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defaultThemeVersion="124226"/>
  <mc:AlternateContent xmlns:mc="http://schemas.openxmlformats.org/markup-compatibility/2006">
    <mc:Choice Requires="x15">
      <x15ac:absPath xmlns:x15ac="http://schemas.microsoft.com/office/spreadsheetml/2010/11/ac" url="C:\Users\20512409\Desktop\"/>
    </mc:Choice>
  </mc:AlternateContent>
  <xr:revisionPtr revIDLastSave="0" documentId="8_{B777630A-5CBC-468F-AC50-A3845861DEF5}" xr6:coauthVersionLast="41" xr6:coauthVersionMax="41" xr10:uidLastSave="{00000000-0000-0000-0000-000000000000}"/>
  <bookViews>
    <workbookView xWindow="20370" yWindow="-2100" windowWidth="21840" windowHeight="13740" tabRatio="854" xr2:uid="{00000000-000D-0000-FFFF-FFFF00000000}"/>
  </bookViews>
  <sheets>
    <sheet name="1-Cover" sheetId="9" r:id="rId1"/>
    <sheet name="2-Calculator" sheetId="4" r:id="rId2"/>
    <sheet name="3-DRG table" sheetId="8" r:id="rId3"/>
    <sheet name="4-CCR table" sheetId="10" r:id="rId4"/>
  </sheets>
  <externalReferences>
    <externalReference r:id="rId5"/>
    <externalReference r:id="rId6"/>
    <externalReference r:id="rId7"/>
    <externalReference r:id="rId8"/>
    <externalReference r:id="rId9"/>
    <externalReference r:id="rId10"/>
    <externalReference r:id="rId11"/>
  </externalReferences>
  <definedNames>
    <definedName name="_xlnm._FilterDatabase" localSheetId="1" hidden="1">'2-Calculator'!#REF!</definedName>
    <definedName name="_xlnm._FilterDatabase" localSheetId="2" hidden="1">'3-DRG table'!$A$13:$Q$1320</definedName>
    <definedName name="_xlnm._FilterDatabase" localSheetId="3" hidden="1">'4-CCR table'!$A$8:$I$164</definedName>
    <definedName name="_tab1" localSheetId="0">#REF!</definedName>
    <definedName name="_tab1">#REF!</definedName>
    <definedName name="_tab2" localSheetId="0">#REF!</definedName>
    <definedName name="_tab2">#REF!</definedName>
    <definedName name="_tab3" localSheetId="0">#REF!</definedName>
    <definedName name="_tab3">#REF!</definedName>
    <definedName name="_tab4" localSheetId="0">#REF!</definedName>
    <definedName name="_tab4">#REF!</definedName>
    <definedName name="_tab4x">#REF!</definedName>
    <definedName name="AdultMHAdj">'[1]Policy Factors '!$D$12</definedName>
    <definedName name="AdultTplantAdj">'[2]Policy Factors '!$D$18</definedName>
    <definedName name="age_adj" localSheetId="0">'1-Cover'!#REF!</definedName>
    <definedName name="age_adj">#REF!</definedName>
    <definedName name="Alideb">#REF!</definedName>
    <definedName name="APRDRG_v26" localSheetId="0">#REF!</definedName>
    <definedName name="APRDRG_v26">#REF!</definedName>
    <definedName name="BaseRate">'[1]Policy Factors '!$D$19</definedName>
    <definedName name="calculator_tab1">#REF!</definedName>
    <definedName name="CCR">[3]Calculator!$C$40</definedName>
    <definedName name="CCR_list">'4-CCR table'!$C$9:$E$164</definedName>
    <definedName name="comp">'[4]T1-MCC'!$K$25</definedName>
    <definedName name="Completion_0113">'[5]5-Total Payment Model 1-31-14'!$I$16</definedName>
    <definedName name="completion_0210">'[5]7-Total Payment Model 2-14-14'!$I$16</definedName>
    <definedName name="completion_0210a">'[5]9-Total Payment Model 2-18-14'!$J$17</definedName>
    <definedName name="Cost_Out_Thresh">[3]Calculator!#REF!</definedName>
    <definedName name="Cost_Outlier_Threshold_Transfer">#REF!</definedName>
    <definedName name="cost_thresh" localSheetId="0">'1-Cover'!#REF!</definedName>
    <definedName name="cost_thresh" localSheetId="2">[6]Cover!#REF!</definedName>
    <definedName name="cost_thresh">#REF!</definedName>
    <definedName name="Cov_chg">[3]Calculator!$C$10</definedName>
    <definedName name="Cov_days">[3]Calculator!$C$13</definedName>
    <definedName name="date_admit">[3]Calculator!$C$11</definedName>
    <definedName name="date_disch">[3]Calculator!$C$12</definedName>
    <definedName name="day_pay" localSheetId="0">'1-Cover'!#REF!</definedName>
    <definedName name="day_pay" localSheetId="2">[6]Cover!#REF!</definedName>
    <definedName name="day_pay">#REF!</definedName>
    <definedName name="day_thresh" localSheetId="0">'1-Cover'!#REF!</definedName>
    <definedName name="day_thresh" localSheetId="2">[6]Cover!#REF!</definedName>
    <definedName name="day_thresh">#REF!</definedName>
    <definedName name="Disch_stat">[3]Calculator!$C$8</definedName>
    <definedName name="DraftList2">#REF!</definedName>
    <definedName name="DRG_base" localSheetId="0">'1-Cover'!$C$14</definedName>
    <definedName name="DRG_base">#REF!</definedName>
    <definedName name="DRG_Base_Pay">[3]Calculator!$C$23</definedName>
    <definedName name="DRG_Base_Pay_w_MedEd">[3]Calculator!#REF!</definedName>
    <definedName name="DRG_out_thresh">[3]Calculator!$C$43</definedName>
    <definedName name="dud">#REF!</definedName>
    <definedName name="Flide15a">#REF!</definedName>
    <definedName name="GainThreshold">'[1]Policy Factors '!$D$21</definedName>
    <definedName name="Group_Prov">[7]ProvGroup!$A$2:$C$450</definedName>
    <definedName name="LOS">[3]Calculator!$C$19</definedName>
    <definedName name="LossThreshold">'[2]Policy Factors '!$D$21</definedName>
    <definedName name="Marginal_cost">[3]Calculator!#REF!</definedName>
    <definedName name="Marginal_cost_percent">[3]Calculator!$C$44</definedName>
    <definedName name="MarginalCostPct">'[1]Policy Factors '!$D$22</definedName>
    <definedName name="MarginalCostPctII">'[1]Policy Factors '!$D$23</definedName>
    <definedName name="MC" localSheetId="0">'1-Cover'!#REF!</definedName>
    <definedName name="MC" localSheetId="2">[6]Cover!#REF!</definedName>
    <definedName name="MC">#REF!</definedName>
    <definedName name="MHDayThreshold">'[1]Policy Factors '!$D$24</definedName>
    <definedName name="MHPerDiem">'[1]Policy Factors '!$D$25</definedName>
    <definedName name="Natl_ALOS">[3]Calculator!$C$26</definedName>
    <definedName name="NeonateAdj">'[1]Policy Factors '!$D$15</definedName>
    <definedName name="new">#REF!</definedName>
    <definedName name="NNBAdj">'[1]Policy Factors '!$D$14</definedName>
    <definedName name="OB">'[1]Policy Factors '!$D$13</definedName>
    <definedName name="paid_adj_0113">'[5]5-Total Payment Model 1-31-14'!$J$65</definedName>
    <definedName name="paid_adj_0210">'[5]7-Total Payment Model 2-14-14'!$J$65</definedName>
    <definedName name="PedMHAdj">'[1]Policy Factors '!$D$11</definedName>
    <definedName name="PedTplantAdj">'[2]Policy Factors '!$D$17</definedName>
    <definedName name="pol_adj" localSheetId="0">'1-Cover'!#REF!</definedName>
    <definedName name="pol_adj" localSheetId="2">[6]Cover!#REF!</definedName>
    <definedName name="pol_adj">#REF!</definedName>
    <definedName name="_xlnm.Print_Area" localSheetId="0">'1-Cover'!$A$1:$E$17</definedName>
    <definedName name="_xlnm.Print_Area" localSheetId="1">'2-Calculator'!$B$1:$I$91</definedName>
    <definedName name="_xlnm.Print_Area" localSheetId="2">'3-DRG table'!$A$1:$Q$1320</definedName>
    <definedName name="_xlnm.Print_Area" localSheetId="3">'4-CCR table'!$A$1:$I$164</definedName>
    <definedName name="_xlnm.Print_Titles" localSheetId="2">'3-DRG table'!$13:$13</definedName>
    <definedName name="_xlnm.Print_Titles" localSheetId="3">'4-CCR table'!$8:$8</definedName>
    <definedName name="RehabAdj">'[1]Policy Factors '!$D$16</definedName>
    <definedName name="Slide15">#REF!</definedName>
    <definedName name="Slidea">#REF!</definedName>
    <definedName name="Slidee">#REF!</definedName>
    <definedName name="Slidef">#REF!</definedName>
    <definedName name="TplantAdj">'[1]Policy Factors '!$D$17</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9" i="4" l="1"/>
  <c r="D44" i="4" l="1"/>
  <c r="D78" i="4"/>
  <c r="Q1320" i="8" l="1"/>
  <c r="H1318" i="8"/>
  <c r="J1318" i="8" s="1"/>
  <c r="I1318" i="8"/>
  <c r="K1318" i="8" s="1"/>
  <c r="H1319" i="8"/>
  <c r="J1319" i="8" s="1"/>
  <c r="I1319" i="8"/>
  <c r="K1319" i="8" s="1"/>
  <c r="H15" i="8"/>
  <c r="J15" i="8" s="1"/>
  <c r="I15" i="8"/>
  <c r="K15" i="8" s="1"/>
  <c r="H16" i="8"/>
  <c r="J16" i="8" s="1"/>
  <c r="I16" i="8"/>
  <c r="K16" i="8" s="1"/>
  <c r="H17" i="8"/>
  <c r="J17" i="8" s="1"/>
  <c r="I17" i="8"/>
  <c r="K17" i="8" s="1"/>
  <c r="H18" i="8"/>
  <c r="J18" i="8" s="1"/>
  <c r="I18" i="8"/>
  <c r="K18" i="8" s="1"/>
  <c r="H19" i="8"/>
  <c r="J19" i="8" s="1"/>
  <c r="I19" i="8"/>
  <c r="K19" i="8" s="1"/>
  <c r="H20" i="8"/>
  <c r="J20" i="8" s="1"/>
  <c r="I20" i="8"/>
  <c r="K20" i="8" s="1"/>
  <c r="H21" i="8"/>
  <c r="J21" i="8" s="1"/>
  <c r="I21" i="8"/>
  <c r="K21" i="8" s="1"/>
  <c r="H22" i="8"/>
  <c r="J22" i="8" s="1"/>
  <c r="I22" i="8"/>
  <c r="K22" i="8" s="1"/>
  <c r="H23" i="8"/>
  <c r="J23" i="8" s="1"/>
  <c r="I23" i="8"/>
  <c r="K23" i="8" s="1"/>
  <c r="H24" i="8"/>
  <c r="J24" i="8" s="1"/>
  <c r="I24" i="8"/>
  <c r="K24" i="8" s="1"/>
  <c r="H25" i="8"/>
  <c r="J25" i="8" s="1"/>
  <c r="I25" i="8"/>
  <c r="K25" i="8" s="1"/>
  <c r="H26" i="8"/>
  <c r="J26" i="8" s="1"/>
  <c r="I26" i="8"/>
  <c r="K26" i="8" s="1"/>
  <c r="H27" i="8"/>
  <c r="J27" i="8" s="1"/>
  <c r="I27" i="8"/>
  <c r="K27" i="8" s="1"/>
  <c r="H28" i="8"/>
  <c r="J28" i="8" s="1"/>
  <c r="I28" i="8"/>
  <c r="K28" i="8" s="1"/>
  <c r="H29" i="8"/>
  <c r="J29" i="8" s="1"/>
  <c r="I29" i="8"/>
  <c r="K29" i="8" s="1"/>
  <c r="H30" i="8"/>
  <c r="J30" i="8" s="1"/>
  <c r="I30" i="8"/>
  <c r="K30" i="8" s="1"/>
  <c r="H31" i="8"/>
  <c r="J31" i="8" s="1"/>
  <c r="I31" i="8"/>
  <c r="K31" i="8" s="1"/>
  <c r="H32" i="8"/>
  <c r="J32" i="8" s="1"/>
  <c r="I32" i="8"/>
  <c r="K32" i="8" s="1"/>
  <c r="H33" i="8"/>
  <c r="J33" i="8" s="1"/>
  <c r="I33" i="8"/>
  <c r="K33" i="8" s="1"/>
  <c r="H34" i="8"/>
  <c r="J34" i="8" s="1"/>
  <c r="I34" i="8"/>
  <c r="K34" i="8" s="1"/>
  <c r="H35" i="8"/>
  <c r="J35" i="8" s="1"/>
  <c r="I35" i="8"/>
  <c r="K35" i="8" s="1"/>
  <c r="H36" i="8"/>
  <c r="J36" i="8" s="1"/>
  <c r="I36" i="8"/>
  <c r="K36" i="8" s="1"/>
  <c r="H37" i="8"/>
  <c r="J37" i="8" s="1"/>
  <c r="I37" i="8"/>
  <c r="K37" i="8" s="1"/>
  <c r="H38" i="8"/>
  <c r="J38" i="8" s="1"/>
  <c r="I38" i="8"/>
  <c r="K38" i="8" s="1"/>
  <c r="H39" i="8"/>
  <c r="J39" i="8" s="1"/>
  <c r="I39" i="8"/>
  <c r="K39" i="8" s="1"/>
  <c r="H40" i="8"/>
  <c r="J40" i="8" s="1"/>
  <c r="I40" i="8"/>
  <c r="K40" i="8" s="1"/>
  <c r="H41" i="8"/>
  <c r="J41" i="8" s="1"/>
  <c r="I41" i="8"/>
  <c r="K41" i="8" s="1"/>
  <c r="H42" i="8"/>
  <c r="J42" i="8" s="1"/>
  <c r="I42" i="8"/>
  <c r="K42" i="8" s="1"/>
  <c r="H43" i="8"/>
  <c r="J43" i="8" s="1"/>
  <c r="I43" i="8"/>
  <c r="K43" i="8" s="1"/>
  <c r="H44" i="8"/>
  <c r="J44" i="8" s="1"/>
  <c r="I44" i="8"/>
  <c r="K44" i="8" s="1"/>
  <c r="H45" i="8"/>
  <c r="J45" i="8" s="1"/>
  <c r="I45" i="8"/>
  <c r="K45" i="8" s="1"/>
  <c r="H46" i="8"/>
  <c r="J46" i="8" s="1"/>
  <c r="I46" i="8"/>
  <c r="K46" i="8" s="1"/>
  <c r="H47" i="8"/>
  <c r="J47" i="8" s="1"/>
  <c r="I47" i="8"/>
  <c r="K47" i="8" s="1"/>
  <c r="H48" i="8"/>
  <c r="J48" i="8" s="1"/>
  <c r="I48" i="8"/>
  <c r="K48" i="8" s="1"/>
  <c r="H49" i="8"/>
  <c r="J49" i="8" s="1"/>
  <c r="I49" i="8"/>
  <c r="K49" i="8" s="1"/>
  <c r="H50" i="8"/>
  <c r="J50" i="8" s="1"/>
  <c r="I50" i="8"/>
  <c r="K50" i="8" s="1"/>
  <c r="H51" i="8"/>
  <c r="J51" i="8" s="1"/>
  <c r="I51" i="8"/>
  <c r="K51" i="8" s="1"/>
  <c r="H52" i="8"/>
  <c r="J52" i="8" s="1"/>
  <c r="I52" i="8"/>
  <c r="K52" i="8" s="1"/>
  <c r="H53" i="8"/>
  <c r="J53" i="8" s="1"/>
  <c r="I53" i="8"/>
  <c r="K53" i="8" s="1"/>
  <c r="H54" i="8"/>
  <c r="J54" i="8" s="1"/>
  <c r="I54" i="8"/>
  <c r="K54" i="8" s="1"/>
  <c r="H55" i="8"/>
  <c r="J55" i="8" s="1"/>
  <c r="I55" i="8"/>
  <c r="K55" i="8" s="1"/>
  <c r="H56" i="8"/>
  <c r="J56" i="8" s="1"/>
  <c r="I56" i="8"/>
  <c r="K56" i="8" s="1"/>
  <c r="H57" i="8"/>
  <c r="J57" i="8" s="1"/>
  <c r="I57" i="8"/>
  <c r="K57" i="8" s="1"/>
  <c r="H58" i="8"/>
  <c r="J58" i="8" s="1"/>
  <c r="I58" i="8"/>
  <c r="K58" i="8" s="1"/>
  <c r="H59" i="8"/>
  <c r="J59" i="8" s="1"/>
  <c r="I59" i="8"/>
  <c r="K59" i="8" s="1"/>
  <c r="H60" i="8"/>
  <c r="J60" i="8" s="1"/>
  <c r="I60" i="8"/>
  <c r="K60" i="8" s="1"/>
  <c r="H61" i="8"/>
  <c r="J61" i="8" s="1"/>
  <c r="I61" i="8"/>
  <c r="K61" i="8" s="1"/>
  <c r="H62" i="8"/>
  <c r="J62" i="8" s="1"/>
  <c r="I62" i="8"/>
  <c r="K62" i="8" s="1"/>
  <c r="H63" i="8"/>
  <c r="J63" i="8" s="1"/>
  <c r="I63" i="8"/>
  <c r="K63" i="8" s="1"/>
  <c r="H64" i="8"/>
  <c r="J64" i="8" s="1"/>
  <c r="I64" i="8"/>
  <c r="K64" i="8" s="1"/>
  <c r="H65" i="8"/>
  <c r="J65" i="8" s="1"/>
  <c r="I65" i="8"/>
  <c r="K65" i="8" s="1"/>
  <c r="H66" i="8"/>
  <c r="J66" i="8" s="1"/>
  <c r="I66" i="8"/>
  <c r="K66" i="8" s="1"/>
  <c r="H67" i="8"/>
  <c r="J67" i="8" s="1"/>
  <c r="I67" i="8"/>
  <c r="K67" i="8" s="1"/>
  <c r="H68" i="8"/>
  <c r="J68" i="8" s="1"/>
  <c r="I68" i="8"/>
  <c r="K68" i="8" s="1"/>
  <c r="H69" i="8"/>
  <c r="J69" i="8" s="1"/>
  <c r="I69" i="8"/>
  <c r="K69" i="8" s="1"/>
  <c r="H70" i="8"/>
  <c r="J70" i="8" s="1"/>
  <c r="I70" i="8"/>
  <c r="K70" i="8" s="1"/>
  <c r="H71" i="8"/>
  <c r="J71" i="8" s="1"/>
  <c r="I71" i="8"/>
  <c r="K71" i="8" s="1"/>
  <c r="H72" i="8"/>
  <c r="J72" i="8" s="1"/>
  <c r="I72" i="8"/>
  <c r="K72" i="8" s="1"/>
  <c r="H73" i="8"/>
  <c r="J73" i="8" s="1"/>
  <c r="I73" i="8"/>
  <c r="K73" i="8" s="1"/>
  <c r="H74" i="8"/>
  <c r="J74" i="8" s="1"/>
  <c r="I74" i="8"/>
  <c r="K74" i="8" s="1"/>
  <c r="H75" i="8"/>
  <c r="J75" i="8" s="1"/>
  <c r="I75" i="8"/>
  <c r="K75" i="8" s="1"/>
  <c r="H76" i="8"/>
  <c r="J76" i="8" s="1"/>
  <c r="I76" i="8"/>
  <c r="K76" i="8" s="1"/>
  <c r="H77" i="8"/>
  <c r="J77" i="8" s="1"/>
  <c r="I77" i="8"/>
  <c r="K77" i="8" s="1"/>
  <c r="H78" i="8"/>
  <c r="J78" i="8" s="1"/>
  <c r="I78" i="8"/>
  <c r="K78" i="8" s="1"/>
  <c r="H79" i="8"/>
  <c r="J79" i="8" s="1"/>
  <c r="I79" i="8"/>
  <c r="K79" i="8" s="1"/>
  <c r="H80" i="8"/>
  <c r="J80" i="8" s="1"/>
  <c r="I80" i="8"/>
  <c r="K80" i="8" s="1"/>
  <c r="H81" i="8"/>
  <c r="J81" i="8" s="1"/>
  <c r="I81" i="8"/>
  <c r="K81" i="8" s="1"/>
  <c r="H82" i="8"/>
  <c r="J82" i="8" s="1"/>
  <c r="I82" i="8"/>
  <c r="K82" i="8" s="1"/>
  <c r="H83" i="8"/>
  <c r="J83" i="8" s="1"/>
  <c r="I83" i="8"/>
  <c r="K83" i="8" s="1"/>
  <c r="H84" i="8"/>
  <c r="J84" i="8" s="1"/>
  <c r="I84" i="8"/>
  <c r="K84" i="8" s="1"/>
  <c r="H85" i="8"/>
  <c r="J85" i="8" s="1"/>
  <c r="I85" i="8"/>
  <c r="K85" i="8" s="1"/>
  <c r="H86" i="8"/>
  <c r="J86" i="8" s="1"/>
  <c r="I86" i="8"/>
  <c r="K86" i="8" s="1"/>
  <c r="H87" i="8"/>
  <c r="J87" i="8" s="1"/>
  <c r="I87" i="8"/>
  <c r="K87" i="8" s="1"/>
  <c r="H88" i="8"/>
  <c r="J88" i="8" s="1"/>
  <c r="I88" i="8"/>
  <c r="K88" i="8" s="1"/>
  <c r="H89" i="8"/>
  <c r="J89" i="8" s="1"/>
  <c r="I89" i="8"/>
  <c r="K89" i="8" s="1"/>
  <c r="H90" i="8"/>
  <c r="J90" i="8" s="1"/>
  <c r="I90" i="8"/>
  <c r="K90" i="8" s="1"/>
  <c r="H91" i="8"/>
  <c r="J91" i="8" s="1"/>
  <c r="I91" i="8"/>
  <c r="K91" i="8" s="1"/>
  <c r="H92" i="8"/>
  <c r="J92" i="8" s="1"/>
  <c r="I92" i="8"/>
  <c r="K92" i="8" s="1"/>
  <c r="H93" i="8"/>
  <c r="J93" i="8" s="1"/>
  <c r="I93" i="8"/>
  <c r="K93" i="8" s="1"/>
  <c r="H94" i="8"/>
  <c r="J94" i="8" s="1"/>
  <c r="I94" i="8"/>
  <c r="K94" i="8" s="1"/>
  <c r="H95" i="8"/>
  <c r="J95" i="8" s="1"/>
  <c r="I95" i="8"/>
  <c r="K95" i="8" s="1"/>
  <c r="H96" i="8"/>
  <c r="J96" i="8" s="1"/>
  <c r="I96" i="8"/>
  <c r="K96" i="8" s="1"/>
  <c r="H97" i="8"/>
  <c r="J97" i="8" s="1"/>
  <c r="I97" i="8"/>
  <c r="K97" i="8" s="1"/>
  <c r="H98" i="8"/>
  <c r="J98" i="8" s="1"/>
  <c r="I98" i="8"/>
  <c r="K98" i="8" s="1"/>
  <c r="H99" i="8"/>
  <c r="J99" i="8" s="1"/>
  <c r="I99" i="8"/>
  <c r="K99" i="8" s="1"/>
  <c r="H100" i="8"/>
  <c r="J100" i="8" s="1"/>
  <c r="I100" i="8"/>
  <c r="K100" i="8" s="1"/>
  <c r="H101" i="8"/>
  <c r="J101" i="8" s="1"/>
  <c r="I101" i="8"/>
  <c r="K101" i="8" s="1"/>
  <c r="H102" i="8"/>
  <c r="J102" i="8" s="1"/>
  <c r="I102" i="8"/>
  <c r="K102" i="8" s="1"/>
  <c r="H103" i="8"/>
  <c r="J103" i="8" s="1"/>
  <c r="I103" i="8"/>
  <c r="K103" i="8" s="1"/>
  <c r="H104" i="8"/>
  <c r="J104" i="8" s="1"/>
  <c r="I104" i="8"/>
  <c r="K104" i="8" s="1"/>
  <c r="H105" i="8"/>
  <c r="J105" i="8" s="1"/>
  <c r="I105" i="8"/>
  <c r="K105" i="8" s="1"/>
  <c r="H106" i="8"/>
  <c r="J106" i="8" s="1"/>
  <c r="I106" i="8"/>
  <c r="K106" i="8" s="1"/>
  <c r="H107" i="8"/>
  <c r="J107" i="8" s="1"/>
  <c r="I107" i="8"/>
  <c r="K107" i="8" s="1"/>
  <c r="H108" i="8"/>
  <c r="J108" i="8" s="1"/>
  <c r="I108" i="8"/>
  <c r="K108" i="8" s="1"/>
  <c r="H109" i="8"/>
  <c r="J109" i="8" s="1"/>
  <c r="I109" i="8"/>
  <c r="K109" i="8" s="1"/>
  <c r="H110" i="8"/>
  <c r="J110" i="8" s="1"/>
  <c r="I110" i="8"/>
  <c r="K110" i="8" s="1"/>
  <c r="H111" i="8"/>
  <c r="J111" i="8" s="1"/>
  <c r="I111" i="8"/>
  <c r="K111" i="8" s="1"/>
  <c r="H112" i="8"/>
  <c r="J112" i="8" s="1"/>
  <c r="I112" i="8"/>
  <c r="K112" i="8" s="1"/>
  <c r="H113" i="8"/>
  <c r="J113" i="8" s="1"/>
  <c r="I113" i="8"/>
  <c r="K113" i="8" s="1"/>
  <c r="H114" i="8"/>
  <c r="J114" i="8" s="1"/>
  <c r="I114" i="8"/>
  <c r="K114" i="8" s="1"/>
  <c r="H115" i="8"/>
  <c r="J115" i="8" s="1"/>
  <c r="I115" i="8"/>
  <c r="K115" i="8" s="1"/>
  <c r="H116" i="8"/>
  <c r="J116" i="8" s="1"/>
  <c r="I116" i="8"/>
  <c r="K116" i="8" s="1"/>
  <c r="H117" i="8"/>
  <c r="J117" i="8" s="1"/>
  <c r="I117" i="8"/>
  <c r="K117" i="8" s="1"/>
  <c r="H118" i="8"/>
  <c r="J118" i="8" s="1"/>
  <c r="I118" i="8"/>
  <c r="K118" i="8" s="1"/>
  <c r="H119" i="8"/>
  <c r="J119" i="8" s="1"/>
  <c r="I119" i="8"/>
  <c r="K119" i="8" s="1"/>
  <c r="H120" i="8"/>
  <c r="J120" i="8" s="1"/>
  <c r="I120" i="8"/>
  <c r="K120" i="8" s="1"/>
  <c r="H121" i="8"/>
  <c r="J121" i="8" s="1"/>
  <c r="I121" i="8"/>
  <c r="K121" i="8" s="1"/>
  <c r="H122" i="8"/>
  <c r="J122" i="8" s="1"/>
  <c r="I122" i="8"/>
  <c r="K122" i="8" s="1"/>
  <c r="H123" i="8"/>
  <c r="J123" i="8" s="1"/>
  <c r="I123" i="8"/>
  <c r="K123" i="8" s="1"/>
  <c r="H124" i="8"/>
  <c r="J124" i="8" s="1"/>
  <c r="I124" i="8"/>
  <c r="K124" i="8" s="1"/>
  <c r="H125" i="8"/>
  <c r="J125" i="8" s="1"/>
  <c r="I125" i="8"/>
  <c r="K125" i="8" s="1"/>
  <c r="H126" i="8"/>
  <c r="J126" i="8" s="1"/>
  <c r="I126" i="8"/>
  <c r="K126" i="8" s="1"/>
  <c r="H127" i="8"/>
  <c r="J127" i="8" s="1"/>
  <c r="I127" i="8"/>
  <c r="K127" i="8" s="1"/>
  <c r="H128" i="8"/>
  <c r="J128" i="8" s="1"/>
  <c r="I128" i="8"/>
  <c r="K128" i="8" s="1"/>
  <c r="H129" i="8"/>
  <c r="J129" i="8" s="1"/>
  <c r="I129" i="8"/>
  <c r="K129" i="8" s="1"/>
  <c r="H130" i="8"/>
  <c r="J130" i="8" s="1"/>
  <c r="I130" i="8"/>
  <c r="K130" i="8" s="1"/>
  <c r="H131" i="8"/>
  <c r="J131" i="8" s="1"/>
  <c r="I131" i="8"/>
  <c r="K131" i="8" s="1"/>
  <c r="H132" i="8"/>
  <c r="J132" i="8" s="1"/>
  <c r="I132" i="8"/>
  <c r="K132" i="8" s="1"/>
  <c r="H133" i="8"/>
  <c r="J133" i="8" s="1"/>
  <c r="I133" i="8"/>
  <c r="K133" i="8" s="1"/>
  <c r="H134" i="8"/>
  <c r="J134" i="8" s="1"/>
  <c r="I134" i="8"/>
  <c r="K134" i="8" s="1"/>
  <c r="H135" i="8"/>
  <c r="J135" i="8" s="1"/>
  <c r="I135" i="8"/>
  <c r="K135" i="8" s="1"/>
  <c r="H136" i="8"/>
  <c r="J136" i="8" s="1"/>
  <c r="I136" i="8"/>
  <c r="K136" i="8" s="1"/>
  <c r="H137" i="8"/>
  <c r="J137" i="8" s="1"/>
  <c r="I137" i="8"/>
  <c r="K137" i="8" s="1"/>
  <c r="H138" i="8"/>
  <c r="J138" i="8" s="1"/>
  <c r="I138" i="8"/>
  <c r="K138" i="8" s="1"/>
  <c r="H139" i="8"/>
  <c r="J139" i="8" s="1"/>
  <c r="I139" i="8"/>
  <c r="K139" i="8" s="1"/>
  <c r="H140" i="8"/>
  <c r="J140" i="8" s="1"/>
  <c r="I140" i="8"/>
  <c r="K140" i="8" s="1"/>
  <c r="H141" i="8"/>
  <c r="J141" i="8" s="1"/>
  <c r="I141" i="8"/>
  <c r="K141" i="8" s="1"/>
  <c r="H142" i="8"/>
  <c r="J142" i="8" s="1"/>
  <c r="I142" i="8"/>
  <c r="K142" i="8" s="1"/>
  <c r="H143" i="8"/>
  <c r="J143" i="8" s="1"/>
  <c r="I143" i="8"/>
  <c r="K143" i="8" s="1"/>
  <c r="H144" i="8"/>
  <c r="J144" i="8" s="1"/>
  <c r="I144" i="8"/>
  <c r="K144" i="8" s="1"/>
  <c r="H145" i="8"/>
  <c r="J145" i="8" s="1"/>
  <c r="I145" i="8"/>
  <c r="K145" i="8" s="1"/>
  <c r="H146" i="8"/>
  <c r="J146" i="8" s="1"/>
  <c r="I146" i="8"/>
  <c r="K146" i="8" s="1"/>
  <c r="H147" i="8"/>
  <c r="J147" i="8" s="1"/>
  <c r="I147" i="8"/>
  <c r="K147" i="8" s="1"/>
  <c r="H148" i="8"/>
  <c r="J148" i="8" s="1"/>
  <c r="I148" i="8"/>
  <c r="K148" i="8" s="1"/>
  <c r="H149" i="8"/>
  <c r="J149" i="8" s="1"/>
  <c r="I149" i="8"/>
  <c r="K149" i="8" s="1"/>
  <c r="H150" i="8"/>
  <c r="J150" i="8" s="1"/>
  <c r="I150" i="8"/>
  <c r="K150" i="8" s="1"/>
  <c r="H151" i="8"/>
  <c r="J151" i="8" s="1"/>
  <c r="I151" i="8"/>
  <c r="K151" i="8" s="1"/>
  <c r="H152" i="8"/>
  <c r="J152" i="8" s="1"/>
  <c r="I152" i="8"/>
  <c r="K152" i="8" s="1"/>
  <c r="H153" i="8"/>
  <c r="J153" i="8" s="1"/>
  <c r="I153" i="8"/>
  <c r="K153" i="8" s="1"/>
  <c r="H154" i="8"/>
  <c r="J154" i="8" s="1"/>
  <c r="I154" i="8"/>
  <c r="K154" i="8" s="1"/>
  <c r="H155" i="8"/>
  <c r="J155" i="8" s="1"/>
  <c r="I155" i="8"/>
  <c r="K155" i="8" s="1"/>
  <c r="H156" i="8"/>
  <c r="J156" i="8" s="1"/>
  <c r="I156" i="8"/>
  <c r="K156" i="8" s="1"/>
  <c r="H157" i="8"/>
  <c r="J157" i="8" s="1"/>
  <c r="I157" i="8"/>
  <c r="K157" i="8" s="1"/>
  <c r="H158" i="8"/>
  <c r="J158" i="8" s="1"/>
  <c r="I158" i="8"/>
  <c r="K158" i="8" s="1"/>
  <c r="H159" i="8"/>
  <c r="J159" i="8" s="1"/>
  <c r="I159" i="8"/>
  <c r="K159" i="8" s="1"/>
  <c r="H160" i="8"/>
  <c r="J160" i="8" s="1"/>
  <c r="I160" i="8"/>
  <c r="K160" i="8" s="1"/>
  <c r="H161" i="8"/>
  <c r="J161" i="8" s="1"/>
  <c r="I161" i="8"/>
  <c r="K161" i="8" s="1"/>
  <c r="H162" i="8"/>
  <c r="J162" i="8" s="1"/>
  <c r="I162" i="8"/>
  <c r="K162" i="8" s="1"/>
  <c r="H163" i="8"/>
  <c r="J163" i="8" s="1"/>
  <c r="I163" i="8"/>
  <c r="K163" i="8" s="1"/>
  <c r="H164" i="8"/>
  <c r="J164" i="8" s="1"/>
  <c r="I164" i="8"/>
  <c r="K164" i="8" s="1"/>
  <c r="H165" i="8"/>
  <c r="J165" i="8" s="1"/>
  <c r="I165" i="8"/>
  <c r="K165" i="8" s="1"/>
  <c r="H166" i="8"/>
  <c r="J166" i="8" s="1"/>
  <c r="I166" i="8"/>
  <c r="K166" i="8" s="1"/>
  <c r="H167" i="8"/>
  <c r="J167" i="8" s="1"/>
  <c r="I167" i="8"/>
  <c r="K167" i="8" s="1"/>
  <c r="H168" i="8"/>
  <c r="J168" i="8" s="1"/>
  <c r="I168" i="8"/>
  <c r="K168" i="8" s="1"/>
  <c r="H169" i="8"/>
  <c r="J169" i="8" s="1"/>
  <c r="I169" i="8"/>
  <c r="K169" i="8" s="1"/>
  <c r="H170" i="8"/>
  <c r="J170" i="8" s="1"/>
  <c r="I170" i="8"/>
  <c r="K170" i="8" s="1"/>
  <c r="H171" i="8"/>
  <c r="J171" i="8" s="1"/>
  <c r="I171" i="8"/>
  <c r="K171" i="8" s="1"/>
  <c r="H172" i="8"/>
  <c r="J172" i="8" s="1"/>
  <c r="I172" i="8"/>
  <c r="K172" i="8" s="1"/>
  <c r="H173" i="8"/>
  <c r="J173" i="8" s="1"/>
  <c r="I173" i="8"/>
  <c r="K173" i="8" s="1"/>
  <c r="H174" i="8"/>
  <c r="J174" i="8" s="1"/>
  <c r="I174" i="8"/>
  <c r="K174" i="8" s="1"/>
  <c r="H175" i="8"/>
  <c r="J175" i="8" s="1"/>
  <c r="I175" i="8"/>
  <c r="K175" i="8" s="1"/>
  <c r="H176" i="8"/>
  <c r="J176" i="8" s="1"/>
  <c r="I176" i="8"/>
  <c r="K176" i="8" s="1"/>
  <c r="H177" i="8"/>
  <c r="J177" i="8" s="1"/>
  <c r="I177" i="8"/>
  <c r="K177" i="8" s="1"/>
  <c r="H178" i="8"/>
  <c r="J178" i="8" s="1"/>
  <c r="I178" i="8"/>
  <c r="K178" i="8" s="1"/>
  <c r="H179" i="8"/>
  <c r="J179" i="8" s="1"/>
  <c r="I179" i="8"/>
  <c r="K179" i="8" s="1"/>
  <c r="H180" i="8"/>
  <c r="J180" i="8" s="1"/>
  <c r="I180" i="8"/>
  <c r="K180" i="8" s="1"/>
  <c r="H181" i="8"/>
  <c r="J181" i="8" s="1"/>
  <c r="I181" i="8"/>
  <c r="K181" i="8" s="1"/>
  <c r="H182" i="8"/>
  <c r="J182" i="8" s="1"/>
  <c r="I182" i="8"/>
  <c r="K182" i="8" s="1"/>
  <c r="H183" i="8"/>
  <c r="J183" i="8" s="1"/>
  <c r="I183" i="8"/>
  <c r="K183" i="8" s="1"/>
  <c r="H184" i="8"/>
  <c r="J184" i="8" s="1"/>
  <c r="I184" i="8"/>
  <c r="K184" i="8" s="1"/>
  <c r="H185" i="8"/>
  <c r="J185" i="8" s="1"/>
  <c r="I185" i="8"/>
  <c r="K185" i="8" s="1"/>
  <c r="H186" i="8"/>
  <c r="J186" i="8" s="1"/>
  <c r="I186" i="8"/>
  <c r="K186" i="8" s="1"/>
  <c r="H187" i="8"/>
  <c r="J187" i="8" s="1"/>
  <c r="I187" i="8"/>
  <c r="K187" i="8" s="1"/>
  <c r="H188" i="8"/>
  <c r="J188" i="8" s="1"/>
  <c r="I188" i="8"/>
  <c r="K188" i="8" s="1"/>
  <c r="H189" i="8"/>
  <c r="J189" i="8" s="1"/>
  <c r="I189" i="8"/>
  <c r="K189" i="8" s="1"/>
  <c r="H190" i="8"/>
  <c r="J190" i="8" s="1"/>
  <c r="I190" i="8"/>
  <c r="K190" i="8" s="1"/>
  <c r="H191" i="8"/>
  <c r="J191" i="8" s="1"/>
  <c r="I191" i="8"/>
  <c r="K191" i="8" s="1"/>
  <c r="H192" i="8"/>
  <c r="J192" i="8" s="1"/>
  <c r="I192" i="8"/>
  <c r="K192" i="8" s="1"/>
  <c r="H193" i="8"/>
  <c r="J193" i="8" s="1"/>
  <c r="I193" i="8"/>
  <c r="K193" i="8" s="1"/>
  <c r="H194" i="8"/>
  <c r="J194" i="8" s="1"/>
  <c r="I194" i="8"/>
  <c r="K194" i="8" s="1"/>
  <c r="H195" i="8"/>
  <c r="J195" i="8" s="1"/>
  <c r="I195" i="8"/>
  <c r="K195" i="8" s="1"/>
  <c r="H196" i="8"/>
  <c r="J196" i="8" s="1"/>
  <c r="I196" i="8"/>
  <c r="K196" i="8" s="1"/>
  <c r="H197" i="8"/>
  <c r="J197" i="8" s="1"/>
  <c r="I197" i="8"/>
  <c r="K197" i="8" s="1"/>
  <c r="H198" i="8"/>
  <c r="J198" i="8" s="1"/>
  <c r="I198" i="8"/>
  <c r="K198" i="8" s="1"/>
  <c r="H199" i="8"/>
  <c r="J199" i="8" s="1"/>
  <c r="I199" i="8"/>
  <c r="K199" i="8" s="1"/>
  <c r="H200" i="8"/>
  <c r="J200" i="8" s="1"/>
  <c r="I200" i="8"/>
  <c r="K200" i="8" s="1"/>
  <c r="H201" i="8"/>
  <c r="J201" i="8" s="1"/>
  <c r="I201" i="8"/>
  <c r="K201" i="8" s="1"/>
  <c r="H202" i="8"/>
  <c r="J202" i="8" s="1"/>
  <c r="I202" i="8"/>
  <c r="K202" i="8" s="1"/>
  <c r="H203" i="8"/>
  <c r="J203" i="8" s="1"/>
  <c r="I203" i="8"/>
  <c r="K203" i="8" s="1"/>
  <c r="H204" i="8"/>
  <c r="J204" i="8" s="1"/>
  <c r="I204" i="8"/>
  <c r="K204" i="8" s="1"/>
  <c r="H205" i="8"/>
  <c r="J205" i="8" s="1"/>
  <c r="I205" i="8"/>
  <c r="K205" i="8" s="1"/>
  <c r="H206" i="8"/>
  <c r="J206" i="8" s="1"/>
  <c r="I206" i="8"/>
  <c r="K206" i="8" s="1"/>
  <c r="H207" i="8"/>
  <c r="J207" i="8" s="1"/>
  <c r="I207" i="8"/>
  <c r="K207" i="8" s="1"/>
  <c r="H208" i="8"/>
  <c r="J208" i="8" s="1"/>
  <c r="I208" i="8"/>
  <c r="K208" i="8" s="1"/>
  <c r="H209" i="8"/>
  <c r="J209" i="8" s="1"/>
  <c r="I209" i="8"/>
  <c r="K209" i="8" s="1"/>
  <c r="H210" i="8"/>
  <c r="J210" i="8" s="1"/>
  <c r="I210" i="8"/>
  <c r="K210" i="8" s="1"/>
  <c r="H211" i="8"/>
  <c r="J211" i="8" s="1"/>
  <c r="I211" i="8"/>
  <c r="K211" i="8" s="1"/>
  <c r="H212" i="8"/>
  <c r="J212" i="8" s="1"/>
  <c r="I212" i="8"/>
  <c r="K212" i="8" s="1"/>
  <c r="H213" i="8"/>
  <c r="J213" i="8" s="1"/>
  <c r="I213" i="8"/>
  <c r="K213" i="8" s="1"/>
  <c r="H214" i="8"/>
  <c r="J214" i="8" s="1"/>
  <c r="I214" i="8"/>
  <c r="K214" i="8" s="1"/>
  <c r="H215" i="8"/>
  <c r="J215" i="8" s="1"/>
  <c r="I215" i="8"/>
  <c r="K215" i="8" s="1"/>
  <c r="H216" i="8"/>
  <c r="J216" i="8" s="1"/>
  <c r="I216" i="8"/>
  <c r="K216" i="8" s="1"/>
  <c r="H217" i="8"/>
  <c r="J217" i="8" s="1"/>
  <c r="I217" i="8"/>
  <c r="K217" i="8" s="1"/>
  <c r="H218" i="8"/>
  <c r="J218" i="8" s="1"/>
  <c r="I218" i="8"/>
  <c r="K218" i="8" s="1"/>
  <c r="H219" i="8"/>
  <c r="J219" i="8" s="1"/>
  <c r="I219" i="8"/>
  <c r="K219" i="8" s="1"/>
  <c r="H220" i="8"/>
  <c r="J220" i="8" s="1"/>
  <c r="I220" i="8"/>
  <c r="K220" i="8" s="1"/>
  <c r="H221" i="8"/>
  <c r="J221" i="8" s="1"/>
  <c r="I221" i="8"/>
  <c r="K221" i="8" s="1"/>
  <c r="H222" i="8"/>
  <c r="J222" i="8" s="1"/>
  <c r="I222" i="8"/>
  <c r="K222" i="8" s="1"/>
  <c r="H223" i="8"/>
  <c r="J223" i="8" s="1"/>
  <c r="I223" i="8"/>
  <c r="K223" i="8" s="1"/>
  <c r="H224" i="8"/>
  <c r="J224" i="8" s="1"/>
  <c r="I224" i="8"/>
  <c r="K224" i="8" s="1"/>
  <c r="H225" i="8"/>
  <c r="J225" i="8" s="1"/>
  <c r="I225" i="8"/>
  <c r="K225" i="8" s="1"/>
  <c r="H226" i="8"/>
  <c r="J226" i="8" s="1"/>
  <c r="I226" i="8"/>
  <c r="K226" i="8" s="1"/>
  <c r="H227" i="8"/>
  <c r="J227" i="8" s="1"/>
  <c r="I227" i="8"/>
  <c r="K227" i="8" s="1"/>
  <c r="H228" i="8"/>
  <c r="J228" i="8" s="1"/>
  <c r="I228" i="8"/>
  <c r="K228" i="8" s="1"/>
  <c r="H229" i="8"/>
  <c r="J229" i="8" s="1"/>
  <c r="I229" i="8"/>
  <c r="K229" i="8" s="1"/>
  <c r="H230" i="8"/>
  <c r="J230" i="8" s="1"/>
  <c r="I230" i="8"/>
  <c r="K230" i="8" s="1"/>
  <c r="H231" i="8"/>
  <c r="J231" i="8" s="1"/>
  <c r="I231" i="8"/>
  <c r="K231" i="8" s="1"/>
  <c r="H232" i="8"/>
  <c r="J232" i="8" s="1"/>
  <c r="I232" i="8"/>
  <c r="K232" i="8" s="1"/>
  <c r="H233" i="8"/>
  <c r="J233" i="8" s="1"/>
  <c r="I233" i="8"/>
  <c r="K233" i="8" s="1"/>
  <c r="H234" i="8"/>
  <c r="J234" i="8" s="1"/>
  <c r="I234" i="8"/>
  <c r="K234" i="8" s="1"/>
  <c r="H235" i="8"/>
  <c r="J235" i="8" s="1"/>
  <c r="I235" i="8"/>
  <c r="K235" i="8" s="1"/>
  <c r="H236" i="8"/>
  <c r="J236" i="8" s="1"/>
  <c r="I236" i="8"/>
  <c r="K236" i="8" s="1"/>
  <c r="H237" i="8"/>
  <c r="J237" i="8" s="1"/>
  <c r="I237" i="8"/>
  <c r="K237" i="8" s="1"/>
  <c r="H238" i="8"/>
  <c r="J238" i="8" s="1"/>
  <c r="I238" i="8"/>
  <c r="K238" i="8" s="1"/>
  <c r="H239" i="8"/>
  <c r="J239" i="8" s="1"/>
  <c r="I239" i="8"/>
  <c r="K239" i="8" s="1"/>
  <c r="H240" i="8"/>
  <c r="J240" i="8" s="1"/>
  <c r="I240" i="8"/>
  <c r="K240" i="8" s="1"/>
  <c r="H241" i="8"/>
  <c r="J241" i="8" s="1"/>
  <c r="I241" i="8"/>
  <c r="K241" i="8" s="1"/>
  <c r="H242" i="8"/>
  <c r="J242" i="8" s="1"/>
  <c r="I242" i="8"/>
  <c r="K242" i="8" s="1"/>
  <c r="H243" i="8"/>
  <c r="J243" i="8" s="1"/>
  <c r="I243" i="8"/>
  <c r="K243" i="8" s="1"/>
  <c r="H244" i="8"/>
  <c r="J244" i="8" s="1"/>
  <c r="I244" i="8"/>
  <c r="K244" i="8" s="1"/>
  <c r="H245" i="8"/>
  <c r="J245" i="8" s="1"/>
  <c r="I245" i="8"/>
  <c r="K245" i="8" s="1"/>
  <c r="H246" i="8"/>
  <c r="J246" i="8" s="1"/>
  <c r="I246" i="8"/>
  <c r="K246" i="8" s="1"/>
  <c r="H247" i="8"/>
  <c r="J247" i="8" s="1"/>
  <c r="I247" i="8"/>
  <c r="K247" i="8" s="1"/>
  <c r="H248" i="8"/>
  <c r="J248" i="8" s="1"/>
  <c r="I248" i="8"/>
  <c r="K248" i="8" s="1"/>
  <c r="H249" i="8"/>
  <c r="J249" i="8" s="1"/>
  <c r="I249" i="8"/>
  <c r="K249" i="8" s="1"/>
  <c r="H250" i="8"/>
  <c r="J250" i="8" s="1"/>
  <c r="I250" i="8"/>
  <c r="K250" i="8" s="1"/>
  <c r="H251" i="8"/>
  <c r="J251" i="8" s="1"/>
  <c r="I251" i="8"/>
  <c r="K251" i="8" s="1"/>
  <c r="H252" i="8"/>
  <c r="J252" i="8" s="1"/>
  <c r="I252" i="8"/>
  <c r="K252" i="8" s="1"/>
  <c r="H253" i="8"/>
  <c r="J253" i="8" s="1"/>
  <c r="I253" i="8"/>
  <c r="K253" i="8" s="1"/>
  <c r="H254" i="8"/>
  <c r="J254" i="8" s="1"/>
  <c r="I254" i="8"/>
  <c r="K254" i="8" s="1"/>
  <c r="H255" i="8"/>
  <c r="J255" i="8" s="1"/>
  <c r="I255" i="8"/>
  <c r="K255" i="8" s="1"/>
  <c r="H256" i="8"/>
  <c r="J256" i="8" s="1"/>
  <c r="I256" i="8"/>
  <c r="K256" i="8" s="1"/>
  <c r="H257" i="8"/>
  <c r="J257" i="8" s="1"/>
  <c r="I257" i="8"/>
  <c r="K257" i="8" s="1"/>
  <c r="H258" i="8"/>
  <c r="J258" i="8" s="1"/>
  <c r="I258" i="8"/>
  <c r="K258" i="8" s="1"/>
  <c r="H259" i="8"/>
  <c r="J259" i="8" s="1"/>
  <c r="I259" i="8"/>
  <c r="K259" i="8" s="1"/>
  <c r="H260" i="8"/>
  <c r="J260" i="8" s="1"/>
  <c r="I260" i="8"/>
  <c r="K260" i="8" s="1"/>
  <c r="H261" i="8"/>
  <c r="J261" i="8" s="1"/>
  <c r="I261" i="8"/>
  <c r="K261" i="8" s="1"/>
  <c r="H262" i="8"/>
  <c r="J262" i="8" s="1"/>
  <c r="I262" i="8"/>
  <c r="K262" i="8" s="1"/>
  <c r="H263" i="8"/>
  <c r="J263" i="8" s="1"/>
  <c r="I263" i="8"/>
  <c r="K263" i="8" s="1"/>
  <c r="H264" i="8"/>
  <c r="J264" i="8" s="1"/>
  <c r="I264" i="8"/>
  <c r="K264" i="8" s="1"/>
  <c r="H265" i="8"/>
  <c r="J265" i="8" s="1"/>
  <c r="I265" i="8"/>
  <c r="K265" i="8" s="1"/>
  <c r="H266" i="8"/>
  <c r="J266" i="8" s="1"/>
  <c r="I266" i="8"/>
  <c r="K266" i="8" s="1"/>
  <c r="H267" i="8"/>
  <c r="J267" i="8" s="1"/>
  <c r="I267" i="8"/>
  <c r="K267" i="8" s="1"/>
  <c r="H268" i="8"/>
  <c r="J268" i="8" s="1"/>
  <c r="I268" i="8"/>
  <c r="K268" i="8" s="1"/>
  <c r="H269" i="8"/>
  <c r="J269" i="8" s="1"/>
  <c r="I269" i="8"/>
  <c r="K269" i="8" s="1"/>
  <c r="H270" i="8"/>
  <c r="J270" i="8" s="1"/>
  <c r="I270" i="8"/>
  <c r="K270" i="8" s="1"/>
  <c r="H271" i="8"/>
  <c r="J271" i="8" s="1"/>
  <c r="I271" i="8"/>
  <c r="K271" i="8" s="1"/>
  <c r="H272" i="8"/>
  <c r="J272" i="8" s="1"/>
  <c r="I272" i="8"/>
  <c r="K272" i="8" s="1"/>
  <c r="H273" i="8"/>
  <c r="J273" i="8" s="1"/>
  <c r="I273" i="8"/>
  <c r="K273" i="8" s="1"/>
  <c r="H274" i="8"/>
  <c r="J274" i="8" s="1"/>
  <c r="I274" i="8"/>
  <c r="K274" i="8" s="1"/>
  <c r="H275" i="8"/>
  <c r="J275" i="8" s="1"/>
  <c r="I275" i="8"/>
  <c r="K275" i="8" s="1"/>
  <c r="H276" i="8"/>
  <c r="J276" i="8" s="1"/>
  <c r="I276" i="8"/>
  <c r="K276" i="8" s="1"/>
  <c r="H277" i="8"/>
  <c r="J277" i="8" s="1"/>
  <c r="I277" i="8"/>
  <c r="K277" i="8" s="1"/>
  <c r="H278" i="8"/>
  <c r="J278" i="8" s="1"/>
  <c r="I278" i="8"/>
  <c r="K278" i="8" s="1"/>
  <c r="H279" i="8"/>
  <c r="J279" i="8" s="1"/>
  <c r="I279" i="8"/>
  <c r="K279" i="8" s="1"/>
  <c r="H280" i="8"/>
  <c r="J280" i="8" s="1"/>
  <c r="I280" i="8"/>
  <c r="K280" i="8" s="1"/>
  <c r="H281" i="8"/>
  <c r="J281" i="8" s="1"/>
  <c r="I281" i="8"/>
  <c r="K281" i="8" s="1"/>
  <c r="H282" i="8"/>
  <c r="J282" i="8" s="1"/>
  <c r="I282" i="8"/>
  <c r="K282" i="8" s="1"/>
  <c r="H283" i="8"/>
  <c r="J283" i="8" s="1"/>
  <c r="I283" i="8"/>
  <c r="K283" i="8" s="1"/>
  <c r="H284" i="8"/>
  <c r="J284" i="8" s="1"/>
  <c r="I284" i="8"/>
  <c r="K284" i="8" s="1"/>
  <c r="H285" i="8"/>
  <c r="J285" i="8" s="1"/>
  <c r="I285" i="8"/>
  <c r="K285" i="8" s="1"/>
  <c r="H286" i="8"/>
  <c r="J286" i="8" s="1"/>
  <c r="I286" i="8"/>
  <c r="K286" i="8" s="1"/>
  <c r="H287" i="8"/>
  <c r="J287" i="8" s="1"/>
  <c r="I287" i="8"/>
  <c r="K287" i="8" s="1"/>
  <c r="H288" i="8"/>
  <c r="J288" i="8" s="1"/>
  <c r="I288" i="8"/>
  <c r="K288" i="8" s="1"/>
  <c r="H289" i="8"/>
  <c r="J289" i="8" s="1"/>
  <c r="I289" i="8"/>
  <c r="K289" i="8" s="1"/>
  <c r="H290" i="8"/>
  <c r="J290" i="8" s="1"/>
  <c r="I290" i="8"/>
  <c r="K290" i="8" s="1"/>
  <c r="H291" i="8"/>
  <c r="J291" i="8" s="1"/>
  <c r="I291" i="8"/>
  <c r="K291" i="8" s="1"/>
  <c r="H292" i="8"/>
  <c r="J292" i="8" s="1"/>
  <c r="I292" i="8"/>
  <c r="K292" i="8" s="1"/>
  <c r="H293" i="8"/>
  <c r="J293" i="8" s="1"/>
  <c r="I293" i="8"/>
  <c r="K293" i="8" s="1"/>
  <c r="H294" i="8"/>
  <c r="J294" i="8" s="1"/>
  <c r="I294" i="8"/>
  <c r="K294" i="8" s="1"/>
  <c r="H295" i="8"/>
  <c r="J295" i="8" s="1"/>
  <c r="I295" i="8"/>
  <c r="K295" i="8" s="1"/>
  <c r="H296" i="8"/>
  <c r="J296" i="8" s="1"/>
  <c r="I296" i="8"/>
  <c r="K296" i="8" s="1"/>
  <c r="H297" i="8"/>
  <c r="J297" i="8" s="1"/>
  <c r="I297" i="8"/>
  <c r="K297" i="8" s="1"/>
  <c r="H298" i="8"/>
  <c r="J298" i="8" s="1"/>
  <c r="I298" i="8"/>
  <c r="K298" i="8" s="1"/>
  <c r="H299" i="8"/>
  <c r="J299" i="8" s="1"/>
  <c r="I299" i="8"/>
  <c r="K299" i="8" s="1"/>
  <c r="H300" i="8"/>
  <c r="J300" i="8" s="1"/>
  <c r="I300" i="8"/>
  <c r="K300" i="8" s="1"/>
  <c r="H301" i="8"/>
  <c r="J301" i="8" s="1"/>
  <c r="I301" i="8"/>
  <c r="K301" i="8" s="1"/>
  <c r="H302" i="8"/>
  <c r="J302" i="8" s="1"/>
  <c r="I302" i="8"/>
  <c r="K302" i="8" s="1"/>
  <c r="H303" i="8"/>
  <c r="J303" i="8" s="1"/>
  <c r="I303" i="8"/>
  <c r="K303" i="8" s="1"/>
  <c r="H304" i="8"/>
  <c r="J304" i="8" s="1"/>
  <c r="I304" i="8"/>
  <c r="K304" i="8" s="1"/>
  <c r="H305" i="8"/>
  <c r="J305" i="8" s="1"/>
  <c r="I305" i="8"/>
  <c r="K305" i="8" s="1"/>
  <c r="H306" i="8"/>
  <c r="J306" i="8" s="1"/>
  <c r="I306" i="8"/>
  <c r="K306" i="8" s="1"/>
  <c r="H307" i="8"/>
  <c r="J307" i="8" s="1"/>
  <c r="I307" i="8"/>
  <c r="K307" i="8" s="1"/>
  <c r="H308" i="8"/>
  <c r="J308" i="8" s="1"/>
  <c r="I308" i="8"/>
  <c r="K308" i="8" s="1"/>
  <c r="H309" i="8"/>
  <c r="J309" i="8" s="1"/>
  <c r="I309" i="8"/>
  <c r="K309" i="8" s="1"/>
  <c r="H310" i="8"/>
  <c r="J310" i="8" s="1"/>
  <c r="I310" i="8"/>
  <c r="K310" i="8" s="1"/>
  <c r="H311" i="8"/>
  <c r="J311" i="8" s="1"/>
  <c r="I311" i="8"/>
  <c r="K311" i="8" s="1"/>
  <c r="H312" i="8"/>
  <c r="J312" i="8" s="1"/>
  <c r="I312" i="8"/>
  <c r="K312" i="8" s="1"/>
  <c r="H313" i="8"/>
  <c r="J313" i="8" s="1"/>
  <c r="I313" i="8"/>
  <c r="K313" i="8" s="1"/>
  <c r="H314" i="8"/>
  <c r="J314" i="8" s="1"/>
  <c r="I314" i="8"/>
  <c r="K314" i="8" s="1"/>
  <c r="H315" i="8"/>
  <c r="J315" i="8" s="1"/>
  <c r="I315" i="8"/>
  <c r="K315" i="8" s="1"/>
  <c r="H316" i="8"/>
  <c r="J316" i="8" s="1"/>
  <c r="I316" i="8"/>
  <c r="K316" i="8" s="1"/>
  <c r="H317" i="8"/>
  <c r="J317" i="8" s="1"/>
  <c r="I317" i="8"/>
  <c r="K317" i="8" s="1"/>
  <c r="H318" i="8"/>
  <c r="J318" i="8" s="1"/>
  <c r="I318" i="8"/>
  <c r="K318" i="8" s="1"/>
  <c r="H319" i="8"/>
  <c r="J319" i="8" s="1"/>
  <c r="I319" i="8"/>
  <c r="K319" i="8" s="1"/>
  <c r="H320" i="8"/>
  <c r="J320" i="8" s="1"/>
  <c r="I320" i="8"/>
  <c r="K320" i="8" s="1"/>
  <c r="H321" i="8"/>
  <c r="J321" i="8" s="1"/>
  <c r="I321" i="8"/>
  <c r="K321" i="8" s="1"/>
  <c r="H322" i="8"/>
  <c r="J322" i="8" s="1"/>
  <c r="I322" i="8"/>
  <c r="K322" i="8" s="1"/>
  <c r="H323" i="8"/>
  <c r="J323" i="8" s="1"/>
  <c r="I323" i="8"/>
  <c r="K323" i="8" s="1"/>
  <c r="H324" i="8"/>
  <c r="J324" i="8" s="1"/>
  <c r="I324" i="8"/>
  <c r="K324" i="8" s="1"/>
  <c r="H325" i="8"/>
  <c r="J325" i="8" s="1"/>
  <c r="I325" i="8"/>
  <c r="K325" i="8" s="1"/>
  <c r="H326" i="8"/>
  <c r="J326" i="8" s="1"/>
  <c r="I326" i="8"/>
  <c r="K326" i="8" s="1"/>
  <c r="H327" i="8"/>
  <c r="J327" i="8" s="1"/>
  <c r="I327" i="8"/>
  <c r="K327" i="8" s="1"/>
  <c r="H328" i="8"/>
  <c r="J328" i="8" s="1"/>
  <c r="I328" i="8"/>
  <c r="K328" i="8" s="1"/>
  <c r="H329" i="8"/>
  <c r="J329" i="8" s="1"/>
  <c r="I329" i="8"/>
  <c r="K329" i="8" s="1"/>
  <c r="H330" i="8"/>
  <c r="J330" i="8" s="1"/>
  <c r="I330" i="8"/>
  <c r="K330" i="8" s="1"/>
  <c r="H331" i="8"/>
  <c r="J331" i="8" s="1"/>
  <c r="I331" i="8"/>
  <c r="K331" i="8" s="1"/>
  <c r="H332" i="8"/>
  <c r="J332" i="8" s="1"/>
  <c r="I332" i="8"/>
  <c r="K332" i="8" s="1"/>
  <c r="H333" i="8"/>
  <c r="J333" i="8" s="1"/>
  <c r="I333" i="8"/>
  <c r="K333" i="8" s="1"/>
  <c r="H334" i="8"/>
  <c r="J334" i="8" s="1"/>
  <c r="I334" i="8"/>
  <c r="K334" i="8" s="1"/>
  <c r="H335" i="8"/>
  <c r="J335" i="8" s="1"/>
  <c r="I335" i="8"/>
  <c r="K335" i="8" s="1"/>
  <c r="H336" i="8"/>
  <c r="J336" i="8" s="1"/>
  <c r="I336" i="8"/>
  <c r="K336" i="8" s="1"/>
  <c r="H337" i="8"/>
  <c r="J337" i="8" s="1"/>
  <c r="I337" i="8"/>
  <c r="K337" i="8" s="1"/>
  <c r="H338" i="8"/>
  <c r="J338" i="8" s="1"/>
  <c r="I338" i="8"/>
  <c r="K338" i="8" s="1"/>
  <c r="H339" i="8"/>
  <c r="J339" i="8" s="1"/>
  <c r="I339" i="8"/>
  <c r="K339" i="8" s="1"/>
  <c r="H340" i="8"/>
  <c r="J340" i="8" s="1"/>
  <c r="I340" i="8"/>
  <c r="K340" i="8" s="1"/>
  <c r="H341" i="8"/>
  <c r="J341" i="8" s="1"/>
  <c r="I341" i="8"/>
  <c r="K341" i="8" s="1"/>
  <c r="H342" i="8"/>
  <c r="J342" i="8" s="1"/>
  <c r="I342" i="8"/>
  <c r="K342" i="8" s="1"/>
  <c r="H343" i="8"/>
  <c r="J343" i="8" s="1"/>
  <c r="I343" i="8"/>
  <c r="K343" i="8" s="1"/>
  <c r="H344" i="8"/>
  <c r="J344" i="8" s="1"/>
  <c r="I344" i="8"/>
  <c r="K344" i="8" s="1"/>
  <c r="H345" i="8"/>
  <c r="J345" i="8" s="1"/>
  <c r="I345" i="8"/>
  <c r="K345" i="8" s="1"/>
  <c r="H346" i="8"/>
  <c r="J346" i="8" s="1"/>
  <c r="I346" i="8"/>
  <c r="K346" i="8" s="1"/>
  <c r="H347" i="8"/>
  <c r="J347" i="8" s="1"/>
  <c r="I347" i="8"/>
  <c r="K347" i="8" s="1"/>
  <c r="H348" i="8"/>
  <c r="J348" i="8" s="1"/>
  <c r="I348" i="8"/>
  <c r="K348" i="8" s="1"/>
  <c r="H349" i="8"/>
  <c r="J349" i="8" s="1"/>
  <c r="I349" i="8"/>
  <c r="K349" i="8" s="1"/>
  <c r="H350" i="8"/>
  <c r="J350" i="8" s="1"/>
  <c r="I350" i="8"/>
  <c r="K350" i="8" s="1"/>
  <c r="H351" i="8"/>
  <c r="J351" i="8" s="1"/>
  <c r="I351" i="8"/>
  <c r="K351" i="8" s="1"/>
  <c r="H352" i="8"/>
  <c r="J352" i="8" s="1"/>
  <c r="I352" i="8"/>
  <c r="K352" i="8" s="1"/>
  <c r="H353" i="8"/>
  <c r="J353" i="8" s="1"/>
  <c r="I353" i="8"/>
  <c r="K353" i="8" s="1"/>
  <c r="H354" i="8"/>
  <c r="J354" i="8" s="1"/>
  <c r="I354" i="8"/>
  <c r="K354" i="8" s="1"/>
  <c r="H355" i="8"/>
  <c r="J355" i="8" s="1"/>
  <c r="I355" i="8"/>
  <c r="K355" i="8" s="1"/>
  <c r="H356" i="8"/>
  <c r="J356" i="8" s="1"/>
  <c r="I356" i="8"/>
  <c r="K356" i="8" s="1"/>
  <c r="H357" i="8"/>
  <c r="J357" i="8" s="1"/>
  <c r="I357" i="8"/>
  <c r="K357" i="8" s="1"/>
  <c r="H358" i="8"/>
  <c r="J358" i="8" s="1"/>
  <c r="I358" i="8"/>
  <c r="K358" i="8" s="1"/>
  <c r="H359" i="8"/>
  <c r="J359" i="8" s="1"/>
  <c r="I359" i="8"/>
  <c r="K359" i="8" s="1"/>
  <c r="H360" i="8"/>
  <c r="J360" i="8" s="1"/>
  <c r="I360" i="8"/>
  <c r="K360" i="8" s="1"/>
  <c r="H361" i="8"/>
  <c r="J361" i="8" s="1"/>
  <c r="I361" i="8"/>
  <c r="K361" i="8" s="1"/>
  <c r="H362" i="8"/>
  <c r="J362" i="8" s="1"/>
  <c r="I362" i="8"/>
  <c r="K362" i="8" s="1"/>
  <c r="H363" i="8"/>
  <c r="J363" i="8" s="1"/>
  <c r="I363" i="8"/>
  <c r="K363" i="8" s="1"/>
  <c r="H364" i="8"/>
  <c r="J364" i="8" s="1"/>
  <c r="I364" i="8"/>
  <c r="K364" i="8" s="1"/>
  <c r="H365" i="8"/>
  <c r="J365" i="8" s="1"/>
  <c r="I365" i="8"/>
  <c r="K365" i="8" s="1"/>
  <c r="H366" i="8"/>
  <c r="J366" i="8" s="1"/>
  <c r="I366" i="8"/>
  <c r="K366" i="8" s="1"/>
  <c r="H367" i="8"/>
  <c r="J367" i="8" s="1"/>
  <c r="I367" i="8"/>
  <c r="K367" i="8" s="1"/>
  <c r="H368" i="8"/>
  <c r="J368" i="8" s="1"/>
  <c r="I368" i="8"/>
  <c r="K368" i="8" s="1"/>
  <c r="H369" i="8"/>
  <c r="J369" i="8" s="1"/>
  <c r="I369" i="8"/>
  <c r="K369" i="8" s="1"/>
  <c r="H370" i="8"/>
  <c r="J370" i="8" s="1"/>
  <c r="I370" i="8"/>
  <c r="K370" i="8" s="1"/>
  <c r="H371" i="8"/>
  <c r="J371" i="8" s="1"/>
  <c r="I371" i="8"/>
  <c r="K371" i="8" s="1"/>
  <c r="H372" i="8"/>
  <c r="J372" i="8" s="1"/>
  <c r="I372" i="8"/>
  <c r="K372" i="8" s="1"/>
  <c r="H373" i="8"/>
  <c r="J373" i="8" s="1"/>
  <c r="I373" i="8"/>
  <c r="K373" i="8" s="1"/>
  <c r="H374" i="8"/>
  <c r="J374" i="8" s="1"/>
  <c r="I374" i="8"/>
  <c r="K374" i="8" s="1"/>
  <c r="H375" i="8"/>
  <c r="J375" i="8" s="1"/>
  <c r="I375" i="8"/>
  <c r="K375" i="8" s="1"/>
  <c r="H376" i="8"/>
  <c r="J376" i="8" s="1"/>
  <c r="I376" i="8"/>
  <c r="K376" i="8" s="1"/>
  <c r="H377" i="8"/>
  <c r="J377" i="8" s="1"/>
  <c r="I377" i="8"/>
  <c r="K377" i="8" s="1"/>
  <c r="H378" i="8"/>
  <c r="J378" i="8" s="1"/>
  <c r="I378" i="8"/>
  <c r="K378" i="8" s="1"/>
  <c r="H379" i="8"/>
  <c r="J379" i="8" s="1"/>
  <c r="I379" i="8"/>
  <c r="K379" i="8" s="1"/>
  <c r="H380" i="8"/>
  <c r="J380" i="8" s="1"/>
  <c r="I380" i="8"/>
  <c r="K380" i="8" s="1"/>
  <c r="H381" i="8"/>
  <c r="J381" i="8" s="1"/>
  <c r="I381" i="8"/>
  <c r="K381" i="8" s="1"/>
  <c r="H382" i="8"/>
  <c r="J382" i="8" s="1"/>
  <c r="I382" i="8"/>
  <c r="K382" i="8" s="1"/>
  <c r="H383" i="8"/>
  <c r="J383" i="8" s="1"/>
  <c r="I383" i="8"/>
  <c r="K383" i="8" s="1"/>
  <c r="H384" i="8"/>
  <c r="J384" i="8" s="1"/>
  <c r="I384" i="8"/>
  <c r="K384" i="8" s="1"/>
  <c r="H385" i="8"/>
  <c r="J385" i="8" s="1"/>
  <c r="I385" i="8"/>
  <c r="K385" i="8" s="1"/>
  <c r="H386" i="8"/>
  <c r="J386" i="8" s="1"/>
  <c r="I386" i="8"/>
  <c r="K386" i="8" s="1"/>
  <c r="H387" i="8"/>
  <c r="J387" i="8" s="1"/>
  <c r="I387" i="8"/>
  <c r="K387" i="8" s="1"/>
  <c r="H388" i="8"/>
  <c r="J388" i="8" s="1"/>
  <c r="I388" i="8"/>
  <c r="K388" i="8" s="1"/>
  <c r="H389" i="8"/>
  <c r="J389" i="8" s="1"/>
  <c r="I389" i="8"/>
  <c r="K389" i="8" s="1"/>
  <c r="H390" i="8"/>
  <c r="J390" i="8" s="1"/>
  <c r="I390" i="8"/>
  <c r="K390" i="8" s="1"/>
  <c r="H391" i="8"/>
  <c r="J391" i="8" s="1"/>
  <c r="I391" i="8"/>
  <c r="K391" i="8" s="1"/>
  <c r="H392" i="8"/>
  <c r="J392" i="8" s="1"/>
  <c r="I392" i="8"/>
  <c r="K392" i="8" s="1"/>
  <c r="H393" i="8"/>
  <c r="J393" i="8" s="1"/>
  <c r="I393" i="8"/>
  <c r="K393" i="8" s="1"/>
  <c r="H394" i="8"/>
  <c r="J394" i="8" s="1"/>
  <c r="I394" i="8"/>
  <c r="K394" i="8" s="1"/>
  <c r="H395" i="8"/>
  <c r="J395" i="8" s="1"/>
  <c r="I395" i="8"/>
  <c r="K395" i="8" s="1"/>
  <c r="H396" i="8"/>
  <c r="J396" i="8" s="1"/>
  <c r="I396" i="8"/>
  <c r="K396" i="8" s="1"/>
  <c r="H397" i="8"/>
  <c r="J397" i="8" s="1"/>
  <c r="I397" i="8"/>
  <c r="K397" i="8" s="1"/>
  <c r="H398" i="8"/>
  <c r="J398" i="8" s="1"/>
  <c r="I398" i="8"/>
  <c r="K398" i="8" s="1"/>
  <c r="H399" i="8"/>
  <c r="J399" i="8" s="1"/>
  <c r="I399" i="8"/>
  <c r="K399" i="8" s="1"/>
  <c r="H400" i="8"/>
  <c r="J400" i="8" s="1"/>
  <c r="I400" i="8"/>
  <c r="K400" i="8" s="1"/>
  <c r="H401" i="8"/>
  <c r="J401" i="8" s="1"/>
  <c r="I401" i="8"/>
  <c r="K401" i="8" s="1"/>
  <c r="H402" i="8"/>
  <c r="J402" i="8" s="1"/>
  <c r="I402" i="8"/>
  <c r="K402" i="8" s="1"/>
  <c r="H403" i="8"/>
  <c r="J403" i="8" s="1"/>
  <c r="I403" i="8"/>
  <c r="K403" i="8" s="1"/>
  <c r="H404" i="8"/>
  <c r="J404" i="8" s="1"/>
  <c r="I404" i="8"/>
  <c r="K404" i="8" s="1"/>
  <c r="H405" i="8"/>
  <c r="J405" i="8" s="1"/>
  <c r="I405" i="8"/>
  <c r="K405" i="8" s="1"/>
  <c r="H406" i="8"/>
  <c r="J406" i="8" s="1"/>
  <c r="I406" i="8"/>
  <c r="K406" i="8" s="1"/>
  <c r="H407" i="8"/>
  <c r="J407" i="8" s="1"/>
  <c r="I407" i="8"/>
  <c r="K407" i="8" s="1"/>
  <c r="H408" i="8"/>
  <c r="J408" i="8" s="1"/>
  <c r="I408" i="8"/>
  <c r="K408" i="8" s="1"/>
  <c r="H409" i="8"/>
  <c r="J409" i="8" s="1"/>
  <c r="I409" i="8"/>
  <c r="K409" i="8" s="1"/>
  <c r="H410" i="8"/>
  <c r="J410" i="8" s="1"/>
  <c r="I410" i="8"/>
  <c r="K410" i="8" s="1"/>
  <c r="H411" i="8"/>
  <c r="J411" i="8" s="1"/>
  <c r="I411" i="8"/>
  <c r="K411" i="8" s="1"/>
  <c r="H412" i="8"/>
  <c r="J412" i="8" s="1"/>
  <c r="I412" i="8"/>
  <c r="K412" i="8" s="1"/>
  <c r="H413" i="8"/>
  <c r="J413" i="8" s="1"/>
  <c r="I413" i="8"/>
  <c r="K413" i="8" s="1"/>
  <c r="H414" i="8"/>
  <c r="J414" i="8" s="1"/>
  <c r="I414" i="8"/>
  <c r="K414" i="8" s="1"/>
  <c r="H415" i="8"/>
  <c r="J415" i="8" s="1"/>
  <c r="I415" i="8"/>
  <c r="K415" i="8" s="1"/>
  <c r="H416" i="8"/>
  <c r="J416" i="8" s="1"/>
  <c r="I416" i="8"/>
  <c r="K416" i="8" s="1"/>
  <c r="H417" i="8"/>
  <c r="J417" i="8" s="1"/>
  <c r="I417" i="8"/>
  <c r="K417" i="8" s="1"/>
  <c r="H418" i="8"/>
  <c r="J418" i="8" s="1"/>
  <c r="I418" i="8"/>
  <c r="K418" i="8" s="1"/>
  <c r="H419" i="8"/>
  <c r="J419" i="8" s="1"/>
  <c r="I419" i="8"/>
  <c r="K419" i="8" s="1"/>
  <c r="H420" i="8"/>
  <c r="J420" i="8" s="1"/>
  <c r="I420" i="8"/>
  <c r="K420" i="8" s="1"/>
  <c r="H421" i="8"/>
  <c r="J421" i="8" s="1"/>
  <c r="I421" i="8"/>
  <c r="K421" i="8" s="1"/>
  <c r="H422" i="8"/>
  <c r="J422" i="8" s="1"/>
  <c r="I422" i="8"/>
  <c r="K422" i="8" s="1"/>
  <c r="H423" i="8"/>
  <c r="J423" i="8" s="1"/>
  <c r="I423" i="8"/>
  <c r="K423" i="8" s="1"/>
  <c r="H424" i="8"/>
  <c r="J424" i="8" s="1"/>
  <c r="I424" i="8"/>
  <c r="K424" i="8" s="1"/>
  <c r="H425" i="8"/>
  <c r="J425" i="8" s="1"/>
  <c r="I425" i="8"/>
  <c r="K425" i="8" s="1"/>
  <c r="H426" i="8"/>
  <c r="J426" i="8" s="1"/>
  <c r="I426" i="8"/>
  <c r="K426" i="8" s="1"/>
  <c r="H427" i="8"/>
  <c r="J427" i="8" s="1"/>
  <c r="I427" i="8"/>
  <c r="K427" i="8" s="1"/>
  <c r="H428" i="8"/>
  <c r="J428" i="8" s="1"/>
  <c r="I428" i="8"/>
  <c r="K428" i="8" s="1"/>
  <c r="H429" i="8"/>
  <c r="J429" i="8" s="1"/>
  <c r="I429" i="8"/>
  <c r="K429" i="8" s="1"/>
  <c r="H430" i="8"/>
  <c r="J430" i="8" s="1"/>
  <c r="I430" i="8"/>
  <c r="K430" i="8" s="1"/>
  <c r="H431" i="8"/>
  <c r="J431" i="8" s="1"/>
  <c r="I431" i="8"/>
  <c r="K431" i="8" s="1"/>
  <c r="H432" i="8"/>
  <c r="J432" i="8" s="1"/>
  <c r="I432" i="8"/>
  <c r="K432" i="8" s="1"/>
  <c r="H433" i="8"/>
  <c r="J433" i="8" s="1"/>
  <c r="I433" i="8"/>
  <c r="K433" i="8" s="1"/>
  <c r="H434" i="8"/>
  <c r="J434" i="8" s="1"/>
  <c r="I434" i="8"/>
  <c r="K434" i="8" s="1"/>
  <c r="H435" i="8"/>
  <c r="J435" i="8" s="1"/>
  <c r="I435" i="8"/>
  <c r="K435" i="8" s="1"/>
  <c r="H436" i="8"/>
  <c r="J436" i="8" s="1"/>
  <c r="I436" i="8"/>
  <c r="K436" i="8" s="1"/>
  <c r="H437" i="8"/>
  <c r="J437" i="8" s="1"/>
  <c r="I437" i="8"/>
  <c r="K437" i="8" s="1"/>
  <c r="H438" i="8"/>
  <c r="J438" i="8" s="1"/>
  <c r="I438" i="8"/>
  <c r="K438" i="8" s="1"/>
  <c r="H439" i="8"/>
  <c r="J439" i="8" s="1"/>
  <c r="I439" i="8"/>
  <c r="K439" i="8" s="1"/>
  <c r="H440" i="8"/>
  <c r="J440" i="8" s="1"/>
  <c r="I440" i="8"/>
  <c r="K440" i="8" s="1"/>
  <c r="H441" i="8"/>
  <c r="J441" i="8" s="1"/>
  <c r="I441" i="8"/>
  <c r="K441" i="8" s="1"/>
  <c r="H442" i="8"/>
  <c r="J442" i="8" s="1"/>
  <c r="I442" i="8"/>
  <c r="K442" i="8" s="1"/>
  <c r="H443" i="8"/>
  <c r="J443" i="8" s="1"/>
  <c r="I443" i="8"/>
  <c r="K443" i="8" s="1"/>
  <c r="H444" i="8"/>
  <c r="J444" i="8" s="1"/>
  <c r="I444" i="8"/>
  <c r="K444" i="8" s="1"/>
  <c r="H445" i="8"/>
  <c r="J445" i="8" s="1"/>
  <c r="I445" i="8"/>
  <c r="K445" i="8" s="1"/>
  <c r="H446" i="8"/>
  <c r="J446" i="8" s="1"/>
  <c r="I446" i="8"/>
  <c r="K446" i="8" s="1"/>
  <c r="H447" i="8"/>
  <c r="J447" i="8" s="1"/>
  <c r="I447" i="8"/>
  <c r="K447" i="8" s="1"/>
  <c r="H448" i="8"/>
  <c r="J448" i="8" s="1"/>
  <c r="I448" i="8"/>
  <c r="K448" i="8" s="1"/>
  <c r="H449" i="8"/>
  <c r="J449" i="8" s="1"/>
  <c r="I449" i="8"/>
  <c r="K449" i="8" s="1"/>
  <c r="H450" i="8"/>
  <c r="J450" i="8" s="1"/>
  <c r="I450" i="8"/>
  <c r="K450" i="8" s="1"/>
  <c r="H451" i="8"/>
  <c r="J451" i="8" s="1"/>
  <c r="I451" i="8"/>
  <c r="K451" i="8" s="1"/>
  <c r="H452" i="8"/>
  <c r="J452" i="8" s="1"/>
  <c r="I452" i="8"/>
  <c r="K452" i="8" s="1"/>
  <c r="H453" i="8"/>
  <c r="J453" i="8" s="1"/>
  <c r="I453" i="8"/>
  <c r="K453" i="8" s="1"/>
  <c r="H454" i="8"/>
  <c r="J454" i="8" s="1"/>
  <c r="I454" i="8"/>
  <c r="K454" i="8" s="1"/>
  <c r="H455" i="8"/>
  <c r="J455" i="8" s="1"/>
  <c r="I455" i="8"/>
  <c r="K455" i="8" s="1"/>
  <c r="H456" i="8"/>
  <c r="J456" i="8" s="1"/>
  <c r="I456" i="8"/>
  <c r="K456" i="8" s="1"/>
  <c r="H457" i="8"/>
  <c r="J457" i="8" s="1"/>
  <c r="I457" i="8"/>
  <c r="K457" i="8" s="1"/>
  <c r="H458" i="8"/>
  <c r="J458" i="8" s="1"/>
  <c r="I458" i="8"/>
  <c r="K458" i="8" s="1"/>
  <c r="H459" i="8"/>
  <c r="J459" i="8" s="1"/>
  <c r="I459" i="8"/>
  <c r="K459" i="8" s="1"/>
  <c r="H460" i="8"/>
  <c r="J460" i="8" s="1"/>
  <c r="I460" i="8"/>
  <c r="K460" i="8" s="1"/>
  <c r="H461" i="8"/>
  <c r="J461" i="8" s="1"/>
  <c r="I461" i="8"/>
  <c r="K461" i="8" s="1"/>
  <c r="H462" i="8"/>
  <c r="J462" i="8" s="1"/>
  <c r="I462" i="8"/>
  <c r="K462" i="8" s="1"/>
  <c r="H463" i="8"/>
  <c r="J463" i="8" s="1"/>
  <c r="I463" i="8"/>
  <c r="K463" i="8" s="1"/>
  <c r="H464" i="8"/>
  <c r="J464" i="8" s="1"/>
  <c r="I464" i="8"/>
  <c r="K464" i="8" s="1"/>
  <c r="H465" i="8"/>
  <c r="J465" i="8" s="1"/>
  <c r="I465" i="8"/>
  <c r="K465" i="8" s="1"/>
  <c r="H466" i="8"/>
  <c r="J466" i="8" s="1"/>
  <c r="I466" i="8"/>
  <c r="K466" i="8" s="1"/>
  <c r="H467" i="8"/>
  <c r="J467" i="8" s="1"/>
  <c r="I467" i="8"/>
  <c r="K467" i="8" s="1"/>
  <c r="H468" i="8"/>
  <c r="J468" i="8" s="1"/>
  <c r="I468" i="8"/>
  <c r="K468" i="8" s="1"/>
  <c r="H469" i="8"/>
  <c r="J469" i="8" s="1"/>
  <c r="I469" i="8"/>
  <c r="K469" i="8" s="1"/>
  <c r="H470" i="8"/>
  <c r="J470" i="8" s="1"/>
  <c r="I470" i="8"/>
  <c r="K470" i="8" s="1"/>
  <c r="H471" i="8"/>
  <c r="J471" i="8" s="1"/>
  <c r="I471" i="8"/>
  <c r="K471" i="8" s="1"/>
  <c r="H472" i="8"/>
  <c r="J472" i="8" s="1"/>
  <c r="I472" i="8"/>
  <c r="K472" i="8" s="1"/>
  <c r="H473" i="8"/>
  <c r="J473" i="8" s="1"/>
  <c r="I473" i="8"/>
  <c r="K473" i="8" s="1"/>
  <c r="H474" i="8"/>
  <c r="J474" i="8" s="1"/>
  <c r="I474" i="8"/>
  <c r="K474" i="8" s="1"/>
  <c r="H475" i="8"/>
  <c r="J475" i="8" s="1"/>
  <c r="I475" i="8"/>
  <c r="K475" i="8" s="1"/>
  <c r="H476" i="8"/>
  <c r="J476" i="8" s="1"/>
  <c r="I476" i="8"/>
  <c r="K476" i="8" s="1"/>
  <c r="H477" i="8"/>
  <c r="J477" i="8" s="1"/>
  <c r="I477" i="8"/>
  <c r="K477" i="8" s="1"/>
  <c r="H478" i="8"/>
  <c r="J478" i="8" s="1"/>
  <c r="I478" i="8"/>
  <c r="K478" i="8" s="1"/>
  <c r="H479" i="8"/>
  <c r="J479" i="8" s="1"/>
  <c r="I479" i="8"/>
  <c r="K479" i="8" s="1"/>
  <c r="H480" i="8"/>
  <c r="J480" i="8" s="1"/>
  <c r="I480" i="8"/>
  <c r="K480" i="8" s="1"/>
  <c r="H481" i="8"/>
  <c r="J481" i="8" s="1"/>
  <c r="I481" i="8"/>
  <c r="K481" i="8" s="1"/>
  <c r="H482" i="8"/>
  <c r="J482" i="8" s="1"/>
  <c r="I482" i="8"/>
  <c r="K482" i="8" s="1"/>
  <c r="H483" i="8"/>
  <c r="J483" i="8" s="1"/>
  <c r="I483" i="8"/>
  <c r="K483" i="8" s="1"/>
  <c r="H484" i="8"/>
  <c r="J484" i="8" s="1"/>
  <c r="I484" i="8"/>
  <c r="K484" i="8" s="1"/>
  <c r="H485" i="8"/>
  <c r="J485" i="8" s="1"/>
  <c r="I485" i="8"/>
  <c r="K485" i="8" s="1"/>
  <c r="H486" i="8"/>
  <c r="J486" i="8" s="1"/>
  <c r="I486" i="8"/>
  <c r="K486" i="8" s="1"/>
  <c r="H487" i="8"/>
  <c r="J487" i="8" s="1"/>
  <c r="I487" i="8"/>
  <c r="K487" i="8" s="1"/>
  <c r="H488" i="8"/>
  <c r="J488" i="8" s="1"/>
  <c r="I488" i="8"/>
  <c r="K488" i="8" s="1"/>
  <c r="H489" i="8"/>
  <c r="J489" i="8" s="1"/>
  <c r="I489" i="8"/>
  <c r="K489" i="8" s="1"/>
  <c r="H490" i="8"/>
  <c r="J490" i="8" s="1"/>
  <c r="I490" i="8"/>
  <c r="K490" i="8" s="1"/>
  <c r="H491" i="8"/>
  <c r="J491" i="8" s="1"/>
  <c r="I491" i="8"/>
  <c r="K491" i="8" s="1"/>
  <c r="H492" i="8"/>
  <c r="J492" i="8" s="1"/>
  <c r="I492" i="8"/>
  <c r="K492" i="8" s="1"/>
  <c r="H493" i="8"/>
  <c r="J493" i="8" s="1"/>
  <c r="I493" i="8"/>
  <c r="K493" i="8" s="1"/>
  <c r="H494" i="8"/>
  <c r="J494" i="8" s="1"/>
  <c r="I494" i="8"/>
  <c r="K494" i="8" s="1"/>
  <c r="H495" i="8"/>
  <c r="J495" i="8" s="1"/>
  <c r="I495" i="8"/>
  <c r="K495" i="8" s="1"/>
  <c r="H496" i="8"/>
  <c r="J496" i="8" s="1"/>
  <c r="I496" i="8"/>
  <c r="K496" i="8" s="1"/>
  <c r="H497" i="8"/>
  <c r="J497" i="8" s="1"/>
  <c r="I497" i="8"/>
  <c r="K497" i="8" s="1"/>
  <c r="H498" i="8"/>
  <c r="J498" i="8" s="1"/>
  <c r="I498" i="8"/>
  <c r="K498" i="8" s="1"/>
  <c r="H499" i="8"/>
  <c r="J499" i="8" s="1"/>
  <c r="I499" i="8"/>
  <c r="K499" i="8" s="1"/>
  <c r="H500" i="8"/>
  <c r="J500" i="8" s="1"/>
  <c r="I500" i="8"/>
  <c r="K500" i="8" s="1"/>
  <c r="H501" i="8"/>
  <c r="J501" i="8" s="1"/>
  <c r="I501" i="8"/>
  <c r="K501" i="8" s="1"/>
  <c r="H502" i="8"/>
  <c r="J502" i="8" s="1"/>
  <c r="I502" i="8"/>
  <c r="K502" i="8" s="1"/>
  <c r="H503" i="8"/>
  <c r="J503" i="8" s="1"/>
  <c r="I503" i="8"/>
  <c r="K503" i="8" s="1"/>
  <c r="H504" i="8"/>
  <c r="J504" i="8" s="1"/>
  <c r="I504" i="8"/>
  <c r="K504" i="8" s="1"/>
  <c r="H505" i="8"/>
  <c r="J505" i="8" s="1"/>
  <c r="I505" i="8"/>
  <c r="K505" i="8" s="1"/>
  <c r="H506" i="8"/>
  <c r="J506" i="8" s="1"/>
  <c r="I506" i="8"/>
  <c r="K506" i="8" s="1"/>
  <c r="H507" i="8"/>
  <c r="J507" i="8" s="1"/>
  <c r="I507" i="8"/>
  <c r="K507" i="8" s="1"/>
  <c r="H508" i="8"/>
  <c r="J508" i="8" s="1"/>
  <c r="I508" i="8"/>
  <c r="K508" i="8" s="1"/>
  <c r="H509" i="8"/>
  <c r="J509" i="8" s="1"/>
  <c r="I509" i="8"/>
  <c r="K509" i="8" s="1"/>
  <c r="H510" i="8"/>
  <c r="J510" i="8" s="1"/>
  <c r="I510" i="8"/>
  <c r="K510" i="8" s="1"/>
  <c r="H511" i="8"/>
  <c r="J511" i="8" s="1"/>
  <c r="I511" i="8"/>
  <c r="K511" i="8" s="1"/>
  <c r="H512" i="8"/>
  <c r="J512" i="8" s="1"/>
  <c r="I512" i="8"/>
  <c r="K512" i="8" s="1"/>
  <c r="H513" i="8"/>
  <c r="J513" i="8" s="1"/>
  <c r="I513" i="8"/>
  <c r="K513" i="8" s="1"/>
  <c r="H514" i="8"/>
  <c r="J514" i="8" s="1"/>
  <c r="I514" i="8"/>
  <c r="K514" i="8" s="1"/>
  <c r="H515" i="8"/>
  <c r="J515" i="8" s="1"/>
  <c r="I515" i="8"/>
  <c r="K515" i="8" s="1"/>
  <c r="H516" i="8"/>
  <c r="J516" i="8" s="1"/>
  <c r="I516" i="8"/>
  <c r="K516" i="8" s="1"/>
  <c r="H517" i="8"/>
  <c r="J517" i="8" s="1"/>
  <c r="I517" i="8"/>
  <c r="K517" i="8" s="1"/>
  <c r="H518" i="8"/>
  <c r="J518" i="8" s="1"/>
  <c r="I518" i="8"/>
  <c r="K518" i="8" s="1"/>
  <c r="H519" i="8"/>
  <c r="J519" i="8" s="1"/>
  <c r="I519" i="8"/>
  <c r="K519" i="8" s="1"/>
  <c r="H520" i="8"/>
  <c r="J520" i="8" s="1"/>
  <c r="I520" i="8"/>
  <c r="K520" i="8" s="1"/>
  <c r="H521" i="8"/>
  <c r="J521" i="8" s="1"/>
  <c r="I521" i="8"/>
  <c r="K521" i="8" s="1"/>
  <c r="H522" i="8"/>
  <c r="J522" i="8" s="1"/>
  <c r="I522" i="8"/>
  <c r="K522" i="8" s="1"/>
  <c r="H523" i="8"/>
  <c r="J523" i="8" s="1"/>
  <c r="I523" i="8"/>
  <c r="K523" i="8" s="1"/>
  <c r="H524" i="8"/>
  <c r="J524" i="8" s="1"/>
  <c r="I524" i="8"/>
  <c r="K524" i="8" s="1"/>
  <c r="H525" i="8"/>
  <c r="J525" i="8" s="1"/>
  <c r="I525" i="8"/>
  <c r="K525" i="8" s="1"/>
  <c r="H526" i="8"/>
  <c r="J526" i="8" s="1"/>
  <c r="I526" i="8"/>
  <c r="K526" i="8" s="1"/>
  <c r="H527" i="8"/>
  <c r="J527" i="8" s="1"/>
  <c r="I527" i="8"/>
  <c r="K527" i="8" s="1"/>
  <c r="H528" i="8"/>
  <c r="J528" i="8" s="1"/>
  <c r="I528" i="8"/>
  <c r="K528" i="8" s="1"/>
  <c r="H529" i="8"/>
  <c r="J529" i="8" s="1"/>
  <c r="I529" i="8"/>
  <c r="K529" i="8" s="1"/>
  <c r="H530" i="8"/>
  <c r="J530" i="8" s="1"/>
  <c r="I530" i="8"/>
  <c r="K530" i="8" s="1"/>
  <c r="H531" i="8"/>
  <c r="J531" i="8" s="1"/>
  <c r="I531" i="8"/>
  <c r="K531" i="8" s="1"/>
  <c r="H532" i="8"/>
  <c r="J532" i="8" s="1"/>
  <c r="I532" i="8"/>
  <c r="K532" i="8" s="1"/>
  <c r="H533" i="8"/>
  <c r="J533" i="8" s="1"/>
  <c r="I533" i="8"/>
  <c r="K533" i="8" s="1"/>
  <c r="H534" i="8"/>
  <c r="J534" i="8" s="1"/>
  <c r="I534" i="8"/>
  <c r="K534" i="8" s="1"/>
  <c r="H535" i="8"/>
  <c r="J535" i="8" s="1"/>
  <c r="I535" i="8"/>
  <c r="K535" i="8" s="1"/>
  <c r="H536" i="8"/>
  <c r="J536" i="8" s="1"/>
  <c r="I536" i="8"/>
  <c r="K536" i="8" s="1"/>
  <c r="H537" i="8"/>
  <c r="J537" i="8" s="1"/>
  <c r="I537" i="8"/>
  <c r="K537" i="8" s="1"/>
  <c r="H538" i="8"/>
  <c r="J538" i="8" s="1"/>
  <c r="I538" i="8"/>
  <c r="K538" i="8" s="1"/>
  <c r="H539" i="8"/>
  <c r="J539" i="8" s="1"/>
  <c r="I539" i="8"/>
  <c r="K539" i="8" s="1"/>
  <c r="H540" i="8"/>
  <c r="J540" i="8" s="1"/>
  <c r="I540" i="8"/>
  <c r="K540" i="8" s="1"/>
  <c r="H541" i="8"/>
  <c r="J541" i="8" s="1"/>
  <c r="I541" i="8"/>
  <c r="K541" i="8" s="1"/>
  <c r="H542" i="8"/>
  <c r="J542" i="8" s="1"/>
  <c r="I542" i="8"/>
  <c r="K542" i="8" s="1"/>
  <c r="H543" i="8"/>
  <c r="J543" i="8" s="1"/>
  <c r="I543" i="8"/>
  <c r="K543" i="8" s="1"/>
  <c r="H544" i="8"/>
  <c r="J544" i="8" s="1"/>
  <c r="I544" i="8"/>
  <c r="K544" i="8" s="1"/>
  <c r="H545" i="8"/>
  <c r="J545" i="8" s="1"/>
  <c r="I545" i="8"/>
  <c r="K545" i="8" s="1"/>
  <c r="H546" i="8"/>
  <c r="J546" i="8" s="1"/>
  <c r="I546" i="8"/>
  <c r="K546" i="8" s="1"/>
  <c r="H547" i="8"/>
  <c r="J547" i="8" s="1"/>
  <c r="I547" i="8"/>
  <c r="K547" i="8" s="1"/>
  <c r="H548" i="8"/>
  <c r="J548" i="8" s="1"/>
  <c r="I548" i="8"/>
  <c r="K548" i="8" s="1"/>
  <c r="H549" i="8"/>
  <c r="J549" i="8" s="1"/>
  <c r="I549" i="8"/>
  <c r="K549" i="8" s="1"/>
  <c r="H550" i="8"/>
  <c r="J550" i="8" s="1"/>
  <c r="I550" i="8"/>
  <c r="K550" i="8" s="1"/>
  <c r="H551" i="8"/>
  <c r="J551" i="8" s="1"/>
  <c r="I551" i="8"/>
  <c r="K551" i="8" s="1"/>
  <c r="H552" i="8"/>
  <c r="J552" i="8" s="1"/>
  <c r="I552" i="8"/>
  <c r="K552" i="8" s="1"/>
  <c r="H553" i="8"/>
  <c r="J553" i="8" s="1"/>
  <c r="I553" i="8"/>
  <c r="K553" i="8" s="1"/>
  <c r="H554" i="8"/>
  <c r="J554" i="8" s="1"/>
  <c r="I554" i="8"/>
  <c r="K554" i="8" s="1"/>
  <c r="H555" i="8"/>
  <c r="J555" i="8" s="1"/>
  <c r="I555" i="8"/>
  <c r="K555" i="8" s="1"/>
  <c r="H556" i="8"/>
  <c r="J556" i="8" s="1"/>
  <c r="I556" i="8"/>
  <c r="K556" i="8" s="1"/>
  <c r="H557" i="8"/>
  <c r="J557" i="8" s="1"/>
  <c r="I557" i="8"/>
  <c r="K557" i="8" s="1"/>
  <c r="H558" i="8"/>
  <c r="J558" i="8" s="1"/>
  <c r="I558" i="8"/>
  <c r="K558" i="8" s="1"/>
  <c r="H559" i="8"/>
  <c r="J559" i="8" s="1"/>
  <c r="I559" i="8"/>
  <c r="K559" i="8" s="1"/>
  <c r="H560" i="8"/>
  <c r="J560" i="8" s="1"/>
  <c r="I560" i="8"/>
  <c r="K560" i="8" s="1"/>
  <c r="H561" i="8"/>
  <c r="J561" i="8" s="1"/>
  <c r="I561" i="8"/>
  <c r="K561" i="8" s="1"/>
  <c r="H562" i="8"/>
  <c r="J562" i="8" s="1"/>
  <c r="I562" i="8"/>
  <c r="K562" i="8" s="1"/>
  <c r="H563" i="8"/>
  <c r="J563" i="8" s="1"/>
  <c r="I563" i="8"/>
  <c r="K563" i="8" s="1"/>
  <c r="H564" i="8"/>
  <c r="J564" i="8" s="1"/>
  <c r="I564" i="8"/>
  <c r="K564" i="8" s="1"/>
  <c r="H565" i="8"/>
  <c r="J565" i="8" s="1"/>
  <c r="I565" i="8"/>
  <c r="K565" i="8" s="1"/>
  <c r="H566" i="8"/>
  <c r="J566" i="8" s="1"/>
  <c r="I566" i="8"/>
  <c r="K566" i="8" s="1"/>
  <c r="H567" i="8"/>
  <c r="J567" i="8" s="1"/>
  <c r="I567" i="8"/>
  <c r="K567" i="8" s="1"/>
  <c r="H568" i="8"/>
  <c r="J568" i="8" s="1"/>
  <c r="I568" i="8"/>
  <c r="K568" i="8" s="1"/>
  <c r="H569" i="8"/>
  <c r="J569" i="8" s="1"/>
  <c r="I569" i="8"/>
  <c r="K569" i="8" s="1"/>
  <c r="H570" i="8"/>
  <c r="J570" i="8" s="1"/>
  <c r="I570" i="8"/>
  <c r="K570" i="8" s="1"/>
  <c r="H571" i="8"/>
  <c r="J571" i="8" s="1"/>
  <c r="I571" i="8"/>
  <c r="K571" i="8" s="1"/>
  <c r="H572" i="8"/>
  <c r="J572" i="8" s="1"/>
  <c r="I572" i="8"/>
  <c r="K572" i="8" s="1"/>
  <c r="H573" i="8"/>
  <c r="J573" i="8" s="1"/>
  <c r="I573" i="8"/>
  <c r="K573" i="8" s="1"/>
  <c r="H574" i="8"/>
  <c r="J574" i="8" s="1"/>
  <c r="I574" i="8"/>
  <c r="K574" i="8" s="1"/>
  <c r="H575" i="8"/>
  <c r="J575" i="8" s="1"/>
  <c r="I575" i="8"/>
  <c r="K575" i="8" s="1"/>
  <c r="H576" i="8"/>
  <c r="J576" i="8" s="1"/>
  <c r="I576" i="8"/>
  <c r="K576" i="8" s="1"/>
  <c r="H577" i="8"/>
  <c r="J577" i="8" s="1"/>
  <c r="I577" i="8"/>
  <c r="K577" i="8" s="1"/>
  <c r="H578" i="8"/>
  <c r="J578" i="8" s="1"/>
  <c r="I578" i="8"/>
  <c r="K578" i="8" s="1"/>
  <c r="H579" i="8"/>
  <c r="J579" i="8" s="1"/>
  <c r="I579" i="8"/>
  <c r="K579" i="8" s="1"/>
  <c r="H580" i="8"/>
  <c r="J580" i="8" s="1"/>
  <c r="I580" i="8"/>
  <c r="K580" i="8" s="1"/>
  <c r="H581" i="8"/>
  <c r="J581" i="8" s="1"/>
  <c r="I581" i="8"/>
  <c r="K581" i="8" s="1"/>
  <c r="H582" i="8"/>
  <c r="J582" i="8" s="1"/>
  <c r="I582" i="8"/>
  <c r="K582" i="8" s="1"/>
  <c r="H583" i="8"/>
  <c r="J583" i="8" s="1"/>
  <c r="I583" i="8"/>
  <c r="K583" i="8" s="1"/>
  <c r="H584" i="8"/>
  <c r="J584" i="8" s="1"/>
  <c r="I584" i="8"/>
  <c r="K584" i="8" s="1"/>
  <c r="H585" i="8"/>
  <c r="J585" i="8" s="1"/>
  <c r="I585" i="8"/>
  <c r="K585" i="8" s="1"/>
  <c r="H586" i="8"/>
  <c r="J586" i="8" s="1"/>
  <c r="I586" i="8"/>
  <c r="K586" i="8" s="1"/>
  <c r="H587" i="8"/>
  <c r="J587" i="8" s="1"/>
  <c r="I587" i="8"/>
  <c r="K587" i="8" s="1"/>
  <c r="H588" i="8"/>
  <c r="J588" i="8" s="1"/>
  <c r="I588" i="8"/>
  <c r="K588" i="8" s="1"/>
  <c r="H589" i="8"/>
  <c r="J589" i="8" s="1"/>
  <c r="I589" i="8"/>
  <c r="K589" i="8" s="1"/>
  <c r="H590" i="8"/>
  <c r="J590" i="8" s="1"/>
  <c r="I590" i="8"/>
  <c r="K590" i="8" s="1"/>
  <c r="H591" i="8"/>
  <c r="J591" i="8" s="1"/>
  <c r="I591" i="8"/>
  <c r="K591" i="8" s="1"/>
  <c r="H592" i="8"/>
  <c r="J592" i="8" s="1"/>
  <c r="I592" i="8"/>
  <c r="K592" i="8" s="1"/>
  <c r="H593" i="8"/>
  <c r="J593" i="8" s="1"/>
  <c r="I593" i="8"/>
  <c r="K593" i="8" s="1"/>
  <c r="H594" i="8"/>
  <c r="J594" i="8" s="1"/>
  <c r="I594" i="8"/>
  <c r="K594" i="8" s="1"/>
  <c r="H595" i="8"/>
  <c r="J595" i="8" s="1"/>
  <c r="I595" i="8"/>
  <c r="K595" i="8" s="1"/>
  <c r="H596" i="8"/>
  <c r="J596" i="8" s="1"/>
  <c r="I596" i="8"/>
  <c r="K596" i="8" s="1"/>
  <c r="H597" i="8"/>
  <c r="J597" i="8" s="1"/>
  <c r="I597" i="8"/>
  <c r="K597" i="8" s="1"/>
  <c r="H598" i="8"/>
  <c r="J598" i="8" s="1"/>
  <c r="I598" i="8"/>
  <c r="K598" i="8" s="1"/>
  <c r="H599" i="8"/>
  <c r="J599" i="8" s="1"/>
  <c r="I599" i="8"/>
  <c r="K599" i="8" s="1"/>
  <c r="H600" i="8"/>
  <c r="J600" i="8" s="1"/>
  <c r="I600" i="8"/>
  <c r="K600" i="8" s="1"/>
  <c r="H601" i="8"/>
  <c r="J601" i="8" s="1"/>
  <c r="I601" i="8"/>
  <c r="K601" i="8" s="1"/>
  <c r="H602" i="8"/>
  <c r="J602" i="8" s="1"/>
  <c r="I602" i="8"/>
  <c r="K602" i="8" s="1"/>
  <c r="H603" i="8"/>
  <c r="J603" i="8" s="1"/>
  <c r="I603" i="8"/>
  <c r="K603" i="8" s="1"/>
  <c r="H604" i="8"/>
  <c r="J604" i="8" s="1"/>
  <c r="I604" i="8"/>
  <c r="K604" i="8" s="1"/>
  <c r="H605" i="8"/>
  <c r="J605" i="8" s="1"/>
  <c r="I605" i="8"/>
  <c r="K605" i="8" s="1"/>
  <c r="H606" i="8"/>
  <c r="J606" i="8" s="1"/>
  <c r="I606" i="8"/>
  <c r="K606" i="8" s="1"/>
  <c r="H607" i="8"/>
  <c r="J607" i="8" s="1"/>
  <c r="I607" i="8"/>
  <c r="K607" i="8" s="1"/>
  <c r="H608" i="8"/>
  <c r="J608" i="8" s="1"/>
  <c r="I608" i="8"/>
  <c r="K608" i="8" s="1"/>
  <c r="H609" i="8"/>
  <c r="J609" i="8" s="1"/>
  <c r="I609" i="8"/>
  <c r="K609" i="8" s="1"/>
  <c r="H610" i="8"/>
  <c r="J610" i="8" s="1"/>
  <c r="I610" i="8"/>
  <c r="K610" i="8" s="1"/>
  <c r="H611" i="8"/>
  <c r="J611" i="8" s="1"/>
  <c r="I611" i="8"/>
  <c r="K611" i="8" s="1"/>
  <c r="H612" i="8"/>
  <c r="J612" i="8" s="1"/>
  <c r="I612" i="8"/>
  <c r="K612" i="8" s="1"/>
  <c r="H613" i="8"/>
  <c r="J613" i="8" s="1"/>
  <c r="I613" i="8"/>
  <c r="K613" i="8" s="1"/>
  <c r="H614" i="8"/>
  <c r="J614" i="8" s="1"/>
  <c r="I614" i="8"/>
  <c r="K614" i="8" s="1"/>
  <c r="H615" i="8"/>
  <c r="J615" i="8" s="1"/>
  <c r="I615" i="8"/>
  <c r="K615" i="8" s="1"/>
  <c r="H616" i="8"/>
  <c r="J616" i="8" s="1"/>
  <c r="I616" i="8"/>
  <c r="K616" i="8" s="1"/>
  <c r="H617" i="8"/>
  <c r="J617" i="8" s="1"/>
  <c r="I617" i="8"/>
  <c r="K617" i="8" s="1"/>
  <c r="H618" i="8"/>
  <c r="J618" i="8" s="1"/>
  <c r="I618" i="8"/>
  <c r="K618" i="8" s="1"/>
  <c r="H619" i="8"/>
  <c r="J619" i="8" s="1"/>
  <c r="I619" i="8"/>
  <c r="K619" i="8" s="1"/>
  <c r="H620" i="8"/>
  <c r="J620" i="8" s="1"/>
  <c r="I620" i="8"/>
  <c r="K620" i="8" s="1"/>
  <c r="H621" i="8"/>
  <c r="J621" i="8" s="1"/>
  <c r="I621" i="8"/>
  <c r="K621" i="8" s="1"/>
  <c r="H622" i="8"/>
  <c r="J622" i="8" s="1"/>
  <c r="I622" i="8"/>
  <c r="K622" i="8" s="1"/>
  <c r="H623" i="8"/>
  <c r="J623" i="8" s="1"/>
  <c r="I623" i="8"/>
  <c r="K623" i="8" s="1"/>
  <c r="H624" i="8"/>
  <c r="J624" i="8" s="1"/>
  <c r="I624" i="8"/>
  <c r="K624" i="8" s="1"/>
  <c r="H625" i="8"/>
  <c r="J625" i="8" s="1"/>
  <c r="I625" i="8"/>
  <c r="K625" i="8" s="1"/>
  <c r="H626" i="8"/>
  <c r="J626" i="8" s="1"/>
  <c r="I626" i="8"/>
  <c r="K626" i="8" s="1"/>
  <c r="H627" i="8"/>
  <c r="J627" i="8" s="1"/>
  <c r="I627" i="8"/>
  <c r="K627" i="8" s="1"/>
  <c r="H628" i="8"/>
  <c r="J628" i="8" s="1"/>
  <c r="I628" i="8"/>
  <c r="K628" i="8" s="1"/>
  <c r="H629" i="8"/>
  <c r="J629" i="8" s="1"/>
  <c r="I629" i="8"/>
  <c r="K629" i="8" s="1"/>
  <c r="H630" i="8"/>
  <c r="J630" i="8" s="1"/>
  <c r="I630" i="8"/>
  <c r="K630" i="8" s="1"/>
  <c r="H631" i="8"/>
  <c r="J631" i="8" s="1"/>
  <c r="I631" i="8"/>
  <c r="K631" i="8" s="1"/>
  <c r="H632" i="8"/>
  <c r="J632" i="8" s="1"/>
  <c r="I632" i="8"/>
  <c r="K632" i="8" s="1"/>
  <c r="H633" i="8"/>
  <c r="J633" i="8" s="1"/>
  <c r="I633" i="8"/>
  <c r="K633" i="8" s="1"/>
  <c r="H634" i="8"/>
  <c r="J634" i="8" s="1"/>
  <c r="I634" i="8"/>
  <c r="K634" i="8" s="1"/>
  <c r="H635" i="8"/>
  <c r="J635" i="8" s="1"/>
  <c r="I635" i="8"/>
  <c r="K635" i="8" s="1"/>
  <c r="H636" i="8"/>
  <c r="J636" i="8" s="1"/>
  <c r="I636" i="8"/>
  <c r="K636" i="8" s="1"/>
  <c r="H637" i="8"/>
  <c r="J637" i="8" s="1"/>
  <c r="I637" i="8"/>
  <c r="K637" i="8" s="1"/>
  <c r="H638" i="8"/>
  <c r="J638" i="8" s="1"/>
  <c r="I638" i="8"/>
  <c r="K638" i="8" s="1"/>
  <c r="H639" i="8"/>
  <c r="J639" i="8" s="1"/>
  <c r="I639" i="8"/>
  <c r="K639" i="8" s="1"/>
  <c r="H640" i="8"/>
  <c r="J640" i="8" s="1"/>
  <c r="I640" i="8"/>
  <c r="K640" i="8" s="1"/>
  <c r="H641" i="8"/>
  <c r="J641" i="8" s="1"/>
  <c r="I641" i="8"/>
  <c r="K641" i="8" s="1"/>
  <c r="H642" i="8"/>
  <c r="J642" i="8" s="1"/>
  <c r="I642" i="8"/>
  <c r="K642" i="8" s="1"/>
  <c r="H643" i="8"/>
  <c r="J643" i="8" s="1"/>
  <c r="I643" i="8"/>
  <c r="K643" i="8" s="1"/>
  <c r="H644" i="8"/>
  <c r="J644" i="8" s="1"/>
  <c r="I644" i="8"/>
  <c r="K644" i="8" s="1"/>
  <c r="H645" i="8"/>
  <c r="J645" i="8" s="1"/>
  <c r="I645" i="8"/>
  <c r="K645" i="8" s="1"/>
  <c r="H646" i="8"/>
  <c r="J646" i="8" s="1"/>
  <c r="I646" i="8"/>
  <c r="K646" i="8" s="1"/>
  <c r="H647" i="8"/>
  <c r="J647" i="8" s="1"/>
  <c r="I647" i="8"/>
  <c r="K647" i="8" s="1"/>
  <c r="H648" i="8"/>
  <c r="J648" i="8" s="1"/>
  <c r="I648" i="8"/>
  <c r="K648" i="8" s="1"/>
  <c r="H649" i="8"/>
  <c r="J649" i="8" s="1"/>
  <c r="I649" i="8"/>
  <c r="K649" i="8" s="1"/>
  <c r="H650" i="8"/>
  <c r="J650" i="8" s="1"/>
  <c r="I650" i="8"/>
  <c r="K650" i="8" s="1"/>
  <c r="H651" i="8"/>
  <c r="J651" i="8" s="1"/>
  <c r="I651" i="8"/>
  <c r="K651" i="8" s="1"/>
  <c r="H652" i="8"/>
  <c r="J652" i="8" s="1"/>
  <c r="I652" i="8"/>
  <c r="K652" i="8" s="1"/>
  <c r="H653" i="8"/>
  <c r="J653" i="8" s="1"/>
  <c r="I653" i="8"/>
  <c r="K653" i="8" s="1"/>
  <c r="H654" i="8"/>
  <c r="J654" i="8" s="1"/>
  <c r="I654" i="8"/>
  <c r="K654" i="8" s="1"/>
  <c r="H655" i="8"/>
  <c r="J655" i="8" s="1"/>
  <c r="I655" i="8"/>
  <c r="K655" i="8" s="1"/>
  <c r="H656" i="8"/>
  <c r="J656" i="8" s="1"/>
  <c r="I656" i="8"/>
  <c r="K656" i="8" s="1"/>
  <c r="H657" i="8"/>
  <c r="J657" i="8" s="1"/>
  <c r="I657" i="8"/>
  <c r="K657" i="8" s="1"/>
  <c r="H658" i="8"/>
  <c r="J658" i="8" s="1"/>
  <c r="I658" i="8"/>
  <c r="K658" i="8" s="1"/>
  <c r="H659" i="8"/>
  <c r="J659" i="8" s="1"/>
  <c r="I659" i="8"/>
  <c r="K659" i="8" s="1"/>
  <c r="H660" i="8"/>
  <c r="J660" i="8" s="1"/>
  <c r="I660" i="8"/>
  <c r="K660" i="8" s="1"/>
  <c r="H661" i="8"/>
  <c r="J661" i="8" s="1"/>
  <c r="I661" i="8"/>
  <c r="K661" i="8" s="1"/>
  <c r="H662" i="8"/>
  <c r="J662" i="8" s="1"/>
  <c r="I662" i="8"/>
  <c r="K662" i="8" s="1"/>
  <c r="H663" i="8"/>
  <c r="J663" i="8" s="1"/>
  <c r="I663" i="8"/>
  <c r="K663" i="8" s="1"/>
  <c r="H664" i="8"/>
  <c r="J664" i="8" s="1"/>
  <c r="I664" i="8"/>
  <c r="K664" i="8" s="1"/>
  <c r="H665" i="8"/>
  <c r="J665" i="8" s="1"/>
  <c r="I665" i="8"/>
  <c r="K665" i="8" s="1"/>
  <c r="H666" i="8"/>
  <c r="J666" i="8" s="1"/>
  <c r="I666" i="8"/>
  <c r="K666" i="8" s="1"/>
  <c r="H667" i="8"/>
  <c r="J667" i="8" s="1"/>
  <c r="I667" i="8"/>
  <c r="K667" i="8" s="1"/>
  <c r="H668" i="8"/>
  <c r="J668" i="8" s="1"/>
  <c r="I668" i="8"/>
  <c r="K668" i="8" s="1"/>
  <c r="H669" i="8"/>
  <c r="J669" i="8" s="1"/>
  <c r="I669" i="8"/>
  <c r="K669" i="8" s="1"/>
  <c r="H670" i="8"/>
  <c r="J670" i="8" s="1"/>
  <c r="I670" i="8"/>
  <c r="K670" i="8" s="1"/>
  <c r="H671" i="8"/>
  <c r="J671" i="8" s="1"/>
  <c r="I671" i="8"/>
  <c r="K671" i="8" s="1"/>
  <c r="H672" i="8"/>
  <c r="J672" i="8" s="1"/>
  <c r="I672" i="8"/>
  <c r="K672" i="8" s="1"/>
  <c r="H673" i="8"/>
  <c r="J673" i="8" s="1"/>
  <c r="I673" i="8"/>
  <c r="K673" i="8" s="1"/>
  <c r="H674" i="8"/>
  <c r="J674" i="8" s="1"/>
  <c r="I674" i="8"/>
  <c r="K674" i="8" s="1"/>
  <c r="H675" i="8"/>
  <c r="J675" i="8" s="1"/>
  <c r="I675" i="8"/>
  <c r="K675" i="8" s="1"/>
  <c r="H676" i="8"/>
  <c r="J676" i="8" s="1"/>
  <c r="I676" i="8"/>
  <c r="K676" i="8" s="1"/>
  <c r="H677" i="8"/>
  <c r="J677" i="8" s="1"/>
  <c r="I677" i="8"/>
  <c r="K677" i="8" s="1"/>
  <c r="H678" i="8"/>
  <c r="J678" i="8" s="1"/>
  <c r="I678" i="8"/>
  <c r="K678" i="8" s="1"/>
  <c r="H679" i="8"/>
  <c r="J679" i="8" s="1"/>
  <c r="I679" i="8"/>
  <c r="K679" i="8" s="1"/>
  <c r="H680" i="8"/>
  <c r="J680" i="8" s="1"/>
  <c r="I680" i="8"/>
  <c r="K680" i="8" s="1"/>
  <c r="H681" i="8"/>
  <c r="J681" i="8" s="1"/>
  <c r="I681" i="8"/>
  <c r="K681" i="8" s="1"/>
  <c r="H682" i="8"/>
  <c r="J682" i="8" s="1"/>
  <c r="I682" i="8"/>
  <c r="K682" i="8" s="1"/>
  <c r="H683" i="8"/>
  <c r="J683" i="8" s="1"/>
  <c r="I683" i="8"/>
  <c r="K683" i="8" s="1"/>
  <c r="H684" i="8"/>
  <c r="J684" i="8" s="1"/>
  <c r="I684" i="8"/>
  <c r="K684" i="8" s="1"/>
  <c r="H685" i="8"/>
  <c r="J685" i="8" s="1"/>
  <c r="I685" i="8"/>
  <c r="K685" i="8" s="1"/>
  <c r="H686" i="8"/>
  <c r="J686" i="8" s="1"/>
  <c r="I686" i="8"/>
  <c r="K686" i="8" s="1"/>
  <c r="H687" i="8"/>
  <c r="J687" i="8" s="1"/>
  <c r="I687" i="8"/>
  <c r="K687" i="8" s="1"/>
  <c r="H688" i="8"/>
  <c r="J688" i="8" s="1"/>
  <c r="I688" i="8"/>
  <c r="K688" i="8" s="1"/>
  <c r="H689" i="8"/>
  <c r="J689" i="8" s="1"/>
  <c r="I689" i="8"/>
  <c r="K689" i="8" s="1"/>
  <c r="H690" i="8"/>
  <c r="J690" i="8" s="1"/>
  <c r="I690" i="8"/>
  <c r="K690" i="8" s="1"/>
  <c r="H691" i="8"/>
  <c r="J691" i="8" s="1"/>
  <c r="I691" i="8"/>
  <c r="K691" i="8" s="1"/>
  <c r="H692" i="8"/>
  <c r="J692" i="8" s="1"/>
  <c r="I692" i="8"/>
  <c r="K692" i="8" s="1"/>
  <c r="H693" i="8"/>
  <c r="J693" i="8" s="1"/>
  <c r="I693" i="8"/>
  <c r="K693" i="8" s="1"/>
  <c r="H694" i="8"/>
  <c r="J694" i="8" s="1"/>
  <c r="I694" i="8"/>
  <c r="K694" i="8" s="1"/>
  <c r="H695" i="8"/>
  <c r="J695" i="8" s="1"/>
  <c r="I695" i="8"/>
  <c r="K695" i="8" s="1"/>
  <c r="H696" i="8"/>
  <c r="J696" i="8" s="1"/>
  <c r="I696" i="8"/>
  <c r="K696" i="8" s="1"/>
  <c r="H697" i="8"/>
  <c r="J697" i="8" s="1"/>
  <c r="I697" i="8"/>
  <c r="K697" i="8" s="1"/>
  <c r="H698" i="8"/>
  <c r="J698" i="8" s="1"/>
  <c r="I698" i="8"/>
  <c r="K698" i="8" s="1"/>
  <c r="H699" i="8"/>
  <c r="J699" i="8" s="1"/>
  <c r="I699" i="8"/>
  <c r="K699" i="8" s="1"/>
  <c r="H700" i="8"/>
  <c r="J700" i="8" s="1"/>
  <c r="I700" i="8"/>
  <c r="K700" i="8" s="1"/>
  <c r="H701" i="8"/>
  <c r="J701" i="8" s="1"/>
  <c r="I701" i="8"/>
  <c r="K701" i="8" s="1"/>
  <c r="H702" i="8"/>
  <c r="J702" i="8" s="1"/>
  <c r="I702" i="8"/>
  <c r="K702" i="8" s="1"/>
  <c r="H703" i="8"/>
  <c r="J703" i="8" s="1"/>
  <c r="I703" i="8"/>
  <c r="K703" i="8" s="1"/>
  <c r="H704" i="8"/>
  <c r="J704" i="8" s="1"/>
  <c r="I704" i="8"/>
  <c r="K704" i="8" s="1"/>
  <c r="H705" i="8"/>
  <c r="J705" i="8" s="1"/>
  <c r="I705" i="8"/>
  <c r="K705" i="8" s="1"/>
  <c r="H706" i="8"/>
  <c r="J706" i="8" s="1"/>
  <c r="I706" i="8"/>
  <c r="K706" i="8" s="1"/>
  <c r="H707" i="8"/>
  <c r="J707" i="8" s="1"/>
  <c r="I707" i="8"/>
  <c r="K707" i="8" s="1"/>
  <c r="H708" i="8"/>
  <c r="J708" i="8" s="1"/>
  <c r="I708" i="8"/>
  <c r="K708" i="8" s="1"/>
  <c r="H709" i="8"/>
  <c r="J709" i="8" s="1"/>
  <c r="I709" i="8"/>
  <c r="K709" i="8" s="1"/>
  <c r="H710" i="8"/>
  <c r="J710" i="8" s="1"/>
  <c r="I710" i="8"/>
  <c r="K710" i="8" s="1"/>
  <c r="H711" i="8"/>
  <c r="J711" i="8" s="1"/>
  <c r="I711" i="8"/>
  <c r="K711" i="8" s="1"/>
  <c r="H712" i="8"/>
  <c r="J712" i="8" s="1"/>
  <c r="I712" i="8"/>
  <c r="K712" i="8" s="1"/>
  <c r="H713" i="8"/>
  <c r="J713" i="8" s="1"/>
  <c r="I713" i="8"/>
  <c r="K713" i="8" s="1"/>
  <c r="H714" i="8"/>
  <c r="J714" i="8" s="1"/>
  <c r="I714" i="8"/>
  <c r="K714" i="8" s="1"/>
  <c r="H715" i="8"/>
  <c r="J715" i="8" s="1"/>
  <c r="I715" i="8"/>
  <c r="K715" i="8" s="1"/>
  <c r="H716" i="8"/>
  <c r="J716" i="8" s="1"/>
  <c r="I716" i="8"/>
  <c r="K716" i="8" s="1"/>
  <c r="H717" i="8"/>
  <c r="J717" i="8" s="1"/>
  <c r="I717" i="8"/>
  <c r="K717" i="8" s="1"/>
  <c r="H718" i="8"/>
  <c r="J718" i="8" s="1"/>
  <c r="I718" i="8"/>
  <c r="K718" i="8" s="1"/>
  <c r="H719" i="8"/>
  <c r="J719" i="8" s="1"/>
  <c r="I719" i="8"/>
  <c r="K719" i="8" s="1"/>
  <c r="H720" i="8"/>
  <c r="J720" i="8" s="1"/>
  <c r="I720" i="8"/>
  <c r="K720" i="8" s="1"/>
  <c r="H721" i="8"/>
  <c r="J721" i="8" s="1"/>
  <c r="I721" i="8"/>
  <c r="K721" i="8" s="1"/>
  <c r="H722" i="8"/>
  <c r="J722" i="8" s="1"/>
  <c r="I722" i="8"/>
  <c r="K722" i="8" s="1"/>
  <c r="H723" i="8"/>
  <c r="J723" i="8" s="1"/>
  <c r="I723" i="8"/>
  <c r="K723" i="8" s="1"/>
  <c r="H724" i="8"/>
  <c r="J724" i="8" s="1"/>
  <c r="I724" i="8"/>
  <c r="K724" i="8" s="1"/>
  <c r="H725" i="8"/>
  <c r="J725" i="8" s="1"/>
  <c r="I725" i="8"/>
  <c r="K725" i="8" s="1"/>
  <c r="H726" i="8"/>
  <c r="J726" i="8" s="1"/>
  <c r="I726" i="8"/>
  <c r="K726" i="8" s="1"/>
  <c r="H727" i="8"/>
  <c r="J727" i="8" s="1"/>
  <c r="I727" i="8"/>
  <c r="K727" i="8" s="1"/>
  <c r="H728" i="8"/>
  <c r="J728" i="8" s="1"/>
  <c r="I728" i="8"/>
  <c r="K728" i="8" s="1"/>
  <c r="H729" i="8"/>
  <c r="J729" i="8" s="1"/>
  <c r="I729" i="8"/>
  <c r="K729" i="8" s="1"/>
  <c r="H730" i="8"/>
  <c r="J730" i="8" s="1"/>
  <c r="I730" i="8"/>
  <c r="K730" i="8" s="1"/>
  <c r="H731" i="8"/>
  <c r="J731" i="8" s="1"/>
  <c r="I731" i="8"/>
  <c r="K731" i="8" s="1"/>
  <c r="H732" i="8"/>
  <c r="J732" i="8" s="1"/>
  <c r="I732" i="8"/>
  <c r="K732" i="8" s="1"/>
  <c r="H733" i="8"/>
  <c r="J733" i="8" s="1"/>
  <c r="I733" i="8"/>
  <c r="K733" i="8" s="1"/>
  <c r="H734" i="8"/>
  <c r="J734" i="8" s="1"/>
  <c r="I734" i="8"/>
  <c r="K734" i="8" s="1"/>
  <c r="H735" i="8"/>
  <c r="J735" i="8" s="1"/>
  <c r="I735" i="8"/>
  <c r="K735" i="8" s="1"/>
  <c r="H736" i="8"/>
  <c r="J736" i="8" s="1"/>
  <c r="I736" i="8"/>
  <c r="K736" i="8" s="1"/>
  <c r="H737" i="8"/>
  <c r="J737" i="8" s="1"/>
  <c r="I737" i="8"/>
  <c r="K737" i="8" s="1"/>
  <c r="H738" i="8"/>
  <c r="J738" i="8" s="1"/>
  <c r="I738" i="8"/>
  <c r="K738" i="8" s="1"/>
  <c r="H739" i="8"/>
  <c r="J739" i="8" s="1"/>
  <c r="I739" i="8"/>
  <c r="K739" i="8" s="1"/>
  <c r="H740" i="8"/>
  <c r="J740" i="8" s="1"/>
  <c r="I740" i="8"/>
  <c r="K740" i="8" s="1"/>
  <c r="H741" i="8"/>
  <c r="J741" i="8" s="1"/>
  <c r="I741" i="8"/>
  <c r="K741" i="8" s="1"/>
  <c r="H742" i="8"/>
  <c r="J742" i="8" s="1"/>
  <c r="I742" i="8"/>
  <c r="K742" i="8" s="1"/>
  <c r="H743" i="8"/>
  <c r="J743" i="8" s="1"/>
  <c r="I743" i="8"/>
  <c r="K743" i="8" s="1"/>
  <c r="H744" i="8"/>
  <c r="J744" i="8" s="1"/>
  <c r="I744" i="8"/>
  <c r="K744" i="8" s="1"/>
  <c r="H745" i="8"/>
  <c r="J745" i="8" s="1"/>
  <c r="I745" i="8"/>
  <c r="K745" i="8" s="1"/>
  <c r="H746" i="8"/>
  <c r="J746" i="8" s="1"/>
  <c r="I746" i="8"/>
  <c r="K746" i="8" s="1"/>
  <c r="H747" i="8"/>
  <c r="J747" i="8" s="1"/>
  <c r="I747" i="8"/>
  <c r="K747" i="8" s="1"/>
  <c r="H748" i="8"/>
  <c r="J748" i="8" s="1"/>
  <c r="I748" i="8"/>
  <c r="K748" i="8" s="1"/>
  <c r="H749" i="8"/>
  <c r="J749" i="8" s="1"/>
  <c r="I749" i="8"/>
  <c r="K749" i="8" s="1"/>
  <c r="H750" i="8"/>
  <c r="J750" i="8" s="1"/>
  <c r="I750" i="8"/>
  <c r="K750" i="8" s="1"/>
  <c r="H751" i="8"/>
  <c r="J751" i="8" s="1"/>
  <c r="I751" i="8"/>
  <c r="K751" i="8" s="1"/>
  <c r="H752" i="8"/>
  <c r="J752" i="8" s="1"/>
  <c r="I752" i="8"/>
  <c r="K752" i="8" s="1"/>
  <c r="H753" i="8"/>
  <c r="J753" i="8" s="1"/>
  <c r="I753" i="8"/>
  <c r="K753" i="8" s="1"/>
  <c r="H754" i="8"/>
  <c r="J754" i="8" s="1"/>
  <c r="I754" i="8"/>
  <c r="K754" i="8" s="1"/>
  <c r="H755" i="8"/>
  <c r="J755" i="8" s="1"/>
  <c r="I755" i="8"/>
  <c r="K755" i="8" s="1"/>
  <c r="H756" i="8"/>
  <c r="J756" i="8" s="1"/>
  <c r="I756" i="8"/>
  <c r="K756" i="8" s="1"/>
  <c r="H757" i="8"/>
  <c r="J757" i="8" s="1"/>
  <c r="I757" i="8"/>
  <c r="K757" i="8" s="1"/>
  <c r="H758" i="8"/>
  <c r="J758" i="8" s="1"/>
  <c r="I758" i="8"/>
  <c r="K758" i="8" s="1"/>
  <c r="H759" i="8"/>
  <c r="J759" i="8" s="1"/>
  <c r="I759" i="8"/>
  <c r="K759" i="8" s="1"/>
  <c r="H760" i="8"/>
  <c r="J760" i="8" s="1"/>
  <c r="I760" i="8"/>
  <c r="K760" i="8" s="1"/>
  <c r="H761" i="8"/>
  <c r="J761" i="8" s="1"/>
  <c r="I761" i="8"/>
  <c r="K761" i="8" s="1"/>
  <c r="H762" i="8"/>
  <c r="J762" i="8" s="1"/>
  <c r="I762" i="8"/>
  <c r="K762" i="8" s="1"/>
  <c r="H763" i="8"/>
  <c r="J763" i="8" s="1"/>
  <c r="I763" i="8"/>
  <c r="K763" i="8" s="1"/>
  <c r="H764" i="8"/>
  <c r="J764" i="8" s="1"/>
  <c r="I764" i="8"/>
  <c r="K764" i="8" s="1"/>
  <c r="H765" i="8"/>
  <c r="J765" i="8" s="1"/>
  <c r="I765" i="8"/>
  <c r="K765" i="8" s="1"/>
  <c r="H766" i="8"/>
  <c r="J766" i="8" s="1"/>
  <c r="I766" i="8"/>
  <c r="K766" i="8" s="1"/>
  <c r="H767" i="8"/>
  <c r="J767" i="8" s="1"/>
  <c r="I767" i="8"/>
  <c r="K767" i="8" s="1"/>
  <c r="H768" i="8"/>
  <c r="J768" i="8" s="1"/>
  <c r="I768" i="8"/>
  <c r="K768" i="8" s="1"/>
  <c r="H769" i="8"/>
  <c r="J769" i="8" s="1"/>
  <c r="I769" i="8"/>
  <c r="K769" i="8" s="1"/>
  <c r="H770" i="8"/>
  <c r="J770" i="8" s="1"/>
  <c r="I770" i="8"/>
  <c r="K770" i="8" s="1"/>
  <c r="H771" i="8"/>
  <c r="J771" i="8" s="1"/>
  <c r="I771" i="8"/>
  <c r="K771" i="8" s="1"/>
  <c r="H772" i="8"/>
  <c r="J772" i="8" s="1"/>
  <c r="I772" i="8"/>
  <c r="K772" i="8" s="1"/>
  <c r="H773" i="8"/>
  <c r="J773" i="8" s="1"/>
  <c r="I773" i="8"/>
  <c r="K773" i="8" s="1"/>
  <c r="H774" i="8"/>
  <c r="J774" i="8" s="1"/>
  <c r="I774" i="8"/>
  <c r="K774" i="8" s="1"/>
  <c r="H775" i="8"/>
  <c r="J775" i="8" s="1"/>
  <c r="I775" i="8"/>
  <c r="K775" i="8" s="1"/>
  <c r="H776" i="8"/>
  <c r="J776" i="8" s="1"/>
  <c r="I776" i="8"/>
  <c r="K776" i="8" s="1"/>
  <c r="H777" i="8"/>
  <c r="J777" i="8" s="1"/>
  <c r="I777" i="8"/>
  <c r="K777" i="8" s="1"/>
  <c r="H778" i="8"/>
  <c r="J778" i="8" s="1"/>
  <c r="I778" i="8"/>
  <c r="K778" i="8" s="1"/>
  <c r="H779" i="8"/>
  <c r="J779" i="8" s="1"/>
  <c r="I779" i="8"/>
  <c r="K779" i="8" s="1"/>
  <c r="H780" i="8"/>
  <c r="J780" i="8" s="1"/>
  <c r="I780" i="8"/>
  <c r="K780" i="8" s="1"/>
  <c r="H781" i="8"/>
  <c r="J781" i="8" s="1"/>
  <c r="I781" i="8"/>
  <c r="K781" i="8" s="1"/>
  <c r="H782" i="8"/>
  <c r="J782" i="8" s="1"/>
  <c r="I782" i="8"/>
  <c r="K782" i="8" s="1"/>
  <c r="H783" i="8"/>
  <c r="J783" i="8" s="1"/>
  <c r="I783" i="8"/>
  <c r="K783" i="8" s="1"/>
  <c r="H784" i="8"/>
  <c r="J784" i="8" s="1"/>
  <c r="I784" i="8"/>
  <c r="K784" i="8" s="1"/>
  <c r="H785" i="8"/>
  <c r="J785" i="8" s="1"/>
  <c r="I785" i="8"/>
  <c r="K785" i="8" s="1"/>
  <c r="H786" i="8"/>
  <c r="J786" i="8" s="1"/>
  <c r="I786" i="8"/>
  <c r="K786" i="8" s="1"/>
  <c r="H787" i="8"/>
  <c r="J787" i="8" s="1"/>
  <c r="I787" i="8"/>
  <c r="K787" i="8" s="1"/>
  <c r="H788" i="8"/>
  <c r="J788" i="8" s="1"/>
  <c r="I788" i="8"/>
  <c r="K788" i="8" s="1"/>
  <c r="H789" i="8"/>
  <c r="J789" i="8" s="1"/>
  <c r="I789" i="8"/>
  <c r="K789" i="8" s="1"/>
  <c r="H790" i="8"/>
  <c r="J790" i="8" s="1"/>
  <c r="I790" i="8"/>
  <c r="K790" i="8" s="1"/>
  <c r="H791" i="8"/>
  <c r="J791" i="8" s="1"/>
  <c r="I791" i="8"/>
  <c r="K791" i="8" s="1"/>
  <c r="H792" i="8"/>
  <c r="J792" i="8" s="1"/>
  <c r="I792" i="8"/>
  <c r="K792" i="8" s="1"/>
  <c r="H793" i="8"/>
  <c r="J793" i="8" s="1"/>
  <c r="I793" i="8"/>
  <c r="K793" i="8" s="1"/>
  <c r="H794" i="8"/>
  <c r="J794" i="8" s="1"/>
  <c r="I794" i="8"/>
  <c r="K794" i="8" s="1"/>
  <c r="H795" i="8"/>
  <c r="J795" i="8" s="1"/>
  <c r="I795" i="8"/>
  <c r="K795" i="8" s="1"/>
  <c r="H796" i="8"/>
  <c r="J796" i="8" s="1"/>
  <c r="I796" i="8"/>
  <c r="K796" i="8" s="1"/>
  <c r="H797" i="8"/>
  <c r="J797" i="8" s="1"/>
  <c r="I797" i="8"/>
  <c r="K797" i="8" s="1"/>
  <c r="H798" i="8"/>
  <c r="J798" i="8" s="1"/>
  <c r="I798" i="8"/>
  <c r="K798" i="8" s="1"/>
  <c r="H799" i="8"/>
  <c r="J799" i="8" s="1"/>
  <c r="I799" i="8"/>
  <c r="K799" i="8" s="1"/>
  <c r="H800" i="8"/>
  <c r="J800" i="8" s="1"/>
  <c r="I800" i="8"/>
  <c r="K800" i="8" s="1"/>
  <c r="H801" i="8"/>
  <c r="J801" i="8" s="1"/>
  <c r="I801" i="8"/>
  <c r="K801" i="8" s="1"/>
  <c r="H802" i="8"/>
  <c r="J802" i="8" s="1"/>
  <c r="I802" i="8"/>
  <c r="K802" i="8" s="1"/>
  <c r="H803" i="8"/>
  <c r="J803" i="8" s="1"/>
  <c r="I803" i="8"/>
  <c r="K803" i="8" s="1"/>
  <c r="H804" i="8"/>
  <c r="J804" i="8" s="1"/>
  <c r="I804" i="8"/>
  <c r="K804" i="8" s="1"/>
  <c r="H805" i="8"/>
  <c r="J805" i="8" s="1"/>
  <c r="I805" i="8"/>
  <c r="K805" i="8" s="1"/>
  <c r="H806" i="8"/>
  <c r="J806" i="8" s="1"/>
  <c r="I806" i="8"/>
  <c r="K806" i="8" s="1"/>
  <c r="H807" i="8"/>
  <c r="J807" i="8" s="1"/>
  <c r="I807" i="8"/>
  <c r="K807" i="8" s="1"/>
  <c r="H808" i="8"/>
  <c r="J808" i="8" s="1"/>
  <c r="I808" i="8"/>
  <c r="K808" i="8" s="1"/>
  <c r="H809" i="8"/>
  <c r="J809" i="8" s="1"/>
  <c r="I809" i="8"/>
  <c r="K809" i="8" s="1"/>
  <c r="H810" i="8"/>
  <c r="J810" i="8" s="1"/>
  <c r="I810" i="8"/>
  <c r="K810" i="8" s="1"/>
  <c r="H811" i="8"/>
  <c r="J811" i="8" s="1"/>
  <c r="I811" i="8"/>
  <c r="K811" i="8" s="1"/>
  <c r="H812" i="8"/>
  <c r="J812" i="8" s="1"/>
  <c r="I812" i="8"/>
  <c r="K812" i="8" s="1"/>
  <c r="H813" i="8"/>
  <c r="J813" i="8" s="1"/>
  <c r="I813" i="8"/>
  <c r="K813" i="8" s="1"/>
  <c r="H814" i="8"/>
  <c r="J814" i="8" s="1"/>
  <c r="I814" i="8"/>
  <c r="K814" i="8" s="1"/>
  <c r="H815" i="8"/>
  <c r="J815" i="8" s="1"/>
  <c r="I815" i="8"/>
  <c r="K815" i="8" s="1"/>
  <c r="H816" i="8"/>
  <c r="J816" i="8" s="1"/>
  <c r="I816" i="8"/>
  <c r="K816" i="8" s="1"/>
  <c r="H817" i="8"/>
  <c r="J817" i="8" s="1"/>
  <c r="I817" i="8"/>
  <c r="K817" i="8" s="1"/>
  <c r="H818" i="8"/>
  <c r="J818" i="8" s="1"/>
  <c r="I818" i="8"/>
  <c r="K818" i="8" s="1"/>
  <c r="H819" i="8"/>
  <c r="J819" i="8" s="1"/>
  <c r="I819" i="8"/>
  <c r="K819" i="8" s="1"/>
  <c r="H820" i="8"/>
  <c r="J820" i="8" s="1"/>
  <c r="I820" i="8"/>
  <c r="K820" i="8" s="1"/>
  <c r="H821" i="8"/>
  <c r="J821" i="8" s="1"/>
  <c r="I821" i="8"/>
  <c r="K821" i="8" s="1"/>
  <c r="H822" i="8"/>
  <c r="J822" i="8" s="1"/>
  <c r="I822" i="8"/>
  <c r="K822" i="8" s="1"/>
  <c r="H823" i="8"/>
  <c r="J823" i="8" s="1"/>
  <c r="I823" i="8"/>
  <c r="K823" i="8" s="1"/>
  <c r="H824" i="8"/>
  <c r="J824" i="8" s="1"/>
  <c r="I824" i="8"/>
  <c r="K824" i="8" s="1"/>
  <c r="H825" i="8"/>
  <c r="J825" i="8" s="1"/>
  <c r="I825" i="8"/>
  <c r="K825" i="8" s="1"/>
  <c r="H826" i="8"/>
  <c r="J826" i="8" s="1"/>
  <c r="I826" i="8"/>
  <c r="K826" i="8" s="1"/>
  <c r="H827" i="8"/>
  <c r="J827" i="8" s="1"/>
  <c r="I827" i="8"/>
  <c r="K827" i="8" s="1"/>
  <c r="H828" i="8"/>
  <c r="J828" i="8" s="1"/>
  <c r="I828" i="8"/>
  <c r="K828" i="8" s="1"/>
  <c r="H829" i="8"/>
  <c r="J829" i="8" s="1"/>
  <c r="I829" i="8"/>
  <c r="K829" i="8" s="1"/>
  <c r="H830" i="8"/>
  <c r="J830" i="8" s="1"/>
  <c r="I830" i="8"/>
  <c r="K830" i="8" s="1"/>
  <c r="H831" i="8"/>
  <c r="J831" i="8" s="1"/>
  <c r="I831" i="8"/>
  <c r="K831" i="8" s="1"/>
  <c r="H832" i="8"/>
  <c r="J832" i="8" s="1"/>
  <c r="I832" i="8"/>
  <c r="K832" i="8" s="1"/>
  <c r="H833" i="8"/>
  <c r="J833" i="8" s="1"/>
  <c r="I833" i="8"/>
  <c r="K833" i="8" s="1"/>
  <c r="H834" i="8"/>
  <c r="J834" i="8" s="1"/>
  <c r="I834" i="8"/>
  <c r="K834" i="8" s="1"/>
  <c r="H835" i="8"/>
  <c r="J835" i="8" s="1"/>
  <c r="I835" i="8"/>
  <c r="K835" i="8" s="1"/>
  <c r="H836" i="8"/>
  <c r="J836" i="8" s="1"/>
  <c r="I836" i="8"/>
  <c r="K836" i="8" s="1"/>
  <c r="H837" i="8"/>
  <c r="J837" i="8" s="1"/>
  <c r="I837" i="8"/>
  <c r="K837" i="8" s="1"/>
  <c r="H838" i="8"/>
  <c r="J838" i="8" s="1"/>
  <c r="I838" i="8"/>
  <c r="K838" i="8" s="1"/>
  <c r="H839" i="8"/>
  <c r="J839" i="8" s="1"/>
  <c r="I839" i="8"/>
  <c r="K839" i="8" s="1"/>
  <c r="H840" i="8"/>
  <c r="J840" i="8" s="1"/>
  <c r="I840" i="8"/>
  <c r="K840" i="8" s="1"/>
  <c r="H841" i="8"/>
  <c r="J841" i="8" s="1"/>
  <c r="I841" i="8"/>
  <c r="K841" i="8" s="1"/>
  <c r="H842" i="8"/>
  <c r="J842" i="8" s="1"/>
  <c r="I842" i="8"/>
  <c r="K842" i="8" s="1"/>
  <c r="H843" i="8"/>
  <c r="J843" i="8" s="1"/>
  <c r="I843" i="8"/>
  <c r="K843" i="8" s="1"/>
  <c r="H844" i="8"/>
  <c r="J844" i="8" s="1"/>
  <c r="I844" i="8"/>
  <c r="K844" i="8" s="1"/>
  <c r="H845" i="8"/>
  <c r="J845" i="8" s="1"/>
  <c r="I845" i="8"/>
  <c r="K845" i="8" s="1"/>
  <c r="H846" i="8"/>
  <c r="J846" i="8" s="1"/>
  <c r="I846" i="8"/>
  <c r="K846" i="8" s="1"/>
  <c r="H847" i="8"/>
  <c r="J847" i="8" s="1"/>
  <c r="I847" i="8"/>
  <c r="K847" i="8" s="1"/>
  <c r="H848" i="8"/>
  <c r="J848" i="8" s="1"/>
  <c r="I848" i="8"/>
  <c r="K848" i="8" s="1"/>
  <c r="H849" i="8"/>
  <c r="J849" i="8" s="1"/>
  <c r="I849" i="8"/>
  <c r="K849" i="8" s="1"/>
  <c r="H850" i="8"/>
  <c r="J850" i="8" s="1"/>
  <c r="I850" i="8"/>
  <c r="K850" i="8" s="1"/>
  <c r="H851" i="8"/>
  <c r="J851" i="8" s="1"/>
  <c r="I851" i="8"/>
  <c r="K851" i="8" s="1"/>
  <c r="H852" i="8"/>
  <c r="J852" i="8" s="1"/>
  <c r="I852" i="8"/>
  <c r="K852" i="8" s="1"/>
  <c r="H853" i="8"/>
  <c r="J853" i="8" s="1"/>
  <c r="I853" i="8"/>
  <c r="K853" i="8" s="1"/>
  <c r="H854" i="8"/>
  <c r="J854" i="8" s="1"/>
  <c r="I854" i="8"/>
  <c r="K854" i="8" s="1"/>
  <c r="H855" i="8"/>
  <c r="J855" i="8" s="1"/>
  <c r="I855" i="8"/>
  <c r="K855" i="8" s="1"/>
  <c r="H856" i="8"/>
  <c r="J856" i="8" s="1"/>
  <c r="I856" i="8"/>
  <c r="K856" i="8" s="1"/>
  <c r="H857" i="8"/>
  <c r="J857" i="8" s="1"/>
  <c r="I857" i="8"/>
  <c r="K857" i="8" s="1"/>
  <c r="H858" i="8"/>
  <c r="J858" i="8" s="1"/>
  <c r="I858" i="8"/>
  <c r="K858" i="8" s="1"/>
  <c r="H859" i="8"/>
  <c r="J859" i="8" s="1"/>
  <c r="I859" i="8"/>
  <c r="K859" i="8" s="1"/>
  <c r="H860" i="8"/>
  <c r="J860" i="8" s="1"/>
  <c r="I860" i="8"/>
  <c r="K860" i="8" s="1"/>
  <c r="H861" i="8"/>
  <c r="J861" i="8" s="1"/>
  <c r="I861" i="8"/>
  <c r="K861" i="8" s="1"/>
  <c r="H862" i="8"/>
  <c r="J862" i="8" s="1"/>
  <c r="I862" i="8"/>
  <c r="K862" i="8" s="1"/>
  <c r="H863" i="8"/>
  <c r="J863" i="8" s="1"/>
  <c r="I863" i="8"/>
  <c r="K863" i="8" s="1"/>
  <c r="H864" i="8"/>
  <c r="J864" i="8" s="1"/>
  <c r="I864" i="8"/>
  <c r="K864" i="8" s="1"/>
  <c r="H865" i="8"/>
  <c r="J865" i="8" s="1"/>
  <c r="I865" i="8"/>
  <c r="K865" i="8" s="1"/>
  <c r="H866" i="8"/>
  <c r="J866" i="8" s="1"/>
  <c r="I866" i="8"/>
  <c r="K866" i="8" s="1"/>
  <c r="H867" i="8"/>
  <c r="J867" i="8" s="1"/>
  <c r="I867" i="8"/>
  <c r="K867" i="8" s="1"/>
  <c r="H868" i="8"/>
  <c r="J868" i="8" s="1"/>
  <c r="I868" i="8"/>
  <c r="K868" i="8" s="1"/>
  <c r="H869" i="8"/>
  <c r="J869" i="8" s="1"/>
  <c r="I869" i="8"/>
  <c r="K869" i="8" s="1"/>
  <c r="H870" i="8"/>
  <c r="J870" i="8" s="1"/>
  <c r="I870" i="8"/>
  <c r="K870" i="8" s="1"/>
  <c r="H871" i="8"/>
  <c r="J871" i="8" s="1"/>
  <c r="I871" i="8"/>
  <c r="K871" i="8" s="1"/>
  <c r="H872" i="8"/>
  <c r="J872" i="8" s="1"/>
  <c r="I872" i="8"/>
  <c r="K872" i="8" s="1"/>
  <c r="H873" i="8"/>
  <c r="J873" i="8" s="1"/>
  <c r="I873" i="8"/>
  <c r="K873" i="8" s="1"/>
  <c r="H874" i="8"/>
  <c r="J874" i="8" s="1"/>
  <c r="I874" i="8"/>
  <c r="K874" i="8" s="1"/>
  <c r="H875" i="8"/>
  <c r="J875" i="8" s="1"/>
  <c r="I875" i="8"/>
  <c r="K875" i="8" s="1"/>
  <c r="H876" i="8"/>
  <c r="J876" i="8" s="1"/>
  <c r="I876" i="8"/>
  <c r="K876" i="8" s="1"/>
  <c r="H877" i="8"/>
  <c r="J877" i="8" s="1"/>
  <c r="I877" i="8"/>
  <c r="K877" i="8" s="1"/>
  <c r="H878" i="8"/>
  <c r="J878" i="8" s="1"/>
  <c r="I878" i="8"/>
  <c r="K878" i="8" s="1"/>
  <c r="H879" i="8"/>
  <c r="J879" i="8" s="1"/>
  <c r="I879" i="8"/>
  <c r="K879" i="8" s="1"/>
  <c r="H880" i="8"/>
  <c r="J880" i="8" s="1"/>
  <c r="I880" i="8"/>
  <c r="K880" i="8" s="1"/>
  <c r="H881" i="8"/>
  <c r="J881" i="8" s="1"/>
  <c r="I881" i="8"/>
  <c r="K881" i="8" s="1"/>
  <c r="H882" i="8"/>
  <c r="J882" i="8" s="1"/>
  <c r="I882" i="8"/>
  <c r="K882" i="8" s="1"/>
  <c r="H883" i="8"/>
  <c r="J883" i="8" s="1"/>
  <c r="I883" i="8"/>
  <c r="K883" i="8" s="1"/>
  <c r="H884" i="8"/>
  <c r="J884" i="8" s="1"/>
  <c r="I884" i="8"/>
  <c r="K884" i="8" s="1"/>
  <c r="H885" i="8"/>
  <c r="J885" i="8" s="1"/>
  <c r="I885" i="8"/>
  <c r="K885" i="8" s="1"/>
  <c r="H886" i="8"/>
  <c r="J886" i="8" s="1"/>
  <c r="I886" i="8"/>
  <c r="K886" i="8" s="1"/>
  <c r="H887" i="8"/>
  <c r="J887" i="8" s="1"/>
  <c r="I887" i="8"/>
  <c r="K887" i="8" s="1"/>
  <c r="H888" i="8"/>
  <c r="J888" i="8" s="1"/>
  <c r="I888" i="8"/>
  <c r="K888" i="8" s="1"/>
  <c r="H889" i="8"/>
  <c r="J889" i="8" s="1"/>
  <c r="I889" i="8"/>
  <c r="K889" i="8" s="1"/>
  <c r="H890" i="8"/>
  <c r="J890" i="8" s="1"/>
  <c r="I890" i="8"/>
  <c r="K890" i="8" s="1"/>
  <c r="H891" i="8"/>
  <c r="J891" i="8" s="1"/>
  <c r="I891" i="8"/>
  <c r="K891" i="8" s="1"/>
  <c r="H892" i="8"/>
  <c r="J892" i="8" s="1"/>
  <c r="I892" i="8"/>
  <c r="K892" i="8" s="1"/>
  <c r="H893" i="8"/>
  <c r="J893" i="8" s="1"/>
  <c r="I893" i="8"/>
  <c r="K893" i="8" s="1"/>
  <c r="H894" i="8"/>
  <c r="J894" i="8" s="1"/>
  <c r="I894" i="8"/>
  <c r="K894" i="8" s="1"/>
  <c r="H895" i="8"/>
  <c r="J895" i="8" s="1"/>
  <c r="I895" i="8"/>
  <c r="K895" i="8" s="1"/>
  <c r="H896" i="8"/>
  <c r="J896" i="8" s="1"/>
  <c r="I896" i="8"/>
  <c r="K896" i="8" s="1"/>
  <c r="H897" i="8"/>
  <c r="J897" i="8" s="1"/>
  <c r="I897" i="8"/>
  <c r="K897" i="8" s="1"/>
  <c r="H898" i="8"/>
  <c r="J898" i="8" s="1"/>
  <c r="I898" i="8"/>
  <c r="K898" i="8" s="1"/>
  <c r="H899" i="8"/>
  <c r="J899" i="8" s="1"/>
  <c r="I899" i="8"/>
  <c r="K899" i="8" s="1"/>
  <c r="H900" i="8"/>
  <c r="J900" i="8" s="1"/>
  <c r="I900" i="8"/>
  <c r="K900" i="8" s="1"/>
  <c r="H901" i="8"/>
  <c r="J901" i="8" s="1"/>
  <c r="I901" i="8"/>
  <c r="K901" i="8" s="1"/>
  <c r="H902" i="8"/>
  <c r="J902" i="8" s="1"/>
  <c r="I902" i="8"/>
  <c r="K902" i="8" s="1"/>
  <c r="H903" i="8"/>
  <c r="J903" i="8" s="1"/>
  <c r="I903" i="8"/>
  <c r="K903" i="8" s="1"/>
  <c r="H904" i="8"/>
  <c r="J904" i="8" s="1"/>
  <c r="I904" i="8"/>
  <c r="K904" i="8" s="1"/>
  <c r="H905" i="8"/>
  <c r="J905" i="8" s="1"/>
  <c r="I905" i="8"/>
  <c r="K905" i="8" s="1"/>
  <c r="H906" i="8"/>
  <c r="J906" i="8" s="1"/>
  <c r="I906" i="8"/>
  <c r="K906" i="8" s="1"/>
  <c r="H907" i="8"/>
  <c r="J907" i="8" s="1"/>
  <c r="I907" i="8"/>
  <c r="K907" i="8" s="1"/>
  <c r="H908" i="8"/>
  <c r="J908" i="8" s="1"/>
  <c r="I908" i="8"/>
  <c r="K908" i="8" s="1"/>
  <c r="H909" i="8"/>
  <c r="J909" i="8" s="1"/>
  <c r="I909" i="8"/>
  <c r="K909" i="8" s="1"/>
  <c r="H910" i="8"/>
  <c r="J910" i="8" s="1"/>
  <c r="I910" i="8"/>
  <c r="K910" i="8" s="1"/>
  <c r="H911" i="8"/>
  <c r="J911" i="8" s="1"/>
  <c r="I911" i="8"/>
  <c r="K911" i="8" s="1"/>
  <c r="H912" i="8"/>
  <c r="J912" i="8" s="1"/>
  <c r="I912" i="8"/>
  <c r="K912" i="8" s="1"/>
  <c r="H913" i="8"/>
  <c r="J913" i="8" s="1"/>
  <c r="I913" i="8"/>
  <c r="K913" i="8" s="1"/>
  <c r="H914" i="8"/>
  <c r="J914" i="8" s="1"/>
  <c r="I914" i="8"/>
  <c r="K914" i="8" s="1"/>
  <c r="H915" i="8"/>
  <c r="J915" i="8" s="1"/>
  <c r="I915" i="8"/>
  <c r="K915" i="8" s="1"/>
  <c r="H916" i="8"/>
  <c r="J916" i="8" s="1"/>
  <c r="I916" i="8"/>
  <c r="K916" i="8" s="1"/>
  <c r="H917" i="8"/>
  <c r="J917" i="8" s="1"/>
  <c r="I917" i="8"/>
  <c r="K917" i="8" s="1"/>
  <c r="H918" i="8"/>
  <c r="J918" i="8" s="1"/>
  <c r="I918" i="8"/>
  <c r="K918" i="8" s="1"/>
  <c r="H919" i="8"/>
  <c r="J919" i="8" s="1"/>
  <c r="I919" i="8"/>
  <c r="K919" i="8" s="1"/>
  <c r="H920" i="8"/>
  <c r="J920" i="8" s="1"/>
  <c r="I920" i="8"/>
  <c r="K920" i="8" s="1"/>
  <c r="H921" i="8"/>
  <c r="J921" i="8" s="1"/>
  <c r="I921" i="8"/>
  <c r="K921" i="8" s="1"/>
  <c r="H922" i="8"/>
  <c r="J922" i="8" s="1"/>
  <c r="I922" i="8"/>
  <c r="K922" i="8" s="1"/>
  <c r="H923" i="8"/>
  <c r="J923" i="8" s="1"/>
  <c r="I923" i="8"/>
  <c r="K923" i="8" s="1"/>
  <c r="H924" i="8"/>
  <c r="J924" i="8" s="1"/>
  <c r="I924" i="8"/>
  <c r="K924" i="8" s="1"/>
  <c r="H925" i="8"/>
  <c r="J925" i="8" s="1"/>
  <c r="I925" i="8"/>
  <c r="K925" i="8" s="1"/>
  <c r="H926" i="8"/>
  <c r="J926" i="8" s="1"/>
  <c r="I926" i="8"/>
  <c r="K926" i="8" s="1"/>
  <c r="H927" i="8"/>
  <c r="J927" i="8" s="1"/>
  <c r="I927" i="8"/>
  <c r="K927" i="8" s="1"/>
  <c r="H928" i="8"/>
  <c r="J928" i="8" s="1"/>
  <c r="I928" i="8"/>
  <c r="K928" i="8" s="1"/>
  <c r="H929" i="8"/>
  <c r="J929" i="8" s="1"/>
  <c r="I929" i="8"/>
  <c r="K929" i="8" s="1"/>
  <c r="H930" i="8"/>
  <c r="J930" i="8" s="1"/>
  <c r="I930" i="8"/>
  <c r="K930" i="8" s="1"/>
  <c r="H931" i="8"/>
  <c r="J931" i="8" s="1"/>
  <c r="I931" i="8"/>
  <c r="K931" i="8" s="1"/>
  <c r="H932" i="8"/>
  <c r="J932" i="8" s="1"/>
  <c r="I932" i="8"/>
  <c r="K932" i="8" s="1"/>
  <c r="H933" i="8"/>
  <c r="J933" i="8" s="1"/>
  <c r="I933" i="8"/>
  <c r="K933" i="8" s="1"/>
  <c r="H934" i="8"/>
  <c r="J934" i="8" s="1"/>
  <c r="I934" i="8"/>
  <c r="K934" i="8" s="1"/>
  <c r="H935" i="8"/>
  <c r="J935" i="8" s="1"/>
  <c r="I935" i="8"/>
  <c r="K935" i="8" s="1"/>
  <c r="H936" i="8"/>
  <c r="J936" i="8" s="1"/>
  <c r="I936" i="8"/>
  <c r="K936" i="8" s="1"/>
  <c r="H937" i="8"/>
  <c r="J937" i="8" s="1"/>
  <c r="I937" i="8"/>
  <c r="K937" i="8" s="1"/>
  <c r="H938" i="8"/>
  <c r="J938" i="8" s="1"/>
  <c r="I938" i="8"/>
  <c r="K938" i="8" s="1"/>
  <c r="H939" i="8"/>
  <c r="J939" i="8" s="1"/>
  <c r="I939" i="8"/>
  <c r="K939" i="8" s="1"/>
  <c r="H940" i="8"/>
  <c r="J940" i="8" s="1"/>
  <c r="I940" i="8"/>
  <c r="K940" i="8" s="1"/>
  <c r="H941" i="8"/>
  <c r="J941" i="8" s="1"/>
  <c r="I941" i="8"/>
  <c r="K941" i="8" s="1"/>
  <c r="H942" i="8"/>
  <c r="J942" i="8" s="1"/>
  <c r="I942" i="8"/>
  <c r="K942" i="8" s="1"/>
  <c r="H943" i="8"/>
  <c r="J943" i="8" s="1"/>
  <c r="I943" i="8"/>
  <c r="K943" i="8" s="1"/>
  <c r="H944" i="8"/>
  <c r="J944" i="8" s="1"/>
  <c r="I944" i="8"/>
  <c r="K944" i="8" s="1"/>
  <c r="H945" i="8"/>
  <c r="J945" i="8" s="1"/>
  <c r="I945" i="8"/>
  <c r="K945" i="8" s="1"/>
  <c r="H946" i="8"/>
  <c r="J946" i="8" s="1"/>
  <c r="I946" i="8"/>
  <c r="K946" i="8" s="1"/>
  <c r="H947" i="8"/>
  <c r="J947" i="8" s="1"/>
  <c r="I947" i="8"/>
  <c r="K947" i="8" s="1"/>
  <c r="H948" i="8"/>
  <c r="J948" i="8" s="1"/>
  <c r="I948" i="8"/>
  <c r="K948" i="8" s="1"/>
  <c r="H949" i="8"/>
  <c r="J949" i="8" s="1"/>
  <c r="I949" i="8"/>
  <c r="K949" i="8" s="1"/>
  <c r="H950" i="8"/>
  <c r="J950" i="8" s="1"/>
  <c r="I950" i="8"/>
  <c r="K950" i="8" s="1"/>
  <c r="H951" i="8"/>
  <c r="J951" i="8" s="1"/>
  <c r="I951" i="8"/>
  <c r="K951" i="8" s="1"/>
  <c r="H952" i="8"/>
  <c r="J952" i="8" s="1"/>
  <c r="I952" i="8"/>
  <c r="K952" i="8" s="1"/>
  <c r="H953" i="8"/>
  <c r="J953" i="8" s="1"/>
  <c r="I953" i="8"/>
  <c r="K953" i="8" s="1"/>
  <c r="H954" i="8"/>
  <c r="J954" i="8" s="1"/>
  <c r="I954" i="8"/>
  <c r="K954" i="8" s="1"/>
  <c r="H955" i="8"/>
  <c r="J955" i="8" s="1"/>
  <c r="I955" i="8"/>
  <c r="K955" i="8" s="1"/>
  <c r="H956" i="8"/>
  <c r="J956" i="8" s="1"/>
  <c r="I956" i="8"/>
  <c r="K956" i="8" s="1"/>
  <c r="H957" i="8"/>
  <c r="J957" i="8" s="1"/>
  <c r="I957" i="8"/>
  <c r="K957" i="8" s="1"/>
  <c r="H958" i="8"/>
  <c r="J958" i="8" s="1"/>
  <c r="I958" i="8"/>
  <c r="K958" i="8" s="1"/>
  <c r="H959" i="8"/>
  <c r="J959" i="8" s="1"/>
  <c r="I959" i="8"/>
  <c r="K959" i="8" s="1"/>
  <c r="H960" i="8"/>
  <c r="J960" i="8" s="1"/>
  <c r="I960" i="8"/>
  <c r="K960" i="8" s="1"/>
  <c r="H961" i="8"/>
  <c r="J961" i="8" s="1"/>
  <c r="I961" i="8"/>
  <c r="K961" i="8" s="1"/>
  <c r="H962" i="8"/>
  <c r="J962" i="8" s="1"/>
  <c r="I962" i="8"/>
  <c r="K962" i="8" s="1"/>
  <c r="H963" i="8"/>
  <c r="J963" i="8" s="1"/>
  <c r="I963" i="8"/>
  <c r="K963" i="8" s="1"/>
  <c r="H964" i="8"/>
  <c r="J964" i="8" s="1"/>
  <c r="I964" i="8"/>
  <c r="K964" i="8" s="1"/>
  <c r="H965" i="8"/>
  <c r="J965" i="8" s="1"/>
  <c r="I965" i="8"/>
  <c r="K965" i="8" s="1"/>
  <c r="H966" i="8"/>
  <c r="J966" i="8" s="1"/>
  <c r="I966" i="8"/>
  <c r="K966" i="8" s="1"/>
  <c r="H967" i="8"/>
  <c r="J967" i="8" s="1"/>
  <c r="I967" i="8"/>
  <c r="K967" i="8" s="1"/>
  <c r="H968" i="8"/>
  <c r="J968" i="8" s="1"/>
  <c r="I968" i="8"/>
  <c r="K968" i="8" s="1"/>
  <c r="H969" i="8"/>
  <c r="J969" i="8" s="1"/>
  <c r="I969" i="8"/>
  <c r="K969" i="8" s="1"/>
  <c r="H970" i="8"/>
  <c r="J970" i="8" s="1"/>
  <c r="I970" i="8"/>
  <c r="K970" i="8" s="1"/>
  <c r="H971" i="8"/>
  <c r="J971" i="8" s="1"/>
  <c r="I971" i="8"/>
  <c r="K971" i="8" s="1"/>
  <c r="H972" i="8"/>
  <c r="J972" i="8" s="1"/>
  <c r="I972" i="8"/>
  <c r="K972" i="8" s="1"/>
  <c r="H973" i="8"/>
  <c r="J973" i="8" s="1"/>
  <c r="I973" i="8"/>
  <c r="K973" i="8" s="1"/>
  <c r="H974" i="8"/>
  <c r="J974" i="8" s="1"/>
  <c r="I974" i="8"/>
  <c r="K974" i="8" s="1"/>
  <c r="H975" i="8"/>
  <c r="J975" i="8" s="1"/>
  <c r="I975" i="8"/>
  <c r="K975" i="8" s="1"/>
  <c r="H976" i="8"/>
  <c r="J976" i="8" s="1"/>
  <c r="I976" i="8"/>
  <c r="K976" i="8" s="1"/>
  <c r="H977" i="8"/>
  <c r="J977" i="8" s="1"/>
  <c r="I977" i="8"/>
  <c r="K977" i="8" s="1"/>
  <c r="H978" i="8"/>
  <c r="J978" i="8" s="1"/>
  <c r="I978" i="8"/>
  <c r="K978" i="8" s="1"/>
  <c r="H979" i="8"/>
  <c r="J979" i="8" s="1"/>
  <c r="I979" i="8"/>
  <c r="K979" i="8" s="1"/>
  <c r="H980" i="8"/>
  <c r="J980" i="8" s="1"/>
  <c r="I980" i="8"/>
  <c r="K980" i="8" s="1"/>
  <c r="H981" i="8"/>
  <c r="J981" i="8" s="1"/>
  <c r="I981" i="8"/>
  <c r="K981" i="8" s="1"/>
  <c r="H982" i="8"/>
  <c r="J982" i="8" s="1"/>
  <c r="I982" i="8"/>
  <c r="K982" i="8" s="1"/>
  <c r="H983" i="8"/>
  <c r="J983" i="8" s="1"/>
  <c r="I983" i="8"/>
  <c r="K983" i="8" s="1"/>
  <c r="H984" i="8"/>
  <c r="J984" i="8" s="1"/>
  <c r="I984" i="8"/>
  <c r="K984" i="8" s="1"/>
  <c r="H985" i="8"/>
  <c r="J985" i="8" s="1"/>
  <c r="I985" i="8"/>
  <c r="K985" i="8" s="1"/>
  <c r="H986" i="8"/>
  <c r="J986" i="8" s="1"/>
  <c r="I986" i="8"/>
  <c r="K986" i="8" s="1"/>
  <c r="H987" i="8"/>
  <c r="J987" i="8" s="1"/>
  <c r="I987" i="8"/>
  <c r="K987" i="8" s="1"/>
  <c r="H988" i="8"/>
  <c r="J988" i="8" s="1"/>
  <c r="I988" i="8"/>
  <c r="K988" i="8" s="1"/>
  <c r="H989" i="8"/>
  <c r="J989" i="8" s="1"/>
  <c r="I989" i="8"/>
  <c r="K989" i="8" s="1"/>
  <c r="H990" i="8"/>
  <c r="J990" i="8" s="1"/>
  <c r="I990" i="8"/>
  <c r="K990" i="8" s="1"/>
  <c r="H991" i="8"/>
  <c r="J991" i="8" s="1"/>
  <c r="I991" i="8"/>
  <c r="K991" i="8" s="1"/>
  <c r="H992" i="8"/>
  <c r="J992" i="8" s="1"/>
  <c r="I992" i="8"/>
  <c r="K992" i="8" s="1"/>
  <c r="H993" i="8"/>
  <c r="J993" i="8" s="1"/>
  <c r="I993" i="8"/>
  <c r="K993" i="8" s="1"/>
  <c r="H994" i="8"/>
  <c r="J994" i="8" s="1"/>
  <c r="I994" i="8"/>
  <c r="K994" i="8" s="1"/>
  <c r="H995" i="8"/>
  <c r="J995" i="8" s="1"/>
  <c r="I995" i="8"/>
  <c r="K995" i="8" s="1"/>
  <c r="H996" i="8"/>
  <c r="J996" i="8" s="1"/>
  <c r="I996" i="8"/>
  <c r="K996" i="8" s="1"/>
  <c r="H997" i="8"/>
  <c r="J997" i="8" s="1"/>
  <c r="I997" i="8"/>
  <c r="K997" i="8" s="1"/>
  <c r="H998" i="8"/>
  <c r="J998" i="8" s="1"/>
  <c r="I998" i="8"/>
  <c r="K998" i="8" s="1"/>
  <c r="H999" i="8"/>
  <c r="J999" i="8" s="1"/>
  <c r="I999" i="8"/>
  <c r="K999" i="8" s="1"/>
  <c r="H1000" i="8"/>
  <c r="J1000" i="8" s="1"/>
  <c r="I1000" i="8"/>
  <c r="K1000" i="8" s="1"/>
  <c r="H1001" i="8"/>
  <c r="J1001" i="8" s="1"/>
  <c r="I1001" i="8"/>
  <c r="K1001" i="8" s="1"/>
  <c r="H1002" i="8"/>
  <c r="J1002" i="8" s="1"/>
  <c r="I1002" i="8"/>
  <c r="K1002" i="8" s="1"/>
  <c r="H1003" i="8"/>
  <c r="J1003" i="8" s="1"/>
  <c r="I1003" i="8"/>
  <c r="K1003" i="8" s="1"/>
  <c r="H1004" i="8"/>
  <c r="J1004" i="8" s="1"/>
  <c r="I1004" i="8"/>
  <c r="K1004" i="8" s="1"/>
  <c r="H1005" i="8"/>
  <c r="J1005" i="8" s="1"/>
  <c r="I1005" i="8"/>
  <c r="K1005" i="8" s="1"/>
  <c r="H1006" i="8"/>
  <c r="J1006" i="8" s="1"/>
  <c r="I1006" i="8"/>
  <c r="K1006" i="8" s="1"/>
  <c r="H1007" i="8"/>
  <c r="J1007" i="8" s="1"/>
  <c r="I1007" i="8"/>
  <c r="K1007" i="8" s="1"/>
  <c r="H1008" i="8"/>
  <c r="J1008" i="8" s="1"/>
  <c r="I1008" i="8"/>
  <c r="K1008" i="8" s="1"/>
  <c r="H1009" i="8"/>
  <c r="J1009" i="8" s="1"/>
  <c r="I1009" i="8"/>
  <c r="K1009" i="8" s="1"/>
  <c r="H1010" i="8"/>
  <c r="J1010" i="8" s="1"/>
  <c r="I1010" i="8"/>
  <c r="K1010" i="8" s="1"/>
  <c r="H1011" i="8"/>
  <c r="J1011" i="8" s="1"/>
  <c r="I1011" i="8"/>
  <c r="K1011" i="8" s="1"/>
  <c r="H1012" i="8"/>
  <c r="J1012" i="8" s="1"/>
  <c r="I1012" i="8"/>
  <c r="K1012" i="8" s="1"/>
  <c r="H1013" i="8"/>
  <c r="J1013" i="8" s="1"/>
  <c r="I1013" i="8"/>
  <c r="K1013" i="8" s="1"/>
  <c r="H1014" i="8"/>
  <c r="J1014" i="8" s="1"/>
  <c r="I1014" i="8"/>
  <c r="K1014" i="8" s="1"/>
  <c r="H1015" i="8"/>
  <c r="J1015" i="8" s="1"/>
  <c r="I1015" i="8"/>
  <c r="K1015" i="8" s="1"/>
  <c r="H1016" i="8"/>
  <c r="J1016" i="8" s="1"/>
  <c r="I1016" i="8"/>
  <c r="K1016" i="8" s="1"/>
  <c r="H1017" i="8"/>
  <c r="J1017" i="8" s="1"/>
  <c r="I1017" i="8"/>
  <c r="K1017" i="8" s="1"/>
  <c r="H1018" i="8"/>
  <c r="J1018" i="8" s="1"/>
  <c r="I1018" i="8"/>
  <c r="K1018" i="8" s="1"/>
  <c r="H1019" i="8"/>
  <c r="J1019" i="8" s="1"/>
  <c r="I1019" i="8"/>
  <c r="K1019" i="8" s="1"/>
  <c r="H1020" i="8"/>
  <c r="J1020" i="8" s="1"/>
  <c r="I1020" i="8"/>
  <c r="K1020" i="8" s="1"/>
  <c r="H1021" i="8"/>
  <c r="J1021" i="8" s="1"/>
  <c r="I1021" i="8"/>
  <c r="K1021" i="8" s="1"/>
  <c r="H1022" i="8"/>
  <c r="J1022" i="8" s="1"/>
  <c r="I1022" i="8"/>
  <c r="K1022" i="8" s="1"/>
  <c r="H1023" i="8"/>
  <c r="J1023" i="8" s="1"/>
  <c r="I1023" i="8"/>
  <c r="K1023" i="8" s="1"/>
  <c r="H1024" i="8"/>
  <c r="J1024" i="8" s="1"/>
  <c r="I1024" i="8"/>
  <c r="K1024" i="8" s="1"/>
  <c r="H1025" i="8"/>
  <c r="J1025" i="8" s="1"/>
  <c r="I1025" i="8"/>
  <c r="K1025" i="8" s="1"/>
  <c r="H1026" i="8"/>
  <c r="J1026" i="8" s="1"/>
  <c r="I1026" i="8"/>
  <c r="K1026" i="8" s="1"/>
  <c r="H1027" i="8"/>
  <c r="J1027" i="8" s="1"/>
  <c r="I1027" i="8"/>
  <c r="K1027" i="8" s="1"/>
  <c r="H1028" i="8"/>
  <c r="J1028" i="8" s="1"/>
  <c r="I1028" i="8"/>
  <c r="K1028" i="8" s="1"/>
  <c r="H1029" i="8"/>
  <c r="J1029" i="8" s="1"/>
  <c r="I1029" i="8"/>
  <c r="K1029" i="8" s="1"/>
  <c r="H1030" i="8"/>
  <c r="J1030" i="8" s="1"/>
  <c r="I1030" i="8"/>
  <c r="K1030" i="8" s="1"/>
  <c r="H1031" i="8"/>
  <c r="J1031" i="8" s="1"/>
  <c r="I1031" i="8"/>
  <c r="K1031" i="8" s="1"/>
  <c r="H1032" i="8"/>
  <c r="J1032" i="8" s="1"/>
  <c r="I1032" i="8"/>
  <c r="K1032" i="8" s="1"/>
  <c r="H1033" i="8"/>
  <c r="J1033" i="8" s="1"/>
  <c r="I1033" i="8"/>
  <c r="K1033" i="8" s="1"/>
  <c r="H1034" i="8"/>
  <c r="J1034" i="8" s="1"/>
  <c r="I1034" i="8"/>
  <c r="K1034" i="8" s="1"/>
  <c r="H1035" i="8"/>
  <c r="J1035" i="8" s="1"/>
  <c r="I1035" i="8"/>
  <c r="K1035" i="8" s="1"/>
  <c r="H1036" i="8"/>
  <c r="J1036" i="8" s="1"/>
  <c r="I1036" i="8"/>
  <c r="K1036" i="8" s="1"/>
  <c r="H1037" i="8"/>
  <c r="J1037" i="8" s="1"/>
  <c r="I1037" i="8"/>
  <c r="K1037" i="8" s="1"/>
  <c r="H1038" i="8"/>
  <c r="J1038" i="8" s="1"/>
  <c r="I1038" i="8"/>
  <c r="K1038" i="8" s="1"/>
  <c r="H1039" i="8"/>
  <c r="J1039" i="8" s="1"/>
  <c r="I1039" i="8"/>
  <c r="K1039" i="8" s="1"/>
  <c r="H1040" i="8"/>
  <c r="J1040" i="8" s="1"/>
  <c r="I1040" i="8"/>
  <c r="K1040" i="8" s="1"/>
  <c r="H1041" i="8"/>
  <c r="J1041" i="8" s="1"/>
  <c r="I1041" i="8"/>
  <c r="K1041" i="8" s="1"/>
  <c r="H1042" i="8"/>
  <c r="J1042" i="8" s="1"/>
  <c r="I1042" i="8"/>
  <c r="K1042" i="8" s="1"/>
  <c r="H1043" i="8"/>
  <c r="J1043" i="8" s="1"/>
  <c r="I1043" i="8"/>
  <c r="K1043" i="8" s="1"/>
  <c r="H1044" i="8"/>
  <c r="J1044" i="8" s="1"/>
  <c r="I1044" i="8"/>
  <c r="K1044" i="8" s="1"/>
  <c r="H1045" i="8"/>
  <c r="J1045" i="8" s="1"/>
  <c r="I1045" i="8"/>
  <c r="K1045" i="8" s="1"/>
  <c r="H1046" i="8"/>
  <c r="J1046" i="8" s="1"/>
  <c r="I1046" i="8"/>
  <c r="K1046" i="8" s="1"/>
  <c r="H1047" i="8"/>
  <c r="J1047" i="8" s="1"/>
  <c r="I1047" i="8"/>
  <c r="K1047" i="8" s="1"/>
  <c r="H1048" i="8"/>
  <c r="J1048" i="8" s="1"/>
  <c r="I1048" i="8"/>
  <c r="K1048" i="8" s="1"/>
  <c r="H1049" i="8"/>
  <c r="J1049" i="8" s="1"/>
  <c r="I1049" i="8"/>
  <c r="K1049" i="8" s="1"/>
  <c r="H1050" i="8"/>
  <c r="J1050" i="8" s="1"/>
  <c r="I1050" i="8"/>
  <c r="K1050" i="8" s="1"/>
  <c r="H1051" i="8"/>
  <c r="J1051" i="8" s="1"/>
  <c r="I1051" i="8"/>
  <c r="K1051" i="8" s="1"/>
  <c r="H1052" i="8"/>
  <c r="J1052" i="8" s="1"/>
  <c r="I1052" i="8"/>
  <c r="K1052" i="8" s="1"/>
  <c r="H1053" i="8"/>
  <c r="J1053" i="8" s="1"/>
  <c r="I1053" i="8"/>
  <c r="K1053" i="8" s="1"/>
  <c r="H1054" i="8"/>
  <c r="J1054" i="8" s="1"/>
  <c r="I1054" i="8"/>
  <c r="K1054" i="8" s="1"/>
  <c r="H1055" i="8"/>
  <c r="J1055" i="8" s="1"/>
  <c r="I1055" i="8"/>
  <c r="K1055" i="8" s="1"/>
  <c r="H1056" i="8"/>
  <c r="J1056" i="8" s="1"/>
  <c r="I1056" i="8"/>
  <c r="K1056" i="8" s="1"/>
  <c r="H1057" i="8"/>
  <c r="J1057" i="8" s="1"/>
  <c r="I1057" i="8"/>
  <c r="K1057" i="8" s="1"/>
  <c r="H1058" i="8"/>
  <c r="J1058" i="8" s="1"/>
  <c r="I1058" i="8"/>
  <c r="K1058" i="8" s="1"/>
  <c r="H1059" i="8"/>
  <c r="J1059" i="8" s="1"/>
  <c r="I1059" i="8"/>
  <c r="K1059" i="8" s="1"/>
  <c r="H1060" i="8"/>
  <c r="J1060" i="8" s="1"/>
  <c r="I1060" i="8"/>
  <c r="K1060" i="8" s="1"/>
  <c r="H1061" i="8"/>
  <c r="J1061" i="8" s="1"/>
  <c r="I1061" i="8"/>
  <c r="K1061" i="8" s="1"/>
  <c r="H1062" i="8"/>
  <c r="J1062" i="8" s="1"/>
  <c r="I1062" i="8"/>
  <c r="K1062" i="8" s="1"/>
  <c r="H1063" i="8"/>
  <c r="J1063" i="8" s="1"/>
  <c r="I1063" i="8"/>
  <c r="K1063" i="8" s="1"/>
  <c r="H1064" i="8"/>
  <c r="J1064" i="8" s="1"/>
  <c r="I1064" i="8"/>
  <c r="K1064" i="8" s="1"/>
  <c r="H1065" i="8"/>
  <c r="J1065" i="8" s="1"/>
  <c r="I1065" i="8"/>
  <c r="K1065" i="8" s="1"/>
  <c r="H1066" i="8"/>
  <c r="J1066" i="8" s="1"/>
  <c r="I1066" i="8"/>
  <c r="K1066" i="8" s="1"/>
  <c r="H1067" i="8"/>
  <c r="J1067" i="8" s="1"/>
  <c r="I1067" i="8"/>
  <c r="K1067" i="8" s="1"/>
  <c r="H1068" i="8"/>
  <c r="J1068" i="8" s="1"/>
  <c r="I1068" i="8"/>
  <c r="K1068" i="8" s="1"/>
  <c r="H1069" i="8"/>
  <c r="J1069" i="8" s="1"/>
  <c r="I1069" i="8"/>
  <c r="K1069" i="8" s="1"/>
  <c r="H1070" i="8"/>
  <c r="J1070" i="8" s="1"/>
  <c r="I1070" i="8"/>
  <c r="K1070" i="8" s="1"/>
  <c r="H1071" i="8"/>
  <c r="J1071" i="8" s="1"/>
  <c r="I1071" i="8"/>
  <c r="K1071" i="8" s="1"/>
  <c r="H1072" i="8"/>
  <c r="J1072" i="8" s="1"/>
  <c r="I1072" i="8"/>
  <c r="K1072" i="8" s="1"/>
  <c r="H1073" i="8"/>
  <c r="J1073" i="8" s="1"/>
  <c r="I1073" i="8"/>
  <c r="K1073" i="8" s="1"/>
  <c r="H1074" i="8"/>
  <c r="J1074" i="8" s="1"/>
  <c r="I1074" i="8"/>
  <c r="K1074" i="8" s="1"/>
  <c r="H1075" i="8"/>
  <c r="J1075" i="8" s="1"/>
  <c r="I1075" i="8"/>
  <c r="K1075" i="8" s="1"/>
  <c r="H1076" i="8"/>
  <c r="J1076" i="8" s="1"/>
  <c r="I1076" i="8"/>
  <c r="K1076" i="8" s="1"/>
  <c r="H1077" i="8"/>
  <c r="J1077" i="8" s="1"/>
  <c r="I1077" i="8"/>
  <c r="K1077" i="8" s="1"/>
  <c r="H1078" i="8"/>
  <c r="J1078" i="8" s="1"/>
  <c r="I1078" i="8"/>
  <c r="K1078" i="8" s="1"/>
  <c r="H1079" i="8"/>
  <c r="J1079" i="8" s="1"/>
  <c r="I1079" i="8"/>
  <c r="K1079" i="8" s="1"/>
  <c r="H1080" i="8"/>
  <c r="J1080" i="8" s="1"/>
  <c r="I1080" i="8"/>
  <c r="K1080" i="8" s="1"/>
  <c r="H1081" i="8"/>
  <c r="J1081" i="8" s="1"/>
  <c r="I1081" i="8"/>
  <c r="K1081" i="8" s="1"/>
  <c r="H1082" i="8"/>
  <c r="J1082" i="8" s="1"/>
  <c r="I1082" i="8"/>
  <c r="K1082" i="8" s="1"/>
  <c r="H1083" i="8"/>
  <c r="J1083" i="8" s="1"/>
  <c r="I1083" i="8"/>
  <c r="K1083" i="8" s="1"/>
  <c r="H1084" i="8"/>
  <c r="J1084" i="8" s="1"/>
  <c r="I1084" i="8"/>
  <c r="K1084" i="8" s="1"/>
  <c r="H1085" i="8"/>
  <c r="J1085" i="8" s="1"/>
  <c r="I1085" i="8"/>
  <c r="K1085" i="8" s="1"/>
  <c r="H1086" i="8"/>
  <c r="J1086" i="8" s="1"/>
  <c r="I1086" i="8"/>
  <c r="K1086" i="8" s="1"/>
  <c r="H1087" i="8"/>
  <c r="J1087" i="8" s="1"/>
  <c r="I1087" i="8"/>
  <c r="K1087" i="8" s="1"/>
  <c r="H1088" i="8"/>
  <c r="J1088" i="8" s="1"/>
  <c r="I1088" i="8"/>
  <c r="K1088" i="8" s="1"/>
  <c r="H1089" i="8"/>
  <c r="J1089" i="8" s="1"/>
  <c r="I1089" i="8"/>
  <c r="K1089" i="8" s="1"/>
  <c r="H1090" i="8"/>
  <c r="J1090" i="8" s="1"/>
  <c r="I1090" i="8"/>
  <c r="K1090" i="8" s="1"/>
  <c r="H1091" i="8"/>
  <c r="J1091" i="8" s="1"/>
  <c r="I1091" i="8"/>
  <c r="K1091" i="8" s="1"/>
  <c r="H1092" i="8"/>
  <c r="J1092" i="8" s="1"/>
  <c r="I1092" i="8"/>
  <c r="K1092" i="8" s="1"/>
  <c r="H1093" i="8"/>
  <c r="J1093" i="8" s="1"/>
  <c r="I1093" i="8"/>
  <c r="K1093" i="8" s="1"/>
  <c r="H1094" i="8"/>
  <c r="J1094" i="8" s="1"/>
  <c r="I1094" i="8"/>
  <c r="K1094" i="8" s="1"/>
  <c r="H1095" i="8"/>
  <c r="J1095" i="8" s="1"/>
  <c r="I1095" i="8"/>
  <c r="K1095" i="8" s="1"/>
  <c r="H1096" i="8"/>
  <c r="J1096" i="8" s="1"/>
  <c r="I1096" i="8"/>
  <c r="K1096" i="8" s="1"/>
  <c r="H1097" i="8"/>
  <c r="J1097" i="8" s="1"/>
  <c r="I1097" i="8"/>
  <c r="K1097" i="8" s="1"/>
  <c r="H1098" i="8"/>
  <c r="J1098" i="8" s="1"/>
  <c r="I1098" i="8"/>
  <c r="K1098" i="8" s="1"/>
  <c r="H1099" i="8"/>
  <c r="J1099" i="8" s="1"/>
  <c r="I1099" i="8"/>
  <c r="K1099" i="8" s="1"/>
  <c r="H1100" i="8"/>
  <c r="J1100" i="8" s="1"/>
  <c r="I1100" i="8"/>
  <c r="K1100" i="8" s="1"/>
  <c r="H1101" i="8"/>
  <c r="J1101" i="8" s="1"/>
  <c r="I1101" i="8"/>
  <c r="K1101" i="8" s="1"/>
  <c r="H1102" i="8"/>
  <c r="J1102" i="8" s="1"/>
  <c r="I1102" i="8"/>
  <c r="K1102" i="8" s="1"/>
  <c r="H1103" i="8"/>
  <c r="J1103" i="8" s="1"/>
  <c r="I1103" i="8"/>
  <c r="K1103" i="8" s="1"/>
  <c r="H1104" i="8"/>
  <c r="J1104" i="8" s="1"/>
  <c r="I1104" i="8"/>
  <c r="K1104" i="8" s="1"/>
  <c r="H1105" i="8"/>
  <c r="J1105" i="8" s="1"/>
  <c r="I1105" i="8"/>
  <c r="K1105" i="8" s="1"/>
  <c r="H1106" i="8"/>
  <c r="J1106" i="8" s="1"/>
  <c r="I1106" i="8"/>
  <c r="K1106" i="8" s="1"/>
  <c r="H1107" i="8"/>
  <c r="J1107" i="8" s="1"/>
  <c r="I1107" i="8"/>
  <c r="K1107" i="8" s="1"/>
  <c r="H1108" i="8"/>
  <c r="J1108" i="8" s="1"/>
  <c r="I1108" i="8"/>
  <c r="K1108" i="8" s="1"/>
  <c r="H1109" i="8"/>
  <c r="J1109" i="8" s="1"/>
  <c r="I1109" i="8"/>
  <c r="K1109" i="8" s="1"/>
  <c r="H1110" i="8"/>
  <c r="J1110" i="8" s="1"/>
  <c r="I1110" i="8"/>
  <c r="K1110" i="8" s="1"/>
  <c r="H1111" i="8"/>
  <c r="J1111" i="8" s="1"/>
  <c r="I1111" i="8"/>
  <c r="K1111" i="8" s="1"/>
  <c r="H1112" i="8"/>
  <c r="J1112" i="8" s="1"/>
  <c r="I1112" i="8"/>
  <c r="K1112" i="8" s="1"/>
  <c r="H1113" i="8"/>
  <c r="J1113" i="8" s="1"/>
  <c r="I1113" i="8"/>
  <c r="K1113" i="8" s="1"/>
  <c r="H1114" i="8"/>
  <c r="J1114" i="8" s="1"/>
  <c r="I1114" i="8"/>
  <c r="K1114" i="8" s="1"/>
  <c r="H1115" i="8"/>
  <c r="J1115" i="8" s="1"/>
  <c r="I1115" i="8"/>
  <c r="K1115" i="8" s="1"/>
  <c r="H1116" i="8"/>
  <c r="J1116" i="8" s="1"/>
  <c r="I1116" i="8"/>
  <c r="K1116" i="8" s="1"/>
  <c r="H1117" i="8"/>
  <c r="J1117" i="8" s="1"/>
  <c r="I1117" i="8"/>
  <c r="K1117" i="8" s="1"/>
  <c r="H1118" i="8"/>
  <c r="J1118" i="8" s="1"/>
  <c r="I1118" i="8"/>
  <c r="K1118" i="8" s="1"/>
  <c r="H1119" i="8"/>
  <c r="J1119" i="8" s="1"/>
  <c r="I1119" i="8"/>
  <c r="K1119" i="8" s="1"/>
  <c r="H1120" i="8"/>
  <c r="J1120" i="8" s="1"/>
  <c r="I1120" i="8"/>
  <c r="K1120" i="8" s="1"/>
  <c r="H1121" i="8"/>
  <c r="J1121" i="8" s="1"/>
  <c r="I1121" i="8"/>
  <c r="K1121" i="8" s="1"/>
  <c r="H1122" i="8"/>
  <c r="J1122" i="8" s="1"/>
  <c r="I1122" i="8"/>
  <c r="K1122" i="8" s="1"/>
  <c r="H1123" i="8"/>
  <c r="J1123" i="8" s="1"/>
  <c r="I1123" i="8"/>
  <c r="K1123" i="8" s="1"/>
  <c r="H1124" i="8"/>
  <c r="J1124" i="8" s="1"/>
  <c r="I1124" i="8"/>
  <c r="K1124" i="8" s="1"/>
  <c r="H1125" i="8"/>
  <c r="J1125" i="8" s="1"/>
  <c r="I1125" i="8"/>
  <c r="K1125" i="8" s="1"/>
  <c r="H1126" i="8"/>
  <c r="J1126" i="8" s="1"/>
  <c r="I1126" i="8"/>
  <c r="K1126" i="8" s="1"/>
  <c r="H1127" i="8"/>
  <c r="J1127" i="8" s="1"/>
  <c r="I1127" i="8"/>
  <c r="K1127" i="8" s="1"/>
  <c r="H1128" i="8"/>
  <c r="J1128" i="8" s="1"/>
  <c r="I1128" i="8"/>
  <c r="K1128" i="8" s="1"/>
  <c r="H1129" i="8"/>
  <c r="J1129" i="8" s="1"/>
  <c r="I1129" i="8"/>
  <c r="K1129" i="8" s="1"/>
  <c r="H1130" i="8"/>
  <c r="J1130" i="8" s="1"/>
  <c r="I1130" i="8"/>
  <c r="K1130" i="8" s="1"/>
  <c r="H1131" i="8"/>
  <c r="J1131" i="8" s="1"/>
  <c r="I1131" i="8"/>
  <c r="K1131" i="8" s="1"/>
  <c r="H1132" i="8"/>
  <c r="J1132" i="8" s="1"/>
  <c r="I1132" i="8"/>
  <c r="K1132" i="8" s="1"/>
  <c r="H1133" i="8"/>
  <c r="J1133" i="8" s="1"/>
  <c r="I1133" i="8"/>
  <c r="K1133" i="8" s="1"/>
  <c r="H1134" i="8"/>
  <c r="J1134" i="8" s="1"/>
  <c r="I1134" i="8"/>
  <c r="K1134" i="8" s="1"/>
  <c r="H1135" i="8"/>
  <c r="J1135" i="8" s="1"/>
  <c r="I1135" i="8"/>
  <c r="K1135" i="8" s="1"/>
  <c r="H1136" i="8"/>
  <c r="J1136" i="8" s="1"/>
  <c r="I1136" i="8"/>
  <c r="K1136" i="8" s="1"/>
  <c r="H1137" i="8"/>
  <c r="J1137" i="8" s="1"/>
  <c r="I1137" i="8"/>
  <c r="K1137" i="8" s="1"/>
  <c r="H1138" i="8"/>
  <c r="J1138" i="8" s="1"/>
  <c r="I1138" i="8"/>
  <c r="K1138" i="8" s="1"/>
  <c r="H1139" i="8"/>
  <c r="J1139" i="8" s="1"/>
  <c r="I1139" i="8"/>
  <c r="K1139" i="8" s="1"/>
  <c r="H1140" i="8"/>
  <c r="J1140" i="8" s="1"/>
  <c r="I1140" i="8"/>
  <c r="K1140" i="8" s="1"/>
  <c r="H1141" i="8"/>
  <c r="J1141" i="8" s="1"/>
  <c r="I1141" i="8"/>
  <c r="K1141" i="8" s="1"/>
  <c r="H1142" i="8"/>
  <c r="J1142" i="8" s="1"/>
  <c r="I1142" i="8"/>
  <c r="K1142" i="8" s="1"/>
  <c r="H1143" i="8"/>
  <c r="J1143" i="8" s="1"/>
  <c r="I1143" i="8"/>
  <c r="K1143" i="8" s="1"/>
  <c r="H1144" i="8"/>
  <c r="J1144" i="8" s="1"/>
  <c r="I1144" i="8"/>
  <c r="K1144" i="8" s="1"/>
  <c r="H1145" i="8"/>
  <c r="J1145" i="8" s="1"/>
  <c r="I1145" i="8"/>
  <c r="K1145" i="8" s="1"/>
  <c r="H1146" i="8"/>
  <c r="J1146" i="8" s="1"/>
  <c r="I1146" i="8"/>
  <c r="K1146" i="8" s="1"/>
  <c r="H1147" i="8"/>
  <c r="J1147" i="8" s="1"/>
  <c r="I1147" i="8"/>
  <c r="K1147" i="8" s="1"/>
  <c r="H1148" i="8"/>
  <c r="J1148" i="8" s="1"/>
  <c r="I1148" i="8"/>
  <c r="K1148" i="8" s="1"/>
  <c r="H1149" i="8"/>
  <c r="J1149" i="8" s="1"/>
  <c r="I1149" i="8"/>
  <c r="K1149" i="8" s="1"/>
  <c r="H1150" i="8"/>
  <c r="J1150" i="8" s="1"/>
  <c r="I1150" i="8"/>
  <c r="K1150" i="8" s="1"/>
  <c r="H1151" i="8"/>
  <c r="J1151" i="8" s="1"/>
  <c r="I1151" i="8"/>
  <c r="K1151" i="8" s="1"/>
  <c r="H1152" i="8"/>
  <c r="J1152" i="8" s="1"/>
  <c r="I1152" i="8"/>
  <c r="K1152" i="8" s="1"/>
  <c r="H1153" i="8"/>
  <c r="J1153" i="8" s="1"/>
  <c r="I1153" i="8"/>
  <c r="K1153" i="8" s="1"/>
  <c r="H1154" i="8"/>
  <c r="J1154" i="8" s="1"/>
  <c r="I1154" i="8"/>
  <c r="K1154" i="8" s="1"/>
  <c r="H1155" i="8"/>
  <c r="J1155" i="8" s="1"/>
  <c r="I1155" i="8"/>
  <c r="K1155" i="8" s="1"/>
  <c r="H1156" i="8"/>
  <c r="J1156" i="8" s="1"/>
  <c r="I1156" i="8"/>
  <c r="K1156" i="8" s="1"/>
  <c r="H1157" i="8"/>
  <c r="J1157" i="8" s="1"/>
  <c r="I1157" i="8"/>
  <c r="K1157" i="8" s="1"/>
  <c r="H1158" i="8"/>
  <c r="J1158" i="8" s="1"/>
  <c r="I1158" i="8"/>
  <c r="K1158" i="8" s="1"/>
  <c r="H1159" i="8"/>
  <c r="J1159" i="8" s="1"/>
  <c r="I1159" i="8"/>
  <c r="K1159" i="8" s="1"/>
  <c r="H1160" i="8"/>
  <c r="J1160" i="8" s="1"/>
  <c r="I1160" i="8"/>
  <c r="K1160" i="8" s="1"/>
  <c r="H1161" i="8"/>
  <c r="J1161" i="8" s="1"/>
  <c r="I1161" i="8"/>
  <c r="K1161" i="8" s="1"/>
  <c r="H1162" i="8"/>
  <c r="J1162" i="8" s="1"/>
  <c r="I1162" i="8"/>
  <c r="K1162" i="8" s="1"/>
  <c r="H1163" i="8"/>
  <c r="J1163" i="8" s="1"/>
  <c r="I1163" i="8"/>
  <c r="K1163" i="8" s="1"/>
  <c r="H1164" i="8"/>
  <c r="J1164" i="8" s="1"/>
  <c r="I1164" i="8"/>
  <c r="K1164" i="8" s="1"/>
  <c r="H1165" i="8"/>
  <c r="J1165" i="8" s="1"/>
  <c r="I1165" i="8"/>
  <c r="K1165" i="8" s="1"/>
  <c r="H1166" i="8"/>
  <c r="J1166" i="8" s="1"/>
  <c r="I1166" i="8"/>
  <c r="K1166" i="8" s="1"/>
  <c r="H1167" i="8"/>
  <c r="J1167" i="8" s="1"/>
  <c r="I1167" i="8"/>
  <c r="K1167" i="8" s="1"/>
  <c r="H1168" i="8"/>
  <c r="J1168" i="8" s="1"/>
  <c r="I1168" i="8"/>
  <c r="K1168" i="8" s="1"/>
  <c r="H1169" i="8"/>
  <c r="J1169" i="8" s="1"/>
  <c r="I1169" i="8"/>
  <c r="K1169" i="8" s="1"/>
  <c r="H1170" i="8"/>
  <c r="J1170" i="8" s="1"/>
  <c r="I1170" i="8"/>
  <c r="K1170" i="8" s="1"/>
  <c r="H1171" i="8"/>
  <c r="J1171" i="8" s="1"/>
  <c r="I1171" i="8"/>
  <c r="K1171" i="8" s="1"/>
  <c r="H1172" i="8"/>
  <c r="J1172" i="8" s="1"/>
  <c r="I1172" i="8"/>
  <c r="K1172" i="8" s="1"/>
  <c r="H1173" i="8"/>
  <c r="J1173" i="8" s="1"/>
  <c r="I1173" i="8"/>
  <c r="K1173" i="8" s="1"/>
  <c r="H1174" i="8"/>
  <c r="J1174" i="8" s="1"/>
  <c r="I1174" i="8"/>
  <c r="K1174" i="8" s="1"/>
  <c r="H1175" i="8"/>
  <c r="J1175" i="8" s="1"/>
  <c r="I1175" i="8"/>
  <c r="K1175" i="8" s="1"/>
  <c r="H1176" i="8"/>
  <c r="J1176" i="8" s="1"/>
  <c r="I1176" i="8"/>
  <c r="K1176" i="8" s="1"/>
  <c r="H1177" i="8"/>
  <c r="J1177" i="8" s="1"/>
  <c r="I1177" i="8"/>
  <c r="K1177" i="8" s="1"/>
  <c r="H1178" i="8"/>
  <c r="J1178" i="8" s="1"/>
  <c r="I1178" i="8"/>
  <c r="K1178" i="8" s="1"/>
  <c r="H1179" i="8"/>
  <c r="J1179" i="8" s="1"/>
  <c r="I1179" i="8"/>
  <c r="K1179" i="8" s="1"/>
  <c r="H1180" i="8"/>
  <c r="J1180" i="8" s="1"/>
  <c r="I1180" i="8"/>
  <c r="K1180" i="8" s="1"/>
  <c r="H1181" i="8"/>
  <c r="J1181" i="8" s="1"/>
  <c r="I1181" i="8"/>
  <c r="K1181" i="8" s="1"/>
  <c r="H1182" i="8"/>
  <c r="J1182" i="8" s="1"/>
  <c r="I1182" i="8"/>
  <c r="K1182" i="8" s="1"/>
  <c r="H1183" i="8"/>
  <c r="J1183" i="8" s="1"/>
  <c r="I1183" i="8"/>
  <c r="K1183" i="8" s="1"/>
  <c r="H1184" i="8"/>
  <c r="J1184" i="8" s="1"/>
  <c r="I1184" i="8"/>
  <c r="K1184" i="8" s="1"/>
  <c r="H1185" i="8"/>
  <c r="J1185" i="8" s="1"/>
  <c r="I1185" i="8"/>
  <c r="K1185" i="8" s="1"/>
  <c r="H1186" i="8"/>
  <c r="J1186" i="8" s="1"/>
  <c r="I1186" i="8"/>
  <c r="K1186" i="8" s="1"/>
  <c r="H1187" i="8"/>
  <c r="J1187" i="8" s="1"/>
  <c r="I1187" i="8"/>
  <c r="K1187" i="8" s="1"/>
  <c r="H1188" i="8"/>
  <c r="J1188" i="8" s="1"/>
  <c r="I1188" i="8"/>
  <c r="K1188" i="8" s="1"/>
  <c r="H1189" i="8"/>
  <c r="J1189" i="8" s="1"/>
  <c r="I1189" i="8"/>
  <c r="K1189" i="8" s="1"/>
  <c r="H1190" i="8"/>
  <c r="J1190" i="8" s="1"/>
  <c r="I1190" i="8"/>
  <c r="K1190" i="8" s="1"/>
  <c r="H1191" i="8"/>
  <c r="J1191" i="8" s="1"/>
  <c r="I1191" i="8"/>
  <c r="K1191" i="8" s="1"/>
  <c r="H1192" i="8"/>
  <c r="J1192" i="8" s="1"/>
  <c r="I1192" i="8"/>
  <c r="K1192" i="8" s="1"/>
  <c r="H1193" i="8"/>
  <c r="J1193" i="8" s="1"/>
  <c r="I1193" i="8"/>
  <c r="K1193" i="8" s="1"/>
  <c r="H1194" i="8"/>
  <c r="J1194" i="8" s="1"/>
  <c r="I1194" i="8"/>
  <c r="K1194" i="8" s="1"/>
  <c r="H1195" i="8"/>
  <c r="J1195" i="8" s="1"/>
  <c r="I1195" i="8"/>
  <c r="K1195" i="8" s="1"/>
  <c r="H1196" i="8"/>
  <c r="J1196" i="8" s="1"/>
  <c r="I1196" i="8"/>
  <c r="K1196" i="8" s="1"/>
  <c r="H1197" i="8"/>
  <c r="J1197" i="8" s="1"/>
  <c r="I1197" i="8"/>
  <c r="K1197" i="8" s="1"/>
  <c r="H1198" i="8"/>
  <c r="J1198" i="8" s="1"/>
  <c r="I1198" i="8"/>
  <c r="K1198" i="8" s="1"/>
  <c r="H1199" i="8"/>
  <c r="J1199" i="8" s="1"/>
  <c r="I1199" i="8"/>
  <c r="K1199" i="8" s="1"/>
  <c r="H1200" i="8"/>
  <c r="J1200" i="8" s="1"/>
  <c r="I1200" i="8"/>
  <c r="K1200" i="8" s="1"/>
  <c r="H1201" i="8"/>
  <c r="J1201" i="8" s="1"/>
  <c r="I1201" i="8"/>
  <c r="K1201" i="8" s="1"/>
  <c r="H1202" i="8"/>
  <c r="J1202" i="8" s="1"/>
  <c r="I1202" i="8"/>
  <c r="K1202" i="8" s="1"/>
  <c r="H1203" i="8"/>
  <c r="J1203" i="8" s="1"/>
  <c r="I1203" i="8"/>
  <c r="K1203" i="8" s="1"/>
  <c r="H1204" i="8"/>
  <c r="J1204" i="8" s="1"/>
  <c r="I1204" i="8"/>
  <c r="K1204" i="8" s="1"/>
  <c r="H1205" i="8"/>
  <c r="J1205" i="8" s="1"/>
  <c r="I1205" i="8"/>
  <c r="K1205" i="8" s="1"/>
  <c r="H1206" i="8"/>
  <c r="J1206" i="8" s="1"/>
  <c r="I1206" i="8"/>
  <c r="K1206" i="8" s="1"/>
  <c r="H1207" i="8"/>
  <c r="J1207" i="8" s="1"/>
  <c r="I1207" i="8"/>
  <c r="K1207" i="8" s="1"/>
  <c r="H1208" i="8"/>
  <c r="J1208" i="8" s="1"/>
  <c r="I1208" i="8"/>
  <c r="K1208" i="8" s="1"/>
  <c r="H1209" i="8"/>
  <c r="J1209" i="8" s="1"/>
  <c r="I1209" i="8"/>
  <c r="K1209" i="8" s="1"/>
  <c r="H1210" i="8"/>
  <c r="J1210" i="8" s="1"/>
  <c r="I1210" i="8"/>
  <c r="K1210" i="8" s="1"/>
  <c r="H1211" i="8"/>
  <c r="J1211" i="8" s="1"/>
  <c r="I1211" i="8"/>
  <c r="K1211" i="8" s="1"/>
  <c r="H1212" i="8"/>
  <c r="J1212" i="8" s="1"/>
  <c r="I1212" i="8"/>
  <c r="K1212" i="8" s="1"/>
  <c r="H1213" i="8"/>
  <c r="J1213" i="8" s="1"/>
  <c r="I1213" i="8"/>
  <c r="K1213" i="8" s="1"/>
  <c r="H1214" i="8"/>
  <c r="J1214" i="8" s="1"/>
  <c r="I1214" i="8"/>
  <c r="K1214" i="8" s="1"/>
  <c r="H1215" i="8"/>
  <c r="J1215" i="8" s="1"/>
  <c r="I1215" i="8"/>
  <c r="K1215" i="8" s="1"/>
  <c r="H1216" i="8"/>
  <c r="J1216" i="8" s="1"/>
  <c r="I1216" i="8"/>
  <c r="K1216" i="8" s="1"/>
  <c r="H1217" i="8"/>
  <c r="J1217" i="8" s="1"/>
  <c r="I1217" i="8"/>
  <c r="K1217" i="8" s="1"/>
  <c r="H1218" i="8"/>
  <c r="J1218" i="8" s="1"/>
  <c r="I1218" i="8"/>
  <c r="K1218" i="8" s="1"/>
  <c r="H1219" i="8"/>
  <c r="J1219" i="8" s="1"/>
  <c r="I1219" i="8"/>
  <c r="K1219" i="8" s="1"/>
  <c r="H1220" i="8"/>
  <c r="J1220" i="8" s="1"/>
  <c r="I1220" i="8"/>
  <c r="K1220" i="8" s="1"/>
  <c r="H1221" i="8"/>
  <c r="J1221" i="8" s="1"/>
  <c r="I1221" i="8"/>
  <c r="K1221" i="8" s="1"/>
  <c r="H1222" i="8"/>
  <c r="J1222" i="8" s="1"/>
  <c r="I1222" i="8"/>
  <c r="K1222" i="8" s="1"/>
  <c r="H1223" i="8"/>
  <c r="J1223" i="8" s="1"/>
  <c r="I1223" i="8"/>
  <c r="K1223" i="8" s="1"/>
  <c r="H1224" i="8"/>
  <c r="J1224" i="8" s="1"/>
  <c r="I1224" i="8"/>
  <c r="K1224" i="8" s="1"/>
  <c r="H1225" i="8"/>
  <c r="J1225" i="8" s="1"/>
  <c r="I1225" i="8"/>
  <c r="K1225" i="8" s="1"/>
  <c r="H1226" i="8"/>
  <c r="J1226" i="8" s="1"/>
  <c r="I1226" i="8"/>
  <c r="K1226" i="8" s="1"/>
  <c r="H1227" i="8"/>
  <c r="J1227" i="8" s="1"/>
  <c r="I1227" i="8"/>
  <c r="K1227" i="8" s="1"/>
  <c r="H1228" i="8"/>
  <c r="J1228" i="8" s="1"/>
  <c r="I1228" i="8"/>
  <c r="K1228" i="8" s="1"/>
  <c r="H1229" i="8"/>
  <c r="J1229" i="8" s="1"/>
  <c r="I1229" i="8"/>
  <c r="K1229" i="8" s="1"/>
  <c r="H1230" i="8"/>
  <c r="J1230" i="8" s="1"/>
  <c r="I1230" i="8"/>
  <c r="K1230" i="8" s="1"/>
  <c r="H1231" i="8"/>
  <c r="J1231" i="8" s="1"/>
  <c r="I1231" i="8"/>
  <c r="K1231" i="8" s="1"/>
  <c r="H1232" i="8"/>
  <c r="J1232" i="8" s="1"/>
  <c r="I1232" i="8"/>
  <c r="K1232" i="8" s="1"/>
  <c r="H1233" i="8"/>
  <c r="J1233" i="8" s="1"/>
  <c r="I1233" i="8"/>
  <c r="K1233" i="8" s="1"/>
  <c r="H1234" i="8"/>
  <c r="J1234" i="8" s="1"/>
  <c r="I1234" i="8"/>
  <c r="K1234" i="8" s="1"/>
  <c r="H1235" i="8"/>
  <c r="J1235" i="8" s="1"/>
  <c r="I1235" i="8"/>
  <c r="K1235" i="8" s="1"/>
  <c r="H1236" i="8"/>
  <c r="J1236" i="8" s="1"/>
  <c r="I1236" i="8"/>
  <c r="K1236" i="8" s="1"/>
  <c r="H1237" i="8"/>
  <c r="J1237" i="8" s="1"/>
  <c r="I1237" i="8"/>
  <c r="K1237" i="8" s="1"/>
  <c r="H1238" i="8"/>
  <c r="J1238" i="8" s="1"/>
  <c r="I1238" i="8"/>
  <c r="K1238" i="8" s="1"/>
  <c r="H1239" i="8"/>
  <c r="J1239" i="8" s="1"/>
  <c r="I1239" i="8"/>
  <c r="K1239" i="8" s="1"/>
  <c r="H1240" i="8"/>
  <c r="J1240" i="8" s="1"/>
  <c r="I1240" i="8"/>
  <c r="K1240" i="8" s="1"/>
  <c r="H1241" i="8"/>
  <c r="J1241" i="8" s="1"/>
  <c r="I1241" i="8"/>
  <c r="K1241" i="8" s="1"/>
  <c r="H1242" i="8"/>
  <c r="J1242" i="8" s="1"/>
  <c r="I1242" i="8"/>
  <c r="K1242" i="8" s="1"/>
  <c r="H1243" i="8"/>
  <c r="J1243" i="8" s="1"/>
  <c r="I1243" i="8"/>
  <c r="K1243" i="8" s="1"/>
  <c r="H1244" i="8"/>
  <c r="J1244" i="8" s="1"/>
  <c r="I1244" i="8"/>
  <c r="K1244" i="8" s="1"/>
  <c r="H1245" i="8"/>
  <c r="J1245" i="8" s="1"/>
  <c r="I1245" i="8"/>
  <c r="K1245" i="8" s="1"/>
  <c r="H1246" i="8"/>
  <c r="J1246" i="8" s="1"/>
  <c r="I1246" i="8"/>
  <c r="K1246" i="8" s="1"/>
  <c r="H1247" i="8"/>
  <c r="J1247" i="8" s="1"/>
  <c r="I1247" i="8"/>
  <c r="K1247" i="8" s="1"/>
  <c r="H1248" i="8"/>
  <c r="J1248" i="8" s="1"/>
  <c r="I1248" i="8"/>
  <c r="K1248" i="8" s="1"/>
  <c r="H1249" i="8"/>
  <c r="J1249" i="8" s="1"/>
  <c r="I1249" i="8"/>
  <c r="K1249" i="8" s="1"/>
  <c r="H1250" i="8"/>
  <c r="J1250" i="8" s="1"/>
  <c r="I1250" i="8"/>
  <c r="K1250" i="8" s="1"/>
  <c r="H1251" i="8"/>
  <c r="J1251" i="8" s="1"/>
  <c r="I1251" i="8"/>
  <c r="K1251" i="8" s="1"/>
  <c r="H1252" i="8"/>
  <c r="J1252" i="8" s="1"/>
  <c r="I1252" i="8"/>
  <c r="K1252" i="8" s="1"/>
  <c r="H1253" i="8"/>
  <c r="J1253" i="8" s="1"/>
  <c r="I1253" i="8"/>
  <c r="K1253" i="8" s="1"/>
  <c r="H1254" i="8"/>
  <c r="J1254" i="8" s="1"/>
  <c r="I1254" i="8"/>
  <c r="K1254" i="8" s="1"/>
  <c r="H1255" i="8"/>
  <c r="J1255" i="8" s="1"/>
  <c r="I1255" i="8"/>
  <c r="K1255" i="8" s="1"/>
  <c r="H1256" i="8"/>
  <c r="J1256" i="8" s="1"/>
  <c r="I1256" i="8"/>
  <c r="K1256" i="8" s="1"/>
  <c r="H1257" i="8"/>
  <c r="J1257" i="8" s="1"/>
  <c r="I1257" i="8"/>
  <c r="K1257" i="8" s="1"/>
  <c r="H1258" i="8"/>
  <c r="J1258" i="8" s="1"/>
  <c r="I1258" i="8"/>
  <c r="K1258" i="8" s="1"/>
  <c r="H1259" i="8"/>
  <c r="J1259" i="8" s="1"/>
  <c r="I1259" i="8"/>
  <c r="K1259" i="8" s="1"/>
  <c r="H1260" i="8"/>
  <c r="J1260" i="8" s="1"/>
  <c r="I1260" i="8"/>
  <c r="K1260" i="8" s="1"/>
  <c r="H1261" i="8"/>
  <c r="J1261" i="8" s="1"/>
  <c r="I1261" i="8"/>
  <c r="K1261" i="8" s="1"/>
  <c r="H1262" i="8"/>
  <c r="J1262" i="8" s="1"/>
  <c r="I1262" i="8"/>
  <c r="K1262" i="8" s="1"/>
  <c r="H1263" i="8"/>
  <c r="J1263" i="8" s="1"/>
  <c r="I1263" i="8"/>
  <c r="K1263" i="8" s="1"/>
  <c r="H1264" i="8"/>
  <c r="J1264" i="8" s="1"/>
  <c r="I1264" i="8"/>
  <c r="K1264" i="8" s="1"/>
  <c r="H1265" i="8"/>
  <c r="J1265" i="8" s="1"/>
  <c r="I1265" i="8"/>
  <c r="K1265" i="8" s="1"/>
  <c r="H1266" i="8"/>
  <c r="J1266" i="8" s="1"/>
  <c r="I1266" i="8"/>
  <c r="K1266" i="8" s="1"/>
  <c r="H1267" i="8"/>
  <c r="J1267" i="8" s="1"/>
  <c r="I1267" i="8"/>
  <c r="K1267" i="8" s="1"/>
  <c r="H1268" i="8"/>
  <c r="J1268" i="8" s="1"/>
  <c r="I1268" i="8"/>
  <c r="K1268" i="8" s="1"/>
  <c r="H1269" i="8"/>
  <c r="J1269" i="8" s="1"/>
  <c r="I1269" i="8"/>
  <c r="K1269" i="8" s="1"/>
  <c r="H1270" i="8"/>
  <c r="J1270" i="8" s="1"/>
  <c r="I1270" i="8"/>
  <c r="K1270" i="8" s="1"/>
  <c r="H1271" i="8"/>
  <c r="J1271" i="8" s="1"/>
  <c r="I1271" i="8"/>
  <c r="K1271" i="8" s="1"/>
  <c r="H1272" i="8"/>
  <c r="J1272" i="8" s="1"/>
  <c r="I1272" i="8"/>
  <c r="K1272" i="8" s="1"/>
  <c r="H1273" i="8"/>
  <c r="J1273" i="8" s="1"/>
  <c r="I1273" i="8"/>
  <c r="K1273" i="8" s="1"/>
  <c r="H1274" i="8"/>
  <c r="J1274" i="8" s="1"/>
  <c r="I1274" i="8"/>
  <c r="K1274" i="8" s="1"/>
  <c r="H1275" i="8"/>
  <c r="J1275" i="8" s="1"/>
  <c r="I1275" i="8"/>
  <c r="K1275" i="8" s="1"/>
  <c r="H1276" i="8"/>
  <c r="J1276" i="8" s="1"/>
  <c r="I1276" i="8"/>
  <c r="K1276" i="8" s="1"/>
  <c r="H1277" i="8"/>
  <c r="J1277" i="8" s="1"/>
  <c r="I1277" i="8"/>
  <c r="K1277" i="8" s="1"/>
  <c r="H1278" i="8"/>
  <c r="J1278" i="8" s="1"/>
  <c r="I1278" i="8"/>
  <c r="K1278" i="8" s="1"/>
  <c r="H1279" i="8"/>
  <c r="J1279" i="8" s="1"/>
  <c r="I1279" i="8"/>
  <c r="K1279" i="8" s="1"/>
  <c r="H1280" i="8"/>
  <c r="J1280" i="8" s="1"/>
  <c r="I1280" i="8"/>
  <c r="K1280" i="8" s="1"/>
  <c r="H1281" i="8"/>
  <c r="J1281" i="8" s="1"/>
  <c r="I1281" i="8"/>
  <c r="K1281" i="8" s="1"/>
  <c r="H1282" i="8"/>
  <c r="J1282" i="8" s="1"/>
  <c r="I1282" i="8"/>
  <c r="K1282" i="8" s="1"/>
  <c r="H1283" i="8"/>
  <c r="J1283" i="8" s="1"/>
  <c r="I1283" i="8"/>
  <c r="K1283" i="8" s="1"/>
  <c r="H1284" i="8"/>
  <c r="J1284" i="8" s="1"/>
  <c r="I1284" i="8"/>
  <c r="K1284" i="8" s="1"/>
  <c r="H1285" i="8"/>
  <c r="J1285" i="8" s="1"/>
  <c r="I1285" i="8"/>
  <c r="K1285" i="8" s="1"/>
  <c r="H1286" i="8"/>
  <c r="J1286" i="8" s="1"/>
  <c r="I1286" i="8"/>
  <c r="K1286" i="8" s="1"/>
  <c r="H1287" i="8"/>
  <c r="J1287" i="8" s="1"/>
  <c r="I1287" i="8"/>
  <c r="K1287" i="8" s="1"/>
  <c r="H1288" i="8"/>
  <c r="J1288" i="8" s="1"/>
  <c r="I1288" i="8"/>
  <c r="K1288" i="8" s="1"/>
  <c r="H1289" i="8"/>
  <c r="J1289" i="8" s="1"/>
  <c r="I1289" i="8"/>
  <c r="K1289" i="8" s="1"/>
  <c r="H1290" i="8"/>
  <c r="J1290" i="8" s="1"/>
  <c r="I1290" i="8"/>
  <c r="K1290" i="8" s="1"/>
  <c r="H1291" i="8"/>
  <c r="J1291" i="8" s="1"/>
  <c r="I1291" i="8"/>
  <c r="K1291" i="8" s="1"/>
  <c r="H1292" i="8"/>
  <c r="J1292" i="8" s="1"/>
  <c r="I1292" i="8"/>
  <c r="K1292" i="8" s="1"/>
  <c r="H1293" i="8"/>
  <c r="J1293" i="8" s="1"/>
  <c r="I1293" i="8"/>
  <c r="K1293" i="8" s="1"/>
  <c r="H1294" i="8"/>
  <c r="J1294" i="8" s="1"/>
  <c r="I1294" i="8"/>
  <c r="K1294" i="8" s="1"/>
  <c r="H1295" i="8"/>
  <c r="J1295" i="8" s="1"/>
  <c r="I1295" i="8"/>
  <c r="K1295" i="8" s="1"/>
  <c r="H1296" i="8"/>
  <c r="J1296" i="8" s="1"/>
  <c r="I1296" i="8"/>
  <c r="K1296" i="8" s="1"/>
  <c r="H1297" i="8"/>
  <c r="J1297" i="8" s="1"/>
  <c r="I1297" i="8"/>
  <c r="K1297" i="8" s="1"/>
  <c r="H1298" i="8"/>
  <c r="J1298" i="8" s="1"/>
  <c r="I1298" i="8"/>
  <c r="K1298" i="8" s="1"/>
  <c r="H1299" i="8"/>
  <c r="J1299" i="8" s="1"/>
  <c r="I1299" i="8"/>
  <c r="K1299" i="8" s="1"/>
  <c r="H1300" i="8"/>
  <c r="J1300" i="8" s="1"/>
  <c r="I1300" i="8"/>
  <c r="K1300" i="8" s="1"/>
  <c r="H1301" i="8"/>
  <c r="J1301" i="8" s="1"/>
  <c r="I1301" i="8"/>
  <c r="K1301" i="8" s="1"/>
  <c r="H1302" i="8"/>
  <c r="J1302" i="8" s="1"/>
  <c r="I1302" i="8"/>
  <c r="K1302" i="8" s="1"/>
  <c r="H1303" i="8"/>
  <c r="J1303" i="8" s="1"/>
  <c r="I1303" i="8"/>
  <c r="K1303" i="8" s="1"/>
  <c r="H1304" i="8"/>
  <c r="J1304" i="8" s="1"/>
  <c r="I1304" i="8"/>
  <c r="K1304" i="8" s="1"/>
  <c r="H1305" i="8"/>
  <c r="J1305" i="8" s="1"/>
  <c r="I1305" i="8"/>
  <c r="K1305" i="8" s="1"/>
  <c r="H1306" i="8"/>
  <c r="J1306" i="8" s="1"/>
  <c r="I1306" i="8"/>
  <c r="K1306" i="8" s="1"/>
  <c r="H1307" i="8"/>
  <c r="J1307" i="8" s="1"/>
  <c r="I1307" i="8"/>
  <c r="K1307" i="8" s="1"/>
  <c r="H1308" i="8"/>
  <c r="J1308" i="8" s="1"/>
  <c r="I1308" i="8"/>
  <c r="K1308" i="8" s="1"/>
  <c r="H1309" i="8"/>
  <c r="J1309" i="8" s="1"/>
  <c r="I1309" i="8"/>
  <c r="K1309" i="8" s="1"/>
  <c r="H1310" i="8"/>
  <c r="J1310" i="8" s="1"/>
  <c r="I1310" i="8"/>
  <c r="K1310" i="8" s="1"/>
  <c r="H1311" i="8"/>
  <c r="J1311" i="8" s="1"/>
  <c r="I1311" i="8"/>
  <c r="K1311" i="8" s="1"/>
  <c r="H1312" i="8"/>
  <c r="J1312" i="8" s="1"/>
  <c r="I1312" i="8"/>
  <c r="K1312" i="8" s="1"/>
  <c r="H1313" i="8"/>
  <c r="J1313" i="8" s="1"/>
  <c r="I1313" i="8"/>
  <c r="K1313" i="8" s="1"/>
  <c r="H1314" i="8"/>
  <c r="J1314" i="8" s="1"/>
  <c r="I1314" i="8"/>
  <c r="K1314" i="8" s="1"/>
  <c r="H1315" i="8"/>
  <c r="J1315" i="8" s="1"/>
  <c r="I1315" i="8"/>
  <c r="K1315" i="8" s="1"/>
  <c r="H1316" i="8"/>
  <c r="J1316" i="8" s="1"/>
  <c r="I1316" i="8"/>
  <c r="K1316" i="8" s="1"/>
  <c r="H1317" i="8"/>
  <c r="J1317" i="8" s="1"/>
  <c r="I1317" i="8"/>
  <c r="K1317" i="8" s="1"/>
  <c r="I14" i="8"/>
  <c r="K14" i="8" s="1"/>
  <c r="H14" i="8"/>
  <c r="J14" i="8" s="1"/>
  <c r="D41" i="4" l="1"/>
  <c r="D73" i="4" l="1"/>
  <c r="B50" i="4"/>
  <c r="B51" i="4" s="1"/>
  <c r="B52" i="4" s="1"/>
  <c r="B53" i="4" s="1"/>
  <c r="B54" i="4" s="1"/>
  <c r="B55" i="4" s="1"/>
  <c r="B56" i="4" s="1"/>
  <c r="B57" i="4" s="1"/>
  <c r="B58" i="4" s="1"/>
  <c r="B59" i="4" s="1"/>
  <c r="B60" i="4" s="1"/>
  <c r="B61" i="4" s="1"/>
  <c r="B62" i="4" s="1"/>
  <c r="B63" i="4" s="1"/>
  <c r="B64" i="4" s="1"/>
  <c r="B65" i="4" s="1"/>
  <c r="B66" i="4" s="1"/>
  <c r="B67" i="4" s="1"/>
  <c r="B68" i="4" s="1"/>
  <c r="B69" i="4" s="1"/>
  <c r="B70" i="4" s="1"/>
  <c r="B71" i="4" s="1"/>
  <c r="B72" i="4" s="1"/>
  <c r="B73" i="4" s="1"/>
  <c r="B74" i="4" s="1"/>
  <c r="B75" i="4" s="1"/>
  <c r="B76" i="4" s="1"/>
  <c r="B77" i="4" s="1"/>
  <c r="B78" i="4" s="1"/>
  <c r="B79" i="4" s="1"/>
  <c r="B80" i="4" s="1"/>
  <c r="B81" i="4" s="1"/>
  <c r="B82" i="4" s="1"/>
  <c r="B83" i="4" s="1"/>
  <c r="B84" i="4" s="1"/>
  <c r="B85" i="4" s="1"/>
  <c r="B86" i="4" s="1"/>
  <c r="B87" i="4" s="1"/>
  <c r="B88" i="4" s="1"/>
  <c r="B89" i="4" s="1"/>
  <c r="D49" i="4"/>
  <c r="D62" i="4" l="1"/>
  <c r="D48" i="4"/>
  <c r="D46" i="4"/>
  <c r="D45" i="4"/>
  <c r="D42" i="4"/>
  <c r="D43" i="4" s="1"/>
  <c r="D72" i="4" l="1"/>
  <c r="D74" i="4"/>
  <c r="D51" i="4"/>
  <c r="D47" i="4" l="1"/>
  <c r="D55" i="4" s="1"/>
  <c r="D52" i="4" l="1"/>
  <c r="D53" i="4" s="1"/>
  <c r="D57" i="4"/>
  <c r="D58" i="4" s="1"/>
  <c r="D64" i="4" l="1"/>
  <c r="D59" i="4" l="1"/>
  <c r="D60" i="4" s="1"/>
  <c r="D65" i="4" l="1"/>
  <c r="D67" i="4" s="1"/>
  <c r="D66" i="4" l="1"/>
  <c r="D68" i="4" l="1"/>
  <c r="D69" i="4" l="1"/>
  <c r="D70" i="4" s="1"/>
  <c r="D76" i="4" s="1"/>
  <c r="D79" i="4" s="1"/>
  <c r="D80" i="4" l="1"/>
  <c r="D82" i="4" s="1"/>
  <c r="D84" i="4" l="1"/>
  <c r="D86" i="4" l="1"/>
  <c r="D89" i="4" s="1"/>
</calcChain>
</file>

<file path=xl/sharedStrings.xml><?xml version="1.0" encoding="utf-8"?>
<sst xmlns="http://schemas.openxmlformats.org/spreadsheetml/2006/main" count="9057" uniqueCount="2600">
  <si>
    <t>956-0</t>
  </si>
  <si>
    <t>955-0</t>
  </si>
  <si>
    <t>952-4</t>
  </si>
  <si>
    <t>952-3</t>
  </si>
  <si>
    <t>952-2</t>
  </si>
  <si>
    <t>952-1</t>
  </si>
  <si>
    <t>951-4</t>
  </si>
  <si>
    <t>951-3</t>
  </si>
  <si>
    <t>951-2</t>
  </si>
  <si>
    <t>951-1</t>
  </si>
  <si>
    <t>950-4</t>
  </si>
  <si>
    <t>950-3</t>
  </si>
  <si>
    <t>950-2</t>
  </si>
  <si>
    <t>950-1</t>
  </si>
  <si>
    <t>930-4</t>
  </si>
  <si>
    <t>930-3</t>
  </si>
  <si>
    <t>930-2</t>
  </si>
  <si>
    <t>930-1</t>
  </si>
  <si>
    <t>912-4</t>
  </si>
  <si>
    <t>912-3</t>
  </si>
  <si>
    <t>912-2</t>
  </si>
  <si>
    <t>912-1</t>
  </si>
  <si>
    <t>911-4</t>
  </si>
  <si>
    <t>911-3</t>
  </si>
  <si>
    <t>911-2</t>
  </si>
  <si>
    <t>911-1</t>
  </si>
  <si>
    <t>910-4</t>
  </si>
  <si>
    <t>910-3</t>
  </si>
  <si>
    <t>910-2</t>
  </si>
  <si>
    <t>910-1</t>
  </si>
  <si>
    <t>894-4</t>
  </si>
  <si>
    <t>894-3</t>
  </si>
  <si>
    <t>894-2</t>
  </si>
  <si>
    <t>894-1</t>
  </si>
  <si>
    <t>893-4</t>
  </si>
  <si>
    <t>893-3</t>
  </si>
  <si>
    <t>893-2</t>
  </si>
  <si>
    <t>893-1</t>
  </si>
  <si>
    <t>892-4</t>
  </si>
  <si>
    <t>892-3</t>
  </si>
  <si>
    <t>892-2</t>
  </si>
  <si>
    <t>892-1</t>
  </si>
  <si>
    <t>890-4</t>
  </si>
  <si>
    <t>890-3</t>
  </si>
  <si>
    <t>890-2</t>
  </si>
  <si>
    <t>890-1</t>
  </si>
  <si>
    <t>Neonate</t>
  </si>
  <si>
    <t>863-4</t>
  </si>
  <si>
    <t>863-3</t>
  </si>
  <si>
    <t>863-2</t>
  </si>
  <si>
    <t>863-1</t>
  </si>
  <si>
    <t>862-4</t>
  </si>
  <si>
    <t>862-3</t>
  </si>
  <si>
    <t>862-2</t>
  </si>
  <si>
    <t>862-1</t>
  </si>
  <si>
    <t>861-4</t>
  </si>
  <si>
    <t>861-3</t>
  </si>
  <si>
    <t>861-2</t>
  </si>
  <si>
    <t>861-1</t>
  </si>
  <si>
    <t>860-4</t>
  </si>
  <si>
    <t>860-3</t>
  </si>
  <si>
    <t>860-2</t>
  </si>
  <si>
    <t>860-1</t>
  </si>
  <si>
    <t>850-4</t>
  </si>
  <si>
    <t>850-3</t>
  </si>
  <si>
    <t>850-2</t>
  </si>
  <si>
    <t>850-1</t>
  </si>
  <si>
    <t>844-4</t>
  </si>
  <si>
    <t>844-3</t>
  </si>
  <si>
    <t>844-2</t>
  </si>
  <si>
    <t>844-1</t>
  </si>
  <si>
    <t>843-4</t>
  </si>
  <si>
    <t>843-3</t>
  </si>
  <si>
    <t>843-2</t>
  </si>
  <si>
    <t>843-1</t>
  </si>
  <si>
    <t>842-4</t>
  </si>
  <si>
    <t>842-3</t>
  </si>
  <si>
    <t>842-2</t>
  </si>
  <si>
    <t>842-1</t>
  </si>
  <si>
    <t>841-4</t>
  </si>
  <si>
    <t>841-3</t>
  </si>
  <si>
    <t>841-2</t>
  </si>
  <si>
    <t>841-1</t>
  </si>
  <si>
    <t>816-4</t>
  </si>
  <si>
    <t>816-3</t>
  </si>
  <si>
    <t>816-2</t>
  </si>
  <si>
    <t>816-1</t>
  </si>
  <si>
    <t>815-4</t>
  </si>
  <si>
    <t>815-3</t>
  </si>
  <si>
    <t>815-2</t>
  </si>
  <si>
    <t>815-1</t>
  </si>
  <si>
    <t>813-4</t>
  </si>
  <si>
    <t>813-3</t>
  </si>
  <si>
    <t>813-2</t>
  </si>
  <si>
    <t>813-1</t>
  </si>
  <si>
    <t>812-4</t>
  </si>
  <si>
    <t>812-3</t>
  </si>
  <si>
    <t>812-2</t>
  </si>
  <si>
    <t>812-1</t>
  </si>
  <si>
    <t>811-4</t>
  </si>
  <si>
    <t>811-3</t>
  </si>
  <si>
    <t>811-2</t>
  </si>
  <si>
    <t>811-1</t>
  </si>
  <si>
    <t>776-4</t>
  </si>
  <si>
    <t>776-3</t>
  </si>
  <si>
    <t>776-2</t>
  </si>
  <si>
    <t>776-1</t>
  </si>
  <si>
    <t>775-4</t>
  </si>
  <si>
    <t>775-3</t>
  </si>
  <si>
    <t>775-2</t>
  </si>
  <si>
    <t>775-1</t>
  </si>
  <si>
    <t>774-4</t>
  </si>
  <si>
    <t>774-3</t>
  </si>
  <si>
    <t>774-2</t>
  </si>
  <si>
    <t>774-1</t>
  </si>
  <si>
    <t>773-4</t>
  </si>
  <si>
    <t>773-3</t>
  </si>
  <si>
    <t>773-2</t>
  </si>
  <si>
    <t>773-1</t>
  </si>
  <si>
    <t>772-4</t>
  </si>
  <si>
    <t>772-3</t>
  </si>
  <si>
    <t>772-2</t>
  </si>
  <si>
    <t>772-1</t>
  </si>
  <si>
    <t>770-4</t>
  </si>
  <si>
    <t>770-3</t>
  </si>
  <si>
    <t>770-2</t>
  </si>
  <si>
    <t>770-1</t>
  </si>
  <si>
    <t>760-4</t>
  </si>
  <si>
    <t>760-3</t>
  </si>
  <si>
    <t>760-2</t>
  </si>
  <si>
    <t>760-1</t>
  </si>
  <si>
    <t>759-4</t>
  </si>
  <si>
    <t>759-3</t>
  </si>
  <si>
    <t>759-2</t>
  </si>
  <si>
    <t>759-1</t>
  </si>
  <si>
    <t>758-4</t>
  </si>
  <si>
    <t>758-3</t>
  </si>
  <si>
    <t>758-2</t>
  </si>
  <si>
    <t>758-1</t>
  </si>
  <si>
    <t>757-4</t>
  </si>
  <si>
    <t>757-3</t>
  </si>
  <si>
    <t>757-2</t>
  </si>
  <si>
    <t>757-1</t>
  </si>
  <si>
    <t>756-4</t>
  </si>
  <si>
    <t>756-3</t>
  </si>
  <si>
    <t>756-2</t>
  </si>
  <si>
    <t>756-1</t>
  </si>
  <si>
    <t>755-4</t>
  </si>
  <si>
    <t>755-3</t>
  </si>
  <si>
    <t>755-2</t>
  </si>
  <si>
    <t>755-1</t>
  </si>
  <si>
    <t>754-4</t>
  </si>
  <si>
    <t>754-3</t>
  </si>
  <si>
    <t>754-2</t>
  </si>
  <si>
    <t>754-1</t>
  </si>
  <si>
    <t>753-4</t>
  </si>
  <si>
    <t>753-3</t>
  </si>
  <si>
    <t>753-2</t>
  </si>
  <si>
    <t>753-1</t>
  </si>
  <si>
    <t>752-4</t>
  </si>
  <si>
    <t>752-3</t>
  </si>
  <si>
    <t>752-2</t>
  </si>
  <si>
    <t>752-1</t>
  </si>
  <si>
    <t>751-4</t>
  </si>
  <si>
    <t>751-3</t>
  </si>
  <si>
    <t>751-2</t>
  </si>
  <si>
    <t>751-1</t>
  </si>
  <si>
    <t>750-4</t>
  </si>
  <si>
    <t>750-3</t>
  </si>
  <si>
    <t>750-2</t>
  </si>
  <si>
    <t>750-1</t>
  </si>
  <si>
    <t>740-4</t>
  </si>
  <si>
    <t>740-3</t>
  </si>
  <si>
    <t>740-2</t>
  </si>
  <si>
    <t>740-1</t>
  </si>
  <si>
    <t>724-4</t>
  </si>
  <si>
    <t>724-3</t>
  </si>
  <si>
    <t>724-2</t>
  </si>
  <si>
    <t>724-1</t>
  </si>
  <si>
    <t>723-4</t>
  </si>
  <si>
    <t>723-3</t>
  </si>
  <si>
    <t>723-2</t>
  </si>
  <si>
    <t>723-1</t>
  </si>
  <si>
    <t>722-4</t>
  </si>
  <si>
    <t>722-3</t>
  </si>
  <si>
    <t>722-2</t>
  </si>
  <si>
    <t>722-1</t>
  </si>
  <si>
    <t>721-4</t>
  </si>
  <si>
    <t>721-3</t>
  </si>
  <si>
    <t>721-2</t>
  </si>
  <si>
    <t>721-1</t>
  </si>
  <si>
    <t>720-4</t>
  </si>
  <si>
    <t>720-3</t>
  </si>
  <si>
    <t>720-2</t>
  </si>
  <si>
    <t>720-1</t>
  </si>
  <si>
    <t>711-4</t>
  </si>
  <si>
    <t>711-3</t>
  </si>
  <si>
    <t>711-2</t>
  </si>
  <si>
    <t>711-1</t>
  </si>
  <si>
    <t>710-4</t>
  </si>
  <si>
    <t>710-3</t>
  </si>
  <si>
    <t>710-2</t>
  </si>
  <si>
    <t>710-1</t>
  </si>
  <si>
    <t>694-4</t>
  </si>
  <si>
    <t>694-3</t>
  </si>
  <si>
    <t>694-2</t>
  </si>
  <si>
    <t>694-1</t>
  </si>
  <si>
    <t>692-4</t>
  </si>
  <si>
    <t>692-3</t>
  </si>
  <si>
    <t>692-2</t>
  </si>
  <si>
    <t>692-1</t>
  </si>
  <si>
    <t>691-4</t>
  </si>
  <si>
    <t>691-3</t>
  </si>
  <si>
    <t>691-2</t>
  </si>
  <si>
    <t>691-1</t>
  </si>
  <si>
    <t>690-4</t>
  </si>
  <si>
    <t>690-3</t>
  </si>
  <si>
    <t>690-2</t>
  </si>
  <si>
    <t>690-1</t>
  </si>
  <si>
    <t>681-4</t>
  </si>
  <si>
    <t>681-3</t>
  </si>
  <si>
    <t>681-2</t>
  </si>
  <si>
    <t>681-1</t>
  </si>
  <si>
    <t>680-4</t>
  </si>
  <si>
    <t>680-3</t>
  </si>
  <si>
    <t>680-2</t>
  </si>
  <si>
    <t>680-1</t>
  </si>
  <si>
    <t>663-4</t>
  </si>
  <si>
    <t>663-3</t>
  </si>
  <si>
    <t>663-2</t>
  </si>
  <si>
    <t>663-1</t>
  </si>
  <si>
    <t>662-4</t>
  </si>
  <si>
    <t>662-3</t>
  </si>
  <si>
    <t>662-2</t>
  </si>
  <si>
    <t>662-1</t>
  </si>
  <si>
    <t>661-4</t>
  </si>
  <si>
    <t>661-3</t>
  </si>
  <si>
    <t>661-2</t>
  </si>
  <si>
    <t>661-1</t>
  </si>
  <si>
    <t>660-4</t>
  </si>
  <si>
    <t>660-3</t>
  </si>
  <si>
    <t>660-2</t>
  </si>
  <si>
    <t>660-1</t>
  </si>
  <si>
    <t>651-4</t>
  </si>
  <si>
    <t>651-3</t>
  </si>
  <si>
    <t>651-2</t>
  </si>
  <si>
    <t>651-1</t>
  </si>
  <si>
    <t>650-4</t>
  </si>
  <si>
    <t>650-3</t>
  </si>
  <si>
    <t>650-2</t>
  </si>
  <si>
    <t>650-1</t>
  </si>
  <si>
    <t>640-4</t>
  </si>
  <si>
    <t>640-3</t>
  </si>
  <si>
    <t>640-2</t>
  </si>
  <si>
    <t>640-1</t>
  </si>
  <si>
    <t>639-4</t>
  </si>
  <si>
    <t>639-3</t>
  </si>
  <si>
    <t>639-2</t>
  </si>
  <si>
    <t>639-1</t>
  </si>
  <si>
    <t>636-4</t>
  </si>
  <si>
    <t>636-3</t>
  </si>
  <si>
    <t>636-2</t>
  </si>
  <si>
    <t>636-1</t>
  </si>
  <si>
    <t>634-4</t>
  </si>
  <si>
    <t>634-3</t>
  </si>
  <si>
    <t>634-2</t>
  </si>
  <si>
    <t>634-1</t>
  </si>
  <si>
    <t>633-4</t>
  </si>
  <si>
    <t>633-3</t>
  </si>
  <si>
    <t>633-2</t>
  </si>
  <si>
    <t>633-1</t>
  </si>
  <si>
    <t>631-4</t>
  </si>
  <si>
    <t>631-3</t>
  </si>
  <si>
    <t>631-2</t>
  </si>
  <si>
    <t>631-1</t>
  </si>
  <si>
    <t>630-4</t>
  </si>
  <si>
    <t>630-3</t>
  </si>
  <si>
    <t>630-2</t>
  </si>
  <si>
    <t>630-1</t>
  </si>
  <si>
    <t>626-4</t>
  </si>
  <si>
    <t>626-3</t>
  </si>
  <si>
    <t>626-2</t>
  </si>
  <si>
    <t>626-1</t>
  </si>
  <si>
    <t>625-4</t>
  </si>
  <si>
    <t>625-3</t>
  </si>
  <si>
    <t>625-2</t>
  </si>
  <si>
    <t>625-1</t>
  </si>
  <si>
    <t>623-4</t>
  </si>
  <si>
    <t>623-3</t>
  </si>
  <si>
    <t>623-2</t>
  </si>
  <si>
    <t>623-1</t>
  </si>
  <si>
    <t>622-4</t>
  </si>
  <si>
    <t>622-3</t>
  </si>
  <si>
    <t>622-2</t>
  </si>
  <si>
    <t>622-1</t>
  </si>
  <si>
    <t>621-4</t>
  </si>
  <si>
    <t>621-3</t>
  </si>
  <si>
    <t>621-2</t>
  </si>
  <si>
    <t>621-1</t>
  </si>
  <si>
    <t>614-4</t>
  </si>
  <si>
    <t>614-3</t>
  </si>
  <si>
    <t>614-2</t>
  </si>
  <si>
    <t>614-1</t>
  </si>
  <si>
    <t>613-4</t>
  </si>
  <si>
    <t>613-3</t>
  </si>
  <si>
    <t>613-2</t>
  </si>
  <si>
    <t>613-1</t>
  </si>
  <si>
    <t>612-4</t>
  </si>
  <si>
    <t>612-3</t>
  </si>
  <si>
    <t>612-2</t>
  </si>
  <si>
    <t>612-1</t>
  </si>
  <si>
    <t>611-4</t>
  </si>
  <si>
    <t>611-3</t>
  </si>
  <si>
    <t>611-2</t>
  </si>
  <si>
    <t>611-1</t>
  </si>
  <si>
    <t>609-4</t>
  </si>
  <si>
    <t>609-3</t>
  </si>
  <si>
    <t>609-2</t>
  </si>
  <si>
    <t>609-1</t>
  </si>
  <si>
    <t>608-4</t>
  </si>
  <si>
    <t>608-3</t>
  </si>
  <si>
    <t>608-2</t>
  </si>
  <si>
    <t>608-1</t>
  </si>
  <si>
    <t>607-4</t>
  </si>
  <si>
    <t>607-3</t>
  </si>
  <si>
    <t>607-2</t>
  </si>
  <si>
    <t>607-1</t>
  </si>
  <si>
    <t>603-4</t>
  </si>
  <si>
    <t>603-3</t>
  </si>
  <si>
    <t>603-2</t>
  </si>
  <si>
    <t>603-1</t>
  </si>
  <si>
    <t>602-4</t>
  </si>
  <si>
    <t>602-3</t>
  </si>
  <si>
    <t>602-2</t>
  </si>
  <si>
    <t>602-1</t>
  </si>
  <si>
    <t>593-4</t>
  </si>
  <si>
    <t>593-3</t>
  </si>
  <si>
    <t>593-2</t>
  </si>
  <si>
    <t>593-1</t>
  </si>
  <si>
    <t>591-4</t>
  </si>
  <si>
    <t>591-3</t>
  </si>
  <si>
    <t>591-2</t>
  </si>
  <si>
    <t>591-1</t>
  </si>
  <si>
    <t>589-4</t>
  </si>
  <si>
    <t>589-3</t>
  </si>
  <si>
    <t>589-2</t>
  </si>
  <si>
    <t>589-1</t>
  </si>
  <si>
    <t>588-4</t>
  </si>
  <si>
    <t>588-3</t>
  </si>
  <si>
    <t>588-2</t>
  </si>
  <si>
    <t>588-1</t>
  </si>
  <si>
    <t>583-4</t>
  </si>
  <si>
    <t>583-3</t>
  </si>
  <si>
    <t>583-2</t>
  </si>
  <si>
    <t>583-1</t>
  </si>
  <si>
    <t>581-4</t>
  </si>
  <si>
    <t>581-3</t>
  </si>
  <si>
    <t>581-2</t>
  </si>
  <si>
    <t>581-1</t>
  </si>
  <si>
    <t>580-4</t>
  </si>
  <si>
    <t>580-3</t>
  </si>
  <si>
    <t>580-2</t>
  </si>
  <si>
    <t>580-1</t>
  </si>
  <si>
    <t>Obstetrics</t>
  </si>
  <si>
    <t>566-4</t>
  </si>
  <si>
    <t>566-3</t>
  </si>
  <si>
    <t>566-2</t>
  </si>
  <si>
    <t>566-1</t>
  </si>
  <si>
    <t>565-4</t>
  </si>
  <si>
    <t>565-3</t>
  </si>
  <si>
    <t>565-2</t>
  </si>
  <si>
    <t>565-1</t>
  </si>
  <si>
    <t>564-4</t>
  </si>
  <si>
    <t>564-3</t>
  </si>
  <si>
    <t>564-2</t>
  </si>
  <si>
    <t>564-1</t>
  </si>
  <si>
    <t>563-4</t>
  </si>
  <si>
    <t>563-3</t>
  </si>
  <si>
    <t>563-2</t>
  </si>
  <si>
    <t>563-1</t>
  </si>
  <si>
    <t>561-4</t>
  </si>
  <si>
    <t>561-3</t>
  </si>
  <si>
    <t>561-2</t>
  </si>
  <si>
    <t>561-1</t>
  </si>
  <si>
    <t>560-4</t>
  </si>
  <si>
    <t>560-3</t>
  </si>
  <si>
    <t>560-2</t>
  </si>
  <si>
    <t>560-1</t>
  </si>
  <si>
    <t>546-4</t>
  </si>
  <si>
    <t>546-3</t>
  </si>
  <si>
    <t>546-2</t>
  </si>
  <si>
    <t>546-1</t>
  </si>
  <si>
    <t>545-4</t>
  </si>
  <si>
    <t>545-3</t>
  </si>
  <si>
    <t>545-2</t>
  </si>
  <si>
    <t>545-1</t>
  </si>
  <si>
    <t>544-4</t>
  </si>
  <si>
    <t>544-3</t>
  </si>
  <si>
    <t>544-2</t>
  </si>
  <si>
    <t>544-1</t>
  </si>
  <si>
    <t>542-4</t>
  </si>
  <si>
    <t>542-3</t>
  </si>
  <si>
    <t>542-2</t>
  </si>
  <si>
    <t>542-1</t>
  </si>
  <si>
    <t>541-4</t>
  </si>
  <si>
    <t>541-3</t>
  </si>
  <si>
    <t>541-2</t>
  </si>
  <si>
    <t>541-1</t>
  </si>
  <si>
    <t>540-4</t>
  </si>
  <si>
    <t>540-3</t>
  </si>
  <si>
    <t>540-2</t>
  </si>
  <si>
    <t>540-1</t>
  </si>
  <si>
    <t>532-4</t>
  </si>
  <si>
    <t>532-3</t>
  </si>
  <si>
    <t>532-2</t>
  </si>
  <si>
    <t>532-1</t>
  </si>
  <si>
    <t>531-4</t>
  </si>
  <si>
    <t>531-3</t>
  </si>
  <si>
    <t>531-2</t>
  </si>
  <si>
    <t>531-1</t>
  </si>
  <si>
    <t>530-4</t>
  </si>
  <si>
    <t>530-3</t>
  </si>
  <si>
    <t>530-2</t>
  </si>
  <si>
    <t>530-1</t>
  </si>
  <si>
    <t>519-4</t>
  </si>
  <si>
    <t>519-3</t>
  </si>
  <si>
    <t>519-2</t>
  </si>
  <si>
    <t>519-1</t>
  </si>
  <si>
    <t>518-4</t>
  </si>
  <si>
    <t>518-3</t>
  </si>
  <si>
    <t>518-2</t>
  </si>
  <si>
    <t>518-1</t>
  </si>
  <si>
    <t>517-4</t>
  </si>
  <si>
    <t>517-3</t>
  </si>
  <si>
    <t>517-2</t>
  </si>
  <si>
    <t>517-1</t>
  </si>
  <si>
    <t>514-4</t>
  </si>
  <si>
    <t>514-3</t>
  </si>
  <si>
    <t>514-2</t>
  </si>
  <si>
    <t>514-1</t>
  </si>
  <si>
    <t>513-4</t>
  </si>
  <si>
    <t>513-3</t>
  </si>
  <si>
    <t>513-2</t>
  </si>
  <si>
    <t>513-1</t>
  </si>
  <si>
    <t>512-4</t>
  </si>
  <si>
    <t>512-3</t>
  </si>
  <si>
    <t>512-2</t>
  </si>
  <si>
    <t>512-1</t>
  </si>
  <si>
    <t>511-4</t>
  </si>
  <si>
    <t>511-3</t>
  </si>
  <si>
    <t>511-2</t>
  </si>
  <si>
    <t>511-1</t>
  </si>
  <si>
    <t>510-4</t>
  </si>
  <si>
    <t>510-3</t>
  </si>
  <si>
    <t>510-2</t>
  </si>
  <si>
    <t>510-1</t>
  </si>
  <si>
    <t>501-4</t>
  </si>
  <si>
    <t>501-3</t>
  </si>
  <si>
    <t>501-2</t>
  </si>
  <si>
    <t>501-1</t>
  </si>
  <si>
    <t>500-4</t>
  </si>
  <si>
    <t>500-3</t>
  </si>
  <si>
    <t>500-2</t>
  </si>
  <si>
    <t>500-1</t>
  </si>
  <si>
    <t>484-4</t>
  </si>
  <si>
    <t>484-3</t>
  </si>
  <si>
    <t>484-2</t>
  </si>
  <si>
    <t>484-1</t>
  </si>
  <si>
    <t>483-4</t>
  </si>
  <si>
    <t>483-3</t>
  </si>
  <si>
    <t>483-2</t>
  </si>
  <si>
    <t>483-1</t>
  </si>
  <si>
    <t>482-4</t>
  </si>
  <si>
    <t>482-3</t>
  </si>
  <si>
    <t>482-2</t>
  </si>
  <si>
    <t>482-1</t>
  </si>
  <si>
    <t>480-4</t>
  </si>
  <si>
    <t>480-3</t>
  </si>
  <si>
    <t>480-2</t>
  </si>
  <si>
    <t>480-1</t>
  </si>
  <si>
    <t>468-4</t>
  </si>
  <si>
    <t>468-3</t>
  </si>
  <si>
    <t>468-2</t>
  </si>
  <si>
    <t>468-1</t>
  </si>
  <si>
    <t>466-4</t>
  </si>
  <si>
    <t>466-3</t>
  </si>
  <si>
    <t>466-2</t>
  </si>
  <si>
    <t>466-1</t>
  </si>
  <si>
    <t>465-4</t>
  </si>
  <si>
    <t>465-3</t>
  </si>
  <si>
    <t>465-2</t>
  </si>
  <si>
    <t>465-1</t>
  </si>
  <si>
    <t>463-4</t>
  </si>
  <si>
    <t>463-3</t>
  </si>
  <si>
    <t>463-2</t>
  </si>
  <si>
    <t>463-1</t>
  </si>
  <si>
    <t>462-4</t>
  </si>
  <si>
    <t>462-3</t>
  </si>
  <si>
    <t>462-2</t>
  </si>
  <si>
    <t>462-1</t>
  </si>
  <si>
    <t>461-4</t>
  </si>
  <si>
    <t>461-3</t>
  </si>
  <si>
    <t>461-2</t>
  </si>
  <si>
    <t>461-1</t>
  </si>
  <si>
    <t>447-4</t>
  </si>
  <si>
    <t>447-3</t>
  </si>
  <si>
    <t>447-2</t>
  </si>
  <si>
    <t>447-1</t>
  </si>
  <si>
    <t>446-4</t>
  </si>
  <si>
    <t>446-3</t>
  </si>
  <si>
    <t>446-2</t>
  </si>
  <si>
    <t>446-1</t>
  </si>
  <si>
    <t>445-4</t>
  </si>
  <si>
    <t>445-3</t>
  </si>
  <si>
    <t>445-2</t>
  </si>
  <si>
    <t>445-1</t>
  </si>
  <si>
    <t>444-4</t>
  </si>
  <si>
    <t>444-3</t>
  </si>
  <si>
    <t>444-2</t>
  </si>
  <si>
    <t>444-1</t>
  </si>
  <si>
    <t>443-4</t>
  </si>
  <si>
    <t>443-3</t>
  </si>
  <si>
    <t>443-2</t>
  </si>
  <si>
    <t>443-1</t>
  </si>
  <si>
    <t>442-4</t>
  </si>
  <si>
    <t>442-3</t>
  </si>
  <si>
    <t>442-2</t>
  </si>
  <si>
    <t>442-1</t>
  </si>
  <si>
    <t>441-4</t>
  </si>
  <si>
    <t>441-3</t>
  </si>
  <si>
    <t>441-2</t>
  </si>
  <si>
    <t>441-1</t>
  </si>
  <si>
    <t>440-4</t>
  </si>
  <si>
    <t>440-3</t>
  </si>
  <si>
    <t>440-2</t>
  </si>
  <si>
    <t>440-1</t>
  </si>
  <si>
    <t>425-4</t>
  </si>
  <si>
    <t>425-3</t>
  </si>
  <si>
    <t>425-2</t>
  </si>
  <si>
    <t>425-1</t>
  </si>
  <si>
    <t>424-4</t>
  </si>
  <si>
    <t>424-3</t>
  </si>
  <si>
    <t>424-2</t>
  </si>
  <si>
    <t>424-1</t>
  </si>
  <si>
    <t>423-4</t>
  </si>
  <si>
    <t>423-3</t>
  </si>
  <si>
    <t>423-2</t>
  </si>
  <si>
    <t>423-1</t>
  </si>
  <si>
    <t>422-4</t>
  </si>
  <si>
    <t>422-3</t>
  </si>
  <si>
    <t>422-2</t>
  </si>
  <si>
    <t>422-1</t>
  </si>
  <si>
    <t>421-4</t>
  </si>
  <si>
    <t>421-3</t>
  </si>
  <si>
    <t>421-2</t>
  </si>
  <si>
    <t>421-1</t>
  </si>
  <si>
    <t>420-4</t>
  </si>
  <si>
    <t>420-3</t>
  </si>
  <si>
    <t>420-2</t>
  </si>
  <si>
    <t>420-1</t>
  </si>
  <si>
    <t>405-4</t>
  </si>
  <si>
    <t>405-3</t>
  </si>
  <si>
    <t>405-2</t>
  </si>
  <si>
    <t>405-1</t>
  </si>
  <si>
    <t>404-4</t>
  </si>
  <si>
    <t>404-3</t>
  </si>
  <si>
    <t>404-2</t>
  </si>
  <si>
    <t>404-1</t>
  </si>
  <si>
    <t>403-4</t>
  </si>
  <si>
    <t>403-3</t>
  </si>
  <si>
    <t>403-2</t>
  </si>
  <si>
    <t>403-1</t>
  </si>
  <si>
    <t>401-4</t>
  </si>
  <si>
    <t>401-3</t>
  </si>
  <si>
    <t>401-2</t>
  </si>
  <si>
    <t>401-1</t>
  </si>
  <si>
    <t>385-4</t>
  </si>
  <si>
    <t>385-3</t>
  </si>
  <si>
    <t>385-2</t>
  </si>
  <si>
    <t>385-1</t>
  </si>
  <si>
    <t>384-4</t>
  </si>
  <si>
    <t>384-3</t>
  </si>
  <si>
    <t>384-2</t>
  </si>
  <si>
    <t>384-1</t>
  </si>
  <si>
    <t>383-4</t>
  </si>
  <si>
    <t>383-3</t>
  </si>
  <si>
    <t>383-2</t>
  </si>
  <si>
    <t>383-1</t>
  </si>
  <si>
    <t>382-4</t>
  </si>
  <si>
    <t>382-3</t>
  </si>
  <si>
    <t>382-2</t>
  </si>
  <si>
    <t>382-1</t>
  </si>
  <si>
    <t>381-4</t>
  </si>
  <si>
    <t>381-3</t>
  </si>
  <si>
    <t>381-2</t>
  </si>
  <si>
    <t>381-1</t>
  </si>
  <si>
    <t>380-4</t>
  </si>
  <si>
    <t>380-3</t>
  </si>
  <si>
    <t>380-2</t>
  </si>
  <si>
    <t>380-1</t>
  </si>
  <si>
    <t>364-4</t>
  </si>
  <si>
    <t>364-3</t>
  </si>
  <si>
    <t>364-2</t>
  </si>
  <si>
    <t>364-1</t>
  </si>
  <si>
    <t>363-4</t>
  </si>
  <si>
    <t>363-3</t>
  </si>
  <si>
    <t>363-2</t>
  </si>
  <si>
    <t>363-1</t>
  </si>
  <si>
    <t>362-4</t>
  </si>
  <si>
    <t>362-3</t>
  </si>
  <si>
    <t>362-2</t>
  </si>
  <si>
    <t>362-1</t>
  </si>
  <si>
    <t>361-4</t>
  </si>
  <si>
    <t>361-3</t>
  </si>
  <si>
    <t>361-2</t>
  </si>
  <si>
    <t>361-1</t>
  </si>
  <si>
    <t>351-4</t>
  </si>
  <si>
    <t>351-3</t>
  </si>
  <si>
    <t>351-2</t>
  </si>
  <si>
    <t>351-1</t>
  </si>
  <si>
    <t>349-4</t>
  </si>
  <si>
    <t>349-3</t>
  </si>
  <si>
    <t>349-2</t>
  </si>
  <si>
    <t>349-1</t>
  </si>
  <si>
    <t>347-4</t>
  </si>
  <si>
    <t>347-3</t>
  </si>
  <si>
    <t>347-2</t>
  </si>
  <si>
    <t>347-1</t>
  </si>
  <si>
    <t>346-4</t>
  </si>
  <si>
    <t>346-3</t>
  </si>
  <si>
    <t>346-2</t>
  </si>
  <si>
    <t>346-1</t>
  </si>
  <si>
    <t>344-4</t>
  </si>
  <si>
    <t>344-3</t>
  </si>
  <si>
    <t>344-2</t>
  </si>
  <si>
    <t>344-1</t>
  </si>
  <si>
    <t>343-4</t>
  </si>
  <si>
    <t>343-3</t>
  </si>
  <si>
    <t>343-2</t>
  </si>
  <si>
    <t>343-1</t>
  </si>
  <si>
    <t>342-4</t>
  </si>
  <si>
    <t>342-3</t>
  </si>
  <si>
    <t>342-2</t>
  </si>
  <si>
    <t>342-1</t>
  </si>
  <si>
    <t>341-4</t>
  </si>
  <si>
    <t>341-3</t>
  </si>
  <si>
    <t>341-2</t>
  </si>
  <si>
    <t>341-1</t>
  </si>
  <si>
    <t>340-4</t>
  </si>
  <si>
    <t>340-3</t>
  </si>
  <si>
    <t>340-2</t>
  </si>
  <si>
    <t>340-1</t>
  </si>
  <si>
    <t>321-4</t>
  </si>
  <si>
    <t>321-3</t>
  </si>
  <si>
    <t>321-2</t>
  </si>
  <si>
    <t>321-1</t>
  </si>
  <si>
    <t>320-4</t>
  </si>
  <si>
    <t>320-3</t>
  </si>
  <si>
    <t>320-2</t>
  </si>
  <si>
    <t>320-1</t>
  </si>
  <si>
    <t>317-4</t>
  </si>
  <si>
    <t>317-3</t>
  </si>
  <si>
    <t>317-2</t>
  </si>
  <si>
    <t>317-1</t>
  </si>
  <si>
    <t>316-4</t>
  </si>
  <si>
    <t>316-3</t>
  </si>
  <si>
    <t>316-2</t>
  </si>
  <si>
    <t>316-1</t>
  </si>
  <si>
    <t>315-4</t>
  </si>
  <si>
    <t>315-3</t>
  </si>
  <si>
    <t>315-2</t>
  </si>
  <si>
    <t>315-1</t>
  </si>
  <si>
    <t>314-4</t>
  </si>
  <si>
    <t>314-3</t>
  </si>
  <si>
    <t>314-2</t>
  </si>
  <si>
    <t>314-1</t>
  </si>
  <si>
    <t>313-4</t>
  </si>
  <si>
    <t>313-3</t>
  </si>
  <si>
    <t>313-2</t>
  </si>
  <si>
    <t>313-1</t>
  </si>
  <si>
    <t>312-4</t>
  </si>
  <si>
    <t>312-3</t>
  </si>
  <si>
    <t>312-2</t>
  </si>
  <si>
    <t>312-1</t>
  </si>
  <si>
    <t>310-4</t>
  </si>
  <si>
    <t>310-3</t>
  </si>
  <si>
    <t>310-2</t>
  </si>
  <si>
    <t>310-1</t>
  </si>
  <si>
    <t>309-4</t>
  </si>
  <si>
    <t>309-3</t>
  </si>
  <si>
    <t>309-2</t>
  </si>
  <si>
    <t>309-1</t>
  </si>
  <si>
    <t>308-4</t>
  </si>
  <si>
    <t>308-3</t>
  </si>
  <si>
    <t>308-2</t>
  </si>
  <si>
    <t>308-1</t>
  </si>
  <si>
    <t>305-4</t>
  </si>
  <si>
    <t>305-3</t>
  </si>
  <si>
    <t>305-2</t>
  </si>
  <si>
    <t>305-1</t>
  </si>
  <si>
    <t>304-4</t>
  </si>
  <si>
    <t>304-3</t>
  </si>
  <si>
    <t>304-2</t>
  </si>
  <si>
    <t>304-1</t>
  </si>
  <si>
    <t>303-4</t>
  </si>
  <si>
    <t>303-3</t>
  </si>
  <si>
    <t>303-2</t>
  </si>
  <si>
    <t>303-1</t>
  </si>
  <si>
    <t>302-4</t>
  </si>
  <si>
    <t>302-3</t>
  </si>
  <si>
    <t>302-2</t>
  </si>
  <si>
    <t>302-1</t>
  </si>
  <si>
    <t>301-4</t>
  </si>
  <si>
    <t>301-3</t>
  </si>
  <si>
    <t>301-2</t>
  </si>
  <si>
    <t>301-1</t>
  </si>
  <si>
    <t>284-4</t>
  </si>
  <si>
    <t>284-3</t>
  </si>
  <si>
    <t>284-2</t>
  </si>
  <si>
    <t>284-1</t>
  </si>
  <si>
    <t>283-4</t>
  </si>
  <si>
    <t>283-3</t>
  </si>
  <si>
    <t>283-2</t>
  </si>
  <si>
    <t>283-1</t>
  </si>
  <si>
    <t>282-4</t>
  </si>
  <si>
    <t>282-3</t>
  </si>
  <si>
    <t>282-2</t>
  </si>
  <si>
    <t>282-1</t>
  </si>
  <si>
    <t>281-4</t>
  </si>
  <si>
    <t>281-3</t>
  </si>
  <si>
    <t>281-2</t>
  </si>
  <si>
    <t>281-1</t>
  </si>
  <si>
    <t>280-4</t>
  </si>
  <si>
    <t>280-3</t>
  </si>
  <si>
    <t>280-2</t>
  </si>
  <si>
    <t>280-1</t>
  </si>
  <si>
    <t>279-4</t>
  </si>
  <si>
    <t>279-3</t>
  </si>
  <si>
    <t>279-2</t>
  </si>
  <si>
    <t>279-1</t>
  </si>
  <si>
    <t>264-4</t>
  </si>
  <si>
    <t>264-3</t>
  </si>
  <si>
    <t>264-2</t>
  </si>
  <si>
    <t>264-1</t>
  </si>
  <si>
    <t>263-4</t>
  </si>
  <si>
    <t>263-3</t>
  </si>
  <si>
    <t>263-2</t>
  </si>
  <si>
    <t>263-1</t>
  </si>
  <si>
    <t>261-4</t>
  </si>
  <si>
    <t>261-3</t>
  </si>
  <si>
    <t>261-2</t>
  </si>
  <si>
    <t>261-1</t>
  </si>
  <si>
    <t>260-4</t>
  </si>
  <si>
    <t>260-3</t>
  </si>
  <si>
    <t>260-2</t>
  </si>
  <si>
    <t>260-1</t>
  </si>
  <si>
    <t>254-4</t>
  </si>
  <si>
    <t>254-3</t>
  </si>
  <si>
    <t>254-2</t>
  </si>
  <si>
    <t>254-1</t>
  </si>
  <si>
    <t>253-4</t>
  </si>
  <si>
    <t>253-3</t>
  </si>
  <si>
    <t>253-2</t>
  </si>
  <si>
    <t>253-1</t>
  </si>
  <si>
    <t>252-4</t>
  </si>
  <si>
    <t>252-3</t>
  </si>
  <si>
    <t>252-2</t>
  </si>
  <si>
    <t>252-1</t>
  </si>
  <si>
    <t>251-4</t>
  </si>
  <si>
    <t>251-3</t>
  </si>
  <si>
    <t>251-2</t>
  </si>
  <si>
    <t>251-1</t>
  </si>
  <si>
    <t>249-4</t>
  </si>
  <si>
    <t>249-3</t>
  </si>
  <si>
    <t>249-2</t>
  </si>
  <si>
    <t>249-1</t>
  </si>
  <si>
    <t>248-4</t>
  </si>
  <si>
    <t>248-3</t>
  </si>
  <si>
    <t>248-2</t>
  </si>
  <si>
    <t>248-1</t>
  </si>
  <si>
    <t>247-4</t>
  </si>
  <si>
    <t>247-3</t>
  </si>
  <si>
    <t>247-2</t>
  </si>
  <si>
    <t>247-1</t>
  </si>
  <si>
    <t>246-4</t>
  </si>
  <si>
    <t>246-3</t>
  </si>
  <si>
    <t>246-2</t>
  </si>
  <si>
    <t>246-1</t>
  </si>
  <si>
    <t>245-4</t>
  </si>
  <si>
    <t>245-3</t>
  </si>
  <si>
    <t>245-2</t>
  </si>
  <si>
    <t>245-1</t>
  </si>
  <si>
    <t>244-4</t>
  </si>
  <si>
    <t>244-3</t>
  </si>
  <si>
    <t>244-2</t>
  </si>
  <si>
    <t>244-1</t>
  </si>
  <si>
    <t>243-4</t>
  </si>
  <si>
    <t>243-3</t>
  </si>
  <si>
    <t>243-2</t>
  </si>
  <si>
    <t>243-1</t>
  </si>
  <si>
    <t>242-4</t>
  </si>
  <si>
    <t>242-3</t>
  </si>
  <si>
    <t>242-2</t>
  </si>
  <si>
    <t>242-1</t>
  </si>
  <si>
    <t>241-4</t>
  </si>
  <si>
    <t>241-3</t>
  </si>
  <si>
    <t>241-2</t>
  </si>
  <si>
    <t>241-1</t>
  </si>
  <si>
    <t>240-4</t>
  </si>
  <si>
    <t>240-3</t>
  </si>
  <si>
    <t>240-2</t>
  </si>
  <si>
    <t>240-1</t>
  </si>
  <si>
    <t>229-4</t>
  </si>
  <si>
    <t>229-3</t>
  </si>
  <si>
    <t>229-2</t>
  </si>
  <si>
    <t>229-1</t>
  </si>
  <si>
    <t>228-4</t>
  </si>
  <si>
    <t>228-3</t>
  </si>
  <si>
    <t>228-2</t>
  </si>
  <si>
    <t>228-1</t>
  </si>
  <si>
    <t>227-4</t>
  </si>
  <si>
    <t>227-3</t>
  </si>
  <si>
    <t>227-2</t>
  </si>
  <si>
    <t>227-1</t>
  </si>
  <si>
    <t>226-4</t>
  </si>
  <si>
    <t>226-3</t>
  </si>
  <si>
    <t>226-2</t>
  </si>
  <si>
    <t>226-1</t>
  </si>
  <si>
    <t>224-4</t>
  </si>
  <si>
    <t>224-3</t>
  </si>
  <si>
    <t>224-2</t>
  </si>
  <si>
    <t>224-1</t>
  </si>
  <si>
    <t>223-4</t>
  </si>
  <si>
    <t>223-3</t>
  </si>
  <si>
    <t>223-2</t>
  </si>
  <si>
    <t>223-1</t>
  </si>
  <si>
    <t>222-4</t>
  </si>
  <si>
    <t>222-3</t>
  </si>
  <si>
    <t>222-2</t>
  </si>
  <si>
    <t>222-1</t>
  </si>
  <si>
    <t>220-4</t>
  </si>
  <si>
    <t>220-3</t>
  </si>
  <si>
    <t>220-2</t>
  </si>
  <si>
    <t>220-1</t>
  </si>
  <si>
    <t>207-4</t>
  </si>
  <si>
    <t>207-3</t>
  </si>
  <si>
    <t>207-2</t>
  </si>
  <si>
    <t>207-1</t>
  </si>
  <si>
    <t>206-4</t>
  </si>
  <si>
    <t>206-3</t>
  </si>
  <si>
    <t>206-2</t>
  </si>
  <si>
    <t>206-1</t>
  </si>
  <si>
    <t>205-4</t>
  </si>
  <si>
    <t>205-3</t>
  </si>
  <si>
    <t>205-2</t>
  </si>
  <si>
    <t>205-1</t>
  </si>
  <si>
    <t>204-4</t>
  </si>
  <si>
    <t>204-3</t>
  </si>
  <si>
    <t>204-2</t>
  </si>
  <si>
    <t>204-1</t>
  </si>
  <si>
    <t>203-4</t>
  </si>
  <si>
    <t>203-3</t>
  </si>
  <si>
    <t>203-2</t>
  </si>
  <si>
    <t>203-1</t>
  </si>
  <si>
    <t>201-4</t>
  </si>
  <si>
    <t>201-3</t>
  </si>
  <si>
    <t>201-2</t>
  </si>
  <si>
    <t>201-1</t>
  </si>
  <si>
    <t>200-4</t>
  </si>
  <si>
    <t>200-3</t>
  </si>
  <si>
    <t>200-2</t>
  </si>
  <si>
    <t>200-1</t>
  </si>
  <si>
    <t>199-4</t>
  </si>
  <si>
    <t>199-3</t>
  </si>
  <si>
    <t>199-2</t>
  </si>
  <si>
    <t>199-1</t>
  </si>
  <si>
    <t>198-4</t>
  </si>
  <si>
    <t>198-3</t>
  </si>
  <si>
    <t>198-2</t>
  </si>
  <si>
    <t>198-1</t>
  </si>
  <si>
    <t>197-4</t>
  </si>
  <si>
    <t>197-3</t>
  </si>
  <si>
    <t>197-2</t>
  </si>
  <si>
    <t>197-1</t>
  </si>
  <si>
    <t>196-4</t>
  </si>
  <si>
    <t>196-3</t>
  </si>
  <si>
    <t>196-2</t>
  </si>
  <si>
    <t>196-1</t>
  </si>
  <si>
    <t>194-4</t>
  </si>
  <si>
    <t>194-3</t>
  </si>
  <si>
    <t>194-2</t>
  </si>
  <si>
    <t>194-1</t>
  </si>
  <si>
    <t>193-4</t>
  </si>
  <si>
    <t>193-3</t>
  </si>
  <si>
    <t>193-2</t>
  </si>
  <si>
    <t>193-1</t>
  </si>
  <si>
    <t>192-4</t>
  </si>
  <si>
    <t>192-3</t>
  </si>
  <si>
    <t>192-2</t>
  </si>
  <si>
    <t>192-1</t>
  </si>
  <si>
    <t>191-4</t>
  </si>
  <si>
    <t>191-3</t>
  </si>
  <si>
    <t>191-2</t>
  </si>
  <si>
    <t>191-1</t>
  </si>
  <si>
    <t>190-4</t>
  </si>
  <si>
    <t>190-3</t>
  </si>
  <si>
    <t>190-2</t>
  </si>
  <si>
    <t>190-1</t>
  </si>
  <si>
    <t>180-4</t>
  </si>
  <si>
    <t>180-3</t>
  </si>
  <si>
    <t>180-2</t>
  </si>
  <si>
    <t>180-1</t>
  </si>
  <si>
    <t>177-4</t>
  </si>
  <si>
    <t>177-3</t>
  </si>
  <si>
    <t>177-2</t>
  </si>
  <si>
    <t>177-1</t>
  </si>
  <si>
    <t>176-4</t>
  </si>
  <si>
    <t>176-3</t>
  </si>
  <si>
    <t>176-2</t>
  </si>
  <si>
    <t>176-1</t>
  </si>
  <si>
    <t>175-4</t>
  </si>
  <si>
    <t>175-3</t>
  </si>
  <si>
    <t>175-2</t>
  </si>
  <si>
    <t>175-1</t>
  </si>
  <si>
    <t>174-4</t>
  </si>
  <si>
    <t>174-3</t>
  </si>
  <si>
    <t>174-2</t>
  </si>
  <si>
    <t>174-1</t>
  </si>
  <si>
    <t>171-4</t>
  </si>
  <si>
    <t>171-3</t>
  </si>
  <si>
    <t>171-2</t>
  </si>
  <si>
    <t>171-1</t>
  </si>
  <si>
    <t>170-4</t>
  </si>
  <si>
    <t>170-3</t>
  </si>
  <si>
    <t>170-2</t>
  </si>
  <si>
    <t>170-1</t>
  </si>
  <si>
    <t>169-4</t>
  </si>
  <si>
    <t>169-3</t>
  </si>
  <si>
    <t>169-2</t>
  </si>
  <si>
    <t>169-1</t>
  </si>
  <si>
    <t>167-4</t>
  </si>
  <si>
    <t>167-3</t>
  </si>
  <si>
    <t>167-2</t>
  </si>
  <si>
    <t>167-1</t>
  </si>
  <si>
    <t>166-4</t>
  </si>
  <si>
    <t>166-3</t>
  </si>
  <si>
    <t>166-2</t>
  </si>
  <si>
    <t>166-1</t>
  </si>
  <si>
    <t>165-4</t>
  </si>
  <si>
    <t>165-3</t>
  </si>
  <si>
    <t>165-2</t>
  </si>
  <si>
    <t>165-1</t>
  </si>
  <si>
    <t>163-4</t>
  </si>
  <si>
    <t>163-3</t>
  </si>
  <si>
    <t>163-2</t>
  </si>
  <si>
    <t>163-1</t>
  </si>
  <si>
    <t>162-4</t>
  </si>
  <si>
    <t>162-3</t>
  </si>
  <si>
    <t>162-2</t>
  </si>
  <si>
    <t>162-1</t>
  </si>
  <si>
    <t>161-4</t>
  </si>
  <si>
    <t>161-3</t>
  </si>
  <si>
    <t>161-2</t>
  </si>
  <si>
    <t>161-1</t>
  </si>
  <si>
    <t>160-4</t>
  </si>
  <si>
    <t>160-3</t>
  </si>
  <si>
    <t>160-2</t>
  </si>
  <si>
    <t>160-1</t>
  </si>
  <si>
    <t>144-4</t>
  </si>
  <si>
    <t>144-3</t>
  </si>
  <si>
    <t>144-2</t>
  </si>
  <si>
    <t>144-1</t>
  </si>
  <si>
    <t>143-4</t>
  </si>
  <si>
    <t>143-3</t>
  </si>
  <si>
    <t>143-2</t>
  </si>
  <si>
    <t>143-1</t>
  </si>
  <si>
    <t>142-4</t>
  </si>
  <si>
    <t>142-3</t>
  </si>
  <si>
    <t>142-2</t>
  </si>
  <si>
    <t>142-1</t>
  </si>
  <si>
    <t>141-4</t>
  </si>
  <si>
    <t>141-3</t>
  </si>
  <si>
    <t>141-2</t>
  </si>
  <si>
    <t>141-1</t>
  </si>
  <si>
    <t>140-4</t>
  </si>
  <si>
    <t>140-3</t>
  </si>
  <si>
    <t>140-2</t>
  </si>
  <si>
    <t>140-1</t>
  </si>
  <si>
    <t>139-4</t>
  </si>
  <si>
    <t>139-3</t>
  </si>
  <si>
    <t>139-2</t>
  </si>
  <si>
    <t>139-1</t>
  </si>
  <si>
    <t>138-4</t>
  </si>
  <si>
    <t>138-3</t>
  </si>
  <si>
    <t>138-2</t>
  </si>
  <si>
    <t>138-1</t>
  </si>
  <si>
    <t>137-4</t>
  </si>
  <si>
    <t>137-3</t>
  </si>
  <si>
    <t>137-2</t>
  </si>
  <si>
    <t>137-1</t>
  </si>
  <si>
    <t>136-4</t>
  </si>
  <si>
    <t>136-3</t>
  </si>
  <si>
    <t>136-2</t>
  </si>
  <si>
    <t>136-1</t>
  </si>
  <si>
    <t>135-4</t>
  </si>
  <si>
    <t>135-3</t>
  </si>
  <si>
    <t>135-2</t>
  </si>
  <si>
    <t>135-1</t>
  </si>
  <si>
    <t>134-4</t>
  </si>
  <si>
    <t>134-3</t>
  </si>
  <si>
    <t>134-2</t>
  </si>
  <si>
    <t>134-1</t>
  </si>
  <si>
    <t>133-4</t>
  </si>
  <si>
    <t>133-3</t>
  </si>
  <si>
    <t>133-2</t>
  </si>
  <si>
    <t>133-1</t>
  </si>
  <si>
    <t>132-4</t>
  </si>
  <si>
    <t>132-3</t>
  </si>
  <si>
    <t>132-2</t>
  </si>
  <si>
    <t>132-1</t>
  </si>
  <si>
    <t>131-4</t>
  </si>
  <si>
    <t>131-3</t>
  </si>
  <si>
    <t>131-2</t>
  </si>
  <si>
    <t>131-1</t>
  </si>
  <si>
    <t>130-4</t>
  </si>
  <si>
    <t>130-3</t>
  </si>
  <si>
    <t>130-2</t>
  </si>
  <si>
    <t>130-1</t>
  </si>
  <si>
    <t>121-4</t>
  </si>
  <si>
    <t>121-3</t>
  </si>
  <si>
    <t>121-2</t>
  </si>
  <si>
    <t>121-1</t>
  </si>
  <si>
    <t>120-4</t>
  </si>
  <si>
    <t>120-3</t>
  </si>
  <si>
    <t>120-2</t>
  </si>
  <si>
    <t>120-1</t>
  </si>
  <si>
    <t>115-4</t>
  </si>
  <si>
    <t>115-3</t>
  </si>
  <si>
    <t>115-2</t>
  </si>
  <si>
    <t>115-1</t>
  </si>
  <si>
    <t>114-4</t>
  </si>
  <si>
    <t>114-3</t>
  </si>
  <si>
    <t>114-2</t>
  </si>
  <si>
    <t>114-1</t>
  </si>
  <si>
    <t>113-4</t>
  </si>
  <si>
    <t>113-3</t>
  </si>
  <si>
    <t>113-2</t>
  </si>
  <si>
    <t>113-1</t>
  </si>
  <si>
    <t>111-4</t>
  </si>
  <si>
    <t>111-3</t>
  </si>
  <si>
    <t>111-2</t>
  </si>
  <si>
    <t>111-1</t>
  </si>
  <si>
    <t>110-4</t>
  </si>
  <si>
    <t>110-3</t>
  </si>
  <si>
    <t>110-2</t>
  </si>
  <si>
    <t>110-1</t>
  </si>
  <si>
    <t>098-4</t>
  </si>
  <si>
    <t>098-3</t>
  </si>
  <si>
    <t>098-2</t>
  </si>
  <si>
    <t>098-1</t>
  </si>
  <si>
    <t>097-4</t>
  </si>
  <si>
    <t>097-3</t>
  </si>
  <si>
    <t>097-2</t>
  </si>
  <si>
    <t>097-1</t>
  </si>
  <si>
    <t>095-4</t>
  </si>
  <si>
    <t>095-3</t>
  </si>
  <si>
    <t>095-2</t>
  </si>
  <si>
    <t>095-1</t>
  </si>
  <si>
    <t>092-4</t>
  </si>
  <si>
    <t>092-3</t>
  </si>
  <si>
    <t>092-2</t>
  </si>
  <si>
    <t>092-1</t>
  </si>
  <si>
    <t>091-4</t>
  </si>
  <si>
    <t>091-3</t>
  </si>
  <si>
    <t>091-2</t>
  </si>
  <si>
    <t>091-1</t>
  </si>
  <si>
    <t>089-4</t>
  </si>
  <si>
    <t>089-3</t>
  </si>
  <si>
    <t>089-2</t>
  </si>
  <si>
    <t>089-1</t>
  </si>
  <si>
    <t>082-4</t>
  </si>
  <si>
    <t>082-3</t>
  </si>
  <si>
    <t>082-2</t>
  </si>
  <si>
    <t>082-1</t>
  </si>
  <si>
    <t>073-4</t>
  </si>
  <si>
    <t>073-3</t>
  </si>
  <si>
    <t>073-2</t>
  </si>
  <si>
    <t>073-1</t>
  </si>
  <si>
    <t>058-4</t>
  </si>
  <si>
    <t>058-3</t>
  </si>
  <si>
    <t>058-2</t>
  </si>
  <si>
    <t>058-1</t>
  </si>
  <si>
    <t>057-4</t>
  </si>
  <si>
    <t>057-3</t>
  </si>
  <si>
    <t>057-2</t>
  </si>
  <si>
    <t>057-1</t>
  </si>
  <si>
    <t>056-4</t>
  </si>
  <si>
    <t>056-3</t>
  </si>
  <si>
    <t>056-2</t>
  </si>
  <si>
    <t>056-1</t>
  </si>
  <si>
    <t>055-4</t>
  </si>
  <si>
    <t>055-3</t>
  </si>
  <si>
    <t>055-2</t>
  </si>
  <si>
    <t>055-1</t>
  </si>
  <si>
    <t>054-4</t>
  </si>
  <si>
    <t>054-3</t>
  </si>
  <si>
    <t>054-2</t>
  </si>
  <si>
    <t>054-1</t>
  </si>
  <si>
    <t>053-4</t>
  </si>
  <si>
    <t>053-3</t>
  </si>
  <si>
    <t>053-2</t>
  </si>
  <si>
    <t>053-1</t>
  </si>
  <si>
    <t>052-4</t>
  </si>
  <si>
    <t>052-3</t>
  </si>
  <si>
    <t>052-2</t>
  </si>
  <si>
    <t>052-1</t>
  </si>
  <si>
    <t>051-4</t>
  </si>
  <si>
    <t>051-3</t>
  </si>
  <si>
    <t>051-2</t>
  </si>
  <si>
    <t>051-1</t>
  </si>
  <si>
    <t>050-4</t>
  </si>
  <si>
    <t>050-3</t>
  </si>
  <si>
    <t>050-2</t>
  </si>
  <si>
    <t>050-1</t>
  </si>
  <si>
    <t>049-4</t>
  </si>
  <si>
    <t>049-3</t>
  </si>
  <si>
    <t>049-2</t>
  </si>
  <si>
    <t>049-1</t>
  </si>
  <si>
    <t>048-4</t>
  </si>
  <si>
    <t>048-3</t>
  </si>
  <si>
    <t>048-2</t>
  </si>
  <si>
    <t>048-1</t>
  </si>
  <si>
    <t>047-4</t>
  </si>
  <si>
    <t>047-3</t>
  </si>
  <si>
    <t>047-2</t>
  </si>
  <si>
    <t>047-1</t>
  </si>
  <si>
    <t>046-4</t>
  </si>
  <si>
    <t>046-3</t>
  </si>
  <si>
    <t>046-2</t>
  </si>
  <si>
    <t>046-1</t>
  </si>
  <si>
    <t>045-4</t>
  </si>
  <si>
    <t>045-3</t>
  </si>
  <si>
    <t>045-2</t>
  </si>
  <si>
    <t>045-1</t>
  </si>
  <si>
    <t>044-4</t>
  </si>
  <si>
    <t>044-3</t>
  </si>
  <si>
    <t>044-2</t>
  </si>
  <si>
    <t>044-1</t>
  </si>
  <si>
    <t>043-4</t>
  </si>
  <si>
    <t>043-3</t>
  </si>
  <si>
    <t>043-2</t>
  </si>
  <si>
    <t>043-1</t>
  </si>
  <si>
    <t>042-4</t>
  </si>
  <si>
    <t>042-3</t>
  </si>
  <si>
    <t>042-2</t>
  </si>
  <si>
    <t>042-1</t>
  </si>
  <si>
    <t>041-4</t>
  </si>
  <si>
    <t>041-3</t>
  </si>
  <si>
    <t>041-2</t>
  </si>
  <si>
    <t>041-1</t>
  </si>
  <si>
    <t>040-4</t>
  </si>
  <si>
    <t>040-3</t>
  </si>
  <si>
    <t>040-2</t>
  </si>
  <si>
    <t>040-1</t>
  </si>
  <si>
    <t>026-4</t>
  </si>
  <si>
    <t>026-3</t>
  </si>
  <si>
    <t>026-2</t>
  </si>
  <si>
    <t>026-1</t>
  </si>
  <si>
    <t>024-4</t>
  </si>
  <si>
    <t>024-3</t>
  </si>
  <si>
    <t>024-2</t>
  </si>
  <si>
    <t>024-1</t>
  </si>
  <si>
    <t>023-4</t>
  </si>
  <si>
    <t>023-3</t>
  </si>
  <si>
    <t>023-2</t>
  </si>
  <si>
    <t>023-1</t>
  </si>
  <si>
    <t>022-4</t>
  </si>
  <si>
    <t>022-3</t>
  </si>
  <si>
    <t>022-2</t>
  </si>
  <si>
    <t>022-1</t>
  </si>
  <si>
    <t>021-4</t>
  </si>
  <si>
    <t>021-3</t>
  </si>
  <si>
    <t>021-2</t>
  </si>
  <si>
    <t>021-1</t>
  </si>
  <si>
    <t>020-4</t>
  </si>
  <si>
    <t>020-3</t>
  </si>
  <si>
    <t>020-2</t>
  </si>
  <si>
    <t>020-1</t>
  </si>
  <si>
    <t>006-4</t>
  </si>
  <si>
    <t>006-3</t>
  </si>
  <si>
    <t>006-2</t>
  </si>
  <si>
    <t>006-1</t>
  </si>
  <si>
    <t>005-4</t>
  </si>
  <si>
    <t>005-3</t>
  </si>
  <si>
    <t>005-2</t>
  </si>
  <si>
    <t>005-1</t>
  </si>
  <si>
    <t>004-4</t>
  </si>
  <si>
    <t>004-3</t>
  </si>
  <si>
    <t>004-2</t>
  </si>
  <si>
    <t>004-1</t>
  </si>
  <si>
    <t>002-4</t>
  </si>
  <si>
    <t>002-3</t>
  </si>
  <si>
    <t>002-2</t>
  </si>
  <si>
    <t>002-1</t>
  </si>
  <si>
    <t>001-4</t>
  </si>
  <si>
    <t>001-3</t>
  </si>
  <si>
    <t>001-2</t>
  </si>
  <si>
    <t>001-1</t>
  </si>
  <si>
    <t>APR-DRG</t>
  </si>
  <si>
    <t>D</t>
  </si>
  <si>
    <t>E</t>
  </si>
  <si>
    <t>Values for input boxes</t>
  </si>
  <si>
    <t>Covered charges</t>
  </si>
  <si>
    <t>Hospital-specific cost-to-charge ratio</t>
  </si>
  <si>
    <t>Length of stay</t>
  </si>
  <si>
    <t>Used for transfer pricing adjustment</t>
  </si>
  <si>
    <t>No</t>
  </si>
  <si>
    <t>Yes</t>
  </si>
  <si>
    <t>Patient age (in years)</t>
  </si>
  <si>
    <t>Is discharge status equal to 30?</t>
  </si>
  <si>
    <t>Indicates an interim claim</t>
  </si>
  <si>
    <t>From separate APR-DRG grouping software</t>
  </si>
  <si>
    <t>APR-DRG description</t>
  </si>
  <si>
    <t>Look up from DRG table</t>
  </si>
  <si>
    <t>PAYMENT POLICY PARAMETERS SET BY MEDICAID</t>
  </si>
  <si>
    <t>IS THIS AN INTERIM CLAIM?</t>
  </si>
  <si>
    <t>WHAT IS THE DRG BASE PAYMENT?</t>
  </si>
  <si>
    <t>DRG base payment for this claim</t>
  </si>
  <si>
    <t>IS A TRANSFER PAYMENT ADJUSTMENT MADE?</t>
  </si>
  <si>
    <t>Is a transfer adjustment potentially applicable?</t>
  </si>
  <si>
    <t>Estimated cost of this case</t>
  </si>
  <si>
    <t>DRG payment so far</t>
  </si>
  <si>
    <t>IS AN ADJUSTMENT FOR PARTIAL ELIGIBILITY MADE?</t>
  </si>
  <si>
    <t>CALCULATION OF ALLOWED AMOUNT AND REIMBURSEMENT AMOUNT</t>
  </si>
  <si>
    <t>Allowed amount</t>
  </si>
  <si>
    <t>Payment amount</t>
  </si>
  <si>
    <t>Mississippi Division of Medicaid DRG Pricing Calculator</t>
  </si>
  <si>
    <t>Interim claim per diem amount</t>
  </si>
  <si>
    <t>Interim claim day threshold</t>
  </si>
  <si>
    <t>Cost outlier threshold</t>
  </si>
  <si>
    <t>Marginal cost percentage</t>
  </si>
  <si>
    <t>Base DRG w/o SOI</t>
  </si>
  <si>
    <t xml:space="preserve">Pediatric mental health policy adjustor </t>
  </si>
  <si>
    <t>Adult mental health policy adjustor</t>
  </si>
  <si>
    <t xml:space="preserve">Rehab policy adjustor </t>
  </si>
  <si>
    <t>Applies to DRGs 860-1 to 860-4 only</t>
  </si>
  <si>
    <t>IS OUTLIER ADJUSTMENT MADE?</t>
  </si>
  <si>
    <t xml:space="preserve">Day Outlier Adjustment </t>
  </si>
  <si>
    <t>Day outlier amount</t>
  </si>
  <si>
    <t xml:space="preserve">DRG Payment After Outlier Adjustment </t>
  </si>
  <si>
    <t xml:space="preserve">DRG Payment After Prorated Adjustment </t>
  </si>
  <si>
    <t>Cost Outlier Adjustment</t>
  </si>
  <si>
    <t>Allowed amount at this point</t>
  </si>
  <si>
    <t>The age of the beneficiary</t>
  </si>
  <si>
    <t>National Average LOS</t>
  </si>
  <si>
    <t>Obstetric/Newborn policy adjustor</t>
  </si>
  <si>
    <t>Pediatric Policy Adjustor</t>
  </si>
  <si>
    <t>Adult Policy Adjustor</t>
  </si>
  <si>
    <t>T</t>
  </si>
  <si>
    <t>NA</t>
  </si>
  <si>
    <t>APR-DRG Description</t>
  </si>
  <si>
    <t>Add-on amount for medical education (where applicable)</t>
  </si>
  <si>
    <t>Third party liability</t>
  </si>
  <si>
    <t>Patient cost-sharing</t>
  </si>
  <si>
    <t>Is discharge status equal to 30 (still a patient)?</t>
  </si>
  <si>
    <t>Applies to transplant DRGs as shown in the attached DRG table</t>
  </si>
  <si>
    <t>Applies to mental health DRGs as shown in the attached DRG table</t>
  </si>
  <si>
    <t>Base DRG (Without Severity)</t>
  </si>
  <si>
    <t>DRG base price</t>
  </si>
  <si>
    <t xml:space="preserve">These values are unique for each claim and are input by the hospital </t>
  </si>
  <si>
    <t xml:space="preserve">DRG Base Payment Pediatric </t>
  </si>
  <si>
    <t xml:space="preserve">DRG Base Payment Adult </t>
  </si>
  <si>
    <t>Medicaid Provider #</t>
  </si>
  <si>
    <t>Medicare Provider #</t>
  </si>
  <si>
    <t>Charge Mode</t>
  </si>
  <si>
    <t>State</t>
  </si>
  <si>
    <t>AK</t>
  </si>
  <si>
    <t>AL</t>
  </si>
  <si>
    <t>AR</t>
  </si>
  <si>
    <t>AZ</t>
  </si>
  <si>
    <t>CA</t>
  </si>
  <si>
    <t>CO</t>
  </si>
  <si>
    <t>CT</t>
  </si>
  <si>
    <t>DC</t>
  </si>
  <si>
    <t>FL</t>
  </si>
  <si>
    <t>GA</t>
  </si>
  <si>
    <t>HI</t>
  </si>
  <si>
    <t>IA</t>
  </si>
  <si>
    <t>ID</t>
  </si>
  <si>
    <t>IL</t>
  </si>
  <si>
    <t>IN</t>
  </si>
  <si>
    <t>KY</t>
  </si>
  <si>
    <t>LA</t>
  </si>
  <si>
    <t>MA</t>
  </si>
  <si>
    <t>MD</t>
  </si>
  <si>
    <t>MI</t>
  </si>
  <si>
    <t>MN</t>
  </si>
  <si>
    <t>MO</t>
  </si>
  <si>
    <t>02472258</t>
  </si>
  <si>
    <t>Allegiance Specialty Hospital of Greenville</t>
  </si>
  <si>
    <t>MS</t>
  </si>
  <si>
    <t>00020237</t>
  </si>
  <si>
    <t>00220621</t>
  </si>
  <si>
    <t>Alliance Healthcare System</t>
  </si>
  <si>
    <t>00020046</t>
  </si>
  <si>
    <t>00220495</t>
  </si>
  <si>
    <t>Anderson Regional Medical Center - South Campus</t>
  </si>
  <si>
    <t>00220809</t>
  </si>
  <si>
    <t>Baptist Medical Center - Leake</t>
  </si>
  <si>
    <t>00020084</t>
  </si>
  <si>
    <t>Baptist Memorial Hospital - Booneville</t>
  </si>
  <si>
    <t>00020143</t>
  </si>
  <si>
    <t>Baptist Memorial Hospital - Desoto County</t>
  </si>
  <si>
    <t>00220136</t>
  </si>
  <si>
    <t>Baptist Memorial Hospital - Golden Triangle</t>
  </si>
  <si>
    <t>00020016</t>
  </si>
  <si>
    <t>Baptist Memorial Hospital - North Ms.</t>
  </si>
  <si>
    <t>00020010</t>
  </si>
  <si>
    <t>Baptist Memorial Hospital - Union County</t>
  </si>
  <si>
    <t>00020043</t>
  </si>
  <si>
    <t>00020182</t>
  </si>
  <si>
    <t>00220606</t>
  </si>
  <si>
    <t>Bolivar Medical Center</t>
  </si>
  <si>
    <t>00220625</t>
  </si>
  <si>
    <t>Brentwood Behavioral Healthcare of MS</t>
  </si>
  <si>
    <t>00020213</t>
  </si>
  <si>
    <t>00220630</t>
  </si>
  <si>
    <t>00431215</t>
  </si>
  <si>
    <t>00020140</t>
  </si>
  <si>
    <t>00020079</t>
  </si>
  <si>
    <t>00020133</t>
  </si>
  <si>
    <t>Covington County Hospital</t>
  </si>
  <si>
    <t>00220417</t>
  </si>
  <si>
    <t>00020145</t>
  </si>
  <si>
    <t>Delta Regional Medical Center</t>
  </si>
  <si>
    <t>00220411</t>
  </si>
  <si>
    <t>00020012</t>
  </si>
  <si>
    <t>Field Memorial Community Hospital</t>
  </si>
  <si>
    <t>00020007</t>
  </si>
  <si>
    <t>Forrest General Hospital</t>
  </si>
  <si>
    <t>00020130</t>
  </si>
  <si>
    <t>Franklin County Memorial Hospital</t>
  </si>
  <si>
    <t>00220734</t>
  </si>
  <si>
    <t>00020290</t>
  </si>
  <si>
    <t>George County Hospital</t>
  </si>
  <si>
    <t>00020003</t>
  </si>
  <si>
    <t>06200741</t>
  </si>
  <si>
    <t>Greene County Hospital</t>
  </si>
  <si>
    <t>00020025</t>
  </si>
  <si>
    <t>Greenwood Leflore Hospital</t>
  </si>
  <si>
    <t>00020026</t>
  </si>
  <si>
    <t>00020214</t>
  </si>
  <si>
    <t>00020166</t>
  </si>
  <si>
    <t>Hancock Medical Center</t>
  </si>
  <si>
    <t>00020115</t>
  </si>
  <si>
    <t>Hardy Wilson Memorial Hospital</t>
  </si>
  <si>
    <t>00220682</t>
  </si>
  <si>
    <t>Highland Community Hospital</t>
  </si>
  <si>
    <t>00220609</t>
  </si>
  <si>
    <t>Holmes County Hospital &amp; Clinics</t>
  </si>
  <si>
    <t>00020177</t>
  </si>
  <si>
    <t>Jasper General Hospital</t>
  </si>
  <si>
    <t>00020193</t>
  </si>
  <si>
    <t>Jefferson County Hospital</t>
  </si>
  <si>
    <t>00220441</t>
  </si>
  <si>
    <t>02934741</t>
  </si>
  <si>
    <t>John C. Stennis Memorial Hospital</t>
  </si>
  <si>
    <t>00020008</t>
  </si>
  <si>
    <t>King's Daughters Medical Center - Brookhaven</t>
  </si>
  <si>
    <t>00020082</t>
  </si>
  <si>
    <t>04125505</t>
  </si>
  <si>
    <t>Laird Hospital, Inc.</t>
  </si>
  <si>
    <t>00020170</t>
  </si>
  <si>
    <t>Lawrence County Hospital</t>
  </si>
  <si>
    <t>08087360</t>
  </si>
  <si>
    <t>00020042</t>
  </si>
  <si>
    <t>Magee General Hospital</t>
  </si>
  <si>
    <t>00020020</t>
  </si>
  <si>
    <t>Magnolia Regional Health Center</t>
  </si>
  <si>
    <t>00020116</t>
  </si>
  <si>
    <t>00020027</t>
  </si>
  <si>
    <t>Memorial Hospital at Gulfport</t>
  </si>
  <si>
    <t>00020223</t>
  </si>
  <si>
    <t>00220392</t>
  </si>
  <si>
    <t>Mississippi Baptist Medical Center</t>
  </si>
  <si>
    <t>00020035</t>
  </si>
  <si>
    <t>00020172</t>
  </si>
  <si>
    <t>00020181</t>
  </si>
  <si>
    <t>Neshoba County General Hospital</t>
  </si>
  <si>
    <t>00020081</t>
  </si>
  <si>
    <t>00020118</t>
  </si>
  <si>
    <t>00220380</t>
  </si>
  <si>
    <t>00020041</t>
  </si>
  <si>
    <t>Noxubee General Hospital</t>
  </si>
  <si>
    <t>00220338</t>
  </si>
  <si>
    <t>00020219</t>
  </si>
  <si>
    <t>Oktibbeha County Hospital</t>
  </si>
  <si>
    <t>00220612</t>
  </si>
  <si>
    <t>01956816</t>
  </si>
  <si>
    <t>Patients Choice Medical Center</t>
  </si>
  <si>
    <t>00220297</t>
  </si>
  <si>
    <t>Pearl River County Hospital</t>
  </si>
  <si>
    <t>00020191</t>
  </si>
  <si>
    <t>Perry County General Hospital</t>
  </si>
  <si>
    <t>00220692</t>
  </si>
  <si>
    <t>00020096</t>
  </si>
  <si>
    <t>Pontotoc Health Services, Inc.</t>
  </si>
  <si>
    <t>05337711</t>
  </si>
  <si>
    <t>07176518</t>
  </si>
  <si>
    <t>Regency Hospital of Meridian</t>
  </si>
  <si>
    <t>00220174</t>
  </si>
  <si>
    <t>00220467</t>
  </si>
  <si>
    <t>00220571</t>
  </si>
  <si>
    <t>00020049</t>
  </si>
  <si>
    <t>Rush Foundation Hospital</t>
  </si>
  <si>
    <t>00220324</t>
  </si>
  <si>
    <t>S. E. Lackey Memorial Hospital</t>
  </si>
  <si>
    <t>00220144</t>
  </si>
  <si>
    <t>05553701</t>
  </si>
  <si>
    <t>Select Specialty Hospital - Jackson</t>
  </si>
  <si>
    <t>00020129</t>
  </si>
  <si>
    <t>Sharkey Issaquena Community Hospital</t>
  </si>
  <si>
    <t>00020167</t>
  </si>
  <si>
    <t>00020059</t>
  </si>
  <si>
    <t>00020141</t>
  </si>
  <si>
    <t>South Central Regional Medical Center</t>
  </si>
  <si>
    <t>00020032</t>
  </si>
  <si>
    <t>South Sunflower County Hospital</t>
  </si>
  <si>
    <t>00020207</t>
  </si>
  <si>
    <t>Southwest MS Regional Medical Center</t>
  </si>
  <si>
    <t>00220723</t>
  </si>
  <si>
    <t>Specialty Hospital of Meridian</t>
  </si>
  <si>
    <t>00020034</t>
  </si>
  <si>
    <t>St. Dominic - Jackson Memorial Hospital</t>
  </si>
  <si>
    <t>00220714</t>
  </si>
  <si>
    <t>Stone County Hospital</t>
  </si>
  <si>
    <t>00020161</t>
  </si>
  <si>
    <t>Tallahatchie General Hospital</t>
  </si>
  <si>
    <t>00020111</t>
  </si>
  <si>
    <t>Tippah County Hospital</t>
  </si>
  <si>
    <t>00020393</t>
  </si>
  <si>
    <t>Tishomingo Health Services</t>
  </si>
  <si>
    <t>00220415</t>
  </si>
  <si>
    <t>Trace Regional Hospital</t>
  </si>
  <si>
    <t>00020229</t>
  </si>
  <si>
    <t>00020156</t>
  </si>
  <si>
    <t>Tyler Holmes Memorial Hospital</t>
  </si>
  <si>
    <t>00020149</t>
  </si>
  <si>
    <t>University of MS Medical Center</t>
  </si>
  <si>
    <t>00020208</t>
  </si>
  <si>
    <t>00020131</t>
  </si>
  <si>
    <t>Wayne General Hospital</t>
  </si>
  <si>
    <t>00020178</t>
  </si>
  <si>
    <t>Webster General Hospital</t>
  </si>
  <si>
    <t>00220462</t>
  </si>
  <si>
    <t>00020011</t>
  </si>
  <si>
    <t>Whitfield Medical Surgical Hospital</t>
  </si>
  <si>
    <t>00220243</t>
  </si>
  <si>
    <t>00220466</t>
  </si>
  <si>
    <t>00020175</t>
  </si>
  <si>
    <t>Yalobusha General Hospital</t>
  </si>
  <si>
    <t>MT</t>
  </si>
  <si>
    <t>NC</t>
  </si>
  <si>
    <t>ND</t>
  </si>
  <si>
    <t>NE</t>
  </si>
  <si>
    <t>NJ</t>
  </si>
  <si>
    <t>NM</t>
  </si>
  <si>
    <t>NV</t>
  </si>
  <si>
    <t>NY</t>
  </si>
  <si>
    <t>OH</t>
  </si>
  <si>
    <t>OK</t>
  </si>
  <si>
    <t>OR</t>
  </si>
  <si>
    <t>PA</t>
  </si>
  <si>
    <t>RI</t>
  </si>
  <si>
    <t>SC</t>
  </si>
  <si>
    <t>SD</t>
  </si>
  <si>
    <t>TN</t>
  </si>
  <si>
    <t>TX</t>
  </si>
  <si>
    <t>UT</t>
  </si>
  <si>
    <t>VA</t>
  </si>
  <si>
    <t>WA</t>
  </si>
  <si>
    <t>WI</t>
  </si>
  <si>
    <t>WV</t>
  </si>
  <si>
    <t>Arkansas</t>
  </si>
  <si>
    <t>Alaska</t>
  </si>
  <si>
    <t>Alabama</t>
  </si>
  <si>
    <t>Arizona</t>
  </si>
  <si>
    <t>California</t>
  </si>
  <si>
    <t>Colorado</t>
  </si>
  <si>
    <t>Connecticut</t>
  </si>
  <si>
    <t>Florida</t>
  </si>
  <si>
    <t>Georgia</t>
  </si>
  <si>
    <t>Hawaii</t>
  </si>
  <si>
    <t>Iowa</t>
  </si>
  <si>
    <t>Idaho</t>
  </si>
  <si>
    <t>Illinois</t>
  </si>
  <si>
    <t>Kentucky</t>
  </si>
  <si>
    <t>Maine</t>
  </si>
  <si>
    <t>Maryland</t>
  </si>
  <si>
    <t>Michigan</t>
  </si>
  <si>
    <t>Minnesota</t>
  </si>
  <si>
    <t>Missouri</t>
  </si>
  <si>
    <t>Montana</t>
  </si>
  <si>
    <t>North Carolina</t>
  </si>
  <si>
    <t>Nebraska</t>
  </si>
  <si>
    <t>New Mexico</t>
  </si>
  <si>
    <t>Nevada</t>
  </si>
  <si>
    <t>New York</t>
  </si>
  <si>
    <t>Ohio</t>
  </si>
  <si>
    <t>Oklahoma</t>
  </si>
  <si>
    <t>South Carolina</t>
  </si>
  <si>
    <t>South Dakota</t>
  </si>
  <si>
    <t>North Dakota</t>
  </si>
  <si>
    <t>Texas</t>
  </si>
  <si>
    <t>Virginia</t>
  </si>
  <si>
    <t>Washington</t>
  </si>
  <si>
    <t>West Virginia</t>
  </si>
  <si>
    <t>Oregon</t>
  </si>
  <si>
    <t>Wisconsin</t>
  </si>
  <si>
    <t>Medicaid Care Category Pediatric</t>
  </si>
  <si>
    <t>001</t>
  </si>
  <si>
    <t>002</t>
  </si>
  <si>
    <t>004</t>
  </si>
  <si>
    <t>005</t>
  </si>
  <si>
    <t>006</t>
  </si>
  <si>
    <t>020</t>
  </si>
  <si>
    <t>021</t>
  </si>
  <si>
    <t>022</t>
  </si>
  <si>
    <t>023</t>
  </si>
  <si>
    <t>024</t>
  </si>
  <si>
    <t>026</t>
  </si>
  <si>
    <t>040</t>
  </si>
  <si>
    <t>041</t>
  </si>
  <si>
    <t>042</t>
  </si>
  <si>
    <t>043</t>
  </si>
  <si>
    <t>044</t>
  </si>
  <si>
    <t>045</t>
  </si>
  <si>
    <t>046</t>
  </si>
  <si>
    <t>047</t>
  </si>
  <si>
    <t>048</t>
  </si>
  <si>
    <t>049</t>
  </si>
  <si>
    <t>050</t>
  </si>
  <si>
    <t>051</t>
  </si>
  <si>
    <t>052</t>
  </si>
  <si>
    <t>053</t>
  </si>
  <si>
    <t>054</t>
  </si>
  <si>
    <t>055</t>
  </si>
  <si>
    <t>056</t>
  </si>
  <si>
    <t>057</t>
  </si>
  <si>
    <t>058</t>
  </si>
  <si>
    <t>073</t>
  </si>
  <si>
    <t>082</t>
  </si>
  <si>
    <t>089</t>
  </si>
  <si>
    <t>091</t>
  </si>
  <si>
    <t>092</t>
  </si>
  <si>
    <t>095</t>
  </si>
  <si>
    <t>097</t>
  </si>
  <si>
    <t>098</t>
  </si>
  <si>
    <t>110</t>
  </si>
  <si>
    <t>111</t>
  </si>
  <si>
    <t>113</t>
  </si>
  <si>
    <t>114</t>
  </si>
  <si>
    <t>115</t>
  </si>
  <si>
    <t>120</t>
  </si>
  <si>
    <t>121</t>
  </si>
  <si>
    <t>130</t>
  </si>
  <si>
    <t>131</t>
  </si>
  <si>
    <t>132</t>
  </si>
  <si>
    <t>133</t>
  </si>
  <si>
    <t>134</t>
  </si>
  <si>
    <t>135</t>
  </si>
  <si>
    <t>136</t>
  </si>
  <si>
    <t>137</t>
  </si>
  <si>
    <t>138</t>
  </si>
  <si>
    <t>139</t>
  </si>
  <si>
    <t>140</t>
  </si>
  <si>
    <t>141</t>
  </si>
  <si>
    <t>142</t>
  </si>
  <si>
    <t>143</t>
  </si>
  <si>
    <t>144</t>
  </si>
  <si>
    <t>160</t>
  </si>
  <si>
    <t>161</t>
  </si>
  <si>
    <t>162</t>
  </si>
  <si>
    <t>163</t>
  </si>
  <si>
    <t>165</t>
  </si>
  <si>
    <t>166</t>
  </si>
  <si>
    <t>167</t>
  </si>
  <si>
    <t>169</t>
  </si>
  <si>
    <t>170</t>
  </si>
  <si>
    <t>171</t>
  </si>
  <si>
    <t>174</t>
  </si>
  <si>
    <t>175</t>
  </si>
  <si>
    <t>176</t>
  </si>
  <si>
    <t>177</t>
  </si>
  <si>
    <t>180</t>
  </si>
  <si>
    <t>190</t>
  </si>
  <si>
    <t>191</t>
  </si>
  <si>
    <t>192</t>
  </si>
  <si>
    <t>193</t>
  </si>
  <si>
    <t>194</t>
  </si>
  <si>
    <t>196</t>
  </si>
  <si>
    <t>197</t>
  </si>
  <si>
    <t>198</t>
  </si>
  <si>
    <t>199</t>
  </si>
  <si>
    <t>200</t>
  </si>
  <si>
    <t>201</t>
  </si>
  <si>
    <t>203</t>
  </si>
  <si>
    <t>204</t>
  </si>
  <si>
    <t>205</t>
  </si>
  <si>
    <t>206</t>
  </si>
  <si>
    <t>207</t>
  </si>
  <si>
    <t>220</t>
  </si>
  <si>
    <t>222</t>
  </si>
  <si>
    <t>223</t>
  </si>
  <si>
    <t>224</t>
  </si>
  <si>
    <t>226</t>
  </si>
  <si>
    <t>227</t>
  </si>
  <si>
    <t>228</t>
  </si>
  <si>
    <t>229</t>
  </si>
  <si>
    <t>240</t>
  </si>
  <si>
    <t>241</t>
  </si>
  <si>
    <t>242</t>
  </si>
  <si>
    <t>243</t>
  </si>
  <si>
    <t>244</t>
  </si>
  <si>
    <t>245</t>
  </si>
  <si>
    <t>246</t>
  </si>
  <si>
    <t>247</t>
  </si>
  <si>
    <t>248</t>
  </si>
  <si>
    <t>249</t>
  </si>
  <si>
    <t>251</t>
  </si>
  <si>
    <t>252</t>
  </si>
  <si>
    <t>253</t>
  </si>
  <si>
    <t>254</t>
  </si>
  <si>
    <t>260</t>
  </si>
  <si>
    <t>261</t>
  </si>
  <si>
    <t>263</t>
  </si>
  <si>
    <t>264</t>
  </si>
  <si>
    <t>279</t>
  </si>
  <si>
    <t>280</t>
  </si>
  <si>
    <t>281</t>
  </si>
  <si>
    <t>282</t>
  </si>
  <si>
    <t>283</t>
  </si>
  <si>
    <t>284</t>
  </si>
  <si>
    <t>301</t>
  </si>
  <si>
    <t>302</t>
  </si>
  <si>
    <t>303</t>
  </si>
  <si>
    <t>304</t>
  </si>
  <si>
    <t>305</t>
  </si>
  <si>
    <t>308</t>
  </si>
  <si>
    <t>309</t>
  </si>
  <si>
    <t>310</t>
  </si>
  <si>
    <t>312</t>
  </si>
  <si>
    <t>313</t>
  </si>
  <si>
    <t>314</t>
  </si>
  <si>
    <t>315</t>
  </si>
  <si>
    <t>316</t>
  </si>
  <si>
    <t>317</t>
  </si>
  <si>
    <t>320</t>
  </si>
  <si>
    <t>321</t>
  </si>
  <si>
    <t>340</t>
  </si>
  <si>
    <t>341</t>
  </si>
  <si>
    <t>342</t>
  </si>
  <si>
    <t>343</t>
  </si>
  <si>
    <t>344</t>
  </si>
  <si>
    <t>346</t>
  </si>
  <si>
    <t>347</t>
  </si>
  <si>
    <t>349</t>
  </si>
  <si>
    <t>351</t>
  </si>
  <si>
    <t>361</t>
  </si>
  <si>
    <t>362</t>
  </si>
  <si>
    <t>363</t>
  </si>
  <si>
    <t>364</t>
  </si>
  <si>
    <t>380</t>
  </si>
  <si>
    <t>381</t>
  </si>
  <si>
    <t>382</t>
  </si>
  <si>
    <t>383</t>
  </si>
  <si>
    <t>384</t>
  </si>
  <si>
    <t>385</t>
  </si>
  <si>
    <t>401</t>
  </si>
  <si>
    <t>403</t>
  </si>
  <si>
    <t>404</t>
  </si>
  <si>
    <t>405</t>
  </si>
  <si>
    <t>420</t>
  </si>
  <si>
    <t>421</t>
  </si>
  <si>
    <t>422</t>
  </si>
  <si>
    <t>423</t>
  </si>
  <si>
    <t>424</t>
  </si>
  <si>
    <t>425</t>
  </si>
  <si>
    <t>440</t>
  </si>
  <si>
    <t>441</t>
  </si>
  <si>
    <t>442</t>
  </si>
  <si>
    <t>443</t>
  </si>
  <si>
    <t>444</t>
  </si>
  <si>
    <t>445</t>
  </si>
  <si>
    <t>446</t>
  </si>
  <si>
    <t>447</t>
  </si>
  <si>
    <t>461</t>
  </si>
  <si>
    <t>462</t>
  </si>
  <si>
    <t>463</t>
  </si>
  <si>
    <t>465</t>
  </si>
  <si>
    <t>466</t>
  </si>
  <si>
    <t>468</t>
  </si>
  <si>
    <t>480</t>
  </si>
  <si>
    <t>482</t>
  </si>
  <si>
    <t>483</t>
  </si>
  <si>
    <t>484</t>
  </si>
  <si>
    <t>500</t>
  </si>
  <si>
    <t>501</t>
  </si>
  <si>
    <t>510</t>
  </si>
  <si>
    <t>511</t>
  </si>
  <si>
    <t>512</t>
  </si>
  <si>
    <t>513</t>
  </si>
  <si>
    <t>514</t>
  </si>
  <si>
    <t>517</t>
  </si>
  <si>
    <t>518</t>
  </si>
  <si>
    <t>519</t>
  </si>
  <si>
    <t>530</t>
  </si>
  <si>
    <t>531</t>
  </si>
  <si>
    <t>532</t>
  </si>
  <si>
    <t>540</t>
  </si>
  <si>
    <t>541</t>
  </si>
  <si>
    <t>542</t>
  </si>
  <si>
    <t>544</t>
  </si>
  <si>
    <t>545</t>
  </si>
  <si>
    <t>546</t>
  </si>
  <si>
    <t>560</t>
  </si>
  <si>
    <t>561</t>
  </si>
  <si>
    <t>563</t>
  </si>
  <si>
    <t>564</t>
  </si>
  <si>
    <t>565</t>
  </si>
  <si>
    <t>566</t>
  </si>
  <si>
    <t>580</t>
  </si>
  <si>
    <t>581</t>
  </si>
  <si>
    <t>583</t>
  </si>
  <si>
    <t>588</t>
  </si>
  <si>
    <t>589</t>
  </si>
  <si>
    <t>591</t>
  </si>
  <si>
    <t>593</t>
  </si>
  <si>
    <t>602</t>
  </si>
  <si>
    <t>603</t>
  </si>
  <si>
    <t>607</t>
  </si>
  <si>
    <t>608</t>
  </si>
  <si>
    <t>609</t>
  </si>
  <si>
    <t>611</t>
  </si>
  <si>
    <t>612</t>
  </si>
  <si>
    <t>613</t>
  </si>
  <si>
    <t>614</t>
  </si>
  <si>
    <t>621</t>
  </si>
  <si>
    <t>622</t>
  </si>
  <si>
    <t>623</t>
  </si>
  <si>
    <t>625</t>
  </si>
  <si>
    <t>626</t>
  </si>
  <si>
    <t>630</t>
  </si>
  <si>
    <t>631</t>
  </si>
  <si>
    <t>633</t>
  </si>
  <si>
    <t>634</t>
  </si>
  <si>
    <t>636</t>
  </si>
  <si>
    <t>639</t>
  </si>
  <si>
    <t>640</t>
  </si>
  <si>
    <t>650</t>
  </si>
  <si>
    <t>651</t>
  </si>
  <si>
    <t>660</t>
  </si>
  <si>
    <t>661</t>
  </si>
  <si>
    <t>662</t>
  </si>
  <si>
    <t>663</t>
  </si>
  <si>
    <t>680</t>
  </si>
  <si>
    <t>681</t>
  </si>
  <si>
    <t>690</t>
  </si>
  <si>
    <t>691</t>
  </si>
  <si>
    <t>692</t>
  </si>
  <si>
    <t>694</t>
  </si>
  <si>
    <t>710</t>
  </si>
  <si>
    <t>711</t>
  </si>
  <si>
    <t>720</t>
  </si>
  <si>
    <t>721</t>
  </si>
  <si>
    <t>722</t>
  </si>
  <si>
    <t>723</t>
  </si>
  <si>
    <t>724</t>
  </si>
  <si>
    <t>740</t>
  </si>
  <si>
    <t>750</t>
  </si>
  <si>
    <t>751</t>
  </si>
  <si>
    <t>752</t>
  </si>
  <si>
    <t>753</t>
  </si>
  <si>
    <t>754</t>
  </si>
  <si>
    <t>755</t>
  </si>
  <si>
    <t>756</t>
  </si>
  <si>
    <t>757</t>
  </si>
  <si>
    <t>758</t>
  </si>
  <si>
    <t>759</t>
  </si>
  <si>
    <t>760</t>
  </si>
  <si>
    <t>770</t>
  </si>
  <si>
    <t>772</t>
  </si>
  <si>
    <t>773</t>
  </si>
  <si>
    <t>774</t>
  </si>
  <si>
    <t>775</t>
  </si>
  <si>
    <t>776</t>
  </si>
  <si>
    <t>811</t>
  </si>
  <si>
    <t>812</t>
  </si>
  <si>
    <t>813</t>
  </si>
  <si>
    <t>815</t>
  </si>
  <si>
    <t>816</t>
  </si>
  <si>
    <t>841</t>
  </si>
  <si>
    <t>842</t>
  </si>
  <si>
    <t>843</t>
  </si>
  <si>
    <t>844</t>
  </si>
  <si>
    <t>850</t>
  </si>
  <si>
    <t>860</t>
  </si>
  <si>
    <t>861</t>
  </si>
  <si>
    <t>862</t>
  </si>
  <si>
    <t>863</t>
  </si>
  <si>
    <t>890</t>
  </si>
  <si>
    <t>892</t>
  </si>
  <si>
    <t>893</t>
  </si>
  <si>
    <t>894</t>
  </si>
  <si>
    <t>910</t>
  </si>
  <si>
    <t>911</t>
  </si>
  <si>
    <t>912</t>
  </si>
  <si>
    <t>930</t>
  </si>
  <si>
    <t>950</t>
  </si>
  <si>
    <t>951</t>
  </si>
  <si>
    <t>952</t>
  </si>
  <si>
    <t>955</t>
  </si>
  <si>
    <t>956</t>
  </si>
  <si>
    <t>Trnsplnt Indicator</t>
  </si>
  <si>
    <t>INPUT INFORMATION</t>
  </si>
  <si>
    <t>A</t>
  </si>
  <si>
    <t>B</t>
  </si>
  <si>
    <t>KS</t>
  </si>
  <si>
    <t>Methodist Healthcare - Olive Branch</t>
  </si>
  <si>
    <t>Wyoming</t>
  </si>
  <si>
    <t>Kansas</t>
  </si>
  <si>
    <t>Select hospital name or state</t>
  </si>
  <si>
    <t>Instructions:</t>
  </si>
  <si>
    <t>C</t>
  </si>
  <si>
    <t>Used for prorated pricing adjustment</t>
  </si>
  <si>
    <t>Neonate policy adjustor</t>
  </si>
  <si>
    <t>Look up C24</t>
  </si>
  <si>
    <t>C26 * C47</t>
  </si>
  <si>
    <t>Look up C22</t>
  </si>
  <si>
    <t>C16 * C19</t>
  </si>
  <si>
    <t>Is this stay eligible for a day outlier payment?</t>
  </si>
  <si>
    <t>Third party liability responsibility (input by hospital)</t>
  </si>
  <si>
    <t>Co-pay or other patient liability (input by hospital)</t>
  </si>
  <si>
    <t>Relative Weight</t>
  </si>
  <si>
    <t>01701363</t>
  </si>
  <si>
    <t>Alliance Health Center</t>
  </si>
  <si>
    <t>Beacham Memorial Hospital</t>
  </si>
  <si>
    <t>Choctaw Regional Medical Center</t>
  </si>
  <si>
    <t>Clay County Medical Center</t>
  </si>
  <si>
    <t>H. C. Watkins Memorial Hospital</t>
  </si>
  <si>
    <t>Jefferson Davis General Hospital</t>
  </si>
  <si>
    <t>Marion General Hospital</t>
  </si>
  <si>
    <t>Merit Health Biloxi</t>
  </si>
  <si>
    <t>Merit Health Central</t>
  </si>
  <si>
    <t>Merit Health Madison</t>
  </si>
  <si>
    <t>Merit Health Natchez</t>
  </si>
  <si>
    <t>Merit Health Northwest Mississippi</t>
  </si>
  <si>
    <t>Merit Health Rankin</t>
  </si>
  <si>
    <t>Merit Health River Oaks</t>
  </si>
  <si>
    <t>Merit Health Wesley</t>
  </si>
  <si>
    <t>Merit Health Woman's Hospital</t>
  </si>
  <si>
    <t>Oak Circle Center</t>
  </si>
  <si>
    <t>Scott Regional Medical Center</t>
  </si>
  <si>
    <t>University of MS Medical Center - Grenada</t>
  </si>
  <si>
    <t>Walthall County General Hospital</t>
  </si>
  <si>
    <t>ME</t>
  </si>
  <si>
    <t>NH</t>
  </si>
  <si>
    <t>VT</t>
  </si>
  <si>
    <t>WY</t>
  </si>
  <si>
    <t>Massachusetts</t>
  </si>
  <si>
    <t>New Hampshire</t>
  </si>
  <si>
    <t>Vermont</t>
  </si>
  <si>
    <t>Medicaid covered days</t>
  </si>
  <si>
    <t>Calculated transfer payment adjustment</t>
  </si>
  <si>
    <t>Cost outlier payment amount</t>
  </si>
  <si>
    <t>Look up from CCR table</t>
  </si>
  <si>
    <t>Used to calculate the DRG base payment</t>
  </si>
  <si>
    <t>Used in the cost outlier calculation</t>
  </si>
  <si>
    <t>Used to determine eligibility for a day outlier payment for mental health stays</t>
  </si>
  <si>
    <t>Used in the mental health outlier calculation</t>
  </si>
  <si>
    <t>The relative weight with no adjustment for policy adjustors</t>
  </si>
  <si>
    <t>Used in prorated and transfer payment adjustment</t>
  </si>
  <si>
    <t>Eligibility for outlier payment does not guarantee an outlier payment amount</t>
  </si>
  <si>
    <t>Converts loss to a positive value if applicable</t>
  </si>
  <si>
    <t>Eligibility for outlier payment does not guarantee outlier payment</t>
  </si>
  <si>
    <t>Mississippi</t>
  </si>
  <si>
    <t>Mississippi Division of Medicaid DRG Pricing Calculator -- Hospital Cost-to-Charge Ratios</t>
  </si>
  <si>
    <t>2. Charge mode = D indicates that the hospital is paid by DRG.</t>
  </si>
  <si>
    <t>UB-04 Field Locator (FL) 47 minus FL 48</t>
  </si>
  <si>
    <t>Mental health long stay threshold (in days)</t>
  </si>
  <si>
    <t>Mental health outlier per diem amount</t>
  </si>
  <si>
    <t>Transplant policy adjustor</t>
  </si>
  <si>
    <t xml:space="preserve">Transplant indicator </t>
  </si>
  <si>
    <t>Casemix relative weight</t>
  </si>
  <si>
    <t>Payment relative weight</t>
  </si>
  <si>
    <t>National average length of stay (ALOS)</t>
  </si>
  <si>
    <t>Is transfer payment adjustment &gt; base payment?</t>
  </si>
  <si>
    <t>The transfer payment must be less than the base payment in order for the transfer adjustment to apply</t>
  </si>
  <si>
    <t>Estimated gain (+) or loss (-)</t>
  </si>
  <si>
    <t>Estimated loss</t>
  </si>
  <si>
    <t>Difference between estimated loss and cost outlier threshold</t>
  </si>
  <si>
    <t>DRG payment at this point</t>
  </si>
  <si>
    <t>Are MCD covered days less than length of stay (LOS)?</t>
  </si>
  <si>
    <t>Partial eligibility adjustment</t>
  </si>
  <si>
    <t>Is partial eligibility adjustment &lt; DRG payment?</t>
  </si>
  <si>
    <t>The relative weight including any applicable policy adjustors</t>
  </si>
  <si>
    <t>Used to calculate payment for interim stays; bill types 2 or 3 only</t>
  </si>
  <si>
    <t xml:space="preserve">Interim claim payment is calculated when C24 = Yes and C21 &gt; C28 </t>
  </si>
  <si>
    <t xml:space="preserve">For interim payment, the length of stay must exceed this value </t>
  </si>
  <si>
    <t>25-2013</t>
  </si>
  <si>
    <t>25-0151</t>
  </si>
  <si>
    <t>25-0012</t>
  </si>
  <si>
    <t>25-0104</t>
  </si>
  <si>
    <t>25-0081</t>
  </si>
  <si>
    <t>25-1315</t>
  </si>
  <si>
    <t>25-0044</t>
  </si>
  <si>
    <t>25-0141</t>
  </si>
  <si>
    <t>25-0100</t>
  </si>
  <si>
    <t>25-0034</t>
  </si>
  <si>
    <t>25-0006</t>
  </si>
  <si>
    <t>25-0049</t>
  </si>
  <si>
    <t>25-0093</t>
  </si>
  <si>
    <t>25-4007</t>
  </si>
  <si>
    <t>25-0112</t>
  </si>
  <si>
    <t>25-0164</t>
  </si>
  <si>
    <t>25-1320</t>
  </si>
  <si>
    <t>25-0067</t>
  </si>
  <si>
    <t>25-1325</t>
  </si>
  <si>
    <t>25-0082</t>
  </si>
  <si>
    <t>NONE</t>
  </si>
  <si>
    <t>25-1309</t>
  </si>
  <si>
    <t>25-0078</t>
  </si>
  <si>
    <t>25-0035</t>
  </si>
  <si>
    <t>25-0123</t>
  </si>
  <si>
    <t>25-0036</t>
  </si>
  <si>
    <t>25-1329</t>
  </si>
  <si>
    <t>25-0099</t>
  </si>
  <si>
    <t>25-1316</t>
  </si>
  <si>
    <t>25-0162</t>
  </si>
  <si>
    <t>25-1327</t>
  </si>
  <si>
    <t>25-0117</t>
  </si>
  <si>
    <t>25-1319</t>
  </si>
  <si>
    <t>25-0018</t>
  </si>
  <si>
    <t>25-0060</t>
  </si>
  <si>
    <t>25-1326</t>
  </si>
  <si>
    <t>25-0165</t>
  </si>
  <si>
    <t>25-1313</t>
  </si>
  <si>
    <t>25-0057</t>
  </si>
  <si>
    <t>25-1322</t>
  </si>
  <si>
    <t>25-1305</t>
  </si>
  <si>
    <t>25-0124</t>
  </si>
  <si>
    <t>25-0009</t>
  </si>
  <si>
    <t>25-0085</t>
  </si>
  <si>
    <t>25-0019</t>
  </si>
  <si>
    <t>25-0128</t>
  </si>
  <si>
    <t>25-0007</t>
  </si>
  <si>
    <t>25-0072</t>
  </si>
  <si>
    <t>25-0025</t>
  </si>
  <si>
    <t>25-0038</t>
  </si>
  <si>
    <t>25-0084</t>
  </si>
  <si>
    <t>25-0042</t>
  </si>
  <si>
    <t>25-0096</t>
  </si>
  <si>
    <t>25-0138</t>
  </si>
  <si>
    <t>25-0094</t>
  </si>
  <si>
    <t>25-0136</t>
  </si>
  <si>
    <t>25-0031</t>
  </si>
  <si>
    <t>25-0167</t>
  </si>
  <si>
    <t>25-0152</t>
  </si>
  <si>
    <t>25-0102</t>
  </si>
  <si>
    <t>25-0059</t>
  </si>
  <si>
    <t>25-0043</t>
  </si>
  <si>
    <t>25-0004</t>
  </si>
  <si>
    <t>25-1318</t>
  </si>
  <si>
    <t>25-1307</t>
  </si>
  <si>
    <t>22-0338</t>
  </si>
  <si>
    <t>25-0050</t>
  </si>
  <si>
    <t>25-4005</t>
  </si>
  <si>
    <t>25-0163</t>
  </si>
  <si>
    <t>25-0023</t>
  </si>
  <si>
    <t>25-1306</t>
  </si>
  <si>
    <t>25-1302</t>
  </si>
  <si>
    <t>25-1308</t>
  </si>
  <si>
    <t>25-2008</t>
  </si>
  <si>
    <t>25-2006</t>
  </si>
  <si>
    <t>25-2003</t>
  </si>
  <si>
    <t>25-0069</t>
  </si>
  <si>
    <t>25-1300</t>
  </si>
  <si>
    <t>25-1323</t>
  </si>
  <si>
    <t>25-2007</t>
  </si>
  <si>
    <t>25-0079</t>
  </si>
  <si>
    <t>25-1317</t>
  </si>
  <si>
    <t>25-0040</t>
  </si>
  <si>
    <t>25-0058</t>
  </si>
  <si>
    <t>25-0095</t>
  </si>
  <si>
    <t>25-0097</t>
  </si>
  <si>
    <t>25-2004</t>
  </si>
  <si>
    <t>25-0048</t>
  </si>
  <si>
    <t>25-1303</t>
  </si>
  <si>
    <t>25-1304</t>
  </si>
  <si>
    <t>25-0002</t>
  </si>
  <si>
    <t>25-0017</t>
  </si>
  <si>
    <t>25-1312</t>
  </si>
  <si>
    <t>25-0001</t>
  </si>
  <si>
    <t>25-0168</t>
  </si>
  <si>
    <t>25-1324</t>
  </si>
  <si>
    <t>25-0077</t>
  </si>
  <si>
    <t>25-0020</t>
  </si>
  <si>
    <t>25-0134</t>
  </si>
  <si>
    <t>25-0027</t>
  </si>
  <si>
    <t>25-0061</t>
  </si>
  <si>
    <t>Indiana</t>
  </si>
  <si>
    <t>Louisiana</t>
  </si>
  <si>
    <t>Pennsylvania</t>
  </si>
  <si>
    <t>Tennessee</t>
  </si>
  <si>
    <t>Utah</t>
  </si>
  <si>
    <t>This calculator spreadsheet is intended to be helpful to users, but it cannot capture all the editing and pricing complexity of the Medicaid claims processing system. In cases of difference, the claims processing system is correct.</t>
  </si>
  <si>
    <t>5. Inclusion of an APR-DRG on this table does not necessarily imply coverage by Mississippi Medicaid. For example, pancreas transplants are not a covered service.</t>
  </si>
  <si>
    <t>Notes:</t>
  </si>
  <si>
    <t>2. Mississippi Medicaid payment policy parameters have already been entered in cells C26-C38.</t>
  </si>
  <si>
    <t>Medicaid Care Category Adult</t>
  </si>
  <si>
    <t>Delaware</t>
  </si>
  <si>
    <t>District of Columbia</t>
  </si>
  <si>
    <t>New Jersey</t>
  </si>
  <si>
    <t>Rhode Island</t>
  </si>
  <si>
    <t>DE</t>
  </si>
  <si>
    <t>8. This DRG Pricing Calculator was developed by Conduent, the claims processing contractor for the Mississippi Division of Medicaid.</t>
  </si>
  <si>
    <t>Intracranial Hemorrhage</t>
  </si>
  <si>
    <t>Transient Ischemia</t>
  </si>
  <si>
    <t>Viral Meningitis</t>
  </si>
  <si>
    <t>Seizure</t>
  </si>
  <si>
    <t>Cleft Lip &amp; Palate Repair</t>
  </si>
  <si>
    <t>Pulmonary Embolism</t>
  </si>
  <si>
    <t>Bronchiolitis &amp; Rsv Pneumonia</t>
  </si>
  <si>
    <t>Asthma</t>
  </si>
  <si>
    <t>Coronary Bypass W Ami or Complex Pdx</t>
  </si>
  <si>
    <t>Coronary Bypass W/O Ami or Complex Pdx</t>
  </si>
  <si>
    <t>181-1</t>
  </si>
  <si>
    <t>181</t>
  </si>
  <si>
    <t>Lower Extremity Arterial Procedures</t>
  </si>
  <si>
    <t>181-2</t>
  </si>
  <si>
    <t>181-3</t>
  </si>
  <si>
    <t>181-4</t>
  </si>
  <si>
    <t>182-1</t>
  </si>
  <si>
    <t>182</t>
  </si>
  <si>
    <t>Other Peripheral Vascular Procedures</t>
  </si>
  <si>
    <t>182-2</t>
  </si>
  <si>
    <t>182-3</t>
  </si>
  <si>
    <t>182-4</t>
  </si>
  <si>
    <t>Acute Myocardial Infarction</t>
  </si>
  <si>
    <t>Acute &amp; Subacute Endocarditis</t>
  </si>
  <si>
    <t>Heart Failure</t>
  </si>
  <si>
    <t>Cardiac Arrest &amp; Shock</t>
  </si>
  <si>
    <t>Hypertension</t>
  </si>
  <si>
    <t>Chest Pain</t>
  </si>
  <si>
    <t>Syncope &amp; Collapse</t>
  </si>
  <si>
    <t>Cardiomyopathy</t>
  </si>
  <si>
    <t>Peritoneal Adhesiolysis</t>
  </si>
  <si>
    <t>Peptic Ulcer &amp; Gastritis</t>
  </si>
  <si>
    <t>Diverticulitis &amp; Diverticulosis</t>
  </si>
  <si>
    <t>Inflammatory Bowel Disease</t>
  </si>
  <si>
    <t>Intestinal Obstruction</t>
  </si>
  <si>
    <t>Abdominal Pain</t>
  </si>
  <si>
    <t>Alcoholic Liver Disease</t>
  </si>
  <si>
    <t>Hip Joint Replacement</t>
  </si>
  <si>
    <t>Knee Joint Replacement</t>
  </si>
  <si>
    <t>Hip &amp; Femur Fracture Repair</t>
  </si>
  <si>
    <t>Other Significant Hip &amp; Femur Surgery</t>
  </si>
  <si>
    <t>322-1</t>
  </si>
  <si>
    <t>322</t>
  </si>
  <si>
    <t>Shoulder &amp; Elbow Joint Replacement</t>
  </si>
  <si>
    <t>322-2</t>
  </si>
  <si>
    <t>322-3</t>
  </si>
  <si>
    <t>322-4</t>
  </si>
  <si>
    <t>Fracture of Femur</t>
  </si>
  <si>
    <t>Skin Ulcers</t>
  </si>
  <si>
    <t>Diabetes</t>
  </si>
  <si>
    <t>Inborn Errors of Metabolism</t>
  </si>
  <si>
    <t>Nephritis &amp; Nephrosis</t>
  </si>
  <si>
    <t>469-1</t>
  </si>
  <si>
    <t>469</t>
  </si>
  <si>
    <t>Acute Kidney Injury</t>
  </si>
  <si>
    <t>469-2</t>
  </si>
  <si>
    <t>469-3</t>
  </si>
  <si>
    <t>469-4</t>
  </si>
  <si>
    <t>470-1</t>
  </si>
  <si>
    <t>470</t>
  </si>
  <si>
    <t>Chronic Kidney Disease</t>
  </si>
  <si>
    <t>470-2</t>
  </si>
  <si>
    <t>470-3</t>
  </si>
  <si>
    <t>470-4</t>
  </si>
  <si>
    <t>Transurethral Prostatectomy</t>
  </si>
  <si>
    <t>False Labor</t>
  </si>
  <si>
    <t>Splenectomy</t>
  </si>
  <si>
    <t>Sickle Cell Anemia Crisis</t>
  </si>
  <si>
    <t>Acute Leukemia</t>
  </si>
  <si>
    <t>695-1</t>
  </si>
  <si>
    <t>695</t>
  </si>
  <si>
    <t>695-2</t>
  </si>
  <si>
    <t>695-3</t>
  </si>
  <si>
    <t>695-4</t>
  </si>
  <si>
    <t>696-1</t>
  </si>
  <si>
    <t>696</t>
  </si>
  <si>
    <t>Other Chemotherapy</t>
  </si>
  <si>
    <t>696-2</t>
  </si>
  <si>
    <t>696-3</t>
  </si>
  <si>
    <t>696-4</t>
  </si>
  <si>
    <t>Fever</t>
  </si>
  <si>
    <t>Viral Illness</t>
  </si>
  <si>
    <t>Schizophrenia</t>
  </si>
  <si>
    <t>Acute Anxiety &amp; Delirium States</t>
  </si>
  <si>
    <t>Behavioral Disorders</t>
  </si>
  <si>
    <t>Opioid Abuse &amp; Dependence</t>
  </si>
  <si>
    <t>Cocaine Abuse &amp; Dependence</t>
  </si>
  <si>
    <t>Alcohol Abuse &amp; Dependence</t>
  </si>
  <si>
    <t>Allergic Reactions</t>
  </si>
  <si>
    <t>Poisoning of Medicinal Agents</t>
  </si>
  <si>
    <t>Partial Thickness Burns W/O Skin Graft</t>
  </si>
  <si>
    <t>Rehabilitation</t>
  </si>
  <si>
    <t>Neonatal Aftercare</t>
  </si>
  <si>
    <t>Ungroupable</t>
  </si>
  <si>
    <t>Estimated gain (G) or loss (L)</t>
  </si>
  <si>
    <t>G = Gain and L = Loss</t>
  </si>
  <si>
    <t>Outlier Elig</t>
  </si>
  <si>
    <t>C = Cost and D = Day</t>
  </si>
  <si>
    <t>Is C21 &gt; C31? 1 = Yes, 0 = No</t>
  </si>
  <si>
    <t>Claiborne County Hospital</t>
  </si>
  <si>
    <t>North MS Medical Center</t>
  </si>
  <si>
    <t>Simpson General Hospital</t>
  </si>
  <si>
    <t>C67 - C29 ( True loss)</t>
  </si>
  <si>
    <r>
      <t>This calculator was developed by Conduent, the claims processing contractor fo</t>
    </r>
    <r>
      <rPr>
        <i/>
        <sz val="10"/>
        <rFont val="Arial"/>
        <family val="2"/>
      </rPr>
      <t xml:space="preserve">r Mississippi </t>
    </r>
    <r>
      <rPr>
        <i/>
        <sz val="10"/>
        <color indexed="8"/>
        <rFont val="Arial"/>
        <family val="2"/>
      </rPr>
      <t>Medicaid. It includes data obtained through the use of proprietary computer software created, owned and licensed by the 3M Company. All copyrights in and to the 3M</t>
    </r>
    <r>
      <rPr>
        <i/>
        <vertAlign val="superscript"/>
        <sz val="10"/>
        <color indexed="8"/>
        <rFont val="Arial"/>
        <family val="2"/>
      </rPr>
      <t>TM</t>
    </r>
    <r>
      <rPr>
        <i/>
        <sz val="10"/>
        <color indexed="8"/>
        <rFont val="Arial"/>
        <family val="2"/>
      </rPr>
      <t xml:space="preserve"> Software are owned by 3M. All rights reserved. 3M bears no responsibility for the contents of this document.</t>
    </r>
  </si>
  <si>
    <t xml:space="preserve">Under DRG payment, the Medicaid claims processing system assigns each complete inpatient stay to an All Patient Refined Diagnosis Related Group (APR-DRG) based on the diagnoses and procedures on the claim. Hospitals need not put the DRG on the claim and need not purchase APR-DRG software. This pricing calculator spreadsheet includes the list of APR-DRGs and associated payment rates. It assumes the user knows which APR-DRG should be entered into the "calculator" sheet. For more information on APR-DRGs, contact 3M Health Information Systems, which developed the software and owns it. </t>
  </si>
  <si>
    <t>Are MCD covered days &gt; interim claim threshold?</t>
  </si>
  <si>
    <t xml:space="preserve">WHAT APR-DRG CODE DOES MEDICAID ASSIGN? </t>
  </si>
  <si>
    <t>Merit Health River Region</t>
  </si>
  <si>
    <t>Promise Hospital Vicksburg</t>
  </si>
  <si>
    <t>Singing River Health System</t>
  </si>
  <si>
    <t>Winston Medical Center</t>
  </si>
  <si>
    <t>Baptist Memorial Hospital - Calhoun</t>
  </si>
  <si>
    <t>Diamond Grove Center</t>
  </si>
  <si>
    <t>Garden Park Medical Center</t>
  </si>
  <si>
    <t>Baptist Medical Center - Yazoo City</t>
  </si>
  <si>
    <t>Mississippi Methodist Rehabilitation Center</t>
  </si>
  <si>
    <t>Baptist Medical Center Attala</t>
  </si>
  <si>
    <t>North Sunflower Medical Center</t>
  </si>
  <si>
    <t>Parkwood Behavioral Health System</t>
  </si>
  <si>
    <t xml:space="preserve">This file is designed to enable interested parties to predict payment under an APR-DRG payment method for inpatient fee-for-service stays covered by Mississippi Medicaid. The DRG payment method was implemented on October 1, 2012. The "Calculator" sheet incorporates the pricing logic for the DRG base payment, cost outlier payments, etc. The "DRG Table" sheet shows information specific to each APR-DRG, Version 35. </t>
  </si>
  <si>
    <t>2. National average length of stay (untrimmed arithmetic) and casemix relative weight (HSRV) values apply to Version 35 of All Patient Refined Diagnosis Related Groups (APR-DRGs).</t>
  </si>
  <si>
    <t>25-1337</t>
  </si>
  <si>
    <t>Applies if the Medicaid Care Category is Neonate</t>
  </si>
  <si>
    <t>Liver &amp;/or Intest Transpl</t>
  </si>
  <si>
    <t>Heart &amp;/or Lung Transpl</t>
  </si>
  <si>
    <t>Pancreas Transpl</t>
  </si>
  <si>
    <t>007-1</t>
  </si>
  <si>
    <t>007-2</t>
  </si>
  <si>
    <t>007-3</t>
  </si>
  <si>
    <t>007-4</t>
  </si>
  <si>
    <t>008-1</t>
  </si>
  <si>
    <t>008-2</t>
  </si>
  <si>
    <t>008-3</t>
  </si>
  <si>
    <t>008-4</t>
  </si>
  <si>
    <t>009-1</t>
  </si>
  <si>
    <t>Ecmo</t>
  </si>
  <si>
    <t>009-2</t>
  </si>
  <si>
    <t>009-3</t>
  </si>
  <si>
    <t>009-4</t>
  </si>
  <si>
    <t>010-1</t>
  </si>
  <si>
    <t>010-2</t>
  </si>
  <si>
    <t>010-3</t>
  </si>
  <si>
    <t>010-4</t>
  </si>
  <si>
    <t>Craniotomy for Trauma</t>
  </si>
  <si>
    <t>Craniotomy Exc for Trauma</t>
  </si>
  <si>
    <t>Ventricular Shunt Procs</t>
  </si>
  <si>
    <t>Spinal Procs</t>
  </si>
  <si>
    <t>Extracranial Vascular Procs</t>
  </si>
  <si>
    <t>Oth Nerv Sys &amp; Related Procs</t>
  </si>
  <si>
    <t>Spinal Dis &amp; Injuries</t>
  </si>
  <si>
    <t>Nervous Sys Malig</t>
  </si>
  <si>
    <t>Degen Nerv Sys Dis Exc Ms</t>
  </si>
  <si>
    <t xml:space="preserve">Mult Sclerosis </t>
  </si>
  <si>
    <t>Nerve Disorders</t>
  </si>
  <si>
    <t>Bact &amp; Tub Inf of Nervous Sys</t>
  </si>
  <si>
    <t>Non-Bact Inf of Nerv Sys</t>
  </si>
  <si>
    <t>Migraine &amp; Oth Headaches</t>
  </si>
  <si>
    <t>Complic Skull Fx, Coma &lt;1 Hr</t>
  </si>
  <si>
    <t>Uncomplic Head Trauma</t>
  </si>
  <si>
    <t>Oth Dis of Nervous Sys</t>
  </si>
  <si>
    <t>059-1</t>
  </si>
  <si>
    <t>059-2</t>
  </si>
  <si>
    <t>059-3</t>
  </si>
  <si>
    <t>059-4</t>
  </si>
  <si>
    <t>Maj Cranial/Facial Bone Procs</t>
  </si>
  <si>
    <t>Oth Maj Head &amp; Neck Procs</t>
  </si>
  <si>
    <t xml:space="preserve">Facial Bone Procs Exc Major </t>
  </si>
  <si>
    <t>Oth Ear, Nose Throat Procs</t>
  </si>
  <si>
    <t xml:space="preserve">Ear, Nose, Throat, Facial Malig </t>
  </si>
  <si>
    <t>Vertigo &amp; Oth Labyrinth Dis</t>
  </si>
  <si>
    <t>Inf of Upper Resp Tract</t>
  </si>
  <si>
    <t>Oth Ear, Nose, Throat Diags</t>
  </si>
  <si>
    <t>Maj Resp &amp; Chest Procs</t>
  </si>
  <si>
    <t>Oth Resp &amp; Chest Procs</t>
  </si>
  <si>
    <t>Cystic Fibrosis - Pulmon Dis</t>
  </si>
  <si>
    <t>Chronic Resp Dis Fm Perinatal</t>
  </si>
  <si>
    <t xml:space="preserve"> Resp Failure</t>
  </si>
  <si>
    <t>Maj Chest &amp; Resp Trauma</t>
  </si>
  <si>
    <t>Resp Malig</t>
  </si>
  <si>
    <t>Maj Resp Inf &amp; Inflammations</t>
  </si>
  <si>
    <t>Oth Pneumonia</t>
  </si>
  <si>
    <t>Interstitial &amp; Alveolar Lung Dis</t>
  </si>
  <si>
    <t>Oth Resp Diags Exc Minor</t>
  </si>
  <si>
    <t>Resp Symptoms &amp; Minor Diags</t>
  </si>
  <si>
    <t>145-1</t>
  </si>
  <si>
    <t>Acute Bronchitis</t>
  </si>
  <si>
    <t>145-2</t>
  </si>
  <si>
    <t>145-3</t>
  </si>
  <si>
    <t>145-4</t>
  </si>
  <si>
    <t>Maj Repair of Heart Anomaly</t>
  </si>
  <si>
    <t>Defib &amp; Heart Assist Implant</t>
  </si>
  <si>
    <t>Maj Abdominal Vascular Procs</t>
  </si>
  <si>
    <t>Pacemaker &amp; Defib Replacement</t>
  </si>
  <si>
    <t>Pacemaker &amp; Defib Revision</t>
  </si>
  <si>
    <t>Oth Circulatory Sys Procs</t>
  </si>
  <si>
    <t>Peripheral &amp; Oth Vascular Dis</t>
  </si>
  <si>
    <t>Angina Pect &amp; Atherosclerosis</t>
  </si>
  <si>
    <t>Cardiac Structural Dis</t>
  </si>
  <si>
    <t xml:space="preserve">Cardiac Arrhythmias </t>
  </si>
  <si>
    <t>Oth Circulatory Sys Diags</t>
  </si>
  <si>
    <t>Maj Stomach &amp; Esophag Procs</t>
  </si>
  <si>
    <t>Oth Stomach &amp; Esophag Procs</t>
  </si>
  <si>
    <t>Oth Small &amp; Large Bowel Procs</t>
  </si>
  <si>
    <t>Anal Procs</t>
  </si>
  <si>
    <t>Oth Hernia Procs</t>
  </si>
  <si>
    <t>Inguin, Fem &amp; Umbil Hernia Procs</t>
  </si>
  <si>
    <t>Oth Digestive &amp; Abdo Procs</t>
  </si>
  <si>
    <t>230-1</t>
  </si>
  <si>
    <t>230-2</t>
  </si>
  <si>
    <t>230-3</t>
  </si>
  <si>
    <t>230-4</t>
  </si>
  <si>
    <t>231-1</t>
  </si>
  <si>
    <t>231-2</t>
  </si>
  <si>
    <t>231-3</t>
  </si>
  <si>
    <t>231-4</t>
  </si>
  <si>
    <t>232-1</t>
  </si>
  <si>
    <t>232-2</t>
  </si>
  <si>
    <t>232-3</t>
  </si>
  <si>
    <t>232-4</t>
  </si>
  <si>
    <t>233-1</t>
  </si>
  <si>
    <t>Appendectomy With Complex Prin Dx</t>
  </si>
  <si>
    <t>233-2</t>
  </si>
  <si>
    <t>233-3</t>
  </si>
  <si>
    <t>233-4</t>
  </si>
  <si>
    <t>234-1</t>
  </si>
  <si>
    <t>Appendectomy Without Complex Prin Dx</t>
  </si>
  <si>
    <t>234-2</t>
  </si>
  <si>
    <t>234-3</t>
  </si>
  <si>
    <t>234-4</t>
  </si>
  <si>
    <t>Digestive Malig</t>
  </si>
  <si>
    <t>Maj Esophageal Dis</t>
  </si>
  <si>
    <t>Oth Esophageal Dis</t>
  </si>
  <si>
    <t>Gastroint Vasc Insufficiency</t>
  </si>
  <si>
    <t>Maj Gastroint &amp; Peritoneal Inf</t>
  </si>
  <si>
    <t>Other Gastroenteritis, N &amp; V</t>
  </si>
  <si>
    <t>Complic of GI Device or Proc</t>
  </si>
  <si>
    <t>Oth &amp; Unspec GI Hemorrhage</t>
  </si>
  <si>
    <t>Oth Digestive Sys Diags</t>
  </si>
  <si>
    <t>Maj Pancreas &amp; Liver Procs</t>
  </si>
  <si>
    <t>Maj Biliary Tract Procs</t>
  </si>
  <si>
    <t>Cholecystectomy</t>
  </si>
  <si>
    <t>Oth Hepatobiliary &amp; Abdo Procs</t>
  </si>
  <si>
    <t>Hepatic Coma &amp; Oth Maj Liver Dis</t>
  </si>
  <si>
    <t>Malig of Hepatobiliary Sys</t>
  </si>
  <si>
    <t>Dis of Pancreas Exc Malig</t>
  </si>
  <si>
    <t>Oth Dis of The Liver</t>
  </si>
  <si>
    <t>Dis of Gallbladder</t>
  </si>
  <si>
    <t>Lumb Fusion for Back Curvature</t>
  </si>
  <si>
    <t>Lumb Fusion Exc Back Curvature</t>
  </si>
  <si>
    <t>Disc Excision &amp; Decompress</t>
  </si>
  <si>
    <t>Skin Graft for Connect Tis Diags</t>
  </si>
  <si>
    <t>Knee &amp; Lower Leg Procs Exc Foot</t>
  </si>
  <si>
    <t>Hand &amp; Wrist Procs</t>
  </si>
  <si>
    <t>Soft Tissue Procs</t>
  </si>
  <si>
    <t>Oth Muscskl &amp; Connect Tis Procs</t>
  </si>
  <si>
    <t>Cervical Spinal Fusion</t>
  </si>
  <si>
    <t>Fx &amp; Dislc Exc Femur, Pelvis, Back</t>
  </si>
  <si>
    <t xml:space="preserve">Muscskl Malig &amp; Pathol Fx </t>
  </si>
  <si>
    <t>Musculoskeletal Inf</t>
  </si>
  <si>
    <t>Connective Tissue Dis</t>
  </si>
  <si>
    <t>Oth Back &amp; Neck Dis, Fx &amp; Injuries</t>
  </si>
  <si>
    <t>Oth Muscskl &amp; Connect Tis Diags</t>
  </si>
  <si>
    <t>Skin Graft for Cutaneous Diags</t>
  </si>
  <si>
    <t>Mastectomy Procs</t>
  </si>
  <si>
    <t>Breast Procs Exc Mastectomy</t>
  </si>
  <si>
    <t>Oth Cutaneous &amp; Related Procs</t>
  </si>
  <si>
    <t>Maj Skin Dis</t>
  </si>
  <si>
    <t>Malignant Breast Dis</t>
  </si>
  <si>
    <t>Cellulitis &amp; Other Skin Inf</t>
  </si>
  <si>
    <t>Trauma to Cutaneous Tissue</t>
  </si>
  <si>
    <t>Oth Cutaneous Tis &amp; Breast Dis</t>
  </si>
  <si>
    <t>Procs for Obesity</t>
  </si>
  <si>
    <t>Thyroid Procs</t>
  </si>
  <si>
    <t>Oth Procs for Metabolic Dis</t>
  </si>
  <si>
    <t>Nutritional Dis</t>
  </si>
  <si>
    <t>Hypovolemia</t>
  </si>
  <si>
    <t>Oth Endocrine Dis</t>
  </si>
  <si>
    <t>Other Non-Hypovolemic Electrolyte Dis</t>
  </si>
  <si>
    <t>426-1</t>
  </si>
  <si>
    <t>426-2</t>
  </si>
  <si>
    <t>426-3</t>
  </si>
  <si>
    <t>426-4</t>
  </si>
  <si>
    <t>427-1</t>
  </si>
  <si>
    <t>427-2</t>
  </si>
  <si>
    <t>427-3</t>
  </si>
  <si>
    <t>427-4</t>
  </si>
  <si>
    <t>Kidney Transpl</t>
  </si>
  <si>
    <t>Maj Bladder Procs</t>
  </si>
  <si>
    <t>Kidney &amp; Urinary Procs for Malig</t>
  </si>
  <si>
    <t>Kidney &amp; Urinary Procs Nonmalig</t>
  </si>
  <si>
    <t>Oth Bladder Procs</t>
  </si>
  <si>
    <t>Urethral Procs</t>
  </si>
  <si>
    <t>Oth Kidney &amp; Urinary Procs</t>
  </si>
  <si>
    <t>Kidney &amp; Urinary Tract Malig</t>
  </si>
  <si>
    <t>Kidney &amp; Urinary Tract Inf</t>
  </si>
  <si>
    <t>Urinary Stones &amp; Obstruction</t>
  </si>
  <si>
    <t xml:space="preserve">Oth Kidney &amp; Urinary Diags </t>
  </si>
  <si>
    <t>Maj Male Pelvic Procs</t>
  </si>
  <si>
    <t>Oth Male Reproductive Procs</t>
  </si>
  <si>
    <t>Malig, Male Reproductive Sys</t>
  </si>
  <si>
    <t>Male Reproduct Diags Exc Malig</t>
  </si>
  <si>
    <t>Radical Hysterectectomy</t>
  </si>
  <si>
    <t>Procs for Uterine/Adnexa Malig</t>
  </si>
  <si>
    <t>Uterine/Adnexa Procs Oth Malig</t>
  </si>
  <si>
    <t>Uterine/Adnexa Procs Non-Malig</t>
  </si>
  <si>
    <t>Fem Reproduct Reconstr Procs</t>
  </si>
  <si>
    <t>D&amp;C for Non-Obstetric Diags</t>
  </si>
  <si>
    <t>Oth Fem Reproductive Procs</t>
  </si>
  <si>
    <t>Uterine/Adnexa Procs Leiomyoma</t>
  </si>
  <si>
    <t>Female Reproductive Sys Malig</t>
  </si>
  <si>
    <t>Female Reproductive Sys Inf</t>
  </si>
  <si>
    <t>Menstrual &amp; Oth Fem Reprod Dis</t>
  </si>
  <si>
    <t>Cesarean Del</t>
  </si>
  <si>
    <t>D&amp;C for Obstetric Diags</t>
  </si>
  <si>
    <t>Ectopic Pregnancy Proc</t>
  </si>
  <si>
    <t>Oth O.R. Proc for Ob Diag Exc Del</t>
  </si>
  <si>
    <t>Vaginal Del</t>
  </si>
  <si>
    <t>Threatened Abortion</t>
  </si>
  <si>
    <t>Oth Antepartum Diags</t>
  </si>
  <si>
    <t>Neo, Tsf&lt;5 Days, Not Born Here</t>
  </si>
  <si>
    <t>Neo, Tsf&lt;5 Days Old, Born Here</t>
  </si>
  <si>
    <t>Maj Hem/Immun Diag</t>
  </si>
  <si>
    <t>Coagulation &amp; Platelet Dis</t>
  </si>
  <si>
    <t>Maj O.R. Proc Lymphatic Neoplasm</t>
  </si>
  <si>
    <t>Oth O.R. Proc Lymphatic Neoplasm</t>
  </si>
  <si>
    <t>Lymphoma, Myeloma &amp; Non-Ac Leuk</t>
  </si>
  <si>
    <t>Radiothapy</t>
  </si>
  <si>
    <t>Lymphatic &amp; Oth Malig &amp; Neoplasms</t>
  </si>
  <si>
    <t>Septicemia &amp; Disseminated Inf</t>
  </si>
  <si>
    <t>Post-Op, Post-Trauma, Device Inf</t>
  </si>
  <si>
    <t>Oth Inf &amp; Parasit Diseases</t>
  </si>
  <si>
    <t>Maj Depression</t>
  </si>
  <si>
    <t xml:space="preserve">Dis of Personality </t>
  </si>
  <si>
    <t>Bipolar Dis</t>
  </si>
  <si>
    <t>Depression Exc Maj Dep</t>
  </si>
  <si>
    <t>Adjust Dis &amp; Neuroses Exc Dep</t>
  </si>
  <si>
    <t>Organic Mental Health Disturb</t>
  </si>
  <si>
    <t>Eating Dis</t>
  </si>
  <si>
    <t>Oth Mental Health Dis</t>
  </si>
  <si>
    <t>Oth Drug Abuse &amp; Dependence</t>
  </si>
  <si>
    <t>792-1</t>
  </si>
  <si>
    <t>792-2</t>
  </si>
  <si>
    <t>792-3</t>
  </si>
  <si>
    <t>792-4</t>
  </si>
  <si>
    <t>793-1</t>
  </si>
  <si>
    <t>793-2</t>
  </si>
  <si>
    <t>793-3</t>
  </si>
  <si>
    <t>793-4</t>
  </si>
  <si>
    <t>794-1</t>
  </si>
  <si>
    <t>794-2</t>
  </si>
  <si>
    <t>794-3</t>
  </si>
  <si>
    <t>794-4</t>
  </si>
  <si>
    <t>810-1</t>
  </si>
  <si>
    <t>810-2</t>
  </si>
  <si>
    <t>810-3</t>
  </si>
  <si>
    <t>810-4</t>
  </si>
  <si>
    <t>Oth Complics of Treatment</t>
  </si>
  <si>
    <t>Toxic Eff of Non-Medicinal Subst</t>
  </si>
  <si>
    <t>817-1</t>
  </si>
  <si>
    <t>817-2</t>
  </si>
  <si>
    <t>817-3</t>
  </si>
  <si>
    <t>817-4</t>
  </si>
  <si>
    <t xml:space="preserve">Signs, Symptoms &amp; Oth Factors </t>
  </si>
  <si>
    <t>Oth Aftercare &amp; Convalescence</t>
  </si>
  <si>
    <t>HIV</t>
  </si>
  <si>
    <t>Craniotomy for Mult Sig Trauma</t>
  </si>
  <si>
    <t>Ext Trunk Procs Mult Sig Trauma</t>
  </si>
  <si>
    <t>Muscskl Procs Mult Sig Trauma</t>
  </si>
  <si>
    <t>Ext Proc Unrel to Diag</t>
  </si>
  <si>
    <t>Mod Ext Proc Unrel to Diag</t>
  </si>
  <si>
    <t>Nonext Proc Unrel to Diag</t>
  </si>
  <si>
    <t>Principal Diag Invalid</t>
  </si>
  <si>
    <t>007</t>
  </si>
  <si>
    <t>008</t>
  </si>
  <si>
    <t>009</t>
  </si>
  <si>
    <t>010</t>
  </si>
  <si>
    <t>059</t>
  </si>
  <si>
    <t>145</t>
  </si>
  <si>
    <t>230</t>
  </si>
  <si>
    <t>231</t>
  </si>
  <si>
    <t>232</t>
  </si>
  <si>
    <t>233</t>
  </si>
  <si>
    <t>234</t>
  </si>
  <si>
    <t>426</t>
  </si>
  <si>
    <t>427</t>
  </si>
  <si>
    <t>792</t>
  </si>
  <si>
    <t>793</t>
  </si>
  <si>
    <t>794</t>
  </si>
  <si>
    <t>810</t>
  </si>
  <si>
    <t>817</t>
  </si>
  <si>
    <t>Trach, W Mv 96+ Hrs W Extensive Proc</t>
  </si>
  <si>
    <t>Trach, Mv 96+ Hrs, W/O Ext Proc</t>
  </si>
  <si>
    <t>Allogeneic Bone Marrow Transpl</t>
  </si>
  <si>
    <t xml:space="preserve">Autologous Bone Marrow Transpl </t>
  </si>
  <si>
    <t xml:space="preserve">Head Trauma With Deep Coma </t>
  </si>
  <si>
    <t>Cva &amp; Precereb Occl W Infarct</t>
  </si>
  <si>
    <t>Nonspec Cva W/O Infarct</t>
  </si>
  <si>
    <t xml:space="preserve">Alteration in Consciousness </t>
  </si>
  <si>
    <t>Head Trauma W Coma &gt;1 Hr</t>
  </si>
  <si>
    <t xml:space="preserve">Anoxic &amp; Other Severe Brain Damage </t>
  </si>
  <si>
    <t>orbit and Eye Procs</t>
  </si>
  <si>
    <t xml:space="preserve">Eye Infections and Other Eye Disorders </t>
  </si>
  <si>
    <t>tonsil &amp; Adenoid Procs</t>
  </si>
  <si>
    <t xml:space="preserve">Dental Diseases and Disorders </t>
  </si>
  <si>
    <t>Resp Sys Diag W Mv 96+ Hrs</t>
  </si>
  <si>
    <t>Copd</t>
  </si>
  <si>
    <t>Cardiac Valve Procs W Ami or Complex Pdx</t>
  </si>
  <si>
    <t>Cardiac Valve Procs W/O Ami or Comp Pdx</t>
  </si>
  <si>
    <t>Other Cardiothor &amp; Thoracic Vasc Proc</t>
  </si>
  <si>
    <t>Pacemaker Impl W Ami or Shock</t>
  </si>
  <si>
    <t>Pacemaker Impl W/O Ami or Shock</t>
  </si>
  <si>
    <t>Percut Coronary Intervention W Ami</t>
  </si>
  <si>
    <t>Percut Coronary Intervention W/O Ami</t>
  </si>
  <si>
    <t>Cardiac Cath for Coronary Artery Dz</t>
  </si>
  <si>
    <t>Cardiac Cath for Other Non-Coronary Cond</t>
  </si>
  <si>
    <t>Complic of Cv Device or Proc</t>
  </si>
  <si>
    <t xml:space="preserve">Major Small Bowel Procedures </t>
  </si>
  <si>
    <t xml:space="preserve">Major Large Bowel Procedures </t>
  </si>
  <si>
    <t xml:space="preserve">Gastric Fundoplication </t>
  </si>
  <si>
    <t>Amput of Lower Limb Exc toes</t>
  </si>
  <si>
    <t>Foot &amp; toe Procs</t>
  </si>
  <si>
    <t>Shldr, Upr Arm &amp; Fa Procs Xcp Joint Repl</t>
  </si>
  <si>
    <t>Fx of Pelvis or Dislocation of Hip</t>
  </si>
  <si>
    <t>Complic of ortho Device or Proc</t>
  </si>
  <si>
    <t xml:space="preserve">Adrenal Procedures </t>
  </si>
  <si>
    <t xml:space="preserve">Non-Hypovolemic Sodium Disorders </t>
  </si>
  <si>
    <t xml:space="preserve">Thyroid Disorders </t>
  </si>
  <si>
    <t>Renal Dialysis Access Device &amp; Vessel Rp</t>
  </si>
  <si>
    <t>Complic Genitourin Dev or Proc</t>
  </si>
  <si>
    <t xml:space="preserve">Penis, Testes &amp; Scrotal Procedures </t>
  </si>
  <si>
    <t>Vag Del W Ster &amp;/or D&amp;C</t>
  </si>
  <si>
    <t>Vag Del W Proc Exc Ster &amp;/or D&amp;C</t>
  </si>
  <si>
    <t>Postpartum Diags W/O Proc</t>
  </si>
  <si>
    <t>Abortion W/O D&amp;C</t>
  </si>
  <si>
    <t>Neo W Ecmo</t>
  </si>
  <si>
    <t>Neo Bwt &lt;1500g W Maj Proc</t>
  </si>
  <si>
    <t>Neo Bwt &lt;500g or &lt;24 Wks</t>
  </si>
  <si>
    <t>Neo Bwt 500-749g W/O Maj Proc</t>
  </si>
  <si>
    <t>Neo Bwt 750-999g W/O Maj Proc</t>
  </si>
  <si>
    <t>Neo Bwt 1000-1249g W Maj Problem</t>
  </si>
  <si>
    <t xml:space="preserve">Neo Bwt 1000-1249g </t>
  </si>
  <si>
    <t>Neo Bwt 1250-1499g W Maj Problem</t>
  </si>
  <si>
    <t>Neo Bwt 1250-1499g</t>
  </si>
  <si>
    <t>Neo Bwt 1500-2499g W Maj Proc</t>
  </si>
  <si>
    <t>Neo Bwt 1500-1999g W Maj Anomaly</t>
  </si>
  <si>
    <t>Neo Bwt 1500-1999g Maj Resp Cond</t>
  </si>
  <si>
    <t>Neo Bwt 1500-1999g W Inf</t>
  </si>
  <si>
    <t>Neo Bwt 1500-1999g</t>
  </si>
  <si>
    <t>Neo Bwt 2000-2499g W Maj Anomaly</t>
  </si>
  <si>
    <t>Neo Bwt 2000-2499g Maj Resp Cond</t>
  </si>
  <si>
    <t>Neo Bwt 2000-2499g W Inf</t>
  </si>
  <si>
    <t>Neo Bwt 2000-2499g W Oth Sig Cond</t>
  </si>
  <si>
    <t>Norm Newborn, Bwt 2000-2499g</t>
  </si>
  <si>
    <t>Neo Bwt &gt;2499g W Maj Cv Proc</t>
  </si>
  <si>
    <t>Neo Bwt &gt;2499g W Oth Maj Proc</t>
  </si>
  <si>
    <t>Neo Bwt &gt;2499g W Maj Anomaly</t>
  </si>
  <si>
    <t>Neo, Bwt &gt;2499g W Maj Resp Cond</t>
  </si>
  <si>
    <t>Neo Bwt &gt;2499g W Inf</t>
  </si>
  <si>
    <t>Neo Bwt &gt;2499g W Oth Sig Cond</t>
  </si>
  <si>
    <t>Normal Newborn, Bwt &gt;2499g</t>
  </si>
  <si>
    <t>Oth Procs of Blood &amp; Rel organs</t>
  </si>
  <si>
    <t>Oth Dis of Blood &amp; Rel organs</t>
  </si>
  <si>
    <t>Chemotherapy for Acute Leukemia</t>
  </si>
  <si>
    <t>Inf &amp; Parasit Dis Incl HIV W O.R. Proc</t>
  </si>
  <si>
    <t>Post-Op, Device Inf W O.R. Proc</t>
  </si>
  <si>
    <t>Mental Illness Diag W O.R. Proc</t>
  </si>
  <si>
    <t>Drug &amp; Alcohol Abuse, Ama</t>
  </si>
  <si>
    <t>Alc &amp; Drug Dep W Rehab or Detox</t>
  </si>
  <si>
    <t>Extensive or Proc for Other Comp of Tx</t>
  </si>
  <si>
    <t>Mod Extensive or Proc for Other Comp</t>
  </si>
  <si>
    <t xml:space="preserve">Non-Ext or Proc for Other Comp of Treat </t>
  </si>
  <si>
    <t xml:space="preserve">Hemorrhage or Hematoma Due to Comp </t>
  </si>
  <si>
    <t>Oth Inj and Poisoning Diags</t>
  </si>
  <si>
    <t xml:space="preserve">Overdose </t>
  </si>
  <si>
    <t>Ext 3rd Deg Burns W Skin Graft</t>
  </si>
  <si>
    <t>Burns W/Skin Grft Excp Extensive 3rd Deg</t>
  </si>
  <si>
    <t>Ext Burns W/O Skin Graft</t>
  </si>
  <si>
    <t>Proc W Diag of Rehab or Other</t>
  </si>
  <si>
    <t>HIV W Mult Maj Related Cond</t>
  </si>
  <si>
    <t>HIV W Maj Related Cond</t>
  </si>
  <si>
    <t>HIV W Mult Sig Related Cond</t>
  </si>
  <si>
    <t>Mult Sig Trauma W/O O.R. Proc</t>
  </si>
  <si>
    <t>All DRGs (1,304 DRGs + 2 error DRGs)</t>
  </si>
  <si>
    <t xml:space="preserve">Payment Rel. Wt. Pediatric </t>
  </si>
  <si>
    <t>Payment Rel. Wt. Adult</t>
  </si>
  <si>
    <t>Medicaid Care Category</t>
  </si>
  <si>
    <t>APR-DRG (Version 35)</t>
  </si>
  <si>
    <r>
      <t>3. This spreadsheet includes data obtained through the use of proprietary computer software created, owned and licensed by the 3M Company. All copyrights in and to the 3M</t>
    </r>
    <r>
      <rPr>
        <vertAlign val="superscript"/>
        <sz val="8"/>
        <color indexed="8"/>
        <rFont val="Arial"/>
        <family val="2"/>
      </rPr>
      <t>TM</t>
    </r>
    <r>
      <rPr>
        <sz val="8"/>
        <color indexed="8"/>
        <rFont val="Arial"/>
        <family val="2"/>
      </rPr>
      <t xml:space="preserve"> Software are owned by 3M. All rights reserved. 3M is not responsible for the contents of this calculator.</t>
    </r>
  </si>
  <si>
    <t>Cost on a given stay must exceed this amount to be considered for outlier payment</t>
  </si>
  <si>
    <t>Is this stay eligible for a day outlier payment or a cost outlier payment?</t>
  </si>
  <si>
    <r>
      <t>6.</t>
    </r>
    <r>
      <rPr>
        <sz val="8"/>
        <color rgb="FF000000"/>
        <rFont val="Arial"/>
        <family val="2"/>
      </rPr>
      <t> </t>
    </r>
    <r>
      <rPr>
        <sz val="8"/>
        <rFont val="Arial"/>
        <family val="2"/>
      </rPr>
      <t>For some Medicaid Care Categories, “policy adjustors” increase the relative weight used for payment purposes. These increases were put in place to encourage beneficiary access to quality care. The Medicaid Care Category corresponds to APR-DRG assignment, as shown in the table below. Although application of policy adjustors almost always corresponds to the APR-DRG assignment, in cases of difference the Medicaid claims processing system will be taken as correct.</t>
    </r>
  </si>
  <si>
    <t>These values are set by Medicaid and should not be changed</t>
  </si>
  <si>
    <t>Applies if the Medicaid Care Category is Obstetric or Normal Newborn</t>
  </si>
  <si>
    <t>These values are returned by the claims processing system</t>
  </si>
  <si>
    <t>C21 &gt; C28</t>
  </si>
  <si>
    <t>The lower-of between C55 and C58, if the transfer adjustment calculation is performed, else use C55</t>
  </si>
  <si>
    <t>C69 * C30 (True loss times marginal cost percentage)</t>
  </si>
  <si>
    <t xml:space="preserve">Outlier eligible </t>
  </si>
  <si>
    <t>Charge cap</t>
  </si>
  <si>
    <t>Out of state facilities should select the state where the service was rendered in the drop down window</t>
  </si>
  <si>
    <t>Determines which CCR to use; update to values will occur October 1 of each year</t>
  </si>
  <si>
    <t>(C57="Yes,"(C55/C48)*(C21 + 1))</t>
  </si>
  <si>
    <t>Provider Name
(Out-of-State at Bottom of List)</t>
  </si>
  <si>
    <t>Pediatric Transplant</t>
  </si>
  <si>
    <t>Adult Transplant</t>
  </si>
  <si>
    <t>Pediatric Misc</t>
  </si>
  <si>
    <t>Adult Misc</t>
  </si>
  <si>
    <t>Pediatric Respiratory</t>
  </si>
  <si>
    <t>Adult Respiratory</t>
  </si>
  <si>
    <t>Adult Circulatory</t>
  </si>
  <si>
    <t>Adult Gastrointestinal</t>
  </si>
  <si>
    <t>Normal Newborn</t>
  </si>
  <si>
    <t>Pediatric Mental Health</t>
  </si>
  <si>
    <t>Adult Mental Health</t>
  </si>
  <si>
    <t>Pediatric Rehab</t>
  </si>
  <si>
    <t>Adult Rehab</t>
  </si>
  <si>
    <t>Error Drg</t>
  </si>
  <si>
    <t>4. A "Frequently Asked Questions" document is available and is essential in understanding the payment method. This DRG Pricing Calculator is available in Excel and PDF formats. To download these documents, go to www.medicaid.ms.gov/provider/reimbursement.</t>
  </si>
  <si>
    <t>01384536</t>
  </si>
  <si>
    <t>25-3027</t>
  </si>
  <si>
    <t>Healthsouth Rehabilitation Hospital</t>
  </si>
  <si>
    <t>Jeff Anderson Regional Medical Center</t>
  </si>
  <si>
    <t xml:space="preserve">Panola Medical Center </t>
  </si>
  <si>
    <t xml:space="preserve">Gilmore Memorial Hospital </t>
  </si>
  <si>
    <t>Monroe Regional Medical Center</t>
  </si>
  <si>
    <t>Select Specialty Hospital- Belhaven</t>
  </si>
  <si>
    <t xml:space="preserve">Stays </t>
  </si>
  <si>
    <t>C80</t>
  </si>
  <si>
    <t>(IF(AND(C49="C",C68=1),(C60+C70),IF(AND(C49="D",C73=1),(C60+C74),C60)),2)</t>
  </si>
  <si>
    <t>If C42 is between 740 and 776, return a value of 1 (yes), else return a value of 0 (no)</t>
  </si>
  <si>
    <t>Used to the applicable policy adjustor</t>
  </si>
  <si>
    <t>1= Prorated adjustment is applied, 0 = Prorated adjustment does not apply</t>
  </si>
  <si>
    <t>IF C78= 1,(C76/C48)*(C21+1),"NA")</t>
  </si>
  <si>
    <t>Mental health policy adjustor eligible, Y = 1, N= 0</t>
  </si>
  <si>
    <r>
      <t>Lower-of between C76 and C79</t>
    </r>
    <r>
      <rPr>
        <sz val="10"/>
        <rFont val="Arial"/>
        <family val="2"/>
      </rPr>
      <t xml:space="preserve">, if applicable </t>
    </r>
  </si>
  <si>
    <t>Cost Report Year End 2017</t>
  </si>
  <si>
    <t>Look up from DRG table, T = Transplant, 0 = Not a Transplant</t>
  </si>
  <si>
    <t>(C21-C31)*C32, If negative, the day outlier does not apply</t>
  </si>
  <si>
    <t xml:space="preserve">A per stay amount per hospital that qualifies for medical education payment. Entered by the hospital. </t>
  </si>
  <si>
    <t xml:space="preserve">Trach, W Mv 96+ Hrs W Extensive Proc </t>
  </si>
  <si>
    <t xml:space="preserve">(C51="Yes",C53,(C84+C85)) (Interim Payment or DRG Payment Determination) </t>
  </si>
  <si>
    <t>IF(C86-C87-C88)&gt;0,C86-C87-C88,0); cannot be negative</t>
  </si>
  <si>
    <t>Is the estimated loss greater than outlier threshold and C62 equal to "Cost Outlier"? 1 = Yes, 0 = No</t>
  </si>
  <si>
    <t>A "Frequently Asked Questions" document is available and is essential in understanding the payment method. This DRG Pricing Calculator is available in both Excel and PDF formats. To download these documents, go to http://www.medicaid.ms.gov/provider/reimbursement.</t>
  </si>
  <si>
    <t>Does estimated loss exceed cost outlier threshold? Y = 1, N= 0</t>
  </si>
  <si>
    <r>
      <t xml:space="preserve">Are MCD covered days greater than </t>
    </r>
    <r>
      <rPr>
        <sz val="10"/>
        <color theme="1"/>
        <rFont val="Arial"/>
        <family val="2"/>
      </rPr>
      <t>the</t>
    </r>
    <r>
      <rPr>
        <sz val="10"/>
        <rFont val="Arial"/>
        <family val="2"/>
      </rPr>
      <t xml:space="preserve"> MH long stay threshold? Y = 1, N= 0</t>
    </r>
  </si>
  <si>
    <t>Effective with discharge dates on or after July 1, 2019</t>
  </si>
  <si>
    <t>1. The DRG base price, policy adjustor values, and other specific payment policy parameters are final for update July 1, 2019.</t>
  </si>
  <si>
    <t>Actual 10/1/2018 CCR Based on Federal Register or Cost Report</t>
  </si>
  <si>
    <t>08/17/18 Final Rule</t>
  </si>
  <si>
    <t>Source of CCR 7/1/2019</t>
  </si>
  <si>
    <t>Source of CCR 10/1/2019
(To Be Updated Mid-Sept. 2019)</t>
  </si>
  <si>
    <t>2017 Average for the Bed Class</t>
  </si>
  <si>
    <t>7. The "count" of stays refers to Mississippi Medicaid volume in SFY 18 (July 1, 2017, to June 30, 2018, paid through December 31, 2018). It is included for the information of hospitals and other interested parties.</t>
  </si>
  <si>
    <t>1. The hospital or other user inputs data in cells C16-C18, C20-C24, C40, C85,C87-88.</t>
  </si>
  <si>
    <t xml:space="preserve">3. The calculator will show the predicted allowed amount and paid amounts in cells C86 and C89. </t>
  </si>
  <si>
    <t>Is the last date of service equal to or greater than 10/1/2019?</t>
  </si>
  <si>
    <t>Interim claim payment, skip to line C89 for final interim payment</t>
  </si>
  <si>
    <t xml:space="preserve">C55 - C64, or C60 - C64 if transfer adjustment applicable </t>
  </si>
  <si>
    <t>Lower-of between C82 and C16 (Charge Cap)</t>
  </si>
  <si>
    <t>09730779</t>
  </si>
  <si>
    <t>25-4011</t>
  </si>
  <si>
    <t>Gulfport Behavioral Health System</t>
  </si>
  <si>
    <t>Patient discharge status = 02, 05, 07, 63, 65, 66, 82, 85, 91, 93, 94</t>
  </si>
  <si>
    <t>Mississippi Medicaid Table of APR-DRGs and Relative Weights Effective 7/1/2019</t>
  </si>
  <si>
    <t>01150230</t>
  </si>
  <si>
    <t>25-4012</t>
  </si>
  <si>
    <t>Gulf Oaks Behavioral Hospital</t>
  </si>
  <si>
    <t>2018 Average for the Bed Class</t>
  </si>
  <si>
    <t>Cost Report Year End 2018</t>
  </si>
  <si>
    <t>08/16/19 Final Rule</t>
  </si>
  <si>
    <t>1. This table was updated in October 2019, from sources as noted.</t>
  </si>
  <si>
    <t>Actual 10/1/2019 CCR Based on Federal Register or Cost Report</t>
  </si>
  <si>
    <t>Updated 10/11/2019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</si>
</sst>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5" formatCode="&quot;$&quot;#,##0_);\(&quot;$&quot;#,##0\)"/>
    <numFmt numFmtId="7" formatCode="&quot;$&quot;#,##0.00_);\(&quot;$&quot;#,##0.00\)"/>
    <numFmt numFmtId="41" formatCode="_(* #,##0_);_(* \(#,##0\);_(* &quot;-&quot;_);_(@_)"/>
    <numFmt numFmtId="44" formatCode="_(&quot;$&quot;* #,##0.00_);_(&quot;$&quot;* \(#,##0.00\);_(&quot;$&quot;* &quot;-&quot;??_);_(@_)"/>
    <numFmt numFmtId="43" formatCode="_(* #,##0.00_);_(* \(#,##0.00\);_(* &quot;-&quot;??_);_(@_)"/>
    <numFmt numFmtId="164" formatCode="_(* #,##0.000_);_(* \(#,##0.000\);_(* &quot;-&quot;??_);_(@_)"/>
    <numFmt numFmtId="165" formatCode="_(* #,##0.0000_);_(* \(#,##0.0000\);_(* &quot;-&quot;??_);_(@_)"/>
    <numFmt numFmtId="166" formatCode="_(* #,##0_);_(* \(#,##0\);_(* &quot;-&quot;??_);_(@_)"/>
    <numFmt numFmtId="167" formatCode="&quot;$&quot;#,##0.00"/>
    <numFmt numFmtId="168" formatCode="&quot;$&quot;#,##0"/>
    <numFmt numFmtId="169" formatCode="0.0_);[Red]\(0.0\)"/>
    <numFmt numFmtId="170" formatCode="#,##0.00000"/>
    <numFmt numFmtId="171" formatCode="0.00000"/>
    <numFmt numFmtId="172" formatCode="#,##0.00000_);\(#,##0.00000\)"/>
    <numFmt numFmtId="173" formatCode="[$-409]mmmm\ d\,\ yyyy;@"/>
  </numFmts>
  <fonts count="127"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name val="Arial"/>
      <family val="2"/>
    </font>
    <font>
      <sz val="9"/>
      <name val="Arial"/>
      <family val="2"/>
    </font>
    <font>
      <b/>
      <sz val="9"/>
      <color theme="0"/>
      <name val="Arial"/>
      <family val="2"/>
    </font>
    <font>
      <sz val="11"/>
      <color theme="1"/>
      <name val="Arial"/>
      <family val="2"/>
    </font>
    <font>
      <sz val="11"/>
      <color indexed="8"/>
      <name val="Arial Narrow"/>
      <family val="2"/>
    </font>
    <font>
      <sz val="11"/>
      <color theme="1"/>
      <name val="Arial Narrow"/>
      <family val="2"/>
    </font>
    <font>
      <b/>
      <sz val="9"/>
      <color indexed="9"/>
      <name val="Arial"/>
      <family val="2"/>
    </font>
    <font>
      <b/>
      <sz val="9"/>
      <name val="Arial"/>
      <family val="2"/>
    </font>
    <font>
      <sz val="9"/>
      <color theme="1"/>
      <name val="Arial"/>
      <family val="2"/>
    </font>
    <font>
      <sz val="10"/>
      <color indexed="8"/>
      <name val="Arial Narrow"/>
      <family val="2"/>
    </font>
    <font>
      <b/>
      <sz val="16"/>
      <color indexed="9"/>
      <name val="Arial"/>
      <family val="2"/>
    </font>
    <font>
      <sz val="10"/>
      <color theme="1"/>
      <name val="Arial"/>
      <family val="2"/>
    </font>
    <font>
      <b/>
      <sz val="16"/>
      <color theme="0"/>
      <name val="Arial"/>
      <family val="2"/>
    </font>
    <font>
      <sz val="16"/>
      <color theme="0"/>
      <name val="Arial"/>
      <family val="2"/>
    </font>
    <font>
      <sz val="16"/>
      <name val="Arial"/>
      <family val="2"/>
    </font>
    <font>
      <b/>
      <sz val="12"/>
      <name val="Arial"/>
      <family val="2"/>
    </font>
    <font>
      <sz val="12"/>
      <name val="Arial"/>
      <family val="2"/>
    </font>
    <font>
      <sz val="9"/>
      <color rgb="FF000000"/>
      <name val="Arial"/>
      <family val="2"/>
    </font>
    <font>
      <i/>
      <sz val="10"/>
      <color indexed="8"/>
      <name val="Arial"/>
      <family val="2"/>
    </font>
    <font>
      <i/>
      <sz val="10"/>
      <color theme="0"/>
      <name val="Arial"/>
      <family val="2"/>
    </font>
    <font>
      <sz val="10"/>
      <color indexed="8"/>
      <name val="Arial"/>
      <family val="2"/>
    </font>
    <font>
      <b/>
      <sz val="10"/>
      <name val="Arial"/>
      <family val="2"/>
    </font>
    <font>
      <sz val="11"/>
      <color theme="1"/>
      <name val="Calibri"/>
      <family val="2"/>
      <scheme val="minor"/>
    </font>
    <font>
      <sz val="8"/>
      <name val="Arial"/>
      <family val="2"/>
    </font>
    <font>
      <sz val="10"/>
      <name val="Xerox Sans"/>
      <family val="3"/>
    </font>
    <font>
      <b/>
      <sz val="10"/>
      <color theme="0"/>
      <name val="Arial"/>
      <family val="2"/>
    </font>
    <font>
      <sz val="10"/>
      <color rgb="FFFF0000"/>
      <name val="Arial"/>
      <family val="2"/>
    </font>
    <font>
      <b/>
      <sz val="10"/>
      <color theme="1"/>
      <name val="Arial"/>
      <family val="2"/>
    </font>
    <font>
      <sz val="10"/>
      <color theme="0"/>
      <name val="Arial"/>
      <family val="2"/>
    </font>
    <font>
      <b/>
      <sz val="10"/>
      <color indexed="9"/>
      <name val="Arial"/>
      <family val="2"/>
    </font>
    <font>
      <sz val="10"/>
      <color indexed="9"/>
      <name val="Arial"/>
      <family val="2"/>
    </font>
    <font>
      <b/>
      <i/>
      <sz val="10"/>
      <color theme="1"/>
      <name val="Arial"/>
      <family val="2"/>
    </font>
    <font>
      <b/>
      <sz val="18"/>
      <color indexed="9"/>
      <name val="Arial"/>
      <family val="2"/>
    </font>
    <font>
      <i/>
      <vertAlign val="superscript"/>
      <sz val="10"/>
      <color indexed="8"/>
      <name val="Arial"/>
      <family val="2"/>
    </font>
    <font>
      <i/>
      <sz val="10"/>
      <name val="Arial"/>
      <family val="2"/>
    </font>
    <font>
      <b/>
      <sz val="8"/>
      <name val="Arial"/>
      <family val="2"/>
    </font>
    <font>
      <b/>
      <sz val="8"/>
      <color indexed="8"/>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Narrow"/>
      <family val="2"/>
    </font>
    <font>
      <sz val="11"/>
      <color indexed="8"/>
      <name val="Calibri"/>
      <family val="2"/>
    </font>
    <font>
      <sz val="11"/>
      <color indexed="9"/>
      <name val="Calibri"/>
      <family val="2"/>
    </font>
    <font>
      <sz val="11"/>
      <color indexed="20"/>
      <name val="Calibri"/>
      <family val="2"/>
    </font>
    <font>
      <sz val="10"/>
      <color rgb="FF9C0006"/>
      <name val="Arial"/>
      <family val="2"/>
    </font>
    <font>
      <sz val="10"/>
      <color indexed="20"/>
      <name val="Arial"/>
      <family val="2"/>
    </font>
    <font>
      <b/>
      <sz val="11"/>
      <color indexed="52"/>
      <name val="Calibri"/>
      <family val="2"/>
    </font>
    <font>
      <b/>
      <sz val="10"/>
      <color rgb="FFFA7D00"/>
      <name val="Arial"/>
      <family val="2"/>
    </font>
    <font>
      <b/>
      <sz val="10"/>
      <color indexed="52"/>
      <name val="Arial"/>
      <family val="2"/>
    </font>
    <font>
      <b/>
      <sz val="11"/>
      <color indexed="9"/>
      <name val="Calibri"/>
      <family val="2"/>
    </font>
    <font>
      <sz val="11"/>
      <color indexed="8"/>
      <name val="Arial"/>
      <family val="2"/>
    </font>
    <font>
      <sz val="7"/>
      <color rgb="FF000000"/>
      <name val="Arial"/>
      <family val="2"/>
    </font>
    <font>
      <sz val="7"/>
      <color indexed="8"/>
      <name val="Arial"/>
      <family val="2"/>
    </font>
    <font>
      <i/>
      <sz val="11"/>
      <color indexed="23"/>
      <name val="Calibri"/>
      <family val="2"/>
    </font>
    <font>
      <i/>
      <sz val="10"/>
      <color rgb="FF7F7F7F"/>
      <name val="Arial"/>
      <family val="2"/>
    </font>
    <font>
      <i/>
      <sz val="10"/>
      <color indexed="23"/>
      <name val="Arial"/>
      <family val="2"/>
    </font>
    <font>
      <u/>
      <sz val="10"/>
      <color rgb="FF004488"/>
      <name val="Arial"/>
      <family val="2"/>
    </font>
    <font>
      <sz val="11"/>
      <color indexed="17"/>
      <name val="Calibri"/>
      <family val="2"/>
    </font>
    <font>
      <sz val="10"/>
      <color rgb="FF006100"/>
      <name val="Arial"/>
      <family val="2"/>
    </font>
    <font>
      <sz val="10"/>
      <color indexed="17"/>
      <name val="Arial"/>
      <family val="2"/>
    </font>
    <font>
      <b/>
      <sz val="15"/>
      <color indexed="56"/>
      <name val="Calibri"/>
      <family val="2"/>
    </font>
    <font>
      <b/>
      <sz val="15"/>
      <color theme="3"/>
      <name val="Arial"/>
      <family val="2"/>
    </font>
    <font>
      <b/>
      <sz val="15"/>
      <color indexed="56"/>
      <name val="Arial"/>
      <family val="2"/>
    </font>
    <font>
      <b/>
      <sz val="13"/>
      <color indexed="56"/>
      <name val="Calibri"/>
      <family val="2"/>
    </font>
    <font>
      <b/>
      <sz val="13"/>
      <color theme="3"/>
      <name val="Arial"/>
      <family val="2"/>
    </font>
    <font>
      <b/>
      <sz val="13"/>
      <color indexed="56"/>
      <name val="Arial"/>
      <family val="2"/>
    </font>
    <font>
      <b/>
      <sz val="11"/>
      <color indexed="56"/>
      <name val="Calibri"/>
      <family val="2"/>
    </font>
    <font>
      <b/>
      <sz val="11"/>
      <color theme="3"/>
      <name val="Arial"/>
      <family val="2"/>
    </font>
    <font>
      <b/>
      <sz val="11"/>
      <color indexed="56"/>
      <name val="Arial"/>
      <family val="2"/>
    </font>
    <font>
      <u/>
      <sz val="11"/>
      <color theme="10"/>
      <name val="Calibri"/>
      <family val="2"/>
    </font>
    <font>
      <u/>
      <sz val="10"/>
      <color rgb="FF0066AA"/>
      <name val="Arial"/>
      <family val="2"/>
    </font>
    <font>
      <u/>
      <sz val="11"/>
      <color indexed="12"/>
      <name val="Calibri"/>
      <family val="2"/>
    </font>
    <font>
      <u/>
      <sz val="10"/>
      <color indexed="12"/>
      <name val="Arial"/>
      <family val="2"/>
    </font>
    <font>
      <u/>
      <sz val="12.1"/>
      <color theme="10"/>
      <name val="Calibri"/>
      <family val="2"/>
    </font>
    <font>
      <u/>
      <sz val="12"/>
      <color indexed="12"/>
      <name val="Times New Roman"/>
      <family val="1"/>
    </font>
    <font>
      <sz val="11"/>
      <color indexed="62"/>
      <name val="Calibri"/>
      <family val="2"/>
    </font>
    <font>
      <sz val="10"/>
      <color rgb="FF3F3F76"/>
      <name val="Arial"/>
      <family val="2"/>
    </font>
    <font>
      <sz val="10"/>
      <color indexed="62"/>
      <name val="Arial"/>
      <family val="2"/>
    </font>
    <font>
      <sz val="11"/>
      <color indexed="52"/>
      <name val="Calibri"/>
      <family val="2"/>
    </font>
    <font>
      <sz val="10"/>
      <color rgb="FFFA7D00"/>
      <name val="Arial"/>
      <family val="2"/>
    </font>
    <font>
      <sz val="10"/>
      <color indexed="52"/>
      <name val="Arial"/>
      <family val="2"/>
    </font>
    <font>
      <sz val="11"/>
      <color indexed="60"/>
      <name val="Calibri"/>
      <family val="2"/>
    </font>
    <font>
      <sz val="10"/>
      <color rgb="FF9C6500"/>
      <name val="Arial"/>
      <family val="2"/>
    </font>
    <font>
      <sz val="10"/>
      <color indexed="60"/>
      <name val="Arial"/>
      <family val="2"/>
    </font>
    <font>
      <sz val="10"/>
      <name val="MS Sans Serif"/>
      <family val="2"/>
    </font>
    <font>
      <sz val="10"/>
      <color theme="1"/>
      <name val="Arial Narrow"/>
      <family val="2"/>
    </font>
    <font>
      <sz val="12"/>
      <color theme="1"/>
      <name val="Arial"/>
      <family val="2"/>
    </font>
    <font>
      <b/>
      <sz val="11"/>
      <color indexed="63"/>
      <name val="Calibri"/>
      <family val="2"/>
    </font>
    <font>
      <b/>
      <sz val="10"/>
      <color rgb="FF3F3F3F"/>
      <name val="Arial"/>
      <family val="2"/>
    </font>
    <font>
      <b/>
      <sz val="10"/>
      <color indexed="63"/>
      <name val="Arial"/>
      <family val="2"/>
    </font>
    <font>
      <b/>
      <sz val="10"/>
      <name val="Times New Roman"/>
      <family val="1"/>
    </font>
    <font>
      <b/>
      <sz val="18"/>
      <color indexed="56"/>
      <name val="Cambria"/>
      <family val="2"/>
    </font>
    <font>
      <b/>
      <sz val="11"/>
      <color indexed="8"/>
      <name val="Calibri"/>
      <family val="2"/>
    </font>
    <font>
      <b/>
      <sz val="10"/>
      <color indexed="8"/>
      <name val="Arial"/>
      <family val="2"/>
    </font>
    <font>
      <sz val="11"/>
      <color indexed="10"/>
      <name val="Calibri"/>
      <family val="2"/>
    </font>
    <font>
      <sz val="10"/>
      <color indexed="10"/>
      <name val="Arial"/>
      <family val="2"/>
    </font>
    <font>
      <sz val="10"/>
      <name val="Arial"/>
      <family val="2"/>
    </font>
    <font>
      <vertAlign val="superscript"/>
      <sz val="8"/>
      <color indexed="8"/>
      <name val="Arial"/>
      <family val="2"/>
    </font>
    <font>
      <sz val="8"/>
      <color indexed="8"/>
      <name val="Arial"/>
      <family val="2"/>
    </font>
    <font>
      <sz val="8"/>
      <color rgb="FF000000"/>
      <name val="Arial"/>
      <family val="2"/>
    </font>
    <font>
      <u/>
      <sz val="10"/>
      <color theme="10"/>
      <name val="Arial"/>
      <family val="2"/>
    </font>
  </fonts>
  <fills count="63">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1" tint="4.9989318521683403E-2"/>
        <bgColor indexed="64"/>
      </patternFill>
    </fill>
    <fill>
      <patternFill patternType="solid">
        <fgColor indexed="9"/>
        <bgColor indexed="64"/>
      </patternFill>
    </fill>
    <fill>
      <patternFill patternType="solid">
        <fgColor rgb="FF2895D5"/>
        <bgColor indexed="64"/>
      </patternFill>
    </fill>
    <fill>
      <patternFill patternType="solid">
        <fgColor rgb="FFBEDFF2"/>
        <bgColor indexed="64"/>
      </patternFill>
    </fill>
    <fill>
      <patternFill patternType="solid">
        <fgColor rgb="FF7EBFE6"/>
        <bgColor indexed="64"/>
      </patternFill>
    </fill>
    <fill>
      <patternFill patternType="solid">
        <fgColor rgb="FFE9F4F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44">
    <border>
      <left/>
      <right/>
      <top/>
      <bottom/>
      <diagonal/>
    </border>
    <border>
      <left/>
      <right style="thin">
        <color indexed="64"/>
      </right>
      <top/>
      <bottom/>
      <diagonal/>
    </border>
    <border>
      <left style="thin">
        <color auto="1"/>
      </left>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theme="0"/>
      </right>
      <top style="thin">
        <color indexed="64"/>
      </top>
      <bottom/>
      <diagonal/>
    </border>
    <border>
      <left style="thin">
        <color theme="0"/>
      </left>
      <right style="thin">
        <color theme="0"/>
      </right>
      <top style="thin">
        <color indexed="64"/>
      </top>
      <bottom/>
      <diagonal/>
    </border>
    <border>
      <left style="thin">
        <color indexed="64"/>
      </left>
      <right/>
      <top style="thin">
        <color indexed="64"/>
      </top>
      <bottom style="thin">
        <color indexed="64"/>
      </bottom>
      <diagonal/>
    </border>
    <border>
      <left style="thin">
        <color theme="0"/>
      </left>
      <right style="thin">
        <color indexed="64"/>
      </right>
      <top style="thin">
        <color indexed="64"/>
      </top>
      <bottom style="thin">
        <color indexed="64"/>
      </bottom>
      <diagonal/>
    </border>
    <border>
      <left style="thin">
        <color theme="0"/>
      </left>
      <right/>
      <top style="thin">
        <color indexed="64"/>
      </top>
      <bottom style="thin">
        <color indexed="64"/>
      </bottom>
      <diagonal/>
    </border>
    <border>
      <left style="thin">
        <color indexed="64"/>
      </left>
      <right style="thin">
        <color theme="0"/>
      </right>
      <top style="thin">
        <color indexed="64"/>
      </top>
      <bottom style="thin">
        <color indexed="64"/>
      </bottom>
      <diagonal/>
    </border>
    <border>
      <left/>
      <right style="thin">
        <color theme="0"/>
      </right>
      <top style="thin">
        <color indexed="64"/>
      </top>
      <bottom style="thin">
        <color indexed="64"/>
      </bottom>
      <diagonal/>
    </border>
    <border>
      <left style="thin">
        <color theme="0"/>
      </left>
      <right style="thin">
        <color theme="0"/>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rgb="FF7053AA"/>
      </left>
      <right style="thin">
        <color rgb="FF7053AA"/>
      </right>
      <top style="thin">
        <color rgb="FF7053AA"/>
      </top>
      <bottom style="medium">
        <color rgb="FF7053AA"/>
      </bottom>
      <diagonal/>
    </border>
    <border>
      <left style="thin">
        <color indexed="54"/>
      </left>
      <right style="thin">
        <color indexed="54"/>
      </right>
      <top style="thin">
        <color indexed="54"/>
      </top>
      <bottom style="medium">
        <color indexed="5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style="thin">
        <color rgb="FF7053AA"/>
      </right>
      <top/>
      <bottom/>
      <diagonal/>
    </border>
    <border>
      <left/>
      <right/>
      <top style="thin">
        <color indexed="62"/>
      </top>
      <bottom style="double">
        <color indexed="62"/>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top/>
      <bottom style="medium">
        <color indexed="64"/>
      </bottom>
      <diagonal/>
    </border>
    <border>
      <left/>
      <right/>
      <top/>
      <bottom style="medium">
        <color indexed="64"/>
      </bottom>
      <diagonal/>
    </border>
    <border>
      <left/>
      <right style="thin">
        <color indexed="64"/>
      </right>
      <top/>
      <bottom style="medium">
        <color indexed="64"/>
      </bottom>
      <diagonal/>
    </border>
  </borders>
  <cellStyleXfs count="64471">
    <xf numFmtId="0" fontId="0" fillId="0" borderId="0"/>
    <xf numFmtId="43" fontId="13" fillId="0" borderId="0" applyFont="0" applyFill="0" applyBorder="0" applyAlignment="0" applyProtection="0"/>
    <xf numFmtId="44" fontId="13" fillId="0" borderId="0" applyFont="0" applyFill="0" applyBorder="0" applyAlignment="0" applyProtection="0"/>
    <xf numFmtId="9" fontId="13"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0" fontId="13" fillId="0" borderId="0"/>
    <xf numFmtId="9" fontId="13" fillId="0" borderId="0" applyFont="0" applyFill="0" applyBorder="0" applyAlignment="0" applyProtection="0"/>
    <xf numFmtId="43" fontId="13" fillId="0" borderId="0" applyFont="0" applyFill="0" applyBorder="0" applyAlignment="0" applyProtection="0"/>
    <xf numFmtId="43" fontId="16" fillId="0" borderId="0" applyFont="0" applyFill="0" applyBorder="0" applyAlignment="0" applyProtection="0"/>
    <xf numFmtId="44" fontId="13" fillId="0" borderId="0" applyFont="0" applyFill="0" applyBorder="0" applyAlignment="0" applyProtection="0"/>
    <xf numFmtId="44" fontId="16" fillId="0" borderId="0" applyFont="0" applyFill="0" applyBorder="0" applyAlignment="0" applyProtection="0"/>
    <xf numFmtId="44" fontId="17" fillId="0" borderId="0" applyFont="0" applyFill="0" applyBorder="0" applyAlignment="0" applyProtection="0"/>
    <xf numFmtId="44" fontId="18" fillId="0" borderId="0" applyFont="0" applyFill="0" applyBorder="0" applyAlignment="0" applyProtection="0"/>
    <xf numFmtId="44" fontId="13" fillId="0" borderId="0" applyFont="0" applyFill="0" applyBorder="0" applyAlignment="0" applyProtection="0"/>
    <xf numFmtId="0" fontId="13" fillId="0" borderId="0"/>
    <xf numFmtId="0" fontId="18" fillId="0" borderId="0"/>
    <xf numFmtId="0" fontId="13" fillId="0" borderId="0"/>
    <xf numFmtId="9" fontId="13" fillId="0" borderId="0" applyFont="0" applyFill="0" applyBorder="0" applyAlignment="0" applyProtection="0"/>
    <xf numFmtId="9" fontId="16" fillId="0" borderId="0" applyFont="0" applyFill="0" applyBorder="0" applyAlignment="0" applyProtection="0"/>
    <xf numFmtId="9" fontId="17" fillId="0" borderId="0" applyFont="0" applyFill="0" applyBorder="0" applyAlignment="0" applyProtection="0"/>
    <xf numFmtId="9" fontId="13" fillId="0" borderId="0" applyFont="0" applyFill="0" applyBorder="0" applyAlignment="0" applyProtection="0"/>
    <xf numFmtId="9" fontId="18" fillId="0" borderId="0" applyFont="0" applyFill="0" applyBorder="0" applyAlignment="0" applyProtection="0"/>
    <xf numFmtId="0" fontId="24" fillId="0" borderId="0"/>
    <xf numFmtId="0" fontId="13" fillId="0" borderId="0"/>
    <xf numFmtId="0" fontId="12" fillId="0" borderId="0"/>
    <xf numFmtId="9" fontId="12" fillId="0" borderId="0" applyFont="0" applyFill="0" applyBorder="0" applyAlignment="0" applyProtection="0"/>
    <xf numFmtId="0" fontId="37" fillId="0" borderId="0"/>
    <xf numFmtId="43" fontId="35" fillId="0" borderId="0" applyFont="0" applyFill="0" applyBorder="0" applyAlignment="0" applyProtection="0"/>
    <xf numFmtId="43" fontId="13" fillId="0" borderId="0" applyFont="0" applyFill="0" applyBorder="0" applyAlignment="0" applyProtection="0"/>
    <xf numFmtId="44" fontId="35"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35" fillId="0" borderId="0"/>
    <xf numFmtId="0" fontId="37" fillId="0" borderId="0"/>
    <xf numFmtId="43" fontId="12" fillId="0" borderId="0" applyFont="0" applyFill="0" applyBorder="0" applyAlignment="0" applyProtection="0"/>
    <xf numFmtId="0" fontId="35" fillId="0" borderId="0"/>
    <xf numFmtId="0" fontId="13" fillId="0" borderId="0"/>
    <xf numFmtId="43" fontId="35" fillId="0" borderId="0" applyFont="0" applyFill="0" applyBorder="0" applyAlignment="0" applyProtection="0"/>
    <xf numFmtId="44" fontId="35" fillId="0" borderId="0" applyFont="0" applyFill="0" applyBorder="0" applyAlignment="0" applyProtection="0"/>
    <xf numFmtId="0" fontId="35" fillId="0" borderId="0"/>
    <xf numFmtId="44" fontId="12" fillId="0" borderId="0" applyFont="0" applyFill="0" applyBorder="0" applyAlignment="0" applyProtection="0"/>
    <xf numFmtId="0" fontId="35" fillId="0" borderId="0"/>
    <xf numFmtId="0" fontId="35" fillId="0" borderId="0"/>
    <xf numFmtId="0" fontId="13" fillId="0" borderId="0"/>
    <xf numFmtId="43" fontId="13" fillId="0" borderId="0" applyFont="0" applyFill="0" applyBorder="0" applyAlignment="0" applyProtection="0"/>
    <xf numFmtId="44" fontId="13" fillId="0" borderId="0" applyFont="0" applyFill="0" applyBorder="0" applyAlignment="0" applyProtection="0"/>
    <xf numFmtId="9" fontId="13" fillId="0" borderId="0" applyFont="0" applyFill="0" applyBorder="0" applyAlignment="0" applyProtection="0"/>
    <xf numFmtId="43" fontId="35" fillId="0" borderId="0" applyFont="0" applyFill="0" applyBorder="0" applyAlignment="0" applyProtection="0"/>
    <xf numFmtId="44" fontId="35" fillId="0" borderId="0" applyFont="0" applyFill="0" applyBorder="0" applyAlignment="0" applyProtection="0"/>
    <xf numFmtId="0" fontId="35" fillId="0" borderId="0"/>
    <xf numFmtId="0" fontId="35" fillId="0" borderId="0"/>
    <xf numFmtId="43" fontId="35" fillId="0" borderId="0" applyFont="0" applyFill="0" applyBorder="0" applyAlignment="0" applyProtection="0"/>
    <xf numFmtId="44" fontId="35" fillId="0" borderId="0" applyFont="0" applyFill="0" applyBorder="0" applyAlignment="0" applyProtection="0"/>
    <xf numFmtId="0" fontId="35" fillId="0" borderId="0"/>
    <xf numFmtId="0" fontId="35" fillId="0" borderId="0"/>
    <xf numFmtId="0" fontId="37" fillId="0" borderId="0"/>
    <xf numFmtId="44" fontId="12" fillId="0" borderId="0" applyFont="0" applyFill="0" applyBorder="0" applyAlignment="0" applyProtection="0"/>
    <xf numFmtId="43" fontId="13" fillId="0" borderId="0" applyFont="0" applyFill="0" applyBorder="0" applyAlignment="0" applyProtection="0"/>
    <xf numFmtId="9" fontId="13" fillId="0" borderId="0" applyFont="0" applyFill="0" applyBorder="0" applyAlignment="0" applyProtection="0"/>
    <xf numFmtId="0" fontId="21" fillId="0" borderId="0"/>
    <xf numFmtId="0" fontId="11" fillId="0" borderId="0"/>
    <xf numFmtId="9" fontId="11" fillId="0" borderId="0" applyFont="0" applyFill="0" applyBorder="0" applyAlignment="0" applyProtection="0"/>
    <xf numFmtId="43"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9" fontId="7" fillId="0" borderId="0" applyFont="0" applyFill="0" applyBorder="0" applyAlignment="0" applyProtection="0"/>
    <xf numFmtId="0" fontId="7" fillId="0" borderId="0"/>
    <xf numFmtId="0" fontId="6" fillId="0" borderId="0"/>
    <xf numFmtId="9" fontId="7" fillId="0" borderId="0" applyFont="0" applyFill="0" applyBorder="0" applyAlignment="0" applyProtection="0"/>
    <xf numFmtId="0" fontId="7" fillId="0" borderId="0"/>
    <xf numFmtId="0" fontId="13" fillId="0" borderId="0"/>
    <xf numFmtId="0" fontId="67" fillId="41" borderId="0" applyNumberFormat="0" applyBorder="0" applyAlignment="0" applyProtection="0"/>
    <xf numFmtId="0" fontId="67" fillId="41" borderId="0" applyNumberFormat="0" applyBorder="0" applyAlignment="0" applyProtection="0"/>
    <xf numFmtId="0" fontId="67" fillId="41" borderId="0" applyNumberFormat="0" applyBorder="0" applyAlignment="0" applyProtection="0"/>
    <xf numFmtId="0" fontId="5"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67" fillId="41" borderId="0" applyNumberFormat="0" applyBorder="0" applyAlignment="0" applyProtection="0"/>
    <xf numFmtId="0" fontId="67" fillId="41" borderId="0" applyNumberFormat="0" applyBorder="0" applyAlignment="0" applyProtection="0"/>
    <xf numFmtId="0" fontId="67" fillId="41" borderId="0" applyNumberFormat="0" applyBorder="0" applyAlignment="0" applyProtection="0"/>
    <xf numFmtId="0" fontId="67" fillId="41" borderId="0" applyNumberFormat="0" applyBorder="0" applyAlignment="0" applyProtection="0"/>
    <xf numFmtId="0" fontId="67" fillId="41" borderId="0" applyNumberFormat="0" applyBorder="0" applyAlignment="0" applyProtection="0"/>
    <xf numFmtId="0" fontId="67" fillId="41" borderId="0" applyNumberFormat="0" applyBorder="0" applyAlignment="0" applyProtection="0"/>
    <xf numFmtId="0" fontId="67" fillId="41" borderId="0" applyNumberFormat="0" applyBorder="0" applyAlignment="0" applyProtection="0"/>
    <xf numFmtId="0" fontId="33" fillId="41" borderId="0" applyNumberFormat="0" applyBorder="0" applyAlignment="0" applyProtection="0"/>
    <xf numFmtId="173" fontId="33" fillId="41" borderId="0" applyNumberFormat="0" applyBorder="0" applyAlignment="0" applyProtection="0"/>
    <xf numFmtId="0" fontId="67" fillId="41" borderId="0" applyNumberFormat="0" applyBorder="0" applyAlignment="0" applyProtection="0"/>
    <xf numFmtId="0" fontId="67" fillId="41" borderId="0" applyNumberFormat="0" applyBorder="0" applyAlignment="0" applyProtection="0"/>
    <xf numFmtId="0" fontId="67" fillId="41" borderId="0" applyNumberFormat="0" applyBorder="0" applyAlignment="0" applyProtection="0"/>
    <xf numFmtId="0" fontId="67" fillId="41" borderId="0" applyNumberFormat="0" applyBorder="0" applyAlignment="0" applyProtection="0"/>
    <xf numFmtId="0" fontId="67" fillId="41" borderId="0" applyNumberFormat="0" applyBorder="0" applyAlignment="0" applyProtection="0"/>
    <xf numFmtId="0" fontId="67" fillId="42" borderId="0" applyNumberFormat="0" applyBorder="0" applyAlignment="0" applyProtection="0"/>
    <xf numFmtId="0" fontId="67" fillId="42" borderId="0" applyNumberFormat="0" applyBorder="0" applyAlignment="0" applyProtection="0"/>
    <xf numFmtId="0" fontId="67" fillId="42" borderId="0" applyNumberFormat="0" applyBorder="0" applyAlignment="0" applyProtection="0"/>
    <xf numFmtId="0" fontId="5"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67" fillId="42" borderId="0" applyNumberFormat="0" applyBorder="0" applyAlignment="0" applyProtection="0"/>
    <xf numFmtId="0" fontId="67" fillId="42" borderId="0" applyNumberFormat="0" applyBorder="0" applyAlignment="0" applyProtection="0"/>
    <xf numFmtId="0" fontId="67" fillId="42" borderId="0" applyNumberFormat="0" applyBorder="0" applyAlignment="0" applyProtection="0"/>
    <xf numFmtId="0" fontId="67" fillId="42" borderId="0" applyNumberFormat="0" applyBorder="0" applyAlignment="0" applyProtection="0"/>
    <xf numFmtId="0" fontId="67" fillId="42" borderId="0" applyNumberFormat="0" applyBorder="0" applyAlignment="0" applyProtection="0"/>
    <xf numFmtId="0" fontId="67" fillId="42" borderId="0" applyNumberFormat="0" applyBorder="0" applyAlignment="0" applyProtection="0"/>
    <xf numFmtId="0" fontId="67" fillId="42" borderId="0" applyNumberFormat="0" applyBorder="0" applyAlignment="0" applyProtection="0"/>
    <xf numFmtId="0" fontId="33" fillId="42" borderId="0" applyNumberFormat="0" applyBorder="0" applyAlignment="0" applyProtection="0"/>
    <xf numFmtId="173" fontId="33" fillId="42" borderId="0" applyNumberFormat="0" applyBorder="0" applyAlignment="0" applyProtection="0"/>
    <xf numFmtId="0" fontId="67" fillId="42" borderId="0" applyNumberFormat="0" applyBorder="0" applyAlignment="0" applyProtection="0"/>
    <xf numFmtId="0" fontId="67" fillId="42" borderId="0" applyNumberFormat="0" applyBorder="0" applyAlignment="0" applyProtection="0"/>
    <xf numFmtId="0" fontId="67" fillId="42" borderId="0" applyNumberFormat="0" applyBorder="0" applyAlignment="0" applyProtection="0"/>
    <xf numFmtId="0" fontId="67" fillId="42" borderId="0" applyNumberFormat="0" applyBorder="0" applyAlignment="0" applyProtection="0"/>
    <xf numFmtId="0" fontId="67" fillId="42" borderId="0" applyNumberFormat="0" applyBorder="0" applyAlignment="0" applyProtection="0"/>
    <xf numFmtId="0" fontId="67" fillId="43" borderId="0" applyNumberFormat="0" applyBorder="0" applyAlignment="0" applyProtection="0"/>
    <xf numFmtId="0" fontId="67" fillId="43" borderId="0" applyNumberFormat="0" applyBorder="0" applyAlignment="0" applyProtection="0"/>
    <xf numFmtId="0" fontId="67" fillId="43" borderId="0" applyNumberFormat="0" applyBorder="0" applyAlignment="0" applyProtection="0"/>
    <xf numFmtId="0" fontId="5"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67" fillId="43" borderId="0" applyNumberFormat="0" applyBorder="0" applyAlignment="0" applyProtection="0"/>
    <xf numFmtId="0" fontId="67" fillId="43" borderId="0" applyNumberFormat="0" applyBorder="0" applyAlignment="0" applyProtection="0"/>
    <xf numFmtId="0" fontId="67" fillId="43" borderId="0" applyNumberFormat="0" applyBorder="0" applyAlignment="0" applyProtection="0"/>
    <xf numFmtId="0" fontId="67" fillId="43" borderId="0" applyNumberFormat="0" applyBorder="0" applyAlignment="0" applyProtection="0"/>
    <xf numFmtId="0" fontId="67" fillId="43" borderId="0" applyNumberFormat="0" applyBorder="0" applyAlignment="0" applyProtection="0"/>
    <xf numFmtId="0" fontId="67" fillId="43" borderId="0" applyNumberFormat="0" applyBorder="0" applyAlignment="0" applyProtection="0"/>
    <xf numFmtId="0" fontId="67" fillId="43" borderId="0" applyNumberFormat="0" applyBorder="0" applyAlignment="0" applyProtection="0"/>
    <xf numFmtId="0" fontId="33" fillId="43" borderId="0" applyNumberFormat="0" applyBorder="0" applyAlignment="0" applyProtection="0"/>
    <xf numFmtId="173" fontId="33" fillId="43" borderId="0" applyNumberFormat="0" applyBorder="0" applyAlignment="0" applyProtection="0"/>
    <xf numFmtId="0" fontId="67" fillId="43" borderId="0" applyNumberFormat="0" applyBorder="0" applyAlignment="0" applyProtection="0"/>
    <xf numFmtId="0" fontId="67" fillId="43" borderId="0" applyNumberFormat="0" applyBorder="0" applyAlignment="0" applyProtection="0"/>
    <xf numFmtId="0" fontId="67" fillId="43" borderId="0" applyNumberFormat="0" applyBorder="0" applyAlignment="0" applyProtection="0"/>
    <xf numFmtId="0" fontId="67" fillId="43" borderId="0" applyNumberFormat="0" applyBorder="0" applyAlignment="0" applyProtection="0"/>
    <xf numFmtId="0" fontId="67" fillId="43" borderId="0" applyNumberFormat="0" applyBorder="0" applyAlignment="0" applyProtection="0"/>
    <xf numFmtId="0" fontId="67" fillId="44" borderId="0" applyNumberFormat="0" applyBorder="0" applyAlignment="0" applyProtection="0"/>
    <xf numFmtId="0" fontId="67" fillId="44" borderId="0" applyNumberFormat="0" applyBorder="0" applyAlignment="0" applyProtection="0"/>
    <xf numFmtId="0" fontId="67" fillId="44" borderId="0" applyNumberFormat="0" applyBorder="0" applyAlignment="0" applyProtection="0"/>
    <xf numFmtId="0" fontId="5"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67" fillId="44" borderId="0" applyNumberFormat="0" applyBorder="0" applyAlignment="0" applyProtection="0"/>
    <xf numFmtId="0" fontId="67" fillId="44" borderId="0" applyNumberFormat="0" applyBorder="0" applyAlignment="0" applyProtection="0"/>
    <xf numFmtId="0" fontId="67" fillId="44" borderId="0" applyNumberFormat="0" applyBorder="0" applyAlignment="0" applyProtection="0"/>
    <xf numFmtId="0" fontId="67" fillId="44" borderId="0" applyNumberFormat="0" applyBorder="0" applyAlignment="0" applyProtection="0"/>
    <xf numFmtId="0" fontId="67" fillId="44" borderId="0" applyNumberFormat="0" applyBorder="0" applyAlignment="0" applyProtection="0"/>
    <xf numFmtId="0" fontId="67" fillId="44" borderId="0" applyNumberFormat="0" applyBorder="0" applyAlignment="0" applyProtection="0"/>
    <xf numFmtId="0" fontId="67" fillId="44" borderId="0" applyNumberFormat="0" applyBorder="0" applyAlignment="0" applyProtection="0"/>
    <xf numFmtId="0" fontId="33" fillId="44" borderId="0" applyNumberFormat="0" applyBorder="0" applyAlignment="0" applyProtection="0"/>
    <xf numFmtId="173" fontId="33" fillId="44" borderId="0" applyNumberFormat="0" applyBorder="0" applyAlignment="0" applyProtection="0"/>
    <xf numFmtId="0"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0" fontId="5" fillId="30" borderId="0" applyNumberFormat="0" applyBorder="0" applyAlignment="0" applyProtection="0"/>
    <xf numFmtId="0" fontId="67" fillId="44" borderId="0" applyNumberFormat="0" applyBorder="0" applyAlignment="0" applyProtection="0"/>
    <xf numFmtId="0" fontId="67" fillId="44" borderId="0" applyNumberFormat="0" applyBorder="0" applyAlignment="0" applyProtection="0"/>
    <xf numFmtId="0" fontId="67" fillId="44" borderId="0" applyNumberFormat="0" applyBorder="0" applyAlignment="0" applyProtection="0"/>
    <xf numFmtId="0" fontId="67" fillId="44" borderId="0" applyNumberFormat="0" applyBorder="0" applyAlignment="0" applyProtection="0"/>
    <xf numFmtId="0" fontId="67" fillId="45" borderId="0" applyNumberFormat="0" applyBorder="0" applyAlignment="0" applyProtection="0"/>
    <xf numFmtId="0" fontId="67" fillId="45" borderId="0" applyNumberFormat="0" applyBorder="0" applyAlignment="0" applyProtection="0"/>
    <xf numFmtId="0" fontId="67" fillId="45" borderId="0" applyNumberFormat="0" applyBorder="0" applyAlignment="0" applyProtection="0"/>
    <xf numFmtId="0" fontId="5"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67" fillId="45" borderId="0" applyNumberFormat="0" applyBorder="0" applyAlignment="0" applyProtection="0"/>
    <xf numFmtId="0" fontId="67" fillId="45" borderId="0" applyNumberFormat="0" applyBorder="0" applyAlignment="0" applyProtection="0"/>
    <xf numFmtId="0" fontId="67" fillId="45" borderId="0" applyNumberFormat="0" applyBorder="0" applyAlignment="0" applyProtection="0"/>
    <xf numFmtId="0" fontId="67" fillId="45" borderId="0" applyNumberFormat="0" applyBorder="0" applyAlignment="0" applyProtection="0"/>
    <xf numFmtId="0" fontId="67" fillId="45" borderId="0" applyNumberFormat="0" applyBorder="0" applyAlignment="0" applyProtection="0"/>
    <xf numFmtId="0" fontId="67" fillId="45" borderId="0" applyNumberFormat="0" applyBorder="0" applyAlignment="0" applyProtection="0"/>
    <xf numFmtId="0" fontId="67" fillId="45" borderId="0" applyNumberFormat="0" applyBorder="0" applyAlignment="0" applyProtection="0"/>
    <xf numFmtId="0" fontId="33" fillId="45" borderId="0" applyNumberFormat="0" applyBorder="0" applyAlignment="0" applyProtection="0"/>
    <xf numFmtId="173" fontId="33" fillId="45" borderId="0" applyNumberFormat="0" applyBorder="0" applyAlignment="0" applyProtection="0"/>
    <xf numFmtId="0" fontId="67" fillId="45" borderId="0" applyNumberFormat="0" applyBorder="0" applyAlignment="0" applyProtection="0"/>
    <xf numFmtId="0" fontId="67" fillId="45" borderId="0" applyNumberFormat="0" applyBorder="0" applyAlignment="0" applyProtection="0"/>
    <xf numFmtId="0" fontId="67" fillId="45" borderId="0" applyNumberFormat="0" applyBorder="0" applyAlignment="0" applyProtection="0"/>
    <xf numFmtId="0" fontId="67" fillId="45" borderId="0" applyNumberFormat="0" applyBorder="0" applyAlignment="0" applyProtection="0"/>
    <xf numFmtId="0" fontId="67" fillId="45" borderId="0" applyNumberFormat="0" applyBorder="0" applyAlignment="0" applyProtection="0"/>
    <xf numFmtId="0" fontId="67" fillId="46" borderId="0" applyNumberFormat="0" applyBorder="0" applyAlignment="0" applyProtection="0"/>
    <xf numFmtId="0" fontId="67" fillId="46" borderId="0" applyNumberFormat="0" applyBorder="0" applyAlignment="0" applyProtection="0"/>
    <xf numFmtId="0" fontId="67" fillId="46" borderId="0" applyNumberFormat="0" applyBorder="0" applyAlignment="0" applyProtection="0"/>
    <xf numFmtId="0" fontId="5"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67" fillId="46" borderId="0" applyNumberFormat="0" applyBorder="0" applyAlignment="0" applyProtection="0"/>
    <xf numFmtId="0" fontId="67" fillId="46" borderId="0" applyNumberFormat="0" applyBorder="0" applyAlignment="0" applyProtection="0"/>
    <xf numFmtId="0" fontId="67" fillId="46" borderId="0" applyNumberFormat="0" applyBorder="0" applyAlignment="0" applyProtection="0"/>
    <xf numFmtId="0" fontId="67" fillId="46" borderId="0" applyNumberFormat="0" applyBorder="0" applyAlignment="0" applyProtection="0"/>
    <xf numFmtId="0" fontId="67" fillId="46" borderId="0" applyNumberFormat="0" applyBorder="0" applyAlignment="0" applyProtection="0"/>
    <xf numFmtId="0" fontId="67" fillId="46" borderId="0" applyNumberFormat="0" applyBorder="0" applyAlignment="0" applyProtection="0"/>
    <xf numFmtId="0" fontId="67" fillId="46" borderId="0" applyNumberFormat="0" applyBorder="0" applyAlignment="0" applyProtection="0"/>
    <xf numFmtId="0" fontId="33" fillId="46" borderId="0" applyNumberFormat="0" applyBorder="0" applyAlignment="0" applyProtection="0"/>
    <xf numFmtId="173" fontId="33" fillId="46" borderId="0" applyNumberFormat="0" applyBorder="0" applyAlignment="0" applyProtection="0"/>
    <xf numFmtId="0" fontId="67" fillId="46" borderId="0" applyNumberFormat="0" applyBorder="0" applyAlignment="0" applyProtection="0"/>
    <xf numFmtId="0" fontId="67" fillId="46" borderId="0" applyNumberFormat="0" applyBorder="0" applyAlignment="0" applyProtection="0"/>
    <xf numFmtId="0" fontId="67" fillId="46" borderId="0" applyNumberFormat="0" applyBorder="0" applyAlignment="0" applyProtection="0"/>
    <xf numFmtId="0" fontId="67" fillId="46" borderId="0" applyNumberFormat="0" applyBorder="0" applyAlignment="0" applyProtection="0"/>
    <xf numFmtId="0" fontId="67" fillId="46" borderId="0" applyNumberFormat="0" applyBorder="0" applyAlignment="0" applyProtection="0"/>
    <xf numFmtId="0" fontId="67" fillId="47" borderId="0" applyNumberFormat="0" applyBorder="0" applyAlignment="0" applyProtection="0"/>
    <xf numFmtId="0" fontId="67" fillId="47" borderId="0" applyNumberFormat="0" applyBorder="0" applyAlignment="0" applyProtection="0"/>
    <xf numFmtId="0" fontId="67" fillId="47" borderId="0" applyNumberFormat="0" applyBorder="0" applyAlignment="0" applyProtection="0"/>
    <xf numFmtId="0" fontId="5"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67" fillId="47" borderId="0" applyNumberFormat="0" applyBorder="0" applyAlignment="0" applyProtection="0"/>
    <xf numFmtId="0" fontId="67" fillId="47" borderId="0" applyNumberFormat="0" applyBorder="0" applyAlignment="0" applyProtection="0"/>
    <xf numFmtId="0" fontId="67" fillId="47" borderId="0" applyNumberFormat="0" applyBorder="0" applyAlignment="0" applyProtection="0"/>
    <xf numFmtId="0" fontId="67" fillId="47" borderId="0" applyNumberFormat="0" applyBorder="0" applyAlignment="0" applyProtection="0"/>
    <xf numFmtId="0" fontId="67" fillId="47" borderId="0" applyNumberFormat="0" applyBorder="0" applyAlignment="0" applyProtection="0"/>
    <xf numFmtId="0" fontId="67" fillId="47" borderId="0" applyNumberFormat="0" applyBorder="0" applyAlignment="0" applyProtection="0"/>
    <xf numFmtId="0" fontId="67" fillId="47" borderId="0" applyNumberFormat="0" applyBorder="0" applyAlignment="0" applyProtection="0"/>
    <xf numFmtId="0" fontId="33" fillId="47" borderId="0" applyNumberFormat="0" applyBorder="0" applyAlignment="0" applyProtection="0"/>
    <xf numFmtId="173" fontId="33" fillId="47" borderId="0" applyNumberFormat="0" applyBorder="0" applyAlignment="0" applyProtection="0"/>
    <xf numFmtId="0" fontId="67" fillId="47" borderId="0" applyNumberFormat="0" applyBorder="0" applyAlignment="0" applyProtection="0"/>
    <xf numFmtId="0" fontId="67" fillId="47" borderId="0" applyNumberFormat="0" applyBorder="0" applyAlignment="0" applyProtection="0"/>
    <xf numFmtId="0" fontId="67" fillId="47" borderId="0" applyNumberFormat="0" applyBorder="0" applyAlignment="0" applyProtection="0"/>
    <xf numFmtId="0" fontId="67" fillId="47" borderId="0" applyNumberFormat="0" applyBorder="0" applyAlignment="0" applyProtection="0"/>
    <xf numFmtId="0" fontId="67" fillId="47" borderId="0" applyNumberFormat="0" applyBorder="0" applyAlignment="0" applyProtection="0"/>
    <xf numFmtId="0" fontId="67" fillId="48" borderId="0" applyNumberFormat="0" applyBorder="0" applyAlignment="0" applyProtection="0"/>
    <xf numFmtId="0" fontId="67" fillId="48" borderId="0" applyNumberFormat="0" applyBorder="0" applyAlignment="0" applyProtection="0"/>
    <xf numFmtId="0" fontId="67" fillId="48" borderId="0" applyNumberFormat="0" applyBorder="0" applyAlignment="0" applyProtection="0"/>
    <xf numFmtId="0" fontId="5"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67" fillId="48" borderId="0" applyNumberFormat="0" applyBorder="0" applyAlignment="0" applyProtection="0"/>
    <xf numFmtId="0" fontId="67" fillId="48" borderId="0" applyNumberFormat="0" applyBorder="0" applyAlignment="0" applyProtection="0"/>
    <xf numFmtId="0" fontId="67" fillId="48" borderId="0" applyNumberFormat="0" applyBorder="0" applyAlignment="0" applyProtection="0"/>
    <xf numFmtId="0" fontId="67" fillId="48" borderId="0" applyNumberFormat="0" applyBorder="0" applyAlignment="0" applyProtection="0"/>
    <xf numFmtId="0" fontId="67" fillId="48" borderId="0" applyNumberFormat="0" applyBorder="0" applyAlignment="0" applyProtection="0"/>
    <xf numFmtId="0" fontId="67" fillId="48" borderId="0" applyNumberFormat="0" applyBorder="0" applyAlignment="0" applyProtection="0"/>
    <xf numFmtId="0" fontId="67" fillId="48" borderId="0" applyNumberFormat="0" applyBorder="0" applyAlignment="0" applyProtection="0"/>
    <xf numFmtId="0" fontId="33" fillId="48" borderId="0" applyNumberFormat="0" applyBorder="0" applyAlignment="0" applyProtection="0"/>
    <xf numFmtId="173" fontId="33" fillId="48" borderId="0" applyNumberFormat="0" applyBorder="0" applyAlignment="0" applyProtection="0"/>
    <xf numFmtId="0" fontId="67" fillId="48" borderId="0" applyNumberFormat="0" applyBorder="0" applyAlignment="0" applyProtection="0"/>
    <xf numFmtId="0" fontId="67" fillId="48" borderId="0" applyNumberFormat="0" applyBorder="0" applyAlignment="0" applyProtection="0"/>
    <xf numFmtId="0" fontId="67" fillId="48" borderId="0" applyNumberFormat="0" applyBorder="0" applyAlignment="0" applyProtection="0"/>
    <xf numFmtId="0" fontId="67" fillId="48" borderId="0" applyNumberFormat="0" applyBorder="0" applyAlignment="0" applyProtection="0"/>
    <xf numFmtId="0" fontId="67" fillId="48" borderId="0" applyNumberFormat="0" applyBorder="0" applyAlignment="0" applyProtection="0"/>
    <xf numFmtId="0" fontId="67" fillId="49" borderId="0" applyNumberFormat="0" applyBorder="0" applyAlignment="0" applyProtection="0"/>
    <xf numFmtId="0" fontId="67" fillId="49" borderId="0" applyNumberFormat="0" applyBorder="0" applyAlignment="0" applyProtection="0"/>
    <xf numFmtId="0" fontId="67" fillId="49" borderId="0" applyNumberFormat="0" applyBorder="0" applyAlignment="0" applyProtection="0"/>
    <xf numFmtId="0" fontId="5"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67" fillId="49" borderId="0" applyNumberFormat="0" applyBorder="0" applyAlignment="0" applyProtection="0"/>
    <xf numFmtId="0" fontId="67" fillId="49" borderId="0" applyNumberFormat="0" applyBorder="0" applyAlignment="0" applyProtection="0"/>
    <xf numFmtId="0" fontId="67" fillId="49" borderId="0" applyNumberFormat="0" applyBorder="0" applyAlignment="0" applyProtection="0"/>
    <xf numFmtId="0" fontId="67" fillId="49" borderId="0" applyNumberFormat="0" applyBorder="0" applyAlignment="0" applyProtection="0"/>
    <xf numFmtId="0" fontId="67" fillId="49" borderId="0" applyNumberFormat="0" applyBorder="0" applyAlignment="0" applyProtection="0"/>
    <xf numFmtId="0" fontId="67" fillId="49" borderId="0" applyNumberFormat="0" applyBorder="0" applyAlignment="0" applyProtection="0"/>
    <xf numFmtId="0" fontId="67" fillId="49" borderId="0" applyNumberFormat="0" applyBorder="0" applyAlignment="0" applyProtection="0"/>
    <xf numFmtId="0" fontId="33" fillId="49" borderId="0" applyNumberFormat="0" applyBorder="0" applyAlignment="0" applyProtection="0"/>
    <xf numFmtId="173" fontId="33" fillId="49" borderId="0" applyNumberFormat="0" applyBorder="0" applyAlignment="0" applyProtection="0"/>
    <xf numFmtId="0" fontId="67" fillId="49" borderId="0" applyNumberFormat="0" applyBorder="0" applyAlignment="0" applyProtection="0"/>
    <xf numFmtId="0" fontId="67" fillId="49" borderId="0" applyNumberFormat="0" applyBorder="0" applyAlignment="0" applyProtection="0"/>
    <xf numFmtId="0" fontId="67" fillId="49" borderId="0" applyNumberFormat="0" applyBorder="0" applyAlignment="0" applyProtection="0"/>
    <xf numFmtId="0" fontId="67" fillId="49" borderId="0" applyNumberFormat="0" applyBorder="0" applyAlignment="0" applyProtection="0"/>
    <xf numFmtId="0" fontId="67" fillId="49" borderId="0" applyNumberFormat="0" applyBorder="0" applyAlignment="0" applyProtection="0"/>
    <xf numFmtId="0" fontId="67" fillId="44" borderId="0" applyNumberFormat="0" applyBorder="0" applyAlignment="0" applyProtection="0"/>
    <xf numFmtId="0" fontId="67" fillId="44" borderId="0" applyNumberFormat="0" applyBorder="0" applyAlignment="0" applyProtection="0"/>
    <xf numFmtId="0" fontId="67" fillId="44" borderId="0" applyNumberFormat="0" applyBorder="0" applyAlignment="0" applyProtection="0"/>
    <xf numFmtId="0" fontId="5"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67" fillId="44" borderId="0" applyNumberFormat="0" applyBorder="0" applyAlignment="0" applyProtection="0"/>
    <xf numFmtId="0" fontId="67" fillId="44" borderId="0" applyNumberFormat="0" applyBorder="0" applyAlignment="0" applyProtection="0"/>
    <xf numFmtId="0" fontId="67" fillId="44" borderId="0" applyNumberFormat="0" applyBorder="0" applyAlignment="0" applyProtection="0"/>
    <xf numFmtId="0" fontId="67" fillId="44" borderId="0" applyNumberFormat="0" applyBorder="0" applyAlignment="0" applyProtection="0"/>
    <xf numFmtId="0" fontId="67" fillId="44" borderId="0" applyNumberFormat="0" applyBorder="0" applyAlignment="0" applyProtection="0"/>
    <xf numFmtId="0" fontId="67" fillId="44" borderId="0" applyNumberFormat="0" applyBorder="0" applyAlignment="0" applyProtection="0"/>
    <xf numFmtId="0" fontId="67" fillId="44" borderId="0" applyNumberFormat="0" applyBorder="0" applyAlignment="0" applyProtection="0"/>
    <xf numFmtId="0" fontId="33" fillId="44" borderId="0" applyNumberFormat="0" applyBorder="0" applyAlignment="0" applyProtection="0"/>
    <xf numFmtId="173" fontId="33" fillId="44" borderId="0" applyNumberFormat="0" applyBorder="0" applyAlignment="0" applyProtection="0"/>
    <xf numFmtId="0" fontId="67" fillId="44" borderId="0" applyNumberFormat="0" applyBorder="0" applyAlignment="0" applyProtection="0"/>
    <xf numFmtId="0" fontId="67" fillId="44" borderId="0" applyNumberFormat="0" applyBorder="0" applyAlignment="0" applyProtection="0"/>
    <xf numFmtId="0" fontId="67" fillId="44" borderId="0" applyNumberFormat="0" applyBorder="0" applyAlignment="0" applyProtection="0"/>
    <xf numFmtId="0" fontId="67" fillId="44" borderId="0" applyNumberFormat="0" applyBorder="0" applyAlignment="0" applyProtection="0"/>
    <xf numFmtId="0" fontId="67" fillId="44" borderId="0" applyNumberFormat="0" applyBorder="0" applyAlignment="0" applyProtection="0"/>
    <xf numFmtId="0" fontId="67" fillId="47" borderId="0" applyNumberFormat="0" applyBorder="0" applyAlignment="0" applyProtection="0"/>
    <xf numFmtId="0" fontId="67" fillId="47" borderId="0" applyNumberFormat="0" applyBorder="0" applyAlignment="0" applyProtection="0"/>
    <xf numFmtId="0" fontId="67" fillId="47" borderId="0" applyNumberFormat="0" applyBorder="0" applyAlignment="0" applyProtection="0"/>
    <xf numFmtId="0" fontId="5"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67" fillId="47" borderId="0" applyNumberFormat="0" applyBorder="0" applyAlignment="0" applyProtection="0"/>
    <xf numFmtId="0" fontId="67" fillId="47" borderId="0" applyNumberFormat="0" applyBorder="0" applyAlignment="0" applyProtection="0"/>
    <xf numFmtId="0" fontId="67" fillId="47" borderId="0" applyNumberFormat="0" applyBorder="0" applyAlignment="0" applyProtection="0"/>
    <xf numFmtId="0" fontId="67" fillId="47" borderId="0" applyNumberFormat="0" applyBorder="0" applyAlignment="0" applyProtection="0"/>
    <xf numFmtId="0" fontId="67" fillId="47" borderId="0" applyNumberFormat="0" applyBorder="0" applyAlignment="0" applyProtection="0"/>
    <xf numFmtId="0" fontId="67" fillId="47" borderId="0" applyNumberFormat="0" applyBorder="0" applyAlignment="0" applyProtection="0"/>
    <xf numFmtId="0" fontId="67" fillId="47" borderId="0" applyNumberFormat="0" applyBorder="0" applyAlignment="0" applyProtection="0"/>
    <xf numFmtId="0" fontId="33" fillId="47" borderId="0" applyNumberFormat="0" applyBorder="0" applyAlignment="0" applyProtection="0"/>
    <xf numFmtId="173" fontId="33" fillId="47" borderId="0" applyNumberFormat="0" applyBorder="0" applyAlignment="0" applyProtection="0"/>
    <xf numFmtId="0" fontId="67" fillId="47" borderId="0" applyNumberFormat="0" applyBorder="0" applyAlignment="0" applyProtection="0"/>
    <xf numFmtId="0" fontId="67" fillId="47" borderId="0" applyNumberFormat="0" applyBorder="0" applyAlignment="0" applyProtection="0"/>
    <xf numFmtId="0" fontId="67" fillId="47" borderId="0" applyNumberFormat="0" applyBorder="0" applyAlignment="0" applyProtection="0"/>
    <xf numFmtId="0" fontId="67" fillId="47" borderId="0" applyNumberFormat="0" applyBorder="0" applyAlignment="0" applyProtection="0"/>
    <xf numFmtId="0" fontId="67" fillId="47" borderId="0" applyNumberFormat="0" applyBorder="0" applyAlignment="0" applyProtection="0"/>
    <xf numFmtId="0" fontId="67" fillId="50" borderId="0" applyNumberFormat="0" applyBorder="0" applyAlignment="0" applyProtection="0"/>
    <xf numFmtId="0" fontId="67" fillId="50" borderId="0" applyNumberFormat="0" applyBorder="0" applyAlignment="0" applyProtection="0"/>
    <xf numFmtId="0" fontId="67" fillId="50" borderId="0" applyNumberFormat="0" applyBorder="0" applyAlignment="0" applyProtection="0"/>
    <xf numFmtId="0" fontId="5"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67" fillId="50" borderId="0" applyNumberFormat="0" applyBorder="0" applyAlignment="0" applyProtection="0"/>
    <xf numFmtId="0" fontId="67" fillId="50" borderId="0" applyNumberFormat="0" applyBorder="0" applyAlignment="0" applyProtection="0"/>
    <xf numFmtId="0" fontId="67" fillId="50" borderId="0" applyNumberFormat="0" applyBorder="0" applyAlignment="0" applyProtection="0"/>
    <xf numFmtId="0" fontId="67" fillId="50" borderId="0" applyNumberFormat="0" applyBorder="0" applyAlignment="0" applyProtection="0"/>
    <xf numFmtId="0" fontId="67" fillId="50" borderId="0" applyNumberFormat="0" applyBorder="0" applyAlignment="0" applyProtection="0"/>
    <xf numFmtId="0" fontId="67" fillId="50" borderId="0" applyNumberFormat="0" applyBorder="0" applyAlignment="0" applyProtection="0"/>
    <xf numFmtId="0" fontId="67" fillId="50" borderId="0" applyNumberFormat="0" applyBorder="0" applyAlignment="0" applyProtection="0"/>
    <xf numFmtId="0" fontId="33" fillId="50" borderId="0" applyNumberFormat="0" applyBorder="0" applyAlignment="0" applyProtection="0"/>
    <xf numFmtId="173" fontId="33" fillId="50" borderId="0" applyNumberFormat="0" applyBorder="0" applyAlignment="0" applyProtection="0"/>
    <xf numFmtId="0" fontId="67" fillId="50" borderId="0" applyNumberFormat="0" applyBorder="0" applyAlignment="0" applyProtection="0"/>
    <xf numFmtId="0" fontId="67" fillId="50" borderId="0" applyNumberFormat="0" applyBorder="0" applyAlignment="0" applyProtection="0"/>
    <xf numFmtId="0" fontId="67" fillId="50" borderId="0" applyNumberFormat="0" applyBorder="0" applyAlignment="0" applyProtection="0"/>
    <xf numFmtId="0" fontId="67" fillId="50" borderId="0" applyNumberFormat="0" applyBorder="0" applyAlignment="0" applyProtection="0"/>
    <xf numFmtId="0" fontId="67" fillId="50"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5" fillId="20" borderId="0" applyNumberFormat="0" applyBorder="0" applyAlignment="0" applyProtection="0"/>
    <xf numFmtId="0" fontId="41" fillId="20" borderId="0" applyNumberFormat="0" applyBorder="0" applyAlignment="0" applyProtection="0"/>
    <xf numFmtId="0" fontId="65" fillId="20" borderId="0" applyNumberFormat="0" applyBorder="0" applyAlignment="0" applyProtection="0"/>
    <xf numFmtId="0" fontId="65" fillId="20" borderId="0" applyNumberFormat="0" applyBorder="0" applyAlignment="0" applyProtection="0"/>
    <xf numFmtId="173" fontId="68" fillId="51" borderId="0" applyNumberFormat="0" applyBorder="0" applyAlignment="0" applyProtection="0"/>
    <xf numFmtId="0" fontId="68" fillId="51" borderId="0" applyNumberFormat="0" applyBorder="0" applyAlignment="0" applyProtection="0"/>
    <xf numFmtId="173" fontId="68" fillId="51" borderId="0" applyNumberFormat="0" applyBorder="0" applyAlignment="0" applyProtection="0"/>
    <xf numFmtId="0" fontId="43" fillId="51" borderId="0" applyNumberFormat="0" applyBorder="0" applyAlignment="0" applyProtection="0"/>
    <xf numFmtId="173" fontId="43"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5" fillId="24" borderId="0" applyNumberFormat="0" applyBorder="0" applyAlignment="0" applyProtection="0"/>
    <xf numFmtId="0" fontId="41" fillId="24" borderId="0" applyNumberFormat="0" applyBorder="0" applyAlignment="0" applyProtection="0"/>
    <xf numFmtId="0" fontId="65" fillId="24" borderId="0" applyNumberFormat="0" applyBorder="0" applyAlignment="0" applyProtection="0"/>
    <xf numFmtId="0" fontId="65" fillId="24" borderId="0" applyNumberFormat="0" applyBorder="0" applyAlignment="0" applyProtection="0"/>
    <xf numFmtId="173" fontId="68" fillId="48" borderId="0" applyNumberFormat="0" applyBorder="0" applyAlignment="0" applyProtection="0"/>
    <xf numFmtId="0" fontId="68" fillId="48" borderId="0" applyNumberFormat="0" applyBorder="0" applyAlignment="0" applyProtection="0"/>
    <xf numFmtId="173" fontId="68" fillId="48" borderId="0" applyNumberFormat="0" applyBorder="0" applyAlignment="0" applyProtection="0"/>
    <xf numFmtId="0" fontId="43" fillId="48" borderId="0" applyNumberFormat="0" applyBorder="0" applyAlignment="0" applyProtection="0"/>
    <xf numFmtId="173" fontId="43"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9" borderId="0" applyNumberFormat="0" applyBorder="0" applyAlignment="0" applyProtection="0"/>
    <xf numFmtId="0" fontId="68" fillId="49" borderId="0" applyNumberFormat="0" applyBorder="0" applyAlignment="0" applyProtection="0"/>
    <xf numFmtId="0" fontId="68" fillId="49" borderId="0" applyNumberFormat="0" applyBorder="0" applyAlignment="0" applyProtection="0"/>
    <xf numFmtId="0" fontId="65" fillId="28" borderId="0" applyNumberFormat="0" applyBorder="0" applyAlignment="0" applyProtection="0"/>
    <xf numFmtId="0" fontId="41" fillId="28" borderId="0" applyNumberFormat="0" applyBorder="0" applyAlignment="0" applyProtection="0"/>
    <xf numFmtId="0" fontId="65" fillId="28" borderId="0" applyNumberFormat="0" applyBorder="0" applyAlignment="0" applyProtection="0"/>
    <xf numFmtId="0" fontId="65" fillId="28" borderId="0" applyNumberFormat="0" applyBorder="0" applyAlignment="0" applyProtection="0"/>
    <xf numFmtId="173" fontId="68" fillId="49" borderId="0" applyNumberFormat="0" applyBorder="0" applyAlignment="0" applyProtection="0"/>
    <xf numFmtId="0" fontId="68" fillId="49" borderId="0" applyNumberFormat="0" applyBorder="0" applyAlignment="0" applyProtection="0"/>
    <xf numFmtId="173" fontId="68" fillId="49" borderId="0" applyNumberFormat="0" applyBorder="0" applyAlignment="0" applyProtection="0"/>
    <xf numFmtId="0" fontId="43" fillId="49" borderId="0" applyNumberFormat="0" applyBorder="0" applyAlignment="0" applyProtection="0"/>
    <xf numFmtId="173" fontId="43" fillId="49" borderId="0" applyNumberFormat="0" applyBorder="0" applyAlignment="0" applyProtection="0"/>
    <xf numFmtId="0" fontId="68" fillId="49" borderId="0" applyNumberFormat="0" applyBorder="0" applyAlignment="0" applyProtection="0"/>
    <xf numFmtId="0" fontId="68" fillId="49" borderId="0" applyNumberFormat="0" applyBorder="0" applyAlignment="0" applyProtection="0"/>
    <xf numFmtId="0" fontId="68" fillId="49" borderId="0" applyNumberFormat="0" applyBorder="0" applyAlignment="0" applyProtection="0"/>
    <xf numFmtId="0" fontId="68" fillId="49" borderId="0" applyNumberFormat="0" applyBorder="0" applyAlignment="0" applyProtection="0"/>
    <xf numFmtId="0" fontId="68" fillId="49"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5" fillId="32" borderId="0" applyNumberFormat="0" applyBorder="0" applyAlignment="0" applyProtection="0"/>
    <xf numFmtId="0" fontId="41" fillId="32" borderId="0" applyNumberFormat="0" applyBorder="0" applyAlignment="0" applyProtection="0"/>
    <xf numFmtId="0" fontId="65" fillId="32" borderId="0" applyNumberFormat="0" applyBorder="0" applyAlignment="0" applyProtection="0"/>
    <xf numFmtId="0" fontId="65" fillId="32" borderId="0" applyNumberFormat="0" applyBorder="0" applyAlignment="0" applyProtection="0"/>
    <xf numFmtId="173" fontId="68" fillId="52" borderId="0" applyNumberFormat="0" applyBorder="0" applyAlignment="0" applyProtection="0"/>
    <xf numFmtId="0" fontId="68" fillId="52" borderId="0" applyNumberFormat="0" applyBorder="0" applyAlignment="0" applyProtection="0"/>
    <xf numFmtId="173" fontId="68" fillId="52" borderId="0" applyNumberFormat="0" applyBorder="0" applyAlignment="0" applyProtection="0"/>
    <xf numFmtId="0" fontId="43" fillId="52" borderId="0" applyNumberFormat="0" applyBorder="0" applyAlignment="0" applyProtection="0"/>
    <xf numFmtId="173" fontId="43"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5" fillId="36" borderId="0" applyNumberFormat="0" applyBorder="0" applyAlignment="0" applyProtection="0"/>
    <xf numFmtId="0" fontId="41" fillId="36" borderId="0" applyNumberFormat="0" applyBorder="0" applyAlignment="0" applyProtection="0"/>
    <xf numFmtId="0" fontId="65" fillId="36" borderId="0" applyNumberFormat="0" applyBorder="0" applyAlignment="0" applyProtection="0"/>
    <xf numFmtId="0" fontId="65" fillId="36" borderId="0" applyNumberFormat="0" applyBorder="0" applyAlignment="0" applyProtection="0"/>
    <xf numFmtId="173" fontId="68" fillId="53" borderId="0" applyNumberFormat="0" applyBorder="0" applyAlignment="0" applyProtection="0"/>
    <xf numFmtId="0" fontId="68" fillId="53" borderId="0" applyNumberFormat="0" applyBorder="0" applyAlignment="0" applyProtection="0"/>
    <xf numFmtId="173" fontId="68" fillId="53" borderId="0" applyNumberFormat="0" applyBorder="0" applyAlignment="0" applyProtection="0"/>
    <xf numFmtId="0" fontId="43" fillId="53" borderId="0" applyNumberFormat="0" applyBorder="0" applyAlignment="0" applyProtection="0"/>
    <xf numFmtId="173" fontId="43"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4" borderId="0" applyNumberFormat="0" applyBorder="0" applyAlignment="0" applyProtection="0"/>
    <xf numFmtId="0" fontId="68" fillId="54" borderId="0" applyNumberFormat="0" applyBorder="0" applyAlignment="0" applyProtection="0"/>
    <xf numFmtId="0" fontId="68" fillId="54" borderId="0" applyNumberFormat="0" applyBorder="0" applyAlignment="0" applyProtection="0"/>
    <xf numFmtId="0" fontId="65" fillId="40" borderId="0" applyNumberFormat="0" applyBorder="0" applyAlignment="0" applyProtection="0"/>
    <xf numFmtId="0" fontId="41" fillId="40" borderId="0" applyNumberFormat="0" applyBorder="0" applyAlignment="0" applyProtection="0"/>
    <xf numFmtId="0" fontId="65" fillId="40" borderId="0" applyNumberFormat="0" applyBorder="0" applyAlignment="0" applyProtection="0"/>
    <xf numFmtId="0" fontId="65" fillId="40" borderId="0" applyNumberFormat="0" applyBorder="0" applyAlignment="0" applyProtection="0"/>
    <xf numFmtId="173" fontId="68" fillId="54" borderId="0" applyNumberFormat="0" applyBorder="0" applyAlignment="0" applyProtection="0"/>
    <xf numFmtId="0" fontId="68" fillId="54" borderId="0" applyNumberFormat="0" applyBorder="0" applyAlignment="0" applyProtection="0"/>
    <xf numFmtId="173" fontId="68" fillId="54" borderId="0" applyNumberFormat="0" applyBorder="0" applyAlignment="0" applyProtection="0"/>
    <xf numFmtId="0" fontId="43" fillId="54" borderId="0" applyNumberFormat="0" applyBorder="0" applyAlignment="0" applyProtection="0"/>
    <xf numFmtId="173" fontId="43" fillId="54" borderId="0" applyNumberFormat="0" applyBorder="0" applyAlignment="0" applyProtection="0"/>
    <xf numFmtId="0" fontId="68" fillId="54" borderId="0" applyNumberFormat="0" applyBorder="0" applyAlignment="0" applyProtection="0"/>
    <xf numFmtId="0" fontId="68" fillId="54" borderId="0" applyNumberFormat="0" applyBorder="0" applyAlignment="0" applyProtection="0"/>
    <xf numFmtId="0" fontId="68" fillId="54" borderId="0" applyNumberFormat="0" applyBorder="0" applyAlignment="0" applyProtection="0"/>
    <xf numFmtId="0" fontId="68" fillId="54" borderId="0" applyNumberFormat="0" applyBorder="0" applyAlignment="0" applyProtection="0"/>
    <xf numFmtId="0" fontId="68" fillId="54" borderId="0" applyNumberFormat="0" applyBorder="0" applyAlignment="0" applyProtection="0"/>
    <xf numFmtId="0" fontId="68" fillId="55" borderId="0" applyNumberFormat="0" applyBorder="0" applyAlignment="0" applyProtection="0"/>
    <xf numFmtId="0" fontId="68" fillId="55" borderId="0" applyNumberFormat="0" applyBorder="0" applyAlignment="0" applyProtection="0"/>
    <xf numFmtId="0" fontId="68" fillId="55" borderId="0" applyNumberFormat="0" applyBorder="0" applyAlignment="0" applyProtection="0"/>
    <xf numFmtId="0" fontId="65" fillId="17" borderId="0" applyNumberFormat="0" applyBorder="0" applyAlignment="0" applyProtection="0"/>
    <xf numFmtId="0" fontId="41" fillId="17" borderId="0" applyNumberFormat="0" applyBorder="0" applyAlignment="0" applyProtection="0"/>
    <xf numFmtId="0" fontId="65" fillId="17" borderId="0" applyNumberFormat="0" applyBorder="0" applyAlignment="0" applyProtection="0"/>
    <xf numFmtId="0" fontId="65" fillId="17" borderId="0" applyNumberFormat="0" applyBorder="0" applyAlignment="0" applyProtection="0"/>
    <xf numFmtId="173" fontId="68" fillId="55" borderId="0" applyNumberFormat="0" applyBorder="0" applyAlignment="0" applyProtection="0"/>
    <xf numFmtId="0" fontId="68" fillId="55" borderId="0" applyNumberFormat="0" applyBorder="0" applyAlignment="0" applyProtection="0"/>
    <xf numFmtId="173" fontId="68" fillId="55" borderId="0" applyNumberFormat="0" applyBorder="0" applyAlignment="0" applyProtection="0"/>
    <xf numFmtId="0" fontId="43" fillId="55" borderId="0" applyNumberFormat="0" applyBorder="0" applyAlignment="0" applyProtection="0"/>
    <xf numFmtId="173" fontId="43" fillId="55" borderId="0" applyNumberFormat="0" applyBorder="0" applyAlignment="0" applyProtection="0"/>
    <xf numFmtId="0" fontId="68" fillId="55" borderId="0" applyNumberFormat="0" applyBorder="0" applyAlignment="0" applyProtection="0"/>
    <xf numFmtId="0" fontId="68" fillId="55" borderId="0" applyNumberFormat="0" applyBorder="0" applyAlignment="0" applyProtection="0"/>
    <xf numFmtId="0" fontId="68" fillId="55" borderId="0" applyNumberFormat="0" applyBorder="0" applyAlignment="0" applyProtection="0"/>
    <xf numFmtId="0" fontId="68" fillId="55" borderId="0" applyNumberFormat="0" applyBorder="0" applyAlignment="0" applyProtection="0"/>
    <xf numFmtId="0" fontId="68" fillId="55" borderId="0" applyNumberFormat="0" applyBorder="0" applyAlignment="0" applyProtection="0"/>
    <xf numFmtId="0" fontId="68" fillId="56" borderId="0" applyNumberFormat="0" applyBorder="0" applyAlignment="0" applyProtection="0"/>
    <xf numFmtId="0" fontId="68" fillId="56" borderId="0" applyNumberFormat="0" applyBorder="0" applyAlignment="0" applyProtection="0"/>
    <xf numFmtId="0" fontId="68" fillId="56" borderId="0" applyNumberFormat="0" applyBorder="0" applyAlignment="0" applyProtection="0"/>
    <xf numFmtId="0" fontId="65" fillId="21" borderId="0" applyNumberFormat="0" applyBorder="0" applyAlignment="0" applyProtection="0"/>
    <xf numFmtId="0" fontId="41" fillId="21" borderId="0" applyNumberFormat="0" applyBorder="0" applyAlignment="0" applyProtection="0"/>
    <xf numFmtId="0" fontId="65" fillId="21" borderId="0" applyNumberFormat="0" applyBorder="0" applyAlignment="0" applyProtection="0"/>
    <xf numFmtId="0" fontId="65" fillId="21" borderId="0" applyNumberFormat="0" applyBorder="0" applyAlignment="0" applyProtection="0"/>
    <xf numFmtId="173" fontId="68" fillId="56" borderId="0" applyNumberFormat="0" applyBorder="0" applyAlignment="0" applyProtection="0"/>
    <xf numFmtId="0" fontId="68" fillId="56" borderId="0" applyNumberFormat="0" applyBorder="0" applyAlignment="0" applyProtection="0"/>
    <xf numFmtId="173" fontId="68" fillId="56" borderId="0" applyNumberFormat="0" applyBorder="0" applyAlignment="0" applyProtection="0"/>
    <xf numFmtId="0" fontId="43" fillId="56" borderId="0" applyNumberFormat="0" applyBorder="0" applyAlignment="0" applyProtection="0"/>
    <xf numFmtId="173" fontId="43" fillId="56" borderId="0" applyNumberFormat="0" applyBorder="0" applyAlignment="0" applyProtection="0"/>
    <xf numFmtId="0" fontId="68" fillId="56" borderId="0" applyNumberFormat="0" applyBorder="0" applyAlignment="0" applyProtection="0"/>
    <xf numFmtId="0" fontId="68" fillId="56" borderId="0" applyNumberFormat="0" applyBorder="0" applyAlignment="0" applyProtection="0"/>
    <xf numFmtId="0" fontId="68" fillId="56" borderId="0" applyNumberFormat="0" applyBorder="0" applyAlignment="0" applyProtection="0"/>
    <xf numFmtId="0" fontId="68" fillId="56" borderId="0" applyNumberFormat="0" applyBorder="0" applyAlignment="0" applyProtection="0"/>
    <xf numFmtId="0" fontId="68" fillId="56" borderId="0" applyNumberFormat="0" applyBorder="0" applyAlignment="0" applyProtection="0"/>
    <xf numFmtId="0" fontId="68" fillId="57" borderId="0" applyNumberFormat="0" applyBorder="0" applyAlignment="0" applyProtection="0"/>
    <xf numFmtId="0" fontId="68" fillId="57" borderId="0" applyNumberFormat="0" applyBorder="0" applyAlignment="0" applyProtection="0"/>
    <xf numFmtId="0" fontId="68" fillId="57" borderId="0" applyNumberFormat="0" applyBorder="0" applyAlignment="0" applyProtection="0"/>
    <xf numFmtId="0" fontId="65" fillId="25" borderId="0" applyNumberFormat="0" applyBorder="0" applyAlignment="0" applyProtection="0"/>
    <xf numFmtId="0" fontId="41" fillId="25" borderId="0" applyNumberFormat="0" applyBorder="0" applyAlignment="0" applyProtection="0"/>
    <xf numFmtId="0" fontId="65" fillId="25" borderId="0" applyNumberFormat="0" applyBorder="0" applyAlignment="0" applyProtection="0"/>
    <xf numFmtId="0" fontId="65" fillId="25" borderId="0" applyNumberFormat="0" applyBorder="0" applyAlignment="0" applyProtection="0"/>
    <xf numFmtId="173" fontId="68" fillId="57" borderId="0" applyNumberFormat="0" applyBorder="0" applyAlignment="0" applyProtection="0"/>
    <xf numFmtId="0" fontId="68" fillId="57" borderId="0" applyNumberFormat="0" applyBorder="0" applyAlignment="0" applyProtection="0"/>
    <xf numFmtId="173" fontId="68" fillId="57" borderId="0" applyNumberFormat="0" applyBorder="0" applyAlignment="0" applyProtection="0"/>
    <xf numFmtId="0" fontId="43" fillId="57" borderId="0" applyNumberFormat="0" applyBorder="0" applyAlignment="0" applyProtection="0"/>
    <xf numFmtId="173" fontId="43" fillId="57" borderId="0" applyNumberFormat="0" applyBorder="0" applyAlignment="0" applyProtection="0"/>
    <xf numFmtId="0" fontId="68" fillId="57" borderId="0" applyNumberFormat="0" applyBorder="0" applyAlignment="0" applyProtection="0"/>
    <xf numFmtId="0" fontId="68" fillId="57" borderId="0" applyNumberFormat="0" applyBorder="0" applyAlignment="0" applyProtection="0"/>
    <xf numFmtId="0" fontId="68" fillId="57" borderId="0" applyNumberFormat="0" applyBorder="0" applyAlignment="0" applyProtection="0"/>
    <xf numFmtId="0" fontId="68" fillId="57" borderId="0" applyNumberFormat="0" applyBorder="0" applyAlignment="0" applyProtection="0"/>
    <xf numFmtId="0" fontId="68" fillId="57"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5" fillId="29" borderId="0" applyNumberFormat="0" applyBorder="0" applyAlignment="0" applyProtection="0"/>
    <xf numFmtId="0" fontId="41" fillId="29" borderId="0" applyNumberFormat="0" applyBorder="0" applyAlignment="0" applyProtection="0"/>
    <xf numFmtId="0" fontId="65" fillId="29" borderId="0" applyNumberFormat="0" applyBorder="0" applyAlignment="0" applyProtection="0"/>
    <xf numFmtId="0" fontId="65" fillId="29" borderId="0" applyNumberFormat="0" applyBorder="0" applyAlignment="0" applyProtection="0"/>
    <xf numFmtId="173" fontId="68" fillId="52" borderId="0" applyNumberFormat="0" applyBorder="0" applyAlignment="0" applyProtection="0"/>
    <xf numFmtId="0" fontId="68" fillId="52" borderId="0" applyNumberFormat="0" applyBorder="0" applyAlignment="0" applyProtection="0"/>
    <xf numFmtId="173" fontId="68" fillId="52" borderId="0" applyNumberFormat="0" applyBorder="0" applyAlignment="0" applyProtection="0"/>
    <xf numFmtId="0" fontId="43" fillId="52" borderId="0" applyNumberFormat="0" applyBorder="0" applyAlignment="0" applyProtection="0"/>
    <xf numFmtId="173" fontId="43" fillId="52" borderId="0" applyNumberFormat="0" applyBorder="0" applyAlignment="0" applyProtection="0"/>
    <xf numFmtId="0" fontId="65" fillId="29" borderId="0" applyNumberFormat="0" applyBorder="0" applyAlignment="0" applyProtection="0"/>
    <xf numFmtId="173" fontId="65" fillId="29" borderId="0" applyNumberFormat="0" applyBorder="0" applyAlignment="0" applyProtection="0"/>
    <xf numFmtId="0" fontId="65" fillId="29"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5" fillId="33" borderId="0" applyNumberFormat="0" applyBorder="0" applyAlignment="0" applyProtection="0"/>
    <xf numFmtId="0" fontId="41" fillId="33" borderId="0" applyNumberFormat="0" applyBorder="0" applyAlignment="0" applyProtection="0"/>
    <xf numFmtId="0" fontId="65" fillId="33" borderId="0" applyNumberFormat="0" applyBorder="0" applyAlignment="0" applyProtection="0"/>
    <xf numFmtId="0" fontId="65" fillId="33" borderId="0" applyNumberFormat="0" applyBorder="0" applyAlignment="0" applyProtection="0"/>
    <xf numFmtId="173" fontId="68" fillId="53" borderId="0" applyNumberFormat="0" applyBorder="0" applyAlignment="0" applyProtection="0"/>
    <xf numFmtId="0" fontId="68" fillId="53" borderId="0" applyNumberFormat="0" applyBorder="0" applyAlignment="0" applyProtection="0"/>
    <xf numFmtId="173" fontId="68" fillId="53" borderId="0" applyNumberFormat="0" applyBorder="0" applyAlignment="0" applyProtection="0"/>
    <xf numFmtId="0" fontId="43" fillId="53" borderId="0" applyNumberFormat="0" applyBorder="0" applyAlignment="0" applyProtection="0"/>
    <xf numFmtId="173" fontId="43"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8" borderId="0" applyNumberFormat="0" applyBorder="0" applyAlignment="0" applyProtection="0"/>
    <xf numFmtId="0" fontId="68" fillId="58" borderId="0" applyNumberFormat="0" applyBorder="0" applyAlignment="0" applyProtection="0"/>
    <xf numFmtId="0" fontId="68" fillId="58" borderId="0" applyNumberFormat="0" applyBorder="0" applyAlignment="0" applyProtection="0"/>
    <xf numFmtId="0" fontId="65" fillId="37" borderId="0" applyNumberFormat="0" applyBorder="0" applyAlignment="0" applyProtection="0"/>
    <xf numFmtId="0" fontId="41" fillId="37" borderId="0" applyNumberFormat="0" applyBorder="0" applyAlignment="0" applyProtection="0"/>
    <xf numFmtId="0" fontId="65" fillId="37" borderId="0" applyNumberFormat="0" applyBorder="0" applyAlignment="0" applyProtection="0"/>
    <xf numFmtId="0" fontId="65" fillId="37" borderId="0" applyNumberFormat="0" applyBorder="0" applyAlignment="0" applyProtection="0"/>
    <xf numFmtId="173" fontId="68" fillId="58" borderId="0" applyNumberFormat="0" applyBorder="0" applyAlignment="0" applyProtection="0"/>
    <xf numFmtId="0" fontId="68" fillId="58" borderId="0" applyNumberFormat="0" applyBorder="0" applyAlignment="0" applyProtection="0"/>
    <xf numFmtId="173" fontId="68" fillId="58" borderId="0" applyNumberFormat="0" applyBorder="0" applyAlignment="0" applyProtection="0"/>
    <xf numFmtId="0" fontId="43" fillId="58" borderId="0" applyNumberFormat="0" applyBorder="0" applyAlignment="0" applyProtection="0"/>
    <xf numFmtId="173" fontId="43" fillId="58" borderId="0" applyNumberFormat="0" applyBorder="0" applyAlignment="0" applyProtection="0"/>
    <xf numFmtId="0" fontId="68" fillId="58" borderId="0" applyNumberFormat="0" applyBorder="0" applyAlignment="0" applyProtection="0"/>
    <xf numFmtId="0" fontId="68" fillId="58" borderId="0" applyNumberFormat="0" applyBorder="0" applyAlignment="0" applyProtection="0"/>
    <xf numFmtId="0" fontId="68" fillId="58" borderId="0" applyNumberFormat="0" applyBorder="0" applyAlignment="0" applyProtection="0"/>
    <xf numFmtId="0" fontId="68" fillId="58" borderId="0" applyNumberFormat="0" applyBorder="0" applyAlignment="0" applyProtection="0"/>
    <xf numFmtId="0" fontId="68" fillId="58" borderId="0" applyNumberFormat="0" applyBorder="0" applyAlignment="0" applyProtection="0"/>
    <xf numFmtId="0" fontId="69" fillId="42" borderId="0" applyNumberFormat="0" applyBorder="0" applyAlignment="0" applyProtection="0"/>
    <xf numFmtId="0" fontId="69" fillId="42" borderId="0" applyNumberFormat="0" applyBorder="0" applyAlignment="0" applyProtection="0"/>
    <xf numFmtId="0" fontId="69" fillId="42" borderId="0" applyNumberFormat="0" applyBorder="0" applyAlignment="0" applyProtection="0"/>
    <xf numFmtId="0" fontId="55" fillId="11" borderId="0" applyNumberFormat="0" applyBorder="0" applyAlignment="0" applyProtection="0"/>
    <xf numFmtId="0" fontId="70" fillId="11" borderId="0" applyNumberFormat="0" applyBorder="0" applyAlignment="0" applyProtection="0"/>
    <xf numFmtId="0" fontId="55" fillId="11" borderId="0" applyNumberFormat="0" applyBorder="0" applyAlignment="0" applyProtection="0"/>
    <xf numFmtId="0" fontId="55" fillId="11" borderId="0" applyNumberFormat="0" applyBorder="0" applyAlignment="0" applyProtection="0"/>
    <xf numFmtId="173" fontId="69" fillId="42" borderId="0" applyNumberFormat="0" applyBorder="0" applyAlignment="0" applyProtection="0"/>
    <xf numFmtId="0" fontId="69" fillId="42" borderId="0" applyNumberFormat="0" applyBorder="0" applyAlignment="0" applyProtection="0"/>
    <xf numFmtId="173" fontId="69" fillId="42" borderId="0" applyNumberFormat="0" applyBorder="0" applyAlignment="0" applyProtection="0"/>
    <xf numFmtId="0" fontId="71" fillId="42" borderId="0" applyNumberFormat="0" applyBorder="0" applyAlignment="0" applyProtection="0"/>
    <xf numFmtId="173" fontId="71" fillId="42" borderId="0" applyNumberFormat="0" applyBorder="0" applyAlignment="0" applyProtection="0"/>
    <xf numFmtId="0" fontId="69" fillId="42" borderId="0" applyNumberFormat="0" applyBorder="0" applyAlignment="0" applyProtection="0"/>
    <xf numFmtId="0" fontId="69" fillId="42" borderId="0" applyNumberFormat="0" applyBorder="0" applyAlignment="0" applyProtection="0"/>
    <xf numFmtId="0" fontId="69" fillId="42" borderId="0" applyNumberFormat="0" applyBorder="0" applyAlignment="0" applyProtection="0"/>
    <xf numFmtId="0" fontId="69" fillId="42" borderId="0" applyNumberFormat="0" applyBorder="0" applyAlignment="0" applyProtection="0"/>
    <xf numFmtId="0" fontId="69" fillId="42" borderId="0" applyNumberFormat="0" applyBorder="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59" fillId="14" borderId="21" applyNumberFormat="0" applyAlignment="0" applyProtection="0"/>
    <xf numFmtId="0" fontId="73" fillId="14" borderId="21" applyNumberFormat="0" applyAlignment="0" applyProtection="0"/>
    <xf numFmtId="0" fontId="59" fillId="14" borderId="21" applyNumberFormat="0" applyAlignment="0" applyProtection="0"/>
    <xf numFmtId="0" fontId="59" fillId="14" borderId="21"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4" fillId="59" borderId="27" applyNumberFormat="0" applyAlignment="0" applyProtection="0"/>
    <xf numFmtId="0" fontId="74" fillId="59" borderId="27" applyNumberFormat="0" applyAlignment="0" applyProtection="0"/>
    <xf numFmtId="173" fontId="74" fillId="59" borderId="27" applyNumberFormat="0" applyAlignment="0" applyProtection="0"/>
    <xf numFmtId="0" fontId="74" fillId="59" borderId="27" applyNumberFormat="0" applyAlignment="0" applyProtection="0"/>
    <xf numFmtId="173" fontId="74" fillId="59" borderId="27" applyNumberFormat="0" applyAlignment="0" applyProtection="0"/>
    <xf numFmtId="173" fontId="74"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2" fillId="59" borderId="27" applyNumberFormat="0" applyAlignment="0" applyProtection="0"/>
    <xf numFmtId="0" fontId="75" fillId="60" borderId="28" applyNumberFormat="0" applyAlignment="0" applyProtection="0"/>
    <xf numFmtId="0" fontId="75" fillId="60" borderId="28" applyNumberFormat="0" applyAlignment="0" applyProtection="0"/>
    <xf numFmtId="0" fontId="75" fillId="60" borderId="28" applyNumberFormat="0" applyAlignment="0" applyProtection="0"/>
    <xf numFmtId="0" fontId="61" fillId="15" borderId="24" applyNumberFormat="0" applyAlignment="0" applyProtection="0"/>
    <xf numFmtId="0" fontId="38" fillId="15" borderId="24" applyNumberFormat="0" applyAlignment="0" applyProtection="0"/>
    <xf numFmtId="0" fontId="61" fillId="15" borderId="24" applyNumberFormat="0" applyAlignment="0" applyProtection="0"/>
    <xf numFmtId="0" fontId="61" fillId="15" borderId="24" applyNumberFormat="0" applyAlignment="0" applyProtection="0"/>
    <xf numFmtId="173" fontId="75" fillId="60" borderId="28" applyNumberFormat="0" applyAlignment="0" applyProtection="0"/>
    <xf numFmtId="0" fontId="75" fillId="60" borderId="28" applyNumberFormat="0" applyAlignment="0" applyProtection="0"/>
    <xf numFmtId="173" fontId="75" fillId="60" borderId="28" applyNumberFormat="0" applyAlignment="0" applyProtection="0"/>
    <xf numFmtId="0" fontId="42" fillId="60" borderId="28" applyNumberFormat="0" applyAlignment="0" applyProtection="0"/>
    <xf numFmtId="173" fontId="42" fillId="60" borderId="28" applyNumberFormat="0" applyAlignment="0" applyProtection="0"/>
    <xf numFmtId="0" fontId="75" fillId="60" borderId="28" applyNumberFormat="0" applyAlignment="0" applyProtection="0"/>
    <xf numFmtId="0" fontId="75" fillId="60" borderId="28" applyNumberFormat="0" applyAlignment="0" applyProtection="0"/>
    <xf numFmtId="0" fontId="75" fillId="60" borderId="28" applyNumberFormat="0" applyAlignment="0" applyProtection="0"/>
    <xf numFmtId="0" fontId="75" fillId="60" borderId="28" applyNumberFormat="0" applyAlignment="0" applyProtection="0"/>
    <xf numFmtId="0" fontId="75" fillId="60" borderId="28" applyNumberFormat="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67"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67"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67"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67"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67"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67"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67"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67"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67"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67"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67"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67"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67"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67"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5"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5"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66"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67"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67"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67" fillId="0" borderId="0" applyFont="0" applyFill="0" applyBorder="0" applyAlignment="0" applyProtection="0"/>
    <xf numFmtId="43" fontId="13"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13"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16" fillId="0" borderId="0" applyFont="0" applyFill="0" applyBorder="0" applyAlignment="0" applyProtection="0"/>
    <xf numFmtId="43" fontId="13" fillId="0" borderId="0" applyFont="0" applyFill="0" applyBorder="0" applyAlignment="0" applyProtection="0"/>
    <xf numFmtId="43" fontId="67" fillId="0" borderId="0" applyFont="0" applyFill="0" applyBorder="0" applyAlignment="0" applyProtection="0"/>
    <xf numFmtId="43" fontId="5" fillId="0" borderId="0" applyFont="0" applyFill="0" applyBorder="0" applyAlignment="0" applyProtection="0"/>
    <xf numFmtId="43" fontId="67"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67"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67"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67"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67"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67"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7" fillId="0" borderId="0" applyFont="0" applyFill="0" applyBorder="0" applyAlignment="0" applyProtection="0"/>
    <xf numFmtId="43" fontId="5" fillId="0" borderId="0" applyFont="0" applyFill="0" applyBorder="0" applyAlignment="0" applyProtection="0"/>
    <xf numFmtId="43" fontId="7"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3" fillId="0" borderId="0" applyFont="0" applyFill="0" applyBorder="0" applyAlignment="0" applyProtection="0"/>
    <xf numFmtId="43" fontId="5" fillId="0" borderId="0" applyFont="0" applyFill="0" applyBorder="0" applyAlignment="0" applyProtection="0"/>
    <xf numFmtId="43" fontId="13" fillId="0" borderId="0" applyFont="0" applyFill="0" applyBorder="0" applyAlignment="0" applyProtection="0"/>
    <xf numFmtId="43" fontId="5"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5"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5"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5"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5"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5"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5"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5"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5"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5"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5"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13" fillId="0" borderId="0" applyFont="0" applyFill="0" applyBorder="0" applyAlignment="0" applyProtection="0"/>
    <xf numFmtId="43" fontId="1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5"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5"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5"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1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5"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5"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5"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5"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5"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5"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5"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5"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13"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5"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13"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5"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13"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5"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13"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5"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5"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5"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13"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5"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5"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5"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5"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5"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5"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5"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5"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5"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5"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5" fillId="0" borderId="0" applyFont="0" applyFill="0" applyBorder="0" applyAlignment="0" applyProtection="0"/>
    <xf numFmtId="43" fontId="13"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5"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5"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5"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13"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5"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5"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5"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13" fillId="0" borderId="0" applyFont="0" applyFill="0" applyBorder="0" applyAlignment="0" applyProtection="0"/>
    <xf numFmtId="43" fontId="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5"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5"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5"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13"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5"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5"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5"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5"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5"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5"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5"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5"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5"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5"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5"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13" fillId="0" borderId="0" applyFont="0" applyFill="0" applyBorder="0" applyAlignment="0" applyProtection="0"/>
    <xf numFmtId="43" fontId="67"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67"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67"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67"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67"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67"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67"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67"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67"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67"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67"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67"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67"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67"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67"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67"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67"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67"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67"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67"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67"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67"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67"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67"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67"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67"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67"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67"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67"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67"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67"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67"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67"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67"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67"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67"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67"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67"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67"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67"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67" fillId="0" borderId="0" applyFont="0" applyFill="0" applyBorder="0" applyAlignment="0" applyProtection="0"/>
    <xf numFmtId="3" fontId="13" fillId="0" borderId="0" applyFont="0" applyFill="0" applyBorder="0" applyAlignment="0" applyProtection="0"/>
    <xf numFmtId="44" fontId="67"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5"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5" fillId="0" borderId="0" applyFont="0" applyFill="0" applyBorder="0" applyAlignment="0" applyProtection="0"/>
    <xf numFmtId="44" fontId="13" fillId="0" borderId="0" applyFont="0" applyFill="0" applyBorder="0" applyAlignment="0" applyProtection="0"/>
    <xf numFmtId="44" fontId="5" fillId="0" borderId="0" applyFont="0" applyFill="0" applyBorder="0" applyAlignment="0" applyProtection="0"/>
    <xf numFmtId="44" fontId="13" fillId="0" borderId="0" applyFont="0" applyFill="0" applyBorder="0" applyAlignment="0" applyProtection="0"/>
    <xf numFmtId="44" fontId="5" fillId="0" borderId="0" applyFont="0" applyFill="0" applyBorder="0" applyAlignment="0" applyProtection="0"/>
    <xf numFmtId="44" fontId="67"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5"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5"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5"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66"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67"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67"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67"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67" fillId="0" borderId="0" applyFont="0" applyFill="0" applyBorder="0" applyAlignment="0" applyProtection="0"/>
    <xf numFmtId="44" fontId="67" fillId="0" borderId="0" applyFont="0" applyFill="0" applyBorder="0" applyAlignment="0" applyProtection="0"/>
    <xf numFmtId="44" fontId="67" fillId="0" borderId="0" applyFont="0" applyFill="0" applyBorder="0" applyAlignment="0" applyProtection="0"/>
    <xf numFmtId="44" fontId="67" fillId="0" borderId="0" applyFont="0" applyFill="0" applyBorder="0" applyAlignment="0" applyProtection="0"/>
    <xf numFmtId="44" fontId="67" fillId="0" borderId="0" applyFont="0" applyFill="0" applyBorder="0" applyAlignment="0" applyProtection="0"/>
    <xf numFmtId="44" fontId="67" fillId="0" borderId="0" applyFont="0" applyFill="0" applyBorder="0" applyAlignment="0" applyProtection="0"/>
    <xf numFmtId="44" fontId="67" fillId="0" borderId="0" applyFont="0" applyFill="0" applyBorder="0" applyAlignment="0" applyProtection="0"/>
    <xf numFmtId="44" fontId="67" fillId="0" borderId="0" applyFont="0" applyFill="0" applyBorder="0" applyAlignment="0" applyProtection="0"/>
    <xf numFmtId="44" fontId="67" fillId="0" borderId="0" applyFont="0" applyFill="0" applyBorder="0" applyAlignment="0" applyProtection="0"/>
    <xf numFmtId="44" fontId="67"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76"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6" fillId="0" borderId="0" applyFont="0" applyFill="0" applyBorder="0" applyAlignment="0" applyProtection="0"/>
    <xf numFmtId="44" fontId="67" fillId="0" borderId="0" applyFont="0" applyFill="0" applyBorder="0" applyAlignment="0" applyProtection="0"/>
    <xf numFmtId="44" fontId="67" fillId="0" borderId="0" applyFont="0" applyFill="0" applyBorder="0" applyAlignment="0" applyProtection="0"/>
    <xf numFmtId="44" fontId="67" fillId="0" borderId="0" applyFont="0" applyFill="0" applyBorder="0" applyAlignment="0" applyProtection="0"/>
    <xf numFmtId="44" fontId="67" fillId="0" borderId="0" applyFont="0" applyFill="0" applyBorder="0" applyAlignment="0" applyProtection="0"/>
    <xf numFmtId="44" fontId="67" fillId="0" borderId="0" applyFont="0" applyFill="0" applyBorder="0" applyAlignment="0" applyProtection="0"/>
    <xf numFmtId="44" fontId="5" fillId="0" borderId="0" applyFont="0" applyFill="0" applyBorder="0" applyAlignment="0" applyProtection="0"/>
    <xf numFmtId="44" fontId="67" fillId="0" borderId="0" applyFont="0" applyFill="0" applyBorder="0" applyAlignment="0" applyProtection="0"/>
    <xf numFmtId="44" fontId="67" fillId="0" borderId="0" applyFont="0" applyFill="0" applyBorder="0" applyAlignment="0" applyProtection="0"/>
    <xf numFmtId="44" fontId="5" fillId="0" borderId="0" applyFont="0" applyFill="0" applyBorder="0" applyAlignment="0" applyProtection="0"/>
    <xf numFmtId="44" fontId="67" fillId="0" borderId="0" applyFont="0" applyFill="0" applyBorder="0" applyAlignment="0" applyProtection="0"/>
    <xf numFmtId="44" fontId="67" fillId="0" borderId="0" applyFont="0" applyFill="0" applyBorder="0" applyAlignment="0" applyProtection="0"/>
    <xf numFmtId="44" fontId="67" fillId="0" borderId="0" applyFont="0" applyFill="0" applyBorder="0" applyAlignment="0" applyProtection="0"/>
    <xf numFmtId="44" fontId="5" fillId="0" borderId="0" applyFont="0" applyFill="0" applyBorder="0" applyAlignment="0" applyProtection="0"/>
    <xf numFmtId="44" fontId="67" fillId="0" borderId="0" applyFont="0" applyFill="0" applyBorder="0" applyAlignment="0" applyProtection="0"/>
    <xf numFmtId="44" fontId="67" fillId="0" borderId="0" applyFont="0" applyFill="0" applyBorder="0" applyAlignment="0" applyProtection="0"/>
    <xf numFmtId="44" fontId="67" fillId="0" borderId="0" applyFont="0" applyFill="0" applyBorder="0" applyAlignment="0" applyProtection="0"/>
    <xf numFmtId="44" fontId="67" fillId="0" borderId="0" applyFont="0" applyFill="0" applyBorder="0" applyAlignment="0" applyProtection="0"/>
    <xf numFmtId="44" fontId="67" fillId="0" borderId="0" applyFont="0" applyFill="0" applyBorder="0" applyAlignment="0" applyProtection="0"/>
    <xf numFmtId="44" fontId="67" fillId="0" borderId="0" applyFont="0" applyFill="0" applyBorder="0" applyAlignment="0" applyProtection="0"/>
    <xf numFmtId="44" fontId="67" fillId="0" borderId="0" applyFont="0" applyFill="0" applyBorder="0" applyAlignment="0" applyProtection="0"/>
    <xf numFmtId="44" fontId="5" fillId="0" borderId="0" applyFont="0" applyFill="0" applyBorder="0" applyAlignment="0" applyProtection="0"/>
    <xf numFmtId="44" fontId="67" fillId="0" borderId="0" applyFont="0" applyFill="0" applyBorder="0" applyAlignment="0" applyProtection="0"/>
    <xf numFmtId="44" fontId="67" fillId="0" borderId="0" applyFont="0" applyFill="0" applyBorder="0" applyAlignment="0" applyProtection="0"/>
    <xf numFmtId="44" fontId="5" fillId="0" borderId="0" applyFont="0" applyFill="0" applyBorder="0" applyAlignment="0" applyProtection="0"/>
    <xf numFmtId="44" fontId="67" fillId="0" borderId="0" applyFont="0" applyFill="0" applyBorder="0" applyAlignment="0" applyProtection="0"/>
    <xf numFmtId="44" fontId="67" fillId="0" borderId="0" applyFont="0" applyFill="0" applyBorder="0" applyAlignment="0" applyProtection="0"/>
    <xf numFmtId="44" fontId="67" fillId="0" borderId="0" applyFont="0" applyFill="0" applyBorder="0" applyAlignment="0" applyProtection="0"/>
    <xf numFmtId="44" fontId="5" fillId="0" borderId="0" applyFont="0" applyFill="0" applyBorder="0" applyAlignment="0" applyProtection="0"/>
    <xf numFmtId="44" fontId="67" fillId="0" borderId="0" applyFont="0" applyFill="0" applyBorder="0" applyAlignment="0" applyProtection="0"/>
    <xf numFmtId="44" fontId="67" fillId="0" borderId="0" applyFont="0" applyFill="0" applyBorder="0" applyAlignment="0" applyProtection="0"/>
    <xf numFmtId="44" fontId="5" fillId="0" borderId="0" applyFont="0" applyFill="0" applyBorder="0" applyAlignment="0" applyProtection="0"/>
    <xf numFmtId="44" fontId="67" fillId="0" borderId="0" applyFont="0" applyFill="0" applyBorder="0" applyAlignment="0" applyProtection="0"/>
    <xf numFmtId="44" fontId="67" fillId="0" borderId="0" applyFont="0" applyFill="0" applyBorder="0" applyAlignment="0" applyProtection="0"/>
    <xf numFmtId="44" fontId="67" fillId="0" borderId="0" applyFont="0" applyFill="0" applyBorder="0" applyAlignment="0" applyProtection="0"/>
    <xf numFmtId="44" fontId="67" fillId="0" borderId="0" applyFont="0" applyFill="0" applyBorder="0" applyAlignment="0" applyProtection="0"/>
    <xf numFmtId="44" fontId="5" fillId="0" borderId="0" applyFont="0" applyFill="0" applyBorder="0" applyAlignment="0" applyProtection="0"/>
    <xf numFmtId="44" fontId="67" fillId="0" borderId="0" applyFont="0" applyFill="0" applyBorder="0" applyAlignment="0" applyProtection="0"/>
    <xf numFmtId="44" fontId="67" fillId="0" borderId="0" applyFont="0" applyFill="0" applyBorder="0" applyAlignment="0" applyProtection="0"/>
    <xf numFmtId="44" fontId="5" fillId="0" borderId="0" applyFont="0" applyFill="0" applyBorder="0" applyAlignment="0" applyProtection="0"/>
    <xf numFmtId="44" fontId="67" fillId="0" borderId="0" applyFont="0" applyFill="0" applyBorder="0" applyAlignment="0" applyProtection="0"/>
    <xf numFmtId="44" fontId="67" fillId="0" borderId="0" applyFont="0" applyFill="0" applyBorder="0" applyAlignment="0" applyProtection="0"/>
    <xf numFmtId="44" fontId="67" fillId="0" borderId="0" applyFont="0" applyFill="0" applyBorder="0" applyAlignment="0" applyProtection="0"/>
    <xf numFmtId="44" fontId="5" fillId="0" borderId="0" applyFont="0" applyFill="0" applyBorder="0" applyAlignment="0" applyProtection="0"/>
    <xf numFmtId="44" fontId="67" fillId="0" borderId="0" applyFont="0" applyFill="0" applyBorder="0" applyAlignment="0" applyProtection="0"/>
    <xf numFmtId="44" fontId="67" fillId="0" borderId="0" applyFont="0" applyFill="0" applyBorder="0" applyAlignment="0" applyProtection="0"/>
    <xf numFmtId="44" fontId="67" fillId="0" borderId="0" applyFont="0" applyFill="0" applyBorder="0" applyAlignment="0" applyProtection="0"/>
    <xf numFmtId="44" fontId="67" fillId="0" borderId="0" applyFont="0" applyFill="0" applyBorder="0" applyAlignment="0" applyProtection="0"/>
    <xf numFmtId="44" fontId="67" fillId="0" borderId="0" applyFont="0" applyFill="0" applyBorder="0" applyAlignment="0" applyProtection="0"/>
    <xf numFmtId="44" fontId="67" fillId="0" borderId="0" applyFont="0" applyFill="0" applyBorder="0" applyAlignment="0" applyProtection="0"/>
    <xf numFmtId="44" fontId="67" fillId="0" borderId="0" applyFont="0" applyFill="0" applyBorder="0" applyAlignment="0" applyProtection="0"/>
    <xf numFmtId="44" fontId="67" fillId="0" borderId="0" applyFont="0" applyFill="0" applyBorder="0" applyAlignment="0" applyProtection="0"/>
    <xf numFmtId="44" fontId="5" fillId="0" borderId="0" applyFont="0" applyFill="0" applyBorder="0" applyAlignment="0" applyProtection="0"/>
    <xf numFmtId="44" fontId="67" fillId="0" borderId="0" applyFont="0" applyFill="0" applyBorder="0" applyAlignment="0" applyProtection="0"/>
    <xf numFmtId="44" fontId="67" fillId="0" borderId="0" applyFont="0" applyFill="0" applyBorder="0" applyAlignment="0" applyProtection="0"/>
    <xf numFmtId="44" fontId="5" fillId="0" borderId="0" applyFont="0" applyFill="0" applyBorder="0" applyAlignment="0" applyProtection="0"/>
    <xf numFmtId="44" fontId="67" fillId="0" borderId="0" applyFont="0" applyFill="0" applyBorder="0" applyAlignment="0" applyProtection="0"/>
    <xf numFmtId="44" fontId="67" fillId="0" borderId="0" applyFont="0" applyFill="0" applyBorder="0" applyAlignment="0" applyProtection="0"/>
    <xf numFmtId="44" fontId="67" fillId="0" borderId="0" applyFont="0" applyFill="0" applyBorder="0" applyAlignment="0" applyProtection="0"/>
    <xf numFmtId="44" fontId="5" fillId="0" borderId="0" applyFont="0" applyFill="0" applyBorder="0" applyAlignment="0" applyProtection="0"/>
    <xf numFmtId="44" fontId="67" fillId="0" borderId="0" applyFont="0" applyFill="0" applyBorder="0" applyAlignment="0" applyProtection="0"/>
    <xf numFmtId="44" fontId="67" fillId="0" borderId="0" applyFont="0" applyFill="0" applyBorder="0" applyAlignment="0" applyProtection="0"/>
    <xf numFmtId="44" fontId="5" fillId="0" borderId="0" applyFont="0" applyFill="0" applyBorder="0" applyAlignment="0" applyProtection="0"/>
    <xf numFmtId="44" fontId="67" fillId="0" borderId="0" applyFont="0" applyFill="0" applyBorder="0" applyAlignment="0" applyProtection="0"/>
    <xf numFmtId="44" fontId="67" fillId="0" borderId="0" applyFont="0" applyFill="0" applyBorder="0" applyAlignment="0" applyProtection="0"/>
    <xf numFmtId="44" fontId="67" fillId="0" borderId="0" applyFont="0" applyFill="0" applyBorder="0" applyAlignment="0" applyProtection="0"/>
    <xf numFmtId="44" fontId="67" fillId="0" borderId="0" applyFont="0" applyFill="0" applyBorder="0" applyAlignment="0" applyProtection="0"/>
    <xf numFmtId="44" fontId="67" fillId="0" borderId="0" applyFont="0" applyFill="0" applyBorder="0" applyAlignment="0" applyProtection="0"/>
    <xf numFmtId="44" fontId="5" fillId="0" borderId="0" applyFont="0" applyFill="0" applyBorder="0" applyAlignment="0" applyProtection="0"/>
    <xf numFmtId="44" fontId="67" fillId="0" borderId="0" applyFont="0" applyFill="0" applyBorder="0" applyAlignment="0" applyProtection="0"/>
    <xf numFmtId="44" fontId="67" fillId="0" borderId="0" applyFont="0" applyFill="0" applyBorder="0" applyAlignment="0" applyProtection="0"/>
    <xf numFmtId="44" fontId="5" fillId="0" borderId="0" applyFont="0" applyFill="0" applyBorder="0" applyAlignment="0" applyProtection="0"/>
    <xf numFmtId="44" fontId="67" fillId="0" borderId="0" applyFont="0" applyFill="0" applyBorder="0" applyAlignment="0" applyProtection="0"/>
    <xf numFmtId="44" fontId="67" fillId="0" borderId="0" applyFont="0" applyFill="0" applyBorder="0" applyAlignment="0" applyProtection="0"/>
    <xf numFmtId="44" fontId="67" fillId="0" borderId="0" applyFont="0" applyFill="0" applyBorder="0" applyAlignment="0" applyProtection="0"/>
    <xf numFmtId="44" fontId="5" fillId="0" borderId="0" applyFont="0" applyFill="0" applyBorder="0" applyAlignment="0" applyProtection="0"/>
    <xf numFmtId="44" fontId="67" fillId="0" borderId="0" applyFont="0" applyFill="0" applyBorder="0" applyAlignment="0" applyProtection="0"/>
    <xf numFmtId="44" fontId="67" fillId="0" borderId="0" applyFont="0" applyFill="0" applyBorder="0" applyAlignment="0" applyProtection="0"/>
    <xf numFmtId="44" fontId="13" fillId="0" borderId="0" applyFont="0" applyFill="0" applyBorder="0" applyAlignment="0" applyProtection="0"/>
    <xf numFmtId="44" fontId="67" fillId="0" borderId="0" applyFont="0" applyFill="0" applyBorder="0" applyAlignment="0" applyProtection="0"/>
    <xf numFmtId="44" fontId="67" fillId="0" borderId="0" applyFont="0" applyFill="0" applyBorder="0" applyAlignment="0" applyProtection="0"/>
    <xf numFmtId="44" fontId="67" fillId="0" borderId="0" applyFont="0" applyFill="0" applyBorder="0" applyAlignment="0" applyProtection="0"/>
    <xf numFmtId="44" fontId="67" fillId="0" borderId="0" applyFont="0" applyFill="0" applyBorder="0" applyAlignment="0" applyProtection="0"/>
    <xf numFmtId="44" fontId="5" fillId="0" borderId="0" applyFont="0" applyFill="0" applyBorder="0" applyAlignment="0" applyProtection="0"/>
    <xf numFmtId="44" fontId="67" fillId="0" borderId="0" applyFont="0" applyFill="0" applyBorder="0" applyAlignment="0" applyProtection="0"/>
    <xf numFmtId="44" fontId="67" fillId="0" borderId="0" applyFont="0" applyFill="0" applyBorder="0" applyAlignment="0" applyProtection="0"/>
    <xf numFmtId="44" fontId="5" fillId="0" borderId="0" applyFont="0" applyFill="0" applyBorder="0" applyAlignment="0" applyProtection="0"/>
    <xf numFmtId="44" fontId="67" fillId="0" borderId="0" applyFont="0" applyFill="0" applyBorder="0" applyAlignment="0" applyProtection="0"/>
    <xf numFmtId="44" fontId="67" fillId="0" borderId="0" applyFont="0" applyFill="0" applyBorder="0" applyAlignment="0" applyProtection="0"/>
    <xf numFmtId="44" fontId="67"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7" fillId="0" borderId="0" applyFont="0" applyFill="0" applyBorder="0" applyAlignment="0" applyProtection="0"/>
    <xf numFmtId="44" fontId="67" fillId="0" borderId="0" applyFont="0" applyFill="0" applyBorder="0" applyAlignment="0" applyProtection="0"/>
    <xf numFmtId="44" fontId="67"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67" fillId="0" borderId="0" applyFont="0" applyFill="0" applyBorder="0" applyAlignment="0" applyProtection="0"/>
    <xf numFmtId="44" fontId="13" fillId="0" borderId="0" applyFont="0" applyFill="0" applyBorder="0" applyAlignment="0" applyProtection="0"/>
    <xf numFmtId="44" fontId="16" fillId="0" borderId="0" applyFont="0" applyFill="0" applyBorder="0" applyAlignment="0" applyProtection="0"/>
    <xf numFmtId="44" fontId="67"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8" fillId="0" borderId="0" applyFont="0" applyFill="0" applyBorder="0" applyAlignment="0" applyProtection="0"/>
    <xf numFmtId="44" fontId="67" fillId="0" borderId="0" applyFont="0" applyFill="0" applyBorder="0" applyAlignment="0" applyProtection="0"/>
    <xf numFmtId="44" fontId="67" fillId="0" borderId="0" applyFont="0" applyFill="0" applyBorder="0" applyAlignment="0" applyProtection="0"/>
    <xf numFmtId="44" fontId="67" fillId="0" borderId="0" applyFont="0" applyFill="0" applyBorder="0" applyAlignment="0" applyProtection="0"/>
    <xf numFmtId="44" fontId="67" fillId="0" borderId="0" applyFont="0" applyFill="0" applyBorder="0" applyAlignment="0" applyProtection="0"/>
    <xf numFmtId="44" fontId="67" fillId="0" borderId="0" applyFont="0" applyFill="0" applyBorder="0" applyAlignment="0" applyProtection="0"/>
    <xf numFmtId="44" fontId="5" fillId="0" borderId="0" applyFont="0" applyFill="0" applyBorder="0" applyAlignment="0" applyProtection="0"/>
    <xf numFmtId="44" fontId="67" fillId="0" borderId="0" applyFont="0" applyFill="0" applyBorder="0" applyAlignment="0" applyProtection="0"/>
    <xf numFmtId="44" fontId="67" fillId="0" borderId="0" applyFont="0" applyFill="0" applyBorder="0" applyAlignment="0" applyProtection="0"/>
    <xf numFmtId="44" fontId="13" fillId="0" borderId="0" applyFont="0" applyFill="0" applyBorder="0" applyAlignment="0" applyProtection="0"/>
    <xf numFmtId="44" fontId="67" fillId="0" borderId="0" applyFont="0" applyFill="0" applyBorder="0" applyAlignment="0" applyProtection="0"/>
    <xf numFmtId="44" fontId="67" fillId="0" borderId="0" applyFont="0" applyFill="0" applyBorder="0" applyAlignment="0" applyProtection="0"/>
    <xf numFmtId="44" fontId="67" fillId="0" borderId="0" applyFont="0" applyFill="0" applyBorder="0" applyAlignment="0" applyProtection="0"/>
    <xf numFmtId="44" fontId="5" fillId="0" borderId="0" applyFont="0" applyFill="0" applyBorder="0" applyAlignment="0" applyProtection="0"/>
    <xf numFmtId="44" fontId="67" fillId="0" borderId="0" applyFont="0" applyFill="0" applyBorder="0" applyAlignment="0" applyProtection="0"/>
    <xf numFmtId="44" fontId="67" fillId="0" borderId="0" applyFont="0" applyFill="0" applyBorder="0" applyAlignment="0" applyProtection="0"/>
    <xf numFmtId="44" fontId="13" fillId="0" borderId="0" applyFont="0" applyFill="0" applyBorder="0" applyAlignment="0" applyProtection="0"/>
    <xf numFmtId="44" fontId="67" fillId="0" borderId="0" applyFont="0" applyFill="0" applyBorder="0" applyAlignment="0" applyProtection="0"/>
    <xf numFmtId="44" fontId="67" fillId="0" borderId="0" applyFont="0" applyFill="0" applyBorder="0" applyAlignment="0" applyProtection="0"/>
    <xf numFmtId="44" fontId="67" fillId="0" borderId="0" applyFont="0" applyFill="0" applyBorder="0" applyAlignment="0" applyProtection="0"/>
    <xf numFmtId="44" fontId="67" fillId="0" borderId="0" applyFont="0" applyFill="0" applyBorder="0" applyAlignment="0" applyProtection="0"/>
    <xf numFmtId="44" fontId="5" fillId="0" borderId="0" applyFont="0" applyFill="0" applyBorder="0" applyAlignment="0" applyProtection="0"/>
    <xf numFmtId="44" fontId="67" fillId="0" borderId="0" applyFont="0" applyFill="0" applyBorder="0" applyAlignment="0" applyProtection="0"/>
    <xf numFmtId="44" fontId="67" fillId="0" borderId="0" applyFont="0" applyFill="0" applyBorder="0" applyAlignment="0" applyProtection="0"/>
    <xf numFmtId="44" fontId="13" fillId="0" borderId="0" applyFont="0" applyFill="0" applyBorder="0" applyAlignment="0" applyProtection="0"/>
    <xf numFmtId="44" fontId="67" fillId="0" borderId="0" applyFont="0" applyFill="0" applyBorder="0" applyAlignment="0" applyProtection="0"/>
    <xf numFmtId="44" fontId="67" fillId="0" borderId="0" applyFont="0" applyFill="0" applyBorder="0" applyAlignment="0" applyProtection="0"/>
    <xf numFmtId="44" fontId="67" fillId="0" borderId="0" applyFont="0" applyFill="0" applyBorder="0" applyAlignment="0" applyProtection="0"/>
    <xf numFmtId="44" fontId="5" fillId="0" borderId="0" applyFont="0" applyFill="0" applyBorder="0" applyAlignment="0" applyProtection="0"/>
    <xf numFmtId="44" fontId="67" fillId="0" borderId="0" applyFont="0" applyFill="0" applyBorder="0" applyAlignment="0" applyProtection="0"/>
    <xf numFmtId="44" fontId="67" fillId="0" borderId="0" applyFont="0" applyFill="0" applyBorder="0" applyAlignment="0" applyProtection="0"/>
    <xf numFmtId="44" fontId="13" fillId="0" borderId="0" applyFont="0" applyFill="0" applyBorder="0" applyAlignment="0" applyProtection="0"/>
    <xf numFmtId="44" fontId="67" fillId="0" borderId="0" applyFont="0" applyFill="0" applyBorder="0" applyAlignment="0" applyProtection="0"/>
    <xf numFmtId="44" fontId="67" fillId="0" borderId="0" applyFont="0" applyFill="0" applyBorder="0" applyAlignment="0" applyProtection="0"/>
    <xf numFmtId="44" fontId="67" fillId="0" borderId="0" applyFont="0" applyFill="0" applyBorder="0" applyAlignment="0" applyProtection="0"/>
    <xf numFmtId="44" fontId="67" fillId="0" borderId="0" applyFont="0" applyFill="0" applyBorder="0" applyAlignment="0" applyProtection="0"/>
    <xf numFmtId="44" fontId="67" fillId="0" borderId="0" applyFont="0" applyFill="0" applyBorder="0" applyAlignment="0" applyProtection="0"/>
    <xf numFmtId="44" fontId="5" fillId="0" borderId="0" applyFont="0" applyFill="0" applyBorder="0" applyAlignment="0" applyProtection="0"/>
    <xf numFmtId="44" fontId="67" fillId="0" borderId="0" applyFont="0" applyFill="0" applyBorder="0" applyAlignment="0" applyProtection="0"/>
    <xf numFmtId="44" fontId="67" fillId="0" borderId="0" applyFont="0" applyFill="0" applyBorder="0" applyAlignment="0" applyProtection="0"/>
    <xf numFmtId="44" fontId="5" fillId="0" borderId="0" applyFont="0" applyFill="0" applyBorder="0" applyAlignment="0" applyProtection="0"/>
    <xf numFmtId="44" fontId="67" fillId="0" borderId="0" applyFont="0" applyFill="0" applyBorder="0" applyAlignment="0" applyProtection="0"/>
    <xf numFmtId="44" fontId="67" fillId="0" borderId="0" applyFont="0" applyFill="0" applyBorder="0" applyAlignment="0" applyProtection="0"/>
    <xf numFmtId="44" fontId="67" fillId="0" borderId="0" applyFont="0" applyFill="0" applyBorder="0" applyAlignment="0" applyProtection="0"/>
    <xf numFmtId="44" fontId="5" fillId="0" borderId="0" applyFont="0" applyFill="0" applyBorder="0" applyAlignment="0" applyProtection="0"/>
    <xf numFmtId="44" fontId="67" fillId="0" borderId="0" applyFont="0" applyFill="0" applyBorder="0" applyAlignment="0" applyProtection="0"/>
    <xf numFmtId="44" fontId="67" fillId="0" borderId="0" applyFont="0" applyFill="0" applyBorder="0" applyAlignment="0" applyProtection="0"/>
    <xf numFmtId="44" fontId="13" fillId="0" borderId="0" applyFont="0" applyFill="0" applyBorder="0" applyAlignment="0" applyProtection="0"/>
    <xf numFmtId="44" fontId="67" fillId="0" borderId="0" applyFont="0" applyFill="0" applyBorder="0" applyAlignment="0" applyProtection="0"/>
    <xf numFmtId="44" fontId="67" fillId="0" borderId="0" applyFont="0" applyFill="0" applyBorder="0" applyAlignment="0" applyProtection="0"/>
    <xf numFmtId="44" fontId="67" fillId="0" borderId="0" applyFont="0" applyFill="0" applyBorder="0" applyAlignment="0" applyProtection="0"/>
    <xf numFmtId="44" fontId="67" fillId="0" borderId="0" applyFont="0" applyFill="0" applyBorder="0" applyAlignment="0" applyProtection="0"/>
    <xf numFmtId="44" fontId="67" fillId="0" borderId="0" applyFont="0" applyFill="0" applyBorder="0" applyAlignment="0" applyProtection="0"/>
    <xf numFmtId="44" fontId="5" fillId="0" borderId="0" applyFont="0" applyFill="0" applyBorder="0" applyAlignment="0" applyProtection="0"/>
    <xf numFmtId="44" fontId="67" fillId="0" borderId="0" applyFont="0" applyFill="0" applyBorder="0" applyAlignment="0" applyProtection="0"/>
    <xf numFmtId="44" fontId="67" fillId="0" borderId="0" applyFont="0" applyFill="0" applyBorder="0" applyAlignment="0" applyProtection="0"/>
    <xf numFmtId="44" fontId="5" fillId="0" borderId="0" applyFont="0" applyFill="0" applyBorder="0" applyAlignment="0" applyProtection="0"/>
    <xf numFmtId="44" fontId="67" fillId="0" borderId="0" applyFont="0" applyFill="0" applyBorder="0" applyAlignment="0" applyProtection="0"/>
    <xf numFmtId="44" fontId="67" fillId="0" borderId="0" applyFont="0" applyFill="0" applyBorder="0" applyAlignment="0" applyProtection="0"/>
    <xf numFmtId="44" fontId="67" fillId="0" borderId="0" applyFont="0" applyFill="0" applyBorder="0" applyAlignment="0" applyProtection="0"/>
    <xf numFmtId="44" fontId="5" fillId="0" borderId="0" applyFont="0" applyFill="0" applyBorder="0" applyAlignment="0" applyProtection="0"/>
    <xf numFmtId="44" fontId="67" fillId="0" borderId="0" applyFont="0" applyFill="0" applyBorder="0" applyAlignment="0" applyProtection="0"/>
    <xf numFmtId="44" fontId="67" fillId="0" borderId="0" applyFont="0" applyFill="0" applyBorder="0" applyAlignment="0" applyProtection="0"/>
    <xf numFmtId="44" fontId="5" fillId="0" borderId="0" applyFont="0" applyFill="0" applyBorder="0" applyAlignment="0" applyProtection="0"/>
    <xf numFmtId="44" fontId="67" fillId="0" borderId="0" applyFont="0" applyFill="0" applyBorder="0" applyAlignment="0" applyProtection="0"/>
    <xf numFmtId="44" fontId="67" fillId="0" borderId="0" applyFont="0" applyFill="0" applyBorder="0" applyAlignment="0" applyProtection="0"/>
    <xf numFmtId="44" fontId="67" fillId="0" borderId="0" applyFont="0" applyFill="0" applyBorder="0" applyAlignment="0" applyProtection="0"/>
    <xf numFmtId="44" fontId="67" fillId="0" borderId="0" applyFont="0" applyFill="0" applyBorder="0" applyAlignment="0" applyProtection="0"/>
    <xf numFmtId="44" fontId="67" fillId="0" borderId="0" applyFont="0" applyFill="0" applyBorder="0" applyAlignment="0" applyProtection="0"/>
    <xf numFmtId="44" fontId="5" fillId="0" borderId="0" applyFont="0" applyFill="0" applyBorder="0" applyAlignment="0" applyProtection="0"/>
    <xf numFmtId="44" fontId="67" fillId="0" borderId="0" applyFont="0" applyFill="0" applyBorder="0" applyAlignment="0" applyProtection="0"/>
    <xf numFmtId="44" fontId="67" fillId="0" borderId="0" applyFont="0" applyFill="0" applyBorder="0" applyAlignment="0" applyProtection="0"/>
    <xf numFmtId="44" fontId="5" fillId="0" borderId="0" applyFont="0" applyFill="0" applyBorder="0" applyAlignment="0" applyProtection="0"/>
    <xf numFmtId="44" fontId="67" fillId="0" borderId="0" applyFont="0" applyFill="0" applyBorder="0" applyAlignment="0" applyProtection="0"/>
    <xf numFmtId="44" fontId="67" fillId="0" borderId="0" applyFont="0" applyFill="0" applyBorder="0" applyAlignment="0" applyProtection="0"/>
    <xf numFmtId="44" fontId="67" fillId="0" borderId="0" applyFont="0" applyFill="0" applyBorder="0" applyAlignment="0" applyProtection="0"/>
    <xf numFmtId="44" fontId="5" fillId="0" borderId="0" applyFont="0" applyFill="0" applyBorder="0" applyAlignment="0" applyProtection="0"/>
    <xf numFmtId="44" fontId="67" fillId="0" borderId="0" applyFont="0" applyFill="0" applyBorder="0" applyAlignment="0" applyProtection="0"/>
    <xf numFmtId="44" fontId="67" fillId="0" borderId="0" applyFont="0" applyFill="0" applyBorder="0" applyAlignment="0" applyProtection="0"/>
    <xf numFmtId="44" fontId="5" fillId="0" borderId="0" applyFont="0" applyFill="0" applyBorder="0" applyAlignment="0" applyProtection="0"/>
    <xf numFmtId="44" fontId="67" fillId="0" borderId="0" applyFont="0" applyFill="0" applyBorder="0" applyAlignment="0" applyProtection="0"/>
    <xf numFmtId="44" fontId="67" fillId="0" borderId="0" applyFont="0" applyFill="0" applyBorder="0" applyAlignment="0" applyProtection="0"/>
    <xf numFmtId="44" fontId="67" fillId="0" borderId="0" applyFont="0" applyFill="0" applyBorder="0" applyAlignment="0" applyProtection="0"/>
    <xf numFmtId="44" fontId="67" fillId="0" borderId="0" applyFont="0" applyFill="0" applyBorder="0" applyAlignment="0" applyProtection="0"/>
    <xf numFmtId="44" fontId="5" fillId="0" borderId="0" applyFont="0" applyFill="0" applyBorder="0" applyAlignment="0" applyProtection="0"/>
    <xf numFmtId="44" fontId="67" fillId="0" borderId="0" applyFont="0" applyFill="0" applyBorder="0" applyAlignment="0" applyProtection="0"/>
    <xf numFmtId="44" fontId="67" fillId="0" borderId="0" applyFont="0" applyFill="0" applyBorder="0" applyAlignment="0" applyProtection="0"/>
    <xf numFmtId="44" fontId="5" fillId="0" borderId="0" applyFont="0" applyFill="0" applyBorder="0" applyAlignment="0" applyProtection="0"/>
    <xf numFmtId="44" fontId="67" fillId="0" borderId="0" applyFont="0" applyFill="0" applyBorder="0" applyAlignment="0" applyProtection="0"/>
    <xf numFmtId="44" fontId="67" fillId="0" borderId="0" applyFont="0" applyFill="0" applyBorder="0" applyAlignment="0" applyProtection="0"/>
    <xf numFmtId="44" fontId="67" fillId="0" borderId="0" applyFont="0" applyFill="0" applyBorder="0" applyAlignment="0" applyProtection="0"/>
    <xf numFmtId="44" fontId="5" fillId="0" borderId="0" applyFont="0" applyFill="0" applyBorder="0" applyAlignment="0" applyProtection="0"/>
    <xf numFmtId="44" fontId="67" fillId="0" borderId="0" applyFont="0" applyFill="0" applyBorder="0" applyAlignment="0" applyProtection="0"/>
    <xf numFmtId="44" fontId="67" fillId="0" borderId="0" applyFont="0" applyFill="0" applyBorder="0" applyAlignment="0" applyProtection="0"/>
    <xf numFmtId="44" fontId="17" fillId="0" borderId="0" applyFont="0" applyFill="0" applyBorder="0" applyAlignment="0" applyProtection="0"/>
    <xf numFmtId="44" fontId="67" fillId="0" borderId="0" applyFont="0" applyFill="0" applyBorder="0" applyAlignment="0" applyProtection="0"/>
    <xf numFmtId="44" fontId="67" fillId="0" borderId="0" applyFont="0" applyFill="0" applyBorder="0" applyAlignment="0" applyProtection="0"/>
    <xf numFmtId="44" fontId="67" fillId="0" borderId="0" applyFont="0" applyFill="0" applyBorder="0" applyAlignment="0" applyProtection="0"/>
    <xf numFmtId="44" fontId="67" fillId="0" borderId="0" applyFont="0" applyFill="0" applyBorder="0" applyAlignment="0" applyProtection="0"/>
    <xf numFmtId="44" fontId="5" fillId="0" borderId="0" applyFont="0" applyFill="0" applyBorder="0" applyAlignment="0" applyProtection="0"/>
    <xf numFmtId="44" fontId="67" fillId="0" borderId="0" applyFont="0" applyFill="0" applyBorder="0" applyAlignment="0" applyProtection="0"/>
    <xf numFmtId="44" fontId="67" fillId="0" borderId="0" applyFont="0" applyFill="0" applyBorder="0" applyAlignment="0" applyProtection="0"/>
    <xf numFmtId="44" fontId="5" fillId="0" borderId="0" applyFont="0" applyFill="0" applyBorder="0" applyAlignment="0" applyProtection="0"/>
    <xf numFmtId="44" fontId="67" fillId="0" borderId="0" applyFont="0" applyFill="0" applyBorder="0" applyAlignment="0" applyProtection="0"/>
    <xf numFmtId="44" fontId="67" fillId="0" borderId="0" applyFont="0" applyFill="0" applyBorder="0" applyAlignment="0" applyProtection="0"/>
    <xf numFmtId="44" fontId="67" fillId="0" borderId="0" applyFont="0" applyFill="0" applyBorder="0" applyAlignment="0" applyProtection="0"/>
    <xf numFmtId="44" fontId="5" fillId="0" borderId="0" applyFont="0" applyFill="0" applyBorder="0" applyAlignment="0" applyProtection="0"/>
    <xf numFmtId="44" fontId="67" fillId="0" borderId="0" applyFont="0" applyFill="0" applyBorder="0" applyAlignment="0" applyProtection="0"/>
    <xf numFmtId="44" fontId="67" fillId="0" borderId="0" applyFont="0" applyFill="0" applyBorder="0" applyAlignment="0" applyProtection="0"/>
    <xf numFmtId="44" fontId="13" fillId="0" borderId="0" applyFont="0" applyFill="0" applyBorder="0" applyAlignment="0" applyProtection="0"/>
    <xf numFmtId="44" fontId="7" fillId="0" borderId="0" applyFont="0" applyFill="0" applyBorder="0" applyAlignment="0" applyProtection="0"/>
    <xf numFmtId="44" fontId="67" fillId="0" borderId="0" applyFont="0" applyFill="0" applyBorder="0" applyAlignment="0" applyProtection="0"/>
    <xf numFmtId="44" fontId="67" fillId="0" borderId="0" applyFont="0" applyFill="0" applyBorder="0" applyAlignment="0" applyProtection="0"/>
    <xf numFmtId="44" fontId="67" fillId="0" borderId="0" applyFont="0" applyFill="0" applyBorder="0" applyAlignment="0" applyProtection="0"/>
    <xf numFmtId="44" fontId="67" fillId="0" borderId="0" applyFont="0" applyFill="0" applyBorder="0" applyAlignment="0" applyProtection="0"/>
    <xf numFmtId="44" fontId="5" fillId="0" borderId="0" applyFont="0" applyFill="0" applyBorder="0" applyAlignment="0" applyProtection="0"/>
    <xf numFmtId="44" fontId="67" fillId="0" borderId="0" applyFont="0" applyFill="0" applyBorder="0" applyAlignment="0" applyProtection="0"/>
    <xf numFmtId="44" fontId="67" fillId="0" borderId="0" applyFont="0" applyFill="0" applyBorder="0" applyAlignment="0" applyProtection="0"/>
    <xf numFmtId="44" fontId="5" fillId="0" borderId="0" applyFont="0" applyFill="0" applyBorder="0" applyAlignment="0" applyProtection="0"/>
    <xf numFmtId="44" fontId="67" fillId="0" borderId="0" applyFont="0" applyFill="0" applyBorder="0" applyAlignment="0" applyProtection="0"/>
    <xf numFmtId="44" fontId="67" fillId="0" borderId="0" applyFont="0" applyFill="0" applyBorder="0" applyAlignment="0" applyProtection="0"/>
    <xf numFmtId="44" fontId="67" fillId="0" borderId="0" applyFont="0" applyFill="0" applyBorder="0" applyAlignment="0" applyProtection="0"/>
    <xf numFmtId="44" fontId="5" fillId="0" borderId="0" applyFont="0" applyFill="0" applyBorder="0" applyAlignment="0" applyProtection="0"/>
    <xf numFmtId="44" fontId="67" fillId="0" borderId="0" applyFont="0" applyFill="0" applyBorder="0" applyAlignment="0" applyProtection="0"/>
    <xf numFmtId="44" fontId="67" fillId="0" borderId="0" applyFont="0" applyFill="0" applyBorder="0" applyAlignment="0" applyProtection="0"/>
    <xf numFmtId="44" fontId="13" fillId="0" borderId="0" applyFont="0" applyFill="0" applyBorder="0" applyAlignment="0" applyProtection="0"/>
    <xf numFmtId="44" fontId="7" fillId="0" borderId="0" applyFont="0" applyFill="0" applyBorder="0" applyAlignment="0" applyProtection="0"/>
    <xf numFmtId="44" fontId="67" fillId="0" borderId="0" applyFont="0" applyFill="0" applyBorder="0" applyAlignment="0" applyProtection="0"/>
    <xf numFmtId="44" fontId="67" fillId="0" borderId="0" applyFont="0" applyFill="0" applyBorder="0" applyAlignment="0" applyProtection="0"/>
    <xf numFmtId="44" fontId="67" fillId="0" borderId="0" applyFont="0" applyFill="0" applyBorder="0" applyAlignment="0" applyProtection="0"/>
    <xf numFmtId="44" fontId="67" fillId="0" borderId="0" applyFont="0" applyFill="0" applyBorder="0" applyAlignment="0" applyProtection="0"/>
    <xf numFmtId="44" fontId="67" fillId="0" borderId="0" applyFont="0" applyFill="0" applyBorder="0" applyAlignment="0" applyProtection="0"/>
    <xf numFmtId="44" fontId="5" fillId="0" borderId="0" applyFont="0" applyFill="0" applyBorder="0" applyAlignment="0" applyProtection="0"/>
    <xf numFmtId="44" fontId="67" fillId="0" borderId="0" applyFont="0" applyFill="0" applyBorder="0" applyAlignment="0" applyProtection="0"/>
    <xf numFmtId="44" fontId="67" fillId="0" borderId="0" applyFont="0" applyFill="0" applyBorder="0" applyAlignment="0" applyProtection="0"/>
    <xf numFmtId="44" fontId="5" fillId="0" borderId="0" applyFont="0" applyFill="0" applyBorder="0" applyAlignment="0" applyProtection="0"/>
    <xf numFmtId="44" fontId="67" fillId="0" borderId="0" applyFont="0" applyFill="0" applyBorder="0" applyAlignment="0" applyProtection="0"/>
    <xf numFmtId="44" fontId="67" fillId="0" borderId="0" applyFont="0" applyFill="0" applyBorder="0" applyAlignment="0" applyProtection="0"/>
    <xf numFmtId="44" fontId="67" fillId="0" borderId="0" applyFont="0" applyFill="0" applyBorder="0" applyAlignment="0" applyProtection="0"/>
    <xf numFmtId="44" fontId="5" fillId="0" borderId="0" applyFont="0" applyFill="0" applyBorder="0" applyAlignment="0" applyProtection="0"/>
    <xf numFmtId="44" fontId="67" fillId="0" borderId="0" applyFont="0" applyFill="0" applyBorder="0" applyAlignment="0" applyProtection="0"/>
    <xf numFmtId="44" fontId="67" fillId="0" borderId="0" applyFont="0" applyFill="0" applyBorder="0" applyAlignment="0" applyProtection="0"/>
    <xf numFmtId="44" fontId="13" fillId="0" borderId="0" applyFont="0" applyFill="0" applyBorder="0" applyAlignment="0" applyProtection="0"/>
    <xf numFmtId="44" fontId="67" fillId="0" borderId="0" applyFont="0" applyFill="0" applyBorder="0" applyAlignment="0" applyProtection="0"/>
    <xf numFmtId="44" fontId="67" fillId="0" borderId="0" applyFont="0" applyFill="0" applyBorder="0" applyAlignment="0" applyProtection="0"/>
    <xf numFmtId="44" fontId="67" fillId="0" borderId="0" applyFont="0" applyFill="0" applyBorder="0" applyAlignment="0" applyProtection="0"/>
    <xf numFmtId="44" fontId="67" fillId="0" borderId="0" applyFont="0" applyFill="0" applyBorder="0" applyAlignment="0" applyProtection="0"/>
    <xf numFmtId="44" fontId="67" fillId="0" borderId="0" applyFont="0" applyFill="0" applyBorder="0" applyAlignment="0" applyProtection="0"/>
    <xf numFmtId="44" fontId="5" fillId="0" borderId="0" applyFont="0" applyFill="0" applyBorder="0" applyAlignment="0" applyProtection="0"/>
    <xf numFmtId="44" fontId="67" fillId="0" borderId="0" applyFont="0" applyFill="0" applyBorder="0" applyAlignment="0" applyProtection="0"/>
    <xf numFmtId="44" fontId="67" fillId="0" borderId="0" applyFont="0" applyFill="0" applyBorder="0" applyAlignment="0" applyProtection="0"/>
    <xf numFmtId="44" fontId="5" fillId="0" borderId="0" applyFont="0" applyFill="0" applyBorder="0" applyAlignment="0" applyProtection="0"/>
    <xf numFmtId="44" fontId="67" fillId="0" borderId="0" applyFont="0" applyFill="0" applyBorder="0" applyAlignment="0" applyProtection="0"/>
    <xf numFmtId="44" fontId="67" fillId="0" borderId="0" applyFont="0" applyFill="0" applyBorder="0" applyAlignment="0" applyProtection="0"/>
    <xf numFmtId="44" fontId="67" fillId="0" borderId="0" applyFont="0" applyFill="0" applyBorder="0" applyAlignment="0" applyProtection="0"/>
    <xf numFmtId="44" fontId="5" fillId="0" borderId="0" applyFont="0" applyFill="0" applyBorder="0" applyAlignment="0" applyProtection="0"/>
    <xf numFmtId="44" fontId="67" fillId="0" borderId="0" applyFont="0" applyFill="0" applyBorder="0" applyAlignment="0" applyProtection="0"/>
    <xf numFmtId="44" fontId="67" fillId="0" borderId="0" applyFont="0" applyFill="0" applyBorder="0" applyAlignment="0" applyProtection="0"/>
    <xf numFmtId="44" fontId="5" fillId="0" borderId="0" applyFont="0" applyFill="0" applyBorder="0" applyAlignment="0" applyProtection="0"/>
    <xf numFmtId="44" fontId="67" fillId="0" borderId="0" applyFont="0" applyFill="0" applyBorder="0" applyAlignment="0" applyProtection="0"/>
    <xf numFmtId="44" fontId="67" fillId="0" borderId="0" applyFont="0" applyFill="0" applyBorder="0" applyAlignment="0" applyProtection="0"/>
    <xf numFmtId="44" fontId="67" fillId="0" borderId="0" applyFont="0" applyFill="0" applyBorder="0" applyAlignment="0" applyProtection="0"/>
    <xf numFmtId="44" fontId="67" fillId="0" borderId="0" applyFont="0" applyFill="0" applyBorder="0" applyAlignment="0" applyProtection="0"/>
    <xf numFmtId="44" fontId="67" fillId="0" borderId="0" applyFont="0" applyFill="0" applyBorder="0" applyAlignment="0" applyProtection="0"/>
    <xf numFmtId="44" fontId="5" fillId="0" borderId="0" applyFont="0" applyFill="0" applyBorder="0" applyAlignment="0" applyProtection="0"/>
    <xf numFmtId="44" fontId="67" fillId="0" borderId="0" applyFont="0" applyFill="0" applyBorder="0" applyAlignment="0" applyProtection="0"/>
    <xf numFmtId="44" fontId="67" fillId="0" borderId="0" applyFont="0" applyFill="0" applyBorder="0" applyAlignment="0" applyProtection="0"/>
    <xf numFmtId="44" fontId="5" fillId="0" borderId="0" applyFont="0" applyFill="0" applyBorder="0" applyAlignment="0" applyProtection="0"/>
    <xf numFmtId="44" fontId="67" fillId="0" borderId="0" applyFont="0" applyFill="0" applyBorder="0" applyAlignment="0" applyProtection="0"/>
    <xf numFmtId="44" fontId="67" fillId="0" borderId="0" applyFont="0" applyFill="0" applyBorder="0" applyAlignment="0" applyProtection="0"/>
    <xf numFmtId="44" fontId="67" fillId="0" borderId="0" applyFont="0" applyFill="0" applyBorder="0" applyAlignment="0" applyProtection="0"/>
    <xf numFmtId="44" fontId="5" fillId="0" borderId="0" applyFont="0" applyFill="0" applyBorder="0" applyAlignment="0" applyProtection="0"/>
    <xf numFmtId="44" fontId="67" fillId="0" borderId="0" applyFont="0" applyFill="0" applyBorder="0" applyAlignment="0" applyProtection="0"/>
    <xf numFmtId="44" fontId="67" fillId="0" borderId="0" applyFont="0" applyFill="0" applyBorder="0" applyAlignment="0" applyProtection="0"/>
    <xf numFmtId="44" fontId="5" fillId="0" borderId="0" applyFont="0" applyFill="0" applyBorder="0" applyAlignment="0" applyProtection="0"/>
    <xf numFmtId="44" fontId="67" fillId="0" borderId="0" applyFont="0" applyFill="0" applyBorder="0" applyAlignment="0" applyProtection="0"/>
    <xf numFmtId="44" fontId="67" fillId="0" borderId="0" applyFont="0" applyFill="0" applyBorder="0" applyAlignment="0" applyProtection="0"/>
    <xf numFmtId="44" fontId="67" fillId="0" borderId="0" applyFont="0" applyFill="0" applyBorder="0" applyAlignment="0" applyProtection="0"/>
    <xf numFmtId="44" fontId="67" fillId="0" borderId="0" applyFont="0" applyFill="0" applyBorder="0" applyAlignment="0" applyProtection="0"/>
    <xf numFmtId="44" fontId="5" fillId="0" borderId="0" applyFont="0" applyFill="0" applyBorder="0" applyAlignment="0" applyProtection="0"/>
    <xf numFmtId="44" fontId="67" fillId="0" borderId="0" applyFont="0" applyFill="0" applyBorder="0" applyAlignment="0" applyProtection="0"/>
    <xf numFmtId="44" fontId="67" fillId="0" borderId="0" applyFont="0" applyFill="0" applyBorder="0" applyAlignment="0" applyProtection="0"/>
    <xf numFmtId="44" fontId="5" fillId="0" borderId="0" applyFont="0" applyFill="0" applyBorder="0" applyAlignment="0" applyProtection="0"/>
    <xf numFmtId="44" fontId="67" fillId="0" borderId="0" applyFont="0" applyFill="0" applyBorder="0" applyAlignment="0" applyProtection="0"/>
    <xf numFmtId="44" fontId="67" fillId="0" borderId="0" applyFont="0" applyFill="0" applyBorder="0" applyAlignment="0" applyProtection="0"/>
    <xf numFmtId="44" fontId="67" fillId="0" borderId="0" applyFont="0" applyFill="0" applyBorder="0" applyAlignment="0" applyProtection="0"/>
    <xf numFmtId="44" fontId="5" fillId="0" borderId="0" applyFont="0" applyFill="0" applyBorder="0" applyAlignment="0" applyProtection="0"/>
    <xf numFmtId="44" fontId="67" fillId="0" borderId="0" applyFont="0" applyFill="0" applyBorder="0" applyAlignment="0" applyProtection="0"/>
    <xf numFmtId="44" fontId="67" fillId="0" borderId="0" applyFont="0" applyFill="0" applyBorder="0" applyAlignment="0" applyProtection="0"/>
    <xf numFmtId="44" fontId="13" fillId="0" borderId="0" applyFont="0" applyFill="0" applyBorder="0" applyAlignment="0" applyProtection="0"/>
    <xf numFmtId="44" fontId="67"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7" fillId="0" borderId="0" applyFont="0" applyFill="0" applyBorder="0" applyAlignment="0" applyProtection="0"/>
    <xf numFmtId="44" fontId="67"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7" fillId="0" borderId="0" applyFont="0" applyFill="0" applyBorder="0" applyAlignment="0" applyProtection="0"/>
    <xf numFmtId="44" fontId="67"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2"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67" fillId="0" borderId="0" applyFont="0" applyFill="0" applyBorder="0" applyAlignment="0" applyProtection="0"/>
    <xf numFmtId="44" fontId="67" fillId="0" borderId="0" applyFont="0" applyFill="0" applyBorder="0" applyAlignment="0" applyProtection="0"/>
    <xf numFmtId="44" fontId="13" fillId="0" borderId="0" applyFont="0" applyFill="0" applyBorder="0" applyAlignment="0" applyProtection="0"/>
    <xf numFmtId="44" fontId="67" fillId="0" borderId="0" applyFont="0" applyFill="0" applyBorder="0" applyAlignment="0" applyProtection="0"/>
    <xf numFmtId="44" fontId="67" fillId="0" borderId="0" applyFont="0" applyFill="0" applyBorder="0" applyAlignment="0" applyProtection="0"/>
    <xf numFmtId="44" fontId="13" fillId="0" borderId="0" applyFont="0" applyFill="0" applyBorder="0" applyAlignment="0" applyProtection="0"/>
    <xf numFmtId="5" fontId="13" fillId="0" borderId="0" applyFont="0" applyFill="0" applyBorder="0" applyAlignment="0" applyProtection="0"/>
    <xf numFmtId="0" fontId="77" fillId="0" borderId="29">
      <alignment horizontal="left"/>
    </xf>
    <xf numFmtId="173" fontId="77" fillId="0" borderId="29">
      <alignment horizontal="left"/>
    </xf>
    <xf numFmtId="0" fontId="78" fillId="0" borderId="30">
      <alignment horizontal="left"/>
    </xf>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63" fillId="0" borderId="0" applyNumberFormat="0" applyFill="0" applyBorder="0" applyAlignment="0" applyProtection="0"/>
    <xf numFmtId="0" fontId="80"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173" fontId="79" fillId="0" borderId="0" applyNumberFormat="0" applyFill="0" applyBorder="0" applyAlignment="0" applyProtection="0"/>
    <xf numFmtId="0" fontId="79" fillId="0" borderId="0" applyNumberFormat="0" applyFill="0" applyBorder="0" applyAlignment="0" applyProtection="0"/>
    <xf numFmtId="173" fontId="79" fillId="0" borderId="0" applyNumberFormat="0" applyFill="0" applyBorder="0" applyAlignment="0" applyProtection="0"/>
    <xf numFmtId="0" fontId="81" fillId="0" borderId="0" applyNumberFormat="0" applyFill="0" applyBorder="0" applyAlignment="0" applyProtection="0"/>
    <xf numFmtId="173" fontId="81"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82" fillId="0" borderId="0" applyNumberFormat="0" applyFill="0" applyBorder="0" applyAlignment="0" applyProtection="0"/>
    <xf numFmtId="173" fontId="82" fillId="0" borderId="0" applyNumberFormat="0" applyFill="0" applyBorder="0" applyAlignment="0" applyProtection="0"/>
    <xf numFmtId="0" fontId="82" fillId="0" borderId="0" applyNumberFormat="0" applyFill="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54" fillId="10" borderId="0" applyNumberFormat="0" applyBorder="0" applyAlignment="0" applyProtection="0"/>
    <xf numFmtId="0" fontId="84" fillId="10" borderId="0" applyNumberFormat="0" applyBorder="0" applyAlignment="0" applyProtection="0"/>
    <xf numFmtId="0" fontId="54" fillId="10" borderId="0" applyNumberFormat="0" applyBorder="0" applyAlignment="0" applyProtection="0"/>
    <xf numFmtId="0" fontId="54" fillId="10" borderId="0" applyNumberFormat="0" applyBorder="0" applyAlignment="0" applyProtection="0"/>
    <xf numFmtId="173" fontId="83" fillId="43" borderId="0" applyNumberFormat="0" applyBorder="0" applyAlignment="0" applyProtection="0"/>
    <xf numFmtId="0" fontId="83" fillId="43" borderId="0" applyNumberFormat="0" applyBorder="0" applyAlignment="0" applyProtection="0"/>
    <xf numFmtId="173" fontId="83" fillId="43" borderId="0" applyNumberFormat="0" applyBorder="0" applyAlignment="0" applyProtection="0"/>
    <xf numFmtId="0" fontId="85" fillId="43" borderId="0" applyNumberFormat="0" applyBorder="0" applyAlignment="0" applyProtection="0"/>
    <xf numFmtId="173" fontId="85"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6" fillId="0" borderId="31" applyNumberFormat="0" applyFill="0" applyAlignment="0" applyProtection="0"/>
    <xf numFmtId="0" fontId="86" fillId="0" borderId="31" applyNumberFormat="0" applyFill="0" applyAlignment="0" applyProtection="0"/>
    <xf numFmtId="0" fontId="86" fillId="0" borderId="31" applyNumberFormat="0" applyFill="0" applyAlignment="0" applyProtection="0"/>
    <xf numFmtId="0" fontId="51" fillId="0" borderId="18" applyNumberFormat="0" applyFill="0" applyAlignment="0" applyProtection="0"/>
    <xf numFmtId="0" fontId="87" fillId="0" borderId="18" applyNumberFormat="0" applyFill="0" applyAlignment="0" applyProtection="0"/>
    <xf numFmtId="0" fontId="51" fillId="0" borderId="18" applyNumberFormat="0" applyFill="0" applyAlignment="0" applyProtection="0"/>
    <xf numFmtId="0" fontId="51" fillId="0" borderId="18" applyNumberFormat="0" applyFill="0" applyAlignment="0" applyProtection="0"/>
    <xf numFmtId="173" fontId="86" fillId="0" borderId="31" applyNumberFormat="0" applyFill="0" applyAlignment="0" applyProtection="0"/>
    <xf numFmtId="0" fontId="86" fillId="0" borderId="31" applyNumberFormat="0" applyFill="0" applyAlignment="0" applyProtection="0"/>
    <xf numFmtId="173" fontId="86" fillId="0" borderId="31" applyNumberFormat="0" applyFill="0" applyAlignment="0" applyProtection="0"/>
    <xf numFmtId="0" fontId="88" fillId="0" borderId="31" applyNumberFormat="0" applyFill="0" applyAlignment="0" applyProtection="0"/>
    <xf numFmtId="173" fontId="88" fillId="0" borderId="31" applyNumberFormat="0" applyFill="0" applyAlignment="0" applyProtection="0"/>
    <xf numFmtId="0" fontId="86" fillId="0" borderId="31" applyNumberFormat="0" applyFill="0" applyAlignment="0" applyProtection="0"/>
    <xf numFmtId="0" fontId="86" fillId="0" borderId="31" applyNumberFormat="0" applyFill="0" applyAlignment="0" applyProtection="0"/>
    <xf numFmtId="0" fontId="86" fillId="0" borderId="31" applyNumberFormat="0" applyFill="0" applyAlignment="0" applyProtection="0"/>
    <xf numFmtId="0" fontId="86" fillId="0" borderId="31" applyNumberFormat="0" applyFill="0" applyAlignment="0" applyProtection="0"/>
    <xf numFmtId="0" fontId="86" fillId="0" borderId="31" applyNumberFormat="0" applyFill="0" applyAlignment="0" applyProtection="0"/>
    <xf numFmtId="0" fontId="89" fillId="0" borderId="32" applyNumberFormat="0" applyFill="0" applyAlignment="0" applyProtection="0"/>
    <xf numFmtId="0" fontId="89" fillId="0" borderId="32" applyNumberFormat="0" applyFill="0" applyAlignment="0" applyProtection="0"/>
    <xf numFmtId="0" fontId="89" fillId="0" borderId="32" applyNumberFormat="0" applyFill="0" applyAlignment="0" applyProtection="0"/>
    <xf numFmtId="0" fontId="52" fillId="0" borderId="19" applyNumberFormat="0" applyFill="0" applyAlignment="0" applyProtection="0"/>
    <xf numFmtId="0" fontId="90" fillId="0" borderId="19" applyNumberFormat="0" applyFill="0" applyAlignment="0" applyProtection="0"/>
    <xf numFmtId="0" fontId="52" fillId="0" borderId="19" applyNumberFormat="0" applyFill="0" applyAlignment="0" applyProtection="0"/>
    <xf numFmtId="0" fontId="52" fillId="0" borderId="19" applyNumberFormat="0" applyFill="0" applyAlignment="0" applyProtection="0"/>
    <xf numFmtId="173" fontId="89" fillId="0" borderId="32" applyNumberFormat="0" applyFill="0" applyAlignment="0" applyProtection="0"/>
    <xf numFmtId="0" fontId="89" fillId="0" borderId="32" applyNumberFormat="0" applyFill="0" applyAlignment="0" applyProtection="0"/>
    <xf numFmtId="173" fontId="89" fillId="0" borderId="32" applyNumberFormat="0" applyFill="0" applyAlignment="0" applyProtection="0"/>
    <xf numFmtId="0" fontId="91" fillId="0" borderId="32" applyNumberFormat="0" applyFill="0" applyAlignment="0" applyProtection="0"/>
    <xf numFmtId="173" fontId="91" fillId="0" borderId="32" applyNumberFormat="0" applyFill="0" applyAlignment="0" applyProtection="0"/>
    <xf numFmtId="0" fontId="89" fillId="0" borderId="32" applyNumberFormat="0" applyFill="0" applyAlignment="0" applyProtection="0"/>
    <xf numFmtId="0" fontId="89" fillId="0" borderId="32" applyNumberFormat="0" applyFill="0" applyAlignment="0" applyProtection="0"/>
    <xf numFmtId="0" fontId="89" fillId="0" borderId="32" applyNumberFormat="0" applyFill="0" applyAlignment="0" applyProtection="0"/>
    <xf numFmtId="0" fontId="89" fillId="0" borderId="32" applyNumberFormat="0" applyFill="0" applyAlignment="0" applyProtection="0"/>
    <xf numFmtId="0" fontId="89" fillId="0" borderId="32" applyNumberFormat="0" applyFill="0" applyAlignment="0" applyProtection="0"/>
    <xf numFmtId="0" fontId="92" fillId="0" borderId="33" applyNumberFormat="0" applyFill="0" applyAlignment="0" applyProtection="0"/>
    <xf numFmtId="0" fontId="92" fillId="0" borderId="33" applyNumberFormat="0" applyFill="0" applyAlignment="0" applyProtection="0"/>
    <xf numFmtId="0" fontId="92" fillId="0" borderId="33" applyNumberFormat="0" applyFill="0" applyAlignment="0" applyProtection="0"/>
    <xf numFmtId="0" fontId="53" fillId="0" borderId="20" applyNumberFormat="0" applyFill="0" applyAlignment="0" applyProtection="0"/>
    <xf numFmtId="0" fontId="93" fillId="0" borderId="20" applyNumberFormat="0" applyFill="0" applyAlignment="0" applyProtection="0"/>
    <xf numFmtId="0" fontId="53" fillId="0" borderId="20" applyNumberFormat="0" applyFill="0" applyAlignment="0" applyProtection="0"/>
    <xf numFmtId="0" fontId="53" fillId="0" borderId="20" applyNumberFormat="0" applyFill="0" applyAlignment="0" applyProtection="0"/>
    <xf numFmtId="173" fontId="92" fillId="0" borderId="33" applyNumberFormat="0" applyFill="0" applyAlignment="0" applyProtection="0"/>
    <xf numFmtId="0" fontId="92" fillId="0" borderId="33" applyNumberFormat="0" applyFill="0" applyAlignment="0" applyProtection="0"/>
    <xf numFmtId="173" fontId="92" fillId="0" borderId="33" applyNumberFormat="0" applyFill="0" applyAlignment="0" applyProtection="0"/>
    <xf numFmtId="0" fontId="94" fillId="0" borderId="33" applyNumberFormat="0" applyFill="0" applyAlignment="0" applyProtection="0"/>
    <xf numFmtId="173" fontId="94" fillId="0" borderId="33" applyNumberFormat="0" applyFill="0" applyAlignment="0" applyProtection="0"/>
    <xf numFmtId="0" fontId="92" fillId="0" borderId="33" applyNumberFormat="0" applyFill="0" applyAlignment="0" applyProtection="0"/>
    <xf numFmtId="0" fontId="92" fillId="0" borderId="33" applyNumberFormat="0" applyFill="0" applyAlignment="0" applyProtection="0"/>
    <xf numFmtId="0" fontId="92" fillId="0" borderId="33" applyNumberFormat="0" applyFill="0" applyAlignment="0" applyProtection="0"/>
    <xf numFmtId="0" fontId="92" fillId="0" borderId="33" applyNumberFormat="0" applyFill="0" applyAlignment="0" applyProtection="0"/>
    <xf numFmtId="0" fontId="92" fillId="0" borderId="33" applyNumberFormat="0" applyFill="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53" fillId="0" borderId="0" applyNumberFormat="0" applyFill="0" applyBorder="0" applyAlignment="0" applyProtection="0"/>
    <xf numFmtId="0" fontId="9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173" fontId="92" fillId="0" borderId="0" applyNumberFormat="0" applyFill="0" applyBorder="0" applyAlignment="0" applyProtection="0"/>
    <xf numFmtId="0" fontId="92" fillId="0" borderId="0" applyNumberFormat="0" applyFill="0" applyBorder="0" applyAlignment="0" applyProtection="0"/>
    <xf numFmtId="173" fontId="92" fillId="0" borderId="0" applyNumberFormat="0" applyFill="0" applyBorder="0" applyAlignment="0" applyProtection="0"/>
    <xf numFmtId="0" fontId="94" fillId="0" borderId="0" applyNumberFormat="0" applyFill="0" applyBorder="0" applyAlignment="0" applyProtection="0"/>
    <xf numFmtId="173" fontId="94"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5" fillId="0" borderId="0" applyNumberFormat="0" applyFill="0" applyBorder="0" applyAlignment="0" applyProtection="0">
      <alignment vertical="top"/>
      <protection locked="0"/>
    </xf>
    <xf numFmtId="0" fontId="96" fillId="0" borderId="0" applyNumberFormat="0" applyFill="0" applyBorder="0" applyAlignment="0" applyProtection="0"/>
    <xf numFmtId="173" fontId="96" fillId="0" borderId="0" applyNumberFormat="0" applyFill="0" applyBorder="0" applyAlignment="0" applyProtection="0"/>
    <xf numFmtId="0" fontId="96" fillId="0" borderId="0" applyNumberFormat="0" applyFill="0" applyBorder="0" applyAlignment="0" applyProtection="0"/>
    <xf numFmtId="0" fontId="95" fillId="0" borderId="0" applyNumberFormat="0" applyFill="0" applyBorder="0" applyAlignment="0" applyProtection="0">
      <alignment vertical="top"/>
      <protection locked="0"/>
    </xf>
    <xf numFmtId="0" fontId="97" fillId="0" borderId="0" applyNumberFormat="0" applyFill="0" applyBorder="0" applyAlignment="0" applyProtection="0">
      <alignment vertical="top"/>
      <protection locked="0"/>
    </xf>
    <xf numFmtId="0" fontId="98" fillId="0" borderId="0" applyNumberFormat="0" applyFill="0" applyBorder="0" applyAlignment="0" applyProtection="0">
      <alignment vertical="top"/>
      <protection locked="0"/>
    </xf>
    <xf numFmtId="173" fontId="98" fillId="0" borderId="0" applyNumberFormat="0" applyFill="0" applyBorder="0" applyAlignment="0" applyProtection="0">
      <alignment vertical="top"/>
      <protection locked="0"/>
    </xf>
    <xf numFmtId="0" fontId="99" fillId="0" borderId="0" applyNumberFormat="0" applyFill="0" applyBorder="0" applyAlignment="0" applyProtection="0">
      <alignment vertical="top"/>
      <protection locked="0"/>
    </xf>
    <xf numFmtId="173" fontId="99" fillId="0" borderId="0" applyNumberFormat="0" applyFill="0" applyBorder="0" applyAlignment="0" applyProtection="0">
      <alignment vertical="top"/>
      <protection locked="0"/>
    </xf>
    <xf numFmtId="0" fontId="99" fillId="0" borderId="0" applyNumberFormat="0" applyFill="0" applyBorder="0" applyAlignment="0" applyProtection="0">
      <alignment vertical="top"/>
      <protection locked="0"/>
    </xf>
    <xf numFmtId="0" fontId="100" fillId="0" borderId="0" applyNumberFormat="0" applyFill="0" applyBorder="0" applyAlignment="0" applyProtection="0">
      <alignment vertical="top"/>
      <protection locked="0"/>
    </xf>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57" fillId="13" borderId="21" applyNumberFormat="0" applyAlignment="0" applyProtection="0"/>
    <xf numFmtId="0" fontId="102" fillId="13" borderId="21" applyNumberFormat="0" applyAlignment="0" applyProtection="0"/>
    <xf numFmtId="0" fontId="57" fillId="13" borderId="21" applyNumberFormat="0" applyAlignment="0" applyProtection="0"/>
    <xf numFmtId="0" fontId="57" fillId="13" borderId="21"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3" fillId="46" borderId="27" applyNumberFormat="0" applyAlignment="0" applyProtection="0"/>
    <xf numFmtId="0" fontId="103" fillId="46" borderId="27" applyNumberFormat="0" applyAlignment="0" applyProtection="0"/>
    <xf numFmtId="173" fontId="103" fillId="46" borderId="27" applyNumberFormat="0" applyAlignment="0" applyProtection="0"/>
    <xf numFmtId="0" fontId="103" fillId="46" borderId="27" applyNumberFormat="0" applyAlignment="0" applyProtection="0"/>
    <xf numFmtId="173" fontId="103" fillId="46" borderId="27" applyNumberFormat="0" applyAlignment="0" applyProtection="0"/>
    <xf numFmtId="173" fontId="103"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1" fillId="46" borderId="27" applyNumberFormat="0" applyAlignment="0" applyProtection="0"/>
    <xf numFmtId="0" fontId="104" fillId="0" borderId="34" applyNumberFormat="0" applyFill="0" applyAlignment="0" applyProtection="0"/>
    <xf numFmtId="0" fontId="104" fillId="0" borderId="34" applyNumberFormat="0" applyFill="0" applyAlignment="0" applyProtection="0"/>
    <xf numFmtId="0" fontId="104" fillId="0" borderId="34" applyNumberFormat="0" applyFill="0" applyAlignment="0" applyProtection="0"/>
    <xf numFmtId="0" fontId="60" fillId="0" borderId="23" applyNumberFormat="0" applyFill="0" applyAlignment="0" applyProtection="0"/>
    <xf numFmtId="0" fontId="105" fillId="0" borderId="23" applyNumberFormat="0" applyFill="0" applyAlignment="0" applyProtection="0"/>
    <xf numFmtId="0" fontId="60" fillId="0" borderId="23" applyNumberFormat="0" applyFill="0" applyAlignment="0" applyProtection="0"/>
    <xf numFmtId="0" fontId="60" fillId="0" borderId="23" applyNumberFormat="0" applyFill="0" applyAlignment="0" applyProtection="0"/>
    <xf numFmtId="173" fontId="104" fillId="0" borderId="34" applyNumberFormat="0" applyFill="0" applyAlignment="0" applyProtection="0"/>
    <xf numFmtId="0" fontId="104" fillId="0" borderId="34" applyNumberFormat="0" applyFill="0" applyAlignment="0" applyProtection="0"/>
    <xf numFmtId="173" fontId="104" fillId="0" borderId="34" applyNumberFormat="0" applyFill="0" applyAlignment="0" applyProtection="0"/>
    <xf numFmtId="0" fontId="106" fillId="0" borderId="34" applyNumberFormat="0" applyFill="0" applyAlignment="0" applyProtection="0"/>
    <xf numFmtId="173" fontId="106" fillId="0" borderId="34" applyNumberFormat="0" applyFill="0" applyAlignment="0" applyProtection="0"/>
    <xf numFmtId="0" fontId="104" fillId="0" borderId="34" applyNumberFormat="0" applyFill="0" applyAlignment="0" applyProtection="0"/>
    <xf numFmtId="0" fontId="104" fillId="0" borderId="34" applyNumberFormat="0" applyFill="0" applyAlignment="0" applyProtection="0"/>
    <xf numFmtId="0" fontId="104" fillId="0" borderId="34" applyNumberFormat="0" applyFill="0" applyAlignment="0" applyProtection="0"/>
    <xf numFmtId="0" fontId="104" fillId="0" borderId="34" applyNumberFormat="0" applyFill="0" applyAlignment="0" applyProtection="0"/>
    <xf numFmtId="0" fontId="104" fillId="0" borderId="34" applyNumberFormat="0" applyFill="0" applyAlignment="0" applyProtection="0"/>
    <xf numFmtId="0" fontId="107" fillId="61" borderId="0" applyNumberFormat="0" applyBorder="0" applyAlignment="0" applyProtection="0"/>
    <xf numFmtId="0" fontId="107" fillId="61" borderId="0" applyNumberFormat="0" applyBorder="0" applyAlignment="0" applyProtection="0"/>
    <xf numFmtId="0" fontId="107" fillId="61" borderId="0" applyNumberFormat="0" applyBorder="0" applyAlignment="0" applyProtection="0"/>
    <xf numFmtId="0" fontId="56" fillId="12" borderId="0" applyNumberFormat="0" applyBorder="0" applyAlignment="0" applyProtection="0"/>
    <xf numFmtId="0" fontId="108" fillId="12" borderId="0" applyNumberFormat="0" applyBorder="0" applyAlignment="0" applyProtection="0"/>
    <xf numFmtId="0" fontId="56" fillId="12" borderId="0" applyNumberFormat="0" applyBorder="0" applyAlignment="0" applyProtection="0"/>
    <xf numFmtId="0" fontId="56" fillId="12" borderId="0" applyNumberFormat="0" applyBorder="0" applyAlignment="0" applyProtection="0"/>
    <xf numFmtId="173" fontId="107" fillId="61" borderId="0" applyNumberFormat="0" applyBorder="0" applyAlignment="0" applyProtection="0"/>
    <xf numFmtId="0" fontId="107" fillId="61" borderId="0" applyNumberFormat="0" applyBorder="0" applyAlignment="0" applyProtection="0"/>
    <xf numFmtId="173" fontId="107" fillId="61" borderId="0" applyNumberFormat="0" applyBorder="0" applyAlignment="0" applyProtection="0"/>
    <xf numFmtId="0" fontId="109" fillId="61" borderId="0" applyNumberFormat="0" applyBorder="0" applyAlignment="0" applyProtection="0"/>
    <xf numFmtId="173" fontId="109" fillId="61" borderId="0" applyNumberFormat="0" applyBorder="0" applyAlignment="0" applyProtection="0"/>
    <xf numFmtId="0" fontId="107" fillId="61" borderId="0" applyNumberFormat="0" applyBorder="0" applyAlignment="0" applyProtection="0"/>
    <xf numFmtId="0" fontId="107" fillId="61" borderId="0" applyNumberFormat="0" applyBorder="0" applyAlignment="0" applyProtection="0"/>
    <xf numFmtId="0" fontId="107" fillId="61" borderId="0" applyNumberFormat="0" applyBorder="0" applyAlignment="0" applyProtection="0"/>
    <xf numFmtId="0" fontId="107" fillId="61" borderId="0" applyNumberFormat="0" applyBorder="0" applyAlignment="0" applyProtection="0"/>
    <xf numFmtId="0" fontId="107" fillId="61" borderId="0" applyNumberFormat="0" applyBorder="0" applyAlignment="0" applyProtection="0"/>
    <xf numFmtId="0" fontId="5" fillId="0" borderId="0"/>
    <xf numFmtId="0" fontId="5" fillId="0" borderId="0"/>
    <xf numFmtId="0" fontId="5" fillId="0" borderId="0"/>
    <xf numFmtId="0" fontId="13" fillId="0" borderId="0"/>
    <xf numFmtId="0" fontId="5" fillId="0" borderId="0"/>
    <xf numFmtId="0" fontId="5"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13" fillId="0" borderId="0"/>
    <xf numFmtId="0" fontId="6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6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13" fillId="0" borderId="0"/>
    <xf numFmtId="0" fontId="6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7" fillId="0" borderId="0"/>
    <xf numFmtId="0" fontId="67" fillId="0" borderId="0"/>
    <xf numFmtId="0" fontId="5" fillId="0" borderId="0"/>
    <xf numFmtId="0" fontId="5" fillId="0" borderId="0"/>
    <xf numFmtId="0" fontId="5" fillId="0" borderId="0"/>
    <xf numFmtId="0" fontId="67"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7" fillId="0" borderId="0"/>
    <xf numFmtId="0" fontId="5" fillId="0" borderId="0"/>
    <xf numFmtId="0" fontId="13" fillId="0" borderId="0"/>
    <xf numFmtId="0" fontId="13" fillId="0" borderId="0"/>
    <xf numFmtId="0" fontId="5"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7" fillId="0" borderId="0"/>
    <xf numFmtId="0" fontId="6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0" fillId="0" borderId="0"/>
    <xf numFmtId="0" fontId="5" fillId="0" borderId="0"/>
    <xf numFmtId="0" fontId="5" fillId="0" borderId="0"/>
    <xf numFmtId="0" fontId="1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2"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5" fillId="0" borderId="0"/>
    <xf numFmtId="0" fontId="13" fillId="0" borderId="0"/>
    <xf numFmtId="0" fontId="5" fillId="0" borderId="0"/>
    <xf numFmtId="0" fontId="7" fillId="0" borderId="0"/>
    <xf numFmtId="0" fontId="7" fillId="0" borderId="0"/>
    <xf numFmtId="0" fontId="5" fillId="0" borderId="0"/>
    <xf numFmtId="0" fontId="13" fillId="0" borderId="0"/>
    <xf numFmtId="0" fontId="13" fillId="0" borderId="0"/>
    <xf numFmtId="0" fontId="5" fillId="0" borderId="0"/>
    <xf numFmtId="0" fontId="13" fillId="0" borderId="0"/>
    <xf numFmtId="0" fontId="5"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5" fillId="0" borderId="0"/>
    <xf numFmtId="0" fontId="5" fillId="0" borderId="0"/>
    <xf numFmtId="0" fontId="5" fillId="0" borderId="0"/>
    <xf numFmtId="0" fontId="5" fillId="0" borderId="0"/>
    <xf numFmtId="0" fontId="13" fillId="0" borderId="0"/>
    <xf numFmtId="0" fontId="13" fillId="0" borderId="0"/>
    <xf numFmtId="0" fontId="13"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5" fillId="0" borderId="0"/>
    <xf numFmtId="0" fontId="5" fillId="0" borderId="0"/>
    <xf numFmtId="0" fontId="5" fillId="0" borderId="0"/>
    <xf numFmtId="0" fontId="7"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5"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7" fillId="0" borderId="0"/>
    <xf numFmtId="0" fontId="5" fillId="0" borderId="0"/>
    <xf numFmtId="0" fontId="5" fillId="0" borderId="0"/>
    <xf numFmtId="0" fontId="5" fillId="0" borderId="0"/>
    <xf numFmtId="0" fontId="5" fillId="0" borderId="0"/>
    <xf numFmtId="0" fontId="13" fillId="0" borderId="0"/>
    <xf numFmtId="173" fontId="5" fillId="0" borderId="0"/>
    <xf numFmtId="0" fontId="5" fillId="0" borderId="0"/>
    <xf numFmtId="0" fontId="13" fillId="0" borderId="0"/>
    <xf numFmtId="173" fontId="13" fillId="0" borderId="0"/>
    <xf numFmtId="173" fontId="13" fillId="0" borderId="0"/>
    <xf numFmtId="0" fontId="18" fillId="0" borderId="0"/>
    <xf numFmtId="0" fontId="13" fillId="0" borderId="0"/>
    <xf numFmtId="0" fontId="17" fillId="0" borderId="0"/>
    <xf numFmtId="173" fontId="13" fillId="0" borderId="0"/>
    <xf numFmtId="0" fontId="37"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7" fillId="0" borderId="0"/>
    <xf numFmtId="0" fontId="6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7" fillId="0" borderId="0"/>
    <xf numFmtId="0" fontId="37" fillId="0" borderId="0"/>
    <xf numFmtId="0" fontId="5" fillId="0" borderId="0"/>
    <xf numFmtId="0" fontId="5" fillId="0" borderId="0"/>
    <xf numFmtId="0" fontId="37" fillId="0" borderId="0"/>
    <xf numFmtId="0" fontId="5" fillId="0" borderId="0"/>
    <xf numFmtId="0" fontId="13" fillId="0" borderId="0"/>
    <xf numFmtId="0" fontId="7" fillId="0" borderId="0"/>
    <xf numFmtId="0" fontId="37" fillId="0" borderId="0"/>
    <xf numFmtId="0" fontId="76" fillId="0" borderId="0"/>
    <xf numFmtId="0" fontId="7" fillId="0" borderId="0"/>
    <xf numFmtId="0" fontId="5" fillId="0" borderId="0"/>
    <xf numFmtId="0" fontId="5" fillId="0" borderId="0"/>
    <xf numFmtId="0" fontId="5" fillId="0" borderId="0"/>
    <xf numFmtId="0" fontId="5"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6" fillId="0" borderId="0"/>
    <xf numFmtId="0" fontId="5" fillId="0" borderId="0"/>
    <xf numFmtId="0" fontId="5" fillId="0" borderId="0"/>
    <xf numFmtId="0" fontId="5" fillId="0" borderId="0"/>
    <xf numFmtId="0" fontId="5" fillId="0" borderId="0"/>
    <xf numFmtId="0" fontId="5" fillId="0" borderId="0"/>
    <xf numFmtId="0" fontId="5" fillId="0" borderId="0"/>
    <xf numFmtId="0" fontId="66"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6" fillId="0" borderId="0"/>
    <xf numFmtId="0" fontId="5" fillId="0" borderId="0"/>
    <xf numFmtId="0" fontId="5" fillId="0" borderId="0"/>
    <xf numFmtId="0" fontId="5" fillId="0" borderId="0"/>
    <xf numFmtId="0" fontId="5" fillId="0" borderId="0"/>
    <xf numFmtId="0" fontId="5" fillId="0" borderId="0"/>
    <xf numFmtId="0" fontId="5" fillId="0" borderId="0"/>
    <xf numFmtId="0" fontId="66"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6" fillId="0" borderId="0"/>
    <xf numFmtId="0" fontId="5" fillId="0" borderId="0"/>
    <xf numFmtId="0" fontId="5" fillId="0" borderId="0"/>
    <xf numFmtId="0" fontId="5" fillId="0" borderId="0"/>
    <xf numFmtId="0" fontId="5" fillId="0" borderId="0"/>
    <xf numFmtId="0" fontId="5" fillId="0" borderId="0"/>
    <xf numFmtId="0" fontId="5" fillId="0" borderId="0"/>
    <xf numFmtId="0" fontId="66"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7" fillId="0" borderId="0"/>
    <xf numFmtId="0" fontId="5" fillId="0" borderId="0"/>
    <xf numFmtId="0" fontId="5" fillId="0" borderId="0"/>
    <xf numFmtId="0" fontId="5"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 fillId="0" borderId="0"/>
    <xf numFmtId="0" fontId="16"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7"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7" fillId="0" borderId="0"/>
    <xf numFmtId="0" fontId="33" fillId="0" borderId="0"/>
    <xf numFmtId="0" fontId="5" fillId="0" borderId="0"/>
    <xf numFmtId="0" fontId="3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5" fillId="0" borderId="0"/>
    <xf numFmtId="0" fontId="13" fillId="0" borderId="0"/>
    <xf numFmtId="0" fontId="13" fillId="0" borderId="0"/>
    <xf numFmtId="0" fontId="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7" fillId="0" borderId="0"/>
    <xf numFmtId="0" fontId="33" fillId="0" borderId="0"/>
    <xf numFmtId="0" fontId="6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2" fillId="0" borderId="0"/>
    <xf numFmtId="0" fontId="112" fillId="0" borderId="0"/>
    <xf numFmtId="0" fontId="112" fillId="0" borderId="0"/>
    <xf numFmtId="0" fontId="5" fillId="0" borderId="0"/>
    <xf numFmtId="0" fontId="5" fillId="0" borderId="0"/>
    <xf numFmtId="0" fontId="67"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5"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5" fillId="0" borderId="0"/>
    <xf numFmtId="0" fontId="5" fillId="0" borderId="0"/>
    <xf numFmtId="0" fontId="5" fillId="0" borderId="0"/>
    <xf numFmtId="0" fontId="5" fillId="0" borderId="0"/>
    <xf numFmtId="0" fontId="13" fillId="0" borderId="0"/>
    <xf numFmtId="0" fontId="13" fillId="0" borderId="0"/>
    <xf numFmtId="0" fontId="13" fillId="0" borderId="0"/>
    <xf numFmtId="0" fontId="13" fillId="0" borderId="0"/>
    <xf numFmtId="0" fontId="5" fillId="0" borderId="0"/>
    <xf numFmtId="0" fontId="5" fillId="0" borderId="0"/>
    <xf numFmtId="0" fontId="5" fillId="0" borderId="0"/>
    <xf numFmtId="0" fontId="5"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7"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67"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6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6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67"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6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6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67"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6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6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6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6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67"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6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6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67"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7"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6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67" fillId="0" borderId="0"/>
    <xf numFmtId="0" fontId="67" fillId="0" borderId="0"/>
    <xf numFmtId="0" fontId="67"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7" fillId="0" borderId="0"/>
    <xf numFmtId="0" fontId="13" fillId="0" borderId="0"/>
    <xf numFmtId="0" fontId="7" fillId="0" borderId="0"/>
    <xf numFmtId="0" fontId="7" fillId="0" borderId="0"/>
    <xf numFmtId="0" fontId="7" fillId="0" borderId="0"/>
    <xf numFmtId="0" fontId="5" fillId="0" borderId="0"/>
    <xf numFmtId="0" fontId="5" fillId="0" borderId="0"/>
    <xf numFmtId="0" fontId="7" fillId="0" borderId="0"/>
    <xf numFmtId="0" fontId="7"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5" fillId="0" borderId="0"/>
    <xf numFmtId="0" fontId="7" fillId="0" borderId="0"/>
    <xf numFmtId="0" fontId="13" fillId="0" borderId="0"/>
    <xf numFmtId="0" fontId="5" fillId="0" borderId="0"/>
    <xf numFmtId="0" fontId="2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13" fillId="0" borderId="0"/>
    <xf numFmtId="0" fontId="6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67" fillId="0" borderId="0"/>
    <xf numFmtId="0" fontId="5"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13" fillId="0" borderId="0"/>
    <xf numFmtId="0" fontId="6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5" fillId="0" borderId="0"/>
    <xf numFmtId="0" fontId="5"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13" fillId="0" borderId="0"/>
    <xf numFmtId="0" fontId="6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6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13" fillId="0" borderId="0"/>
    <xf numFmtId="0" fontId="6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7" fillId="0" borderId="0"/>
    <xf numFmtId="0" fontId="5" fillId="0" borderId="0"/>
    <xf numFmtId="0" fontId="5" fillId="0" borderId="0"/>
    <xf numFmtId="0" fontId="5" fillId="0" borderId="0"/>
    <xf numFmtId="0" fontId="5" fillId="0" borderId="0"/>
    <xf numFmtId="0" fontId="5" fillId="0" borderId="0"/>
    <xf numFmtId="0" fontId="7" fillId="0" borderId="0"/>
    <xf numFmtId="0" fontId="110" fillId="0" borderId="0"/>
    <xf numFmtId="0" fontId="13"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7"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6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6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6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7"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6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6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67"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7"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6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6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6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7"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7"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7"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6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7"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7"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7"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6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7"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67"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7"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5" fillId="0" borderId="0"/>
    <xf numFmtId="0" fontId="5"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13" fillId="0" borderId="0"/>
    <xf numFmtId="0" fontId="6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6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13" fillId="0" borderId="0"/>
    <xf numFmtId="0" fontId="6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7" fillId="0" borderId="0"/>
    <xf numFmtId="0" fontId="5" fillId="0" borderId="0"/>
    <xf numFmtId="0" fontId="13" fillId="62" borderId="35" applyNumberFormat="0" applyFont="0" applyAlignment="0" applyProtection="0"/>
    <xf numFmtId="0" fontId="13" fillId="0" borderId="0"/>
    <xf numFmtId="0" fontId="13" fillId="0" borderId="0"/>
    <xf numFmtId="0" fontId="13" fillId="62" borderId="35" applyNumberFormat="0" applyFont="0" applyAlignment="0" applyProtection="0"/>
    <xf numFmtId="0" fontId="13" fillId="62" borderId="35" applyNumberFormat="0" applyFont="0" applyAlignment="0" applyProtection="0"/>
    <xf numFmtId="0" fontId="13" fillId="62" borderId="35" applyNumberFormat="0" applyFont="0" applyAlignment="0" applyProtection="0"/>
    <xf numFmtId="0" fontId="13" fillId="62" borderId="35" applyNumberFormat="0" applyFont="0" applyAlignment="0" applyProtection="0"/>
    <xf numFmtId="0" fontId="13" fillId="62" borderId="35" applyNumberFormat="0" applyFont="0" applyAlignment="0" applyProtection="0"/>
    <xf numFmtId="0" fontId="13" fillId="62" borderId="35" applyNumberFormat="0" applyFont="0" applyAlignment="0" applyProtection="0"/>
    <xf numFmtId="0" fontId="13" fillId="62" borderId="35" applyNumberFormat="0" applyFont="0" applyAlignment="0" applyProtection="0"/>
    <xf numFmtId="0" fontId="13" fillId="0" borderId="0"/>
    <xf numFmtId="0" fontId="13" fillId="0" borderId="0"/>
    <xf numFmtId="0" fontId="13" fillId="62" borderId="35" applyNumberFormat="0" applyFont="0" applyAlignment="0" applyProtection="0"/>
    <xf numFmtId="0" fontId="13" fillId="62" borderId="35" applyNumberFormat="0" applyFont="0" applyAlignment="0" applyProtection="0"/>
    <xf numFmtId="0" fontId="13" fillId="62" borderId="35" applyNumberFormat="0" applyFont="0" applyAlignment="0" applyProtection="0"/>
    <xf numFmtId="0" fontId="13"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16" borderId="25" applyNumberFormat="0" applyFont="0" applyAlignment="0" applyProtection="0"/>
    <xf numFmtId="0" fontId="7" fillId="16" borderId="25" applyNumberFormat="0" applyFont="0" applyAlignment="0" applyProtection="0"/>
    <xf numFmtId="0" fontId="7" fillId="16" borderId="25" applyNumberFormat="0" applyFont="0" applyAlignment="0" applyProtection="0"/>
    <xf numFmtId="0" fontId="7" fillId="16" borderId="25" applyNumberFormat="0" applyFont="0" applyAlignment="0" applyProtection="0"/>
    <xf numFmtId="0" fontId="67" fillId="16" borderId="25" applyNumberFormat="0" applyFont="0" applyAlignment="0" applyProtection="0"/>
    <xf numFmtId="0" fontId="67" fillId="16" borderId="2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67" fillId="62" borderId="35" applyNumberFormat="0" applyFont="0" applyAlignment="0" applyProtection="0"/>
    <xf numFmtId="0" fontId="13" fillId="62" borderId="35" applyNumberFormat="0" applyFont="0" applyAlignment="0" applyProtection="0"/>
    <xf numFmtId="0" fontId="13" fillId="62" borderId="35" applyNumberFormat="0" applyFont="0" applyAlignment="0" applyProtection="0"/>
    <xf numFmtId="0" fontId="13" fillId="0" borderId="0"/>
    <xf numFmtId="0" fontId="13" fillId="62" borderId="35" applyNumberFormat="0" applyFont="0" applyAlignment="0" applyProtection="0"/>
    <xf numFmtId="0" fontId="13" fillId="62" borderId="35" applyNumberFormat="0" applyFont="0" applyAlignment="0" applyProtection="0"/>
    <xf numFmtId="0" fontId="13" fillId="62" borderId="35" applyNumberFormat="0" applyFont="0" applyAlignment="0" applyProtection="0"/>
    <xf numFmtId="0" fontId="13" fillId="62" borderId="35" applyNumberFormat="0" applyFont="0" applyAlignment="0" applyProtection="0"/>
    <xf numFmtId="0" fontId="13" fillId="62" borderId="35" applyNumberFormat="0" applyFont="0" applyAlignment="0" applyProtection="0"/>
    <xf numFmtId="0" fontId="13" fillId="62" borderId="35" applyNumberFormat="0" applyFont="0" applyAlignment="0" applyProtection="0"/>
    <xf numFmtId="0" fontId="13" fillId="62" borderId="35" applyNumberFormat="0" applyFont="0" applyAlignment="0" applyProtection="0"/>
    <xf numFmtId="0" fontId="13" fillId="62" borderId="35" applyNumberFormat="0" applyFont="0" applyAlignment="0" applyProtection="0"/>
    <xf numFmtId="0" fontId="13" fillId="0" borderId="0"/>
    <xf numFmtId="0" fontId="13" fillId="0" borderId="0"/>
    <xf numFmtId="0" fontId="13" fillId="62" borderId="35" applyNumberFormat="0" applyFont="0" applyAlignment="0" applyProtection="0"/>
    <xf numFmtId="0" fontId="13" fillId="62" borderId="35" applyNumberFormat="0" applyFont="0" applyAlignment="0" applyProtection="0"/>
    <xf numFmtId="0" fontId="13" fillId="62" borderId="35" applyNumberFormat="0" applyFont="0" applyAlignment="0" applyProtection="0"/>
    <xf numFmtId="0" fontId="13" fillId="62" borderId="35" applyNumberFormat="0" applyFont="0" applyAlignment="0" applyProtection="0"/>
    <xf numFmtId="0" fontId="13" fillId="62" borderId="35" applyNumberFormat="0" applyFont="0" applyAlignment="0" applyProtection="0"/>
    <xf numFmtId="0" fontId="13" fillId="62" borderId="35" applyNumberFormat="0" applyFont="0" applyAlignment="0" applyProtection="0"/>
    <xf numFmtId="0" fontId="13" fillId="62" borderId="35" applyNumberFormat="0" applyFont="0" applyAlignment="0" applyProtection="0"/>
    <xf numFmtId="0" fontId="13" fillId="62" borderId="35" applyNumberFormat="0" applyFont="0" applyAlignment="0" applyProtection="0"/>
    <xf numFmtId="0" fontId="13" fillId="0" borderId="0"/>
    <xf numFmtId="0" fontId="13" fillId="0" borderId="0"/>
    <xf numFmtId="0" fontId="13" fillId="62" borderId="35" applyNumberFormat="0" applyFont="0" applyAlignment="0" applyProtection="0"/>
    <xf numFmtId="0" fontId="13" fillId="62" borderId="35" applyNumberFormat="0" applyFont="0" applyAlignment="0" applyProtection="0"/>
    <xf numFmtId="0" fontId="13" fillId="62" borderId="35" applyNumberFormat="0" applyFont="0" applyAlignment="0" applyProtection="0"/>
    <xf numFmtId="0" fontId="13" fillId="62" borderId="35" applyNumberFormat="0" applyFont="0" applyAlignment="0" applyProtection="0"/>
    <xf numFmtId="0" fontId="13" fillId="62" borderId="35" applyNumberFormat="0" applyFont="0" applyAlignment="0" applyProtection="0"/>
    <xf numFmtId="0" fontId="13" fillId="62" borderId="35" applyNumberFormat="0" applyFont="0" applyAlignment="0" applyProtection="0"/>
    <xf numFmtId="0" fontId="13" fillId="62" borderId="35" applyNumberFormat="0" applyFont="0" applyAlignment="0" applyProtection="0"/>
    <xf numFmtId="0" fontId="13" fillId="62" borderId="35" applyNumberFormat="0" applyFont="0" applyAlignment="0" applyProtection="0"/>
    <xf numFmtId="0" fontId="13" fillId="0" borderId="0"/>
    <xf numFmtId="0" fontId="13" fillId="0" borderId="0"/>
    <xf numFmtId="0" fontId="13" fillId="62" borderId="35" applyNumberFormat="0" applyFont="0" applyAlignment="0" applyProtection="0"/>
    <xf numFmtId="0" fontId="13" fillId="62" borderId="35" applyNumberFormat="0" applyFont="0" applyAlignment="0" applyProtection="0"/>
    <xf numFmtId="0" fontId="13" fillId="62" borderId="35" applyNumberFormat="0" applyFont="0" applyAlignment="0" applyProtection="0"/>
    <xf numFmtId="0" fontId="13" fillId="62" borderId="35" applyNumberFormat="0" applyFont="0" applyAlignment="0" applyProtection="0"/>
    <xf numFmtId="0" fontId="13" fillId="62" borderId="35" applyNumberFormat="0" applyFont="0" applyAlignment="0" applyProtection="0"/>
    <xf numFmtId="0" fontId="13" fillId="62" borderId="35" applyNumberFormat="0" applyFont="0" applyAlignment="0" applyProtection="0"/>
    <xf numFmtId="0" fontId="13" fillId="62" borderId="35" applyNumberFormat="0" applyFont="0" applyAlignment="0" applyProtection="0"/>
    <xf numFmtId="0" fontId="13" fillId="62" borderId="35" applyNumberFormat="0" applyFont="0" applyAlignment="0" applyProtection="0"/>
    <xf numFmtId="0" fontId="13" fillId="0" borderId="0"/>
    <xf numFmtId="0" fontId="13" fillId="0" borderId="0"/>
    <xf numFmtId="0" fontId="13" fillId="62" borderId="35" applyNumberFormat="0" applyFont="0" applyAlignment="0" applyProtection="0"/>
    <xf numFmtId="0" fontId="13" fillId="62" borderId="35" applyNumberFormat="0" applyFont="0" applyAlignment="0" applyProtection="0"/>
    <xf numFmtId="0" fontId="13" fillId="62" borderId="35" applyNumberFormat="0" applyFont="0" applyAlignment="0" applyProtection="0"/>
    <xf numFmtId="0" fontId="13" fillId="62" borderId="35" applyNumberFormat="0" applyFont="0" applyAlignment="0" applyProtection="0"/>
    <xf numFmtId="0" fontId="13" fillId="62" borderId="35" applyNumberFormat="0" applyFont="0" applyAlignment="0" applyProtection="0"/>
    <xf numFmtId="0" fontId="13" fillId="62" borderId="35" applyNumberFormat="0" applyFont="0" applyAlignment="0" applyProtection="0"/>
    <xf numFmtId="0" fontId="13" fillId="62" borderId="35" applyNumberFormat="0" applyFont="0" applyAlignment="0" applyProtection="0"/>
    <xf numFmtId="0" fontId="113" fillId="59" borderId="36" applyNumberFormat="0" applyAlignment="0" applyProtection="0"/>
    <xf numFmtId="0" fontId="13" fillId="0" borderId="0"/>
    <xf numFmtId="0" fontId="13" fillId="0" borderId="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3" fillId="0" borderId="0"/>
    <xf numFmtId="0" fontId="13" fillId="0" borderId="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58" fillId="14" borderId="22" applyNumberFormat="0" applyAlignment="0" applyProtection="0"/>
    <xf numFmtId="0" fontId="114" fillId="14" borderId="22" applyNumberFormat="0" applyAlignment="0" applyProtection="0"/>
    <xf numFmtId="0" fontId="58" fillId="14" borderId="22" applyNumberFormat="0" applyAlignment="0" applyProtection="0"/>
    <xf numFmtId="0" fontId="58" fillId="14" borderId="22"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5" fillId="59" borderId="36" applyNumberFormat="0" applyAlignment="0" applyProtection="0"/>
    <xf numFmtId="0" fontId="115" fillId="59" borderId="36" applyNumberFormat="0" applyAlignment="0" applyProtection="0"/>
    <xf numFmtId="0" fontId="13" fillId="0" borderId="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3" fillId="0" borderId="0"/>
    <xf numFmtId="0" fontId="13" fillId="0" borderId="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3" fillId="0" borderId="0"/>
    <xf numFmtId="0" fontId="13" fillId="0" borderId="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3" fillId="0" borderId="0"/>
    <xf numFmtId="0" fontId="13" fillId="0" borderId="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0" fontId="13" fillId="0" borderId="0"/>
    <xf numFmtId="0" fontId="13" fillId="0" borderId="0"/>
    <xf numFmtId="0" fontId="113" fillId="59" borderId="36" applyNumberFormat="0" applyAlignment="0" applyProtection="0"/>
    <xf numFmtId="0" fontId="113" fillId="59" borderId="36" applyNumberFormat="0" applyAlignment="0" applyProtection="0"/>
    <xf numFmtId="0" fontId="113" fillId="59" borderId="36" applyNumberFormat="0" applyAlignment="0" applyProtection="0"/>
    <xf numFmtId="9" fontId="7" fillId="0" borderId="0" applyFont="0" applyFill="0" applyBorder="0" applyAlignment="0" applyProtection="0"/>
    <xf numFmtId="0" fontId="13" fillId="0" borderId="0"/>
    <xf numFmtId="0" fontId="13" fillId="0" borderId="0"/>
    <xf numFmtId="9" fontId="5" fillId="0" borderId="0" applyFont="0" applyFill="0" applyBorder="0" applyAlignment="0" applyProtection="0"/>
    <xf numFmtId="9" fontId="7" fillId="0" borderId="0" applyFont="0" applyFill="0" applyBorder="0" applyAlignment="0" applyProtection="0"/>
    <xf numFmtId="9" fontId="66" fillId="0" borderId="0" applyFont="0" applyFill="0" applyBorder="0" applyAlignment="0" applyProtection="0"/>
    <xf numFmtId="9" fontId="5" fillId="0" borderId="0" applyFont="0" applyFill="0" applyBorder="0" applyAlignment="0" applyProtection="0"/>
    <xf numFmtId="9" fontId="13" fillId="0" borderId="0" applyFont="0" applyFill="0" applyBorder="0" applyAlignment="0" applyProtection="0"/>
    <xf numFmtId="0" fontId="13" fillId="0" borderId="0"/>
    <xf numFmtId="0" fontId="13" fillId="0" borderId="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3" fillId="0" borderId="0"/>
    <xf numFmtId="0" fontId="13"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3" fillId="0" borderId="0"/>
    <xf numFmtId="0" fontId="13"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3" fillId="0" borderId="0" applyFont="0" applyFill="0" applyBorder="0" applyAlignment="0" applyProtection="0"/>
    <xf numFmtId="0" fontId="13" fillId="0" borderId="0"/>
    <xf numFmtId="0" fontId="13" fillId="0" borderId="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67" fillId="0" borderId="0" applyFont="0" applyFill="0" applyBorder="0" applyAlignment="0" applyProtection="0"/>
    <xf numFmtId="0" fontId="13" fillId="0" borderId="0"/>
    <xf numFmtId="0" fontId="13" fillId="0" borderId="0"/>
    <xf numFmtId="9" fontId="67" fillId="0" borderId="0" applyFont="0" applyFill="0" applyBorder="0" applyAlignment="0" applyProtection="0"/>
    <xf numFmtId="0" fontId="13" fillId="0" borderId="0"/>
    <xf numFmtId="0" fontId="13" fillId="0" borderId="0"/>
    <xf numFmtId="0" fontId="13" fillId="0" borderId="0"/>
    <xf numFmtId="0" fontId="13" fillId="0" borderId="0"/>
    <xf numFmtId="9" fontId="13" fillId="0" borderId="0" applyFont="0" applyFill="0" applyBorder="0" applyAlignment="0" applyProtection="0"/>
    <xf numFmtId="9" fontId="13"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67" fillId="0" borderId="0" applyFont="0" applyFill="0" applyBorder="0" applyAlignment="0" applyProtection="0"/>
    <xf numFmtId="9" fontId="33" fillId="0" borderId="0" applyFont="0" applyFill="0" applyBorder="0" applyAlignment="0" applyProtection="0"/>
    <xf numFmtId="9" fontId="67"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3" fillId="0" borderId="0" applyFont="0" applyFill="0" applyBorder="0" applyAlignment="0" applyProtection="0"/>
    <xf numFmtId="0" fontId="13" fillId="0" borderId="0"/>
    <xf numFmtId="0" fontId="13" fillId="0" borderId="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67" fillId="0" borderId="0" applyFont="0" applyFill="0" applyBorder="0" applyAlignment="0" applyProtection="0"/>
    <xf numFmtId="0" fontId="13" fillId="0" borderId="0"/>
    <xf numFmtId="0" fontId="13" fillId="0" borderId="0"/>
    <xf numFmtId="9" fontId="67" fillId="0" borderId="0" applyFont="0" applyFill="0" applyBorder="0" applyAlignment="0" applyProtection="0"/>
    <xf numFmtId="0" fontId="13" fillId="0" borderId="0"/>
    <xf numFmtId="0" fontId="13" fillId="0" borderId="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5"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0" fontId="13" fillId="0" borderId="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5"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0" fontId="13" fillId="0" borderId="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13"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13"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13"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13"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0" fontId="13" fillId="0" borderId="0"/>
    <xf numFmtId="9" fontId="67" fillId="0" borderId="0" applyFont="0" applyFill="0" applyBorder="0" applyAlignment="0" applyProtection="0"/>
    <xf numFmtId="9" fontId="67" fillId="0" borderId="0" applyFont="0" applyFill="0" applyBorder="0" applyAlignment="0" applyProtection="0"/>
    <xf numFmtId="0" fontId="13" fillId="0" borderId="0"/>
    <xf numFmtId="9" fontId="67" fillId="0" borderId="0" applyFont="0" applyFill="0" applyBorder="0" applyAlignment="0" applyProtection="0"/>
    <xf numFmtId="9" fontId="6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5"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5"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0" fontId="13" fillId="0" borderId="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5"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0" fontId="13" fillId="0" borderId="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5"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0" fontId="13" fillId="0" borderId="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5"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0" fontId="13" fillId="0" borderId="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13"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13"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5"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0" fontId="13" fillId="0" borderId="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7" fillId="0" borderId="0" applyFont="0" applyFill="0" applyBorder="0" applyAlignment="0" applyProtection="0"/>
    <xf numFmtId="9" fontId="67" fillId="0" borderId="0" applyFont="0" applyFill="0" applyBorder="0" applyAlignment="0" applyProtection="0"/>
    <xf numFmtId="0" fontId="13" fillId="0" borderId="0"/>
    <xf numFmtId="9" fontId="33"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3" fillId="0" borderId="0" applyFont="0" applyFill="0" applyBorder="0" applyAlignment="0" applyProtection="0"/>
    <xf numFmtId="9" fontId="33" fillId="0" borderId="0" applyFont="0" applyFill="0" applyBorder="0" applyAlignment="0" applyProtection="0"/>
    <xf numFmtId="9" fontId="76" fillId="0" borderId="0" applyFont="0" applyFill="0" applyBorder="0" applyAlignment="0" applyProtection="0"/>
    <xf numFmtId="9" fontId="7" fillId="0" borderId="0" applyFont="0" applyFill="0" applyBorder="0" applyAlignment="0" applyProtection="0"/>
    <xf numFmtId="9" fontId="16" fillId="0" borderId="0" applyFont="0" applyFill="0" applyBorder="0" applyAlignment="0" applyProtection="0"/>
    <xf numFmtId="9" fontId="13"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5"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5"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5"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0" fontId="13" fillId="0" borderId="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5"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5"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5"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0" fontId="13" fillId="0" borderId="0"/>
    <xf numFmtId="9" fontId="13"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5"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13"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5"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13"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5"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5"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5"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13"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5"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5"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5"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5"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5"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5"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5"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1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67" fillId="0" borderId="0" applyFont="0" applyFill="0" applyBorder="0" applyAlignment="0" applyProtection="0"/>
    <xf numFmtId="9" fontId="5" fillId="0" borderId="0" applyFont="0" applyFill="0" applyBorder="0" applyAlignment="0" applyProtection="0"/>
    <xf numFmtId="9" fontId="6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3" fillId="0" borderId="0"/>
    <xf numFmtId="0" fontId="13"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3" fillId="0" borderId="0"/>
    <xf numFmtId="0" fontId="13"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3" fillId="0" borderId="0"/>
    <xf numFmtId="0" fontId="13"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3" fillId="0" borderId="0"/>
    <xf numFmtId="0" fontId="13"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3" fillId="0" borderId="0"/>
    <xf numFmtId="0" fontId="13"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3" fillId="0" borderId="0"/>
    <xf numFmtId="0" fontId="13"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3" fillId="0" borderId="0"/>
    <xf numFmtId="0" fontId="13"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3" fillId="0" borderId="0"/>
    <xf numFmtId="0" fontId="13"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3" fillId="0" borderId="0"/>
    <xf numFmtId="0" fontId="13"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3" fillId="0" borderId="0"/>
    <xf numFmtId="0" fontId="13"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3" fillId="0" borderId="0"/>
    <xf numFmtId="0" fontId="13"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3" fillId="0" borderId="0"/>
    <xf numFmtId="0" fontId="13"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3" fillId="0" borderId="0"/>
    <xf numFmtId="0" fontId="13"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3" fillId="0" borderId="0"/>
    <xf numFmtId="0" fontId="13"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3" fillId="0" borderId="0"/>
    <xf numFmtId="0" fontId="13"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3" fillId="0" borderId="0"/>
    <xf numFmtId="0" fontId="13"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3" fillId="0" borderId="0"/>
    <xf numFmtId="0" fontId="13"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3" fillId="0" borderId="0"/>
    <xf numFmtId="0" fontId="13"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3" fillId="0" borderId="0"/>
    <xf numFmtId="0" fontId="13"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3" fillId="0" borderId="0"/>
    <xf numFmtId="0" fontId="13"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6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3" fillId="0" borderId="0"/>
    <xf numFmtId="0" fontId="13"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3" fillId="0" borderId="0"/>
    <xf numFmtId="0" fontId="13"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3" fillId="0" borderId="0"/>
    <xf numFmtId="0" fontId="13"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3" fillId="0" borderId="0"/>
    <xf numFmtId="0" fontId="13"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3" fillId="0" borderId="0"/>
    <xf numFmtId="0" fontId="13"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3" fillId="0" borderId="0"/>
    <xf numFmtId="0" fontId="13"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3" fillId="0" borderId="0"/>
    <xf numFmtId="0" fontId="13"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3" fillId="0" borderId="0"/>
    <xf numFmtId="0" fontId="13"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3" fillId="0" borderId="0"/>
    <xf numFmtId="0" fontId="13"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3" fillId="0" borderId="0"/>
    <xf numFmtId="0" fontId="13"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3" fillId="0" borderId="0"/>
    <xf numFmtId="0" fontId="13"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3" fillId="0" borderId="0"/>
    <xf numFmtId="0" fontId="13"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3" fillId="0" borderId="0"/>
    <xf numFmtId="0" fontId="13"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3" fillId="0" borderId="0"/>
    <xf numFmtId="0" fontId="13"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3" fillId="0" borderId="0"/>
    <xf numFmtId="0" fontId="13"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3" fillId="0" borderId="0"/>
    <xf numFmtId="0" fontId="13"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3" fillId="0" borderId="0"/>
    <xf numFmtId="0" fontId="13"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3" fillId="0" borderId="0"/>
    <xf numFmtId="0" fontId="13"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3" fillId="0" borderId="0"/>
    <xf numFmtId="0" fontId="13"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3" fillId="0" borderId="0"/>
    <xf numFmtId="0" fontId="13"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0" fontId="13" fillId="0" borderId="0"/>
    <xf numFmtId="9" fontId="17"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8" fillId="0" borderId="0" applyFont="0" applyFill="0" applyBorder="0" applyAlignment="0" applyProtection="0"/>
    <xf numFmtId="0" fontId="13" fillId="0" borderId="0"/>
    <xf numFmtId="0" fontId="13" fillId="0" borderId="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13" fillId="0" borderId="0" applyFont="0" applyFill="0" applyBorder="0" applyAlignment="0" applyProtection="0"/>
    <xf numFmtId="9" fontId="67"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67" fillId="0" borderId="0" applyFont="0" applyFill="0" applyBorder="0" applyAlignment="0" applyProtection="0"/>
    <xf numFmtId="9" fontId="5" fillId="0" borderId="0" applyFont="0" applyFill="0" applyBorder="0" applyAlignment="0" applyProtection="0"/>
    <xf numFmtId="0" fontId="13" fillId="0" borderId="0"/>
    <xf numFmtId="0" fontId="13" fillId="0" borderId="0"/>
    <xf numFmtId="9" fontId="5"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5" fillId="0" borderId="0" applyFont="0" applyFill="0" applyBorder="0" applyAlignment="0" applyProtection="0"/>
    <xf numFmtId="0" fontId="116" fillId="0" borderId="0"/>
    <xf numFmtId="41" fontId="33" fillId="0" borderId="37">
      <alignment horizontal="left"/>
    </xf>
    <xf numFmtId="41" fontId="33" fillId="0" borderId="37">
      <alignment horizontal="left"/>
    </xf>
    <xf numFmtId="0" fontId="117" fillId="0" borderId="0" applyNumberFormat="0" applyFill="0" applyBorder="0" applyAlignment="0" applyProtection="0"/>
    <xf numFmtId="0" fontId="13" fillId="0" borderId="0"/>
    <xf numFmtId="0" fontId="13" fillId="0" borderId="0"/>
    <xf numFmtId="0" fontId="117" fillId="0" borderId="0" applyNumberFormat="0" applyFill="0" applyBorder="0" applyAlignment="0" applyProtection="0"/>
    <xf numFmtId="0" fontId="13" fillId="0" borderId="0"/>
    <xf numFmtId="0" fontId="13" fillId="0" borderId="0"/>
    <xf numFmtId="0" fontId="117" fillId="0" borderId="0" applyNumberFormat="0" applyFill="0" applyBorder="0" applyAlignment="0" applyProtection="0"/>
    <xf numFmtId="0" fontId="117" fillId="0" borderId="0" applyNumberFormat="0" applyFill="0" applyBorder="0" applyAlignment="0" applyProtection="0"/>
    <xf numFmtId="0" fontId="50" fillId="0" borderId="0" applyNumberFormat="0" applyFill="0" applyBorder="0" applyAlignment="0" applyProtection="0"/>
    <xf numFmtId="0" fontId="13" fillId="0" borderId="0"/>
    <xf numFmtId="0" fontId="50"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3" fillId="0" borderId="0"/>
    <xf numFmtId="0" fontId="13" fillId="0" borderId="0"/>
    <xf numFmtId="0" fontId="117" fillId="0" borderId="0" applyNumberFormat="0" applyFill="0" applyBorder="0" applyAlignment="0" applyProtection="0"/>
    <xf numFmtId="0" fontId="117" fillId="0" borderId="0" applyNumberFormat="0" applyFill="0" applyBorder="0" applyAlignment="0" applyProtection="0"/>
    <xf numFmtId="0" fontId="13" fillId="0" borderId="0"/>
    <xf numFmtId="0" fontId="13" fillId="0" borderId="0"/>
    <xf numFmtId="0" fontId="117" fillId="0" borderId="0" applyNumberFormat="0" applyFill="0" applyBorder="0" applyAlignment="0" applyProtection="0"/>
    <xf numFmtId="0" fontId="117" fillId="0" borderId="0" applyNumberFormat="0" applyFill="0" applyBorder="0" applyAlignment="0" applyProtection="0"/>
    <xf numFmtId="0" fontId="13" fillId="0" borderId="0"/>
    <xf numFmtId="0" fontId="13" fillId="0" borderId="0"/>
    <xf numFmtId="0" fontId="117" fillId="0" borderId="0" applyNumberFormat="0" applyFill="0" applyBorder="0" applyAlignment="0" applyProtection="0"/>
    <xf numFmtId="0" fontId="117" fillId="0" borderId="0" applyNumberFormat="0" applyFill="0" applyBorder="0" applyAlignment="0" applyProtection="0"/>
    <xf numFmtId="0" fontId="13" fillId="0" borderId="0"/>
    <xf numFmtId="0" fontId="13" fillId="0" borderId="0"/>
    <xf numFmtId="0" fontId="117" fillId="0" borderId="0" applyNumberFormat="0" applyFill="0" applyBorder="0" applyAlignment="0" applyProtection="0"/>
    <xf numFmtId="0" fontId="117" fillId="0" borderId="0" applyNumberFormat="0" applyFill="0" applyBorder="0" applyAlignment="0" applyProtection="0"/>
    <xf numFmtId="0" fontId="13" fillId="0" borderId="0"/>
    <xf numFmtId="0" fontId="13" fillId="0" borderId="0"/>
    <xf numFmtId="0" fontId="117" fillId="0" borderId="0" applyNumberFormat="0" applyFill="0" applyBorder="0" applyAlignment="0" applyProtection="0"/>
    <xf numFmtId="0" fontId="117" fillId="0" borderId="0" applyNumberFormat="0" applyFill="0" applyBorder="0" applyAlignment="0" applyProtection="0"/>
    <xf numFmtId="0" fontId="13" fillId="0" borderId="0"/>
    <xf numFmtId="0" fontId="13" fillId="0" borderId="0"/>
    <xf numFmtId="0" fontId="117" fillId="0" borderId="0" applyNumberFormat="0" applyFill="0" applyBorder="0" applyAlignment="0" applyProtection="0"/>
    <xf numFmtId="0" fontId="117" fillId="0" borderId="0" applyNumberFormat="0" applyFill="0" applyBorder="0" applyAlignment="0" applyProtection="0"/>
    <xf numFmtId="0" fontId="13" fillId="0" borderId="0"/>
    <xf numFmtId="0" fontId="13" fillId="0" borderId="0"/>
    <xf numFmtId="0" fontId="117" fillId="0" borderId="0" applyNumberFormat="0" applyFill="0" applyBorder="0" applyAlignment="0" applyProtection="0"/>
    <xf numFmtId="0" fontId="118" fillId="0" borderId="38" applyNumberFormat="0" applyFill="0" applyAlignment="0" applyProtection="0"/>
    <xf numFmtId="0" fontId="13" fillId="0" borderId="0"/>
    <xf numFmtId="0" fontId="13" fillId="0" borderId="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3" fillId="0" borderId="0"/>
    <xf numFmtId="0" fontId="13" fillId="0" borderId="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64" fillId="0" borderId="26" applyNumberFormat="0" applyFill="0" applyAlignment="0" applyProtection="0"/>
    <xf numFmtId="0" fontId="40" fillId="0" borderId="26" applyNumberFormat="0" applyFill="0" applyAlignment="0" applyProtection="0"/>
    <xf numFmtId="0" fontId="64" fillId="0" borderId="26" applyNumberFormat="0" applyFill="0" applyAlignment="0" applyProtection="0"/>
    <xf numFmtId="0" fontId="64" fillId="0" borderId="26"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3" fillId="0" borderId="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8" fillId="0" borderId="38" applyNumberFormat="0" applyFill="0" applyAlignment="0" applyProtection="0"/>
    <xf numFmtId="0" fontId="13" fillId="0" borderId="0"/>
    <xf numFmtId="0" fontId="13" fillId="0" borderId="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3" fillId="0" borderId="0"/>
    <xf numFmtId="0" fontId="13" fillId="0" borderId="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3" fillId="0" borderId="0"/>
    <xf numFmtId="0" fontId="13" fillId="0" borderId="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3" fillId="0" borderId="0"/>
    <xf numFmtId="0" fontId="13" fillId="0" borderId="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20" fillId="0" borderId="0" applyNumberFormat="0" applyFill="0" applyBorder="0" applyAlignment="0" applyProtection="0"/>
    <xf numFmtId="0" fontId="13" fillId="0" borderId="0"/>
    <xf numFmtId="0" fontId="13" fillId="0" borderId="0"/>
    <xf numFmtId="0" fontId="120" fillId="0" borderId="0" applyNumberFormat="0" applyFill="0" applyBorder="0" applyAlignment="0" applyProtection="0"/>
    <xf numFmtId="0" fontId="13" fillId="0" borderId="0"/>
    <xf numFmtId="0" fontId="13" fillId="0" borderId="0"/>
    <xf numFmtId="0" fontId="120" fillId="0" borderId="0" applyNumberFormat="0" applyFill="0" applyBorder="0" applyAlignment="0" applyProtection="0"/>
    <xf numFmtId="0" fontId="120" fillId="0" borderId="0" applyNumberFormat="0" applyFill="0" applyBorder="0" applyAlignment="0" applyProtection="0"/>
    <xf numFmtId="0" fontId="62" fillId="0" borderId="0" applyNumberFormat="0" applyFill="0" applyBorder="0" applyAlignment="0" applyProtection="0"/>
    <xf numFmtId="0" fontId="39"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3" fillId="0" borderId="0"/>
    <xf numFmtId="0" fontId="13" fillId="0" borderId="0"/>
    <xf numFmtId="0" fontId="120" fillId="0" borderId="0" applyNumberFormat="0" applyFill="0" applyBorder="0" applyAlignment="0" applyProtection="0"/>
    <xf numFmtId="0" fontId="121" fillId="0" borderId="0" applyNumberFormat="0" applyFill="0" applyBorder="0" applyAlignment="0" applyProtection="0"/>
    <xf numFmtId="0" fontId="13" fillId="0" borderId="0"/>
    <xf numFmtId="0" fontId="13" fillId="0" borderId="0"/>
    <xf numFmtId="0" fontId="120" fillId="0" borderId="0" applyNumberFormat="0" applyFill="0" applyBorder="0" applyAlignment="0" applyProtection="0"/>
    <xf numFmtId="0" fontId="120" fillId="0" borderId="0" applyNumberFormat="0" applyFill="0" applyBorder="0" applyAlignment="0" applyProtection="0"/>
    <xf numFmtId="0" fontId="13" fillId="0" borderId="0"/>
    <xf numFmtId="0" fontId="13" fillId="0" borderId="0"/>
    <xf numFmtId="0" fontId="120" fillId="0" borderId="0" applyNumberFormat="0" applyFill="0" applyBorder="0" applyAlignment="0" applyProtection="0"/>
    <xf numFmtId="0" fontId="120" fillId="0" borderId="0" applyNumberFormat="0" applyFill="0" applyBorder="0" applyAlignment="0" applyProtection="0"/>
    <xf numFmtId="0" fontId="13" fillId="0" borderId="0"/>
    <xf numFmtId="0" fontId="13" fillId="0" borderId="0"/>
    <xf numFmtId="0" fontId="120" fillId="0" borderId="0" applyNumberFormat="0" applyFill="0" applyBorder="0" applyAlignment="0" applyProtection="0"/>
    <xf numFmtId="0" fontId="120" fillId="0" borderId="0" applyNumberFormat="0" applyFill="0" applyBorder="0" applyAlignment="0" applyProtection="0"/>
    <xf numFmtId="0" fontId="13" fillId="0" borderId="0"/>
    <xf numFmtId="0" fontId="13" fillId="0" borderId="0"/>
    <xf numFmtId="0" fontId="120" fillId="0" borderId="0" applyNumberFormat="0" applyFill="0" applyBorder="0" applyAlignment="0" applyProtection="0"/>
    <xf numFmtId="0" fontId="120" fillId="0" borderId="0" applyNumberFormat="0" applyFill="0" applyBorder="0" applyAlignment="0" applyProtection="0"/>
    <xf numFmtId="0" fontId="13" fillId="0" borderId="0"/>
    <xf numFmtId="0" fontId="13" fillId="0" borderId="0"/>
    <xf numFmtId="0" fontId="120" fillId="0" borderId="0" applyNumberFormat="0" applyFill="0" applyBorder="0" applyAlignment="0" applyProtection="0"/>
    <xf numFmtId="0" fontId="120" fillId="0" borderId="0" applyNumberFormat="0" applyFill="0" applyBorder="0" applyAlignment="0" applyProtection="0"/>
    <xf numFmtId="0" fontId="13" fillId="0" borderId="0"/>
    <xf numFmtId="0" fontId="13" fillId="0" borderId="0"/>
    <xf numFmtId="0" fontId="120" fillId="0" borderId="0" applyNumberFormat="0" applyFill="0" applyBorder="0" applyAlignment="0" applyProtection="0"/>
    <xf numFmtId="0" fontId="122" fillId="0" borderId="0"/>
    <xf numFmtId="43" fontId="122" fillId="0" borderId="0" applyFont="0" applyFill="0" applyBorder="0" applyAlignment="0" applyProtection="0"/>
    <xf numFmtId="0" fontId="7" fillId="0" borderId="0"/>
    <xf numFmtId="9" fontId="122" fillId="0" borderId="0" applyFont="0" applyFill="0" applyBorder="0" applyAlignment="0" applyProtection="0"/>
    <xf numFmtId="0" fontId="122" fillId="0" borderId="0"/>
    <xf numFmtId="0" fontId="4" fillId="0" borderId="0"/>
    <xf numFmtId="0" fontId="126" fillId="0" borderId="0" applyNumberFormat="0" applyFill="0" applyBorder="0" applyAlignment="0" applyProtection="0"/>
    <xf numFmtId="0" fontId="3" fillId="0" borderId="0"/>
    <xf numFmtId="0" fontId="2" fillId="0" borderId="0"/>
    <xf numFmtId="9" fontId="1" fillId="0" borderId="0" applyFont="0" applyFill="0" applyBorder="0" applyAlignment="0" applyProtection="0"/>
    <xf numFmtId="0" fontId="1" fillId="0" borderId="0"/>
    <xf numFmtId="43" fontId="1" fillId="0" borderId="0" applyFont="0" applyFill="0" applyBorder="0" applyAlignment="0" applyProtection="0"/>
  </cellStyleXfs>
  <cellXfs count="319">
    <xf numFmtId="0" fontId="0" fillId="0" borderId="0" xfId="0"/>
    <xf numFmtId="0" fontId="14" fillId="0" borderId="0" xfId="0" applyFont="1"/>
    <xf numFmtId="169" fontId="22" fillId="0" borderId="0" xfId="0" applyNumberFormat="1" applyFont="1" applyBorder="1" applyAlignment="1">
      <alignment wrapText="1"/>
    </xf>
    <xf numFmtId="0" fontId="0" fillId="0" borderId="0" xfId="0" applyBorder="1" applyAlignment="1"/>
    <xf numFmtId="0" fontId="0" fillId="0" borderId="0" xfId="0" applyFont="1" applyFill="1"/>
    <xf numFmtId="0" fontId="27" fillId="0" borderId="0" xfId="0" applyFont="1" applyBorder="1"/>
    <xf numFmtId="0" fontId="0" fillId="0" borderId="0" xfId="0" applyFont="1"/>
    <xf numFmtId="0" fontId="20" fillId="0" borderId="0" xfId="0" applyFont="1" applyBorder="1" applyAlignment="1">
      <alignment horizontal="left"/>
    </xf>
    <xf numFmtId="49" fontId="14" fillId="0" borderId="9" xfId="6" quotePrefix="1" applyNumberFormat="1" applyFont="1" applyFill="1" applyBorder="1"/>
    <xf numFmtId="49" fontId="14" fillId="0" borderId="9" xfId="6" applyNumberFormat="1" applyFont="1" applyFill="1" applyBorder="1" applyAlignment="1">
      <alignment horizontal="center"/>
    </xf>
    <xf numFmtId="0" fontId="14" fillId="0" borderId="9" xfId="6" applyFont="1" applyFill="1" applyBorder="1"/>
    <xf numFmtId="10" fontId="14" fillId="0" borderId="9" xfId="6" applyNumberFormat="1" applyFont="1" applyFill="1" applyBorder="1" applyAlignment="1">
      <alignment horizontal="center" wrapText="1"/>
    </xf>
    <xf numFmtId="0" fontId="14" fillId="0" borderId="9" xfId="6" applyFont="1" applyFill="1" applyBorder="1" applyAlignment="1">
      <alignment horizontal="center"/>
    </xf>
    <xf numFmtId="0" fontId="14" fillId="0" borderId="9" xfId="6" applyFont="1" applyBorder="1" applyAlignment="1">
      <alignment wrapText="1"/>
    </xf>
    <xf numFmtId="49" fontId="14" fillId="0" borderId="9" xfId="6" applyNumberFormat="1" applyFont="1" applyFill="1" applyBorder="1"/>
    <xf numFmtId="0" fontId="14" fillId="0" borderId="9" xfId="6" applyNumberFormat="1" applyFont="1" applyFill="1" applyBorder="1" applyAlignment="1">
      <alignment horizontal="center"/>
    </xf>
    <xf numFmtId="0" fontId="14" fillId="3" borderId="9" xfId="6" applyNumberFormat="1" applyFont="1" applyFill="1" applyBorder="1" applyAlignment="1">
      <alignment horizontal="center"/>
    </xf>
    <xf numFmtId="0" fontId="14" fillId="3" borderId="9" xfId="6" applyFont="1" applyFill="1" applyBorder="1"/>
    <xf numFmtId="10" fontId="14" fillId="3" borderId="9" xfId="6" applyNumberFormat="1" applyFont="1" applyFill="1" applyBorder="1" applyAlignment="1">
      <alignment horizontal="center" wrapText="1"/>
    </xf>
    <xf numFmtId="0" fontId="14" fillId="3" borderId="9" xfId="6" applyFont="1" applyFill="1" applyBorder="1" applyAlignment="1">
      <alignment horizontal="center"/>
    </xf>
    <xf numFmtId="49" fontId="14" fillId="0" borderId="9" xfId="6" applyNumberFormat="1" applyFont="1" applyBorder="1" applyAlignment="1">
      <alignment horizontal="center"/>
    </xf>
    <xf numFmtId="0" fontId="14" fillId="0" borderId="9" xfId="6" applyFont="1" applyBorder="1"/>
    <xf numFmtId="10" fontId="14" fillId="0" borderId="9" xfId="6" applyNumberFormat="1" applyFont="1" applyBorder="1" applyAlignment="1">
      <alignment horizontal="center" wrapText="1"/>
    </xf>
    <xf numFmtId="0" fontId="14" fillId="0" borderId="9" xfId="6" applyFont="1" applyBorder="1" applyAlignment="1">
      <alignment horizontal="center"/>
    </xf>
    <xf numFmtId="0" fontId="14" fillId="0" borderId="9" xfId="6" applyFont="1" applyBorder="1" applyAlignment="1">
      <alignment horizontal="center" wrapText="1"/>
    </xf>
    <xf numFmtId="49" fontId="14" fillId="5" borderId="9" xfId="6" applyNumberFormat="1" applyFont="1" applyFill="1" applyBorder="1" applyAlignment="1">
      <alignment horizontal="center"/>
    </xf>
    <xf numFmtId="0" fontId="14" fillId="5" borderId="9" xfId="6" applyFont="1" applyFill="1" applyBorder="1"/>
    <xf numFmtId="0" fontId="14" fillId="5" borderId="9" xfId="6" applyFont="1" applyFill="1" applyBorder="1" applyAlignment="1">
      <alignment horizontal="center"/>
    </xf>
    <xf numFmtId="0" fontId="14" fillId="0" borderId="9" xfId="6" applyFont="1" applyFill="1" applyBorder="1" applyAlignment="1">
      <alignment wrapText="1"/>
    </xf>
    <xf numFmtId="0" fontId="14" fillId="0" borderId="9" xfId="6" applyNumberFormat="1" applyFont="1" applyBorder="1" applyAlignment="1">
      <alignment horizontal="center"/>
    </xf>
    <xf numFmtId="0" fontId="14" fillId="5" borderId="9" xfId="6" applyNumberFormat="1" applyFont="1" applyFill="1" applyBorder="1" applyAlignment="1">
      <alignment horizontal="center"/>
    </xf>
    <xf numFmtId="0" fontId="14" fillId="0" borderId="9" xfId="6" quotePrefix="1" applyFont="1" applyFill="1" applyBorder="1" applyAlignment="1">
      <alignment wrapText="1"/>
    </xf>
    <xf numFmtId="0" fontId="14" fillId="0" borderId="9" xfId="6" applyNumberFormat="1" applyFont="1" applyBorder="1" applyAlignment="1">
      <alignment horizontal="center" wrapText="1"/>
    </xf>
    <xf numFmtId="0" fontId="14" fillId="0" borderId="9" xfId="6" applyNumberFormat="1" applyFont="1" applyFill="1" applyBorder="1" applyAlignment="1">
      <alignment horizontal="center" wrapText="1"/>
    </xf>
    <xf numFmtId="0" fontId="14" fillId="0" borderId="9" xfId="6" applyFont="1" applyFill="1" applyBorder="1" applyAlignment="1">
      <alignment horizontal="center" wrapText="1"/>
    </xf>
    <xf numFmtId="10" fontId="14" fillId="3" borderId="9" xfId="6" applyNumberFormat="1" applyFont="1" applyFill="1" applyBorder="1" applyAlignment="1">
      <alignment horizontal="center"/>
    </xf>
    <xf numFmtId="0" fontId="0" fillId="0" borderId="0" xfId="0" applyFont="1" applyFill="1" applyBorder="1"/>
    <xf numFmtId="0" fontId="0" fillId="0" borderId="0" xfId="0" applyFont="1" applyBorder="1"/>
    <xf numFmtId="0" fontId="0" fillId="0" borderId="0" xfId="0" applyFont="1" applyBorder="1" applyAlignment="1">
      <alignment horizontal="center"/>
    </xf>
    <xf numFmtId="0" fontId="14" fillId="0" borderId="0" xfId="0" applyFont="1" applyFill="1" applyBorder="1"/>
    <xf numFmtId="0" fontId="14" fillId="0" borderId="0" xfId="0" applyFont="1" applyBorder="1"/>
    <xf numFmtId="0" fontId="14" fillId="0" borderId="0" xfId="0" applyFont="1" applyBorder="1" applyAlignment="1">
      <alignment horizontal="center"/>
    </xf>
    <xf numFmtId="0" fontId="36" fillId="0" borderId="0" xfId="0" applyFont="1" applyAlignment="1">
      <alignment horizontal="center"/>
    </xf>
    <xf numFmtId="0" fontId="0" fillId="0" borderId="0" xfId="0" applyFont="1" applyFill="1" applyAlignment="1">
      <alignment wrapText="1"/>
    </xf>
    <xf numFmtId="0" fontId="0" fillId="0" borderId="0" xfId="0" applyFont="1" applyBorder="1" applyAlignment="1">
      <alignment horizontal="left"/>
    </xf>
    <xf numFmtId="0" fontId="0" fillId="0" borderId="0" xfId="0" applyFont="1" applyAlignment="1">
      <alignment horizontal="center"/>
    </xf>
    <xf numFmtId="0" fontId="34" fillId="0" borderId="0" xfId="0" applyFont="1" applyFill="1" applyAlignment="1">
      <alignment wrapText="1"/>
    </xf>
    <xf numFmtId="0" fontId="0" fillId="3" borderId="0" xfId="0" applyFont="1" applyFill="1" applyBorder="1" applyAlignment="1">
      <alignment horizontal="left" vertical="center"/>
    </xf>
    <xf numFmtId="0" fontId="0" fillId="0" borderId="0" xfId="0" applyFont="1" applyFill="1" applyAlignment="1">
      <alignment horizontal="center"/>
    </xf>
    <xf numFmtId="0" fontId="0" fillId="0" borderId="0" xfId="0" applyFont="1" applyFill="1" applyAlignment="1">
      <alignment vertical="center" wrapText="1"/>
    </xf>
    <xf numFmtId="0" fontId="0" fillId="0" borderId="0" xfId="0" applyFont="1" applyFill="1" applyAlignment="1">
      <alignment vertical="center"/>
    </xf>
    <xf numFmtId="0" fontId="11" fillId="0" borderId="0" xfId="0" applyFont="1" applyFill="1" applyAlignment="1">
      <alignment wrapText="1"/>
    </xf>
    <xf numFmtId="0" fontId="11" fillId="0" borderId="0" xfId="0" applyFont="1" applyFill="1"/>
    <xf numFmtId="7" fontId="0" fillId="3" borderId="0" xfId="0" applyNumberFormat="1" applyFont="1" applyFill="1" applyBorder="1" applyAlignment="1">
      <alignment horizontal="left" vertical="center"/>
    </xf>
    <xf numFmtId="7" fontId="0" fillId="0" borderId="0" xfId="0" applyNumberFormat="1" applyFont="1" applyFill="1" applyAlignment="1">
      <alignment wrapText="1"/>
    </xf>
    <xf numFmtId="0" fontId="39" fillId="3" borderId="0" xfId="0" applyFont="1" applyFill="1" applyAlignment="1">
      <alignment horizontal="left" wrapText="1"/>
    </xf>
    <xf numFmtId="7" fontId="0" fillId="3" borderId="0" xfId="0" applyNumberFormat="1" applyFont="1" applyFill="1" applyBorder="1" applyAlignment="1">
      <alignment horizontal="left" vertical="center" wrapText="1"/>
    </xf>
    <xf numFmtId="0" fontId="0" fillId="0" borderId="0" xfId="0" applyFont="1" applyAlignment="1">
      <alignment horizontal="left"/>
    </xf>
    <xf numFmtId="0" fontId="0" fillId="0" borderId="0" xfId="0" applyFont="1" applyAlignment="1">
      <alignment wrapText="1"/>
    </xf>
    <xf numFmtId="4" fontId="0" fillId="0" borderId="0" xfId="0" applyNumberFormat="1" applyFont="1" applyFill="1" applyAlignment="1">
      <alignment wrapText="1"/>
    </xf>
    <xf numFmtId="0" fontId="0" fillId="0" borderId="0" xfId="0" applyFont="1" applyBorder="1" applyAlignment="1">
      <alignment wrapText="1"/>
    </xf>
    <xf numFmtId="0" fontId="0" fillId="0" borderId="0" xfId="0" applyFont="1" applyFill="1" applyBorder="1" applyAlignment="1">
      <alignment wrapText="1"/>
    </xf>
    <xf numFmtId="2" fontId="14" fillId="0" borderId="0" xfId="0" applyNumberFormat="1" applyFont="1" applyBorder="1"/>
    <xf numFmtId="0" fontId="0" fillId="0" borderId="0" xfId="0" applyFont="1" applyBorder="1" applyAlignment="1"/>
    <xf numFmtId="0" fontId="0" fillId="0" borderId="0" xfId="0" applyFont="1" applyFill="1" applyBorder="1" applyAlignment="1"/>
    <xf numFmtId="166" fontId="14" fillId="0" borderId="1" xfId="1" applyNumberFormat="1" applyFont="1" applyBorder="1"/>
    <xf numFmtId="0" fontId="14" fillId="0" borderId="9" xfId="0" applyFont="1" applyBorder="1" applyAlignment="1">
      <alignment vertical="top" wrapText="1"/>
    </xf>
    <xf numFmtId="49" fontId="14" fillId="0" borderId="9" xfId="0" applyNumberFormat="1" applyFont="1" applyBorder="1" applyAlignment="1">
      <alignment vertical="top" wrapText="1"/>
    </xf>
    <xf numFmtId="170" fontId="14" fillId="0" borderId="9" xfId="0" applyNumberFormat="1" applyFont="1" applyBorder="1" applyAlignment="1">
      <alignment vertical="top" wrapText="1"/>
    </xf>
    <xf numFmtId="2" fontId="14" fillId="0" borderId="9" xfId="0" applyNumberFormat="1" applyFont="1" applyBorder="1" applyAlignment="1">
      <alignment vertical="top" wrapText="1"/>
    </xf>
    <xf numFmtId="171" fontId="14" fillId="0" borderId="9" xfId="0" applyNumberFormat="1" applyFont="1" applyBorder="1" applyAlignment="1">
      <alignment vertical="top" wrapText="1"/>
    </xf>
    <xf numFmtId="7" fontId="14" fillId="0" borderId="9" xfId="0" applyNumberFormat="1" applyFont="1" applyBorder="1" applyAlignment="1">
      <alignment vertical="top" wrapText="1"/>
    </xf>
    <xf numFmtId="0" fontId="14" fillId="0" borderId="0" xfId="0" applyFont="1" applyBorder="1" applyAlignment="1">
      <alignment vertical="top" wrapText="1"/>
    </xf>
    <xf numFmtId="0" fontId="14" fillId="0" borderId="9" xfId="0" applyFont="1" applyFill="1" applyBorder="1" applyAlignment="1">
      <alignment vertical="top" wrapText="1"/>
    </xf>
    <xf numFmtId="2" fontId="14" fillId="0" borderId="9" xfId="0" applyNumberFormat="1" applyFont="1" applyFill="1" applyBorder="1" applyAlignment="1">
      <alignment vertical="top" wrapText="1"/>
    </xf>
    <xf numFmtId="0" fontId="14" fillId="3" borderId="9" xfId="6" applyFont="1" applyFill="1" applyBorder="1" applyAlignment="1">
      <alignment wrapText="1"/>
    </xf>
    <xf numFmtId="7" fontId="41" fillId="6" borderId="0" xfId="0" applyNumberFormat="1" applyFont="1" applyFill="1" applyBorder="1" applyAlignment="1" applyProtection="1">
      <alignment horizontal="center" vertical="center" wrapText="1"/>
      <protection locked="0"/>
    </xf>
    <xf numFmtId="49" fontId="41" fillId="6" borderId="0" xfId="0" applyNumberFormat="1" applyFont="1" applyFill="1" applyBorder="1" applyAlignment="1" applyProtection="1">
      <alignment horizontal="center" vertical="center" wrapText="1"/>
      <protection locked="0"/>
    </xf>
    <xf numFmtId="37" fontId="41" fillId="6" borderId="0" xfId="1" applyNumberFormat="1" applyFont="1" applyFill="1" applyBorder="1" applyAlignment="1" applyProtection="1">
      <alignment horizontal="center" vertical="center"/>
      <protection locked="0"/>
    </xf>
    <xf numFmtId="0" fontId="41" fillId="6" borderId="0" xfId="0" applyFont="1" applyFill="1" applyBorder="1" applyAlignment="1" applyProtection="1">
      <alignment horizontal="center" vertical="center"/>
      <protection locked="0"/>
    </xf>
    <xf numFmtId="167" fontId="41" fillId="6" borderId="0" xfId="0" applyNumberFormat="1" applyFont="1" applyFill="1" applyBorder="1" applyAlignment="1" applyProtection="1">
      <alignment horizontal="center" vertical="center"/>
      <protection locked="0"/>
    </xf>
    <xf numFmtId="0" fontId="0" fillId="7" borderId="0" xfId="0" applyFont="1" applyFill="1" applyBorder="1" applyAlignment="1">
      <alignment horizontal="left" vertical="center"/>
    </xf>
    <xf numFmtId="0" fontId="0" fillId="7" borderId="0" xfId="0" applyFont="1" applyFill="1" applyBorder="1" applyAlignment="1"/>
    <xf numFmtId="166" fontId="33" fillId="7" borderId="0" xfId="1" applyNumberFormat="1" applyFont="1" applyFill="1" applyBorder="1" applyAlignment="1"/>
    <xf numFmtId="0" fontId="38" fillId="7" borderId="0" xfId="0" applyFont="1" applyFill="1" applyBorder="1" applyAlignment="1">
      <alignment horizontal="center" vertical="center"/>
    </xf>
    <xf numFmtId="166" fontId="39" fillId="7" borderId="0" xfId="1" applyNumberFormat="1" applyFont="1" applyFill="1" applyBorder="1" applyAlignment="1">
      <alignment horizontal="left" vertical="center"/>
    </xf>
    <xf numFmtId="0" fontId="40" fillId="7" borderId="0" xfId="0" applyFont="1" applyFill="1" applyBorder="1" applyAlignment="1">
      <alignment horizontal="left" vertical="center"/>
    </xf>
    <xf numFmtId="0" fontId="40" fillId="7" borderId="0" xfId="0" applyFont="1" applyFill="1" applyBorder="1" applyAlignment="1">
      <alignment horizontal="center" vertical="center"/>
    </xf>
    <xf numFmtId="166" fontId="40" fillId="7" borderId="0" xfId="1" applyNumberFormat="1" applyFont="1" applyFill="1" applyBorder="1" applyAlignment="1">
      <alignment horizontal="left" vertical="center"/>
    </xf>
    <xf numFmtId="0" fontId="40" fillId="7" borderId="0" xfId="0" applyFont="1" applyFill="1" applyBorder="1" applyAlignment="1">
      <alignment horizontal="center" vertical="center" wrapText="1"/>
    </xf>
    <xf numFmtId="0" fontId="40" fillId="7" borderId="0" xfId="0" applyFont="1" applyFill="1" applyBorder="1" applyAlignment="1">
      <alignment horizontal="left" vertical="center" wrapText="1"/>
    </xf>
    <xf numFmtId="0" fontId="42" fillId="7" borderId="0" xfId="0" applyFont="1" applyFill="1" applyBorder="1" applyAlignment="1">
      <alignment horizontal="center" vertical="center"/>
    </xf>
    <xf numFmtId="166" fontId="43" fillId="7" borderId="0" xfId="1" applyNumberFormat="1" applyFont="1" applyFill="1" applyBorder="1" applyAlignment="1">
      <alignment horizontal="left" vertical="center"/>
    </xf>
    <xf numFmtId="166" fontId="11" fillId="7" borderId="0" xfId="1" applyNumberFormat="1" applyFont="1" applyFill="1" applyBorder="1" applyAlignment="1">
      <alignment horizontal="left" vertical="center"/>
    </xf>
    <xf numFmtId="0" fontId="44" fillId="7" borderId="0" xfId="0" applyFont="1" applyFill="1" applyBorder="1" applyAlignment="1">
      <alignment horizontal="left" vertical="center" indent="2"/>
    </xf>
    <xf numFmtId="10" fontId="0" fillId="9" borderId="0" xfId="0" applyNumberFormat="1" applyFont="1" applyFill="1" applyBorder="1" applyAlignment="1" applyProtection="1">
      <alignment horizontal="center" vertical="center"/>
    </xf>
    <xf numFmtId="5" fontId="11" fillId="9" borderId="0" xfId="2" applyNumberFormat="1" applyFont="1" applyFill="1" applyBorder="1" applyAlignment="1">
      <alignment horizontal="center" vertical="center" wrapText="1"/>
    </xf>
    <xf numFmtId="37" fontId="11" fillId="9" borderId="0" xfId="2" applyNumberFormat="1" applyFont="1" applyFill="1" applyBorder="1" applyAlignment="1">
      <alignment horizontal="center" vertical="center" wrapText="1"/>
    </xf>
    <xf numFmtId="168" fontId="11" fillId="9" borderId="0" xfId="3" applyNumberFormat="1" applyFont="1" applyFill="1" applyBorder="1" applyAlignment="1">
      <alignment horizontal="center" vertical="center" wrapText="1"/>
    </xf>
    <xf numFmtId="0" fontId="11" fillId="9" borderId="0" xfId="3" applyNumberFormat="1" applyFont="1" applyFill="1" applyBorder="1" applyAlignment="1">
      <alignment horizontal="center" vertical="center" wrapText="1"/>
    </xf>
    <xf numFmtId="4" fontId="11" fillId="9" borderId="0" xfId="2" applyNumberFormat="1" applyFont="1" applyFill="1" applyBorder="1" applyAlignment="1">
      <alignment horizontal="center" vertical="center" wrapText="1"/>
    </xf>
    <xf numFmtId="0" fontId="0" fillId="9" borderId="0" xfId="0" applyFont="1" applyFill="1" applyAlignment="1">
      <alignment horizontal="center"/>
    </xf>
    <xf numFmtId="0" fontId="34" fillId="7" borderId="0" xfId="0" applyFont="1" applyFill="1" applyBorder="1" applyAlignment="1">
      <alignment horizontal="left" vertical="center"/>
    </xf>
    <xf numFmtId="0" fontId="0" fillId="9" borderId="2" xfId="0" applyFill="1" applyBorder="1"/>
    <xf numFmtId="0" fontId="0" fillId="9" borderId="0" xfId="0" applyFill="1" applyBorder="1"/>
    <xf numFmtId="0" fontId="0" fillId="9" borderId="1" xfId="0" applyFill="1" applyBorder="1"/>
    <xf numFmtId="0" fontId="0" fillId="9" borderId="2" xfId="0" applyFill="1" applyBorder="1" applyAlignment="1">
      <alignment wrapText="1"/>
    </xf>
    <xf numFmtId="0" fontId="0" fillId="9" borderId="0" xfId="0" applyFill="1" applyBorder="1" applyAlignment="1">
      <alignment wrapText="1"/>
    </xf>
    <xf numFmtId="0" fontId="0" fillId="9" borderId="1" xfId="0" applyFill="1" applyBorder="1" applyAlignment="1">
      <alignment wrapText="1"/>
    </xf>
    <xf numFmtId="0" fontId="0" fillId="9" borderId="2" xfId="0" applyFont="1" applyFill="1" applyBorder="1" applyAlignment="1">
      <alignment horizontal="left" wrapText="1"/>
    </xf>
    <xf numFmtId="0" fontId="0" fillId="9" borderId="0" xfId="0" applyFill="1" applyBorder="1" applyAlignment="1">
      <alignment horizontal="left" wrapText="1"/>
    </xf>
    <xf numFmtId="0" fontId="0" fillId="9" borderId="1" xfId="0" applyFill="1" applyBorder="1" applyAlignment="1">
      <alignment horizontal="left" wrapText="1"/>
    </xf>
    <xf numFmtId="0" fontId="26" fillId="6" borderId="6" xfId="0" applyFont="1" applyFill="1" applyBorder="1" applyAlignment="1">
      <alignment horizontal="left" vertical="center"/>
    </xf>
    <xf numFmtId="0" fontId="26" fillId="6" borderId="6" xfId="0" applyFont="1" applyFill="1" applyBorder="1" applyAlignment="1">
      <alignment horizontal="center" vertical="center"/>
    </xf>
    <xf numFmtId="9" fontId="19" fillId="6" borderId="10" xfId="3" applyFont="1" applyFill="1" applyBorder="1" applyAlignment="1">
      <alignment horizontal="left" wrapText="1"/>
    </xf>
    <xf numFmtId="9" fontId="19" fillId="6" borderId="11" xfId="3" applyFont="1" applyFill="1" applyBorder="1" applyAlignment="1">
      <alignment horizontal="left" wrapText="1"/>
    </xf>
    <xf numFmtId="9" fontId="20" fillId="6" borderId="12" xfId="3" applyFont="1" applyFill="1" applyBorder="1" applyAlignment="1">
      <alignment horizontal="left"/>
    </xf>
    <xf numFmtId="169" fontId="32" fillId="9" borderId="0" xfId="0" applyNumberFormat="1" applyFont="1" applyFill="1" applyBorder="1" applyAlignment="1">
      <alignment horizontal="center"/>
    </xf>
    <xf numFmtId="0" fontId="33" fillId="9" borderId="0" xfId="0" applyFont="1" applyFill="1" applyBorder="1" applyAlignment="1">
      <alignment horizontal="center"/>
    </xf>
    <xf numFmtId="2" fontId="33" fillId="9" borderId="0" xfId="0" applyNumberFormat="1" applyFont="1" applyFill="1" applyBorder="1"/>
    <xf numFmtId="2" fontId="0" fillId="9" borderId="0" xfId="1" applyNumberFormat="1" applyFont="1" applyFill="1" applyBorder="1"/>
    <xf numFmtId="10" fontId="0" fillId="9" borderId="0" xfId="3" applyNumberFormat="1" applyFont="1" applyFill="1" applyBorder="1"/>
    <xf numFmtId="0" fontId="0" fillId="9" borderId="0" xfId="0" applyFont="1" applyFill="1" applyBorder="1"/>
    <xf numFmtId="169" fontId="0" fillId="9" borderId="2" xfId="0" applyNumberFormat="1" applyFont="1" applyFill="1" applyBorder="1" applyAlignment="1">
      <alignment horizontal="left"/>
    </xf>
    <xf numFmtId="169" fontId="0" fillId="9" borderId="0" xfId="0" applyNumberFormat="1" applyFont="1" applyFill="1" applyBorder="1" applyAlignment="1">
      <alignment horizontal="center"/>
    </xf>
    <xf numFmtId="0" fontId="0" fillId="9" borderId="0" xfId="0" applyFont="1" applyFill="1" applyBorder="1" applyAlignment="1">
      <alignment horizontal="center"/>
    </xf>
    <xf numFmtId="2" fontId="0" fillId="9" borderId="0" xfId="0" applyNumberFormat="1" applyFont="1" applyFill="1" applyBorder="1"/>
    <xf numFmtId="0" fontId="0" fillId="9" borderId="2" xfId="0" applyFont="1" applyFill="1" applyBorder="1"/>
    <xf numFmtId="0" fontId="8" fillId="3" borderId="0" xfId="0" applyFont="1" applyFill="1" applyBorder="1" applyAlignment="1">
      <alignment horizontal="left" vertical="center"/>
    </xf>
    <xf numFmtId="0" fontId="0" fillId="3" borderId="0" xfId="0" applyFont="1" applyFill="1" applyBorder="1"/>
    <xf numFmtId="0" fontId="0" fillId="3" borderId="0" xfId="0" applyFont="1" applyFill="1" applyBorder="1" applyAlignment="1">
      <alignment horizontal="center"/>
    </xf>
    <xf numFmtId="0" fontId="30" fillId="3" borderId="0" xfId="0" applyFont="1" applyFill="1" applyBorder="1"/>
    <xf numFmtId="0" fontId="19" fillId="6" borderId="11" xfId="3" applyNumberFormat="1" applyFont="1" applyFill="1" applyBorder="1" applyAlignment="1">
      <alignment horizontal="left" wrapText="1"/>
    </xf>
    <xf numFmtId="0" fontId="15" fillId="6" borderId="14" xfId="3" applyNumberFormat="1" applyFont="1" applyFill="1" applyBorder="1" applyAlignment="1">
      <alignment horizontal="left" wrapText="1"/>
    </xf>
    <xf numFmtId="0" fontId="19" fillId="6" borderId="13" xfId="1" applyNumberFormat="1" applyFont="1" applyFill="1" applyBorder="1" applyAlignment="1">
      <alignment horizontal="left" wrapText="1"/>
    </xf>
    <xf numFmtId="9" fontId="19" fillId="6" borderId="15" xfId="3" applyFont="1" applyFill="1" applyBorder="1" applyAlignment="1">
      <alignment horizontal="left" wrapText="1"/>
    </xf>
    <xf numFmtId="9" fontId="19" fillId="6" borderId="16" xfId="3" applyFont="1" applyFill="1" applyBorder="1" applyAlignment="1">
      <alignment horizontal="left" wrapText="1"/>
    </xf>
    <xf numFmtId="9" fontId="19" fillId="6" borderId="17" xfId="3" applyFont="1" applyFill="1" applyBorder="1" applyAlignment="1">
      <alignment horizontal="left" wrapText="1"/>
    </xf>
    <xf numFmtId="9" fontId="15" fillId="6" borderId="17" xfId="3" applyFont="1" applyFill="1" applyBorder="1" applyAlignment="1">
      <alignment horizontal="left" wrapText="1"/>
    </xf>
    <xf numFmtId="9" fontId="19" fillId="6" borderId="13" xfId="3" applyFont="1" applyFill="1" applyBorder="1" applyAlignment="1">
      <alignment horizontal="left" wrapText="1"/>
    </xf>
    <xf numFmtId="0" fontId="14" fillId="0" borderId="9" xfId="0" applyFont="1" applyFill="1" applyBorder="1" applyAlignment="1">
      <alignment wrapText="1"/>
    </xf>
    <xf numFmtId="3" fontId="14" fillId="0" borderId="9" xfId="1" applyNumberFormat="1" applyFont="1" applyFill="1" applyBorder="1" applyAlignment="1">
      <alignment vertical="top" wrapText="1"/>
    </xf>
    <xf numFmtId="167" fontId="34" fillId="3" borderId="0" xfId="0" applyNumberFormat="1" applyFont="1" applyFill="1" applyBorder="1" applyAlignment="1">
      <alignment horizontal="center" vertical="center"/>
    </xf>
    <xf numFmtId="166" fontId="43" fillId="3" borderId="0" xfId="1" applyNumberFormat="1" applyFont="1" applyFill="1" applyBorder="1" applyAlignment="1">
      <alignment horizontal="left" vertical="center"/>
    </xf>
    <xf numFmtId="0" fontId="7" fillId="3" borderId="0" xfId="0" applyFont="1" applyFill="1" applyBorder="1" applyAlignment="1">
      <alignment horizontal="left" vertical="center"/>
    </xf>
    <xf numFmtId="7" fontId="0" fillId="3" borderId="0" xfId="0" applyNumberFormat="1" applyFont="1" applyFill="1" applyBorder="1" applyAlignment="1">
      <alignment horizontal="center" vertical="center"/>
    </xf>
    <xf numFmtId="2" fontId="0" fillId="3" borderId="0" xfId="0" applyNumberFormat="1" applyFont="1" applyFill="1" applyBorder="1" applyAlignment="1">
      <alignment horizontal="center" vertical="center" wrapText="1"/>
    </xf>
    <xf numFmtId="166" fontId="43" fillId="0" borderId="0" xfId="1" applyNumberFormat="1" applyFont="1" applyBorder="1" applyAlignment="1">
      <alignment horizontal="left" vertical="center"/>
    </xf>
    <xf numFmtId="166" fontId="0" fillId="3" borderId="0" xfId="1" applyNumberFormat="1" applyFont="1" applyFill="1" applyBorder="1" applyAlignment="1">
      <alignment horizontal="left" vertical="center"/>
    </xf>
    <xf numFmtId="0" fontId="0" fillId="3" borderId="0" xfId="0" applyFont="1" applyFill="1" applyBorder="1" applyAlignment="1">
      <alignment horizontal="center" vertical="center" wrapText="1"/>
    </xf>
    <xf numFmtId="0" fontId="0" fillId="3" borderId="0" xfId="0" applyNumberFormat="1" applyFont="1" applyFill="1" applyBorder="1" applyAlignment="1">
      <alignment horizontal="center" vertical="center" wrapText="1"/>
    </xf>
    <xf numFmtId="172" fontId="0" fillId="3" borderId="0" xfId="1" applyNumberFormat="1" applyFont="1" applyFill="1" applyBorder="1" applyAlignment="1">
      <alignment horizontal="center" vertical="center"/>
    </xf>
    <xf numFmtId="0" fontId="11" fillId="3" borderId="0" xfId="0" applyFont="1" applyFill="1" applyBorder="1" applyAlignment="1">
      <alignment horizontal="center" vertical="center"/>
    </xf>
    <xf numFmtId="9" fontId="11" fillId="3" borderId="0" xfId="3" applyFont="1" applyFill="1" applyBorder="1" applyAlignment="1">
      <alignment horizontal="center" vertical="center" wrapText="1"/>
    </xf>
    <xf numFmtId="167" fontId="11" fillId="3" borderId="0" xfId="3" applyNumberFormat="1" applyFont="1" applyFill="1" applyBorder="1" applyAlignment="1">
      <alignment horizontal="center" vertical="center" wrapText="1"/>
    </xf>
    <xf numFmtId="167" fontId="34" fillId="3" borderId="0" xfId="2" applyNumberFormat="1" applyFont="1" applyFill="1" applyBorder="1" applyAlignment="1">
      <alignment horizontal="center" vertical="center"/>
    </xf>
    <xf numFmtId="0" fontId="11" fillId="3" borderId="0" xfId="0" applyFont="1" applyFill="1" applyBorder="1" applyAlignment="1">
      <alignment horizontal="left" vertical="center"/>
    </xf>
    <xf numFmtId="166" fontId="11" fillId="3" borderId="0" xfId="1" applyNumberFormat="1" applyFont="1" applyFill="1" applyBorder="1" applyAlignment="1">
      <alignment horizontal="left" vertical="center"/>
    </xf>
    <xf numFmtId="167" fontId="0" fillId="3" borderId="0" xfId="0" applyNumberFormat="1" applyFont="1" applyFill="1" applyBorder="1" applyAlignment="1">
      <alignment horizontal="center" vertical="center"/>
    </xf>
    <xf numFmtId="7" fontId="0" fillId="3" borderId="0" xfId="0" applyNumberFormat="1" applyFont="1" applyFill="1" applyBorder="1" applyAlignment="1">
      <alignment horizontal="center" vertical="center" wrapText="1"/>
    </xf>
    <xf numFmtId="7" fontId="34" fillId="3" borderId="0" xfId="0" applyNumberFormat="1" applyFont="1" applyFill="1" applyBorder="1" applyAlignment="1">
      <alignment horizontal="center" vertical="center"/>
    </xf>
    <xf numFmtId="0" fontId="34" fillId="3" borderId="0" xfId="0" applyFont="1" applyFill="1" applyBorder="1" applyAlignment="1">
      <alignment horizontal="center" vertical="center"/>
    </xf>
    <xf numFmtId="0" fontId="0" fillId="3" borderId="0" xfId="0" applyFont="1" applyFill="1" applyBorder="1" applyAlignment="1">
      <alignment horizontal="center" vertical="center"/>
    </xf>
    <xf numFmtId="167" fontId="11" fillId="3" borderId="0" xfId="0" applyNumberFormat="1" applyFont="1" applyFill="1" applyBorder="1" applyAlignment="1">
      <alignment horizontal="center" vertical="center"/>
    </xf>
    <xf numFmtId="167" fontId="42" fillId="4" borderId="0" xfId="0" applyNumberFormat="1" applyFont="1" applyFill="1" applyBorder="1" applyAlignment="1">
      <alignment horizontal="center" vertical="center"/>
    </xf>
    <xf numFmtId="1" fontId="0" fillId="2" borderId="2" xfId="0" applyNumberFormat="1" applyFont="1" applyFill="1" applyBorder="1" applyAlignment="1">
      <alignment horizontal="left" vertical="center"/>
    </xf>
    <xf numFmtId="0" fontId="38" fillId="7" borderId="1" xfId="0" applyFont="1" applyFill="1" applyBorder="1" applyAlignment="1">
      <alignment horizontal="center" vertical="center" wrapText="1"/>
    </xf>
    <xf numFmtId="1" fontId="36" fillId="2" borderId="2" xfId="0" applyNumberFormat="1" applyFont="1" applyFill="1" applyBorder="1" applyAlignment="1">
      <alignment horizontal="left" vertical="center"/>
    </xf>
    <xf numFmtId="0" fontId="40" fillId="7" borderId="1" xfId="0" applyFont="1" applyFill="1" applyBorder="1" applyAlignment="1">
      <alignment horizontal="left" vertical="center" wrapText="1"/>
    </xf>
    <xf numFmtId="0" fontId="8" fillId="3" borderId="1" xfId="0" applyFont="1" applyFill="1" applyBorder="1" applyAlignment="1">
      <alignment horizontal="left" vertical="center" wrapText="1"/>
    </xf>
    <xf numFmtId="0" fontId="0" fillId="3" borderId="1" xfId="0" applyFont="1" applyFill="1" applyBorder="1" applyAlignment="1">
      <alignment horizontal="left" vertical="center" wrapText="1"/>
    </xf>
    <xf numFmtId="0" fontId="34" fillId="7" borderId="1" xfId="0" applyFont="1" applyFill="1" applyBorder="1" applyAlignment="1">
      <alignment horizontal="left" vertical="center" wrapText="1"/>
    </xf>
    <xf numFmtId="0" fontId="11" fillId="7" borderId="1" xfId="0" applyFont="1" applyFill="1" applyBorder="1" applyAlignment="1">
      <alignment horizontal="left" vertical="center" wrapText="1"/>
    </xf>
    <xf numFmtId="167" fontId="0" fillId="3" borderId="1" xfId="2" applyNumberFormat="1" applyFont="1" applyFill="1" applyBorder="1" applyAlignment="1">
      <alignment horizontal="left" vertical="center"/>
    </xf>
    <xf numFmtId="0" fontId="10" fillId="3" borderId="1" xfId="0" applyFont="1" applyFill="1" applyBorder="1" applyAlignment="1">
      <alignment horizontal="left" vertical="center" wrapText="1"/>
    </xf>
    <xf numFmtId="7" fontId="8" fillId="3" borderId="1" xfId="0" applyNumberFormat="1" applyFont="1" applyFill="1" applyBorder="1" applyAlignment="1">
      <alignment horizontal="left" vertical="center" wrapText="1"/>
    </xf>
    <xf numFmtId="7" fontId="0" fillId="3" borderId="1" xfId="0" applyNumberFormat="1" applyFont="1" applyFill="1" applyBorder="1" applyAlignment="1">
      <alignment horizontal="left" vertical="center" wrapText="1"/>
    </xf>
    <xf numFmtId="167" fontId="0" fillId="3" borderId="1" xfId="0" applyNumberFormat="1" applyFont="1" applyFill="1" applyBorder="1" applyAlignment="1">
      <alignment horizontal="left" vertical="center" wrapText="1"/>
    </xf>
    <xf numFmtId="0" fontId="40" fillId="7" borderId="1" xfId="0" applyFont="1" applyFill="1" applyBorder="1" applyAlignment="1">
      <alignment horizontal="left" vertical="center"/>
    </xf>
    <xf numFmtId="0" fontId="0" fillId="7" borderId="1" xfId="0" applyFont="1" applyFill="1" applyBorder="1" applyAlignment="1">
      <alignment horizontal="left" vertical="center" wrapText="1"/>
    </xf>
    <xf numFmtId="167" fontId="9" fillId="3" borderId="1" xfId="0" applyNumberFormat="1" applyFont="1" applyFill="1" applyBorder="1" applyAlignment="1">
      <alignment horizontal="left" vertical="center" wrapText="1"/>
    </xf>
    <xf numFmtId="0" fontId="0" fillId="3" borderId="8" xfId="0" applyFont="1" applyFill="1" applyBorder="1" applyAlignment="1">
      <alignment horizontal="left"/>
    </xf>
    <xf numFmtId="0" fontId="0" fillId="3" borderId="6" xfId="0" applyFont="1" applyFill="1" applyBorder="1"/>
    <xf numFmtId="0" fontId="0" fillId="3" borderId="6" xfId="0" applyFont="1" applyFill="1" applyBorder="1" applyAlignment="1">
      <alignment horizontal="center"/>
    </xf>
    <xf numFmtId="0" fontId="0" fillId="3" borderId="7" xfId="0" applyFont="1" applyFill="1" applyBorder="1" applyAlignment="1">
      <alignment wrapText="1"/>
    </xf>
    <xf numFmtId="0" fontId="0" fillId="3" borderId="2" xfId="0" applyFont="1" applyFill="1" applyBorder="1" applyAlignment="1">
      <alignment horizontal="left"/>
    </xf>
    <xf numFmtId="0" fontId="0" fillId="3" borderId="1" xfId="0" applyFont="1" applyFill="1" applyBorder="1" applyAlignment="1">
      <alignment wrapText="1"/>
    </xf>
    <xf numFmtId="0" fontId="0" fillId="3" borderId="0" xfId="0" applyFill="1" applyBorder="1"/>
    <xf numFmtId="0" fontId="34" fillId="7" borderId="2" xfId="0" applyFont="1" applyFill="1" applyBorder="1" applyAlignment="1"/>
    <xf numFmtId="0" fontId="0" fillId="7" borderId="1" xfId="0" applyFont="1" applyFill="1" applyBorder="1" applyAlignment="1"/>
    <xf numFmtId="3" fontId="0" fillId="3" borderId="0" xfId="0" applyNumberFormat="1" applyFont="1" applyFill="1" applyBorder="1" applyAlignment="1">
      <alignment horizontal="center" vertical="center"/>
    </xf>
    <xf numFmtId="37" fontId="0" fillId="3" borderId="0" xfId="0" applyNumberFormat="1" applyFont="1" applyFill="1" applyBorder="1" applyAlignment="1">
      <alignment horizontal="center" vertical="center"/>
    </xf>
    <xf numFmtId="0" fontId="0" fillId="3" borderId="0" xfId="0" applyFont="1" applyFill="1" applyAlignment="1">
      <alignment wrapText="1"/>
    </xf>
    <xf numFmtId="0" fontId="0" fillId="3" borderId="0" xfId="0" applyFont="1" applyFill="1"/>
    <xf numFmtId="7" fontId="7" fillId="3" borderId="1" xfId="0" applyNumberFormat="1" applyFont="1" applyFill="1" applyBorder="1" applyAlignment="1">
      <alignment horizontal="left" vertical="center" wrapText="1"/>
    </xf>
    <xf numFmtId="167" fontId="7" fillId="3" borderId="1" xfId="0" applyNumberFormat="1" applyFont="1" applyFill="1" applyBorder="1" applyAlignment="1">
      <alignment horizontal="left" vertical="center" wrapText="1"/>
    </xf>
    <xf numFmtId="0" fontId="7" fillId="3" borderId="1" xfId="0" applyFont="1" applyFill="1" applyBorder="1" applyAlignment="1">
      <alignment horizontal="left" vertical="center" wrapText="1"/>
    </xf>
    <xf numFmtId="9" fontId="11" fillId="9" borderId="0" xfId="3" applyNumberFormat="1" applyFont="1" applyFill="1" applyBorder="1" applyAlignment="1">
      <alignment horizontal="center" vertical="center" wrapText="1"/>
    </xf>
    <xf numFmtId="0" fontId="48" fillId="2" borderId="8" xfId="0" applyFont="1" applyFill="1" applyBorder="1" applyAlignment="1">
      <alignment horizontal="center" vertical="center"/>
    </xf>
    <xf numFmtId="0" fontId="48" fillId="2" borderId="6" xfId="0" applyFont="1" applyFill="1" applyBorder="1" applyAlignment="1">
      <alignment horizontal="center"/>
    </xf>
    <xf numFmtId="166" fontId="49" fillId="2" borderId="6" xfId="1" applyNumberFormat="1" applyFont="1" applyFill="1" applyBorder="1" applyAlignment="1">
      <alignment horizontal="center"/>
    </xf>
    <xf numFmtId="0" fontId="48" fillId="2" borderId="7" xfId="0" applyFont="1" applyFill="1" applyBorder="1" applyAlignment="1">
      <alignment horizontal="center"/>
    </xf>
    <xf numFmtId="0" fontId="0" fillId="0" borderId="8" xfId="0" applyFont="1" applyBorder="1" applyAlignment="1">
      <alignment horizontal="left"/>
    </xf>
    <xf numFmtId="0" fontId="0" fillId="0" borderId="6" xfId="0" applyFont="1" applyBorder="1"/>
    <xf numFmtId="0" fontId="0" fillId="0" borderId="6" xfId="0" applyBorder="1"/>
    <xf numFmtId="0" fontId="0" fillId="0" borderId="7" xfId="0" applyFont="1" applyBorder="1" applyAlignment="1">
      <alignment wrapText="1"/>
    </xf>
    <xf numFmtId="0" fontId="0" fillId="0" borderId="2" xfId="0" applyFont="1" applyBorder="1" applyAlignment="1">
      <alignment horizontal="left"/>
    </xf>
    <xf numFmtId="0" fontId="0" fillId="0" borderId="0" xfId="0" applyBorder="1"/>
    <xf numFmtId="0" fontId="0" fillId="0" borderId="1" xfId="0" applyFont="1" applyBorder="1" applyAlignment="1">
      <alignment wrapText="1"/>
    </xf>
    <xf numFmtId="0" fontId="30" fillId="0" borderId="0" xfId="0" applyFont="1" applyBorder="1"/>
    <xf numFmtId="0" fontId="0" fillId="0" borderId="4" xfId="0" applyFont="1" applyBorder="1" applyAlignment="1">
      <alignment horizontal="left"/>
    </xf>
    <xf numFmtId="0" fontId="0" fillId="0" borderId="3" xfId="0" applyFont="1" applyBorder="1"/>
    <xf numFmtId="0" fontId="0" fillId="0" borderId="3" xfId="0" applyFont="1" applyBorder="1" applyAlignment="1">
      <alignment horizontal="center"/>
    </xf>
    <xf numFmtId="0" fontId="0" fillId="0" borderId="5" xfId="0" applyFont="1" applyBorder="1" applyAlignment="1">
      <alignment wrapText="1"/>
    </xf>
    <xf numFmtId="0" fontId="26" fillId="6" borderId="7" xfId="0" applyFont="1" applyFill="1" applyBorder="1" applyAlignment="1">
      <alignment horizontal="left" vertical="center"/>
    </xf>
    <xf numFmtId="10" fontId="0" fillId="9" borderId="1" xfId="3" applyNumberFormat="1" applyFont="1" applyFill="1" applyBorder="1"/>
    <xf numFmtId="0" fontId="28" fillId="3" borderId="4" xfId="6" applyFont="1" applyFill="1" applyBorder="1" applyAlignment="1">
      <alignment vertical="center"/>
    </xf>
    <xf numFmtId="0" fontId="29" fillId="3" borderId="3" xfId="6" applyNumberFormat="1" applyFont="1" applyFill="1" applyBorder="1"/>
    <xf numFmtId="0" fontId="29" fillId="3" borderId="3" xfId="6" applyFont="1" applyFill="1" applyBorder="1"/>
    <xf numFmtId="0" fontId="24" fillId="3" borderId="3" xfId="23" applyFont="1" applyFill="1" applyBorder="1"/>
    <xf numFmtId="0" fontId="24" fillId="3" borderId="5" xfId="23" applyFont="1" applyFill="1" applyBorder="1"/>
    <xf numFmtId="0" fontId="14" fillId="0" borderId="9" xfId="0" applyNumberFormat="1" applyFont="1" applyBorder="1" applyAlignment="1">
      <alignment horizontal="center" vertical="top" wrapText="1"/>
    </xf>
    <xf numFmtId="169" fontId="25" fillId="6" borderId="8" xfId="0" applyNumberFormat="1" applyFont="1" applyFill="1" applyBorder="1" applyAlignment="1">
      <alignment horizontal="left" vertical="center"/>
    </xf>
    <xf numFmtId="169" fontId="25" fillId="6" borderId="6" xfId="0" applyNumberFormat="1" applyFont="1" applyFill="1" applyBorder="1" applyAlignment="1">
      <alignment horizontal="left" vertical="center"/>
    </xf>
    <xf numFmtId="0" fontId="20" fillId="0" borderId="12" xfId="0" applyFont="1" applyBorder="1" applyAlignment="1">
      <alignment vertical="top"/>
    </xf>
    <xf numFmtId="49" fontId="20" fillId="0" borderId="39" xfId="0" applyNumberFormat="1" applyFont="1" applyBorder="1" applyAlignment="1">
      <alignment horizontal="center" vertical="top"/>
    </xf>
    <xf numFmtId="0" fontId="20" fillId="0" borderId="39" xfId="0" applyFont="1" applyBorder="1" applyAlignment="1">
      <alignment vertical="top"/>
    </xf>
    <xf numFmtId="170" fontId="14" fillId="0" borderId="39" xfId="0" applyNumberFormat="1" applyFont="1" applyBorder="1" applyAlignment="1">
      <alignment vertical="top" wrapText="1"/>
    </xf>
    <xf numFmtId="2" fontId="14" fillId="0" borderId="39" xfId="0" applyNumberFormat="1" applyFont="1" applyFill="1" applyBorder="1" applyAlignment="1">
      <alignment vertical="top" wrapText="1"/>
    </xf>
    <xf numFmtId="171" fontId="14" fillId="0" borderId="39" xfId="0" applyNumberFormat="1" applyFont="1" applyBorder="1" applyAlignment="1">
      <alignment vertical="top" wrapText="1"/>
    </xf>
    <xf numFmtId="7" fontId="14" fillId="0" borderId="39" xfId="0" applyNumberFormat="1" applyFont="1" applyBorder="1" applyAlignment="1">
      <alignment vertical="top" wrapText="1"/>
    </xf>
    <xf numFmtId="2" fontId="14" fillId="0" borderId="39" xfId="0" applyNumberFormat="1" applyFont="1" applyBorder="1" applyAlignment="1">
      <alignment vertical="top" wrapText="1"/>
    </xf>
    <xf numFmtId="0" fontId="14" fillId="0" borderId="39" xfId="0" applyFont="1" applyBorder="1" applyAlignment="1">
      <alignment vertical="top" wrapText="1"/>
    </xf>
    <xf numFmtId="3" fontId="20" fillId="0" borderId="40" xfId="1" applyNumberFormat="1" applyFont="1" applyFill="1" applyBorder="1" applyAlignment="1">
      <alignment vertical="top" wrapText="1"/>
    </xf>
    <xf numFmtId="0" fontId="14" fillId="3" borderId="4" xfId="0" applyFont="1" applyFill="1" applyBorder="1"/>
    <xf numFmtId="0" fontId="20" fillId="3" borderId="3" xfId="0" applyFont="1" applyFill="1" applyBorder="1"/>
    <xf numFmtId="0" fontId="20" fillId="3" borderId="3" xfId="0" applyFont="1" applyFill="1" applyBorder="1" applyAlignment="1">
      <alignment horizontal="center"/>
    </xf>
    <xf numFmtId="165" fontId="20" fillId="3" borderId="3" xfId="1" applyNumberFormat="1" applyFont="1" applyFill="1" applyBorder="1"/>
    <xf numFmtId="2" fontId="19" fillId="3" borderId="3" xfId="0" applyNumberFormat="1" applyFont="1" applyFill="1" applyBorder="1"/>
    <xf numFmtId="0" fontId="19" fillId="3" borderId="3" xfId="0" applyFont="1" applyFill="1" applyBorder="1"/>
    <xf numFmtId="164" fontId="19" fillId="3" borderId="3" xfId="1" applyNumberFormat="1" applyFont="1" applyFill="1" applyBorder="1" applyAlignment="1">
      <alignment horizontal="center"/>
    </xf>
    <xf numFmtId="0" fontId="19" fillId="3" borderId="3" xfId="0" applyFont="1" applyFill="1" applyBorder="1" applyAlignment="1"/>
    <xf numFmtId="0" fontId="14" fillId="3" borderId="3" xfId="0" applyFont="1" applyFill="1" applyBorder="1"/>
    <xf numFmtId="166" fontId="19" fillId="3" borderId="5" xfId="1" applyNumberFormat="1" applyFont="1" applyFill="1" applyBorder="1"/>
    <xf numFmtId="169" fontId="119" fillId="9" borderId="2" xfId="0" applyNumberFormat="1" applyFont="1" applyFill="1" applyBorder="1" applyAlignment="1">
      <alignment horizontal="left"/>
    </xf>
    <xf numFmtId="0" fontId="0" fillId="9" borderId="41" xfId="0" applyFont="1" applyFill="1" applyBorder="1"/>
    <xf numFmtId="0" fontId="0" fillId="9" borderId="42" xfId="0" applyFont="1" applyFill="1" applyBorder="1"/>
    <xf numFmtId="0" fontId="0" fillId="9" borderId="43" xfId="0" applyFont="1" applyFill="1" applyBorder="1"/>
    <xf numFmtId="0" fontId="26" fillId="6" borderId="6" xfId="0" applyFont="1" applyFill="1" applyBorder="1" applyAlignment="1">
      <alignment horizontal="left" vertical="center" wrapText="1"/>
    </xf>
    <xf numFmtId="0" fontId="24" fillId="3" borderId="3" xfId="23" applyFont="1" applyFill="1" applyBorder="1" applyAlignment="1">
      <alignment wrapText="1"/>
    </xf>
    <xf numFmtId="10" fontId="0" fillId="9" borderId="0" xfId="3" applyNumberFormat="1" applyFont="1" applyFill="1" applyBorder="1" applyAlignment="1">
      <alignment wrapText="1"/>
    </xf>
    <xf numFmtId="0" fontId="126" fillId="0" borderId="0" xfId="64465"/>
    <xf numFmtId="49" fontId="14" fillId="0" borderId="9" xfId="6" quotePrefix="1" applyNumberFormat="1" applyFont="1" applyFill="1" applyBorder="1" applyAlignment="1">
      <alignment horizontal="left" wrapText="1"/>
    </xf>
    <xf numFmtId="49" fontId="14" fillId="0" borderId="9" xfId="6" applyNumberFormat="1" applyFont="1" applyFill="1" applyBorder="1" applyAlignment="1">
      <alignment horizontal="left" wrapText="1"/>
    </xf>
    <xf numFmtId="0" fontId="13" fillId="0" borderId="0" xfId="0" applyFont="1"/>
    <xf numFmtId="10" fontId="14" fillId="0" borderId="9" xfId="6" applyNumberFormat="1" applyFont="1" applyFill="1" applyBorder="1" applyAlignment="1" applyProtection="1">
      <alignment wrapText="1"/>
    </xf>
    <xf numFmtId="10" fontId="14" fillId="3" borderId="9" xfId="6" applyNumberFormat="1" applyFont="1" applyFill="1" applyBorder="1" applyAlignment="1" applyProtection="1">
      <alignment wrapText="1"/>
    </xf>
    <xf numFmtId="10" fontId="14" fillId="0" borderId="9" xfId="6" applyNumberFormat="1" applyFont="1" applyFill="1" applyBorder="1" applyAlignment="1" applyProtection="1">
      <alignment horizontal="right" wrapText="1"/>
    </xf>
    <xf numFmtId="169" fontId="31" fillId="9" borderId="4" xfId="0" applyNumberFormat="1" applyFont="1" applyFill="1" applyBorder="1" applyAlignment="1">
      <alignment horizontal="left" wrapText="1"/>
    </xf>
    <xf numFmtId="169" fontId="31" fillId="9" borderId="3" xfId="0" applyNumberFormat="1" applyFont="1" applyFill="1" applyBorder="1" applyAlignment="1">
      <alignment horizontal="left" wrapText="1"/>
    </xf>
    <xf numFmtId="169" fontId="31" fillId="9" borderId="5" xfId="0" applyNumberFormat="1" applyFont="1" applyFill="1" applyBorder="1" applyAlignment="1">
      <alignment horizontal="left" wrapText="1"/>
    </xf>
    <xf numFmtId="0" fontId="23" fillId="6" borderId="8" xfId="0" applyFont="1" applyFill="1" applyBorder="1" applyAlignment="1">
      <alignment horizontal="left" vertical="center"/>
    </xf>
    <xf numFmtId="0" fontId="23" fillId="6" borderId="6" xfId="0" applyFont="1" applyFill="1" applyBorder="1" applyAlignment="1">
      <alignment horizontal="left" vertical="center"/>
    </xf>
    <xf numFmtId="0" fontId="23" fillId="6" borderId="7" xfId="0" applyFont="1" applyFill="1" applyBorder="1" applyAlignment="1">
      <alignment horizontal="left" vertical="center"/>
    </xf>
    <xf numFmtId="0" fontId="15" fillId="8" borderId="2" xfId="0" applyFont="1" applyFill="1" applyBorder="1" applyAlignment="1">
      <alignment horizontal="left" vertical="center" wrapText="1"/>
    </xf>
    <xf numFmtId="0" fontId="15" fillId="8" borderId="0" xfId="0" applyFont="1" applyFill="1" applyBorder="1" applyAlignment="1">
      <alignment horizontal="left" vertical="center" wrapText="1"/>
    </xf>
    <xf numFmtId="0" fontId="15" fillId="8" borderId="1" xfId="0" applyFont="1" applyFill="1" applyBorder="1" applyAlignment="1">
      <alignment horizontal="left" vertical="center" wrapText="1"/>
    </xf>
    <xf numFmtId="0" fontId="0" fillId="9" borderId="2" xfId="0" applyFont="1" applyFill="1" applyBorder="1" applyAlignment="1">
      <alignment wrapText="1"/>
    </xf>
    <xf numFmtId="0" fontId="0" fillId="9" borderId="0" xfId="0" applyFont="1" applyFill="1" applyBorder="1" applyAlignment="1">
      <alignment wrapText="1"/>
    </xf>
    <xf numFmtId="0" fontId="0" fillId="9" borderId="1" xfId="0" applyFont="1" applyFill="1" applyBorder="1" applyAlignment="1">
      <alignment wrapText="1"/>
    </xf>
    <xf numFmtId="0" fontId="0" fillId="9" borderId="2" xfId="0" applyFill="1" applyBorder="1" applyAlignment="1">
      <alignment wrapText="1"/>
    </xf>
    <xf numFmtId="0" fontId="0" fillId="9" borderId="0" xfId="0" applyFill="1" applyBorder="1" applyAlignment="1">
      <alignment wrapText="1"/>
    </xf>
    <xf numFmtId="0" fontId="0" fillId="9" borderId="1" xfId="0" applyFill="1" applyBorder="1" applyAlignment="1">
      <alignment wrapText="1"/>
    </xf>
    <xf numFmtId="0" fontId="0" fillId="9" borderId="2" xfId="0" applyFont="1" applyFill="1" applyBorder="1" applyAlignment="1">
      <alignment horizontal="left" wrapText="1"/>
    </xf>
    <xf numFmtId="0" fontId="0" fillId="9" borderId="0" xfId="0" applyFill="1" applyBorder="1" applyAlignment="1">
      <alignment horizontal="left" wrapText="1"/>
    </xf>
    <xf numFmtId="0" fontId="0" fillId="9" borderId="1" xfId="0" applyFill="1" applyBorder="1" applyAlignment="1">
      <alignment horizontal="left" wrapText="1"/>
    </xf>
    <xf numFmtId="15" fontId="0" fillId="8" borderId="4" xfId="0" applyNumberFormat="1" applyFont="1" applyFill="1" applyBorder="1" applyAlignment="1">
      <alignment horizontal="left" vertical="center"/>
    </xf>
    <xf numFmtId="15" fontId="13" fillId="8" borderId="3" xfId="0" applyNumberFormat="1" applyFont="1" applyFill="1" applyBorder="1" applyAlignment="1">
      <alignment horizontal="left" vertical="center"/>
    </xf>
    <xf numFmtId="15" fontId="13" fillId="8" borderId="5" xfId="0" applyNumberFormat="1" applyFont="1" applyFill="1" applyBorder="1" applyAlignment="1">
      <alignment horizontal="left" vertical="center"/>
    </xf>
    <xf numFmtId="0" fontId="45" fillId="6" borderId="2" xfId="0" applyFont="1" applyFill="1" applyBorder="1" applyAlignment="1">
      <alignment vertical="center"/>
    </xf>
    <xf numFmtId="0" fontId="45" fillId="6" borderId="0" xfId="0" applyFont="1" applyFill="1" applyBorder="1" applyAlignment="1">
      <alignment vertical="center"/>
    </xf>
    <xf numFmtId="0" fontId="45" fillId="6" borderId="1" xfId="0" applyFont="1" applyFill="1" applyBorder="1" applyAlignment="1">
      <alignment vertical="center"/>
    </xf>
    <xf numFmtId="0" fontId="38" fillId="6" borderId="2" xfId="0" applyFont="1" applyFill="1" applyBorder="1" applyAlignment="1">
      <alignment vertical="center" wrapText="1"/>
    </xf>
    <xf numFmtId="0" fontId="42" fillId="6" borderId="0" xfId="0" applyFont="1" applyFill="1" applyBorder="1" applyAlignment="1">
      <alignment vertical="center" wrapText="1"/>
    </xf>
    <xf numFmtId="0" fontId="42" fillId="6" borderId="1" xfId="0" applyFont="1" applyFill="1" applyBorder="1" applyAlignment="1">
      <alignment vertical="center" wrapText="1"/>
    </xf>
    <xf numFmtId="0" fontId="38" fillId="6" borderId="0" xfId="0" applyFont="1" applyFill="1" applyAlignment="1">
      <alignment horizontal="center"/>
    </xf>
    <xf numFmtId="0" fontId="0" fillId="7" borderId="2" xfId="0" applyFont="1" applyFill="1" applyBorder="1" applyAlignment="1">
      <alignment horizontal="left"/>
    </xf>
    <xf numFmtId="0" fontId="0" fillId="7" borderId="0" xfId="0" applyFont="1" applyFill="1" applyBorder="1" applyAlignment="1">
      <alignment horizontal="left"/>
    </xf>
    <xf numFmtId="0" fontId="0" fillId="7" borderId="1" xfId="0" applyFont="1" applyFill="1" applyBorder="1" applyAlignment="1">
      <alignment horizontal="left"/>
    </xf>
    <xf numFmtId="0" fontId="0" fillId="7" borderId="4" xfId="0" applyFont="1" applyFill="1" applyBorder="1" applyAlignment="1">
      <alignment horizontal="left"/>
    </xf>
    <xf numFmtId="0" fontId="0" fillId="7" borderId="3" xfId="0" applyFont="1" applyFill="1" applyBorder="1" applyAlignment="1">
      <alignment horizontal="left"/>
    </xf>
    <xf numFmtId="0" fontId="0" fillId="7" borderId="5" xfId="0" applyFont="1" applyFill="1" applyBorder="1" applyAlignment="1">
      <alignment horizontal="left"/>
    </xf>
    <xf numFmtId="169" fontId="124" fillId="9" borderId="2" xfId="0" applyNumberFormat="1" applyFont="1" applyFill="1" applyBorder="1" applyAlignment="1">
      <alignment horizontal="left" vertical="top"/>
    </xf>
    <xf numFmtId="169" fontId="124" fillId="9" borderId="0" xfId="0" applyNumberFormat="1" applyFont="1" applyFill="1" applyBorder="1" applyAlignment="1">
      <alignment horizontal="left" vertical="top"/>
    </xf>
    <xf numFmtId="169" fontId="124" fillId="9" borderId="1" xfId="0" applyNumberFormat="1" applyFont="1" applyFill="1" applyBorder="1" applyAlignment="1">
      <alignment horizontal="left" vertical="top"/>
    </xf>
    <xf numFmtId="169" fontId="124" fillId="9" borderId="41" xfId="0" applyNumberFormat="1" applyFont="1" applyFill="1" applyBorder="1" applyAlignment="1">
      <alignment horizontal="left" vertical="top"/>
    </xf>
    <xf numFmtId="169" fontId="124" fillId="9" borderId="42" xfId="0" applyNumberFormat="1" applyFont="1" applyFill="1" applyBorder="1" applyAlignment="1">
      <alignment horizontal="left" vertical="top"/>
    </xf>
    <xf numFmtId="169" fontId="124" fillId="9" borderId="43" xfId="0" applyNumberFormat="1" applyFont="1" applyFill="1" applyBorder="1" applyAlignment="1">
      <alignment horizontal="left" vertical="top"/>
    </xf>
    <xf numFmtId="169" fontId="25" fillId="6" borderId="8" xfId="0" applyNumberFormat="1" applyFont="1" applyFill="1" applyBorder="1" applyAlignment="1">
      <alignment horizontal="left" vertical="center"/>
    </xf>
    <xf numFmtId="169" fontId="25" fillId="6" borderId="6" xfId="0" applyNumberFormat="1" applyFont="1" applyFill="1" applyBorder="1" applyAlignment="1">
      <alignment horizontal="left" vertical="center"/>
    </xf>
    <xf numFmtId="169" fontId="25" fillId="6" borderId="7" xfId="0" applyNumberFormat="1" applyFont="1" applyFill="1" applyBorder="1" applyAlignment="1">
      <alignment horizontal="left" vertical="center"/>
    </xf>
    <xf numFmtId="169" fontId="49" fillId="9" borderId="8" xfId="0" applyNumberFormat="1" applyFont="1" applyFill="1" applyBorder="1" applyAlignment="1">
      <alignment horizontal="left"/>
    </xf>
    <xf numFmtId="169" fontId="49" fillId="9" borderId="6" xfId="0" applyNumberFormat="1" applyFont="1" applyFill="1" applyBorder="1" applyAlignment="1">
      <alignment horizontal="left"/>
    </xf>
    <xf numFmtId="169" fontId="49" fillId="9" borderId="7" xfId="0" applyNumberFormat="1" applyFont="1" applyFill="1" applyBorder="1" applyAlignment="1">
      <alignment horizontal="left"/>
    </xf>
    <xf numFmtId="169" fontId="36" fillId="9" borderId="2" xfId="0" applyNumberFormat="1" applyFont="1" applyFill="1" applyBorder="1" applyAlignment="1">
      <alignment horizontal="left"/>
    </xf>
    <xf numFmtId="169" fontId="36" fillId="9" borderId="0" xfId="0" applyNumberFormat="1" applyFont="1" applyFill="1" applyBorder="1" applyAlignment="1">
      <alignment horizontal="left"/>
    </xf>
    <xf numFmtId="169" fontId="36" fillId="9" borderId="1" xfId="0" applyNumberFormat="1" applyFont="1" applyFill="1" applyBorder="1" applyAlignment="1">
      <alignment horizontal="left"/>
    </xf>
    <xf numFmtId="0" fontId="36" fillId="9" borderId="2" xfId="0" applyFont="1" applyFill="1" applyBorder="1"/>
    <xf numFmtId="0" fontId="36" fillId="9" borderId="0" xfId="0" applyFont="1" applyFill="1" applyBorder="1"/>
    <xf numFmtId="0" fontId="36" fillId="9" borderId="1" xfId="0" applyFont="1" applyFill="1" applyBorder="1"/>
    <xf numFmtId="0" fontId="36" fillId="9" borderId="2" xfId="0" applyFont="1" applyFill="1" applyBorder="1" applyAlignment="1">
      <alignment wrapText="1"/>
    </xf>
    <xf numFmtId="0" fontId="36" fillId="9" borderId="0" xfId="0" applyFont="1" applyFill="1" applyBorder="1" applyAlignment="1">
      <alignment wrapText="1"/>
    </xf>
    <xf numFmtId="0" fontId="36" fillId="9" borderId="1" xfId="0" applyFont="1" applyFill="1" applyBorder="1" applyAlignment="1">
      <alignment wrapText="1"/>
    </xf>
    <xf numFmtId="169" fontId="124" fillId="9" borderId="2" xfId="0" applyNumberFormat="1" applyFont="1" applyFill="1" applyBorder="1" applyAlignment="1">
      <alignment horizontal="left"/>
    </xf>
    <xf numFmtId="169" fontId="124" fillId="9" borderId="0" xfId="0" applyNumberFormat="1" applyFont="1" applyFill="1" applyBorder="1" applyAlignment="1">
      <alignment horizontal="left"/>
    </xf>
    <xf numFmtId="169" fontId="124" fillId="9" borderId="1" xfId="0" applyNumberFormat="1" applyFont="1" applyFill="1" applyBorder="1" applyAlignment="1">
      <alignment horizontal="left"/>
    </xf>
    <xf numFmtId="169" fontId="124" fillId="9" borderId="2" xfId="0" applyNumberFormat="1" applyFont="1" applyFill="1" applyBorder="1" applyAlignment="1">
      <alignment horizontal="left" vertical="top" wrapText="1"/>
    </xf>
    <xf numFmtId="169" fontId="124" fillId="9" borderId="0" xfId="0" applyNumberFormat="1" applyFont="1" applyFill="1" applyBorder="1" applyAlignment="1">
      <alignment horizontal="left" vertical="top" wrapText="1"/>
    </xf>
    <xf numFmtId="169" fontId="124" fillId="9" borderId="1" xfId="0" applyNumberFormat="1" applyFont="1" applyFill="1" applyBorder="1" applyAlignment="1">
      <alignment horizontal="left" vertical="top" wrapText="1"/>
    </xf>
  </cellXfs>
  <cellStyles count="64471">
    <cellStyle name="£Z_x0004_Ç_x0006_^_x0004_" xfId="71" xr:uid="{00000000-0005-0000-0000-000000000000}"/>
    <cellStyle name="20% - Accent1 10" xfId="72" xr:uid="{00000000-0005-0000-0000-000001000000}"/>
    <cellStyle name="20% - Accent1 11" xfId="73" xr:uid="{00000000-0005-0000-0000-000002000000}"/>
    <cellStyle name="20% - Accent1 2" xfId="74" xr:uid="{00000000-0005-0000-0000-000003000000}"/>
    <cellStyle name="20% - Accent1 2 2" xfId="75" xr:uid="{00000000-0005-0000-0000-000004000000}"/>
    <cellStyle name="20% - Accent1 2 2 2" xfId="76" xr:uid="{00000000-0005-0000-0000-000005000000}"/>
    <cellStyle name="20% - Accent1 2 2 2 2" xfId="77" xr:uid="{00000000-0005-0000-0000-000006000000}"/>
    <cellStyle name="20% - Accent1 2 2 2 3" xfId="78" xr:uid="{00000000-0005-0000-0000-000007000000}"/>
    <cellStyle name="20% - Accent1 2 2 3" xfId="79" xr:uid="{00000000-0005-0000-0000-000008000000}"/>
    <cellStyle name="20% - Accent1 2 2_T-straight with PEDs adjustor" xfId="80" xr:uid="{00000000-0005-0000-0000-000009000000}"/>
    <cellStyle name="20% - Accent1 2 3" xfId="81" xr:uid="{00000000-0005-0000-0000-00000A000000}"/>
    <cellStyle name="20% - Accent1 2 3 2" xfId="82" xr:uid="{00000000-0005-0000-0000-00000B000000}"/>
    <cellStyle name="20% - Accent1 2 4" xfId="83" xr:uid="{00000000-0005-0000-0000-00000C000000}"/>
    <cellStyle name="20% - Accent1 3" xfId="84" xr:uid="{00000000-0005-0000-0000-00000D000000}"/>
    <cellStyle name="20% - Accent1 3 2" xfId="85" xr:uid="{00000000-0005-0000-0000-00000E000000}"/>
    <cellStyle name="20% - Accent1 3 2 2" xfId="86" xr:uid="{00000000-0005-0000-0000-00000F000000}"/>
    <cellStyle name="20% - Accent1 3 3" xfId="87" xr:uid="{00000000-0005-0000-0000-000010000000}"/>
    <cellStyle name="20% - Accent1 4" xfId="88" xr:uid="{00000000-0005-0000-0000-000011000000}"/>
    <cellStyle name="20% - Accent1 4 2" xfId="89" xr:uid="{00000000-0005-0000-0000-000012000000}"/>
    <cellStyle name="20% - Accent1 5" xfId="90" xr:uid="{00000000-0005-0000-0000-000013000000}"/>
    <cellStyle name="20% - Accent1 6" xfId="91" xr:uid="{00000000-0005-0000-0000-000014000000}"/>
    <cellStyle name="20% - Accent1 7" xfId="92" xr:uid="{00000000-0005-0000-0000-000015000000}"/>
    <cellStyle name="20% - Accent1 8" xfId="93" xr:uid="{00000000-0005-0000-0000-000016000000}"/>
    <cellStyle name="20% - Accent1 9" xfId="94" xr:uid="{00000000-0005-0000-0000-000017000000}"/>
    <cellStyle name="20% - Accent2 10" xfId="95" xr:uid="{00000000-0005-0000-0000-000018000000}"/>
    <cellStyle name="20% - Accent2 11" xfId="96" xr:uid="{00000000-0005-0000-0000-000019000000}"/>
    <cellStyle name="20% - Accent2 2" xfId="97" xr:uid="{00000000-0005-0000-0000-00001A000000}"/>
    <cellStyle name="20% - Accent2 2 2" xfId="98" xr:uid="{00000000-0005-0000-0000-00001B000000}"/>
    <cellStyle name="20% - Accent2 2 2 2" xfId="99" xr:uid="{00000000-0005-0000-0000-00001C000000}"/>
    <cellStyle name="20% - Accent2 2 2 2 2" xfId="100" xr:uid="{00000000-0005-0000-0000-00001D000000}"/>
    <cellStyle name="20% - Accent2 2 2 2 3" xfId="101" xr:uid="{00000000-0005-0000-0000-00001E000000}"/>
    <cellStyle name="20% - Accent2 2 2 3" xfId="102" xr:uid="{00000000-0005-0000-0000-00001F000000}"/>
    <cellStyle name="20% - Accent2 2 2_T-straight with PEDs adjustor" xfId="103" xr:uid="{00000000-0005-0000-0000-000020000000}"/>
    <cellStyle name="20% - Accent2 2 3" xfId="104" xr:uid="{00000000-0005-0000-0000-000021000000}"/>
    <cellStyle name="20% - Accent2 2 3 2" xfId="105" xr:uid="{00000000-0005-0000-0000-000022000000}"/>
    <cellStyle name="20% - Accent2 2 4" xfId="106" xr:uid="{00000000-0005-0000-0000-000023000000}"/>
    <cellStyle name="20% - Accent2 3" xfId="107" xr:uid="{00000000-0005-0000-0000-000024000000}"/>
    <cellStyle name="20% - Accent2 3 2" xfId="108" xr:uid="{00000000-0005-0000-0000-000025000000}"/>
    <cellStyle name="20% - Accent2 3 2 2" xfId="109" xr:uid="{00000000-0005-0000-0000-000026000000}"/>
    <cellStyle name="20% - Accent2 3 3" xfId="110" xr:uid="{00000000-0005-0000-0000-000027000000}"/>
    <cellStyle name="20% - Accent2 4" xfId="111" xr:uid="{00000000-0005-0000-0000-000028000000}"/>
    <cellStyle name="20% - Accent2 4 2" xfId="112" xr:uid="{00000000-0005-0000-0000-000029000000}"/>
    <cellStyle name="20% - Accent2 5" xfId="113" xr:uid="{00000000-0005-0000-0000-00002A000000}"/>
    <cellStyle name="20% - Accent2 6" xfId="114" xr:uid="{00000000-0005-0000-0000-00002B000000}"/>
    <cellStyle name="20% - Accent2 7" xfId="115" xr:uid="{00000000-0005-0000-0000-00002C000000}"/>
    <cellStyle name="20% - Accent2 8" xfId="116" xr:uid="{00000000-0005-0000-0000-00002D000000}"/>
    <cellStyle name="20% - Accent2 9" xfId="117" xr:uid="{00000000-0005-0000-0000-00002E000000}"/>
    <cellStyle name="20% - Accent3 10" xfId="118" xr:uid="{00000000-0005-0000-0000-00002F000000}"/>
    <cellStyle name="20% - Accent3 11" xfId="119" xr:uid="{00000000-0005-0000-0000-000030000000}"/>
    <cellStyle name="20% - Accent3 2" xfId="120" xr:uid="{00000000-0005-0000-0000-000031000000}"/>
    <cellStyle name="20% - Accent3 2 2" xfId="121" xr:uid="{00000000-0005-0000-0000-000032000000}"/>
    <cellStyle name="20% - Accent3 2 2 2" xfId="122" xr:uid="{00000000-0005-0000-0000-000033000000}"/>
    <cellStyle name="20% - Accent3 2 2 2 2" xfId="123" xr:uid="{00000000-0005-0000-0000-000034000000}"/>
    <cellStyle name="20% - Accent3 2 2 2 3" xfId="124" xr:uid="{00000000-0005-0000-0000-000035000000}"/>
    <cellStyle name="20% - Accent3 2 2 3" xfId="125" xr:uid="{00000000-0005-0000-0000-000036000000}"/>
    <cellStyle name="20% - Accent3 2 2_T-straight with PEDs adjustor" xfId="126" xr:uid="{00000000-0005-0000-0000-000037000000}"/>
    <cellStyle name="20% - Accent3 2 3" xfId="127" xr:uid="{00000000-0005-0000-0000-000038000000}"/>
    <cellStyle name="20% - Accent3 2 3 2" xfId="128" xr:uid="{00000000-0005-0000-0000-000039000000}"/>
    <cellStyle name="20% - Accent3 2 4" xfId="129" xr:uid="{00000000-0005-0000-0000-00003A000000}"/>
    <cellStyle name="20% - Accent3 3" xfId="130" xr:uid="{00000000-0005-0000-0000-00003B000000}"/>
    <cellStyle name="20% - Accent3 3 2" xfId="131" xr:uid="{00000000-0005-0000-0000-00003C000000}"/>
    <cellStyle name="20% - Accent3 3 2 2" xfId="132" xr:uid="{00000000-0005-0000-0000-00003D000000}"/>
    <cellStyle name="20% - Accent3 3 3" xfId="133" xr:uid="{00000000-0005-0000-0000-00003E000000}"/>
    <cellStyle name="20% - Accent3 4" xfId="134" xr:uid="{00000000-0005-0000-0000-00003F000000}"/>
    <cellStyle name="20% - Accent3 4 2" xfId="135" xr:uid="{00000000-0005-0000-0000-000040000000}"/>
    <cellStyle name="20% - Accent3 5" xfId="136" xr:uid="{00000000-0005-0000-0000-000041000000}"/>
    <cellStyle name="20% - Accent3 6" xfId="137" xr:uid="{00000000-0005-0000-0000-000042000000}"/>
    <cellStyle name="20% - Accent3 7" xfId="138" xr:uid="{00000000-0005-0000-0000-000043000000}"/>
    <cellStyle name="20% - Accent3 8" xfId="139" xr:uid="{00000000-0005-0000-0000-000044000000}"/>
    <cellStyle name="20% - Accent3 9" xfId="140" xr:uid="{00000000-0005-0000-0000-000045000000}"/>
    <cellStyle name="20% - Accent4 10" xfId="141" xr:uid="{00000000-0005-0000-0000-000046000000}"/>
    <cellStyle name="20% - Accent4 11" xfId="142" xr:uid="{00000000-0005-0000-0000-000047000000}"/>
    <cellStyle name="20% - Accent4 2" xfId="143" xr:uid="{00000000-0005-0000-0000-000048000000}"/>
    <cellStyle name="20% - Accent4 2 2" xfId="144" xr:uid="{00000000-0005-0000-0000-000049000000}"/>
    <cellStyle name="20% - Accent4 2 2 2" xfId="145" xr:uid="{00000000-0005-0000-0000-00004A000000}"/>
    <cellStyle name="20% - Accent4 2 2 2 2" xfId="146" xr:uid="{00000000-0005-0000-0000-00004B000000}"/>
    <cellStyle name="20% - Accent4 2 2 2 3" xfId="147" xr:uid="{00000000-0005-0000-0000-00004C000000}"/>
    <cellStyle name="20% - Accent4 2 2 3" xfId="148" xr:uid="{00000000-0005-0000-0000-00004D000000}"/>
    <cellStyle name="20% - Accent4 2 2_T-straight with PEDs adjustor" xfId="149" xr:uid="{00000000-0005-0000-0000-00004E000000}"/>
    <cellStyle name="20% - Accent4 2 3" xfId="150" xr:uid="{00000000-0005-0000-0000-00004F000000}"/>
    <cellStyle name="20% - Accent4 2 3 2" xfId="151" xr:uid="{00000000-0005-0000-0000-000050000000}"/>
    <cellStyle name="20% - Accent4 2 4" xfId="152" xr:uid="{00000000-0005-0000-0000-000051000000}"/>
    <cellStyle name="20% - Accent4 3" xfId="153" xr:uid="{00000000-0005-0000-0000-000052000000}"/>
    <cellStyle name="20% - Accent4 3 2" xfId="154" xr:uid="{00000000-0005-0000-0000-000053000000}"/>
    <cellStyle name="20% - Accent4 3 2 2" xfId="155" xr:uid="{00000000-0005-0000-0000-000054000000}"/>
    <cellStyle name="20% - Accent4 3 3" xfId="156" xr:uid="{00000000-0005-0000-0000-000055000000}"/>
    <cellStyle name="20% - Accent4 4" xfId="157" xr:uid="{00000000-0005-0000-0000-000056000000}"/>
    <cellStyle name="20% - Accent4 4 2" xfId="158" xr:uid="{00000000-0005-0000-0000-000057000000}"/>
    <cellStyle name="20% - Accent4 5" xfId="159" xr:uid="{00000000-0005-0000-0000-000058000000}"/>
    <cellStyle name="20% - Accent4 5 2" xfId="160" xr:uid="{00000000-0005-0000-0000-000059000000}"/>
    <cellStyle name="20% - Accent4 5 2 2" xfId="161" xr:uid="{00000000-0005-0000-0000-00005A000000}"/>
    <cellStyle name="20% - Accent4 5_T-straight with PEDs adjustor" xfId="162" xr:uid="{00000000-0005-0000-0000-00005B000000}"/>
    <cellStyle name="20% - Accent4 6" xfId="163" xr:uid="{00000000-0005-0000-0000-00005C000000}"/>
    <cellStyle name="20% - Accent4 7" xfId="164" xr:uid="{00000000-0005-0000-0000-00005D000000}"/>
    <cellStyle name="20% - Accent4 8" xfId="165" xr:uid="{00000000-0005-0000-0000-00005E000000}"/>
    <cellStyle name="20% - Accent4 9" xfId="166" xr:uid="{00000000-0005-0000-0000-00005F000000}"/>
    <cellStyle name="20% - Accent5 10" xfId="167" xr:uid="{00000000-0005-0000-0000-000060000000}"/>
    <cellStyle name="20% - Accent5 11" xfId="168" xr:uid="{00000000-0005-0000-0000-000061000000}"/>
    <cellStyle name="20% - Accent5 2" xfId="169" xr:uid="{00000000-0005-0000-0000-000062000000}"/>
    <cellStyle name="20% - Accent5 2 2" xfId="170" xr:uid="{00000000-0005-0000-0000-000063000000}"/>
    <cellStyle name="20% - Accent5 2 2 2" xfId="171" xr:uid="{00000000-0005-0000-0000-000064000000}"/>
    <cellStyle name="20% - Accent5 2 2 2 2" xfId="172" xr:uid="{00000000-0005-0000-0000-000065000000}"/>
    <cellStyle name="20% - Accent5 2 2 2 3" xfId="173" xr:uid="{00000000-0005-0000-0000-000066000000}"/>
    <cellStyle name="20% - Accent5 2 2 3" xfId="174" xr:uid="{00000000-0005-0000-0000-000067000000}"/>
    <cellStyle name="20% - Accent5 2 2_T-straight with PEDs adjustor" xfId="175" xr:uid="{00000000-0005-0000-0000-000068000000}"/>
    <cellStyle name="20% - Accent5 2 3" xfId="176" xr:uid="{00000000-0005-0000-0000-000069000000}"/>
    <cellStyle name="20% - Accent5 2 3 2" xfId="177" xr:uid="{00000000-0005-0000-0000-00006A000000}"/>
    <cellStyle name="20% - Accent5 2 4" xfId="178" xr:uid="{00000000-0005-0000-0000-00006B000000}"/>
    <cellStyle name="20% - Accent5 3" xfId="179" xr:uid="{00000000-0005-0000-0000-00006C000000}"/>
    <cellStyle name="20% - Accent5 3 2" xfId="180" xr:uid="{00000000-0005-0000-0000-00006D000000}"/>
    <cellStyle name="20% - Accent5 3 2 2" xfId="181" xr:uid="{00000000-0005-0000-0000-00006E000000}"/>
    <cellStyle name="20% - Accent5 3 3" xfId="182" xr:uid="{00000000-0005-0000-0000-00006F000000}"/>
    <cellStyle name="20% - Accent5 4" xfId="183" xr:uid="{00000000-0005-0000-0000-000070000000}"/>
    <cellStyle name="20% - Accent5 4 2" xfId="184" xr:uid="{00000000-0005-0000-0000-000071000000}"/>
    <cellStyle name="20% - Accent5 5" xfId="185" xr:uid="{00000000-0005-0000-0000-000072000000}"/>
    <cellStyle name="20% - Accent5 6" xfId="186" xr:uid="{00000000-0005-0000-0000-000073000000}"/>
    <cellStyle name="20% - Accent5 7" xfId="187" xr:uid="{00000000-0005-0000-0000-000074000000}"/>
    <cellStyle name="20% - Accent5 8" xfId="188" xr:uid="{00000000-0005-0000-0000-000075000000}"/>
    <cellStyle name="20% - Accent5 9" xfId="189" xr:uid="{00000000-0005-0000-0000-000076000000}"/>
    <cellStyle name="20% - Accent6 10" xfId="190" xr:uid="{00000000-0005-0000-0000-000077000000}"/>
    <cellStyle name="20% - Accent6 11" xfId="191" xr:uid="{00000000-0005-0000-0000-000078000000}"/>
    <cellStyle name="20% - Accent6 2" xfId="192" xr:uid="{00000000-0005-0000-0000-000079000000}"/>
    <cellStyle name="20% - Accent6 2 2" xfId="193" xr:uid="{00000000-0005-0000-0000-00007A000000}"/>
    <cellStyle name="20% - Accent6 2 2 2" xfId="194" xr:uid="{00000000-0005-0000-0000-00007B000000}"/>
    <cellStyle name="20% - Accent6 2 2 2 2" xfId="195" xr:uid="{00000000-0005-0000-0000-00007C000000}"/>
    <cellStyle name="20% - Accent6 2 2 2 3" xfId="196" xr:uid="{00000000-0005-0000-0000-00007D000000}"/>
    <cellStyle name="20% - Accent6 2 2 3" xfId="197" xr:uid="{00000000-0005-0000-0000-00007E000000}"/>
    <cellStyle name="20% - Accent6 2 2_T-straight with PEDs adjustor" xfId="198" xr:uid="{00000000-0005-0000-0000-00007F000000}"/>
    <cellStyle name="20% - Accent6 2 3" xfId="199" xr:uid="{00000000-0005-0000-0000-000080000000}"/>
    <cellStyle name="20% - Accent6 2 3 2" xfId="200" xr:uid="{00000000-0005-0000-0000-000081000000}"/>
    <cellStyle name="20% - Accent6 2 4" xfId="201" xr:uid="{00000000-0005-0000-0000-000082000000}"/>
    <cellStyle name="20% - Accent6 3" xfId="202" xr:uid="{00000000-0005-0000-0000-000083000000}"/>
    <cellStyle name="20% - Accent6 3 2" xfId="203" xr:uid="{00000000-0005-0000-0000-000084000000}"/>
    <cellStyle name="20% - Accent6 3 2 2" xfId="204" xr:uid="{00000000-0005-0000-0000-000085000000}"/>
    <cellStyle name="20% - Accent6 3 3" xfId="205" xr:uid="{00000000-0005-0000-0000-000086000000}"/>
    <cellStyle name="20% - Accent6 4" xfId="206" xr:uid="{00000000-0005-0000-0000-000087000000}"/>
    <cellStyle name="20% - Accent6 4 2" xfId="207" xr:uid="{00000000-0005-0000-0000-000088000000}"/>
    <cellStyle name="20% - Accent6 5" xfId="208" xr:uid="{00000000-0005-0000-0000-000089000000}"/>
    <cellStyle name="20% - Accent6 6" xfId="209" xr:uid="{00000000-0005-0000-0000-00008A000000}"/>
    <cellStyle name="20% - Accent6 7" xfId="210" xr:uid="{00000000-0005-0000-0000-00008B000000}"/>
    <cellStyle name="20% - Accent6 8" xfId="211" xr:uid="{00000000-0005-0000-0000-00008C000000}"/>
    <cellStyle name="20% - Accent6 9" xfId="212" xr:uid="{00000000-0005-0000-0000-00008D000000}"/>
    <cellStyle name="40% - Accent1 10" xfId="213" xr:uid="{00000000-0005-0000-0000-00008E000000}"/>
    <cellStyle name="40% - Accent1 11" xfId="214" xr:uid="{00000000-0005-0000-0000-00008F000000}"/>
    <cellStyle name="40% - Accent1 2" xfId="215" xr:uid="{00000000-0005-0000-0000-000090000000}"/>
    <cellStyle name="40% - Accent1 2 2" xfId="216" xr:uid="{00000000-0005-0000-0000-000091000000}"/>
    <cellStyle name="40% - Accent1 2 2 2" xfId="217" xr:uid="{00000000-0005-0000-0000-000092000000}"/>
    <cellStyle name="40% - Accent1 2 2 2 2" xfId="218" xr:uid="{00000000-0005-0000-0000-000093000000}"/>
    <cellStyle name="40% - Accent1 2 2 2 3" xfId="219" xr:uid="{00000000-0005-0000-0000-000094000000}"/>
    <cellStyle name="40% - Accent1 2 2 3" xfId="220" xr:uid="{00000000-0005-0000-0000-000095000000}"/>
    <cellStyle name="40% - Accent1 2 2_T-straight with PEDs adjustor" xfId="221" xr:uid="{00000000-0005-0000-0000-000096000000}"/>
    <cellStyle name="40% - Accent1 2 3" xfId="222" xr:uid="{00000000-0005-0000-0000-000097000000}"/>
    <cellStyle name="40% - Accent1 2 3 2" xfId="223" xr:uid="{00000000-0005-0000-0000-000098000000}"/>
    <cellStyle name="40% - Accent1 2 4" xfId="224" xr:uid="{00000000-0005-0000-0000-000099000000}"/>
    <cellStyle name="40% - Accent1 3" xfId="225" xr:uid="{00000000-0005-0000-0000-00009A000000}"/>
    <cellStyle name="40% - Accent1 3 2" xfId="226" xr:uid="{00000000-0005-0000-0000-00009B000000}"/>
    <cellStyle name="40% - Accent1 3 2 2" xfId="227" xr:uid="{00000000-0005-0000-0000-00009C000000}"/>
    <cellStyle name="40% - Accent1 3 3" xfId="228" xr:uid="{00000000-0005-0000-0000-00009D000000}"/>
    <cellStyle name="40% - Accent1 4" xfId="229" xr:uid="{00000000-0005-0000-0000-00009E000000}"/>
    <cellStyle name="40% - Accent1 4 2" xfId="230" xr:uid="{00000000-0005-0000-0000-00009F000000}"/>
    <cellStyle name="40% - Accent1 5" xfId="231" xr:uid="{00000000-0005-0000-0000-0000A0000000}"/>
    <cellStyle name="40% - Accent1 6" xfId="232" xr:uid="{00000000-0005-0000-0000-0000A1000000}"/>
    <cellStyle name="40% - Accent1 7" xfId="233" xr:uid="{00000000-0005-0000-0000-0000A2000000}"/>
    <cellStyle name="40% - Accent1 8" xfId="234" xr:uid="{00000000-0005-0000-0000-0000A3000000}"/>
    <cellStyle name="40% - Accent1 9" xfId="235" xr:uid="{00000000-0005-0000-0000-0000A4000000}"/>
    <cellStyle name="40% - Accent2 10" xfId="236" xr:uid="{00000000-0005-0000-0000-0000A5000000}"/>
    <cellStyle name="40% - Accent2 11" xfId="237" xr:uid="{00000000-0005-0000-0000-0000A6000000}"/>
    <cellStyle name="40% - Accent2 2" xfId="238" xr:uid="{00000000-0005-0000-0000-0000A7000000}"/>
    <cellStyle name="40% - Accent2 2 2" xfId="239" xr:uid="{00000000-0005-0000-0000-0000A8000000}"/>
    <cellStyle name="40% - Accent2 2 2 2" xfId="240" xr:uid="{00000000-0005-0000-0000-0000A9000000}"/>
    <cellStyle name="40% - Accent2 2 2 2 2" xfId="241" xr:uid="{00000000-0005-0000-0000-0000AA000000}"/>
    <cellStyle name="40% - Accent2 2 2 2 3" xfId="242" xr:uid="{00000000-0005-0000-0000-0000AB000000}"/>
    <cellStyle name="40% - Accent2 2 2 3" xfId="243" xr:uid="{00000000-0005-0000-0000-0000AC000000}"/>
    <cellStyle name="40% - Accent2 2 2_T-straight with PEDs adjustor" xfId="244" xr:uid="{00000000-0005-0000-0000-0000AD000000}"/>
    <cellStyle name="40% - Accent2 2 3" xfId="245" xr:uid="{00000000-0005-0000-0000-0000AE000000}"/>
    <cellStyle name="40% - Accent2 2 3 2" xfId="246" xr:uid="{00000000-0005-0000-0000-0000AF000000}"/>
    <cellStyle name="40% - Accent2 2 4" xfId="247" xr:uid="{00000000-0005-0000-0000-0000B0000000}"/>
    <cellStyle name="40% - Accent2 3" xfId="248" xr:uid="{00000000-0005-0000-0000-0000B1000000}"/>
    <cellStyle name="40% - Accent2 3 2" xfId="249" xr:uid="{00000000-0005-0000-0000-0000B2000000}"/>
    <cellStyle name="40% - Accent2 3 2 2" xfId="250" xr:uid="{00000000-0005-0000-0000-0000B3000000}"/>
    <cellStyle name="40% - Accent2 3 3" xfId="251" xr:uid="{00000000-0005-0000-0000-0000B4000000}"/>
    <cellStyle name="40% - Accent2 4" xfId="252" xr:uid="{00000000-0005-0000-0000-0000B5000000}"/>
    <cellStyle name="40% - Accent2 4 2" xfId="253" xr:uid="{00000000-0005-0000-0000-0000B6000000}"/>
    <cellStyle name="40% - Accent2 5" xfId="254" xr:uid="{00000000-0005-0000-0000-0000B7000000}"/>
    <cellStyle name="40% - Accent2 6" xfId="255" xr:uid="{00000000-0005-0000-0000-0000B8000000}"/>
    <cellStyle name="40% - Accent2 7" xfId="256" xr:uid="{00000000-0005-0000-0000-0000B9000000}"/>
    <cellStyle name="40% - Accent2 8" xfId="257" xr:uid="{00000000-0005-0000-0000-0000BA000000}"/>
    <cellStyle name="40% - Accent2 9" xfId="258" xr:uid="{00000000-0005-0000-0000-0000BB000000}"/>
    <cellStyle name="40% - Accent3 10" xfId="259" xr:uid="{00000000-0005-0000-0000-0000BC000000}"/>
    <cellStyle name="40% - Accent3 11" xfId="260" xr:uid="{00000000-0005-0000-0000-0000BD000000}"/>
    <cellStyle name="40% - Accent3 2" xfId="261" xr:uid="{00000000-0005-0000-0000-0000BE000000}"/>
    <cellStyle name="40% - Accent3 2 2" xfId="262" xr:uid="{00000000-0005-0000-0000-0000BF000000}"/>
    <cellStyle name="40% - Accent3 2 2 2" xfId="263" xr:uid="{00000000-0005-0000-0000-0000C0000000}"/>
    <cellStyle name="40% - Accent3 2 2 2 2" xfId="264" xr:uid="{00000000-0005-0000-0000-0000C1000000}"/>
    <cellStyle name="40% - Accent3 2 2 2 3" xfId="265" xr:uid="{00000000-0005-0000-0000-0000C2000000}"/>
    <cellStyle name="40% - Accent3 2 2 3" xfId="266" xr:uid="{00000000-0005-0000-0000-0000C3000000}"/>
    <cellStyle name="40% - Accent3 2 2_T-straight with PEDs adjustor" xfId="267" xr:uid="{00000000-0005-0000-0000-0000C4000000}"/>
    <cellStyle name="40% - Accent3 2 3" xfId="268" xr:uid="{00000000-0005-0000-0000-0000C5000000}"/>
    <cellStyle name="40% - Accent3 2 3 2" xfId="269" xr:uid="{00000000-0005-0000-0000-0000C6000000}"/>
    <cellStyle name="40% - Accent3 2 4" xfId="270" xr:uid="{00000000-0005-0000-0000-0000C7000000}"/>
    <cellStyle name="40% - Accent3 3" xfId="271" xr:uid="{00000000-0005-0000-0000-0000C8000000}"/>
    <cellStyle name="40% - Accent3 3 2" xfId="272" xr:uid="{00000000-0005-0000-0000-0000C9000000}"/>
    <cellStyle name="40% - Accent3 3 2 2" xfId="273" xr:uid="{00000000-0005-0000-0000-0000CA000000}"/>
    <cellStyle name="40% - Accent3 3 3" xfId="274" xr:uid="{00000000-0005-0000-0000-0000CB000000}"/>
    <cellStyle name="40% - Accent3 4" xfId="275" xr:uid="{00000000-0005-0000-0000-0000CC000000}"/>
    <cellStyle name="40% - Accent3 4 2" xfId="276" xr:uid="{00000000-0005-0000-0000-0000CD000000}"/>
    <cellStyle name="40% - Accent3 5" xfId="277" xr:uid="{00000000-0005-0000-0000-0000CE000000}"/>
    <cellStyle name="40% - Accent3 6" xfId="278" xr:uid="{00000000-0005-0000-0000-0000CF000000}"/>
    <cellStyle name="40% - Accent3 7" xfId="279" xr:uid="{00000000-0005-0000-0000-0000D0000000}"/>
    <cellStyle name="40% - Accent3 8" xfId="280" xr:uid="{00000000-0005-0000-0000-0000D1000000}"/>
    <cellStyle name="40% - Accent3 9" xfId="281" xr:uid="{00000000-0005-0000-0000-0000D2000000}"/>
    <cellStyle name="40% - Accent4 10" xfId="282" xr:uid="{00000000-0005-0000-0000-0000D3000000}"/>
    <cellStyle name="40% - Accent4 11" xfId="283" xr:uid="{00000000-0005-0000-0000-0000D4000000}"/>
    <cellStyle name="40% - Accent4 2" xfId="284" xr:uid="{00000000-0005-0000-0000-0000D5000000}"/>
    <cellStyle name="40% - Accent4 2 2" xfId="285" xr:uid="{00000000-0005-0000-0000-0000D6000000}"/>
    <cellStyle name="40% - Accent4 2 2 2" xfId="286" xr:uid="{00000000-0005-0000-0000-0000D7000000}"/>
    <cellStyle name="40% - Accent4 2 2 2 2" xfId="287" xr:uid="{00000000-0005-0000-0000-0000D8000000}"/>
    <cellStyle name="40% - Accent4 2 2 2 3" xfId="288" xr:uid="{00000000-0005-0000-0000-0000D9000000}"/>
    <cellStyle name="40% - Accent4 2 2 3" xfId="289" xr:uid="{00000000-0005-0000-0000-0000DA000000}"/>
    <cellStyle name="40% - Accent4 2 2_T-straight with PEDs adjustor" xfId="290" xr:uid="{00000000-0005-0000-0000-0000DB000000}"/>
    <cellStyle name="40% - Accent4 2 3" xfId="291" xr:uid="{00000000-0005-0000-0000-0000DC000000}"/>
    <cellStyle name="40% - Accent4 2 3 2" xfId="292" xr:uid="{00000000-0005-0000-0000-0000DD000000}"/>
    <cellStyle name="40% - Accent4 2 4" xfId="293" xr:uid="{00000000-0005-0000-0000-0000DE000000}"/>
    <cellStyle name="40% - Accent4 3" xfId="294" xr:uid="{00000000-0005-0000-0000-0000DF000000}"/>
    <cellStyle name="40% - Accent4 3 2" xfId="295" xr:uid="{00000000-0005-0000-0000-0000E0000000}"/>
    <cellStyle name="40% - Accent4 3 2 2" xfId="296" xr:uid="{00000000-0005-0000-0000-0000E1000000}"/>
    <cellStyle name="40% - Accent4 3 3" xfId="297" xr:uid="{00000000-0005-0000-0000-0000E2000000}"/>
    <cellStyle name="40% - Accent4 4" xfId="298" xr:uid="{00000000-0005-0000-0000-0000E3000000}"/>
    <cellStyle name="40% - Accent4 4 2" xfId="299" xr:uid="{00000000-0005-0000-0000-0000E4000000}"/>
    <cellStyle name="40% - Accent4 5" xfId="300" xr:uid="{00000000-0005-0000-0000-0000E5000000}"/>
    <cellStyle name="40% - Accent4 6" xfId="301" xr:uid="{00000000-0005-0000-0000-0000E6000000}"/>
    <cellStyle name="40% - Accent4 7" xfId="302" xr:uid="{00000000-0005-0000-0000-0000E7000000}"/>
    <cellStyle name="40% - Accent4 8" xfId="303" xr:uid="{00000000-0005-0000-0000-0000E8000000}"/>
    <cellStyle name="40% - Accent4 9" xfId="304" xr:uid="{00000000-0005-0000-0000-0000E9000000}"/>
    <cellStyle name="40% - Accent5 10" xfId="305" xr:uid="{00000000-0005-0000-0000-0000EA000000}"/>
    <cellStyle name="40% - Accent5 11" xfId="306" xr:uid="{00000000-0005-0000-0000-0000EB000000}"/>
    <cellStyle name="40% - Accent5 2" xfId="307" xr:uid="{00000000-0005-0000-0000-0000EC000000}"/>
    <cellStyle name="40% - Accent5 2 2" xfId="308" xr:uid="{00000000-0005-0000-0000-0000ED000000}"/>
    <cellStyle name="40% - Accent5 2 2 2" xfId="309" xr:uid="{00000000-0005-0000-0000-0000EE000000}"/>
    <cellStyle name="40% - Accent5 2 2 2 2" xfId="310" xr:uid="{00000000-0005-0000-0000-0000EF000000}"/>
    <cellStyle name="40% - Accent5 2 2 2 3" xfId="311" xr:uid="{00000000-0005-0000-0000-0000F0000000}"/>
    <cellStyle name="40% - Accent5 2 2 3" xfId="312" xr:uid="{00000000-0005-0000-0000-0000F1000000}"/>
    <cellStyle name="40% - Accent5 2 2_T-straight with PEDs adjustor" xfId="313" xr:uid="{00000000-0005-0000-0000-0000F2000000}"/>
    <cellStyle name="40% - Accent5 2 3" xfId="314" xr:uid="{00000000-0005-0000-0000-0000F3000000}"/>
    <cellStyle name="40% - Accent5 2 3 2" xfId="315" xr:uid="{00000000-0005-0000-0000-0000F4000000}"/>
    <cellStyle name="40% - Accent5 2 4" xfId="316" xr:uid="{00000000-0005-0000-0000-0000F5000000}"/>
    <cellStyle name="40% - Accent5 3" xfId="317" xr:uid="{00000000-0005-0000-0000-0000F6000000}"/>
    <cellStyle name="40% - Accent5 3 2" xfId="318" xr:uid="{00000000-0005-0000-0000-0000F7000000}"/>
    <cellStyle name="40% - Accent5 3 2 2" xfId="319" xr:uid="{00000000-0005-0000-0000-0000F8000000}"/>
    <cellStyle name="40% - Accent5 3 3" xfId="320" xr:uid="{00000000-0005-0000-0000-0000F9000000}"/>
    <cellStyle name="40% - Accent5 4" xfId="321" xr:uid="{00000000-0005-0000-0000-0000FA000000}"/>
    <cellStyle name="40% - Accent5 4 2" xfId="322" xr:uid="{00000000-0005-0000-0000-0000FB000000}"/>
    <cellStyle name="40% - Accent5 5" xfId="323" xr:uid="{00000000-0005-0000-0000-0000FC000000}"/>
    <cellStyle name="40% - Accent5 6" xfId="324" xr:uid="{00000000-0005-0000-0000-0000FD000000}"/>
    <cellStyle name="40% - Accent5 7" xfId="325" xr:uid="{00000000-0005-0000-0000-0000FE000000}"/>
    <cellStyle name="40% - Accent5 8" xfId="326" xr:uid="{00000000-0005-0000-0000-0000FF000000}"/>
    <cellStyle name="40% - Accent5 9" xfId="327" xr:uid="{00000000-0005-0000-0000-000000010000}"/>
    <cellStyle name="40% - Accent6 10" xfId="328" xr:uid="{00000000-0005-0000-0000-000001010000}"/>
    <cellStyle name="40% - Accent6 11" xfId="329" xr:uid="{00000000-0005-0000-0000-000002010000}"/>
    <cellStyle name="40% - Accent6 2" xfId="330" xr:uid="{00000000-0005-0000-0000-000003010000}"/>
    <cellStyle name="40% - Accent6 2 2" xfId="331" xr:uid="{00000000-0005-0000-0000-000004010000}"/>
    <cellStyle name="40% - Accent6 2 2 2" xfId="332" xr:uid="{00000000-0005-0000-0000-000005010000}"/>
    <cellStyle name="40% - Accent6 2 2 2 2" xfId="333" xr:uid="{00000000-0005-0000-0000-000006010000}"/>
    <cellStyle name="40% - Accent6 2 2 2 3" xfId="334" xr:uid="{00000000-0005-0000-0000-000007010000}"/>
    <cellStyle name="40% - Accent6 2 2 3" xfId="335" xr:uid="{00000000-0005-0000-0000-000008010000}"/>
    <cellStyle name="40% - Accent6 2 2_T-straight with PEDs adjustor" xfId="336" xr:uid="{00000000-0005-0000-0000-000009010000}"/>
    <cellStyle name="40% - Accent6 2 3" xfId="337" xr:uid="{00000000-0005-0000-0000-00000A010000}"/>
    <cellStyle name="40% - Accent6 2 3 2" xfId="338" xr:uid="{00000000-0005-0000-0000-00000B010000}"/>
    <cellStyle name="40% - Accent6 2 4" xfId="339" xr:uid="{00000000-0005-0000-0000-00000C010000}"/>
    <cellStyle name="40% - Accent6 3" xfId="340" xr:uid="{00000000-0005-0000-0000-00000D010000}"/>
    <cellStyle name="40% - Accent6 3 2" xfId="341" xr:uid="{00000000-0005-0000-0000-00000E010000}"/>
    <cellStyle name="40% - Accent6 3 2 2" xfId="342" xr:uid="{00000000-0005-0000-0000-00000F010000}"/>
    <cellStyle name="40% - Accent6 3 3" xfId="343" xr:uid="{00000000-0005-0000-0000-000010010000}"/>
    <cellStyle name="40% - Accent6 4" xfId="344" xr:uid="{00000000-0005-0000-0000-000011010000}"/>
    <cellStyle name="40% - Accent6 4 2" xfId="345" xr:uid="{00000000-0005-0000-0000-000012010000}"/>
    <cellStyle name="40% - Accent6 5" xfId="346" xr:uid="{00000000-0005-0000-0000-000013010000}"/>
    <cellStyle name="40% - Accent6 6" xfId="347" xr:uid="{00000000-0005-0000-0000-000014010000}"/>
    <cellStyle name="40% - Accent6 7" xfId="348" xr:uid="{00000000-0005-0000-0000-000015010000}"/>
    <cellStyle name="40% - Accent6 8" xfId="349" xr:uid="{00000000-0005-0000-0000-000016010000}"/>
    <cellStyle name="40% - Accent6 9" xfId="350" xr:uid="{00000000-0005-0000-0000-000017010000}"/>
    <cellStyle name="60% - Accent1 10" xfId="351" xr:uid="{00000000-0005-0000-0000-000018010000}"/>
    <cellStyle name="60% - Accent1 11" xfId="352" xr:uid="{00000000-0005-0000-0000-000019010000}"/>
    <cellStyle name="60% - Accent1 2" xfId="353" xr:uid="{00000000-0005-0000-0000-00001A010000}"/>
    <cellStyle name="60% - Accent1 2 2" xfId="354" xr:uid="{00000000-0005-0000-0000-00001B010000}"/>
    <cellStyle name="60% - Accent1 2 2 2" xfId="355" xr:uid="{00000000-0005-0000-0000-00001C010000}"/>
    <cellStyle name="60% - Accent1 2 2 3" xfId="356" xr:uid="{00000000-0005-0000-0000-00001D010000}"/>
    <cellStyle name="60% - Accent1 2 2_T-straight with PEDs adjustor" xfId="357" xr:uid="{00000000-0005-0000-0000-00001E010000}"/>
    <cellStyle name="60% - Accent1 2 3" xfId="358" xr:uid="{00000000-0005-0000-0000-00001F010000}"/>
    <cellStyle name="60% - Accent1 3" xfId="359" xr:uid="{00000000-0005-0000-0000-000020010000}"/>
    <cellStyle name="60% - Accent1 3 2" xfId="360" xr:uid="{00000000-0005-0000-0000-000021010000}"/>
    <cellStyle name="60% - Accent1 4" xfId="361" xr:uid="{00000000-0005-0000-0000-000022010000}"/>
    <cellStyle name="60% - Accent1 4 2" xfId="362" xr:uid="{00000000-0005-0000-0000-000023010000}"/>
    <cellStyle name="60% - Accent1 5" xfId="363" xr:uid="{00000000-0005-0000-0000-000024010000}"/>
    <cellStyle name="60% - Accent1 6" xfId="364" xr:uid="{00000000-0005-0000-0000-000025010000}"/>
    <cellStyle name="60% - Accent1 7" xfId="365" xr:uid="{00000000-0005-0000-0000-000026010000}"/>
    <cellStyle name="60% - Accent1 8" xfId="366" xr:uid="{00000000-0005-0000-0000-000027010000}"/>
    <cellStyle name="60% - Accent1 9" xfId="367" xr:uid="{00000000-0005-0000-0000-000028010000}"/>
    <cellStyle name="60% - Accent2 10" xfId="368" xr:uid="{00000000-0005-0000-0000-000029010000}"/>
    <cellStyle name="60% - Accent2 11" xfId="369" xr:uid="{00000000-0005-0000-0000-00002A010000}"/>
    <cellStyle name="60% - Accent2 2" xfId="370" xr:uid="{00000000-0005-0000-0000-00002B010000}"/>
    <cellStyle name="60% - Accent2 2 2" xfId="371" xr:uid="{00000000-0005-0000-0000-00002C010000}"/>
    <cellStyle name="60% - Accent2 2 2 2" xfId="372" xr:uid="{00000000-0005-0000-0000-00002D010000}"/>
    <cellStyle name="60% - Accent2 2 2 3" xfId="373" xr:uid="{00000000-0005-0000-0000-00002E010000}"/>
    <cellStyle name="60% - Accent2 2 2_T-straight with PEDs adjustor" xfId="374" xr:uid="{00000000-0005-0000-0000-00002F010000}"/>
    <cellStyle name="60% - Accent2 2 3" xfId="375" xr:uid="{00000000-0005-0000-0000-000030010000}"/>
    <cellStyle name="60% - Accent2 3" xfId="376" xr:uid="{00000000-0005-0000-0000-000031010000}"/>
    <cellStyle name="60% - Accent2 3 2" xfId="377" xr:uid="{00000000-0005-0000-0000-000032010000}"/>
    <cellStyle name="60% - Accent2 4" xfId="378" xr:uid="{00000000-0005-0000-0000-000033010000}"/>
    <cellStyle name="60% - Accent2 4 2" xfId="379" xr:uid="{00000000-0005-0000-0000-000034010000}"/>
    <cellStyle name="60% - Accent2 5" xfId="380" xr:uid="{00000000-0005-0000-0000-000035010000}"/>
    <cellStyle name="60% - Accent2 6" xfId="381" xr:uid="{00000000-0005-0000-0000-000036010000}"/>
    <cellStyle name="60% - Accent2 7" xfId="382" xr:uid="{00000000-0005-0000-0000-000037010000}"/>
    <cellStyle name="60% - Accent2 8" xfId="383" xr:uid="{00000000-0005-0000-0000-000038010000}"/>
    <cellStyle name="60% - Accent2 9" xfId="384" xr:uid="{00000000-0005-0000-0000-000039010000}"/>
    <cellStyle name="60% - Accent3 10" xfId="385" xr:uid="{00000000-0005-0000-0000-00003A010000}"/>
    <cellStyle name="60% - Accent3 11" xfId="386" xr:uid="{00000000-0005-0000-0000-00003B010000}"/>
    <cellStyle name="60% - Accent3 2" xfId="387" xr:uid="{00000000-0005-0000-0000-00003C010000}"/>
    <cellStyle name="60% - Accent3 2 2" xfId="388" xr:uid="{00000000-0005-0000-0000-00003D010000}"/>
    <cellStyle name="60% - Accent3 2 2 2" xfId="389" xr:uid="{00000000-0005-0000-0000-00003E010000}"/>
    <cellStyle name="60% - Accent3 2 2 3" xfId="390" xr:uid="{00000000-0005-0000-0000-00003F010000}"/>
    <cellStyle name="60% - Accent3 2 2_T-straight with PEDs adjustor" xfId="391" xr:uid="{00000000-0005-0000-0000-000040010000}"/>
    <cellStyle name="60% - Accent3 2 3" xfId="392" xr:uid="{00000000-0005-0000-0000-000041010000}"/>
    <cellStyle name="60% - Accent3 3" xfId="393" xr:uid="{00000000-0005-0000-0000-000042010000}"/>
    <cellStyle name="60% - Accent3 3 2" xfId="394" xr:uid="{00000000-0005-0000-0000-000043010000}"/>
    <cellStyle name="60% - Accent3 4" xfId="395" xr:uid="{00000000-0005-0000-0000-000044010000}"/>
    <cellStyle name="60% - Accent3 4 2" xfId="396" xr:uid="{00000000-0005-0000-0000-000045010000}"/>
    <cellStyle name="60% - Accent3 5" xfId="397" xr:uid="{00000000-0005-0000-0000-000046010000}"/>
    <cellStyle name="60% - Accent3 6" xfId="398" xr:uid="{00000000-0005-0000-0000-000047010000}"/>
    <cellStyle name="60% - Accent3 7" xfId="399" xr:uid="{00000000-0005-0000-0000-000048010000}"/>
    <cellStyle name="60% - Accent3 8" xfId="400" xr:uid="{00000000-0005-0000-0000-000049010000}"/>
    <cellStyle name="60% - Accent3 9" xfId="401" xr:uid="{00000000-0005-0000-0000-00004A010000}"/>
    <cellStyle name="60% - Accent4 10" xfId="402" xr:uid="{00000000-0005-0000-0000-00004B010000}"/>
    <cellStyle name="60% - Accent4 11" xfId="403" xr:uid="{00000000-0005-0000-0000-00004C010000}"/>
    <cellStyle name="60% - Accent4 2" xfId="404" xr:uid="{00000000-0005-0000-0000-00004D010000}"/>
    <cellStyle name="60% - Accent4 2 2" xfId="405" xr:uid="{00000000-0005-0000-0000-00004E010000}"/>
    <cellStyle name="60% - Accent4 2 2 2" xfId="406" xr:uid="{00000000-0005-0000-0000-00004F010000}"/>
    <cellStyle name="60% - Accent4 2 2 3" xfId="407" xr:uid="{00000000-0005-0000-0000-000050010000}"/>
    <cellStyle name="60% - Accent4 2 2_T-straight with PEDs adjustor" xfId="408" xr:uid="{00000000-0005-0000-0000-000051010000}"/>
    <cellStyle name="60% - Accent4 2 3" xfId="409" xr:uid="{00000000-0005-0000-0000-000052010000}"/>
    <cellStyle name="60% - Accent4 3" xfId="410" xr:uid="{00000000-0005-0000-0000-000053010000}"/>
    <cellStyle name="60% - Accent4 3 2" xfId="411" xr:uid="{00000000-0005-0000-0000-000054010000}"/>
    <cellStyle name="60% - Accent4 4" xfId="412" xr:uid="{00000000-0005-0000-0000-000055010000}"/>
    <cellStyle name="60% - Accent4 4 2" xfId="413" xr:uid="{00000000-0005-0000-0000-000056010000}"/>
    <cellStyle name="60% - Accent4 5" xfId="414" xr:uid="{00000000-0005-0000-0000-000057010000}"/>
    <cellStyle name="60% - Accent4 6" xfId="415" xr:uid="{00000000-0005-0000-0000-000058010000}"/>
    <cellStyle name="60% - Accent4 7" xfId="416" xr:uid="{00000000-0005-0000-0000-000059010000}"/>
    <cellStyle name="60% - Accent4 8" xfId="417" xr:uid="{00000000-0005-0000-0000-00005A010000}"/>
    <cellStyle name="60% - Accent4 9" xfId="418" xr:uid="{00000000-0005-0000-0000-00005B010000}"/>
    <cellStyle name="60% - Accent5 10" xfId="419" xr:uid="{00000000-0005-0000-0000-00005C010000}"/>
    <cellStyle name="60% - Accent5 11" xfId="420" xr:uid="{00000000-0005-0000-0000-00005D010000}"/>
    <cellStyle name="60% - Accent5 2" xfId="421" xr:uid="{00000000-0005-0000-0000-00005E010000}"/>
    <cellStyle name="60% - Accent5 2 2" xfId="422" xr:uid="{00000000-0005-0000-0000-00005F010000}"/>
    <cellStyle name="60% - Accent5 2 2 2" xfId="423" xr:uid="{00000000-0005-0000-0000-000060010000}"/>
    <cellStyle name="60% - Accent5 2 2 3" xfId="424" xr:uid="{00000000-0005-0000-0000-000061010000}"/>
    <cellStyle name="60% - Accent5 2 2_T-straight with PEDs adjustor" xfId="425" xr:uid="{00000000-0005-0000-0000-000062010000}"/>
    <cellStyle name="60% - Accent5 2 3" xfId="426" xr:uid="{00000000-0005-0000-0000-000063010000}"/>
    <cellStyle name="60% - Accent5 3" xfId="427" xr:uid="{00000000-0005-0000-0000-000064010000}"/>
    <cellStyle name="60% - Accent5 3 2" xfId="428" xr:uid="{00000000-0005-0000-0000-000065010000}"/>
    <cellStyle name="60% - Accent5 4" xfId="429" xr:uid="{00000000-0005-0000-0000-000066010000}"/>
    <cellStyle name="60% - Accent5 4 2" xfId="430" xr:uid="{00000000-0005-0000-0000-000067010000}"/>
    <cellStyle name="60% - Accent5 5" xfId="431" xr:uid="{00000000-0005-0000-0000-000068010000}"/>
    <cellStyle name="60% - Accent5 6" xfId="432" xr:uid="{00000000-0005-0000-0000-000069010000}"/>
    <cellStyle name="60% - Accent5 7" xfId="433" xr:uid="{00000000-0005-0000-0000-00006A010000}"/>
    <cellStyle name="60% - Accent5 8" xfId="434" xr:uid="{00000000-0005-0000-0000-00006B010000}"/>
    <cellStyle name="60% - Accent5 9" xfId="435" xr:uid="{00000000-0005-0000-0000-00006C010000}"/>
    <cellStyle name="60% - Accent6 10" xfId="436" xr:uid="{00000000-0005-0000-0000-00006D010000}"/>
    <cellStyle name="60% - Accent6 11" xfId="437" xr:uid="{00000000-0005-0000-0000-00006E010000}"/>
    <cellStyle name="60% - Accent6 2" xfId="438" xr:uid="{00000000-0005-0000-0000-00006F010000}"/>
    <cellStyle name="60% - Accent6 2 2" xfId="439" xr:uid="{00000000-0005-0000-0000-000070010000}"/>
    <cellStyle name="60% - Accent6 2 2 2" xfId="440" xr:uid="{00000000-0005-0000-0000-000071010000}"/>
    <cellStyle name="60% - Accent6 2 2 3" xfId="441" xr:uid="{00000000-0005-0000-0000-000072010000}"/>
    <cellStyle name="60% - Accent6 2 2_T-straight with PEDs adjustor" xfId="442" xr:uid="{00000000-0005-0000-0000-000073010000}"/>
    <cellStyle name="60% - Accent6 2 3" xfId="443" xr:uid="{00000000-0005-0000-0000-000074010000}"/>
    <cellStyle name="60% - Accent6 3" xfId="444" xr:uid="{00000000-0005-0000-0000-000075010000}"/>
    <cellStyle name="60% - Accent6 3 2" xfId="445" xr:uid="{00000000-0005-0000-0000-000076010000}"/>
    <cellStyle name="60% - Accent6 4" xfId="446" xr:uid="{00000000-0005-0000-0000-000077010000}"/>
    <cellStyle name="60% - Accent6 4 2" xfId="447" xr:uid="{00000000-0005-0000-0000-000078010000}"/>
    <cellStyle name="60% - Accent6 5" xfId="448" xr:uid="{00000000-0005-0000-0000-000079010000}"/>
    <cellStyle name="60% - Accent6 6" xfId="449" xr:uid="{00000000-0005-0000-0000-00007A010000}"/>
    <cellStyle name="60% - Accent6 7" xfId="450" xr:uid="{00000000-0005-0000-0000-00007B010000}"/>
    <cellStyle name="60% - Accent6 8" xfId="451" xr:uid="{00000000-0005-0000-0000-00007C010000}"/>
    <cellStyle name="60% - Accent6 9" xfId="452" xr:uid="{00000000-0005-0000-0000-00007D010000}"/>
    <cellStyle name="Accent1 10" xfId="453" xr:uid="{00000000-0005-0000-0000-00007E010000}"/>
    <cellStyle name="Accent1 11" xfId="454" xr:uid="{00000000-0005-0000-0000-00007F010000}"/>
    <cellStyle name="Accent1 2" xfId="455" xr:uid="{00000000-0005-0000-0000-000080010000}"/>
    <cellStyle name="Accent1 2 2" xfId="456" xr:uid="{00000000-0005-0000-0000-000081010000}"/>
    <cellStyle name="Accent1 2 2 2" xfId="457" xr:uid="{00000000-0005-0000-0000-000082010000}"/>
    <cellStyle name="Accent1 2 2 3" xfId="458" xr:uid="{00000000-0005-0000-0000-000083010000}"/>
    <cellStyle name="Accent1 2 2_T-straight with PEDs adjustor" xfId="459" xr:uid="{00000000-0005-0000-0000-000084010000}"/>
    <cellStyle name="Accent1 2 3" xfId="460" xr:uid="{00000000-0005-0000-0000-000085010000}"/>
    <cellStyle name="Accent1 3" xfId="461" xr:uid="{00000000-0005-0000-0000-000086010000}"/>
    <cellStyle name="Accent1 3 2" xfId="462" xr:uid="{00000000-0005-0000-0000-000087010000}"/>
    <cellStyle name="Accent1 4" xfId="463" xr:uid="{00000000-0005-0000-0000-000088010000}"/>
    <cellStyle name="Accent1 4 2" xfId="464" xr:uid="{00000000-0005-0000-0000-000089010000}"/>
    <cellStyle name="Accent1 5" xfId="465" xr:uid="{00000000-0005-0000-0000-00008A010000}"/>
    <cellStyle name="Accent1 6" xfId="466" xr:uid="{00000000-0005-0000-0000-00008B010000}"/>
    <cellStyle name="Accent1 7" xfId="467" xr:uid="{00000000-0005-0000-0000-00008C010000}"/>
    <cellStyle name="Accent1 8" xfId="468" xr:uid="{00000000-0005-0000-0000-00008D010000}"/>
    <cellStyle name="Accent1 9" xfId="469" xr:uid="{00000000-0005-0000-0000-00008E010000}"/>
    <cellStyle name="Accent2 10" xfId="470" xr:uid="{00000000-0005-0000-0000-00008F010000}"/>
    <cellStyle name="Accent2 11" xfId="471" xr:uid="{00000000-0005-0000-0000-000090010000}"/>
    <cellStyle name="Accent2 2" xfId="472" xr:uid="{00000000-0005-0000-0000-000091010000}"/>
    <cellStyle name="Accent2 2 2" xfId="473" xr:uid="{00000000-0005-0000-0000-000092010000}"/>
    <cellStyle name="Accent2 2 2 2" xfId="474" xr:uid="{00000000-0005-0000-0000-000093010000}"/>
    <cellStyle name="Accent2 2 2 3" xfId="475" xr:uid="{00000000-0005-0000-0000-000094010000}"/>
    <cellStyle name="Accent2 2 2_T-straight with PEDs adjustor" xfId="476" xr:uid="{00000000-0005-0000-0000-000095010000}"/>
    <cellStyle name="Accent2 2 3" xfId="477" xr:uid="{00000000-0005-0000-0000-000096010000}"/>
    <cellStyle name="Accent2 3" xfId="478" xr:uid="{00000000-0005-0000-0000-000097010000}"/>
    <cellStyle name="Accent2 3 2" xfId="479" xr:uid="{00000000-0005-0000-0000-000098010000}"/>
    <cellStyle name="Accent2 4" xfId="480" xr:uid="{00000000-0005-0000-0000-000099010000}"/>
    <cellStyle name="Accent2 4 2" xfId="481" xr:uid="{00000000-0005-0000-0000-00009A010000}"/>
    <cellStyle name="Accent2 5" xfId="482" xr:uid="{00000000-0005-0000-0000-00009B010000}"/>
    <cellStyle name="Accent2 6" xfId="483" xr:uid="{00000000-0005-0000-0000-00009C010000}"/>
    <cellStyle name="Accent2 7" xfId="484" xr:uid="{00000000-0005-0000-0000-00009D010000}"/>
    <cellStyle name="Accent2 8" xfId="485" xr:uid="{00000000-0005-0000-0000-00009E010000}"/>
    <cellStyle name="Accent2 9" xfId="486" xr:uid="{00000000-0005-0000-0000-00009F010000}"/>
    <cellStyle name="Accent3 10" xfId="487" xr:uid="{00000000-0005-0000-0000-0000A0010000}"/>
    <cellStyle name="Accent3 11" xfId="488" xr:uid="{00000000-0005-0000-0000-0000A1010000}"/>
    <cellStyle name="Accent3 2" xfId="489" xr:uid="{00000000-0005-0000-0000-0000A2010000}"/>
    <cellStyle name="Accent3 2 2" xfId="490" xr:uid="{00000000-0005-0000-0000-0000A3010000}"/>
    <cellStyle name="Accent3 2 2 2" xfId="491" xr:uid="{00000000-0005-0000-0000-0000A4010000}"/>
    <cellStyle name="Accent3 2 2 3" xfId="492" xr:uid="{00000000-0005-0000-0000-0000A5010000}"/>
    <cellStyle name="Accent3 2 2_T-straight with PEDs adjustor" xfId="493" xr:uid="{00000000-0005-0000-0000-0000A6010000}"/>
    <cellStyle name="Accent3 2 3" xfId="494" xr:uid="{00000000-0005-0000-0000-0000A7010000}"/>
    <cellStyle name="Accent3 3" xfId="495" xr:uid="{00000000-0005-0000-0000-0000A8010000}"/>
    <cellStyle name="Accent3 3 2" xfId="496" xr:uid="{00000000-0005-0000-0000-0000A9010000}"/>
    <cellStyle name="Accent3 4" xfId="497" xr:uid="{00000000-0005-0000-0000-0000AA010000}"/>
    <cellStyle name="Accent3 4 2" xfId="498" xr:uid="{00000000-0005-0000-0000-0000AB010000}"/>
    <cellStyle name="Accent3 5" xfId="499" xr:uid="{00000000-0005-0000-0000-0000AC010000}"/>
    <cellStyle name="Accent3 6" xfId="500" xr:uid="{00000000-0005-0000-0000-0000AD010000}"/>
    <cellStyle name="Accent3 7" xfId="501" xr:uid="{00000000-0005-0000-0000-0000AE010000}"/>
    <cellStyle name="Accent3 8" xfId="502" xr:uid="{00000000-0005-0000-0000-0000AF010000}"/>
    <cellStyle name="Accent3 9" xfId="503" xr:uid="{00000000-0005-0000-0000-0000B0010000}"/>
    <cellStyle name="Accent4 10" xfId="504" xr:uid="{00000000-0005-0000-0000-0000B1010000}"/>
    <cellStyle name="Accent4 11" xfId="505" xr:uid="{00000000-0005-0000-0000-0000B2010000}"/>
    <cellStyle name="Accent4 2" xfId="506" xr:uid="{00000000-0005-0000-0000-0000B3010000}"/>
    <cellStyle name="Accent4 2 2" xfId="507" xr:uid="{00000000-0005-0000-0000-0000B4010000}"/>
    <cellStyle name="Accent4 2 2 2" xfId="508" xr:uid="{00000000-0005-0000-0000-0000B5010000}"/>
    <cellStyle name="Accent4 2 2 3" xfId="509" xr:uid="{00000000-0005-0000-0000-0000B6010000}"/>
    <cellStyle name="Accent4 2 2_T-straight with PEDs adjustor" xfId="510" xr:uid="{00000000-0005-0000-0000-0000B7010000}"/>
    <cellStyle name="Accent4 2 3" xfId="511" xr:uid="{00000000-0005-0000-0000-0000B8010000}"/>
    <cellStyle name="Accent4 3" xfId="512" xr:uid="{00000000-0005-0000-0000-0000B9010000}"/>
    <cellStyle name="Accent4 3 2" xfId="513" xr:uid="{00000000-0005-0000-0000-0000BA010000}"/>
    <cellStyle name="Accent4 4" xfId="514" xr:uid="{00000000-0005-0000-0000-0000BB010000}"/>
    <cellStyle name="Accent4 4 2" xfId="515" xr:uid="{00000000-0005-0000-0000-0000BC010000}"/>
    <cellStyle name="Accent4 5" xfId="516" xr:uid="{00000000-0005-0000-0000-0000BD010000}"/>
    <cellStyle name="Accent4 5 2" xfId="517" xr:uid="{00000000-0005-0000-0000-0000BE010000}"/>
    <cellStyle name="Accent4 5_T-straight with PEDs adjustor" xfId="518" xr:uid="{00000000-0005-0000-0000-0000BF010000}"/>
    <cellStyle name="Accent4 6" xfId="519" xr:uid="{00000000-0005-0000-0000-0000C0010000}"/>
    <cellStyle name="Accent4 7" xfId="520" xr:uid="{00000000-0005-0000-0000-0000C1010000}"/>
    <cellStyle name="Accent4 8" xfId="521" xr:uid="{00000000-0005-0000-0000-0000C2010000}"/>
    <cellStyle name="Accent4 9" xfId="522" xr:uid="{00000000-0005-0000-0000-0000C3010000}"/>
    <cellStyle name="Accent5 10" xfId="523" xr:uid="{00000000-0005-0000-0000-0000C4010000}"/>
    <cellStyle name="Accent5 11" xfId="524" xr:uid="{00000000-0005-0000-0000-0000C5010000}"/>
    <cellStyle name="Accent5 2" xfId="525" xr:uid="{00000000-0005-0000-0000-0000C6010000}"/>
    <cellStyle name="Accent5 2 2" xfId="526" xr:uid="{00000000-0005-0000-0000-0000C7010000}"/>
    <cellStyle name="Accent5 2 2 2" xfId="527" xr:uid="{00000000-0005-0000-0000-0000C8010000}"/>
    <cellStyle name="Accent5 2 2 3" xfId="528" xr:uid="{00000000-0005-0000-0000-0000C9010000}"/>
    <cellStyle name="Accent5 2 2_T-straight with PEDs adjustor" xfId="529" xr:uid="{00000000-0005-0000-0000-0000CA010000}"/>
    <cellStyle name="Accent5 2 3" xfId="530" xr:uid="{00000000-0005-0000-0000-0000CB010000}"/>
    <cellStyle name="Accent5 3" xfId="531" xr:uid="{00000000-0005-0000-0000-0000CC010000}"/>
    <cellStyle name="Accent5 3 2" xfId="532" xr:uid="{00000000-0005-0000-0000-0000CD010000}"/>
    <cellStyle name="Accent5 4" xfId="533" xr:uid="{00000000-0005-0000-0000-0000CE010000}"/>
    <cellStyle name="Accent5 4 2" xfId="534" xr:uid="{00000000-0005-0000-0000-0000CF010000}"/>
    <cellStyle name="Accent5 5" xfId="535" xr:uid="{00000000-0005-0000-0000-0000D0010000}"/>
    <cellStyle name="Accent5 6" xfId="536" xr:uid="{00000000-0005-0000-0000-0000D1010000}"/>
    <cellStyle name="Accent5 7" xfId="537" xr:uid="{00000000-0005-0000-0000-0000D2010000}"/>
    <cellStyle name="Accent5 8" xfId="538" xr:uid="{00000000-0005-0000-0000-0000D3010000}"/>
    <cellStyle name="Accent5 9" xfId="539" xr:uid="{00000000-0005-0000-0000-0000D4010000}"/>
    <cellStyle name="Accent6 10" xfId="540" xr:uid="{00000000-0005-0000-0000-0000D5010000}"/>
    <cellStyle name="Accent6 11" xfId="541" xr:uid="{00000000-0005-0000-0000-0000D6010000}"/>
    <cellStyle name="Accent6 2" xfId="542" xr:uid="{00000000-0005-0000-0000-0000D7010000}"/>
    <cellStyle name="Accent6 2 2" xfId="543" xr:uid="{00000000-0005-0000-0000-0000D8010000}"/>
    <cellStyle name="Accent6 2 2 2" xfId="544" xr:uid="{00000000-0005-0000-0000-0000D9010000}"/>
    <cellStyle name="Accent6 2 2 3" xfId="545" xr:uid="{00000000-0005-0000-0000-0000DA010000}"/>
    <cellStyle name="Accent6 2 2_T-straight with PEDs adjustor" xfId="546" xr:uid="{00000000-0005-0000-0000-0000DB010000}"/>
    <cellStyle name="Accent6 2 3" xfId="547" xr:uid="{00000000-0005-0000-0000-0000DC010000}"/>
    <cellStyle name="Accent6 3" xfId="548" xr:uid="{00000000-0005-0000-0000-0000DD010000}"/>
    <cellStyle name="Accent6 3 2" xfId="549" xr:uid="{00000000-0005-0000-0000-0000DE010000}"/>
    <cellStyle name="Accent6 4" xfId="550" xr:uid="{00000000-0005-0000-0000-0000DF010000}"/>
    <cellStyle name="Accent6 4 2" xfId="551" xr:uid="{00000000-0005-0000-0000-0000E0010000}"/>
    <cellStyle name="Accent6 5" xfId="552" xr:uid="{00000000-0005-0000-0000-0000E1010000}"/>
    <cellStyle name="Accent6 6" xfId="553" xr:uid="{00000000-0005-0000-0000-0000E2010000}"/>
    <cellStyle name="Accent6 7" xfId="554" xr:uid="{00000000-0005-0000-0000-0000E3010000}"/>
    <cellStyle name="Accent6 8" xfId="555" xr:uid="{00000000-0005-0000-0000-0000E4010000}"/>
    <cellStyle name="Accent6 9" xfId="556" xr:uid="{00000000-0005-0000-0000-0000E5010000}"/>
    <cellStyle name="Bad 10" xfId="557" xr:uid="{00000000-0005-0000-0000-0000E6010000}"/>
    <cellStyle name="Bad 11" xfId="558" xr:uid="{00000000-0005-0000-0000-0000E7010000}"/>
    <cellStyle name="Bad 2" xfId="559" xr:uid="{00000000-0005-0000-0000-0000E8010000}"/>
    <cellStyle name="Bad 2 2" xfId="560" xr:uid="{00000000-0005-0000-0000-0000E9010000}"/>
    <cellStyle name="Bad 2 2 2" xfId="561" xr:uid="{00000000-0005-0000-0000-0000EA010000}"/>
    <cellStyle name="Bad 2 2 3" xfId="562" xr:uid="{00000000-0005-0000-0000-0000EB010000}"/>
    <cellStyle name="Bad 2 2_T-straight with PEDs adjustor" xfId="563" xr:uid="{00000000-0005-0000-0000-0000EC010000}"/>
    <cellStyle name="Bad 2 3" xfId="564" xr:uid="{00000000-0005-0000-0000-0000ED010000}"/>
    <cellStyle name="Bad 3" xfId="565" xr:uid="{00000000-0005-0000-0000-0000EE010000}"/>
    <cellStyle name="Bad 3 2" xfId="566" xr:uid="{00000000-0005-0000-0000-0000EF010000}"/>
    <cellStyle name="Bad 4" xfId="567" xr:uid="{00000000-0005-0000-0000-0000F0010000}"/>
    <cellStyle name="Bad 4 2" xfId="568" xr:uid="{00000000-0005-0000-0000-0000F1010000}"/>
    <cellStyle name="Bad 5" xfId="569" xr:uid="{00000000-0005-0000-0000-0000F2010000}"/>
    <cellStyle name="Bad 6" xfId="570" xr:uid="{00000000-0005-0000-0000-0000F3010000}"/>
    <cellStyle name="Bad 7" xfId="571" xr:uid="{00000000-0005-0000-0000-0000F4010000}"/>
    <cellStyle name="Bad 8" xfId="572" xr:uid="{00000000-0005-0000-0000-0000F5010000}"/>
    <cellStyle name="Bad 9" xfId="573" xr:uid="{00000000-0005-0000-0000-0000F6010000}"/>
    <cellStyle name="Calculation 10" xfId="574" xr:uid="{00000000-0005-0000-0000-0000F7010000}"/>
    <cellStyle name="Calculation 10 2" xfId="575" xr:uid="{00000000-0005-0000-0000-0000F8010000}"/>
    <cellStyle name="Calculation 11" xfId="576" xr:uid="{00000000-0005-0000-0000-0000F9010000}"/>
    <cellStyle name="Calculation 11 2" xfId="577" xr:uid="{00000000-0005-0000-0000-0000FA010000}"/>
    <cellStyle name="Calculation 2" xfId="578" xr:uid="{00000000-0005-0000-0000-0000FB010000}"/>
    <cellStyle name="Calculation 2 2" xfId="579" xr:uid="{00000000-0005-0000-0000-0000FC010000}"/>
    <cellStyle name="Calculation 2 2 2" xfId="580" xr:uid="{00000000-0005-0000-0000-0000FD010000}"/>
    <cellStyle name="Calculation 2 2 2 2" xfId="581" xr:uid="{00000000-0005-0000-0000-0000FE010000}"/>
    <cellStyle name="Calculation 2 2 2 2 10" xfId="582" xr:uid="{00000000-0005-0000-0000-0000FF010000}"/>
    <cellStyle name="Calculation 2 2 2 2 10 2" xfId="583" xr:uid="{00000000-0005-0000-0000-000000020000}"/>
    <cellStyle name="Calculation 2 2 2 2 10 2 2" xfId="584" xr:uid="{00000000-0005-0000-0000-000001020000}"/>
    <cellStyle name="Calculation 2 2 2 2 10 2 2 2" xfId="585" xr:uid="{00000000-0005-0000-0000-000002020000}"/>
    <cellStyle name="Calculation 2 2 2 2 10 2 2 3" xfId="586" xr:uid="{00000000-0005-0000-0000-000003020000}"/>
    <cellStyle name="Calculation 2 2 2 2 10 2 2 4" xfId="587" xr:uid="{00000000-0005-0000-0000-000004020000}"/>
    <cellStyle name="Calculation 2 2 2 2 10 2 2 5" xfId="588" xr:uid="{00000000-0005-0000-0000-000005020000}"/>
    <cellStyle name="Calculation 2 2 2 2 10 2 3" xfId="589" xr:uid="{00000000-0005-0000-0000-000006020000}"/>
    <cellStyle name="Calculation 2 2 2 2 10 2 3 2" xfId="590" xr:uid="{00000000-0005-0000-0000-000007020000}"/>
    <cellStyle name="Calculation 2 2 2 2 10 2 3 3" xfId="591" xr:uid="{00000000-0005-0000-0000-000008020000}"/>
    <cellStyle name="Calculation 2 2 2 2 10 2 3 4" xfId="592" xr:uid="{00000000-0005-0000-0000-000009020000}"/>
    <cellStyle name="Calculation 2 2 2 2 10 2 3 5" xfId="593" xr:uid="{00000000-0005-0000-0000-00000A020000}"/>
    <cellStyle name="Calculation 2 2 2 2 10 2 4" xfId="594" xr:uid="{00000000-0005-0000-0000-00000B020000}"/>
    <cellStyle name="Calculation 2 2 2 2 10 2 4 2" xfId="595" xr:uid="{00000000-0005-0000-0000-00000C020000}"/>
    <cellStyle name="Calculation 2 2 2 2 10 2 5" xfId="596" xr:uid="{00000000-0005-0000-0000-00000D020000}"/>
    <cellStyle name="Calculation 2 2 2 2 10 2 5 2" xfId="597" xr:uid="{00000000-0005-0000-0000-00000E020000}"/>
    <cellStyle name="Calculation 2 2 2 2 10 2 6" xfId="598" xr:uid="{00000000-0005-0000-0000-00000F020000}"/>
    <cellStyle name="Calculation 2 2 2 2 10 2 7" xfId="599" xr:uid="{00000000-0005-0000-0000-000010020000}"/>
    <cellStyle name="Calculation 2 2 2 2 10 3" xfId="600" xr:uid="{00000000-0005-0000-0000-000011020000}"/>
    <cellStyle name="Calculation 2 2 2 2 10 3 2" xfId="601" xr:uid="{00000000-0005-0000-0000-000012020000}"/>
    <cellStyle name="Calculation 2 2 2 2 10 3 3" xfId="602" xr:uid="{00000000-0005-0000-0000-000013020000}"/>
    <cellStyle name="Calculation 2 2 2 2 10 3 4" xfId="603" xr:uid="{00000000-0005-0000-0000-000014020000}"/>
    <cellStyle name="Calculation 2 2 2 2 10 3 5" xfId="604" xr:uid="{00000000-0005-0000-0000-000015020000}"/>
    <cellStyle name="Calculation 2 2 2 2 10 4" xfId="605" xr:uid="{00000000-0005-0000-0000-000016020000}"/>
    <cellStyle name="Calculation 2 2 2 2 10 4 2" xfId="606" xr:uid="{00000000-0005-0000-0000-000017020000}"/>
    <cellStyle name="Calculation 2 2 2 2 10 4 3" xfId="607" xr:uid="{00000000-0005-0000-0000-000018020000}"/>
    <cellStyle name="Calculation 2 2 2 2 10 4 4" xfId="608" xr:uid="{00000000-0005-0000-0000-000019020000}"/>
    <cellStyle name="Calculation 2 2 2 2 10 4 5" xfId="609" xr:uid="{00000000-0005-0000-0000-00001A020000}"/>
    <cellStyle name="Calculation 2 2 2 2 10 5" xfId="610" xr:uid="{00000000-0005-0000-0000-00001B020000}"/>
    <cellStyle name="Calculation 2 2 2 2 10 5 2" xfId="611" xr:uid="{00000000-0005-0000-0000-00001C020000}"/>
    <cellStyle name="Calculation 2 2 2 2 10 6" xfId="612" xr:uid="{00000000-0005-0000-0000-00001D020000}"/>
    <cellStyle name="Calculation 2 2 2 2 10 6 2" xfId="613" xr:uid="{00000000-0005-0000-0000-00001E020000}"/>
    <cellStyle name="Calculation 2 2 2 2 10 7" xfId="614" xr:uid="{00000000-0005-0000-0000-00001F020000}"/>
    <cellStyle name="Calculation 2 2 2 2 10 8" xfId="615" xr:uid="{00000000-0005-0000-0000-000020020000}"/>
    <cellStyle name="Calculation 2 2 2 2 11" xfId="616" xr:uid="{00000000-0005-0000-0000-000021020000}"/>
    <cellStyle name="Calculation 2 2 2 2 11 2" xfId="617" xr:uid="{00000000-0005-0000-0000-000022020000}"/>
    <cellStyle name="Calculation 2 2 2 2 11 2 2" xfId="618" xr:uid="{00000000-0005-0000-0000-000023020000}"/>
    <cellStyle name="Calculation 2 2 2 2 11 2 2 2" xfId="619" xr:uid="{00000000-0005-0000-0000-000024020000}"/>
    <cellStyle name="Calculation 2 2 2 2 11 2 2 3" xfId="620" xr:uid="{00000000-0005-0000-0000-000025020000}"/>
    <cellStyle name="Calculation 2 2 2 2 11 2 2 4" xfId="621" xr:uid="{00000000-0005-0000-0000-000026020000}"/>
    <cellStyle name="Calculation 2 2 2 2 11 2 2 5" xfId="622" xr:uid="{00000000-0005-0000-0000-000027020000}"/>
    <cellStyle name="Calculation 2 2 2 2 11 2 3" xfId="623" xr:uid="{00000000-0005-0000-0000-000028020000}"/>
    <cellStyle name="Calculation 2 2 2 2 11 2 3 2" xfId="624" xr:uid="{00000000-0005-0000-0000-000029020000}"/>
    <cellStyle name="Calculation 2 2 2 2 11 2 3 3" xfId="625" xr:uid="{00000000-0005-0000-0000-00002A020000}"/>
    <cellStyle name="Calculation 2 2 2 2 11 2 3 4" xfId="626" xr:uid="{00000000-0005-0000-0000-00002B020000}"/>
    <cellStyle name="Calculation 2 2 2 2 11 2 3 5" xfId="627" xr:uid="{00000000-0005-0000-0000-00002C020000}"/>
    <cellStyle name="Calculation 2 2 2 2 11 2 4" xfId="628" xr:uid="{00000000-0005-0000-0000-00002D020000}"/>
    <cellStyle name="Calculation 2 2 2 2 11 2 4 2" xfId="629" xr:uid="{00000000-0005-0000-0000-00002E020000}"/>
    <cellStyle name="Calculation 2 2 2 2 11 2 5" xfId="630" xr:uid="{00000000-0005-0000-0000-00002F020000}"/>
    <cellStyle name="Calculation 2 2 2 2 11 2 5 2" xfId="631" xr:uid="{00000000-0005-0000-0000-000030020000}"/>
    <cellStyle name="Calculation 2 2 2 2 11 2 6" xfId="632" xr:uid="{00000000-0005-0000-0000-000031020000}"/>
    <cellStyle name="Calculation 2 2 2 2 11 2 7" xfId="633" xr:uid="{00000000-0005-0000-0000-000032020000}"/>
    <cellStyle name="Calculation 2 2 2 2 11 3" xfId="634" xr:uid="{00000000-0005-0000-0000-000033020000}"/>
    <cellStyle name="Calculation 2 2 2 2 11 3 2" xfId="635" xr:uid="{00000000-0005-0000-0000-000034020000}"/>
    <cellStyle name="Calculation 2 2 2 2 11 3 3" xfId="636" xr:uid="{00000000-0005-0000-0000-000035020000}"/>
    <cellStyle name="Calculation 2 2 2 2 11 3 4" xfId="637" xr:uid="{00000000-0005-0000-0000-000036020000}"/>
    <cellStyle name="Calculation 2 2 2 2 11 3 5" xfId="638" xr:uid="{00000000-0005-0000-0000-000037020000}"/>
    <cellStyle name="Calculation 2 2 2 2 11 4" xfId="639" xr:uid="{00000000-0005-0000-0000-000038020000}"/>
    <cellStyle name="Calculation 2 2 2 2 11 4 2" xfId="640" xr:uid="{00000000-0005-0000-0000-000039020000}"/>
    <cellStyle name="Calculation 2 2 2 2 11 4 3" xfId="641" xr:uid="{00000000-0005-0000-0000-00003A020000}"/>
    <cellStyle name="Calculation 2 2 2 2 11 4 4" xfId="642" xr:uid="{00000000-0005-0000-0000-00003B020000}"/>
    <cellStyle name="Calculation 2 2 2 2 11 4 5" xfId="643" xr:uid="{00000000-0005-0000-0000-00003C020000}"/>
    <cellStyle name="Calculation 2 2 2 2 11 5" xfId="644" xr:uid="{00000000-0005-0000-0000-00003D020000}"/>
    <cellStyle name="Calculation 2 2 2 2 11 5 2" xfId="645" xr:uid="{00000000-0005-0000-0000-00003E020000}"/>
    <cellStyle name="Calculation 2 2 2 2 11 6" xfId="646" xr:uid="{00000000-0005-0000-0000-00003F020000}"/>
    <cellStyle name="Calculation 2 2 2 2 11 6 2" xfId="647" xr:uid="{00000000-0005-0000-0000-000040020000}"/>
    <cellStyle name="Calculation 2 2 2 2 11 7" xfId="648" xr:uid="{00000000-0005-0000-0000-000041020000}"/>
    <cellStyle name="Calculation 2 2 2 2 11 8" xfId="649" xr:uid="{00000000-0005-0000-0000-000042020000}"/>
    <cellStyle name="Calculation 2 2 2 2 12" xfId="650" xr:uid="{00000000-0005-0000-0000-000043020000}"/>
    <cellStyle name="Calculation 2 2 2 2 12 2" xfId="651" xr:uid="{00000000-0005-0000-0000-000044020000}"/>
    <cellStyle name="Calculation 2 2 2 2 12 2 2" xfId="652" xr:uid="{00000000-0005-0000-0000-000045020000}"/>
    <cellStyle name="Calculation 2 2 2 2 12 2 2 2" xfId="653" xr:uid="{00000000-0005-0000-0000-000046020000}"/>
    <cellStyle name="Calculation 2 2 2 2 12 2 2 3" xfId="654" xr:uid="{00000000-0005-0000-0000-000047020000}"/>
    <cellStyle name="Calculation 2 2 2 2 12 2 2 4" xfId="655" xr:uid="{00000000-0005-0000-0000-000048020000}"/>
    <cellStyle name="Calculation 2 2 2 2 12 2 2 5" xfId="656" xr:uid="{00000000-0005-0000-0000-000049020000}"/>
    <cellStyle name="Calculation 2 2 2 2 12 2 3" xfId="657" xr:uid="{00000000-0005-0000-0000-00004A020000}"/>
    <cellStyle name="Calculation 2 2 2 2 12 2 3 2" xfId="658" xr:uid="{00000000-0005-0000-0000-00004B020000}"/>
    <cellStyle name="Calculation 2 2 2 2 12 2 3 3" xfId="659" xr:uid="{00000000-0005-0000-0000-00004C020000}"/>
    <cellStyle name="Calculation 2 2 2 2 12 2 3 4" xfId="660" xr:uid="{00000000-0005-0000-0000-00004D020000}"/>
    <cellStyle name="Calculation 2 2 2 2 12 2 3 5" xfId="661" xr:uid="{00000000-0005-0000-0000-00004E020000}"/>
    <cellStyle name="Calculation 2 2 2 2 12 2 4" xfId="662" xr:uid="{00000000-0005-0000-0000-00004F020000}"/>
    <cellStyle name="Calculation 2 2 2 2 12 2 4 2" xfId="663" xr:uid="{00000000-0005-0000-0000-000050020000}"/>
    <cellStyle name="Calculation 2 2 2 2 12 2 5" xfId="664" xr:uid="{00000000-0005-0000-0000-000051020000}"/>
    <cellStyle name="Calculation 2 2 2 2 12 2 5 2" xfId="665" xr:uid="{00000000-0005-0000-0000-000052020000}"/>
    <cellStyle name="Calculation 2 2 2 2 12 2 6" xfId="666" xr:uid="{00000000-0005-0000-0000-000053020000}"/>
    <cellStyle name="Calculation 2 2 2 2 12 2 7" xfId="667" xr:uid="{00000000-0005-0000-0000-000054020000}"/>
    <cellStyle name="Calculation 2 2 2 2 12 3" xfId="668" xr:uid="{00000000-0005-0000-0000-000055020000}"/>
    <cellStyle name="Calculation 2 2 2 2 12 3 2" xfId="669" xr:uid="{00000000-0005-0000-0000-000056020000}"/>
    <cellStyle name="Calculation 2 2 2 2 12 3 3" xfId="670" xr:uid="{00000000-0005-0000-0000-000057020000}"/>
    <cellStyle name="Calculation 2 2 2 2 12 3 4" xfId="671" xr:uid="{00000000-0005-0000-0000-000058020000}"/>
    <cellStyle name="Calculation 2 2 2 2 12 3 5" xfId="672" xr:uid="{00000000-0005-0000-0000-000059020000}"/>
    <cellStyle name="Calculation 2 2 2 2 12 4" xfId="673" xr:uid="{00000000-0005-0000-0000-00005A020000}"/>
    <cellStyle name="Calculation 2 2 2 2 12 4 2" xfId="674" xr:uid="{00000000-0005-0000-0000-00005B020000}"/>
    <cellStyle name="Calculation 2 2 2 2 12 4 3" xfId="675" xr:uid="{00000000-0005-0000-0000-00005C020000}"/>
    <cellStyle name="Calculation 2 2 2 2 12 4 4" xfId="676" xr:uid="{00000000-0005-0000-0000-00005D020000}"/>
    <cellStyle name="Calculation 2 2 2 2 12 4 5" xfId="677" xr:uid="{00000000-0005-0000-0000-00005E020000}"/>
    <cellStyle name="Calculation 2 2 2 2 12 5" xfId="678" xr:uid="{00000000-0005-0000-0000-00005F020000}"/>
    <cellStyle name="Calculation 2 2 2 2 12 5 2" xfId="679" xr:uid="{00000000-0005-0000-0000-000060020000}"/>
    <cellStyle name="Calculation 2 2 2 2 12 6" xfId="680" xr:uid="{00000000-0005-0000-0000-000061020000}"/>
    <cellStyle name="Calculation 2 2 2 2 12 6 2" xfId="681" xr:uid="{00000000-0005-0000-0000-000062020000}"/>
    <cellStyle name="Calculation 2 2 2 2 12 7" xfId="682" xr:uid="{00000000-0005-0000-0000-000063020000}"/>
    <cellStyle name="Calculation 2 2 2 2 12 8" xfId="683" xr:uid="{00000000-0005-0000-0000-000064020000}"/>
    <cellStyle name="Calculation 2 2 2 2 13" xfId="684" xr:uid="{00000000-0005-0000-0000-000065020000}"/>
    <cellStyle name="Calculation 2 2 2 2 13 2" xfId="685" xr:uid="{00000000-0005-0000-0000-000066020000}"/>
    <cellStyle name="Calculation 2 2 2 2 13 2 2" xfId="686" xr:uid="{00000000-0005-0000-0000-000067020000}"/>
    <cellStyle name="Calculation 2 2 2 2 13 2 2 2" xfId="687" xr:uid="{00000000-0005-0000-0000-000068020000}"/>
    <cellStyle name="Calculation 2 2 2 2 13 2 2 3" xfId="688" xr:uid="{00000000-0005-0000-0000-000069020000}"/>
    <cellStyle name="Calculation 2 2 2 2 13 2 2 4" xfId="689" xr:uid="{00000000-0005-0000-0000-00006A020000}"/>
    <cellStyle name="Calculation 2 2 2 2 13 2 2 5" xfId="690" xr:uid="{00000000-0005-0000-0000-00006B020000}"/>
    <cellStyle name="Calculation 2 2 2 2 13 2 3" xfId="691" xr:uid="{00000000-0005-0000-0000-00006C020000}"/>
    <cellStyle name="Calculation 2 2 2 2 13 2 3 2" xfId="692" xr:uid="{00000000-0005-0000-0000-00006D020000}"/>
    <cellStyle name="Calculation 2 2 2 2 13 2 3 3" xfId="693" xr:uid="{00000000-0005-0000-0000-00006E020000}"/>
    <cellStyle name="Calculation 2 2 2 2 13 2 3 4" xfId="694" xr:uid="{00000000-0005-0000-0000-00006F020000}"/>
    <cellStyle name="Calculation 2 2 2 2 13 2 3 5" xfId="695" xr:uid="{00000000-0005-0000-0000-000070020000}"/>
    <cellStyle name="Calculation 2 2 2 2 13 2 4" xfId="696" xr:uid="{00000000-0005-0000-0000-000071020000}"/>
    <cellStyle name="Calculation 2 2 2 2 13 2 4 2" xfId="697" xr:uid="{00000000-0005-0000-0000-000072020000}"/>
    <cellStyle name="Calculation 2 2 2 2 13 2 5" xfId="698" xr:uid="{00000000-0005-0000-0000-000073020000}"/>
    <cellStyle name="Calculation 2 2 2 2 13 2 5 2" xfId="699" xr:uid="{00000000-0005-0000-0000-000074020000}"/>
    <cellStyle name="Calculation 2 2 2 2 13 2 6" xfId="700" xr:uid="{00000000-0005-0000-0000-000075020000}"/>
    <cellStyle name="Calculation 2 2 2 2 13 2 7" xfId="701" xr:uid="{00000000-0005-0000-0000-000076020000}"/>
    <cellStyle name="Calculation 2 2 2 2 13 3" xfId="702" xr:uid="{00000000-0005-0000-0000-000077020000}"/>
    <cellStyle name="Calculation 2 2 2 2 13 3 2" xfId="703" xr:uid="{00000000-0005-0000-0000-000078020000}"/>
    <cellStyle name="Calculation 2 2 2 2 13 3 3" xfId="704" xr:uid="{00000000-0005-0000-0000-000079020000}"/>
    <cellStyle name="Calculation 2 2 2 2 13 3 4" xfId="705" xr:uid="{00000000-0005-0000-0000-00007A020000}"/>
    <cellStyle name="Calculation 2 2 2 2 13 3 5" xfId="706" xr:uid="{00000000-0005-0000-0000-00007B020000}"/>
    <cellStyle name="Calculation 2 2 2 2 13 4" xfId="707" xr:uid="{00000000-0005-0000-0000-00007C020000}"/>
    <cellStyle name="Calculation 2 2 2 2 13 4 2" xfId="708" xr:uid="{00000000-0005-0000-0000-00007D020000}"/>
    <cellStyle name="Calculation 2 2 2 2 13 4 3" xfId="709" xr:uid="{00000000-0005-0000-0000-00007E020000}"/>
    <cellStyle name="Calculation 2 2 2 2 13 4 4" xfId="710" xr:uid="{00000000-0005-0000-0000-00007F020000}"/>
    <cellStyle name="Calculation 2 2 2 2 13 4 5" xfId="711" xr:uid="{00000000-0005-0000-0000-000080020000}"/>
    <cellStyle name="Calculation 2 2 2 2 13 5" xfId="712" xr:uid="{00000000-0005-0000-0000-000081020000}"/>
    <cellStyle name="Calculation 2 2 2 2 13 5 2" xfId="713" xr:uid="{00000000-0005-0000-0000-000082020000}"/>
    <cellStyle name="Calculation 2 2 2 2 13 6" xfId="714" xr:uid="{00000000-0005-0000-0000-000083020000}"/>
    <cellStyle name="Calculation 2 2 2 2 13 6 2" xfId="715" xr:uid="{00000000-0005-0000-0000-000084020000}"/>
    <cellStyle name="Calculation 2 2 2 2 13 7" xfId="716" xr:uid="{00000000-0005-0000-0000-000085020000}"/>
    <cellStyle name="Calculation 2 2 2 2 13 8" xfId="717" xr:uid="{00000000-0005-0000-0000-000086020000}"/>
    <cellStyle name="Calculation 2 2 2 2 14" xfId="718" xr:uid="{00000000-0005-0000-0000-000087020000}"/>
    <cellStyle name="Calculation 2 2 2 2 14 2" xfId="719" xr:uid="{00000000-0005-0000-0000-000088020000}"/>
    <cellStyle name="Calculation 2 2 2 2 14 2 2" xfId="720" xr:uid="{00000000-0005-0000-0000-000089020000}"/>
    <cellStyle name="Calculation 2 2 2 2 14 2 2 2" xfId="721" xr:uid="{00000000-0005-0000-0000-00008A020000}"/>
    <cellStyle name="Calculation 2 2 2 2 14 2 2 3" xfId="722" xr:uid="{00000000-0005-0000-0000-00008B020000}"/>
    <cellStyle name="Calculation 2 2 2 2 14 2 2 4" xfId="723" xr:uid="{00000000-0005-0000-0000-00008C020000}"/>
    <cellStyle name="Calculation 2 2 2 2 14 2 2 5" xfId="724" xr:uid="{00000000-0005-0000-0000-00008D020000}"/>
    <cellStyle name="Calculation 2 2 2 2 14 2 3" xfId="725" xr:uid="{00000000-0005-0000-0000-00008E020000}"/>
    <cellStyle name="Calculation 2 2 2 2 14 2 3 2" xfId="726" xr:uid="{00000000-0005-0000-0000-00008F020000}"/>
    <cellStyle name="Calculation 2 2 2 2 14 2 3 3" xfId="727" xr:uid="{00000000-0005-0000-0000-000090020000}"/>
    <cellStyle name="Calculation 2 2 2 2 14 2 3 4" xfId="728" xr:uid="{00000000-0005-0000-0000-000091020000}"/>
    <cellStyle name="Calculation 2 2 2 2 14 2 3 5" xfId="729" xr:uid="{00000000-0005-0000-0000-000092020000}"/>
    <cellStyle name="Calculation 2 2 2 2 14 2 4" xfId="730" xr:uid="{00000000-0005-0000-0000-000093020000}"/>
    <cellStyle name="Calculation 2 2 2 2 14 2 4 2" xfId="731" xr:uid="{00000000-0005-0000-0000-000094020000}"/>
    <cellStyle name="Calculation 2 2 2 2 14 2 5" xfId="732" xr:uid="{00000000-0005-0000-0000-000095020000}"/>
    <cellStyle name="Calculation 2 2 2 2 14 2 5 2" xfId="733" xr:uid="{00000000-0005-0000-0000-000096020000}"/>
    <cellStyle name="Calculation 2 2 2 2 14 2 6" xfId="734" xr:uid="{00000000-0005-0000-0000-000097020000}"/>
    <cellStyle name="Calculation 2 2 2 2 14 2 7" xfId="735" xr:uid="{00000000-0005-0000-0000-000098020000}"/>
    <cellStyle name="Calculation 2 2 2 2 14 3" xfId="736" xr:uid="{00000000-0005-0000-0000-000099020000}"/>
    <cellStyle name="Calculation 2 2 2 2 14 3 2" xfId="737" xr:uid="{00000000-0005-0000-0000-00009A020000}"/>
    <cellStyle name="Calculation 2 2 2 2 14 3 3" xfId="738" xr:uid="{00000000-0005-0000-0000-00009B020000}"/>
    <cellStyle name="Calculation 2 2 2 2 14 3 4" xfId="739" xr:uid="{00000000-0005-0000-0000-00009C020000}"/>
    <cellStyle name="Calculation 2 2 2 2 14 3 5" xfId="740" xr:uid="{00000000-0005-0000-0000-00009D020000}"/>
    <cellStyle name="Calculation 2 2 2 2 14 4" xfId="741" xr:uid="{00000000-0005-0000-0000-00009E020000}"/>
    <cellStyle name="Calculation 2 2 2 2 14 4 2" xfId="742" xr:uid="{00000000-0005-0000-0000-00009F020000}"/>
    <cellStyle name="Calculation 2 2 2 2 14 4 3" xfId="743" xr:uid="{00000000-0005-0000-0000-0000A0020000}"/>
    <cellStyle name="Calculation 2 2 2 2 14 4 4" xfId="744" xr:uid="{00000000-0005-0000-0000-0000A1020000}"/>
    <cellStyle name="Calculation 2 2 2 2 14 4 5" xfId="745" xr:uid="{00000000-0005-0000-0000-0000A2020000}"/>
    <cellStyle name="Calculation 2 2 2 2 14 5" xfId="746" xr:uid="{00000000-0005-0000-0000-0000A3020000}"/>
    <cellStyle name="Calculation 2 2 2 2 14 5 2" xfId="747" xr:uid="{00000000-0005-0000-0000-0000A4020000}"/>
    <cellStyle name="Calculation 2 2 2 2 14 6" xfId="748" xr:uid="{00000000-0005-0000-0000-0000A5020000}"/>
    <cellStyle name="Calculation 2 2 2 2 14 6 2" xfId="749" xr:uid="{00000000-0005-0000-0000-0000A6020000}"/>
    <cellStyle name="Calculation 2 2 2 2 14 7" xfId="750" xr:uid="{00000000-0005-0000-0000-0000A7020000}"/>
    <cellStyle name="Calculation 2 2 2 2 14 8" xfId="751" xr:uid="{00000000-0005-0000-0000-0000A8020000}"/>
    <cellStyle name="Calculation 2 2 2 2 15" xfId="752" xr:uid="{00000000-0005-0000-0000-0000A9020000}"/>
    <cellStyle name="Calculation 2 2 2 2 15 2" xfId="753" xr:uid="{00000000-0005-0000-0000-0000AA020000}"/>
    <cellStyle name="Calculation 2 2 2 2 15 2 2" xfId="754" xr:uid="{00000000-0005-0000-0000-0000AB020000}"/>
    <cellStyle name="Calculation 2 2 2 2 15 2 3" xfId="755" xr:uid="{00000000-0005-0000-0000-0000AC020000}"/>
    <cellStyle name="Calculation 2 2 2 2 15 2 4" xfId="756" xr:uid="{00000000-0005-0000-0000-0000AD020000}"/>
    <cellStyle name="Calculation 2 2 2 2 15 2 5" xfId="757" xr:uid="{00000000-0005-0000-0000-0000AE020000}"/>
    <cellStyle name="Calculation 2 2 2 2 15 3" xfId="758" xr:uid="{00000000-0005-0000-0000-0000AF020000}"/>
    <cellStyle name="Calculation 2 2 2 2 15 3 2" xfId="759" xr:uid="{00000000-0005-0000-0000-0000B0020000}"/>
    <cellStyle name="Calculation 2 2 2 2 15 3 3" xfId="760" xr:uid="{00000000-0005-0000-0000-0000B1020000}"/>
    <cellStyle name="Calculation 2 2 2 2 15 3 4" xfId="761" xr:uid="{00000000-0005-0000-0000-0000B2020000}"/>
    <cellStyle name="Calculation 2 2 2 2 15 3 5" xfId="762" xr:uid="{00000000-0005-0000-0000-0000B3020000}"/>
    <cellStyle name="Calculation 2 2 2 2 15 4" xfId="763" xr:uid="{00000000-0005-0000-0000-0000B4020000}"/>
    <cellStyle name="Calculation 2 2 2 2 15 4 2" xfId="764" xr:uid="{00000000-0005-0000-0000-0000B5020000}"/>
    <cellStyle name="Calculation 2 2 2 2 15 5" xfId="765" xr:uid="{00000000-0005-0000-0000-0000B6020000}"/>
    <cellStyle name="Calculation 2 2 2 2 15 5 2" xfId="766" xr:uid="{00000000-0005-0000-0000-0000B7020000}"/>
    <cellStyle name="Calculation 2 2 2 2 15 6" xfId="767" xr:uid="{00000000-0005-0000-0000-0000B8020000}"/>
    <cellStyle name="Calculation 2 2 2 2 15 7" xfId="768" xr:uid="{00000000-0005-0000-0000-0000B9020000}"/>
    <cellStyle name="Calculation 2 2 2 2 16" xfId="769" xr:uid="{00000000-0005-0000-0000-0000BA020000}"/>
    <cellStyle name="Calculation 2 2 2 2 16 2" xfId="770" xr:uid="{00000000-0005-0000-0000-0000BB020000}"/>
    <cellStyle name="Calculation 2 2 2 2 16 3" xfId="771" xr:uid="{00000000-0005-0000-0000-0000BC020000}"/>
    <cellStyle name="Calculation 2 2 2 2 16 4" xfId="772" xr:uid="{00000000-0005-0000-0000-0000BD020000}"/>
    <cellStyle name="Calculation 2 2 2 2 16 5" xfId="773" xr:uid="{00000000-0005-0000-0000-0000BE020000}"/>
    <cellStyle name="Calculation 2 2 2 2 17" xfId="774" xr:uid="{00000000-0005-0000-0000-0000BF020000}"/>
    <cellStyle name="Calculation 2 2 2 2 17 2" xfId="775" xr:uid="{00000000-0005-0000-0000-0000C0020000}"/>
    <cellStyle name="Calculation 2 2 2 2 17 3" xfId="776" xr:uid="{00000000-0005-0000-0000-0000C1020000}"/>
    <cellStyle name="Calculation 2 2 2 2 17 4" xfId="777" xr:uid="{00000000-0005-0000-0000-0000C2020000}"/>
    <cellStyle name="Calculation 2 2 2 2 17 5" xfId="778" xr:uid="{00000000-0005-0000-0000-0000C3020000}"/>
    <cellStyle name="Calculation 2 2 2 2 18" xfId="779" xr:uid="{00000000-0005-0000-0000-0000C4020000}"/>
    <cellStyle name="Calculation 2 2 2 2 18 2" xfId="780" xr:uid="{00000000-0005-0000-0000-0000C5020000}"/>
    <cellStyle name="Calculation 2 2 2 2 19" xfId="781" xr:uid="{00000000-0005-0000-0000-0000C6020000}"/>
    <cellStyle name="Calculation 2 2 2 2 19 2" xfId="782" xr:uid="{00000000-0005-0000-0000-0000C7020000}"/>
    <cellStyle name="Calculation 2 2 2 2 2" xfId="783" xr:uid="{00000000-0005-0000-0000-0000C8020000}"/>
    <cellStyle name="Calculation 2 2 2 2 2 2" xfId="784" xr:uid="{00000000-0005-0000-0000-0000C9020000}"/>
    <cellStyle name="Calculation 2 2 2 2 2 2 2" xfId="785" xr:uid="{00000000-0005-0000-0000-0000CA020000}"/>
    <cellStyle name="Calculation 2 2 2 2 2 2 2 2" xfId="786" xr:uid="{00000000-0005-0000-0000-0000CB020000}"/>
    <cellStyle name="Calculation 2 2 2 2 2 2 2 3" xfId="787" xr:uid="{00000000-0005-0000-0000-0000CC020000}"/>
    <cellStyle name="Calculation 2 2 2 2 2 2 2 4" xfId="788" xr:uid="{00000000-0005-0000-0000-0000CD020000}"/>
    <cellStyle name="Calculation 2 2 2 2 2 2 2 5" xfId="789" xr:uid="{00000000-0005-0000-0000-0000CE020000}"/>
    <cellStyle name="Calculation 2 2 2 2 2 2 3" xfId="790" xr:uid="{00000000-0005-0000-0000-0000CF020000}"/>
    <cellStyle name="Calculation 2 2 2 2 2 2 3 2" xfId="791" xr:uid="{00000000-0005-0000-0000-0000D0020000}"/>
    <cellStyle name="Calculation 2 2 2 2 2 2 3 3" xfId="792" xr:uid="{00000000-0005-0000-0000-0000D1020000}"/>
    <cellStyle name="Calculation 2 2 2 2 2 2 3 4" xfId="793" xr:uid="{00000000-0005-0000-0000-0000D2020000}"/>
    <cellStyle name="Calculation 2 2 2 2 2 2 3 5" xfId="794" xr:uid="{00000000-0005-0000-0000-0000D3020000}"/>
    <cellStyle name="Calculation 2 2 2 2 2 2 4" xfId="795" xr:uid="{00000000-0005-0000-0000-0000D4020000}"/>
    <cellStyle name="Calculation 2 2 2 2 2 2 4 2" xfId="796" xr:uid="{00000000-0005-0000-0000-0000D5020000}"/>
    <cellStyle name="Calculation 2 2 2 2 2 2 5" xfId="797" xr:uid="{00000000-0005-0000-0000-0000D6020000}"/>
    <cellStyle name="Calculation 2 2 2 2 2 2 5 2" xfId="798" xr:uid="{00000000-0005-0000-0000-0000D7020000}"/>
    <cellStyle name="Calculation 2 2 2 2 2 2 6" xfId="799" xr:uid="{00000000-0005-0000-0000-0000D8020000}"/>
    <cellStyle name="Calculation 2 2 2 2 2 2 7" xfId="800" xr:uid="{00000000-0005-0000-0000-0000D9020000}"/>
    <cellStyle name="Calculation 2 2 2 2 2 3" xfId="801" xr:uid="{00000000-0005-0000-0000-0000DA020000}"/>
    <cellStyle name="Calculation 2 2 2 2 2 3 2" xfId="802" xr:uid="{00000000-0005-0000-0000-0000DB020000}"/>
    <cellStyle name="Calculation 2 2 2 2 2 3 3" xfId="803" xr:uid="{00000000-0005-0000-0000-0000DC020000}"/>
    <cellStyle name="Calculation 2 2 2 2 2 3 4" xfId="804" xr:uid="{00000000-0005-0000-0000-0000DD020000}"/>
    <cellStyle name="Calculation 2 2 2 2 2 3 5" xfId="805" xr:uid="{00000000-0005-0000-0000-0000DE020000}"/>
    <cellStyle name="Calculation 2 2 2 2 2 4" xfId="806" xr:uid="{00000000-0005-0000-0000-0000DF020000}"/>
    <cellStyle name="Calculation 2 2 2 2 2 4 2" xfId="807" xr:uid="{00000000-0005-0000-0000-0000E0020000}"/>
    <cellStyle name="Calculation 2 2 2 2 2 4 3" xfId="808" xr:uid="{00000000-0005-0000-0000-0000E1020000}"/>
    <cellStyle name="Calculation 2 2 2 2 2 4 4" xfId="809" xr:uid="{00000000-0005-0000-0000-0000E2020000}"/>
    <cellStyle name="Calculation 2 2 2 2 2 4 5" xfId="810" xr:uid="{00000000-0005-0000-0000-0000E3020000}"/>
    <cellStyle name="Calculation 2 2 2 2 2 5" xfId="811" xr:uid="{00000000-0005-0000-0000-0000E4020000}"/>
    <cellStyle name="Calculation 2 2 2 2 2 5 2" xfId="812" xr:uid="{00000000-0005-0000-0000-0000E5020000}"/>
    <cellStyle name="Calculation 2 2 2 2 2 6" xfId="813" xr:uid="{00000000-0005-0000-0000-0000E6020000}"/>
    <cellStyle name="Calculation 2 2 2 2 2 6 2" xfId="814" xr:uid="{00000000-0005-0000-0000-0000E7020000}"/>
    <cellStyle name="Calculation 2 2 2 2 2 7" xfId="815" xr:uid="{00000000-0005-0000-0000-0000E8020000}"/>
    <cellStyle name="Calculation 2 2 2 2 2 8" xfId="816" xr:uid="{00000000-0005-0000-0000-0000E9020000}"/>
    <cellStyle name="Calculation 2 2 2 2 20" xfId="817" xr:uid="{00000000-0005-0000-0000-0000EA020000}"/>
    <cellStyle name="Calculation 2 2 2 2 21" xfId="818" xr:uid="{00000000-0005-0000-0000-0000EB020000}"/>
    <cellStyle name="Calculation 2 2 2 2 3" xfId="819" xr:uid="{00000000-0005-0000-0000-0000EC020000}"/>
    <cellStyle name="Calculation 2 2 2 2 3 2" xfId="820" xr:uid="{00000000-0005-0000-0000-0000ED020000}"/>
    <cellStyle name="Calculation 2 2 2 2 3 2 2" xfId="821" xr:uid="{00000000-0005-0000-0000-0000EE020000}"/>
    <cellStyle name="Calculation 2 2 2 2 3 2 2 2" xfId="822" xr:uid="{00000000-0005-0000-0000-0000EF020000}"/>
    <cellStyle name="Calculation 2 2 2 2 3 2 2 3" xfId="823" xr:uid="{00000000-0005-0000-0000-0000F0020000}"/>
    <cellStyle name="Calculation 2 2 2 2 3 2 2 4" xfId="824" xr:uid="{00000000-0005-0000-0000-0000F1020000}"/>
    <cellStyle name="Calculation 2 2 2 2 3 2 2 5" xfId="825" xr:uid="{00000000-0005-0000-0000-0000F2020000}"/>
    <cellStyle name="Calculation 2 2 2 2 3 2 3" xfId="826" xr:uid="{00000000-0005-0000-0000-0000F3020000}"/>
    <cellStyle name="Calculation 2 2 2 2 3 2 3 2" xfId="827" xr:uid="{00000000-0005-0000-0000-0000F4020000}"/>
    <cellStyle name="Calculation 2 2 2 2 3 2 3 3" xfId="828" xr:uid="{00000000-0005-0000-0000-0000F5020000}"/>
    <cellStyle name="Calculation 2 2 2 2 3 2 3 4" xfId="829" xr:uid="{00000000-0005-0000-0000-0000F6020000}"/>
    <cellStyle name="Calculation 2 2 2 2 3 2 3 5" xfId="830" xr:uid="{00000000-0005-0000-0000-0000F7020000}"/>
    <cellStyle name="Calculation 2 2 2 2 3 2 4" xfId="831" xr:uid="{00000000-0005-0000-0000-0000F8020000}"/>
    <cellStyle name="Calculation 2 2 2 2 3 2 4 2" xfId="832" xr:uid="{00000000-0005-0000-0000-0000F9020000}"/>
    <cellStyle name="Calculation 2 2 2 2 3 2 5" xfId="833" xr:uid="{00000000-0005-0000-0000-0000FA020000}"/>
    <cellStyle name="Calculation 2 2 2 2 3 2 5 2" xfId="834" xr:uid="{00000000-0005-0000-0000-0000FB020000}"/>
    <cellStyle name="Calculation 2 2 2 2 3 2 6" xfId="835" xr:uid="{00000000-0005-0000-0000-0000FC020000}"/>
    <cellStyle name="Calculation 2 2 2 2 3 2 7" xfId="836" xr:uid="{00000000-0005-0000-0000-0000FD020000}"/>
    <cellStyle name="Calculation 2 2 2 2 3 3" xfId="837" xr:uid="{00000000-0005-0000-0000-0000FE020000}"/>
    <cellStyle name="Calculation 2 2 2 2 3 3 2" xfId="838" xr:uid="{00000000-0005-0000-0000-0000FF020000}"/>
    <cellStyle name="Calculation 2 2 2 2 3 3 3" xfId="839" xr:uid="{00000000-0005-0000-0000-000000030000}"/>
    <cellStyle name="Calculation 2 2 2 2 3 3 4" xfId="840" xr:uid="{00000000-0005-0000-0000-000001030000}"/>
    <cellStyle name="Calculation 2 2 2 2 3 3 5" xfId="841" xr:uid="{00000000-0005-0000-0000-000002030000}"/>
    <cellStyle name="Calculation 2 2 2 2 3 4" xfId="842" xr:uid="{00000000-0005-0000-0000-000003030000}"/>
    <cellStyle name="Calculation 2 2 2 2 3 4 2" xfId="843" xr:uid="{00000000-0005-0000-0000-000004030000}"/>
    <cellStyle name="Calculation 2 2 2 2 3 4 3" xfId="844" xr:uid="{00000000-0005-0000-0000-000005030000}"/>
    <cellStyle name="Calculation 2 2 2 2 3 4 4" xfId="845" xr:uid="{00000000-0005-0000-0000-000006030000}"/>
    <cellStyle name="Calculation 2 2 2 2 3 4 5" xfId="846" xr:uid="{00000000-0005-0000-0000-000007030000}"/>
    <cellStyle name="Calculation 2 2 2 2 3 5" xfId="847" xr:uid="{00000000-0005-0000-0000-000008030000}"/>
    <cellStyle name="Calculation 2 2 2 2 3 5 2" xfId="848" xr:uid="{00000000-0005-0000-0000-000009030000}"/>
    <cellStyle name="Calculation 2 2 2 2 3 6" xfId="849" xr:uid="{00000000-0005-0000-0000-00000A030000}"/>
    <cellStyle name="Calculation 2 2 2 2 3 6 2" xfId="850" xr:uid="{00000000-0005-0000-0000-00000B030000}"/>
    <cellStyle name="Calculation 2 2 2 2 3 7" xfId="851" xr:uid="{00000000-0005-0000-0000-00000C030000}"/>
    <cellStyle name="Calculation 2 2 2 2 3 8" xfId="852" xr:uid="{00000000-0005-0000-0000-00000D030000}"/>
    <cellStyle name="Calculation 2 2 2 2 4" xfId="853" xr:uid="{00000000-0005-0000-0000-00000E030000}"/>
    <cellStyle name="Calculation 2 2 2 2 4 2" xfId="854" xr:uid="{00000000-0005-0000-0000-00000F030000}"/>
    <cellStyle name="Calculation 2 2 2 2 4 2 2" xfId="855" xr:uid="{00000000-0005-0000-0000-000010030000}"/>
    <cellStyle name="Calculation 2 2 2 2 4 2 2 2" xfId="856" xr:uid="{00000000-0005-0000-0000-000011030000}"/>
    <cellStyle name="Calculation 2 2 2 2 4 2 2 3" xfId="857" xr:uid="{00000000-0005-0000-0000-000012030000}"/>
    <cellStyle name="Calculation 2 2 2 2 4 2 2 4" xfId="858" xr:uid="{00000000-0005-0000-0000-000013030000}"/>
    <cellStyle name="Calculation 2 2 2 2 4 2 2 5" xfId="859" xr:uid="{00000000-0005-0000-0000-000014030000}"/>
    <cellStyle name="Calculation 2 2 2 2 4 2 3" xfId="860" xr:uid="{00000000-0005-0000-0000-000015030000}"/>
    <cellStyle name="Calculation 2 2 2 2 4 2 3 2" xfId="861" xr:uid="{00000000-0005-0000-0000-000016030000}"/>
    <cellStyle name="Calculation 2 2 2 2 4 2 3 3" xfId="862" xr:uid="{00000000-0005-0000-0000-000017030000}"/>
    <cellStyle name="Calculation 2 2 2 2 4 2 3 4" xfId="863" xr:uid="{00000000-0005-0000-0000-000018030000}"/>
    <cellStyle name="Calculation 2 2 2 2 4 2 3 5" xfId="864" xr:uid="{00000000-0005-0000-0000-000019030000}"/>
    <cellStyle name="Calculation 2 2 2 2 4 2 4" xfId="865" xr:uid="{00000000-0005-0000-0000-00001A030000}"/>
    <cellStyle name="Calculation 2 2 2 2 4 2 4 2" xfId="866" xr:uid="{00000000-0005-0000-0000-00001B030000}"/>
    <cellStyle name="Calculation 2 2 2 2 4 2 5" xfId="867" xr:uid="{00000000-0005-0000-0000-00001C030000}"/>
    <cellStyle name="Calculation 2 2 2 2 4 2 5 2" xfId="868" xr:uid="{00000000-0005-0000-0000-00001D030000}"/>
    <cellStyle name="Calculation 2 2 2 2 4 2 6" xfId="869" xr:uid="{00000000-0005-0000-0000-00001E030000}"/>
    <cellStyle name="Calculation 2 2 2 2 4 2 7" xfId="870" xr:uid="{00000000-0005-0000-0000-00001F030000}"/>
    <cellStyle name="Calculation 2 2 2 2 4 3" xfId="871" xr:uid="{00000000-0005-0000-0000-000020030000}"/>
    <cellStyle name="Calculation 2 2 2 2 4 3 2" xfId="872" xr:uid="{00000000-0005-0000-0000-000021030000}"/>
    <cellStyle name="Calculation 2 2 2 2 4 3 3" xfId="873" xr:uid="{00000000-0005-0000-0000-000022030000}"/>
    <cellStyle name="Calculation 2 2 2 2 4 3 4" xfId="874" xr:uid="{00000000-0005-0000-0000-000023030000}"/>
    <cellStyle name="Calculation 2 2 2 2 4 3 5" xfId="875" xr:uid="{00000000-0005-0000-0000-000024030000}"/>
    <cellStyle name="Calculation 2 2 2 2 4 4" xfId="876" xr:uid="{00000000-0005-0000-0000-000025030000}"/>
    <cellStyle name="Calculation 2 2 2 2 4 4 2" xfId="877" xr:uid="{00000000-0005-0000-0000-000026030000}"/>
    <cellStyle name="Calculation 2 2 2 2 4 4 3" xfId="878" xr:uid="{00000000-0005-0000-0000-000027030000}"/>
    <cellStyle name="Calculation 2 2 2 2 4 4 4" xfId="879" xr:uid="{00000000-0005-0000-0000-000028030000}"/>
    <cellStyle name="Calculation 2 2 2 2 4 4 5" xfId="880" xr:uid="{00000000-0005-0000-0000-000029030000}"/>
    <cellStyle name="Calculation 2 2 2 2 4 5" xfId="881" xr:uid="{00000000-0005-0000-0000-00002A030000}"/>
    <cellStyle name="Calculation 2 2 2 2 4 5 2" xfId="882" xr:uid="{00000000-0005-0000-0000-00002B030000}"/>
    <cellStyle name="Calculation 2 2 2 2 4 6" xfId="883" xr:uid="{00000000-0005-0000-0000-00002C030000}"/>
    <cellStyle name="Calculation 2 2 2 2 4 6 2" xfId="884" xr:uid="{00000000-0005-0000-0000-00002D030000}"/>
    <cellStyle name="Calculation 2 2 2 2 4 7" xfId="885" xr:uid="{00000000-0005-0000-0000-00002E030000}"/>
    <cellStyle name="Calculation 2 2 2 2 4 8" xfId="886" xr:uid="{00000000-0005-0000-0000-00002F030000}"/>
    <cellStyle name="Calculation 2 2 2 2 5" xfId="887" xr:uid="{00000000-0005-0000-0000-000030030000}"/>
    <cellStyle name="Calculation 2 2 2 2 5 2" xfId="888" xr:uid="{00000000-0005-0000-0000-000031030000}"/>
    <cellStyle name="Calculation 2 2 2 2 5 2 2" xfId="889" xr:uid="{00000000-0005-0000-0000-000032030000}"/>
    <cellStyle name="Calculation 2 2 2 2 5 2 2 2" xfId="890" xr:uid="{00000000-0005-0000-0000-000033030000}"/>
    <cellStyle name="Calculation 2 2 2 2 5 2 2 3" xfId="891" xr:uid="{00000000-0005-0000-0000-000034030000}"/>
    <cellStyle name="Calculation 2 2 2 2 5 2 2 4" xfId="892" xr:uid="{00000000-0005-0000-0000-000035030000}"/>
    <cellStyle name="Calculation 2 2 2 2 5 2 2 5" xfId="893" xr:uid="{00000000-0005-0000-0000-000036030000}"/>
    <cellStyle name="Calculation 2 2 2 2 5 2 3" xfId="894" xr:uid="{00000000-0005-0000-0000-000037030000}"/>
    <cellStyle name="Calculation 2 2 2 2 5 2 3 2" xfId="895" xr:uid="{00000000-0005-0000-0000-000038030000}"/>
    <cellStyle name="Calculation 2 2 2 2 5 2 3 3" xfId="896" xr:uid="{00000000-0005-0000-0000-000039030000}"/>
    <cellStyle name="Calculation 2 2 2 2 5 2 3 4" xfId="897" xr:uid="{00000000-0005-0000-0000-00003A030000}"/>
    <cellStyle name="Calculation 2 2 2 2 5 2 3 5" xfId="898" xr:uid="{00000000-0005-0000-0000-00003B030000}"/>
    <cellStyle name="Calculation 2 2 2 2 5 2 4" xfId="899" xr:uid="{00000000-0005-0000-0000-00003C030000}"/>
    <cellStyle name="Calculation 2 2 2 2 5 2 4 2" xfId="900" xr:uid="{00000000-0005-0000-0000-00003D030000}"/>
    <cellStyle name="Calculation 2 2 2 2 5 2 5" xfId="901" xr:uid="{00000000-0005-0000-0000-00003E030000}"/>
    <cellStyle name="Calculation 2 2 2 2 5 2 5 2" xfId="902" xr:uid="{00000000-0005-0000-0000-00003F030000}"/>
    <cellStyle name="Calculation 2 2 2 2 5 2 6" xfId="903" xr:uid="{00000000-0005-0000-0000-000040030000}"/>
    <cellStyle name="Calculation 2 2 2 2 5 2 7" xfId="904" xr:uid="{00000000-0005-0000-0000-000041030000}"/>
    <cellStyle name="Calculation 2 2 2 2 5 3" xfId="905" xr:uid="{00000000-0005-0000-0000-000042030000}"/>
    <cellStyle name="Calculation 2 2 2 2 5 3 2" xfId="906" xr:uid="{00000000-0005-0000-0000-000043030000}"/>
    <cellStyle name="Calculation 2 2 2 2 5 3 3" xfId="907" xr:uid="{00000000-0005-0000-0000-000044030000}"/>
    <cellStyle name="Calculation 2 2 2 2 5 3 4" xfId="908" xr:uid="{00000000-0005-0000-0000-000045030000}"/>
    <cellStyle name="Calculation 2 2 2 2 5 3 5" xfId="909" xr:uid="{00000000-0005-0000-0000-000046030000}"/>
    <cellStyle name="Calculation 2 2 2 2 5 4" xfId="910" xr:uid="{00000000-0005-0000-0000-000047030000}"/>
    <cellStyle name="Calculation 2 2 2 2 5 4 2" xfId="911" xr:uid="{00000000-0005-0000-0000-000048030000}"/>
    <cellStyle name="Calculation 2 2 2 2 5 4 3" xfId="912" xr:uid="{00000000-0005-0000-0000-000049030000}"/>
    <cellStyle name="Calculation 2 2 2 2 5 4 4" xfId="913" xr:uid="{00000000-0005-0000-0000-00004A030000}"/>
    <cellStyle name="Calculation 2 2 2 2 5 4 5" xfId="914" xr:uid="{00000000-0005-0000-0000-00004B030000}"/>
    <cellStyle name="Calculation 2 2 2 2 5 5" xfId="915" xr:uid="{00000000-0005-0000-0000-00004C030000}"/>
    <cellStyle name="Calculation 2 2 2 2 5 5 2" xfId="916" xr:uid="{00000000-0005-0000-0000-00004D030000}"/>
    <cellStyle name="Calculation 2 2 2 2 5 6" xfId="917" xr:uid="{00000000-0005-0000-0000-00004E030000}"/>
    <cellStyle name="Calculation 2 2 2 2 5 6 2" xfId="918" xr:uid="{00000000-0005-0000-0000-00004F030000}"/>
    <cellStyle name="Calculation 2 2 2 2 5 7" xfId="919" xr:uid="{00000000-0005-0000-0000-000050030000}"/>
    <cellStyle name="Calculation 2 2 2 2 5 8" xfId="920" xr:uid="{00000000-0005-0000-0000-000051030000}"/>
    <cellStyle name="Calculation 2 2 2 2 6" xfId="921" xr:uid="{00000000-0005-0000-0000-000052030000}"/>
    <cellStyle name="Calculation 2 2 2 2 6 2" xfId="922" xr:uid="{00000000-0005-0000-0000-000053030000}"/>
    <cellStyle name="Calculation 2 2 2 2 6 2 2" xfId="923" xr:uid="{00000000-0005-0000-0000-000054030000}"/>
    <cellStyle name="Calculation 2 2 2 2 6 2 2 2" xfId="924" xr:uid="{00000000-0005-0000-0000-000055030000}"/>
    <cellStyle name="Calculation 2 2 2 2 6 2 2 3" xfId="925" xr:uid="{00000000-0005-0000-0000-000056030000}"/>
    <cellStyle name="Calculation 2 2 2 2 6 2 2 4" xfId="926" xr:uid="{00000000-0005-0000-0000-000057030000}"/>
    <cellStyle name="Calculation 2 2 2 2 6 2 2 5" xfId="927" xr:uid="{00000000-0005-0000-0000-000058030000}"/>
    <cellStyle name="Calculation 2 2 2 2 6 2 3" xfId="928" xr:uid="{00000000-0005-0000-0000-000059030000}"/>
    <cellStyle name="Calculation 2 2 2 2 6 2 3 2" xfId="929" xr:uid="{00000000-0005-0000-0000-00005A030000}"/>
    <cellStyle name="Calculation 2 2 2 2 6 2 3 3" xfId="930" xr:uid="{00000000-0005-0000-0000-00005B030000}"/>
    <cellStyle name="Calculation 2 2 2 2 6 2 3 4" xfId="931" xr:uid="{00000000-0005-0000-0000-00005C030000}"/>
    <cellStyle name="Calculation 2 2 2 2 6 2 3 5" xfId="932" xr:uid="{00000000-0005-0000-0000-00005D030000}"/>
    <cellStyle name="Calculation 2 2 2 2 6 2 4" xfId="933" xr:uid="{00000000-0005-0000-0000-00005E030000}"/>
    <cellStyle name="Calculation 2 2 2 2 6 2 4 2" xfId="934" xr:uid="{00000000-0005-0000-0000-00005F030000}"/>
    <cellStyle name="Calculation 2 2 2 2 6 2 5" xfId="935" xr:uid="{00000000-0005-0000-0000-000060030000}"/>
    <cellStyle name="Calculation 2 2 2 2 6 2 5 2" xfId="936" xr:uid="{00000000-0005-0000-0000-000061030000}"/>
    <cellStyle name="Calculation 2 2 2 2 6 2 6" xfId="937" xr:uid="{00000000-0005-0000-0000-000062030000}"/>
    <cellStyle name="Calculation 2 2 2 2 6 2 7" xfId="938" xr:uid="{00000000-0005-0000-0000-000063030000}"/>
    <cellStyle name="Calculation 2 2 2 2 6 3" xfId="939" xr:uid="{00000000-0005-0000-0000-000064030000}"/>
    <cellStyle name="Calculation 2 2 2 2 6 3 2" xfId="940" xr:uid="{00000000-0005-0000-0000-000065030000}"/>
    <cellStyle name="Calculation 2 2 2 2 6 3 3" xfId="941" xr:uid="{00000000-0005-0000-0000-000066030000}"/>
    <cellStyle name="Calculation 2 2 2 2 6 3 4" xfId="942" xr:uid="{00000000-0005-0000-0000-000067030000}"/>
    <cellStyle name="Calculation 2 2 2 2 6 3 5" xfId="943" xr:uid="{00000000-0005-0000-0000-000068030000}"/>
    <cellStyle name="Calculation 2 2 2 2 6 4" xfId="944" xr:uid="{00000000-0005-0000-0000-000069030000}"/>
    <cellStyle name="Calculation 2 2 2 2 6 4 2" xfId="945" xr:uid="{00000000-0005-0000-0000-00006A030000}"/>
    <cellStyle name="Calculation 2 2 2 2 6 4 3" xfId="946" xr:uid="{00000000-0005-0000-0000-00006B030000}"/>
    <cellStyle name="Calculation 2 2 2 2 6 4 4" xfId="947" xr:uid="{00000000-0005-0000-0000-00006C030000}"/>
    <cellStyle name="Calculation 2 2 2 2 6 4 5" xfId="948" xr:uid="{00000000-0005-0000-0000-00006D030000}"/>
    <cellStyle name="Calculation 2 2 2 2 6 5" xfId="949" xr:uid="{00000000-0005-0000-0000-00006E030000}"/>
    <cellStyle name="Calculation 2 2 2 2 6 5 2" xfId="950" xr:uid="{00000000-0005-0000-0000-00006F030000}"/>
    <cellStyle name="Calculation 2 2 2 2 6 6" xfId="951" xr:uid="{00000000-0005-0000-0000-000070030000}"/>
    <cellStyle name="Calculation 2 2 2 2 6 6 2" xfId="952" xr:uid="{00000000-0005-0000-0000-000071030000}"/>
    <cellStyle name="Calculation 2 2 2 2 6 7" xfId="953" xr:uid="{00000000-0005-0000-0000-000072030000}"/>
    <cellStyle name="Calculation 2 2 2 2 6 8" xfId="954" xr:uid="{00000000-0005-0000-0000-000073030000}"/>
    <cellStyle name="Calculation 2 2 2 2 7" xfId="955" xr:uid="{00000000-0005-0000-0000-000074030000}"/>
    <cellStyle name="Calculation 2 2 2 2 7 2" xfId="956" xr:uid="{00000000-0005-0000-0000-000075030000}"/>
    <cellStyle name="Calculation 2 2 2 2 7 2 2" xfId="957" xr:uid="{00000000-0005-0000-0000-000076030000}"/>
    <cellStyle name="Calculation 2 2 2 2 7 2 2 2" xfId="958" xr:uid="{00000000-0005-0000-0000-000077030000}"/>
    <cellStyle name="Calculation 2 2 2 2 7 2 2 3" xfId="959" xr:uid="{00000000-0005-0000-0000-000078030000}"/>
    <cellStyle name="Calculation 2 2 2 2 7 2 2 4" xfId="960" xr:uid="{00000000-0005-0000-0000-000079030000}"/>
    <cellStyle name="Calculation 2 2 2 2 7 2 2 5" xfId="961" xr:uid="{00000000-0005-0000-0000-00007A030000}"/>
    <cellStyle name="Calculation 2 2 2 2 7 2 3" xfId="962" xr:uid="{00000000-0005-0000-0000-00007B030000}"/>
    <cellStyle name="Calculation 2 2 2 2 7 2 3 2" xfId="963" xr:uid="{00000000-0005-0000-0000-00007C030000}"/>
    <cellStyle name="Calculation 2 2 2 2 7 2 3 3" xfId="964" xr:uid="{00000000-0005-0000-0000-00007D030000}"/>
    <cellStyle name="Calculation 2 2 2 2 7 2 3 4" xfId="965" xr:uid="{00000000-0005-0000-0000-00007E030000}"/>
    <cellStyle name="Calculation 2 2 2 2 7 2 3 5" xfId="966" xr:uid="{00000000-0005-0000-0000-00007F030000}"/>
    <cellStyle name="Calculation 2 2 2 2 7 2 4" xfId="967" xr:uid="{00000000-0005-0000-0000-000080030000}"/>
    <cellStyle name="Calculation 2 2 2 2 7 2 4 2" xfId="968" xr:uid="{00000000-0005-0000-0000-000081030000}"/>
    <cellStyle name="Calculation 2 2 2 2 7 2 5" xfId="969" xr:uid="{00000000-0005-0000-0000-000082030000}"/>
    <cellStyle name="Calculation 2 2 2 2 7 2 5 2" xfId="970" xr:uid="{00000000-0005-0000-0000-000083030000}"/>
    <cellStyle name="Calculation 2 2 2 2 7 2 6" xfId="971" xr:uid="{00000000-0005-0000-0000-000084030000}"/>
    <cellStyle name="Calculation 2 2 2 2 7 2 7" xfId="972" xr:uid="{00000000-0005-0000-0000-000085030000}"/>
    <cellStyle name="Calculation 2 2 2 2 7 3" xfId="973" xr:uid="{00000000-0005-0000-0000-000086030000}"/>
    <cellStyle name="Calculation 2 2 2 2 7 3 2" xfId="974" xr:uid="{00000000-0005-0000-0000-000087030000}"/>
    <cellStyle name="Calculation 2 2 2 2 7 3 3" xfId="975" xr:uid="{00000000-0005-0000-0000-000088030000}"/>
    <cellStyle name="Calculation 2 2 2 2 7 3 4" xfId="976" xr:uid="{00000000-0005-0000-0000-000089030000}"/>
    <cellStyle name="Calculation 2 2 2 2 7 3 5" xfId="977" xr:uid="{00000000-0005-0000-0000-00008A030000}"/>
    <cellStyle name="Calculation 2 2 2 2 7 4" xfId="978" xr:uid="{00000000-0005-0000-0000-00008B030000}"/>
    <cellStyle name="Calculation 2 2 2 2 7 4 2" xfId="979" xr:uid="{00000000-0005-0000-0000-00008C030000}"/>
    <cellStyle name="Calculation 2 2 2 2 7 4 3" xfId="980" xr:uid="{00000000-0005-0000-0000-00008D030000}"/>
    <cellStyle name="Calculation 2 2 2 2 7 4 4" xfId="981" xr:uid="{00000000-0005-0000-0000-00008E030000}"/>
    <cellStyle name="Calculation 2 2 2 2 7 4 5" xfId="982" xr:uid="{00000000-0005-0000-0000-00008F030000}"/>
    <cellStyle name="Calculation 2 2 2 2 7 5" xfId="983" xr:uid="{00000000-0005-0000-0000-000090030000}"/>
    <cellStyle name="Calculation 2 2 2 2 7 5 2" xfId="984" xr:uid="{00000000-0005-0000-0000-000091030000}"/>
    <cellStyle name="Calculation 2 2 2 2 7 6" xfId="985" xr:uid="{00000000-0005-0000-0000-000092030000}"/>
    <cellStyle name="Calculation 2 2 2 2 7 6 2" xfId="986" xr:uid="{00000000-0005-0000-0000-000093030000}"/>
    <cellStyle name="Calculation 2 2 2 2 7 7" xfId="987" xr:uid="{00000000-0005-0000-0000-000094030000}"/>
    <cellStyle name="Calculation 2 2 2 2 7 8" xfId="988" xr:uid="{00000000-0005-0000-0000-000095030000}"/>
    <cellStyle name="Calculation 2 2 2 2 8" xfId="989" xr:uid="{00000000-0005-0000-0000-000096030000}"/>
    <cellStyle name="Calculation 2 2 2 2 8 2" xfId="990" xr:uid="{00000000-0005-0000-0000-000097030000}"/>
    <cellStyle name="Calculation 2 2 2 2 8 2 2" xfId="991" xr:uid="{00000000-0005-0000-0000-000098030000}"/>
    <cellStyle name="Calculation 2 2 2 2 8 2 2 2" xfId="992" xr:uid="{00000000-0005-0000-0000-000099030000}"/>
    <cellStyle name="Calculation 2 2 2 2 8 2 2 3" xfId="993" xr:uid="{00000000-0005-0000-0000-00009A030000}"/>
    <cellStyle name="Calculation 2 2 2 2 8 2 2 4" xfId="994" xr:uid="{00000000-0005-0000-0000-00009B030000}"/>
    <cellStyle name="Calculation 2 2 2 2 8 2 2 5" xfId="995" xr:uid="{00000000-0005-0000-0000-00009C030000}"/>
    <cellStyle name="Calculation 2 2 2 2 8 2 3" xfId="996" xr:uid="{00000000-0005-0000-0000-00009D030000}"/>
    <cellStyle name="Calculation 2 2 2 2 8 2 3 2" xfId="997" xr:uid="{00000000-0005-0000-0000-00009E030000}"/>
    <cellStyle name="Calculation 2 2 2 2 8 2 3 3" xfId="998" xr:uid="{00000000-0005-0000-0000-00009F030000}"/>
    <cellStyle name="Calculation 2 2 2 2 8 2 3 4" xfId="999" xr:uid="{00000000-0005-0000-0000-0000A0030000}"/>
    <cellStyle name="Calculation 2 2 2 2 8 2 3 5" xfId="1000" xr:uid="{00000000-0005-0000-0000-0000A1030000}"/>
    <cellStyle name="Calculation 2 2 2 2 8 2 4" xfId="1001" xr:uid="{00000000-0005-0000-0000-0000A2030000}"/>
    <cellStyle name="Calculation 2 2 2 2 8 2 4 2" xfId="1002" xr:uid="{00000000-0005-0000-0000-0000A3030000}"/>
    <cellStyle name="Calculation 2 2 2 2 8 2 5" xfId="1003" xr:uid="{00000000-0005-0000-0000-0000A4030000}"/>
    <cellStyle name="Calculation 2 2 2 2 8 2 5 2" xfId="1004" xr:uid="{00000000-0005-0000-0000-0000A5030000}"/>
    <cellStyle name="Calculation 2 2 2 2 8 2 6" xfId="1005" xr:uid="{00000000-0005-0000-0000-0000A6030000}"/>
    <cellStyle name="Calculation 2 2 2 2 8 2 7" xfId="1006" xr:uid="{00000000-0005-0000-0000-0000A7030000}"/>
    <cellStyle name="Calculation 2 2 2 2 8 3" xfId="1007" xr:uid="{00000000-0005-0000-0000-0000A8030000}"/>
    <cellStyle name="Calculation 2 2 2 2 8 3 2" xfId="1008" xr:uid="{00000000-0005-0000-0000-0000A9030000}"/>
    <cellStyle name="Calculation 2 2 2 2 8 3 3" xfId="1009" xr:uid="{00000000-0005-0000-0000-0000AA030000}"/>
    <cellStyle name="Calculation 2 2 2 2 8 3 4" xfId="1010" xr:uid="{00000000-0005-0000-0000-0000AB030000}"/>
    <cellStyle name="Calculation 2 2 2 2 8 3 5" xfId="1011" xr:uid="{00000000-0005-0000-0000-0000AC030000}"/>
    <cellStyle name="Calculation 2 2 2 2 8 4" xfId="1012" xr:uid="{00000000-0005-0000-0000-0000AD030000}"/>
    <cellStyle name="Calculation 2 2 2 2 8 4 2" xfId="1013" xr:uid="{00000000-0005-0000-0000-0000AE030000}"/>
    <cellStyle name="Calculation 2 2 2 2 8 4 3" xfId="1014" xr:uid="{00000000-0005-0000-0000-0000AF030000}"/>
    <cellStyle name="Calculation 2 2 2 2 8 4 4" xfId="1015" xr:uid="{00000000-0005-0000-0000-0000B0030000}"/>
    <cellStyle name="Calculation 2 2 2 2 8 4 5" xfId="1016" xr:uid="{00000000-0005-0000-0000-0000B1030000}"/>
    <cellStyle name="Calculation 2 2 2 2 8 5" xfId="1017" xr:uid="{00000000-0005-0000-0000-0000B2030000}"/>
    <cellStyle name="Calculation 2 2 2 2 8 5 2" xfId="1018" xr:uid="{00000000-0005-0000-0000-0000B3030000}"/>
    <cellStyle name="Calculation 2 2 2 2 8 6" xfId="1019" xr:uid="{00000000-0005-0000-0000-0000B4030000}"/>
    <cellStyle name="Calculation 2 2 2 2 8 6 2" xfId="1020" xr:uid="{00000000-0005-0000-0000-0000B5030000}"/>
    <cellStyle name="Calculation 2 2 2 2 8 7" xfId="1021" xr:uid="{00000000-0005-0000-0000-0000B6030000}"/>
    <cellStyle name="Calculation 2 2 2 2 8 8" xfId="1022" xr:uid="{00000000-0005-0000-0000-0000B7030000}"/>
    <cellStyle name="Calculation 2 2 2 2 9" xfId="1023" xr:uid="{00000000-0005-0000-0000-0000B8030000}"/>
    <cellStyle name="Calculation 2 2 2 2 9 2" xfId="1024" xr:uid="{00000000-0005-0000-0000-0000B9030000}"/>
    <cellStyle name="Calculation 2 2 2 2 9 2 2" xfId="1025" xr:uid="{00000000-0005-0000-0000-0000BA030000}"/>
    <cellStyle name="Calculation 2 2 2 2 9 2 2 2" xfId="1026" xr:uid="{00000000-0005-0000-0000-0000BB030000}"/>
    <cellStyle name="Calculation 2 2 2 2 9 2 2 3" xfId="1027" xr:uid="{00000000-0005-0000-0000-0000BC030000}"/>
    <cellStyle name="Calculation 2 2 2 2 9 2 2 4" xfId="1028" xr:uid="{00000000-0005-0000-0000-0000BD030000}"/>
    <cellStyle name="Calculation 2 2 2 2 9 2 2 5" xfId="1029" xr:uid="{00000000-0005-0000-0000-0000BE030000}"/>
    <cellStyle name="Calculation 2 2 2 2 9 2 3" xfId="1030" xr:uid="{00000000-0005-0000-0000-0000BF030000}"/>
    <cellStyle name="Calculation 2 2 2 2 9 2 3 2" xfId="1031" xr:uid="{00000000-0005-0000-0000-0000C0030000}"/>
    <cellStyle name="Calculation 2 2 2 2 9 2 3 3" xfId="1032" xr:uid="{00000000-0005-0000-0000-0000C1030000}"/>
    <cellStyle name="Calculation 2 2 2 2 9 2 3 4" xfId="1033" xr:uid="{00000000-0005-0000-0000-0000C2030000}"/>
    <cellStyle name="Calculation 2 2 2 2 9 2 3 5" xfId="1034" xr:uid="{00000000-0005-0000-0000-0000C3030000}"/>
    <cellStyle name="Calculation 2 2 2 2 9 2 4" xfId="1035" xr:uid="{00000000-0005-0000-0000-0000C4030000}"/>
    <cellStyle name="Calculation 2 2 2 2 9 2 4 2" xfId="1036" xr:uid="{00000000-0005-0000-0000-0000C5030000}"/>
    <cellStyle name="Calculation 2 2 2 2 9 2 5" xfId="1037" xr:uid="{00000000-0005-0000-0000-0000C6030000}"/>
    <cellStyle name="Calculation 2 2 2 2 9 2 5 2" xfId="1038" xr:uid="{00000000-0005-0000-0000-0000C7030000}"/>
    <cellStyle name="Calculation 2 2 2 2 9 2 6" xfId="1039" xr:uid="{00000000-0005-0000-0000-0000C8030000}"/>
    <cellStyle name="Calculation 2 2 2 2 9 2 7" xfId="1040" xr:uid="{00000000-0005-0000-0000-0000C9030000}"/>
    <cellStyle name="Calculation 2 2 2 2 9 3" xfId="1041" xr:uid="{00000000-0005-0000-0000-0000CA030000}"/>
    <cellStyle name="Calculation 2 2 2 2 9 3 2" xfId="1042" xr:uid="{00000000-0005-0000-0000-0000CB030000}"/>
    <cellStyle name="Calculation 2 2 2 2 9 3 3" xfId="1043" xr:uid="{00000000-0005-0000-0000-0000CC030000}"/>
    <cellStyle name="Calculation 2 2 2 2 9 3 4" xfId="1044" xr:uid="{00000000-0005-0000-0000-0000CD030000}"/>
    <cellStyle name="Calculation 2 2 2 2 9 3 5" xfId="1045" xr:uid="{00000000-0005-0000-0000-0000CE030000}"/>
    <cellStyle name="Calculation 2 2 2 2 9 4" xfId="1046" xr:uid="{00000000-0005-0000-0000-0000CF030000}"/>
    <cellStyle name="Calculation 2 2 2 2 9 4 2" xfId="1047" xr:uid="{00000000-0005-0000-0000-0000D0030000}"/>
    <cellStyle name="Calculation 2 2 2 2 9 4 3" xfId="1048" xr:uid="{00000000-0005-0000-0000-0000D1030000}"/>
    <cellStyle name="Calculation 2 2 2 2 9 4 4" xfId="1049" xr:uid="{00000000-0005-0000-0000-0000D2030000}"/>
    <cellStyle name="Calculation 2 2 2 2 9 4 5" xfId="1050" xr:uid="{00000000-0005-0000-0000-0000D3030000}"/>
    <cellStyle name="Calculation 2 2 2 2 9 5" xfId="1051" xr:uid="{00000000-0005-0000-0000-0000D4030000}"/>
    <cellStyle name="Calculation 2 2 2 2 9 5 2" xfId="1052" xr:uid="{00000000-0005-0000-0000-0000D5030000}"/>
    <cellStyle name="Calculation 2 2 2 2 9 6" xfId="1053" xr:uid="{00000000-0005-0000-0000-0000D6030000}"/>
    <cellStyle name="Calculation 2 2 2 2 9 6 2" xfId="1054" xr:uid="{00000000-0005-0000-0000-0000D7030000}"/>
    <cellStyle name="Calculation 2 2 2 2 9 7" xfId="1055" xr:uid="{00000000-0005-0000-0000-0000D8030000}"/>
    <cellStyle name="Calculation 2 2 2 2 9 8" xfId="1056" xr:uid="{00000000-0005-0000-0000-0000D9030000}"/>
    <cellStyle name="Calculation 2 2 2 3" xfId="1057" xr:uid="{00000000-0005-0000-0000-0000DA030000}"/>
    <cellStyle name="Calculation 2 2 2 3 2" xfId="1058" xr:uid="{00000000-0005-0000-0000-0000DB030000}"/>
    <cellStyle name="Calculation 2 2 2 4" xfId="1059" xr:uid="{00000000-0005-0000-0000-0000DC030000}"/>
    <cellStyle name="Calculation 2 2 2 4 2" xfId="1060" xr:uid="{00000000-0005-0000-0000-0000DD030000}"/>
    <cellStyle name="Calculation 2 2 2 5" xfId="1061" xr:uid="{00000000-0005-0000-0000-0000DE030000}"/>
    <cellStyle name="Calculation 2 2 2 6" xfId="1062" xr:uid="{00000000-0005-0000-0000-0000DF030000}"/>
    <cellStyle name="Calculation 2 2 2 6 2" xfId="1063" xr:uid="{00000000-0005-0000-0000-0000E0030000}"/>
    <cellStyle name="Calculation 2 2 2_T-straight with PEDs adjustor" xfId="1064" xr:uid="{00000000-0005-0000-0000-0000E1030000}"/>
    <cellStyle name="Calculation 2 2 3" xfId="1065" xr:uid="{00000000-0005-0000-0000-0000E2030000}"/>
    <cellStyle name="Calculation 2 2 3 10" xfId="1066" xr:uid="{00000000-0005-0000-0000-0000E3030000}"/>
    <cellStyle name="Calculation 2 2 3 10 2" xfId="1067" xr:uid="{00000000-0005-0000-0000-0000E4030000}"/>
    <cellStyle name="Calculation 2 2 3 10 2 2" xfId="1068" xr:uid="{00000000-0005-0000-0000-0000E5030000}"/>
    <cellStyle name="Calculation 2 2 3 10 2 2 2" xfId="1069" xr:uid="{00000000-0005-0000-0000-0000E6030000}"/>
    <cellStyle name="Calculation 2 2 3 10 2 2 3" xfId="1070" xr:uid="{00000000-0005-0000-0000-0000E7030000}"/>
    <cellStyle name="Calculation 2 2 3 10 2 2 4" xfId="1071" xr:uid="{00000000-0005-0000-0000-0000E8030000}"/>
    <cellStyle name="Calculation 2 2 3 10 2 2 5" xfId="1072" xr:uid="{00000000-0005-0000-0000-0000E9030000}"/>
    <cellStyle name="Calculation 2 2 3 10 2 3" xfId="1073" xr:uid="{00000000-0005-0000-0000-0000EA030000}"/>
    <cellStyle name="Calculation 2 2 3 10 2 3 2" xfId="1074" xr:uid="{00000000-0005-0000-0000-0000EB030000}"/>
    <cellStyle name="Calculation 2 2 3 10 2 3 3" xfId="1075" xr:uid="{00000000-0005-0000-0000-0000EC030000}"/>
    <cellStyle name="Calculation 2 2 3 10 2 3 4" xfId="1076" xr:uid="{00000000-0005-0000-0000-0000ED030000}"/>
    <cellStyle name="Calculation 2 2 3 10 2 3 5" xfId="1077" xr:uid="{00000000-0005-0000-0000-0000EE030000}"/>
    <cellStyle name="Calculation 2 2 3 10 2 4" xfId="1078" xr:uid="{00000000-0005-0000-0000-0000EF030000}"/>
    <cellStyle name="Calculation 2 2 3 10 2 4 2" xfId="1079" xr:uid="{00000000-0005-0000-0000-0000F0030000}"/>
    <cellStyle name="Calculation 2 2 3 10 2 5" xfId="1080" xr:uid="{00000000-0005-0000-0000-0000F1030000}"/>
    <cellStyle name="Calculation 2 2 3 10 2 5 2" xfId="1081" xr:uid="{00000000-0005-0000-0000-0000F2030000}"/>
    <cellStyle name="Calculation 2 2 3 10 2 6" xfId="1082" xr:uid="{00000000-0005-0000-0000-0000F3030000}"/>
    <cellStyle name="Calculation 2 2 3 10 2 7" xfId="1083" xr:uid="{00000000-0005-0000-0000-0000F4030000}"/>
    <cellStyle name="Calculation 2 2 3 10 3" xfId="1084" xr:uid="{00000000-0005-0000-0000-0000F5030000}"/>
    <cellStyle name="Calculation 2 2 3 10 3 2" xfId="1085" xr:uid="{00000000-0005-0000-0000-0000F6030000}"/>
    <cellStyle name="Calculation 2 2 3 10 3 3" xfId="1086" xr:uid="{00000000-0005-0000-0000-0000F7030000}"/>
    <cellStyle name="Calculation 2 2 3 10 3 4" xfId="1087" xr:uid="{00000000-0005-0000-0000-0000F8030000}"/>
    <cellStyle name="Calculation 2 2 3 10 3 5" xfId="1088" xr:uid="{00000000-0005-0000-0000-0000F9030000}"/>
    <cellStyle name="Calculation 2 2 3 10 4" xfId="1089" xr:uid="{00000000-0005-0000-0000-0000FA030000}"/>
    <cellStyle name="Calculation 2 2 3 10 4 2" xfId="1090" xr:uid="{00000000-0005-0000-0000-0000FB030000}"/>
    <cellStyle name="Calculation 2 2 3 10 4 3" xfId="1091" xr:uid="{00000000-0005-0000-0000-0000FC030000}"/>
    <cellStyle name="Calculation 2 2 3 10 4 4" xfId="1092" xr:uid="{00000000-0005-0000-0000-0000FD030000}"/>
    <cellStyle name="Calculation 2 2 3 10 4 5" xfId="1093" xr:uid="{00000000-0005-0000-0000-0000FE030000}"/>
    <cellStyle name="Calculation 2 2 3 10 5" xfId="1094" xr:uid="{00000000-0005-0000-0000-0000FF030000}"/>
    <cellStyle name="Calculation 2 2 3 10 5 2" xfId="1095" xr:uid="{00000000-0005-0000-0000-000000040000}"/>
    <cellStyle name="Calculation 2 2 3 10 6" xfId="1096" xr:uid="{00000000-0005-0000-0000-000001040000}"/>
    <cellStyle name="Calculation 2 2 3 10 6 2" xfId="1097" xr:uid="{00000000-0005-0000-0000-000002040000}"/>
    <cellStyle name="Calculation 2 2 3 10 7" xfId="1098" xr:uid="{00000000-0005-0000-0000-000003040000}"/>
    <cellStyle name="Calculation 2 2 3 10 8" xfId="1099" xr:uid="{00000000-0005-0000-0000-000004040000}"/>
    <cellStyle name="Calculation 2 2 3 11" xfId="1100" xr:uid="{00000000-0005-0000-0000-000005040000}"/>
    <cellStyle name="Calculation 2 2 3 11 2" xfId="1101" xr:uid="{00000000-0005-0000-0000-000006040000}"/>
    <cellStyle name="Calculation 2 2 3 11 2 2" xfId="1102" xr:uid="{00000000-0005-0000-0000-000007040000}"/>
    <cellStyle name="Calculation 2 2 3 11 2 2 2" xfId="1103" xr:uid="{00000000-0005-0000-0000-000008040000}"/>
    <cellStyle name="Calculation 2 2 3 11 2 2 3" xfId="1104" xr:uid="{00000000-0005-0000-0000-000009040000}"/>
    <cellStyle name="Calculation 2 2 3 11 2 2 4" xfId="1105" xr:uid="{00000000-0005-0000-0000-00000A040000}"/>
    <cellStyle name="Calculation 2 2 3 11 2 2 5" xfId="1106" xr:uid="{00000000-0005-0000-0000-00000B040000}"/>
    <cellStyle name="Calculation 2 2 3 11 2 3" xfId="1107" xr:uid="{00000000-0005-0000-0000-00000C040000}"/>
    <cellStyle name="Calculation 2 2 3 11 2 3 2" xfId="1108" xr:uid="{00000000-0005-0000-0000-00000D040000}"/>
    <cellStyle name="Calculation 2 2 3 11 2 3 3" xfId="1109" xr:uid="{00000000-0005-0000-0000-00000E040000}"/>
    <cellStyle name="Calculation 2 2 3 11 2 3 4" xfId="1110" xr:uid="{00000000-0005-0000-0000-00000F040000}"/>
    <cellStyle name="Calculation 2 2 3 11 2 3 5" xfId="1111" xr:uid="{00000000-0005-0000-0000-000010040000}"/>
    <cellStyle name="Calculation 2 2 3 11 2 4" xfId="1112" xr:uid="{00000000-0005-0000-0000-000011040000}"/>
    <cellStyle name="Calculation 2 2 3 11 2 4 2" xfId="1113" xr:uid="{00000000-0005-0000-0000-000012040000}"/>
    <cellStyle name="Calculation 2 2 3 11 2 5" xfId="1114" xr:uid="{00000000-0005-0000-0000-000013040000}"/>
    <cellStyle name="Calculation 2 2 3 11 2 5 2" xfId="1115" xr:uid="{00000000-0005-0000-0000-000014040000}"/>
    <cellStyle name="Calculation 2 2 3 11 2 6" xfId="1116" xr:uid="{00000000-0005-0000-0000-000015040000}"/>
    <cellStyle name="Calculation 2 2 3 11 2 7" xfId="1117" xr:uid="{00000000-0005-0000-0000-000016040000}"/>
    <cellStyle name="Calculation 2 2 3 11 3" xfId="1118" xr:uid="{00000000-0005-0000-0000-000017040000}"/>
    <cellStyle name="Calculation 2 2 3 11 3 2" xfId="1119" xr:uid="{00000000-0005-0000-0000-000018040000}"/>
    <cellStyle name="Calculation 2 2 3 11 3 3" xfId="1120" xr:uid="{00000000-0005-0000-0000-000019040000}"/>
    <cellStyle name="Calculation 2 2 3 11 3 4" xfId="1121" xr:uid="{00000000-0005-0000-0000-00001A040000}"/>
    <cellStyle name="Calculation 2 2 3 11 3 5" xfId="1122" xr:uid="{00000000-0005-0000-0000-00001B040000}"/>
    <cellStyle name="Calculation 2 2 3 11 4" xfId="1123" xr:uid="{00000000-0005-0000-0000-00001C040000}"/>
    <cellStyle name="Calculation 2 2 3 11 4 2" xfId="1124" xr:uid="{00000000-0005-0000-0000-00001D040000}"/>
    <cellStyle name="Calculation 2 2 3 11 4 3" xfId="1125" xr:uid="{00000000-0005-0000-0000-00001E040000}"/>
    <cellStyle name="Calculation 2 2 3 11 4 4" xfId="1126" xr:uid="{00000000-0005-0000-0000-00001F040000}"/>
    <cellStyle name="Calculation 2 2 3 11 4 5" xfId="1127" xr:uid="{00000000-0005-0000-0000-000020040000}"/>
    <cellStyle name="Calculation 2 2 3 11 5" xfId="1128" xr:uid="{00000000-0005-0000-0000-000021040000}"/>
    <cellStyle name="Calculation 2 2 3 11 5 2" xfId="1129" xr:uid="{00000000-0005-0000-0000-000022040000}"/>
    <cellStyle name="Calculation 2 2 3 11 6" xfId="1130" xr:uid="{00000000-0005-0000-0000-000023040000}"/>
    <cellStyle name="Calculation 2 2 3 11 6 2" xfId="1131" xr:uid="{00000000-0005-0000-0000-000024040000}"/>
    <cellStyle name="Calculation 2 2 3 11 7" xfId="1132" xr:uid="{00000000-0005-0000-0000-000025040000}"/>
    <cellStyle name="Calculation 2 2 3 11 8" xfId="1133" xr:uid="{00000000-0005-0000-0000-000026040000}"/>
    <cellStyle name="Calculation 2 2 3 12" xfId="1134" xr:uid="{00000000-0005-0000-0000-000027040000}"/>
    <cellStyle name="Calculation 2 2 3 12 2" xfId="1135" xr:uid="{00000000-0005-0000-0000-000028040000}"/>
    <cellStyle name="Calculation 2 2 3 12 2 2" xfId="1136" xr:uid="{00000000-0005-0000-0000-000029040000}"/>
    <cellStyle name="Calculation 2 2 3 12 2 2 2" xfId="1137" xr:uid="{00000000-0005-0000-0000-00002A040000}"/>
    <cellStyle name="Calculation 2 2 3 12 2 2 3" xfId="1138" xr:uid="{00000000-0005-0000-0000-00002B040000}"/>
    <cellStyle name="Calculation 2 2 3 12 2 2 4" xfId="1139" xr:uid="{00000000-0005-0000-0000-00002C040000}"/>
    <cellStyle name="Calculation 2 2 3 12 2 2 5" xfId="1140" xr:uid="{00000000-0005-0000-0000-00002D040000}"/>
    <cellStyle name="Calculation 2 2 3 12 2 3" xfId="1141" xr:uid="{00000000-0005-0000-0000-00002E040000}"/>
    <cellStyle name="Calculation 2 2 3 12 2 3 2" xfId="1142" xr:uid="{00000000-0005-0000-0000-00002F040000}"/>
    <cellStyle name="Calculation 2 2 3 12 2 3 3" xfId="1143" xr:uid="{00000000-0005-0000-0000-000030040000}"/>
    <cellStyle name="Calculation 2 2 3 12 2 3 4" xfId="1144" xr:uid="{00000000-0005-0000-0000-000031040000}"/>
    <cellStyle name="Calculation 2 2 3 12 2 3 5" xfId="1145" xr:uid="{00000000-0005-0000-0000-000032040000}"/>
    <cellStyle name="Calculation 2 2 3 12 2 4" xfId="1146" xr:uid="{00000000-0005-0000-0000-000033040000}"/>
    <cellStyle name="Calculation 2 2 3 12 2 4 2" xfId="1147" xr:uid="{00000000-0005-0000-0000-000034040000}"/>
    <cellStyle name="Calculation 2 2 3 12 2 5" xfId="1148" xr:uid="{00000000-0005-0000-0000-000035040000}"/>
    <cellStyle name="Calculation 2 2 3 12 2 5 2" xfId="1149" xr:uid="{00000000-0005-0000-0000-000036040000}"/>
    <cellStyle name="Calculation 2 2 3 12 2 6" xfId="1150" xr:uid="{00000000-0005-0000-0000-000037040000}"/>
    <cellStyle name="Calculation 2 2 3 12 2 7" xfId="1151" xr:uid="{00000000-0005-0000-0000-000038040000}"/>
    <cellStyle name="Calculation 2 2 3 12 3" xfId="1152" xr:uid="{00000000-0005-0000-0000-000039040000}"/>
    <cellStyle name="Calculation 2 2 3 12 3 2" xfId="1153" xr:uid="{00000000-0005-0000-0000-00003A040000}"/>
    <cellStyle name="Calculation 2 2 3 12 3 3" xfId="1154" xr:uid="{00000000-0005-0000-0000-00003B040000}"/>
    <cellStyle name="Calculation 2 2 3 12 3 4" xfId="1155" xr:uid="{00000000-0005-0000-0000-00003C040000}"/>
    <cellStyle name="Calculation 2 2 3 12 3 5" xfId="1156" xr:uid="{00000000-0005-0000-0000-00003D040000}"/>
    <cellStyle name="Calculation 2 2 3 12 4" xfId="1157" xr:uid="{00000000-0005-0000-0000-00003E040000}"/>
    <cellStyle name="Calculation 2 2 3 12 4 2" xfId="1158" xr:uid="{00000000-0005-0000-0000-00003F040000}"/>
    <cellStyle name="Calculation 2 2 3 12 4 3" xfId="1159" xr:uid="{00000000-0005-0000-0000-000040040000}"/>
    <cellStyle name="Calculation 2 2 3 12 4 4" xfId="1160" xr:uid="{00000000-0005-0000-0000-000041040000}"/>
    <cellStyle name="Calculation 2 2 3 12 4 5" xfId="1161" xr:uid="{00000000-0005-0000-0000-000042040000}"/>
    <cellStyle name="Calculation 2 2 3 12 5" xfId="1162" xr:uid="{00000000-0005-0000-0000-000043040000}"/>
    <cellStyle name="Calculation 2 2 3 12 5 2" xfId="1163" xr:uid="{00000000-0005-0000-0000-000044040000}"/>
    <cellStyle name="Calculation 2 2 3 12 6" xfId="1164" xr:uid="{00000000-0005-0000-0000-000045040000}"/>
    <cellStyle name="Calculation 2 2 3 12 6 2" xfId="1165" xr:uid="{00000000-0005-0000-0000-000046040000}"/>
    <cellStyle name="Calculation 2 2 3 12 7" xfId="1166" xr:uid="{00000000-0005-0000-0000-000047040000}"/>
    <cellStyle name="Calculation 2 2 3 12 8" xfId="1167" xr:uid="{00000000-0005-0000-0000-000048040000}"/>
    <cellStyle name="Calculation 2 2 3 13" xfId="1168" xr:uid="{00000000-0005-0000-0000-000049040000}"/>
    <cellStyle name="Calculation 2 2 3 13 2" xfId="1169" xr:uid="{00000000-0005-0000-0000-00004A040000}"/>
    <cellStyle name="Calculation 2 2 3 13 2 2" xfId="1170" xr:uid="{00000000-0005-0000-0000-00004B040000}"/>
    <cellStyle name="Calculation 2 2 3 13 2 2 2" xfId="1171" xr:uid="{00000000-0005-0000-0000-00004C040000}"/>
    <cellStyle name="Calculation 2 2 3 13 2 2 3" xfId="1172" xr:uid="{00000000-0005-0000-0000-00004D040000}"/>
    <cellStyle name="Calculation 2 2 3 13 2 2 4" xfId="1173" xr:uid="{00000000-0005-0000-0000-00004E040000}"/>
    <cellStyle name="Calculation 2 2 3 13 2 2 5" xfId="1174" xr:uid="{00000000-0005-0000-0000-00004F040000}"/>
    <cellStyle name="Calculation 2 2 3 13 2 3" xfId="1175" xr:uid="{00000000-0005-0000-0000-000050040000}"/>
    <cellStyle name="Calculation 2 2 3 13 2 3 2" xfId="1176" xr:uid="{00000000-0005-0000-0000-000051040000}"/>
    <cellStyle name="Calculation 2 2 3 13 2 3 3" xfId="1177" xr:uid="{00000000-0005-0000-0000-000052040000}"/>
    <cellStyle name="Calculation 2 2 3 13 2 3 4" xfId="1178" xr:uid="{00000000-0005-0000-0000-000053040000}"/>
    <cellStyle name="Calculation 2 2 3 13 2 3 5" xfId="1179" xr:uid="{00000000-0005-0000-0000-000054040000}"/>
    <cellStyle name="Calculation 2 2 3 13 2 4" xfId="1180" xr:uid="{00000000-0005-0000-0000-000055040000}"/>
    <cellStyle name="Calculation 2 2 3 13 2 4 2" xfId="1181" xr:uid="{00000000-0005-0000-0000-000056040000}"/>
    <cellStyle name="Calculation 2 2 3 13 2 5" xfId="1182" xr:uid="{00000000-0005-0000-0000-000057040000}"/>
    <cellStyle name="Calculation 2 2 3 13 2 5 2" xfId="1183" xr:uid="{00000000-0005-0000-0000-000058040000}"/>
    <cellStyle name="Calculation 2 2 3 13 2 6" xfId="1184" xr:uid="{00000000-0005-0000-0000-000059040000}"/>
    <cellStyle name="Calculation 2 2 3 13 2 7" xfId="1185" xr:uid="{00000000-0005-0000-0000-00005A040000}"/>
    <cellStyle name="Calculation 2 2 3 13 3" xfId="1186" xr:uid="{00000000-0005-0000-0000-00005B040000}"/>
    <cellStyle name="Calculation 2 2 3 13 3 2" xfId="1187" xr:uid="{00000000-0005-0000-0000-00005C040000}"/>
    <cellStyle name="Calculation 2 2 3 13 3 3" xfId="1188" xr:uid="{00000000-0005-0000-0000-00005D040000}"/>
    <cellStyle name="Calculation 2 2 3 13 3 4" xfId="1189" xr:uid="{00000000-0005-0000-0000-00005E040000}"/>
    <cellStyle name="Calculation 2 2 3 13 3 5" xfId="1190" xr:uid="{00000000-0005-0000-0000-00005F040000}"/>
    <cellStyle name="Calculation 2 2 3 13 4" xfId="1191" xr:uid="{00000000-0005-0000-0000-000060040000}"/>
    <cellStyle name="Calculation 2 2 3 13 4 2" xfId="1192" xr:uid="{00000000-0005-0000-0000-000061040000}"/>
    <cellStyle name="Calculation 2 2 3 13 4 3" xfId="1193" xr:uid="{00000000-0005-0000-0000-000062040000}"/>
    <cellStyle name="Calculation 2 2 3 13 4 4" xfId="1194" xr:uid="{00000000-0005-0000-0000-000063040000}"/>
    <cellStyle name="Calculation 2 2 3 13 4 5" xfId="1195" xr:uid="{00000000-0005-0000-0000-000064040000}"/>
    <cellStyle name="Calculation 2 2 3 13 5" xfId="1196" xr:uid="{00000000-0005-0000-0000-000065040000}"/>
    <cellStyle name="Calculation 2 2 3 13 5 2" xfId="1197" xr:uid="{00000000-0005-0000-0000-000066040000}"/>
    <cellStyle name="Calculation 2 2 3 13 6" xfId="1198" xr:uid="{00000000-0005-0000-0000-000067040000}"/>
    <cellStyle name="Calculation 2 2 3 13 6 2" xfId="1199" xr:uid="{00000000-0005-0000-0000-000068040000}"/>
    <cellStyle name="Calculation 2 2 3 13 7" xfId="1200" xr:uid="{00000000-0005-0000-0000-000069040000}"/>
    <cellStyle name="Calculation 2 2 3 13 8" xfId="1201" xr:uid="{00000000-0005-0000-0000-00006A040000}"/>
    <cellStyle name="Calculation 2 2 3 14" xfId="1202" xr:uid="{00000000-0005-0000-0000-00006B040000}"/>
    <cellStyle name="Calculation 2 2 3 14 2" xfId="1203" xr:uid="{00000000-0005-0000-0000-00006C040000}"/>
    <cellStyle name="Calculation 2 2 3 14 2 2" xfId="1204" xr:uid="{00000000-0005-0000-0000-00006D040000}"/>
    <cellStyle name="Calculation 2 2 3 14 2 2 2" xfId="1205" xr:uid="{00000000-0005-0000-0000-00006E040000}"/>
    <cellStyle name="Calculation 2 2 3 14 2 2 3" xfId="1206" xr:uid="{00000000-0005-0000-0000-00006F040000}"/>
    <cellStyle name="Calculation 2 2 3 14 2 2 4" xfId="1207" xr:uid="{00000000-0005-0000-0000-000070040000}"/>
    <cellStyle name="Calculation 2 2 3 14 2 2 5" xfId="1208" xr:uid="{00000000-0005-0000-0000-000071040000}"/>
    <cellStyle name="Calculation 2 2 3 14 2 3" xfId="1209" xr:uid="{00000000-0005-0000-0000-000072040000}"/>
    <cellStyle name="Calculation 2 2 3 14 2 3 2" xfId="1210" xr:uid="{00000000-0005-0000-0000-000073040000}"/>
    <cellStyle name="Calculation 2 2 3 14 2 3 3" xfId="1211" xr:uid="{00000000-0005-0000-0000-000074040000}"/>
    <cellStyle name="Calculation 2 2 3 14 2 3 4" xfId="1212" xr:uid="{00000000-0005-0000-0000-000075040000}"/>
    <cellStyle name="Calculation 2 2 3 14 2 3 5" xfId="1213" xr:uid="{00000000-0005-0000-0000-000076040000}"/>
    <cellStyle name="Calculation 2 2 3 14 2 4" xfId="1214" xr:uid="{00000000-0005-0000-0000-000077040000}"/>
    <cellStyle name="Calculation 2 2 3 14 2 4 2" xfId="1215" xr:uid="{00000000-0005-0000-0000-000078040000}"/>
    <cellStyle name="Calculation 2 2 3 14 2 5" xfId="1216" xr:uid="{00000000-0005-0000-0000-000079040000}"/>
    <cellStyle name="Calculation 2 2 3 14 2 5 2" xfId="1217" xr:uid="{00000000-0005-0000-0000-00007A040000}"/>
    <cellStyle name="Calculation 2 2 3 14 2 6" xfId="1218" xr:uid="{00000000-0005-0000-0000-00007B040000}"/>
    <cellStyle name="Calculation 2 2 3 14 2 7" xfId="1219" xr:uid="{00000000-0005-0000-0000-00007C040000}"/>
    <cellStyle name="Calculation 2 2 3 14 3" xfId="1220" xr:uid="{00000000-0005-0000-0000-00007D040000}"/>
    <cellStyle name="Calculation 2 2 3 14 3 2" xfId="1221" xr:uid="{00000000-0005-0000-0000-00007E040000}"/>
    <cellStyle name="Calculation 2 2 3 14 3 3" xfId="1222" xr:uid="{00000000-0005-0000-0000-00007F040000}"/>
    <cellStyle name="Calculation 2 2 3 14 3 4" xfId="1223" xr:uid="{00000000-0005-0000-0000-000080040000}"/>
    <cellStyle name="Calculation 2 2 3 14 3 5" xfId="1224" xr:uid="{00000000-0005-0000-0000-000081040000}"/>
    <cellStyle name="Calculation 2 2 3 14 4" xfId="1225" xr:uid="{00000000-0005-0000-0000-000082040000}"/>
    <cellStyle name="Calculation 2 2 3 14 4 2" xfId="1226" xr:uid="{00000000-0005-0000-0000-000083040000}"/>
    <cellStyle name="Calculation 2 2 3 14 4 3" xfId="1227" xr:uid="{00000000-0005-0000-0000-000084040000}"/>
    <cellStyle name="Calculation 2 2 3 14 4 4" xfId="1228" xr:uid="{00000000-0005-0000-0000-000085040000}"/>
    <cellStyle name="Calculation 2 2 3 14 4 5" xfId="1229" xr:uid="{00000000-0005-0000-0000-000086040000}"/>
    <cellStyle name="Calculation 2 2 3 14 5" xfId="1230" xr:uid="{00000000-0005-0000-0000-000087040000}"/>
    <cellStyle name="Calculation 2 2 3 14 5 2" xfId="1231" xr:uid="{00000000-0005-0000-0000-000088040000}"/>
    <cellStyle name="Calculation 2 2 3 14 6" xfId="1232" xr:uid="{00000000-0005-0000-0000-000089040000}"/>
    <cellStyle name="Calculation 2 2 3 14 6 2" xfId="1233" xr:uid="{00000000-0005-0000-0000-00008A040000}"/>
    <cellStyle name="Calculation 2 2 3 14 7" xfId="1234" xr:uid="{00000000-0005-0000-0000-00008B040000}"/>
    <cellStyle name="Calculation 2 2 3 14 8" xfId="1235" xr:uid="{00000000-0005-0000-0000-00008C040000}"/>
    <cellStyle name="Calculation 2 2 3 15" xfId="1236" xr:uid="{00000000-0005-0000-0000-00008D040000}"/>
    <cellStyle name="Calculation 2 2 3 15 2" xfId="1237" xr:uid="{00000000-0005-0000-0000-00008E040000}"/>
    <cellStyle name="Calculation 2 2 3 15 2 2" xfId="1238" xr:uid="{00000000-0005-0000-0000-00008F040000}"/>
    <cellStyle name="Calculation 2 2 3 15 2 3" xfId="1239" xr:uid="{00000000-0005-0000-0000-000090040000}"/>
    <cellStyle name="Calculation 2 2 3 15 2 4" xfId="1240" xr:uid="{00000000-0005-0000-0000-000091040000}"/>
    <cellStyle name="Calculation 2 2 3 15 2 5" xfId="1241" xr:uid="{00000000-0005-0000-0000-000092040000}"/>
    <cellStyle name="Calculation 2 2 3 15 3" xfId="1242" xr:uid="{00000000-0005-0000-0000-000093040000}"/>
    <cellStyle name="Calculation 2 2 3 15 3 2" xfId="1243" xr:uid="{00000000-0005-0000-0000-000094040000}"/>
    <cellStyle name="Calculation 2 2 3 15 3 3" xfId="1244" xr:uid="{00000000-0005-0000-0000-000095040000}"/>
    <cellStyle name="Calculation 2 2 3 15 3 4" xfId="1245" xr:uid="{00000000-0005-0000-0000-000096040000}"/>
    <cellStyle name="Calculation 2 2 3 15 3 5" xfId="1246" xr:uid="{00000000-0005-0000-0000-000097040000}"/>
    <cellStyle name="Calculation 2 2 3 15 4" xfId="1247" xr:uid="{00000000-0005-0000-0000-000098040000}"/>
    <cellStyle name="Calculation 2 2 3 15 4 2" xfId="1248" xr:uid="{00000000-0005-0000-0000-000099040000}"/>
    <cellStyle name="Calculation 2 2 3 15 5" xfId="1249" xr:uid="{00000000-0005-0000-0000-00009A040000}"/>
    <cellStyle name="Calculation 2 2 3 15 5 2" xfId="1250" xr:uid="{00000000-0005-0000-0000-00009B040000}"/>
    <cellStyle name="Calculation 2 2 3 15 6" xfId="1251" xr:uid="{00000000-0005-0000-0000-00009C040000}"/>
    <cellStyle name="Calculation 2 2 3 15 7" xfId="1252" xr:uid="{00000000-0005-0000-0000-00009D040000}"/>
    <cellStyle name="Calculation 2 2 3 16" xfId="1253" xr:uid="{00000000-0005-0000-0000-00009E040000}"/>
    <cellStyle name="Calculation 2 2 3 16 2" xfId="1254" xr:uid="{00000000-0005-0000-0000-00009F040000}"/>
    <cellStyle name="Calculation 2 2 3 16 3" xfId="1255" xr:uid="{00000000-0005-0000-0000-0000A0040000}"/>
    <cellStyle name="Calculation 2 2 3 16 4" xfId="1256" xr:uid="{00000000-0005-0000-0000-0000A1040000}"/>
    <cellStyle name="Calculation 2 2 3 16 5" xfId="1257" xr:uid="{00000000-0005-0000-0000-0000A2040000}"/>
    <cellStyle name="Calculation 2 2 3 17" xfId="1258" xr:uid="{00000000-0005-0000-0000-0000A3040000}"/>
    <cellStyle name="Calculation 2 2 3 17 2" xfId="1259" xr:uid="{00000000-0005-0000-0000-0000A4040000}"/>
    <cellStyle name="Calculation 2 2 3 17 3" xfId="1260" xr:uid="{00000000-0005-0000-0000-0000A5040000}"/>
    <cellStyle name="Calculation 2 2 3 17 4" xfId="1261" xr:uid="{00000000-0005-0000-0000-0000A6040000}"/>
    <cellStyle name="Calculation 2 2 3 17 5" xfId="1262" xr:uid="{00000000-0005-0000-0000-0000A7040000}"/>
    <cellStyle name="Calculation 2 2 3 18" xfId="1263" xr:uid="{00000000-0005-0000-0000-0000A8040000}"/>
    <cellStyle name="Calculation 2 2 3 18 2" xfId="1264" xr:uid="{00000000-0005-0000-0000-0000A9040000}"/>
    <cellStyle name="Calculation 2 2 3 19" xfId="1265" xr:uid="{00000000-0005-0000-0000-0000AA040000}"/>
    <cellStyle name="Calculation 2 2 3 19 2" xfId="1266" xr:uid="{00000000-0005-0000-0000-0000AB040000}"/>
    <cellStyle name="Calculation 2 2 3 2" xfId="1267" xr:uid="{00000000-0005-0000-0000-0000AC040000}"/>
    <cellStyle name="Calculation 2 2 3 2 2" xfId="1268" xr:uid="{00000000-0005-0000-0000-0000AD040000}"/>
    <cellStyle name="Calculation 2 2 3 2 2 2" xfId="1269" xr:uid="{00000000-0005-0000-0000-0000AE040000}"/>
    <cellStyle name="Calculation 2 2 3 2 2 2 2" xfId="1270" xr:uid="{00000000-0005-0000-0000-0000AF040000}"/>
    <cellStyle name="Calculation 2 2 3 2 2 2 3" xfId="1271" xr:uid="{00000000-0005-0000-0000-0000B0040000}"/>
    <cellStyle name="Calculation 2 2 3 2 2 2 4" xfId="1272" xr:uid="{00000000-0005-0000-0000-0000B1040000}"/>
    <cellStyle name="Calculation 2 2 3 2 2 2 5" xfId="1273" xr:uid="{00000000-0005-0000-0000-0000B2040000}"/>
    <cellStyle name="Calculation 2 2 3 2 2 3" xfId="1274" xr:uid="{00000000-0005-0000-0000-0000B3040000}"/>
    <cellStyle name="Calculation 2 2 3 2 2 3 2" xfId="1275" xr:uid="{00000000-0005-0000-0000-0000B4040000}"/>
    <cellStyle name="Calculation 2 2 3 2 2 3 3" xfId="1276" xr:uid="{00000000-0005-0000-0000-0000B5040000}"/>
    <cellStyle name="Calculation 2 2 3 2 2 3 4" xfId="1277" xr:uid="{00000000-0005-0000-0000-0000B6040000}"/>
    <cellStyle name="Calculation 2 2 3 2 2 3 5" xfId="1278" xr:uid="{00000000-0005-0000-0000-0000B7040000}"/>
    <cellStyle name="Calculation 2 2 3 2 2 4" xfId="1279" xr:uid="{00000000-0005-0000-0000-0000B8040000}"/>
    <cellStyle name="Calculation 2 2 3 2 2 4 2" xfId="1280" xr:uid="{00000000-0005-0000-0000-0000B9040000}"/>
    <cellStyle name="Calculation 2 2 3 2 2 5" xfId="1281" xr:uid="{00000000-0005-0000-0000-0000BA040000}"/>
    <cellStyle name="Calculation 2 2 3 2 2 5 2" xfId="1282" xr:uid="{00000000-0005-0000-0000-0000BB040000}"/>
    <cellStyle name="Calculation 2 2 3 2 2 6" xfId="1283" xr:uid="{00000000-0005-0000-0000-0000BC040000}"/>
    <cellStyle name="Calculation 2 2 3 2 2 7" xfId="1284" xr:uid="{00000000-0005-0000-0000-0000BD040000}"/>
    <cellStyle name="Calculation 2 2 3 2 3" xfId="1285" xr:uid="{00000000-0005-0000-0000-0000BE040000}"/>
    <cellStyle name="Calculation 2 2 3 2 3 2" xfId="1286" xr:uid="{00000000-0005-0000-0000-0000BF040000}"/>
    <cellStyle name="Calculation 2 2 3 2 3 3" xfId="1287" xr:uid="{00000000-0005-0000-0000-0000C0040000}"/>
    <cellStyle name="Calculation 2 2 3 2 3 4" xfId="1288" xr:uid="{00000000-0005-0000-0000-0000C1040000}"/>
    <cellStyle name="Calculation 2 2 3 2 3 5" xfId="1289" xr:uid="{00000000-0005-0000-0000-0000C2040000}"/>
    <cellStyle name="Calculation 2 2 3 2 4" xfId="1290" xr:uid="{00000000-0005-0000-0000-0000C3040000}"/>
    <cellStyle name="Calculation 2 2 3 2 4 2" xfId="1291" xr:uid="{00000000-0005-0000-0000-0000C4040000}"/>
    <cellStyle name="Calculation 2 2 3 2 4 3" xfId="1292" xr:uid="{00000000-0005-0000-0000-0000C5040000}"/>
    <cellStyle name="Calculation 2 2 3 2 4 4" xfId="1293" xr:uid="{00000000-0005-0000-0000-0000C6040000}"/>
    <cellStyle name="Calculation 2 2 3 2 4 5" xfId="1294" xr:uid="{00000000-0005-0000-0000-0000C7040000}"/>
    <cellStyle name="Calculation 2 2 3 2 5" xfId="1295" xr:uid="{00000000-0005-0000-0000-0000C8040000}"/>
    <cellStyle name="Calculation 2 2 3 2 5 2" xfId="1296" xr:uid="{00000000-0005-0000-0000-0000C9040000}"/>
    <cellStyle name="Calculation 2 2 3 2 6" xfId="1297" xr:uid="{00000000-0005-0000-0000-0000CA040000}"/>
    <cellStyle name="Calculation 2 2 3 2 6 2" xfId="1298" xr:uid="{00000000-0005-0000-0000-0000CB040000}"/>
    <cellStyle name="Calculation 2 2 3 2 7" xfId="1299" xr:uid="{00000000-0005-0000-0000-0000CC040000}"/>
    <cellStyle name="Calculation 2 2 3 2 8" xfId="1300" xr:uid="{00000000-0005-0000-0000-0000CD040000}"/>
    <cellStyle name="Calculation 2 2 3 20" xfId="1301" xr:uid="{00000000-0005-0000-0000-0000CE040000}"/>
    <cellStyle name="Calculation 2 2 3 21" xfId="1302" xr:uid="{00000000-0005-0000-0000-0000CF040000}"/>
    <cellStyle name="Calculation 2 2 3 3" xfId="1303" xr:uid="{00000000-0005-0000-0000-0000D0040000}"/>
    <cellStyle name="Calculation 2 2 3 3 2" xfId="1304" xr:uid="{00000000-0005-0000-0000-0000D1040000}"/>
    <cellStyle name="Calculation 2 2 3 3 2 2" xfId="1305" xr:uid="{00000000-0005-0000-0000-0000D2040000}"/>
    <cellStyle name="Calculation 2 2 3 3 2 2 2" xfId="1306" xr:uid="{00000000-0005-0000-0000-0000D3040000}"/>
    <cellStyle name="Calculation 2 2 3 3 2 2 3" xfId="1307" xr:uid="{00000000-0005-0000-0000-0000D4040000}"/>
    <cellStyle name="Calculation 2 2 3 3 2 2 4" xfId="1308" xr:uid="{00000000-0005-0000-0000-0000D5040000}"/>
    <cellStyle name="Calculation 2 2 3 3 2 2 5" xfId="1309" xr:uid="{00000000-0005-0000-0000-0000D6040000}"/>
    <cellStyle name="Calculation 2 2 3 3 2 3" xfId="1310" xr:uid="{00000000-0005-0000-0000-0000D7040000}"/>
    <cellStyle name="Calculation 2 2 3 3 2 3 2" xfId="1311" xr:uid="{00000000-0005-0000-0000-0000D8040000}"/>
    <cellStyle name="Calculation 2 2 3 3 2 3 3" xfId="1312" xr:uid="{00000000-0005-0000-0000-0000D9040000}"/>
    <cellStyle name="Calculation 2 2 3 3 2 3 4" xfId="1313" xr:uid="{00000000-0005-0000-0000-0000DA040000}"/>
    <cellStyle name="Calculation 2 2 3 3 2 3 5" xfId="1314" xr:uid="{00000000-0005-0000-0000-0000DB040000}"/>
    <cellStyle name="Calculation 2 2 3 3 2 4" xfId="1315" xr:uid="{00000000-0005-0000-0000-0000DC040000}"/>
    <cellStyle name="Calculation 2 2 3 3 2 4 2" xfId="1316" xr:uid="{00000000-0005-0000-0000-0000DD040000}"/>
    <cellStyle name="Calculation 2 2 3 3 2 5" xfId="1317" xr:uid="{00000000-0005-0000-0000-0000DE040000}"/>
    <cellStyle name="Calculation 2 2 3 3 2 5 2" xfId="1318" xr:uid="{00000000-0005-0000-0000-0000DF040000}"/>
    <cellStyle name="Calculation 2 2 3 3 2 6" xfId="1319" xr:uid="{00000000-0005-0000-0000-0000E0040000}"/>
    <cellStyle name="Calculation 2 2 3 3 2 7" xfId="1320" xr:uid="{00000000-0005-0000-0000-0000E1040000}"/>
    <cellStyle name="Calculation 2 2 3 3 3" xfId="1321" xr:uid="{00000000-0005-0000-0000-0000E2040000}"/>
    <cellStyle name="Calculation 2 2 3 3 3 2" xfId="1322" xr:uid="{00000000-0005-0000-0000-0000E3040000}"/>
    <cellStyle name="Calculation 2 2 3 3 3 3" xfId="1323" xr:uid="{00000000-0005-0000-0000-0000E4040000}"/>
    <cellStyle name="Calculation 2 2 3 3 3 4" xfId="1324" xr:uid="{00000000-0005-0000-0000-0000E5040000}"/>
    <cellStyle name="Calculation 2 2 3 3 3 5" xfId="1325" xr:uid="{00000000-0005-0000-0000-0000E6040000}"/>
    <cellStyle name="Calculation 2 2 3 3 4" xfId="1326" xr:uid="{00000000-0005-0000-0000-0000E7040000}"/>
    <cellStyle name="Calculation 2 2 3 3 4 2" xfId="1327" xr:uid="{00000000-0005-0000-0000-0000E8040000}"/>
    <cellStyle name="Calculation 2 2 3 3 4 3" xfId="1328" xr:uid="{00000000-0005-0000-0000-0000E9040000}"/>
    <cellStyle name="Calculation 2 2 3 3 4 4" xfId="1329" xr:uid="{00000000-0005-0000-0000-0000EA040000}"/>
    <cellStyle name="Calculation 2 2 3 3 4 5" xfId="1330" xr:uid="{00000000-0005-0000-0000-0000EB040000}"/>
    <cellStyle name="Calculation 2 2 3 3 5" xfId="1331" xr:uid="{00000000-0005-0000-0000-0000EC040000}"/>
    <cellStyle name="Calculation 2 2 3 3 5 2" xfId="1332" xr:uid="{00000000-0005-0000-0000-0000ED040000}"/>
    <cellStyle name="Calculation 2 2 3 3 6" xfId="1333" xr:uid="{00000000-0005-0000-0000-0000EE040000}"/>
    <cellStyle name="Calculation 2 2 3 3 6 2" xfId="1334" xr:uid="{00000000-0005-0000-0000-0000EF040000}"/>
    <cellStyle name="Calculation 2 2 3 3 7" xfId="1335" xr:uid="{00000000-0005-0000-0000-0000F0040000}"/>
    <cellStyle name="Calculation 2 2 3 3 8" xfId="1336" xr:uid="{00000000-0005-0000-0000-0000F1040000}"/>
    <cellStyle name="Calculation 2 2 3 4" xfId="1337" xr:uid="{00000000-0005-0000-0000-0000F2040000}"/>
    <cellStyle name="Calculation 2 2 3 4 2" xfId="1338" xr:uid="{00000000-0005-0000-0000-0000F3040000}"/>
    <cellStyle name="Calculation 2 2 3 4 2 2" xfId="1339" xr:uid="{00000000-0005-0000-0000-0000F4040000}"/>
    <cellStyle name="Calculation 2 2 3 4 2 2 2" xfId="1340" xr:uid="{00000000-0005-0000-0000-0000F5040000}"/>
    <cellStyle name="Calculation 2 2 3 4 2 2 3" xfId="1341" xr:uid="{00000000-0005-0000-0000-0000F6040000}"/>
    <cellStyle name="Calculation 2 2 3 4 2 2 4" xfId="1342" xr:uid="{00000000-0005-0000-0000-0000F7040000}"/>
    <cellStyle name="Calculation 2 2 3 4 2 2 5" xfId="1343" xr:uid="{00000000-0005-0000-0000-0000F8040000}"/>
    <cellStyle name="Calculation 2 2 3 4 2 3" xfId="1344" xr:uid="{00000000-0005-0000-0000-0000F9040000}"/>
    <cellStyle name="Calculation 2 2 3 4 2 3 2" xfId="1345" xr:uid="{00000000-0005-0000-0000-0000FA040000}"/>
    <cellStyle name="Calculation 2 2 3 4 2 3 3" xfId="1346" xr:uid="{00000000-0005-0000-0000-0000FB040000}"/>
    <cellStyle name="Calculation 2 2 3 4 2 3 4" xfId="1347" xr:uid="{00000000-0005-0000-0000-0000FC040000}"/>
    <cellStyle name="Calculation 2 2 3 4 2 3 5" xfId="1348" xr:uid="{00000000-0005-0000-0000-0000FD040000}"/>
    <cellStyle name="Calculation 2 2 3 4 2 4" xfId="1349" xr:uid="{00000000-0005-0000-0000-0000FE040000}"/>
    <cellStyle name="Calculation 2 2 3 4 2 4 2" xfId="1350" xr:uid="{00000000-0005-0000-0000-0000FF040000}"/>
    <cellStyle name="Calculation 2 2 3 4 2 5" xfId="1351" xr:uid="{00000000-0005-0000-0000-000000050000}"/>
    <cellStyle name="Calculation 2 2 3 4 2 5 2" xfId="1352" xr:uid="{00000000-0005-0000-0000-000001050000}"/>
    <cellStyle name="Calculation 2 2 3 4 2 6" xfId="1353" xr:uid="{00000000-0005-0000-0000-000002050000}"/>
    <cellStyle name="Calculation 2 2 3 4 2 7" xfId="1354" xr:uid="{00000000-0005-0000-0000-000003050000}"/>
    <cellStyle name="Calculation 2 2 3 4 3" xfId="1355" xr:uid="{00000000-0005-0000-0000-000004050000}"/>
    <cellStyle name="Calculation 2 2 3 4 3 2" xfId="1356" xr:uid="{00000000-0005-0000-0000-000005050000}"/>
    <cellStyle name="Calculation 2 2 3 4 3 3" xfId="1357" xr:uid="{00000000-0005-0000-0000-000006050000}"/>
    <cellStyle name="Calculation 2 2 3 4 3 4" xfId="1358" xr:uid="{00000000-0005-0000-0000-000007050000}"/>
    <cellStyle name="Calculation 2 2 3 4 3 5" xfId="1359" xr:uid="{00000000-0005-0000-0000-000008050000}"/>
    <cellStyle name="Calculation 2 2 3 4 4" xfId="1360" xr:uid="{00000000-0005-0000-0000-000009050000}"/>
    <cellStyle name="Calculation 2 2 3 4 4 2" xfId="1361" xr:uid="{00000000-0005-0000-0000-00000A050000}"/>
    <cellStyle name="Calculation 2 2 3 4 4 3" xfId="1362" xr:uid="{00000000-0005-0000-0000-00000B050000}"/>
    <cellStyle name="Calculation 2 2 3 4 4 4" xfId="1363" xr:uid="{00000000-0005-0000-0000-00000C050000}"/>
    <cellStyle name="Calculation 2 2 3 4 4 5" xfId="1364" xr:uid="{00000000-0005-0000-0000-00000D050000}"/>
    <cellStyle name="Calculation 2 2 3 4 5" xfId="1365" xr:uid="{00000000-0005-0000-0000-00000E050000}"/>
    <cellStyle name="Calculation 2 2 3 4 5 2" xfId="1366" xr:uid="{00000000-0005-0000-0000-00000F050000}"/>
    <cellStyle name="Calculation 2 2 3 4 6" xfId="1367" xr:uid="{00000000-0005-0000-0000-000010050000}"/>
    <cellStyle name="Calculation 2 2 3 4 6 2" xfId="1368" xr:uid="{00000000-0005-0000-0000-000011050000}"/>
    <cellStyle name="Calculation 2 2 3 4 7" xfId="1369" xr:uid="{00000000-0005-0000-0000-000012050000}"/>
    <cellStyle name="Calculation 2 2 3 4 8" xfId="1370" xr:uid="{00000000-0005-0000-0000-000013050000}"/>
    <cellStyle name="Calculation 2 2 3 5" xfId="1371" xr:uid="{00000000-0005-0000-0000-000014050000}"/>
    <cellStyle name="Calculation 2 2 3 5 2" xfId="1372" xr:uid="{00000000-0005-0000-0000-000015050000}"/>
    <cellStyle name="Calculation 2 2 3 5 2 2" xfId="1373" xr:uid="{00000000-0005-0000-0000-000016050000}"/>
    <cellStyle name="Calculation 2 2 3 5 2 2 2" xfId="1374" xr:uid="{00000000-0005-0000-0000-000017050000}"/>
    <cellStyle name="Calculation 2 2 3 5 2 2 3" xfId="1375" xr:uid="{00000000-0005-0000-0000-000018050000}"/>
    <cellStyle name="Calculation 2 2 3 5 2 2 4" xfId="1376" xr:uid="{00000000-0005-0000-0000-000019050000}"/>
    <cellStyle name="Calculation 2 2 3 5 2 2 5" xfId="1377" xr:uid="{00000000-0005-0000-0000-00001A050000}"/>
    <cellStyle name="Calculation 2 2 3 5 2 3" xfId="1378" xr:uid="{00000000-0005-0000-0000-00001B050000}"/>
    <cellStyle name="Calculation 2 2 3 5 2 3 2" xfId="1379" xr:uid="{00000000-0005-0000-0000-00001C050000}"/>
    <cellStyle name="Calculation 2 2 3 5 2 3 3" xfId="1380" xr:uid="{00000000-0005-0000-0000-00001D050000}"/>
    <cellStyle name="Calculation 2 2 3 5 2 3 4" xfId="1381" xr:uid="{00000000-0005-0000-0000-00001E050000}"/>
    <cellStyle name="Calculation 2 2 3 5 2 3 5" xfId="1382" xr:uid="{00000000-0005-0000-0000-00001F050000}"/>
    <cellStyle name="Calculation 2 2 3 5 2 4" xfId="1383" xr:uid="{00000000-0005-0000-0000-000020050000}"/>
    <cellStyle name="Calculation 2 2 3 5 2 4 2" xfId="1384" xr:uid="{00000000-0005-0000-0000-000021050000}"/>
    <cellStyle name="Calculation 2 2 3 5 2 5" xfId="1385" xr:uid="{00000000-0005-0000-0000-000022050000}"/>
    <cellStyle name="Calculation 2 2 3 5 2 5 2" xfId="1386" xr:uid="{00000000-0005-0000-0000-000023050000}"/>
    <cellStyle name="Calculation 2 2 3 5 2 6" xfId="1387" xr:uid="{00000000-0005-0000-0000-000024050000}"/>
    <cellStyle name="Calculation 2 2 3 5 2 7" xfId="1388" xr:uid="{00000000-0005-0000-0000-000025050000}"/>
    <cellStyle name="Calculation 2 2 3 5 3" xfId="1389" xr:uid="{00000000-0005-0000-0000-000026050000}"/>
    <cellStyle name="Calculation 2 2 3 5 3 2" xfId="1390" xr:uid="{00000000-0005-0000-0000-000027050000}"/>
    <cellStyle name="Calculation 2 2 3 5 3 3" xfId="1391" xr:uid="{00000000-0005-0000-0000-000028050000}"/>
    <cellStyle name="Calculation 2 2 3 5 3 4" xfId="1392" xr:uid="{00000000-0005-0000-0000-000029050000}"/>
    <cellStyle name="Calculation 2 2 3 5 3 5" xfId="1393" xr:uid="{00000000-0005-0000-0000-00002A050000}"/>
    <cellStyle name="Calculation 2 2 3 5 4" xfId="1394" xr:uid="{00000000-0005-0000-0000-00002B050000}"/>
    <cellStyle name="Calculation 2 2 3 5 4 2" xfId="1395" xr:uid="{00000000-0005-0000-0000-00002C050000}"/>
    <cellStyle name="Calculation 2 2 3 5 4 3" xfId="1396" xr:uid="{00000000-0005-0000-0000-00002D050000}"/>
    <cellStyle name="Calculation 2 2 3 5 4 4" xfId="1397" xr:uid="{00000000-0005-0000-0000-00002E050000}"/>
    <cellStyle name="Calculation 2 2 3 5 4 5" xfId="1398" xr:uid="{00000000-0005-0000-0000-00002F050000}"/>
    <cellStyle name="Calculation 2 2 3 5 5" xfId="1399" xr:uid="{00000000-0005-0000-0000-000030050000}"/>
    <cellStyle name="Calculation 2 2 3 5 5 2" xfId="1400" xr:uid="{00000000-0005-0000-0000-000031050000}"/>
    <cellStyle name="Calculation 2 2 3 5 6" xfId="1401" xr:uid="{00000000-0005-0000-0000-000032050000}"/>
    <cellStyle name="Calculation 2 2 3 5 6 2" xfId="1402" xr:uid="{00000000-0005-0000-0000-000033050000}"/>
    <cellStyle name="Calculation 2 2 3 5 7" xfId="1403" xr:uid="{00000000-0005-0000-0000-000034050000}"/>
    <cellStyle name="Calculation 2 2 3 5 8" xfId="1404" xr:uid="{00000000-0005-0000-0000-000035050000}"/>
    <cellStyle name="Calculation 2 2 3 6" xfId="1405" xr:uid="{00000000-0005-0000-0000-000036050000}"/>
    <cellStyle name="Calculation 2 2 3 6 2" xfId="1406" xr:uid="{00000000-0005-0000-0000-000037050000}"/>
    <cellStyle name="Calculation 2 2 3 6 2 2" xfId="1407" xr:uid="{00000000-0005-0000-0000-000038050000}"/>
    <cellStyle name="Calculation 2 2 3 6 2 2 2" xfId="1408" xr:uid="{00000000-0005-0000-0000-000039050000}"/>
    <cellStyle name="Calculation 2 2 3 6 2 2 3" xfId="1409" xr:uid="{00000000-0005-0000-0000-00003A050000}"/>
    <cellStyle name="Calculation 2 2 3 6 2 2 4" xfId="1410" xr:uid="{00000000-0005-0000-0000-00003B050000}"/>
    <cellStyle name="Calculation 2 2 3 6 2 2 5" xfId="1411" xr:uid="{00000000-0005-0000-0000-00003C050000}"/>
    <cellStyle name="Calculation 2 2 3 6 2 3" xfId="1412" xr:uid="{00000000-0005-0000-0000-00003D050000}"/>
    <cellStyle name="Calculation 2 2 3 6 2 3 2" xfId="1413" xr:uid="{00000000-0005-0000-0000-00003E050000}"/>
    <cellStyle name="Calculation 2 2 3 6 2 3 3" xfId="1414" xr:uid="{00000000-0005-0000-0000-00003F050000}"/>
    <cellStyle name="Calculation 2 2 3 6 2 3 4" xfId="1415" xr:uid="{00000000-0005-0000-0000-000040050000}"/>
    <cellStyle name="Calculation 2 2 3 6 2 3 5" xfId="1416" xr:uid="{00000000-0005-0000-0000-000041050000}"/>
    <cellStyle name="Calculation 2 2 3 6 2 4" xfId="1417" xr:uid="{00000000-0005-0000-0000-000042050000}"/>
    <cellStyle name="Calculation 2 2 3 6 2 4 2" xfId="1418" xr:uid="{00000000-0005-0000-0000-000043050000}"/>
    <cellStyle name="Calculation 2 2 3 6 2 5" xfId="1419" xr:uid="{00000000-0005-0000-0000-000044050000}"/>
    <cellStyle name="Calculation 2 2 3 6 2 5 2" xfId="1420" xr:uid="{00000000-0005-0000-0000-000045050000}"/>
    <cellStyle name="Calculation 2 2 3 6 2 6" xfId="1421" xr:uid="{00000000-0005-0000-0000-000046050000}"/>
    <cellStyle name="Calculation 2 2 3 6 2 7" xfId="1422" xr:uid="{00000000-0005-0000-0000-000047050000}"/>
    <cellStyle name="Calculation 2 2 3 6 3" xfId="1423" xr:uid="{00000000-0005-0000-0000-000048050000}"/>
    <cellStyle name="Calculation 2 2 3 6 3 2" xfId="1424" xr:uid="{00000000-0005-0000-0000-000049050000}"/>
    <cellStyle name="Calculation 2 2 3 6 3 3" xfId="1425" xr:uid="{00000000-0005-0000-0000-00004A050000}"/>
    <cellStyle name="Calculation 2 2 3 6 3 4" xfId="1426" xr:uid="{00000000-0005-0000-0000-00004B050000}"/>
    <cellStyle name="Calculation 2 2 3 6 3 5" xfId="1427" xr:uid="{00000000-0005-0000-0000-00004C050000}"/>
    <cellStyle name="Calculation 2 2 3 6 4" xfId="1428" xr:uid="{00000000-0005-0000-0000-00004D050000}"/>
    <cellStyle name="Calculation 2 2 3 6 4 2" xfId="1429" xr:uid="{00000000-0005-0000-0000-00004E050000}"/>
    <cellStyle name="Calculation 2 2 3 6 4 3" xfId="1430" xr:uid="{00000000-0005-0000-0000-00004F050000}"/>
    <cellStyle name="Calculation 2 2 3 6 4 4" xfId="1431" xr:uid="{00000000-0005-0000-0000-000050050000}"/>
    <cellStyle name="Calculation 2 2 3 6 4 5" xfId="1432" xr:uid="{00000000-0005-0000-0000-000051050000}"/>
    <cellStyle name="Calculation 2 2 3 6 5" xfId="1433" xr:uid="{00000000-0005-0000-0000-000052050000}"/>
    <cellStyle name="Calculation 2 2 3 6 5 2" xfId="1434" xr:uid="{00000000-0005-0000-0000-000053050000}"/>
    <cellStyle name="Calculation 2 2 3 6 6" xfId="1435" xr:uid="{00000000-0005-0000-0000-000054050000}"/>
    <cellStyle name="Calculation 2 2 3 6 6 2" xfId="1436" xr:uid="{00000000-0005-0000-0000-000055050000}"/>
    <cellStyle name="Calculation 2 2 3 6 7" xfId="1437" xr:uid="{00000000-0005-0000-0000-000056050000}"/>
    <cellStyle name="Calculation 2 2 3 6 8" xfId="1438" xr:uid="{00000000-0005-0000-0000-000057050000}"/>
    <cellStyle name="Calculation 2 2 3 7" xfId="1439" xr:uid="{00000000-0005-0000-0000-000058050000}"/>
    <cellStyle name="Calculation 2 2 3 7 2" xfId="1440" xr:uid="{00000000-0005-0000-0000-000059050000}"/>
    <cellStyle name="Calculation 2 2 3 7 2 2" xfId="1441" xr:uid="{00000000-0005-0000-0000-00005A050000}"/>
    <cellStyle name="Calculation 2 2 3 7 2 2 2" xfId="1442" xr:uid="{00000000-0005-0000-0000-00005B050000}"/>
    <cellStyle name="Calculation 2 2 3 7 2 2 3" xfId="1443" xr:uid="{00000000-0005-0000-0000-00005C050000}"/>
    <cellStyle name="Calculation 2 2 3 7 2 2 4" xfId="1444" xr:uid="{00000000-0005-0000-0000-00005D050000}"/>
    <cellStyle name="Calculation 2 2 3 7 2 2 5" xfId="1445" xr:uid="{00000000-0005-0000-0000-00005E050000}"/>
    <cellStyle name="Calculation 2 2 3 7 2 3" xfId="1446" xr:uid="{00000000-0005-0000-0000-00005F050000}"/>
    <cellStyle name="Calculation 2 2 3 7 2 3 2" xfId="1447" xr:uid="{00000000-0005-0000-0000-000060050000}"/>
    <cellStyle name="Calculation 2 2 3 7 2 3 3" xfId="1448" xr:uid="{00000000-0005-0000-0000-000061050000}"/>
    <cellStyle name="Calculation 2 2 3 7 2 3 4" xfId="1449" xr:uid="{00000000-0005-0000-0000-000062050000}"/>
    <cellStyle name="Calculation 2 2 3 7 2 3 5" xfId="1450" xr:uid="{00000000-0005-0000-0000-000063050000}"/>
    <cellStyle name="Calculation 2 2 3 7 2 4" xfId="1451" xr:uid="{00000000-0005-0000-0000-000064050000}"/>
    <cellStyle name="Calculation 2 2 3 7 2 4 2" xfId="1452" xr:uid="{00000000-0005-0000-0000-000065050000}"/>
    <cellStyle name="Calculation 2 2 3 7 2 5" xfId="1453" xr:uid="{00000000-0005-0000-0000-000066050000}"/>
    <cellStyle name="Calculation 2 2 3 7 2 5 2" xfId="1454" xr:uid="{00000000-0005-0000-0000-000067050000}"/>
    <cellStyle name="Calculation 2 2 3 7 2 6" xfId="1455" xr:uid="{00000000-0005-0000-0000-000068050000}"/>
    <cellStyle name="Calculation 2 2 3 7 2 7" xfId="1456" xr:uid="{00000000-0005-0000-0000-000069050000}"/>
    <cellStyle name="Calculation 2 2 3 7 3" xfId="1457" xr:uid="{00000000-0005-0000-0000-00006A050000}"/>
    <cellStyle name="Calculation 2 2 3 7 3 2" xfId="1458" xr:uid="{00000000-0005-0000-0000-00006B050000}"/>
    <cellStyle name="Calculation 2 2 3 7 3 3" xfId="1459" xr:uid="{00000000-0005-0000-0000-00006C050000}"/>
    <cellStyle name="Calculation 2 2 3 7 3 4" xfId="1460" xr:uid="{00000000-0005-0000-0000-00006D050000}"/>
    <cellStyle name="Calculation 2 2 3 7 3 5" xfId="1461" xr:uid="{00000000-0005-0000-0000-00006E050000}"/>
    <cellStyle name="Calculation 2 2 3 7 4" xfId="1462" xr:uid="{00000000-0005-0000-0000-00006F050000}"/>
    <cellStyle name="Calculation 2 2 3 7 4 2" xfId="1463" xr:uid="{00000000-0005-0000-0000-000070050000}"/>
    <cellStyle name="Calculation 2 2 3 7 4 3" xfId="1464" xr:uid="{00000000-0005-0000-0000-000071050000}"/>
    <cellStyle name="Calculation 2 2 3 7 4 4" xfId="1465" xr:uid="{00000000-0005-0000-0000-000072050000}"/>
    <cellStyle name="Calculation 2 2 3 7 4 5" xfId="1466" xr:uid="{00000000-0005-0000-0000-000073050000}"/>
    <cellStyle name="Calculation 2 2 3 7 5" xfId="1467" xr:uid="{00000000-0005-0000-0000-000074050000}"/>
    <cellStyle name="Calculation 2 2 3 7 5 2" xfId="1468" xr:uid="{00000000-0005-0000-0000-000075050000}"/>
    <cellStyle name="Calculation 2 2 3 7 6" xfId="1469" xr:uid="{00000000-0005-0000-0000-000076050000}"/>
    <cellStyle name="Calculation 2 2 3 7 6 2" xfId="1470" xr:uid="{00000000-0005-0000-0000-000077050000}"/>
    <cellStyle name="Calculation 2 2 3 7 7" xfId="1471" xr:uid="{00000000-0005-0000-0000-000078050000}"/>
    <cellStyle name="Calculation 2 2 3 7 8" xfId="1472" xr:uid="{00000000-0005-0000-0000-000079050000}"/>
    <cellStyle name="Calculation 2 2 3 8" xfId="1473" xr:uid="{00000000-0005-0000-0000-00007A050000}"/>
    <cellStyle name="Calculation 2 2 3 8 2" xfId="1474" xr:uid="{00000000-0005-0000-0000-00007B050000}"/>
    <cellStyle name="Calculation 2 2 3 8 2 2" xfId="1475" xr:uid="{00000000-0005-0000-0000-00007C050000}"/>
    <cellStyle name="Calculation 2 2 3 8 2 2 2" xfId="1476" xr:uid="{00000000-0005-0000-0000-00007D050000}"/>
    <cellStyle name="Calculation 2 2 3 8 2 2 3" xfId="1477" xr:uid="{00000000-0005-0000-0000-00007E050000}"/>
    <cellStyle name="Calculation 2 2 3 8 2 2 4" xfId="1478" xr:uid="{00000000-0005-0000-0000-00007F050000}"/>
    <cellStyle name="Calculation 2 2 3 8 2 2 5" xfId="1479" xr:uid="{00000000-0005-0000-0000-000080050000}"/>
    <cellStyle name="Calculation 2 2 3 8 2 3" xfId="1480" xr:uid="{00000000-0005-0000-0000-000081050000}"/>
    <cellStyle name="Calculation 2 2 3 8 2 3 2" xfId="1481" xr:uid="{00000000-0005-0000-0000-000082050000}"/>
    <cellStyle name="Calculation 2 2 3 8 2 3 3" xfId="1482" xr:uid="{00000000-0005-0000-0000-000083050000}"/>
    <cellStyle name="Calculation 2 2 3 8 2 3 4" xfId="1483" xr:uid="{00000000-0005-0000-0000-000084050000}"/>
    <cellStyle name="Calculation 2 2 3 8 2 3 5" xfId="1484" xr:uid="{00000000-0005-0000-0000-000085050000}"/>
    <cellStyle name="Calculation 2 2 3 8 2 4" xfId="1485" xr:uid="{00000000-0005-0000-0000-000086050000}"/>
    <cellStyle name="Calculation 2 2 3 8 2 4 2" xfId="1486" xr:uid="{00000000-0005-0000-0000-000087050000}"/>
    <cellStyle name="Calculation 2 2 3 8 2 5" xfId="1487" xr:uid="{00000000-0005-0000-0000-000088050000}"/>
    <cellStyle name="Calculation 2 2 3 8 2 5 2" xfId="1488" xr:uid="{00000000-0005-0000-0000-000089050000}"/>
    <cellStyle name="Calculation 2 2 3 8 2 6" xfId="1489" xr:uid="{00000000-0005-0000-0000-00008A050000}"/>
    <cellStyle name="Calculation 2 2 3 8 2 7" xfId="1490" xr:uid="{00000000-0005-0000-0000-00008B050000}"/>
    <cellStyle name="Calculation 2 2 3 8 3" xfId="1491" xr:uid="{00000000-0005-0000-0000-00008C050000}"/>
    <cellStyle name="Calculation 2 2 3 8 3 2" xfId="1492" xr:uid="{00000000-0005-0000-0000-00008D050000}"/>
    <cellStyle name="Calculation 2 2 3 8 3 3" xfId="1493" xr:uid="{00000000-0005-0000-0000-00008E050000}"/>
    <cellStyle name="Calculation 2 2 3 8 3 4" xfId="1494" xr:uid="{00000000-0005-0000-0000-00008F050000}"/>
    <cellStyle name="Calculation 2 2 3 8 3 5" xfId="1495" xr:uid="{00000000-0005-0000-0000-000090050000}"/>
    <cellStyle name="Calculation 2 2 3 8 4" xfId="1496" xr:uid="{00000000-0005-0000-0000-000091050000}"/>
    <cellStyle name="Calculation 2 2 3 8 4 2" xfId="1497" xr:uid="{00000000-0005-0000-0000-000092050000}"/>
    <cellStyle name="Calculation 2 2 3 8 4 3" xfId="1498" xr:uid="{00000000-0005-0000-0000-000093050000}"/>
    <cellStyle name="Calculation 2 2 3 8 4 4" xfId="1499" xr:uid="{00000000-0005-0000-0000-000094050000}"/>
    <cellStyle name="Calculation 2 2 3 8 4 5" xfId="1500" xr:uid="{00000000-0005-0000-0000-000095050000}"/>
    <cellStyle name="Calculation 2 2 3 8 5" xfId="1501" xr:uid="{00000000-0005-0000-0000-000096050000}"/>
    <cellStyle name="Calculation 2 2 3 8 5 2" xfId="1502" xr:uid="{00000000-0005-0000-0000-000097050000}"/>
    <cellStyle name="Calculation 2 2 3 8 6" xfId="1503" xr:uid="{00000000-0005-0000-0000-000098050000}"/>
    <cellStyle name="Calculation 2 2 3 8 6 2" xfId="1504" xr:uid="{00000000-0005-0000-0000-000099050000}"/>
    <cellStyle name="Calculation 2 2 3 8 7" xfId="1505" xr:uid="{00000000-0005-0000-0000-00009A050000}"/>
    <cellStyle name="Calculation 2 2 3 8 8" xfId="1506" xr:uid="{00000000-0005-0000-0000-00009B050000}"/>
    <cellStyle name="Calculation 2 2 3 9" xfId="1507" xr:uid="{00000000-0005-0000-0000-00009C050000}"/>
    <cellStyle name="Calculation 2 2 3 9 2" xfId="1508" xr:uid="{00000000-0005-0000-0000-00009D050000}"/>
    <cellStyle name="Calculation 2 2 3 9 2 2" xfId="1509" xr:uid="{00000000-0005-0000-0000-00009E050000}"/>
    <cellStyle name="Calculation 2 2 3 9 2 2 2" xfId="1510" xr:uid="{00000000-0005-0000-0000-00009F050000}"/>
    <cellStyle name="Calculation 2 2 3 9 2 2 3" xfId="1511" xr:uid="{00000000-0005-0000-0000-0000A0050000}"/>
    <cellStyle name="Calculation 2 2 3 9 2 2 4" xfId="1512" xr:uid="{00000000-0005-0000-0000-0000A1050000}"/>
    <cellStyle name="Calculation 2 2 3 9 2 2 5" xfId="1513" xr:uid="{00000000-0005-0000-0000-0000A2050000}"/>
    <cellStyle name="Calculation 2 2 3 9 2 3" xfId="1514" xr:uid="{00000000-0005-0000-0000-0000A3050000}"/>
    <cellStyle name="Calculation 2 2 3 9 2 3 2" xfId="1515" xr:uid="{00000000-0005-0000-0000-0000A4050000}"/>
    <cellStyle name="Calculation 2 2 3 9 2 3 3" xfId="1516" xr:uid="{00000000-0005-0000-0000-0000A5050000}"/>
    <cellStyle name="Calculation 2 2 3 9 2 3 4" xfId="1517" xr:uid="{00000000-0005-0000-0000-0000A6050000}"/>
    <cellStyle name="Calculation 2 2 3 9 2 3 5" xfId="1518" xr:uid="{00000000-0005-0000-0000-0000A7050000}"/>
    <cellStyle name="Calculation 2 2 3 9 2 4" xfId="1519" xr:uid="{00000000-0005-0000-0000-0000A8050000}"/>
    <cellStyle name="Calculation 2 2 3 9 2 4 2" xfId="1520" xr:uid="{00000000-0005-0000-0000-0000A9050000}"/>
    <cellStyle name="Calculation 2 2 3 9 2 5" xfId="1521" xr:uid="{00000000-0005-0000-0000-0000AA050000}"/>
    <cellStyle name="Calculation 2 2 3 9 2 5 2" xfId="1522" xr:uid="{00000000-0005-0000-0000-0000AB050000}"/>
    <cellStyle name="Calculation 2 2 3 9 2 6" xfId="1523" xr:uid="{00000000-0005-0000-0000-0000AC050000}"/>
    <cellStyle name="Calculation 2 2 3 9 2 7" xfId="1524" xr:uid="{00000000-0005-0000-0000-0000AD050000}"/>
    <cellStyle name="Calculation 2 2 3 9 3" xfId="1525" xr:uid="{00000000-0005-0000-0000-0000AE050000}"/>
    <cellStyle name="Calculation 2 2 3 9 3 2" xfId="1526" xr:uid="{00000000-0005-0000-0000-0000AF050000}"/>
    <cellStyle name="Calculation 2 2 3 9 3 3" xfId="1527" xr:uid="{00000000-0005-0000-0000-0000B0050000}"/>
    <cellStyle name="Calculation 2 2 3 9 3 4" xfId="1528" xr:uid="{00000000-0005-0000-0000-0000B1050000}"/>
    <cellStyle name="Calculation 2 2 3 9 3 5" xfId="1529" xr:uid="{00000000-0005-0000-0000-0000B2050000}"/>
    <cellStyle name="Calculation 2 2 3 9 4" xfId="1530" xr:uid="{00000000-0005-0000-0000-0000B3050000}"/>
    <cellStyle name="Calculation 2 2 3 9 4 2" xfId="1531" xr:uid="{00000000-0005-0000-0000-0000B4050000}"/>
    <cellStyle name="Calculation 2 2 3 9 4 3" xfId="1532" xr:uid="{00000000-0005-0000-0000-0000B5050000}"/>
    <cellStyle name="Calculation 2 2 3 9 4 4" xfId="1533" xr:uid="{00000000-0005-0000-0000-0000B6050000}"/>
    <cellStyle name="Calculation 2 2 3 9 4 5" xfId="1534" xr:uid="{00000000-0005-0000-0000-0000B7050000}"/>
    <cellStyle name="Calculation 2 2 3 9 5" xfId="1535" xr:uid="{00000000-0005-0000-0000-0000B8050000}"/>
    <cellStyle name="Calculation 2 2 3 9 5 2" xfId="1536" xr:uid="{00000000-0005-0000-0000-0000B9050000}"/>
    <cellStyle name="Calculation 2 2 3 9 6" xfId="1537" xr:uid="{00000000-0005-0000-0000-0000BA050000}"/>
    <cellStyle name="Calculation 2 2 3 9 6 2" xfId="1538" xr:uid="{00000000-0005-0000-0000-0000BB050000}"/>
    <cellStyle name="Calculation 2 2 3 9 7" xfId="1539" xr:uid="{00000000-0005-0000-0000-0000BC050000}"/>
    <cellStyle name="Calculation 2 2 3 9 8" xfId="1540" xr:uid="{00000000-0005-0000-0000-0000BD050000}"/>
    <cellStyle name="Calculation 2 2 4" xfId="1541" xr:uid="{00000000-0005-0000-0000-0000BE050000}"/>
    <cellStyle name="Calculation 2 2 4 2" xfId="1542" xr:uid="{00000000-0005-0000-0000-0000BF050000}"/>
    <cellStyle name="Calculation 2 2 5" xfId="1543" xr:uid="{00000000-0005-0000-0000-0000C0050000}"/>
    <cellStyle name="Calculation 2 2 5 2" xfId="1544" xr:uid="{00000000-0005-0000-0000-0000C1050000}"/>
    <cellStyle name="Calculation 2 2 6" xfId="1545" xr:uid="{00000000-0005-0000-0000-0000C2050000}"/>
    <cellStyle name="Calculation 2 2 7" xfId="1546" xr:uid="{00000000-0005-0000-0000-0000C3050000}"/>
    <cellStyle name="Calculation 2 2 7 2" xfId="1547" xr:uid="{00000000-0005-0000-0000-0000C4050000}"/>
    <cellStyle name="Calculation 2 2_T-straight with PEDs adjustor" xfId="1548" xr:uid="{00000000-0005-0000-0000-0000C5050000}"/>
    <cellStyle name="Calculation 2 3" xfId="1549" xr:uid="{00000000-0005-0000-0000-0000C6050000}"/>
    <cellStyle name="Calculation 2 3 2" xfId="1550" xr:uid="{00000000-0005-0000-0000-0000C7050000}"/>
    <cellStyle name="Calculation 2 3 2 10" xfId="1551" xr:uid="{00000000-0005-0000-0000-0000C8050000}"/>
    <cellStyle name="Calculation 2 3 2 10 2" xfId="1552" xr:uid="{00000000-0005-0000-0000-0000C9050000}"/>
    <cellStyle name="Calculation 2 3 2 10 2 2" xfId="1553" xr:uid="{00000000-0005-0000-0000-0000CA050000}"/>
    <cellStyle name="Calculation 2 3 2 10 2 2 2" xfId="1554" xr:uid="{00000000-0005-0000-0000-0000CB050000}"/>
    <cellStyle name="Calculation 2 3 2 10 2 2 3" xfId="1555" xr:uid="{00000000-0005-0000-0000-0000CC050000}"/>
    <cellStyle name="Calculation 2 3 2 10 2 2 4" xfId="1556" xr:uid="{00000000-0005-0000-0000-0000CD050000}"/>
    <cellStyle name="Calculation 2 3 2 10 2 2 5" xfId="1557" xr:uid="{00000000-0005-0000-0000-0000CE050000}"/>
    <cellStyle name="Calculation 2 3 2 10 2 3" xfId="1558" xr:uid="{00000000-0005-0000-0000-0000CF050000}"/>
    <cellStyle name="Calculation 2 3 2 10 2 3 2" xfId="1559" xr:uid="{00000000-0005-0000-0000-0000D0050000}"/>
    <cellStyle name="Calculation 2 3 2 10 2 3 3" xfId="1560" xr:uid="{00000000-0005-0000-0000-0000D1050000}"/>
    <cellStyle name="Calculation 2 3 2 10 2 3 4" xfId="1561" xr:uid="{00000000-0005-0000-0000-0000D2050000}"/>
    <cellStyle name="Calculation 2 3 2 10 2 3 5" xfId="1562" xr:uid="{00000000-0005-0000-0000-0000D3050000}"/>
    <cellStyle name="Calculation 2 3 2 10 2 4" xfId="1563" xr:uid="{00000000-0005-0000-0000-0000D4050000}"/>
    <cellStyle name="Calculation 2 3 2 10 2 4 2" xfId="1564" xr:uid="{00000000-0005-0000-0000-0000D5050000}"/>
    <cellStyle name="Calculation 2 3 2 10 2 5" xfId="1565" xr:uid="{00000000-0005-0000-0000-0000D6050000}"/>
    <cellStyle name="Calculation 2 3 2 10 2 5 2" xfId="1566" xr:uid="{00000000-0005-0000-0000-0000D7050000}"/>
    <cellStyle name="Calculation 2 3 2 10 2 6" xfId="1567" xr:uid="{00000000-0005-0000-0000-0000D8050000}"/>
    <cellStyle name="Calculation 2 3 2 10 2 7" xfId="1568" xr:uid="{00000000-0005-0000-0000-0000D9050000}"/>
    <cellStyle name="Calculation 2 3 2 10 3" xfId="1569" xr:uid="{00000000-0005-0000-0000-0000DA050000}"/>
    <cellStyle name="Calculation 2 3 2 10 3 2" xfId="1570" xr:uid="{00000000-0005-0000-0000-0000DB050000}"/>
    <cellStyle name="Calculation 2 3 2 10 3 3" xfId="1571" xr:uid="{00000000-0005-0000-0000-0000DC050000}"/>
    <cellStyle name="Calculation 2 3 2 10 3 4" xfId="1572" xr:uid="{00000000-0005-0000-0000-0000DD050000}"/>
    <cellStyle name="Calculation 2 3 2 10 3 5" xfId="1573" xr:uid="{00000000-0005-0000-0000-0000DE050000}"/>
    <cellStyle name="Calculation 2 3 2 10 4" xfId="1574" xr:uid="{00000000-0005-0000-0000-0000DF050000}"/>
    <cellStyle name="Calculation 2 3 2 10 4 2" xfId="1575" xr:uid="{00000000-0005-0000-0000-0000E0050000}"/>
    <cellStyle name="Calculation 2 3 2 10 4 3" xfId="1576" xr:uid="{00000000-0005-0000-0000-0000E1050000}"/>
    <cellStyle name="Calculation 2 3 2 10 4 4" xfId="1577" xr:uid="{00000000-0005-0000-0000-0000E2050000}"/>
    <cellStyle name="Calculation 2 3 2 10 4 5" xfId="1578" xr:uid="{00000000-0005-0000-0000-0000E3050000}"/>
    <cellStyle name="Calculation 2 3 2 10 5" xfId="1579" xr:uid="{00000000-0005-0000-0000-0000E4050000}"/>
    <cellStyle name="Calculation 2 3 2 10 5 2" xfId="1580" xr:uid="{00000000-0005-0000-0000-0000E5050000}"/>
    <cellStyle name="Calculation 2 3 2 10 6" xfId="1581" xr:uid="{00000000-0005-0000-0000-0000E6050000}"/>
    <cellStyle name="Calculation 2 3 2 10 6 2" xfId="1582" xr:uid="{00000000-0005-0000-0000-0000E7050000}"/>
    <cellStyle name="Calculation 2 3 2 10 7" xfId="1583" xr:uid="{00000000-0005-0000-0000-0000E8050000}"/>
    <cellStyle name="Calculation 2 3 2 10 8" xfId="1584" xr:uid="{00000000-0005-0000-0000-0000E9050000}"/>
    <cellStyle name="Calculation 2 3 2 11" xfId="1585" xr:uid="{00000000-0005-0000-0000-0000EA050000}"/>
    <cellStyle name="Calculation 2 3 2 11 2" xfId="1586" xr:uid="{00000000-0005-0000-0000-0000EB050000}"/>
    <cellStyle name="Calculation 2 3 2 11 2 2" xfId="1587" xr:uid="{00000000-0005-0000-0000-0000EC050000}"/>
    <cellStyle name="Calculation 2 3 2 11 2 2 2" xfId="1588" xr:uid="{00000000-0005-0000-0000-0000ED050000}"/>
    <cellStyle name="Calculation 2 3 2 11 2 2 3" xfId="1589" xr:uid="{00000000-0005-0000-0000-0000EE050000}"/>
    <cellStyle name="Calculation 2 3 2 11 2 2 4" xfId="1590" xr:uid="{00000000-0005-0000-0000-0000EF050000}"/>
    <cellStyle name="Calculation 2 3 2 11 2 2 5" xfId="1591" xr:uid="{00000000-0005-0000-0000-0000F0050000}"/>
    <cellStyle name="Calculation 2 3 2 11 2 3" xfId="1592" xr:uid="{00000000-0005-0000-0000-0000F1050000}"/>
    <cellStyle name="Calculation 2 3 2 11 2 3 2" xfId="1593" xr:uid="{00000000-0005-0000-0000-0000F2050000}"/>
    <cellStyle name="Calculation 2 3 2 11 2 3 3" xfId="1594" xr:uid="{00000000-0005-0000-0000-0000F3050000}"/>
    <cellStyle name="Calculation 2 3 2 11 2 3 4" xfId="1595" xr:uid="{00000000-0005-0000-0000-0000F4050000}"/>
    <cellStyle name="Calculation 2 3 2 11 2 3 5" xfId="1596" xr:uid="{00000000-0005-0000-0000-0000F5050000}"/>
    <cellStyle name="Calculation 2 3 2 11 2 4" xfId="1597" xr:uid="{00000000-0005-0000-0000-0000F6050000}"/>
    <cellStyle name="Calculation 2 3 2 11 2 4 2" xfId="1598" xr:uid="{00000000-0005-0000-0000-0000F7050000}"/>
    <cellStyle name="Calculation 2 3 2 11 2 5" xfId="1599" xr:uid="{00000000-0005-0000-0000-0000F8050000}"/>
    <cellStyle name="Calculation 2 3 2 11 2 5 2" xfId="1600" xr:uid="{00000000-0005-0000-0000-0000F9050000}"/>
    <cellStyle name="Calculation 2 3 2 11 2 6" xfId="1601" xr:uid="{00000000-0005-0000-0000-0000FA050000}"/>
    <cellStyle name="Calculation 2 3 2 11 2 7" xfId="1602" xr:uid="{00000000-0005-0000-0000-0000FB050000}"/>
    <cellStyle name="Calculation 2 3 2 11 3" xfId="1603" xr:uid="{00000000-0005-0000-0000-0000FC050000}"/>
    <cellStyle name="Calculation 2 3 2 11 3 2" xfId="1604" xr:uid="{00000000-0005-0000-0000-0000FD050000}"/>
    <cellStyle name="Calculation 2 3 2 11 3 3" xfId="1605" xr:uid="{00000000-0005-0000-0000-0000FE050000}"/>
    <cellStyle name="Calculation 2 3 2 11 3 4" xfId="1606" xr:uid="{00000000-0005-0000-0000-0000FF050000}"/>
    <cellStyle name="Calculation 2 3 2 11 3 5" xfId="1607" xr:uid="{00000000-0005-0000-0000-000000060000}"/>
    <cellStyle name="Calculation 2 3 2 11 4" xfId="1608" xr:uid="{00000000-0005-0000-0000-000001060000}"/>
    <cellStyle name="Calculation 2 3 2 11 4 2" xfId="1609" xr:uid="{00000000-0005-0000-0000-000002060000}"/>
    <cellStyle name="Calculation 2 3 2 11 4 3" xfId="1610" xr:uid="{00000000-0005-0000-0000-000003060000}"/>
    <cellStyle name="Calculation 2 3 2 11 4 4" xfId="1611" xr:uid="{00000000-0005-0000-0000-000004060000}"/>
    <cellStyle name="Calculation 2 3 2 11 4 5" xfId="1612" xr:uid="{00000000-0005-0000-0000-000005060000}"/>
    <cellStyle name="Calculation 2 3 2 11 5" xfId="1613" xr:uid="{00000000-0005-0000-0000-000006060000}"/>
    <cellStyle name="Calculation 2 3 2 11 5 2" xfId="1614" xr:uid="{00000000-0005-0000-0000-000007060000}"/>
    <cellStyle name="Calculation 2 3 2 11 6" xfId="1615" xr:uid="{00000000-0005-0000-0000-000008060000}"/>
    <cellStyle name="Calculation 2 3 2 11 6 2" xfId="1616" xr:uid="{00000000-0005-0000-0000-000009060000}"/>
    <cellStyle name="Calculation 2 3 2 11 7" xfId="1617" xr:uid="{00000000-0005-0000-0000-00000A060000}"/>
    <cellStyle name="Calculation 2 3 2 11 8" xfId="1618" xr:uid="{00000000-0005-0000-0000-00000B060000}"/>
    <cellStyle name="Calculation 2 3 2 12" xfId="1619" xr:uid="{00000000-0005-0000-0000-00000C060000}"/>
    <cellStyle name="Calculation 2 3 2 12 2" xfId="1620" xr:uid="{00000000-0005-0000-0000-00000D060000}"/>
    <cellStyle name="Calculation 2 3 2 12 2 2" xfId="1621" xr:uid="{00000000-0005-0000-0000-00000E060000}"/>
    <cellStyle name="Calculation 2 3 2 12 2 2 2" xfId="1622" xr:uid="{00000000-0005-0000-0000-00000F060000}"/>
    <cellStyle name="Calculation 2 3 2 12 2 2 3" xfId="1623" xr:uid="{00000000-0005-0000-0000-000010060000}"/>
    <cellStyle name="Calculation 2 3 2 12 2 2 4" xfId="1624" xr:uid="{00000000-0005-0000-0000-000011060000}"/>
    <cellStyle name="Calculation 2 3 2 12 2 2 5" xfId="1625" xr:uid="{00000000-0005-0000-0000-000012060000}"/>
    <cellStyle name="Calculation 2 3 2 12 2 3" xfId="1626" xr:uid="{00000000-0005-0000-0000-000013060000}"/>
    <cellStyle name="Calculation 2 3 2 12 2 3 2" xfId="1627" xr:uid="{00000000-0005-0000-0000-000014060000}"/>
    <cellStyle name="Calculation 2 3 2 12 2 3 3" xfId="1628" xr:uid="{00000000-0005-0000-0000-000015060000}"/>
    <cellStyle name="Calculation 2 3 2 12 2 3 4" xfId="1629" xr:uid="{00000000-0005-0000-0000-000016060000}"/>
    <cellStyle name="Calculation 2 3 2 12 2 3 5" xfId="1630" xr:uid="{00000000-0005-0000-0000-000017060000}"/>
    <cellStyle name="Calculation 2 3 2 12 2 4" xfId="1631" xr:uid="{00000000-0005-0000-0000-000018060000}"/>
    <cellStyle name="Calculation 2 3 2 12 2 4 2" xfId="1632" xr:uid="{00000000-0005-0000-0000-000019060000}"/>
    <cellStyle name="Calculation 2 3 2 12 2 5" xfId="1633" xr:uid="{00000000-0005-0000-0000-00001A060000}"/>
    <cellStyle name="Calculation 2 3 2 12 2 5 2" xfId="1634" xr:uid="{00000000-0005-0000-0000-00001B060000}"/>
    <cellStyle name="Calculation 2 3 2 12 2 6" xfId="1635" xr:uid="{00000000-0005-0000-0000-00001C060000}"/>
    <cellStyle name="Calculation 2 3 2 12 2 7" xfId="1636" xr:uid="{00000000-0005-0000-0000-00001D060000}"/>
    <cellStyle name="Calculation 2 3 2 12 3" xfId="1637" xr:uid="{00000000-0005-0000-0000-00001E060000}"/>
    <cellStyle name="Calculation 2 3 2 12 3 2" xfId="1638" xr:uid="{00000000-0005-0000-0000-00001F060000}"/>
    <cellStyle name="Calculation 2 3 2 12 3 3" xfId="1639" xr:uid="{00000000-0005-0000-0000-000020060000}"/>
    <cellStyle name="Calculation 2 3 2 12 3 4" xfId="1640" xr:uid="{00000000-0005-0000-0000-000021060000}"/>
    <cellStyle name="Calculation 2 3 2 12 3 5" xfId="1641" xr:uid="{00000000-0005-0000-0000-000022060000}"/>
    <cellStyle name="Calculation 2 3 2 12 4" xfId="1642" xr:uid="{00000000-0005-0000-0000-000023060000}"/>
    <cellStyle name="Calculation 2 3 2 12 4 2" xfId="1643" xr:uid="{00000000-0005-0000-0000-000024060000}"/>
    <cellStyle name="Calculation 2 3 2 12 4 3" xfId="1644" xr:uid="{00000000-0005-0000-0000-000025060000}"/>
    <cellStyle name="Calculation 2 3 2 12 4 4" xfId="1645" xr:uid="{00000000-0005-0000-0000-000026060000}"/>
    <cellStyle name="Calculation 2 3 2 12 4 5" xfId="1646" xr:uid="{00000000-0005-0000-0000-000027060000}"/>
    <cellStyle name="Calculation 2 3 2 12 5" xfId="1647" xr:uid="{00000000-0005-0000-0000-000028060000}"/>
    <cellStyle name="Calculation 2 3 2 12 5 2" xfId="1648" xr:uid="{00000000-0005-0000-0000-000029060000}"/>
    <cellStyle name="Calculation 2 3 2 12 6" xfId="1649" xr:uid="{00000000-0005-0000-0000-00002A060000}"/>
    <cellStyle name="Calculation 2 3 2 12 6 2" xfId="1650" xr:uid="{00000000-0005-0000-0000-00002B060000}"/>
    <cellStyle name="Calculation 2 3 2 12 7" xfId="1651" xr:uid="{00000000-0005-0000-0000-00002C060000}"/>
    <cellStyle name="Calculation 2 3 2 12 8" xfId="1652" xr:uid="{00000000-0005-0000-0000-00002D060000}"/>
    <cellStyle name="Calculation 2 3 2 13" xfId="1653" xr:uid="{00000000-0005-0000-0000-00002E060000}"/>
    <cellStyle name="Calculation 2 3 2 13 2" xfId="1654" xr:uid="{00000000-0005-0000-0000-00002F060000}"/>
    <cellStyle name="Calculation 2 3 2 13 2 2" xfId="1655" xr:uid="{00000000-0005-0000-0000-000030060000}"/>
    <cellStyle name="Calculation 2 3 2 13 2 2 2" xfId="1656" xr:uid="{00000000-0005-0000-0000-000031060000}"/>
    <cellStyle name="Calculation 2 3 2 13 2 2 3" xfId="1657" xr:uid="{00000000-0005-0000-0000-000032060000}"/>
    <cellStyle name="Calculation 2 3 2 13 2 2 4" xfId="1658" xr:uid="{00000000-0005-0000-0000-000033060000}"/>
    <cellStyle name="Calculation 2 3 2 13 2 2 5" xfId="1659" xr:uid="{00000000-0005-0000-0000-000034060000}"/>
    <cellStyle name="Calculation 2 3 2 13 2 3" xfId="1660" xr:uid="{00000000-0005-0000-0000-000035060000}"/>
    <cellStyle name="Calculation 2 3 2 13 2 3 2" xfId="1661" xr:uid="{00000000-0005-0000-0000-000036060000}"/>
    <cellStyle name="Calculation 2 3 2 13 2 3 3" xfId="1662" xr:uid="{00000000-0005-0000-0000-000037060000}"/>
    <cellStyle name="Calculation 2 3 2 13 2 3 4" xfId="1663" xr:uid="{00000000-0005-0000-0000-000038060000}"/>
    <cellStyle name="Calculation 2 3 2 13 2 3 5" xfId="1664" xr:uid="{00000000-0005-0000-0000-000039060000}"/>
    <cellStyle name="Calculation 2 3 2 13 2 4" xfId="1665" xr:uid="{00000000-0005-0000-0000-00003A060000}"/>
    <cellStyle name="Calculation 2 3 2 13 2 4 2" xfId="1666" xr:uid="{00000000-0005-0000-0000-00003B060000}"/>
    <cellStyle name="Calculation 2 3 2 13 2 5" xfId="1667" xr:uid="{00000000-0005-0000-0000-00003C060000}"/>
    <cellStyle name="Calculation 2 3 2 13 2 5 2" xfId="1668" xr:uid="{00000000-0005-0000-0000-00003D060000}"/>
    <cellStyle name="Calculation 2 3 2 13 2 6" xfId="1669" xr:uid="{00000000-0005-0000-0000-00003E060000}"/>
    <cellStyle name="Calculation 2 3 2 13 2 7" xfId="1670" xr:uid="{00000000-0005-0000-0000-00003F060000}"/>
    <cellStyle name="Calculation 2 3 2 13 3" xfId="1671" xr:uid="{00000000-0005-0000-0000-000040060000}"/>
    <cellStyle name="Calculation 2 3 2 13 3 2" xfId="1672" xr:uid="{00000000-0005-0000-0000-000041060000}"/>
    <cellStyle name="Calculation 2 3 2 13 3 3" xfId="1673" xr:uid="{00000000-0005-0000-0000-000042060000}"/>
    <cellStyle name="Calculation 2 3 2 13 3 4" xfId="1674" xr:uid="{00000000-0005-0000-0000-000043060000}"/>
    <cellStyle name="Calculation 2 3 2 13 3 5" xfId="1675" xr:uid="{00000000-0005-0000-0000-000044060000}"/>
    <cellStyle name="Calculation 2 3 2 13 4" xfId="1676" xr:uid="{00000000-0005-0000-0000-000045060000}"/>
    <cellStyle name="Calculation 2 3 2 13 4 2" xfId="1677" xr:uid="{00000000-0005-0000-0000-000046060000}"/>
    <cellStyle name="Calculation 2 3 2 13 4 3" xfId="1678" xr:uid="{00000000-0005-0000-0000-000047060000}"/>
    <cellStyle name="Calculation 2 3 2 13 4 4" xfId="1679" xr:uid="{00000000-0005-0000-0000-000048060000}"/>
    <cellStyle name="Calculation 2 3 2 13 4 5" xfId="1680" xr:uid="{00000000-0005-0000-0000-000049060000}"/>
    <cellStyle name="Calculation 2 3 2 13 5" xfId="1681" xr:uid="{00000000-0005-0000-0000-00004A060000}"/>
    <cellStyle name="Calculation 2 3 2 13 5 2" xfId="1682" xr:uid="{00000000-0005-0000-0000-00004B060000}"/>
    <cellStyle name="Calculation 2 3 2 13 6" xfId="1683" xr:uid="{00000000-0005-0000-0000-00004C060000}"/>
    <cellStyle name="Calculation 2 3 2 13 6 2" xfId="1684" xr:uid="{00000000-0005-0000-0000-00004D060000}"/>
    <cellStyle name="Calculation 2 3 2 13 7" xfId="1685" xr:uid="{00000000-0005-0000-0000-00004E060000}"/>
    <cellStyle name="Calculation 2 3 2 13 8" xfId="1686" xr:uid="{00000000-0005-0000-0000-00004F060000}"/>
    <cellStyle name="Calculation 2 3 2 14" xfId="1687" xr:uid="{00000000-0005-0000-0000-000050060000}"/>
    <cellStyle name="Calculation 2 3 2 14 2" xfId="1688" xr:uid="{00000000-0005-0000-0000-000051060000}"/>
    <cellStyle name="Calculation 2 3 2 14 2 2" xfId="1689" xr:uid="{00000000-0005-0000-0000-000052060000}"/>
    <cellStyle name="Calculation 2 3 2 14 2 2 2" xfId="1690" xr:uid="{00000000-0005-0000-0000-000053060000}"/>
    <cellStyle name="Calculation 2 3 2 14 2 2 3" xfId="1691" xr:uid="{00000000-0005-0000-0000-000054060000}"/>
    <cellStyle name="Calculation 2 3 2 14 2 2 4" xfId="1692" xr:uid="{00000000-0005-0000-0000-000055060000}"/>
    <cellStyle name="Calculation 2 3 2 14 2 2 5" xfId="1693" xr:uid="{00000000-0005-0000-0000-000056060000}"/>
    <cellStyle name="Calculation 2 3 2 14 2 3" xfId="1694" xr:uid="{00000000-0005-0000-0000-000057060000}"/>
    <cellStyle name="Calculation 2 3 2 14 2 3 2" xfId="1695" xr:uid="{00000000-0005-0000-0000-000058060000}"/>
    <cellStyle name="Calculation 2 3 2 14 2 3 3" xfId="1696" xr:uid="{00000000-0005-0000-0000-000059060000}"/>
    <cellStyle name="Calculation 2 3 2 14 2 3 4" xfId="1697" xr:uid="{00000000-0005-0000-0000-00005A060000}"/>
    <cellStyle name="Calculation 2 3 2 14 2 3 5" xfId="1698" xr:uid="{00000000-0005-0000-0000-00005B060000}"/>
    <cellStyle name="Calculation 2 3 2 14 2 4" xfId="1699" xr:uid="{00000000-0005-0000-0000-00005C060000}"/>
    <cellStyle name="Calculation 2 3 2 14 2 4 2" xfId="1700" xr:uid="{00000000-0005-0000-0000-00005D060000}"/>
    <cellStyle name="Calculation 2 3 2 14 2 5" xfId="1701" xr:uid="{00000000-0005-0000-0000-00005E060000}"/>
    <cellStyle name="Calculation 2 3 2 14 2 5 2" xfId="1702" xr:uid="{00000000-0005-0000-0000-00005F060000}"/>
    <cellStyle name="Calculation 2 3 2 14 2 6" xfId="1703" xr:uid="{00000000-0005-0000-0000-000060060000}"/>
    <cellStyle name="Calculation 2 3 2 14 2 7" xfId="1704" xr:uid="{00000000-0005-0000-0000-000061060000}"/>
    <cellStyle name="Calculation 2 3 2 14 3" xfId="1705" xr:uid="{00000000-0005-0000-0000-000062060000}"/>
    <cellStyle name="Calculation 2 3 2 14 3 2" xfId="1706" xr:uid="{00000000-0005-0000-0000-000063060000}"/>
    <cellStyle name="Calculation 2 3 2 14 3 3" xfId="1707" xr:uid="{00000000-0005-0000-0000-000064060000}"/>
    <cellStyle name="Calculation 2 3 2 14 3 4" xfId="1708" xr:uid="{00000000-0005-0000-0000-000065060000}"/>
    <cellStyle name="Calculation 2 3 2 14 3 5" xfId="1709" xr:uid="{00000000-0005-0000-0000-000066060000}"/>
    <cellStyle name="Calculation 2 3 2 14 4" xfId="1710" xr:uid="{00000000-0005-0000-0000-000067060000}"/>
    <cellStyle name="Calculation 2 3 2 14 4 2" xfId="1711" xr:uid="{00000000-0005-0000-0000-000068060000}"/>
    <cellStyle name="Calculation 2 3 2 14 4 3" xfId="1712" xr:uid="{00000000-0005-0000-0000-000069060000}"/>
    <cellStyle name="Calculation 2 3 2 14 4 4" xfId="1713" xr:uid="{00000000-0005-0000-0000-00006A060000}"/>
    <cellStyle name="Calculation 2 3 2 14 4 5" xfId="1714" xr:uid="{00000000-0005-0000-0000-00006B060000}"/>
    <cellStyle name="Calculation 2 3 2 14 5" xfId="1715" xr:uid="{00000000-0005-0000-0000-00006C060000}"/>
    <cellStyle name="Calculation 2 3 2 14 5 2" xfId="1716" xr:uid="{00000000-0005-0000-0000-00006D060000}"/>
    <cellStyle name="Calculation 2 3 2 14 6" xfId="1717" xr:uid="{00000000-0005-0000-0000-00006E060000}"/>
    <cellStyle name="Calculation 2 3 2 14 6 2" xfId="1718" xr:uid="{00000000-0005-0000-0000-00006F060000}"/>
    <cellStyle name="Calculation 2 3 2 14 7" xfId="1719" xr:uid="{00000000-0005-0000-0000-000070060000}"/>
    <cellStyle name="Calculation 2 3 2 14 8" xfId="1720" xr:uid="{00000000-0005-0000-0000-000071060000}"/>
    <cellStyle name="Calculation 2 3 2 15" xfId="1721" xr:uid="{00000000-0005-0000-0000-000072060000}"/>
    <cellStyle name="Calculation 2 3 2 15 2" xfId="1722" xr:uid="{00000000-0005-0000-0000-000073060000}"/>
    <cellStyle name="Calculation 2 3 2 15 2 2" xfId="1723" xr:uid="{00000000-0005-0000-0000-000074060000}"/>
    <cellStyle name="Calculation 2 3 2 15 2 3" xfId="1724" xr:uid="{00000000-0005-0000-0000-000075060000}"/>
    <cellStyle name="Calculation 2 3 2 15 2 4" xfId="1725" xr:uid="{00000000-0005-0000-0000-000076060000}"/>
    <cellStyle name="Calculation 2 3 2 15 2 5" xfId="1726" xr:uid="{00000000-0005-0000-0000-000077060000}"/>
    <cellStyle name="Calculation 2 3 2 15 3" xfId="1727" xr:uid="{00000000-0005-0000-0000-000078060000}"/>
    <cellStyle name="Calculation 2 3 2 15 3 2" xfId="1728" xr:uid="{00000000-0005-0000-0000-000079060000}"/>
    <cellStyle name="Calculation 2 3 2 15 3 3" xfId="1729" xr:uid="{00000000-0005-0000-0000-00007A060000}"/>
    <cellStyle name="Calculation 2 3 2 15 3 4" xfId="1730" xr:uid="{00000000-0005-0000-0000-00007B060000}"/>
    <cellStyle name="Calculation 2 3 2 15 3 5" xfId="1731" xr:uid="{00000000-0005-0000-0000-00007C060000}"/>
    <cellStyle name="Calculation 2 3 2 15 4" xfId="1732" xr:uid="{00000000-0005-0000-0000-00007D060000}"/>
    <cellStyle name="Calculation 2 3 2 15 4 2" xfId="1733" xr:uid="{00000000-0005-0000-0000-00007E060000}"/>
    <cellStyle name="Calculation 2 3 2 15 5" xfId="1734" xr:uid="{00000000-0005-0000-0000-00007F060000}"/>
    <cellStyle name="Calculation 2 3 2 15 5 2" xfId="1735" xr:uid="{00000000-0005-0000-0000-000080060000}"/>
    <cellStyle name="Calculation 2 3 2 15 6" xfId="1736" xr:uid="{00000000-0005-0000-0000-000081060000}"/>
    <cellStyle name="Calculation 2 3 2 15 7" xfId="1737" xr:uid="{00000000-0005-0000-0000-000082060000}"/>
    <cellStyle name="Calculation 2 3 2 16" xfId="1738" xr:uid="{00000000-0005-0000-0000-000083060000}"/>
    <cellStyle name="Calculation 2 3 2 16 2" xfId="1739" xr:uid="{00000000-0005-0000-0000-000084060000}"/>
    <cellStyle name="Calculation 2 3 2 16 3" xfId="1740" xr:uid="{00000000-0005-0000-0000-000085060000}"/>
    <cellStyle name="Calculation 2 3 2 16 4" xfId="1741" xr:uid="{00000000-0005-0000-0000-000086060000}"/>
    <cellStyle name="Calculation 2 3 2 16 5" xfId="1742" xr:uid="{00000000-0005-0000-0000-000087060000}"/>
    <cellStyle name="Calculation 2 3 2 17" xfId="1743" xr:uid="{00000000-0005-0000-0000-000088060000}"/>
    <cellStyle name="Calculation 2 3 2 17 2" xfId="1744" xr:uid="{00000000-0005-0000-0000-000089060000}"/>
    <cellStyle name="Calculation 2 3 2 17 3" xfId="1745" xr:uid="{00000000-0005-0000-0000-00008A060000}"/>
    <cellStyle name="Calculation 2 3 2 17 4" xfId="1746" xr:uid="{00000000-0005-0000-0000-00008B060000}"/>
    <cellStyle name="Calculation 2 3 2 17 5" xfId="1747" xr:uid="{00000000-0005-0000-0000-00008C060000}"/>
    <cellStyle name="Calculation 2 3 2 18" xfId="1748" xr:uid="{00000000-0005-0000-0000-00008D060000}"/>
    <cellStyle name="Calculation 2 3 2 18 2" xfId="1749" xr:uid="{00000000-0005-0000-0000-00008E060000}"/>
    <cellStyle name="Calculation 2 3 2 19" xfId="1750" xr:uid="{00000000-0005-0000-0000-00008F060000}"/>
    <cellStyle name="Calculation 2 3 2 19 2" xfId="1751" xr:uid="{00000000-0005-0000-0000-000090060000}"/>
    <cellStyle name="Calculation 2 3 2 2" xfId="1752" xr:uid="{00000000-0005-0000-0000-000091060000}"/>
    <cellStyle name="Calculation 2 3 2 2 2" xfId="1753" xr:uid="{00000000-0005-0000-0000-000092060000}"/>
    <cellStyle name="Calculation 2 3 2 2 2 2" xfId="1754" xr:uid="{00000000-0005-0000-0000-000093060000}"/>
    <cellStyle name="Calculation 2 3 2 2 2 2 2" xfId="1755" xr:uid="{00000000-0005-0000-0000-000094060000}"/>
    <cellStyle name="Calculation 2 3 2 2 2 2 3" xfId="1756" xr:uid="{00000000-0005-0000-0000-000095060000}"/>
    <cellStyle name="Calculation 2 3 2 2 2 2 4" xfId="1757" xr:uid="{00000000-0005-0000-0000-000096060000}"/>
    <cellStyle name="Calculation 2 3 2 2 2 2 5" xfId="1758" xr:uid="{00000000-0005-0000-0000-000097060000}"/>
    <cellStyle name="Calculation 2 3 2 2 2 3" xfId="1759" xr:uid="{00000000-0005-0000-0000-000098060000}"/>
    <cellStyle name="Calculation 2 3 2 2 2 3 2" xfId="1760" xr:uid="{00000000-0005-0000-0000-000099060000}"/>
    <cellStyle name="Calculation 2 3 2 2 2 3 3" xfId="1761" xr:uid="{00000000-0005-0000-0000-00009A060000}"/>
    <cellStyle name="Calculation 2 3 2 2 2 3 4" xfId="1762" xr:uid="{00000000-0005-0000-0000-00009B060000}"/>
    <cellStyle name="Calculation 2 3 2 2 2 3 5" xfId="1763" xr:uid="{00000000-0005-0000-0000-00009C060000}"/>
    <cellStyle name="Calculation 2 3 2 2 2 4" xfId="1764" xr:uid="{00000000-0005-0000-0000-00009D060000}"/>
    <cellStyle name="Calculation 2 3 2 2 2 4 2" xfId="1765" xr:uid="{00000000-0005-0000-0000-00009E060000}"/>
    <cellStyle name="Calculation 2 3 2 2 2 5" xfId="1766" xr:uid="{00000000-0005-0000-0000-00009F060000}"/>
    <cellStyle name="Calculation 2 3 2 2 2 5 2" xfId="1767" xr:uid="{00000000-0005-0000-0000-0000A0060000}"/>
    <cellStyle name="Calculation 2 3 2 2 2 6" xfId="1768" xr:uid="{00000000-0005-0000-0000-0000A1060000}"/>
    <cellStyle name="Calculation 2 3 2 2 2 7" xfId="1769" xr:uid="{00000000-0005-0000-0000-0000A2060000}"/>
    <cellStyle name="Calculation 2 3 2 2 3" xfId="1770" xr:uid="{00000000-0005-0000-0000-0000A3060000}"/>
    <cellStyle name="Calculation 2 3 2 2 3 2" xfId="1771" xr:uid="{00000000-0005-0000-0000-0000A4060000}"/>
    <cellStyle name="Calculation 2 3 2 2 3 3" xfId="1772" xr:uid="{00000000-0005-0000-0000-0000A5060000}"/>
    <cellStyle name="Calculation 2 3 2 2 3 4" xfId="1773" xr:uid="{00000000-0005-0000-0000-0000A6060000}"/>
    <cellStyle name="Calculation 2 3 2 2 3 5" xfId="1774" xr:uid="{00000000-0005-0000-0000-0000A7060000}"/>
    <cellStyle name="Calculation 2 3 2 2 4" xfId="1775" xr:uid="{00000000-0005-0000-0000-0000A8060000}"/>
    <cellStyle name="Calculation 2 3 2 2 4 2" xfId="1776" xr:uid="{00000000-0005-0000-0000-0000A9060000}"/>
    <cellStyle name="Calculation 2 3 2 2 4 3" xfId="1777" xr:uid="{00000000-0005-0000-0000-0000AA060000}"/>
    <cellStyle name="Calculation 2 3 2 2 4 4" xfId="1778" xr:uid="{00000000-0005-0000-0000-0000AB060000}"/>
    <cellStyle name="Calculation 2 3 2 2 4 5" xfId="1779" xr:uid="{00000000-0005-0000-0000-0000AC060000}"/>
    <cellStyle name="Calculation 2 3 2 2 5" xfId="1780" xr:uid="{00000000-0005-0000-0000-0000AD060000}"/>
    <cellStyle name="Calculation 2 3 2 2 5 2" xfId="1781" xr:uid="{00000000-0005-0000-0000-0000AE060000}"/>
    <cellStyle name="Calculation 2 3 2 2 6" xfId="1782" xr:uid="{00000000-0005-0000-0000-0000AF060000}"/>
    <cellStyle name="Calculation 2 3 2 2 6 2" xfId="1783" xr:uid="{00000000-0005-0000-0000-0000B0060000}"/>
    <cellStyle name="Calculation 2 3 2 2 7" xfId="1784" xr:uid="{00000000-0005-0000-0000-0000B1060000}"/>
    <cellStyle name="Calculation 2 3 2 2 8" xfId="1785" xr:uid="{00000000-0005-0000-0000-0000B2060000}"/>
    <cellStyle name="Calculation 2 3 2 20" xfId="1786" xr:uid="{00000000-0005-0000-0000-0000B3060000}"/>
    <cellStyle name="Calculation 2 3 2 21" xfId="1787" xr:uid="{00000000-0005-0000-0000-0000B4060000}"/>
    <cellStyle name="Calculation 2 3 2 3" xfId="1788" xr:uid="{00000000-0005-0000-0000-0000B5060000}"/>
    <cellStyle name="Calculation 2 3 2 3 2" xfId="1789" xr:uid="{00000000-0005-0000-0000-0000B6060000}"/>
    <cellStyle name="Calculation 2 3 2 3 2 2" xfId="1790" xr:uid="{00000000-0005-0000-0000-0000B7060000}"/>
    <cellStyle name="Calculation 2 3 2 3 2 2 2" xfId="1791" xr:uid="{00000000-0005-0000-0000-0000B8060000}"/>
    <cellStyle name="Calculation 2 3 2 3 2 2 3" xfId="1792" xr:uid="{00000000-0005-0000-0000-0000B9060000}"/>
    <cellStyle name="Calculation 2 3 2 3 2 2 4" xfId="1793" xr:uid="{00000000-0005-0000-0000-0000BA060000}"/>
    <cellStyle name="Calculation 2 3 2 3 2 2 5" xfId="1794" xr:uid="{00000000-0005-0000-0000-0000BB060000}"/>
    <cellStyle name="Calculation 2 3 2 3 2 3" xfId="1795" xr:uid="{00000000-0005-0000-0000-0000BC060000}"/>
    <cellStyle name="Calculation 2 3 2 3 2 3 2" xfId="1796" xr:uid="{00000000-0005-0000-0000-0000BD060000}"/>
    <cellStyle name="Calculation 2 3 2 3 2 3 3" xfId="1797" xr:uid="{00000000-0005-0000-0000-0000BE060000}"/>
    <cellStyle name="Calculation 2 3 2 3 2 3 4" xfId="1798" xr:uid="{00000000-0005-0000-0000-0000BF060000}"/>
    <cellStyle name="Calculation 2 3 2 3 2 3 5" xfId="1799" xr:uid="{00000000-0005-0000-0000-0000C0060000}"/>
    <cellStyle name="Calculation 2 3 2 3 2 4" xfId="1800" xr:uid="{00000000-0005-0000-0000-0000C1060000}"/>
    <cellStyle name="Calculation 2 3 2 3 2 4 2" xfId="1801" xr:uid="{00000000-0005-0000-0000-0000C2060000}"/>
    <cellStyle name="Calculation 2 3 2 3 2 5" xfId="1802" xr:uid="{00000000-0005-0000-0000-0000C3060000}"/>
    <cellStyle name="Calculation 2 3 2 3 2 5 2" xfId="1803" xr:uid="{00000000-0005-0000-0000-0000C4060000}"/>
    <cellStyle name="Calculation 2 3 2 3 2 6" xfId="1804" xr:uid="{00000000-0005-0000-0000-0000C5060000}"/>
    <cellStyle name="Calculation 2 3 2 3 2 7" xfId="1805" xr:uid="{00000000-0005-0000-0000-0000C6060000}"/>
    <cellStyle name="Calculation 2 3 2 3 3" xfId="1806" xr:uid="{00000000-0005-0000-0000-0000C7060000}"/>
    <cellStyle name="Calculation 2 3 2 3 3 2" xfId="1807" xr:uid="{00000000-0005-0000-0000-0000C8060000}"/>
    <cellStyle name="Calculation 2 3 2 3 3 3" xfId="1808" xr:uid="{00000000-0005-0000-0000-0000C9060000}"/>
    <cellStyle name="Calculation 2 3 2 3 3 4" xfId="1809" xr:uid="{00000000-0005-0000-0000-0000CA060000}"/>
    <cellStyle name="Calculation 2 3 2 3 3 5" xfId="1810" xr:uid="{00000000-0005-0000-0000-0000CB060000}"/>
    <cellStyle name="Calculation 2 3 2 3 4" xfId="1811" xr:uid="{00000000-0005-0000-0000-0000CC060000}"/>
    <cellStyle name="Calculation 2 3 2 3 4 2" xfId="1812" xr:uid="{00000000-0005-0000-0000-0000CD060000}"/>
    <cellStyle name="Calculation 2 3 2 3 4 3" xfId="1813" xr:uid="{00000000-0005-0000-0000-0000CE060000}"/>
    <cellStyle name="Calculation 2 3 2 3 4 4" xfId="1814" xr:uid="{00000000-0005-0000-0000-0000CF060000}"/>
    <cellStyle name="Calculation 2 3 2 3 4 5" xfId="1815" xr:uid="{00000000-0005-0000-0000-0000D0060000}"/>
    <cellStyle name="Calculation 2 3 2 3 5" xfId="1816" xr:uid="{00000000-0005-0000-0000-0000D1060000}"/>
    <cellStyle name="Calculation 2 3 2 3 5 2" xfId="1817" xr:uid="{00000000-0005-0000-0000-0000D2060000}"/>
    <cellStyle name="Calculation 2 3 2 3 6" xfId="1818" xr:uid="{00000000-0005-0000-0000-0000D3060000}"/>
    <cellStyle name="Calculation 2 3 2 3 6 2" xfId="1819" xr:uid="{00000000-0005-0000-0000-0000D4060000}"/>
    <cellStyle name="Calculation 2 3 2 3 7" xfId="1820" xr:uid="{00000000-0005-0000-0000-0000D5060000}"/>
    <cellStyle name="Calculation 2 3 2 3 8" xfId="1821" xr:uid="{00000000-0005-0000-0000-0000D6060000}"/>
    <cellStyle name="Calculation 2 3 2 4" xfId="1822" xr:uid="{00000000-0005-0000-0000-0000D7060000}"/>
    <cellStyle name="Calculation 2 3 2 4 2" xfId="1823" xr:uid="{00000000-0005-0000-0000-0000D8060000}"/>
    <cellStyle name="Calculation 2 3 2 4 2 2" xfId="1824" xr:uid="{00000000-0005-0000-0000-0000D9060000}"/>
    <cellStyle name="Calculation 2 3 2 4 2 2 2" xfId="1825" xr:uid="{00000000-0005-0000-0000-0000DA060000}"/>
    <cellStyle name="Calculation 2 3 2 4 2 2 3" xfId="1826" xr:uid="{00000000-0005-0000-0000-0000DB060000}"/>
    <cellStyle name="Calculation 2 3 2 4 2 2 4" xfId="1827" xr:uid="{00000000-0005-0000-0000-0000DC060000}"/>
    <cellStyle name="Calculation 2 3 2 4 2 2 5" xfId="1828" xr:uid="{00000000-0005-0000-0000-0000DD060000}"/>
    <cellStyle name="Calculation 2 3 2 4 2 3" xfId="1829" xr:uid="{00000000-0005-0000-0000-0000DE060000}"/>
    <cellStyle name="Calculation 2 3 2 4 2 3 2" xfId="1830" xr:uid="{00000000-0005-0000-0000-0000DF060000}"/>
    <cellStyle name="Calculation 2 3 2 4 2 3 3" xfId="1831" xr:uid="{00000000-0005-0000-0000-0000E0060000}"/>
    <cellStyle name="Calculation 2 3 2 4 2 3 4" xfId="1832" xr:uid="{00000000-0005-0000-0000-0000E1060000}"/>
    <cellStyle name="Calculation 2 3 2 4 2 3 5" xfId="1833" xr:uid="{00000000-0005-0000-0000-0000E2060000}"/>
    <cellStyle name="Calculation 2 3 2 4 2 4" xfId="1834" xr:uid="{00000000-0005-0000-0000-0000E3060000}"/>
    <cellStyle name="Calculation 2 3 2 4 2 4 2" xfId="1835" xr:uid="{00000000-0005-0000-0000-0000E4060000}"/>
    <cellStyle name="Calculation 2 3 2 4 2 5" xfId="1836" xr:uid="{00000000-0005-0000-0000-0000E5060000}"/>
    <cellStyle name="Calculation 2 3 2 4 2 5 2" xfId="1837" xr:uid="{00000000-0005-0000-0000-0000E6060000}"/>
    <cellStyle name="Calculation 2 3 2 4 2 6" xfId="1838" xr:uid="{00000000-0005-0000-0000-0000E7060000}"/>
    <cellStyle name="Calculation 2 3 2 4 2 7" xfId="1839" xr:uid="{00000000-0005-0000-0000-0000E8060000}"/>
    <cellStyle name="Calculation 2 3 2 4 3" xfId="1840" xr:uid="{00000000-0005-0000-0000-0000E9060000}"/>
    <cellStyle name="Calculation 2 3 2 4 3 2" xfId="1841" xr:uid="{00000000-0005-0000-0000-0000EA060000}"/>
    <cellStyle name="Calculation 2 3 2 4 3 3" xfId="1842" xr:uid="{00000000-0005-0000-0000-0000EB060000}"/>
    <cellStyle name="Calculation 2 3 2 4 3 4" xfId="1843" xr:uid="{00000000-0005-0000-0000-0000EC060000}"/>
    <cellStyle name="Calculation 2 3 2 4 3 5" xfId="1844" xr:uid="{00000000-0005-0000-0000-0000ED060000}"/>
    <cellStyle name="Calculation 2 3 2 4 4" xfId="1845" xr:uid="{00000000-0005-0000-0000-0000EE060000}"/>
    <cellStyle name="Calculation 2 3 2 4 4 2" xfId="1846" xr:uid="{00000000-0005-0000-0000-0000EF060000}"/>
    <cellStyle name="Calculation 2 3 2 4 4 3" xfId="1847" xr:uid="{00000000-0005-0000-0000-0000F0060000}"/>
    <cellStyle name="Calculation 2 3 2 4 4 4" xfId="1848" xr:uid="{00000000-0005-0000-0000-0000F1060000}"/>
    <cellStyle name="Calculation 2 3 2 4 4 5" xfId="1849" xr:uid="{00000000-0005-0000-0000-0000F2060000}"/>
    <cellStyle name="Calculation 2 3 2 4 5" xfId="1850" xr:uid="{00000000-0005-0000-0000-0000F3060000}"/>
    <cellStyle name="Calculation 2 3 2 4 5 2" xfId="1851" xr:uid="{00000000-0005-0000-0000-0000F4060000}"/>
    <cellStyle name="Calculation 2 3 2 4 6" xfId="1852" xr:uid="{00000000-0005-0000-0000-0000F5060000}"/>
    <cellStyle name="Calculation 2 3 2 4 6 2" xfId="1853" xr:uid="{00000000-0005-0000-0000-0000F6060000}"/>
    <cellStyle name="Calculation 2 3 2 4 7" xfId="1854" xr:uid="{00000000-0005-0000-0000-0000F7060000}"/>
    <cellStyle name="Calculation 2 3 2 4 8" xfId="1855" xr:uid="{00000000-0005-0000-0000-0000F8060000}"/>
    <cellStyle name="Calculation 2 3 2 5" xfId="1856" xr:uid="{00000000-0005-0000-0000-0000F9060000}"/>
    <cellStyle name="Calculation 2 3 2 5 2" xfId="1857" xr:uid="{00000000-0005-0000-0000-0000FA060000}"/>
    <cellStyle name="Calculation 2 3 2 5 2 2" xfId="1858" xr:uid="{00000000-0005-0000-0000-0000FB060000}"/>
    <cellStyle name="Calculation 2 3 2 5 2 2 2" xfId="1859" xr:uid="{00000000-0005-0000-0000-0000FC060000}"/>
    <cellStyle name="Calculation 2 3 2 5 2 2 3" xfId="1860" xr:uid="{00000000-0005-0000-0000-0000FD060000}"/>
    <cellStyle name="Calculation 2 3 2 5 2 2 4" xfId="1861" xr:uid="{00000000-0005-0000-0000-0000FE060000}"/>
    <cellStyle name="Calculation 2 3 2 5 2 2 5" xfId="1862" xr:uid="{00000000-0005-0000-0000-0000FF060000}"/>
    <cellStyle name="Calculation 2 3 2 5 2 3" xfId="1863" xr:uid="{00000000-0005-0000-0000-000000070000}"/>
    <cellStyle name="Calculation 2 3 2 5 2 3 2" xfId="1864" xr:uid="{00000000-0005-0000-0000-000001070000}"/>
    <cellStyle name="Calculation 2 3 2 5 2 3 3" xfId="1865" xr:uid="{00000000-0005-0000-0000-000002070000}"/>
    <cellStyle name="Calculation 2 3 2 5 2 3 4" xfId="1866" xr:uid="{00000000-0005-0000-0000-000003070000}"/>
    <cellStyle name="Calculation 2 3 2 5 2 3 5" xfId="1867" xr:uid="{00000000-0005-0000-0000-000004070000}"/>
    <cellStyle name="Calculation 2 3 2 5 2 4" xfId="1868" xr:uid="{00000000-0005-0000-0000-000005070000}"/>
    <cellStyle name="Calculation 2 3 2 5 2 4 2" xfId="1869" xr:uid="{00000000-0005-0000-0000-000006070000}"/>
    <cellStyle name="Calculation 2 3 2 5 2 5" xfId="1870" xr:uid="{00000000-0005-0000-0000-000007070000}"/>
    <cellStyle name="Calculation 2 3 2 5 2 5 2" xfId="1871" xr:uid="{00000000-0005-0000-0000-000008070000}"/>
    <cellStyle name="Calculation 2 3 2 5 2 6" xfId="1872" xr:uid="{00000000-0005-0000-0000-000009070000}"/>
    <cellStyle name="Calculation 2 3 2 5 2 7" xfId="1873" xr:uid="{00000000-0005-0000-0000-00000A070000}"/>
    <cellStyle name="Calculation 2 3 2 5 3" xfId="1874" xr:uid="{00000000-0005-0000-0000-00000B070000}"/>
    <cellStyle name="Calculation 2 3 2 5 3 2" xfId="1875" xr:uid="{00000000-0005-0000-0000-00000C070000}"/>
    <cellStyle name="Calculation 2 3 2 5 3 3" xfId="1876" xr:uid="{00000000-0005-0000-0000-00000D070000}"/>
    <cellStyle name="Calculation 2 3 2 5 3 4" xfId="1877" xr:uid="{00000000-0005-0000-0000-00000E070000}"/>
    <cellStyle name="Calculation 2 3 2 5 3 5" xfId="1878" xr:uid="{00000000-0005-0000-0000-00000F070000}"/>
    <cellStyle name="Calculation 2 3 2 5 4" xfId="1879" xr:uid="{00000000-0005-0000-0000-000010070000}"/>
    <cellStyle name="Calculation 2 3 2 5 4 2" xfId="1880" xr:uid="{00000000-0005-0000-0000-000011070000}"/>
    <cellStyle name="Calculation 2 3 2 5 4 3" xfId="1881" xr:uid="{00000000-0005-0000-0000-000012070000}"/>
    <cellStyle name="Calculation 2 3 2 5 4 4" xfId="1882" xr:uid="{00000000-0005-0000-0000-000013070000}"/>
    <cellStyle name="Calculation 2 3 2 5 4 5" xfId="1883" xr:uid="{00000000-0005-0000-0000-000014070000}"/>
    <cellStyle name="Calculation 2 3 2 5 5" xfId="1884" xr:uid="{00000000-0005-0000-0000-000015070000}"/>
    <cellStyle name="Calculation 2 3 2 5 5 2" xfId="1885" xr:uid="{00000000-0005-0000-0000-000016070000}"/>
    <cellStyle name="Calculation 2 3 2 5 6" xfId="1886" xr:uid="{00000000-0005-0000-0000-000017070000}"/>
    <cellStyle name="Calculation 2 3 2 5 6 2" xfId="1887" xr:uid="{00000000-0005-0000-0000-000018070000}"/>
    <cellStyle name="Calculation 2 3 2 5 7" xfId="1888" xr:uid="{00000000-0005-0000-0000-000019070000}"/>
    <cellStyle name="Calculation 2 3 2 5 8" xfId="1889" xr:uid="{00000000-0005-0000-0000-00001A070000}"/>
    <cellStyle name="Calculation 2 3 2 6" xfId="1890" xr:uid="{00000000-0005-0000-0000-00001B070000}"/>
    <cellStyle name="Calculation 2 3 2 6 2" xfId="1891" xr:uid="{00000000-0005-0000-0000-00001C070000}"/>
    <cellStyle name="Calculation 2 3 2 6 2 2" xfId="1892" xr:uid="{00000000-0005-0000-0000-00001D070000}"/>
    <cellStyle name="Calculation 2 3 2 6 2 2 2" xfId="1893" xr:uid="{00000000-0005-0000-0000-00001E070000}"/>
    <cellStyle name="Calculation 2 3 2 6 2 2 3" xfId="1894" xr:uid="{00000000-0005-0000-0000-00001F070000}"/>
    <cellStyle name="Calculation 2 3 2 6 2 2 4" xfId="1895" xr:uid="{00000000-0005-0000-0000-000020070000}"/>
    <cellStyle name="Calculation 2 3 2 6 2 2 5" xfId="1896" xr:uid="{00000000-0005-0000-0000-000021070000}"/>
    <cellStyle name="Calculation 2 3 2 6 2 3" xfId="1897" xr:uid="{00000000-0005-0000-0000-000022070000}"/>
    <cellStyle name="Calculation 2 3 2 6 2 3 2" xfId="1898" xr:uid="{00000000-0005-0000-0000-000023070000}"/>
    <cellStyle name="Calculation 2 3 2 6 2 3 3" xfId="1899" xr:uid="{00000000-0005-0000-0000-000024070000}"/>
    <cellStyle name="Calculation 2 3 2 6 2 3 4" xfId="1900" xr:uid="{00000000-0005-0000-0000-000025070000}"/>
    <cellStyle name="Calculation 2 3 2 6 2 3 5" xfId="1901" xr:uid="{00000000-0005-0000-0000-000026070000}"/>
    <cellStyle name="Calculation 2 3 2 6 2 4" xfId="1902" xr:uid="{00000000-0005-0000-0000-000027070000}"/>
    <cellStyle name="Calculation 2 3 2 6 2 4 2" xfId="1903" xr:uid="{00000000-0005-0000-0000-000028070000}"/>
    <cellStyle name="Calculation 2 3 2 6 2 5" xfId="1904" xr:uid="{00000000-0005-0000-0000-000029070000}"/>
    <cellStyle name="Calculation 2 3 2 6 2 5 2" xfId="1905" xr:uid="{00000000-0005-0000-0000-00002A070000}"/>
    <cellStyle name="Calculation 2 3 2 6 2 6" xfId="1906" xr:uid="{00000000-0005-0000-0000-00002B070000}"/>
    <cellStyle name="Calculation 2 3 2 6 2 7" xfId="1907" xr:uid="{00000000-0005-0000-0000-00002C070000}"/>
    <cellStyle name="Calculation 2 3 2 6 3" xfId="1908" xr:uid="{00000000-0005-0000-0000-00002D070000}"/>
    <cellStyle name="Calculation 2 3 2 6 3 2" xfId="1909" xr:uid="{00000000-0005-0000-0000-00002E070000}"/>
    <cellStyle name="Calculation 2 3 2 6 3 3" xfId="1910" xr:uid="{00000000-0005-0000-0000-00002F070000}"/>
    <cellStyle name="Calculation 2 3 2 6 3 4" xfId="1911" xr:uid="{00000000-0005-0000-0000-000030070000}"/>
    <cellStyle name="Calculation 2 3 2 6 3 5" xfId="1912" xr:uid="{00000000-0005-0000-0000-000031070000}"/>
    <cellStyle name="Calculation 2 3 2 6 4" xfId="1913" xr:uid="{00000000-0005-0000-0000-000032070000}"/>
    <cellStyle name="Calculation 2 3 2 6 4 2" xfId="1914" xr:uid="{00000000-0005-0000-0000-000033070000}"/>
    <cellStyle name="Calculation 2 3 2 6 4 3" xfId="1915" xr:uid="{00000000-0005-0000-0000-000034070000}"/>
    <cellStyle name="Calculation 2 3 2 6 4 4" xfId="1916" xr:uid="{00000000-0005-0000-0000-000035070000}"/>
    <cellStyle name="Calculation 2 3 2 6 4 5" xfId="1917" xr:uid="{00000000-0005-0000-0000-000036070000}"/>
    <cellStyle name="Calculation 2 3 2 6 5" xfId="1918" xr:uid="{00000000-0005-0000-0000-000037070000}"/>
    <cellStyle name="Calculation 2 3 2 6 5 2" xfId="1919" xr:uid="{00000000-0005-0000-0000-000038070000}"/>
    <cellStyle name="Calculation 2 3 2 6 6" xfId="1920" xr:uid="{00000000-0005-0000-0000-000039070000}"/>
    <cellStyle name="Calculation 2 3 2 6 6 2" xfId="1921" xr:uid="{00000000-0005-0000-0000-00003A070000}"/>
    <cellStyle name="Calculation 2 3 2 6 7" xfId="1922" xr:uid="{00000000-0005-0000-0000-00003B070000}"/>
    <cellStyle name="Calculation 2 3 2 6 8" xfId="1923" xr:uid="{00000000-0005-0000-0000-00003C070000}"/>
    <cellStyle name="Calculation 2 3 2 7" xfId="1924" xr:uid="{00000000-0005-0000-0000-00003D070000}"/>
    <cellStyle name="Calculation 2 3 2 7 2" xfId="1925" xr:uid="{00000000-0005-0000-0000-00003E070000}"/>
    <cellStyle name="Calculation 2 3 2 7 2 2" xfId="1926" xr:uid="{00000000-0005-0000-0000-00003F070000}"/>
    <cellStyle name="Calculation 2 3 2 7 2 2 2" xfId="1927" xr:uid="{00000000-0005-0000-0000-000040070000}"/>
    <cellStyle name="Calculation 2 3 2 7 2 2 3" xfId="1928" xr:uid="{00000000-0005-0000-0000-000041070000}"/>
    <cellStyle name="Calculation 2 3 2 7 2 2 4" xfId="1929" xr:uid="{00000000-0005-0000-0000-000042070000}"/>
    <cellStyle name="Calculation 2 3 2 7 2 2 5" xfId="1930" xr:uid="{00000000-0005-0000-0000-000043070000}"/>
    <cellStyle name="Calculation 2 3 2 7 2 3" xfId="1931" xr:uid="{00000000-0005-0000-0000-000044070000}"/>
    <cellStyle name="Calculation 2 3 2 7 2 3 2" xfId="1932" xr:uid="{00000000-0005-0000-0000-000045070000}"/>
    <cellStyle name="Calculation 2 3 2 7 2 3 3" xfId="1933" xr:uid="{00000000-0005-0000-0000-000046070000}"/>
    <cellStyle name="Calculation 2 3 2 7 2 3 4" xfId="1934" xr:uid="{00000000-0005-0000-0000-000047070000}"/>
    <cellStyle name="Calculation 2 3 2 7 2 3 5" xfId="1935" xr:uid="{00000000-0005-0000-0000-000048070000}"/>
    <cellStyle name="Calculation 2 3 2 7 2 4" xfId="1936" xr:uid="{00000000-0005-0000-0000-000049070000}"/>
    <cellStyle name="Calculation 2 3 2 7 2 4 2" xfId="1937" xr:uid="{00000000-0005-0000-0000-00004A070000}"/>
    <cellStyle name="Calculation 2 3 2 7 2 5" xfId="1938" xr:uid="{00000000-0005-0000-0000-00004B070000}"/>
    <cellStyle name="Calculation 2 3 2 7 2 5 2" xfId="1939" xr:uid="{00000000-0005-0000-0000-00004C070000}"/>
    <cellStyle name="Calculation 2 3 2 7 2 6" xfId="1940" xr:uid="{00000000-0005-0000-0000-00004D070000}"/>
    <cellStyle name="Calculation 2 3 2 7 2 7" xfId="1941" xr:uid="{00000000-0005-0000-0000-00004E070000}"/>
    <cellStyle name="Calculation 2 3 2 7 3" xfId="1942" xr:uid="{00000000-0005-0000-0000-00004F070000}"/>
    <cellStyle name="Calculation 2 3 2 7 3 2" xfId="1943" xr:uid="{00000000-0005-0000-0000-000050070000}"/>
    <cellStyle name="Calculation 2 3 2 7 3 3" xfId="1944" xr:uid="{00000000-0005-0000-0000-000051070000}"/>
    <cellStyle name="Calculation 2 3 2 7 3 4" xfId="1945" xr:uid="{00000000-0005-0000-0000-000052070000}"/>
    <cellStyle name="Calculation 2 3 2 7 3 5" xfId="1946" xr:uid="{00000000-0005-0000-0000-000053070000}"/>
    <cellStyle name="Calculation 2 3 2 7 4" xfId="1947" xr:uid="{00000000-0005-0000-0000-000054070000}"/>
    <cellStyle name="Calculation 2 3 2 7 4 2" xfId="1948" xr:uid="{00000000-0005-0000-0000-000055070000}"/>
    <cellStyle name="Calculation 2 3 2 7 4 3" xfId="1949" xr:uid="{00000000-0005-0000-0000-000056070000}"/>
    <cellStyle name="Calculation 2 3 2 7 4 4" xfId="1950" xr:uid="{00000000-0005-0000-0000-000057070000}"/>
    <cellStyle name="Calculation 2 3 2 7 4 5" xfId="1951" xr:uid="{00000000-0005-0000-0000-000058070000}"/>
    <cellStyle name="Calculation 2 3 2 7 5" xfId="1952" xr:uid="{00000000-0005-0000-0000-000059070000}"/>
    <cellStyle name="Calculation 2 3 2 7 5 2" xfId="1953" xr:uid="{00000000-0005-0000-0000-00005A070000}"/>
    <cellStyle name="Calculation 2 3 2 7 6" xfId="1954" xr:uid="{00000000-0005-0000-0000-00005B070000}"/>
    <cellStyle name="Calculation 2 3 2 7 6 2" xfId="1955" xr:uid="{00000000-0005-0000-0000-00005C070000}"/>
    <cellStyle name="Calculation 2 3 2 7 7" xfId="1956" xr:uid="{00000000-0005-0000-0000-00005D070000}"/>
    <cellStyle name="Calculation 2 3 2 7 8" xfId="1957" xr:uid="{00000000-0005-0000-0000-00005E070000}"/>
    <cellStyle name="Calculation 2 3 2 8" xfId="1958" xr:uid="{00000000-0005-0000-0000-00005F070000}"/>
    <cellStyle name="Calculation 2 3 2 8 2" xfId="1959" xr:uid="{00000000-0005-0000-0000-000060070000}"/>
    <cellStyle name="Calculation 2 3 2 8 2 2" xfId="1960" xr:uid="{00000000-0005-0000-0000-000061070000}"/>
    <cellStyle name="Calculation 2 3 2 8 2 2 2" xfId="1961" xr:uid="{00000000-0005-0000-0000-000062070000}"/>
    <cellStyle name="Calculation 2 3 2 8 2 2 3" xfId="1962" xr:uid="{00000000-0005-0000-0000-000063070000}"/>
    <cellStyle name="Calculation 2 3 2 8 2 2 4" xfId="1963" xr:uid="{00000000-0005-0000-0000-000064070000}"/>
    <cellStyle name="Calculation 2 3 2 8 2 2 5" xfId="1964" xr:uid="{00000000-0005-0000-0000-000065070000}"/>
    <cellStyle name="Calculation 2 3 2 8 2 3" xfId="1965" xr:uid="{00000000-0005-0000-0000-000066070000}"/>
    <cellStyle name="Calculation 2 3 2 8 2 3 2" xfId="1966" xr:uid="{00000000-0005-0000-0000-000067070000}"/>
    <cellStyle name="Calculation 2 3 2 8 2 3 3" xfId="1967" xr:uid="{00000000-0005-0000-0000-000068070000}"/>
    <cellStyle name="Calculation 2 3 2 8 2 3 4" xfId="1968" xr:uid="{00000000-0005-0000-0000-000069070000}"/>
    <cellStyle name="Calculation 2 3 2 8 2 3 5" xfId="1969" xr:uid="{00000000-0005-0000-0000-00006A070000}"/>
    <cellStyle name="Calculation 2 3 2 8 2 4" xfId="1970" xr:uid="{00000000-0005-0000-0000-00006B070000}"/>
    <cellStyle name="Calculation 2 3 2 8 2 4 2" xfId="1971" xr:uid="{00000000-0005-0000-0000-00006C070000}"/>
    <cellStyle name="Calculation 2 3 2 8 2 5" xfId="1972" xr:uid="{00000000-0005-0000-0000-00006D070000}"/>
    <cellStyle name="Calculation 2 3 2 8 2 5 2" xfId="1973" xr:uid="{00000000-0005-0000-0000-00006E070000}"/>
    <cellStyle name="Calculation 2 3 2 8 2 6" xfId="1974" xr:uid="{00000000-0005-0000-0000-00006F070000}"/>
    <cellStyle name="Calculation 2 3 2 8 2 7" xfId="1975" xr:uid="{00000000-0005-0000-0000-000070070000}"/>
    <cellStyle name="Calculation 2 3 2 8 3" xfId="1976" xr:uid="{00000000-0005-0000-0000-000071070000}"/>
    <cellStyle name="Calculation 2 3 2 8 3 2" xfId="1977" xr:uid="{00000000-0005-0000-0000-000072070000}"/>
    <cellStyle name="Calculation 2 3 2 8 3 3" xfId="1978" xr:uid="{00000000-0005-0000-0000-000073070000}"/>
    <cellStyle name="Calculation 2 3 2 8 3 4" xfId="1979" xr:uid="{00000000-0005-0000-0000-000074070000}"/>
    <cellStyle name="Calculation 2 3 2 8 3 5" xfId="1980" xr:uid="{00000000-0005-0000-0000-000075070000}"/>
    <cellStyle name="Calculation 2 3 2 8 4" xfId="1981" xr:uid="{00000000-0005-0000-0000-000076070000}"/>
    <cellStyle name="Calculation 2 3 2 8 4 2" xfId="1982" xr:uid="{00000000-0005-0000-0000-000077070000}"/>
    <cellStyle name="Calculation 2 3 2 8 4 3" xfId="1983" xr:uid="{00000000-0005-0000-0000-000078070000}"/>
    <cellStyle name="Calculation 2 3 2 8 4 4" xfId="1984" xr:uid="{00000000-0005-0000-0000-000079070000}"/>
    <cellStyle name="Calculation 2 3 2 8 4 5" xfId="1985" xr:uid="{00000000-0005-0000-0000-00007A070000}"/>
    <cellStyle name="Calculation 2 3 2 8 5" xfId="1986" xr:uid="{00000000-0005-0000-0000-00007B070000}"/>
    <cellStyle name="Calculation 2 3 2 8 5 2" xfId="1987" xr:uid="{00000000-0005-0000-0000-00007C070000}"/>
    <cellStyle name="Calculation 2 3 2 8 6" xfId="1988" xr:uid="{00000000-0005-0000-0000-00007D070000}"/>
    <cellStyle name="Calculation 2 3 2 8 6 2" xfId="1989" xr:uid="{00000000-0005-0000-0000-00007E070000}"/>
    <cellStyle name="Calculation 2 3 2 8 7" xfId="1990" xr:uid="{00000000-0005-0000-0000-00007F070000}"/>
    <cellStyle name="Calculation 2 3 2 8 8" xfId="1991" xr:uid="{00000000-0005-0000-0000-000080070000}"/>
    <cellStyle name="Calculation 2 3 2 9" xfId="1992" xr:uid="{00000000-0005-0000-0000-000081070000}"/>
    <cellStyle name="Calculation 2 3 2 9 2" xfId="1993" xr:uid="{00000000-0005-0000-0000-000082070000}"/>
    <cellStyle name="Calculation 2 3 2 9 2 2" xfId="1994" xr:uid="{00000000-0005-0000-0000-000083070000}"/>
    <cellStyle name="Calculation 2 3 2 9 2 2 2" xfId="1995" xr:uid="{00000000-0005-0000-0000-000084070000}"/>
    <cellStyle name="Calculation 2 3 2 9 2 2 3" xfId="1996" xr:uid="{00000000-0005-0000-0000-000085070000}"/>
    <cellStyle name="Calculation 2 3 2 9 2 2 4" xfId="1997" xr:uid="{00000000-0005-0000-0000-000086070000}"/>
    <cellStyle name="Calculation 2 3 2 9 2 2 5" xfId="1998" xr:uid="{00000000-0005-0000-0000-000087070000}"/>
    <cellStyle name="Calculation 2 3 2 9 2 3" xfId="1999" xr:uid="{00000000-0005-0000-0000-000088070000}"/>
    <cellStyle name="Calculation 2 3 2 9 2 3 2" xfId="2000" xr:uid="{00000000-0005-0000-0000-000089070000}"/>
    <cellStyle name="Calculation 2 3 2 9 2 3 3" xfId="2001" xr:uid="{00000000-0005-0000-0000-00008A070000}"/>
    <cellStyle name="Calculation 2 3 2 9 2 3 4" xfId="2002" xr:uid="{00000000-0005-0000-0000-00008B070000}"/>
    <cellStyle name="Calculation 2 3 2 9 2 3 5" xfId="2003" xr:uid="{00000000-0005-0000-0000-00008C070000}"/>
    <cellStyle name="Calculation 2 3 2 9 2 4" xfId="2004" xr:uid="{00000000-0005-0000-0000-00008D070000}"/>
    <cellStyle name="Calculation 2 3 2 9 2 4 2" xfId="2005" xr:uid="{00000000-0005-0000-0000-00008E070000}"/>
    <cellStyle name="Calculation 2 3 2 9 2 5" xfId="2006" xr:uid="{00000000-0005-0000-0000-00008F070000}"/>
    <cellStyle name="Calculation 2 3 2 9 2 5 2" xfId="2007" xr:uid="{00000000-0005-0000-0000-000090070000}"/>
    <cellStyle name="Calculation 2 3 2 9 2 6" xfId="2008" xr:uid="{00000000-0005-0000-0000-000091070000}"/>
    <cellStyle name="Calculation 2 3 2 9 2 7" xfId="2009" xr:uid="{00000000-0005-0000-0000-000092070000}"/>
    <cellStyle name="Calculation 2 3 2 9 3" xfId="2010" xr:uid="{00000000-0005-0000-0000-000093070000}"/>
    <cellStyle name="Calculation 2 3 2 9 3 2" xfId="2011" xr:uid="{00000000-0005-0000-0000-000094070000}"/>
    <cellStyle name="Calculation 2 3 2 9 3 3" xfId="2012" xr:uid="{00000000-0005-0000-0000-000095070000}"/>
    <cellStyle name="Calculation 2 3 2 9 3 4" xfId="2013" xr:uid="{00000000-0005-0000-0000-000096070000}"/>
    <cellStyle name="Calculation 2 3 2 9 3 5" xfId="2014" xr:uid="{00000000-0005-0000-0000-000097070000}"/>
    <cellStyle name="Calculation 2 3 2 9 4" xfId="2015" xr:uid="{00000000-0005-0000-0000-000098070000}"/>
    <cellStyle name="Calculation 2 3 2 9 4 2" xfId="2016" xr:uid="{00000000-0005-0000-0000-000099070000}"/>
    <cellStyle name="Calculation 2 3 2 9 4 3" xfId="2017" xr:uid="{00000000-0005-0000-0000-00009A070000}"/>
    <cellStyle name="Calculation 2 3 2 9 4 4" xfId="2018" xr:uid="{00000000-0005-0000-0000-00009B070000}"/>
    <cellStyle name="Calculation 2 3 2 9 4 5" xfId="2019" xr:uid="{00000000-0005-0000-0000-00009C070000}"/>
    <cellStyle name="Calculation 2 3 2 9 5" xfId="2020" xr:uid="{00000000-0005-0000-0000-00009D070000}"/>
    <cellStyle name="Calculation 2 3 2 9 5 2" xfId="2021" xr:uid="{00000000-0005-0000-0000-00009E070000}"/>
    <cellStyle name="Calculation 2 3 2 9 6" xfId="2022" xr:uid="{00000000-0005-0000-0000-00009F070000}"/>
    <cellStyle name="Calculation 2 3 2 9 6 2" xfId="2023" xr:uid="{00000000-0005-0000-0000-0000A0070000}"/>
    <cellStyle name="Calculation 2 3 2 9 7" xfId="2024" xr:uid="{00000000-0005-0000-0000-0000A1070000}"/>
    <cellStyle name="Calculation 2 3 2 9 8" xfId="2025" xr:uid="{00000000-0005-0000-0000-0000A2070000}"/>
    <cellStyle name="Calculation 2 3 3" xfId="2026" xr:uid="{00000000-0005-0000-0000-0000A3070000}"/>
    <cellStyle name="Calculation 2 3 3 2" xfId="2027" xr:uid="{00000000-0005-0000-0000-0000A4070000}"/>
    <cellStyle name="Calculation 2 3 4" xfId="2028" xr:uid="{00000000-0005-0000-0000-0000A5070000}"/>
    <cellStyle name="Calculation 2 3 4 2" xfId="2029" xr:uid="{00000000-0005-0000-0000-0000A6070000}"/>
    <cellStyle name="Calculation 2 3 5" xfId="2030" xr:uid="{00000000-0005-0000-0000-0000A7070000}"/>
    <cellStyle name="Calculation 2 3 6" xfId="2031" xr:uid="{00000000-0005-0000-0000-0000A8070000}"/>
    <cellStyle name="Calculation 2 3 6 2" xfId="2032" xr:uid="{00000000-0005-0000-0000-0000A9070000}"/>
    <cellStyle name="Calculation 2 3_T-straight with PEDs adjustor" xfId="2033" xr:uid="{00000000-0005-0000-0000-0000AA070000}"/>
    <cellStyle name="Calculation 2 4" xfId="2034" xr:uid="{00000000-0005-0000-0000-0000AB070000}"/>
    <cellStyle name="Calculation 2 4 2" xfId="2035" xr:uid="{00000000-0005-0000-0000-0000AC070000}"/>
    <cellStyle name="Calculation 2 4 3" xfId="2036" xr:uid="{00000000-0005-0000-0000-0000AD070000}"/>
    <cellStyle name="Calculation 2 4_T-straight with PEDs adjustor" xfId="2037" xr:uid="{00000000-0005-0000-0000-0000AE070000}"/>
    <cellStyle name="Calculation 2 5" xfId="2038" xr:uid="{00000000-0005-0000-0000-0000AF070000}"/>
    <cellStyle name="Calculation 2 5 10" xfId="2039" xr:uid="{00000000-0005-0000-0000-0000B0070000}"/>
    <cellStyle name="Calculation 2 5 10 2" xfId="2040" xr:uid="{00000000-0005-0000-0000-0000B1070000}"/>
    <cellStyle name="Calculation 2 5 10 2 2" xfId="2041" xr:uid="{00000000-0005-0000-0000-0000B2070000}"/>
    <cellStyle name="Calculation 2 5 10 2 2 2" xfId="2042" xr:uid="{00000000-0005-0000-0000-0000B3070000}"/>
    <cellStyle name="Calculation 2 5 10 2 2 3" xfId="2043" xr:uid="{00000000-0005-0000-0000-0000B4070000}"/>
    <cellStyle name="Calculation 2 5 10 2 2 4" xfId="2044" xr:uid="{00000000-0005-0000-0000-0000B5070000}"/>
    <cellStyle name="Calculation 2 5 10 2 2 5" xfId="2045" xr:uid="{00000000-0005-0000-0000-0000B6070000}"/>
    <cellStyle name="Calculation 2 5 10 2 3" xfId="2046" xr:uid="{00000000-0005-0000-0000-0000B7070000}"/>
    <cellStyle name="Calculation 2 5 10 2 3 2" xfId="2047" xr:uid="{00000000-0005-0000-0000-0000B8070000}"/>
    <cellStyle name="Calculation 2 5 10 2 3 3" xfId="2048" xr:uid="{00000000-0005-0000-0000-0000B9070000}"/>
    <cellStyle name="Calculation 2 5 10 2 3 4" xfId="2049" xr:uid="{00000000-0005-0000-0000-0000BA070000}"/>
    <cellStyle name="Calculation 2 5 10 2 3 5" xfId="2050" xr:uid="{00000000-0005-0000-0000-0000BB070000}"/>
    <cellStyle name="Calculation 2 5 10 2 4" xfId="2051" xr:uid="{00000000-0005-0000-0000-0000BC070000}"/>
    <cellStyle name="Calculation 2 5 10 2 4 2" xfId="2052" xr:uid="{00000000-0005-0000-0000-0000BD070000}"/>
    <cellStyle name="Calculation 2 5 10 2 5" xfId="2053" xr:uid="{00000000-0005-0000-0000-0000BE070000}"/>
    <cellStyle name="Calculation 2 5 10 2 5 2" xfId="2054" xr:uid="{00000000-0005-0000-0000-0000BF070000}"/>
    <cellStyle name="Calculation 2 5 10 2 6" xfId="2055" xr:uid="{00000000-0005-0000-0000-0000C0070000}"/>
    <cellStyle name="Calculation 2 5 10 2 7" xfId="2056" xr:uid="{00000000-0005-0000-0000-0000C1070000}"/>
    <cellStyle name="Calculation 2 5 10 3" xfId="2057" xr:uid="{00000000-0005-0000-0000-0000C2070000}"/>
    <cellStyle name="Calculation 2 5 10 3 2" xfId="2058" xr:uid="{00000000-0005-0000-0000-0000C3070000}"/>
    <cellStyle name="Calculation 2 5 10 3 3" xfId="2059" xr:uid="{00000000-0005-0000-0000-0000C4070000}"/>
    <cellStyle name="Calculation 2 5 10 3 4" xfId="2060" xr:uid="{00000000-0005-0000-0000-0000C5070000}"/>
    <cellStyle name="Calculation 2 5 10 3 5" xfId="2061" xr:uid="{00000000-0005-0000-0000-0000C6070000}"/>
    <cellStyle name="Calculation 2 5 10 4" xfId="2062" xr:uid="{00000000-0005-0000-0000-0000C7070000}"/>
    <cellStyle name="Calculation 2 5 10 4 2" xfId="2063" xr:uid="{00000000-0005-0000-0000-0000C8070000}"/>
    <cellStyle name="Calculation 2 5 10 4 3" xfId="2064" xr:uid="{00000000-0005-0000-0000-0000C9070000}"/>
    <cellStyle name="Calculation 2 5 10 4 4" xfId="2065" xr:uid="{00000000-0005-0000-0000-0000CA070000}"/>
    <cellStyle name="Calculation 2 5 10 4 5" xfId="2066" xr:uid="{00000000-0005-0000-0000-0000CB070000}"/>
    <cellStyle name="Calculation 2 5 10 5" xfId="2067" xr:uid="{00000000-0005-0000-0000-0000CC070000}"/>
    <cellStyle name="Calculation 2 5 10 5 2" xfId="2068" xr:uid="{00000000-0005-0000-0000-0000CD070000}"/>
    <cellStyle name="Calculation 2 5 10 6" xfId="2069" xr:uid="{00000000-0005-0000-0000-0000CE070000}"/>
    <cellStyle name="Calculation 2 5 10 6 2" xfId="2070" xr:uid="{00000000-0005-0000-0000-0000CF070000}"/>
    <cellStyle name="Calculation 2 5 10 7" xfId="2071" xr:uid="{00000000-0005-0000-0000-0000D0070000}"/>
    <cellStyle name="Calculation 2 5 10 8" xfId="2072" xr:uid="{00000000-0005-0000-0000-0000D1070000}"/>
    <cellStyle name="Calculation 2 5 11" xfId="2073" xr:uid="{00000000-0005-0000-0000-0000D2070000}"/>
    <cellStyle name="Calculation 2 5 11 2" xfId="2074" xr:uid="{00000000-0005-0000-0000-0000D3070000}"/>
    <cellStyle name="Calculation 2 5 11 2 2" xfId="2075" xr:uid="{00000000-0005-0000-0000-0000D4070000}"/>
    <cellStyle name="Calculation 2 5 11 2 2 2" xfId="2076" xr:uid="{00000000-0005-0000-0000-0000D5070000}"/>
    <cellStyle name="Calculation 2 5 11 2 2 3" xfId="2077" xr:uid="{00000000-0005-0000-0000-0000D6070000}"/>
    <cellStyle name="Calculation 2 5 11 2 2 4" xfId="2078" xr:uid="{00000000-0005-0000-0000-0000D7070000}"/>
    <cellStyle name="Calculation 2 5 11 2 2 5" xfId="2079" xr:uid="{00000000-0005-0000-0000-0000D8070000}"/>
    <cellStyle name="Calculation 2 5 11 2 3" xfId="2080" xr:uid="{00000000-0005-0000-0000-0000D9070000}"/>
    <cellStyle name="Calculation 2 5 11 2 3 2" xfId="2081" xr:uid="{00000000-0005-0000-0000-0000DA070000}"/>
    <cellStyle name="Calculation 2 5 11 2 3 3" xfId="2082" xr:uid="{00000000-0005-0000-0000-0000DB070000}"/>
    <cellStyle name="Calculation 2 5 11 2 3 4" xfId="2083" xr:uid="{00000000-0005-0000-0000-0000DC070000}"/>
    <cellStyle name="Calculation 2 5 11 2 3 5" xfId="2084" xr:uid="{00000000-0005-0000-0000-0000DD070000}"/>
    <cellStyle name="Calculation 2 5 11 2 4" xfId="2085" xr:uid="{00000000-0005-0000-0000-0000DE070000}"/>
    <cellStyle name="Calculation 2 5 11 2 4 2" xfId="2086" xr:uid="{00000000-0005-0000-0000-0000DF070000}"/>
    <cellStyle name="Calculation 2 5 11 2 5" xfId="2087" xr:uid="{00000000-0005-0000-0000-0000E0070000}"/>
    <cellStyle name="Calculation 2 5 11 2 5 2" xfId="2088" xr:uid="{00000000-0005-0000-0000-0000E1070000}"/>
    <cellStyle name="Calculation 2 5 11 2 6" xfId="2089" xr:uid="{00000000-0005-0000-0000-0000E2070000}"/>
    <cellStyle name="Calculation 2 5 11 2 7" xfId="2090" xr:uid="{00000000-0005-0000-0000-0000E3070000}"/>
    <cellStyle name="Calculation 2 5 11 3" xfId="2091" xr:uid="{00000000-0005-0000-0000-0000E4070000}"/>
    <cellStyle name="Calculation 2 5 11 3 2" xfId="2092" xr:uid="{00000000-0005-0000-0000-0000E5070000}"/>
    <cellStyle name="Calculation 2 5 11 3 3" xfId="2093" xr:uid="{00000000-0005-0000-0000-0000E6070000}"/>
    <cellStyle name="Calculation 2 5 11 3 4" xfId="2094" xr:uid="{00000000-0005-0000-0000-0000E7070000}"/>
    <cellStyle name="Calculation 2 5 11 3 5" xfId="2095" xr:uid="{00000000-0005-0000-0000-0000E8070000}"/>
    <cellStyle name="Calculation 2 5 11 4" xfId="2096" xr:uid="{00000000-0005-0000-0000-0000E9070000}"/>
    <cellStyle name="Calculation 2 5 11 4 2" xfId="2097" xr:uid="{00000000-0005-0000-0000-0000EA070000}"/>
    <cellStyle name="Calculation 2 5 11 4 3" xfId="2098" xr:uid="{00000000-0005-0000-0000-0000EB070000}"/>
    <cellStyle name="Calculation 2 5 11 4 4" xfId="2099" xr:uid="{00000000-0005-0000-0000-0000EC070000}"/>
    <cellStyle name="Calculation 2 5 11 4 5" xfId="2100" xr:uid="{00000000-0005-0000-0000-0000ED070000}"/>
    <cellStyle name="Calculation 2 5 11 5" xfId="2101" xr:uid="{00000000-0005-0000-0000-0000EE070000}"/>
    <cellStyle name="Calculation 2 5 11 5 2" xfId="2102" xr:uid="{00000000-0005-0000-0000-0000EF070000}"/>
    <cellStyle name="Calculation 2 5 11 6" xfId="2103" xr:uid="{00000000-0005-0000-0000-0000F0070000}"/>
    <cellStyle name="Calculation 2 5 11 6 2" xfId="2104" xr:uid="{00000000-0005-0000-0000-0000F1070000}"/>
    <cellStyle name="Calculation 2 5 11 7" xfId="2105" xr:uid="{00000000-0005-0000-0000-0000F2070000}"/>
    <cellStyle name="Calculation 2 5 11 8" xfId="2106" xr:uid="{00000000-0005-0000-0000-0000F3070000}"/>
    <cellStyle name="Calculation 2 5 12" xfId="2107" xr:uid="{00000000-0005-0000-0000-0000F4070000}"/>
    <cellStyle name="Calculation 2 5 12 2" xfId="2108" xr:uid="{00000000-0005-0000-0000-0000F5070000}"/>
    <cellStyle name="Calculation 2 5 12 2 2" xfId="2109" xr:uid="{00000000-0005-0000-0000-0000F6070000}"/>
    <cellStyle name="Calculation 2 5 12 2 2 2" xfId="2110" xr:uid="{00000000-0005-0000-0000-0000F7070000}"/>
    <cellStyle name="Calculation 2 5 12 2 2 3" xfId="2111" xr:uid="{00000000-0005-0000-0000-0000F8070000}"/>
    <cellStyle name="Calculation 2 5 12 2 2 4" xfId="2112" xr:uid="{00000000-0005-0000-0000-0000F9070000}"/>
    <cellStyle name="Calculation 2 5 12 2 2 5" xfId="2113" xr:uid="{00000000-0005-0000-0000-0000FA070000}"/>
    <cellStyle name="Calculation 2 5 12 2 3" xfId="2114" xr:uid="{00000000-0005-0000-0000-0000FB070000}"/>
    <cellStyle name="Calculation 2 5 12 2 3 2" xfId="2115" xr:uid="{00000000-0005-0000-0000-0000FC070000}"/>
    <cellStyle name="Calculation 2 5 12 2 3 3" xfId="2116" xr:uid="{00000000-0005-0000-0000-0000FD070000}"/>
    <cellStyle name="Calculation 2 5 12 2 3 4" xfId="2117" xr:uid="{00000000-0005-0000-0000-0000FE070000}"/>
    <cellStyle name="Calculation 2 5 12 2 3 5" xfId="2118" xr:uid="{00000000-0005-0000-0000-0000FF070000}"/>
    <cellStyle name="Calculation 2 5 12 2 4" xfId="2119" xr:uid="{00000000-0005-0000-0000-000000080000}"/>
    <cellStyle name="Calculation 2 5 12 2 4 2" xfId="2120" xr:uid="{00000000-0005-0000-0000-000001080000}"/>
    <cellStyle name="Calculation 2 5 12 2 5" xfId="2121" xr:uid="{00000000-0005-0000-0000-000002080000}"/>
    <cellStyle name="Calculation 2 5 12 2 5 2" xfId="2122" xr:uid="{00000000-0005-0000-0000-000003080000}"/>
    <cellStyle name="Calculation 2 5 12 2 6" xfId="2123" xr:uid="{00000000-0005-0000-0000-000004080000}"/>
    <cellStyle name="Calculation 2 5 12 2 7" xfId="2124" xr:uid="{00000000-0005-0000-0000-000005080000}"/>
    <cellStyle name="Calculation 2 5 12 3" xfId="2125" xr:uid="{00000000-0005-0000-0000-000006080000}"/>
    <cellStyle name="Calculation 2 5 12 3 2" xfId="2126" xr:uid="{00000000-0005-0000-0000-000007080000}"/>
    <cellStyle name="Calculation 2 5 12 3 3" xfId="2127" xr:uid="{00000000-0005-0000-0000-000008080000}"/>
    <cellStyle name="Calculation 2 5 12 3 4" xfId="2128" xr:uid="{00000000-0005-0000-0000-000009080000}"/>
    <cellStyle name="Calculation 2 5 12 3 5" xfId="2129" xr:uid="{00000000-0005-0000-0000-00000A080000}"/>
    <cellStyle name="Calculation 2 5 12 4" xfId="2130" xr:uid="{00000000-0005-0000-0000-00000B080000}"/>
    <cellStyle name="Calculation 2 5 12 4 2" xfId="2131" xr:uid="{00000000-0005-0000-0000-00000C080000}"/>
    <cellStyle name="Calculation 2 5 12 4 3" xfId="2132" xr:uid="{00000000-0005-0000-0000-00000D080000}"/>
    <cellStyle name="Calculation 2 5 12 4 4" xfId="2133" xr:uid="{00000000-0005-0000-0000-00000E080000}"/>
    <cellStyle name="Calculation 2 5 12 4 5" xfId="2134" xr:uid="{00000000-0005-0000-0000-00000F080000}"/>
    <cellStyle name="Calculation 2 5 12 5" xfId="2135" xr:uid="{00000000-0005-0000-0000-000010080000}"/>
    <cellStyle name="Calculation 2 5 12 5 2" xfId="2136" xr:uid="{00000000-0005-0000-0000-000011080000}"/>
    <cellStyle name="Calculation 2 5 12 6" xfId="2137" xr:uid="{00000000-0005-0000-0000-000012080000}"/>
    <cellStyle name="Calculation 2 5 12 6 2" xfId="2138" xr:uid="{00000000-0005-0000-0000-000013080000}"/>
    <cellStyle name="Calculation 2 5 12 7" xfId="2139" xr:uid="{00000000-0005-0000-0000-000014080000}"/>
    <cellStyle name="Calculation 2 5 12 8" xfId="2140" xr:uid="{00000000-0005-0000-0000-000015080000}"/>
    <cellStyle name="Calculation 2 5 13" xfId="2141" xr:uid="{00000000-0005-0000-0000-000016080000}"/>
    <cellStyle name="Calculation 2 5 13 2" xfId="2142" xr:uid="{00000000-0005-0000-0000-000017080000}"/>
    <cellStyle name="Calculation 2 5 13 2 2" xfId="2143" xr:uid="{00000000-0005-0000-0000-000018080000}"/>
    <cellStyle name="Calculation 2 5 13 2 2 2" xfId="2144" xr:uid="{00000000-0005-0000-0000-000019080000}"/>
    <cellStyle name="Calculation 2 5 13 2 2 3" xfId="2145" xr:uid="{00000000-0005-0000-0000-00001A080000}"/>
    <cellStyle name="Calculation 2 5 13 2 2 4" xfId="2146" xr:uid="{00000000-0005-0000-0000-00001B080000}"/>
    <cellStyle name="Calculation 2 5 13 2 2 5" xfId="2147" xr:uid="{00000000-0005-0000-0000-00001C080000}"/>
    <cellStyle name="Calculation 2 5 13 2 3" xfId="2148" xr:uid="{00000000-0005-0000-0000-00001D080000}"/>
    <cellStyle name="Calculation 2 5 13 2 3 2" xfId="2149" xr:uid="{00000000-0005-0000-0000-00001E080000}"/>
    <cellStyle name="Calculation 2 5 13 2 3 3" xfId="2150" xr:uid="{00000000-0005-0000-0000-00001F080000}"/>
    <cellStyle name="Calculation 2 5 13 2 3 4" xfId="2151" xr:uid="{00000000-0005-0000-0000-000020080000}"/>
    <cellStyle name="Calculation 2 5 13 2 3 5" xfId="2152" xr:uid="{00000000-0005-0000-0000-000021080000}"/>
    <cellStyle name="Calculation 2 5 13 2 4" xfId="2153" xr:uid="{00000000-0005-0000-0000-000022080000}"/>
    <cellStyle name="Calculation 2 5 13 2 4 2" xfId="2154" xr:uid="{00000000-0005-0000-0000-000023080000}"/>
    <cellStyle name="Calculation 2 5 13 2 5" xfId="2155" xr:uid="{00000000-0005-0000-0000-000024080000}"/>
    <cellStyle name="Calculation 2 5 13 2 5 2" xfId="2156" xr:uid="{00000000-0005-0000-0000-000025080000}"/>
    <cellStyle name="Calculation 2 5 13 2 6" xfId="2157" xr:uid="{00000000-0005-0000-0000-000026080000}"/>
    <cellStyle name="Calculation 2 5 13 2 7" xfId="2158" xr:uid="{00000000-0005-0000-0000-000027080000}"/>
    <cellStyle name="Calculation 2 5 13 3" xfId="2159" xr:uid="{00000000-0005-0000-0000-000028080000}"/>
    <cellStyle name="Calculation 2 5 13 3 2" xfId="2160" xr:uid="{00000000-0005-0000-0000-000029080000}"/>
    <cellStyle name="Calculation 2 5 13 3 3" xfId="2161" xr:uid="{00000000-0005-0000-0000-00002A080000}"/>
    <cellStyle name="Calculation 2 5 13 3 4" xfId="2162" xr:uid="{00000000-0005-0000-0000-00002B080000}"/>
    <cellStyle name="Calculation 2 5 13 3 5" xfId="2163" xr:uid="{00000000-0005-0000-0000-00002C080000}"/>
    <cellStyle name="Calculation 2 5 13 4" xfId="2164" xr:uid="{00000000-0005-0000-0000-00002D080000}"/>
    <cellStyle name="Calculation 2 5 13 4 2" xfId="2165" xr:uid="{00000000-0005-0000-0000-00002E080000}"/>
    <cellStyle name="Calculation 2 5 13 4 3" xfId="2166" xr:uid="{00000000-0005-0000-0000-00002F080000}"/>
    <cellStyle name="Calculation 2 5 13 4 4" xfId="2167" xr:uid="{00000000-0005-0000-0000-000030080000}"/>
    <cellStyle name="Calculation 2 5 13 4 5" xfId="2168" xr:uid="{00000000-0005-0000-0000-000031080000}"/>
    <cellStyle name="Calculation 2 5 13 5" xfId="2169" xr:uid="{00000000-0005-0000-0000-000032080000}"/>
    <cellStyle name="Calculation 2 5 13 5 2" xfId="2170" xr:uid="{00000000-0005-0000-0000-000033080000}"/>
    <cellStyle name="Calculation 2 5 13 6" xfId="2171" xr:uid="{00000000-0005-0000-0000-000034080000}"/>
    <cellStyle name="Calculation 2 5 13 6 2" xfId="2172" xr:uid="{00000000-0005-0000-0000-000035080000}"/>
    <cellStyle name="Calculation 2 5 13 7" xfId="2173" xr:uid="{00000000-0005-0000-0000-000036080000}"/>
    <cellStyle name="Calculation 2 5 13 8" xfId="2174" xr:uid="{00000000-0005-0000-0000-000037080000}"/>
    <cellStyle name="Calculation 2 5 14" xfId="2175" xr:uid="{00000000-0005-0000-0000-000038080000}"/>
    <cellStyle name="Calculation 2 5 14 2" xfId="2176" xr:uid="{00000000-0005-0000-0000-000039080000}"/>
    <cellStyle name="Calculation 2 5 14 2 2" xfId="2177" xr:uid="{00000000-0005-0000-0000-00003A080000}"/>
    <cellStyle name="Calculation 2 5 14 2 2 2" xfId="2178" xr:uid="{00000000-0005-0000-0000-00003B080000}"/>
    <cellStyle name="Calculation 2 5 14 2 2 3" xfId="2179" xr:uid="{00000000-0005-0000-0000-00003C080000}"/>
    <cellStyle name="Calculation 2 5 14 2 2 4" xfId="2180" xr:uid="{00000000-0005-0000-0000-00003D080000}"/>
    <cellStyle name="Calculation 2 5 14 2 2 5" xfId="2181" xr:uid="{00000000-0005-0000-0000-00003E080000}"/>
    <cellStyle name="Calculation 2 5 14 2 3" xfId="2182" xr:uid="{00000000-0005-0000-0000-00003F080000}"/>
    <cellStyle name="Calculation 2 5 14 2 3 2" xfId="2183" xr:uid="{00000000-0005-0000-0000-000040080000}"/>
    <cellStyle name="Calculation 2 5 14 2 3 3" xfId="2184" xr:uid="{00000000-0005-0000-0000-000041080000}"/>
    <cellStyle name="Calculation 2 5 14 2 3 4" xfId="2185" xr:uid="{00000000-0005-0000-0000-000042080000}"/>
    <cellStyle name="Calculation 2 5 14 2 3 5" xfId="2186" xr:uid="{00000000-0005-0000-0000-000043080000}"/>
    <cellStyle name="Calculation 2 5 14 2 4" xfId="2187" xr:uid="{00000000-0005-0000-0000-000044080000}"/>
    <cellStyle name="Calculation 2 5 14 2 4 2" xfId="2188" xr:uid="{00000000-0005-0000-0000-000045080000}"/>
    <cellStyle name="Calculation 2 5 14 2 5" xfId="2189" xr:uid="{00000000-0005-0000-0000-000046080000}"/>
    <cellStyle name="Calculation 2 5 14 2 5 2" xfId="2190" xr:uid="{00000000-0005-0000-0000-000047080000}"/>
    <cellStyle name="Calculation 2 5 14 2 6" xfId="2191" xr:uid="{00000000-0005-0000-0000-000048080000}"/>
    <cellStyle name="Calculation 2 5 14 2 7" xfId="2192" xr:uid="{00000000-0005-0000-0000-000049080000}"/>
    <cellStyle name="Calculation 2 5 14 3" xfId="2193" xr:uid="{00000000-0005-0000-0000-00004A080000}"/>
    <cellStyle name="Calculation 2 5 14 3 2" xfId="2194" xr:uid="{00000000-0005-0000-0000-00004B080000}"/>
    <cellStyle name="Calculation 2 5 14 3 3" xfId="2195" xr:uid="{00000000-0005-0000-0000-00004C080000}"/>
    <cellStyle name="Calculation 2 5 14 3 4" xfId="2196" xr:uid="{00000000-0005-0000-0000-00004D080000}"/>
    <cellStyle name="Calculation 2 5 14 3 5" xfId="2197" xr:uid="{00000000-0005-0000-0000-00004E080000}"/>
    <cellStyle name="Calculation 2 5 14 4" xfId="2198" xr:uid="{00000000-0005-0000-0000-00004F080000}"/>
    <cellStyle name="Calculation 2 5 14 4 2" xfId="2199" xr:uid="{00000000-0005-0000-0000-000050080000}"/>
    <cellStyle name="Calculation 2 5 14 4 3" xfId="2200" xr:uid="{00000000-0005-0000-0000-000051080000}"/>
    <cellStyle name="Calculation 2 5 14 4 4" xfId="2201" xr:uid="{00000000-0005-0000-0000-000052080000}"/>
    <cellStyle name="Calculation 2 5 14 4 5" xfId="2202" xr:uid="{00000000-0005-0000-0000-000053080000}"/>
    <cellStyle name="Calculation 2 5 14 5" xfId="2203" xr:uid="{00000000-0005-0000-0000-000054080000}"/>
    <cellStyle name="Calculation 2 5 14 5 2" xfId="2204" xr:uid="{00000000-0005-0000-0000-000055080000}"/>
    <cellStyle name="Calculation 2 5 14 6" xfId="2205" xr:uid="{00000000-0005-0000-0000-000056080000}"/>
    <cellStyle name="Calculation 2 5 14 6 2" xfId="2206" xr:uid="{00000000-0005-0000-0000-000057080000}"/>
    <cellStyle name="Calculation 2 5 14 7" xfId="2207" xr:uid="{00000000-0005-0000-0000-000058080000}"/>
    <cellStyle name="Calculation 2 5 14 8" xfId="2208" xr:uid="{00000000-0005-0000-0000-000059080000}"/>
    <cellStyle name="Calculation 2 5 15" xfId="2209" xr:uid="{00000000-0005-0000-0000-00005A080000}"/>
    <cellStyle name="Calculation 2 5 15 2" xfId="2210" xr:uid="{00000000-0005-0000-0000-00005B080000}"/>
    <cellStyle name="Calculation 2 5 15 2 2" xfId="2211" xr:uid="{00000000-0005-0000-0000-00005C080000}"/>
    <cellStyle name="Calculation 2 5 15 2 3" xfId="2212" xr:uid="{00000000-0005-0000-0000-00005D080000}"/>
    <cellStyle name="Calculation 2 5 15 2 4" xfId="2213" xr:uid="{00000000-0005-0000-0000-00005E080000}"/>
    <cellStyle name="Calculation 2 5 15 2 5" xfId="2214" xr:uid="{00000000-0005-0000-0000-00005F080000}"/>
    <cellStyle name="Calculation 2 5 15 3" xfId="2215" xr:uid="{00000000-0005-0000-0000-000060080000}"/>
    <cellStyle name="Calculation 2 5 15 3 2" xfId="2216" xr:uid="{00000000-0005-0000-0000-000061080000}"/>
    <cellStyle name="Calculation 2 5 15 3 3" xfId="2217" xr:uid="{00000000-0005-0000-0000-000062080000}"/>
    <cellStyle name="Calculation 2 5 15 3 4" xfId="2218" xr:uid="{00000000-0005-0000-0000-000063080000}"/>
    <cellStyle name="Calculation 2 5 15 3 5" xfId="2219" xr:uid="{00000000-0005-0000-0000-000064080000}"/>
    <cellStyle name="Calculation 2 5 15 4" xfId="2220" xr:uid="{00000000-0005-0000-0000-000065080000}"/>
    <cellStyle name="Calculation 2 5 15 4 2" xfId="2221" xr:uid="{00000000-0005-0000-0000-000066080000}"/>
    <cellStyle name="Calculation 2 5 15 5" xfId="2222" xr:uid="{00000000-0005-0000-0000-000067080000}"/>
    <cellStyle name="Calculation 2 5 15 5 2" xfId="2223" xr:uid="{00000000-0005-0000-0000-000068080000}"/>
    <cellStyle name="Calculation 2 5 15 6" xfId="2224" xr:uid="{00000000-0005-0000-0000-000069080000}"/>
    <cellStyle name="Calculation 2 5 15 7" xfId="2225" xr:uid="{00000000-0005-0000-0000-00006A080000}"/>
    <cellStyle name="Calculation 2 5 16" xfId="2226" xr:uid="{00000000-0005-0000-0000-00006B080000}"/>
    <cellStyle name="Calculation 2 5 16 2" xfId="2227" xr:uid="{00000000-0005-0000-0000-00006C080000}"/>
    <cellStyle name="Calculation 2 5 16 3" xfId="2228" xr:uid="{00000000-0005-0000-0000-00006D080000}"/>
    <cellStyle name="Calculation 2 5 16 4" xfId="2229" xr:uid="{00000000-0005-0000-0000-00006E080000}"/>
    <cellStyle name="Calculation 2 5 16 5" xfId="2230" xr:uid="{00000000-0005-0000-0000-00006F080000}"/>
    <cellStyle name="Calculation 2 5 17" xfId="2231" xr:uid="{00000000-0005-0000-0000-000070080000}"/>
    <cellStyle name="Calculation 2 5 17 2" xfId="2232" xr:uid="{00000000-0005-0000-0000-000071080000}"/>
    <cellStyle name="Calculation 2 5 17 3" xfId="2233" xr:uid="{00000000-0005-0000-0000-000072080000}"/>
    <cellStyle name="Calculation 2 5 17 4" xfId="2234" xr:uid="{00000000-0005-0000-0000-000073080000}"/>
    <cellStyle name="Calculation 2 5 17 5" xfId="2235" xr:uid="{00000000-0005-0000-0000-000074080000}"/>
    <cellStyle name="Calculation 2 5 18" xfId="2236" xr:uid="{00000000-0005-0000-0000-000075080000}"/>
    <cellStyle name="Calculation 2 5 18 2" xfId="2237" xr:uid="{00000000-0005-0000-0000-000076080000}"/>
    <cellStyle name="Calculation 2 5 19" xfId="2238" xr:uid="{00000000-0005-0000-0000-000077080000}"/>
    <cellStyle name="Calculation 2 5 19 2" xfId="2239" xr:uid="{00000000-0005-0000-0000-000078080000}"/>
    <cellStyle name="Calculation 2 5 2" xfId="2240" xr:uid="{00000000-0005-0000-0000-000079080000}"/>
    <cellStyle name="Calculation 2 5 2 2" xfId="2241" xr:uid="{00000000-0005-0000-0000-00007A080000}"/>
    <cellStyle name="Calculation 2 5 2 2 2" xfId="2242" xr:uid="{00000000-0005-0000-0000-00007B080000}"/>
    <cellStyle name="Calculation 2 5 2 2 2 2" xfId="2243" xr:uid="{00000000-0005-0000-0000-00007C080000}"/>
    <cellStyle name="Calculation 2 5 2 2 2 3" xfId="2244" xr:uid="{00000000-0005-0000-0000-00007D080000}"/>
    <cellStyle name="Calculation 2 5 2 2 2 4" xfId="2245" xr:uid="{00000000-0005-0000-0000-00007E080000}"/>
    <cellStyle name="Calculation 2 5 2 2 2 5" xfId="2246" xr:uid="{00000000-0005-0000-0000-00007F080000}"/>
    <cellStyle name="Calculation 2 5 2 2 3" xfId="2247" xr:uid="{00000000-0005-0000-0000-000080080000}"/>
    <cellStyle name="Calculation 2 5 2 2 3 2" xfId="2248" xr:uid="{00000000-0005-0000-0000-000081080000}"/>
    <cellStyle name="Calculation 2 5 2 2 3 3" xfId="2249" xr:uid="{00000000-0005-0000-0000-000082080000}"/>
    <cellStyle name="Calculation 2 5 2 2 3 4" xfId="2250" xr:uid="{00000000-0005-0000-0000-000083080000}"/>
    <cellStyle name="Calculation 2 5 2 2 3 5" xfId="2251" xr:uid="{00000000-0005-0000-0000-000084080000}"/>
    <cellStyle name="Calculation 2 5 2 2 4" xfId="2252" xr:uid="{00000000-0005-0000-0000-000085080000}"/>
    <cellStyle name="Calculation 2 5 2 2 4 2" xfId="2253" xr:uid="{00000000-0005-0000-0000-000086080000}"/>
    <cellStyle name="Calculation 2 5 2 2 5" xfId="2254" xr:uid="{00000000-0005-0000-0000-000087080000}"/>
    <cellStyle name="Calculation 2 5 2 2 5 2" xfId="2255" xr:uid="{00000000-0005-0000-0000-000088080000}"/>
    <cellStyle name="Calculation 2 5 2 2 6" xfId="2256" xr:uid="{00000000-0005-0000-0000-000089080000}"/>
    <cellStyle name="Calculation 2 5 2 2 7" xfId="2257" xr:uid="{00000000-0005-0000-0000-00008A080000}"/>
    <cellStyle name="Calculation 2 5 2 3" xfId="2258" xr:uid="{00000000-0005-0000-0000-00008B080000}"/>
    <cellStyle name="Calculation 2 5 2 3 2" xfId="2259" xr:uid="{00000000-0005-0000-0000-00008C080000}"/>
    <cellStyle name="Calculation 2 5 2 3 3" xfId="2260" xr:uid="{00000000-0005-0000-0000-00008D080000}"/>
    <cellStyle name="Calculation 2 5 2 3 4" xfId="2261" xr:uid="{00000000-0005-0000-0000-00008E080000}"/>
    <cellStyle name="Calculation 2 5 2 3 5" xfId="2262" xr:uid="{00000000-0005-0000-0000-00008F080000}"/>
    <cellStyle name="Calculation 2 5 2 4" xfId="2263" xr:uid="{00000000-0005-0000-0000-000090080000}"/>
    <cellStyle name="Calculation 2 5 2 4 2" xfId="2264" xr:uid="{00000000-0005-0000-0000-000091080000}"/>
    <cellStyle name="Calculation 2 5 2 4 3" xfId="2265" xr:uid="{00000000-0005-0000-0000-000092080000}"/>
    <cellStyle name="Calculation 2 5 2 4 4" xfId="2266" xr:uid="{00000000-0005-0000-0000-000093080000}"/>
    <cellStyle name="Calculation 2 5 2 4 5" xfId="2267" xr:uid="{00000000-0005-0000-0000-000094080000}"/>
    <cellStyle name="Calculation 2 5 2 5" xfId="2268" xr:uid="{00000000-0005-0000-0000-000095080000}"/>
    <cellStyle name="Calculation 2 5 2 5 2" xfId="2269" xr:uid="{00000000-0005-0000-0000-000096080000}"/>
    <cellStyle name="Calculation 2 5 2 6" xfId="2270" xr:uid="{00000000-0005-0000-0000-000097080000}"/>
    <cellStyle name="Calculation 2 5 2 6 2" xfId="2271" xr:uid="{00000000-0005-0000-0000-000098080000}"/>
    <cellStyle name="Calculation 2 5 2 7" xfId="2272" xr:uid="{00000000-0005-0000-0000-000099080000}"/>
    <cellStyle name="Calculation 2 5 2 8" xfId="2273" xr:uid="{00000000-0005-0000-0000-00009A080000}"/>
    <cellStyle name="Calculation 2 5 20" xfId="2274" xr:uid="{00000000-0005-0000-0000-00009B080000}"/>
    <cellStyle name="Calculation 2 5 21" xfId="2275" xr:uid="{00000000-0005-0000-0000-00009C080000}"/>
    <cellStyle name="Calculation 2 5 3" xfId="2276" xr:uid="{00000000-0005-0000-0000-00009D080000}"/>
    <cellStyle name="Calculation 2 5 3 2" xfId="2277" xr:uid="{00000000-0005-0000-0000-00009E080000}"/>
    <cellStyle name="Calculation 2 5 3 2 2" xfId="2278" xr:uid="{00000000-0005-0000-0000-00009F080000}"/>
    <cellStyle name="Calculation 2 5 3 2 2 2" xfId="2279" xr:uid="{00000000-0005-0000-0000-0000A0080000}"/>
    <cellStyle name="Calculation 2 5 3 2 2 3" xfId="2280" xr:uid="{00000000-0005-0000-0000-0000A1080000}"/>
    <cellStyle name="Calculation 2 5 3 2 2 4" xfId="2281" xr:uid="{00000000-0005-0000-0000-0000A2080000}"/>
    <cellStyle name="Calculation 2 5 3 2 2 5" xfId="2282" xr:uid="{00000000-0005-0000-0000-0000A3080000}"/>
    <cellStyle name="Calculation 2 5 3 2 3" xfId="2283" xr:uid="{00000000-0005-0000-0000-0000A4080000}"/>
    <cellStyle name="Calculation 2 5 3 2 3 2" xfId="2284" xr:uid="{00000000-0005-0000-0000-0000A5080000}"/>
    <cellStyle name="Calculation 2 5 3 2 3 3" xfId="2285" xr:uid="{00000000-0005-0000-0000-0000A6080000}"/>
    <cellStyle name="Calculation 2 5 3 2 3 4" xfId="2286" xr:uid="{00000000-0005-0000-0000-0000A7080000}"/>
    <cellStyle name="Calculation 2 5 3 2 3 5" xfId="2287" xr:uid="{00000000-0005-0000-0000-0000A8080000}"/>
    <cellStyle name="Calculation 2 5 3 2 4" xfId="2288" xr:uid="{00000000-0005-0000-0000-0000A9080000}"/>
    <cellStyle name="Calculation 2 5 3 2 4 2" xfId="2289" xr:uid="{00000000-0005-0000-0000-0000AA080000}"/>
    <cellStyle name="Calculation 2 5 3 2 5" xfId="2290" xr:uid="{00000000-0005-0000-0000-0000AB080000}"/>
    <cellStyle name="Calculation 2 5 3 2 5 2" xfId="2291" xr:uid="{00000000-0005-0000-0000-0000AC080000}"/>
    <cellStyle name="Calculation 2 5 3 2 6" xfId="2292" xr:uid="{00000000-0005-0000-0000-0000AD080000}"/>
    <cellStyle name="Calculation 2 5 3 2 7" xfId="2293" xr:uid="{00000000-0005-0000-0000-0000AE080000}"/>
    <cellStyle name="Calculation 2 5 3 3" xfId="2294" xr:uid="{00000000-0005-0000-0000-0000AF080000}"/>
    <cellStyle name="Calculation 2 5 3 3 2" xfId="2295" xr:uid="{00000000-0005-0000-0000-0000B0080000}"/>
    <cellStyle name="Calculation 2 5 3 3 3" xfId="2296" xr:uid="{00000000-0005-0000-0000-0000B1080000}"/>
    <cellStyle name="Calculation 2 5 3 3 4" xfId="2297" xr:uid="{00000000-0005-0000-0000-0000B2080000}"/>
    <cellStyle name="Calculation 2 5 3 3 5" xfId="2298" xr:uid="{00000000-0005-0000-0000-0000B3080000}"/>
    <cellStyle name="Calculation 2 5 3 4" xfId="2299" xr:uid="{00000000-0005-0000-0000-0000B4080000}"/>
    <cellStyle name="Calculation 2 5 3 4 2" xfId="2300" xr:uid="{00000000-0005-0000-0000-0000B5080000}"/>
    <cellStyle name="Calculation 2 5 3 4 3" xfId="2301" xr:uid="{00000000-0005-0000-0000-0000B6080000}"/>
    <cellStyle name="Calculation 2 5 3 4 4" xfId="2302" xr:uid="{00000000-0005-0000-0000-0000B7080000}"/>
    <cellStyle name="Calculation 2 5 3 4 5" xfId="2303" xr:uid="{00000000-0005-0000-0000-0000B8080000}"/>
    <cellStyle name="Calculation 2 5 3 5" xfId="2304" xr:uid="{00000000-0005-0000-0000-0000B9080000}"/>
    <cellStyle name="Calculation 2 5 3 5 2" xfId="2305" xr:uid="{00000000-0005-0000-0000-0000BA080000}"/>
    <cellStyle name="Calculation 2 5 3 6" xfId="2306" xr:uid="{00000000-0005-0000-0000-0000BB080000}"/>
    <cellStyle name="Calculation 2 5 3 6 2" xfId="2307" xr:uid="{00000000-0005-0000-0000-0000BC080000}"/>
    <cellStyle name="Calculation 2 5 3 7" xfId="2308" xr:uid="{00000000-0005-0000-0000-0000BD080000}"/>
    <cellStyle name="Calculation 2 5 3 8" xfId="2309" xr:uid="{00000000-0005-0000-0000-0000BE080000}"/>
    <cellStyle name="Calculation 2 5 4" xfId="2310" xr:uid="{00000000-0005-0000-0000-0000BF080000}"/>
    <cellStyle name="Calculation 2 5 4 2" xfId="2311" xr:uid="{00000000-0005-0000-0000-0000C0080000}"/>
    <cellStyle name="Calculation 2 5 4 2 2" xfId="2312" xr:uid="{00000000-0005-0000-0000-0000C1080000}"/>
    <cellStyle name="Calculation 2 5 4 2 2 2" xfId="2313" xr:uid="{00000000-0005-0000-0000-0000C2080000}"/>
    <cellStyle name="Calculation 2 5 4 2 2 3" xfId="2314" xr:uid="{00000000-0005-0000-0000-0000C3080000}"/>
    <cellStyle name="Calculation 2 5 4 2 2 4" xfId="2315" xr:uid="{00000000-0005-0000-0000-0000C4080000}"/>
    <cellStyle name="Calculation 2 5 4 2 2 5" xfId="2316" xr:uid="{00000000-0005-0000-0000-0000C5080000}"/>
    <cellStyle name="Calculation 2 5 4 2 3" xfId="2317" xr:uid="{00000000-0005-0000-0000-0000C6080000}"/>
    <cellStyle name="Calculation 2 5 4 2 3 2" xfId="2318" xr:uid="{00000000-0005-0000-0000-0000C7080000}"/>
    <cellStyle name="Calculation 2 5 4 2 3 3" xfId="2319" xr:uid="{00000000-0005-0000-0000-0000C8080000}"/>
    <cellStyle name="Calculation 2 5 4 2 3 4" xfId="2320" xr:uid="{00000000-0005-0000-0000-0000C9080000}"/>
    <cellStyle name="Calculation 2 5 4 2 3 5" xfId="2321" xr:uid="{00000000-0005-0000-0000-0000CA080000}"/>
    <cellStyle name="Calculation 2 5 4 2 4" xfId="2322" xr:uid="{00000000-0005-0000-0000-0000CB080000}"/>
    <cellStyle name="Calculation 2 5 4 2 4 2" xfId="2323" xr:uid="{00000000-0005-0000-0000-0000CC080000}"/>
    <cellStyle name="Calculation 2 5 4 2 5" xfId="2324" xr:uid="{00000000-0005-0000-0000-0000CD080000}"/>
    <cellStyle name="Calculation 2 5 4 2 5 2" xfId="2325" xr:uid="{00000000-0005-0000-0000-0000CE080000}"/>
    <cellStyle name="Calculation 2 5 4 2 6" xfId="2326" xr:uid="{00000000-0005-0000-0000-0000CF080000}"/>
    <cellStyle name="Calculation 2 5 4 2 7" xfId="2327" xr:uid="{00000000-0005-0000-0000-0000D0080000}"/>
    <cellStyle name="Calculation 2 5 4 3" xfId="2328" xr:uid="{00000000-0005-0000-0000-0000D1080000}"/>
    <cellStyle name="Calculation 2 5 4 3 2" xfId="2329" xr:uid="{00000000-0005-0000-0000-0000D2080000}"/>
    <cellStyle name="Calculation 2 5 4 3 3" xfId="2330" xr:uid="{00000000-0005-0000-0000-0000D3080000}"/>
    <cellStyle name="Calculation 2 5 4 3 4" xfId="2331" xr:uid="{00000000-0005-0000-0000-0000D4080000}"/>
    <cellStyle name="Calculation 2 5 4 3 5" xfId="2332" xr:uid="{00000000-0005-0000-0000-0000D5080000}"/>
    <cellStyle name="Calculation 2 5 4 4" xfId="2333" xr:uid="{00000000-0005-0000-0000-0000D6080000}"/>
    <cellStyle name="Calculation 2 5 4 4 2" xfId="2334" xr:uid="{00000000-0005-0000-0000-0000D7080000}"/>
    <cellStyle name="Calculation 2 5 4 4 3" xfId="2335" xr:uid="{00000000-0005-0000-0000-0000D8080000}"/>
    <cellStyle name="Calculation 2 5 4 4 4" xfId="2336" xr:uid="{00000000-0005-0000-0000-0000D9080000}"/>
    <cellStyle name="Calculation 2 5 4 4 5" xfId="2337" xr:uid="{00000000-0005-0000-0000-0000DA080000}"/>
    <cellStyle name="Calculation 2 5 4 5" xfId="2338" xr:uid="{00000000-0005-0000-0000-0000DB080000}"/>
    <cellStyle name="Calculation 2 5 4 5 2" xfId="2339" xr:uid="{00000000-0005-0000-0000-0000DC080000}"/>
    <cellStyle name="Calculation 2 5 4 6" xfId="2340" xr:uid="{00000000-0005-0000-0000-0000DD080000}"/>
    <cellStyle name="Calculation 2 5 4 6 2" xfId="2341" xr:uid="{00000000-0005-0000-0000-0000DE080000}"/>
    <cellStyle name="Calculation 2 5 4 7" xfId="2342" xr:uid="{00000000-0005-0000-0000-0000DF080000}"/>
    <cellStyle name="Calculation 2 5 4 8" xfId="2343" xr:uid="{00000000-0005-0000-0000-0000E0080000}"/>
    <cellStyle name="Calculation 2 5 5" xfId="2344" xr:uid="{00000000-0005-0000-0000-0000E1080000}"/>
    <cellStyle name="Calculation 2 5 5 2" xfId="2345" xr:uid="{00000000-0005-0000-0000-0000E2080000}"/>
    <cellStyle name="Calculation 2 5 5 2 2" xfId="2346" xr:uid="{00000000-0005-0000-0000-0000E3080000}"/>
    <cellStyle name="Calculation 2 5 5 2 2 2" xfId="2347" xr:uid="{00000000-0005-0000-0000-0000E4080000}"/>
    <cellStyle name="Calculation 2 5 5 2 2 3" xfId="2348" xr:uid="{00000000-0005-0000-0000-0000E5080000}"/>
    <cellStyle name="Calculation 2 5 5 2 2 4" xfId="2349" xr:uid="{00000000-0005-0000-0000-0000E6080000}"/>
    <cellStyle name="Calculation 2 5 5 2 2 5" xfId="2350" xr:uid="{00000000-0005-0000-0000-0000E7080000}"/>
    <cellStyle name="Calculation 2 5 5 2 3" xfId="2351" xr:uid="{00000000-0005-0000-0000-0000E8080000}"/>
    <cellStyle name="Calculation 2 5 5 2 3 2" xfId="2352" xr:uid="{00000000-0005-0000-0000-0000E9080000}"/>
    <cellStyle name="Calculation 2 5 5 2 3 3" xfId="2353" xr:uid="{00000000-0005-0000-0000-0000EA080000}"/>
    <cellStyle name="Calculation 2 5 5 2 3 4" xfId="2354" xr:uid="{00000000-0005-0000-0000-0000EB080000}"/>
    <cellStyle name="Calculation 2 5 5 2 3 5" xfId="2355" xr:uid="{00000000-0005-0000-0000-0000EC080000}"/>
    <cellStyle name="Calculation 2 5 5 2 4" xfId="2356" xr:uid="{00000000-0005-0000-0000-0000ED080000}"/>
    <cellStyle name="Calculation 2 5 5 2 4 2" xfId="2357" xr:uid="{00000000-0005-0000-0000-0000EE080000}"/>
    <cellStyle name="Calculation 2 5 5 2 5" xfId="2358" xr:uid="{00000000-0005-0000-0000-0000EF080000}"/>
    <cellStyle name="Calculation 2 5 5 2 5 2" xfId="2359" xr:uid="{00000000-0005-0000-0000-0000F0080000}"/>
    <cellStyle name="Calculation 2 5 5 2 6" xfId="2360" xr:uid="{00000000-0005-0000-0000-0000F1080000}"/>
    <cellStyle name="Calculation 2 5 5 2 7" xfId="2361" xr:uid="{00000000-0005-0000-0000-0000F2080000}"/>
    <cellStyle name="Calculation 2 5 5 3" xfId="2362" xr:uid="{00000000-0005-0000-0000-0000F3080000}"/>
    <cellStyle name="Calculation 2 5 5 3 2" xfId="2363" xr:uid="{00000000-0005-0000-0000-0000F4080000}"/>
    <cellStyle name="Calculation 2 5 5 3 3" xfId="2364" xr:uid="{00000000-0005-0000-0000-0000F5080000}"/>
    <cellStyle name="Calculation 2 5 5 3 4" xfId="2365" xr:uid="{00000000-0005-0000-0000-0000F6080000}"/>
    <cellStyle name="Calculation 2 5 5 3 5" xfId="2366" xr:uid="{00000000-0005-0000-0000-0000F7080000}"/>
    <cellStyle name="Calculation 2 5 5 4" xfId="2367" xr:uid="{00000000-0005-0000-0000-0000F8080000}"/>
    <cellStyle name="Calculation 2 5 5 4 2" xfId="2368" xr:uid="{00000000-0005-0000-0000-0000F9080000}"/>
    <cellStyle name="Calculation 2 5 5 4 3" xfId="2369" xr:uid="{00000000-0005-0000-0000-0000FA080000}"/>
    <cellStyle name="Calculation 2 5 5 4 4" xfId="2370" xr:uid="{00000000-0005-0000-0000-0000FB080000}"/>
    <cellStyle name="Calculation 2 5 5 4 5" xfId="2371" xr:uid="{00000000-0005-0000-0000-0000FC080000}"/>
    <cellStyle name="Calculation 2 5 5 5" xfId="2372" xr:uid="{00000000-0005-0000-0000-0000FD080000}"/>
    <cellStyle name="Calculation 2 5 5 5 2" xfId="2373" xr:uid="{00000000-0005-0000-0000-0000FE080000}"/>
    <cellStyle name="Calculation 2 5 5 6" xfId="2374" xr:uid="{00000000-0005-0000-0000-0000FF080000}"/>
    <cellStyle name="Calculation 2 5 5 6 2" xfId="2375" xr:uid="{00000000-0005-0000-0000-000000090000}"/>
    <cellStyle name="Calculation 2 5 5 7" xfId="2376" xr:uid="{00000000-0005-0000-0000-000001090000}"/>
    <cellStyle name="Calculation 2 5 5 8" xfId="2377" xr:uid="{00000000-0005-0000-0000-000002090000}"/>
    <cellStyle name="Calculation 2 5 6" xfId="2378" xr:uid="{00000000-0005-0000-0000-000003090000}"/>
    <cellStyle name="Calculation 2 5 6 2" xfId="2379" xr:uid="{00000000-0005-0000-0000-000004090000}"/>
    <cellStyle name="Calculation 2 5 6 2 2" xfId="2380" xr:uid="{00000000-0005-0000-0000-000005090000}"/>
    <cellStyle name="Calculation 2 5 6 2 2 2" xfId="2381" xr:uid="{00000000-0005-0000-0000-000006090000}"/>
    <cellStyle name="Calculation 2 5 6 2 2 3" xfId="2382" xr:uid="{00000000-0005-0000-0000-000007090000}"/>
    <cellStyle name="Calculation 2 5 6 2 2 4" xfId="2383" xr:uid="{00000000-0005-0000-0000-000008090000}"/>
    <cellStyle name="Calculation 2 5 6 2 2 5" xfId="2384" xr:uid="{00000000-0005-0000-0000-000009090000}"/>
    <cellStyle name="Calculation 2 5 6 2 3" xfId="2385" xr:uid="{00000000-0005-0000-0000-00000A090000}"/>
    <cellStyle name="Calculation 2 5 6 2 3 2" xfId="2386" xr:uid="{00000000-0005-0000-0000-00000B090000}"/>
    <cellStyle name="Calculation 2 5 6 2 3 3" xfId="2387" xr:uid="{00000000-0005-0000-0000-00000C090000}"/>
    <cellStyle name="Calculation 2 5 6 2 3 4" xfId="2388" xr:uid="{00000000-0005-0000-0000-00000D090000}"/>
    <cellStyle name="Calculation 2 5 6 2 3 5" xfId="2389" xr:uid="{00000000-0005-0000-0000-00000E090000}"/>
    <cellStyle name="Calculation 2 5 6 2 4" xfId="2390" xr:uid="{00000000-0005-0000-0000-00000F090000}"/>
    <cellStyle name="Calculation 2 5 6 2 4 2" xfId="2391" xr:uid="{00000000-0005-0000-0000-000010090000}"/>
    <cellStyle name="Calculation 2 5 6 2 5" xfId="2392" xr:uid="{00000000-0005-0000-0000-000011090000}"/>
    <cellStyle name="Calculation 2 5 6 2 5 2" xfId="2393" xr:uid="{00000000-0005-0000-0000-000012090000}"/>
    <cellStyle name="Calculation 2 5 6 2 6" xfId="2394" xr:uid="{00000000-0005-0000-0000-000013090000}"/>
    <cellStyle name="Calculation 2 5 6 2 7" xfId="2395" xr:uid="{00000000-0005-0000-0000-000014090000}"/>
    <cellStyle name="Calculation 2 5 6 3" xfId="2396" xr:uid="{00000000-0005-0000-0000-000015090000}"/>
    <cellStyle name="Calculation 2 5 6 3 2" xfId="2397" xr:uid="{00000000-0005-0000-0000-000016090000}"/>
    <cellStyle name="Calculation 2 5 6 3 3" xfId="2398" xr:uid="{00000000-0005-0000-0000-000017090000}"/>
    <cellStyle name="Calculation 2 5 6 3 4" xfId="2399" xr:uid="{00000000-0005-0000-0000-000018090000}"/>
    <cellStyle name="Calculation 2 5 6 3 5" xfId="2400" xr:uid="{00000000-0005-0000-0000-000019090000}"/>
    <cellStyle name="Calculation 2 5 6 4" xfId="2401" xr:uid="{00000000-0005-0000-0000-00001A090000}"/>
    <cellStyle name="Calculation 2 5 6 4 2" xfId="2402" xr:uid="{00000000-0005-0000-0000-00001B090000}"/>
    <cellStyle name="Calculation 2 5 6 4 3" xfId="2403" xr:uid="{00000000-0005-0000-0000-00001C090000}"/>
    <cellStyle name="Calculation 2 5 6 4 4" xfId="2404" xr:uid="{00000000-0005-0000-0000-00001D090000}"/>
    <cellStyle name="Calculation 2 5 6 4 5" xfId="2405" xr:uid="{00000000-0005-0000-0000-00001E090000}"/>
    <cellStyle name="Calculation 2 5 6 5" xfId="2406" xr:uid="{00000000-0005-0000-0000-00001F090000}"/>
    <cellStyle name="Calculation 2 5 6 5 2" xfId="2407" xr:uid="{00000000-0005-0000-0000-000020090000}"/>
    <cellStyle name="Calculation 2 5 6 6" xfId="2408" xr:uid="{00000000-0005-0000-0000-000021090000}"/>
    <cellStyle name="Calculation 2 5 6 6 2" xfId="2409" xr:uid="{00000000-0005-0000-0000-000022090000}"/>
    <cellStyle name="Calculation 2 5 6 7" xfId="2410" xr:uid="{00000000-0005-0000-0000-000023090000}"/>
    <cellStyle name="Calculation 2 5 6 8" xfId="2411" xr:uid="{00000000-0005-0000-0000-000024090000}"/>
    <cellStyle name="Calculation 2 5 7" xfId="2412" xr:uid="{00000000-0005-0000-0000-000025090000}"/>
    <cellStyle name="Calculation 2 5 7 2" xfId="2413" xr:uid="{00000000-0005-0000-0000-000026090000}"/>
    <cellStyle name="Calculation 2 5 7 2 2" xfId="2414" xr:uid="{00000000-0005-0000-0000-000027090000}"/>
    <cellStyle name="Calculation 2 5 7 2 2 2" xfId="2415" xr:uid="{00000000-0005-0000-0000-000028090000}"/>
    <cellStyle name="Calculation 2 5 7 2 2 3" xfId="2416" xr:uid="{00000000-0005-0000-0000-000029090000}"/>
    <cellStyle name="Calculation 2 5 7 2 2 4" xfId="2417" xr:uid="{00000000-0005-0000-0000-00002A090000}"/>
    <cellStyle name="Calculation 2 5 7 2 2 5" xfId="2418" xr:uid="{00000000-0005-0000-0000-00002B090000}"/>
    <cellStyle name="Calculation 2 5 7 2 3" xfId="2419" xr:uid="{00000000-0005-0000-0000-00002C090000}"/>
    <cellStyle name="Calculation 2 5 7 2 3 2" xfId="2420" xr:uid="{00000000-0005-0000-0000-00002D090000}"/>
    <cellStyle name="Calculation 2 5 7 2 3 3" xfId="2421" xr:uid="{00000000-0005-0000-0000-00002E090000}"/>
    <cellStyle name="Calculation 2 5 7 2 3 4" xfId="2422" xr:uid="{00000000-0005-0000-0000-00002F090000}"/>
    <cellStyle name="Calculation 2 5 7 2 3 5" xfId="2423" xr:uid="{00000000-0005-0000-0000-000030090000}"/>
    <cellStyle name="Calculation 2 5 7 2 4" xfId="2424" xr:uid="{00000000-0005-0000-0000-000031090000}"/>
    <cellStyle name="Calculation 2 5 7 2 4 2" xfId="2425" xr:uid="{00000000-0005-0000-0000-000032090000}"/>
    <cellStyle name="Calculation 2 5 7 2 5" xfId="2426" xr:uid="{00000000-0005-0000-0000-000033090000}"/>
    <cellStyle name="Calculation 2 5 7 2 5 2" xfId="2427" xr:uid="{00000000-0005-0000-0000-000034090000}"/>
    <cellStyle name="Calculation 2 5 7 2 6" xfId="2428" xr:uid="{00000000-0005-0000-0000-000035090000}"/>
    <cellStyle name="Calculation 2 5 7 2 7" xfId="2429" xr:uid="{00000000-0005-0000-0000-000036090000}"/>
    <cellStyle name="Calculation 2 5 7 3" xfId="2430" xr:uid="{00000000-0005-0000-0000-000037090000}"/>
    <cellStyle name="Calculation 2 5 7 3 2" xfId="2431" xr:uid="{00000000-0005-0000-0000-000038090000}"/>
    <cellStyle name="Calculation 2 5 7 3 3" xfId="2432" xr:uid="{00000000-0005-0000-0000-000039090000}"/>
    <cellStyle name="Calculation 2 5 7 3 4" xfId="2433" xr:uid="{00000000-0005-0000-0000-00003A090000}"/>
    <cellStyle name="Calculation 2 5 7 3 5" xfId="2434" xr:uid="{00000000-0005-0000-0000-00003B090000}"/>
    <cellStyle name="Calculation 2 5 7 4" xfId="2435" xr:uid="{00000000-0005-0000-0000-00003C090000}"/>
    <cellStyle name="Calculation 2 5 7 4 2" xfId="2436" xr:uid="{00000000-0005-0000-0000-00003D090000}"/>
    <cellStyle name="Calculation 2 5 7 4 3" xfId="2437" xr:uid="{00000000-0005-0000-0000-00003E090000}"/>
    <cellStyle name="Calculation 2 5 7 4 4" xfId="2438" xr:uid="{00000000-0005-0000-0000-00003F090000}"/>
    <cellStyle name="Calculation 2 5 7 4 5" xfId="2439" xr:uid="{00000000-0005-0000-0000-000040090000}"/>
    <cellStyle name="Calculation 2 5 7 5" xfId="2440" xr:uid="{00000000-0005-0000-0000-000041090000}"/>
    <cellStyle name="Calculation 2 5 7 5 2" xfId="2441" xr:uid="{00000000-0005-0000-0000-000042090000}"/>
    <cellStyle name="Calculation 2 5 7 6" xfId="2442" xr:uid="{00000000-0005-0000-0000-000043090000}"/>
    <cellStyle name="Calculation 2 5 7 6 2" xfId="2443" xr:uid="{00000000-0005-0000-0000-000044090000}"/>
    <cellStyle name="Calculation 2 5 7 7" xfId="2444" xr:uid="{00000000-0005-0000-0000-000045090000}"/>
    <cellStyle name="Calculation 2 5 7 8" xfId="2445" xr:uid="{00000000-0005-0000-0000-000046090000}"/>
    <cellStyle name="Calculation 2 5 8" xfId="2446" xr:uid="{00000000-0005-0000-0000-000047090000}"/>
    <cellStyle name="Calculation 2 5 8 2" xfId="2447" xr:uid="{00000000-0005-0000-0000-000048090000}"/>
    <cellStyle name="Calculation 2 5 8 2 2" xfId="2448" xr:uid="{00000000-0005-0000-0000-000049090000}"/>
    <cellStyle name="Calculation 2 5 8 2 2 2" xfId="2449" xr:uid="{00000000-0005-0000-0000-00004A090000}"/>
    <cellStyle name="Calculation 2 5 8 2 2 3" xfId="2450" xr:uid="{00000000-0005-0000-0000-00004B090000}"/>
    <cellStyle name="Calculation 2 5 8 2 2 4" xfId="2451" xr:uid="{00000000-0005-0000-0000-00004C090000}"/>
    <cellStyle name="Calculation 2 5 8 2 2 5" xfId="2452" xr:uid="{00000000-0005-0000-0000-00004D090000}"/>
    <cellStyle name="Calculation 2 5 8 2 3" xfId="2453" xr:uid="{00000000-0005-0000-0000-00004E090000}"/>
    <cellStyle name="Calculation 2 5 8 2 3 2" xfId="2454" xr:uid="{00000000-0005-0000-0000-00004F090000}"/>
    <cellStyle name="Calculation 2 5 8 2 3 3" xfId="2455" xr:uid="{00000000-0005-0000-0000-000050090000}"/>
    <cellStyle name="Calculation 2 5 8 2 3 4" xfId="2456" xr:uid="{00000000-0005-0000-0000-000051090000}"/>
    <cellStyle name="Calculation 2 5 8 2 3 5" xfId="2457" xr:uid="{00000000-0005-0000-0000-000052090000}"/>
    <cellStyle name="Calculation 2 5 8 2 4" xfId="2458" xr:uid="{00000000-0005-0000-0000-000053090000}"/>
    <cellStyle name="Calculation 2 5 8 2 4 2" xfId="2459" xr:uid="{00000000-0005-0000-0000-000054090000}"/>
    <cellStyle name="Calculation 2 5 8 2 5" xfId="2460" xr:uid="{00000000-0005-0000-0000-000055090000}"/>
    <cellStyle name="Calculation 2 5 8 2 5 2" xfId="2461" xr:uid="{00000000-0005-0000-0000-000056090000}"/>
    <cellStyle name="Calculation 2 5 8 2 6" xfId="2462" xr:uid="{00000000-0005-0000-0000-000057090000}"/>
    <cellStyle name="Calculation 2 5 8 2 7" xfId="2463" xr:uid="{00000000-0005-0000-0000-000058090000}"/>
    <cellStyle name="Calculation 2 5 8 3" xfId="2464" xr:uid="{00000000-0005-0000-0000-000059090000}"/>
    <cellStyle name="Calculation 2 5 8 3 2" xfId="2465" xr:uid="{00000000-0005-0000-0000-00005A090000}"/>
    <cellStyle name="Calculation 2 5 8 3 3" xfId="2466" xr:uid="{00000000-0005-0000-0000-00005B090000}"/>
    <cellStyle name="Calculation 2 5 8 3 4" xfId="2467" xr:uid="{00000000-0005-0000-0000-00005C090000}"/>
    <cellStyle name="Calculation 2 5 8 3 5" xfId="2468" xr:uid="{00000000-0005-0000-0000-00005D090000}"/>
    <cellStyle name="Calculation 2 5 8 4" xfId="2469" xr:uid="{00000000-0005-0000-0000-00005E090000}"/>
    <cellStyle name="Calculation 2 5 8 4 2" xfId="2470" xr:uid="{00000000-0005-0000-0000-00005F090000}"/>
    <cellStyle name="Calculation 2 5 8 4 3" xfId="2471" xr:uid="{00000000-0005-0000-0000-000060090000}"/>
    <cellStyle name="Calculation 2 5 8 4 4" xfId="2472" xr:uid="{00000000-0005-0000-0000-000061090000}"/>
    <cellStyle name="Calculation 2 5 8 4 5" xfId="2473" xr:uid="{00000000-0005-0000-0000-000062090000}"/>
    <cellStyle name="Calculation 2 5 8 5" xfId="2474" xr:uid="{00000000-0005-0000-0000-000063090000}"/>
    <cellStyle name="Calculation 2 5 8 5 2" xfId="2475" xr:uid="{00000000-0005-0000-0000-000064090000}"/>
    <cellStyle name="Calculation 2 5 8 6" xfId="2476" xr:uid="{00000000-0005-0000-0000-000065090000}"/>
    <cellStyle name="Calculation 2 5 8 6 2" xfId="2477" xr:uid="{00000000-0005-0000-0000-000066090000}"/>
    <cellStyle name="Calculation 2 5 8 7" xfId="2478" xr:uid="{00000000-0005-0000-0000-000067090000}"/>
    <cellStyle name="Calculation 2 5 8 8" xfId="2479" xr:uid="{00000000-0005-0000-0000-000068090000}"/>
    <cellStyle name="Calculation 2 5 9" xfId="2480" xr:uid="{00000000-0005-0000-0000-000069090000}"/>
    <cellStyle name="Calculation 2 5 9 2" xfId="2481" xr:uid="{00000000-0005-0000-0000-00006A090000}"/>
    <cellStyle name="Calculation 2 5 9 2 2" xfId="2482" xr:uid="{00000000-0005-0000-0000-00006B090000}"/>
    <cellStyle name="Calculation 2 5 9 2 2 2" xfId="2483" xr:uid="{00000000-0005-0000-0000-00006C090000}"/>
    <cellStyle name="Calculation 2 5 9 2 2 3" xfId="2484" xr:uid="{00000000-0005-0000-0000-00006D090000}"/>
    <cellStyle name="Calculation 2 5 9 2 2 4" xfId="2485" xr:uid="{00000000-0005-0000-0000-00006E090000}"/>
    <cellStyle name="Calculation 2 5 9 2 2 5" xfId="2486" xr:uid="{00000000-0005-0000-0000-00006F090000}"/>
    <cellStyle name="Calculation 2 5 9 2 3" xfId="2487" xr:uid="{00000000-0005-0000-0000-000070090000}"/>
    <cellStyle name="Calculation 2 5 9 2 3 2" xfId="2488" xr:uid="{00000000-0005-0000-0000-000071090000}"/>
    <cellStyle name="Calculation 2 5 9 2 3 3" xfId="2489" xr:uid="{00000000-0005-0000-0000-000072090000}"/>
    <cellStyle name="Calculation 2 5 9 2 3 4" xfId="2490" xr:uid="{00000000-0005-0000-0000-000073090000}"/>
    <cellStyle name="Calculation 2 5 9 2 3 5" xfId="2491" xr:uid="{00000000-0005-0000-0000-000074090000}"/>
    <cellStyle name="Calculation 2 5 9 2 4" xfId="2492" xr:uid="{00000000-0005-0000-0000-000075090000}"/>
    <cellStyle name="Calculation 2 5 9 2 4 2" xfId="2493" xr:uid="{00000000-0005-0000-0000-000076090000}"/>
    <cellStyle name="Calculation 2 5 9 2 5" xfId="2494" xr:uid="{00000000-0005-0000-0000-000077090000}"/>
    <cellStyle name="Calculation 2 5 9 2 5 2" xfId="2495" xr:uid="{00000000-0005-0000-0000-000078090000}"/>
    <cellStyle name="Calculation 2 5 9 2 6" xfId="2496" xr:uid="{00000000-0005-0000-0000-000079090000}"/>
    <cellStyle name="Calculation 2 5 9 2 7" xfId="2497" xr:uid="{00000000-0005-0000-0000-00007A090000}"/>
    <cellStyle name="Calculation 2 5 9 3" xfId="2498" xr:uid="{00000000-0005-0000-0000-00007B090000}"/>
    <cellStyle name="Calculation 2 5 9 3 2" xfId="2499" xr:uid="{00000000-0005-0000-0000-00007C090000}"/>
    <cellStyle name="Calculation 2 5 9 3 3" xfId="2500" xr:uid="{00000000-0005-0000-0000-00007D090000}"/>
    <cellStyle name="Calculation 2 5 9 3 4" xfId="2501" xr:uid="{00000000-0005-0000-0000-00007E090000}"/>
    <cellStyle name="Calculation 2 5 9 3 5" xfId="2502" xr:uid="{00000000-0005-0000-0000-00007F090000}"/>
    <cellStyle name="Calculation 2 5 9 4" xfId="2503" xr:uid="{00000000-0005-0000-0000-000080090000}"/>
    <cellStyle name="Calculation 2 5 9 4 2" xfId="2504" xr:uid="{00000000-0005-0000-0000-000081090000}"/>
    <cellStyle name="Calculation 2 5 9 4 3" xfId="2505" xr:uid="{00000000-0005-0000-0000-000082090000}"/>
    <cellStyle name="Calculation 2 5 9 4 4" xfId="2506" xr:uid="{00000000-0005-0000-0000-000083090000}"/>
    <cellStyle name="Calculation 2 5 9 4 5" xfId="2507" xr:uid="{00000000-0005-0000-0000-000084090000}"/>
    <cellStyle name="Calculation 2 5 9 5" xfId="2508" xr:uid="{00000000-0005-0000-0000-000085090000}"/>
    <cellStyle name="Calculation 2 5 9 5 2" xfId="2509" xr:uid="{00000000-0005-0000-0000-000086090000}"/>
    <cellStyle name="Calculation 2 5 9 6" xfId="2510" xr:uid="{00000000-0005-0000-0000-000087090000}"/>
    <cellStyle name="Calculation 2 5 9 6 2" xfId="2511" xr:uid="{00000000-0005-0000-0000-000088090000}"/>
    <cellStyle name="Calculation 2 5 9 7" xfId="2512" xr:uid="{00000000-0005-0000-0000-000089090000}"/>
    <cellStyle name="Calculation 2 5 9 8" xfId="2513" xr:uid="{00000000-0005-0000-0000-00008A090000}"/>
    <cellStyle name="Calculation 2 6" xfId="2514" xr:uid="{00000000-0005-0000-0000-00008B090000}"/>
    <cellStyle name="Calculation 2 6 2" xfId="2515" xr:uid="{00000000-0005-0000-0000-00008C090000}"/>
    <cellStyle name="Calculation 2 7" xfId="2516" xr:uid="{00000000-0005-0000-0000-00008D090000}"/>
    <cellStyle name="Calculation 2 7 2" xfId="2517" xr:uid="{00000000-0005-0000-0000-00008E090000}"/>
    <cellStyle name="Calculation 2 8" xfId="2518" xr:uid="{00000000-0005-0000-0000-00008F090000}"/>
    <cellStyle name="Calculation 2 9" xfId="2519" xr:uid="{00000000-0005-0000-0000-000090090000}"/>
    <cellStyle name="Calculation 2 9 2" xfId="2520" xr:uid="{00000000-0005-0000-0000-000091090000}"/>
    <cellStyle name="Calculation 2_T-straight with PEDs adjustor" xfId="2521" xr:uid="{00000000-0005-0000-0000-000092090000}"/>
    <cellStyle name="Calculation 3" xfId="2522" xr:uid="{00000000-0005-0000-0000-000093090000}"/>
    <cellStyle name="Calculation 3 2" xfId="2523" xr:uid="{00000000-0005-0000-0000-000094090000}"/>
    <cellStyle name="Calculation 3 2 2" xfId="2524" xr:uid="{00000000-0005-0000-0000-000095090000}"/>
    <cellStyle name="Calculation 3 2 2 10" xfId="2525" xr:uid="{00000000-0005-0000-0000-000096090000}"/>
    <cellStyle name="Calculation 3 2 2 10 2" xfId="2526" xr:uid="{00000000-0005-0000-0000-000097090000}"/>
    <cellStyle name="Calculation 3 2 2 10 2 2" xfId="2527" xr:uid="{00000000-0005-0000-0000-000098090000}"/>
    <cellStyle name="Calculation 3 2 2 10 2 2 2" xfId="2528" xr:uid="{00000000-0005-0000-0000-000099090000}"/>
    <cellStyle name="Calculation 3 2 2 10 2 2 3" xfId="2529" xr:uid="{00000000-0005-0000-0000-00009A090000}"/>
    <cellStyle name="Calculation 3 2 2 10 2 2 4" xfId="2530" xr:uid="{00000000-0005-0000-0000-00009B090000}"/>
    <cellStyle name="Calculation 3 2 2 10 2 2 5" xfId="2531" xr:uid="{00000000-0005-0000-0000-00009C090000}"/>
    <cellStyle name="Calculation 3 2 2 10 2 3" xfId="2532" xr:uid="{00000000-0005-0000-0000-00009D090000}"/>
    <cellStyle name="Calculation 3 2 2 10 2 3 2" xfId="2533" xr:uid="{00000000-0005-0000-0000-00009E090000}"/>
    <cellStyle name="Calculation 3 2 2 10 2 3 3" xfId="2534" xr:uid="{00000000-0005-0000-0000-00009F090000}"/>
    <cellStyle name="Calculation 3 2 2 10 2 3 4" xfId="2535" xr:uid="{00000000-0005-0000-0000-0000A0090000}"/>
    <cellStyle name="Calculation 3 2 2 10 2 3 5" xfId="2536" xr:uid="{00000000-0005-0000-0000-0000A1090000}"/>
    <cellStyle name="Calculation 3 2 2 10 2 4" xfId="2537" xr:uid="{00000000-0005-0000-0000-0000A2090000}"/>
    <cellStyle name="Calculation 3 2 2 10 2 4 2" xfId="2538" xr:uid="{00000000-0005-0000-0000-0000A3090000}"/>
    <cellStyle name="Calculation 3 2 2 10 2 5" xfId="2539" xr:uid="{00000000-0005-0000-0000-0000A4090000}"/>
    <cellStyle name="Calculation 3 2 2 10 2 5 2" xfId="2540" xr:uid="{00000000-0005-0000-0000-0000A5090000}"/>
    <cellStyle name="Calculation 3 2 2 10 2 6" xfId="2541" xr:uid="{00000000-0005-0000-0000-0000A6090000}"/>
    <cellStyle name="Calculation 3 2 2 10 2 7" xfId="2542" xr:uid="{00000000-0005-0000-0000-0000A7090000}"/>
    <cellStyle name="Calculation 3 2 2 10 3" xfId="2543" xr:uid="{00000000-0005-0000-0000-0000A8090000}"/>
    <cellStyle name="Calculation 3 2 2 10 3 2" xfId="2544" xr:uid="{00000000-0005-0000-0000-0000A9090000}"/>
    <cellStyle name="Calculation 3 2 2 10 3 3" xfId="2545" xr:uid="{00000000-0005-0000-0000-0000AA090000}"/>
    <cellStyle name="Calculation 3 2 2 10 3 4" xfId="2546" xr:uid="{00000000-0005-0000-0000-0000AB090000}"/>
    <cellStyle name="Calculation 3 2 2 10 3 5" xfId="2547" xr:uid="{00000000-0005-0000-0000-0000AC090000}"/>
    <cellStyle name="Calculation 3 2 2 10 4" xfId="2548" xr:uid="{00000000-0005-0000-0000-0000AD090000}"/>
    <cellStyle name="Calculation 3 2 2 10 4 2" xfId="2549" xr:uid="{00000000-0005-0000-0000-0000AE090000}"/>
    <cellStyle name="Calculation 3 2 2 10 4 3" xfId="2550" xr:uid="{00000000-0005-0000-0000-0000AF090000}"/>
    <cellStyle name="Calculation 3 2 2 10 4 4" xfId="2551" xr:uid="{00000000-0005-0000-0000-0000B0090000}"/>
    <cellStyle name="Calculation 3 2 2 10 4 5" xfId="2552" xr:uid="{00000000-0005-0000-0000-0000B1090000}"/>
    <cellStyle name="Calculation 3 2 2 10 5" xfId="2553" xr:uid="{00000000-0005-0000-0000-0000B2090000}"/>
    <cellStyle name="Calculation 3 2 2 10 5 2" xfId="2554" xr:uid="{00000000-0005-0000-0000-0000B3090000}"/>
    <cellStyle name="Calculation 3 2 2 10 6" xfId="2555" xr:uid="{00000000-0005-0000-0000-0000B4090000}"/>
    <cellStyle name="Calculation 3 2 2 10 6 2" xfId="2556" xr:uid="{00000000-0005-0000-0000-0000B5090000}"/>
    <cellStyle name="Calculation 3 2 2 10 7" xfId="2557" xr:uid="{00000000-0005-0000-0000-0000B6090000}"/>
    <cellStyle name="Calculation 3 2 2 10 8" xfId="2558" xr:uid="{00000000-0005-0000-0000-0000B7090000}"/>
    <cellStyle name="Calculation 3 2 2 11" xfId="2559" xr:uid="{00000000-0005-0000-0000-0000B8090000}"/>
    <cellStyle name="Calculation 3 2 2 11 2" xfId="2560" xr:uid="{00000000-0005-0000-0000-0000B9090000}"/>
    <cellStyle name="Calculation 3 2 2 11 2 2" xfId="2561" xr:uid="{00000000-0005-0000-0000-0000BA090000}"/>
    <cellStyle name="Calculation 3 2 2 11 2 2 2" xfId="2562" xr:uid="{00000000-0005-0000-0000-0000BB090000}"/>
    <cellStyle name="Calculation 3 2 2 11 2 2 3" xfId="2563" xr:uid="{00000000-0005-0000-0000-0000BC090000}"/>
    <cellStyle name="Calculation 3 2 2 11 2 2 4" xfId="2564" xr:uid="{00000000-0005-0000-0000-0000BD090000}"/>
    <cellStyle name="Calculation 3 2 2 11 2 2 5" xfId="2565" xr:uid="{00000000-0005-0000-0000-0000BE090000}"/>
    <cellStyle name="Calculation 3 2 2 11 2 3" xfId="2566" xr:uid="{00000000-0005-0000-0000-0000BF090000}"/>
    <cellStyle name="Calculation 3 2 2 11 2 3 2" xfId="2567" xr:uid="{00000000-0005-0000-0000-0000C0090000}"/>
    <cellStyle name="Calculation 3 2 2 11 2 3 3" xfId="2568" xr:uid="{00000000-0005-0000-0000-0000C1090000}"/>
    <cellStyle name="Calculation 3 2 2 11 2 3 4" xfId="2569" xr:uid="{00000000-0005-0000-0000-0000C2090000}"/>
    <cellStyle name="Calculation 3 2 2 11 2 3 5" xfId="2570" xr:uid="{00000000-0005-0000-0000-0000C3090000}"/>
    <cellStyle name="Calculation 3 2 2 11 2 4" xfId="2571" xr:uid="{00000000-0005-0000-0000-0000C4090000}"/>
    <cellStyle name="Calculation 3 2 2 11 2 4 2" xfId="2572" xr:uid="{00000000-0005-0000-0000-0000C5090000}"/>
    <cellStyle name="Calculation 3 2 2 11 2 5" xfId="2573" xr:uid="{00000000-0005-0000-0000-0000C6090000}"/>
    <cellStyle name="Calculation 3 2 2 11 2 5 2" xfId="2574" xr:uid="{00000000-0005-0000-0000-0000C7090000}"/>
    <cellStyle name="Calculation 3 2 2 11 2 6" xfId="2575" xr:uid="{00000000-0005-0000-0000-0000C8090000}"/>
    <cellStyle name="Calculation 3 2 2 11 2 7" xfId="2576" xr:uid="{00000000-0005-0000-0000-0000C9090000}"/>
    <cellStyle name="Calculation 3 2 2 11 3" xfId="2577" xr:uid="{00000000-0005-0000-0000-0000CA090000}"/>
    <cellStyle name="Calculation 3 2 2 11 3 2" xfId="2578" xr:uid="{00000000-0005-0000-0000-0000CB090000}"/>
    <cellStyle name="Calculation 3 2 2 11 3 3" xfId="2579" xr:uid="{00000000-0005-0000-0000-0000CC090000}"/>
    <cellStyle name="Calculation 3 2 2 11 3 4" xfId="2580" xr:uid="{00000000-0005-0000-0000-0000CD090000}"/>
    <cellStyle name="Calculation 3 2 2 11 3 5" xfId="2581" xr:uid="{00000000-0005-0000-0000-0000CE090000}"/>
    <cellStyle name="Calculation 3 2 2 11 4" xfId="2582" xr:uid="{00000000-0005-0000-0000-0000CF090000}"/>
    <cellStyle name="Calculation 3 2 2 11 4 2" xfId="2583" xr:uid="{00000000-0005-0000-0000-0000D0090000}"/>
    <cellStyle name="Calculation 3 2 2 11 4 3" xfId="2584" xr:uid="{00000000-0005-0000-0000-0000D1090000}"/>
    <cellStyle name="Calculation 3 2 2 11 4 4" xfId="2585" xr:uid="{00000000-0005-0000-0000-0000D2090000}"/>
    <cellStyle name="Calculation 3 2 2 11 4 5" xfId="2586" xr:uid="{00000000-0005-0000-0000-0000D3090000}"/>
    <cellStyle name="Calculation 3 2 2 11 5" xfId="2587" xr:uid="{00000000-0005-0000-0000-0000D4090000}"/>
    <cellStyle name="Calculation 3 2 2 11 5 2" xfId="2588" xr:uid="{00000000-0005-0000-0000-0000D5090000}"/>
    <cellStyle name="Calculation 3 2 2 11 6" xfId="2589" xr:uid="{00000000-0005-0000-0000-0000D6090000}"/>
    <cellStyle name="Calculation 3 2 2 11 6 2" xfId="2590" xr:uid="{00000000-0005-0000-0000-0000D7090000}"/>
    <cellStyle name="Calculation 3 2 2 11 7" xfId="2591" xr:uid="{00000000-0005-0000-0000-0000D8090000}"/>
    <cellStyle name="Calculation 3 2 2 11 8" xfId="2592" xr:uid="{00000000-0005-0000-0000-0000D9090000}"/>
    <cellStyle name="Calculation 3 2 2 12" xfId="2593" xr:uid="{00000000-0005-0000-0000-0000DA090000}"/>
    <cellStyle name="Calculation 3 2 2 12 2" xfId="2594" xr:uid="{00000000-0005-0000-0000-0000DB090000}"/>
    <cellStyle name="Calculation 3 2 2 12 2 2" xfId="2595" xr:uid="{00000000-0005-0000-0000-0000DC090000}"/>
    <cellStyle name="Calculation 3 2 2 12 2 2 2" xfId="2596" xr:uid="{00000000-0005-0000-0000-0000DD090000}"/>
    <cellStyle name="Calculation 3 2 2 12 2 2 3" xfId="2597" xr:uid="{00000000-0005-0000-0000-0000DE090000}"/>
    <cellStyle name="Calculation 3 2 2 12 2 2 4" xfId="2598" xr:uid="{00000000-0005-0000-0000-0000DF090000}"/>
    <cellStyle name="Calculation 3 2 2 12 2 2 5" xfId="2599" xr:uid="{00000000-0005-0000-0000-0000E0090000}"/>
    <cellStyle name="Calculation 3 2 2 12 2 3" xfId="2600" xr:uid="{00000000-0005-0000-0000-0000E1090000}"/>
    <cellStyle name="Calculation 3 2 2 12 2 3 2" xfId="2601" xr:uid="{00000000-0005-0000-0000-0000E2090000}"/>
    <cellStyle name="Calculation 3 2 2 12 2 3 3" xfId="2602" xr:uid="{00000000-0005-0000-0000-0000E3090000}"/>
    <cellStyle name="Calculation 3 2 2 12 2 3 4" xfId="2603" xr:uid="{00000000-0005-0000-0000-0000E4090000}"/>
    <cellStyle name="Calculation 3 2 2 12 2 3 5" xfId="2604" xr:uid="{00000000-0005-0000-0000-0000E5090000}"/>
    <cellStyle name="Calculation 3 2 2 12 2 4" xfId="2605" xr:uid="{00000000-0005-0000-0000-0000E6090000}"/>
    <cellStyle name="Calculation 3 2 2 12 2 4 2" xfId="2606" xr:uid="{00000000-0005-0000-0000-0000E7090000}"/>
    <cellStyle name="Calculation 3 2 2 12 2 5" xfId="2607" xr:uid="{00000000-0005-0000-0000-0000E8090000}"/>
    <cellStyle name="Calculation 3 2 2 12 2 5 2" xfId="2608" xr:uid="{00000000-0005-0000-0000-0000E9090000}"/>
    <cellStyle name="Calculation 3 2 2 12 2 6" xfId="2609" xr:uid="{00000000-0005-0000-0000-0000EA090000}"/>
    <cellStyle name="Calculation 3 2 2 12 2 7" xfId="2610" xr:uid="{00000000-0005-0000-0000-0000EB090000}"/>
    <cellStyle name="Calculation 3 2 2 12 3" xfId="2611" xr:uid="{00000000-0005-0000-0000-0000EC090000}"/>
    <cellStyle name="Calculation 3 2 2 12 3 2" xfId="2612" xr:uid="{00000000-0005-0000-0000-0000ED090000}"/>
    <cellStyle name="Calculation 3 2 2 12 3 3" xfId="2613" xr:uid="{00000000-0005-0000-0000-0000EE090000}"/>
    <cellStyle name="Calculation 3 2 2 12 3 4" xfId="2614" xr:uid="{00000000-0005-0000-0000-0000EF090000}"/>
    <cellStyle name="Calculation 3 2 2 12 3 5" xfId="2615" xr:uid="{00000000-0005-0000-0000-0000F0090000}"/>
    <cellStyle name="Calculation 3 2 2 12 4" xfId="2616" xr:uid="{00000000-0005-0000-0000-0000F1090000}"/>
    <cellStyle name="Calculation 3 2 2 12 4 2" xfId="2617" xr:uid="{00000000-0005-0000-0000-0000F2090000}"/>
    <cellStyle name="Calculation 3 2 2 12 4 3" xfId="2618" xr:uid="{00000000-0005-0000-0000-0000F3090000}"/>
    <cellStyle name="Calculation 3 2 2 12 4 4" xfId="2619" xr:uid="{00000000-0005-0000-0000-0000F4090000}"/>
    <cellStyle name="Calculation 3 2 2 12 4 5" xfId="2620" xr:uid="{00000000-0005-0000-0000-0000F5090000}"/>
    <cellStyle name="Calculation 3 2 2 12 5" xfId="2621" xr:uid="{00000000-0005-0000-0000-0000F6090000}"/>
    <cellStyle name="Calculation 3 2 2 12 5 2" xfId="2622" xr:uid="{00000000-0005-0000-0000-0000F7090000}"/>
    <cellStyle name="Calculation 3 2 2 12 6" xfId="2623" xr:uid="{00000000-0005-0000-0000-0000F8090000}"/>
    <cellStyle name="Calculation 3 2 2 12 6 2" xfId="2624" xr:uid="{00000000-0005-0000-0000-0000F9090000}"/>
    <cellStyle name="Calculation 3 2 2 12 7" xfId="2625" xr:uid="{00000000-0005-0000-0000-0000FA090000}"/>
    <cellStyle name="Calculation 3 2 2 12 8" xfId="2626" xr:uid="{00000000-0005-0000-0000-0000FB090000}"/>
    <cellStyle name="Calculation 3 2 2 13" xfId="2627" xr:uid="{00000000-0005-0000-0000-0000FC090000}"/>
    <cellStyle name="Calculation 3 2 2 13 2" xfId="2628" xr:uid="{00000000-0005-0000-0000-0000FD090000}"/>
    <cellStyle name="Calculation 3 2 2 13 2 2" xfId="2629" xr:uid="{00000000-0005-0000-0000-0000FE090000}"/>
    <cellStyle name="Calculation 3 2 2 13 2 2 2" xfId="2630" xr:uid="{00000000-0005-0000-0000-0000FF090000}"/>
    <cellStyle name="Calculation 3 2 2 13 2 2 3" xfId="2631" xr:uid="{00000000-0005-0000-0000-0000000A0000}"/>
    <cellStyle name="Calculation 3 2 2 13 2 2 4" xfId="2632" xr:uid="{00000000-0005-0000-0000-0000010A0000}"/>
    <cellStyle name="Calculation 3 2 2 13 2 2 5" xfId="2633" xr:uid="{00000000-0005-0000-0000-0000020A0000}"/>
    <cellStyle name="Calculation 3 2 2 13 2 3" xfId="2634" xr:uid="{00000000-0005-0000-0000-0000030A0000}"/>
    <cellStyle name="Calculation 3 2 2 13 2 3 2" xfId="2635" xr:uid="{00000000-0005-0000-0000-0000040A0000}"/>
    <cellStyle name="Calculation 3 2 2 13 2 3 3" xfId="2636" xr:uid="{00000000-0005-0000-0000-0000050A0000}"/>
    <cellStyle name="Calculation 3 2 2 13 2 3 4" xfId="2637" xr:uid="{00000000-0005-0000-0000-0000060A0000}"/>
    <cellStyle name="Calculation 3 2 2 13 2 3 5" xfId="2638" xr:uid="{00000000-0005-0000-0000-0000070A0000}"/>
    <cellStyle name="Calculation 3 2 2 13 2 4" xfId="2639" xr:uid="{00000000-0005-0000-0000-0000080A0000}"/>
    <cellStyle name="Calculation 3 2 2 13 2 4 2" xfId="2640" xr:uid="{00000000-0005-0000-0000-0000090A0000}"/>
    <cellStyle name="Calculation 3 2 2 13 2 5" xfId="2641" xr:uid="{00000000-0005-0000-0000-00000A0A0000}"/>
    <cellStyle name="Calculation 3 2 2 13 2 5 2" xfId="2642" xr:uid="{00000000-0005-0000-0000-00000B0A0000}"/>
    <cellStyle name="Calculation 3 2 2 13 2 6" xfId="2643" xr:uid="{00000000-0005-0000-0000-00000C0A0000}"/>
    <cellStyle name="Calculation 3 2 2 13 2 7" xfId="2644" xr:uid="{00000000-0005-0000-0000-00000D0A0000}"/>
    <cellStyle name="Calculation 3 2 2 13 3" xfId="2645" xr:uid="{00000000-0005-0000-0000-00000E0A0000}"/>
    <cellStyle name="Calculation 3 2 2 13 3 2" xfId="2646" xr:uid="{00000000-0005-0000-0000-00000F0A0000}"/>
    <cellStyle name="Calculation 3 2 2 13 3 3" xfId="2647" xr:uid="{00000000-0005-0000-0000-0000100A0000}"/>
    <cellStyle name="Calculation 3 2 2 13 3 4" xfId="2648" xr:uid="{00000000-0005-0000-0000-0000110A0000}"/>
    <cellStyle name="Calculation 3 2 2 13 3 5" xfId="2649" xr:uid="{00000000-0005-0000-0000-0000120A0000}"/>
    <cellStyle name="Calculation 3 2 2 13 4" xfId="2650" xr:uid="{00000000-0005-0000-0000-0000130A0000}"/>
    <cellStyle name="Calculation 3 2 2 13 4 2" xfId="2651" xr:uid="{00000000-0005-0000-0000-0000140A0000}"/>
    <cellStyle name="Calculation 3 2 2 13 4 3" xfId="2652" xr:uid="{00000000-0005-0000-0000-0000150A0000}"/>
    <cellStyle name="Calculation 3 2 2 13 4 4" xfId="2653" xr:uid="{00000000-0005-0000-0000-0000160A0000}"/>
    <cellStyle name="Calculation 3 2 2 13 4 5" xfId="2654" xr:uid="{00000000-0005-0000-0000-0000170A0000}"/>
    <cellStyle name="Calculation 3 2 2 13 5" xfId="2655" xr:uid="{00000000-0005-0000-0000-0000180A0000}"/>
    <cellStyle name="Calculation 3 2 2 13 5 2" xfId="2656" xr:uid="{00000000-0005-0000-0000-0000190A0000}"/>
    <cellStyle name="Calculation 3 2 2 13 6" xfId="2657" xr:uid="{00000000-0005-0000-0000-00001A0A0000}"/>
    <cellStyle name="Calculation 3 2 2 13 6 2" xfId="2658" xr:uid="{00000000-0005-0000-0000-00001B0A0000}"/>
    <cellStyle name="Calculation 3 2 2 13 7" xfId="2659" xr:uid="{00000000-0005-0000-0000-00001C0A0000}"/>
    <cellStyle name="Calculation 3 2 2 13 8" xfId="2660" xr:uid="{00000000-0005-0000-0000-00001D0A0000}"/>
    <cellStyle name="Calculation 3 2 2 14" xfId="2661" xr:uid="{00000000-0005-0000-0000-00001E0A0000}"/>
    <cellStyle name="Calculation 3 2 2 14 2" xfId="2662" xr:uid="{00000000-0005-0000-0000-00001F0A0000}"/>
    <cellStyle name="Calculation 3 2 2 14 2 2" xfId="2663" xr:uid="{00000000-0005-0000-0000-0000200A0000}"/>
    <cellStyle name="Calculation 3 2 2 14 2 2 2" xfId="2664" xr:uid="{00000000-0005-0000-0000-0000210A0000}"/>
    <cellStyle name="Calculation 3 2 2 14 2 2 3" xfId="2665" xr:uid="{00000000-0005-0000-0000-0000220A0000}"/>
    <cellStyle name="Calculation 3 2 2 14 2 2 4" xfId="2666" xr:uid="{00000000-0005-0000-0000-0000230A0000}"/>
    <cellStyle name="Calculation 3 2 2 14 2 2 5" xfId="2667" xr:uid="{00000000-0005-0000-0000-0000240A0000}"/>
    <cellStyle name="Calculation 3 2 2 14 2 3" xfId="2668" xr:uid="{00000000-0005-0000-0000-0000250A0000}"/>
    <cellStyle name="Calculation 3 2 2 14 2 3 2" xfId="2669" xr:uid="{00000000-0005-0000-0000-0000260A0000}"/>
    <cellStyle name="Calculation 3 2 2 14 2 3 3" xfId="2670" xr:uid="{00000000-0005-0000-0000-0000270A0000}"/>
    <cellStyle name="Calculation 3 2 2 14 2 3 4" xfId="2671" xr:uid="{00000000-0005-0000-0000-0000280A0000}"/>
    <cellStyle name="Calculation 3 2 2 14 2 3 5" xfId="2672" xr:uid="{00000000-0005-0000-0000-0000290A0000}"/>
    <cellStyle name="Calculation 3 2 2 14 2 4" xfId="2673" xr:uid="{00000000-0005-0000-0000-00002A0A0000}"/>
    <cellStyle name="Calculation 3 2 2 14 2 4 2" xfId="2674" xr:uid="{00000000-0005-0000-0000-00002B0A0000}"/>
    <cellStyle name="Calculation 3 2 2 14 2 5" xfId="2675" xr:uid="{00000000-0005-0000-0000-00002C0A0000}"/>
    <cellStyle name="Calculation 3 2 2 14 2 5 2" xfId="2676" xr:uid="{00000000-0005-0000-0000-00002D0A0000}"/>
    <cellStyle name="Calculation 3 2 2 14 2 6" xfId="2677" xr:uid="{00000000-0005-0000-0000-00002E0A0000}"/>
    <cellStyle name="Calculation 3 2 2 14 2 7" xfId="2678" xr:uid="{00000000-0005-0000-0000-00002F0A0000}"/>
    <cellStyle name="Calculation 3 2 2 14 3" xfId="2679" xr:uid="{00000000-0005-0000-0000-0000300A0000}"/>
    <cellStyle name="Calculation 3 2 2 14 3 2" xfId="2680" xr:uid="{00000000-0005-0000-0000-0000310A0000}"/>
    <cellStyle name="Calculation 3 2 2 14 3 3" xfId="2681" xr:uid="{00000000-0005-0000-0000-0000320A0000}"/>
    <cellStyle name="Calculation 3 2 2 14 3 4" xfId="2682" xr:uid="{00000000-0005-0000-0000-0000330A0000}"/>
    <cellStyle name="Calculation 3 2 2 14 3 5" xfId="2683" xr:uid="{00000000-0005-0000-0000-0000340A0000}"/>
    <cellStyle name="Calculation 3 2 2 14 4" xfId="2684" xr:uid="{00000000-0005-0000-0000-0000350A0000}"/>
    <cellStyle name="Calculation 3 2 2 14 4 2" xfId="2685" xr:uid="{00000000-0005-0000-0000-0000360A0000}"/>
    <cellStyle name="Calculation 3 2 2 14 4 3" xfId="2686" xr:uid="{00000000-0005-0000-0000-0000370A0000}"/>
    <cellStyle name="Calculation 3 2 2 14 4 4" xfId="2687" xr:uid="{00000000-0005-0000-0000-0000380A0000}"/>
    <cellStyle name="Calculation 3 2 2 14 4 5" xfId="2688" xr:uid="{00000000-0005-0000-0000-0000390A0000}"/>
    <cellStyle name="Calculation 3 2 2 14 5" xfId="2689" xr:uid="{00000000-0005-0000-0000-00003A0A0000}"/>
    <cellStyle name="Calculation 3 2 2 14 5 2" xfId="2690" xr:uid="{00000000-0005-0000-0000-00003B0A0000}"/>
    <cellStyle name="Calculation 3 2 2 14 6" xfId="2691" xr:uid="{00000000-0005-0000-0000-00003C0A0000}"/>
    <cellStyle name="Calculation 3 2 2 14 6 2" xfId="2692" xr:uid="{00000000-0005-0000-0000-00003D0A0000}"/>
    <cellStyle name="Calculation 3 2 2 14 7" xfId="2693" xr:uid="{00000000-0005-0000-0000-00003E0A0000}"/>
    <cellStyle name="Calculation 3 2 2 14 8" xfId="2694" xr:uid="{00000000-0005-0000-0000-00003F0A0000}"/>
    <cellStyle name="Calculation 3 2 2 15" xfId="2695" xr:uid="{00000000-0005-0000-0000-0000400A0000}"/>
    <cellStyle name="Calculation 3 2 2 15 2" xfId="2696" xr:uid="{00000000-0005-0000-0000-0000410A0000}"/>
    <cellStyle name="Calculation 3 2 2 15 2 2" xfId="2697" xr:uid="{00000000-0005-0000-0000-0000420A0000}"/>
    <cellStyle name="Calculation 3 2 2 15 2 3" xfId="2698" xr:uid="{00000000-0005-0000-0000-0000430A0000}"/>
    <cellStyle name="Calculation 3 2 2 15 2 4" xfId="2699" xr:uid="{00000000-0005-0000-0000-0000440A0000}"/>
    <cellStyle name="Calculation 3 2 2 15 2 5" xfId="2700" xr:uid="{00000000-0005-0000-0000-0000450A0000}"/>
    <cellStyle name="Calculation 3 2 2 15 3" xfId="2701" xr:uid="{00000000-0005-0000-0000-0000460A0000}"/>
    <cellStyle name="Calculation 3 2 2 15 3 2" xfId="2702" xr:uid="{00000000-0005-0000-0000-0000470A0000}"/>
    <cellStyle name="Calculation 3 2 2 15 3 3" xfId="2703" xr:uid="{00000000-0005-0000-0000-0000480A0000}"/>
    <cellStyle name="Calculation 3 2 2 15 3 4" xfId="2704" xr:uid="{00000000-0005-0000-0000-0000490A0000}"/>
    <cellStyle name="Calculation 3 2 2 15 3 5" xfId="2705" xr:uid="{00000000-0005-0000-0000-00004A0A0000}"/>
    <cellStyle name="Calculation 3 2 2 15 4" xfId="2706" xr:uid="{00000000-0005-0000-0000-00004B0A0000}"/>
    <cellStyle name="Calculation 3 2 2 15 4 2" xfId="2707" xr:uid="{00000000-0005-0000-0000-00004C0A0000}"/>
    <cellStyle name="Calculation 3 2 2 15 5" xfId="2708" xr:uid="{00000000-0005-0000-0000-00004D0A0000}"/>
    <cellStyle name="Calculation 3 2 2 15 5 2" xfId="2709" xr:uid="{00000000-0005-0000-0000-00004E0A0000}"/>
    <cellStyle name="Calculation 3 2 2 15 6" xfId="2710" xr:uid="{00000000-0005-0000-0000-00004F0A0000}"/>
    <cellStyle name="Calculation 3 2 2 15 7" xfId="2711" xr:uid="{00000000-0005-0000-0000-0000500A0000}"/>
    <cellStyle name="Calculation 3 2 2 16" xfId="2712" xr:uid="{00000000-0005-0000-0000-0000510A0000}"/>
    <cellStyle name="Calculation 3 2 2 16 2" xfId="2713" xr:uid="{00000000-0005-0000-0000-0000520A0000}"/>
    <cellStyle name="Calculation 3 2 2 16 3" xfId="2714" xr:uid="{00000000-0005-0000-0000-0000530A0000}"/>
    <cellStyle name="Calculation 3 2 2 16 4" xfId="2715" xr:uid="{00000000-0005-0000-0000-0000540A0000}"/>
    <cellStyle name="Calculation 3 2 2 16 5" xfId="2716" xr:uid="{00000000-0005-0000-0000-0000550A0000}"/>
    <cellStyle name="Calculation 3 2 2 17" xfId="2717" xr:uid="{00000000-0005-0000-0000-0000560A0000}"/>
    <cellStyle name="Calculation 3 2 2 17 2" xfId="2718" xr:uid="{00000000-0005-0000-0000-0000570A0000}"/>
    <cellStyle name="Calculation 3 2 2 17 3" xfId="2719" xr:uid="{00000000-0005-0000-0000-0000580A0000}"/>
    <cellStyle name="Calculation 3 2 2 17 4" xfId="2720" xr:uid="{00000000-0005-0000-0000-0000590A0000}"/>
    <cellStyle name="Calculation 3 2 2 17 5" xfId="2721" xr:uid="{00000000-0005-0000-0000-00005A0A0000}"/>
    <cellStyle name="Calculation 3 2 2 18" xfId="2722" xr:uid="{00000000-0005-0000-0000-00005B0A0000}"/>
    <cellStyle name="Calculation 3 2 2 18 2" xfId="2723" xr:uid="{00000000-0005-0000-0000-00005C0A0000}"/>
    <cellStyle name="Calculation 3 2 2 19" xfId="2724" xr:uid="{00000000-0005-0000-0000-00005D0A0000}"/>
    <cellStyle name="Calculation 3 2 2 19 2" xfId="2725" xr:uid="{00000000-0005-0000-0000-00005E0A0000}"/>
    <cellStyle name="Calculation 3 2 2 2" xfId="2726" xr:uid="{00000000-0005-0000-0000-00005F0A0000}"/>
    <cellStyle name="Calculation 3 2 2 2 2" xfId="2727" xr:uid="{00000000-0005-0000-0000-0000600A0000}"/>
    <cellStyle name="Calculation 3 2 2 2 2 2" xfId="2728" xr:uid="{00000000-0005-0000-0000-0000610A0000}"/>
    <cellStyle name="Calculation 3 2 2 2 2 2 2" xfId="2729" xr:uid="{00000000-0005-0000-0000-0000620A0000}"/>
    <cellStyle name="Calculation 3 2 2 2 2 2 3" xfId="2730" xr:uid="{00000000-0005-0000-0000-0000630A0000}"/>
    <cellStyle name="Calculation 3 2 2 2 2 2 4" xfId="2731" xr:uid="{00000000-0005-0000-0000-0000640A0000}"/>
    <cellStyle name="Calculation 3 2 2 2 2 2 5" xfId="2732" xr:uid="{00000000-0005-0000-0000-0000650A0000}"/>
    <cellStyle name="Calculation 3 2 2 2 2 3" xfId="2733" xr:uid="{00000000-0005-0000-0000-0000660A0000}"/>
    <cellStyle name="Calculation 3 2 2 2 2 3 2" xfId="2734" xr:uid="{00000000-0005-0000-0000-0000670A0000}"/>
    <cellStyle name="Calculation 3 2 2 2 2 3 3" xfId="2735" xr:uid="{00000000-0005-0000-0000-0000680A0000}"/>
    <cellStyle name="Calculation 3 2 2 2 2 3 4" xfId="2736" xr:uid="{00000000-0005-0000-0000-0000690A0000}"/>
    <cellStyle name="Calculation 3 2 2 2 2 3 5" xfId="2737" xr:uid="{00000000-0005-0000-0000-00006A0A0000}"/>
    <cellStyle name="Calculation 3 2 2 2 2 4" xfId="2738" xr:uid="{00000000-0005-0000-0000-00006B0A0000}"/>
    <cellStyle name="Calculation 3 2 2 2 2 4 2" xfId="2739" xr:uid="{00000000-0005-0000-0000-00006C0A0000}"/>
    <cellStyle name="Calculation 3 2 2 2 2 5" xfId="2740" xr:uid="{00000000-0005-0000-0000-00006D0A0000}"/>
    <cellStyle name="Calculation 3 2 2 2 2 5 2" xfId="2741" xr:uid="{00000000-0005-0000-0000-00006E0A0000}"/>
    <cellStyle name="Calculation 3 2 2 2 2 6" xfId="2742" xr:uid="{00000000-0005-0000-0000-00006F0A0000}"/>
    <cellStyle name="Calculation 3 2 2 2 2 7" xfId="2743" xr:uid="{00000000-0005-0000-0000-0000700A0000}"/>
    <cellStyle name="Calculation 3 2 2 2 3" xfId="2744" xr:uid="{00000000-0005-0000-0000-0000710A0000}"/>
    <cellStyle name="Calculation 3 2 2 2 3 2" xfId="2745" xr:uid="{00000000-0005-0000-0000-0000720A0000}"/>
    <cellStyle name="Calculation 3 2 2 2 3 3" xfId="2746" xr:uid="{00000000-0005-0000-0000-0000730A0000}"/>
    <cellStyle name="Calculation 3 2 2 2 3 4" xfId="2747" xr:uid="{00000000-0005-0000-0000-0000740A0000}"/>
    <cellStyle name="Calculation 3 2 2 2 3 5" xfId="2748" xr:uid="{00000000-0005-0000-0000-0000750A0000}"/>
    <cellStyle name="Calculation 3 2 2 2 4" xfId="2749" xr:uid="{00000000-0005-0000-0000-0000760A0000}"/>
    <cellStyle name="Calculation 3 2 2 2 4 2" xfId="2750" xr:uid="{00000000-0005-0000-0000-0000770A0000}"/>
    <cellStyle name="Calculation 3 2 2 2 4 3" xfId="2751" xr:uid="{00000000-0005-0000-0000-0000780A0000}"/>
    <cellStyle name="Calculation 3 2 2 2 4 4" xfId="2752" xr:uid="{00000000-0005-0000-0000-0000790A0000}"/>
    <cellStyle name="Calculation 3 2 2 2 4 5" xfId="2753" xr:uid="{00000000-0005-0000-0000-00007A0A0000}"/>
    <cellStyle name="Calculation 3 2 2 2 5" xfId="2754" xr:uid="{00000000-0005-0000-0000-00007B0A0000}"/>
    <cellStyle name="Calculation 3 2 2 2 5 2" xfId="2755" xr:uid="{00000000-0005-0000-0000-00007C0A0000}"/>
    <cellStyle name="Calculation 3 2 2 2 6" xfId="2756" xr:uid="{00000000-0005-0000-0000-00007D0A0000}"/>
    <cellStyle name="Calculation 3 2 2 2 6 2" xfId="2757" xr:uid="{00000000-0005-0000-0000-00007E0A0000}"/>
    <cellStyle name="Calculation 3 2 2 2 7" xfId="2758" xr:uid="{00000000-0005-0000-0000-00007F0A0000}"/>
    <cellStyle name="Calculation 3 2 2 2 8" xfId="2759" xr:uid="{00000000-0005-0000-0000-0000800A0000}"/>
    <cellStyle name="Calculation 3 2 2 20" xfId="2760" xr:uid="{00000000-0005-0000-0000-0000810A0000}"/>
    <cellStyle name="Calculation 3 2 2 21" xfId="2761" xr:uid="{00000000-0005-0000-0000-0000820A0000}"/>
    <cellStyle name="Calculation 3 2 2 3" xfId="2762" xr:uid="{00000000-0005-0000-0000-0000830A0000}"/>
    <cellStyle name="Calculation 3 2 2 3 2" xfId="2763" xr:uid="{00000000-0005-0000-0000-0000840A0000}"/>
    <cellStyle name="Calculation 3 2 2 3 2 2" xfId="2764" xr:uid="{00000000-0005-0000-0000-0000850A0000}"/>
    <cellStyle name="Calculation 3 2 2 3 2 2 2" xfId="2765" xr:uid="{00000000-0005-0000-0000-0000860A0000}"/>
    <cellStyle name="Calculation 3 2 2 3 2 2 3" xfId="2766" xr:uid="{00000000-0005-0000-0000-0000870A0000}"/>
    <cellStyle name="Calculation 3 2 2 3 2 2 4" xfId="2767" xr:uid="{00000000-0005-0000-0000-0000880A0000}"/>
    <cellStyle name="Calculation 3 2 2 3 2 2 5" xfId="2768" xr:uid="{00000000-0005-0000-0000-0000890A0000}"/>
    <cellStyle name="Calculation 3 2 2 3 2 3" xfId="2769" xr:uid="{00000000-0005-0000-0000-00008A0A0000}"/>
    <cellStyle name="Calculation 3 2 2 3 2 3 2" xfId="2770" xr:uid="{00000000-0005-0000-0000-00008B0A0000}"/>
    <cellStyle name="Calculation 3 2 2 3 2 3 3" xfId="2771" xr:uid="{00000000-0005-0000-0000-00008C0A0000}"/>
    <cellStyle name="Calculation 3 2 2 3 2 3 4" xfId="2772" xr:uid="{00000000-0005-0000-0000-00008D0A0000}"/>
    <cellStyle name="Calculation 3 2 2 3 2 3 5" xfId="2773" xr:uid="{00000000-0005-0000-0000-00008E0A0000}"/>
    <cellStyle name="Calculation 3 2 2 3 2 4" xfId="2774" xr:uid="{00000000-0005-0000-0000-00008F0A0000}"/>
    <cellStyle name="Calculation 3 2 2 3 2 4 2" xfId="2775" xr:uid="{00000000-0005-0000-0000-0000900A0000}"/>
    <cellStyle name="Calculation 3 2 2 3 2 5" xfId="2776" xr:uid="{00000000-0005-0000-0000-0000910A0000}"/>
    <cellStyle name="Calculation 3 2 2 3 2 5 2" xfId="2777" xr:uid="{00000000-0005-0000-0000-0000920A0000}"/>
    <cellStyle name="Calculation 3 2 2 3 2 6" xfId="2778" xr:uid="{00000000-0005-0000-0000-0000930A0000}"/>
    <cellStyle name="Calculation 3 2 2 3 2 7" xfId="2779" xr:uid="{00000000-0005-0000-0000-0000940A0000}"/>
    <cellStyle name="Calculation 3 2 2 3 3" xfId="2780" xr:uid="{00000000-0005-0000-0000-0000950A0000}"/>
    <cellStyle name="Calculation 3 2 2 3 3 2" xfId="2781" xr:uid="{00000000-0005-0000-0000-0000960A0000}"/>
    <cellStyle name="Calculation 3 2 2 3 3 3" xfId="2782" xr:uid="{00000000-0005-0000-0000-0000970A0000}"/>
    <cellStyle name="Calculation 3 2 2 3 3 4" xfId="2783" xr:uid="{00000000-0005-0000-0000-0000980A0000}"/>
    <cellStyle name="Calculation 3 2 2 3 3 5" xfId="2784" xr:uid="{00000000-0005-0000-0000-0000990A0000}"/>
    <cellStyle name="Calculation 3 2 2 3 4" xfId="2785" xr:uid="{00000000-0005-0000-0000-00009A0A0000}"/>
    <cellStyle name="Calculation 3 2 2 3 4 2" xfId="2786" xr:uid="{00000000-0005-0000-0000-00009B0A0000}"/>
    <cellStyle name="Calculation 3 2 2 3 4 3" xfId="2787" xr:uid="{00000000-0005-0000-0000-00009C0A0000}"/>
    <cellStyle name="Calculation 3 2 2 3 4 4" xfId="2788" xr:uid="{00000000-0005-0000-0000-00009D0A0000}"/>
    <cellStyle name="Calculation 3 2 2 3 4 5" xfId="2789" xr:uid="{00000000-0005-0000-0000-00009E0A0000}"/>
    <cellStyle name="Calculation 3 2 2 3 5" xfId="2790" xr:uid="{00000000-0005-0000-0000-00009F0A0000}"/>
    <cellStyle name="Calculation 3 2 2 3 5 2" xfId="2791" xr:uid="{00000000-0005-0000-0000-0000A00A0000}"/>
    <cellStyle name="Calculation 3 2 2 3 6" xfId="2792" xr:uid="{00000000-0005-0000-0000-0000A10A0000}"/>
    <cellStyle name="Calculation 3 2 2 3 6 2" xfId="2793" xr:uid="{00000000-0005-0000-0000-0000A20A0000}"/>
    <cellStyle name="Calculation 3 2 2 3 7" xfId="2794" xr:uid="{00000000-0005-0000-0000-0000A30A0000}"/>
    <cellStyle name="Calculation 3 2 2 3 8" xfId="2795" xr:uid="{00000000-0005-0000-0000-0000A40A0000}"/>
    <cellStyle name="Calculation 3 2 2 4" xfId="2796" xr:uid="{00000000-0005-0000-0000-0000A50A0000}"/>
    <cellStyle name="Calculation 3 2 2 4 2" xfId="2797" xr:uid="{00000000-0005-0000-0000-0000A60A0000}"/>
    <cellStyle name="Calculation 3 2 2 4 2 2" xfId="2798" xr:uid="{00000000-0005-0000-0000-0000A70A0000}"/>
    <cellStyle name="Calculation 3 2 2 4 2 2 2" xfId="2799" xr:uid="{00000000-0005-0000-0000-0000A80A0000}"/>
    <cellStyle name="Calculation 3 2 2 4 2 2 3" xfId="2800" xr:uid="{00000000-0005-0000-0000-0000A90A0000}"/>
    <cellStyle name="Calculation 3 2 2 4 2 2 4" xfId="2801" xr:uid="{00000000-0005-0000-0000-0000AA0A0000}"/>
    <cellStyle name="Calculation 3 2 2 4 2 2 5" xfId="2802" xr:uid="{00000000-0005-0000-0000-0000AB0A0000}"/>
    <cellStyle name="Calculation 3 2 2 4 2 3" xfId="2803" xr:uid="{00000000-0005-0000-0000-0000AC0A0000}"/>
    <cellStyle name="Calculation 3 2 2 4 2 3 2" xfId="2804" xr:uid="{00000000-0005-0000-0000-0000AD0A0000}"/>
    <cellStyle name="Calculation 3 2 2 4 2 3 3" xfId="2805" xr:uid="{00000000-0005-0000-0000-0000AE0A0000}"/>
    <cellStyle name="Calculation 3 2 2 4 2 3 4" xfId="2806" xr:uid="{00000000-0005-0000-0000-0000AF0A0000}"/>
    <cellStyle name="Calculation 3 2 2 4 2 3 5" xfId="2807" xr:uid="{00000000-0005-0000-0000-0000B00A0000}"/>
    <cellStyle name="Calculation 3 2 2 4 2 4" xfId="2808" xr:uid="{00000000-0005-0000-0000-0000B10A0000}"/>
    <cellStyle name="Calculation 3 2 2 4 2 4 2" xfId="2809" xr:uid="{00000000-0005-0000-0000-0000B20A0000}"/>
    <cellStyle name="Calculation 3 2 2 4 2 5" xfId="2810" xr:uid="{00000000-0005-0000-0000-0000B30A0000}"/>
    <cellStyle name="Calculation 3 2 2 4 2 5 2" xfId="2811" xr:uid="{00000000-0005-0000-0000-0000B40A0000}"/>
    <cellStyle name="Calculation 3 2 2 4 2 6" xfId="2812" xr:uid="{00000000-0005-0000-0000-0000B50A0000}"/>
    <cellStyle name="Calculation 3 2 2 4 2 7" xfId="2813" xr:uid="{00000000-0005-0000-0000-0000B60A0000}"/>
    <cellStyle name="Calculation 3 2 2 4 3" xfId="2814" xr:uid="{00000000-0005-0000-0000-0000B70A0000}"/>
    <cellStyle name="Calculation 3 2 2 4 3 2" xfId="2815" xr:uid="{00000000-0005-0000-0000-0000B80A0000}"/>
    <cellStyle name="Calculation 3 2 2 4 3 3" xfId="2816" xr:uid="{00000000-0005-0000-0000-0000B90A0000}"/>
    <cellStyle name="Calculation 3 2 2 4 3 4" xfId="2817" xr:uid="{00000000-0005-0000-0000-0000BA0A0000}"/>
    <cellStyle name="Calculation 3 2 2 4 3 5" xfId="2818" xr:uid="{00000000-0005-0000-0000-0000BB0A0000}"/>
    <cellStyle name="Calculation 3 2 2 4 4" xfId="2819" xr:uid="{00000000-0005-0000-0000-0000BC0A0000}"/>
    <cellStyle name="Calculation 3 2 2 4 4 2" xfId="2820" xr:uid="{00000000-0005-0000-0000-0000BD0A0000}"/>
    <cellStyle name="Calculation 3 2 2 4 4 3" xfId="2821" xr:uid="{00000000-0005-0000-0000-0000BE0A0000}"/>
    <cellStyle name="Calculation 3 2 2 4 4 4" xfId="2822" xr:uid="{00000000-0005-0000-0000-0000BF0A0000}"/>
    <cellStyle name="Calculation 3 2 2 4 4 5" xfId="2823" xr:uid="{00000000-0005-0000-0000-0000C00A0000}"/>
    <cellStyle name="Calculation 3 2 2 4 5" xfId="2824" xr:uid="{00000000-0005-0000-0000-0000C10A0000}"/>
    <cellStyle name="Calculation 3 2 2 4 5 2" xfId="2825" xr:uid="{00000000-0005-0000-0000-0000C20A0000}"/>
    <cellStyle name="Calculation 3 2 2 4 6" xfId="2826" xr:uid="{00000000-0005-0000-0000-0000C30A0000}"/>
    <cellStyle name="Calculation 3 2 2 4 6 2" xfId="2827" xr:uid="{00000000-0005-0000-0000-0000C40A0000}"/>
    <cellStyle name="Calculation 3 2 2 4 7" xfId="2828" xr:uid="{00000000-0005-0000-0000-0000C50A0000}"/>
    <cellStyle name="Calculation 3 2 2 4 8" xfId="2829" xr:uid="{00000000-0005-0000-0000-0000C60A0000}"/>
    <cellStyle name="Calculation 3 2 2 5" xfId="2830" xr:uid="{00000000-0005-0000-0000-0000C70A0000}"/>
    <cellStyle name="Calculation 3 2 2 5 2" xfId="2831" xr:uid="{00000000-0005-0000-0000-0000C80A0000}"/>
    <cellStyle name="Calculation 3 2 2 5 2 2" xfId="2832" xr:uid="{00000000-0005-0000-0000-0000C90A0000}"/>
    <cellStyle name="Calculation 3 2 2 5 2 2 2" xfId="2833" xr:uid="{00000000-0005-0000-0000-0000CA0A0000}"/>
    <cellStyle name="Calculation 3 2 2 5 2 2 3" xfId="2834" xr:uid="{00000000-0005-0000-0000-0000CB0A0000}"/>
    <cellStyle name="Calculation 3 2 2 5 2 2 4" xfId="2835" xr:uid="{00000000-0005-0000-0000-0000CC0A0000}"/>
    <cellStyle name="Calculation 3 2 2 5 2 2 5" xfId="2836" xr:uid="{00000000-0005-0000-0000-0000CD0A0000}"/>
    <cellStyle name="Calculation 3 2 2 5 2 3" xfId="2837" xr:uid="{00000000-0005-0000-0000-0000CE0A0000}"/>
    <cellStyle name="Calculation 3 2 2 5 2 3 2" xfId="2838" xr:uid="{00000000-0005-0000-0000-0000CF0A0000}"/>
    <cellStyle name="Calculation 3 2 2 5 2 3 3" xfId="2839" xr:uid="{00000000-0005-0000-0000-0000D00A0000}"/>
    <cellStyle name="Calculation 3 2 2 5 2 3 4" xfId="2840" xr:uid="{00000000-0005-0000-0000-0000D10A0000}"/>
    <cellStyle name="Calculation 3 2 2 5 2 3 5" xfId="2841" xr:uid="{00000000-0005-0000-0000-0000D20A0000}"/>
    <cellStyle name="Calculation 3 2 2 5 2 4" xfId="2842" xr:uid="{00000000-0005-0000-0000-0000D30A0000}"/>
    <cellStyle name="Calculation 3 2 2 5 2 4 2" xfId="2843" xr:uid="{00000000-0005-0000-0000-0000D40A0000}"/>
    <cellStyle name="Calculation 3 2 2 5 2 5" xfId="2844" xr:uid="{00000000-0005-0000-0000-0000D50A0000}"/>
    <cellStyle name="Calculation 3 2 2 5 2 5 2" xfId="2845" xr:uid="{00000000-0005-0000-0000-0000D60A0000}"/>
    <cellStyle name="Calculation 3 2 2 5 2 6" xfId="2846" xr:uid="{00000000-0005-0000-0000-0000D70A0000}"/>
    <cellStyle name="Calculation 3 2 2 5 2 7" xfId="2847" xr:uid="{00000000-0005-0000-0000-0000D80A0000}"/>
    <cellStyle name="Calculation 3 2 2 5 3" xfId="2848" xr:uid="{00000000-0005-0000-0000-0000D90A0000}"/>
    <cellStyle name="Calculation 3 2 2 5 3 2" xfId="2849" xr:uid="{00000000-0005-0000-0000-0000DA0A0000}"/>
    <cellStyle name="Calculation 3 2 2 5 3 3" xfId="2850" xr:uid="{00000000-0005-0000-0000-0000DB0A0000}"/>
    <cellStyle name="Calculation 3 2 2 5 3 4" xfId="2851" xr:uid="{00000000-0005-0000-0000-0000DC0A0000}"/>
    <cellStyle name="Calculation 3 2 2 5 3 5" xfId="2852" xr:uid="{00000000-0005-0000-0000-0000DD0A0000}"/>
    <cellStyle name="Calculation 3 2 2 5 4" xfId="2853" xr:uid="{00000000-0005-0000-0000-0000DE0A0000}"/>
    <cellStyle name="Calculation 3 2 2 5 4 2" xfId="2854" xr:uid="{00000000-0005-0000-0000-0000DF0A0000}"/>
    <cellStyle name="Calculation 3 2 2 5 4 3" xfId="2855" xr:uid="{00000000-0005-0000-0000-0000E00A0000}"/>
    <cellStyle name="Calculation 3 2 2 5 4 4" xfId="2856" xr:uid="{00000000-0005-0000-0000-0000E10A0000}"/>
    <cellStyle name="Calculation 3 2 2 5 4 5" xfId="2857" xr:uid="{00000000-0005-0000-0000-0000E20A0000}"/>
    <cellStyle name="Calculation 3 2 2 5 5" xfId="2858" xr:uid="{00000000-0005-0000-0000-0000E30A0000}"/>
    <cellStyle name="Calculation 3 2 2 5 5 2" xfId="2859" xr:uid="{00000000-0005-0000-0000-0000E40A0000}"/>
    <cellStyle name="Calculation 3 2 2 5 6" xfId="2860" xr:uid="{00000000-0005-0000-0000-0000E50A0000}"/>
    <cellStyle name="Calculation 3 2 2 5 6 2" xfId="2861" xr:uid="{00000000-0005-0000-0000-0000E60A0000}"/>
    <cellStyle name="Calculation 3 2 2 5 7" xfId="2862" xr:uid="{00000000-0005-0000-0000-0000E70A0000}"/>
    <cellStyle name="Calculation 3 2 2 5 8" xfId="2863" xr:uid="{00000000-0005-0000-0000-0000E80A0000}"/>
    <cellStyle name="Calculation 3 2 2 6" xfId="2864" xr:uid="{00000000-0005-0000-0000-0000E90A0000}"/>
    <cellStyle name="Calculation 3 2 2 6 2" xfId="2865" xr:uid="{00000000-0005-0000-0000-0000EA0A0000}"/>
    <cellStyle name="Calculation 3 2 2 6 2 2" xfId="2866" xr:uid="{00000000-0005-0000-0000-0000EB0A0000}"/>
    <cellStyle name="Calculation 3 2 2 6 2 2 2" xfId="2867" xr:uid="{00000000-0005-0000-0000-0000EC0A0000}"/>
    <cellStyle name="Calculation 3 2 2 6 2 2 3" xfId="2868" xr:uid="{00000000-0005-0000-0000-0000ED0A0000}"/>
    <cellStyle name="Calculation 3 2 2 6 2 2 4" xfId="2869" xr:uid="{00000000-0005-0000-0000-0000EE0A0000}"/>
    <cellStyle name="Calculation 3 2 2 6 2 2 5" xfId="2870" xr:uid="{00000000-0005-0000-0000-0000EF0A0000}"/>
    <cellStyle name="Calculation 3 2 2 6 2 3" xfId="2871" xr:uid="{00000000-0005-0000-0000-0000F00A0000}"/>
    <cellStyle name="Calculation 3 2 2 6 2 3 2" xfId="2872" xr:uid="{00000000-0005-0000-0000-0000F10A0000}"/>
    <cellStyle name="Calculation 3 2 2 6 2 3 3" xfId="2873" xr:uid="{00000000-0005-0000-0000-0000F20A0000}"/>
    <cellStyle name="Calculation 3 2 2 6 2 3 4" xfId="2874" xr:uid="{00000000-0005-0000-0000-0000F30A0000}"/>
    <cellStyle name="Calculation 3 2 2 6 2 3 5" xfId="2875" xr:uid="{00000000-0005-0000-0000-0000F40A0000}"/>
    <cellStyle name="Calculation 3 2 2 6 2 4" xfId="2876" xr:uid="{00000000-0005-0000-0000-0000F50A0000}"/>
    <cellStyle name="Calculation 3 2 2 6 2 4 2" xfId="2877" xr:uid="{00000000-0005-0000-0000-0000F60A0000}"/>
    <cellStyle name="Calculation 3 2 2 6 2 5" xfId="2878" xr:uid="{00000000-0005-0000-0000-0000F70A0000}"/>
    <cellStyle name="Calculation 3 2 2 6 2 5 2" xfId="2879" xr:uid="{00000000-0005-0000-0000-0000F80A0000}"/>
    <cellStyle name="Calculation 3 2 2 6 2 6" xfId="2880" xr:uid="{00000000-0005-0000-0000-0000F90A0000}"/>
    <cellStyle name="Calculation 3 2 2 6 2 7" xfId="2881" xr:uid="{00000000-0005-0000-0000-0000FA0A0000}"/>
    <cellStyle name="Calculation 3 2 2 6 3" xfId="2882" xr:uid="{00000000-0005-0000-0000-0000FB0A0000}"/>
    <cellStyle name="Calculation 3 2 2 6 3 2" xfId="2883" xr:uid="{00000000-0005-0000-0000-0000FC0A0000}"/>
    <cellStyle name="Calculation 3 2 2 6 3 3" xfId="2884" xr:uid="{00000000-0005-0000-0000-0000FD0A0000}"/>
    <cellStyle name="Calculation 3 2 2 6 3 4" xfId="2885" xr:uid="{00000000-0005-0000-0000-0000FE0A0000}"/>
    <cellStyle name="Calculation 3 2 2 6 3 5" xfId="2886" xr:uid="{00000000-0005-0000-0000-0000FF0A0000}"/>
    <cellStyle name="Calculation 3 2 2 6 4" xfId="2887" xr:uid="{00000000-0005-0000-0000-0000000B0000}"/>
    <cellStyle name="Calculation 3 2 2 6 4 2" xfId="2888" xr:uid="{00000000-0005-0000-0000-0000010B0000}"/>
    <cellStyle name="Calculation 3 2 2 6 4 3" xfId="2889" xr:uid="{00000000-0005-0000-0000-0000020B0000}"/>
    <cellStyle name="Calculation 3 2 2 6 4 4" xfId="2890" xr:uid="{00000000-0005-0000-0000-0000030B0000}"/>
    <cellStyle name="Calculation 3 2 2 6 4 5" xfId="2891" xr:uid="{00000000-0005-0000-0000-0000040B0000}"/>
    <cellStyle name="Calculation 3 2 2 6 5" xfId="2892" xr:uid="{00000000-0005-0000-0000-0000050B0000}"/>
    <cellStyle name="Calculation 3 2 2 6 5 2" xfId="2893" xr:uid="{00000000-0005-0000-0000-0000060B0000}"/>
    <cellStyle name="Calculation 3 2 2 6 6" xfId="2894" xr:uid="{00000000-0005-0000-0000-0000070B0000}"/>
    <cellStyle name="Calculation 3 2 2 6 6 2" xfId="2895" xr:uid="{00000000-0005-0000-0000-0000080B0000}"/>
    <cellStyle name="Calculation 3 2 2 6 7" xfId="2896" xr:uid="{00000000-0005-0000-0000-0000090B0000}"/>
    <cellStyle name="Calculation 3 2 2 6 8" xfId="2897" xr:uid="{00000000-0005-0000-0000-00000A0B0000}"/>
    <cellStyle name="Calculation 3 2 2 7" xfId="2898" xr:uid="{00000000-0005-0000-0000-00000B0B0000}"/>
    <cellStyle name="Calculation 3 2 2 7 2" xfId="2899" xr:uid="{00000000-0005-0000-0000-00000C0B0000}"/>
    <cellStyle name="Calculation 3 2 2 7 2 2" xfId="2900" xr:uid="{00000000-0005-0000-0000-00000D0B0000}"/>
    <cellStyle name="Calculation 3 2 2 7 2 2 2" xfId="2901" xr:uid="{00000000-0005-0000-0000-00000E0B0000}"/>
    <cellStyle name="Calculation 3 2 2 7 2 2 3" xfId="2902" xr:uid="{00000000-0005-0000-0000-00000F0B0000}"/>
    <cellStyle name="Calculation 3 2 2 7 2 2 4" xfId="2903" xr:uid="{00000000-0005-0000-0000-0000100B0000}"/>
    <cellStyle name="Calculation 3 2 2 7 2 2 5" xfId="2904" xr:uid="{00000000-0005-0000-0000-0000110B0000}"/>
    <cellStyle name="Calculation 3 2 2 7 2 3" xfId="2905" xr:uid="{00000000-0005-0000-0000-0000120B0000}"/>
    <cellStyle name="Calculation 3 2 2 7 2 3 2" xfId="2906" xr:uid="{00000000-0005-0000-0000-0000130B0000}"/>
    <cellStyle name="Calculation 3 2 2 7 2 3 3" xfId="2907" xr:uid="{00000000-0005-0000-0000-0000140B0000}"/>
    <cellStyle name="Calculation 3 2 2 7 2 3 4" xfId="2908" xr:uid="{00000000-0005-0000-0000-0000150B0000}"/>
    <cellStyle name="Calculation 3 2 2 7 2 3 5" xfId="2909" xr:uid="{00000000-0005-0000-0000-0000160B0000}"/>
    <cellStyle name="Calculation 3 2 2 7 2 4" xfId="2910" xr:uid="{00000000-0005-0000-0000-0000170B0000}"/>
    <cellStyle name="Calculation 3 2 2 7 2 4 2" xfId="2911" xr:uid="{00000000-0005-0000-0000-0000180B0000}"/>
    <cellStyle name="Calculation 3 2 2 7 2 5" xfId="2912" xr:uid="{00000000-0005-0000-0000-0000190B0000}"/>
    <cellStyle name="Calculation 3 2 2 7 2 5 2" xfId="2913" xr:uid="{00000000-0005-0000-0000-00001A0B0000}"/>
    <cellStyle name="Calculation 3 2 2 7 2 6" xfId="2914" xr:uid="{00000000-0005-0000-0000-00001B0B0000}"/>
    <cellStyle name="Calculation 3 2 2 7 2 7" xfId="2915" xr:uid="{00000000-0005-0000-0000-00001C0B0000}"/>
    <cellStyle name="Calculation 3 2 2 7 3" xfId="2916" xr:uid="{00000000-0005-0000-0000-00001D0B0000}"/>
    <cellStyle name="Calculation 3 2 2 7 3 2" xfId="2917" xr:uid="{00000000-0005-0000-0000-00001E0B0000}"/>
    <cellStyle name="Calculation 3 2 2 7 3 3" xfId="2918" xr:uid="{00000000-0005-0000-0000-00001F0B0000}"/>
    <cellStyle name="Calculation 3 2 2 7 3 4" xfId="2919" xr:uid="{00000000-0005-0000-0000-0000200B0000}"/>
    <cellStyle name="Calculation 3 2 2 7 3 5" xfId="2920" xr:uid="{00000000-0005-0000-0000-0000210B0000}"/>
    <cellStyle name="Calculation 3 2 2 7 4" xfId="2921" xr:uid="{00000000-0005-0000-0000-0000220B0000}"/>
    <cellStyle name="Calculation 3 2 2 7 4 2" xfId="2922" xr:uid="{00000000-0005-0000-0000-0000230B0000}"/>
    <cellStyle name="Calculation 3 2 2 7 4 3" xfId="2923" xr:uid="{00000000-0005-0000-0000-0000240B0000}"/>
    <cellStyle name="Calculation 3 2 2 7 4 4" xfId="2924" xr:uid="{00000000-0005-0000-0000-0000250B0000}"/>
    <cellStyle name="Calculation 3 2 2 7 4 5" xfId="2925" xr:uid="{00000000-0005-0000-0000-0000260B0000}"/>
    <cellStyle name="Calculation 3 2 2 7 5" xfId="2926" xr:uid="{00000000-0005-0000-0000-0000270B0000}"/>
    <cellStyle name="Calculation 3 2 2 7 5 2" xfId="2927" xr:uid="{00000000-0005-0000-0000-0000280B0000}"/>
    <cellStyle name="Calculation 3 2 2 7 6" xfId="2928" xr:uid="{00000000-0005-0000-0000-0000290B0000}"/>
    <cellStyle name="Calculation 3 2 2 7 6 2" xfId="2929" xr:uid="{00000000-0005-0000-0000-00002A0B0000}"/>
    <cellStyle name="Calculation 3 2 2 7 7" xfId="2930" xr:uid="{00000000-0005-0000-0000-00002B0B0000}"/>
    <cellStyle name="Calculation 3 2 2 7 8" xfId="2931" xr:uid="{00000000-0005-0000-0000-00002C0B0000}"/>
    <cellStyle name="Calculation 3 2 2 8" xfId="2932" xr:uid="{00000000-0005-0000-0000-00002D0B0000}"/>
    <cellStyle name="Calculation 3 2 2 8 2" xfId="2933" xr:uid="{00000000-0005-0000-0000-00002E0B0000}"/>
    <cellStyle name="Calculation 3 2 2 8 2 2" xfId="2934" xr:uid="{00000000-0005-0000-0000-00002F0B0000}"/>
    <cellStyle name="Calculation 3 2 2 8 2 2 2" xfId="2935" xr:uid="{00000000-0005-0000-0000-0000300B0000}"/>
    <cellStyle name="Calculation 3 2 2 8 2 2 3" xfId="2936" xr:uid="{00000000-0005-0000-0000-0000310B0000}"/>
    <cellStyle name="Calculation 3 2 2 8 2 2 4" xfId="2937" xr:uid="{00000000-0005-0000-0000-0000320B0000}"/>
    <cellStyle name="Calculation 3 2 2 8 2 2 5" xfId="2938" xr:uid="{00000000-0005-0000-0000-0000330B0000}"/>
    <cellStyle name="Calculation 3 2 2 8 2 3" xfId="2939" xr:uid="{00000000-0005-0000-0000-0000340B0000}"/>
    <cellStyle name="Calculation 3 2 2 8 2 3 2" xfId="2940" xr:uid="{00000000-0005-0000-0000-0000350B0000}"/>
    <cellStyle name="Calculation 3 2 2 8 2 3 3" xfId="2941" xr:uid="{00000000-0005-0000-0000-0000360B0000}"/>
    <cellStyle name="Calculation 3 2 2 8 2 3 4" xfId="2942" xr:uid="{00000000-0005-0000-0000-0000370B0000}"/>
    <cellStyle name="Calculation 3 2 2 8 2 3 5" xfId="2943" xr:uid="{00000000-0005-0000-0000-0000380B0000}"/>
    <cellStyle name="Calculation 3 2 2 8 2 4" xfId="2944" xr:uid="{00000000-0005-0000-0000-0000390B0000}"/>
    <cellStyle name="Calculation 3 2 2 8 2 4 2" xfId="2945" xr:uid="{00000000-0005-0000-0000-00003A0B0000}"/>
    <cellStyle name="Calculation 3 2 2 8 2 5" xfId="2946" xr:uid="{00000000-0005-0000-0000-00003B0B0000}"/>
    <cellStyle name="Calculation 3 2 2 8 2 5 2" xfId="2947" xr:uid="{00000000-0005-0000-0000-00003C0B0000}"/>
    <cellStyle name="Calculation 3 2 2 8 2 6" xfId="2948" xr:uid="{00000000-0005-0000-0000-00003D0B0000}"/>
    <cellStyle name="Calculation 3 2 2 8 2 7" xfId="2949" xr:uid="{00000000-0005-0000-0000-00003E0B0000}"/>
    <cellStyle name="Calculation 3 2 2 8 3" xfId="2950" xr:uid="{00000000-0005-0000-0000-00003F0B0000}"/>
    <cellStyle name="Calculation 3 2 2 8 3 2" xfId="2951" xr:uid="{00000000-0005-0000-0000-0000400B0000}"/>
    <cellStyle name="Calculation 3 2 2 8 3 3" xfId="2952" xr:uid="{00000000-0005-0000-0000-0000410B0000}"/>
    <cellStyle name="Calculation 3 2 2 8 3 4" xfId="2953" xr:uid="{00000000-0005-0000-0000-0000420B0000}"/>
    <cellStyle name="Calculation 3 2 2 8 3 5" xfId="2954" xr:uid="{00000000-0005-0000-0000-0000430B0000}"/>
    <cellStyle name="Calculation 3 2 2 8 4" xfId="2955" xr:uid="{00000000-0005-0000-0000-0000440B0000}"/>
    <cellStyle name="Calculation 3 2 2 8 4 2" xfId="2956" xr:uid="{00000000-0005-0000-0000-0000450B0000}"/>
    <cellStyle name="Calculation 3 2 2 8 4 3" xfId="2957" xr:uid="{00000000-0005-0000-0000-0000460B0000}"/>
    <cellStyle name="Calculation 3 2 2 8 4 4" xfId="2958" xr:uid="{00000000-0005-0000-0000-0000470B0000}"/>
    <cellStyle name="Calculation 3 2 2 8 4 5" xfId="2959" xr:uid="{00000000-0005-0000-0000-0000480B0000}"/>
    <cellStyle name="Calculation 3 2 2 8 5" xfId="2960" xr:uid="{00000000-0005-0000-0000-0000490B0000}"/>
    <cellStyle name="Calculation 3 2 2 8 5 2" xfId="2961" xr:uid="{00000000-0005-0000-0000-00004A0B0000}"/>
    <cellStyle name="Calculation 3 2 2 8 6" xfId="2962" xr:uid="{00000000-0005-0000-0000-00004B0B0000}"/>
    <cellStyle name="Calculation 3 2 2 8 6 2" xfId="2963" xr:uid="{00000000-0005-0000-0000-00004C0B0000}"/>
    <cellStyle name="Calculation 3 2 2 8 7" xfId="2964" xr:uid="{00000000-0005-0000-0000-00004D0B0000}"/>
    <cellStyle name="Calculation 3 2 2 8 8" xfId="2965" xr:uid="{00000000-0005-0000-0000-00004E0B0000}"/>
    <cellStyle name="Calculation 3 2 2 9" xfId="2966" xr:uid="{00000000-0005-0000-0000-00004F0B0000}"/>
    <cellStyle name="Calculation 3 2 2 9 2" xfId="2967" xr:uid="{00000000-0005-0000-0000-0000500B0000}"/>
    <cellStyle name="Calculation 3 2 2 9 2 2" xfId="2968" xr:uid="{00000000-0005-0000-0000-0000510B0000}"/>
    <cellStyle name="Calculation 3 2 2 9 2 2 2" xfId="2969" xr:uid="{00000000-0005-0000-0000-0000520B0000}"/>
    <cellStyle name="Calculation 3 2 2 9 2 2 3" xfId="2970" xr:uid="{00000000-0005-0000-0000-0000530B0000}"/>
    <cellStyle name="Calculation 3 2 2 9 2 2 4" xfId="2971" xr:uid="{00000000-0005-0000-0000-0000540B0000}"/>
    <cellStyle name="Calculation 3 2 2 9 2 2 5" xfId="2972" xr:uid="{00000000-0005-0000-0000-0000550B0000}"/>
    <cellStyle name="Calculation 3 2 2 9 2 3" xfId="2973" xr:uid="{00000000-0005-0000-0000-0000560B0000}"/>
    <cellStyle name="Calculation 3 2 2 9 2 3 2" xfId="2974" xr:uid="{00000000-0005-0000-0000-0000570B0000}"/>
    <cellStyle name="Calculation 3 2 2 9 2 3 3" xfId="2975" xr:uid="{00000000-0005-0000-0000-0000580B0000}"/>
    <cellStyle name="Calculation 3 2 2 9 2 3 4" xfId="2976" xr:uid="{00000000-0005-0000-0000-0000590B0000}"/>
    <cellStyle name="Calculation 3 2 2 9 2 3 5" xfId="2977" xr:uid="{00000000-0005-0000-0000-00005A0B0000}"/>
    <cellStyle name="Calculation 3 2 2 9 2 4" xfId="2978" xr:uid="{00000000-0005-0000-0000-00005B0B0000}"/>
    <cellStyle name="Calculation 3 2 2 9 2 4 2" xfId="2979" xr:uid="{00000000-0005-0000-0000-00005C0B0000}"/>
    <cellStyle name="Calculation 3 2 2 9 2 5" xfId="2980" xr:uid="{00000000-0005-0000-0000-00005D0B0000}"/>
    <cellStyle name="Calculation 3 2 2 9 2 5 2" xfId="2981" xr:uid="{00000000-0005-0000-0000-00005E0B0000}"/>
    <cellStyle name="Calculation 3 2 2 9 2 6" xfId="2982" xr:uid="{00000000-0005-0000-0000-00005F0B0000}"/>
    <cellStyle name="Calculation 3 2 2 9 2 7" xfId="2983" xr:uid="{00000000-0005-0000-0000-0000600B0000}"/>
    <cellStyle name="Calculation 3 2 2 9 3" xfId="2984" xr:uid="{00000000-0005-0000-0000-0000610B0000}"/>
    <cellStyle name="Calculation 3 2 2 9 3 2" xfId="2985" xr:uid="{00000000-0005-0000-0000-0000620B0000}"/>
    <cellStyle name="Calculation 3 2 2 9 3 3" xfId="2986" xr:uid="{00000000-0005-0000-0000-0000630B0000}"/>
    <cellStyle name="Calculation 3 2 2 9 3 4" xfId="2987" xr:uid="{00000000-0005-0000-0000-0000640B0000}"/>
    <cellStyle name="Calculation 3 2 2 9 3 5" xfId="2988" xr:uid="{00000000-0005-0000-0000-0000650B0000}"/>
    <cellStyle name="Calculation 3 2 2 9 4" xfId="2989" xr:uid="{00000000-0005-0000-0000-0000660B0000}"/>
    <cellStyle name="Calculation 3 2 2 9 4 2" xfId="2990" xr:uid="{00000000-0005-0000-0000-0000670B0000}"/>
    <cellStyle name="Calculation 3 2 2 9 4 3" xfId="2991" xr:uid="{00000000-0005-0000-0000-0000680B0000}"/>
    <cellStyle name="Calculation 3 2 2 9 4 4" xfId="2992" xr:uid="{00000000-0005-0000-0000-0000690B0000}"/>
    <cellStyle name="Calculation 3 2 2 9 4 5" xfId="2993" xr:uid="{00000000-0005-0000-0000-00006A0B0000}"/>
    <cellStyle name="Calculation 3 2 2 9 5" xfId="2994" xr:uid="{00000000-0005-0000-0000-00006B0B0000}"/>
    <cellStyle name="Calculation 3 2 2 9 5 2" xfId="2995" xr:uid="{00000000-0005-0000-0000-00006C0B0000}"/>
    <cellStyle name="Calculation 3 2 2 9 6" xfId="2996" xr:uid="{00000000-0005-0000-0000-00006D0B0000}"/>
    <cellStyle name="Calculation 3 2 2 9 6 2" xfId="2997" xr:uid="{00000000-0005-0000-0000-00006E0B0000}"/>
    <cellStyle name="Calculation 3 2 2 9 7" xfId="2998" xr:uid="{00000000-0005-0000-0000-00006F0B0000}"/>
    <cellStyle name="Calculation 3 2 2 9 8" xfId="2999" xr:uid="{00000000-0005-0000-0000-0000700B0000}"/>
    <cellStyle name="Calculation 3 2 3" xfId="3000" xr:uid="{00000000-0005-0000-0000-0000710B0000}"/>
    <cellStyle name="Calculation 3 2 3 2" xfId="3001" xr:uid="{00000000-0005-0000-0000-0000720B0000}"/>
    <cellStyle name="Calculation 3 2 4" xfId="3002" xr:uid="{00000000-0005-0000-0000-0000730B0000}"/>
    <cellStyle name="Calculation 3 2 4 2" xfId="3003" xr:uid="{00000000-0005-0000-0000-0000740B0000}"/>
    <cellStyle name="Calculation 3 2 5" xfId="3004" xr:uid="{00000000-0005-0000-0000-0000750B0000}"/>
    <cellStyle name="Calculation 3 2 6" xfId="3005" xr:uid="{00000000-0005-0000-0000-0000760B0000}"/>
    <cellStyle name="Calculation 3 2 6 2" xfId="3006" xr:uid="{00000000-0005-0000-0000-0000770B0000}"/>
    <cellStyle name="Calculation 3 2_T-straight with PEDs adjustor" xfId="3007" xr:uid="{00000000-0005-0000-0000-0000780B0000}"/>
    <cellStyle name="Calculation 3 3" xfId="3008" xr:uid="{00000000-0005-0000-0000-0000790B0000}"/>
    <cellStyle name="Calculation 3 3 10" xfId="3009" xr:uid="{00000000-0005-0000-0000-00007A0B0000}"/>
    <cellStyle name="Calculation 3 3 10 2" xfId="3010" xr:uid="{00000000-0005-0000-0000-00007B0B0000}"/>
    <cellStyle name="Calculation 3 3 10 2 2" xfId="3011" xr:uid="{00000000-0005-0000-0000-00007C0B0000}"/>
    <cellStyle name="Calculation 3 3 10 2 2 2" xfId="3012" xr:uid="{00000000-0005-0000-0000-00007D0B0000}"/>
    <cellStyle name="Calculation 3 3 10 2 2 3" xfId="3013" xr:uid="{00000000-0005-0000-0000-00007E0B0000}"/>
    <cellStyle name="Calculation 3 3 10 2 2 4" xfId="3014" xr:uid="{00000000-0005-0000-0000-00007F0B0000}"/>
    <cellStyle name="Calculation 3 3 10 2 2 5" xfId="3015" xr:uid="{00000000-0005-0000-0000-0000800B0000}"/>
    <cellStyle name="Calculation 3 3 10 2 3" xfId="3016" xr:uid="{00000000-0005-0000-0000-0000810B0000}"/>
    <cellStyle name="Calculation 3 3 10 2 3 2" xfId="3017" xr:uid="{00000000-0005-0000-0000-0000820B0000}"/>
    <cellStyle name="Calculation 3 3 10 2 3 3" xfId="3018" xr:uid="{00000000-0005-0000-0000-0000830B0000}"/>
    <cellStyle name="Calculation 3 3 10 2 3 4" xfId="3019" xr:uid="{00000000-0005-0000-0000-0000840B0000}"/>
    <cellStyle name="Calculation 3 3 10 2 3 5" xfId="3020" xr:uid="{00000000-0005-0000-0000-0000850B0000}"/>
    <cellStyle name="Calculation 3 3 10 2 4" xfId="3021" xr:uid="{00000000-0005-0000-0000-0000860B0000}"/>
    <cellStyle name="Calculation 3 3 10 2 4 2" xfId="3022" xr:uid="{00000000-0005-0000-0000-0000870B0000}"/>
    <cellStyle name="Calculation 3 3 10 2 5" xfId="3023" xr:uid="{00000000-0005-0000-0000-0000880B0000}"/>
    <cellStyle name="Calculation 3 3 10 2 5 2" xfId="3024" xr:uid="{00000000-0005-0000-0000-0000890B0000}"/>
    <cellStyle name="Calculation 3 3 10 2 6" xfId="3025" xr:uid="{00000000-0005-0000-0000-00008A0B0000}"/>
    <cellStyle name="Calculation 3 3 10 2 7" xfId="3026" xr:uid="{00000000-0005-0000-0000-00008B0B0000}"/>
    <cellStyle name="Calculation 3 3 10 3" xfId="3027" xr:uid="{00000000-0005-0000-0000-00008C0B0000}"/>
    <cellStyle name="Calculation 3 3 10 3 2" xfId="3028" xr:uid="{00000000-0005-0000-0000-00008D0B0000}"/>
    <cellStyle name="Calculation 3 3 10 3 3" xfId="3029" xr:uid="{00000000-0005-0000-0000-00008E0B0000}"/>
    <cellStyle name="Calculation 3 3 10 3 4" xfId="3030" xr:uid="{00000000-0005-0000-0000-00008F0B0000}"/>
    <cellStyle name="Calculation 3 3 10 3 5" xfId="3031" xr:uid="{00000000-0005-0000-0000-0000900B0000}"/>
    <cellStyle name="Calculation 3 3 10 4" xfId="3032" xr:uid="{00000000-0005-0000-0000-0000910B0000}"/>
    <cellStyle name="Calculation 3 3 10 4 2" xfId="3033" xr:uid="{00000000-0005-0000-0000-0000920B0000}"/>
    <cellStyle name="Calculation 3 3 10 4 3" xfId="3034" xr:uid="{00000000-0005-0000-0000-0000930B0000}"/>
    <cellStyle name="Calculation 3 3 10 4 4" xfId="3035" xr:uid="{00000000-0005-0000-0000-0000940B0000}"/>
    <cellStyle name="Calculation 3 3 10 4 5" xfId="3036" xr:uid="{00000000-0005-0000-0000-0000950B0000}"/>
    <cellStyle name="Calculation 3 3 10 5" xfId="3037" xr:uid="{00000000-0005-0000-0000-0000960B0000}"/>
    <cellStyle name="Calculation 3 3 10 5 2" xfId="3038" xr:uid="{00000000-0005-0000-0000-0000970B0000}"/>
    <cellStyle name="Calculation 3 3 10 6" xfId="3039" xr:uid="{00000000-0005-0000-0000-0000980B0000}"/>
    <cellStyle name="Calculation 3 3 10 6 2" xfId="3040" xr:uid="{00000000-0005-0000-0000-0000990B0000}"/>
    <cellStyle name="Calculation 3 3 10 7" xfId="3041" xr:uid="{00000000-0005-0000-0000-00009A0B0000}"/>
    <cellStyle name="Calculation 3 3 10 8" xfId="3042" xr:uid="{00000000-0005-0000-0000-00009B0B0000}"/>
    <cellStyle name="Calculation 3 3 11" xfId="3043" xr:uid="{00000000-0005-0000-0000-00009C0B0000}"/>
    <cellStyle name="Calculation 3 3 11 2" xfId="3044" xr:uid="{00000000-0005-0000-0000-00009D0B0000}"/>
    <cellStyle name="Calculation 3 3 11 2 2" xfId="3045" xr:uid="{00000000-0005-0000-0000-00009E0B0000}"/>
    <cellStyle name="Calculation 3 3 11 2 2 2" xfId="3046" xr:uid="{00000000-0005-0000-0000-00009F0B0000}"/>
    <cellStyle name="Calculation 3 3 11 2 2 3" xfId="3047" xr:uid="{00000000-0005-0000-0000-0000A00B0000}"/>
    <cellStyle name="Calculation 3 3 11 2 2 4" xfId="3048" xr:uid="{00000000-0005-0000-0000-0000A10B0000}"/>
    <cellStyle name="Calculation 3 3 11 2 2 5" xfId="3049" xr:uid="{00000000-0005-0000-0000-0000A20B0000}"/>
    <cellStyle name="Calculation 3 3 11 2 3" xfId="3050" xr:uid="{00000000-0005-0000-0000-0000A30B0000}"/>
    <cellStyle name="Calculation 3 3 11 2 3 2" xfId="3051" xr:uid="{00000000-0005-0000-0000-0000A40B0000}"/>
    <cellStyle name="Calculation 3 3 11 2 3 3" xfId="3052" xr:uid="{00000000-0005-0000-0000-0000A50B0000}"/>
    <cellStyle name="Calculation 3 3 11 2 3 4" xfId="3053" xr:uid="{00000000-0005-0000-0000-0000A60B0000}"/>
    <cellStyle name="Calculation 3 3 11 2 3 5" xfId="3054" xr:uid="{00000000-0005-0000-0000-0000A70B0000}"/>
    <cellStyle name="Calculation 3 3 11 2 4" xfId="3055" xr:uid="{00000000-0005-0000-0000-0000A80B0000}"/>
    <cellStyle name="Calculation 3 3 11 2 4 2" xfId="3056" xr:uid="{00000000-0005-0000-0000-0000A90B0000}"/>
    <cellStyle name="Calculation 3 3 11 2 5" xfId="3057" xr:uid="{00000000-0005-0000-0000-0000AA0B0000}"/>
    <cellStyle name="Calculation 3 3 11 2 5 2" xfId="3058" xr:uid="{00000000-0005-0000-0000-0000AB0B0000}"/>
    <cellStyle name="Calculation 3 3 11 2 6" xfId="3059" xr:uid="{00000000-0005-0000-0000-0000AC0B0000}"/>
    <cellStyle name="Calculation 3 3 11 2 7" xfId="3060" xr:uid="{00000000-0005-0000-0000-0000AD0B0000}"/>
    <cellStyle name="Calculation 3 3 11 3" xfId="3061" xr:uid="{00000000-0005-0000-0000-0000AE0B0000}"/>
    <cellStyle name="Calculation 3 3 11 3 2" xfId="3062" xr:uid="{00000000-0005-0000-0000-0000AF0B0000}"/>
    <cellStyle name="Calculation 3 3 11 3 3" xfId="3063" xr:uid="{00000000-0005-0000-0000-0000B00B0000}"/>
    <cellStyle name="Calculation 3 3 11 3 4" xfId="3064" xr:uid="{00000000-0005-0000-0000-0000B10B0000}"/>
    <cellStyle name="Calculation 3 3 11 3 5" xfId="3065" xr:uid="{00000000-0005-0000-0000-0000B20B0000}"/>
    <cellStyle name="Calculation 3 3 11 4" xfId="3066" xr:uid="{00000000-0005-0000-0000-0000B30B0000}"/>
    <cellStyle name="Calculation 3 3 11 4 2" xfId="3067" xr:uid="{00000000-0005-0000-0000-0000B40B0000}"/>
    <cellStyle name="Calculation 3 3 11 4 3" xfId="3068" xr:uid="{00000000-0005-0000-0000-0000B50B0000}"/>
    <cellStyle name="Calculation 3 3 11 4 4" xfId="3069" xr:uid="{00000000-0005-0000-0000-0000B60B0000}"/>
    <cellStyle name="Calculation 3 3 11 4 5" xfId="3070" xr:uid="{00000000-0005-0000-0000-0000B70B0000}"/>
    <cellStyle name="Calculation 3 3 11 5" xfId="3071" xr:uid="{00000000-0005-0000-0000-0000B80B0000}"/>
    <cellStyle name="Calculation 3 3 11 5 2" xfId="3072" xr:uid="{00000000-0005-0000-0000-0000B90B0000}"/>
    <cellStyle name="Calculation 3 3 11 6" xfId="3073" xr:uid="{00000000-0005-0000-0000-0000BA0B0000}"/>
    <cellStyle name="Calculation 3 3 11 6 2" xfId="3074" xr:uid="{00000000-0005-0000-0000-0000BB0B0000}"/>
    <cellStyle name="Calculation 3 3 11 7" xfId="3075" xr:uid="{00000000-0005-0000-0000-0000BC0B0000}"/>
    <cellStyle name="Calculation 3 3 11 8" xfId="3076" xr:uid="{00000000-0005-0000-0000-0000BD0B0000}"/>
    <cellStyle name="Calculation 3 3 12" xfId="3077" xr:uid="{00000000-0005-0000-0000-0000BE0B0000}"/>
    <cellStyle name="Calculation 3 3 12 2" xfId="3078" xr:uid="{00000000-0005-0000-0000-0000BF0B0000}"/>
    <cellStyle name="Calculation 3 3 12 2 2" xfId="3079" xr:uid="{00000000-0005-0000-0000-0000C00B0000}"/>
    <cellStyle name="Calculation 3 3 12 2 2 2" xfId="3080" xr:uid="{00000000-0005-0000-0000-0000C10B0000}"/>
    <cellStyle name="Calculation 3 3 12 2 2 3" xfId="3081" xr:uid="{00000000-0005-0000-0000-0000C20B0000}"/>
    <cellStyle name="Calculation 3 3 12 2 2 4" xfId="3082" xr:uid="{00000000-0005-0000-0000-0000C30B0000}"/>
    <cellStyle name="Calculation 3 3 12 2 2 5" xfId="3083" xr:uid="{00000000-0005-0000-0000-0000C40B0000}"/>
    <cellStyle name="Calculation 3 3 12 2 3" xfId="3084" xr:uid="{00000000-0005-0000-0000-0000C50B0000}"/>
    <cellStyle name="Calculation 3 3 12 2 3 2" xfId="3085" xr:uid="{00000000-0005-0000-0000-0000C60B0000}"/>
    <cellStyle name="Calculation 3 3 12 2 3 3" xfId="3086" xr:uid="{00000000-0005-0000-0000-0000C70B0000}"/>
    <cellStyle name="Calculation 3 3 12 2 3 4" xfId="3087" xr:uid="{00000000-0005-0000-0000-0000C80B0000}"/>
    <cellStyle name="Calculation 3 3 12 2 3 5" xfId="3088" xr:uid="{00000000-0005-0000-0000-0000C90B0000}"/>
    <cellStyle name="Calculation 3 3 12 2 4" xfId="3089" xr:uid="{00000000-0005-0000-0000-0000CA0B0000}"/>
    <cellStyle name="Calculation 3 3 12 2 4 2" xfId="3090" xr:uid="{00000000-0005-0000-0000-0000CB0B0000}"/>
    <cellStyle name="Calculation 3 3 12 2 5" xfId="3091" xr:uid="{00000000-0005-0000-0000-0000CC0B0000}"/>
    <cellStyle name="Calculation 3 3 12 2 5 2" xfId="3092" xr:uid="{00000000-0005-0000-0000-0000CD0B0000}"/>
    <cellStyle name="Calculation 3 3 12 2 6" xfId="3093" xr:uid="{00000000-0005-0000-0000-0000CE0B0000}"/>
    <cellStyle name="Calculation 3 3 12 2 7" xfId="3094" xr:uid="{00000000-0005-0000-0000-0000CF0B0000}"/>
    <cellStyle name="Calculation 3 3 12 3" xfId="3095" xr:uid="{00000000-0005-0000-0000-0000D00B0000}"/>
    <cellStyle name="Calculation 3 3 12 3 2" xfId="3096" xr:uid="{00000000-0005-0000-0000-0000D10B0000}"/>
    <cellStyle name="Calculation 3 3 12 3 3" xfId="3097" xr:uid="{00000000-0005-0000-0000-0000D20B0000}"/>
    <cellStyle name="Calculation 3 3 12 3 4" xfId="3098" xr:uid="{00000000-0005-0000-0000-0000D30B0000}"/>
    <cellStyle name="Calculation 3 3 12 3 5" xfId="3099" xr:uid="{00000000-0005-0000-0000-0000D40B0000}"/>
    <cellStyle name="Calculation 3 3 12 4" xfId="3100" xr:uid="{00000000-0005-0000-0000-0000D50B0000}"/>
    <cellStyle name="Calculation 3 3 12 4 2" xfId="3101" xr:uid="{00000000-0005-0000-0000-0000D60B0000}"/>
    <cellStyle name="Calculation 3 3 12 4 3" xfId="3102" xr:uid="{00000000-0005-0000-0000-0000D70B0000}"/>
    <cellStyle name="Calculation 3 3 12 4 4" xfId="3103" xr:uid="{00000000-0005-0000-0000-0000D80B0000}"/>
    <cellStyle name="Calculation 3 3 12 4 5" xfId="3104" xr:uid="{00000000-0005-0000-0000-0000D90B0000}"/>
    <cellStyle name="Calculation 3 3 12 5" xfId="3105" xr:uid="{00000000-0005-0000-0000-0000DA0B0000}"/>
    <cellStyle name="Calculation 3 3 12 5 2" xfId="3106" xr:uid="{00000000-0005-0000-0000-0000DB0B0000}"/>
    <cellStyle name="Calculation 3 3 12 6" xfId="3107" xr:uid="{00000000-0005-0000-0000-0000DC0B0000}"/>
    <cellStyle name="Calculation 3 3 12 6 2" xfId="3108" xr:uid="{00000000-0005-0000-0000-0000DD0B0000}"/>
    <cellStyle name="Calculation 3 3 12 7" xfId="3109" xr:uid="{00000000-0005-0000-0000-0000DE0B0000}"/>
    <cellStyle name="Calculation 3 3 12 8" xfId="3110" xr:uid="{00000000-0005-0000-0000-0000DF0B0000}"/>
    <cellStyle name="Calculation 3 3 13" xfId="3111" xr:uid="{00000000-0005-0000-0000-0000E00B0000}"/>
    <cellStyle name="Calculation 3 3 13 2" xfId="3112" xr:uid="{00000000-0005-0000-0000-0000E10B0000}"/>
    <cellStyle name="Calculation 3 3 13 2 2" xfId="3113" xr:uid="{00000000-0005-0000-0000-0000E20B0000}"/>
    <cellStyle name="Calculation 3 3 13 2 2 2" xfId="3114" xr:uid="{00000000-0005-0000-0000-0000E30B0000}"/>
    <cellStyle name="Calculation 3 3 13 2 2 3" xfId="3115" xr:uid="{00000000-0005-0000-0000-0000E40B0000}"/>
    <cellStyle name="Calculation 3 3 13 2 2 4" xfId="3116" xr:uid="{00000000-0005-0000-0000-0000E50B0000}"/>
    <cellStyle name="Calculation 3 3 13 2 2 5" xfId="3117" xr:uid="{00000000-0005-0000-0000-0000E60B0000}"/>
    <cellStyle name="Calculation 3 3 13 2 3" xfId="3118" xr:uid="{00000000-0005-0000-0000-0000E70B0000}"/>
    <cellStyle name="Calculation 3 3 13 2 3 2" xfId="3119" xr:uid="{00000000-0005-0000-0000-0000E80B0000}"/>
    <cellStyle name="Calculation 3 3 13 2 3 3" xfId="3120" xr:uid="{00000000-0005-0000-0000-0000E90B0000}"/>
    <cellStyle name="Calculation 3 3 13 2 3 4" xfId="3121" xr:uid="{00000000-0005-0000-0000-0000EA0B0000}"/>
    <cellStyle name="Calculation 3 3 13 2 3 5" xfId="3122" xr:uid="{00000000-0005-0000-0000-0000EB0B0000}"/>
    <cellStyle name="Calculation 3 3 13 2 4" xfId="3123" xr:uid="{00000000-0005-0000-0000-0000EC0B0000}"/>
    <cellStyle name="Calculation 3 3 13 2 4 2" xfId="3124" xr:uid="{00000000-0005-0000-0000-0000ED0B0000}"/>
    <cellStyle name="Calculation 3 3 13 2 5" xfId="3125" xr:uid="{00000000-0005-0000-0000-0000EE0B0000}"/>
    <cellStyle name="Calculation 3 3 13 2 5 2" xfId="3126" xr:uid="{00000000-0005-0000-0000-0000EF0B0000}"/>
    <cellStyle name="Calculation 3 3 13 2 6" xfId="3127" xr:uid="{00000000-0005-0000-0000-0000F00B0000}"/>
    <cellStyle name="Calculation 3 3 13 2 7" xfId="3128" xr:uid="{00000000-0005-0000-0000-0000F10B0000}"/>
    <cellStyle name="Calculation 3 3 13 3" xfId="3129" xr:uid="{00000000-0005-0000-0000-0000F20B0000}"/>
    <cellStyle name="Calculation 3 3 13 3 2" xfId="3130" xr:uid="{00000000-0005-0000-0000-0000F30B0000}"/>
    <cellStyle name="Calculation 3 3 13 3 3" xfId="3131" xr:uid="{00000000-0005-0000-0000-0000F40B0000}"/>
    <cellStyle name="Calculation 3 3 13 3 4" xfId="3132" xr:uid="{00000000-0005-0000-0000-0000F50B0000}"/>
    <cellStyle name="Calculation 3 3 13 3 5" xfId="3133" xr:uid="{00000000-0005-0000-0000-0000F60B0000}"/>
    <cellStyle name="Calculation 3 3 13 4" xfId="3134" xr:uid="{00000000-0005-0000-0000-0000F70B0000}"/>
    <cellStyle name="Calculation 3 3 13 4 2" xfId="3135" xr:uid="{00000000-0005-0000-0000-0000F80B0000}"/>
    <cellStyle name="Calculation 3 3 13 4 3" xfId="3136" xr:uid="{00000000-0005-0000-0000-0000F90B0000}"/>
    <cellStyle name="Calculation 3 3 13 4 4" xfId="3137" xr:uid="{00000000-0005-0000-0000-0000FA0B0000}"/>
    <cellStyle name="Calculation 3 3 13 4 5" xfId="3138" xr:uid="{00000000-0005-0000-0000-0000FB0B0000}"/>
    <cellStyle name="Calculation 3 3 13 5" xfId="3139" xr:uid="{00000000-0005-0000-0000-0000FC0B0000}"/>
    <cellStyle name="Calculation 3 3 13 5 2" xfId="3140" xr:uid="{00000000-0005-0000-0000-0000FD0B0000}"/>
    <cellStyle name="Calculation 3 3 13 6" xfId="3141" xr:uid="{00000000-0005-0000-0000-0000FE0B0000}"/>
    <cellStyle name="Calculation 3 3 13 6 2" xfId="3142" xr:uid="{00000000-0005-0000-0000-0000FF0B0000}"/>
    <cellStyle name="Calculation 3 3 13 7" xfId="3143" xr:uid="{00000000-0005-0000-0000-0000000C0000}"/>
    <cellStyle name="Calculation 3 3 13 8" xfId="3144" xr:uid="{00000000-0005-0000-0000-0000010C0000}"/>
    <cellStyle name="Calculation 3 3 14" xfId="3145" xr:uid="{00000000-0005-0000-0000-0000020C0000}"/>
    <cellStyle name="Calculation 3 3 14 2" xfId="3146" xr:uid="{00000000-0005-0000-0000-0000030C0000}"/>
    <cellStyle name="Calculation 3 3 14 2 2" xfId="3147" xr:uid="{00000000-0005-0000-0000-0000040C0000}"/>
    <cellStyle name="Calculation 3 3 14 2 2 2" xfId="3148" xr:uid="{00000000-0005-0000-0000-0000050C0000}"/>
    <cellStyle name="Calculation 3 3 14 2 2 3" xfId="3149" xr:uid="{00000000-0005-0000-0000-0000060C0000}"/>
    <cellStyle name="Calculation 3 3 14 2 2 4" xfId="3150" xr:uid="{00000000-0005-0000-0000-0000070C0000}"/>
    <cellStyle name="Calculation 3 3 14 2 2 5" xfId="3151" xr:uid="{00000000-0005-0000-0000-0000080C0000}"/>
    <cellStyle name="Calculation 3 3 14 2 3" xfId="3152" xr:uid="{00000000-0005-0000-0000-0000090C0000}"/>
    <cellStyle name="Calculation 3 3 14 2 3 2" xfId="3153" xr:uid="{00000000-0005-0000-0000-00000A0C0000}"/>
    <cellStyle name="Calculation 3 3 14 2 3 3" xfId="3154" xr:uid="{00000000-0005-0000-0000-00000B0C0000}"/>
    <cellStyle name="Calculation 3 3 14 2 3 4" xfId="3155" xr:uid="{00000000-0005-0000-0000-00000C0C0000}"/>
    <cellStyle name="Calculation 3 3 14 2 3 5" xfId="3156" xr:uid="{00000000-0005-0000-0000-00000D0C0000}"/>
    <cellStyle name="Calculation 3 3 14 2 4" xfId="3157" xr:uid="{00000000-0005-0000-0000-00000E0C0000}"/>
    <cellStyle name="Calculation 3 3 14 2 4 2" xfId="3158" xr:uid="{00000000-0005-0000-0000-00000F0C0000}"/>
    <cellStyle name="Calculation 3 3 14 2 5" xfId="3159" xr:uid="{00000000-0005-0000-0000-0000100C0000}"/>
    <cellStyle name="Calculation 3 3 14 2 5 2" xfId="3160" xr:uid="{00000000-0005-0000-0000-0000110C0000}"/>
    <cellStyle name="Calculation 3 3 14 2 6" xfId="3161" xr:uid="{00000000-0005-0000-0000-0000120C0000}"/>
    <cellStyle name="Calculation 3 3 14 2 7" xfId="3162" xr:uid="{00000000-0005-0000-0000-0000130C0000}"/>
    <cellStyle name="Calculation 3 3 14 3" xfId="3163" xr:uid="{00000000-0005-0000-0000-0000140C0000}"/>
    <cellStyle name="Calculation 3 3 14 3 2" xfId="3164" xr:uid="{00000000-0005-0000-0000-0000150C0000}"/>
    <cellStyle name="Calculation 3 3 14 3 3" xfId="3165" xr:uid="{00000000-0005-0000-0000-0000160C0000}"/>
    <cellStyle name="Calculation 3 3 14 3 4" xfId="3166" xr:uid="{00000000-0005-0000-0000-0000170C0000}"/>
    <cellStyle name="Calculation 3 3 14 3 5" xfId="3167" xr:uid="{00000000-0005-0000-0000-0000180C0000}"/>
    <cellStyle name="Calculation 3 3 14 4" xfId="3168" xr:uid="{00000000-0005-0000-0000-0000190C0000}"/>
    <cellStyle name="Calculation 3 3 14 4 2" xfId="3169" xr:uid="{00000000-0005-0000-0000-00001A0C0000}"/>
    <cellStyle name="Calculation 3 3 14 4 3" xfId="3170" xr:uid="{00000000-0005-0000-0000-00001B0C0000}"/>
    <cellStyle name="Calculation 3 3 14 4 4" xfId="3171" xr:uid="{00000000-0005-0000-0000-00001C0C0000}"/>
    <cellStyle name="Calculation 3 3 14 4 5" xfId="3172" xr:uid="{00000000-0005-0000-0000-00001D0C0000}"/>
    <cellStyle name="Calculation 3 3 14 5" xfId="3173" xr:uid="{00000000-0005-0000-0000-00001E0C0000}"/>
    <cellStyle name="Calculation 3 3 14 5 2" xfId="3174" xr:uid="{00000000-0005-0000-0000-00001F0C0000}"/>
    <cellStyle name="Calculation 3 3 14 6" xfId="3175" xr:uid="{00000000-0005-0000-0000-0000200C0000}"/>
    <cellStyle name="Calculation 3 3 14 6 2" xfId="3176" xr:uid="{00000000-0005-0000-0000-0000210C0000}"/>
    <cellStyle name="Calculation 3 3 14 7" xfId="3177" xr:uid="{00000000-0005-0000-0000-0000220C0000}"/>
    <cellStyle name="Calculation 3 3 14 8" xfId="3178" xr:uid="{00000000-0005-0000-0000-0000230C0000}"/>
    <cellStyle name="Calculation 3 3 15" xfId="3179" xr:uid="{00000000-0005-0000-0000-0000240C0000}"/>
    <cellStyle name="Calculation 3 3 15 2" xfId="3180" xr:uid="{00000000-0005-0000-0000-0000250C0000}"/>
    <cellStyle name="Calculation 3 3 15 2 2" xfId="3181" xr:uid="{00000000-0005-0000-0000-0000260C0000}"/>
    <cellStyle name="Calculation 3 3 15 2 3" xfId="3182" xr:uid="{00000000-0005-0000-0000-0000270C0000}"/>
    <cellStyle name="Calculation 3 3 15 2 4" xfId="3183" xr:uid="{00000000-0005-0000-0000-0000280C0000}"/>
    <cellStyle name="Calculation 3 3 15 2 5" xfId="3184" xr:uid="{00000000-0005-0000-0000-0000290C0000}"/>
    <cellStyle name="Calculation 3 3 15 3" xfId="3185" xr:uid="{00000000-0005-0000-0000-00002A0C0000}"/>
    <cellStyle name="Calculation 3 3 15 3 2" xfId="3186" xr:uid="{00000000-0005-0000-0000-00002B0C0000}"/>
    <cellStyle name="Calculation 3 3 15 3 3" xfId="3187" xr:uid="{00000000-0005-0000-0000-00002C0C0000}"/>
    <cellStyle name="Calculation 3 3 15 3 4" xfId="3188" xr:uid="{00000000-0005-0000-0000-00002D0C0000}"/>
    <cellStyle name="Calculation 3 3 15 3 5" xfId="3189" xr:uid="{00000000-0005-0000-0000-00002E0C0000}"/>
    <cellStyle name="Calculation 3 3 15 4" xfId="3190" xr:uid="{00000000-0005-0000-0000-00002F0C0000}"/>
    <cellStyle name="Calculation 3 3 15 4 2" xfId="3191" xr:uid="{00000000-0005-0000-0000-0000300C0000}"/>
    <cellStyle name="Calculation 3 3 15 5" xfId="3192" xr:uid="{00000000-0005-0000-0000-0000310C0000}"/>
    <cellStyle name="Calculation 3 3 15 5 2" xfId="3193" xr:uid="{00000000-0005-0000-0000-0000320C0000}"/>
    <cellStyle name="Calculation 3 3 15 6" xfId="3194" xr:uid="{00000000-0005-0000-0000-0000330C0000}"/>
    <cellStyle name="Calculation 3 3 15 7" xfId="3195" xr:uid="{00000000-0005-0000-0000-0000340C0000}"/>
    <cellStyle name="Calculation 3 3 16" xfId="3196" xr:uid="{00000000-0005-0000-0000-0000350C0000}"/>
    <cellStyle name="Calculation 3 3 16 2" xfId="3197" xr:uid="{00000000-0005-0000-0000-0000360C0000}"/>
    <cellStyle name="Calculation 3 3 16 3" xfId="3198" xr:uid="{00000000-0005-0000-0000-0000370C0000}"/>
    <cellStyle name="Calculation 3 3 16 4" xfId="3199" xr:uid="{00000000-0005-0000-0000-0000380C0000}"/>
    <cellStyle name="Calculation 3 3 16 5" xfId="3200" xr:uid="{00000000-0005-0000-0000-0000390C0000}"/>
    <cellStyle name="Calculation 3 3 17" xfId="3201" xr:uid="{00000000-0005-0000-0000-00003A0C0000}"/>
    <cellStyle name="Calculation 3 3 17 2" xfId="3202" xr:uid="{00000000-0005-0000-0000-00003B0C0000}"/>
    <cellStyle name="Calculation 3 3 17 3" xfId="3203" xr:uid="{00000000-0005-0000-0000-00003C0C0000}"/>
    <cellStyle name="Calculation 3 3 17 4" xfId="3204" xr:uid="{00000000-0005-0000-0000-00003D0C0000}"/>
    <cellStyle name="Calculation 3 3 17 5" xfId="3205" xr:uid="{00000000-0005-0000-0000-00003E0C0000}"/>
    <cellStyle name="Calculation 3 3 18" xfId="3206" xr:uid="{00000000-0005-0000-0000-00003F0C0000}"/>
    <cellStyle name="Calculation 3 3 18 2" xfId="3207" xr:uid="{00000000-0005-0000-0000-0000400C0000}"/>
    <cellStyle name="Calculation 3 3 19" xfId="3208" xr:uid="{00000000-0005-0000-0000-0000410C0000}"/>
    <cellStyle name="Calculation 3 3 19 2" xfId="3209" xr:uid="{00000000-0005-0000-0000-0000420C0000}"/>
    <cellStyle name="Calculation 3 3 2" xfId="3210" xr:uid="{00000000-0005-0000-0000-0000430C0000}"/>
    <cellStyle name="Calculation 3 3 2 2" xfId="3211" xr:uid="{00000000-0005-0000-0000-0000440C0000}"/>
    <cellStyle name="Calculation 3 3 2 2 2" xfId="3212" xr:uid="{00000000-0005-0000-0000-0000450C0000}"/>
    <cellStyle name="Calculation 3 3 2 2 2 2" xfId="3213" xr:uid="{00000000-0005-0000-0000-0000460C0000}"/>
    <cellStyle name="Calculation 3 3 2 2 2 3" xfId="3214" xr:uid="{00000000-0005-0000-0000-0000470C0000}"/>
    <cellStyle name="Calculation 3 3 2 2 2 4" xfId="3215" xr:uid="{00000000-0005-0000-0000-0000480C0000}"/>
    <cellStyle name="Calculation 3 3 2 2 2 5" xfId="3216" xr:uid="{00000000-0005-0000-0000-0000490C0000}"/>
    <cellStyle name="Calculation 3 3 2 2 3" xfId="3217" xr:uid="{00000000-0005-0000-0000-00004A0C0000}"/>
    <cellStyle name="Calculation 3 3 2 2 3 2" xfId="3218" xr:uid="{00000000-0005-0000-0000-00004B0C0000}"/>
    <cellStyle name="Calculation 3 3 2 2 3 3" xfId="3219" xr:uid="{00000000-0005-0000-0000-00004C0C0000}"/>
    <cellStyle name="Calculation 3 3 2 2 3 4" xfId="3220" xr:uid="{00000000-0005-0000-0000-00004D0C0000}"/>
    <cellStyle name="Calculation 3 3 2 2 3 5" xfId="3221" xr:uid="{00000000-0005-0000-0000-00004E0C0000}"/>
    <cellStyle name="Calculation 3 3 2 2 4" xfId="3222" xr:uid="{00000000-0005-0000-0000-00004F0C0000}"/>
    <cellStyle name="Calculation 3 3 2 2 4 2" xfId="3223" xr:uid="{00000000-0005-0000-0000-0000500C0000}"/>
    <cellStyle name="Calculation 3 3 2 2 5" xfId="3224" xr:uid="{00000000-0005-0000-0000-0000510C0000}"/>
    <cellStyle name="Calculation 3 3 2 2 5 2" xfId="3225" xr:uid="{00000000-0005-0000-0000-0000520C0000}"/>
    <cellStyle name="Calculation 3 3 2 2 6" xfId="3226" xr:uid="{00000000-0005-0000-0000-0000530C0000}"/>
    <cellStyle name="Calculation 3 3 2 2 7" xfId="3227" xr:uid="{00000000-0005-0000-0000-0000540C0000}"/>
    <cellStyle name="Calculation 3 3 2 3" xfId="3228" xr:uid="{00000000-0005-0000-0000-0000550C0000}"/>
    <cellStyle name="Calculation 3 3 2 3 2" xfId="3229" xr:uid="{00000000-0005-0000-0000-0000560C0000}"/>
    <cellStyle name="Calculation 3 3 2 3 3" xfId="3230" xr:uid="{00000000-0005-0000-0000-0000570C0000}"/>
    <cellStyle name="Calculation 3 3 2 3 4" xfId="3231" xr:uid="{00000000-0005-0000-0000-0000580C0000}"/>
    <cellStyle name="Calculation 3 3 2 3 5" xfId="3232" xr:uid="{00000000-0005-0000-0000-0000590C0000}"/>
    <cellStyle name="Calculation 3 3 2 4" xfId="3233" xr:uid="{00000000-0005-0000-0000-00005A0C0000}"/>
    <cellStyle name="Calculation 3 3 2 4 2" xfId="3234" xr:uid="{00000000-0005-0000-0000-00005B0C0000}"/>
    <cellStyle name="Calculation 3 3 2 4 3" xfId="3235" xr:uid="{00000000-0005-0000-0000-00005C0C0000}"/>
    <cellStyle name="Calculation 3 3 2 4 4" xfId="3236" xr:uid="{00000000-0005-0000-0000-00005D0C0000}"/>
    <cellStyle name="Calculation 3 3 2 4 5" xfId="3237" xr:uid="{00000000-0005-0000-0000-00005E0C0000}"/>
    <cellStyle name="Calculation 3 3 2 5" xfId="3238" xr:uid="{00000000-0005-0000-0000-00005F0C0000}"/>
    <cellStyle name="Calculation 3 3 2 5 2" xfId="3239" xr:uid="{00000000-0005-0000-0000-0000600C0000}"/>
    <cellStyle name="Calculation 3 3 2 6" xfId="3240" xr:uid="{00000000-0005-0000-0000-0000610C0000}"/>
    <cellStyle name="Calculation 3 3 2 6 2" xfId="3241" xr:uid="{00000000-0005-0000-0000-0000620C0000}"/>
    <cellStyle name="Calculation 3 3 2 7" xfId="3242" xr:uid="{00000000-0005-0000-0000-0000630C0000}"/>
    <cellStyle name="Calculation 3 3 2 8" xfId="3243" xr:uid="{00000000-0005-0000-0000-0000640C0000}"/>
    <cellStyle name="Calculation 3 3 20" xfId="3244" xr:uid="{00000000-0005-0000-0000-0000650C0000}"/>
    <cellStyle name="Calculation 3 3 21" xfId="3245" xr:uid="{00000000-0005-0000-0000-0000660C0000}"/>
    <cellStyle name="Calculation 3 3 3" xfId="3246" xr:uid="{00000000-0005-0000-0000-0000670C0000}"/>
    <cellStyle name="Calculation 3 3 3 2" xfId="3247" xr:uid="{00000000-0005-0000-0000-0000680C0000}"/>
    <cellStyle name="Calculation 3 3 3 2 2" xfId="3248" xr:uid="{00000000-0005-0000-0000-0000690C0000}"/>
    <cellStyle name="Calculation 3 3 3 2 2 2" xfId="3249" xr:uid="{00000000-0005-0000-0000-00006A0C0000}"/>
    <cellStyle name="Calculation 3 3 3 2 2 3" xfId="3250" xr:uid="{00000000-0005-0000-0000-00006B0C0000}"/>
    <cellStyle name="Calculation 3 3 3 2 2 4" xfId="3251" xr:uid="{00000000-0005-0000-0000-00006C0C0000}"/>
    <cellStyle name="Calculation 3 3 3 2 2 5" xfId="3252" xr:uid="{00000000-0005-0000-0000-00006D0C0000}"/>
    <cellStyle name="Calculation 3 3 3 2 3" xfId="3253" xr:uid="{00000000-0005-0000-0000-00006E0C0000}"/>
    <cellStyle name="Calculation 3 3 3 2 3 2" xfId="3254" xr:uid="{00000000-0005-0000-0000-00006F0C0000}"/>
    <cellStyle name="Calculation 3 3 3 2 3 3" xfId="3255" xr:uid="{00000000-0005-0000-0000-0000700C0000}"/>
    <cellStyle name="Calculation 3 3 3 2 3 4" xfId="3256" xr:uid="{00000000-0005-0000-0000-0000710C0000}"/>
    <cellStyle name="Calculation 3 3 3 2 3 5" xfId="3257" xr:uid="{00000000-0005-0000-0000-0000720C0000}"/>
    <cellStyle name="Calculation 3 3 3 2 4" xfId="3258" xr:uid="{00000000-0005-0000-0000-0000730C0000}"/>
    <cellStyle name="Calculation 3 3 3 2 4 2" xfId="3259" xr:uid="{00000000-0005-0000-0000-0000740C0000}"/>
    <cellStyle name="Calculation 3 3 3 2 5" xfId="3260" xr:uid="{00000000-0005-0000-0000-0000750C0000}"/>
    <cellStyle name="Calculation 3 3 3 2 5 2" xfId="3261" xr:uid="{00000000-0005-0000-0000-0000760C0000}"/>
    <cellStyle name="Calculation 3 3 3 2 6" xfId="3262" xr:uid="{00000000-0005-0000-0000-0000770C0000}"/>
    <cellStyle name="Calculation 3 3 3 2 7" xfId="3263" xr:uid="{00000000-0005-0000-0000-0000780C0000}"/>
    <cellStyle name="Calculation 3 3 3 3" xfId="3264" xr:uid="{00000000-0005-0000-0000-0000790C0000}"/>
    <cellStyle name="Calculation 3 3 3 3 2" xfId="3265" xr:uid="{00000000-0005-0000-0000-00007A0C0000}"/>
    <cellStyle name="Calculation 3 3 3 3 3" xfId="3266" xr:uid="{00000000-0005-0000-0000-00007B0C0000}"/>
    <cellStyle name="Calculation 3 3 3 3 4" xfId="3267" xr:uid="{00000000-0005-0000-0000-00007C0C0000}"/>
    <cellStyle name="Calculation 3 3 3 3 5" xfId="3268" xr:uid="{00000000-0005-0000-0000-00007D0C0000}"/>
    <cellStyle name="Calculation 3 3 3 4" xfId="3269" xr:uid="{00000000-0005-0000-0000-00007E0C0000}"/>
    <cellStyle name="Calculation 3 3 3 4 2" xfId="3270" xr:uid="{00000000-0005-0000-0000-00007F0C0000}"/>
    <cellStyle name="Calculation 3 3 3 4 3" xfId="3271" xr:uid="{00000000-0005-0000-0000-0000800C0000}"/>
    <cellStyle name="Calculation 3 3 3 4 4" xfId="3272" xr:uid="{00000000-0005-0000-0000-0000810C0000}"/>
    <cellStyle name="Calculation 3 3 3 4 5" xfId="3273" xr:uid="{00000000-0005-0000-0000-0000820C0000}"/>
    <cellStyle name="Calculation 3 3 3 5" xfId="3274" xr:uid="{00000000-0005-0000-0000-0000830C0000}"/>
    <cellStyle name="Calculation 3 3 3 5 2" xfId="3275" xr:uid="{00000000-0005-0000-0000-0000840C0000}"/>
    <cellStyle name="Calculation 3 3 3 6" xfId="3276" xr:uid="{00000000-0005-0000-0000-0000850C0000}"/>
    <cellStyle name="Calculation 3 3 3 6 2" xfId="3277" xr:uid="{00000000-0005-0000-0000-0000860C0000}"/>
    <cellStyle name="Calculation 3 3 3 7" xfId="3278" xr:uid="{00000000-0005-0000-0000-0000870C0000}"/>
    <cellStyle name="Calculation 3 3 3 8" xfId="3279" xr:uid="{00000000-0005-0000-0000-0000880C0000}"/>
    <cellStyle name="Calculation 3 3 4" xfId="3280" xr:uid="{00000000-0005-0000-0000-0000890C0000}"/>
    <cellStyle name="Calculation 3 3 4 2" xfId="3281" xr:uid="{00000000-0005-0000-0000-00008A0C0000}"/>
    <cellStyle name="Calculation 3 3 4 2 2" xfId="3282" xr:uid="{00000000-0005-0000-0000-00008B0C0000}"/>
    <cellStyle name="Calculation 3 3 4 2 2 2" xfId="3283" xr:uid="{00000000-0005-0000-0000-00008C0C0000}"/>
    <cellStyle name="Calculation 3 3 4 2 2 3" xfId="3284" xr:uid="{00000000-0005-0000-0000-00008D0C0000}"/>
    <cellStyle name="Calculation 3 3 4 2 2 4" xfId="3285" xr:uid="{00000000-0005-0000-0000-00008E0C0000}"/>
    <cellStyle name="Calculation 3 3 4 2 2 5" xfId="3286" xr:uid="{00000000-0005-0000-0000-00008F0C0000}"/>
    <cellStyle name="Calculation 3 3 4 2 3" xfId="3287" xr:uid="{00000000-0005-0000-0000-0000900C0000}"/>
    <cellStyle name="Calculation 3 3 4 2 3 2" xfId="3288" xr:uid="{00000000-0005-0000-0000-0000910C0000}"/>
    <cellStyle name="Calculation 3 3 4 2 3 3" xfId="3289" xr:uid="{00000000-0005-0000-0000-0000920C0000}"/>
    <cellStyle name="Calculation 3 3 4 2 3 4" xfId="3290" xr:uid="{00000000-0005-0000-0000-0000930C0000}"/>
    <cellStyle name="Calculation 3 3 4 2 3 5" xfId="3291" xr:uid="{00000000-0005-0000-0000-0000940C0000}"/>
    <cellStyle name="Calculation 3 3 4 2 4" xfId="3292" xr:uid="{00000000-0005-0000-0000-0000950C0000}"/>
    <cellStyle name="Calculation 3 3 4 2 4 2" xfId="3293" xr:uid="{00000000-0005-0000-0000-0000960C0000}"/>
    <cellStyle name="Calculation 3 3 4 2 5" xfId="3294" xr:uid="{00000000-0005-0000-0000-0000970C0000}"/>
    <cellStyle name="Calculation 3 3 4 2 5 2" xfId="3295" xr:uid="{00000000-0005-0000-0000-0000980C0000}"/>
    <cellStyle name="Calculation 3 3 4 2 6" xfId="3296" xr:uid="{00000000-0005-0000-0000-0000990C0000}"/>
    <cellStyle name="Calculation 3 3 4 2 7" xfId="3297" xr:uid="{00000000-0005-0000-0000-00009A0C0000}"/>
    <cellStyle name="Calculation 3 3 4 3" xfId="3298" xr:uid="{00000000-0005-0000-0000-00009B0C0000}"/>
    <cellStyle name="Calculation 3 3 4 3 2" xfId="3299" xr:uid="{00000000-0005-0000-0000-00009C0C0000}"/>
    <cellStyle name="Calculation 3 3 4 3 3" xfId="3300" xr:uid="{00000000-0005-0000-0000-00009D0C0000}"/>
    <cellStyle name="Calculation 3 3 4 3 4" xfId="3301" xr:uid="{00000000-0005-0000-0000-00009E0C0000}"/>
    <cellStyle name="Calculation 3 3 4 3 5" xfId="3302" xr:uid="{00000000-0005-0000-0000-00009F0C0000}"/>
    <cellStyle name="Calculation 3 3 4 4" xfId="3303" xr:uid="{00000000-0005-0000-0000-0000A00C0000}"/>
    <cellStyle name="Calculation 3 3 4 4 2" xfId="3304" xr:uid="{00000000-0005-0000-0000-0000A10C0000}"/>
    <cellStyle name="Calculation 3 3 4 4 3" xfId="3305" xr:uid="{00000000-0005-0000-0000-0000A20C0000}"/>
    <cellStyle name="Calculation 3 3 4 4 4" xfId="3306" xr:uid="{00000000-0005-0000-0000-0000A30C0000}"/>
    <cellStyle name="Calculation 3 3 4 4 5" xfId="3307" xr:uid="{00000000-0005-0000-0000-0000A40C0000}"/>
    <cellStyle name="Calculation 3 3 4 5" xfId="3308" xr:uid="{00000000-0005-0000-0000-0000A50C0000}"/>
    <cellStyle name="Calculation 3 3 4 5 2" xfId="3309" xr:uid="{00000000-0005-0000-0000-0000A60C0000}"/>
    <cellStyle name="Calculation 3 3 4 6" xfId="3310" xr:uid="{00000000-0005-0000-0000-0000A70C0000}"/>
    <cellStyle name="Calculation 3 3 4 6 2" xfId="3311" xr:uid="{00000000-0005-0000-0000-0000A80C0000}"/>
    <cellStyle name="Calculation 3 3 4 7" xfId="3312" xr:uid="{00000000-0005-0000-0000-0000A90C0000}"/>
    <cellStyle name="Calculation 3 3 4 8" xfId="3313" xr:uid="{00000000-0005-0000-0000-0000AA0C0000}"/>
    <cellStyle name="Calculation 3 3 5" xfId="3314" xr:uid="{00000000-0005-0000-0000-0000AB0C0000}"/>
    <cellStyle name="Calculation 3 3 5 2" xfId="3315" xr:uid="{00000000-0005-0000-0000-0000AC0C0000}"/>
    <cellStyle name="Calculation 3 3 5 2 2" xfId="3316" xr:uid="{00000000-0005-0000-0000-0000AD0C0000}"/>
    <cellStyle name="Calculation 3 3 5 2 2 2" xfId="3317" xr:uid="{00000000-0005-0000-0000-0000AE0C0000}"/>
    <cellStyle name="Calculation 3 3 5 2 2 3" xfId="3318" xr:uid="{00000000-0005-0000-0000-0000AF0C0000}"/>
    <cellStyle name="Calculation 3 3 5 2 2 4" xfId="3319" xr:uid="{00000000-0005-0000-0000-0000B00C0000}"/>
    <cellStyle name="Calculation 3 3 5 2 2 5" xfId="3320" xr:uid="{00000000-0005-0000-0000-0000B10C0000}"/>
    <cellStyle name="Calculation 3 3 5 2 3" xfId="3321" xr:uid="{00000000-0005-0000-0000-0000B20C0000}"/>
    <cellStyle name="Calculation 3 3 5 2 3 2" xfId="3322" xr:uid="{00000000-0005-0000-0000-0000B30C0000}"/>
    <cellStyle name="Calculation 3 3 5 2 3 3" xfId="3323" xr:uid="{00000000-0005-0000-0000-0000B40C0000}"/>
    <cellStyle name="Calculation 3 3 5 2 3 4" xfId="3324" xr:uid="{00000000-0005-0000-0000-0000B50C0000}"/>
    <cellStyle name="Calculation 3 3 5 2 3 5" xfId="3325" xr:uid="{00000000-0005-0000-0000-0000B60C0000}"/>
    <cellStyle name="Calculation 3 3 5 2 4" xfId="3326" xr:uid="{00000000-0005-0000-0000-0000B70C0000}"/>
    <cellStyle name="Calculation 3 3 5 2 4 2" xfId="3327" xr:uid="{00000000-0005-0000-0000-0000B80C0000}"/>
    <cellStyle name="Calculation 3 3 5 2 5" xfId="3328" xr:uid="{00000000-0005-0000-0000-0000B90C0000}"/>
    <cellStyle name="Calculation 3 3 5 2 5 2" xfId="3329" xr:uid="{00000000-0005-0000-0000-0000BA0C0000}"/>
    <cellStyle name="Calculation 3 3 5 2 6" xfId="3330" xr:uid="{00000000-0005-0000-0000-0000BB0C0000}"/>
    <cellStyle name="Calculation 3 3 5 2 7" xfId="3331" xr:uid="{00000000-0005-0000-0000-0000BC0C0000}"/>
    <cellStyle name="Calculation 3 3 5 3" xfId="3332" xr:uid="{00000000-0005-0000-0000-0000BD0C0000}"/>
    <cellStyle name="Calculation 3 3 5 3 2" xfId="3333" xr:uid="{00000000-0005-0000-0000-0000BE0C0000}"/>
    <cellStyle name="Calculation 3 3 5 3 3" xfId="3334" xr:uid="{00000000-0005-0000-0000-0000BF0C0000}"/>
    <cellStyle name="Calculation 3 3 5 3 4" xfId="3335" xr:uid="{00000000-0005-0000-0000-0000C00C0000}"/>
    <cellStyle name="Calculation 3 3 5 3 5" xfId="3336" xr:uid="{00000000-0005-0000-0000-0000C10C0000}"/>
    <cellStyle name="Calculation 3 3 5 4" xfId="3337" xr:uid="{00000000-0005-0000-0000-0000C20C0000}"/>
    <cellStyle name="Calculation 3 3 5 4 2" xfId="3338" xr:uid="{00000000-0005-0000-0000-0000C30C0000}"/>
    <cellStyle name="Calculation 3 3 5 4 3" xfId="3339" xr:uid="{00000000-0005-0000-0000-0000C40C0000}"/>
    <cellStyle name="Calculation 3 3 5 4 4" xfId="3340" xr:uid="{00000000-0005-0000-0000-0000C50C0000}"/>
    <cellStyle name="Calculation 3 3 5 4 5" xfId="3341" xr:uid="{00000000-0005-0000-0000-0000C60C0000}"/>
    <cellStyle name="Calculation 3 3 5 5" xfId="3342" xr:uid="{00000000-0005-0000-0000-0000C70C0000}"/>
    <cellStyle name="Calculation 3 3 5 5 2" xfId="3343" xr:uid="{00000000-0005-0000-0000-0000C80C0000}"/>
    <cellStyle name="Calculation 3 3 5 6" xfId="3344" xr:uid="{00000000-0005-0000-0000-0000C90C0000}"/>
    <cellStyle name="Calculation 3 3 5 6 2" xfId="3345" xr:uid="{00000000-0005-0000-0000-0000CA0C0000}"/>
    <cellStyle name="Calculation 3 3 5 7" xfId="3346" xr:uid="{00000000-0005-0000-0000-0000CB0C0000}"/>
    <cellStyle name="Calculation 3 3 5 8" xfId="3347" xr:uid="{00000000-0005-0000-0000-0000CC0C0000}"/>
    <cellStyle name="Calculation 3 3 6" xfId="3348" xr:uid="{00000000-0005-0000-0000-0000CD0C0000}"/>
    <cellStyle name="Calculation 3 3 6 2" xfId="3349" xr:uid="{00000000-0005-0000-0000-0000CE0C0000}"/>
    <cellStyle name="Calculation 3 3 6 2 2" xfId="3350" xr:uid="{00000000-0005-0000-0000-0000CF0C0000}"/>
    <cellStyle name="Calculation 3 3 6 2 2 2" xfId="3351" xr:uid="{00000000-0005-0000-0000-0000D00C0000}"/>
    <cellStyle name="Calculation 3 3 6 2 2 3" xfId="3352" xr:uid="{00000000-0005-0000-0000-0000D10C0000}"/>
    <cellStyle name="Calculation 3 3 6 2 2 4" xfId="3353" xr:uid="{00000000-0005-0000-0000-0000D20C0000}"/>
    <cellStyle name="Calculation 3 3 6 2 2 5" xfId="3354" xr:uid="{00000000-0005-0000-0000-0000D30C0000}"/>
    <cellStyle name="Calculation 3 3 6 2 3" xfId="3355" xr:uid="{00000000-0005-0000-0000-0000D40C0000}"/>
    <cellStyle name="Calculation 3 3 6 2 3 2" xfId="3356" xr:uid="{00000000-0005-0000-0000-0000D50C0000}"/>
    <cellStyle name="Calculation 3 3 6 2 3 3" xfId="3357" xr:uid="{00000000-0005-0000-0000-0000D60C0000}"/>
    <cellStyle name="Calculation 3 3 6 2 3 4" xfId="3358" xr:uid="{00000000-0005-0000-0000-0000D70C0000}"/>
    <cellStyle name="Calculation 3 3 6 2 3 5" xfId="3359" xr:uid="{00000000-0005-0000-0000-0000D80C0000}"/>
    <cellStyle name="Calculation 3 3 6 2 4" xfId="3360" xr:uid="{00000000-0005-0000-0000-0000D90C0000}"/>
    <cellStyle name="Calculation 3 3 6 2 4 2" xfId="3361" xr:uid="{00000000-0005-0000-0000-0000DA0C0000}"/>
    <cellStyle name="Calculation 3 3 6 2 5" xfId="3362" xr:uid="{00000000-0005-0000-0000-0000DB0C0000}"/>
    <cellStyle name="Calculation 3 3 6 2 5 2" xfId="3363" xr:uid="{00000000-0005-0000-0000-0000DC0C0000}"/>
    <cellStyle name="Calculation 3 3 6 2 6" xfId="3364" xr:uid="{00000000-0005-0000-0000-0000DD0C0000}"/>
    <cellStyle name="Calculation 3 3 6 2 7" xfId="3365" xr:uid="{00000000-0005-0000-0000-0000DE0C0000}"/>
    <cellStyle name="Calculation 3 3 6 3" xfId="3366" xr:uid="{00000000-0005-0000-0000-0000DF0C0000}"/>
    <cellStyle name="Calculation 3 3 6 3 2" xfId="3367" xr:uid="{00000000-0005-0000-0000-0000E00C0000}"/>
    <cellStyle name="Calculation 3 3 6 3 3" xfId="3368" xr:uid="{00000000-0005-0000-0000-0000E10C0000}"/>
    <cellStyle name="Calculation 3 3 6 3 4" xfId="3369" xr:uid="{00000000-0005-0000-0000-0000E20C0000}"/>
    <cellStyle name="Calculation 3 3 6 3 5" xfId="3370" xr:uid="{00000000-0005-0000-0000-0000E30C0000}"/>
    <cellStyle name="Calculation 3 3 6 4" xfId="3371" xr:uid="{00000000-0005-0000-0000-0000E40C0000}"/>
    <cellStyle name="Calculation 3 3 6 4 2" xfId="3372" xr:uid="{00000000-0005-0000-0000-0000E50C0000}"/>
    <cellStyle name="Calculation 3 3 6 4 3" xfId="3373" xr:uid="{00000000-0005-0000-0000-0000E60C0000}"/>
    <cellStyle name="Calculation 3 3 6 4 4" xfId="3374" xr:uid="{00000000-0005-0000-0000-0000E70C0000}"/>
    <cellStyle name="Calculation 3 3 6 4 5" xfId="3375" xr:uid="{00000000-0005-0000-0000-0000E80C0000}"/>
    <cellStyle name="Calculation 3 3 6 5" xfId="3376" xr:uid="{00000000-0005-0000-0000-0000E90C0000}"/>
    <cellStyle name="Calculation 3 3 6 5 2" xfId="3377" xr:uid="{00000000-0005-0000-0000-0000EA0C0000}"/>
    <cellStyle name="Calculation 3 3 6 6" xfId="3378" xr:uid="{00000000-0005-0000-0000-0000EB0C0000}"/>
    <cellStyle name="Calculation 3 3 6 6 2" xfId="3379" xr:uid="{00000000-0005-0000-0000-0000EC0C0000}"/>
    <cellStyle name="Calculation 3 3 6 7" xfId="3380" xr:uid="{00000000-0005-0000-0000-0000ED0C0000}"/>
    <cellStyle name="Calculation 3 3 6 8" xfId="3381" xr:uid="{00000000-0005-0000-0000-0000EE0C0000}"/>
    <cellStyle name="Calculation 3 3 7" xfId="3382" xr:uid="{00000000-0005-0000-0000-0000EF0C0000}"/>
    <cellStyle name="Calculation 3 3 7 2" xfId="3383" xr:uid="{00000000-0005-0000-0000-0000F00C0000}"/>
    <cellStyle name="Calculation 3 3 7 2 2" xfId="3384" xr:uid="{00000000-0005-0000-0000-0000F10C0000}"/>
    <cellStyle name="Calculation 3 3 7 2 2 2" xfId="3385" xr:uid="{00000000-0005-0000-0000-0000F20C0000}"/>
    <cellStyle name="Calculation 3 3 7 2 2 3" xfId="3386" xr:uid="{00000000-0005-0000-0000-0000F30C0000}"/>
    <cellStyle name="Calculation 3 3 7 2 2 4" xfId="3387" xr:uid="{00000000-0005-0000-0000-0000F40C0000}"/>
    <cellStyle name="Calculation 3 3 7 2 2 5" xfId="3388" xr:uid="{00000000-0005-0000-0000-0000F50C0000}"/>
    <cellStyle name="Calculation 3 3 7 2 3" xfId="3389" xr:uid="{00000000-0005-0000-0000-0000F60C0000}"/>
    <cellStyle name="Calculation 3 3 7 2 3 2" xfId="3390" xr:uid="{00000000-0005-0000-0000-0000F70C0000}"/>
    <cellStyle name="Calculation 3 3 7 2 3 3" xfId="3391" xr:uid="{00000000-0005-0000-0000-0000F80C0000}"/>
    <cellStyle name="Calculation 3 3 7 2 3 4" xfId="3392" xr:uid="{00000000-0005-0000-0000-0000F90C0000}"/>
    <cellStyle name="Calculation 3 3 7 2 3 5" xfId="3393" xr:uid="{00000000-0005-0000-0000-0000FA0C0000}"/>
    <cellStyle name="Calculation 3 3 7 2 4" xfId="3394" xr:uid="{00000000-0005-0000-0000-0000FB0C0000}"/>
    <cellStyle name="Calculation 3 3 7 2 4 2" xfId="3395" xr:uid="{00000000-0005-0000-0000-0000FC0C0000}"/>
    <cellStyle name="Calculation 3 3 7 2 5" xfId="3396" xr:uid="{00000000-0005-0000-0000-0000FD0C0000}"/>
    <cellStyle name="Calculation 3 3 7 2 5 2" xfId="3397" xr:uid="{00000000-0005-0000-0000-0000FE0C0000}"/>
    <cellStyle name="Calculation 3 3 7 2 6" xfId="3398" xr:uid="{00000000-0005-0000-0000-0000FF0C0000}"/>
    <cellStyle name="Calculation 3 3 7 2 7" xfId="3399" xr:uid="{00000000-0005-0000-0000-0000000D0000}"/>
    <cellStyle name="Calculation 3 3 7 3" xfId="3400" xr:uid="{00000000-0005-0000-0000-0000010D0000}"/>
    <cellStyle name="Calculation 3 3 7 3 2" xfId="3401" xr:uid="{00000000-0005-0000-0000-0000020D0000}"/>
    <cellStyle name="Calculation 3 3 7 3 3" xfId="3402" xr:uid="{00000000-0005-0000-0000-0000030D0000}"/>
    <cellStyle name="Calculation 3 3 7 3 4" xfId="3403" xr:uid="{00000000-0005-0000-0000-0000040D0000}"/>
    <cellStyle name="Calculation 3 3 7 3 5" xfId="3404" xr:uid="{00000000-0005-0000-0000-0000050D0000}"/>
    <cellStyle name="Calculation 3 3 7 4" xfId="3405" xr:uid="{00000000-0005-0000-0000-0000060D0000}"/>
    <cellStyle name="Calculation 3 3 7 4 2" xfId="3406" xr:uid="{00000000-0005-0000-0000-0000070D0000}"/>
    <cellStyle name="Calculation 3 3 7 4 3" xfId="3407" xr:uid="{00000000-0005-0000-0000-0000080D0000}"/>
    <cellStyle name="Calculation 3 3 7 4 4" xfId="3408" xr:uid="{00000000-0005-0000-0000-0000090D0000}"/>
    <cellStyle name="Calculation 3 3 7 4 5" xfId="3409" xr:uid="{00000000-0005-0000-0000-00000A0D0000}"/>
    <cellStyle name="Calculation 3 3 7 5" xfId="3410" xr:uid="{00000000-0005-0000-0000-00000B0D0000}"/>
    <cellStyle name="Calculation 3 3 7 5 2" xfId="3411" xr:uid="{00000000-0005-0000-0000-00000C0D0000}"/>
    <cellStyle name="Calculation 3 3 7 6" xfId="3412" xr:uid="{00000000-0005-0000-0000-00000D0D0000}"/>
    <cellStyle name="Calculation 3 3 7 6 2" xfId="3413" xr:uid="{00000000-0005-0000-0000-00000E0D0000}"/>
    <cellStyle name="Calculation 3 3 7 7" xfId="3414" xr:uid="{00000000-0005-0000-0000-00000F0D0000}"/>
    <cellStyle name="Calculation 3 3 7 8" xfId="3415" xr:uid="{00000000-0005-0000-0000-0000100D0000}"/>
    <cellStyle name="Calculation 3 3 8" xfId="3416" xr:uid="{00000000-0005-0000-0000-0000110D0000}"/>
    <cellStyle name="Calculation 3 3 8 2" xfId="3417" xr:uid="{00000000-0005-0000-0000-0000120D0000}"/>
    <cellStyle name="Calculation 3 3 8 2 2" xfId="3418" xr:uid="{00000000-0005-0000-0000-0000130D0000}"/>
    <cellStyle name="Calculation 3 3 8 2 2 2" xfId="3419" xr:uid="{00000000-0005-0000-0000-0000140D0000}"/>
    <cellStyle name="Calculation 3 3 8 2 2 3" xfId="3420" xr:uid="{00000000-0005-0000-0000-0000150D0000}"/>
    <cellStyle name="Calculation 3 3 8 2 2 4" xfId="3421" xr:uid="{00000000-0005-0000-0000-0000160D0000}"/>
    <cellStyle name="Calculation 3 3 8 2 2 5" xfId="3422" xr:uid="{00000000-0005-0000-0000-0000170D0000}"/>
    <cellStyle name="Calculation 3 3 8 2 3" xfId="3423" xr:uid="{00000000-0005-0000-0000-0000180D0000}"/>
    <cellStyle name="Calculation 3 3 8 2 3 2" xfId="3424" xr:uid="{00000000-0005-0000-0000-0000190D0000}"/>
    <cellStyle name="Calculation 3 3 8 2 3 3" xfId="3425" xr:uid="{00000000-0005-0000-0000-00001A0D0000}"/>
    <cellStyle name="Calculation 3 3 8 2 3 4" xfId="3426" xr:uid="{00000000-0005-0000-0000-00001B0D0000}"/>
    <cellStyle name="Calculation 3 3 8 2 3 5" xfId="3427" xr:uid="{00000000-0005-0000-0000-00001C0D0000}"/>
    <cellStyle name="Calculation 3 3 8 2 4" xfId="3428" xr:uid="{00000000-0005-0000-0000-00001D0D0000}"/>
    <cellStyle name="Calculation 3 3 8 2 4 2" xfId="3429" xr:uid="{00000000-0005-0000-0000-00001E0D0000}"/>
    <cellStyle name="Calculation 3 3 8 2 5" xfId="3430" xr:uid="{00000000-0005-0000-0000-00001F0D0000}"/>
    <cellStyle name="Calculation 3 3 8 2 5 2" xfId="3431" xr:uid="{00000000-0005-0000-0000-0000200D0000}"/>
    <cellStyle name="Calculation 3 3 8 2 6" xfId="3432" xr:uid="{00000000-0005-0000-0000-0000210D0000}"/>
    <cellStyle name="Calculation 3 3 8 2 7" xfId="3433" xr:uid="{00000000-0005-0000-0000-0000220D0000}"/>
    <cellStyle name="Calculation 3 3 8 3" xfId="3434" xr:uid="{00000000-0005-0000-0000-0000230D0000}"/>
    <cellStyle name="Calculation 3 3 8 3 2" xfId="3435" xr:uid="{00000000-0005-0000-0000-0000240D0000}"/>
    <cellStyle name="Calculation 3 3 8 3 3" xfId="3436" xr:uid="{00000000-0005-0000-0000-0000250D0000}"/>
    <cellStyle name="Calculation 3 3 8 3 4" xfId="3437" xr:uid="{00000000-0005-0000-0000-0000260D0000}"/>
    <cellStyle name="Calculation 3 3 8 3 5" xfId="3438" xr:uid="{00000000-0005-0000-0000-0000270D0000}"/>
    <cellStyle name="Calculation 3 3 8 4" xfId="3439" xr:uid="{00000000-0005-0000-0000-0000280D0000}"/>
    <cellStyle name="Calculation 3 3 8 4 2" xfId="3440" xr:uid="{00000000-0005-0000-0000-0000290D0000}"/>
    <cellStyle name="Calculation 3 3 8 4 3" xfId="3441" xr:uid="{00000000-0005-0000-0000-00002A0D0000}"/>
    <cellStyle name="Calculation 3 3 8 4 4" xfId="3442" xr:uid="{00000000-0005-0000-0000-00002B0D0000}"/>
    <cellStyle name="Calculation 3 3 8 4 5" xfId="3443" xr:uid="{00000000-0005-0000-0000-00002C0D0000}"/>
    <cellStyle name="Calculation 3 3 8 5" xfId="3444" xr:uid="{00000000-0005-0000-0000-00002D0D0000}"/>
    <cellStyle name="Calculation 3 3 8 5 2" xfId="3445" xr:uid="{00000000-0005-0000-0000-00002E0D0000}"/>
    <cellStyle name="Calculation 3 3 8 6" xfId="3446" xr:uid="{00000000-0005-0000-0000-00002F0D0000}"/>
    <cellStyle name="Calculation 3 3 8 6 2" xfId="3447" xr:uid="{00000000-0005-0000-0000-0000300D0000}"/>
    <cellStyle name="Calculation 3 3 8 7" xfId="3448" xr:uid="{00000000-0005-0000-0000-0000310D0000}"/>
    <cellStyle name="Calculation 3 3 8 8" xfId="3449" xr:uid="{00000000-0005-0000-0000-0000320D0000}"/>
    <cellStyle name="Calculation 3 3 9" xfId="3450" xr:uid="{00000000-0005-0000-0000-0000330D0000}"/>
    <cellStyle name="Calculation 3 3 9 2" xfId="3451" xr:uid="{00000000-0005-0000-0000-0000340D0000}"/>
    <cellStyle name="Calculation 3 3 9 2 2" xfId="3452" xr:uid="{00000000-0005-0000-0000-0000350D0000}"/>
    <cellStyle name="Calculation 3 3 9 2 2 2" xfId="3453" xr:uid="{00000000-0005-0000-0000-0000360D0000}"/>
    <cellStyle name="Calculation 3 3 9 2 2 3" xfId="3454" xr:uid="{00000000-0005-0000-0000-0000370D0000}"/>
    <cellStyle name="Calculation 3 3 9 2 2 4" xfId="3455" xr:uid="{00000000-0005-0000-0000-0000380D0000}"/>
    <cellStyle name="Calculation 3 3 9 2 2 5" xfId="3456" xr:uid="{00000000-0005-0000-0000-0000390D0000}"/>
    <cellStyle name="Calculation 3 3 9 2 3" xfId="3457" xr:uid="{00000000-0005-0000-0000-00003A0D0000}"/>
    <cellStyle name="Calculation 3 3 9 2 3 2" xfId="3458" xr:uid="{00000000-0005-0000-0000-00003B0D0000}"/>
    <cellStyle name="Calculation 3 3 9 2 3 3" xfId="3459" xr:uid="{00000000-0005-0000-0000-00003C0D0000}"/>
    <cellStyle name="Calculation 3 3 9 2 3 4" xfId="3460" xr:uid="{00000000-0005-0000-0000-00003D0D0000}"/>
    <cellStyle name="Calculation 3 3 9 2 3 5" xfId="3461" xr:uid="{00000000-0005-0000-0000-00003E0D0000}"/>
    <cellStyle name="Calculation 3 3 9 2 4" xfId="3462" xr:uid="{00000000-0005-0000-0000-00003F0D0000}"/>
    <cellStyle name="Calculation 3 3 9 2 4 2" xfId="3463" xr:uid="{00000000-0005-0000-0000-0000400D0000}"/>
    <cellStyle name="Calculation 3 3 9 2 5" xfId="3464" xr:uid="{00000000-0005-0000-0000-0000410D0000}"/>
    <cellStyle name="Calculation 3 3 9 2 5 2" xfId="3465" xr:uid="{00000000-0005-0000-0000-0000420D0000}"/>
    <cellStyle name="Calculation 3 3 9 2 6" xfId="3466" xr:uid="{00000000-0005-0000-0000-0000430D0000}"/>
    <cellStyle name="Calculation 3 3 9 2 7" xfId="3467" xr:uid="{00000000-0005-0000-0000-0000440D0000}"/>
    <cellStyle name="Calculation 3 3 9 3" xfId="3468" xr:uid="{00000000-0005-0000-0000-0000450D0000}"/>
    <cellStyle name="Calculation 3 3 9 3 2" xfId="3469" xr:uid="{00000000-0005-0000-0000-0000460D0000}"/>
    <cellStyle name="Calculation 3 3 9 3 3" xfId="3470" xr:uid="{00000000-0005-0000-0000-0000470D0000}"/>
    <cellStyle name="Calculation 3 3 9 3 4" xfId="3471" xr:uid="{00000000-0005-0000-0000-0000480D0000}"/>
    <cellStyle name="Calculation 3 3 9 3 5" xfId="3472" xr:uid="{00000000-0005-0000-0000-0000490D0000}"/>
    <cellStyle name="Calculation 3 3 9 4" xfId="3473" xr:uid="{00000000-0005-0000-0000-00004A0D0000}"/>
    <cellStyle name="Calculation 3 3 9 4 2" xfId="3474" xr:uid="{00000000-0005-0000-0000-00004B0D0000}"/>
    <cellStyle name="Calculation 3 3 9 4 3" xfId="3475" xr:uid="{00000000-0005-0000-0000-00004C0D0000}"/>
    <cellStyle name="Calculation 3 3 9 4 4" xfId="3476" xr:uid="{00000000-0005-0000-0000-00004D0D0000}"/>
    <cellStyle name="Calculation 3 3 9 4 5" xfId="3477" xr:uid="{00000000-0005-0000-0000-00004E0D0000}"/>
    <cellStyle name="Calculation 3 3 9 5" xfId="3478" xr:uid="{00000000-0005-0000-0000-00004F0D0000}"/>
    <cellStyle name="Calculation 3 3 9 5 2" xfId="3479" xr:uid="{00000000-0005-0000-0000-0000500D0000}"/>
    <cellStyle name="Calculation 3 3 9 6" xfId="3480" xr:uid="{00000000-0005-0000-0000-0000510D0000}"/>
    <cellStyle name="Calculation 3 3 9 6 2" xfId="3481" xr:uid="{00000000-0005-0000-0000-0000520D0000}"/>
    <cellStyle name="Calculation 3 3 9 7" xfId="3482" xr:uid="{00000000-0005-0000-0000-0000530D0000}"/>
    <cellStyle name="Calculation 3 3 9 8" xfId="3483" xr:uid="{00000000-0005-0000-0000-0000540D0000}"/>
    <cellStyle name="Calculation 3 4" xfId="3484" xr:uid="{00000000-0005-0000-0000-0000550D0000}"/>
    <cellStyle name="Calculation 3 4 2" xfId="3485" xr:uid="{00000000-0005-0000-0000-0000560D0000}"/>
    <cellStyle name="Calculation 3 5" xfId="3486" xr:uid="{00000000-0005-0000-0000-0000570D0000}"/>
    <cellStyle name="Calculation 3 5 2" xfId="3487" xr:uid="{00000000-0005-0000-0000-0000580D0000}"/>
    <cellStyle name="Calculation 3 6" xfId="3488" xr:uid="{00000000-0005-0000-0000-0000590D0000}"/>
    <cellStyle name="Calculation 3 7" xfId="3489" xr:uid="{00000000-0005-0000-0000-00005A0D0000}"/>
    <cellStyle name="Calculation 3 7 2" xfId="3490" xr:uid="{00000000-0005-0000-0000-00005B0D0000}"/>
    <cellStyle name="Calculation 3_T-straight with PEDs adjustor" xfId="3491" xr:uid="{00000000-0005-0000-0000-00005C0D0000}"/>
    <cellStyle name="Calculation 4" xfId="3492" xr:uid="{00000000-0005-0000-0000-00005D0D0000}"/>
    <cellStyle name="Calculation 4 2" xfId="3493" xr:uid="{00000000-0005-0000-0000-00005E0D0000}"/>
    <cellStyle name="Calculation 4 2 10" xfId="3494" xr:uid="{00000000-0005-0000-0000-00005F0D0000}"/>
    <cellStyle name="Calculation 4 2 10 2" xfId="3495" xr:uid="{00000000-0005-0000-0000-0000600D0000}"/>
    <cellStyle name="Calculation 4 2 10 2 2" xfId="3496" xr:uid="{00000000-0005-0000-0000-0000610D0000}"/>
    <cellStyle name="Calculation 4 2 10 2 2 2" xfId="3497" xr:uid="{00000000-0005-0000-0000-0000620D0000}"/>
    <cellStyle name="Calculation 4 2 10 2 2 3" xfId="3498" xr:uid="{00000000-0005-0000-0000-0000630D0000}"/>
    <cellStyle name="Calculation 4 2 10 2 2 4" xfId="3499" xr:uid="{00000000-0005-0000-0000-0000640D0000}"/>
    <cellStyle name="Calculation 4 2 10 2 2 5" xfId="3500" xr:uid="{00000000-0005-0000-0000-0000650D0000}"/>
    <cellStyle name="Calculation 4 2 10 2 3" xfId="3501" xr:uid="{00000000-0005-0000-0000-0000660D0000}"/>
    <cellStyle name="Calculation 4 2 10 2 3 2" xfId="3502" xr:uid="{00000000-0005-0000-0000-0000670D0000}"/>
    <cellStyle name="Calculation 4 2 10 2 3 3" xfId="3503" xr:uid="{00000000-0005-0000-0000-0000680D0000}"/>
    <cellStyle name="Calculation 4 2 10 2 3 4" xfId="3504" xr:uid="{00000000-0005-0000-0000-0000690D0000}"/>
    <cellStyle name="Calculation 4 2 10 2 3 5" xfId="3505" xr:uid="{00000000-0005-0000-0000-00006A0D0000}"/>
    <cellStyle name="Calculation 4 2 10 2 4" xfId="3506" xr:uid="{00000000-0005-0000-0000-00006B0D0000}"/>
    <cellStyle name="Calculation 4 2 10 2 4 2" xfId="3507" xr:uid="{00000000-0005-0000-0000-00006C0D0000}"/>
    <cellStyle name="Calculation 4 2 10 2 5" xfId="3508" xr:uid="{00000000-0005-0000-0000-00006D0D0000}"/>
    <cellStyle name="Calculation 4 2 10 2 5 2" xfId="3509" xr:uid="{00000000-0005-0000-0000-00006E0D0000}"/>
    <cellStyle name="Calculation 4 2 10 2 6" xfId="3510" xr:uid="{00000000-0005-0000-0000-00006F0D0000}"/>
    <cellStyle name="Calculation 4 2 10 2 7" xfId="3511" xr:uid="{00000000-0005-0000-0000-0000700D0000}"/>
    <cellStyle name="Calculation 4 2 10 3" xfId="3512" xr:uid="{00000000-0005-0000-0000-0000710D0000}"/>
    <cellStyle name="Calculation 4 2 10 3 2" xfId="3513" xr:uid="{00000000-0005-0000-0000-0000720D0000}"/>
    <cellStyle name="Calculation 4 2 10 3 3" xfId="3514" xr:uid="{00000000-0005-0000-0000-0000730D0000}"/>
    <cellStyle name="Calculation 4 2 10 3 4" xfId="3515" xr:uid="{00000000-0005-0000-0000-0000740D0000}"/>
    <cellStyle name="Calculation 4 2 10 3 5" xfId="3516" xr:uid="{00000000-0005-0000-0000-0000750D0000}"/>
    <cellStyle name="Calculation 4 2 10 4" xfId="3517" xr:uid="{00000000-0005-0000-0000-0000760D0000}"/>
    <cellStyle name="Calculation 4 2 10 4 2" xfId="3518" xr:uid="{00000000-0005-0000-0000-0000770D0000}"/>
    <cellStyle name="Calculation 4 2 10 4 3" xfId="3519" xr:uid="{00000000-0005-0000-0000-0000780D0000}"/>
    <cellStyle name="Calculation 4 2 10 4 4" xfId="3520" xr:uid="{00000000-0005-0000-0000-0000790D0000}"/>
    <cellStyle name="Calculation 4 2 10 4 5" xfId="3521" xr:uid="{00000000-0005-0000-0000-00007A0D0000}"/>
    <cellStyle name="Calculation 4 2 10 5" xfId="3522" xr:uid="{00000000-0005-0000-0000-00007B0D0000}"/>
    <cellStyle name="Calculation 4 2 10 5 2" xfId="3523" xr:uid="{00000000-0005-0000-0000-00007C0D0000}"/>
    <cellStyle name="Calculation 4 2 10 6" xfId="3524" xr:uid="{00000000-0005-0000-0000-00007D0D0000}"/>
    <cellStyle name="Calculation 4 2 10 6 2" xfId="3525" xr:uid="{00000000-0005-0000-0000-00007E0D0000}"/>
    <cellStyle name="Calculation 4 2 10 7" xfId="3526" xr:uid="{00000000-0005-0000-0000-00007F0D0000}"/>
    <cellStyle name="Calculation 4 2 10 8" xfId="3527" xr:uid="{00000000-0005-0000-0000-0000800D0000}"/>
    <cellStyle name="Calculation 4 2 11" xfId="3528" xr:uid="{00000000-0005-0000-0000-0000810D0000}"/>
    <cellStyle name="Calculation 4 2 11 2" xfId="3529" xr:uid="{00000000-0005-0000-0000-0000820D0000}"/>
    <cellStyle name="Calculation 4 2 11 2 2" xfId="3530" xr:uid="{00000000-0005-0000-0000-0000830D0000}"/>
    <cellStyle name="Calculation 4 2 11 2 2 2" xfId="3531" xr:uid="{00000000-0005-0000-0000-0000840D0000}"/>
    <cellStyle name="Calculation 4 2 11 2 2 3" xfId="3532" xr:uid="{00000000-0005-0000-0000-0000850D0000}"/>
    <cellStyle name="Calculation 4 2 11 2 2 4" xfId="3533" xr:uid="{00000000-0005-0000-0000-0000860D0000}"/>
    <cellStyle name="Calculation 4 2 11 2 2 5" xfId="3534" xr:uid="{00000000-0005-0000-0000-0000870D0000}"/>
    <cellStyle name="Calculation 4 2 11 2 3" xfId="3535" xr:uid="{00000000-0005-0000-0000-0000880D0000}"/>
    <cellStyle name="Calculation 4 2 11 2 3 2" xfId="3536" xr:uid="{00000000-0005-0000-0000-0000890D0000}"/>
    <cellStyle name="Calculation 4 2 11 2 3 3" xfId="3537" xr:uid="{00000000-0005-0000-0000-00008A0D0000}"/>
    <cellStyle name="Calculation 4 2 11 2 3 4" xfId="3538" xr:uid="{00000000-0005-0000-0000-00008B0D0000}"/>
    <cellStyle name="Calculation 4 2 11 2 3 5" xfId="3539" xr:uid="{00000000-0005-0000-0000-00008C0D0000}"/>
    <cellStyle name="Calculation 4 2 11 2 4" xfId="3540" xr:uid="{00000000-0005-0000-0000-00008D0D0000}"/>
    <cellStyle name="Calculation 4 2 11 2 4 2" xfId="3541" xr:uid="{00000000-0005-0000-0000-00008E0D0000}"/>
    <cellStyle name="Calculation 4 2 11 2 5" xfId="3542" xr:uid="{00000000-0005-0000-0000-00008F0D0000}"/>
    <cellStyle name="Calculation 4 2 11 2 5 2" xfId="3543" xr:uid="{00000000-0005-0000-0000-0000900D0000}"/>
    <cellStyle name="Calculation 4 2 11 2 6" xfId="3544" xr:uid="{00000000-0005-0000-0000-0000910D0000}"/>
    <cellStyle name="Calculation 4 2 11 2 7" xfId="3545" xr:uid="{00000000-0005-0000-0000-0000920D0000}"/>
    <cellStyle name="Calculation 4 2 11 3" xfId="3546" xr:uid="{00000000-0005-0000-0000-0000930D0000}"/>
    <cellStyle name="Calculation 4 2 11 3 2" xfId="3547" xr:uid="{00000000-0005-0000-0000-0000940D0000}"/>
    <cellStyle name="Calculation 4 2 11 3 3" xfId="3548" xr:uid="{00000000-0005-0000-0000-0000950D0000}"/>
    <cellStyle name="Calculation 4 2 11 3 4" xfId="3549" xr:uid="{00000000-0005-0000-0000-0000960D0000}"/>
    <cellStyle name="Calculation 4 2 11 3 5" xfId="3550" xr:uid="{00000000-0005-0000-0000-0000970D0000}"/>
    <cellStyle name="Calculation 4 2 11 4" xfId="3551" xr:uid="{00000000-0005-0000-0000-0000980D0000}"/>
    <cellStyle name="Calculation 4 2 11 4 2" xfId="3552" xr:uid="{00000000-0005-0000-0000-0000990D0000}"/>
    <cellStyle name="Calculation 4 2 11 4 3" xfId="3553" xr:uid="{00000000-0005-0000-0000-00009A0D0000}"/>
    <cellStyle name="Calculation 4 2 11 4 4" xfId="3554" xr:uid="{00000000-0005-0000-0000-00009B0D0000}"/>
    <cellStyle name="Calculation 4 2 11 4 5" xfId="3555" xr:uid="{00000000-0005-0000-0000-00009C0D0000}"/>
    <cellStyle name="Calculation 4 2 11 5" xfId="3556" xr:uid="{00000000-0005-0000-0000-00009D0D0000}"/>
    <cellStyle name="Calculation 4 2 11 5 2" xfId="3557" xr:uid="{00000000-0005-0000-0000-00009E0D0000}"/>
    <cellStyle name="Calculation 4 2 11 6" xfId="3558" xr:uid="{00000000-0005-0000-0000-00009F0D0000}"/>
    <cellStyle name="Calculation 4 2 11 6 2" xfId="3559" xr:uid="{00000000-0005-0000-0000-0000A00D0000}"/>
    <cellStyle name="Calculation 4 2 11 7" xfId="3560" xr:uid="{00000000-0005-0000-0000-0000A10D0000}"/>
    <cellStyle name="Calculation 4 2 11 8" xfId="3561" xr:uid="{00000000-0005-0000-0000-0000A20D0000}"/>
    <cellStyle name="Calculation 4 2 12" xfId="3562" xr:uid="{00000000-0005-0000-0000-0000A30D0000}"/>
    <cellStyle name="Calculation 4 2 12 2" xfId="3563" xr:uid="{00000000-0005-0000-0000-0000A40D0000}"/>
    <cellStyle name="Calculation 4 2 12 2 2" xfId="3564" xr:uid="{00000000-0005-0000-0000-0000A50D0000}"/>
    <cellStyle name="Calculation 4 2 12 2 2 2" xfId="3565" xr:uid="{00000000-0005-0000-0000-0000A60D0000}"/>
    <cellStyle name="Calculation 4 2 12 2 2 3" xfId="3566" xr:uid="{00000000-0005-0000-0000-0000A70D0000}"/>
    <cellStyle name="Calculation 4 2 12 2 2 4" xfId="3567" xr:uid="{00000000-0005-0000-0000-0000A80D0000}"/>
    <cellStyle name="Calculation 4 2 12 2 2 5" xfId="3568" xr:uid="{00000000-0005-0000-0000-0000A90D0000}"/>
    <cellStyle name="Calculation 4 2 12 2 3" xfId="3569" xr:uid="{00000000-0005-0000-0000-0000AA0D0000}"/>
    <cellStyle name="Calculation 4 2 12 2 3 2" xfId="3570" xr:uid="{00000000-0005-0000-0000-0000AB0D0000}"/>
    <cellStyle name="Calculation 4 2 12 2 3 3" xfId="3571" xr:uid="{00000000-0005-0000-0000-0000AC0D0000}"/>
    <cellStyle name="Calculation 4 2 12 2 3 4" xfId="3572" xr:uid="{00000000-0005-0000-0000-0000AD0D0000}"/>
    <cellStyle name="Calculation 4 2 12 2 3 5" xfId="3573" xr:uid="{00000000-0005-0000-0000-0000AE0D0000}"/>
    <cellStyle name="Calculation 4 2 12 2 4" xfId="3574" xr:uid="{00000000-0005-0000-0000-0000AF0D0000}"/>
    <cellStyle name="Calculation 4 2 12 2 4 2" xfId="3575" xr:uid="{00000000-0005-0000-0000-0000B00D0000}"/>
    <cellStyle name="Calculation 4 2 12 2 5" xfId="3576" xr:uid="{00000000-0005-0000-0000-0000B10D0000}"/>
    <cellStyle name="Calculation 4 2 12 2 5 2" xfId="3577" xr:uid="{00000000-0005-0000-0000-0000B20D0000}"/>
    <cellStyle name="Calculation 4 2 12 2 6" xfId="3578" xr:uid="{00000000-0005-0000-0000-0000B30D0000}"/>
    <cellStyle name="Calculation 4 2 12 2 7" xfId="3579" xr:uid="{00000000-0005-0000-0000-0000B40D0000}"/>
    <cellStyle name="Calculation 4 2 12 3" xfId="3580" xr:uid="{00000000-0005-0000-0000-0000B50D0000}"/>
    <cellStyle name="Calculation 4 2 12 3 2" xfId="3581" xr:uid="{00000000-0005-0000-0000-0000B60D0000}"/>
    <cellStyle name="Calculation 4 2 12 3 3" xfId="3582" xr:uid="{00000000-0005-0000-0000-0000B70D0000}"/>
    <cellStyle name="Calculation 4 2 12 3 4" xfId="3583" xr:uid="{00000000-0005-0000-0000-0000B80D0000}"/>
    <cellStyle name="Calculation 4 2 12 3 5" xfId="3584" xr:uid="{00000000-0005-0000-0000-0000B90D0000}"/>
    <cellStyle name="Calculation 4 2 12 4" xfId="3585" xr:uid="{00000000-0005-0000-0000-0000BA0D0000}"/>
    <cellStyle name="Calculation 4 2 12 4 2" xfId="3586" xr:uid="{00000000-0005-0000-0000-0000BB0D0000}"/>
    <cellStyle name="Calculation 4 2 12 4 3" xfId="3587" xr:uid="{00000000-0005-0000-0000-0000BC0D0000}"/>
    <cellStyle name="Calculation 4 2 12 4 4" xfId="3588" xr:uid="{00000000-0005-0000-0000-0000BD0D0000}"/>
    <cellStyle name="Calculation 4 2 12 4 5" xfId="3589" xr:uid="{00000000-0005-0000-0000-0000BE0D0000}"/>
    <cellStyle name="Calculation 4 2 12 5" xfId="3590" xr:uid="{00000000-0005-0000-0000-0000BF0D0000}"/>
    <cellStyle name="Calculation 4 2 12 5 2" xfId="3591" xr:uid="{00000000-0005-0000-0000-0000C00D0000}"/>
    <cellStyle name="Calculation 4 2 12 6" xfId="3592" xr:uid="{00000000-0005-0000-0000-0000C10D0000}"/>
    <cellStyle name="Calculation 4 2 12 6 2" xfId="3593" xr:uid="{00000000-0005-0000-0000-0000C20D0000}"/>
    <cellStyle name="Calculation 4 2 12 7" xfId="3594" xr:uid="{00000000-0005-0000-0000-0000C30D0000}"/>
    <cellStyle name="Calculation 4 2 12 8" xfId="3595" xr:uid="{00000000-0005-0000-0000-0000C40D0000}"/>
    <cellStyle name="Calculation 4 2 13" xfId="3596" xr:uid="{00000000-0005-0000-0000-0000C50D0000}"/>
    <cellStyle name="Calculation 4 2 13 2" xfId="3597" xr:uid="{00000000-0005-0000-0000-0000C60D0000}"/>
    <cellStyle name="Calculation 4 2 13 2 2" xfId="3598" xr:uid="{00000000-0005-0000-0000-0000C70D0000}"/>
    <cellStyle name="Calculation 4 2 13 2 2 2" xfId="3599" xr:uid="{00000000-0005-0000-0000-0000C80D0000}"/>
    <cellStyle name="Calculation 4 2 13 2 2 3" xfId="3600" xr:uid="{00000000-0005-0000-0000-0000C90D0000}"/>
    <cellStyle name="Calculation 4 2 13 2 2 4" xfId="3601" xr:uid="{00000000-0005-0000-0000-0000CA0D0000}"/>
    <cellStyle name="Calculation 4 2 13 2 2 5" xfId="3602" xr:uid="{00000000-0005-0000-0000-0000CB0D0000}"/>
    <cellStyle name="Calculation 4 2 13 2 3" xfId="3603" xr:uid="{00000000-0005-0000-0000-0000CC0D0000}"/>
    <cellStyle name="Calculation 4 2 13 2 3 2" xfId="3604" xr:uid="{00000000-0005-0000-0000-0000CD0D0000}"/>
    <cellStyle name="Calculation 4 2 13 2 3 3" xfId="3605" xr:uid="{00000000-0005-0000-0000-0000CE0D0000}"/>
    <cellStyle name="Calculation 4 2 13 2 3 4" xfId="3606" xr:uid="{00000000-0005-0000-0000-0000CF0D0000}"/>
    <cellStyle name="Calculation 4 2 13 2 3 5" xfId="3607" xr:uid="{00000000-0005-0000-0000-0000D00D0000}"/>
    <cellStyle name="Calculation 4 2 13 2 4" xfId="3608" xr:uid="{00000000-0005-0000-0000-0000D10D0000}"/>
    <cellStyle name="Calculation 4 2 13 2 4 2" xfId="3609" xr:uid="{00000000-0005-0000-0000-0000D20D0000}"/>
    <cellStyle name="Calculation 4 2 13 2 5" xfId="3610" xr:uid="{00000000-0005-0000-0000-0000D30D0000}"/>
    <cellStyle name="Calculation 4 2 13 2 5 2" xfId="3611" xr:uid="{00000000-0005-0000-0000-0000D40D0000}"/>
    <cellStyle name="Calculation 4 2 13 2 6" xfId="3612" xr:uid="{00000000-0005-0000-0000-0000D50D0000}"/>
    <cellStyle name="Calculation 4 2 13 2 7" xfId="3613" xr:uid="{00000000-0005-0000-0000-0000D60D0000}"/>
    <cellStyle name="Calculation 4 2 13 3" xfId="3614" xr:uid="{00000000-0005-0000-0000-0000D70D0000}"/>
    <cellStyle name="Calculation 4 2 13 3 2" xfId="3615" xr:uid="{00000000-0005-0000-0000-0000D80D0000}"/>
    <cellStyle name="Calculation 4 2 13 3 3" xfId="3616" xr:uid="{00000000-0005-0000-0000-0000D90D0000}"/>
    <cellStyle name="Calculation 4 2 13 3 4" xfId="3617" xr:uid="{00000000-0005-0000-0000-0000DA0D0000}"/>
    <cellStyle name="Calculation 4 2 13 3 5" xfId="3618" xr:uid="{00000000-0005-0000-0000-0000DB0D0000}"/>
    <cellStyle name="Calculation 4 2 13 4" xfId="3619" xr:uid="{00000000-0005-0000-0000-0000DC0D0000}"/>
    <cellStyle name="Calculation 4 2 13 4 2" xfId="3620" xr:uid="{00000000-0005-0000-0000-0000DD0D0000}"/>
    <cellStyle name="Calculation 4 2 13 4 3" xfId="3621" xr:uid="{00000000-0005-0000-0000-0000DE0D0000}"/>
    <cellStyle name="Calculation 4 2 13 4 4" xfId="3622" xr:uid="{00000000-0005-0000-0000-0000DF0D0000}"/>
    <cellStyle name="Calculation 4 2 13 4 5" xfId="3623" xr:uid="{00000000-0005-0000-0000-0000E00D0000}"/>
    <cellStyle name="Calculation 4 2 13 5" xfId="3624" xr:uid="{00000000-0005-0000-0000-0000E10D0000}"/>
    <cellStyle name="Calculation 4 2 13 5 2" xfId="3625" xr:uid="{00000000-0005-0000-0000-0000E20D0000}"/>
    <cellStyle name="Calculation 4 2 13 6" xfId="3626" xr:uid="{00000000-0005-0000-0000-0000E30D0000}"/>
    <cellStyle name="Calculation 4 2 13 6 2" xfId="3627" xr:uid="{00000000-0005-0000-0000-0000E40D0000}"/>
    <cellStyle name="Calculation 4 2 13 7" xfId="3628" xr:uid="{00000000-0005-0000-0000-0000E50D0000}"/>
    <cellStyle name="Calculation 4 2 13 8" xfId="3629" xr:uid="{00000000-0005-0000-0000-0000E60D0000}"/>
    <cellStyle name="Calculation 4 2 14" xfId="3630" xr:uid="{00000000-0005-0000-0000-0000E70D0000}"/>
    <cellStyle name="Calculation 4 2 14 2" xfId="3631" xr:uid="{00000000-0005-0000-0000-0000E80D0000}"/>
    <cellStyle name="Calculation 4 2 14 2 2" xfId="3632" xr:uid="{00000000-0005-0000-0000-0000E90D0000}"/>
    <cellStyle name="Calculation 4 2 14 2 2 2" xfId="3633" xr:uid="{00000000-0005-0000-0000-0000EA0D0000}"/>
    <cellStyle name="Calculation 4 2 14 2 2 3" xfId="3634" xr:uid="{00000000-0005-0000-0000-0000EB0D0000}"/>
    <cellStyle name="Calculation 4 2 14 2 2 4" xfId="3635" xr:uid="{00000000-0005-0000-0000-0000EC0D0000}"/>
    <cellStyle name="Calculation 4 2 14 2 2 5" xfId="3636" xr:uid="{00000000-0005-0000-0000-0000ED0D0000}"/>
    <cellStyle name="Calculation 4 2 14 2 3" xfId="3637" xr:uid="{00000000-0005-0000-0000-0000EE0D0000}"/>
    <cellStyle name="Calculation 4 2 14 2 3 2" xfId="3638" xr:uid="{00000000-0005-0000-0000-0000EF0D0000}"/>
    <cellStyle name="Calculation 4 2 14 2 3 3" xfId="3639" xr:uid="{00000000-0005-0000-0000-0000F00D0000}"/>
    <cellStyle name="Calculation 4 2 14 2 3 4" xfId="3640" xr:uid="{00000000-0005-0000-0000-0000F10D0000}"/>
    <cellStyle name="Calculation 4 2 14 2 3 5" xfId="3641" xr:uid="{00000000-0005-0000-0000-0000F20D0000}"/>
    <cellStyle name="Calculation 4 2 14 2 4" xfId="3642" xr:uid="{00000000-0005-0000-0000-0000F30D0000}"/>
    <cellStyle name="Calculation 4 2 14 2 4 2" xfId="3643" xr:uid="{00000000-0005-0000-0000-0000F40D0000}"/>
    <cellStyle name="Calculation 4 2 14 2 5" xfId="3644" xr:uid="{00000000-0005-0000-0000-0000F50D0000}"/>
    <cellStyle name="Calculation 4 2 14 2 5 2" xfId="3645" xr:uid="{00000000-0005-0000-0000-0000F60D0000}"/>
    <cellStyle name="Calculation 4 2 14 2 6" xfId="3646" xr:uid="{00000000-0005-0000-0000-0000F70D0000}"/>
    <cellStyle name="Calculation 4 2 14 2 7" xfId="3647" xr:uid="{00000000-0005-0000-0000-0000F80D0000}"/>
    <cellStyle name="Calculation 4 2 14 3" xfId="3648" xr:uid="{00000000-0005-0000-0000-0000F90D0000}"/>
    <cellStyle name="Calculation 4 2 14 3 2" xfId="3649" xr:uid="{00000000-0005-0000-0000-0000FA0D0000}"/>
    <cellStyle name="Calculation 4 2 14 3 3" xfId="3650" xr:uid="{00000000-0005-0000-0000-0000FB0D0000}"/>
    <cellStyle name="Calculation 4 2 14 3 4" xfId="3651" xr:uid="{00000000-0005-0000-0000-0000FC0D0000}"/>
    <cellStyle name="Calculation 4 2 14 3 5" xfId="3652" xr:uid="{00000000-0005-0000-0000-0000FD0D0000}"/>
    <cellStyle name="Calculation 4 2 14 4" xfId="3653" xr:uid="{00000000-0005-0000-0000-0000FE0D0000}"/>
    <cellStyle name="Calculation 4 2 14 4 2" xfId="3654" xr:uid="{00000000-0005-0000-0000-0000FF0D0000}"/>
    <cellStyle name="Calculation 4 2 14 4 3" xfId="3655" xr:uid="{00000000-0005-0000-0000-0000000E0000}"/>
    <cellStyle name="Calculation 4 2 14 4 4" xfId="3656" xr:uid="{00000000-0005-0000-0000-0000010E0000}"/>
    <cellStyle name="Calculation 4 2 14 4 5" xfId="3657" xr:uid="{00000000-0005-0000-0000-0000020E0000}"/>
    <cellStyle name="Calculation 4 2 14 5" xfId="3658" xr:uid="{00000000-0005-0000-0000-0000030E0000}"/>
    <cellStyle name="Calculation 4 2 14 5 2" xfId="3659" xr:uid="{00000000-0005-0000-0000-0000040E0000}"/>
    <cellStyle name="Calculation 4 2 14 6" xfId="3660" xr:uid="{00000000-0005-0000-0000-0000050E0000}"/>
    <cellStyle name="Calculation 4 2 14 6 2" xfId="3661" xr:uid="{00000000-0005-0000-0000-0000060E0000}"/>
    <cellStyle name="Calculation 4 2 14 7" xfId="3662" xr:uid="{00000000-0005-0000-0000-0000070E0000}"/>
    <cellStyle name="Calculation 4 2 14 8" xfId="3663" xr:uid="{00000000-0005-0000-0000-0000080E0000}"/>
    <cellStyle name="Calculation 4 2 15" xfId="3664" xr:uid="{00000000-0005-0000-0000-0000090E0000}"/>
    <cellStyle name="Calculation 4 2 15 2" xfId="3665" xr:uid="{00000000-0005-0000-0000-00000A0E0000}"/>
    <cellStyle name="Calculation 4 2 15 2 2" xfId="3666" xr:uid="{00000000-0005-0000-0000-00000B0E0000}"/>
    <cellStyle name="Calculation 4 2 15 2 3" xfId="3667" xr:uid="{00000000-0005-0000-0000-00000C0E0000}"/>
    <cellStyle name="Calculation 4 2 15 2 4" xfId="3668" xr:uid="{00000000-0005-0000-0000-00000D0E0000}"/>
    <cellStyle name="Calculation 4 2 15 2 5" xfId="3669" xr:uid="{00000000-0005-0000-0000-00000E0E0000}"/>
    <cellStyle name="Calculation 4 2 15 3" xfId="3670" xr:uid="{00000000-0005-0000-0000-00000F0E0000}"/>
    <cellStyle name="Calculation 4 2 15 3 2" xfId="3671" xr:uid="{00000000-0005-0000-0000-0000100E0000}"/>
    <cellStyle name="Calculation 4 2 15 3 3" xfId="3672" xr:uid="{00000000-0005-0000-0000-0000110E0000}"/>
    <cellStyle name="Calculation 4 2 15 3 4" xfId="3673" xr:uid="{00000000-0005-0000-0000-0000120E0000}"/>
    <cellStyle name="Calculation 4 2 15 3 5" xfId="3674" xr:uid="{00000000-0005-0000-0000-0000130E0000}"/>
    <cellStyle name="Calculation 4 2 15 4" xfId="3675" xr:uid="{00000000-0005-0000-0000-0000140E0000}"/>
    <cellStyle name="Calculation 4 2 15 4 2" xfId="3676" xr:uid="{00000000-0005-0000-0000-0000150E0000}"/>
    <cellStyle name="Calculation 4 2 15 5" xfId="3677" xr:uid="{00000000-0005-0000-0000-0000160E0000}"/>
    <cellStyle name="Calculation 4 2 15 5 2" xfId="3678" xr:uid="{00000000-0005-0000-0000-0000170E0000}"/>
    <cellStyle name="Calculation 4 2 15 6" xfId="3679" xr:uid="{00000000-0005-0000-0000-0000180E0000}"/>
    <cellStyle name="Calculation 4 2 15 7" xfId="3680" xr:uid="{00000000-0005-0000-0000-0000190E0000}"/>
    <cellStyle name="Calculation 4 2 16" xfId="3681" xr:uid="{00000000-0005-0000-0000-00001A0E0000}"/>
    <cellStyle name="Calculation 4 2 16 2" xfId="3682" xr:uid="{00000000-0005-0000-0000-00001B0E0000}"/>
    <cellStyle name="Calculation 4 2 16 3" xfId="3683" xr:uid="{00000000-0005-0000-0000-00001C0E0000}"/>
    <cellStyle name="Calculation 4 2 16 4" xfId="3684" xr:uid="{00000000-0005-0000-0000-00001D0E0000}"/>
    <cellStyle name="Calculation 4 2 16 5" xfId="3685" xr:uid="{00000000-0005-0000-0000-00001E0E0000}"/>
    <cellStyle name="Calculation 4 2 17" xfId="3686" xr:uid="{00000000-0005-0000-0000-00001F0E0000}"/>
    <cellStyle name="Calculation 4 2 17 2" xfId="3687" xr:uid="{00000000-0005-0000-0000-0000200E0000}"/>
    <cellStyle name="Calculation 4 2 17 3" xfId="3688" xr:uid="{00000000-0005-0000-0000-0000210E0000}"/>
    <cellStyle name="Calculation 4 2 17 4" xfId="3689" xr:uid="{00000000-0005-0000-0000-0000220E0000}"/>
    <cellStyle name="Calculation 4 2 17 5" xfId="3690" xr:uid="{00000000-0005-0000-0000-0000230E0000}"/>
    <cellStyle name="Calculation 4 2 18" xfId="3691" xr:uid="{00000000-0005-0000-0000-0000240E0000}"/>
    <cellStyle name="Calculation 4 2 18 2" xfId="3692" xr:uid="{00000000-0005-0000-0000-0000250E0000}"/>
    <cellStyle name="Calculation 4 2 19" xfId="3693" xr:uid="{00000000-0005-0000-0000-0000260E0000}"/>
    <cellStyle name="Calculation 4 2 19 2" xfId="3694" xr:uid="{00000000-0005-0000-0000-0000270E0000}"/>
    <cellStyle name="Calculation 4 2 2" xfId="3695" xr:uid="{00000000-0005-0000-0000-0000280E0000}"/>
    <cellStyle name="Calculation 4 2 2 2" xfId="3696" xr:uid="{00000000-0005-0000-0000-0000290E0000}"/>
    <cellStyle name="Calculation 4 2 2 2 2" xfId="3697" xr:uid="{00000000-0005-0000-0000-00002A0E0000}"/>
    <cellStyle name="Calculation 4 2 2 2 2 2" xfId="3698" xr:uid="{00000000-0005-0000-0000-00002B0E0000}"/>
    <cellStyle name="Calculation 4 2 2 2 2 3" xfId="3699" xr:uid="{00000000-0005-0000-0000-00002C0E0000}"/>
    <cellStyle name="Calculation 4 2 2 2 2 4" xfId="3700" xr:uid="{00000000-0005-0000-0000-00002D0E0000}"/>
    <cellStyle name="Calculation 4 2 2 2 2 5" xfId="3701" xr:uid="{00000000-0005-0000-0000-00002E0E0000}"/>
    <cellStyle name="Calculation 4 2 2 2 3" xfId="3702" xr:uid="{00000000-0005-0000-0000-00002F0E0000}"/>
    <cellStyle name="Calculation 4 2 2 2 3 2" xfId="3703" xr:uid="{00000000-0005-0000-0000-0000300E0000}"/>
    <cellStyle name="Calculation 4 2 2 2 3 3" xfId="3704" xr:uid="{00000000-0005-0000-0000-0000310E0000}"/>
    <cellStyle name="Calculation 4 2 2 2 3 4" xfId="3705" xr:uid="{00000000-0005-0000-0000-0000320E0000}"/>
    <cellStyle name="Calculation 4 2 2 2 3 5" xfId="3706" xr:uid="{00000000-0005-0000-0000-0000330E0000}"/>
    <cellStyle name="Calculation 4 2 2 2 4" xfId="3707" xr:uid="{00000000-0005-0000-0000-0000340E0000}"/>
    <cellStyle name="Calculation 4 2 2 2 4 2" xfId="3708" xr:uid="{00000000-0005-0000-0000-0000350E0000}"/>
    <cellStyle name="Calculation 4 2 2 2 5" xfId="3709" xr:uid="{00000000-0005-0000-0000-0000360E0000}"/>
    <cellStyle name="Calculation 4 2 2 2 5 2" xfId="3710" xr:uid="{00000000-0005-0000-0000-0000370E0000}"/>
    <cellStyle name="Calculation 4 2 2 2 6" xfId="3711" xr:uid="{00000000-0005-0000-0000-0000380E0000}"/>
    <cellStyle name="Calculation 4 2 2 2 7" xfId="3712" xr:uid="{00000000-0005-0000-0000-0000390E0000}"/>
    <cellStyle name="Calculation 4 2 2 3" xfId="3713" xr:uid="{00000000-0005-0000-0000-00003A0E0000}"/>
    <cellStyle name="Calculation 4 2 2 3 2" xfId="3714" xr:uid="{00000000-0005-0000-0000-00003B0E0000}"/>
    <cellStyle name="Calculation 4 2 2 3 3" xfId="3715" xr:uid="{00000000-0005-0000-0000-00003C0E0000}"/>
    <cellStyle name="Calculation 4 2 2 3 4" xfId="3716" xr:uid="{00000000-0005-0000-0000-00003D0E0000}"/>
    <cellStyle name="Calculation 4 2 2 3 5" xfId="3717" xr:uid="{00000000-0005-0000-0000-00003E0E0000}"/>
    <cellStyle name="Calculation 4 2 2 4" xfId="3718" xr:uid="{00000000-0005-0000-0000-00003F0E0000}"/>
    <cellStyle name="Calculation 4 2 2 4 2" xfId="3719" xr:uid="{00000000-0005-0000-0000-0000400E0000}"/>
    <cellStyle name="Calculation 4 2 2 4 3" xfId="3720" xr:uid="{00000000-0005-0000-0000-0000410E0000}"/>
    <cellStyle name="Calculation 4 2 2 4 4" xfId="3721" xr:uid="{00000000-0005-0000-0000-0000420E0000}"/>
    <cellStyle name="Calculation 4 2 2 4 5" xfId="3722" xr:uid="{00000000-0005-0000-0000-0000430E0000}"/>
    <cellStyle name="Calculation 4 2 2 5" xfId="3723" xr:uid="{00000000-0005-0000-0000-0000440E0000}"/>
    <cellStyle name="Calculation 4 2 2 5 2" xfId="3724" xr:uid="{00000000-0005-0000-0000-0000450E0000}"/>
    <cellStyle name="Calculation 4 2 2 6" xfId="3725" xr:uid="{00000000-0005-0000-0000-0000460E0000}"/>
    <cellStyle name="Calculation 4 2 2 6 2" xfId="3726" xr:uid="{00000000-0005-0000-0000-0000470E0000}"/>
    <cellStyle name="Calculation 4 2 2 7" xfId="3727" xr:uid="{00000000-0005-0000-0000-0000480E0000}"/>
    <cellStyle name="Calculation 4 2 2 8" xfId="3728" xr:uid="{00000000-0005-0000-0000-0000490E0000}"/>
    <cellStyle name="Calculation 4 2 20" xfId="3729" xr:uid="{00000000-0005-0000-0000-00004A0E0000}"/>
    <cellStyle name="Calculation 4 2 21" xfId="3730" xr:uid="{00000000-0005-0000-0000-00004B0E0000}"/>
    <cellStyle name="Calculation 4 2 3" xfId="3731" xr:uid="{00000000-0005-0000-0000-00004C0E0000}"/>
    <cellStyle name="Calculation 4 2 3 2" xfId="3732" xr:uid="{00000000-0005-0000-0000-00004D0E0000}"/>
    <cellStyle name="Calculation 4 2 3 2 2" xfId="3733" xr:uid="{00000000-0005-0000-0000-00004E0E0000}"/>
    <cellStyle name="Calculation 4 2 3 2 2 2" xfId="3734" xr:uid="{00000000-0005-0000-0000-00004F0E0000}"/>
    <cellStyle name="Calculation 4 2 3 2 2 3" xfId="3735" xr:uid="{00000000-0005-0000-0000-0000500E0000}"/>
    <cellStyle name="Calculation 4 2 3 2 2 4" xfId="3736" xr:uid="{00000000-0005-0000-0000-0000510E0000}"/>
    <cellStyle name="Calculation 4 2 3 2 2 5" xfId="3737" xr:uid="{00000000-0005-0000-0000-0000520E0000}"/>
    <cellStyle name="Calculation 4 2 3 2 3" xfId="3738" xr:uid="{00000000-0005-0000-0000-0000530E0000}"/>
    <cellStyle name="Calculation 4 2 3 2 3 2" xfId="3739" xr:uid="{00000000-0005-0000-0000-0000540E0000}"/>
    <cellStyle name="Calculation 4 2 3 2 3 3" xfId="3740" xr:uid="{00000000-0005-0000-0000-0000550E0000}"/>
    <cellStyle name="Calculation 4 2 3 2 3 4" xfId="3741" xr:uid="{00000000-0005-0000-0000-0000560E0000}"/>
    <cellStyle name="Calculation 4 2 3 2 3 5" xfId="3742" xr:uid="{00000000-0005-0000-0000-0000570E0000}"/>
    <cellStyle name="Calculation 4 2 3 2 4" xfId="3743" xr:uid="{00000000-0005-0000-0000-0000580E0000}"/>
    <cellStyle name="Calculation 4 2 3 2 4 2" xfId="3744" xr:uid="{00000000-0005-0000-0000-0000590E0000}"/>
    <cellStyle name="Calculation 4 2 3 2 5" xfId="3745" xr:uid="{00000000-0005-0000-0000-00005A0E0000}"/>
    <cellStyle name="Calculation 4 2 3 2 5 2" xfId="3746" xr:uid="{00000000-0005-0000-0000-00005B0E0000}"/>
    <cellStyle name="Calculation 4 2 3 2 6" xfId="3747" xr:uid="{00000000-0005-0000-0000-00005C0E0000}"/>
    <cellStyle name="Calculation 4 2 3 2 7" xfId="3748" xr:uid="{00000000-0005-0000-0000-00005D0E0000}"/>
    <cellStyle name="Calculation 4 2 3 3" xfId="3749" xr:uid="{00000000-0005-0000-0000-00005E0E0000}"/>
    <cellStyle name="Calculation 4 2 3 3 2" xfId="3750" xr:uid="{00000000-0005-0000-0000-00005F0E0000}"/>
    <cellStyle name="Calculation 4 2 3 3 3" xfId="3751" xr:uid="{00000000-0005-0000-0000-0000600E0000}"/>
    <cellStyle name="Calculation 4 2 3 3 4" xfId="3752" xr:uid="{00000000-0005-0000-0000-0000610E0000}"/>
    <cellStyle name="Calculation 4 2 3 3 5" xfId="3753" xr:uid="{00000000-0005-0000-0000-0000620E0000}"/>
    <cellStyle name="Calculation 4 2 3 4" xfId="3754" xr:uid="{00000000-0005-0000-0000-0000630E0000}"/>
    <cellStyle name="Calculation 4 2 3 4 2" xfId="3755" xr:uid="{00000000-0005-0000-0000-0000640E0000}"/>
    <cellStyle name="Calculation 4 2 3 4 3" xfId="3756" xr:uid="{00000000-0005-0000-0000-0000650E0000}"/>
    <cellStyle name="Calculation 4 2 3 4 4" xfId="3757" xr:uid="{00000000-0005-0000-0000-0000660E0000}"/>
    <cellStyle name="Calculation 4 2 3 4 5" xfId="3758" xr:uid="{00000000-0005-0000-0000-0000670E0000}"/>
    <cellStyle name="Calculation 4 2 3 5" xfId="3759" xr:uid="{00000000-0005-0000-0000-0000680E0000}"/>
    <cellStyle name="Calculation 4 2 3 5 2" xfId="3760" xr:uid="{00000000-0005-0000-0000-0000690E0000}"/>
    <cellStyle name="Calculation 4 2 3 6" xfId="3761" xr:uid="{00000000-0005-0000-0000-00006A0E0000}"/>
    <cellStyle name="Calculation 4 2 3 6 2" xfId="3762" xr:uid="{00000000-0005-0000-0000-00006B0E0000}"/>
    <cellStyle name="Calculation 4 2 3 7" xfId="3763" xr:uid="{00000000-0005-0000-0000-00006C0E0000}"/>
    <cellStyle name="Calculation 4 2 3 8" xfId="3764" xr:uid="{00000000-0005-0000-0000-00006D0E0000}"/>
    <cellStyle name="Calculation 4 2 4" xfId="3765" xr:uid="{00000000-0005-0000-0000-00006E0E0000}"/>
    <cellStyle name="Calculation 4 2 4 2" xfId="3766" xr:uid="{00000000-0005-0000-0000-00006F0E0000}"/>
    <cellStyle name="Calculation 4 2 4 2 2" xfId="3767" xr:uid="{00000000-0005-0000-0000-0000700E0000}"/>
    <cellStyle name="Calculation 4 2 4 2 2 2" xfId="3768" xr:uid="{00000000-0005-0000-0000-0000710E0000}"/>
    <cellStyle name="Calculation 4 2 4 2 2 3" xfId="3769" xr:uid="{00000000-0005-0000-0000-0000720E0000}"/>
    <cellStyle name="Calculation 4 2 4 2 2 4" xfId="3770" xr:uid="{00000000-0005-0000-0000-0000730E0000}"/>
    <cellStyle name="Calculation 4 2 4 2 2 5" xfId="3771" xr:uid="{00000000-0005-0000-0000-0000740E0000}"/>
    <cellStyle name="Calculation 4 2 4 2 3" xfId="3772" xr:uid="{00000000-0005-0000-0000-0000750E0000}"/>
    <cellStyle name="Calculation 4 2 4 2 3 2" xfId="3773" xr:uid="{00000000-0005-0000-0000-0000760E0000}"/>
    <cellStyle name="Calculation 4 2 4 2 3 3" xfId="3774" xr:uid="{00000000-0005-0000-0000-0000770E0000}"/>
    <cellStyle name="Calculation 4 2 4 2 3 4" xfId="3775" xr:uid="{00000000-0005-0000-0000-0000780E0000}"/>
    <cellStyle name="Calculation 4 2 4 2 3 5" xfId="3776" xr:uid="{00000000-0005-0000-0000-0000790E0000}"/>
    <cellStyle name="Calculation 4 2 4 2 4" xfId="3777" xr:uid="{00000000-0005-0000-0000-00007A0E0000}"/>
    <cellStyle name="Calculation 4 2 4 2 4 2" xfId="3778" xr:uid="{00000000-0005-0000-0000-00007B0E0000}"/>
    <cellStyle name="Calculation 4 2 4 2 5" xfId="3779" xr:uid="{00000000-0005-0000-0000-00007C0E0000}"/>
    <cellStyle name="Calculation 4 2 4 2 5 2" xfId="3780" xr:uid="{00000000-0005-0000-0000-00007D0E0000}"/>
    <cellStyle name="Calculation 4 2 4 2 6" xfId="3781" xr:uid="{00000000-0005-0000-0000-00007E0E0000}"/>
    <cellStyle name="Calculation 4 2 4 2 7" xfId="3782" xr:uid="{00000000-0005-0000-0000-00007F0E0000}"/>
    <cellStyle name="Calculation 4 2 4 3" xfId="3783" xr:uid="{00000000-0005-0000-0000-0000800E0000}"/>
    <cellStyle name="Calculation 4 2 4 3 2" xfId="3784" xr:uid="{00000000-0005-0000-0000-0000810E0000}"/>
    <cellStyle name="Calculation 4 2 4 3 3" xfId="3785" xr:uid="{00000000-0005-0000-0000-0000820E0000}"/>
    <cellStyle name="Calculation 4 2 4 3 4" xfId="3786" xr:uid="{00000000-0005-0000-0000-0000830E0000}"/>
    <cellStyle name="Calculation 4 2 4 3 5" xfId="3787" xr:uid="{00000000-0005-0000-0000-0000840E0000}"/>
    <cellStyle name="Calculation 4 2 4 4" xfId="3788" xr:uid="{00000000-0005-0000-0000-0000850E0000}"/>
    <cellStyle name="Calculation 4 2 4 4 2" xfId="3789" xr:uid="{00000000-0005-0000-0000-0000860E0000}"/>
    <cellStyle name="Calculation 4 2 4 4 3" xfId="3790" xr:uid="{00000000-0005-0000-0000-0000870E0000}"/>
    <cellStyle name="Calculation 4 2 4 4 4" xfId="3791" xr:uid="{00000000-0005-0000-0000-0000880E0000}"/>
    <cellStyle name="Calculation 4 2 4 4 5" xfId="3792" xr:uid="{00000000-0005-0000-0000-0000890E0000}"/>
    <cellStyle name="Calculation 4 2 4 5" xfId="3793" xr:uid="{00000000-0005-0000-0000-00008A0E0000}"/>
    <cellStyle name="Calculation 4 2 4 5 2" xfId="3794" xr:uid="{00000000-0005-0000-0000-00008B0E0000}"/>
    <cellStyle name="Calculation 4 2 4 6" xfId="3795" xr:uid="{00000000-0005-0000-0000-00008C0E0000}"/>
    <cellStyle name="Calculation 4 2 4 6 2" xfId="3796" xr:uid="{00000000-0005-0000-0000-00008D0E0000}"/>
    <cellStyle name="Calculation 4 2 4 7" xfId="3797" xr:uid="{00000000-0005-0000-0000-00008E0E0000}"/>
    <cellStyle name="Calculation 4 2 4 8" xfId="3798" xr:uid="{00000000-0005-0000-0000-00008F0E0000}"/>
    <cellStyle name="Calculation 4 2 5" xfId="3799" xr:uid="{00000000-0005-0000-0000-0000900E0000}"/>
    <cellStyle name="Calculation 4 2 5 2" xfId="3800" xr:uid="{00000000-0005-0000-0000-0000910E0000}"/>
    <cellStyle name="Calculation 4 2 5 2 2" xfId="3801" xr:uid="{00000000-0005-0000-0000-0000920E0000}"/>
    <cellStyle name="Calculation 4 2 5 2 2 2" xfId="3802" xr:uid="{00000000-0005-0000-0000-0000930E0000}"/>
    <cellStyle name="Calculation 4 2 5 2 2 3" xfId="3803" xr:uid="{00000000-0005-0000-0000-0000940E0000}"/>
    <cellStyle name="Calculation 4 2 5 2 2 4" xfId="3804" xr:uid="{00000000-0005-0000-0000-0000950E0000}"/>
    <cellStyle name="Calculation 4 2 5 2 2 5" xfId="3805" xr:uid="{00000000-0005-0000-0000-0000960E0000}"/>
    <cellStyle name="Calculation 4 2 5 2 3" xfId="3806" xr:uid="{00000000-0005-0000-0000-0000970E0000}"/>
    <cellStyle name="Calculation 4 2 5 2 3 2" xfId="3807" xr:uid="{00000000-0005-0000-0000-0000980E0000}"/>
    <cellStyle name="Calculation 4 2 5 2 3 3" xfId="3808" xr:uid="{00000000-0005-0000-0000-0000990E0000}"/>
    <cellStyle name="Calculation 4 2 5 2 3 4" xfId="3809" xr:uid="{00000000-0005-0000-0000-00009A0E0000}"/>
    <cellStyle name="Calculation 4 2 5 2 3 5" xfId="3810" xr:uid="{00000000-0005-0000-0000-00009B0E0000}"/>
    <cellStyle name="Calculation 4 2 5 2 4" xfId="3811" xr:uid="{00000000-0005-0000-0000-00009C0E0000}"/>
    <cellStyle name="Calculation 4 2 5 2 4 2" xfId="3812" xr:uid="{00000000-0005-0000-0000-00009D0E0000}"/>
    <cellStyle name="Calculation 4 2 5 2 5" xfId="3813" xr:uid="{00000000-0005-0000-0000-00009E0E0000}"/>
    <cellStyle name="Calculation 4 2 5 2 5 2" xfId="3814" xr:uid="{00000000-0005-0000-0000-00009F0E0000}"/>
    <cellStyle name="Calculation 4 2 5 2 6" xfId="3815" xr:uid="{00000000-0005-0000-0000-0000A00E0000}"/>
    <cellStyle name="Calculation 4 2 5 2 7" xfId="3816" xr:uid="{00000000-0005-0000-0000-0000A10E0000}"/>
    <cellStyle name="Calculation 4 2 5 3" xfId="3817" xr:uid="{00000000-0005-0000-0000-0000A20E0000}"/>
    <cellStyle name="Calculation 4 2 5 3 2" xfId="3818" xr:uid="{00000000-0005-0000-0000-0000A30E0000}"/>
    <cellStyle name="Calculation 4 2 5 3 3" xfId="3819" xr:uid="{00000000-0005-0000-0000-0000A40E0000}"/>
    <cellStyle name="Calculation 4 2 5 3 4" xfId="3820" xr:uid="{00000000-0005-0000-0000-0000A50E0000}"/>
    <cellStyle name="Calculation 4 2 5 3 5" xfId="3821" xr:uid="{00000000-0005-0000-0000-0000A60E0000}"/>
    <cellStyle name="Calculation 4 2 5 4" xfId="3822" xr:uid="{00000000-0005-0000-0000-0000A70E0000}"/>
    <cellStyle name="Calculation 4 2 5 4 2" xfId="3823" xr:uid="{00000000-0005-0000-0000-0000A80E0000}"/>
    <cellStyle name="Calculation 4 2 5 4 3" xfId="3824" xr:uid="{00000000-0005-0000-0000-0000A90E0000}"/>
    <cellStyle name="Calculation 4 2 5 4 4" xfId="3825" xr:uid="{00000000-0005-0000-0000-0000AA0E0000}"/>
    <cellStyle name="Calculation 4 2 5 4 5" xfId="3826" xr:uid="{00000000-0005-0000-0000-0000AB0E0000}"/>
    <cellStyle name="Calculation 4 2 5 5" xfId="3827" xr:uid="{00000000-0005-0000-0000-0000AC0E0000}"/>
    <cellStyle name="Calculation 4 2 5 5 2" xfId="3828" xr:uid="{00000000-0005-0000-0000-0000AD0E0000}"/>
    <cellStyle name="Calculation 4 2 5 6" xfId="3829" xr:uid="{00000000-0005-0000-0000-0000AE0E0000}"/>
    <cellStyle name="Calculation 4 2 5 6 2" xfId="3830" xr:uid="{00000000-0005-0000-0000-0000AF0E0000}"/>
    <cellStyle name="Calculation 4 2 5 7" xfId="3831" xr:uid="{00000000-0005-0000-0000-0000B00E0000}"/>
    <cellStyle name="Calculation 4 2 5 8" xfId="3832" xr:uid="{00000000-0005-0000-0000-0000B10E0000}"/>
    <cellStyle name="Calculation 4 2 6" xfId="3833" xr:uid="{00000000-0005-0000-0000-0000B20E0000}"/>
    <cellStyle name="Calculation 4 2 6 2" xfId="3834" xr:uid="{00000000-0005-0000-0000-0000B30E0000}"/>
    <cellStyle name="Calculation 4 2 6 2 2" xfId="3835" xr:uid="{00000000-0005-0000-0000-0000B40E0000}"/>
    <cellStyle name="Calculation 4 2 6 2 2 2" xfId="3836" xr:uid="{00000000-0005-0000-0000-0000B50E0000}"/>
    <cellStyle name="Calculation 4 2 6 2 2 3" xfId="3837" xr:uid="{00000000-0005-0000-0000-0000B60E0000}"/>
    <cellStyle name="Calculation 4 2 6 2 2 4" xfId="3838" xr:uid="{00000000-0005-0000-0000-0000B70E0000}"/>
    <cellStyle name="Calculation 4 2 6 2 2 5" xfId="3839" xr:uid="{00000000-0005-0000-0000-0000B80E0000}"/>
    <cellStyle name="Calculation 4 2 6 2 3" xfId="3840" xr:uid="{00000000-0005-0000-0000-0000B90E0000}"/>
    <cellStyle name="Calculation 4 2 6 2 3 2" xfId="3841" xr:uid="{00000000-0005-0000-0000-0000BA0E0000}"/>
    <cellStyle name="Calculation 4 2 6 2 3 3" xfId="3842" xr:uid="{00000000-0005-0000-0000-0000BB0E0000}"/>
    <cellStyle name="Calculation 4 2 6 2 3 4" xfId="3843" xr:uid="{00000000-0005-0000-0000-0000BC0E0000}"/>
    <cellStyle name="Calculation 4 2 6 2 3 5" xfId="3844" xr:uid="{00000000-0005-0000-0000-0000BD0E0000}"/>
    <cellStyle name="Calculation 4 2 6 2 4" xfId="3845" xr:uid="{00000000-0005-0000-0000-0000BE0E0000}"/>
    <cellStyle name="Calculation 4 2 6 2 4 2" xfId="3846" xr:uid="{00000000-0005-0000-0000-0000BF0E0000}"/>
    <cellStyle name="Calculation 4 2 6 2 5" xfId="3847" xr:uid="{00000000-0005-0000-0000-0000C00E0000}"/>
    <cellStyle name="Calculation 4 2 6 2 5 2" xfId="3848" xr:uid="{00000000-0005-0000-0000-0000C10E0000}"/>
    <cellStyle name="Calculation 4 2 6 2 6" xfId="3849" xr:uid="{00000000-0005-0000-0000-0000C20E0000}"/>
    <cellStyle name="Calculation 4 2 6 2 7" xfId="3850" xr:uid="{00000000-0005-0000-0000-0000C30E0000}"/>
    <cellStyle name="Calculation 4 2 6 3" xfId="3851" xr:uid="{00000000-0005-0000-0000-0000C40E0000}"/>
    <cellStyle name="Calculation 4 2 6 3 2" xfId="3852" xr:uid="{00000000-0005-0000-0000-0000C50E0000}"/>
    <cellStyle name="Calculation 4 2 6 3 3" xfId="3853" xr:uid="{00000000-0005-0000-0000-0000C60E0000}"/>
    <cellStyle name="Calculation 4 2 6 3 4" xfId="3854" xr:uid="{00000000-0005-0000-0000-0000C70E0000}"/>
    <cellStyle name="Calculation 4 2 6 3 5" xfId="3855" xr:uid="{00000000-0005-0000-0000-0000C80E0000}"/>
    <cellStyle name="Calculation 4 2 6 4" xfId="3856" xr:uid="{00000000-0005-0000-0000-0000C90E0000}"/>
    <cellStyle name="Calculation 4 2 6 4 2" xfId="3857" xr:uid="{00000000-0005-0000-0000-0000CA0E0000}"/>
    <cellStyle name="Calculation 4 2 6 4 3" xfId="3858" xr:uid="{00000000-0005-0000-0000-0000CB0E0000}"/>
    <cellStyle name="Calculation 4 2 6 4 4" xfId="3859" xr:uid="{00000000-0005-0000-0000-0000CC0E0000}"/>
    <cellStyle name="Calculation 4 2 6 4 5" xfId="3860" xr:uid="{00000000-0005-0000-0000-0000CD0E0000}"/>
    <cellStyle name="Calculation 4 2 6 5" xfId="3861" xr:uid="{00000000-0005-0000-0000-0000CE0E0000}"/>
    <cellStyle name="Calculation 4 2 6 5 2" xfId="3862" xr:uid="{00000000-0005-0000-0000-0000CF0E0000}"/>
    <cellStyle name="Calculation 4 2 6 6" xfId="3863" xr:uid="{00000000-0005-0000-0000-0000D00E0000}"/>
    <cellStyle name="Calculation 4 2 6 6 2" xfId="3864" xr:uid="{00000000-0005-0000-0000-0000D10E0000}"/>
    <cellStyle name="Calculation 4 2 6 7" xfId="3865" xr:uid="{00000000-0005-0000-0000-0000D20E0000}"/>
    <cellStyle name="Calculation 4 2 6 8" xfId="3866" xr:uid="{00000000-0005-0000-0000-0000D30E0000}"/>
    <cellStyle name="Calculation 4 2 7" xfId="3867" xr:uid="{00000000-0005-0000-0000-0000D40E0000}"/>
    <cellStyle name="Calculation 4 2 7 2" xfId="3868" xr:uid="{00000000-0005-0000-0000-0000D50E0000}"/>
    <cellStyle name="Calculation 4 2 7 2 2" xfId="3869" xr:uid="{00000000-0005-0000-0000-0000D60E0000}"/>
    <cellStyle name="Calculation 4 2 7 2 2 2" xfId="3870" xr:uid="{00000000-0005-0000-0000-0000D70E0000}"/>
    <cellStyle name="Calculation 4 2 7 2 2 3" xfId="3871" xr:uid="{00000000-0005-0000-0000-0000D80E0000}"/>
    <cellStyle name="Calculation 4 2 7 2 2 4" xfId="3872" xr:uid="{00000000-0005-0000-0000-0000D90E0000}"/>
    <cellStyle name="Calculation 4 2 7 2 2 5" xfId="3873" xr:uid="{00000000-0005-0000-0000-0000DA0E0000}"/>
    <cellStyle name="Calculation 4 2 7 2 3" xfId="3874" xr:uid="{00000000-0005-0000-0000-0000DB0E0000}"/>
    <cellStyle name="Calculation 4 2 7 2 3 2" xfId="3875" xr:uid="{00000000-0005-0000-0000-0000DC0E0000}"/>
    <cellStyle name="Calculation 4 2 7 2 3 3" xfId="3876" xr:uid="{00000000-0005-0000-0000-0000DD0E0000}"/>
    <cellStyle name="Calculation 4 2 7 2 3 4" xfId="3877" xr:uid="{00000000-0005-0000-0000-0000DE0E0000}"/>
    <cellStyle name="Calculation 4 2 7 2 3 5" xfId="3878" xr:uid="{00000000-0005-0000-0000-0000DF0E0000}"/>
    <cellStyle name="Calculation 4 2 7 2 4" xfId="3879" xr:uid="{00000000-0005-0000-0000-0000E00E0000}"/>
    <cellStyle name="Calculation 4 2 7 2 4 2" xfId="3880" xr:uid="{00000000-0005-0000-0000-0000E10E0000}"/>
    <cellStyle name="Calculation 4 2 7 2 5" xfId="3881" xr:uid="{00000000-0005-0000-0000-0000E20E0000}"/>
    <cellStyle name="Calculation 4 2 7 2 5 2" xfId="3882" xr:uid="{00000000-0005-0000-0000-0000E30E0000}"/>
    <cellStyle name="Calculation 4 2 7 2 6" xfId="3883" xr:uid="{00000000-0005-0000-0000-0000E40E0000}"/>
    <cellStyle name="Calculation 4 2 7 2 7" xfId="3884" xr:uid="{00000000-0005-0000-0000-0000E50E0000}"/>
    <cellStyle name="Calculation 4 2 7 3" xfId="3885" xr:uid="{00000000-0005-0000-0000-0000E60E0000}"/>
    <cellStyle name="Calculation 4 2 7 3 2" xfId="3886" xr:uid="{00000000-0005-0000-0000-0000E70E0000}"/>
    <cellStyle name="Calculation 4 2 7 3 3" xfId="3887" xr:uid="{00000000-0005-0000-0000-0000E80E0000}"/>
    <cellStyle name="Calculation 4 2 7 3 4" xfId="3888" xr:uid="{00000000-0005-0000-0000-0000E90E0000}"/>
    <cellStyle name="Calculation 4 2 7 3 5" xfId="3889" xr:uid="{00000000-0005-0000-0000-0000EA0E0000}"/>
    <cellStyle name="Calculation 4 2 7 4" xfId="3890" xr:uid="{00000000-0005-0000-0000-0000EB0E0000}"/>
    <cellStyle name="Calculation 4 2 7 4 2" xfId="3891" xr:uid="{00000000-0005-0000-0000-0000EC0E0000}"/>
    <cellStyle name="Calculation 4 2 7 4 3" xfId="3892" xr:uid="{00000000-0005-0000-0000-0000ED0E0000}"/>
    <cellStyle name="Calculation 4 2 7 4 4" xfId="3893" xr:uid="{00000000-0005-0000-0000-0000EE0E0000}"/>
    <cellStyle name="Calculation 4 2 7 4 5" xfId="3894" xr:uid="{00000000-0005-0000-0000-0000EF0E0000}"/>
    <cellStyle name="Calculation 4 2 7 5" xfId="3895" xr:uid="{00000000-0005-0000-0000-0000F00E0000}"/>
    <cellStyle name="Calculation 4 2 7 5 2" xfId="3896" xr:uid="{00000000-0005-0000-0000-0000F10E0000}"/>
    <cellStyle name="Calculation 4 2 7 6" xfId="3897" xr:uid="{00000000-0005-0000-0000-0000F20E0000}"/>
    <cellStyle name="Calculation 4 2 7 6 2" xfId="3898" xr:uid="{00000000-0005-0000-0000-0000F30E0000}"/>
    <cellStyle name="Calculation 4 2 7 7" xfId="3899" xr:uid="{00000000-0005-0000-0000-0000F40E0000}"/>
    <cellStyle name="Calculation 4 2 7 8" xfId="3900" xr:uid="{00000000-0005-0000-0000-0000F50E0000}"/>
    <cellStyle name="Calculation 4 2 8" xfId="3901" xr:uid="{00000000-0005-0000-0000-0000F60E0000}"/>
    <cellStyle name="Calculation 4 2 8 2" xfId="3902" xr:uid="{00000000-0005-0000-0000-0000F70E0000}"/>
    <cellStyle name="Calculation 4 2 8 2 2" xfId="3903" xr:uid="{00000000-0005-0000-0000-0000F80E0000}"/>
    <cellStyle name="Calculation 4 2 8 2 2 2" xfId="3904" xr:uid="{00000000-0005-0000-0000-0000F90E0000}"/>
    <cellStyle name="Calculation 4 2 8 2 2 3" xfId="3905" xr:uid="{00000000-0005-0000-0000-0000FA0E0000}"/>
    <cellStyle name="Calculation 4 2 8 2 2 4" xfId="3906" xr:uid="{00000000-0005-0000-0000-0000FB0E0000}"/>
    <cellStyle name="Calculation 4 2 8 2 2 5" xfId="3907" xr:uid="{00000000-0005-0000-0000-0000FC0E0000}"/>
    <cellStyle name="Calculation 4 2 8 2 3" xfId="3908" xr:uid="{00000000-0005-0000-0000-0000FD0E0000}"/>
    <cellStyle name="Calculation 4 2 8 2 3 2" xfId="3909" xr:uid="{00000000-0005-0000-0000-0000FE0E0000}"/>
    <cellStyle name="Calculation 4 2 8 2 3 3" xfId="3910" xr:uid="{00000000-0005-0000-0000-0000FF0E0000}"/>
    <cellStyle name="Calculation 4 2 8 2 3 4" xfId="3911" xr:uid="{00000000-0005-0000-0000-0000000F0000}"/>
    <cellStyle name="Calculation 4 2 8 2 3 5" xfId="3912" xr:uid="{00000000-0005-0000-0000-0000010F0000}"/>
    <cellStyle name="Calculation 4 2 8 2 4" xfId="3913" xr:uid="{00000000-0005-0000-0000-0000020F0000}"/>
    <cellStyle name="Calculation 4 2 8 2 4 2" xfId="3914" xr:uid="{00000000-0005-0000-0000-0000030F0000}"/>
    <cellStyle name="Calculation 4 2 8 2 5" xfId="3915" xr:uid="{00000000-0005-0000-0000-0000040F0000}"/>
    <cellStyle name="Calculation 4 2 8 2 5 2" xfId="3916" xr:uid="{00000000-0005-0000-0000-0000050F0000}"/>
    <cellStyle name="Calculation 4 2 8 2 6" xfId="3917" xr:uid="{00000000-0005-0000-0000-0000060F0000}"/>
    <cellStyle name="Calculation 4 2 8 2 7" xfId="3918" xr:uid="{00000000-0005-0000-0000-0000070F0000}"/>
    <cellStyle name="Calculation 4 2 8 3" xfId="3919" xr:uid="{00000000-0005-0000-0000-0000080F0000}"/>
    <cellStyle name="Calculation 4 2 8 3 2" xfId="3920" xr:uid="{00000000-0005-0000-0000-0000090F0000}"/>
    <cellStyle name="Calculation 4 2 8 3 3" xfId="3921" xr:uid="{00000000-0005-0000-0000-00000A0F0000}"/>
    <cellStyle name="Calculation 4 2 8 3 4" xfId="3922" xr:uid="{00000000-0005-0000-0000-00000B0F0000}"/>
    <cellStyle name="Calculation 4 2 8 3 5" xfId="3923" xr:uid="{00000000-0005-0000-0000-00000C0F0000}"/>
    <cellStyle name="Calculation 4 2 8 4" xfId="3924" xr:uid="{00000000-0005-0000-0000-00000D0F0000}"/>
    <cellStyle name="Calculation 4 2 8 4 2" xfId="3925" xr:uid="{00000000-0005-0000-0000-00000E0F0000}"/>
    <cellStyle name="Calculation 4 2 8 4 3" xfId="3926" xr:uid="{00000000-0005-0000-0000-00000F0F0000}"/>
    <cellStyle name="Calculation 4 2 8 4 4" xfId="3927" xr:uid="{00000000-0005-0000-0000-0000100F0000}"/>
    <cellStyle name="Calculation 4 2 8 4 5" xfId="3928" xr:uid="{00000000-0005-0000-0000-0000110F0000}"/>
    <cellStyle name="Calculation 4 2 8 5" xfId="3929" xr:uid="{00000000-0005-0000-0000-0000120F0000}"/>
    <cellStyle name="Calculation 4 2 8 5 2" xfId="3930" xr:uid="{00000000-0005-0000-0000-0000130F0000}"/>
    <cellStyle name="Calculation 4 2 8 6" xfId="3931" xr:uid="{00000000-0005-0000-0000-0000140F0000}"/>
    <cellStyle name="Calculation 4 2 8 6 2" xfId="3932" xr:uid="{00000000-0005-0000-0000-0000150F0000}"/>
    <cellStyle name="Calculation 4 2 8 7" xfId="3933" xr:uid="{00000000-0005-0000-0000-0000160F0000}"/>
    <cellStyle name="Calculation 4 2 8 8" xfId="3934" xr:uid="{00000000-0005-0000-0000-0000170F0000}"/>
    <cellStyle name="Calculation 4 2 9" xfId="3935" xr:uid="{00000000-0005-0000-0000-0000180F0000}"/>
    <cellStyle name="Calculation 4 2 9 2" xfId="3936" xr:uid="{00000000-0005-0000-0000-0000190F0000}"/>
    <cellStyle name="Calculation 4 2 9 2 2" xfId="3937" xr:uid="{00000000-0005-0000-0000-00001A0F0000}"/>
    <cellStyle name="Calculation 4 2 9 2 2 2" xfId="3938" xr:uid="{00000000-0005-0000-0000-00001B0F0000}"/>
    <cellStyle name="Calculation 4 2 9 2 2 3" xfId="3939" xr:uid="{00000000-0005-0000-0000-00001C0F0000}"/>
    <cellStyle name="Calculation 4 2 9 2 2 4" xfId="3940" xr:uid="{00000000-0005-0000-0000-00001D0F0000}"/>
    <cellStyle name="Calculation 4 2 9 2 2 5" xfId="3941" xr:uid="{00000000-0005-0000-0000-00001E0F0000}"/>
    <cellStyle name="Calculation 4 2 9 2 3" xfId="3942" xr:uid="{00000000-0005-0000-0000-00001F0F0000}"/>
    <cellStyle name="Calculation 4 2 9 2 3 2" xfId="3943" xr:uid="{00000000-0005-0000-0000-0000200F0000}"/>
    <cellStyle name="Calculation 4 2 9 2 3 3" xfId="3944" xr:uid="{00000000-0005-0000-0000-0000210F0000}"/>
    <cellStyle name="Calculation 4 2 9 2 3 4" xfId="3945" xr:uid="{00000000-0005-0000-0000-0000220F0000}"/>
    <cellStyle name="Calculation 4 2 9 2 3 5" xfId="3946" xr:uid="{00000000-0005-0000-0000-0000230F0000}"/>
    <cellStyle name="Calculation 4 2 9 2 4" xfId="3947" xr:uid="{00000000-0005-0000-0000-0000240F0000}"/>
    <cellStyle name="Calculation 4 2 9 2 4 2" xfId="3948" xr:uid="{00000000-0005-0000-0000-0000250F0000}"/>
    <cellStyle name="Calculation 4 2 9 2 5" xfId="3949" xr:uid="{00000000-0005-0000-0000-0000260F0000}"/>
    <cellStyle name="Calculation 4 2 9 2 5 2" xfId="3950" xr:uid="{00000000-0005-0000-0000-0000270F0000}"/>
    <cellStyle name="Calculation 4 2 9 2 6" xfId="3951" xr:uid="{00000000-0005-0000-0000-0000280F0000}"/>
    <cellStyle name="Calculation 4 2 9 2 7" xfId="3952" xr:uid="{00000000-0005-0000-0000-0000290F0000}"/>
    <cellStyle name="Calculation 4 2 9 3" xfId="3953" xr:uid="{00000000-0005-0000-0000-00002A0F0000}"/>
    <cellStyle name="Calculation 4 2 9 3 2" xfId="3954" xr:uid="{00000000-0005-0000-0000-00002B0F0000}"/>
    <cellStyle name="Calculation 4 2 9 3 3" xfId="3955" xr:uid="{00000000-0005-0000-0000-00002C0F0000}"/>
    <cellStyle name="Calculation 4 2 9 3 4" xfId="3956" xr:uid="{00000000-0005-0000-0000-00002D0F0000}"/>
    <cellStyle name="Calculation 4 2 9 3 5" xfId="3957" xr:uid="{00000000-0005-0000-0000-00002E0F0000}"/>
    <cellStyle name="Calculation 4 2 9 4" xfId="3958" xr:uid="{00000000-0005-0000-0000-00002F0F0000}"/>
    <cellStyle name="Calculation 4 2 9 4 2" xfId="3959" xr:uid="{00000000-0005-0000-0000-0000300F0000}"/>
    <cellStyle name="Calculation 4 2 9 4 3" xfId="3960" xr:uid="{00000000-0005-0000-0000-0000310F0000}"/>
    <cellStyle name="Calculation 4 2 9 4 4" xfId="3961" xr:uid="{00000000-0005-0000-0000-0000320F0000}"/>
    <cellStyle name="Calculation 4 2 9 4 5" xfId="3962" xr:uid="{00000000-0005-0000-0000-0000330F0000}"/>
    <cellStyle name="Calculation 4 2 9 5" xfId="3963" xr:uid="{00000000-0005-0000-0000-0000340F0000}"/>
    <cellStyle name="Calculation 4 2 9 5 2" xfId="3964" xr:uid="{00000000-0005-0000-0000-0000350F0000}"/>
    <cellStyle name="Calculation 4 2 9 6" xfId="3965" xr:uid="{00000000-0005-0000-0000-0000360F0000}"/>
    <cellStyle name="Calculation 4 2 9 6 2" xfId="3966" xr:uid="{00000000-0005-0000-0000-0000370F0000}"/>
    <cellStyle name="Calculation 4 2 9 7" xfId="3967" xr:uid="{00000000-0005-0000-0000-0000380F0000}"/>
    <cellStyle name="Calculation 4 2 9 8" xfId="3968" xr:uid="{00000000-0005-0000-0000-0000390F0000}"/>
    <cellStyle name="Calculation 4 3" xfId="3969" xr:uid="{00000000-0005-0000-0000-00003A0F0000}"/>
    <cellStyle name="Calculation 4 3 2" xfId="3970" xr:uid="{00000000-0005-0000-0000-00003B0F0000}"/>
    <cellStyle name="Calculation 4 4" xfId="3971" xr:uid="{00000000-0005-0000-0000-00003C0F0000}"/>
    <cellStyle name="Calculation 4 4 2" xfId="3972" xr:uid="{00000000-0005-0000-0000-00003D0F0000}"/>
    <cellStyle name="Calculation 4 5" xfId="3973" xr:uid="{00000000-0005-0000-0000-00003E0F0000}"/>
    <cellStyle name="Calculation 4 6" xfId="3974" xr:uid="{00000000-0005-0000-0000-00003F0F0000}"/>
    <cellStyle name="Calculation 4 6 2" xfId="3975" xr:uid="{00000000-0005-0000-0000-0000400F0000}"/>
    <cellStyle name="Calculation 4_T-straight with PEDs adjustor" xfId="3976" xr:uid="{00000000-0005-0000-0000-0000410F0000}"/>
    <cellStyle name="Calculation 5" xfId="3977" xr:uid="{00000000-0005-0000-0000-0000420F0000}"/>
    <cellStyle name="Calculation 5 2" xfId="3978" xr:uid="{00000000-0005-0000-0000-0000430F0000}"/>
    <cellStyle name="Calculation 5 2 2" xfId="3979" xr:uid="{00000000-0005-0000-0000-0000440F0000}"/>
    <cellStyle name="Calculation 5 3" xfId="3980" xr:uid="{00000000-0005-0000-0000-0000450F0000}"/>
    <cellStyle name="Calculation 5 3 2" xfId="3981" xr:uid="{00000000-0005-0000-0000-0000460F0000}"/>
    <cellStyle name="Calculation 5 4" xfId="3982" xr:uid="{00000000-0005-0000-0000-0000470F0000}"/>
    <cellStyle name="Calculation 6" xfId="3983" xr:uid="{00000000-0005-0000-0000-0000480F0000}"/>
    <cellStyle name="Calculation 6 2" xfId="3984" xr:uid="{00000000-0005-0000-0000-0000490F0000}"/>
    <cellStyle name="Calculation 7" xfId="3985" xr:uid="{00000000-0005-0000-0000-00004A0F0000}"/>
    <cellStyle name="Calculation 7 2" xfId="3986" xr:uid="{00000000-0005-0000-0000-00004B0F0000}"/>
    <cellStyle name="Calculation 8" xfId="3987" xr:uid="{00000000-0005-0000-0000-00004C0F0000}"/>
    <cellStyle name="Calculation 8 2" xfId="3988" xr:uid="{00000000-0005-0000-0000-00004D0F0000}"/>
    <cellStyle name="Calculation 9" xfId="3989" xr:uid="{00000000-0005-0000-0000-00004E0F0000}"/>
    <cellStyle name="Calculation 9 2" xfId="3990" xr:uid="{00000000-0005-0000-0000-00004F0F0000}"/>
    <cellStyle name="Check Cell 10" xfId="3991" xr:uid="{00000000-0005-0000-0000-0000500F0000}"/>
    <cellStyle name="Check Cell 11" xfId="3992" xr:uid="{00000000-0005-0000-0000-0000510F0000}"/>
    <cellStyle name="Check Cell 2" xfId="3993" xr:uid="{00000000-0005-0000-0000-0000520F0000}"/>
    <cellStyle name="Check Cell 2 2" xfId="3994" xr:uid="{00000000-0005-0000-0000-0000530F0000}"/>
    <cellStyle name="Check Cell 2 2 2" xfId="3995" xr:uid="{00000000-0005-0000-0000-0000540F0000}"/>
    <cellStyle name="Check Cell 2 2 3" xfId="3996" xr:uid="{00000000-0005-0000-0000-0000550F0000}"/>
    <cellStyle name="Check Cell 2 2_T-straight with PEDs adjustor" xfId="3997" xr:uid="{00000000-0005-0000-0000-0000560F0000}"/>
    <cellStyle name="Check Cell 2 3" xfId="3998" xr:uid="{00000000-0005-0000-0000-0000570F0000}"/>
    <cellStyle name="Check Cell 3" xfId="3999" xr:uid="{00000000-0005-0000-0000-0000580F0000}"/>
    <cellStyle name="Check Cell 3 2" xfId="4000" xr:uid="{00000000-0005-0000-0000-0000590F0000}"/>
    <cellStyle name="Check Cell 4" xfId="4001" xr:uid="{00000000-0005-0000-0000-00005A0F0000}"/>
    <cellStyle name="Check Cell 4 2" xfId="4002" xr:uid="{00000000-0005-0000-0000-00005B0F0000}"/>
    <cellStyle name="Check Cell 5" xfId="4003" xr:uid="{00000000-0005-0000-0000-00005C0F0000}"/>
    <cellStyle name="Check Cell 6" xfId="4004" xr:uid="{00000000-0005-0000-0000-00005D0F0000}"/>
    <cellStyle name="Check Cell 7" xfId="4005" xr:uid="{00000000-0005-0000-0000-00005E0F0000}"/>
    <cellStyle name="Check Cell 8" xfId="4006" xr:uid="{00000000-0005-0000-0000-00005F0F0000}"/>
    <cellStyle name="Check Cell 9" xfId="4007" xr:uid="{00000000-0005-0000-0000-0000600F0000}"/>
    <cellStyle name="Comma" xfId="1" builtinId="3"/>
    <cellStyle name="Comma 10" xfId="4008" xr:uid="{00000000-0005-0000-0000-0000620F0000}"/>
    <cellStyle name="Comma 10 10" xfId="4009" xr:uid="{00000000-0005-0000-0000-0000630F0000}"/>
    <cellStyle name="Comma 10 11" xfId="4010" xr:uid="{00000000-0005-0000-0000-0000640F0000}"/>
    <cellStyle name="Comma 10 2" xfId="4011" xr:uid="{00000000-0005-0000-0000-0000650F0000}"/>
    <cellStyle name="Comma 10 2 10" xfId="4012" xr:uid="{00000000-0005-0000-0000-0000660F0000}"/>
    <cellStyle name="Comma 10 2 10 2" xfId="4013" xr:uid="{00000000-0005-0000-0000-0000670F0000}"/>
    <cellStyle name="Comma 10 2 2" xfId="4014" xr:uid="{00000000-0005-0000-0000-0000680F0000}"/>
    <cellStyle name="Comma 10 2 2 2" xfId="4015" xr:uid="{00000000-0005-0000-0000-0000690F0000}"/>
    <cellStyle name="Comma 10 2 2 2 2" xfId="4016" xr:uid="{00000000-0005-0000-0000-00006A0F0000}"/>
    <cellStyle name="Comma 10 2 2 2 3" xfId="4017" xr:uid="{00000000-0005-0000-0000-00006B0F0000}"/>
    <cellStyle name="Comma 10 2 2 2 3 2" xfId="4018" xr:uid="{00000000-0005-0000-0000-00006C0F0000}"/>
    <cellStyle name="Comma 10 2 2 2 3 2 2" xfId="4019" xr:uid="{00000000-0005-0000-0000-00006D0F0000}"/>
    <cellStyle name="Comma 10 2 2 2 3 3" xfId="4020" xr:uid="{00000000-0005-0000-0000-00006E0F0000}"/>
    <cellStyle name="Comma 10 2 2 2 4" xfId="4021" xr:uid="{00000000-0005-0000-0000-00006F0F0000}"/>
    <cellStyle name="Comma 10 2 2 3" xfId="4022" xr:uid="{00000000-0005-0000-0000-0000700F0000}"/>
    <cellStyle name="Comma 10 2 2 4" xfId="4023" xr:uid="{00000000-0005-0000-0000-0000710F0000}"/>
    <cellStyle name="Comma 10 2 2 4 2" xfId="4024" xr:uid="{00000000-0005-0000-0000-0000720F0000}"/>
    <cellStyle name="Comma 10 2 2 4 2 2" xfId="4025" xr:uid="{00000000-0005-0000-0000-0000730F0000}"/>
    <cellStyle name="Comma 10 2 2 4 3" xfId="4026" xr:uid="{00000000-0005-0000-0000-0000740F0000}"/>
    <cellStyle name="Comma 10 2 2 5" xfId="4027" xr:uid="{00000000-0005-0000-0000-0000750F0000}"/>
    <cellStyle name="Comma 10 2 3" xfId="4028" xr:uid="{00000000-0005-0000-0000-0000760F0000}"/>
    <cellStyle name="Comma 10 2 3 2" xfId="4029" xr:uid="{00000000-0005-0000-0000-0000770F0000}"/>
    <cellStyle name="Comma 10 2 3 3" xfId="4030" xr:uid="{00000000-0005-0000-0000-0000780F0000}"/>
    <cellStyle name="Comma 10 2 3 3 2" xfId="4031" xr:uid="{00000000-0005-0000-0000-0000790F0000}"/>
    <cellStyle name="Comma 10 2 3 3 2 2" xfId="4032" xr:uid="{00000000-0005-0000-0000-00007A0F0000}"/>
    <cellStyle name="Comma 10 2 3 3 3" xfId="4033" xr:uid="{00000000-0005-0000-0000-00007B0F0000}"/>
    <cellStyle name="Comma 10 2 3 4" xfId="4034" xr:uid="{00000000-0005-0000-0000-00007C0F0000}"/>
    <cellStyle name="Comma 10 2 4" xfId="4035" xr:uid="{00000000-0005-0000-0000-00007D0F0000}"/>
    <cellStyle name="Comma 10 2 4 2" xfId="4036" xr:uid="{00000000-0005-0000-0000-00007E0F0000}"/>
    <cellStyle name="Comma 10 2 4 3" xfId="4037" xr:uid="{00000000-0005-0000-0000-00007F0F0000}"/>
    <cellStyle name="Comma 10 2 4 3 2" xfId="4038" xr:uid="{00000000-0005-0000-0000-0000800F0000}"/>
    <cellStyle name="Comma 10 2 4 3 2 2" xfId="4039" xr:uid="{00000000-0005-0000-0000-0000810F0000}"/>
    <cellStyle name="Comma 10 2 4 3 3" xfId="4040" xr:uid="{00000000-0005-0000-0000-0000820F0000}"/>
    <cellStyle name="Comma 10 2 4 4" xfId="4041" xr:uid="{00000000-0005-0000-0000-0000830F0000}"/>
    <cellStyle name="Comma 10 2 5" xfId="4042" xr:uid="{00000000-0005-0000-0000-0000840F0000}"/>
    <cellStyle name="Comma 10 2 6" xfId="4043" xr:uid="{00000000-0005-0000-0000-0000850F0000}"/>
    <cellStyle name="Comma 10 2 6 2" xfId="4044" xr:uid="{00000000-0005-0000-0000-0000860F0000}"/>
    <cellStyle name="Comma 10 2 6 2 2" xfId="4045" xr:uid="{00000000-0005-0000-0000-0000870F0000}"/>
    <cellStyle name="Comma 10 2 6 3" xfId="4046" xr:uid="{00000000-0005-0000-0000-0000880F0000}"/>
    <cellStyle name="Comma 10 2 7" xfId="4047" xr:uid="{00000000-0005-0000-0000-0000890F0000}"/>
    <cellStyle name="Comma 10 2 7 2" xfId="4048" xr:uid="{00000000-0005-0000-0000-00008A0F0000}"/>
    <cellStyle name="Comma 10 2 8" xfId="4049" xr:uid="{00000000-0005-0000-0000-00008B0F0000}"/>
    <cellStyle name="Comma 10 2 8 2" xfId="4050" xr:uid="{00000000-0005-0000-0000-00008C0F0000}"/>
    <cellStyle name="Comma 10 2 8 3" xfId="4051" xr:uid="{00000000-0005-0000-0000-00008D0F0000}"/>
    <cellStyle name="Comma 10 2 9" xfId="4052" xr:uid="{00000000-0005-0000-0000-00008E0F0000}"/>
    <cellStyle name="Comma 10 3" xfId="4053" xr:uid="{00000000-0005-0000-0000-00008F0F0000}"/>
    <cellStyle name="Comma 10 3 2" xfId="4054" xr:uid="{00000000-0005-0000-0000-0000900F0000}"/>
    <cellStyle name="Comma 10 3 2 2" xfId="4055" xr:uid="{00000000-0005-0000-0000-0000910F0000}"/>
    <cellStyle name="Comma 10 3 2 2 2" xfId="4056" xr:uid="{00000000-0005-0000-0000-0000920F0000}"/>
    <cellStyle name="Comma 10 3 2 2 3" xfId="4057" xr:uid="{00000000-0005-0000-0000-0000930F0000}"/>
    <cellStyle name="Comma 10 3 2 2 3 2" xfId="4058" xr:uid="{00000000-0005-0000-0000-0000940F0000}"/>
    <cellStyle name="Comma 10 3 2 2 3 2 2" xfId="4059" xr:uid="{00000000-0005-0000-0000-0000950F0000}"/>
    <cellStyle name="Comma 10 3 2 2 3 3" xfId="4060" xr:uid="{00000000-0005-0000-0000-0000960F0000}"/>
    <cellStyle name="Comma 10 3 2 2 4" xfId="4061" xr:uid="{00000000-0005-0000-0000-0000970F0000}"/>
    <cellStyle name="Comma 10 3 2 3" xfId="4062" xr:uid="{00000000-0005-0000-0000-0000980F0000}"/>
    <cellStyle name="Comma 10 3 2 4" xfId="4063" xr:uid="{00000000-0005-0000-0000-0000990F0000}"/>
    <cellStyle name="Comma 10 3 2 4 2" xfId="4064" xr:uid="{00000000-0005-0000-0000-00009A0F0000}"/>
    <cellStyle name="Comma 10 3 2 4 2 2" xfId="4065" xr:uid="{00000000-0005-0000-0000-00009B0F0000}"/>
    <cellStyle name="Comma 10 3 2 4 3" xfId="4066" xr:uid="{00000000-0005-0000-0000-00009C0F0000}"/>
    <cellStyle name="Comma 10 3 2 5" xfId="4067" xr:uid="{00000000-0005-0000-0000-00009D0F0000}"/>
    <cellStyle name="Comma 10 3 3" xfId="4068" xr:uid="{00000000-0005-0000-0000-00009E0F0000}"/>
    <cellStyle name="Comma 10 3 3 2" xfId="4069" xr:uid="{00000000-0005-0000-0000-00009F0F0000}"/>
    <cellStyle name="Comma 10 3 3 3" xfId="4070" xr:uid="{00000000-0005-0000-0000-0000A00F0000}"/>
    <cellStyle name="Comma 10 3 3 3 2" xfId="4071" xr:uid="{00000000-0005-0000-0000-0000A10F0000}"/>
    <cellStyle name="Comma 10 3 3 3 2 2" xfId="4072" xr:uid="{00000000-0005-0000-0000-0000A20F0000}"/>
    <cellStyle name="Comma 10 3 3 3 3" xfId="4073" xr:uid="{00000000-0005-0000-0000-0000A30F0000}"/>
    <cellStyle name="Comma 10 3 3 4" xfId="4074" xr:uid="{00000000-0005-0000-0000-0000A40F0000}"/>
    <cellStyle name="Comma 10 3 4" xfId="4075" xr:uid="{00000000-0005-0000-0000-0000A50F0000}"/>
    <cellStyle name="Comma 10 3 5" xfId="4076" xr:uid="{00000000-0005-0000-0000-0000A60F0000}"/>
    <cellStyle name="Comma 10 3 5 2" xfId="4077" xr:uid="{00000000-0005-0000-0000-0000A70F0000}"/>
    <cellStyle name="Comma 10 3 5 2 2" xfId="4078" xr:uid="{00000000-0005-0000-0000-0000A80F0000}"/>
    <cellStyle name="Comma 10 3 5 3" xfId="4079" xr:uid="{00000000-0005-0000-0000-0000A90F0000}"/>
    <cellStyle name="Comma 10 3 6" xfId="4080" xr:uid="{00000000-0005-0000-0000-0000AA0F0000}"/>
    <cellStyle name="Comma 10 4" xfId="4081" xr:uid="{00000000-0005-0000-0000-0000AB0F0000}"/>
    <cellStyle name="Comma 10 4 2" xfId="4082" xr:uid="{00000000-0005-0000-0000-0000AC0F0000}"/>
    <cellStyle name="Comma 10 5" xfId="4083" xr:uid="{00000000-0005-0000-0000-0000AD0F0000}"/>
    <cellStyle name="Comma 10 5 2" xfId="4084" xr:uid="{00000000-0005-0000-0000-0000AE0F0000}"/>
    <cellStyle name="Comma 10 5 2 2" xfId="4085" xr:uid="{00000000-0005-0000-0000-0000AF0F0000}"/>
    <cellStyle name="Comma 10 5 2 3" xfId="4086" xr:uid="{00000000-0005-0000-0000-0000B00F0000}"/>
    <cellStyle name="Comma 10 5 2 3 2" xfId="4087" xr:uid="{00000000-0005-0000-0000-0000B10F0000}"/>
    <cellStyle name="Comma 10 5 2 3 2 2" xfId="4088" xr:uid="{00000000-0005-0000-0000-0000B20F0000}"/>
    <cellStyle name="Comma 10 5 2 3 3" xfId="4089" xr:uid="{00000000-0005-0000-0000-0000B30F0000}"/>
    <cellStyle name="Comma 10 5 2 4" xfId="4090" xr:uid="{00000000-0005-0000-0000-0000B40F0000}"/>
    <cellStyle name="Comma 10 5 3" xfId="4091" xr:uid="{00000000-0005-0000-0000-0000B50F0000}"/>
    <cellStyle name="Comma 10 5 4" xfId="4092" xr:uid="{00000000-0005-0000-0000-0000B60F0000}"/>
    <cellStyle name="Comma 10 5 4 2" xfId="4093" xr:uid="{00000000-0005-0000-0000-0000B70F0000}"/>
    <cellStyle name="Comma 10 5 4 2 2" xfId="4094" xr:uid="{00000000-0005-0000-0000-0000B80F0000}"/>
    <cellStyle name="Comma 10 5 4 3" xfId="4095" xr:uid="{00000000-0005-0000-0000-0000B90F0000}"/>
    <cellStyle name="Comma 10 5 5" xfId="4096" xr:uid="{00000000-0005-0000-0000-0000BA0F0000}"/>
    <cellStyle name="Comma 10 6" xfId="4097" xr:uid="{00000000-0005-0000-0000-0000BB0F0000}"/>
    <cellStyle name="Comma 10 6 2" xfId="4098" xr:uid="{00000000-0005-0000-0000-0000BC0F0000}"/>
    <cellStyle name="Comma 10 6 3" xfId="4099" xr:uid="{00000000-0005-0000-0000-0000BD0F0000}"/>
    <cellStyle name="Comma 10 6 3 2" xfId="4100" xr:uid="{00000000-0005-0000-0000-0000BE0F0000}"/>
    <cellStyle name="Comma 10 6 3 2 2" xfId="4101" xr:uid="{00000000-0005-0000-0000-0000BF0F0000}"/>
    <cellStyle name="Comma 10 6 3 3" xfId="4102" xr:uid="{00000000-0005-0000-0000-0000C00F0000}"/>
    <cellStyle name="Comma 10 6 4" xfId="4103" xr:uid="{00000000-0005-0000-0000-0000C10F0000}"/>
    <cellStyle name="Comma 10 7" xfId="4104" xr:uid="{00000000-0005-0000-0000-0000C20F0000}"/>
    <cellStyle name="Comma 10 7 2" xfId="4105" xr:uid="{00000000-0005-0000-0000-0000C30F0000}"/>
    <cellStyle name="Comma 10 8" xfId="4106" xr:uid="{00000000-0005-0000-0000-0000C40F0000}"/>
    <cellStyle name="Comma 10 8 2" xfId="4107" xr:uid="{00000000-0005-0000-0000-0000C50F0000}"/>
    <cellStyle name="Comma 10 8 2 2" xfId="4108" xr:uid="{00000000-0005-0000-0000-0000C60F0000}"/>
    <cellStyle name="Comma 10 8 3" xfId="4109" xr:uid="{00000000-0005-0000-0000-0000C70F0000}"/>
    <cellStyle name="Comma 10 9" xfId="4110" xr:uid="{00000000-0005-0000-0000-0000C80F0000}"/>
    <cellStyle name="Comma 10 9 2" xfId="4111" xr:uid="{00000000-0005-0000-0000-0000C90F0000}"/>
    <cellStyle name="Comma 11" xfId="4112" xr:uid="{00000000-0005-0000-0000-0000CA0F0000}"/>
    <cellStyle name="Comma 11 2" xfId="4113" xr:uid="{00000000-0005-0000-0000-0000CB0F0000}"/>
    <cellStyle name="Comma 11 2 2" xfId="4114" xr:uid="{00000000-0005-0000-0000-0000CC0F0000}"/>
    <cellStyle name="Comma 11 2 3" xfId="4115" xr:uid="{00000000-0005-0000-0000-0000CD0F0000}"/>
    <cellStyle name="Comma 11 2 4" xfId="4116" xr:uid="{00000000-0005-0000-0000-0000CE0F0000}"/>
    <cellStyle name="Comma 11 3" xfId="4117" xr:uid="{00000000-0005-0000-0000-0000CF0F0000}"/>
    <cellStyle name="Comma 11 4" xfId="4118" xr:uid="{00000000-0005-0000-0000-0000D00F0000}"/>
    <cellStyle name="Comma 11 5" xfId="4119" xr:uid="{00000000-0005-0000-0000-0000D10F0000}"/>
    <cellStyle name="Comma 12" xfId="4120" xr:uid="{00000000-0005-0000-0000-0000D20F0000}"/>
    <cellStyle name="Comma 12 2" xfId="4121" xr:uid="{00000000-0005-0000-0000-0000D30F0000}"/>
    <cellStyle name="Comma 13" xfId="4122" xr:uid="{00000000-0005-0000-0000-0000D40F0000}"/>
    <cellStyle name="Comma 13 2" xfId="4123" xr:uid="{00000000-0005-0000-0000-0000D50F0000}"/>
    <cellStyle name="Comma 14" xfId="4124" xr:uid="{00000000-0005-0000-0000-0000D60F0000}"/>
    <cellStyle name="Comma 15" xfId="4125" xr:uid="{00000000-0005-0000-0000-0000D70F0000}"/>
    <cellStyle name="Comma 15 2" xfId="4126" xr:uid="{00000000-0005-0000-0000-0000D80F0000}"/>
    <cellStyle name="Comma 15 2 2" xfId="4127" xr:uid="{00000000-0005-0000-0000-0000D90F0000}"/>
    <cellStyle name="Comma 15 2 3" xfId="4128" xr:uid="{00000000-0005-0000-0000-0000DA0F0000}"/>
    <cellStyle name="Comma 15 2 3 2" xfId="4129" xr:uid="{00000000-0005-0000-0000-0000DB0F0000}"/>
    <cellStyle name="Comma 15 2 3 2 2" xfId="4130" xr:uid="{00000000-0005-0000-0000-0000DC0F0000}"/>
    <cellStyle name="Comma 15 2 3 3" xfId="4131" xr:uid="{00000000-0005-0000-0000-0000DD0F0000}"/>
    <cellStyle name="Comma 15 2 4" xfId="4132" xr:uid="{00000000-0005-0000-0000-0000DE0F0000}"/>
    <cellStyle name="Comma 15 3" xfId="4133" xr:uid="{00000000-0005-0000-0000-0000DF0F0000}"/>
    <cellStyle name="Comma 15 3 2" xfId="4134" xr:uid="{00000000-0005-0000-0000-0000E00F0000}"/>
    <cellStyle name="Comma 15 4" xfId="4135" xr:uid="{00000000-0005-0000-0000-0000E10F0000}"/>
    <cellStyle name="Comma 15 5" xfId="4136" xr:uid="{00000000-0005-0000-0000-0000E20F0000}"/>
    <cellStyle name="Comma 15 5 2" xfId="4137" xr:uid="{00000000-0005-0000-0000-0000E30F0000}"/>
    <cellStyle name="Comma 15 5 2 2" xfId="4138" xr:uid="{00000000-0005-0000-0000-0000E40F0000}"/>
    <cellStyle name="Comma 15 5 3" xfId="4139" xr:uid="{00000000-0005-0000-0000-0000E50F0000}"/>
    <cellStyle name="Comma 15 6" xfId="4140" xr:uid="{00000000-0005-0000-0000-0000E60F0000}"/>
    <cellStyle name="Comma 16" xfId="4141" xr:uid="{00000000-0005-0000-0000-0000E70F0000}"/>
    <cellStyle name="Comma 16 2" xfId="4142" xr:uid="{00000000-0005-0000-0000-0000E80F0000}"/>
    <cellStyle name="Comma 16 2 2" xfId="4143" xr:uid="{00000000-0005-0000-0000-0000E90F0000}"/>
    <cellStyle name="Comma 16 3" xfId="4144" xr:uid="{00000000-0005-0000-0000-0000EA0F0000}"/>
    <cellStyle name="Comma 17" xfId="4145" xr:uid="{00000000-0005-0000-0000-0000EB0F0000}"/>
    <cellStyle name="Comma 17 2" xfId="4146" xr:uid="{00000000-0005-0000-0000-0000EC0F0000}"/>
    <cellStyle name="Comma 18" xfId="4147" xr:uid="{00000000-0005-0000-0000-0000ED0F0000}"/>
    <cellStyle name="Comma 18 2" xfId="4148" xr:uid="{00000000-0005-0000-0000-0000EE0F0000}"/>
    <cellStyle name="Comma 18 2 2" xfId="4149" xr:uid="{00000000-0005-0000-0000-0000EF0F0000}"/>
    <cellStyle name="Comma 19" xfId="4150" xr:uid="{00000000-0005-0000-0000-0000F00F0000}"/>
    <cellStyle name="Comma 2" xfId="4" xr:uid="{00000000-0005-0000-0000-0000F10F0000}"/>
    <cellStyle name="Comma 2 10" xfId="4151" xr:uid="{00000000-0005-0000-0000-0000F20F0000}"/>
    <cellStyle name="Comma 2 11" xfId="4152" xr:uid="{00000000-0005-0000-0000-0000F30F0000}"/>
    <cellStyle name="Comma 2 2" xfId="8" xr:uid="{00000000-0005-0000-0000-0000F40F0000}"/>
    <cellStyle name="Comma 2 2 2" xfId="4153" xr:uid="{00000000-0005-0000-0000-0000F50F0000}"/>
    <cellStyle name="Comma 2 2 2 2" xfId="4154" xr:uid="{00000000-0005-0000-0000-0000F60F0000}"/>
    <cellStyle name="Comma 2 2 3" xfId="4155" xr:uid="{00000000-0005-0000-0000-0000F70F0000}"/>
    <cellStyle name="Comma 2 2 4" xfId="4156" xr:uid="{00000000-0005-0000-0000-0000F80F0000}"/>
    <cellStyle name="Comma 2 3" xfId="9" xr:uid="{00000000-0005-0000-0000-0000F90F0000}"/>
    <cellStyle name="Comma 2 3 2" xfId="4157" xr:uid="{00000000-0005-0000-0000-0000FA0F0000}"/>
    <cellStyle name="Comma 2 3 2 2" xfId="4158" xr:uid="{00000000-0005-0000-0000-0000FB0F0000}"/>
    <cellStyle name="Comma 2 3 2 2 2" xfId="4159" xr:uid="{00000000-0005-0000-0000-0000FC0F0000}"/>
    <cellStyle name="Comma 2 3 2 3" xfId="4160" xr:uid="{00000000-0005-0000-0000-0000FD0F0000}"/>
    <cellStyle name="Comma 2 3 3" xfId="4161" xr:uid="{00000000-0005-0000-0000-0000FE0F0000}"/>
    <cellStyle name="Comma 2 3 3 2" xfId="4162" xr:uid="{00000000-0005-0000-0000-0000FF0F0000}"/>
    <cellStyle name="Comma 2 3 3 2 2" xfId="4163" xr:uid="{00000000-0005-0000-0000-000000100000}"/>
    <cellStyle name="Comma 2 3 3 3" xfId="4164" xr:uid="{00000000-0005-0000-0000-000001100000}"/>
    <cellStyle name="Comma 2 3 4" xfId="4165" xr:uid="{00000000-0005-0000-0000-000002100000}"/>
    <cellStyle name="Comma 2 3 4 2" xfId="4166" xr:uid="{00000000-0005-0000-0000-000003100000}"/>
    <cellStyle name="Comma 2 3 4 2 2" xfId="4167" xr:uid="{00000000-0005-0000-0000-000004100000}"/>
    <cellStyle name="Comma 2 3 4 3" xfId="4168" xr:uid="{00000000-0005-0000-0000-000005100000}"/>
    <cellStyle name="Comma 2 3 5" xfId="4169" xr:uid="{00000000-0005-0000-0000-000006100000}"/>
    <cellStyle name="Comma 2 3 5 2" xfId="4170" xr:uid="{00000000-0005-0000-0000-000007100000}"/>
    <cellStyle name="Comma 2 3 6" xfId="4171" xr:uid="{00000000-0005-0000-0000-000008100000}"/>
    <cellStyle name="Comma 2 3 7" xfId="4172" xr:uid="{00000000-0005-0000-0000-000009100000}"/>
    <cellStyle name="Comma 2 4" xfId="4173" xr:uid="{00000000-0005-0000-0000-00000A100000}"/>
    <cellStyle name="Comma 2 4 2" xfId="4174" xr:uid="{00000000-0005-0000-0000-00000B100000}"/>
    <cellStyle name="Comma 2 4 2 2" xfId="4175" xr:uid="{00000000-0005-0000-0000-00000C100000}"/>
    <cellStyle name="Comma 2 4 2 2 2" xfId="4176" xr:uid="{00000000-0005-0000-0000-00000D100000}"/>
    <cellStyle name="Comma 2 4 2 2 3" xfId="4177" xr:uid="{00000000-0005-0000-0000-00000E100000}"/>
    <cellStyle name="Comma 2 4 2 2 3 2" xfId="4178" xr:uid="{00000000-0005-0000-0000-00000F100000}"/>
    <cellStyle name="Comma 2 4 2 2 3 2 2" xfId="4179" xr:uid="{00000000-0005-0000-0000-000010100000}"/>
    <cellStyle name="Comma 2 4 2 2 3 3" xfId="4180" xr:uid="{00000000-0005-0000-0000-000011100000}"/>
    <cellStyle name="Comma 2 4 2 2 4" xfId="4181" xr:uid="{00000000-0005-0000-0000-000012100000}"/>
    <cellStyle name="Comma 2 4 2 3" xfId="4182" xr:uid="{00000000-0005-0000-0000-000013100000}"/>
    <cellStyle name="Comma 2 4 2 4" xfId="4183" xr:uid="{00000000-0005-0000-0000-000014100000}"/>
    <cellStyle name="Comma 2 4 2 4 2" xfId="4184" xr:uid="{00000000-0005-0000-0000-000015100000}"/>
    <cellStyle name="Comma 2 4 2 4 2 2" xfId="4185" xr:uid="{00000000-0005-0000-0000-000016100000}"/>
    <cellStyle name="Comma 2 4 2 4 3" xfId="4186" xr:uid="{00000000-0005-0000-0000-000017100000}"/>
    <cellStyle name="Comma 2 4 2 5" xfId="4187" xr:uid="{00000000-0005-0000-0000-000018100000}"/>
    <cellStyle name="Comma 2 4 3" xfId="4188" xr:uid="{00000000-0005-0000-0000-000019100000}"/>
    <cellStyle name="Comma 2 4 3 2" xfId="4189" xr:uid="{00000000-0005-0000-0000-00001A100000}"/>
    <cellStyle name="Comma 2 4 3 3" xfId="4190" xr:uid="{00000000-0005-0000-0000-00001B100000}"/>
    <cellStyle name="Comma 2 4 3 3 2" xfId="4191" xr:uid="{00000000-0005-0000-0000-00001C100000}"/>
    <cellStyle name="Comma 2 4 3 3 2 2" xfId="4192" xr:uid="{00000000-0005-0000-0000-00001D100000}"/>
    <cellStyle name="Comma 2 4 3 3 3" xfId="4193" xr:uid="{00000000-0005-0000-0000-00001E100000}"/>
    <cellStyle name="Comma 2 4 3 4" xfId="4194" xr:uid="{00000000-0005-0000-0000-00001F100000}"/>
    <cellStyle name="Comma 2 4 4" xfId="4195" xr:uid="{00000000-0005-0000-0000-000020100000}"/>
    <cellStyle name="Comma 2 4 5" xfId="4196" xr:uid="{00000000-0005-0000-0000-000021100000}"/>
    <cellStyle name="Comma 2 4 5 2" xfId="4197" xr:uid="{00000000-0005-0000-0000-000022100000}"/>
    <cellStyle name="Comma 2 4 5 2 2" xfId="4198" xr:uid="{00000000-0005-0000-0000-000023100000}"/>
    <cellStyle name="Comma 2 4 5 3" xfId="4199" xr:uid="{00000000-0005-0000-0000-000024100000}"/>
    <cellStyle name="Comma 2 4 6" xfId="4200" xr:uid="{00000000-0005-0000-0000-000025100000}"/>
    <cellStyle name="Comma 2 5" xfId="4201" xr:uid="{00000000-0005-0000-0000-000026100000}"/>
    <cellStyle name="Comma 2 5 2" xfId="4202" xr:uid="{00000000-0005-0000-0000-000027100000}"/>
    <cellStyle name="Comma 2 5 3" xfId="4203" xr:uid="{00000000-0005-0000-0000-000028100000}"/>
    <cellStyle name="Comma 2 5 3 2" xfId="4204" xr:uid="{00000000-0005-0000-0000-000029100000}"/>
    <cellStyle name="Comma 2 5 3 2 2" xfId="4205" xr:uid="{00000000-0005-0000-0000-00002A100000}"/>
    <cellStyle name="Comma 2 5 3 3" xfId="4206" xr:uid="{00000000-0005-0000-0000-00002B100000}"/>
    <cellStyle name="Comma 2 5 4" xfId="4207" xr:uid="{00000000-0005-0000-0000-00002C100000}"/>
    <cellStyle name="Comma 2 6" xfId="4208" xr:uid="{00000000-0005-0000-0000-00002D100000}"/>
    <cellStyle name="Comma 2 7" xfId="4209" xr:uid="{00000000-0005-0000-0000-00002E100000}"/>
    <cellStyle name="Comma 2 7 2" xfId="4210" xr:uid="{00000000-0005-0000-0000-00002F100000}"/>
    <cellStyle name="Comma 2 8" xfId="4211" xr:uid="{00000000-0005-0000-0000-000030100000}"/>
    <cellStyle name="Comma 2 8 2" xfId="4212" xr:uid="{00000000-0005-0000-0000-000031100000}"/>
    <cellStyle name="Comma 2 9" xfId="4213" xr:uid="{00000000-0005-0000-0000-000032100000}"/>
    <cellStyle name="Comma 20" xfId="4214" xr:uid="{00000000-0005-0000-0000-000033100000}"/>
    <cellStyle name="Comma 20 2" xfId="4215" xr:uid="{00000000-0005-0000-0000-000034100000}"/>
    <cellStyle name="Comma 20 3" xfId="4216" xr:uid="{00000000-0005-0000-0000-000035100000}"/>
    <cellStyle name="Comma 21" xfId="4217" xr:uid="{00000000-0005-0000-0000-000036100000}"/>
    <cellStyle name="Comma 21 2" xfId="4218" xr:uid="{00000000-0005-0000-0000-000037100000}"/>
    <cellStyle name="Comma 22" xfId="4219" xr:uid="{00000000-0005-0000-0000-000038100000}"/>
    <cellStyle name="Comma 22 2" xfId="4220" xr:uid="{00000000-0005-0000-0000-000039100000}"/>
    <cellStyle name="Comma 22 3" xfId="4221" xr:uid="{00000000-0005-0000-0000-00003A100000}"/>
    <cellStyle name="Comma 23" xfId="4222" xr:uid="{00000000-0005-0000-0000-00003B100000}"/>
    <cellStyle name="Comma 23 2" xfId="4223" xr:uid="{00000000-0005-0000-0000-00003C100000}"/>
    <cellStyle name="Comma 23 3" xfId="4224" xr:uid="{00000000-0005-0000-0000-00003D100000}"/>
    <cellStyle name="Comma 24" xfId="4225" xr:uid="{00000000-0005-0000-0000-00003E100000}"/>
    <cellStyle name="Comma 25" xfId="64460" xr:uid="{00000000-0005-0000-0000-00003F100000}"/>
    <cellStyle name="Comma 26" xfId="64470" xr:uid="{00000000-0005-0000-0000-000040100000}"/>
    <cellStyle name="Comma 3" xfId="28" xr:uid="{00000000-0005-0000-0000-000041100000}"/>
    <cellStyle name="Comma 3 10" xfId="4226" xr:uid="{00000000-0005-0000-0000-000042100000}"/>
    <cellStyle name="Comma 3 10 2" xfId="4227" xr:uid="{00000000-0005-0000-0000-000043100000}"/>
    <cellStyle name="Comma 3 11" xfId="4228" xr:uid="{00000000-0005-0000-0000-000044100000}"/>
    <cellStyle name="Comma 3 11 2" xfId="4229" xr:uid="{00000000-0005-0000-0000-000045100000}"/>
    <cellStyle name="Comma 3 12" xfId="4230" xr:uid="{00000000-0005-0000-0000-000046100000}"/>
    <cellStyle name="Comma 3 13" xfId="4231" xr:uid="{00000000-0005-0000-0000-000047100000}"/>
    <cellStyle name="Comma 3 14" xfId="4232" xr:uid="{00000000-0005-0000-0000-000048100000}"/>
    <cellStyle name="Comma 3 2" xfId="38" xr:uid="{00000000-0005-0000-0000-000049100000}"/>
    <cellStyle name="Comma 3 2 2" xfId="52" xr:uid="{00000000-0005-0000-0000-00004A100000}"/>
    <cellStyle name="Comma 3 2 2 2" xfId="4233" xr:uid="{00000000-0005-0000-0000-00004B100000}"/>
    <cellStyle name="Comma 3 2 2 3" xfId="4234" xr:uid="{00000000-0005-0000-0000-00004C100000}"/>
    <cellStyle name="Comma 3 2 3" xfId="4235" xr:uid="{00000000-0005-0000-0000-00004D100000}"/>
    <cellStyle name="Comma 3 2 4" xfId="4236" xr:uid="{00000000-0005-0000-0000-00004E100000}"/>
    <cellStyle name="Comma 3 3" xfId="48" xr:uid="{00000000-0005-0000-0000-00004F100000}"/>
    <cellStyle name="Comma 3 3 2" xfId="4237" xr:uid="{00000000-0005-0000-0000-000050100000}"/>
    <cellStyle name="Comma 3 3 2 2" xfId="4238" xr:uid="{00000000-0005-0000-0000-000051100000}"/>
    <cellStyle name="Comma 3 3 2 2 2" xfId="4239" xr:uid="{00000000-0005-0000-0000-000052100000}"/>
    <cellStyle name="Comma 3 3 2 2 2 2" xfId="4240" xr:uid="{00000000-0005-0000-0000-000053100000}"/>
    <cellStyle name="Comma 3 3 2 2 2 2 2" xfId="4241" xr:uid="{00000000-0005-0000-0000-000054100000}"/>
    <cellStyle name="Comma 3 3 2 2 2 3" xfId="4242" xr:uid="{00000000-0005-0000-0000-000055100000}"/>
    <cellStyle name="Comma 3 3 2 2 3" xfId="4243" xr:uid="{00000000-0005-0000-0000-000056100000}"/>
    <cellStyle name="Comma 3 3 2 2 3 2" xfId="4244" xr:uid="{00000000-0005-0000-0000-000057100000}"/>
    <cellStyle name="Comma 3 3 2 2 4" xfId="4245" xr:uid="{00000000-0005-0000-0000-000058100000}"/>
    <cellStyle name="Comma 3 3 2 3" xfId="4246" xr:uid="{00000000-0005-0000-0000-000059100000}"/>
    <cellStyle name="Comma 3 3 2 3 2" xfId="4247" xr:uid="{00000000-0005-0000-0000-00005A100000}"/>
    <cellStyle name="Comma 3 3 2 3 2 2" xfId="4248" xr:uid="{00000000-0005-0000-0000-00005B100000}"/>
    <cellStyle name="Comma 3 3 2 3 3" xfId="4249" xr:uid="{00000000-0005-0000-0000-00005C100000}"/>
    <cellStyle name="Comma 3 3 2 4" xfId="4250" xr:uid="{00000000-0005-0000-0000-00005D100000}"/>
    <cellStyle name="Comma 3 3 2 4 2" xfId="4251" xr:uid="{00000000-0005-0000-0000-00005E100000}"/>
    <cellStyle name="Comma 3 3 2 5" xfId="4252" xr:uid="{00000000-0005-0000-0000-00005F100000}"/>
    <cellStyle name="Comma 3 3 3" xfId="4253" xr:uid="{00000000-0005-0000-0000-000060100000}"/>
    <cellStyle name="Comma 3 3 3 2" xfId="4254" xr:uid="{00000000-0005-0000-0000-000061100000}"/>
    <cellStyle name="Comma 3 3 3 2 2" xfId="4255" xr:uid="{00000000-0005-0000-0000-000062100000}"/>
    <cellStyle name="Comma 3 3 3 2 2 2" xfId="4256" xr:uid="{00000000-0005-0000-0000-000063100000}"/>
    <cellStyle name="Comma 3 3 3 2 3" xfId="4257" xr:uid="{00000000-0005-0000-0000-000064100000}"/>
    <cellStyle name="Comma 3 3 3 3" xfId="4258" xr:uid="{00000000-0005-0000-0000-000065100000}"/>
    <cellStyle name="Comma 3 3 3 3 2" xfId="4259" xr:uid="{00000000-0005-0000-0000-000066100000}"/>
    <cellStyle name="Comma 3 3 3 4" xfId="4260" xr:uid="{00000000-0005-0000-0000-000067100000}"/>
    <cellStyle name="Comma 3 3 4" xfId="4261" xr:uid="{00000000-0005-0000-0000-000068100000}"/>
    <cellStyle name="Comma 3 3 4 2" xfId="4262" xr:uid="{00000000-0005-0000-0000-000069100000}"/>
    <cellStyle name="Comma 3 3 4 2 2" xfId="4263" xr:uid="{00000000-0005-0000-0000-00006A100000}"/>
    <cellStyle name="Comma 3 3 4 3" xfId="4264" xr:uid="{00000000-0005-0000-0000-00006B100000}"/>
    <cellStyle name="Comma 3 3 5" xfId="4265" xr:uid="{00000000-0005-0000-0000-00006C100000}"/>
    <cellStyle name="Comma 3 3 5 2" xfId="4266" xr:uid="{00000000-0005-0000-0000-00006D100000}"/>
    <cellStyle name="Comma 3 3 6" xfId="4267" xr:uid="{00000000-0005-0000-0000-00006E100000}"/>
    <cellStyle name="Comma 3 4" xfId="58" xr:uid="{00000000-0005-0000-0000-00006F100000}"/>
    <cellStyle name="Comma 3 4 2" xfId="4268" xr:uid="{00000000-0005-0000-0000-000070100000}"/>
    <cellStyle name="Comma 3 4 2 2" xfId="4269" xr:uid="{00000000-0005-0000-0000-000071100000}"/>
    <cellStyle name="Comma 3 4 2 2 2" xfId="4270" xr:uid="{00000000-0005-0000-0000-000072100000}"/>
    <cellStyle name="Comma 3 4 2 2 2 2" xfId="4271" xr:uid="{00000000-0005-0000-0000-000073100000}"/>
    <cellStyle name="Comma 3 4 2 2 3" xfId="4272" xr:uid="{00000000-0005-0000-0000-000074100000}"/>
    <cellStyle name="Comma 3 4 2 3" xfId="4273" xr:uid="{00000000-0005-0000-0000-000075100000}"/>
    <cellStyle name="Comma 3 4 2 3 2" xfId="4274" xr:uid="{00000000-0005-0000-0000-000076100000}"/>
    <cellStyle name="Comma 3 4 2 4" xfId="4275" xr:uid="{00000000-0005-0000-0000-000077100000}"/>
    <cellStyle name="Comma 3 4 3" xfId="4276" xr:uid="{00000000-0005-0000-0000-000078100000}"/>
    <cellStyle name="Comma 3 4 3 2" xfId="4277" xr:uid="{00000000-0005-0000-0000-000079100000}"/>
    <cellStyle name="Comma 3 4 3 2 2" xfId="4278" xr:uid="{00000000-0005-0000-0000-00007A100000}"/>
    <cellStyle name="Comma 3 4 3 3" xfId="4279" xr:uid="{00000000-0005-0000-0000-00007B100000}"/>
    <cellStyle name="Comma 3 4 4" xfId="4280" xr:uid="{00000000-0005-0000-0000-00007C100000}"/>
    <cellStyle name="Comma 3 4 4 2" xfId="4281" xr:uid="{00000000-0005-0000-0000-00007D100000}"/>
    <cellStyle name="Comma 3 4 5" xfId="4282" xr:uid="{00000000-0005-0000-0000-00007E100000}"/>
    <cellStyle name="Comma 3 5" xfId="4283" xr:uid="{00000000-0005-0000-0000-00007F100000}"/>
    <cellStyle name="Comma 3 5 2" xfId="4284" xr:uid="{00000000-0005-0000-0000-000080100000}"/>
    <cellStyle name="Comma 3 5 2 2" xfId="4285" xr:uid="{00000000-0005-0000-0000-000081100000}"/>
    <cellStyle name="Comma 3 5 2 2 2" xfId="4286" xr:uid="{00000000-0005-0000-0000-000082100000}"/>
    <cellStyle name="Comma 3 5 2 2 2 2" xfId="4287" xr:uid="{00000000-0005-0000-0000-000083100000}"/>
    <cellStyle name="Comma 3 5 2 2 3" xfId="4288" xr:uid="{00000000-0005-0000-0000-000084100000}"/>
    <cellStyle name="Comma 3 5 2 3" xfId="4289" xr:uid="{00000000-0005-0000-0000-000085100000}"/>
    <cellStyle name="Comma 3 5 2 3 2" xfId="4290" xr:uid="{00000000-0005-0000-0000-000086100000}"/>
    <cellStyle name="Comma 3 5 2 4" xfId="4291" xr:uid="{00000000-0005-0000-0000-000087100000}"/>
    <cellStyle name="Comma 3 5 3" xfId="4292" xr:uid="{00000000-0005-0000-0000-000088100000}"/>
    <cellStyle name="Comma 3 5 3 2" xfId="4293" xr:uid="{00000000-0005-0000-0000-000089100000}"/>
    <cellStyle name="Comma 3 5 3 2 2" xfId="4294" xr:uid="{00000000-0005-0000-0000-00008A100000}"/>
    <cellStyle name="Comma 3 5 3 3" xfId="4295" xr:uid="{00000000-0005-0000-0000-00008B100000}"/>
    <cellStyle name="Comma 3 5 4" xfId="4296" xr:uid="{00000000-0005-0000-0000-00008C100000}"/>
    <cellStyle name="Comma 3 5 4 2" xfId="4297" xr:uid="{00000000-0005-0000-0000-00008D100000}"/>
    <cellStyle name="Comma 3 5 5" xfId="4298" xr:uid="{00000000-0005-0000-0000-00008E100000}"/>
    <cellStyle name="Comma 3 6" xfId="4299" xr:uid="{00000000-0005-0000-0000-00008F100000}"/>
    <cellStyle name="Comma 3 6 2" xfId="4300" xr:uid="{00000000-0005-0000-0000-000090100000}"/>
    <cellStyle name="Comma 3 6 2 2" xfId="4301" xr:uid="{00000000-0005-0000-0000-000091100000}"/>
    <cellStyle name="Comma 3 6 2 2 2" xfId="4302" xr:uid="{00000000-0005-0000-0000-000092100000}"/>
    <cellStyle name="Comma 3 6 2 2 2 2" xfId="4303" xr:uid="{00000000-0005-0000-0000-000093100000}"/>
    <cellStyle name="Comma 3 6 2 2 3" xfId="4304" xr:uid="{00000000-0005-0000-0000-000094100000}"/>
    <cellStyle name="Comma 3 6 2 3" xfId="4305" xr:uid="{00000000-0005-0000-0000-000095100000}"/>
    <cellStyle name="Comma 3 6 2 3 2" xfId="4306" xr:uid="{00000000-0005-0000-0000-000096100000}"/>
    <cellStyle name="Comma 3 6 2 4" xfId="4307" xr:uid="{00000000-0005-0000-0000-000097100000}"/>
    <cellStyle name="Comma 3 6 3" xfId="4308" xr:uid="{00000000-0005-0000-0000-000098100000}"/>
    <cellStyle name="Comma 3 6 3 2" xfId="4309" xr:uid="{00000000-0005-0000-0000-000099100000}"/>
    <cellStyle name="Comma 3 6 3 2 2" xfId="4310" xr:uid="{00000000-0005-0000-0000-00009A100000}"/>
    <cellStyle name="Comma 3 6 3 3" xfId="4311" xr:uid="{00000000-0005-0000-0000-00009B100000}"/>
    <cellStyle name="Comma 3 6 4" xfId="4312" xr:uid="{00000000-0005-0000-0000-00009C100000}"/>
    <cellStyle name="Comma 3 6 4 2" xfId="4313" xr:uid="{00000000-0005-0000-0000-00009D100000}"/>
    <cellStyle name="Comma 3 6 5" xfId="4314" xr:uid="{00000000-0005-0000-0000-00009E100000}"/>
    <cellStyle name="Comma 3 7" xfId="4315" xr:uid="{00000000-0005-0000-0000-00009F100000}"/>
    <cellStyle name="Comma 3 7 2" xfId="4316" xr:uid="{00000000-0005-0000-0000-0000A0100000}"/>
    <cellStyle name="Comma 3 7 2 2" xfId="4317" xr:uid="{00000000-0005-0000-0000-0000A1100000}"/>
    <cellStyle name="Comma 3 7 2 2 2" xfId="4318" xr:uid="{00000000-0005-0000-0000-0000A2100000}"/>
    <cellStyle name="Comma 3 7 2 3" xfId="4319" xr:uid="{00000000-0005-0000-0000-0000A3100000}"/>
    <cellStyle name="Comma 3 7 3" xfId="4320" xr:uid="{00000000-0005-0000-0000-0000A4100000}"/>
    <cellStyle name="Comma 3 7 3 2" xfId="4321" xr:uid="{00000000-0005-0000-0000-0000A5100000}"/>
    <cellStyle name="Comma 3 7 4" xfId="4322" xr:uid="{00000000-0005-0000-0000-0000A6100000}"/>
    <cellStyle name="Comma 3 8" xfId="4323" xr:uid="{00000000-0005-0000-0000-0000A7100000}"/>
    <cellStyle name="Comma 3 8 2" xfId="4324" xr:uid="{00000000-0005-0000-0000-0000A8100000}"/>
    <cellStyle name="Comma 3 8 2 2" xfId="4325" xr:uid="{00000000-0005-0000-0000-0000A9100000}"/>
    <cellStyle name="Comma 3 8 3" xfId="4326" xr:uid="{00000000-0005-0000-0000-0000AA100000}"/>
    <cellStyle name="Comma 3 9" xfId="4327" xr:uid="{00000000-0005-0000-0000-0000AB100000}"/>
    <cellStyle name="Comma 3 9 2" xfId="4328" xr:uid="{00000000-0005-0000-0000-0000AC100000}"/>
    <cellStyle name="Comma 4" xfId="29" xr:uid="{00000000-0005-0000-0000-0000AD100000}"/>
    <cellStyle name="Comma 4 10" xfId="4329" xr:uid="{00000000-0005-0000-0000-0000AE100000}"/>
    <cellStyle name="Comma 4 2" xfId="4330" xr:uid="{00000000-0005-0000-0000-0000AF100000}"/>
    <cellStyle name="Comma 4 2 2" xfId="4331" xr:uid="{00000000-0005-0000-0000-0000B0100000}"/>
    <cellStyle name="Comma 4 2 2 2" xfId="4332" xr:uid="{00000000-0005-0000-0000-0000B1100000}"/>
    <cellStyle name="Comma 4 2 2 2 2" xfId="4333" xr:uid="{00000000-0005-0000-0000-0000B2100000}"/>
    <cellStyle name="Comma 4 2 2 2 2 2" xfId="4334" xr:uid="{00000000-0005-0000-0000-0000B3100000}"/>
    <cellStyle name="Comma 4 2 2 2 2 2 2" xfId="4335" xr:uid="{00000000-0005-0000-0000-0000B4100000}"/>
    <cellStyle name="Comma 4 2 2 2 2 3" xfId="4336" xr:uid="{00000000-0005-0000-0000-0000B5100000}"/>
    <cellStyle name="Comma 4 2 2 2 3" xfId="4337" xr:uid="{00000000-0005-0000-0000-0000B6100000}"/>
    <cellStyle name="Comma 4 2 2 2 3 2" xfId="4338" xr:uid="{00000000-0005-0000-0000-0000B7100000}"/>
    <cellStyle name="Comma 4 2 2 2 4" xfId="4339" xr:uid="{00000000-0005-0000-0000-0000B8100000}"/>
    <cellStyle name="Comma 4 2 2 3" xfId="4340" xr:uid="{00000000-0005-0000-0000-0000B9100000}"/>
    <cellStyle name="Comma 4 2 2 3 2" xfId="4341" xr:uid="{00000000-0005-0000-0000-0000BA100000}"/>
    <cellStyle name="Comma 4 2 2 3 2 2" xfId="4342" xr:uid="{00000000-0005-0000-0000-0000BB100000}"/>
    <cellStyle name="Comma 4 2 2 3 3" xfId="4343" xr:uid="{00000000-0005-0000-0000-0000BC100000}"/>
    <cellStyle name="Comma 4 2 2 4" xfId="4344" xr:uid="{00000000-0005-0000-0000-0000BD100000}"/>
    <cellStyle name="Comma 4 2 2 4 2" xfId="4345" xr:uid="{00000000-0005-0000-0000-0000BE100000}"/>
    <cellStyle name="Comma 4 2 2 5" xfId="4346" xr:uid="{00000000-0005-0000-0000-0000BF100000}"/>
    <cellStyle name="Comma 4 2 3" xfId="4347" xr:uid="{00000000-0005-0000-0000-0000C0100000}"/>
    <cellStyle name="Comma 4 2 3 2" xfId="4348" xr:uid="{00000000-0005-0000-0000-0000C1100000}"/>
    <cellStyle name="Comma 4 2 3 2 2" xfId="4349" xr:uid="{00000000-0005-0000-0000-0000C2100000}"/>
    <cellStyle name="Comma 4 2 3 2 2 2" xfId="4350" xr:uid="{00000000-0005-0000-0000-0000C3100000}"/>
    <cellStyle name="Comma 4 2 3 2 3" xfId="4351" xr:uid="{00000000-0005-0000-0000-0000C4100000}"/>
    <cellStyle name="Comma 4 2 3 3" xfId="4352" xr:uid="{00000000-0005-0000-0000-0000C5100000}"/>
    <cellStyle name="Comma 4 2 3 3 2" xfId="4353" xr:uid="{00000000-0005-0000-0000-0000C6100000}"/>
    <cellStyle name="Comma 4 2 3 4" xfId="4354" xr:uid="{00000000-0005-0000-0000-0000C7100000}"/>
    <cellStyle name="Comma 4 2 4" xfId="4355" xr:uid="{00000000-0005-0000-0000-0000C8100000}"/>
    <cellStyle name="Comma 4 2 4 2" xfId="4356" xr:uid="{00000000-0005-0000-0000-0000C9100000}"/>
    <cellStyle name="Comma 4 2 4 2 2" xfId="4357" xr:uid="{00000000-0005-0000-0000-0000CA100000}"/>
    <cellStyle name="Comma 4 2 4 3" xfId="4358" xr:uid="{00000000-0005-0000-0000-0000CB100000}"/>
    <cellStyle name="Comma 4 2 5" xfId="4359" xr:uid="{00000000-0005-0000-0000-0000CC100000}"/>
    <cellStyle name="Comma 4 2 5 2" xfId="4360" xr:uid="{00000000-0005-0000-0000-0000CD100000}"/>
    <cellStyle name="Comma 4 2 6" xfId="4361" xr:uid="{00000000-0005-0000-0000-0000CE100000}"/>
    <cellStyle name="Comma 4 3" xfId="4362" xr:uid="{00000000-0005-0000-0000-0000CF100000}"/>
    <cellStyle name="Comma 4 3 2" xfId="4363" xr:uid="{00000000-0005-0000-0000-0000D0100000}"/>
    <cellStyle name="Comma 4 3 2 2" xfId="4364" xr:uid="{00000000-0005-0000-0000-0000D1100000}"/>
    <cellStyle name="Comma 4 3 2 2 2" xfId="4365" xr:uid="{00000000-0005-0000-0000-0000D2100000}"/>
    <cellStyle name="Comma 4 3 2 2 2 2" xfId="4366" xr:uid="{00000000-0005-0000-0000-0000D3100000}"/>
    <cellStyle name="Comma 4 3 2 2 3" xfId="4367" xr:uid="{00000000-0005-0000-0000-0000D4100000}"/>
    <cellStyle name="Comma 4 3 2 3" xfId="4368" xr:uid="{00000000-0005-0000-0000-0000D5100000}"/>
    <cellStyle name="Comma 4 3 2 3 2" xfId="4369" xr:uid="{00000000-0005-0000-0000-0000D6100000}"/>
    <cellStyle name="Comma 4 3 2 4" xfId="4370" xr:uid="{00000000-0005-0000-0000-0000D7100000}"/>
    <cellStyle name="Comma 4 3 3" xfId="4371" xr:uid="{00000000-0005-0000-0000-0000D8100000}"/>
    <cellStyle name="Comma 4 3 3 2" xfId="4372" xr:uid="{00000000-0005-0000-0000-0000D9100000}"/>
    <cellStyle name="Comma 4 3 3 2 2" xfId="4373" xr:uid="{00000000-0005-0000-0000-0000DA100000}"/>
    <cellStyle name="Comma 4 3 3 3" xfId="4374" xr:uid="{00000000-0005-0000-0000-0000DB100000}"/>
    <cellStyle name="Comma 4 3 4" xfId="4375" xr:uid="{00000000-0005-0000-0000-0000DC100000}"/>
    <cellStyle name="Comma 4 3 4 2" xfId="4376" xr:uid="{00000000-0005-0000-0000-0000DD100000}"/>
    <cellStyle name="Comma 4 3 5" xfId="4377" xr:uid="{00000000-0005-0000-0000-0000DE100000}"/>
    <cellStyle name="Comma 4 4" xfId="4378" xr:uid="{00000000-0005-0000-0000-0000DF100000}"/>
    <cellStyle name="Comma 4 4 2" xfId="4379" xr:uid="{00000000-0005-0000-0000-0000E0100000}"/>
    <cellStyle name="Comma 4 4 2 2" xfId="4380" xr:uid="{00000000-0005-0000-0000-0000E1100000}"/>
    <cellStyle name="Comma 4 4 2 2 2" xfId="4381" xr:uid="{00000000-0005-0000-0000-0000E2100000}"/>
    <cellStyle name="Comma 4 4 2 2 2 2" xfId="4382" xr:uid="{00000000-0005-0000-0000-0000E3100000}"/>
    <cellStyle name="Comma 4 4 2 2 3" xfId="4383" xr:uid="{00000000-0005-0000-0000-0000E4100000}"/>
    <cellStyle name="Comma 4 4 2 3" xfId="4384" xr:uid="{00000000-0005-0000-0000-0000E5100000}"/>
    <cellStyle name="Comma 4 4 2 3 2" xfId="4385" xr:uid="{00000000-0005-0000-0000-0000E6100000}"/>
    <cellStyle name="Comma 4 4 2 4" xfId="4386" xr:uid="{00000000-0005-0000-0000-0000E7100000}"/>
    <cellStyle name="Comma 4 4 3" xfId="4387" xr:uid="{00000000-0005-0000-0000-0000E8100000}"/>
    <cellStyle name="Comma 4 4 3 2" xfId="4388" xr:uid="{00000000-0005-0000-0000-0000E9100000}"/>
    <cellStyle name="Comma 4 4 3 2 2" xfId="4389" xr:uid="{00000000-0005-0000-0000-0000EA100000}"/>
    <cellStyle name="Comma 4 4 3 3" xfId="4390" xr:uid="{00000000-0005-0000-0000-0000EB100000}"/>
    <cellStyle name="Comma 4 4 4" xfId="4391" xr:uid="{00000000-0005-0000-0000-0000EC100000}"/>
    <cellStyle name="Comma 4 4 4 2" xfId="4392" xr:uid="{00000000-0005-0000-0000-0000ED100000}"/>
    <cellStyle name="Comma 4 4 5" xfId="4393" xr:uid="{00000000-0005-0000-0000-0000EE100000}"/>
    <cellStyle name="Comma 4 5" xfId="4394" xr:uid="{00000000-0005-0000-0000-0000EF100000}"/>
    <cellStyle name="Comma 4 5 2" xfId="4395" xr:uid="{00000000-0005-0000-0000-0000F0100000}"/>
    <cellStyle name="Comma 4 5 2 2" xfId="4396" xr:uid="{00000000-0005-0000-0000-0000F1100000}"/>
    <cellStyle name="Comma 4 5 2 2 2" xfId="4397" xr:uid="{00000000-0005-0000-0000-0000F2100000}"/>
    <cellStyle name="Comma 4 5 2 2 2 2" xfId="4398" xr:uid="{00000000-0005-0000-0000-0000F3100000}"/>
    <cellStyle name="Comma 4 5 2 2 3" xfId="4399" xr:uid="{00000000-0005-0000-0000-0000F4100000}"/>
    <cellStyle name="Comma 4 5 2 3" xfId="4400" xr:uid="{00000000-0005-0000-0000-0000F5100000}"/>
    <cellStyle name="Comma 4 5 2 3 2" xfId="4401" xr:uid="{00000000-0005-0000-0000-0000F6100000}"/>
    <cellStyle name="Comma 4 5 2 4" xfId="4402" xr:uid="{00000000-0005-0000-0000-0000F7100000}"/>
    <cellStyle name="Comma 4 5 3" xfId="4403" xr:uid="{00000000-0005-0000-0000-0000F8100000}"/>
    <cellStyle name="Comma 4 5 3 2" xfId="4404" xr:uid="{00000000-0005-0000-0000-0000F9100000}"/>
    <cellStyle name="Comma 4 5 3 2 2" xfId="4405" xr:uid="{00000000-0005-0000-0000-0000FA100000}"/>
    <cellStyle name="Comma 4 5 3 3" xfId="4406" xr:uid="{00000000-0005-0000-0000-0000FB100000}"/>
    <cellStyle name="Comma 4 5 4" xfId="4407" xr:uid="{00000000-0005-0000-0000-0000FC100000}"/>
    <cellStyle name="Comma 4 5 4 2" xfId="4408" xr:uid="{00000000-0005-0000-0000-0000FD100000}"/>
    <cellStyle name="Comma 4 5 5" xfId="4409" xr:uid="{00000000-0005-0000-0000-0000FE100000}"/>
    <cellStyle name="Comma 4 6" xfId="4410" xr:uid="{00000000-0005-0000-0000-0000FF100000}"/>
    <cellStyle name="Comma 4 6 2" xfId="4411" xr:uid="{00000000-0005-0000-0000-000000110000}"/>
    <cellStyle name="Comma 4 6 2 2" xfId="4412" xr:uid="{00000000-0005-0000-0000-000001110000}"/>
    <cellStyle name="Comma 4 6 2 2 2" xfId="4413" xr:uid="{00000000-0005-0000-0000-000002110000}"/>
    <cellStyle name="Comma 4 6 2 3" xfId="4414" xr:uid="{00000000-0005-0000-0000-000003110000}"/>
    <cellStyle name="Comma 4 6 3" xfId="4415" xr:uid="{00000000-0005-0000-0000-000004110000}"/>
    <cellStyle name="Comma 4 6 3 2" xfId="4416" xr:uid="{00000000-0005-0000-0000-000005110000}"/>
    <cellStyle name="Comma 4 6 4" xfId="4417" xr:uid="{00000000-0005-0000-0000-000006110000}"/>
    <cellStyle name="Comma 4 7" xfId="4418" xr:uid="{00000000-0005-0000-0000-000007110000}"/>
    <cellStyle name="Comma 4 7 2" xfId="4419" xr:uid="{00000000-0005-0000-0000-000008110000}"/>
    <cellStyle name="Comma 4 7 2 2" xfId="4420" xr:uid="{00000000-0005-0000-0000-000009110000}"/>
    <cellStyle name="Comma 4 7 3" xfId="4421" xr:uid="{00000000-0005-0000-0000-00000A110000}"/>
    <cellStyle name="Comma 4 8" xfId="4422" xr:uid="{00000000-0005-0000-0000-00000B110000}"/>
    <cellStyle name="Comma 4 9" xfId="4423" xr:uid="{00000000-0005-0000-0000-00000C110000}"/>
    <cellStyle name="Comma 4 9 2" xfId="4424" xr:uid="{00000000-0005-0000-0000-00000D110000}"/>
    <cellStyle name="Comma 5" xfId="35" xr:uid="{00000000-0005-0000-0000-00000E110000}"/>
    <cellStyle name="Comma 5 10" xfId="4425" xr:uid="{00000000-0005-0000-0000-00000F110000}"/>
    <cellStyle name="Comma 5 2" xfId="63" xr:uid="{00000000-0005-0000-0000-000010110000}"/>
    <cellStyle name="Comma 5 2 2" xfId="4426" xr:uid="{00000000-0005-0000-0000-000011110000}"/>
    <cellStyle name="Comma 5 2 2 2" xfId="4427" xr:uid="{00000000-0005-0000-0000-000012110000}"/>
    <cellStyle name="Comma 5 2 2 2 2" xfId="4428" xr:uid="{00000000-0005-0000-0000-000013110000}"/>
    <cellStyle name="Comma 5 2 2 2 2 2" xfId="4429" xr:uid="{00000000-0005-0000-0000-000014110000}"/>
    <cellStyle name="Comma 5 2 2 2 2 2 2" xfId="4430" xr:uid="{00000000-0005-0000-0000-000015110000}"/>
    <cellStyle name="Comma 5 2 2 2 2 3" xfId="4431" xr:uid="{00000000-0005-0000-0000-000016110000}"/>
    <cellStyle name="Comma 5 2 2 2 3" xfId="4432" xr:uid="{00000000-0005-0000-0000-000017110000}"/>
    <cellStyle name="Comma 5 2 2 2 3 2" xfId="4433" xr:uid="{00000000-0005-0000-0000-000018110000}"/>
    <cellStyle name="Comma 5 2 2 2 4" xfId="4434" xr:uid="{00000000-0005-0000-0000-000019110000}"/>
    <cellStyle name="Comma 5 2 2 3" xfId="4435" xr:uid="{00000000-0005-0000-0000-00001A110000}"/>
    <cellStyle name="Comma 5 2 2 3 2" xfId="4436" xr:uid="{00000000-0005-0000-0000-00001B110000}"/>
    <cellStyle name="Comma 5 2 2 3 2 2" xfId="4437" xr:uid="{00000000-0005-0000-0000-00001C110000}"/>
    <cellStyle name="Comma 5 2 2 3 3" xfId="4438" xr:uid="{00000000-0005-0000-0000-00001D110000}"/>
    <cellStyle name="Comma 5 2 2 4" xfId="4439" xr:uid="{00000000-0005-0000-0000-00001E110000}"/>
    <cellStyle name="Comma 5 2 2 4 2" xfId="4440" xr:uid="{00000000-0005-0000-0000-00001F110000}"/>
    <cellStyle name="Comma 5 2 2 5" xfId="4441" xr:uid="{00000000-0005-0000-0000-000020110000}"/>
    <cellStyle name="Comma 5 2 3" xfId="4442" xr:uid="{00000000-0005-0000-0000-000021110000}"/>
    <cellStyle name="Comma 5 2 3 2" xfId="4443" xr:uid="{00000000-0005-0000-0000-000022110000}"/>
    <cellStyle name="Comma 5 2 3 2 2" xfId="4444" xr:uid="{00000000-0005-0000-0000-000023110000}"/>
    <cellStyle name="Comma 5 2 3 2 2 2" xfId="4445" xr:uid="{00000000-0005-0000-0000-000024110000}"/>
    <cellStyle name="Comma 5 2 3 2 3" xfId="4446" xr:uid="{00000000-0005-0000-0000-000025110000}"/>
    <cellStyle name="Comma 5 2 3 3" xfId="4447" xr:uid="{00000000-0005-0000-0000-000026110000}"/>
    <cellStyle name="Comma 5 2 3 3 2" xfId="4448" xr:uid="{00000000-0005-0000-0000-000027110000}"/>
    <cellStyle name="Comma 5 2 3 4" xfId="4449" xr:uid="{00000000-0005-0000-0000-000028110000}"/>
    <cellStyle name="Comma 5 2 4" xfId="4450" xr:uid="{00000000-0005-0000-0000-000029110000}"/>
    <cellStyle name="Comma 5 2 4 2" xfId="4451" xr:uid="{00000000-0005-0000-0000-00002A110000}"/>
    <cellStyle name="Comma 5 2 4 2 2" xfId="4452" xr:uid="{00000000-0005-0000-0000-00002B110000}"/>
    <cellStyle name="Comma 5 2 4 3" xfId="4453" xr:uid="{00000000-0005-0000-0000-00002C110000}"/>
    <cellStyle name="Comma 5 2 5" xfId="4454" xr:uid="{00000000-0005-0000-0000-00002D110000}"/>
    <cellStyle name="Comma 5 2 5 2" xfId="4455" xr:uid="{00000000-0005-0000-0000-00002E110000}"/>
    <cellStyle name="Comma 5 2 6" xfId="4456" xr:uid="{00000000-0005-0000-0000-00002F110000}"/>
    <cellStyle name="Comma 5 2 7" xfId="4457" xr:uid="{00000000-0005-0000-0000-000030110000}"/>
    <cellStyle name="Comma 5 3" xfId="4458" xr:uid="{00000000-0005-0000-0000-000031110000}"/>
    <cellStyle name="Comma 5 3 2" xfId="4459" xr:uid="{00000000-0005-0000-0000-000032110000}"/>
    <cellStyle name="Comma 5 3 2 2" xfId="4460" xr:uid="{00000000-0005-0000-0000-000033110000}"/>
    <cellStyle name="Comma 5 3 2 2 2" xfId="4461" xr:uid="{00000000-0005-0000-0000-000034110000}"/>
    <cellStyle name="Comma 5 3 2 2 2 2" xfId="4462" xr:uid="{00000000-0005-0000-0000-000035110000}"/>
    <cellStyle name="Comma 5 3 2 2 3" xfId="4463" xr:uid="{00000000-0005-0000-0000-000036110000}"/>
    <cellStyle name="Comma 5 3 2 3" xfId="4464" xr:uid="{00000000-0005-0000-0000-000037110000}"/>
    <cellStyle name="Comma 5 3 2 3 2" xfId="4465" xr:uid="{00000000-0005-0000-0000-000038110000}"/>
    <cellStyle name="Comma 5 3 2 4" xfId="4466" xr:uid="{00000000-0005-0000-0000-000039110000}"/>
    <cellStyle name="Comma 5 3 3" xfId="4467" xr:uid="{00000000-0005-0000-0000-00003A110000}"/>
    <cellStyle name="Comma 5 3 3 2" xfId="4468" xr:uid="{00000000-0005-0000-0000-00003B110000}"/>
    <cellStyle name="Comma 5 3 3 2 2" xfId="4469" xr:uid="{00000000-0005-0000-0000-00003C110000}"/>
    <cellStyle name="Comma 5 3 3 3" xfId="4470" xr:uid="{00000000-0005-0000-0000-00003D110000}"/>
    <cellStyle name="Comma 5 3 4" xfId="4471" xr:uid="{00000000-0005-0000-0000-00003E110000}"/>
    <cellStyle name="Comma 5 3 4 2" xfId="4472" xr:uid="{00000000-0005-0000-0000-00003F110000}"/>
    <cellStyle name="Comma 5 3 5" xfId="4473" xr:uid="{00000000-0005-0000-0000-000040110000}"/>
    <cellStyle name="Comma 5 4" xfId="4474" xr:uid="{00000000-0005-0000-0000-000041110000}"/>
    <cellStyle name="Comma 5 4 2" xfId="4475" xr:uid="{00000000-0005-0000-0000-000042110000}"/>
    <cellStyle name="Comma 5 4 2 2" xfId="4476" xr:uid="{00000000-0005-0000-0000-000043110000}"/>
    <cellStyle name="Comma 5 4 2 2 2" xfId="4477" xr:uid="{00000000-0005-0000-0000-000044110000}"/>
    <cellStyle name="Comma 5 4 2 2 2 2" xfId="4478" xr:uid="{00000000-0005-0000-0000-000045110000}"/>
    <cellStyle name="Comma 5 4 2 2 3" xfId="4479" xr:uid="{00000000-0005-0000-0000-000046110000}"/>
    <cellStyle name="Comma 5 4 2 3" xfId="4480" xr:uid="{00000000-0005-0000-0000-000047110000}"/>
    <cellStyle name="Comma 5 4 2 3 2" xfId="4481" xr:uid="{00000000-0005-0000-0000-000048110000}"/>
    <cellStyle name="Comma 5 4 2 4" xfId="4482" xr:uid="{00000000-0005-0000-0000-000049110000}"/>
    <cellStyle name="Comma 5 4 3" xfId="4483" xr:uid="{00000000-0005-0000-0000-00004A110000}"/>
    <cellStyle name="Comma 5 4 3 2" xfId="4484" xr:uid="{00000000-0005-0000-0000-00004B110000}"/>
    <cellStyle name="Comma 5 4 3 2 2" xfId="4485" xr:uid="{00000000-0005-0000-0000-00004C110000}"/>
    <cellStyle name="Comma 5 4 3 3" xfId="4486" xr:uid="{00000000-0005-0000-0000-00004D110000}"/>
    <cellStyle name="Comma 5 4 4" xfId="4487" xr:uid="{00000000-0005-0000-0000-00004E110000}"/>
    <cellStyle name="Comma 5 4 4 2" xfId="4488" xr:uid="{00000000-0005-0000-0000-00004F110000}"/>
    <cellStyle name="Comma 5 4 5" xfId="4489" xr:uid="{00000000-0005-0000-0000-000050110000}"/>
    <cellStyle name="Comma 5 5" xfId="4490" xr:uid="{00000000-0005-0000-0000-000051110000}"/>
    <cellStyle name="Comma 5 5 2" xfId="4491" xr:uid="{00000000-0005-0000-0000-000052110000}"/>
    <cellStyle name="Comma 5 5 2 2" xfId="4492" xr:uid="{00000000-0005-0000-0000-000053110000}"/>
    <cellStyle name="Comma 5 5 2 2 2" xfId="4493" xr:uid="{00000000-0005-0000-0000-000054110000}"/>
    <cellStyle name="Comma 5 5 2 2 2 2" xfId="4494" xr:uid="{00000000-0005-0000-0000-000055110000}"/>
    <cellStyle name="Comma 5 5 2 2 3" xfId="4495" xr:uid="{00000000-0005-0000-0000-000056110000}"/>
    <cellStyle name="Comma 5 5 2 3" xfId="4496" xr:uid="{00000000-0005-0000-0000-000057110000}"/>
    <cellStyle name="Comma 5 5 2 3 2" xfId="4497" xr:uid="{00000000-0005-0000-0000-000058110000}"/>
    <cellStyle name="Comma 5 5 2 4" xfId="4498" xr:uid="{00000000-0005-0000-0000-000059110000}"/>
    <cellStyle name="Comma 5 5 3" xfId="4499" xr:uid="{00000000-0005-0000-0000-00005A110000}"/>
    <cellStyle name="Comma 5 5 3 2" xfId="4500" xr:uid="{00000000-0005-0000-0000-00005B110000}"/>
    <cellStyle name="Comma 5 5 3 2 2" xfId="4501" xr:uid="{00000000-0005-0000-0000-00005C110000}"/>
    <cellStyle name="Comma 5 5 3 3" xfId="4502" xr:uid="{00000000-0005-0000-0000-00005D110000}"/>
    <cellStyle name="Comma 5 5 4" xfId="4503" xr:uid="{00000000-0005-0000-0000-00005E110000}"/>
    <cellStyle name="Comma 5 5 4 2" xfId="4504" xr:uid="{00000000-0005-0000-0000-00005F110000}"/>
    <cellStyle name="Comma 5 5 5" xfId="4505" xr:uid="{00000000-0005-0000-0000-000060110000}"/>
    <cellStyle name="Comma 5 6" xfId="4506" xr:uid="{00000000-0005-0000-0000-000061110000}"/>
    <cellStyle name="Comma 5 6 2" xfId="4507" xr:uid="{00000000-0005-0000-0000-000062110000}"/>
    <cellStyle name="Comma 5 6 2 2" xfId="4508" xr:uid="{00000000-0005-0000-0000-000063110000}"/>
    <cellStyle name="Comma 5 6 2 2 2" xfId="4509" xr:uid="{00000000-0005-0000-0000-000064110000}"/>
    <cellStyle name="Comma 5 6 2 3" xfId="4510" xr:uid="{00000000-0005-0000-0000-000065110000}"/>
    <cellStyle name="Comma 5 6 3" xfId="4511" xr:uid="{00000000-0005-0000-0000-000066110000}"/>
    <cellStyle name="Comma 5 6 3 2" xfId="4512" xr:uid="{00000000-0005-0000-0000-000067110000}"/>
    <cellStyle name="Comma 5 6 4" xfId="4513" xr:uid="{00000000-0005-0000-0000-000068110000}"/>
    <cellStyle name="Comma 5 7" xfId="4514" xr:uid="{00000000-0005-0000-0000-000069110000}"/>
    <cellStyle name="Comma 5 7 2" xfId="4515" xr:uid="{00000000-0005-0000-0000-00006A110000}"/>
    <cellStyle name="Comma 5 7 2 2" xfId="4516" xr:uid="{00000000-0005-0000-0000-00006B110000}"/>
    <cellStyle name="Comma 5 7 3" xfId="4517" xr:uid="{00000000-0005-0000-0000-00006C110000}"/>
    <cellStyle name="Comma 5 8" xfId="4518" xr:uid="{00000000-0005-0000-0000-00006D110000}"/>
    <cellStyle name="Comma 5 8 2" xfId="4519" xr:uid="{00000000-0005-0000-0000-00006E110000}"/>
    <cellStyle name="Comma 5 9" xfId="4520" xr:uid="{00000000-0005-0000-0000-00006F110000}"/>
    <cellStyle name="Comma 6" xfId="45" xr:uid="{00000000-0005-0000-0000-000070110000}"/>
    <cellStyle name="Comma 6 2" xfId="4521" xr:uid="{00000000-0005-0000-0000-000071110000}"/>
    <cellStyle name="Comma 6 2 2" xfId="4522" xr:uid="{00000000-0005-0000-0000-000072110000}"/>
    <cellStyle name="Comma 6 2 3" xfId="4523" xr:uid="{00000000-0005-0000-0000-000073110000}"/>
    <cellStyle name="Comma 6 3" xfId="4524" xr:uid="{00000000-0005-0000-0000-000074110000}"/>
    <cellStyle name="Comma 6 4" xfId="4525" xr:uid="{00000000-0005-0000-0000-000075110000}"/>
    <cellStyle name="Comma 7" xfId="4526" xr:uid="{00000000-0005-0000-0000-000076110000}"/>
    <cellStyle name="Comma 7 2" xfId="4527" xr:uid="{00000000-0005-0000-0000-000077110000}"/>
    <cellStyle name="Comma 7 2 2" xfId="4528" xr:uid="{00000000-0005-0000-0000-000078110000}"/>
    <cellStyle name="Comma 7 2 3" xfId="4529" xr:uid="{00000000-0005-0000-0000-000079110000}"/>
    <cellStyle name="Comma 7 3" xfId="4530" xr:uid="{00000000-0005-0000-0000-00007A110000}"/>
    <cellStyle name="Comma 7 4" xfId="4531" xr:uid="{00000000-0005-0000-0000-00007B110000}"/>
    <cellStyle name="Comma 8" xfId="4532" xr:uid="{00000000-0005-0000-0000-00007C110000}"/>
    <cellStyle name="Comma 8 2" xfId="4533" xr:uid="{00000000-0005-0000-0000-00007D110000}"/>
    <cellStyle name="Comma 8 2 2" xfId="4534" xr:uid="{00000000-0005-0000-0000-00007E110000}"/>
    <cellStyle name="Comma 8 2 3" xfId="4535" xr:uid="{00000000-0005-0000-0000-00007F110000}"/>
    <cellStyle name="Comma 8 3" xfId="4536" xr:uid="{00000000-0005-0000-0000-000080110000}"/>
    <cellStyle name="Comma 8 4" xfId="4537" xr:uid="{00000000-0005-0000-0000-000081110000}"/>
    <cellStyle name="Comma 9" xfId="4538" xr:uid="{00000000-0005-0000-0000-000082110000}"/>
    <cellStyle name="Comma 9 10" xfId="4539" xr:uid="{00000000-0005-0000-0000-000083110000}"/>
    <cellStyle name="Comma 9 10 2" xfId="4540" xr:uid="{00000000-0005-0000-0000-000084110000}"/>
    <cellStyle name="Comma 9 10 2 2" xfId="4541" xr:uid="{00000000-0005-0000-0000-000085110000}"/>
    <cellStyle name="Comma 9 10 3" xfId="4542" xr:uid="{00000000-0005-0000-0000-000086110000}"/>
    <cellStyle name="Comma 9 11" xfId="4543" xr:uid="{00000000-0005-0000-0000-000087110000}"/>
    <cellStyle name="Comma 9 11 2" xfId="4544" xr:uid="{00000000-0005-0000-0000-000088110000}"/>
    <cellStyle name="Comma 9 12" xfId="4545" xr:uid="{00000000-0005-0000-0000-000089110000}"/>
    <cellStyle name="Comma 9 2" xfId="4546" xr:uid="{00000000-0005-0000-0000-00008A110000}"/>
    <cellStyle name="Comma 9 2 10" xfId="4547" xr:uid="{00000000-0005-0000-0000-00008B110000}"/>
    <cellStyle name="Comma 9 2 10 2" xfId="4548" xr:uid="{00000000-0005-0000-0000-00008C110000}"/>
    <cellStyle name="Comma 9 2 11" xfId="4549" xr:uid="{00000000-0005-0000-0000-00008D110000}"/>
    <cellStyle name="Comma 9 2 2" xfId="4550" xr:uid="{00000000-0005-0000-0000-00008E110000}"/>
    <cellStyle name="Comma 9 2 2 2" xfId="4551" xr:uid="{00000000-0005-0000-0000-00008F110000}"/>
    <cellStyle name="Comma 9 2 2 2 2" xfId="4552" xr:uid="{00000000-0005-0000-0000-000090110000}"/>
    <cellStyle name="Comma 9 2 2 2 2 2" xfId="4553" xr:uid="{00000000-0005-0000-0000-000091110000}"/>
    <cellStyle name="Comma 9 2 2 2 2 2 2" xfId="4554" xr:uid="{00000000-0005-0000-0000-000092110000}"/>
    <cellStyle name="Comma 9 2 2 2 2 2 3" xfId="4555" xr:uid="{00000000-0005-0000-0000-000093110000}"/>
    <cellStyle name="Comma 9 2 2 2 2 2 3 2" xfId="4556" xr:uid="{00000000-0005-0000-0000-000094110000}"/>
    <cellStyle name="Comma 9 2 2 2 2 2 3 2 2" xfId="4557" xr:uid="{00000000-0005-0000-0000-000095110000}"/>
    <cellStyle name="Comma 9 2 2 2 2 2 3 3" xfId="4558" xr:uid="{00000000-0005-0000-0000-000096110000}"/>
    <cellStyle name="Comma 9 2 2 2 2 2 4" xfId="4559" xr:uid="{00000000-0005-0000-0000-000097110000}"/>
    <cellStyle name="Comma 9 2 2 2 2 3" xfId="4560" xr:uid="{00000000-0005-0000-0000-000098110000}"/>
    <cellStyle name="Comma 9 2 2 2 2 4" xfId="4561" xr:uid="{00000000-0005-0000-0000-000099110000}"/>
    <cellStyle name="Comma 9 2 2 2 2 4 2" xfId="4562" xr:uid="{00000000-0005-0000-0000-00009A110000}"/>
    <cellStyle name="Comma 9 2 2 2 2 4 2 2" xfId="4563" xr:uid="{00000000-0005-0000-0000-00009B110000}"/>
    <cellStyle name="Comma 9 2 2 2 2 4 3" xfId="4564" xr:uid="{00000000-0005-0000-0000-00009C110000}"/>
    <cellStyle name="Comma 9 2 2 2 2 5" xfId="4565" xr:uid="{00000000-0005-0000-0000-00009D110000}"/>
    <cellStyle name="Comma 9 2 2 2 3" xfId="4566" xr:uid="{00000000-0005-0000-0000-00009E110000}"/>
    <cellStyle name="Comma 9 2 2 2 3 2" xfId="4567" xr:uid="{00000000-0005-0000-0000-00009F110000}"/>
    <cellStyle name="Comma 9 2 2 2 3 3" xfId="4568" xr:uid="{00000000-0005-0000-0000-0000A0110000}"/>
    <cellStyle name="Comma 9 2 2 2 3 3 2" xfId="4569" xr:uid="{00000000-0005-0000-0000-0000A1110000}"/>
    <cellStyle name="Comma 9 2 2 2 3 3 2 2" xfId="4570" xr:uid="{00000000-0005-0000-0000-0000A2110000}"/>
    <cellStyle name="Comma 9 2 2 2 3 3 3" xfId="4571" xr:uid="{00000000-0005-0000-0000-0000A3110000}"/>
    <cellStyle name="Comma 9 2 2 2 3 4" xfId="4572" xr:uid="{00000000-0005-0000-0000-0000A4110000}"/>
    <cellStyle name="Comma 9 2 2 2 4" xfId="4573" xr:uid="{00000000-0005-0000-0000-0000A5110000}"/>
    <cellStyle name="Comma 9 2 2 2 4 2" xfId="4574" xr:uid="{00000000-0005-0000-0000-0000A6110000}"/>
    <cellStyle name="Comma 9 2 2 2 4 3" xfId="4575" xr:uid="{00000000-0005-0000-0000-0000A7110000}"/>
    <cellStyle name="Comma 9 2 2 2 4 3 2" xfId="4576" xr:uid="{00000000-0005-0000-0000-0000A8110000}"/>
    <cellStyle name="Comma 9 2 2 2 4 3 2 2" xfId="4577" xr:uid="{00000000-0005-0000-0000-0000A9110000}"/>
    <cellStyle name="Comma 9 2 2 2 4 3 3" xfId="4578" xr:uid="{00000000-0005-0000-0000-0000AA110000}"/>
    <cellStyle name="Comma 9 2 2 2 4 4" xfId="4579" xr:uid="{00000000-0005-0000-0000-0000AB110000}"/>
    <cellStyle name="Comma 9 2 2 2 5" xfId="4580" xr:uid="{00000000-0005-0000-0000-0000AC110000}"/>
    <cellStyle name="Comma 9 2 2 2 6" xfId="4581" xr:uid="{00000000-0005-0000-0000-0000AD110000}"/>
    <cellStyle name="Comma 9 2 2 2 6 2" xfId="4582" xr:uid="{00000000-0005-0000-0000-0000AE110000}"/>
    <cellStyle name="Comma 9 2 2 2 6 2 2" xfId="4583" xr:uid="{00000000-0005-0000-0000-0000AF110000}"/>
    <cellStyle name="Comma 9 2 2 2 6 3" xfId="4584" xr:uid="{00000000-0005-0000-0000-0000B0110000}"/>
    <cellStyle name="Comma 9 2 2 2 7" xfId="4585" xr:uid="{00000000-0005-0000-0000-0000B1110000}"/>
    <cellStyle name="Comma 9 2 2 2 7 2" xfId="4586" xr:uid="{00000000-0005-0000-0000-0000B2110000}"/>
    <cellStyle name="Comma 9 2 2 2 8" xfId="4587" xr:uid="{00000000-0005-0000-0000-0000B3110000}"/>
    <cellStyle name="Comma 9 2 2 3" xfId="4588" xr:uid="{00000000-0005-0000-0000-0000B4110000}"/>
    <cellStyle name="Comma 9 2 2 3 2" xfId="4589" xr:uid="{00000000-0005-0000-0000-0000B5110000}"/>
    <cellStyle name="Comma 9 2 2 3 2 2" xfId="4590" xr:uid="{00000000-0005-0000-0000-0000B6110000}"/>
    <cellStyle name="Comma 9 2 2 3 2 3" xfId="4591" xr:uid="{00000000-0005-0000-0000-0000B7110000}"/>
    <cellStyle name="Comma 9 2 2 3 2 3 2" xfId="4592" xr:uid="{00000000-0005-0000-0000-0000B8110000}"/>
    <cellStyle name="Comma 9 2 2 3 2 3 2 2" xfId="4593" xr:uid="{00000000-0005-0000-0000-0000B9110000}"/>
    <cellStyle name="Comma 9 2 2 3 2 3 3" xfId="4594" xr:uid="{00000000-0005-0000-0000-0000BA110000}"/>
    <cellStyle name="Comma 9 2 2 3 2 4" xfId="4595" xr:uid="{00000000-0005-0000-0000-0000BB110000}"/>
    <cellStyle name="Comma 9 2 2 3 3" xfId="4596" xr:uid="{00000000-0005-0000-0000-0000BC110000}"/>
    <cellStyle name="Comma 9 2 2 3 4" xfId="4597" xr:uid="{00000000-0005-0000-0000-0000BD110000}"/>
    <cellStyle name="Comma 9 2 2 3 4 2" xfId="4598" xr:uid="{00000000-0005-0000-0000-0000BE110000}"/>
    <cellStyle name="Comma 9 2 2 3 4 2 2" xfId="4599" xr:uid="{00000000-0005-0000-0000-0000BF110000}"/>
    <cellStyle name="Comma 9 2 2 3 4 3" xfId="4600" xr:uid="{00000000-0005-0000-0000-0000C0110000}"/>
    <cellStyle name="Comma 9 2 2 3 5" xfId="4601" xr:uid="{00000000-0005-0000-0000-0000C1110000}"/>
    <cellStyle name="Comma 9 2 2 4" xfId="4602" xr:uid="{00000000-0005-0000-0000-0000C2110000}"/>
    <cellStyle name="Comma 9 2 2 4 2" xfId="4603" xr:uid="{00000000-0005-0000-0000-0000C3110000}"/>
    <cellStyle name="Comma 9 2 2 4 3" xfId="4604" xr:uid="{00000000-0005-0000-0000-0000C4110000}"/>
    <cellStyle name="Comma 9 2 2 4 3 2" xfId="4605" xr:uid="{00000000-0005-0000-0000-0000C5110000}"/>
    <cellStyle name="Comma 9 2 2 4 3 2 2" xfId="4606" xr:uid="{00000000-0005-0000-0000-0000C6110000}"/>
    <cellStyle name="Comma 9 2 2 4 3 3" xfId="4607" xr:uid="{00000000-0005-0000-0000-0000C7110000}"/>
    <cellStyle name="Comma 9 2 2 4 4" xfId="4608" xr:uid="{00000000-0005-0000-0000-0000C8110000}"/>
    <cellStyle name="Comma 9 2 2 5" xfId="4609" xr:uid="{00000000-0005-0000-0000-0000C9110000}"/>
    <cellStyle name="Comma 9 2 2 5 2" xfId="4610" xr:uid="{00000000-0005-0000-0000-0000CA110000}"/>
    <cellStyle name="Comma 9 2 2 5 3" xfId="4611" xr:uid="{00000000-0005-0000-0000-0000CB110000}"/>
    <cellStyle name="Comma 9 2 2 5 3 2" xfId="4612" xr:uid="{00000000-0005-0000-0000-0000CC110000}"/>
    <cellStyle name="Comma 9 2 2 5 3 2 2" xfId="4613" xr:uid="{00000000-0005-0000-0000-0000CD110000}"/>
    <cellStyle name="Comma 9 2 2 5 3 3" xfId="4614" xr:uid="{00000000-0005-0000-0000-0000CE110000}"/>
    <cellStyle name="Comma 9 2 2 5 4" xfId="4615" xr:uid="{00000000-0005-0000-0000-0000CF110000}"/>
    <cellStyle name="Comma 9 2 2 6" xfId="4616" xr:uid="{00000000-0005-0000-0000-0000D0110000}"/>
    <cellStyle name="Comma 9 2 2 7" xfId="4617" xr:uid="{00000000-0005-0000-0000-0000D1110000}"/>
    <cellStyle name="Comma 9 2 2 7 2" xfId="4618" xr:uid="{00000000-0005-0000-0000-0000D2110000}"/>
    <cellStyle name="Comma 9 2 2 7 2 2" xfId="4619" xr:uid="{00000000-0005-0000-0000-0000D3110000}"/>
    <cellStyle name="Comma 9 2 2 7 3" xfId="4620" xr:uid="{00000000-0005-0000-0000-0000D4110000}"/>
    <cellStyle name="Comma 9 2 2 8" xfId="4621" xr:uid="{00000000-0005-0000-0000-0000D5110000}"/>
    <cellStyle name="Comma 9 2 2 8 2" xfId="4622" xr:uid="{00000000-0005-0000-0000-0000D6110000}"/>
    <cellStyle name="Comma 9 2 2 9" xfId="4623" xr:uid="{00000000-0005-0000-0000-0000D7110000}"/>
    <cellStyle name="Comma 9 2 3" xfId="4624" xr:uid="{00000000-0005-0000-0000-0000D8110000}"/>
    <cellStyle name="Comma 9 2 3 2" xfId="4625" xr:uid="{00000000-0005-0000-0000-0000D9110000}"/>
    <cellStyle name="Comma 9 2 3 2 2" xfId="4626" xr:uid="{00000000-0005-0000-0000-0000DA110000}"/>
    <cellStyle name="Comma 9 2 3 2 2 2" xfId="4627" xr:uid="{00000000-0005-0000-0000-0000DB110000}"/>
    <cellStyle name="Comma 9 2 3 2 2 3" xfId="4628" xr:uid="{00000000-0005-0000-0000-0000DC110000}"/>
    <cellStyle name="Comma 9 2 3 2 2 3 2" xfId="4629" xr:uid="{00000000-0005-0000-0000-0000DD110000}"/>
    <cellStyle name="Comma 9 2 3 2 2 3 2 2" xfId="4630" xr:uid="{00000000-0005-0000-0000-0000DE110000}"/>
    <cellStyle name="Comma 9 2 3 2 2 3 3" xfId="4631" xr:uid="{00000000-0005-0000-0000-0000DF110000}"/>
    <cellStyle name="Comma 9 2 3 2 2 4" xfId="4632" xr:uid="{00000000-0005-0000-0000-0000E0110000}"/>
    <cellStyle name="Comma 9 2 3 2 3" xfId="4633" xr:uid="{00000000-0005-0000-0000-0000E1110000}"/>
    <cellStyle name="Comma 9 2 3 2 4" xfId="4634" xr:uid="{00000000-0005-0000-0000-0000E2110000}"/>
    <cellStyle name="Comma 9 2 3 2 4 2" xfId="4635" xr:uid="{00000000-0005-0000-0000-0000E3110000}"/>
    <cellStyle name="Comma 9 2 3 2 4 2 2" xfId="4636" xr:uid="{00000000-0005-0000-0000-0000E4110000}"/>
    <cellStyle name="Comma 9 2 3 2 4 3" xfId="4637" xr:uid="{00000000-0005-0000-0000-0000E5110000}"/>
    <cellStyle name="Comma 9 2 3 2 5" xfId="4638" xr:uid="{00000000-0005-0000-0000-0000E6110000}"/>
    <cellStyle name="Comma 9 2 3 3" xfId="4639" xr:uid="{00000000-0005-0000-0000-0000E7110000}"/>
    <cellStyle name="Comma 9 2 3 3 2" xfId="4640" xr:uid="{00000000-0005-0000-0000-0000E8110000}"/>
    <cellStyle name="Comma 9 2 3 3 3" xfId="4641" xr:uid="{00000000-0005-0000-0000-0000E9110000}"/>
    <cellStyle name="Comma 9 2 3 3 3 2" xfId="4642" xr:uid="{00000000-0005-0000-0000-0000EA110000}"/>
    <cellStyle name="Comma 9 2 3 3 3 2 2" xfId="4643" xr:uid="{00000000-0005-0000-0000-0000EB110000}"/>
    <cellStyle name="Comma 9 2 3 3 3 3" xfId="4644" xr:uid="{00000000-0005-0000-0000-0000EC110000}"/>
    <cellStyle name="Comma 9 2 3 3 4" xfId="4645" xr:uid="{00000000-0005-0000-0000-0000ED110000}"/>
    <cellStyle name="Comma 9 2 3 4" xfId="4646" xr:uid="{00000000-0005-0000-0000-0000EE110000}"/>
    <cellStyle name="Comma 9 2 3 4 2" xfId="4647" xr:uid="{00000000-0005-0000-0000-0000EF110000}"/>
    <cellStyle name="Comma 9 2 3 4 3" xfId="4648" xr:uid="{00000000-0005-0000-0000-0000F0110000}"/>
    <cellStyle name="Comma 9 2 3 4 3 2" xfId="4649" xr:uid="{00000000-0005-0000-0000-0000F1110000}"/>
    <cellStyle name="Comma 9 2 3 4 3 2 2" xfId="4650" xr:uid="{00000000-0005-0000-0000-0000F2110000}"/>
    <cellStyle name="Comma 9 2 3 4 3 3" xfId="4651" xr:uid="{00000000-0005-0000-0000-0000F3110000}"/>
    <cellStyle name="Comma 9 2 3 4 4" xfId="4652" xr:uid="{00000000-0005-0000-0000-0000F4110000}"/>
    <cellStyle name="Comma 9 2 3 5" xfId="4653" xr:uid="{00000000-0005-0000-0000-0000F5110000}"/>
    <cellStyle name="Comma 9 2 3 6" xfId="4654" xr:uid="{00000000-0005-0000-0000-0000F6110000}"/>
    <cellStyle name="Comma 9 2 3 6 2" xfId="4655" xr:uid="{00000000-0005-0000-0000-0000F7110000}"/>
    <cellStyle name="Comma 9 2 3 6 2 2" xfId="4656" xr:uid="{00000000-0005-0000-0000-0000F8110000}"/>
    <cellStyle name="Comma 9 2 3 6 3" xfId="4657" xr:uid="{00000000-0005-0000-0000-0000F9110000}"/>
    <cellStyle name="Comma 9 2 3 7" xfId="4658" xr:uid="{00000000-0005-0000-0000-0000FA110000}"/>
    <cellStyle name="Comma 9 2 3 7 2" xfId="4659" xr:uid="{00000000-0005-0000-0000-0000FB110000}"/>
    <cellStyle name="Comma 9 2 3 8" xfId="4660" xr:uid="{00000000-0005-0000-0000-0000FC110000}"/>
    <cellStyle name="Comma 9 2 4" xfId="4661" xr:uid="{00000000-0005-0000-0000-0000FD110000}"/>
    <cellStyle name="Comma 9 2 4 2" xfId="4662" xr:uid="{00000000-0005-0000-0000-0000FE110000}"/>
    <cellStyle name="Comma 9 2 5" xfId="4663" xr:uid="{00000000-0005-0000-0000-0000FF110000}"/>
    <cellStyle name="Comma 9 2 5 2" xfId="4664" xr:uid="{00000000-0005-0000-0000-000000120000}"/>
    <cellStyle name="Comma 9 2 5 2 2" xfId="4665" xr:uid="{00000000-0005-0000-0000-000001120000}"/>
    <cellStyle name="Comma 9 2 5 2 3" xfId="4666" xr:uid="{00000000-0005-0000-0000-000002120000}"/>
    <cellStyle name="Comma 9 2 5 2 3 2" xfId="4667" xr:uid="{00000000-0005-0000-0000-000003120000}"/>
    <cellStyle name="Comma 9 2 5 2 3 2 2" xfId="4668" xr:uid="{00000000-0005-0000-0000-000004120000}"/>
    <cellStyle name="Comma 9 2 5 2 3 3" xfId="4669" xr:uid="{00000000-0005-0000-0000-000005120000}"/>
    <cellStyle name="Comma 9 2 5 2 4" xfId="4670" xr:uid="{00000000-0005-0000-0000-000006120000}"/>
    <cellStyle name="Comma 9 2 5 3" xfId="4671" xr:uid="{00000000-0005-0000-0000-000007120000}"/>
    <cellStyle name="Comma 9 2 5 4" xfId="4672" xr:uid="{00000000-0005-0000-0000-000008120000}"/>
    <cellStyle name="Comma 9 2 5 4 2" xfId="4673" xr:uid="{00000000-0005-0000-0000-000009120000}"/>
    <cellStyle name="Comma 9 2 5 4 2 2" xfId="4674" xr:uid="{00000000-0005-0000-0000-00000A120000}"/>
    <cellStyle name="Comma 9 2 5 4 3" xfId="4675" xr:uid="{00000000-0005-0000-0000-00000B120000}"/>
    <cellStyle name="Comma 9 2 5 5" xfId="4676" xr:uid="{00000000-0005-0000-0000-00000C120000}"/>
    <cellStyle name="Comma 9 2 6" xfId="4677" xr:uid="{00000000-0005-0000-0000-00000D120000}"/>
    <cellStyle name="Comma 9 2 6 2" xfId="4678" xr:uid="{00000000-0005-0000-0000-00000E120000}"/>
    <cellStyle name="Comma 9 2 6 3" xfId="4679" xr:uid="{00000000-0005-0000-0000-00000F120000}"/>
    <cellStyle name="Comma 9 2 6 3 2" xfId="4680" xr:uid="{00000000-0005-0000-0000-000010120000}"/>
    <cellStyle name="Comma 9 2 6 3 2 2" xfId="4681" xr:uid="{00000000-0005-0000-0000-000011120000}"/>
    <cellStyle name="Comma 9 2 6 3 3" xfId="4682" xr:uid="{00000000-0005-0000-0000-000012120000}"/>
    <cellStyle name="Comma 9 2 6 4" xfId="4683" xr:uid="{00000000-0005-0000-0000-000013120000}"/>
    <cellStyle name="Comma 9 2 7" xfId="4684" xr:uid="{00000000-0005-0000-0000-000014120000}"/>
    <cellStyle name="Comma 9 2 7 2" xfId="4685" xr:uid="{00000000-0005-0000-0000-000015120000}"/>
    <cellStyle name="Comma 9 2 7 3" xfId="4686" xr:uid="{00000000-0005-0000-0000-000016120000}"/>
    <cellStyle name="Comma 9 2 7 3 2" xfId="4687" xr:uid="{00000000-0005-0000-0000-000017120000}"/>
    <cellStyle name="Comma 9 2 7 3 2 2" xfId="4688" xr:uid="{00000000-0005-0000-0000-000018120000}"/>
    <cellStyle name="Comma 9 2 7 3 3" xfId="4689" xr:uid="{00000000-0005-0000-0000-000019120000}"/>
    <cellStyle name="Comma 9 2 7 4" xfId="4690" xr:uid="{00000000-0005-0000-0000-00001A120000}"/>
    <cellStyle name="Comma 9 2 8" xfId="4691" xr:uid="{00000000-0005-0000-0000-00001B120000}"/>
    <cellStyle name="Comma 9 2 9" xfId="4692" xr:uid="{00000000-0005-0000-0000-00001C120000}"/>
    <cellStyle name="Comma 9 2 9 2" xfId="4693" xr:uid="{00000000-0005-0000-0000-00001D120000}"/>
    <cellStyle name="Comma 9 2 9 2 2" xfId="4694" xr:uid="{00000000-0005-0000-0000-00001E120000}"/>
    <cellStyle name="Comma 9 2 9 3" xfId="4695" xr:uid="{00000000-0005-0000-0000-00001F120000}"/>
    <cellStyle name="Comma 9 3" xfId="4696" xr:uid="{00000000-0005-0000-0000-000020120000}"/>
    <cellStyle name="Comma 9 3 2" xfId="4697" xr:uid="{00000000-0005-0000-0000-000021120000}"/>
    <cellStyle name="Comma 9 4" xfId="4698" xr:uid="{00000000-0005-0000-0000-000022120000}"/>
    <cellStyle name="Comma 9 4 2" xfId="4699" xr:uid="{00000000-0005-0000-0000-000023120000}"/>
    <cellStyle name="Comma 9 4 2 2" xfId="4700" xr:uid="{00000000-0005-0000-0000-000024120000}"/>
    <cellStyle name="Comma 9 4 2 2 2" xfId="4701" xr:uid="{00000000-0005-0000-0000-000025120000}"/>
    <cellStyle name="Comma 9 4 2 2 2 2" xfId="4702" xr:uid="{00000000-0005-0000-0000-000026120000}"/>
    <cellStyle name="Comma 9 4 2 2 2 3" xfId="4703" xr:uid="{00000000-0005-0000-0000-000027120000}"/>
    <cellStyle name="Comma 9 4 2 2 2 3 2" xfId="4704" xr:uid="{00000000-0005-0000-0000-000028120000}"/>
    <cellStyle name="Comma 9 4 2 2 2 3 2 2" xfId="4705" xr:uid="{00000000-0005-0000-0000-000029120000}"/>
    <cellStyle name="Comma 9 4 2 2 2 3 3" xfId="4706" xr:uid="{00000000-0005-0000-0000-00002A120000}"/>
    <cellStyle name="Comma 9 4 2 2 2 4" xfId="4707" xr:uid="{00000000-0005-0000-0000-00002B120000}"/>
    <cellStyle name="Comma 9 4 2 2 3" xfId="4708" xr:uid="{00000000-0005-0000-0000-00002C120000}"/>
    <cellStyle name="Comma 9 4 2 2 4" xfId="4709" xr:uid="{00000000-0005-0000-0000-00002D120000}"/>
    <cellStyle name="Comma 9 4 2 2 4 2" xfId="4710" xr:uid="{00000000-0005-0000-0000-00002E120000}"/>
    <cellStyle name="Comma 9 4 2 2 4 2 2" xfId="4711" xr:uid="{00000000-0005-0000-0000-00002F120000}"/>
    <cellStyle name="Comma 9 4 2 2 4 3" xfId="4712" xr:uid="{00000000-0005-0000-0000-000030120000}"/>
    <cellStyle name="Comma 9 4 2 2 5" xfId="4713" xr:uid="{00000000-0005-0000-0000-000031120000}"/>
    <cellStyle name="Comma 9 4 2 3" xfId="4714" xr:uid="{00000000-0005-0000-0000-000032120000}"/>
    <cellStyle name="Comma 9 4 2 3 2" xfId="4715" xr:uid="{00000000-0005-0000-0000-000033120000}"/>
    <cellStyle name="Comma 9 4 2 3 3" xfId="4716" xr:uid="{00000000-0005-0000-0000-000034120000}"/>
    <cellStyle name="Comma 9 4 2 3 3 2" xfId="4717" xr:uid="{00000000-0005-0000-0000-000035120000}"/>
    <cellStyle name="Comma 9 4 2 3 3 2 2" xfId="4718" xr:uid="{00000000-0005-0000-0000-000036120000}"/>
    <cellStyle name="Comma 9 4 2 3 3 3" xfId="4719" xr:uid="{00000000-0005-0000-0000-000037120000}"/>
    <cellStyle name="Comma 9 4 2 3 4" xfId="4720" xr:uid="{00000000-0005-0000-0000-000038120000}"/>
    <cellStyle name="Comma 9 4 2 4" xfId="4721" xr:uid="{00000000-0005-0000-0000-000039120000}"/>
    <cellStyle name="Comma 9 4 2 4 2" xfId="4722" xr:uid="{00000000-0005-0000-0000-00003A120000}"/>
    <cellStyle name="Comma 9 4 2 4 3" xfId="4723" xr:uid="{00000000-0005-0000-0000-00003B120000}"/>
    <cellStyle name="Comma 9 4 2 4 3 2" xfId="4724" xr:uid="{00000000-0005-0000-0000-00003C120000}"/>
    <cellStyle name="Comma 9 4 2 4 3 2 2" xfId="4725" xr:uid="{00000000-0005-0000-0000-00003D120000}"/>
    <cellStyle name="Comma 9 4 2 4 3 3" xfId="4726" xr:uid="{00000000-0005-0000-0000-00003E120000}"/>
    <cellStyle name="Comma 9 4 2 4 4" xfId="4727" xr:uid="{00000000-0005-0000-0000-00003F120000}"/>
    <cellStyle name="Comma 9 4 2 5" xfId="4728" xr:uid="{00000000-0005-0000-0000-000040120000}"/>
    <cellStyle name="Comma 9 4 2 6" xfId="4729" xr:uid="{00000000-0005-0000-0000-000041120000}"/>
    <cellStyle name="Comma 9 4 2 6 2" xfId="4730" xr:uid="{00000000-0005-0000-0000-000042120000}"/>
    <cellStyle name="Comma 9 4 2 6 2 2" xfId="4731" xr:uid="{00000000-0005-0000-0000-000043120000}"/>
    <cellStyle name="Comma 9 4 2 6 3" xfId="4732" xr:uid="{00000000-0005-0000-0000-000044120000}"/>
    <cellStyle name="Comma 9 4 2 7" xfId="4733" xr:uid="{00000000-0005-0000-0000-000045120000}"/>
    <cellStyle name="Comma 9 4 2 7 2" xfId="4734" xr:uid="{00000000-0005-0000-0000-000046120000}"/>
    <cellStyle name="Comma 9 4 2 8" xfId="4735" xr:uid="{00000000-0005-0000-0000-000047120000}"/>
    <cellStyle name="Comma 9 4 3" xfId="4736" xr:uid="{00000000-0005-0000-0000-000048120000}"/>
    <cellStyle name="Comma 9 4 3 2" xfId="4737" xr:uid="{00000000-0005-0000-0000-000049120000}"/>
    <cellStyle name="Comma 9 4 3 2 2" xfId="4738" xr:uid="{00000000-0005-0000-0000-00004A120000}"/>
    <cellStyle name="Comma 9 4 3 2 3" xfId="4739" xr:uid="{00000000-0005-0000-0000-00004B120000}"/>
    <cellStyle name="Comma 9 4 3 2 3 2" xfId="4740" xr:uid="{00000000-0005-0000-0000-00004C120000}"/>
    <cellStyle name="Comma 9 4 3 2 3 2 2" xfId="4741" xr:uid="{00000000-0005-0000-0000-00004D120000}"/>
    <cellStyle name="Comma 9 4 3 2 3 3" xfId="4742" xr:uid="{00000000-0005-0000-0000-00004E120000}"/>
    <cellStyle name="Comma 9 4 3 2 4" xfId="4743" xr:uid="{00000000-0005-0000-0000-00004F120000}"/>
    <cellStyle name="Comma 9 4 3 3" xfId="4744" xr:uid="{00000000-0005-0000-0000-000050120000}"/>
    <cellStyle name="Comma 9 4 3 4" xfId="4745" xr:uid="{00000000-0005-0000-0000-000051120000}"/>
    <cellStyle name="Comma 9 4 3 4 2" xfId="4746" xr:uid="{00000000-0005-0000-0000-000052120000}"/>
    <cellStyle name="Comma 9 4 3 4 2 2" xfId="4747" xr:uid="{00000000-0005-0000-0000-000053120000}"/>
    <cellStyle name="Comma 9 4 3 4 3" xfId="4748" xr:uid="{00000000-0005-0000-0000-000054120000}"/>
    <cellStyle name="Comma 9 4 3 5" xfId="4749" xr:uid="{00000000-0005-0000-0000-000055120000}"/>
    <cellStyle name="Comma 9 4 4" xfId="4750" xr:uid="{00000000-0005-0000-0000-000056120000}"/>
    <cellStyle name="Comma 9 4 4 2" xfId="4751" xr:uid="{00000000-0005-0000-0000-000057120000}"/>
    <cellStyle name="Comma 9 4 4 3" xfId="4752" xr:uid="{00000000-0005-0000-0000-000058120000}"/>
    <cellStyle name="Comma 9 4 4 3 2" xfId="4753" xr:uid="{00000000-0005-0000-0000-000059120000}"/>
    <cellStyle name="Comma 9 4 4 3 2 2" xfId="4754" xr:uid="{00000000-0005-0000-0000-00005A120000}"/>
    <cellStyle name="Comma 9 4 4 3 3" xfId="4755" xr:uid="{00000000-0005-0000-0000-00005B120000}"/>
    <cellStyle name="Comma 9 4 4 4" xfId="4756" xr:uid="{00000000-0005-0000-0000-00005C120000}"/>
    <cellStyle name="Comma 9 4 5" xfId="4757" xr:uid="{00000000-0005-0000-0000-00005D120000}"/>
    <cellStyle name="Comma 9 4 5 2" xfId="4758" xr:uid="{00000000-0005-0000-0000-00005E120000}"/>
    <cellStyle name="Comma 9 4 5 3" xfId="4759" xr:uid="{00000000-0005-0000-0000-00005F120000}"/>
    <cellStyle name="Comma 9 4 5 3 2" xfId="4760" xr:uid="{00000000-0005-0000-0000-000060120000}"/>
    <cellStyle name="Comma 9 4 5 3 2 2" xfId="4761" xr:uid="{00000000-0005-0000-0000-000061120000}"/>
    <cellStyle name="Comma 9 4 5 3 3" xfId="4762" xr:uid="{00000000-0005-0000-0000-000062120000}"/>
    <cellStyle name="Comma 9 4 5 4" xfId="4763" xr:uid="{00000000-0005-0000-0000-000063120000}"/>
    <cellStyle name="Comma 9 4 6" xfId="4764" xr:uid="{00000000-0005-0000-0000-000064120000}"/>
    <cellStyle name="Comma 9 4 7" xfId="4765" xr:uid="{00000000-0005-0000-0000-000065120000}"/>
    <cellStyle name="Comma 9 4 7 2" xfId="4766" xr:uid="{00000000-0005-0000-0000-000066120000}"/>
    <cellStyle name="Comma 9 4 7 2 2" xfId="4767" xr:uid="{00000000-0005-0000-0000-000067120000}"/>
    <cellStyle name="Comma 9 4 7 3" xfId="4768" xr:uid="{00000000-0005-0000-0000-000068120000}"/>
    <cellStyle name="Comma 9 4 8" xfId="4769" xr:uid="{00000000-0005-0000-0000-000069120000}"/>
    <cellStyle name="Comma 9 4 8 2" xfId="4770" xr:uid="{00000000-0005-0000-0000-00006A120000}"/>
    <cellStyle name="Comma 9 4 9" xfId="4771" xr:uid="{00000000-0005-0000-0000-00006B120000}"/>
    <cellStyle name="Comma 9 5" xfId="4772" xr:uid="{00000000-0005-0000-0000-00006C120000}"/>
    <cellStyle name="Comma 9 5 2" xfId="4773" xr:uid="{00000000-0005-0000-0000-00006D120000}"/>
    <cellStyle name="Comma 9 5 2 2" xfId="4774" xr:uid="{00000000-0005-0000-0000-00006E120000}"/>
    <cellStyle name="Comma 9 5 2 2 2" xfId="4775" xr:uid="{00000000-0005-0000-0000-00006F120000}"/>
    <cellStyle name="Comma 9 5 2 2 3" xfId="4776" xr:uid="{00000000-0005-0000-0000-000070120000}"/>
    <cellStyle name="Comma 9 5 2 2 3 2" xfId="4777" xr:uid="{00000000-0005-0000-0000-000071120000}"/>
    <cellStyle name="Comma 9 5 2 2 3 2 2" xfId="4778" xr:uid="{00000000-0005-0000-0000-000072120000}"/>
    <cellStyle name="Comma 9 5 2 2 3 3" xfId="4779" xr:uid="{00000000-0005-0000-0000-000073120000}"/>
    <cellStyle name="Comma 9 5 2 2 4" xfId="4780" xr:uid="{00000000-0005-0000-0000-000074120000}"/>
    <cellStyle name="Comma 9 5 2 3" xfId="4781" xr:uid="{00000000-0005-0000-0000-000075120000}"/>
    <cellStyle name="Comma 9 5 2 4" xfId="4782" xr:uid="{00000000-0005-0000-0000-000076120000}"/>
    <cellStyle name="Comma 9 5 2 4 2" xfId="4783" xr:uid="{00000000-0005-0000-0000-000077120000}"/>
    <cellStyle name="Comma 9 5 2 4 2 2" xfId="4784" xr:uid="{00000000-0005-0000-0000-000078120000}"/>
    <cellStyle name="Comma 9 5 2 4 3" xfId="4785" xr:uid="{00000000-0005-0000-0000-000079120000}"/>
    <cellStyle name="Comma 9 5 2 5" xfId="4786" xr:uid="{00000000-0005-0000-0000-00007A120000}"/>
    <cellStyle name="Comma 9 5 3" xfId="4787" xr:uid="{00000000-0005-0000-0000-00007B120000}"/>
    <cellStyle name="Comma 9 5 3 2" xfId="4788" xr:uid="{00000000-0005-0000-0000-00007C120000}"/>
    <cellStyle name="Comma 9 5 3 3" xfId="4789" xr:uid="{00000000-0005-0000-0000-00007D120000}"/>
    <cellStyle name="Comma 9 5 3 3 2" xfId="4790" xr:uid="{00000000-0005-0000-0000-00007E120000}"/>
    <cellStyle name="Comma 9 5 3 3 2 2" xfId="4791" xr:uid="{00000000-0005-0000-0000-00007F120000}"/>
    <cellStyle name="Comma 9 5 3 3 3" xfId="4792" xr:uid="{00000000-0005-0000-0000-000080120000}"/>
    <cellStyle name="Comma 9 5 3 4" xfId="4793" xr:uid="{00000000-0005-0000-0000-000081120000}"/>
    <cellStyle name="Comma 9 5 4" xfId="4794" xr:uid="{00000000-0005-0000-0000-000082120000}"/>
    <cellStyle name="Comma 9 5 4 2" xfId="4795" xr:uid="{00000000-0005-0000-0000-000083120000}"/>
    <cellStyle name="Comma 9 5 4 3" xfId="4796" xr:uid="{00000000-0005-0000-0000-000084120000}"/>
    <cellStyle name="Comma 9 5 4 3 2" xfId="4797" xr:uid="{00000000-0005-0000-0000-000085120000}"/>
    <cellStyle name="Comma 9 5 4 3 2 2" xfId="4798" xr:uid="{00000000-0005-0000-0000-000086120000}"/>
    <cellStyle name="Comma 9 5 4 3 3" xfId="4799" xr:uid="{00000000-0005-0000-0000-000087120000}"/>
    <cellStyle name="Comma 9 5 4 4" xfId="4800" xr:uid="{00000000-0005-0000-0000-000088120000}"/>
    <cellStyle name="Comma 9 5 5" xfId="4801" xr:uid="{00000000-0005-0000-0000-000089120000}"/>
    <cellStyle name="Comma 9 5 6" xfId="4802" xr:uid="{00000000-0005-0000-0000-00008A120000}"/>
    <cellStyle name="Comma 9 5 6 2" xfId="4803" xr:uid="{00000000-0005-0000-0000-00008B120000}"/>
    <cellStyle name="Comma 9 5 6 2 2" xfId="4804" xr:uid="{00000000-0005-0000-0000-00008C120000}"/>
    <cellStyle name="Comma 9 5 6 3" xfId="4805" xr:uid="{00000000-0005-0000-0000-00008D120000}"/>
    <cellStyle name="Comma 9 5 7" xfId="4806" xr:uid="{00000000-0005-0000-0000-00008E120000}"/>
    <cellStyle name="Comma 9 5 7 2" xfId="4807" xr:uid="{00000000-0005-0000-0000-00008F120000}"/>
    <cellStyle name="Comma 9 5 8" xfId="4808" xr:uid="{00000000-0005-0000-0000-000090120000}"/>
    <cellStyle name="Comma 9 6" xfId="4809" xr:uid="{00000000-0005-0000-0000-000091120000}"/>
    <cellStyle name="Comma 9 6 2" xfId="4810" xr:uid="{00000000-0005-0000-0000-000092120000}"/>
    <cellStyle name="Comma 9 6 2 2" xfId="4811" xr:uid="{00000000-0005-0000-0000-000093120000}"/>
    <cellStyle name="Comma 9 6 2 3" xfId="4812" xr:uid="{00000000-0005-0000-0000-000094120000}"/>
    <cellStyle name="Comma 9 6 2 3 2" xfId="4813" xr:uid="{00000000-0005-0000-0000-000095120000}"/>
    <cellStyle name="Comma 9 6 2 3 2 2" xfId="4814" xr:uid="{00000000-0005-0000-0000-000096120000}"/>
    <cellStyle name="Comma 9 6 2 3 3" xfId="4815" xr:uid="{00000000-0005-0000-0000-000097120000}"/>
    <cellStyle name="Comma 9 6 2 4" xfId="4816" xr:uid="{00000000-0005-0000-0000-000098120000}"/>
    <cellStyle name="Comma 9 6 3" xfId="4817" xr:uid="{00000000-0005-0000-0000-000099120000}"/>
    <cellStyle name="Comma 9 6 4" xfId="4818" xr:uid="{00000000-0005-0000-0000-00009A120000}"/>
    <cellStyle name="Comma 9 6 4 2" xfId="4819" xr:uid="{00000000-0005-0000-0000-00009B120000}"/>
    <cellStyle name="Comma 9 6 4 2 2" xfId="4820" xr:uid="{00000000-0005-0000-0000-00009C120000}"/>
    <cellStyle name="Comma 9 6 4 3" xfId="4821" xr:uid="{00000000-0005-0000-0000-00009D120000}"/>
    <cellStyle name="Comma 9 6 5" xfId="4822" xr:uid="{00000000-0005-0000-0000-00009E120000}"/>
    <cellStyle name="Comma 9 7" xfId="4823" xr:uid="{00000000-0005-0000-0000-00009F120000}"/>
    <cellStyle name="Comma 9 7 2" xfId="4824" xr:uid="{00000000-0005-0000-0000-0000A0120000}"/>
    <cellStyle name="Comma 9 7 3" xfId="4825" xr:uid="{00000000-0005-0000-0000-0000A1120000}"/>
    <cellStyle name="Comma 9 7 3 2" xfId="4826" xr:uid="{00000000-0005-0000-0000-0000A2120000}"/>
    <cellStyle name="Comma 9 7 3 2 2" xfId="4827" xr:uid="{00000000-0005-0000-0000-0000A3120000}"/>
    <cellStyle name="Comma 9 7 3 3" xfId="4828" xr:uid="{00000000-0005-0000-0000-0000A4120000}"/>
    <cellStyle name="Comma 9 7 4" xfId="4829" xr:uid="{00000000-0005-0000-0000-0000A5120000}"/>
    <cellStyle name="Comma 9 8" xfId="4830" xr:uid="{00000000-0005-0000-0000-0000A6120000}"/>
    <cellStyle name="Comma 9 8 2" xfId="4831" xr:uid="{00000000-0005-0000-0000-0000A7120000}"/>
    <cellStyle name="Comma 9 8 3" xfId="4832" xr:uid="{00000000-0005-0000-0000-0000A8120000}"/>
    <cellStyle name="Comma 9 8 3 2" xfId="4833" xr:uid="{00000000-0005-0000-0000-0000A9120000}"/>
    <cellStyle name="Comma 9 8 3 2 2" xfId="4834" xr:uid="{00000000-0005-0000-0000-0000AA120000}"/>
    <cellStyle name="Comma 9 8 3 3" xfId="4835" xr:uid="{00000000-0005-0000-0000-0000AB120000}"/>
    <cellStyle name="Comma 9 8 4" xfId="4836" xr:uid="{00000000-0005-0000-0000-0000AC120000}"/>
    <cellStyle name="Comma 9 9" xfId="4837" xr:uid="{00000000-0005-0000-0000-0000AD120000}"/>
    <cellStyle name="Comma0" xfId="4838" xr:uid="{00000000-0005-0000-0000-0000AE120000}"/>
    <cellStyle name="Currency" xfId="2" builtinId="4"/>
    <cellStyle name="Currency 10" xfId="4839" xr:uid="{00000000-0005-0000-0000-0000B0120000}"/>
    <cellStyle name="Currency 10 2" xfId="4840" xr:uid="{00000000-0005-0000-0000-0000B1120000}"/>
    <cellStyle name="Currency 10 2 2" xfId="4841" xr:uid="{00000000-0005-0000-0000-0000B2120000}"/>
    <cellStyle name="Currency 10 3" xfId="4842" xr:uid="{00000000-0005-0000-0000-0000B3120000}"/>
    <cellStyle name="Currency 11" xfId="4843" xr:uid="{00000000-0005-0000-0000-0000B4120000}"/>
    <cellStyle name="Currency 11 2" xfId="4844" xr:uid="{00000000-0005-0000-0000-0000B5120000}"/>
    <cellStyle name="Currency 11 2 2" xfId="4845" xr:uid="{00000000-0005-0000-0000-0000B6120000}"/>
    <cellStyle name="Currency 11 2 3" xfId="4846" xr:uid="{00000000-0005-0000-0000-0000B7120000}"/>
    <cellStyle name="Currency 11 2 4" xfId="4847" xr:uid="{00000000-0005-0000-0000-0000B8120000}"/>
    <cellStyle name="Currency 11 3" xfId="4848" xr:uid="{00000000-0005-0000-0000-0000B9120000}"/>
    <cellStyle name="Currency 11 3 2" xfId="4849" xr:uid="{00000000-0005-0000-0000-0000BA120000}"/>
    <cellStyle name="Currency 11 4" xfId="4850" xr:uid="{00000000-0005-0000-0000-0000BB120000}"/>
    <cellStyle name="Currency 11 5" xfId="4851" xr:uid="{00000000-0005-0000-0000-0000BC120000}"/>
    <cellStyle name="Currency 11 6" xfId="4852" xr:uid="{00000000-0005-0000-0000-0000BD120000}"/>
    <cellStyle name="Currency 12" xfId="4853" xr:uid="{00000000-0005-0000-0000-0000BE120000}"/>
    <cellStyle name="Currency 12 2" xfId="4854" xr:uid="{00000000-0005-0000-0000-0000BF120000}"/>
    <cellStyle name="Currency 12 2 2" xfId="4855" xr:uid="{00000000-0005-0000-0000-0000C0120000}"/>
    <cellStyle name="Currency 12 2 3" xfId="4856" xr:uid="{00000000-0005-0000-0000-0000C1120000}"/>
    <cellStyle name="Currency 12 2 4" xfId="4857" xr:uid="{00000000-0005-0000-0000-0000C2120000}"/>
    <cellStyle name="Currency 12 3" xfId="4858" xr:uid="{00000000-0005-0000-0000-0000C3120000}"/>
    <cellStyle name="Currency 12 3 2" xfId="4859" xr:uid="{00000000-0005-0000-0000-0000C4120000}"/>
    <cellStyle name="Currency 12 3 2 2" xfId="4860" xr:uid="{00000000-0005-0000-0000-0000C5120000}"/>
    <cellStyle name="Currency 12 3 3" xfId="4861" xr:uid="{00000000-0005-0000-0000-0000C6120000}"/>
    <cellStyle name="Currency 12 4" xfId="4862" xr:uid="{00000000-0005-0000-0000-0000C7120000}"/>
    <cellStyle name="Currency 12 4 2" xfId="4863" xr:uid="{00000000-0005-0000-0000-0000C8120000}"/>
    <cellStyle name="Currency 12 4 2 2" xfId="4864" xr:uid="{00000000-0005-0000-0000-0000C9120000}"/>
    <cellStyle name="Currency 12 4 3" xfId="4865" xr:uid="{00000000-0005-0000-0000-0000CA120000}"/>
    <cellStyle name="Currency 12 5" xfId="4866" xr:uid="{00000000-0005-0000-0000-0000CB120000}"/>
    <cellStyle name="Currency 12 6" xfId="4867" xr:uid="{00000000-0005-0000-0000-0000CC120000}"/>
    <cellStyle name="Currency 12 7" xfId="4868" xr:uid="{00000000-0005-0000-0000-0000CD120000}"/>
    <cellStyle name="Currency 13" xfId="4869" xr:uid="{00000000-0005-0000-0000-0000CE120000}"/>
    <cellStyle name="Currency 13 2" xfId="4870" xr:uid="{00000000-0005-0000-0000-0000CF120000}"/>
    <cellStyle name="Currency 13 3" xfId="4871" xr:uid="{00000000-0005-0000-0000-0000D0120000}"/>
    <cellStyle name="Currency 13 4" xfId="4872" xr:uid="{00000000-0005-0000-0000-0000D1120000}"/>
    <cellStyle name="Currency 14" xfId="4873" xr:uid="{00000000-0005-0000-0000-0000D2120000}"/>
    <cellStyle name="Currency 14 2" xfId="4874" xr:uid="{00000000-0005-0000-0000-0000D3120000}"/>
    <cellStyle name="Currency 15" xfId="4875" xr:uid="{00000000-0005-0000-0000-0000D4120000}"/>
    <cellStyle name="Currency 16" xfId="4876" xr:uid="{00000000-0005-0000-0000-0000D5120000}"/>
    <cellStyle name="Currency 16 2" xfId="4877" xr:uid="{00000000-0005-0000-0000-0000D6120000}"/>
    <cellStyle name="Currency 16 2 2" xfId="4878" xr:uid="{00000000-0005-0000-0000-0000D7120000}"/>
    <cellStyle name="Currency 16 2 3" xfId="4879" xr:uid="{00000000-0005-0000-0000-0000D8120000}"/>
    <cellStyle name="Currency 16 2 3 2" xfId="4880" xr:uid="{00000000-0005-0000-0000-0000D9120000}"/>
    <cellStyle name="Currency 16 2 3 2 2" xfId="4881" xr:uid="{00000000-0005-0000-0000-0000DA120000}"/>
    <cellStyle name="Currency 16 2 3 3" xfId="4882" xr:uid="{00000000-0005-0000-0000-0000DB120000}"/>
    <cellStyle name="Currency 16 2 4" xfId="4883" xr:uid="{00000000-0005-0000-0000-0000DC120000}"/>
    <cellStyle name="Currency 16 3" xfId="4884" xr:uid="{00000000-0005-0000-0000-0000DD120000}"/>
    <cellStyle name="Currency 16 3 2" xfId="4885" xr:uid="{00000000-0005-0000-0000-0000DE120000}"/>
    <cellStyle name="Currency 16 4" xfId="4886" xr:uid="{00000000-0005-0000-0000-0000DF120000}"/>
    <cellStyle name="Currency 16 5" xfId="4887" xr:uid="{00000000-0005-0000-0000-0000E0120000}"/>
    <cellStyle name="Currency 16 5 2" xfId="4888" xr:uid="{00000000-0005-0000-0000-0000E1120000}"/>
    <cellStyle name="Currency 16 5 2 2" xfId="4889" xr:uid="{00000000-0005-0000-0000-0000E2120000}"/>
    <cellStyle name="Currency 16 5 3" xfId="4890" xr:uid="{00000000-0005-0000-0000-0000E3120000}"/>
    <cellStyle name="Currency 16 6" xfId="4891" xr:uid="{00000000-0005-0000-0000-0000E4120000}"/>
    <cellStyle name="Currency 17" xfId="4892" xr:uid="{00000000-0005-0000-0000-0000E5120000}"/>
    <cellStyle name="Currency 17 2" xfId="4893" xr:uid="{00000000-0005-0000-0000-0000E6120000}"/>
    <cellStyle name="Currency 17 3" xfId="4894" xr:uid="{00000000-0005-0000-0000-0000E7120000}"/>
    <cellStyle name="Currency 17 3 2" xfId="4895" xr:uid="{00000000-0005-0000-0000-0000E8120000}"/>
    <cellStyle name="Currency 17 3 2 2" xfId="4896" xr:uid="{00000000-0005-0000-0000-0000E9120000}"/>
    <cellStyle name="Currency 17 3 3" xfId="4897" xr:uid="{00000000-0005-0000-0000-0000EA120000}"/>
    <cellStyle name="Currency 17 4" xfId="4898" xr:uid="{00000000-0005-0000-0000-0000EB120000}"/>
    <cellStyle name="Currency 18" xfId="4899" xr:uid="{00000000-0005-0000-0000-0000EC120000}"/>
    <cellStyle name="Currency 19" xfId="4900" xr:uid="{00000000-0005-0000-0000-0000ED120000}"/>
    <cellStyle name="Currency 2" xfId="5" xr:uid="{00000000-0005-0000-0000-0000EE120000}"/>
    <cellStyle name="Currency 2 10" xfId="4901" xr:uid="{00000000-0005-0000-0000-0000EF120000}"/>
    <cellStyle name="Currency 2 10 2" xfId="4902" xr:uid="{00000000-0005-0000-0000-0000F0120000}"/>
    <cellStyle name="Currency 2 10 2 2" xfId="4903" xr:uid="{00000000-0005-0000-0000-0000F1120000}"/>
    <cellStyle name="Currency 2 10 3" xfId="4904" xr:uid="{00000000-0005-0000-0000-0000F2120000}"/>
    <cellStyle name="Currency 2 11" xfId="4905" xr:uid="{00000000-0005-0000-0000-0000F3120000}"/>
    <cellStyle name="Currency 2 11 2" xfId="4906" xr:uid="{00000000-0005-0000-0000-0000F4120000}"/>
    <cellStyle name="Currency 2 12" xfId="4907" xr:uid="{00000000-0005-0000-0000-0000F5120000}"/>
    <cellStyle name="Currency 2 12 2" xfId="4908" xr:uid="{00000000-0005-0000-0000-0000F6120000}"/>
    <cellStyle name="Currency 2 13" xfId="4909" xr:uid="{00000000-0005-0000-0000-0000F7120000}"/>
    <cellStyle name="Currency 2 13 2" xfId="4910" xr:uid="{00000000-0005-0000-0000-0000F8120000}"/>
    <cellStyle name="Currency 2 14" xfId="4911" xr:uid="{00000000-0005-0000-0000-0000F9120000}"/>
    <cellStyle name="Currency 2 15" xfId="4912" xr:uid="{00000000-0005-0000-0000-0000FA120000}"/>
    <cellStyle name="Currency 2 16" xfId="4913" xr:uid="{00000000-0005-0000-0000-0000FB120000}"/>
    <cellStyle name="Currency 2 17" xfId="4914" xr:uid="{00000000-0005-0000-0000-0000FC120000}"/>
    <cellStyle name="Currency 2 18" xfId="4915" xr:uid="{00000000-0005-0000-0000-0000FD120000}"/>
    <cellStyle name="Currency 2 2" xfId="10" xr:uid="{00000000-0005-0000-0000-0000FE120000}"/>
    <cellStyle name="Currency 2 2 2" xfId="4916" xr:uid="{00000000-0005-0000-0000-0000FF120000}"/>
    <cellStyle name="Currency 2 2 2 2" xfId="4917" xr:uid="{00000000-0005-0000-0000-000000130000}"/>
    <cellStyle name="Currency 2 2 3" xfId="4918" xr:uid="{00000000-0005-0000-0000-000001130000}"/>
    <cellStyle name="Currency 2 3" xfId="11" xr:uid="{00000000-0005-0000-0000-000002130000}"/>
    <cellStyle name="Currency 2 3 2" xfId="53" xr:uid="{00000000-0005-0000-0000-000003130000}"/>
    <cellStyle name="Currency 2 3 2 2" xfId="4919" xr:uid="{00000000-0005-0000-0000-000004130000}"/>
    <cellStyle name="Currency 2 3 2 3" xfId="4920" xr:uid="{00000000-0005-0000-0000-000005130000}"/>
    <cellStyle name="Currency 2 3 3" xfId="39" xr:uid="{00000000-0005-0000-0000-000006130000}"/>
    <cellStyle name="Currency 2 3 3 2" xfId="4921" xr:uid="{00000000-0005-0000-0000-000007130000}"/>
    <cellStyle name="Currency 2 3 4" xfId="4922" xr:uid="{00000000-0005-0000-0000-000008130000}"/>
    <cellStyle name="Currency 2 4" xfId="49" xr:uid="{00000000-0005-0000-0000-000009130000}"/>
    <cellStyle name="Currency 2 4 2" xfId="4923" xr:uid="{00000000-0005-0000-0000-00000A130000}"/>
    <cellStyle name="Currency 2 4 2 2" xfId="4924" xr:uid="{00000000-0005-0000-0000-00000B130000}"/>
    <cellStyle name="Currency 2 4 2 2 2" xfId="4925" xr:uid="{00000000-0005-0000-0000-00000C130000}"/>
    <cellStyle name="Currency 2 4 2 2 2 2" xfId="4926" xr:uid="{00000000-0005-0000-0000-00000D130000}"/>
    <cellStyle name="Currency 2 4 2 2 2 2 2" xfId="4927" xr:uid="{00000000-0005-0000-0000-00000E130000}"/>
    <cellStyle name="Currency 2 4 2 2 2 3" xfId="4928" xr:uid="{00000000-0005-0000-0000-00000F130000}"/>
    <cellStyle name="Currency 2 4 2 2 3" xfId="4929" xr:uid="{00000000-0005-0000-0000-000010130000}"/>
    <cellStyle name="Currency 2 4 2 2 3 2" xfId="4930" xr:uid="{00000000-0005-0000-0000-000011130000}"/>
    <cellStyle name="Currency 2 4 2 2 4" xfId="4931" xr:uid="{00000000-0005-0000-0000-000012130000}"/>
    <cellStyle name="Currency 2 4 2 3" xfId="4932" xr:uid="{00000000-0005-0000-0000-000013130000}"/>
    <cellStyle name="Currency 2 4 2 3 2" xfId="4933" xr:uid="{00000000-0005-0000-0000-000014130000}"/>
    <cellStyle name="Currency 2 4 2 3 2 2" xfId="4934" xr:uid="{00000000-0005-0000-0000-000015130000}"/>
    <cellStyle name="Currency 2 4 2 3 3" xfId="4935" xr:uid="{00000000-0005-0000-0000-000016130000}"/>
    <cellStyle name="Currency 2 4 2 4" xfId="4936" xr:uid="{00000000-0005-0000-0000-000017130000}"/>
    <cellStyle name="Currency 2 4 2 4 2" xfId="4937" xr:uid="{00000000-0005-0000-0000-000018130000}"/>
    <cellStyle name="Currency 2 4 2 5" xfId="4938" xr:uid="{00000000-0005-0000-0000-000019130000}"/>
    <cellStyle name="Currency 2 4 3" xfId="4939" xr:uid="{00000000-0005-0000-0000-00001A130000}"/>
    <cellStyle name="Currency 2 4 3 2" xfId="4940" xr:uid="{00000000-0005-0000-0000-00001B130000}"/>
    <cellStyle name="Currency 2 4 3 2 2" xfId="4941" xr:uid="{00000000-0005-0000-0000-00001C130000}"/>
    <cellStyle name="Currency 2 4 3 2 2 2" xfId="4942" xr:uid="{00000000-0005-0000-0000-00001D130000}"/>
    <cellStyle name="Currency 2 4 3 2 3" xfId="4943" xr:uid="{00000000-0005-0000-0000-00001E130000}"/>
    <cellStyle name="Currency 2 4 3 3" xfId="4944" xr:uid="{00000000-0005-0000-0000-00001F130000}"/>
    <cellStyle name="Currency 2 4 3 3 2" xfId="4945" xr:uid="{00000000-0005-0000-0000-000020130000}"/>
    <cellStyle name="Currency 2 4 3 4" xfId="4946" xr:uid="{00000000-0005-0000-0000-000021130000}"/>
    <cellStyle name="Currency 2 4 4" xfId="4947" xr:uid="{00000000-0005-0000-0000-000022130000}"/>
    <cellStyle name="Currency 2 4 4 2" xfId="4948" xr:uid="{00000000-0005-0000-0000-000023130000}"/>
    <cellStyle name="Currency 2 4 4 2 2" xfId="4949" xr:uid="{00000000-0005-0000-0000-000024130000}"/>
    <cellStyle name="Currency 2 4 4 3" xfId="4950" xr:uid="{00000000-0005-0000-0000-000025130000}"/>
    <cellStyle name="Currency 2 4 5" xfId="4951" xr:uid="{00000000-0005-0000-0000-000026130000}"/>
    <cellStyle name="Currency 2 4 5 2" xfId="4952" xr:uid="{00000000-0005-0000-0000-000027130000}"/>
    <cellStyle name="Currency 2 4 6" xfId="4953" xr:uid="{00000000-0005-0000-0000-000028130000}"/>
    <cellStyle name="Currency 2 5" xfId="30" xr:uid="{00000000-0005-0000-0000-000029130000}"/>
    <cellStyle name="Currency 2 5 2" xfId="4954" xr:uid="{00000000-0005-0000-0000-00002A130000}"/>
    <cellStyle name="Currency 2 5 2 2" xfId="4955" xr:uid="{00000000-0005-0000-0000-00002B130000}"/>
    <cellStyle name="Currency 2 5 2 2 2" xfId="4956" xr:uid="{00000000-0005-0000-0000-00002C130000}"/>
    <cellStyle name="Currency 2 5 2 2 2 2" xfId="4957" xr:uid="{00000000-0005-0000-0000-00002D130000}"/>
    <cellStyle name="Currency 2 5 2 2 3" xfId="4958" xr:uid="{00000000-0005-0000-0000-00002E130000}"/>
    <cellStyle name="Currency 2 5 2 3" xfId="4959" xr:uid="{00000000-0005-0000-0000-00002F130000}"/>
    <cellStyle name="Currency 2 5 2 3 2" xfId="4960" xr:uid="{00000000-0005-0000-0000-000030130000}"/>
    <cellStyle name="Currency 2 5 2 4" xfId="4961" xr:uid="{00000000-0005-0000-0000-000031130000}"/>
    <cellStyle name="Currency 2 5 3" xfId="4962" xr:uid="{00000000-0005-0000-0000-000032130000}"/>
    <cellStyle name="Currency 2 5 3 2" xfId="4963" xr:uid="{00000000-0005-0000-0000-000033130000}"/>
    <cellStyle name="Currency 2 5 3 2 2" xfId="4964" xr:uid="{00000000-0005-0000-0000-000034130000}"/>
    <cellStyle name="Currency 2 5 3 3" xfId="4965" xr:uid="{00000000-0005-0000-0000-000035130000}"/>
    <cellStyle name="Currency 2 5 4" xfId="4966" xr:uid="{00000000-0005-0000-0000-000036130000}"/>
    <cellStyle name="Currency 2 5 4 2" xfId="4967" xr:uid="{00000000-0005-0000-0000-000037130000}"/>
    <cellStyle name="Currency 2 5 5" xfId="4968" xr:uid="{00000000-0005-0000-0000-000038130000}"/>
    <cellStyle name="Currency 2 6" xfId="4969" xr:uid="{00000000-0005-0000-0000-000039130000}"/>
    <cellStyle name="Currency 2 6 2" xfId="4970" xr:uid="{00000000-0005-0000-0000-00003A130000}"/>
    <cellStyle name="Currency 2 6 2 2" xfId="4971" xr:uid="{00000000-0005-0000-0000-00003B130000}"/>
    <cellStyle name="Currency 2 6 2 2 2" xfId="4972" xr:uid="{00000000-0005-0000-0000-00003C130000}"/>
    <cellStyle name="Currency 2 6 2 2 2 2" xfId="4973" xr:uid="{00000000-0005-0000-0000-00003D130000}"/>
    <cellStyle name="Currency 2 6 2 2 3" xfId="4974" xr:uid="{00000000-0005-0000-0000-00003E130000}"/>
    <cellStyle name="Currency 2 6 2 3" xfId="4975" xr:uid="{00000000-0005-0000-0000-00003F130000}"/>
    <cellStyle name="Currency 2 6 2 3 2" xfId="4976" xr:uid="{00000000-0005-0000-0000-000040130000}"/>
    <cellStyle name="Currency 2 6 2 4" xfId="4977" xr:uid="{00000000-0005-0000-0000-000041130000}"/>
    <cellStyle name="Currency 2 6 3" xfId="4978" xr:uid="{00000000-0005-0000-0000-000042130000}"/>
    <cellStyle name="Currency 2 6 3 2" xfId="4979" xr:uid="{00000000-0005-0000-0000-000043130000}"/>
    <cellStyle name="Currency 2 6 3 2 2" xfId="4980" xr:uid="{00000000-0005-0000-0000-000044130000}"/>
    <cellStyle name="Currency 2 6 3 3" xfId="4981" xr:uid="{00000000-0005-0000-0000-000045130000}"/>
    <cellStyle name="Currency 2 6 4" xfId="4982" xr:uid="{00000000-0005-0000-0000-000046130000}"/>
    <cellStyle name="Currency 2 6 4 2" xfId="4983" xr:uid="{00000000-0005-0000-0000-000047130000}"/>
    <cellStyle name="Currency 2 6 5" xfId="4984" xr:uid="{00000000-0005-0000-0000-000048130000}"/>
    <cellStyle name="Currency 2 7" xfId="4985" xr:uid="{00000000-0005-0000-0000-000049130000}"/>
    <cellStyle name="Currency 2 7 2" xfId="4986" xr:uid="{00000000-0005-0000-0000-00004A130000}"/>
    <cellStyle name="Currency 2 7 2 2" xfId="4987" xr:uid="{00000000-0005-0000-0000-00004B130000}"/>
    <cellStyle name="Currency 2 7 2 2 2" xfId="4988" xr:uid="{00000000-0005-0000-0000-00004C130000}"/>
    <cellStyle name="Currency 2 7 2 2 2 2" xfId="4989" xr:uid="{00000000-0005-0000-0000-00004D130000}"/>
    <cellStyle name="Currency 2 7 2 2 3" xfId="4990" xr:uid="{00000000-0005-0000-0000-00004E130000}"/>
    <cellStyle name="Currency 2 7 2 3" xfId="4991" xr:uid="{00000000-0005-0000-0000-00004F130000}"/>
    <cellStyle name="Currency 2 7 2 3 2" xfId="4992" xr:uid="{00000000-0005-0000-0000-000050130000}"/>
    <cellStyle name="Currency 2 7 2 4" xfId="4993" xr:uid="{00000000-0005-0000-0000-000051130000}"/>
    <cellStyle name="Currency 2 7 3" xfId="4994" xr:uid="{00000000-0005-0000-0000-000052130000}"/>
    <cellStyle name="Currency 2 7 3 2" xfId="4995" xr:uid="{00000000-0005-0000-0000-000053130000}"/>
    <cellStyle name="Currency 2 7 3 2 2" xfId="4996" xr:uid="{00000000-0005-0000-0000-000054130000}"/>
    <cellStyle name="Currency 2 7 3 3" xfId="4997" xr:uid="{00000000-0005-0000-0000-000055130000}"/>
    <cellStyle name="Currency 2 7 4" xfId="4998" xr:uid="{00000000-0005-0000-0000-000056130000}"/>
    <cellStyle name="Currency 2 7 4 2" xfId="4999" xr:uid="{00000000-0005-0000-0000-000057130000}"/>
    <cellStyle name="Currency 2 7 5" xfId="5000" xr:uid="{00000000-0005-0000-0000-000058130000}"/>
    <cellStyle name="Currency 2 8" xfId="5001" xr:uid="{00000000-0005-0000-0000-000059130000}"/>
    <cellStyle name="Currency 2 8 2" xfId="5002" xr:uid="{00000000-0005-0000-0000-00005A130000}"/>
    <cellStyle name="Currency 2 8 2 2" xfId="5003" xr:uid="{00000000-0005-0000-0000-00005B130000}"/>
    <cellStyle name="Currency 2 8 2 2 2" xfId="5004" xr:uid="{00000000-0005-0000-0000-00005C130000}"/>
    <cellStyle name="Currency 2 8 2 3" xfId="5005" xr:uid="{00000000-0005-0000-0000-00005D130000}"/>
    <cellStyle name="Currency 2 8 3" xfId="5006" xr:uid="{00000000-0005-0000-0000-00005E130000}"/>
    <cellStyle name="Currency 2 8 3 2" xfId="5007" xr:uid="{00000000-0005-0000-0000-00005F130000}"/>
    <cellStyle name="Currency 2 8 4" xfId="5008" xr:uid="{00000000-0005-0000-0000-000060130000}"/>
    <cellStyle name="Currency 2 9" xfId="5009" xr:uid="{00000000-0005-0000-0000-000061130000}"/>
    <cellStyle name="Currency 2 9 2" xfId="5010" xr:uid="{00000000-0005-0000-0000-000062130000}"/>
    <cellStyle name="Currency 2 9 2 2" xfId="5011" xr:uid="{00000000-0005-0000-0000-000063130000}"/>
    <cellStyle name="Currency 2 9 3" xfId="5012" xr:uid="{00000000-0005-0000-0000-000064130000}"/>
    <cellStyle name="Currency 20" xfId="5013" xr:uid="{00000000-0005-0000-0000-000065130000}"/>
    <cellStyle name="Currency 20 2" xfId="5014" xr:uid="{00000000-0005-0000-0000-000066130000}"/>
    <cellStyle name="Currency 20 2 2" xfId="5015" xr:uid="{00000000-0005-0000-0000-000067130000}"/>
    <cellStyle name="Currency 20 3" xfId="5016" xr:uid="{00000000-0005-0000-0000-000068130000}"/>
    <cellStyle name="Currency 21" xfId="5017" xr:uid="{00000000-0005-0000-0000-000069130000}"/>
    <cellStyle name="Currency 21 2" xfId="5018" xr:uid="{00000000-0005-0000-0000-00006A130000}"/>
    <cellStyle name="Currency 22" xfId="5019" xr:uid="{00000000-0005-0000-0000-00006B130000}"/>
    <cellStyle name="Currency 22 2" xfId="5020" xr:uid="{00000000-0005-0000-0000-00006C130000}"/>
    <cellStyle name="Currency 23" xfId="5021" xr:uid="{00000000-0005-0000-0000-00006D130000}"/>
    <cellStyle name="Currency 23 2" xfId="5022" xr:uid="{00000000-0005-0000-0000-00006E130000}"/>
    <cellStyle name="Currency 23 2 2" xfId="5023" xr:uid="{00000000-0005-0000-0000-00006F130000}"/>
    <cellStyle name="Currency 24" xfId="5024" xr:uid="{00000000-0005-0000-0000-000070130000}"/>
    <cellStyle name="Currency 25" xfId="5025" xr:uid="{00000000-0005-0000-0000-000071130000}"/>
    <cellStyle name="Currency 26" xfId="5026" xr:uid="{00000000-0005-0000-0000-000072130000}"/>
    <cellStyle name="Currency 26 2" xfId="5027" xr:uid="{00000000-0005-0000-0000-000073130000}"/>
    <cellStyle name="Currency 26 3" xfId="5028" xr:uid="{00000000-0005-0000-0000-000074130000}"/>
    <cellStyle name="Currency 27" xfId="5029" xr:uid="{00000000-0005-0000-0000-000075130000}"/>
    <cellStyle name="Currency 3" xfId="12" xr:uid="{00000000-0005-0000-0000-000076130000}"/>
    <cellStyle name="Currency 3 2" xfId="31" xr:uid="{00000000-0005-0000-0000-000077130000}"/>
    <cellStyle name="Currency 3 2 2" xfId="5030" xr:uid="{00000000-0005-0000-0000-000078130000}"/>
    <cellStyle name="Currency 3 2 2 2" xfId="5031" xr:uid="{00000000-0005-0000-0000-000079130000}"/>
    <cellStyle name="Currency 3 2 3" xfId="5032" xr:uid="{00000000-0005-0000-0000-00007A130000}"/>
    <cellStyle name="Currency 3 2 4" xfId="5033" xr:uid="{00000000-0005-0000-0000-00007B130000}"/>
    <cellStyle name="Currency 3 3" xfId="5034" xr:uid="{00000000-0005-0000-0000-00007C130000}"/>
    <cellStyle name="Currency 3 3 2" xfId="5035" xr:uid="{00000000-0005-0000-0000-00007D130000}"/>
    <cellStyle name="Currency 3 4" xfId="5036" xr:uid="{00000000-0005-0000-0000-00007E130000}"/>
    <cellStyle name="Currency 3 4 2" xfId="5037" xr:uid="{00000000-0005-0000-0000-00007F130000}"/>
    <cellStyle name="Currency 3 4 3" xfId="5038" xr:uid="{00000000-0005-0000-0000-000080130000}"/>
    <cellStyle name="Currency 3 4 3 2" xfId="5039" xr:uid="{00000000-0005-0000-0000-000081130000}"/>
    <cellStyle name="Currency 3 4 3 2 2" xfId="5040" xr:uid="{00000000-0005-0000-0000-000082130000}"/>
    <cellStyle name="Currency 3 4 3 3" xfId="5041" xr:uid="{00000000-0005-0000-0000-000083130000}"/>
    <cellStyle name="Currency 3 4 4" xfId="5042" xr:uid="{00000000-0005-0000-0000-000084130000}"/>
    <cellStyle name="Currency 3 5" xfId="5043" xr:uid="{00000000-0005-0000-0000-000085130000}"/>
    <cellStyle name="Currency 3 5 2" xfId="5044" xr:uid="{00000000-0005-0000-0000-000086130000}"/>
    <cellStyle name="Currency 3 6" xfId="5045" xr:uid="{00000000-0005-0000-0000-000087130000}"/>
    <cellStyle name="Currency 3 7" xfId="5046" xr:uid="{00000000-0005-0000-0000-000088130000}"/>
    <cellStyle name="Currency 4" xfId="13" xr:uid="{00000000-0005-0000-0000-000089130000}"/>
    <cellStyle name="Currency 4 10" xfId="5047" xr:uid="{00000000-0005-0000-0000-00008A130000}"/>
    <cellStyle name="Currency 4 2" xfId="32" xr:uid="{00000000-0005-0000-0000-00008B130000}"/>
    <cellStyle name="Currency 4 2 2" xfId="5048" xr:uid="{00000000-0005-0000-0000-00008C130000}"/>
    <cellStyle name="Currency 4 2 2 2" xfId="5049" xr:uid="{00000000-0005-0000-0000-00008D130000}"/>
    <cellStyle name="Currency 4 2 2 2 2" xfId="5050" xr:uid="{00000000-0005-0000-0000-00008E130000}"/>
    <cellStyle name="Currency 4 2 2 2 2 2" xfId="5051" xr:uid="{00000000-0005-0000-0000-00008F130000}"/>
    <cellStyle name="Currency 4 2 2 2 2 2 2" xfId="5052" xr:uid="{00000000-0005-0000-0000-000090130000}"/>
    <cellStyle name="Currency 4 2 2 2 2 3" xfId="5053" xr:uid="{00000000-0005-0000-0000-000091130000}"/>
    <cellStyle name="Currency 4 2 2 2 3" xfId="5054" xr:uid="{00000000-0005-0000-0000-000092130000}"/>
    <cellStyle name="Currency 4 2 2 2 3 2" xfId="5055" xr:uid="{00000000-0005-0000-0000-000093130000}"/>
    <cellStyle name="Currency 4 2 2 2 4" xfId="5056" xr:uid="{00000000-0005-0000-0000-000094130000}"/>
    <cellStyle name="Currency 4 2 2 3" xfId="5057" xr:uid="{00000000-0005-0000-0000-000095130000}"/>
    <cellStyle name="Currency 4 2 2 3 2" xfId="5058" xr:uid="{00000000-0005-0000-0000-000096130000}"/>
    <cellStyle name="Currency 4 2 2 3 2 2" xfId="5059" xr:uid="{00000000-0005-0000-0000-000097130000}"/>
    <cellStyle name="Currency 4 2 2 3 3" xfId="5060" xr:uid="{00000000-0005-0000-0000-000098130000}"/>
    <cellStyle name="Currency 4 2 2 4" xfId="5061" xr:uid="{00000000-0005-0000-0000-000099130000}"/>
    <cellStyle name="Currency 4 2 2 4 2" xfId="5062" xr:uid="{00000000-0005-0000-0000-00009A130000}"/>
    <cellStyle name="Currency 4 2 2 5" xfId="5063" xr:uid="{00000000-0005-0000-0000-00009B130000}"/>
    <cellStyle name="Currency 4 2 3" xfId="5064" xr:uid="{00000000-0005-0000-0000-00009C130000}"/>
    <cellStyle name="Currency 4 2 3 2" xfId="5065" xr:uid="{00000000-0005-0000-0000-00009D130000}"/>
    <cellStyle name="Currency 4 2 3 2 2" xfId="5066" xr:uid="{00000000-0005-0000-0000-00009E130000}"/>
    <cellStyle name="Currency 4 2 3 2 2 2" xfId="5067" xr:uid="{00000000-0005-0000-0000-00009F130000}"/>
    <cellStyle name="Currency 4 2 3 2 3" xfId="5068" xr:uid="{00000000-0005-0000-0000-0000A0130000}"/>
    <cellStyle name="Currency 4 2 3 3" xfId="5069" xr:uid="{00000000-0005-0000-0000-0000A1130000}"/>
    <cellStyle name="Currency 4 2 3 3 2" xfId="5070" xr:uid="{00000000-0005-0000-0000-0000A2130000}"/>
    <cellStyle name="Currency 4 2 3 4" xfId="5071" xr:uid="{00000000-0005-0000-0000-0000A3130000}"/>
    <cellStyle name="Currency 4 2 4" xfId="5072" xr:uid="{00000000-0005-0000-0000-0000A4130000}"/>
    <cellStyle name="Currency 4 2 4 2" xfId="5073" xr:uid="{00000000-0005-0000-0000-0000A5130000}"/>
    <cellStyle name="Currency 4 2 4 2 2" xfId="5074" xr:uid="{00000000-0005-0000-0000-0000A6130000}"/>
    <cellStyle name="Currency 4 2 4 3" xfId="5075" xr:uid="{00000000-0005-0000-0000-0000A7130000}"/>
    <cellStyle name="Currency 4 2 5" xfId="5076" xr:uid="{00000000-0005-0000-0000-0000A8130000}"/>
    <cellStyle name="Currency 4 2 5 2" xfId="5077" xr:uid="{00000000-0005-0000-0000-0000A9130000}"/>
    <cellStyle name="Currency 4 2 6" xfId="5078" xr:uid="{00000000-0005-0000-0000-0000AA130000}"/>
    <cellStyle name="Currency 4 3" xfId="5079" xr:uid="{00000000-0005-0000-0000-0000AB130000}"/>
    <cellStyle name="Currency 4 3 2" xfId="5080" xr:uid="{00000000-0005-0000-0000-0000AC130000}"/>
    <cellStyle name="Currency 4 3 2 2" xfId="5081" xr:uid="{00000000-0005-0000-0000-0000AD130000}"/>
    <cellStyle name="Currency 4 3 2 2 2" xfId="5082" xr:uid="{00000000-0005-0000-0000-0000AE130000}"/>
    <cellStyle name="Currency 4 3 2 2 2 2" xfId="5083" xr:uid="{00000000-0005-0000-0000-0000AF130000}"/>
    <cellStyle name="Currency 4 3 2 2 3" xfId="5084" xr:uid="{00000000-0005-0000-0000-0000B0130000}"/>
    <cellStyle name="Currency 4 3 2 3" xfId="5085" xr:uid="{00000000-0005-0000-0000-0000B1130000}"/>
    <cellStyle name="Currency 4 3 2 3 2" xfId="5086" xr:uid="{00000000-0005-0000-0000-0000B2130000}"/>
    <cellStyle name="Currency 4 3 2 4" xfId="5087" xr:uid="{00000000-0005-0000-0000-0000B3130000}"/>
    <cellStyle name="Currency 4 3 3" xfId="5088" xr:uid="{00000000-0005-0000-0000-0000B4130000}"/>
    <cellStyle name="Currency 4 3 3 2" xfId="5089" xr:uid="{00000000-0005-0000-0000-0000B5130000}"/>
    <cellStyle name="Currency 4 3 3 2 2" xfId="5090" xr:uid="{00000000-0005-0000-0000-0000B6130000}"/>
    <cellStyle name="Currency 4 3 3 3" xfId="5091" xr:uid="{00000000-0005-0000-0000-0000B7130000}"/>
    <cellStyle name="Currency 4 3 4" xfId="5092" xr:uid="{00000000-0005-0000-0000-0000B8130000}"/>
    <cellStyle name="Currency 4 3 4 2" xfId="5093" xr:uid="{00000000-0005-0000-0000-0000B9130000}"/>
    <cellStyle name="Currency 4 3 5" xfId="5094" xr:uid="{00000000-0005-0000-0000-0000BA130000}"/>
    <cellStyle name="Currency 4 4" xfId="5095" xr:uid="{00000000-0005-0000-0000-0000BB130000}"/>
    <cellStyle name="Currency 4 4 2" xfId="5096" xr:uid="{00000000-0005-0000-0000-0000BC130000}"/>
    <cellStyle name="Currency 4 4 2 2" xfId="5097" xr:uid="{00000000-0005-0000-0000-0000BD130000}"/>
    <cellStyle name="Currency 4 4 2 2 2" xfId="5098" xr:uid="{00000000-0005-0000-0000-0000BE130000}"/>
    <cellStyle name="Currency 4 4 2 2 2 2" xfId="5099" xr:uid="{00000000-0005-0000-0000-0000BF130000}"/>
    <cellStyle name="Currency 4 4 2 2 3" xfId="5100" xr:uid="{00000000-0005-0000-0000-0000C0130000}"/>
    <cellStyle name="Currency 4 4 2 3" xfId="5101" xr:uid="{00000000-0005-0000-0000-0000C1130000}"/>
    <cellStyle name="Currency 4 4 2 3 2" xfId="5102" xr:uid="{00000000-0005-0000-0000-0000C2130000}"/>
    <cellStyle name="Currency 4 4 2 4" xfId="5103" xr:uid="{00000000-0005-0000-0000-0000C3130000}"/>
    <cellStyle name="Currency 4 4 3" xfId="5104" xr:uid="{00000000-0005-0000-0000-0000C4130000}"/>
    <cellStyle name="Currency 4 4 3 2" xfId="5105" xr:uid="{00000000-0005-0000-0000-0000C5130000}"/>
    <cellStyle name="Currency 4 4 3 2 2" xfId="5106" xr:uid="{00000000-0005-0000-0000-0000C6130000}"/>
    <cellStyle name="Currency 4 4 3 3" xfId="5107" xr:uid="{00000000-0005-0000-0000-0000C7130000}"/>
    <cellStyle name="Currency 4 4 4" xfId="5108" xr:uid="{00000000-0005-0000-0000-0000C8130000}"/>
    <cellStyle name="Currency 4 4 4 2" xfId="5109" xr:uid="{00000000-0005-0000-0000-0000C9130000}"/>
    <cellStyle name="Currency 4 4 5" xfId="5110" xr:uid="{00000000-0005-0000-0000-0000CA130000}"/>
    <cellStyle name="Currency 4 5" xfId="5111" xr:uid="{00000000-0005-0000-0000-0000CB130000}"/>
    <cellStyle name="Currency 4 5 2" xfId="5112" xr:uid="{00000000-0005-0000-0000-0000CC130000}"/>
    <cellStyle name="Currency 4 5 2 2" xfId="5113" xr:uid="{00000000-0005-0000-0000-0000CD130000}"/>
    <cellStyle name="Currency 4 5 2 2 2" xfId="5114" xr:uid="{00000000-0005-0000-0000-0000CE130000}"/>
    <cellStyle name="Currency 4 5 2 2 2 2" xfId="5115" xr:uid="{00000000-0005-0000-0000-0000CF130000}"/>
    <cellStyle name="Currency 4 5 2 2 3" xfId="5116" xr:uid="{00000000-0005-0000-0000-0000D0130000}"/>
    <cellStyle name="Currency 4 5 2 3" xfId="5117" xr:uid="{00000000-0005-0000-0000-0000D1130000}"/>
    <cellStyle name="Currency 4 5 2 3 2" xfId="5118" xr:uid="{00000000-0005-0000-0000-0000D2130000}"/>
    <cellStyle name="Currency 4 5 2 4" xfId="5119" xr:uid="{00000000-0005-0000-0000-0000D3130000}"/>
    <cellStyle name="Currency 4 5 3" xfId="5120" xr:uid="{00000000-0005-0000-0000-0000D4130000}"/>
    <cellStyle name="Currency 4 5 3 2" xfId="5121" xr:uid="{00000000-0005-0000-0000-0000D5130000}"/>
    <cellStyle name="Currency 4 5 3 2 2" xfId="5122" xr:uid="{00000000-0005-0000-0000-0000D6130000}"/>
    <cellStyle name="Currency 4 5 3 3" xfId="5123" xr:uid="{00000000-0005-0000-0000-0000D7130000}"/>
    <cellStyle name="Currency 4 5 4" xfId="5124" xr:uid="{00000000-0005-0000-0000-0000D8130000}"/>
    <cellStyle name="Currency 4 5 4 2" xfId="5125" xr:uid="{00000000-0005-0000-0000-0000D9130000}"/>
    <cellStyle name="Currency 4 5 5" xfId="5126" xr:uid="{00000000-0005-0000-0000-0000DA130000}"/>
    <cellStyle name="Currency 4 6" xfId="5127" xr:uid="{00000000-0005-0000-0000-0000DB130000}"/>
    <cellStyle name="Currency 4 6 2" xfId="5128" xr:uid="{00000000-0005-0000-0000-0000DC130000}"/>
    <cellStyle name="Currency 4 6 2 2" xfId="5129" xr:uid="{00000000-0005-0000-0000-0000DD130000}"/>
    <cellStyle name="Currency 4 6 2 2 2" xfId="5130" xr:uid="{00000000-0005-0000-0000-0000DE130000}"/>
    <cellStyle name="Currency 4 6 2 3" xfId="5131" xr:uid="{00000000-0005-0000-0000-0000DF130000}"/>
    <cellStyle name="Currency 4 6 3" xfId="5132" xr:uid="{00000000-0005-0000-0000-0000E0130000}"/>
    <cellStyle name="Currency 4 6 3 2" xfId="5133" xr:uid="{00000000-0005-0000-0000-0000E1130000}"/>
    <cellStyle name="Currency 4 6 4" xfId="5134" xr:uid="{00000000-0005-0000-0000-0000E2130000}"/>
    <cellStyle name="Currency 4 7" xfId="5135" xr:uid="{00000000-0005-0000-0000-0000E3130000}"/>
    <cellStyle name="Currency 4 7 2" xfId="5136" xr:uid="{00000000-0005-0000-0000-0000E4130000}"/>
    <cellStyle name="Currency 4 7 2 2" xfId="5137" xr:uid="{00000000-0005-0000-0000-0000E5130000}"/>
    <cellStyle name="Currency 4 7 3" xfId="5138" xr:uid="{00000000-0005-0000-0000-0000E6130000}"/>
    <cellStyle name="Currency 4 8" xfId="5139" xr:uid="{00000000-0005-0000-0000-0000E7130000}"/>
    <cellStyle name="Currency 4 8 2" xfId="5140" xr:uid="{00000000-0005-0000-0000-0000E8130000}"/>
    <cellStyle name="Currency 4 9" xfId="5141" xr:uid="{00000000-0005-0000-0000-0000E9130000}"/>
    <cellStyle name="Currency 5" xfId="14" xr:uid="{00000000-0005-0000-0000-0000EA130000}"/>
    <cellStyle name="Currency 5 2" xfId="57" xr:uid="{00000000-0005-0000-0000-0000EB130000}"/>
    <cellStyle name="Currency 5 2 2" xfId="65" xr:uid="{00000000-0005-0000-0000-0000EC130000}"/>
    <cellStyle name="Currency 5 2 2 2" xfId="5142" xr:uid="{00000000-0005-0000-0000-0000ED130000}"/>
    <cellStyle name="Currency 5 2 2 2 2" xfId="5143" xr:uid="{00000000-0005-0000-0000-0000EE130000}"/>
    <cellStyle name="Currency 5 2 2 2 2 2" xfId="5144" xr:uid="{00000000-0005-0000-0000-0000EF130000}"/>
    <cellStyle name="Currency 5 2 2 2 2 2 2" xfId="5145" xr:uid="{00000000-0005-0000-0000-0000F0130000}"/>
    <cellStyle name="Currency 5 2 2 2 2 3" xfId="5146" xr:uid="{00000000-0005-0000-0000-0000F1130000}"/>
    <cellStyle name="Currency 5 2 2 2 3" xfId="5147" xr:uid="{00000000-0005-0000-0000-0000F2130000}"/>
    <cellStyle name="Currency 5 2 2 2 3 2" xfId="5148" xr:uid="{00000000-0005-0000-0000-0000F3130000}"/>
    <cellStyle name="Currency 5 2 2 2 4" xfId="5149" xr:uid="{00000000-0005-0000-0000-0000F4130000}"/>
    <cellStyle name="Currency 5 2 2 3" xfId="5150" xr:uid="{00000000-0005-0000-0000-0000F5130000}"/>
    <cellStyle name="Currency 5 2 2 3 2" xfId="5151" xr:uid="{00000000-0005-0000-0000-0000F6130000}"/>
    <cellStyle name="Currency 5 2 2 3 2 2" xfId="5152" xr:uid="{00000000-0005-0000-0000-0000F7130000}"/>
    <cellStyle name="Currency 5 2 2 3 3" xfId="5153" xr:uid="{00000000-0005-0000-0000-0000F8130000}"/>
    <cellStyle name="Currency 5 2 2 4" xfId="5154" xr:uid="{00000000-0005-0000-0000-0000F9130000}"/>
    <cellStyle name="Currency 5 2 2 4 2" xfId="5155" xr:uid="{00000000-0005-0000-0000-0000FA130000}"/>
    <cellStyle name="Currency 5 2 2 5" xfId="5156" xr:uid="{00000000-0005-0000-0000-0000FB130000}"/>
    <cellStyle name="Currency 5 2 2 6" xfId="5157" xr:uid="{00000000-0005-0000-0000-0000FC130000}"/>
    <cellStyle name="Currency 5 2 3" xfId="5158" xr:uid="{00000000-0005-0000-0000-0000FD130000}"/>
    <cellStyle name="Currency 5 2 3 2" xfId="5159" xr:uid="{00000000-0005-0000-0000-0000FE130000}"/>
    <cellStyle name="Currency 5 2 3 2 2" xfId="5160" xr:uid="{00000000-0005-0000-0000-0000FF130000}"/>
    <cellStyle name="Currency 5 2 3 2 2 2" xfId="5161" xr:uid="{00000000-0005-0000-0000-000000140000}"/>
    <cellStyle name="Currency 5 2 3 2 3" xfId="5162" xr:uid="{00000000-0005-0000-0000-000001140000}"/>
    <cellStyle name="Currency 5 2 3 3" xfId="5163" xr:uid="{00000000-0005-0000-0000-000002140000}"/>
    <cellStyle name="Currency 5 2 3 3 2" xfId="5164" xr:uid="{00000000-0005-0000-0000-000003140000}"/>
    <cellStyle name="Currency 5 2 3 4" xfId="5165" xr:uid="{00000000-0005-0000-0000-000004140000}"/>
    <cellStyle name="Currency 5 2 4" xfId="5166" xr:uid="{00000000-0005-0000-0000-000005140000}"/>
    <cellStyle name="Currency 5 2 4 2" xfId="5167" xr:uid="{00000000-0005-0000-0000-000006140000}"/>
    <cellStyle name="Currency 5 2 4 2 2" xfId="5168" xr:uid="{00000000-0005-0000-0000-000007140000}"/>
    <cellStyle name="Currency 5 2 4 3" xfId="5169" xr:uid="{00000000-0005-0000-0000-000008140000}"/>
    <cellStyle name="Currency 5 2 5" xfId="5170" xr:uid="{00000000-0005-0000-0000-000009140000}"/>
    <cellStyle name="Currency 5 2 5 2" xfId="5171" xr:uid="{00000000-0005-0000-0000-00000A140000}"/>
    <cellStyle name="Currency 5 2 6" xfId="5172" xr:uid="{00000000-0005-0000-0000-00000B140000}"/>
    <cellStyle name="Currency 5 2 7" xfId="5173" xr:uid="{00000000-0005-0000-0000-00000C140000}"/>
    <cellStyle name="Currency 5 3" xfId="5174" xr:uid="{00000000-0005-0000-0000-00000D140000}"/>
    <cellStyle name="Currency 5 3 2" xfId="5175" xr:uid="{00000000-0005-0000-0000-00000E140000}"/>
    <cellStyle name="Currency 5 3 2 2" xfId="5176" xr:uid="{00000000-0005-0000-0000-00000F140000}"/>
    <cellStyle name="Currency 5 3 2 2 2" xfId="5177" xr:uid="{00000000-0005-0000-0000-000010140000}"/>
    <cellStyle name="Currency 5 3 2 2 2 2" xfId="5178" xr:uid="{00000000-0005-0000-0000-000011140000}"/>
    <cellStyle name="Currency 5 3 2 2 3" xfId="5179" xr:uid="{00000000-0005-0000-0000-000012140000}"/>
    <cellStyle name="Currency 5 3 2 3" xfId="5180" xr:uid="{00000000-0005-0000-0000-000013140000}"/>
    <cellStyle name="Currency 5 3 2 3 2" xfId="5181" xr:uid="{00000000-0005-0000-0000-000014140000}"/>
    <cellStyle name="Currency 5 3 2 4" xfId="5182" xr:uid="{00000000-0005-0000-0000-000015140000}"/>
    <cellStyle name="Currency 5 3 3" xfId="5183" xr:uid="{00000000-0005-0000-0000-000016140000}"/>
    <cellStyle name="Currency 5 3 3 2" xfId="5184" xr:uid="{00000000-0005-0000-0000-000017140000}"/>
    <cellStyle name="Currency 5 3 3 2 2" xfId="5185" xr:uid="{00000000-0005-0000-0000-000018140000}"/>
    <cellStyle name="Currency 5 3 3 3" xfId="5186" xr:uid="{00000000-0005-0000-0000-000019140000}"/>
    <cellStyle name="Currency 5 3 4" xfId="5187" xr:uid="{00000000-0005-0000-0000-00001A140000}"/>
    <cellStyle name="Currency 5 3 4 2" xfId="5188" xr:uid="{00000000-0005-0000-0000-00001B140000}"/>
    <cellStyle name="Currency 5 3 5" xfId="5189" xr:uid="{00000000-0005-0000-0000-00001C140000}"/>
    <cellStyle name="Currency 5 4" xfId="5190" xr:uid="{00000000-0005-0000-0000-00001D140000}"/>
    <cellStyle name="Currency 5 4 2" xfId="5191" xr:uid="{00000000-0005-0000-0000-00001E140000}"/>
    <cellStyle name="Currency 5 4 2 2" xfId="5192" xr:uid="{00000000-0005-0000-0000-00001F140000}"/>
    <cellStyle name="Currency 5 4 2 2 2" xfId="5193" xr:uid="{00000000-0005-0000-0000-000020140000}"/>
    <cellStyle name="Currency 5 4 2 2 2 2" xfId="5194" xr:uid="{00000000-0005-0000-0000-000021140000}"/>
    <cellStyle name="Currency 5 4 2 2 3" xfId="5195" xr:uid="{00000000-0005-0000-0000-000022140000}"/>
    <cellStyle name="Currency 5 4 2 3" xfId="5196" xr:uid="{00000000-0005-0000-0000-000023140000}"/>
    <cellStyle name="Currency 5 4 2 3 2" xfId="5197" xr:uid="{00000000-0005-0000-0000-000024140000}"/>
    <cellStyle name="Currency 5 4 2 4" xfId="5198" xr:uid="{00000000-0005-0000-0000-000025140000}"/>
    <cellStyle name="Currency 5 4 3" xfId="5199" xr:uid="{00000000-0005-0000-0000-000026140000}"/>
    <cellStyle name="Currency 5 4 3 2" xfId="5200" xr:uid="{00000000-0005-0000-0000-000027140000}"/>
    <cellStyle name="Currency 5 4 3 2 2" xfId="5201" xr:uid="{00000000-0005-0000-0000-000028140000}"/>
    <cellStyle name="Currency 5 4 3 3" xfId="5202" xr:uid="{00000000-0005-0000-0000-000029140000}"/>
    <cellStyle name="Currency 5 4 4" xfId="5203" xr:uid="{00000000-0005-0000-0000-00002A140000}"/>
    <cellStyle name="Currency 5 4 4 2" xfId="5204" xr:uid="{00000000-0005-0000-0000-00002B140000}"/>
    <cellStyle name="Currency 5 4 5" xfId="5205" xr:uid="{00000000-0005-0000-0000-00002C140000}"/>
    <cellStyle name="Currency 5 5" xfId="5206" xr:uid="{00000000-0005-0000-0000-00002D140000}"/>
    <cellStyle name="Currency 5 5 2" xfId="5207" xr:uid="{00000000-0005-0000-0000-00002E140000}"/>
    <cellStyle name="Currency 5 5 2 2" xfId="5208" xr:uid="{00000000-0005-0000-0000-00002F140000}"/>
    <cellStyle name="Currency 5 5 2 2 2" xfId="5209" xr:uid="{00000000-0005-0000-0000-000030140000}"/>
    <cellStyle name="Currency 5 5 2 2 2 2" xfId="5210" xr:uid="{00000000-0005-0000-0000-000031140000}"/>
    <cellStyle name="Currency 5 5 2 2 3" xfId="5211" xr:uid="{00000000-0005-0000-0000-000032140000}"/>
    <cellStyle name="Currency 5 5 2 3" xfId="5212" xr:uid="{00000000-0005-0000-0000-000033140000}"/>
    <cellStyle name="Currency 5 5 2 3 2" xfId="5213" xr:uid="{00000000-0005-0000-0000-000034140000}"/>
    <cellStyle name="Currency 5 5 2 4" xfId="5214" xr:uid="{00000000-0005-0000-0000-000035140000}"/>
    <cellStyle name="Currency 5 5 3" xfId="5215" xr:uid="{00000000-0005-0000-0000-000036140000}"/>
    <cellStyle name="Currency 5 5 3 2" xfId="5216" xr:uid="{00000000-0005-0000-0000-000037140000}"/>
    <cellStyle name="Currency 5 5 3 2 2" xfId="5217" xr:uid="{00000000-0005-0000-0000-000038140000}"/>
    <cellStyle name="Currency 5 5 3 3" xfId="5218" xr:uid="{00000000-0005-0000-0000-000039140000}"/>
    <cellStyle name="Currency 5 5 4" xfId="5219" xr:uid="{00000000-0005-0000-0000-00003A140000}"/>
    <cellStyle name="Currency 5 5 4 2" xfId="5220" xr:uid="{00000000-0005-0000-0000-00003B140000}"/>
    <cellStyle name="Currency 5 5 5" xfId="5221" xr:uid="{00000000-0005-0000-0000-00003C140000}"/>
    <cellStyle name="Currency 5 6" xfId="5222" xr:uid="{00000000-0005-0000-0000-00003D140000}"/>
    <cellStyle name="Currency 5 6 2" xfId="5223" xr:uid="{00000000-0005-0000-0000-00003E140000}"/>
    <cellStyle name="Currency 5 6 2 2" xfId="5224" xr:uid="{00000000-0005-0000-0000-00003F140000}"/>
    <cellStyle name="Currency 5 6 2 2 2" xfId="5225" xr:uid="{00000000-0005-0000-0000-000040140000}"/>
    <cellStyle name="Currency 5 6 2 3" xfId="5226" xr:uid="{00000000-0005-0000-0000-000041140000}"/>
    <cellStyle name="Currency 5 6 3" xfId="5227" xr:uid="{00000000-0005-0000-0000-000042140000}"/>
    <cellStyle name="Currency 5 6 3 2" xfId="5228" xr:uid="{00000000-0005-0000-0000-000043140000}"/>
    <cellStyle name="Currency 5 6 4" xfId="5229" xr:uid="{00000000-0005-0000-0000-000044140000}"/>
    <cellStyle name="Currency 5 7" xfId="5230" xr:uid="{00000000-0005-0000-0000-000045140000}"/>
    <cellStyle name="Currency 5 7 2" xfId="5231" xr:uid="{00000000-0005-0000-0000-000046140000}"/>
    <cellStyle name="Currency 5 7 2 2" xfId="5232" xr:uid="{00000000-0005-0000-0000-000047140000}"/>
    <cellStyle name="Currency 5 7 3" xfId="5233" xr:uid="{00000000-0005-0000-0000-000048140000}"/>
    <cellStyle name="Currency 5 8" xfId="5234" xr:uid="{00000000-0005-0000-0000-000049140000}"/>
    <cellStyle name="Currency 5 8 2" xfId="5235" xr:uid="{00000000-0005-0000-0000-00004A140000}"/>
    <cellStyle name="Currency 5 9" xfId="5236" xr:uid="{00000000-0005-0000-0000-00004B140000}"/>
    <cellStyle name="Currency 6" xfId="41" xr:uid="{00000000-0005-0000-0000-00004C140000}"/>
    <cellStyle name="Currency 6 2" xfId="64" xr:uid="{00000000-0005-0000-0000-00004D140000}"/>
    <cellStyle name="Currency 6 2 2" xfId="5237" xr:uid="{00000000-0005-0000-0000-00004E140000}"/>
    <cellStyle name="Currency 6 2 2 2" xfId="5238" xr:uid="{00000000-0005-0000-0000-00004F140000}"/>
    <cellStyle name="Currency 6 2 3" xfId="5239" xr:uid="{00000000-0005-0000-0000-000050140000}"/>
    <cellStyle name="Currency 6 2 4" xfId="5240" xr:uid="{00000000-0005-0000-0000-000051140000}"/>
    <cellStyle name="Currency 6 3" xfId="5241" xr:uid="{00000000-0005-0000-0000-000052140000}"/>
    <cellStyle name="Currency 6 3 2" xfId="5242" xr:uid="{00000000-0005-0000-0000-000053140000}"/>
    <cellStyle name="Currency 6 4" xfId="5243" xr:uid="{00000000-0005-0000-0000-000054140000}"/>
    <cellStyle name="Currency 6 5" xfId="5244" xr:uid="{00000000-0005-0000-0000-000055140000}"/>
    <cellStyle name="Currency 7" xfId="46" xr:uid="{00000000-0005-0000-0000-000056140000}"/>
    <cellStyle name="Currency 7 2" xfId="5245" xr:uid="{00000000-0005-0000-0000-000057140000}"/>
    <cellStyle name="Currency 7 2 2" xfId="5246" xr:uid="{00000000-0005-0000-0000-000058140000}"/>
    <cellStyle name="Currency 7 2 3" xfId="5247" xr:uid="{00000000-0005-0000-0000-000059140000}"/>
    <cellStyle name="Currency 7 3" xfId="5248" xr:uid="{00000000-0005-0000-0000-00005A140000}"/>
    <cellStyle name="Currency 7 4" xfId="5249" xr:uid="{00000000-0005-0000-0000-00005B140000}"/>
    <cellStyle name="Currency 8" xfId="5250" xr:uid="{00000000-0005-0000-0000-00005C140000}"/>
    <cellStyle name="Currency 8 2" xfId="5251" xr:uid="{00000000-0005-0000-0000-00005D140000}"/>
    <cellStyle name="Currency 8 2 2" xfId="5252" xr:uid="{00000000-0005-0000-0000-00005E140000}"/>
    <cellStyle name="Currency 8 3" xfId="5253" xr:uid="{00000000-0005-0000-0000-00005F140000}"/>
    <cellStyle name="Currency 8 4" xfId="5254" xr:uid="{00000000-0005-0000-0000-000060140000}"/>
    <cellStyle name="Currency 9" xfId="5255" xr:uid="{00000000-0005-0000-0000-000061140000}"/>
    <cellStyle name="Currency 9 2" xfId="5256" xr:uid="{00000000-0005-0000-0000-000062140000}"/>
    <cellStyle name="Currency 9 2 2" xfId="5257" xr:uid="{00000000-0005-0000-0000-000063140000}"/>
    <cellStyle name="Currency 9 2 2 2" xfId="5258" xr:uid="{00000000-0005-0000-0000-000064140000}"/>
    <cellStyle name="Currency 9 2 3" xfId="5259" xr:uid="{00000000-0005-0000-0000-000065140000}"/>
    <cellStyle name="Currency 9 3" xfId="5260" xr:uid="{00000000-0005-0000-0000-000066140000}"/>
    <cellStyle name="Currency 9 3 2" xfId="5261" xr:uid="{00000000-0005-0000-0000-000067140000}"/>
    <cellStyle name="Currency 9 4" xfId="5262" xr:uid="{00000000-0005-0000-0000-000068140000}"/>
    <cellStyle name="Currency0" xfId="5263" xr:uid="{00000000-0005-0000-0000-000069140000}"/>
    <cellStyle name="DRG Table" xfId="5264" xr:uid="{00000000-0005-0000-0000-00006A140000}"/>
    <cellStyle name="DRG Table 2" xfId="5265" xr:uid="{00000000-0005-0000-0000-00006B140000}"/>
    <cellStyle name="DRG Table_T-straight with PEDs adjustor" xfId="5266" xr:uid="{00000000-0005-0000-0000-00006C140000}"/>
    <cellStyle name="Explanatory Text 10" xfId="5267" xr:uid="{00000000-0005-0000-0000-00006D140000}"/>
    <cellStyle name="Explanatory Text 11" xfId="5268" xr:uid="{00000000-0005-0000-0000-00006E140000}"/>
    <cellStyle name="Explanatory Text 2" xfId="5269" xr:uid="{00000000-0005-0000-0000-00006F140000}"/>
    <cellStyle name="Explanatory Text 2 2" xfId="5270" xr:uid="{00000000-0005-0000-0000-000070140000}"/>
    <cellStyle name="Explanatory Text 2 2 2" xfId="5271" xr:uid="{00000000-0005-0000-0000-000071140000}"/>
    <cellStyle name="Explanatory Text 2 2 3" xfId="5272" xr:uid="{00000000-0005-0000-0000-000072140000}"/>
    <cellStyle name="Explanatory Text 2 2_T-straight with PEDs adjustor" xfId="5273" xr:uid="{00000000-0005-0000-0000-000073140000}"/>
    <cellStyle name="Explanatory Text 2 3" xfId="5274" xr:uid="{00000000-0005-0000-0000-000074140000}"/>
    <cellStyle name="Explanatory Text 3" xfId="5275" xr:uid="{00000000-0005-0000-0000-000075140000}"/>
    <cellStyle name="Explanatory Text 3 2" xfId="5276" xr:uid="{00000000-0005-0000-0000-000076140000}"/>
    <cellStyle name="Explanatory Text 4" xfId="5277" xr:uid="{00000000-0005-0000-0000-000077140000}"/>
    <cellStyle name="Explanatory Text 4 2" xfId="5278" xr:uid="{00000000-0005-0000-0000-000078140000}"/>
    <cellStyle name="Explanatory Text 5" xfId="5279" xr:uid="{00000000-0005-0000-0000-000079140000}"/>
    <cellStyle name="Explanatory Text 6" xfId="5280" xr:uid="{00000000-0005-0000-0000-00007A140000}"/>
    <cellStyle name="Explanatory Text 7" xfId="5281" xr:uid="{00000000-0005-0000-0000-00007B140000}"/>
    <cellStyle name="Explanatory Text 8" xfId="5282" xr:uid="{00000000-0005-0000-0000-00007C140000}"/>
    <cellStyle name="Explanatory Text 9" xfId="5283" xr:uid="{00000000-0005-0000-0000-00007D140000}"/>
    <cellStyle name="Followed Hyperlink 2" xfId="5284" xr:uid="{00000000-0005-0000-0000-00007E140000}"/>
    <cellStyle name="Followed Hyperlink 2 2" xfId="5285" xr:uid="{00000000-0005-0000-0000-00007F140000}"/>
    <cellStyle name="Followed Hyperlink 2_T-straight with PEDs adjustor" xfId="5286" xr:uid="{00000000-0005-0000-0000-000080140000}"/>
    <cellStyle name="Good 10" xfId="5287" xr:uid="{00000000-0005-0000-0000-000081140000}"/>
    <cellStyle name="Good 11" xfId="5288" xr:uid="{00000000-0005-0000-0000-000082140000}"/>
    <cellStyle name="Good 2" xfId="5289" xr:uid="{00000000-0005-0000-0000-000083140000}"/>
    <cellStyle name="Good 2 2" xfId="5290" xr:uid="{00000000-0005-0000-0000-000084140000}"/>
    <cellStyle name="Good 2 2 2" xfId="5291" xr:uid="{00000000-0005-0000-0000-000085140000}"/>
    <cellStyle name="Good 2 2 3" xfId="5292" xr:uid="{00000000-0005-0000-0000-000086140000}"/>
    <cellStyle name="Good 2 2_T-straight with PEDs adjustor" xfId="5293" xr:uid="{00000000-0005-0000-0000-000087140000}"/>
    <cellStyle name="Good 2 3" xfId="5294" xr:uid="{00000000-0005-0000-0000-000088140000}"/>
    <cellStyle name="Good 3" xfId="5295" xr:uid="{00000000-0005-0000-0000-000089140000}"/>
    <cellStyle name="Good 3 2" xfId="5296" xr:uid="{00000000-0005-0000-0000-00008A140000}"/>
    <cellStyle name="Good 4" xfId="5297" xr:uid="{00000000-0005-0000-0000-00008B140000}"/>
    <cellStyle name="Good 4 2" xfId="5298" xr:uid="{00000000-0005-0000-0000-00008C140000}"/>
    <cellStyle name="Good 5" xfId="5299" xr:uid="{00000000-0005-0000-0000-00008D140000}"/>
    <cellStyle name="Good 6" xfId="5300" xr:uid="{00000000-0005-0000-0000-00008E140000}"/>
    <cellStyle name="Good 7" xfId="5301" xr:uid="{00000000-0005-0000-0000-00008F140000}"/>
    <cellStyle name="Good 8" xfId="5302" xr:uid="{00000000-0005-0000-0000-000090140000}"/>
    <cellStyle name="Good 9" xfId="5303" xr:uid="{00000000-0005-0000-0000-000091140000}"/>
    <cellStyle name="Heading 1 10" xfId="5304" xr:uid="{00000000-0005-0000-0000-000092140000}"/>
    <cellStyle name="Heading 1 11" xfId="5305" xr:uid="{00000000-0005-0000-0000-000093140000}"/>
    <cellStyle name="Heading 1 2" xfId="5306" xr:uid="{00000000-0005-0000-0000-000094140000}"/>
    <cellStyle name="Heading 1 2 2" xfId="5307" xr:uid="{00000000-0005-0000-0000-000095140000}"/>
    <cellStyle name="Heading 1 2 2 2" xfId="5308" xr:uid="{00000000-0005-0000-0000-000096140000}"/>
    <cellStyle name="Heading 1 2 2 3" xfId="5309" xr:uid="{00000000-0005-0000-0000-000097140000}"/>
    <cellStyle name="Heading 1 2 2_T-straight with PEDs adjustor" xfId="5310" xr:uid="{00000000-0005-0000-0000-000098140000}"/>
    <cellStyle name="Heading 1 2 3" xfId="5311" xr:uid="{00000000-0005-0000-0000-000099140000}"/>
    <cellStyle name="Heading 1 3" xfId="5312" xr:uid="{00000000-0005-0000-0000-00009A140000}"/>
    <cellStyle name="Heading 1 3 2" xfId="5313" xr:uid="{00000000-0005-0000-0000-00009B140000}"/>
    <cellStyle name="Heading 1 4" xfId="5314" xr:uid="{00000000-0005-0000-0000-00009C140000}"/>
    <cellStyle name="Heading 1 4 2" xfId="5315" xr:uid="{00000000-0005-0000-0000-00009D140000}"/>
    <cellStyle name="Heading 1 5" xfId="5316" xr:uid="{00000000-0005-0000-0000-00009E140000}"/>
    <cellStyle name="Heading 1 6" xfId="5317" xr:uid="{00000000-0005-0000-0000-00009F140000}"/>
    <cellStyle name="Heading 1 7" xfId="5318" xr:uid="{00000000-0005-0000-0000-0000A0140000}"/>
    <cellStyle name="Heading 1 8" xfId="5319" xr:uid="{00000000-0005-0000-0000-0000A1140000}"/>
    <cellStyle name="Heading 1 9" xfId="5320" xr:uid="{00000000-0005-0000-0000-0000A2140000}"/>
    <cellStyle name="Heading 2 10" xfId="5321" xr:uid="{00000000-0005-0000-0000-0000A3140000}"/>
    <cellStyle name="Heading 2 11" xfId="5322" xr:uid="{00000000-0005-0000-0000-0000A4140000}"/>
    <cellStyle name="Heading 2 2" xfId="5323" xr:uid="{00000000-0005-0000-0000-0000A5140000}"/>
    <cellStyle name="Heading 2 2 2" xfId="5324" xr:uid="{00000000-0005-0000-0000-0000A6140000}"/>
    <cellStyle name="Heading 2 2 2 2" xfId="5325" xr:uid="{00000000-0005-0000-0000-0000A7140000}"/>
    <cellStyle name="Heading 2 2 2 3" xfId="5326" xr:uid="{00000000-0005-0000-0000-0000A8140000}"/>
    <cellStyle name="Heading 2 2 2_T-straight with PEDs adjustor" xfId="5327" xr:uid="{00000000-0005-0000-0000-0000A9140000}"/>
    <cellStyle name="Heading 2 2 3" xfId="5328" xr:uid="{00000000-0005-0000-0000-0000AA140000}"/>
    <cellStyle name="Heading 2 3" xfId="5329" xr:uid="{00000000-0005-0000-0000-0000AB140000}"/>
    <cellStyle name="Heading 2 3 2" xfId="5330" xr:uid="{00000000-0005-0000-0000-0000AC140000}"/>
    <cellStyle name="Heading 2 4" xfId="5331" xr:uid="{00000000-0005-0000-0000-0000AD140000}"/>
    <cellStyle name="Heading 2 4 2" xfId="5332" xr:uid="{00000000-0005-0000-0000-0000AE140000}"/>
    <cellStyle name="Heading 2 5" xfId="5333" xr:uid="{00000000-0005-0000-0000-0000AF140000}"/>
    <cellStyle name="Heading 2 6" xfId="5334" xr:uid="{00000000-0005-0000-0000-0000B0140000}"/>
    <cellStyle name="Heading 2 7" xfId="5335" xr:uid="{00000000-0005-0000-0000-0000B1140000}"/>
    <cellStyle name="Heading 2 8" xfId="5336" xr:uid="{00000000-0005-0000-0000-0000B2140000}"/>
    <cellStyle name="Heading 2 9" xfId="5337" xr:uid="{00000000-0005-0000-0000-0000B3140000}"/>
    <cellStyle name="Heading 3 10" xfId="5338" xr:uid="{00000000-0005-0000-0000-0000B4140000}"/>
    <cellStyle name="Heading 3 11" xfId="5339" xr:uid="{00000000-0005-0000-0000-0000B5140000}"/>
    <cellStyle name="Heading 3 2" xfId="5340" xr:uid="{00000000-0005-0000-0000-0000B6140000}"/>
    <cellStyle name="Heading 3 2 2" xfId="5341" xr:uid="{00000000-0005-0000-0000-0000B7140000}"/>
    <cellStyle name="Heading 3 2 2 2" xfId="5342" xr:uid="{00000000-0005-0000-0000-0000B8140000}"/>
    <cellStyle name="Heading 3 2 2 3" xfId="5343" xr:uid="{00000000-0005-0000-0000-0000B9140000}"/>
    <cellStyle name="Heading 3 2 2_T-straight with PEDs adjustor" xfId="5344" xr:uid="{00000000-0005-0000-0000-0000BA140000}"/>
    <cellStyle name="Heading 3 2 3" xfId="5345" xr:uid="{00000000-0005-0000-0000-0000BB140000}"/>
    <cellStyle name="Heading 3 3" xfId="5346" xr:uid="{00000000-0005-0000-0000-0000BC140000}"/>
    <cellStyle name="Heading 3 3 2" xfId="5347" xr:uid="{00000000-0005-0000-0000-0000BD140000}"/>
    <cellStyle name="Heading 3 4" xfId="5348" xr:uid="{00000000-0005-0000-0000-0000BE140000}"/>
    <cellStyle name="Heading 3 4 2" xfId="5349" xr:uid="{00000000-0005-0000-0000-0000BF140000}"/>
    <cellStyle name="Heading 3 5" xfId="5350" xr:uid="{00000000-0005-0000-0000-0000C0140000}"/>
    <cellStyle name="Heading 3 6" xfId="5351" xr:uid="{00000000-0005-0000-0000-0000C1140000}"/>
    <cellStyle name="Heading 3 7" xfId="5352" xr:uid="{00000000-0005-0000-0000-0000C2140000}"/>
    <cellStyle name="Heading 3 8" xfId="5353" xr:uid="{00000000-0005-0000-0000-0000C3140000}"/>
    <cellStyle name="Heading 3 9" xfId="5354" xr:uid="{00000000-0005-0000-0000-0000C4140000}"/>
    <cellStyle name="Heading 4 10" xfId="5355" xr:uid="{00000000-0005-0000-0000-0000C5140000}"/>
    <cellStyle name="Heading 4 11" xfId="5356" xr:uid="{00000000-0005-0000-0000-0000C6140000}"/>
    <cellStyle name="Heading 4 2" xfId="5357" xr:uid="{00000000-0005-0000-0000-0000C7140000}"/>
    <cellStyle name="Heading 4 2 2" xfId="5358" xr:uid="{00000000-0005-0000-0000-0000C8140000}"/>
    <cellStyle name="Heading 4 2 2 2" xfId="5359" xr:uid="{00000000-0005-0000-0000-0000C9140000}"/>
    <cellStyle name="Heading 4 2 2 3" xfId="5360" xr:uid="{00000000-0005-0000-0000-0000CA140000}"/>
    <cellStyle name="Heading 4 2 2_T-straight with PEDs adjustor" xfId="5361" xr:uid="{00000000-0005-0000-0000-0000CB140000}"/>
    <cellStyle name="Heading 4 2 3" xfId="5362" xr:uid="{00000000-0005-0000-0000-0000CC140000}"/>
    <cellStyle name="Heading 4 3" xfId="5363" xr:uid="{00000000-0005-0000-0000-0000CD140000}"/>
    <cellStyle name="Heading 4 3 2" xfId="5364" xr:uid="{00000000-0005-0000-0000-0000CE140000}"/>
    <cellStyle name="Heading 4 4" xfId="5365" xr:uid="{00000000-0005-0000-0000-0000CF140000}"/>
    <cellStyle name="Heading 4 4 2" xfId="5366" xr:uid="{00000000-0005-0000-0000-0000D0140000}"/>
    <cellStyle name="Heading 4 5" xfId="5367" xr:uid="{00000000-0005-0000-0000-0000D1140000}"/>
    <cellStyle name="Heading 4 6" xfId="5368" xr:uid="{00000000-0005-0000-0000-0000D2140000}"/>
    <cellStyle name="Heading 4 7" xfId="5369" xr:uid="{00000000-0005-0000-0000-0000D3140000}"/>
    <cellStyle name="Heading 4 8" xfId="5370" xr:uid="{00000000-0005-0000-0000-0000D4140000}"/>
    <cellStyle name="Heading 4 9" xfId="5371" xr:uid="{00000000-0005-0000-0000-0000D5140000}"/>
    <cellStyle name="Hyperlink" xfId="64465" builtinId="8"/>
    <cellStyle name="Hyperlink 2" xfId="5372" xr:uid="{00000000-0005-0000-0000-0000D7140000}"/>
    <cellStyle name="Hyperlink 2 2" xfId="5373" xr:uid="{00000000-0005-0000-0000-0000D8140000}"/>
    <cellStyle name="Hyperlink 2 2 2" xfId="5374" xr:uid="{00000000-0005-0000-0000-0000D9140000}"/>
    <cellStyle name="Hyperlink 2 2_T-straight with PEDs adjustor" xfId="5375" xr:uid="{00000000-0005-0000-0000-0000DA140000}"/>
    <cellStyle name="Hyperlink 2 3" xfId="5376" xr:uid="{00000000-0005-0000-0000-0000DB140000}"/>
    <cellStyle name="Hyperlink 2_T-straight with PEDs adjustor" xfId="5377" xr:uid="{00000000-0005-0000-0000-0000DC140000}"/>
    <cellStyle name="Hyperlink 3" xfId="5378" xr:uid="{00000000-0005-0000-0000-0000DD140000}"/>
    <cellStyle name="Hyperlink 3 2" xfId="5379" xr:uid="{00000000-0005-0000-0000-0000DE140000}"/>
    <cellStyle name="Hyperlink 4" xfId="5380" xr:uid="{00000000-0005-0000-0000-0000DF140000}"/>
    <cellStyle name="Hyperlink 4 2" xfId="5381" xr:uid="{00000000-0005-0000-0000-0000E0140000}"/>
    <cellStyle name="Hyperlink 4_T-straight with PEDs adjustor" xfId="5382" xr:uid="{00000000-0005-0000-0000-0000E1140000}"/>
    <cellStyle name="Hyperlink 5" xfId="5383" xr:uid="{00000000-0005-0000-0000-0000E2140000}"/>
    <cellStyle name="Input 10" xfId="5384" xr:uid="{00000000-0005-0000-0000-0000E3140000}"/>
    <cellStyle name="Input 10 2" xfId="5385" xr:uid="{00000000-0005-0000-0000-0000E4140000}"/>
    <cellStyle name="Input 11" xfId="5386" xr:uid="{00000000-0005-0000-0000-0000E5140000}"/>
    <cellStyle name="Input 11 2" xfId="5387" xr:uid="{00000000-0005-0000-0000-0000E6140000}"/>
    <cellStyle name="Input 2" xfId="5388" xr:uid="{00000000-0005-0000-0000-0000E7140000}"/>
    <cellStyle name="Input 2 2" xfId="5389" xr:uid="{00000000-0005-0000-0000-0000E8140000}"/>
    <cellStyle name="Input 2 2 2" xfId="5390" xr:uid="{00000000-0005-0000-0000-0000E9140000}"/>
    <cellStyle name="Input 2 2 2 2" xfId="5391" xr:uid="{00000000-0005-0000-0000-0000EA140000}"/>
    <cellStyle name="Input 2 2 2 2 10" xfId="5392" xr:uid="{00000000-0005-0000-0000-0000EB140000}"/>
    <cellStyle name="Input 2 2 2 2 10 2" xfId="5393" xr:uid="{00000000-0005-0000-0000-0000EC140000}"/>
    <cellStyle name="Input 2 2 2 2 10 2 2" xfId="5394" xr:uid="{00000000-0005-0000-0000-0000ED140000}"/>
    <cellStyle name="Input 2 2 2 2 10 2 2 2" xfId="5395" xr:uid="{00000000-0005-0000-0000-0000EE140000}"/>
    <cellStyle name="Input 2 2 2 2 10 2 2 3" xfId="5396" xr:uid="{00000000-0005-0000-0000-0000EF140000}"/>
    <cellStyle name="Input 2 2 2 2 10 2 2 4" xfId="5397" xr:uid="{00000000-0005-0000-0000-0000F0140000}"/>
    <cellStyle name="Input 2 2 2 2 10 2 2 5" xfId="5398" xr:uid="{00000000-0005-0000-0000-0000F1140000}"/>
    <cellStyle name="Input 2 2 2 2 10 2 3" xfId="5399" xr:uid="{00000000-0005-0000-0000-0000F2140000}"/>
    <cellStyle name="Input 2 2 2 2 10 2 3 2" xfId="5400" xr:uid="{00000000-0005-0000-0000-0000F3140000}"/>
    <cellStyle name="Input 2 2 2 2 10 2 3 3" xfId="5401" xr:uid="{00000000-0005-0000-0000-0000F4140000}"/>
    <cellStyle name="Input 2 2 2 2 10 2 3 4" xfId="5402" xr:uid="{00000000-0005-0000-0000-0000F5140000}"/>
    <cellStyle name="Input 2 2 2 2 10 2 3 5" xfId="5403" xr:uid="{00000000-0005-0000-0000-0000F6140000}"/>
    <cellStyle name="Input 2 2 2 2 10 2 4" xfId="5404" xr:uid="{00000000-0005-0000-0000-0000F7140000}"/>
    <cellStyle name="Input 2 2 2 2 10 2 4 2" xfId="5405" xr:uid="{00000000-0005-0000-0000-0000F8140000}"/>
    <cellStyle name="Input 2 2 2 2 10 2 5" xfId="5406" xr:uid="{00000000-0005-0000-0000-0000F9140000}"/>
    <cellStyle name="Input 2 2 2 2 10 2 5 2" xfId="5407" xr:uid="{00000000-0005-0000-0000-0000FA140000}"/>
    <cellStyle name="Input 2 2 2 2 10 2 6" xfId="5408" xr:uid="{00000000-0005-0000-0000-0000FB140000}"/>
    <cellStyle name="Input 2 2 2 2 10 2 7" xfId="5409" xr:uid="{00000000-0005-0000-0000-0000FC140000}"/>
    <cellStyle name="Input 2 2 2 2 10 3" xfId="5410" xr:uid="{00000000-0005-0000-0000-0000FD140000}"/>
    <cellStyle name="Input 2 2 2 2 10 3 2" xfId="5411" xr:uid="{00000000-0005-0000-0000-0000FE140000}"/>
    <cellStyle name="Input 2 2 2 2 10 3 3" xfId="5412" xr:uid="{00000000-0005-0000-0000-0000FF140000}"/>
    <cellStyle name="Input 2 2 2 2 10 3 4" xfId="5413" xr:uid="{00000000-0005-0000-0000-000000150000}"/>
    <cellStyle name="Input 2 2 2 2 10 3 5" xfId="5414" xr:uid="{00000000-0005-0000-0000-000001150000}"/>
    <cellStyle name="Input 2 2 2 2 10 4" xfId="5415" xr:uid="{00000000-0005-0000-0000-000002150000}"/>
    <cellStyle name="Input 2 2 2 2 10 4 2" xfId="5416" xr:uid="{00000000-0005-0000-0000-000003150000}"/>
    <cellStyle name="Input 2 2 2 2 10 4 3" xfId="5417" xr:uid="{00000000-0005-0000-0000-000004150000}"/>
    <cellStyle name="Input 2 2 2 2 10 4 4" xfId="5418" xr:uid="{00000000-0005-0000-0000-000005150000}"/>
    <cellStyle name="Input 2 2 2 2 10 4 5" xfId="5419" xr:uid="{00000000-0005-0000-0000-000006150000}"/>
    <cellStyle name="Input 2 2 2 2 10 5" xfId="5420" xr:uid="{00000000-0005-0000-0000-000007150000}"/>
    <cellStyle name="Input 2 2 2 2 10 5 2" xfId="5421" xr:uid="{00000000-0005-0000-0000-000008150000}"/>
    <cellStyle name="Input 2 2 2 2 10 6" xfId="5422" xr:uid="{00000000-0005-0000-0000-000009150000}"/>
    <cellStyle name="Input 2 2 2 2 10 6 2" xfId="5423" xr:uid="{00000000-0005-0000-0000-00000A150000}"/>
    <cellStyle name="Input 2 2 2 2 10 7" xfId="5424" xr:uid="{00000000-0005-0000-0000-00000B150000}"/>
    <cellStyle name="Input 2 2 2 2 10 8" xfId="5425" xr:uid="{00000000-0005-0000-0000-00000C150000}"/>
    <cellStyle name="Input 2 2 2 2 11" xfId="5426" xr:uid="{00000000-0005-0000-0000-00000D150000}"/>
    <cellStyle name="Input 2 2 2 2 11 2" xfId="5427" xr:uid="{00000000-0005-0000-0000-00000E150000}"/>
    <cellStyle name="Input 2 2 2 2 11 2 2" xfId="5428" xr:uid="{00000000-0005-0000-0000-00000F150000}"/>
    <cellStyle name="Input 2 2 2 2 11 2 2 2" xfId="5429" xr:uid="{00000000-0005-0000-0000-000010150000}"/>
    <cellStyle name="Input 2 2 2 2 11 2 2 3" xfId="5430" xr:uid="{00000000-0005-0000-0000-000011150000}"/>
    <cellStyle name="Input 2 2 2 2 11 2 2 4" xfId="5431" xr:uid="{00000000-0005-0000-0000-000012150000}"/>
    <cellStyle name="Input 2 2 2 2 11 2 2 5" xfId="5432" xr:uid="{00000000-0005-0000-0000-000013150000}"/>
    <cellStyle name="Input 2 2 2 2 11 2 3" xfId="5433" xr:uid="{00000000-0005-0000-0000-000014150000}"/>
    <cellStyle name="Input 2 2 2 2 11 2 3 2" xfId="5434" xr:uid="{00000000-0005-0000-0000-000015150000}"/>
    <cellStyle name="Input 2 2 2 2 11 2 3 3" xfId="5435" xr:uid="{00000000-0005-0000-0000-000016150000}"/>
    <cellStyle name="Input 2 2 2 2 11 2 3 4" xfId="5436" xr:uid="{00000000-0005-0000-0000-000017150000}"/>
    <cellStyle name="Input 2 2 2 2 11 2 3 5" xfId="5437" xr:uid="{00000000-0005-0000-0000-000018150000}"/>
    <cellStyle name="Input 2 2 2 2 11 2 4" xfId="5438" xr:uid="{00000000-0005-0000-0000-000019150000}"/>
    <cellStyle name="Input 2 2 2 2 11 2 4 2" xfId="5439" xr:uid="{00000000-0005-0000-0000-00001A150000}"/>
    <cellStyle name="Input 2 2 2 2 11 2 5" xfId="5440" xr:uid="{00000000-0005-0000-0000-00001B150000}"/>
    <cellStyle name="Input 2 2 2 2 11 2 5 2" xfId="5441" xr:uid="{00000000-0005-0000-0000-00001C150000}"/>
    <cellStyle name="Input 2 2 2 2 11 2 6" xfId="5442" xr:uid="{00000000-0005-0000-0000-00001D150000}"/>
    <cellStyle name="Input 2 2 2 2 11 2 7" xfId="5443" xr:uid="{00000000-0005-0000-0000-00001E150000}"/>
    <cellStyle name="Input 2 2 2 2 11 3" xfId="5444" xr:uid="{00000000-0005-0000-0000-00001F150000}"/>
    <cellStyle name="Input 2 2 2 2 11 3 2" xfId="5445" xr:uid="{00000000-0005-0000-0000-000020150000}"/>
    <cellStyle name="Input 2 2 2 2 11 3 3" xfId="5446" xr:uid="{00000000-0005-0000-0000-000021150000}"/>
    <cellStyle name="Input 2 2 2 2 11 3 4" xfId="5447" xr:uid="{00000000-0005-0000-0000-000022150000}"/>
    <cellStyle name="Input 2 2 2 2 11 3 5" xfId="5448" xr:uid="{00000000-0005-0000-0000-000023150000}"/>
    <cellStyle name="Input 2 2 2 2 11 4" xfId="5449" xr:uid="{00000000-0005-0000-0000-000024150000}"/>
    <cellStyle name="Input 2 2 2 2 11 4 2" xfId="5450" xr:uid="{00000000-0005-0000-0000-000025150000}"/>
    <cellStyle name="Input 2 2 2 2 11 4 3" xfId="5451" xr:uid="{00000000-0005-0000-0000-000026150000}"/>
    <cellStyle name="Input 2 2 2 2 11 4 4" xfId="5452" xr:uid="{00000000-0005-0000-0000-000027150000}"/>
    <cellStyle name="Input 2 2 2 2 11 4 5" xfId="5453" xr:uid="{00000000-0005-0000-0000-000028150000}"/>
    <cellStyle name="Input 2 2 2 2 11 5" xfId="5454" xr:uid="{00000000-0005-0000-0000-000029150000}"/>
    <cellStyle name="Input 2 2 2 2 11 5 2" xfId="5455" xr:uid="{00000000-0005-0000-0000-00002A150000}"/>
    <cellStyle name="Input 2 2 2 2 11 6" xfId="5456" xr:uid="{00000000-0005-0000-0000-00002B150000}"/>
    <cellStyle name="Input 2 2 2 2 11 6 2" xfId="5457" xr:uid="{00000000-0005-0000-0000-00002C150000}"/>
    <cellStyle name="Input 2 2 2 2 11 7" xfId="5458" xr:uid="{00000000-0005-0000-0000-00002D150000}"/>
    <cellStyle name="Input 2 2 2 2 11 8" xfId="5459" xr:uid="{00000000-0005-0000-0000-00002E150000}"/>
    <cellStyle name="Input 2 2 2 2 12" xfId="5460" xr:uid="{00000000-0005-0000-0000-00002F150000}"/>
    <cellStyle name="Input 2 2 2 2 12 2" xfId="5461" xr:uid="{00000000-0005-0000-0000-000030150000}"/>
    <cellStyle name="Input 2 2 2 2 12 2 2" xfId="5462" xr:uid="{00000000-0005-0000-0000-000031150000}"/>
    <cellStyle name="Input 2 2 2 2 12 2 2 2" xfId="5463" xr:uid="{00000000-0005-0000-0000-000032150000}"/>
    <cellStyle name="Input 2 2 2 2 12 2 2 3" xfId="5464" xr:uid="{00000000-0005-0000-0000-000033150000}"/>
    <cellStyle name="Input 2 2 2 2 12 2 2 4" xfId="5465" xr:uid="{00000000-0005-0000-0000-000034150000}"/>
    <cellStyle name="Input 2 2 2 2 12 2 2 5" xfId="5466" xr:uid="{00000000-0005-0000-0000-000035150000}"/>
    <cellStyle name="Input 2 2 2 2 12 2 3" xfId="5467" xr:uid="{00000000-0005-0000-0000-000036150000}"/>
    <cellStyle name="Input 2 2 2 2 12 2 3 2" xfId="5468" xr:uid="{00000000-0005-0000-0000-000037150000}"/>
    <cellStyle name="Input 2 2 2 2 12 2 3 3" xfId="5469" xr:uid="{00000000-0005-0000-0000-000038150000}"/>
    <cellStyle name="Input 2 2 2 2 12 2 3 4" xfId="5470" xr:uid="{00000000-0005-0000-0000-000039150000}"/>
    <cellStyle name="Input 2 2 2 2 12 2 3 5" xfId="5471" xr:uid="{00000000-0005-0000-0000-00003A150000}"/>
    <cellStyle name="Input 2 2 2 2 12 2 4" xfId="5472" xr:uid="{00000000-0005-0000-0000-00003B150000}"/>
    <cellStyle name="Input 2 2 2 2 12 2 4 2" xfId="5473" xr:uid="{00000000-0005-0000-0000-00003C150000}"/>
    <cellStyle name="Input 2 2 2 2 12 2 5" xfId="5474" xr:uid="{00000000-0005-0000-0000-00003D150000}"/>
    <cellStyle name="Input 2 2 2 2 12 2 5 2" xfId="5475" xr:uid="{00000000-0005-0000-0000-00003E150000}"/>
    <cellStyle name="Input 2 2 2 2 12 2 6" xfId="5476" xr:uid="{00000000-0005-0000-0000-00003F150000}"/>
    <cellStyle name="Input 2 2 2 2 12 2 7" xfId="5477" xr:uid="{00000000-0005-0000-0000-000040150000}"/>
    <cellStyle name="Input 2 2 2 2 12 3" xfId="5478" xr:uid="{00000000-0005-0000-0000-000041150000}"/>
    <cellStyle name="Input 2 2 2 2 12 3 2" xfId="5479" xr:uid="{00000000-0005-0000-0000-000042150000}"/>
    <cellStyle name="Input 2 2 2 2 12 3 3" xfId="5480" xr:uid="{00000000-0005-0000-0000-000043150000}"/>
    <cellStyle name="Input 2 2 2 2 12 3 4" xfId="5481" xr:uid="{00000000-0005-0000-0000-000044150000}"/>
    <cellStyle name="Input 2 2 2 2 12 3 5" xfId="5482" xr:uid="{00000000-0005-0000-0000-000045150000}"/>
    <cellStyle name="Input 2 2 2 2 12 4" xfId="5483" xr:uid="{00000000-0005-0000-0000-000046150000}"/>
    <cellStyle name="Input 2 2 2 2 12 4 2" xfId="5484" xr:uid="{00000000-0005-0000-0000-000047150000}"/>
    <cellStyle name="Input 2 2 2 2 12 4 3" xfId="5485" xr:uid="{00000000-0005-0000-0000-000048150000}"/>
    <cellStyle name="Input 2 2 2 2 12 4 4" xfId="5486" xr:uid="{00000000-0005-0000-0000-000049150000}"/>
    <cellStyle name="Input 2 2 2 2 12 4 5" xfId="5487" xr:uid="{00000000-0005-0000-0000-00004A150000}"/>
    <cellStyle name="Input 2 2 2 2 12 5" xfId="5488" xr:uid="{00000000-0005-0000-0000-00004B150000}"/>
    <cellStyle name="Input 2 2 2 2 12 5 2" xfId="5489" xr:uid="{00000000-0005-0000-0000-00004C150000}"/>
    <cellStyle name="Input 2 2 2 2 12 6" xfId="5490" xr:uid="{00000000-0005-0000-0000-00004D150000}"/>
    <cellStyle name="Input 2 2 2 2 12 6 2" xfId="5491" xr:uid="{00000000-0005-0000-0000-00004E150000}"/>
    <cellStyle name="Input 2 2 2 2 12 7" xfId="5492" xr:uid="{00000000-0005-0000-0000-00004F150000}"/>
    <cellStyle name="Input 2 2 2 2 12 8" xfId="5493" xr:uid="{00000000-0005-0000-0000-000050150000}"/>
    <cellStyle name="Input 2 2 2 2 13" xfId="5494" xr:uid="{00000000-0005-0000-0000-000051150000}"/>
    <cellStyle name="Input 2 2 2 2 13 2" xfId="5495" xr:uid="{00000000-0005-0000-0000-000052150000}"/>
    <cellStyle name="Input 2 2 2 2 13 2 2" xfId="5496" xr:uid="{00000000-0005-0000-0000-000053150000}"/>
    <cellStyle name="Input 2 2 2 2 13 2 2 2" xfId="5497" xr:uid="{00000000-0005-0000-0000-000054150000}"/>
    <cellStyle name="Input 2 2 2 2 13 2 2 3" xfId="5498" xr:uid="{00000000-0005-0000-0000-000055150000}"/>
    <cellStyle name="Input 2 2 2 2 13 2 2 4" xfId="5499" xr:uid="{00000000-0005-0000-0000-000056150000}"/>
    <cellStyle name="Input 2 2 2 2 13 2 2 5" xfId="5500" xr:uid="{00000000-0005-0000-0000-000057150000}"/>
    <cellStyle name="Input 2 2 2 2 13 2 3" xfId="5501" xr:uid="{00000000-0005-0000-0000-000058150000}"/>
    <cellStyle name="Input 2 2 2 2 13 2 3 2" xfId="5502" xr:uid="{00000000-0005-0000-0000-000059150000}"/>
    <cellStyle name="Input 2 2 2 2 13 2 3 3" xfId="5503" xr:uid="{00000000-0005-0000-0000-00005A150000}"/>
    <cellStyle name="Input 2 2 2 2 13 2 3 4" xfId="5504" xr:uid="{00000000-0005-0000-0000-00005B150000}"/>
    <cellStyle name="Input 2 2 2 2 13 2 3 5" xfId="5505" xr:uid="{00000000-0005-0000-0000-00005C150000}"/>
    <cellStyle name="Input 2 2 2 2 13 2 4" xfId="5506" xr:uid="{00000000-0005-0000-0000-00005D150000}"/>
    <cellStyle name="Input 2 2 2 2 13 2 4 2" xfId="5507" xr:uid="{00000000-0005-0000-0000-00005E150000}"/>
    <cellStyle name="Input 2 2 2 2 13 2 5" xfId="5508" xr:uid="{00000000-0005-0000-0000-00005F150000}"/>
    <cellStyle name="Input 2 2 2 2 13 2 5 2" xfId="5509" xr:uid="{00000000-0005-0000-0000-000060150000}"/>
    <cellStyle name="Input 2 2 2 2 13 2 6" xfId="5510" xr:uid="{00000000-0005-0000-0000-000061150000}"/>
    <cellStyle name="Input 2 2 2 2 13 2 7" xfId="5511" xr:uid="{00000000-0005-0000-0000-000062150000}"/>
    <cellStyle name="Input 2 2 2 2 13 3" xfId="5512" xr:uid="{00000000-0005-0000-0000-000063150000}"/>
    <cellStyle name="Input 2 2 2 2 13 3 2" xfId="5513" xr:uid="{00000000-0005-0000-0000-000064150000}"/>
    <cellStyle name="Input 2 2 2 2 13 3 3" xfId="5514" xr:uid="{00000000-0005-0000-0000-000065150000}"/>
    <cellStyle name="Input 2 2 2 2 13 3 4" xfId="5515" xr:uid="{00000000-0005-0000-0000-000066150000}"/>
    <cellStyle name="Input 2 2 2 2 13 3 5" xfId="5516" xr:uid="{00000000-0005-0000-0000-000067150000}"/>
    <cellStyle name="Input 2 2 2 2 13 4" xfId="5517" xr:uid="{00000000-0005-0000-0000-000068150000}"/>
    <cellStyle name="Input 2 2 2 2 13 4 2" xfId="5518" xr:uid="{00000000-0005-0000-0000-000069150000}"/>
    <cellStyle name="Input 2 2 2 2 13 4 3" xfId="5519" xr:uid="{00000000-0005-0000-0000-00006A150000}"/>
    <cellStyle name="Input 2 2 2 2 13 4 4" xfId="5520" xr:uid="{00000000-0005-0000-0000-00006B150000}"/>
    <cellStyle name="Input 2 2 2 2 13 4 5" xfId="5521" xr:uid="{00000000-0005-0000-0000-00006C150000}"/>
    <cellStyle name="Input 2 2 2 2 13 5" xfId="5522" xr:uid="{00000000-0005-0000-0000-00006D150000}"/>
    <cellStyle name="Input 2 2 2 2 13 5 2" xfId="5523" xr:uid="{00000000-0005-0000-0000-00006E150000}"/>
    <cellStyle name="Input 2 2 2 2 13 6" xfId="5524" xr:uid="{00000000-0005-0000-0000-00006F150000}"/>
    <cellStyle name="Input 2 2 2 2 13 6 2" xfId="5525" xr:uid="{00000000-0005-0000-0000-000070150000}"/>
    <cellStyle name="Input 2 2 2 2 13 7" xfId="5526" xr:uid="{00000000-0005-0000-0000-000071150000}"/>
    <cellStyle name="Input 2 2 2 2 13 8" xfId="5527" xr:uid="{00000000-0005-0000-0000-000072150000}"/>
    <cellStyle name="Input 2 2 2 2 14" xfId="5528" xr:uid="{00000000-0005-0000-0000-000073150000}"/>
    <cellStyle name="Input 2 2 2 2 14 2" xfId="5529" xr:uid="{00000000-0005-0000-0000-000074150000}"/>
    <cellStyle name="Input 2 2 2 2 14 2 2" xfId="5530" xr:uid="{00000000-0005-0000-0000-000075150000}"/>
    <cellStyle name="Input 2 2 2 2 14 2 2 2" xfId="5531" xr:uid="{00000000-0005-0000-0000-000076150000}"/>
    <cellStyle name="Input 2 2 2 2 14 2 2 3" xfId="5532" xr:uid="{00000000-0005-0000-0000-000077150000}"/>
    <cellStyle name="Input 2 2 2 2 14 2 2 4" xfId="5533" xr:uid="{00000000-0005-0000-0000-000078150000}"/>
    <cellStyle name="Input 2 2 2 2 14 2 2 5" xfId="5534" xr:uid="{00000000-0005-0000-0000-000079150000}"/>
    <cellStyle name="Input 2 2 2 2 14 2 3" xfId="5535" xr:uid="{00000000-0005-0000-0000-00007A150000}"/>
    <cellStyle name="Input 2 2 2 2 14 2 3 2" xfId="5536" xr:uid="{00000000-0005-0000-0000-00007B150000}"/>
    <cellStyle name="Input 2 2 2 2 14 2 3 3" xfId="5537" xr:uid="{00000000-0005-0000-0000-00007C150000}"/>
    <cellStyle name="Input 2 2 2 2 14 2 3 4" xfId="5538" xr:uid="{00000000-0005-0000-0000-00007D150000}"/>
    <cellStyle name="Input 2 2 2 2 14 2 3 5" xfId="5539" xr:uid="{00000000-0005-0000-0000-00007E150000}"/>
    <cellStyle name="Input 2 2 2 2 14 2 4" xfId="5540" xr:uid="{00000000-0005-0000-0000-00007F150000}"/>
    <cellStyle name="Input 2 2 2 2 14 2 4 2" xfId="5541" xr:uid="{00000000-0005-0000-0000-000080150000}"/>
    <cellStyle name="Input 2 2 2 2 14 2 5" xfId="5542" xr:uid="{00000000-0005-0000-0000-000081150000}"/>
    <cellStyle name="Input 2 2 2 2 14 2 5 2" xfId="5543" xr:uid="{00000000-0005-0000-0000-000082150000}"/>
    <cellStyle name="Input 2 2 2 2 14 2 6" xfId="5544" xr:uid="{00000000-0005-0000-0000-000083150000}"/>
    <cellStyle name="Input 2 2 2 2 14 2 7" xfId="5545" xr:uid="{00000000-0005-0000-0000-000084150000}"/>
    <cellStyle name="Input 2 2 2 2 14 3" xfId="5546" xr:uid="{00000000-0005-0000-0000-000085150000}"/>
    <cellStyle name="Input 2 2 2 2 14 3 2" xfId="5547" xr:uid="{00000000-0005-0000-0000-000086150000}"/>
    <cellStyle name="Input 2 2 2 2 14 3 3" xfId="5548" xr:uid="{00000000-0005-0000-0000-000087150000}"/>
    <cellStyle name="Input 2 2 2 2 14 3 4" xfId="5549" xr:uid="{00000000-0005-0000-0000-000088150000}"/>
    <cellStyle name="Input 2 2 2 2 14 3 5" xfId="5550" xr:uid="{00000000-0005-0000-0000-000089150000}"/>
    <cellStyle name="Input 2 2 2 2 14 4" xfId="5551" xr:uid="{00000000-0005-0000-0000-00008A150000}"/>
    <cellStyle name="Input 2 2 2 2 14 4 2" xfId="5552" xr:uid="{00000000-0005-0000-0000-00008B150000}"/>
    <cellStyle name="Input 2 2 2 2 14 4 3" xfId="5553" xr:uid="{00000000-0005-0000-0000-00008C150000}"/>
    <cellStyle name="Input 2 2 2 2 14 4 4" xfId="5554" xr:uid="{00000000-0005-0000-0000-00008D150000}"/>
    <cellStyle name="Input 2 2 2 2 14 4 5" xfId="5555" xr:uid="{00000000-0005-0000-0000-00008E150000}"/>
    <cellStyle name="Input 2 2 2 2 14 5" xfId="5556" xr:uid="{00000000-0005-0000-0000-00008F150000}"/>
    <cellStyle name="Input 2 2 2 2 14 5 2" xfId="5557" xr:uid="{00000000-0005-0000-0000-000090150000}"/>
    <cellStyle name="Input 2 2 2 2 14 6" xfId="5558" xr:uid="{00000000-0005-0000-0000-000091150000}"/>
    <cellStyle name="Input 2 2 2 2 14 6 2" xfId="5559" xr:uid="{00000000-0005-0000-0000-000092150000}"/>
    <cellStyle name="Input 2 2 2 2 14 7" xfId="5560" xr:uid="{00000000-0005-0000-0000-000093150000}"/>
    <cellStyle name="Input 2 2 2 2 14 8" xfId="5561" xr:uid="{00000000-0005-0000-0000-000094150000}"/>
    <cellStyle name="Input 2 2 2 2 15" xfId="5562" xr:uid="{00000000-0005-0000-0000-000095150000}"/>
    <cellStyle name="Input 2 2 2 2 15 2" xfId="5563" xr:uid="{00000000-0005-0000-0000-000096150000}"/>
    <cellStyle name="Input 2 2 2 2 15 2 2" xfId="5564" xr:uid="{00000000-0005-0000-0000-000097150000}"/>
    <cellStyle name="Input 2 2 2 2 15 2 3" xfId="5565" xr:uid="{00000000-0005-0000-0000-000098150000}"/>
    <cellStyle name="Input 2 2 2 2 15 2 4" xfId="5566" xr:uid="{00000000-0005-0000-0000-000099150000}"/>
    <cellStyle name="Input 2 2 2 2 15 2 5" xfId="5567" xr:uid="{00000000-0005-0000-0000-00009A150000}"/>
    <cellStyle name="Input 2 2 2 2 15 3" xfId="5568" xr:uid="{00000000-0005-0000-0000-00009B150000}"/>
    <cellStyle name="Input 2 2 2 2 15 3 2" xfId="5569" xr:uid="{00000000-0005-0000-0000-00009C150000}"/>
    <cellStyle name="Input 2 2 2 2 15 3 3" xfId="5570" xr:uid="{00000000-0005-0000-0000-00009D150000}"/>
    <cellStyle name="Input 2 2 2 2 15 3 4" xfId="5571" xr:uid="{00000000-0005-0000-0000-00009E150000}"/>
    <cellStyle name="Input 2 2 2 2 15 3 5" xfId="5572" xr:uid="{00000000-0005-0000-0000-00009F150000}"/>
    <cellStyle name="Input 2 2 2 2 15 4" xfId="5573" xr:uid="{00000000-0005-0000-0000-0000A0150000}"/>
    <cellStyle name="Input 2 2 2 2 15 4 2" xfId="5574" xr:uid="{00000000-0005-0000-0000-0000A1150000}"/>
    <cellStyle name="Input 2 2 2 2 15 5" xfId="5575" xr:uid="{00000000-0005-0000-0000-0000A2150000}"/>
    <cellStyle name="Input 2 2 2 2 15 5 2" xfId="5576" xr:uid="{00000000-0005-0000-0000-0000A3150000}"/>
    <cellStyle name="Input 2 2 2 2 15 6" xfId="5577" xr:uid="{00000000-0005-0000-0000-0000A4150000}"/>
    <cellStyle name="Input 2 2 2 2 15 7" xfId="5578" xr:uid="{00000000-0005-0000-0000-0000A5150000}"/>
    <cellStyle name="Input 2 2 2 2 16" xfId="5579" xr:uid="{00000000-0005-0000-0000-0000A6150000}"/>
    <cellStyle name="Input 2 2 2 2 16 2" xfId="5580" xr:uid="{00000000-0005-0000-0000-0000A7150000}"/>
    <cellStyle name="Input 2 2 2 2 16 3" xfId="5581" xr:uid="{00000000-0005-0000-0000-0000A8150000}"/>
    <cellStyle name="Input 2 2 2 2 16 4" xfId="5582" xr:uid="{00000000-0005-0000-0000-0000A9150000}"/>
    <cellStyle name="Input 2 2 2 2 16 5" xfId="5583" xr:uid="{00000000-0005-0000-0000-0000AA150000}"/>
    <cellStyle name="Input 2 2 2 2 17" xfId="5584" xr:uid="{00000000-0005-0000-0000-0000AB150000}"/>
    <cellStyle name="Input 2 2 2 2 17 2" xfId="5585" xr:uid="{00000000-0005-0000-0000-0000AC150000}"/>
    <cellStyle name="Input 2 2 2 2 17 3" xfId="5586" xr:uid="{00000000-0005-0000-0000-0000AD150000}"/>
    <cellStyle name="Input 2 2 2 2 17 4" xfId="5587" xr:uid="{00000000-0005-0000-0000-0000AE150000}"/>
    <cellStyle name="Input 2 2 2 2 17 5" xfId="5588" xr:uid="{00000000-0005-0000-0000-0000AF150000}"/>
    <cellStyle name="Input 2 2 2 2 18" xfId="5589" xr:uid="{00000000-0005-0000-0000-0000B0150000}"/>
    <cellStyle name="Input 2 2 2 2 18 2" xfId="5590" xr:uid="{00000000-0005-0000-0000-0000B1150000}"/>
    <cellStyle name="Input 2 2 2 2 19" xfId="5591" xr:uid="{00000000-0005-0000-0000-0000B2150000}"/>
    <cellStyle name="Input 2 2 2 2 19 2" xfId="5592" xr:uid="{00000000-0005-0000-0000-0000B3150000}"/>
    <cellStyle name="Input 2 2 2 2 2" xfId="5593" xr:uid="{00000000-0005-0000-0000-0000B4150000}"/>
    <cellStyle name="Input 2 2 2 2 2 2" xfId="5594" xr:uid="{00000000-0005-0000-0000-0000B5150000}"/>
    <cellStyle name="Input 2 2 2 2 2 2 2" xfId="5595" xr:uid="{00000000-0005-0000-0000-0000B6150000}"/>
    <cellStyle name="Input 2 2 2 2 2 2 2 2" xfId="5596" xr:uid="{00000000-0005-0000-0000-0000B7150000}"/>
    <cellStyle name="Input 2 2 2 2 2 2 2 3" xfId="5597" xr:uid="{00000000-0005-0000-0000-0000B8150000}"/>
    <cellStyle name="Input 2 2 2 2 2 2 2 4" xfId="5598" xr:uid="{00000000-0005-0000-0000-0000B9150000}"/>
    <cellStyle name="Input 2 2 2 2 2 2 2 5" xfId="5599" xr:uid="{00000000-0005-0000-0000-0000BA150000}"/>
    <cellStyle name="Input 2 2 2 2 2 2 3" xfId="5600" xr:uid="{00000000-0005-0000-0000-0000BB150000}"/>
    <cellStyle name="Input 2 2 2 2 2 2 3 2" xfId="5601" xr:uid="{00000000-0005-0000-0000-0000BC150000}"/>
    <cellStyle name="Input 2 2 2 2 2 2 3 3" xfId="5602" xr:uid="{00000000-0005-0000-0000-0000BD150000}"/>
    <cellStyle name="Input 2 2 2 2 2 2 3 4" xfId="5603" xr:uid="{00000000-0005-0000-0000-0000BE150000}"/>
    <cellStyle name="Input 2 2 2 2 2 2 3 5" xfId="5604" xr:uid="{00000000-0005-0000-0000-0000BF150000}"/>
    <cellStyle name="Input 2 2 2 2 2 2 4" xfId="5605" xr:uid="{00000000-0005-0000-0000-0000C0150000}"/>
    <cellStyle name="Input 2 2 2 2 2 2 4 2" xfId="5606" xr:uid="{00000000-0005-0000-0000-0000C1150000}"/>
    <cellStyle name="Input 2 2 2 2 2 2 5" xfId="5607" xr:uid="{00000000-0005-0000-0000-0000C2150000}"/>
    <cellStyle name="Input 2 2 2 2 2 2 5 2" xfId="5608" xr:uid="{00000000-0005-0000-0000-0000C3150000}"/>
    <cellStyle name="Input 2 2 2 2 2 2 6" xfId="5609" xr:uid="{00000000-0005-0000-0000-0000C4150000}"/>
    <cellStyle name="Input 2 2 2 2 2 2 7" xfId="5610" xr:uid="{00000000-0005-0000-0000-0000C5150000}"/>
    <cellStyle name="Input 2 2 2 2 2 3" xfId="5611" xr:uid="{00000000-0005-0000-0000-0000C6150000}"/>
    <cellStyle name="Input 2 2 2 2 2 3 2" xfId="5612" xr:uid="{00000000-0005-0000-0000-0000C7150000}"/>
    <cellStyle name="Input 2 2 2 2 2 3 3" xfId="5613" xr:uid="{00000000-0005-0000-0000-0000C8150000}"/>
    <cellStyle name="Input 2 2 2 2 2 3 4" xfId="5614" xr:uid="{00000000-0005-0000-0000-0000C9150000}"/>
    <cellStyle name="Input 2 2 2 2 2 3 5" xfId="5615" xr:uid="{00000000-0005-0000-0000-0000CA150000}"/>
    <cellStyle name="Input 2 2 2 2 2 4" xfId="5616" xr:uid="{00000000-0005-0000-0000-0000CB150000}"/>
    <cellStyle name="Input 2 2 2 2 2 4 2" xfId="5617" xr:uid="{00000000-0005-0000-0000-0000CC150000}"/>
    <cellStyle name="Input 2 2 2 2 2 4 3" xfId="5618" xr:uid="{00000000-0005-0000-0000-0000CD150000}"/>
    <cellStyle name="Input 2 2 2 2 2 4 4" xfId="5619" xr:uid="{00000000-0005-0000-0000-0000CE150000}"/>
    <cellStyle name="Input 2 2 2 2 2 4 5" xfId="5620" xr:uid="{00000000-0005-0000-0000-0000CF150000}"/>
    <cellStyle name="Input 2 2 2 2 2 5" xfId="5621" xr:uid="{00000000-0005-0000-0000-0000D0150000}"/>
    <cellStyle name="Input 2 2 2 2 2 5 2" xfId="5622" xr:uid="{00000000-0005-0000-0000-0000D1150000}"/>
    <cellStyle name="Input 2 2 2 2 2 6" xfId="5623" xr:uid="{00000000-0005-0000-0000-0000D2150000}"/>
    <cellStyle name="Input 2 2 2 2 2 6 2" xfId="5624" xr:uid="{00000000-0005-0000-0000-0000D3150000}"/>
    <cellStyle name="Input 2 2 2 2 2 7" xfId="5625" xr:uid="{00000000-0005-0000-0000-0000D4150000}"/>
    <cellStyle name="Input 2 2 2 2 2 8" xfId="5626" xr:uid="{00000000-0005-0000-0000-0000D5150000}"/>
    <cellStyle name="Input 2 2 2 2 20" xfId="5627" xr:uid="{00000000-0005-0000-0000-0000D6150000}"/>
    <cellStyle name="Input 2 2 2 2 21" xfId="5628" xr:uid="{00000000-0005-0000-0000-0000D7150000}"/>
    <cellStyle name="Input 2 2 2 2 3" xfId="5629" xr:uid="{00000000-0005-0000-0000-0000D8150000}"/>
    <cellStyle name="Input 2 2 2 2 3 2" xfId="5630" xr:uid="{00000000-0005-0000-0000-0000D9150000}"/>
    <cellStyle name="Input 2 2 2 2 3 2 2" xfId="5631" xr:uid="{00000000-0005-0000-0000-0000DA150000}"/>
    <cellStyle name="Input 2 2 2 2 3 2 2 2" xfId="5632" xr:uid="{00000000-0005-0000-0000-0000DB150000}"/>
    <cellStyle name="Input 2 2 2 2 3 2 2 3" xfId="5633" xr:uid="{00000000-0005-0000-0000-0000DC150000}"/>
    <cellStyle name="Input 2 2 2 2 3 2 2 4" xfId="5634" xr:uid="{00000000-0005-0000-0000-0000DD150000}"/>
    <cellStyle name="Input 2 2 2 2 3 2 2 5" xfId="5635" xr:uid="{00000000-0005-0000-0000-0000DE150000}"/>
    <cellStyle name="Input 2 2 2 2 3 2 3" xfId="5636" xr:uid="{00000000-0005-0000-0000-0000DF150000}"/>
    <cellStyle name="Input 2 2 2 2 3 2 3 2" xfId="5637" xr:uid="{00000000-0005-0000-0000-0000E0150000}"/>
    <cellStyle name="Input 2 2 2 2 3 2 3 3" xfId="5638" xr:uid="{00000000-0005-0000-0000-0000E1150000}"/>
    <cellStyle name="Input 2 2 2 2 3 2 3 4" xfId="5639" xr:uid="{00000000-0005-0000-0000-0000E2150000}"/>
    <cellStyle name="Input 2 2 2 2 3 2 3 5" xfId="5640" xr:uid="{00000000-0005-0000-0000-0000E3150000}"/>
    <cellStyle name="Input 2 2 2 2 3 2 4" xfId="5641" xr:uid="{00000000-0005-0000-0000-0000E4150000}"/>
    <cellStyle name="Input 2 2 2 2 3 2 4 2" xfId="5642" xr:uid="{00000000-0005-0000-0000-0000E5150000}"/>
    <cellStyle name="Input 2 2 2 2 3 2 5" xfId="5643" xr:uid="{00000000-0005-0000-0000-0000E6150000}"/>
    <cellStyle name="Input 2 2 2 2 3 2 5 2" xfId="5644" xr:uid="{00000000-0005-0000-0000-0000E7150000}"/>
    <cellStyle name="Input 2 2 2 2 3 2 6" xfId="5645" xr:uid="{00000000-0005-0000-0000-0000E8150000}"/>
    <cellStyle name="Input 2 2 2 2 3 2 7" xfId="5646" xr:uid="{00000000-0005-0000-0000-0000E9150000}"/>
    <cellStyle name="Input 2 2 2 2 3 3" xfId="5647" xr:uid="{00000000-0005-0000-0000-0000EA150000}"/>
    <cellStyle name="Input 2 2 2 2 3 3 2" xfId="5648" xr:uid="{00000000-0005-0000-0000-0000EB150000}"/>
    <cellStyle name="Input 2 2 2 2 3 3 3" xfId="5649" xr:uid="{00000000-0005-0000-0000-0000EC150000}"/>
    <cellStyle name="Input 2 2 2 2 3 3 4" xfId="5650" xr:uid="{00000000-0005-0000-0000-0000ED150000}"/>
    <cellStyle name="Input 2 2 2 2 3 3 5" xfId="5651" xr:uid="{00000000-0005-0000-0000-0000EE150000}"/>
    <cellStyle name="Input 2 2 2 2 3 4" xfId="5652" xr:uid="{00000000-0005-0000-0000-0000EF150000}"/>
    <cellStyle name="Input 2 2 2 2 3 4 2" xfId="5653" xr:uid="{00000000-0005-0000-0000-0000F0150000}"/>
    <cellStyle name="Input 2 2 2 2 3 4 3" xfId="5654" xr:uid="{00000000-0005-0000-0000-0000F1150000}"/>
    <cellStyle name="Input 2 2 2 2 3 4 4" xfId="5655" xr:uid="{00000000-0005-0000-0000-0000F2150000}"/>
    <cellStyle name="Input 2 2 2 2 3 4 5" xfId="5656" xr:uid="{00000000-0005-0000-0000-0000F3150000}"/>
    <cellStyle name="Input 2 2 2 2 3 5" xfId="5657" xr:uid="{00000000-0005-0000-0000-0000F4150000}"/>
    <cellStyle name="Input 2 2 2 2 3 5 2" xfId="5658" xr:uid="{00000000-0005-0000-0000-0000F5150000}"/>
    <cellStyle name="Input 2 2 2 2 3 6" xfId="5659" xr:uid="{00000000-0005-0000-0000-0000F6150000}"/>
    <cellStyle name="Input 2 2 2 2 3 6 2" xfId="5660" xr:uid="{00000000-0005-0000-0000-0000F7150000}"/>
    <cellStyle name="Input 2 2 2 2 3 7" xfId="5661" xr:uid="{00000000-0005-0000-0000-0000F8150000}"/>
    <cellStyle name="Input 2 2 2 2 3 8" xfId="5662" xr:uid="{00000000-0005-0000-0000-0000F9150000}"/>
    <cellStyle name="Input 2 2 2 2 4" xfId="5663" xr:uid="{00000000-0005-0000-0000-0000FA150000}"/>
    <cellStyle name="Input 2 2 2 2 4 2" xfId="5664" xr:uid="{00000000-0005-0000-0000-0000FB150000}"/>
    <cellStyle name="Input 2 2 2 2 4 2 2" xfId="5665" xr:uid="{00000000-0005-0000-0000-0000FC150000}"/>
    <cellStyle name="Input 2 2 2 2 4 2 2 2" xfId="5666" xr:uid="{00000000-0005-0000-0000-0000FD150000}"/>
    <cellStyle name="Input 2 2 2 2 4 2 2 3" xfId="5667" xr:uid="{00000000-0005-0000-0000-0000FE150000}"/>
    <cellStyle name="Input 2 2 2 2 4 2 2 4" xfId="5668" xr:uid="{00000000-0005-0000-0000-0000FF150000}"/>
    <cellStyle name="Input 2 2 2 2 4 2 2 5" xfId="5669" xr:uid="{00000000-0005-0000-0000-000000160000}"/>
    <cellStyle name="Input 2 2 2 2 4 2 3" xfId="5670" xr:uid="{00000000-0005-0000-0000-000001160000}"/>
    <cellStyle name="Input 2 2 2 2 4 2 3 2" xfId="5671" xr:uid="{00000000-0005-0000-0000-000002160000}"/>
    <cellStyle name="Input 2 2 2 2 4 2 3 3" xfId="5672" xr:uid="{00000000-0005-0000-0000-000003160000}"/>
    <cellStyle name="Input 2 2 2 2 4 2 3 4" xfId="5673" xr:uid="{00000000-0005-0000-0000-000004160000}"/>
    <cellStyle name="Input 2 2 2 2 4 2 3 5" xfId="5674" xr:uid="{00000000-0005-0000-0000-000005160000}"/>
    <cellStyle name="Input 2 2 2 2 4 2 4" xfId="5675" xr:uid="{00000000-0005-0000-0000-000006160000}"/>
    <cellStyle name="Input 2 2 2 2 4 2 4 2" xfId="5676" xr:uid="{00000000-0005-0000-0000-000007160000}"/>
    <cellStyle name="Input 2 2 2 2 4 2 5" xfId="5677" xr:uid="{00000000-0005-0000-0000-000008160000}"/>
    <cellStyle name="Input 2 2 2 2 4 2 5 2" xfId="5678" xr:uid="{00000000-0005-0000-0000-000009160000}"/>
    <cellStyle name="Input 2 2 2 2 4 2 6" xfId="5679" xr:uid="{00000000-0005-0000-0000-00000A160000}"/>
    <cellStyle name="Input 2 2 2 2 4 2 7" xfId="5680" xr:uid="{00000000-0005-0000-0000-00000B160000}"/>
    <cellStyle name="Input 2 2 2 2 4 3" xfId="5681" xr:uid="{00000000-0005-0000-0000-00000C160000}"/>
    <cellStyle name="Input 2 2 2 2 4 3 2" xfId="5682" xr:uid="{00000000-0005-0000-0000-00000D160000}"/>
    <cellStyle name="Input 2 2 2 2 4 3 3" xfId="5683" xr:uid="{00000000-0005-0000-0000-00000E160000}"/>
    <cellStyle name="Input 2 2 2 2 4 3 4" xfId="5684" xr:uid="{00000000-0005-0000-0000-00000F160000}"/>
    <cellStyle name="Input 2 2 2 2 4 3 5" xfId="5685" xr:uid="{00000000-0005-0000-0000-000010160000}"/>
    <cellStyle name="Input 2 2 2 2 4 4" xfId="5686" xr:uid="{00000000-0005-0000-0000-000011160000}"/>
    <cellStyle name="Input 2 2 2 2 4 4 2" xfId="5687" xr:uid="{00000000-0005-0000-0000-000012160000}"/>
    <cellStyle name="Input 2 2 2 2 4 4 3" xfId="5688" xr:uid="{00000000-0005-0000-0000-000013160000}"/>
    <cellStyle name="Input 2 2 2 2 4 4 4" xfId="5689" xr:uid="{00000000-0005-0000-0000-000014160000}"/>
    <cellStyle name="Input 2 2 2 2 4 4 5" xfId="5690" xr:uid="{00000000-0005-0000-0000-000015160000}"/>
    <cellStyle name="Input 2 2 2 2 4 5" xfId="5691" xr:uid="{00000000-0005-0000-0000-000016160000}"/>
    <cellStyle name="Input 2 2 2 2 4 5 2" xfId="5692" xr:uid="{00000000-0005-0000-0000-000017160000}"/>
    <cellStyle name="Input 2 2 2 2 4 6" xfId="5693" xr:uid="{00000000-0005-0000-0000-000018160000}"/>
    <cellStyle name="Input 2 2 2 2 4 6 2" xfId="5694" xr:uid="{00000000-0005-0000-0000-000019160000}"/>
    <cellStyle name="Input 2 2 2 2 4 7" xfId="5695" xr:uid="{00000000-0005-0000-0000-00001A160000}"/>
    <cellStyle name="Input 2 2 2 2 4 8" xfId="5696" xr:uid="{00000000-0005-0000-0000-00001B160000}"/>
    <cellStyle name="Input 2 2 2 2 5" xfId="5697" xr:uid="{00000000-0005-0000-0000-00001C160000}"/>
    <cellStyle name="Input 2 2 2 2 5 2" xfId="5698" xr:uid="{00000000-0005-0000-0000-00001D160000}"/>
    <cellStyle name="Input 2 2 2 2 5 2 2" xfId="5699" xr:uid="{00000000-0005-0000-0000-00001E160000}"/>
    <cellStyle name="Input 2 2 2 2 5 2 2 2" xfId="5700" xr:uid="{00000000-0005-0000-0000-00001F160000}"/>
    <cellStyle name="Input 2 2 2 2 5 2 2 3" xfId="5701" xr:uid="{00000000-0005-0000-0000-000020160000}"/>
    <cellStyle name="Input 2 2 2 2 5 2 2 4" xfId="5702" xr:uid="{00000000-0005-0000-0000-000021160000}"/>
    <cellStyle name="Input 2 2 2 2 5 2 2 5" xfId="5703" xr:uid="{00000000-0005-0000-0000-000022160000}"/>
    <cellStyle name="Input 2 2 2 2 5 2 3" xfId="5704" xr:uid="{00000000-0005-0000-0000-000023160000}"/>
    <cellStyle name="Input 2 2 2 2 5 2 3 2" xfId="5705" xr:uid="{00000000-0005-0000-0000-000024160000}"/>
    <cellStyle name="Input 2 2 2 2 5 2 3 3" xfId="5706" xr:uid="{00000000-0005-0000-0000-000025160000}"/>
    <cellStyle name="Input 2 2 2 2 5 2 3 4" xfId="5707" xr:uid="{00000000-0005-0000-0000-000026160000}"/>
    <cellStyle name="Input 2 2 2 2 5 2 3 5" xfId="5708" xr:uid="{00000000-0005-0000-0000-000027160000}"/>
    <cellStyle name="Input 2 2 2 2 5 2 4" xfId="5709" xr:uid="{00000000-0005-0000-0000-000028160000}"/>
    <cellStyle name="Input 2 2 2 2 5 2 4 2" xfId="5710" xr:uid="{00000000-0005-0000-0000-000029160000}"/>
    <cellStyle name="Input 2 2 2 2 5 2 5" xfId="5711" xr:uid="{00000000-0005-0000-0000-00002A160000}"/>
    <cellStyle name="Input 2 2 2 2 5 2 5 2" xfId="5712" xr:uid="{00000000-0005-0000-0000-00002B160000}"/>
    <cellStyle name="Input 2 2 2 2 5 2 6" xfId="5713" xr:uid="{00000000-0005-0000-0000-00002C160000}"/>
    <cellStyle name="Input 2 2 2 2 5 2 7" xfId="5714" xr:uid="{00000000-0005-0000-0000-00002D160000}"/>
    <cellStyle name="Input 2 2 2 2 5 3" xfId="5715" xr:uid="{00000000-0005-0000-0000-00002E160000}"/>
    <cellStyle name="Input 2 2 2 2 5 3 2" xfId="5716" xr:uid="{00000000-0005-0000-0000-00002F160000}"/>
    <cellStyle name="Input 2 2 2 2 5 3 3" xfId="5717" xr:uid="{00000000-0005-0000-0000-000030160000}"/>
    <cellStyle name="Input 2 2 2 2 5 3 4" xfId="5718" xr:uid="{00000000-0005-0000-0000-000031160000}"/>
    <cellStyle name="Input 2 2 2 2 5 3 5" xfId="5719" xr:uid="{00000000-0005-0000-0000-000032160000}"/>
    <cellStyle name="Input 2 2 2 2 5 4" xfId="5720" xr:uid="{00000000-0005-0000-0000-000033160000}"/>
    <cellStyle name="Input 2 2 2 2 5 4 2" xfId="5721" xr:uid="{00000000-0005-0000-0000-000034160000}"/>
    <cellStyle name="Input 2 2 2 2 5 4 3" xfId="5722" xr:uid="{00000000-0005-0000-0000-000035160000}"/>
    <cellStyle name="Input 2 2 2 2 5 4 4" xfId="5723" xr:uid="{00000000-0005-0000-0000-000036160000}"/>
    <cellStyle name="Input 2 2 2 2 5 4 5" xfId="5724" xr:uid="{00000000-0005-0000-0000-000037160000}"/>
    <cellStyle name="Input 2 2 2 2 5 5" xfId="5725" xr:uid="{00000000-0005-0000-0000-000038160000}"/>
    <cellStyle name="Input 2 2 2 2 5 5 2" xfId="5726" xr:uid="{00000000-0005-0000-0000-000039160000}"/>
    <cellStyle name="Input 2 2 2 2 5 6" xfId="5727" xr:uid="{00000000-0005-0000-0000-00003A160000}"/>
    <cellStyle name="Input 2 2 2 2 5 6 2" xfId="5728" xr:uid="{00000000-0005-0000-0000-00003B160000}"/>
    <cellStyle name="Input 2 2 2 2 5 7" xfId="5729" xr:uid="{00000000-0005-0000-0000-00003C160000}"/>
    <cellStyle name="Input 2 2 2 2 5 8" xfId="5730" xr:uid="{00000000-0005-0000-0000-00003D160000}"/>
    <cellStyle name="Input 2 2 2 2 6" xfId="5731" xr:uid="{00000000-0005-0000-0000-00003E160000}"/>
    <cellStyle name="Input 2 2 2 2 6 2" xfId="5732" xr:uid="{00000000-0005-0000-0000-00003F160000}"/>
    <cellStyle name="Input 2 2 2 2 6 2 2" xfId="5733" xr:uid="{00000000-0005-0000-0000-000040160000}"/>
    <cellStyle name="Input 2 2 2 2 6 2 2 2" xfId="5734" xr:uid="{00000000-0005-0000-0000-000041160000}"/>
    <cellStyle name="Input 2 2 2 2 6 2 2 3" xfId="5735" xr:uid="{00000000-0005-0000-0000-000042160000}"/>
    <cellStyle name="Input 2 2 2 2 6 2 2 4" xfId="5736" xr:uid="{00000000-0005-0000-0000-000043160000}"/>
    <cellStyle name="Input 2 2 2 2 6 2 2 5" xfId="5737" xr:uid="{00000000-0005-0000-0000-000044160000}"/>
    <cellStyle name="Input 2 2 2 2 6 2 3" xfId="5738" xr:uid="{00000000-0005-0000-0000-000045160000}"/>
    <cellStyle name="Input 2 2 2 2 6 2 3 2" xfId="5739" xr:uid="{00000000-0005-0000-0000-000046160000}"/>
    <cellStyle name="Input 2 2 2 2 6 2 3 3" xfId="5740" xr:uid="{00000000-0005-0000-0000-000047160000}"/>
    <cellStyle name="Input 2 2 2 2 6 2 3 4" xfId="5741" xr:uid="{00000000-0005-0000-0000-000048160000}"/>
    <cellStyle name="Input 2 2 2 2 6 2 3 5" xfId="5742" xr:uid="{00000000-0005-0000-0000-000049160000}"/>
    <cellStyle name="Input 2 2 2 2 6 2 4" xfId="5743" xr:uid="{00000000-0005-0000-0000-00004A160000}"/>
    <cellStyle name="Input 2 2 2 2 6 2 4 2" xfId="5744" xr:uid="{00000000-0005-0000-0000-00004B160000}"/>
    <cellStyle name="Input 2 2 2 2 6 2 5" xfId="5745" xr:uid="{00000000-0005-0000-0000-00004C160000}"/>
    <cellStyle name="Input 2 2 2 2 6 2 5 2" xfId="5746" xr:uid="{00000000-0005-0000-0000-00004D160000}"/>
    <cellStyle name="Input 2 2 2 2 6 2 6" xfId="5747" xr:uid="{00000000-0005-0000-0000-00004E160000}"/>
    <cellStyle name="Input 2 2 2 2 6 2 7" xfId="5748" xr:uid="{00000000-0005-0000-0000-00004F160000}"/>
    <cellStyle name="Input 2 2 2 2 6 3" xfId="5749" xr:uid="{00000000-0005-0000-0000-000050160000}"/>
    <cellStyle name="Input 2 2 2 2 6 3 2" xfId="5750" xr:uid="{00000000-0005-0000-0000-000051160000}"/>
    <cellStyle name="Input 2 2 2 2 6 3 3" xfId="5751" xr:uid="{00000000-0005-0000-0000-000052160000}"/>
    <cellStyle name="Input 2 2 2 2 6 3 4" xfId="5752" xr:uid="{00000000-0005-0000-0000-000053160000}"/>
    <cellStyle name="Input 2 2 2 2 6 3 5" xfId="5753" xr:uid="{00000000-0005-0000-0000-000054160000}"/>
    <cellStyle name="Input 2 2 2 2 6 4" xfId="5754" xr:uid="{00000000-0005-0000-0000-000055160000}"/>
    <cellStyle name="Input 2 2 2 2 6 4 2" xfId="5755" xr:uid="{00000000-0005-0000-0000-000056160000}"/>
    <cellStyle name="Input 2 2 2 2 6 4 3" xfId="5756" xr:uid="{00000000-0005-0000-0000-000057160000}"/>
    <cellStyle name="Input 2 2 2 2 6 4 4" xfId="5757" xr:uid="{00000000-0005-0000-0000-000058160000}"/>
    <cellStyle name="Input 2 2 2 2 6 4 5" xfId="5758" xr:uid="{00000000-0005-0000-0000-000059160000}"/>
    <cellStyle name="Input 2 2 2 2 6 5" xfId="5759" xr:uid="{00000000-0005-0000-0000-00005A160000}"/>
    <cellStyle name="Input 2 2 2 2 6 5 2" xfId="5760" xr:uid="{00000000-0005-0000-0000-00005B160000}"/>
    <cellStyle name="Input 2 2 2 2 6 6" xfId="5761" xr:uid="{00000000-0005-0000-0000-00005C160000}"/>
    <cellStyle name="Input 2 2 2 2 6 6 2" xfId="5762" xr:uid="{00000000-0005-0000-0000-00005D160000}"/>
    <cellStyle name="Input 2 2 2 2 6 7" xfId="5763" xr:uid="{00000000-0005-0000-0000-00005E160000}"/>
    <cellStyle name="Input 2 2 2 2 6 8" xfId="5764" xr:uid="{00000000-0005-0000-0000-00005F160000}"/>
    <cellStyle name="Input 2 2 2 2 7" xfId="5765" xr:uid="{00000000-0005-0000-0000-000060160000}"/>
    <cellStyle name="Input 2 2 2 2 7 2" xfId="5766" xr:uid="{00000000-0005-0000-0000-000061160000}"/>
    <cellStyle name="Input 2 2 2 2 7 2 2" xfId="5767" xr:uid="{00000000-0005-0000-0000-000062160000}"/>
    <cellStyle name="Input 2 2 2 2 7 2 2 2" xfId="5768" xr:uid="{00000000-0005-0000-0000-000063160000}"/>
    <cellStyle name="Input 2 2 2 2 7 2 2 3" xfId="5769" xr:uid="{00000000-0005-0000-0000-000064160000}"/>
    <cellStyle name="Input 2 2 2 2 7 2 2 4" xfId="5770" xr:uid="{00000000-0005-0000-0000-000065160000}"/>
    <cellStyle name="Input 2 2 2 2 7 2 2 5" xfId="5771" xr:uid="{00000000-0005-0000-0000-000066160000}"/>
    <cellStyle name="Input 2 2 2 2 7 2 3" xfId="5772" xr:uid="{00000000-0005-0000-0000-000067160000}"/>
    <cellStyle name="Input 2 2 2 2 7 2 3 2" xfId="5773" xr:uid="{00000000-0005-0000-0000-000068160000}"/>
    <cellStyle name="Input 2 2 2 2 7 2 3 3" xfId="5774" xr:uid="{00000000-0005-0000-0000-000069160000}"/>
    <cellStyle name="Input 2 2 2 2 7 2 3 4" xfId="5775" xr:uid="{00000000-0005-0000-0000-00006A160000}"/>
    <cellStyle name="Input 2 2 2 2 7 2 3 5" xfId="5776" xr:uid="{00000000-0005-0000-0000-00006B160000}"/>
    <cellStyle name="Input 2 2 2 2 7 2 4" xfId="5777" xr:uid="{00000000-0005-0000-0000-00006C160000}"/>
    <cellStyle name="Input 2 2 2 2 7 2 4 2" xfId="5778" xr:uid="{00000000-0005-0000-0000-00006D160000}"/>
    <cellStyle name="Input 2 2 2 2 7 2 5" xfId="5779" xr:uid="{00000000-0005-0000-0000-00006E160000}"/>
    <cellStyle name="Input 2 2 2 2 7 2 5 2" xfId="5780" xr:uid="{00000000-0005-0000-0000-00006F160000}"/>
    <cellStyle name="Input 2 2 2 2 7 2 6" xfId="5781" xr:uid="{00000000-0005-0000-0000-000070160000}"/>
    <cellStyle name="Input 2 2 2 2 7 2 7" xfId="5782" xr:uid="{00000000-0005-0000-0000-000071160000}"/>
    <cellStyle name="Input 2 2 2 2 7 3" xfId="5783" xr:uid="{00000000-0005-0000-0000-000072160000}"/>
    <cellStyle name="Input 2 2 2 2 7 3 2" xfId="5784" xr:uid="{00000000-0005-0000-0000-000073160000}"/>
    <cellStyle name="Input 2 2 2 2 7 3 3" xfId="5785" xr:uid="{00000000-0005-0000-0000-000074160000}"/>
    <cellStyle name="Input 2 2 2 2 7 3 4" xfId="5786" xr:uid="{00000000-0005-0000-0000-000075160000}"/>
    <cellStyle name="Input 2 2 2 2 7 3 5" xfId="5787" xr:uid="{00000000-0005-0000-0000-000076160000}"/>
    <cellStyle name="Input 2 2 2 2 7 4" xfId="5788" xr:uid="{00000000-0005-0000-0000-000077160000}"/>
    <cellStyle name="Input 2 2 2 2 7 4 2" xfId="5789" xr:uid="{00000000-0005-0000-0000-000078160000}"/>
    <cellStyle name="Input 2 2 2 2 7 4 3" xfId="5790" xr:uid="{00000000-0005-0000-0000-000079160000}"/>
    <cellStyle name="Input 2 2 2 2 7 4 4" xfId="5791" xr:uid="{00000000-0005-0000-0000-00007A160000}"/>
    <cellStyle name="Input 2 2 2 2 7 4 5" xfId="5792" xr:uid="{00000000-0005-0000-0000-00007B160000}"/>
    <cellStyle name="Input 2 2 2 2 7 5" xfId="5793" xr:uid="{00000000-0005-0000-0000-00007C160000}"/>
    <cellStyle name="Input 2 2 2 2 7 5 2" xfId="5794" xr:uid="{00000000-0005-0000-0000-00007D160000}"/>
    <cellStyle name="Input 2 2 2 2 7 6" xfId="5795" xr:uid="{00000000-0005-0000-0000-00007E160000}"/>
    <cellStyle name="Input 2 2 2 2 7 6 2" xfId="5796" xr:uid="{00000000-0005-0000-0000-00007F160000}"/>
    <cellStyle name="Input 2 2 2 2 7 7" xfId="5797" xr:uid="{00000000-0005-0000-0000-000080160000}"/>
    <cellStyle name="Input 2 2 2 2 7 8" xfId="5798" xr:uid="{00000000-0005-0000-0000-000081160000}"/>
    <cellStyle name="Input 2 2 2 2 8" xfId="5799" xr:uid="{00000000-0005-0000-0000-000082160000}"/>
    <cellStyle name="Input 2 2 2 2 8 2" xfId="5800" xr:uid="{00000000-0005-0000-0000-000083160000}"/>
    <cellStyle name="Input 2 2 2 2 8 2 2" xfId="5801" xr:uid="{00000000-0005-0000-0000-000084160000}"/>
    <cellStyle name="Input 2 2 2 2 8 2 2 2" xfId="5802" xr:uid="{00000000-0005-0000-0000-000085160000}"/>
    <cellStyle name="Input 2 2 2 2 8 2 2 3" xfId="5803" xr:uid="{00000000-0005-0000-0000-000086160000}"/>
    <cellStyle name="Input 2 2 2 2 8 2 2 4" xfId="5804" xr:uid="{00000000-0005-0000-0000-000087160000}"/>
    <cellStyle name="Input 2 2 2 2 8 2 2 5" xfId="5805" xr:uid="{00000000-0005-0000-0000-000088160000}"/>
    <cellStyle name="Input 2 2 2 2 8 2 3" xfId="5806" xr:uid="{00000000-0005-0000-0000-000089160000}"/>
    <cellStyle name="Input 2 2 2 2 8 2 3 2" xfId="5807" xr:uid="{00000000-0005-0000-0000-00008A160000}"/>
    <cellStyle name="Input 2 2 2 2 8 2 3 3" xfId="5808" xr:uid="{00000000-0005-0000-0000-00008B160000}"/>
    <cellStyle name="Input 2 2 2 2 8 2 3 4" xfId="5809" xr:uid="{00000000-0005-0000-0000-00008C160000}"/>
    <cellStyle name="Input 2 2 2 2 8 2 3 5" xfId="5810" xr:uid="{00000000-0005-0000-0000-00008D160000}"/>
    <cellStyle name="Input 2 2 2 2 8 2 4" xfId="5811" xr:uid="{00000000-0005-0000-0000-00008E160000}"/>
    <cellStyle name="Input 2 2 2 2 8 2 4 2" xfId="5812" xr:uid="{00000000-0005-0000-0000-00008F160000}"/>
    <cellStyle name="Input 2 2 2 2 8 2 5" xfId="5813" xr:uid="{00000000-0005-0000-0000-000090160000}"/>
    <cellStyle name="Input 2 2 2 2 8 2 5 2" xfId="5814" xr:uid="{00000000-0005-0000-0000-000091160000}"/>
    <cellStyle name="Input 2 2 2 2 8 2 6" xfId="5815" xr:uid="{00000000-0005-0000-0000-000092160000}"/>
    <cellStyle name="Input 2 2 2 2 8 2 7" xfId="5816" xr:uid="{00000000-0005-0000-0000-000093160000}"/>
    <cellStyle name="Input 2 2 2 2 8 3" xfId="5817" xr:uid="{00000000-0005-0000-0000-000094160000}"/>
    <cellStyle name="Input 2 2 2 2 8 3 2" xfId="5818" xr:uid="{00000000-0005-0000-0000-000095160000}"/>
    <cellStyle name="Input 2 2 2 2 8 3 3" xfId="5819" xr:uid="{00000000-0005-0000-0000-000096160000}"/>
    <cellStyle name="Input 2 2 2 2 8 3 4" xfId="5820" xr:uid="{00000000-0005-0000-0000-000097160000}"/>
    <cellStyle name="Input 2 2 2 2 8 3 5" xfId="5821" xr:uid="{00000000-0005-0000-0000-000098160000}"/>
    <cellStyle name="Input 2 2 2 2 8 4" xfId="5822" xr:uid="{00000000-0005-0000-0000-000099160000}"/>
    <cellStyle name="Input 2 2 2 2 8 4 2" xfId="5823" xr:uid="{00000000-0005-0000-0000-00009A160000}"/>
    <cellStyle name="Input 2 2 2 2 8 4 3" xfId="5824" xr:uid="{00000000-0005-0000-0000-00009B160000}"/>
    <cellStyle name="Input 2 2 2 2 8 4 4" xfId="5825" xr:uid="{00000000-0005-0000-0000-00009C160000}"/>
    <cellStyle name="Input 2 2 2 2 8 4 5" xfId="5826" xr:uid="{00000000-0005-0000-0000-00009D160000}"/>
    <cellStyle name="Input 2 2 2 2 8 5" xfId="5827" xr:uid="{00000000-0005-0000-0000-00009E160000}"/>
    <cellStyle name="Input 2 2 2 2 8 5 2" xfId="5828" xr:uid="{00000000-0005-0000-0000-00009F160000}"/>
    <cellStyle name="Input 2 2 2 2 8 6" xfId="5829" xr:uid="{00000000-0005-0000-0000-0000A0160000}"/>
    <cellStyle name="Input 2 2 2 2 8 6 2" xfId="5830" xr:uid="{00000000-0005-0000-0000-0000A1160000}"/>
    <cellStyle name="Input 2 2 2 2 8 7" xfId="5831" xr:uid="{00000000-0005-0000-0000-0000A2160000}"/>
    <cellStyle name="Input 2 2 2 2 8 8" xfId="5832" xr:uid="{00000000-0005-0000-0000-0000A3160000}"/>
    <cellStyle name="Input 2 2 2 2 9" xfId="5833" xr:uid="{00000000-0005-0000-0000-0000A4160000}"/>
    <cellStyle name="Input 2 2 2 2 9 2" xfId="5834" xr:uid="{00000000-0005-0000-0000-0000A5160000}"/>
    <cellStyle name="Input 2 2 2 2 9 2 2" xfId="5835" xr:uid="{00000000-0005-0000-0000-0000A6160000}"/>
    <cellStyle name="Input 2 2 2 2 9 2 2 2" xfId="5836" xr:uid="{00000000-0005-0000-0000-0000A7160000}"/>
    <cellStyle name="Input 2 2 2 2 9 2 2 3" xfId="5837" xr:uid="{00000000-0005-0000-0000-0000A8160000}"/>
    <cellStyle name="Input 2 2 2 2 9 2 2 4" xfId="5838" xr:uid="{00000000-0005-0000-0000-0000A9160000}"/>
    <cellStyle name="Input 2 2 2 2 9 2 2 5" xfId="5839" xr:uid="{00000000-0005-0000-0000-0000AA160000}"/>
    <cellStyle name="Input 2 2 2 2 9 2 3" xfId="5840" xr:uid="{00000000-0005-0000-0000-0000AB160000}"/>
    <cellStyle name="Input 2 2 2 2 9 2 3 2" xfId="5841" xr:uid="{00000000-0005-0000-0000-0000AC160000}"/>
    <cellStyle name="Input 2 2 2 2 9 2 3 3" xfId="5842" xr:uid="{00000000-0005-0000-0000-0000AD160000}"/>
    <cellStyle name="Input 2 2 2 2 9 2 3 4" xfId="5843" xr:uid="{00000000-0005-0000-0000-0000AE160000}"/>
    <cellStyle name="Input 2 2 2 2 9 2 3 5" xfId="5844" xr:uid="{00000000-0005-0000-0000-0000AF160000}"/>
    <cellStyle name="Input 2 2 2 2 9 2 4" xfId="5845" xr:uid="{00000000-0005-0000-0000-0000B0160000}"/>
    <cellStyle name="Input 2 2 2 2 9 2 4 2" xfId="5846" xr:uid="{00000000-0005-0000-0000-0000B1160000}"/>
    <cellStyle name="Input 2 2 2 2 9 2 5" xfId="5847" xr:uid="{00000000-0005-0000-0000-0000B2160000}"/>
    <cellStyle name="Input 2 2 2 2 9 2 5 2" xfId="5848" xr:uid="{00000000-0005-0000-0000-0000B3160000}"/>
    <cellStyle name="Input 2 2 2 2 9 2 6" xfId="5849" xr:uid="{00000000-0005-0000-0000-0000B4160000}"/>
    <cellStyle name="Input 2 2 2 2 9 2 7" xfId="5850" xr:uid="{00000000-0005-0000-0000-0000B5160000}"/>
    <cellStyle name="Input 2 2 2 2 9 3" xfId="5851" xr:uid="{00000000-0005-0000-0000-0000B6160000}"/>
    <cellStyle name="Input 2 2 2 2 9 3 2" xfId="5852" xr:uid="{00000000-0005-0000-0000-0000B7160000}"/>
    <cellStyle name="Input 2 2 2 2 9 3 3" xfId="5853" xr:uid="{00000000-0005-0000-0000-0000B8160000}"/>
    <cellStyle name="Input 2 2 2 2 9 3 4" xfId="5854" xr:uid="{00000000-0005-0000-0000-0000B9160000}"/>
    <cellStyle name="Input 2 2 2 2 9 3 5" xfId="5855" xr:uid="{00000000-0005-0000-0000-0000BA160000}"/>
    <cellStyle name="Input 2 2 2 2 9 4" xfId="5856" xr:uid="{00000000-0005-0000-0000-0000BB160000}"/>
    <cellStyle name="Input 2 2 2 2 9 4 2" xfId="5857" xr:uid="{00000000-0005-0000-0000-0000BC160000}"/>
    <cellStyle name="Input 2 2 2 2 9 4 3" xfId="5858" xr:uid="{00000000-0005-0000-0000-0000BD160000}"/>
    <cellStyle name="Input 2 2 2 2 9 4 4" xfId="5859" xr:uid="{00000000-0005-0000-0000-0000BE160000}"/>
    <cellStyle name="Input 2 2 2 2 9 4 5" xfId="5860" xr:uid="{00000000-0005-0000-0000-0000BF160000}"/>
    <cellStyle name="Input 2 2 2 2 9 5" xfId="5861" xr:uid="{00000000-0005-0000-0000-0000C0160000}"/>
    <cellStyle name="Input 2 2 2 2 9 5 2" xfId="5862" xr:uid="{00000000-0005-0000-0000-0000C1160000}"/>
    <cellStyle name="Input 2 2 2 2 9 6" xfId="5863" xr:uid="{00000000-0005-0000-0000-0000C2160000}"/>
    <cellStyle name="Input 2 2 2 2 9 6 2" xfId="5864" xr:uid="{00000000-0005-0000-0000-0000C3160000}"/>
    <cellStyle name="Input 2 2 2 2 9 7" xfId="5865" xr:uid="{00000000-0005-0000-0000-0000C4160000}"/>
    <cellStyle name="Input 2 2 2 2 9 8" xfId="5866" xr:uid="{00000000-0005-0000-0000-0000C5160000}"/>
    <cellStyle name="Input 2 2 2 3" xfId="5867" xr:uid="{00000000-0005-0000-0000-0000C6160000}"/>
    <cellStyle name="Input 2 2 2 3 2" xfId="5868" xr:uid="{00000000-0005-0000-0000-0000C7160000}"/>
    <cellStyle name="Input 2 2 2 4" xfId="5869" xr:uid="{00000000-0005-0000-0000-0000C8160000}"/>
    <cellStyle name="Input 2 2 2 4 2" xfId="5870" xr:uid="{00000000-0005-0000-0000-0000C9160000}"/>
    <cellStyle name="Input 2 2 2 5" xfId="5871" xr:uid="{00000000-0005-0000-0000-0000CA160000}"/>
    <cellStyle name="Input 2 2 2 6" xfId="5872" xr:uid="{00000000-0005-0000-0000-0000CB160000}"/>
    <cellStyle name="Input 2 2 2 6 2" xfId="5873" xr:uid="{00000000-0005-0000-0000-0000CC160000}"/>
    <cellStyle name="Input 2 2 2_T-straight with PEDs adjustor" xfId="5874" xr:uid="{00000000-0005-0000-0000-0000CD160000}"/>
    <cellStyle name="Input 2 2 3" xfId="5875" xr:uid="{00000000-0005-0000-0000-0000CE160000}"/>
    <cellStyle name="Input 2 2 3 10" xfId="5876" xr:uid="{00000000-0005-0000-0000-0000CF160000}"/>
    <cellStyle name="Input 2 2 3 10 2" xfId="5877" xr:uid="{00000000-0005-0000-0000-0000D0160000}"/>
    <cellStyle name="Input 2 2 3 10 2 2" xfId="5878" xr:uid="{00000000-0005-0000-0000-0000D1160000}"/>
    <cellStyle name="Input 2 2 3 10 2 2 2" xfId="5879" xr:uid="{00000000-0005-0000-0000-0000D2160000}"/>
    <cellStyle name="Input 2 2 3 10 2 2 3" xfId="5880" xr:uid="{00000000-0005-0000-0000-0000D3160000}"/>
    <cellStyle name="Input 2 2 3 10 2 2 4" xfId="5881" xr:uid="{00000000-0005-0000-0000-0000D4160000}"/>
    <cellStyle name="Input 2 2 3 10 2 2 5" xfId="5882" xr:uid="{00000000-0005-0000-0000-0000D5160000}"/>
    <cellStyle name="Input 2 2 3 10 2 3" xfId="5883" xr:uid="{00000000-0005-0000-0000-0000D6160000}"/>
    <cellStyle name="Input 2 2 3 10 2 3 2" xfId="5884" xr:uid="{00000000-0005-0000-0000-0000D7160000}"/>
    <cellStyle name="Input 2 2 3 10 2 3 3" xfId="5885" xr:uid="{00000000-0005-0000-0000-0000D8160000}"/>
    <cellStyle name="Input 2 2 3 10 2 3 4" xfId="5886" xr:uid="{00000000-0005-0000-0000-0000D9160000}"/>
    <cellStyle name="Input 2 2 3 10 2 3 5" xfId="5887" xr:uid="{00000000-0005-0000-0000-0000DA160000}"/>
    <cellStyle name="Input 2 2 3 10 2 4" xfId="5888" xr:uid="{00000000-0005-0000-0000-0000DB160000}"/>
    <cellStyle name="Input 2 2 3 10 2 4 2" xfId="5889" xr:uid="{00000000-0005-0000-0000-0000DC160000}"/>
    <cellStyle name="Input 2 2 3 10 2 5" xfId="5890" xr:uid="{00000000-0005-0000-0000-0000DD160000}"/>
    <cellStyle name="Input 2 2 3 10 2 5 2" xfId="5891" xr:uid="{00000000-0005-0000-0000-0000DE160000}"/>
    <cellStyle name="Input 2 2 3 10 2 6" xfId="5892" xr:uid="{00000000-0005-0000-0000-0000DF160000}"/>
    <cellStyle name="Input 2 2 3 10 2 7" xfId="5893" xr:uid="{00000000-0005-0000-0000-0000E0160000}"/>
    <cellStyle name="Input 2 2 3 10 3" xfId="5894" xr:uid="{00000000-0005-0000-0000-0000E1160000}"/>
    <cellStyle name="Input 2 2 3 10 3 2" xfId="5895" xr:uid="{00000000-0005-0000-0000-0000E2160000}"/>
    <cellStyle name="Input 2 2 3 10 3 3" xfId="5896" xr:uid="{00000000-0005-0000-0000-0000E3160000}"/>
    <cellStyle name="Input 2 2 3 10 3 4" xfId="5897" xr:uid="{00000000-0005-0000-0000-0000E4160000}"/>
    <cellStyle name="Input 2 2 3 10 3 5" xfId="5898" xr:uid="{00000000-0005-0000-0000-0000E5160000}"/>
    <cellStyle name="Input 2 2 3 10 4" xfId="5899" xr:uid="{00000000-0005-0000-0000-0000E6160000}"/>
    <cellStyle name="Input 2 2 3 10 4 2" xfId="5900" xr:uid="{00000000-0005-0000-0000-0000E7160000}"/>
    <cellStyle name="Input 2 2 3 10 4 3" xfId="5901" xr:uid="{00000000-0005-0000-0000-0000E8160000}"/>
    <cellStyle name="Input 2 2 3 10 4 4" xfId="5902" xr:uid="{00000000-0005-0000-0000-0000E9160000}"/>
    <cellStyle name="Input 2 2 3 10 4 5" xfId="5903" xr:uid="{00000000-0005-0000-0000-0000EA160000}"/>
    <cellStyle name="Input 2 2 3 10 5" xfId="5904" xr:uid="{00000000-0005-0000-0000-0000EB160000}"/>
    <cellStyle name="Input 2 2 3 10 5 2" xfId="5905" xr:uid="{00000000-0005-0000-0000-0000EC160000}"/>
    <cellStyle name="Input 2 2 3 10 6" xfId="5906" xr:uid="{00000000-0005-0000-0000-0000ED160000}"/>
    <cellStyle name="Input 2 2 3 10 6 2" xfId="5907" xr:uid="{00000000-0005-0000-0000-0000EE160000}"/>
    <cellStyle name="Input 2 2 3 10 7" xfId="5908" xr:uid="{00000000-0005-0000-0000-0000EF160000}"/>
    <cellStyle name="Input 2 2 3 10 8" xfId="5909" xr:uid="{00000000-0005-0000-0000-0000F0160000}"/>
    <cellStyle name="Input 2 2 3 11" xfId="5910" xr:uid="{00000000-0005-0000-0000-0000F1160000}"/>
    <cellStyle name="Input 2 2 3 11 2" xfId="5911" xr:uid="{00000000-0005-0000-0000-0000F2160000}"/>
    <cellStyle name="Input 2 2 3 11 2 2" xfId="5912" xr:uid="{00000000-0005-0000-0000-0000F3160000}"/>
    <cellStyle name="Input 2 2 3 11 2 2 2" xfId="5913" xr:uid="{00000000-0005-0000-0000-0000F4160000}"/>
    <cellStyle name="Input 2 2 3 11 2 2 3" xfId="5914" xr:uid="{00000000-0005-0000-0000-0000F5160000}"/>
    <cellStyle name="Input 2 2 3 11 2 2 4" xfId="5915" xr:uid="{00000000-0005-0000-0000-0000F6160000}"/>
    <cellStyle name="Input 2 2 3 11 2 2 5" xfId="5916" xr:uid="{00000000-0005-0000-0000-0000F7160000}"/>
    <cellStyle name="Input 2 2 3 11 2 3" xfId="5917" xr:uid="{00000000-0005-0000-0000-0000F8160000}"/>
    <cellStyle name="Input 2 2 3 11 2 3 2" xfId="5918" xr:uid="{00000000-0005-0000-0000-0000F9160000}"/>
    <cellStyle name="Input 2 2 3 11 2 3 3" xfId="5919" xr:uid="{00000000-0005-0000-0000-0000FA160000}"/>
    <cellStyle name="Input 2 2 3 11 2 3 4" xfId="5920" xr:uid="{00000000-0005-0000-0000-0000FB160000}"/>
    <cellStyle name="Input 2 2 3 11 2 3 5" xfId="5921" xr:uid="{00000000-0005-0000-0000-0000FC160000}"/>
    <cellStyle name="Input 2 2 3 11 2 4" xfId="5922" xr:uid="{00000000-0005-0000-0000-0000FD160000}"/>
    <cellStyle name="Input 2 2 3 11 2 4 2" xfId="5923" xr:uid="{00000000-0005-0000-0000-0000FE160000}"/>
    <cellStyle name="Input 2 2 3 11 2 5" xfId="5924" xr:uid="{00000000-0005-0000-0000-0000FF160000}"/>
    <cellStyle name="Input 2 2 3 11 2 5 2" xfId="5925" xr:uid="{00000000-0005-0000-0000-000000170000}"/>
    <cellStyle name="Input 2 2 3 11 2 6" xfId="5926" xr:uid="{00000000-0005-0000-0000-000001170000}"/>
    <cellStyle name="Input 2 2 3 11 2 7" xfId="5927" xr:uid="{00000000-0005-0000-0000-000002170000}"/>
    <cellStyle name="Input 2 2 3 11 3" xfId="5928" xr:uid="{00000000-0005-0000-0000-000003170000}"/>
    <cellStyle name="Input 2 2 3 11 3 2" xfId="5929" xr:uid="{00000000-0005-0000-0000-000004170000}"/>
    <cellStyle name="Input 2 2 3 11 3 3" xfId="5930" xr:uid="{00000000-0005-0000-0000-000005170000}"/>
    <cellStyle name="Input 2 2 3 11 3 4" xfId="5931" xr:uid="{00000000-0005-0000-0000-000006170000}"/>
    <cellStyle name="Input 2 2 3 11 3 5" xfId="5932" xr:uid="{00000000-0005-0000-0000-000007170000}"/>
    <cellStyle name="Input 2 2 3 11 4" xfId="5933" xr:uid="{00000000-0005-0000-0000-000008170000}"/>
    <cellStyle name="Input 2 2 3 11 4 2" xfId="5934" xr:uid="{00000000-0005-0000-0000-000009170000}"/>
    <cellStyle name="Input 2 2 3 11 4 3" xfId="5935" xr:uid="{00000000-0005-0000-0000-00000A170000}"/>
    <cellStyle name="Input 2 2 3 11 4 4" xfId="5936" xr:uid="{00000000-0005-0000-0000-00000B170000}"/>
    <cellStyle name="Input 2 2 3 11 4 5" xfId="5937" xr:uid="{00000000-0005-0000-0000-00000C170000}"/>
    <cellStyle name="Input 2 2 3 11 5" xfId="5938" xr:uid="{00000000-0005-0000-0000-00000D170000}"/>
    <cellStyle name="Input 2 2 3 11 5 2" xfId="5939" xr:uid="{00000000-0005-0000-0000-00000E170000}"/>
    <cellStyle name="Input 2 2 3 11 6" xfId="5940" xr:uid="{00000000-0005-0000-0000-00000F170000}"/>
    <cellStyle name="Input 2 2 3 11 6 2" xfId="5941" xr:uid="{00000000-0005-0000-0000-000010170000}"/>
    <cellStyle name="Input 2 2 3 11 7" xfId="5942" xr:uid="{00000000-0005-0000-0000-000011170000}"/>
    <cellStyle name="Input 2 2 3 11 8" xfId="5943" xr:uid="{00000000-0005-0000-0000-000012170000}"/>
    <cellStyle name="Input 2 2 3 12" xfId="5944" xr:uid="{00000000-0005-0000-0000-000013170000}"/>
    <cellStyle name="Input 2 2 3 12 2" xfId="5945" xr:uid="{00000000-0005-0000-0000-000014170000}"/>
    <cellStyle name="Input 2 2 3 12 2 2" xfId="5946" xr:uid="{00000000-0005-0000-0000-000015170000}"/>
    <cellStyle name="Input 2 2 3 12 2 2 2" xfId="5947" xr:uid="{00000000-0005-0000-0000-000016170000}"/>
    <cellStyle name="Input 2 2 3 12 2 2 3" xfId="5948" xr:uid="{00000000-0005-0000-0000-000017170000}"/>
    <cellStyle name="Input 2 2 3 12 2 2 4" xfId="5949" xr:uid="{00000000-0005-0000-0000-000018170000}"/>
    <cellStyle name="Input 2 2 3 12 2 2 5" xfId="5950" xr:uid="{00000000-0005-0000-0000-000019170000}"/>
    <cellStyle name="Input 2 2 3 12 2 3" xfId="5951" xr:uid="{00000000-0005-0000-0000-00001A170000}"/>
    <cellStyle name="Input 2 2 3 12 2 3 2" xfId="5952" xr:uid="{00000000-0005-0000-0000-00001B170000}"/>
    <cellStyle name="Input 2 2 3 12 2 3 3" xfId="5953" xr:uid="{00000000-0005-0000-0000-00001C170000}"/>
    <cellStyle name="Input 2 2 3 12 2 3 4" xfId="5954" xr:uid="{00000000-0005-0000-0000-00001D170000}"/>
    <cellStyle name="Input 2 2 3 12 2 3 5" xfId="5955" xr:uid="{00000000-0005-0000-0000-00001E170000}"/>
    <cellStyle name="Input 2 2 3 12 2 4" xfId="5956" xr:uid="{00000000-0005-0000-0000-00001F170000}"/>
    <cellStyle name="Input 2 2 3 12 2 4 2" xfId="5957" xr:uid="{00000000-0005-0000-0000-000020170000}"/>
    <cellStyle name="Input 2 2 3 12 2 5" xfId="5958" xr:uid="{00000000-0005-0000-0000-000021170000}"/>
    <cellStyle name="Input 2 2 3 12 2 5 2" xfId="5959" xr:uid="{00000000-0005-0000-0000-000022170000}"/>
    <cellStyle name="Input 2 2 3 12 2 6" xfId="5960" xr:uid="{00000000-0005-0000-0000-000023170000}"/>
    <cellStyle name="Input 2 2 3 12 2 7" xfId="5961" xr:uid="{00000000-0005-0000-0000-000024170000}"/>
    <cellStyle name="Input 2 2 3 12 3" xfId="5962" xr:uid="{00000000-0005-0000-0000-000025170000}"/>
    <cellStyle name="Input 2 2 3 12 3 2" xfId="5963" xr:uid="{00000000-0005-0000-0000-000026170000}"/>
    <cellStyle name="Input 2 2 3 12 3 3" xfId="5964" xr:uid="{00000000-0005-0000-0000-000027170000}"/>
    <cellStyle name="Input 2 2 3 12 3 4" xfId="5965" xr:uid="{00000000-0005-0000-0000-000028170000}"/>
    <cellStyle name="Input 2 2 3 12 3 5" xfId="5966" xr:uid="{00000000-0005-0000-0000-000029170000}"/>
    <cellStyle name="Input 2 2 3 12 4" xfId="5967" xr:uid="{00000000-0005-0000-0000-00002A170000}"/>
    <cellStyle name="Input 2 2 3 12 4 2" xfId="5968" xr:uid="{00000000-0005-0000-0000-00002B170000}"/>
    <cellStyle name="Input 2 2 3 12 4 3" xfId="5969" xr:uid="{00000000-0005-0000-0000-00002C170000}"/>
    <cellStyle name="Input 2 2 3 12 4 4" xfId="5970" xr:uid="{00000000-0005-0000-0000-00002D170000}"/>
    <cellStyle name="Input 2 2 3 12 4 5" xfId="5971" xr:uid="{00000000-0005-0000-0000-00002E170000}"/>
    <cellStyle name="Input 2 2 3 12 5" xfId="5972" xr:uid="{00000000-0005-0000-0000-00002F170000}"/>
    <cellStyle name="Input 2 2 3 12 5 2" xfId="5973" xr:uid="{00000000-0005-0000-0000-000030170000}"/>
    <cellStyle name="Input 2 2 3 12 6" xfId="5974" xr:uid="{00000000-0005-0000-0000-000031170000}"/>
    <cellStyle name="Input 2 2 3 12 6 2" xfId="5975" xr:uid="{00000000-0005-0000-0000-000032170000}"/>
    <cellStyle name="Input 2 2 3 12 7" xfId="5976" xr:uid="{00000000-0005-0000-0000-000033170000}"/>
    <cellStyle name="Input 2 2 3 12 8" xfId="5977" xr:uid="{00000000-0005-0000-0000-000034170000}"/>
    <cellStyle name="Input 2 2 3 13" xfId="5978" xr:uid="{00000000-0005-0000-0000-000035170000}"/>
    <cellStyle name="Input 2 2 3 13 2" xfId="5979" xr:uid="{00000000-0005-0000-0000-000036170000}"/>
    <cellStyle name="Input 2 2 3 13 2 2" xfId="5980" xr:uid="{00000000-0005-0000-0000-000037170000}"/>
    <cellStyle name="Input 2 2 3 13 2 2 2" xfId="5981" xr:uid="{00000000-0005-0000-0000-000038170000}"/>
    <cellStyle name="Input 2 2 3 13 2 2 3" xfId="5982" xr:uid="{00000000-0005-0000-0000-000039170000}"/>
    <cellStyle name="Input 2 2 3 13 2 2 4" xfId="5983" xr:uid="{00000000-0005-0000-0000-00003A170000}"/>
    <cellStyle name="Input 2 2 3 13 2 2 5" xfId="5984" xr:uid="{00000000-0005-0000-0000-00003B170000}"/>
    <cellStyle name="Input 2 2 3 13 2 3" xfId="5985" xr:uid="{00000000-0005-0000-0000-00003C170000}"/>
    <cellStyle name="Input 2 2 3 13 2 3 2" xfId="5986" xr:uid="{00000000-0005-0000-0000-00003D170000}"/>
    <cellStyle name="Input 2 2 3 13 2 3 3" xfId="5987" xr:uid="{00000000-0005-0000-0000-00003E170000}"/>
    <cellStyle name="Input 2 2 3 13 2 3 4" xfId="5988" xr:uid="{00000000-0005-0000-0000-00003F170000}"/>
    <cellStyle name="Input 2 2 3 13 2 3 5" xfId="5989" xr:uid="{00000000-0005-0000-0000-000040170000}"/>
    <cellStyle name="Input 2 2 3 13 2 4" xfId="5990" xr:uid="{00000000-0005-0000-0000-000041170000}"/>
    <cellStyle name="Input 2 2 3 13 2 4 2" xfId="5991" xr:uid="{00000000-0005-0000-0000-000042170000}"/>
    <cellStyle name="Input 2 2 3 13 2 5" xfId="5992" xr:uid="{00000000-0005-0000-0000-000043170000}"/>
    <cellStyle name="Input 2 2 3 13 2 5 2" xfId="5993" xr:uid="{00000000-0005-0000-0000-000044170000}"/>
    <cellStyle name="Input 2 2 3 13 2 6" xfId="5994" xr:uid="{00000000-0005-0000-0000-000045170000}"/>
    <cellStyle name="Input 2 2 3 13 2 7" xfId="5995" xr:uid="{00000000-0005-0000-0000-000046170000}"/>
    <cellStyle name="Input 2 2 3 13 3" xfId="5996" xr:uid="{00000000-0005-0000-0000-000047170000}"/>
    <cellStyle name="Input 2 2 3 13 3 2" xfId="5997" xr:uid="{00000000-0005-0000-0000-000048170000}"/>
    <cellStyle name="Input 2 2 3 13 3 3" xfId="5998" xr:uid="{00000000-0005-0000-0000-000049170000}"/>
    <cellStyle name="Input 2 2 3 13 3 4" xfId="5999" xr:uid="{00000000-0005-0000-0000-00004A170000}"/>
    <cellStyle name="Input 2 2 3 13 3 5" xfId="6000" xr:uid="{00000000-0005-0000-0000-00004B170000}"/>
    <cellStyle name="Input 2 2 3 13 4" xfId="6001" xr:uid="{00000000-0005-0000-0000-00004C170000}"/>
    <cellStyle name="Input 2 2 3 13 4 2" xfId="6002" xr:uid="{00000000-0005-0000-0000-00004D170000}"/>
    <cellStyle name="Input 2 2 3 13 4 3" xfId="6003" xr:uid="{00000000-0005-0000-0000-00004E170000}"/>
    <cellStyle name="Input 2 2 3 13 4 4" xfId="6004" xr:uid="{00000000-0005-0000-0000-00004F170000}"/>
    <cellStyle name="Input 2 2 3 13 4 5" xfId="6005" xr:uid="{00000000-0005-0000-0000-000050170000}"/>
    <cellStyle name="Input 2 2 3 13 5" xfId="6006" xr:uid="{00000000-0005-0000-0000-000051170000}"/>
    <cellStyle name="Input 2 2 3 13 5 2" xfId="6007" xr:uid="{00000000-0005-0000-0000-000052170000}"/>
    <cellStyle name="Input 2 2 3 13 6" xfId="6008" xr:uid="{00000000-0005-0000-0000-000053170000}"/>
    <cellStyle name="Input 2 2 3 13 6 2" xfId="6009" xr:uid="{00000000-0005-0000-0000-000054170000}"/>
    <cellStyle name="Input 2 2 3 13 7" xfId="6010" xr:uid="{00000000-0005-0000-0000-000055170000}"/>
    <cellStyle name="Input 2 2 3 13 8" xfId="6011" xr:uid="{00000000-0005-0000-0000-000056170000}"/>
    <cellStyle name="Input 2 2 3 14" xfId="6012" xr:uid="{00000000-0005-0000-0000-000057170000}"/>
    <cellStyle name="Input 2 2 3 14 2" xfId="6013" xr:uid="{00000000-0005-0000-0000-000058170000}"/>
    <cellStyle name="Input 2 2 3 14 2 2" xfId="6014" xr:uid="{00000000-0005-0000-0000-000059170000}"/>
    <cellStyle name="Input 2 2 3 14 2 2 2" xfId="6015" xr:uid="{00000000-0005-0000-0000-00005A170000}"/>
    <cellStyle name="Input 2 2 3 14 2 2 3" xfId="6016" xr:uid="{00000000-0005-0000-0000-00005B170000}"/>
    <cellStyle name="Input 2 2 3 14 2 2 4" xfId="6017" xr:uid="{00000000-0005-0000-0000-00005C170000}"/>
    <cellStyle name="Input 2 2 3 14 2 2 5" xfId="6018" xr:uid="{00000000-0005-0000-0000-00005D170000}"/>
    <cellStyle name="Input 2 2 3 14 2 3" xfId="6019" xr:uid="{00000000-0005-0000-0000-00005E170000}"/>
    <cellStyle name="Input 2 2 3 14 2 3 2" xfId="6020" xr:uid="{00000000-0005-0000-0000-00005F170000}"/>
    <cellStyle name="Input 2 2 3 14 2 3 3" xfId="6021" xr:uid="{00000000-0005-0000-0000-000060170000}"/>
    <cellStyle name="Input 2 2 3 14 2 3 4" xfId="6022" xr:uid="{00000000-0005-0000-0000-000061170000}"/>
    <cellStyle name="Input 2 2 3 14 2 3 5" xfId="6023" xr:uid="{00000000-0005-0000-0000-000062170000}"/>
    <cellStyle name="Input 2 2 3 14 2 4" xfId="6024" xr:uid="{00000000-0005-0000-0000-000063170000}"/>
    <cellStyle name="Input 2 2 3 14 2 4 2" xfId="6025" xr:uid="{00000000-0005-0000-0000-000064170000}"/>
    <cellStyle name="Input 2 2 3 14 2 5" xfId="6026" xr:uid="{00000000-0005-0000-0000-000065170000}"/>
    <cellStyle name="Input 2 2 3 14 2 5 2" xfId="6027" xr:uid="{00000000-0005-0000-0000-000066170000}"/>
    <cellStyle name="Input 2 2 3 14 2 6" xfId="6028" xr:uid="{00000000-0005-0000-0000-000067170000}"/>
    <cellStyle name="Input 2 2 3 14 2 7" xfId="6029" xr:uid="{00000000-0005-0000-0000-000068170000}"/>
    <cellStyle name="Input 2 2 3 14 3" xfId="6030" xr:uid="{00000000-0005-0000-0000-000069170000}"/>
    <cellStyle name="Input 2 2 3 14 3 2" xfId="6031" xr:uid="{00000000-0005-0000-0000-00006A170000}"/>
    <cellStyle name="Input 2 2 3 14 3 3" xfId="6032" xr:uid="{00000000-0005-0000-0000-00006B170000}"/>
    <cellStyle name="Input 2 2 3 14 3 4" xfId="6033" xr:uid="{00000000-0005-0000-0000-00006C170000}"/>
    <cellStyle name="Input 2 2 3 14 3 5" xfId="6034" xr:uid="{00000000-0005-0000-0000-00006D170000}"/>
    <cellStyle name="Input 2 2 3 14 4" xfId="6035" xr:uid="{00000000-0005-0000-0000-00006E170000}"/>
    <cellStyle name="Input 2 2 3 14 4 2" xfId="6036" xr:uid="{00000000-0005-0000-0000-00006F170000}"/>
    <cellStyle name="Input 2 2 3 14 4 3" xfId="6037" xr:uid="{00000000-0005-0000-0000-000070170000}"/>
    <cellStyle name="Input 2 2 3 14 4 4" xfId="6038" xr:uid="{00000000-0005-0000-0000-000071170000}"/>
    <cellStyle name="Input 2 2 3 14 4 5" xfId="6039" xr:uid="{00000000-0005-0000-0000-000072170000}"/>
    <cellStyle name="Input 2 2 3 14 5" xfId="6040" xr:uid="{00000000-0005-0000-0000-000073170000}"/>
    <cellStyle name="Input 2 2 3 14 5 2" xfId="6041" xr:uid="{00000000-0005-0000-0000-000074170000}"/>
    <cellStyle name="Input 2 2 3 14 6" xfId="6042" xr:uid="{00000000-0005-0000-0000-000075170000}"/>
    <cellStyle name="Input 2 2 3 14 6 2" xfId="6043" xr:uid="{00000000-0005-0000-0000-000076170000}"/>
    <cellStyle name="Input 2 2 3 14 7" xfId="6044" xr:uid="{00000000-0005-0000-0000-000077170000}"/>
    <cellStyle name="Input 2 2 3 14 8" xfId="6045" xr:uid="{00000000-0005-0000-0000-000078170000}"/>
    <cellStyle name="Input 2 2 3 15" xfId="6046" xr:uid="{00000000-0005-0000-0000-000079170000}"/>
    <cellStyle name="Input 2 2 3 15 2" xfId="6047" xr:uid="{00000000-0005-0000-0000-00007A170000}"/>
    <cellStyle name="Input 2 2 3 15 2 2" xfId="6048" xr:uid="{00000000-0005-0000-0000-00007B170000}"/>
    <cellStyle name="Input 2 2 3 15 2 3" xfId="6049" xr:uid="{00000000-0005-0000-0000-00007C170000}"/>
    <cellStyle name="Input 2 2 3 15 2 4" xfId="6050" xr:uid="{00000000-0005-0000-0000-00007D170000}"/>
    <cellStyle name="Input 2 2 3 15 2 5" xfId="6051" xr:uid="{00000000-0005-0000-0000-00007E170000}"/>
    <cellStyle name="Input 2 2 3 15 3" xfId="6052" xr:uid="{00000000-0005-0000-0000-00007F170000}"/>
    <cellStyle name="Input 2 2 3 15 3 2" xfId="6053" xr:uid="{00000000-0005-0000-0000-000080170000}"/>
    <cellStyle name="Input 2 2 3 15 3 3" xfId="6054" xr:uid="{00000000-0005-0000-0000-000081170000}"/>
    <cellStyle name="Input 2 2 3 15 3 4" xfId="6055" xr:uid="{00000000-0005-0000-0000-000082170000}"/>
    <cellStyle name="Input 2 2 3 15 3 5" xfId="6056" xr:uid="{00000000-0005-0000-0000-000083170000}"/>
    <cellStyle name="Input 2 2 3 15 4" xfId="6057" xr:uid="{00000000-0005-0000-0000-000084170000}"/>
    <cellStyle name="Input 2 2 3 15 4 2" xfId="6058" xr:uid="{00000000-0005-0000-0000-000085170000}"/>
    <cellStyle name="Input 2 2 3 15 5" xfId="6059" xr:uid="{00000000-0005-0000-0000-000086170000}"/>
    <cellStyle name="Input 2 2 3 15 5 2" xfId="6060" xr:uid="{00000000-0005-0000-0000-000087170000}"/>
    <cellStyle name="Input 2 2 3 15 6" xfId="6061" xr:uid="{00000000-0005-0000-0000-000088170000}"/>
    <cellStyle name="Input 2 2 3 15 7" xfId="6062" xr:uid="{00000000-0005-0000-0000-000089170000}"/>
    <cellStyle name="Input 2 2 3 16" xfId="6063" xr:uid="{00000000-0005-0000-0000-00008A170000}"/>
    <cellStyle name="Input 2 2 3 16 2" xfId="6064" xr:uid="{00000000-0005-0000-0000-00008B170000}"/>
    <cellStyle name="Input 2 2 3 16 3" xfId="6065" xr:uid="{00000000-0005-0000-0000-00008C170000}"/>
    <cellStyle name="Input 2 2 3 16 4" xfId="6066" xr:uid="{00000000-0005-0000-0000-00008D170000}"/>
    <cellStyle name="Input 2 2 3 16 5" xfId="6067" xr:uid="{00000000-0005-0000-0000-00008E170000}"/>
    <cellStyle name="Input 2 2 3 17" xfId="6068" xr:uid="{00000000-0005-0000-0000-00008F170000}"/>
    <cellStyle name="Input 2 2 3 17 2" xfId="6069" xr:uid="{00000000-0005-0000-0000-000090170000}"/>
    <cellStyle name="Input 2 2 3 17 3" xfId="6070" xr:uid="{00000000-0005-0000-0000-000091170000}"/>
    <cellStyle name="Input 2 2 3 17 4" xfId="6071" xr:uid="{00000000-0005-0000-0000-000092170000}"/>
    <cellStyle name="Input 2 2 3 17 5" xfId="6072" xr:uid="{00000000-0005-0000-0000-000093170000}"/>
    <cellStyle name="Input 2 2 3 18" xfId="6073" xr:uid="{00000000-0005-0000-0000-000094170000}"/>
    <cellStyle name="Input 2 2 3 18 2" xfId="6074" xr:uid="{00000000-0005-0000-0000-000095170000}"/>
    <cellStyle name="Input 2 2 3 19" xfId="6075" xr:uid="{00000000-0005-0000-0000-000096170000}"/>
    <cellStyle name="Input 2 2 3 19 2" xfId="6076" xr:uid="{00000000-0005-0000-0000-000097170000}"/>
    <cellStyle name="Input 2 2 3 2" xfId="6077" xr:uid="{00000000-0005-0000-0000-000098170000}"/>
    <cellStyle name="Input 2 2 3 2 2" xfId="6078" xr:uid="{00000000-0005-0000-0000-000099170000}"/>
    <cellStyle name="Input 2 2 3 2 2 2" xfId="6079" xr:uid="{00000000-0005-0000-0000-00009A170000}"/>
    <cellStyle name="Input 2 2 3 2 2 2 2" xfId="6080" xr:uid="{00000000-0005-0000-0000-00009B170000}"/>
    <cellStyle name="Input 2 2 3 2 2 2 3" xfId="6081" xr:uid="{00000000-0005-0000-0000-00009C170000}"/>
    <cellStyle name="Input 2 2 3 2 2 2 4" xfId="6082" xr:uid="{00000000-0005-0000-0000-00009D170000}"/>
    <cellStyle name="Input 2 2 3 2 2 2 5" xfId="6083" xr:uid="{00000000-0005-0000-0000-00009E170000}"/>
    <cellStyle name="Input 2 2 3 2 2 3" xfId="6084" xr:uid="{00000000-0005-0000-0000-00009F170000}"/>
    <cellStyle name="Input 2 2 3 2 2 3 2" xfId="6085" xr:uid="{00000000-0005-0000-0000-0000A0170000}"/>
    <cellStyle name="Input 2 2 3 2 2 3 3" xfId="6086" xr:uid="{00000000-0005-0000-0000-0000A1170000}"/>
    <cellStyle name="Input 2 2 3 2 2 3 4" xfId="6087" xr:uid="{00000000-0005-0000-0000-0000A2170000}"/>
    <cellStyle name="Input 2 2 3 2 2 3 5" xfId="6088" xr:uid="{00000000-0005-0000-0000-0000A3170000}"/>
    <cellStyle name="Input 2 2 3 2 2 4" xfId="6089" xr:uid="{00000000-0005-0000-0000-0000A4170000}"/>
    <cellStyle name="Input 2 2 3 2 2 4 2" xfId="6090" xr:uid="{00000000-0005-0000-0000-0000A5170000}"/>
    <cellStyle name="Input 2 2 3 2 2 5" xfId="6091" xr:uid="{00000000-0005-0000-0000-0000A6170000}"/>
    <cellStyle name="Input 2 2 3 2 2 5 2" xfId="6092" xr:uid="{00000000-0005-0000-0000-0000A7170000}"/>
    <cellStyle name="Input 2 2 3 2 2 6" xfId="6093" xr:uid="{00000000-0005-0000-0000-0000A8170000}"/>
    <cellStyle name="Input 2 2 3 2 2 7" xfId="6094" xr:uid="{00000000-0005-0000-0000-0000A9170000}"/>
    <cellStyle name="Input 2 2 3 2 3" xfId="6095" xr:uid="{00000000-0005-0000-0000-0000AA170000}"/>
    <cellStyle name="Input 2 2 3 2 3 2" xfId="6096" xr:uid="{00000000-0005-0000-0000-0000AB170000}"/>
    <cellStyle name="Input 2 2 3 2 3 3" xfId="6097" xr:uid="{00000000-0005-0000-0000-0000AC170000}"/>
    <cellStyle name="Input 2 2 3 2 3 4" xfId="6098" xr:uid="{00000000-0005-0000-0000-0000AD170000}"/>
    <cellStyle name="Input 2 2 3 2 3 5" xfId="6099" xr:uid="{00000000-0005-0000-0000-0000AE170000}"/>
    <cellStyle name="Input 2 2 3 2 4" xfId="6100" xr:uid="{00000000-0005-0000-0000-0000AF170000}"/>
    <cellStyle name="Input 2 2 3 2 4 2" xfId="6101" xr:uid="{00000000-0005-0000-0000-0000B0170000}"/>
    <cellStyle name="Input 2 2 3 2 4 3" xfId="6102" xr:uid="{00000000-0005-0000-0000-0000B1170000}"/>
    <cellStyle name="Input 2 2 3 2 4 4" xfId="6103" xr:uid="{00000000-0005-0000-0000-0000B2170000}"/>
    <cellStyle name="Input 2 2 3 2 4 5" xfId="6104" xr:uid="{00000000-0005-0000-0000-0000B3170000}"/>
    <cellStyle name="Input 2 2 3 2 5" xfId="6105" xr:uid="{00000000-0005-0000-0000-0000B4170000}"/>
    <cellStyle name="Input 2 2 3 2 5 2" xfId="6106" xr:uid="{00000000-0005-0000-0000-0000B5170000}"/>
    <cellStyle name="Input 2 2 3 2 6" xfId="6107" xr:uid="{00000000-0005-0000-0000-0000B6170000}"/>
    <cellStyle name="Input 2 2 3 2 6 2" xfId="6108" xr:uid="{00000000-0005-0000-0000-0000B7170000}"/>
    <cellStyle name="Input 2 2 3 2 7" xfId="6109" xr:uid="{00000000-0005-0000-0000-0000B8170000}"/>
    <cellStyle name="Input 2 2 3 2 8" xfId="6110" xr:uid="{00000000-0005-0000-0000-0000B9170000}"/>
    <cellStyle name="Input 2 2 3 20" xfId="6111" xr:uid="{00000000-0005-0000-0000-0000BA170000}"/>
    <cellStyle name="Input 2 2 3 21" xfId="6112" xr:uid="{00000000-0005-0000-0000-0000BB170000}"/>
    <cellStyle name="Input 2 2 3 3" xfId="6113" xr:uid="{00000000-0005-0000-0000-0000BC170000}"/>
    <cellStyle name="Input 2 2 3 3 2" xfId="6114" xr:uid="{00000000-0005-0000-0000-0000BD170000}"/>
    <cellStyle name="Input 2 2 3 3 2 2" xfId="6115" xr:uid="{00000000-0005-0000-0000-0000BE170000}"/>
    <cellStyle name="Input 2 2 3 3 2 2 2" xfId="6116" xr:uid="{00000000-0005-0000-0000-0000BF170000}"/>
    <cellStyle name="Input 2 2 3 3 2 2 3" xfId="6117" xr:uid="{00000000-0005-0000-0000-0000C0170000}"/>
    <cellStyle name="Input 2 2 3 3 2 2 4" xfId="6118" xr:uid="{00000000-0005-0000-0000-0000C1170000}"/>
    <cellStyle name="Input 2 2 3 3 2 2 5" xfId="6119" xr:uid="{00000000-0005-0000-0000-0000C2170000}"/>
    <cellStyle name="Input 2 2 3 3 2 3" xfId="6120" xr:uid="{00000000-0005-0000-0000-0000C3170000}"/>
    <cellStyle name="Input 2 2 3 3 2 3 2" xfId="6121" xr:uid="{00000000-0005-0000-0000-0000C4170000}"/>
    <cellStyle name="Input 2 2 3 3 2 3 3" xfId="6122" xr:uid="{00000000-0005-0000-0000-0000C5170000}"/>
    <cellStyle name="Input 2 2 3 3 2 3 4" xfId="6123" xr:uid="{00000000-0005-0000-0000-0000C6170000}"/>
    <cellStyle name="Input 2 2 3 3 2 3 5" xfId="6124" xr:uid="{00000000-0005-0000-0000-0000C7170000}"/>
    <cellStyle name="Input 2 2 3 3 2 4" xfId="6125" xr:uid="{00000000-0005-0000-0000-0000C8170000}"/>
    <cellStyle name="Input 2 2 3 3 2 4 2" xfId="6126" xr:uid="{00000000-0005-0000-0000-0000C9170000}"/>
    <cellStyle name="Input 2 2 3 3 2 5" xfId="6127" xr:uid="{00000000-0005-0000-0000-0000CA170000}"/>
    <cellStyle name="Input 2 2 3 3 2 5 2" xfId="6128" xr:uid="{00000000-0005-0000-0000-0000CB170000}"/>
    <cellStyle name="Input 2 2 3 3 2 6" xfId="6129" xr:uid="{00000000-0005-0000-0000-0000CC170000}"/>
    <cellStyle name="Input 2 2 3 3 2 7" xfId="6130" xr:uid="{00000000-0005-0000-0000-0000CD170000}"/>
    <cellStyle name="Input 2 2 3 3 3" xfId="6131" xr:uid="{00000000-0005-0000-0000-0000CE170000}"/>
    <cellStyle name="Input 2 2 3 3 3 2" xfId="6132" xr:uid="{00000000-0005-0000-0000-0000CF170000}"/>
    <cellStyle name="Input 2 2 3 3 3 3" xfId="6133" xr:uid="{00000000-0005-0000-0000-0000D0170000}"/>
    <cellStyle name="Input 2 2 3 3 3 4" xfId="6134" xr:uid="{00000000-0005-0000-0000-0000D1170000}"/>
    <cellStyle name="Input 2 2 3 3 3 5" xfId="6135" xr:uid="{00000000-0005-0000-0000-0000D2170000}"/>
    <cellStyle name="Input 2 2 3 3 4" xfId="6136" xr:uid="{00000000-0005-0000-0000-0000D3170000}"/>
    <cellStyle name="Input 2 2 3 3 4 2" xfId="6137" xr:uid="{00000000-0005-0000-0000-0000D4170000}"/>
    <cellStyle name="Input 2 2 3 3 4 3" xfId="6138" xr:uid="{00000000-0005-0000-0000-0000D5170000}"/>
    <cellStyle name="Input 2 2 3 3 4 4" xfId="6139" xr:uid="{00000000-0005-0000-0000-0000D6170000}"/>
    <cellStyle name="Input 2 2 3 3 4 5" xfId="6140" xr:uid="{00000000-0005-0000-0000-0000D7170000}"/>
    <cellStyle name="Input 2 2 3 3 5" xfId="6141" xr:uid="{00000000-0005-0000-0000-0000D8170000}"/>
    <cellStyle name="Input 2 2 3 3 5 2" xfId="6142" xr:uid="{00000000-0005-0000-0000-0000D9170000}"/>
    <cellStyle name="Input 2 2 3 3 6" xfId="6143" xr:uid="{00000000-0005-0000-0000-0000DA170000}"/>
    <cellStyle name="Input 2 2 3 3 6 2" xfId="6144" xr:uid="{00000000-0005-0000-0000-0000DB170000}"/>
    <cellStyle name="Input 2 2 3 3 7" xfId="6145" xr:uid="{00000000-0005-0000-0000-0000DC170000}"/>
    <cellStyle name="Input 2 2 3 3 8" xfId="6146" xr:uid="{00000000-0005-0000-0000-0000DD170000}"/>
    <cellStyle name="Input 2 2 3 4" xfId="6147" xr:uid="{00000000-0005-0000-0000-0000DE170000}"/>
    <cellStyle name="Input 2 2 3 4 2" xfId="6148" xr:uid="{00000000-0005-0000-0000-0000DF170000}"/>
    <cellStyle name="Input 2 2 3 4 2 2" xfId="6149" xr:uid="{00000000-0005-0000-0000-0000E0170000}"/>
    <cellStyle name="Input 2 2 3 4 2 2 2" xfId="6150" xr:uid="{00000000-0005-0000-0000-0000E1170000}"/>
    <cellStyle name="Input 2 2 3 4 2 2 3" xfId="6151" xr:uid="{00000000-0005-0000-0000-0000E2170000}"/>
    <cellStyle name="Input 2 2 3 4 2 2 4" xfId="6152" xr:uid="{00000000-0005-0000-0000-0000E3170000}"/>
    <cellStyle name="Input 2 2 3 4 2 2 5" xfId="6153" xr:uid="{00000000-0005-0000-0000-0000E4170000}"/>
    <cellStyle name="Input 2 2 3 4 2 3" xfId="6154" xr:uid="{00000000-0005-0000-0000-0000E5170000}"/>
    <cellStyle name="Input 2 2 3 4 2 3 2" xfId="6155" xr:uid="{00000000-0005-0000-0000-0000E6170000}"/>
    <cellStyle name="Input 2 2 3 4 2 3 3" xfId="6156" xr:uid="{00000000-0005-0000-0000-0000E7170000}"/>
    <cellStyle name="Input 2 2 3 4 2 3 4" xfId="6157" xr:uid="{00000000-0005-0000-0000-0000E8170000}"/>
    <cellStyle name="Input 2 2 3 4 2 3 5" xfId="6158" xr:uid="{00000000-0005-0000-0000-0000E9170000}"/>
    <cellStyle name="Input 2 2 3 4 2 4" xfId="6159" xr:uid="{00000000-0005-0000-0000-0000EA170000}"/>
    <cellStyle name="Input 2 2 3 4 2 4 2" xfId="6160" xr:uid="{00000000-0005-0000-0000-0000EB170000}"/>
    <cellStyle name="Input 2 2 3 4 2 5" xfId="6161" xr:uid="{00000000-0005-0000-0000-0000EC170000}"/>
    <cellStyle name="Input 2 2 3 4 2 5 2" xfId="6162" xr:uid="{00000000-0005-0000-0000-0000ED170000}"/>
    <cellStyle name="Input 2 2 3 4 2 6" xfId="6163" xr:uid="{00000000-0005-0000-0000-0000EE170000}"/>
    <cellStyle name="Input 2 2 3 4 2 7" xfId="6164" xr:uid="{00000000-0005-0000-0000-0000EF170000}"/>
    <cellStyle name="Input 2 2 3 4 3" xfId="6165" xr:uid="{00000000-0005-0000-0000-0000F0170000}"/>
    <cellStyle name="Input 2 2 3 4 3 2" xfId="6166" xr:uid="{00000000-0005-0000-0000-0000F1170000}"/>
    <cellStyle name="Input 2 2 3 4 3 3" xfId="6167" xr:uid="{00000000-0005-0000-0000-0000F2170000}"/>
    <cellStyle name="Input 2 2 3 4 3 4" xfId="6168" xr:uid="{00000000-0005-0000-0000-0000F3170000}"/>
    <cellStyle name="Input 2 2 3 4 3 5" xfId="6169" xr:uid="{00000000-0005-0000-0000-0000F4170000}"/>
    <cellStyle name="Input 2 2 3 4 4" xfId="6170" xr:uid="{00000000-0005-0000-0000-0000F5170000}"/>
    <cellStyle name="Input 2 2 3 4 4 2" xfId="6171" xr:uid="{00000000-0005-0000-0000-0000F6170000}"/>
    <cellStyle name="Input 2 2 3 4 4 3" xfId="6172" xr:uid="{00000000-0005-0000-0000-0000F7170000}"/>
    <cellStyle name="Input 2 2 3 4 4 4" xfId="6173" xr:uid="{00000000-0005-0000-0000-0000F8170000}"/>
    <cellStyle name="Input 2 2 3 4 4 5" xfId="6174" xr:uid="{00000000-0005-0000-0000-0000F9170000}"/>
    <cellStyle name="Input 2 2 3 4 5" xfId="6175" xr:uid="{00000000-0005-0000-0000-0000FA170000}"/>
    <cellStyle name="Input 2 2 3 4 5 2" xfId="6176" xr:uid="{00000000-0005-0000-0000-0000FB170000}"/>
    <cellStyle name="Input 2 2 3 4 6" xfId="6177" xr:uid="{00000000-0005-0000-0000-0000FC170000}"/>
    <cellStyle name="Input 2 2 3 4 6 2" xfId="6178" xr:uid="{00000000-0005-0000-0000-0000FD170000}"/>
    <cellStyle name="Input 2 2 3 4 7" xfId="6179" xr:uid="{00000000-0005-0000-0000-0000FE170000}"/>
    <cellStyle name="Input 2 2 3 4 8" xfId="6180" xr:uid="{00000000-0005-0000-0000-0000FF170000}"/>
    <cellStyle name="Input 2 2 3 5" xfId="6181" xr:uid="{00000000-0005-0000-0000-000000180000}"/>
    <cellStyle name="Input 2 2 3 5 2" xfId="6182" xr:uid="{00000000-0005-0000-0000-000001180000}"/>
    <cellStyle name="Input 2 2 3 5 2 2" xfId="6183" xr:uid="{00000000-0005-0000-0000-000002180000}"/>
    <cellStyle name="Input 2 2 3 5 2 2 2" xfId="6184" xr:uid="{00000000-0005-0000-0000-000003180000}"/>
    <cellStyle name="Input 2 2 3 5 2 2 3" xfId="6185" xr:uid="{00000000-0005-0000-0000-000004180000}"/>
    <cellStyle name="Input 2 2 3 5 2 2 4" xfId="6186" xr:uid="{00000000-0005-0000-0000-000005180000}"/>
    <cellStyle name="Input 2 2 3 5 2 2 5" xfId="6187" xr:uid="{00000000-0005-0000-0000-000006180000}"/>
    <cellStyle name="Input 2 2 3 5 2 3" xfId="6188" xr:uid="{00000000-0005-0000-0000-000007180000}"/>
    <cellStyle name="Input 2 2 3 5 2 3 2" xfId="6189" xr:uid="{00000000-0005-0000-0000-000008180000}"/>
    <cellStyle name="Input 2 2 3 5 2 3 3" xfId="6190" xr:uid="{00000000-0005-0000-0000-000009180000}"/>
    <cellStyle name="Input 2 2 3 5 2 3 4" xfId="6191" xr:uid="{00000000-0005-0000-0000-00000A180000}"/>
    <cellStyle name="Input 2 2 3 5 2 3 5" xfId="6192" xr:uid="{00000000-0005-0000-0000-00000B180000}"/>
    <cellStyle name="Input 2 2 3 5 2 4" xfId="6193" xr:uid="{00000000-0005-0000-0000-00000C180000}"/>
    <cellStyle name="Input 2 2 3 5 2 4 2" xfId="6194" xr:uid="{00000000-0005-0000-0000-00000D180000}"/>
    <cellStyle name="Input 2 2 3 5 2 5" xfId="6195" xr:uid="{00000000-0005-0000-0000-00000E180000}"/>
    <cellStyle name="Input 2 2 3 5 2 5 2" xfId="6196" xr:uid="{00000000-0005-0000-0000-00000F180000}"/>
    <cellStyle name="Input 2 2 3 5 2 6" xfId="6197" xr:uid="{00000000-0005-0000-0000-000010180000}"/>
    <cellStyle name="Input 2 2 3 5 2 7" xfId="6198" xr:uid="{00000000-0005-0000-0000-000011180000}"/>
    <cellStyle name="Input 2 2 3 5 3" xfId="6199" xr:uid="{00000000-0005-0000-0000-000012180000}"/>
    <cellStyle name="Input 2 2 3 5 3 2" xfId="6200" xr:uid="{00000000-0005-0000-0000-000013180000}"/>
    <cellStyle name="Input 2 2 3 5 3 3" xfId="6201" xr:uid="{00000000-0005-0000-0000-000014180000}"/>
    <cellStyle name="Input 2 2 3 5 3 4" xfId="6202" xr:uid="{00000000-0005-0000-0000-000015180000}"/>
    <cellStyle name="Input 2 2 3 5 3 5" xfId="6203" xr:uid="{00000000-0005-0000-0000-000016180000}"/>
    <cellStyle name="Input 2 2 3 5 4" xfId="6204" xr:uid="{00000000-0005-0000-0000-000017180000}"/>
    <cellStyle name="Input 2 2 3 5 4 2" xfId="6205" xr:uid="{00000000-0005-0000-0000-000018180000}"/>
    <cellStyle name="Input 2 2 3 5 4 3" xfId="6206" xr:uid="{00000000-0005-0000-0000-000019180000}"/>
    <cellStyle name="Input 2 2 3 5 4 4" xfId="6207" xr:uid="{00000000-0005-0000-0000-00001A180000}"/>
    <cellStyle name="Input 2 2 3 5 4 5" xfId="6208" xr:uid="{00000000-0005-0000-0000-00001B180000}"/>
    <cellStyle name="Input 2 2 3 5 5" xfId="6209" xr:uid="{00000000-0005-0000-0000-00001C180000}"/>
    <cellStyle name="Input 2 2 3 5 5 2" xfId="6210" xr:uid="{00000000-0005-0000-0000-00001D180000}"/>
    <cellStyle name="Input 2 2 3 5 6" xfId="6211" xr:uid="{00000000-0005-0000-0000-00001E180000}"/>
    <cellStyle name="Input 2 2 3 5 6 2" xfId="6212" xr:uid="{00000000-0005-0000-0000-00001F180000}"/>
    <cellStyle name="Input 2 2 3 5 7" xfId="6213" xr:uid="{00000000-0005-0000-0000-000020180000}"/>
    <cellStyle name="Input 2 2 3 5 8" xfId="6214" xr:uid="{00000000-0005-0000-0000-000021180000}"/>
    <cellStyle name="Input 2 2 3 6" xfId="6215" xr:uid="{00000000-0005-0000-0000-000022180000}"/>
    <cellStyle name="Input 2 2 3 6 2" xfId="6216" xr:uid="{00000000-0005-0000-0000-000023180000}"/>
    <cellStyle name="Input 2 2 3 6 2 2" xfId="6217" xr:uid="{00000000-0005-0000-0000-000024180000}"/>
    <cellStyle name="Input 2 2 3 6 2 2 2" xfId="6218" xr:uid="{00000000-0005-0000-0000-000025180000}"/>
    <cellStyle name="Input 2 2 3 6 2 2 3" xfId="6219" xr:uid="{00000000-0005-0000-0000-000026180000}"/>
    <cellStyle name="Input 2 2 3 6 2 2 4" xfId="6220" xr:uid="{00000000-0005-0000-0000-000027180000}"/>
    <cellStyle name="Input 2 2 3 6 2 2 5" xfId="6221" xr:uid="{00000000-0005-0000-0000-000028180000}"/>
    <cellStyle name="Input 2 2 3 6 2 3" xfId="6222" xr:uid="{00000000-0005-0000-0000-000029180000}"/>
    <cellStyle name="Input 2 2 3 6 2 3 2" xfId="6223" xr:uid="{00000000-0005-0000-0000-00002A180000}"/>
    <cellStyle name="Input 2 2 3 6 2 3 3" xfId="6224" xr:uid="{00000000-0005-0000-0000-00002B180000}"/>
    <cellStyle name="Input 2 2 3 6 2 3 4" xfId="6225" xr:uid="{00000000-0005-0000-0000-00002C180000}"/>
    <cellStyle name="Input 2 2 3 6 2 3 5" xfId="6226" xr:uid="{00000000-0005-0000-0000-00002D180000}"/>
    <cellStyle name="Input 2 2 3 6 2 4" xfId="6227" xr:uid="{00000000-0005-0000-0000-00002E180000}"/>
    <cellStyle name="Input 2 2 3 6 2 4 2" xfId="6228" xr:uid="{00000000-0005-0000-0000-00002F180000}"/>
    <cellStyle name="Input 2 2 3 6 2 5" xfId="6229" xr:uid="{00000000-0005-0000-0000-000030180000}"/>
    <cellStyle name="Input 2 2 3 6 2 5 2" xfId="6230" xr:uid="{00000000-0005-0000-0000-000031180000}"/>
    <cellStyle name="Input 2 2 3 6 2 6" xfId="6231" xr:uid="{00000000-0005-0000-0000-000032180000}"/>
    <cellStyle name="Input 2 2 3 6 2 7" xfId="6232" xr:uid="{00000000-0005-0000-0000-000033180000}"/>
    <cellStyle name="Input 2 2 3 6 3" xfId="6233" xr:uid="{00000000-0005-0000-0000-000034180000}"/>
    <cellStyle name="Input 2 2 3 6 3 2" xfId="6234" xr:uid="{00000000-0005-0000-0000-000035180000}"/>
    <cellStyle name="Input 2 2 3 6 3 3" xfId="6235" xr:uid="{00000000-0005-0000-0000-000036180000}"/>
    <cellStyle name="Input 2 2 3 6 3 4" xfId="6236" xr:uid="{00000000-0005-0000-0000-000037180000}"/>
    <cellStyle name="Input 2 2 3 6 3 5" xfId="6237" xr:uid="{00000000-0005-0000-0000-000038180000}"/>
    <cellStyle name="Input 2 2 3 6 4" xfId="6238" xr:uid="{00000000-0005-0000-0000-000039180000}"/>
    <cellStyle name="Input 2 2 3 6 4 2" xfId="6239" xr:uid="{00000000-0005-0000-0000-00003A180000}"/>
    <cellStyle name="Input 2 2 3 6 4 3" xfId="6240" xr:uid="{00000000-0005-0000-0000-00003B180000}"/>
    <cellStyle name="Input 2 2 3 6 4 4" xfId="6241" xr:uid="{00000000-0005-0000-0000-00003C180000}"/>
    <cellStyle name="Input 2 2 3 6 4 5" xfId="6242" xr:uid="{00000000-0005-0000-0000-00003D180000}"/>
    <cellStyle name="Input 2 2 3 6 5" xfId="6243" xr:uid="{00000000-0005-0000-0000-00003E180000}"/>
    <cellStyle name="Input 2 2 3 6 5 2" xfId="6244" xr:uid="{00000000-0005-0000-0000-00003F180000}"/>
    <cellStyle name="Input 2 2 3 6 6" xfId="6245" xr:uid="{00000000-0005-0000-0000-000040180000}"/>
    <cellStyle name="Input 2 2 3 6 6 2" xfId="6246" xr:uid="{00000000-0005-0000-0000-000041180000}"/>
    <cellStyle name="Input 2 2 3 6 7" xfId="6247" xr:uid="{00000000-0005-0000-0000-000042180000}"/>
    <cellStyle name="Input 2 2 3 6 8" xfId="6248" xr:uid="{00000000-0005-0000-0000-000043180000}"/>
    <cellStyle name="Input 2 2 3 7" xfId="6249" xr:uid="{00000000-0005-0000-0000-000044180000}"/>
    <cellStyle name="Input 2 2 3 7 2" xfId="6250" xr:uid="{00000000-0005-0000-0000-000045180000}"/>
    <cellStyle name="Input 2 2 3 7 2 2" xfId="6251" xr:uid="{00000000-0005-0000-0000-000046180000}"/>
    <cellStyle name="Input 2 2 3 7 2 2 2" xfId="6252" xr:uid="{00000000-0005-0000-0000-000047180000}"/>
    <cellStyle name="Input 2 2 3 7 2 2 3" xfId="6253" xr:uid="{00000000-0005-0000-0000-000048180000}"/>
    <cellStyle name="Input 2 2 3 7 2 2 4" xfId="6254" xr:uid="{00000000-0005-0000-0000-000049180000}"/>
    <cellStyle name="Input 2 2 3 7 2 2 5" xfId="6255" xr:uid="{00000000-0005-0000-0000-00004A180000}"/>
    <cellStyle name="Input 2 2 3 7 2 3" xfId="6256" xr:uid="{00000000-0005-0000-0000-00004B180000}"/>
    <cellStyle name="Input 2 2 3 7 2 3 2" xfId="6257" xr:uid="{00000000-0005-0000-0000-00004C180000}"/>
    <cellStyle name="Input 2 2 3 7 2 3 3" xfId="6258" xr:uid="{00000000-0005-0000-0000-00004D180000}"/>
    <cellStyle name="Input 2 2 3 7 2 3 4" xfId="6259" xr:uid="{00000000-0005-0000-0000-00004E180000}"/>
    <cellStyle name="Input 2 2 3 7 2 3 5" xfId="6260" xr:uid="{00000000-0005-0000-0000-00004F180000}"/>
    <cellStyle name="Input 2 2 3 7 2 4" xfId="6261" xr:uid="{00000000-0005-0000-0000-000050180000}"/>
    <cellStyle name="Input 2 2 3 7 2 4 2" xfId="6262" xr:uid="{00000000-0005-0000-0000-000051180000}"/>
    <cellStyle name="Input 2 2 3 7 2 5" xfId="6263" xr:uid="{00000000-0005-0000-0000-000052180000}"/>
    <cellStyle name="Input 2 2 3 7 2 5 2" xfId="6264" xr:uid="{00000000-0005-0000-0000-000053180000}"/>
    <cellStyle name="Input 2 2 3 7 2 6" xfId="6265" xr:uid="{00000000-0005-0000-0000-000054180000}"/>
    <cellStyle name="Input 2 2 3 7 2 7" xfId="6266" xr:uid="{00000000-0005-0000-0000-000055180000}"/>
    <cellStyle name="Input 2 2 3 7 3" xfId="6267" xr:uid="{00000000-0005-0000-0000-000056180000}"/>
    <cellStyle name="Input 2 2 3 7 3 2" xfId="6268" xr:uid="{00000000-0005-0000-0000-000057180000}"/>
    <cellStyle name="Input 2 2 3 7 3 3" xfId="6269" xr:uid="{00000000-0005-0000-0000-000058180000}"/>
    <cellStyle name="Input 2 2 3 7 3 4" xfId="6270" xr:uid="{00000000-0005-0000-0000-000059180000}"/>
    <cellStyle name="Input 2 2 3 7 3 5" xfId="6271" xr:uid="{00000000-0005-0000-0000-00005A180000}"/>
    <cellStyle name="Input 2 2 3 7 4" xfId="6272" xr:uid="{00000000-0005-0000-0000-00005B180000}"/>
    <cellStyle name="Input 2 2 3 7 4 2" xfId="6273" xr:uid="{00000000-0005-0000-0000-00005C180000}"/>
    <cellStyle name="Input 2 2 3 7 4 3" xfId="6274" xr:uid="{00000000-0005-0000-0000-00005D180000}"/>
    <cellStyle name="Input 2 2 3 7 4 4" xfId="6275" xr:uid="{00000000-0005-0000-0000-00005E180000}"/>
    <cellStyle name="Input 2 2 3 7 4 5" xfId="6276" xr:uid="{00000000-0005-0000-0000-00005F180000}"/>
    <cellStyle name="Input 2 2 3 7 5" xfId="6277" xr:uid="{00000000-0005-0000-0000-000060180000}"/>
    <cellStyle name="Input 2 2 3 7 5 2" xfId="6278" xr:uid="{00000000-0005-0000-0000-000061180000}"/>
    <cellStyle name="Input 2 2 3 7 6" xfId="6279" xr:uid="{00000000-0005-0000-0000-000062180000}"/>
    <cellStyle name="Input 2 2 3 7 6 2" xfId="6280" xr:uid="{00000000-0005-0000-0000-000063180000}"/>
    <cellStyle name="Input 2 2 3 7 7" xfId="6281" xr:uid="{00000000-0005-0000-0000-000064180000}"/>
    <cellStyle name="Input 2 2 3 7 8" xfId="6282" xr:uid="{00000000-0005-0000-0000-000065180000}"/>
    <cellStyle name="Input 2 2 3 8" xfId="6283" xr:uid="{00000000-0005-0000-0000-000066180000}"/>
    <cellStyle name="Input 2 2 3 8 2" xfId="6284" xr:uid="{00000000-0005-0000-0000-000067180000}"/>
    <cellStyle name="Input 2 2 3 8 2 2" xfId="6285" xr:uid="{00000000-0005-0000-0000-000068180000}"/>
    <cellStyle name="Input 2 2 3 8 2 2 2" xfId="6286" xr:uid="{00000000-0005-0000-0000-000069180000}"/>
    <cellStyle name="Input 2 2 3 8 2 2 3" xfId="6287" xr:uid="{00000000-0005-0000-0000-00006A180000}"/>
    <cellStyle name="Input 2 2 3 8 2 2 4" xfId="6288" xr:uid="{00000000-0005-0000-0000-00006B180000}"/>
    <cellStyle name="Input 2 2 3 8 2 2 5" xfId="6289" xr:uid="{00000000-0005-0000-0000-00006C180000}"/>
    <cellStyle name="Input 2 2 3 8 2 3" xfId="6290" xr:uid="{00000000-0005-0000-0000-00006D180000}"/>
    <cellStyle name="Input 2 2 3 8 2 3 2" xfId="6291" xr:uid="{00000000-0005-0000-0000-00006E180000}"/>
    <cellStyle name="Input 2 2 3 8 2 3 3" xfId="6292" xr:uid="{00000000-0005-0000-0000-00006F180000}"/>
    <cellStyle name="Input 2 2 3 8 2 3 4" xfId="6293" xr:uid="{00000000-0005-0000-0000-000070180000}"/>
    <cellStyle name="Input 2 2 3 8 2 3 5" xfId="6294" xr:uid="{00000000-0005-0000-0000-000071180000}"/>
    <cellStyle name="Input 2 2 3 8 2 4" xfId="6295" xr:uid="{00000000-0005-0000-0000-000072180000}"/>
    <cellStyle name="Input 2 2 3 8 2 4 2" xfId="6296" xr:uid="{00000000-0005-0000-0000-000073180000}"/>
    <cellStyle name="Input 2 2 3 8 2 5" xfId="6297" xr:uid="{00000000-0005-0000-0000-000074180000}"/>
    <cellStyle name="Input 2 2 3 8 2 5 2" xfId="6298" xr:uid="{00000000-0005-0000-0000-000075180000}"/>
    <cellStyle name="Input 2 2 3 8 2 6" xfId="6299" xr:uid="{00000000-0005-0000-0000-000076180000}"/>
    <cellStyle name="Input 2 2 3 8 2 7" xfId="6300" xr:uid="{00000000-0005-0000-0000-000077180000}"/>
    <cellStyle name="Input 2 2 3 8 3" xfId="6301" xr:uid="{00000000-0005-0000-0000-000078180000}"/>
    <cellStyle name="Input 2 2 3 8 3 2" xfId="6302" xr:uid="{00000000-0005-0000-0000-000079180000}"/>
    <cellStyle name="Input 2 2 3 8 3 3" xfId="6303" xr:uid="{00000000-0005-0000-0000-00007A180000}"/>
    <cellStyle name="Input 2 2 3 8 3 4" xfId="6304" xr:uid="{00000000-0005-0000-0000-00007B180000}"/>
    <cellStyle name="Input 2 2 3 8 3 5" xfId="6305" xr:uid="{00000000-0005-0000-0000-00007C180000}"/>
    <cellStyle name="Input 2 2 3 8 4" xfId="6306" xr:uid="{00000000-0005-0000-0000-00007D180000}"/>
    <cellStyle name="Input 2 2 3 8 4 2" xfId="6307" xr:uid="{00000000-0005-0000-0000-00007E180000}"/>
    <cellStyle name="Input 2 2 3 8 4 3" xfId="6308" xr:uid="{00000000-0005-0000-0000-00007F180000}"/>
    <cellStyle name="Input 2 2 3 8 4 4" xfId="6309" xr:uid="{00000000-0005-0000-0000-000080180000}"/>
    <cellStyle name="Input 2 2 3 8 4 5" xfId="6310" xr:uid="{00000000-0005-0000-0000-000081180000}"/>
    <cellStyle name="Input 2 2 3 8 5" xfId="6311" xr:uid="{00000000-0005-0000-0000-000082180000}"/>
    <cellStyle name="Input 2 2 3 8 5 2" xfId="6312" xr:uid="{00000000-0005-0000-0000-000083180000}"/>
    <cellStyle name="Input 2 2 3 8 6" xfId="6313" xr:uid="{00000000-0005-0000-0000-000084180000}"/>
    <cellStyle name="Input 2 2 3 8 6 2" xfId="6314" xr:uid="{00000000-0005-0000-0000-000085180000}"/>
    <cellStyle name="Input 2 2 3 8 7" xfId="6315" xr:uid="{00000000-0005-0000-0000-000086180000}"/>
    <cellStyle name="Input 2 2 3 8 8" xfId="6316" xr:uid="{00000000-0005-0000-0000-000087180000}"/>
    <cellStyle name="Input 2 2 3 9" xfId="6317" xr:uid="{00000000-0005-0000-0000-000088180000}"/>
    <cellStyle name="Input 2 2 3 9 2" xfId="6318" xr:uid="{00000000-0005-0000-0000-000089180000}"/>
    <cellStyle name="Input 2 2 3 9 2 2" xfId="6319" xr:uid="{00000000-0005-0000-0000-00008A180000}"/>
    <cellStyle name="Input 2 2 3 9 2 2 2" xfId="6320" xr:uid="{00000000-0005-0000-0000-00008B180000}"/>
    <cellStyle name="Input 2 2 3 9 2 2 3" xfId="6321" xr:uid="{00000000-0005-0000-0000-00008C180000}"/>
    <cellStyle name="Input 2 2 3 9 2 2 4" xfId="6322" xr:uid="{00000000-0005-0000-0000-00008D180000}"/>
    <cellStyle name="Input 2 2 3 9 2 2 5" xfId="6323" xr:uid="{00000000-0005-0000-0000-00008E180000}"/>
    <cellStyle name="Input 2 2 3 9 2 3" xfId="6324" xr:uid="{00000000-0005-0000-0000-00008F180000}"/>
    <cellStyle name="Input 2 2 3 9 2 3 2" xfId="6325" xr:uid="{00000000-0005-0000-0000-000090180000}"/>
    <cellStyle name="Input 2 2 3 9 2 3 3" xfId="6326" xr:uid="{00000000-0005-0000-0000-000091180000}"/>
    <cellStyle name="Input 2 2 3 9 2 3 4" xfId="6327" xr:uid="{00000000-0005-0000-0000-000092180000}"/>
    <cellStyle name="Input 2 2 3 9 2 3 5" xfId="6328" xr:uid="{00000000-0005-0000-0000-000093180000}"/>
    <cellStyle name="Input 2 2 3 9 2 4" xfId="6329" xr:uid="{00000000-0005-0000-0000-000094180000}"/>
    <cellStyle name="Input 2 2 3 9 2 4 2" xfId="6330" xr:uid="{00000000-0005-0000-0000-000095180000}"/>
    <cellStyle name="Input 2 2 3 9 2 5" xfId="6331" xr:uid="{00000000-0005-0000-0000-000096180000}"/>
    <cellStyle name="Input 2 2 3 9 2 5 2" xfId="6332" xr:uid="{00000000-0005-0000-0000-000097180000}"/>
    <cellStyle name="Input 2 2 3 9 2 6" xfId="6333" xr:uid="{00000000-0005-0000-0000-000098180000}"/>
    <cellStyle name="Input 2 2 3 9 2 7" xfId="6334" xr:uid="{00000000-0005-0000-0000-000099180000}"/>
    <cellStyle name="Input 2 2 3 9 3" xfId="6335" xr:uid="{00000000-0005-0000-0000-00009A180000}"/>
    <cellStyle name="Input 2 2 3 9 3 2" xfId="6336" xr:uid="{00000000-0005-0000-0000-00009B180000}"/>
    <cellStyle name="Input 2 2 3 9 3 3" xfId="6337" xr:uid="{00000000-0005-0000-0000-00009C180000}"/>
    <cellStyle name="Input 2 2 3 9 3 4" xfId="6338" xr:uid="{00000000-0005-0000-0000-00009D180000}"/>
    <cellStyle name="Input 2 2 3 9 3 5" xfId="6339" xr:uid="{00000000-0005-0000-0000-00009E180000}"/>
    <cellStyle name="Input 2 2 3 9 4" xfId="6340" xr:uid="{00000000-0005-0000-0000-00009F180000}"/>
    <cellStyle name="Input 2 2 3 9 4 2" xfId="6341" xr:uid="{00000000-0005-0000-0000-0000A0180000}"/>
    <cellStyle name="Input 2 2 3 9 4 3" xfId="6342" xr:uid="{00000000-0005-0000-0000-0000A1180000}"/>
    <cellStyle name="Input 2 2 3 9 4 4" xfId="6343" xr:uid="{00000000-0005-0000-0000-0000A2180000}"/>
    <cellStyle name="Input 2 2 3 9 4 5" xfId="6344" xr:uid="{00000000-0005-0000-0000-0000A3180000}"/>
    <cellStyle name="Input 2 2 3 9 5" xfId="6345" xr:uid="{00000000-0005-0000-0000-0000A4180000}"/>
    <cellStyle name="Input 2 2 3 9 5 2" xfId="6346" xr:uid="{00000000-0005-0000-0000-0000A5180000}"/>
    <cellStyle name="Input 2 2 3 9 6" xfId="6347" xr:uid="{00000000-0005-0000-0000-0000A6180000}"/>
    <cellStyle name="Input 2 2 3 9 6 2" xfId="6348" xr:uid="{00000000-0005-0000-0000-0000A7180000}"/>
    <cellStyle name="Input 2 2 3 9 7" xfId="6349" xr:uid="{00000000-0005-0000-0000-0000A8180000}"/>
    <cellStyle name="Input 2 2 3 9 8" xfId="6350" xr:uid="{00000000-0005-0000-0000-0000A9180000}"/>
    <cellStyle name="Input 2 2 4" xfId="6351" xr:uid="{00000000-0005-0000-0000-0000AA180000}"/>
    <cellStyle name="Input 2 2 4 2" xfId="6352" xr:uid="{00000000-0005-0000-0000-0000AB180000}"/>
    <cellStyle name="Input 2 2 5" xfId="6353" xr:uid="{00000000-0005-0000-0000-0000AC180000}"/>
    <cellStyle name="Input 2 2 5 2" xfId="6354" xr:uid="{00000000-0005-0000-0000-0000AD180000}"/>
    <cellStyle name="Input 2 2 6" xfId="6355" xr:uid="{00000000-0005-0000-0000-0000AE180000}"/>
    <cellStyle name="Input 2 2 7" xfId="6356" xr:uid="{00000000-0005-0000-0000-0000AF180000}"/>
    <cellStyle name="Input 2 2 7 2" xfId="6357" xr:uid="{00000000-0005-0000-0000-0000B0180000}"/>
    <cellStyle name="Input 2 2_T-straight with PEDs adjustor" xfId="6358" xr:uid="{00000000-0005-0000-0000-0000B1180000}"/>
    <cellStyle name="Input 2 3" xfId="6359" xr:uid="{00000000-0005-0000-0000-0000B2180000}"/>
    <cellStyle name="Input 2 3 2" xfId="6360" xr:uid="{00000000-0005-0000-0000-0000B3180000}"/>
    <cellStyle name="Input 2 3 2 10" xfId="6361" xr:uid="{00000000-0005-0000-0000-0000B4180000}"/>
    <cellStyle name="Input 2 3 2 10 2" xfId="6362" xr:uid="{00000000-0005-0000-0000-0000B5180000}"/>
    <cellStyle name="Input 2 3 2 10 2 2" xfId="6363" xr:uid="{00000000-0005-0000-0000-0000B6180000}"/>
    <cellStyle name="Input 2 3 2 10 2 2 2" xfId="6364" xr:uid="{00000000-0005-0000-0000-0000B7180000}"/>
    <cellStyle name="Input 2 3 2 10 2 2 3" xfId="6365" xr:uid="{00000000-0005-0000-0000-0000B8180000}"/>
    <cellStyle name="Input 2 3 2 10 2 2 4" xfId="6366" xr:uid="{00000000-0005-0000-0000-0000B9180000}"/>
    <cellStyle name="Input 2 3 2 10 2 2 5" xfId="6367" xr:uid="{00000000-0005-0000-0000-0000BA180000}"/>
    <cellStyle name="Input 2 3 2 10 2 3" xfId="6368" xr:uid="{00000000-0005-0000-0000-0000BB180000}"/>
    <cellStyle name="Input 2 3 2 10 2 3 2" xfId="6369" xr:uid="{00000000-0005-0000-0000-0000BC180000}"/>
    <cellStyle name="Input 2 3 2 10 2 3 3" xfId="6370" xr:uid="{00000000-0005-0000-0000-0000BD180000}"/>
    <cellStyle name="Input 2 3 2 10 2 3 4" xfId="6371" xr:uid="{00000000-0005-0000-0000-0000BE180000}"/>
    <cellStyle name="Input 2 3 2 10 2 3 5" xfId="6372" xr:uid="{00000000-0005-0000-0000-0000BF180000}"/>
    <cellStyle name="Input 2 3 2 10 2 4" xfId="6373" xr:uid="{00000000-0005-0000-0000-0000C0180000}"/>
    <cellStyle name="Input 2 3 2 10 2 4 2" xfId="6374" xr:uid="{00000000-0005-0000-0000-0000C1180000}"/>
    <cellStyle name="Input 2 3 2 10 2 5" xfId="6375" xr:uid="{00000000-0005-0000-0000-0000C2180000}"/>
    <cellStyle name="Input 2 3 2 10 2 5 2" xfId="6376" xr:uid="{00000000-0005-0000-0000-0000C3180000}"/>
    <cellStyle name="Input 2 3 2 10 2 6" xfId="6377" xr:uid="{00000000-0005-0000-0000-0000C4180000}"/>
    <cellStyle name="Input 2 3 2 10 2 7" xfId="6378" xr:uid="{00000000-0005-0000-0000-0000C5180000}"/>
    <cellStyle name="Input 2 3 2 10 3" xfId="6379" xr:uid="{00000000-0005-0000-0000-0000C6180000}"/>
    <cellStyle name="Input 2 3 2 10 3 2" xfId="6380" xr:uid="{00000000-0005-0000-0000-0000C7180000}"/>
    <cellStyle name="Input 2 3 2 10 3 3" xfId="6381" xr:uid="{00000000-0005-0000-0000-0000C8180000}"/>
    <cellStyle name="Input 2 3 2 10 3 4" xfId="6382" xr:uid="{00000000-0005-0000-0000-0000C9180000}"/>
    <cellStyle name="Input 2 3 2 10 3 5" xfId="6383" xr:uid="{00000000-0005-0000-0000-0000CA180000}"/>
    <cellStyle name="Input 2 3 2 10 4" xfId="6384" xr:uid="{00000000-0005-0000-0000-0000CB180000}"/>
    <cellStyle name="Input 2 3 2 10 4 2" xfId="6385" xr:uid="{00000000-0005-0000-0000-0000CC180000}"/>
    <cellStyle name="Input 2 3 2 10 4 3" xfId="6386" xr:uid="{00000000-0005-0000-0000-0000CD180000}"/>
    <cellStyle name="Input 2 3 2 10 4 4" xfId="6387" xr:uid="{00000000-0005-0000-0000-0000CE180000}"/>
    <cellStyle name="Input 2 3 2 10 4 5" xfId="6388" xr:uid="{00000000-0005-0000-0000-0000CF180000}"/>
    <cellStyle name="Input 2 3 2 10 5" xfId="6389" xr:uid="{00000000-0005-0000-0000-0000D0180000}"/>
    <cellStyle name="Input 2 3 2 10 5 2" xfId="6390" xr:uid="{00000000-0005-0000-0000-0000D1180000}"/>
    <cellStyle name="Input 2 3 2 10 6" xfId="6391" xr:uid="{00000000-0005-0000-0000-0000D2180000}"/>
    <cellStyle name="Input 2 3 2 10 6 2" xfId="6392" xr:uid="{00000000-0005-0000-0000-0000D3180000}"/>
    <cellStyle name="Input 2 3 2 10 7" xfId="6393" xr:uid="{00000000-0005-0000-0000-0000D4180000}"/>
    <cellStyle name="Input 2 3 2 10 8" xfId="6394" xr:uid="{00000000-0005-0000-0000-0000D5180000}"/>
    <cellStyle name="Input 2 3 2 11" xfId="6395" xr:uid="{00000000-0005-0000-0000-0000D6180000}"/>
    <cellStyle name="Input 2 3 2 11 2" xfId="6396" xr:uid="{00000000-0005-0000-0000-0000D7180000}"/>
    <cellStyle name="Input 2 3 2 11 2 2" xfId="6397" xr:uid="{00000000-0005-0000-0000-0000D8180000}"/>
    <cellStyle name="Input 2 3 2 11 2 2 2" xfId="6398" xr:uid="{00000000-0005-0000-0000-0000D9180000}"/>
    <cellStyle name="Input 2 3 2 11 2 2 3" xfId="6399" xr:uid="{00000000-0005-0000-0000-0000DA180000}"/>
    <cellStyle name="Input 2 3 2 11 2 2 4" xfId="6400" xr:uid="{00000000-0005-0000-0000-0000DB180000}"/>
    <cellStyle name="Input 2 3 2 11 2 2 5" xfId="6401" xr:uid="{00000000-0005-0000-0000-0000DC180000}"/>
    <cellStyle name="Input 2 3 2 11 2 3" xfId="6402" xr:uid="{00000000-0005-0000-0000-0000DD180000}"/>
    <cellStyle name="Input 2 3 2 11 2 3 2" xfId="6403" xr:uid="{00000000-0005-0000-0000-0000DE180000}"/>
    <cellStyle name="Input 2 3 2 11 2 3 3" xfId="6404" xr:uid="{00000000-0005-0000-0000-0000DF180000}"/>
    <cellStyle name="Input 2 3 2 11 2 3 4" xfId="6405" xr:uid="{00000000-0005-0000-0000-0000E0180000}"/>
    <cellStyle name="Input 2 3 2 11 2 3 5" xfId="6406" xr:uid="{00000000-0005-0000-0000-0000E1180000}"/>
    <cellStyle name="Input 2 3 2 11 2 4" xfId="6407" xr:uid="{00000000-0005-0000-0000-0000E2180000}"/>
    <cellStyle name="Input 2 3 2 11 2 4 2" xfId="6408" xr:uid="{00000000-0005-0000-0000-0000E3180000}"/>
    <cellStyle name="Input 2 3 2 11 2 5" xfId="6409" xr:uid="{00000000-0005-0000-0000-0000E4180000}"/>
    <cellStyle name="Input 2 3 2 11 2 5 2" xfId="6410" xr:uid="{00000000-0005-0000-0000-0000E5180000}"/>
    <cellStyle name="Input 2 3 2 11 2 6" xfId="6411" xr:uid="{00000000-0005-0000-0000-0000E6180000}"/>
    <cellStyle name="Input 2 3 2 11 2 7" xfId="6412" xr:uid="{00000000-0005-0000-0000-0000E7180000}"/>
    <cellStyle name="Input 2 3 2 11 3" xfId="6413" xr:uid="{00000000-0005-0000-0000-0000E8180000}"/>
    <cellStyle name="Input 2 3 2 11 3 2" xfId="6414" xr:uid="{00000000-0005-0000-0000-0000E9180000}"/>
    <cellStyle name="Input 2 3 2 11 3 3" xfId="6415" xr:uid="{00000000-0005-0000-0000-0000EA180000}"/>
    <cellStyle name="Input 2 3 2 11 3 4" xfId="6416" xr:uid="{00000000-0005-0000-0000-0000EB180000}"/>
    <cellStyle name="Input 2 3 2 11 3 5" xfId="6417" xr:uid="{00000000-0005-0000-0000-0000EC180000}"/>
    <cellStyle name="Input 2 3 2 11 4" xfId="6418" xr:uid="{00000000-0005-0000-0000-0000ED180000}"/>
    <cellStyle name="Input 2 3 2 11 4 2" xfId="6419" xr:uid="{00000000-0005-0000-0000-0000EE180000}"/>
    <cellStyle name="Input 2 3 2 11 4 3" xfId="6420" xr:uid="{00000000-0005-0000-0000-0000EF180000}"/>
    <cellStyle name="Input 2 3 2 11 4 4" xfId="6421" xr:uid="{00000000-0005-0000-0000-0000F0180000}"/>
    <cellStyle name="Input 2 3 2 11 4 5" xfId="6422" xr:uid="{00000000-0005-0000-0000-0000F1180000}"/>
    <cellStyle name="Input 2 3 2 11 5" xfId="6423" xr:uid="{00000000-0005-0000-0000-0000F2180000}"/>
    <cellStyle name="Input 2 3 2 11 5 2" xfId="6424" xr:uid="{00000000-0005-0000-0000-0000F3180000}"/>
    <cellStyle name="Input 2 3 2 11 6" xfId="6425" xr:uid="{00000000-0005-0000-0000-0000F4180000}"/>
    <cellStyle name="Input 2 3 2 11 6 2" xfId="6426" xr:uid="{00000000-0005-0000-0000-0000F5180000}"/>
    <cellStyle name="Input 2 3 2 11 7" xfId="6427" xr:uid="{00000000-0005-0000-0000-0000F6180000}"/>
    <cellStyle name="Input 2 3 2 11 8" xfId="6428" xr:uid="{00000000-0005-0000-0000-0000F7180000}"/>
    <cellStyle name="Input 2 3 2 12" xfId="6429" xr:uid="{00000000-0005-0000-0000-0000F8180000}"/>
    <cellStyle name="Input 2 3 2 12 2" xfId="6430" xr:uid="{00000000-0005-0000-0000-0000F9180000}"/>
    <cellStyle name="Input 2 3 2 12 2 2" xfId="6431" xr:uid="{00000000-0005-0000-0000-0000FA180000}"/>
    <cellStyle name="Input 2 3 2 12 2 2 2" xfId="6432" xr:uid="{00000000-0005-0000-0000-0000FB180000}"/>
    <cellStyle name="Input 2 3 2 12 2 2 3" xfId="6433" xr:uid="{00000000-0005-0000-0000-0000FC180000}"/>
    <cellStyle name="Input 2 3 2 12 2 2 4" xfId="6434" xr:uid="{00000000-0005-0000-0000-0000FD180000}"/>
    <cellStyle name="Input 2 3 2 12 2 2 5" xfId="6435" xr:uid="{00000000-0005-0000-0000-0000FE180000}"/>
    <cellStyle name="Input 2 3 2 12 2 3" xfId="6436" xr:uid="{00000000-0005-0000-0000-0000FF180000}"/>
    <cellStyle name="Input 2 3 2 12 2 3 2" xfId="6437" xr:uid="{00000000-0005-0000-0000-000000190000}"/>
    <cellStyle name="Input 2 3 2 12 2 3 3" xfId="6438" xr:uid="{00000000-0005-0000-0000-000001190000}"/>
    <cellStyle name="Input 2 3 2 12 2 3 4" xfId="6439" xr:uid="{00000000-0005-0000-0000-000002190000}"/>
    <cellStyle name="Input 2 3 2 12 2 3 5" xfId="6440" xr:uid="{00000000-0005-0000-0000-000003190000}"/>
    <cellStyle name="Input 2 3 2 12 2 4" xfId="6441" xr:uid="{00000000-0005-0000-0000-000004190000}"/>
    <cellStyle name="Input 2 3 2 12 2 4 2" xfId="6442" xr:uid="{00000000-0005-0000-0000-000005190000}"/>
    <cellStyle name="Input 2 3 2 12 2 5" xfId="6443" xr:uid="{00000000-0005-0000-0000-000006190000}"/>
    <cellStyle name="Input 2 3 2 12 2 5 2" xfId="6444" xr:uid="{00000000-0005-0000-0000-000007190000}"/>
    <cellStyle name="Input 2 3 2 12 2 6" xfId="6445" xr:uid="{00000000-0005-0000-0000-000008190000}"/>
    <cellStyle name="Input 2 3 2 12 2 7" xfId="6446" xr:uid="{00000000-0005-0000-0000-000009190000}"/>
    <cellStyle name="Input 2 3 2 12 3" xfId="6447" xr:uid="{00000000-0005-0000-0000-00000A190000}"/>
    <cellStyle name="Input 2 3 2 12 3 2" xfId="6448" xr:uid="{00000000-0005-0000-0000-00000B190000}"/>
    <cellStyle name="Input 2 3 2 12 3 3" xfId="6449" xr:uid="{00000000-0005-0000-0000-00000C190000}"/>
    <cellStyle name="Input 2 3 2 12 3 4" xfId="6450" xr:uid="{00000000-0005-0000-0000-00000D190000}"/>
    <cellStyle name="Input 2 3 2 12 3 5" xfId="6451" xr:uid="{00000000-0005-0000-0000-00000E190000}"/>
    <cellStyle name="Input 2 3 2 12 4" xfId="6452" xr:uid="{00000000-0005-0000-0000-00000F190000}"/>
    <cellStyle name="Input 2 3 2 12 4 2" xfId="6453" xr:uid="{00000000-0005-0000-0000-000010190000}"/>
    <cellStyle name="Input 2 3 2 12 4 3" xfId="6454" xr:uid="{00000000-0005-0000-0000-000011190000}"/>
    <cellStyle name="Input 2 3 2 12 4 4" xfId="6455" xr:uid="{00000000-0005-0000-0000-000012190000}"/>
    <cellStyle name="Input 2 3 2 12 4 5" xfId="6456" xr:uid="{00000000-0005-0000-0000-000013190000}"/>
    <cellStyle name="Input 2 3 2 12 5" xfId="6457" xr:uid="{00000000-0005-0000-0000-000014190000}"/>
    <cellStyle name="Input 2 3 2 12 5 2" xfId="6458" xr:uid="{00000000-0005-0000-0000-000015190000}"/>
    <cellStyle name="Input 2 3 2 12 6" xfId="6459" xr:uid="{00000000-0005-0000-0000-000016190000}"/>
    <cellStyle name="Input 2 3 2 12 6 2" xfId="6460" xr:uid="{00000000-0005-0000-0000-000017190000}"/>
    <cellStyle name="Input 2 3 2 12 7" xfId="6461" xr:uid="{00000000-0005-0000-0000-000018190000}"/>
    <cellStyle name="Input 2 3 2 12 8" xfId="6462" xr:uid="{00000000-0005-0000-0000-000019190000}"/>
    <cellStyle name="Input 2 3 2 13" xfId="6463" xr:uid="{00000000-0005-0000-0000-00001A190000}"/>
    <cellStyle name="Input 2 3 2 13 2" xfId="6464" xr:uid="{00000000-0005-0000-0000-00001B190000}"/>
    <cellStyle name="Input 2 3 2 13 2 2" xfId="6465" xr:uid="{00000000-0005-0000-0000-00001C190000}"/>
    <cellStyle name="Input 2 3 2 13 2 2 2" xfId="6466" xr:uid="{00000000-0005-0000-0000-00001D190000}"/>
    <cellStyle name="Input 2 3 2 13 2 2 3" xfId="6467" xr:uid="{00000000-0005-0000-0000-00001E190000}"/>
    <cellStyle name="Input 2 3 2 13 2 2 4" xfId="6468" xr:uid="{00000000-0005-0000-0000-00001F190000}"/>
    <cellStyle name="Input 2 3 2 13 2 2 5" xfId="6469" xr:uid="{00000000-0005-0000-0000-000020190000}"/>
    <cellStyle name="Input 2 3 2 13 2 3" xfId="6470" xr:uid="{00000000-0005-0000-0000-000021190000}"/>
    <cellStyle name="Input 2 3 2 13 2 3 2" xfId="6471" xr:uid="{00000000-0005-0000-0000-000022190000}"/>
    <cellStyle name="Input 2 3 2 13 2 3 3" xfId="6472" xr:uid="{00000000-0005-0000-0000-000023190000}"/>
    <cellStyle name="Input 2 3 2 13 2 3 4" xfId="6473" xr:uid="{00000000-0005-0000-0000-000024190000}"/>
    <cellStyle name="Input 2 3 2 13 2 3 5" xfId="6474" xr:uid="{00000000-0005-0000-0000-000025190000}"/>
    <cellStyle name="Input 2 3 2 13 2 4" xfId="6475" xr:uid="{00000000-0005-0000-0000-000026190000}"/>
    <cellStyle name="Input 2 3 2 13 2 4 2" xfId="6476" xr:uid="{00000000-0005-0000-0000-000027190000}"/>
    <cellStyle name="Input 2 3 2 13 2 5" xfId="6477" xr:uid="{00000000-0005-0000-0000-000028190000}"/>
    <cellStyle name="Input 2 3 2 13 2 5 2" xfId="6478" xr:uid="{00000000-0005-0000-0000-000029190000}"/>
    <cellStyle name="Input 2 3 2 13 2 6" xfId="6479" xr:uid="{00000000-0005-0000-0000-00002A190000}"/>
    <cellStyle name="Input 2 3 2 13 2 7" xfId="6480" xr:uid="{00000000-0005-0000-0000-00002B190000}"/>
    <cellStyle name="Input 2 3 2 13 3" xfId="6481" xr:uid="{00000000-0005-0000-0000-00002C190000}"/>
    <cellStyle name="Input 2 3 2 13 3 2" xfId="6482" xr:uid="{00000000-0005-0000-0000-00002D190000}"/>
    <cellStyle name="Input 2 3 2 13 3 3" xfId="6483" xr:uid="{00000000-0005-0000-0000-00002E190000}"/>
    <cellStyle name="Input 2 3 2 13 3 4" xfId="6484" xr:uid="{00000000-0005-0000-0000-00002F190000}"/>
    <cellStyle name="Input 2 3 2 13 3 5" xfId="6485" xr:uid="{00000000-0005-0000-0000-000030190000}"/>
    <cellStyle name="Input 2 3 2 13 4" xfId="6486" xr:uid="{00000000-0005-0000-0000-000031190000}"/>
    <cellStyle name="Input 2 3 2 13 4 2" xfId="6487" xr:uid="{00000000-0005-0000-0000-000032190000}"/>
    <cellStyle name="Input 2 3 2 13 4 3" xfId="6488" xr:uid="{00000000-0005-0000-0000-000033190000}"/>
    <cellStyle name="Input 2 3 2 13 4 4" xfId="6489" xr:uid="{00000000-0005-0000-0000-000034190000}"/>
    <cellStyle name="Input 2 3 2 13 4 5" xfId="6490" xr:uid="{00000000-0005-0000-0000-000035190000}"/>
    <cellStyle name="Input 2 3 2 13 5" xfId="6491" xr:uid="{00000000-0005-0000-0000-000036190000}"/>
    <cellStyle name="Input 2 3 2 13 5 2" xfId="6492" xr:uid="{00000000-0005-0000-0000-000037190000}"/>
    <cellStyle name="Input 2 3 2 13 6" xfId="6493" xr:uid="{00000000-0005-0000-0000-000038190000}"/>
    <cellStyle name="Input 2 3 2 13 6 2" xfId="6494" xr:uid="{00000000-0005-0000-0000-000039190000}"/>
    <cellStyle name="Input 2 3 2 13 7" xfId="6495" xr:uid="{00000000-0005-0000-0000-00003A190000}"/>
    <cellStyle name="Input 2 3 2 13 8" xfId="6496" xr:uid="{00000000-0005-0000-0000-00003B190000}"/>
    <cellStyle name="Input 2 3 2 14" xfId="6497" xr:uid="{00000000-0005-0000-0000-00003C190000}"/>
    <cellStyle name="Input 2 3 2 14 2" xfId="6498" xr:uid="{00000000-0005-0000-0000-00003D190000}"/>
    <cellStyle name="Input 2 3 2 14 2 2" xfId="6499" xr:uid="{00000000-0005-0000-0000-00003E190000}"/>
    <cellStyle name="Input 2 3 2 14 2 2 2" xfId="6500" xr:uid="{00000000-0005-0000-0000-00003F190000}"/>
    <cellStyle name="Input 2 3 2 14 2 2 3" xfId="6501" xr:uid="{00000000-0005-0000-0000-000040190000}"/>
    <cellStyle name="Input 2 3 2 14 2 2 4" xfId="6502" xr:uid="{00000000-0005-0000-0000-000041190000}"/>
    <cellStyle name="Input 2 3 2 14 2 2 5" xfId="6503" xr:uid="{00000000-0005-0000-0000-000042190000}"/>
    <cellStyle name="Input 2 3 2 14 2 3" xfId="6504" xr:uid="{00000000-0005-0000-0000-000043190000}"/>
    <cellStyle name="Input 2 3 2 14 2 3 2" xfId="6505" xr:uid="{00000000-0005-0000-0000-000044190000}"/>
    <cellStyle name="Input 2 3 2 14 2 3 3" xfId="6506" xr:uid="{00000000-0005-0000-0000-000045190000}"/>
    <cellStyle name="Input 2 3 2 14 2 3 4" xfId="6507" xr:uid="{00000000-0005-0000-0000-000046190000}"/>
    <cellStyle name="Input 2 3 2 14 2 3 5" xfId="6508" xr:uid="{00000000-0005-0000-0000-000047190000}"/>
    <cellStyle name="Input 2 3 2 14 2 4" xfId="6509" xr:uid="{00000000-0005-0000-0000-000048190000}"/>
    <cellStyle name="Input 2 3 2 14 2 4 2" xfId="6510" xr:uid="{00000000-0005-0000-0000-000049190000}"/>
    <cellStyle name="Input 2 3 2 14 2 5" xfId="6511" xr:uid="{00000000-0005-0000-0000-00004A190000}"/>
    <cellStyle name="Input 2 3 2 14 2 5 2" xfId="6512" xr:uid="{00000000-0005-0000-0000-00004B190000}"/>
    <cellStyle name="Input 2 3 2 14 2 6" xfId="6513" xr:uid="{00000000-0005-0000-0000-00004C190000}"/>
    <cellStyle name="Input 2 3 2 14 2 7" xfId="6514" xr:uid="{00000000-0005-0000-0000-00004D190000}"/>
    <cellStyle name="Input 2 3 2 14 3" xfId="6515" xr:uid="{00000000-0005-0000-0000-00004E190000}"/>
    <cellStyle name="Input 2 3 2 14 3 2" xfId="6516" xr:uid="{00000000-0005-0000-0000-00004F190000}"/>
    <cellStyle name="Input 2 3 2 14 3 3" xfId="6517" xr:uid="{00000000-0005-0000-0000-000050190000}"/>
    <cellStyle name="Input 2 3 2 14 3 4" xfId="6518" xr:uid="{00000000-0005-0000-0000-000051190000}"/>
    <cellStyle name="Input 2 3 2 14 3 5" xfId="6519" xr:uid="{00000000-0005-0000-0000-000052190000}"/>
    <cellStyle name="Input 2 3 2 14 4" xfId="6520" xr:uid="{00000000-0005-0000-0000-000053190000}"/>
    <cellStyle name="Input 2 3 2 14 4 2" xfId="6521" xr:uid="{00000000-0005-0000-0000-000054190000}"/>
    <cellStyle name="Input 2 3 2 14 4 3" xfId="6522" xr:uid="{00000000-0005-0000-0000-000055190000}"/>
    <cellStyle name="Input 2 3 2 14 4 4" xfId="6523" xr:uid="{00000000-0005-0000-0000-000056190000}"/>
    <cellStyle name="Input 2 3 2 14 4 5" xfId="6524" xr:uid="{00000000-0005-0000-0000-000057190000}"/>
    <cellStyle name="Input 2 3 2 14 5" xfId="6525" xr:uid="{00000000-0005-0000-0000-000058190000}"/>
    <cellStyle name="Input 2 3 2 14 5 2" xfId="6526" xr:uid="{00000000-0005-0000-0000-000059190000}"/>
    <cellStyle name="Input 2 3 2 14 6" xfId="6527" xr:uid="{00000000-0005-0000-0000-00005A190000}"/>
    <cellStyle name="Input 2 3 2 14 6 2" xfId="6528" xr:uid="{00000000-0005-0000-0000-00005B190000}"/>
    <cellStyle name="Input 2 3 2 14 7" xfId="6529" xr:uid="{00000000-0005-0000-0000-00005C190000}"/>
    <cellStyle name="Input 2 3 2 14 8" xfId="6530" xr:uid="{00000000-0005-0000-0000-00005D190000}"/>
    <cellStyle name="Input 2 3 2 15" xfId="6531" xr:uid="{00000000-0005-0000-0000-00005E190000}"/>
    <cellStyle name="Input 2 3 2 15 2" xfId="6532" xr:uid="{00000000-0005-0000-0000-00005F190000}"/>
    <cellStyle name="Input 2 3 2 15 2 2" xfId="6533" xr:uid="{00000000-0005-0000-0000-000060190000}"/>
    <cellStyle name="Input 2 3 2 15 2 3" xfId="6534" xr:uid="{00000000-0005-0000-0000-000061190000}"/>
    <cellStyle name="Input 2 3 2 15 2 4" xfId="6535" xr:uid="{00000000-0005-0000-0000-000062190000}"/>
    <cellStyle name="Input 2 3 2 15 2 5" xfId="6536" xr:uid="{00000000-0005-0000-0000-000063190000}"/>
    <cellStyle name="Input 2 3 2 15 3" xfId="6537" xr:uid="{00000000-0005-0000-0000-000064190000}"/>
    <cellStyle name="Input 2 3 2 15 3 2" xfId="6538" xr:uid="{00000000-0005-0000-0000-000065190000}"/>
    <cellStyle name="Input 2 3 2 15 3 3" xfId="6539" xr:uid="{00000000-0005-0000-0000-000066190000}"/>
    <cellStyle name="Input 2 3 2 15 3 4" xfId="6540" xr:uid="{00000000-0005-0000-0000-000067190000}"/>
    <cellStyle name="Input 2 3 2 15 3 5" xfId="6541" xr:uid="{00000000-0005-0000-0000-000068190000}"/>
    <cellStyle name="Input 2 3 2 15 4" xfId="6542" xr:uid="{00000000-0005-0000-0000-000069190000}"/>
    <cellStyle name="Input 2 3 2 15 4 2" xfId="6543" xr:uid="{00000000-0005-0000-0000-00006A190000}"/>
    <cellStyle name="Input 2 3 2 15 5" xfId="6544" xr:uid="{00000000-0005-0000-0000-00006B190000}"/>
    <cellStyle name="Input 2 3 2 15 5 2" xfId="6545" xr:uid="{00000000-0005-0000-0000-00006C190000}"/>
    <cellStyle name="Input 2 3 2 15 6" xfId="6546" xr:uid="{00000000-0005-0000-0000-00006D190000}"/>
    <cellStyle name="Input 2 3 2 15 7" xfId="6547" xr:uid="{00000000-0005-0000-0000-00006E190000}"/>
    <cellStyle name="Input 2 3 2 16" xfId="6548" xr:uid="{00000000-0005-0000-0000-00006F190000}"/>
    <cellStyle name="Input 2 3 2 16 2" xfId="6549" xr:uid="{00000000-0005-0000-0000-000070190000}"/>
    <cellStyle name="Input 2 3 2 16 3" xfId="6550" xr:uid="{00000000-0005-0000-0000-000071190000}"/>
    <cellStyle name="Input 2 3 2 16 4" xfId="6551" xr:uid="{00000000-0005-0000-0000-000072190000}"/>
    <cellStyle name="Input 2 3 2 16 5" xfId="6552" xr:uid="{00000000-0005-0000-0000-000073190000}"/>
    <cellStyle name="Input 2 3 2 17" xfId="6553" xr:uid="{00000000-0005-0000-0000-000074190000}"/>
    <cellStyle name="Input 2 3 2 17 2" xfId="6554" xr:uid="{00000000-0005-0000-0000-000075190000}"/>
    <cellStyle name="Input 2 3 2 17 3" xfId="6555" xr:uid="{00000000-0005-0000-0000-000076190000}"/>
    <cellStyle name="Input 2 3 2 17 4" xfId="6556" xr:uid="{00000000-0005-0000-0000-000077190000}"/>
    <cellStyle name="Input 2 3 2 17 5" xfId="6557" xr:uid="{00000000-0005-0000-0000-000078190000}"/>
    <cellStyle name="Input 2 3 2 18" xfId="6558" xr:uid="{00000000-0005-0000-0000-000079190000}"/>
    <cellStyle name="Input 2 3 2 18 2" xfId="6559" xr:uid="{00000000-0005-0000-0000-00007A190000}"/>
    <cellStyle name="Input 2 3 2 19" xfId="6560" xr:uid="{00000000-0005-0000-0000-00007B190000}"/>
    <cellStyle name="Input 2 3 2 19 2" xfId="6561" xr:uid="{00000000-0005-0000-0000-00007C190000}"/>
    <cellStyle name="Input 2 3 2 2" xfId="6562" xr:uid="{00000000-0005-0000-0000-00007D190000}"/>
    <cellStyle name="Input 2 3 2 2 2" xfId="6563" xr:uid="{00000000-0005-0000-0000-00007E190000}"/>
    <cellStyle name="Input 2 3 2 2 2 2" xfId="6564" xr:uid="{00000000-0005-0000-0000-00007F190000}"/>
    <cellStyle name="Input 2 3 2 2 2 2 2" xfId="6565" xr:uid="{00000000-0005-0000-0000-000080190000}"/>
    <cellStyle name="Input 2 3 2 2 2 2 3" xfId="6566" xr:uid="{00000000-0005-0000-0000-000081190000}"/>
    <cellStyle name="Input 2 3 2 2 2 2 4" xfId="6567" xr:uid="{00000000-0005-0000-0000-000082190000}"/>
    <cellStyle name="Input 2 3 2 2 2 2 5" xfId="6568" xr:uid="{00000000-0005-0000-0000-000083190000}"/>
    <cellStyle name="Input 2 3 2 2 2 3" xfId="6569" xr:uid="{00000000-0005-0000-0000-000084190000}"/>
    <cellStyle name="Input 2 3 2 2 2 3 2" xfId="6570" xr:uid="{00000000-0005-0000-0000-000085190000}"/>
    <cellStyle name="Input 2 3 2 2 2 3 3" xfId="6571" xr:uid="{00000000-0005-0000-0000-000086190000}"/>
    <cellStyle name="Input 2 3 2 2 2 3 4" xfId="6572" xr:uid="{00000000-0005-0000-0000-000087190000}"/>
    <cellStyle name="Input 2 3 2 2 2 3 5" xfId="6573" xr:uid="{00000000-0005-0000-0000-000088190000}"/>
    <cellStyle name="Input 2 3 2 2 2 4" xfId="6574" xr:uid="{00000000-0005-0000-0000-000089190000}"/>
    <cellStyle name="Input 2 3 2 2 2 4 2" xfId="6575" xr:uid="{00000000-0005-0000-0000-00008A190000}"/>
    <cellStyle name="Input 2 3 2 2 2 5" xfId="6576" xr:uid="{00000000-0005-0000-0000-00008B190000}"/>
    <cellStyle name="Input 2 3 2 2 2 5 2" xfId="6577" xr:uid="{00000000-0005-0000-0000-00008C190000}"/>
    <cellStyle name="Input 2 3 2 2 2 6" xfId="6578" xr:uid="{00000000-0005-0000-0000-00008D190000}"/>
    <cellStyle name="Input 2 3 2 2 2 7" xfId="6579" xr:uid="{00000000-0005-0000-0000-00008E190000}"/>
    <cellStyle name="Input 2 3 2 2 3" xfId="6580" xr:uid="{00000000-0005-0000-0000-00008F190000}"/>
    <cellStyle name="Input 2 3 2 2 3 2" xfId="6581" xr:uid="{00000000-0005-0000-0000-000090190000}"/>
    <cellStyle name="Input 2 3 2 2 3 3" xfId="6582" xr:uid="{00000000-0005-0000-0000-000091190000}"/>
    <cellStyle name="Input 2 3 2 2 3 4" xfId="6583" xr:uid="{00000000-0005-0000-0000-000092190000}"/>
    <cellStyle name="Input 2 3 2 2 3 5" xfId="6584" xr:uid="{00000000-0005-0000-0000-000093190000}"/>
    <cellStyle name="Input 2 3 2 2 4" xfId="6585" xr:uid="{00000000-0005-0000-0000-000094190000}"/>
    <cellStyle name="Input 2 3 2 2 4 2" xfId="6586" xr:uid="{00000000-0005-0000-0000-000095190000}"/>
    <cellStyle name="Input 2 3 2 2 4 3" xfId="6587" xr:uid="{00000000-0005-0000-0000-000096190000}"/>
    <cellStyle name="Input 2 3 2 2 4 4" xfId="6588" xr:uid="{00000000-0005-0000-0000-000097190000}"/>
    <cellStyle name="Input 2 3 2 2 4 5" xfId="6589" xr:uid="{00000000-0005-0000-0000-000098190000}"/>
    <cellStyle name="Input 2 3 2 2 5" xfId="6590" xr:uid="{00000000-0005-0000-0000-000099190000}"/>
    <cellStyle name="Input 2 3 2 2 5 2" xfId="6591" xr:uid="{00000000-0005-0000-0000-00009A190000}"/>
    <cellStyle name="Input 2 3 2 2 6" xfId="6592" xr:uid="{00000000-0005-0000-0000-00009B190000}"/>
    <cellStyle name="Input 2 3 2 2 6 2" xfId="6593" xr:uid="{00000000-0005-0000-0000-00009C190000}"/>
    <cellStyle name="Input 2 3 2 2 7" xfId="6594" xr:uid="{00000000-0005-0000-0000-00009D190000}"/>
    <cellStyle name="Input 2 3 2 2 8" xfId="6595" xr:uid="{00000000-0005-0000-0000-00009E190000}"/>
    <cellStyle name="Input 2 3 2 20" xfId="6596" xr:uid="{00000000-0005-0000-0000-00009F190000}"/>
    <cellStyle name="Input 2 3 2 21" xfId="6597" xr:uid="{00000000-0005-0000-0000-0000A0190000}"/>
    <cellStyle name="Input 2 3 2 3" xfId="6598" xr:uid="{00000000-0005-0000-0000-0000A1190000}"/>
    <cellStyle name="Input 2 3 2 3 2" xfId="6599" xr:uid="{00000000-0005-0000-0000-0000A2190000}"/>
    <cellStyle name="Input 2 3 2 3 2 2" xfId="6600" xr:uid="{00000000-0005-0000-0000-0000A3190000}"/>
    <cellStyle name="Input 2 3 2 3 2 2 2" xfId="6601" xr:uid="{00000000-0005-0000-0000-0000A4190000}"/>
    <cellStyle name="Input 2 3 2 3 2 2 3" xfId="6602" xr:uid="{00000000-0005-0000-0000-0000A5190000}"/>
    <cellStyle name="Input 2 3 2 3 2 2 4" xfId="6603" xr:uid="{00000000-0005-0000-0000-0000A6190000}"/>
    <cellStyle name="Input 2 3 2 3 2 2 5" xfId="6604" xr:uid="{00000000-0005-0000-0000-0000A7190000}"/>
    <cellStyle name="Input 2 3 2 3 2 3" xfId="6605" xr:uid="{00000000-0005-0000-0000-0000A8190000}"/>
    <cellStyle name="Input 2 3 2 3 2 3 2" xfId="6606" xr:uid="{00000000-0005-0000-0000-0000A9190000}"/>
    <cellStyle name="Input 2 3 2 3 2 3 3" xfId="6607" xr:uid="{00000000-0005-0000-0000-0000AA190000}"/>
    <cellStyle name="Input 2 3 2 3 2 3 4" xfId="6608" xr:uid="{00000000-0005-0000-0000-0000AB190000}"/>
    <cellStyle name="Input 2 3 2 3 2 3 5" xfId="6609" xr:uid="{00000000-0005-0000-0000-0000AC190000}"/>
    <cellStyle name="Input 2 3 2 3 2 4" xfId="6610" xr:uid="{00000000-0005-0000-0000-0000AD190000}"/>
    <cellStyle name="Input 2 3 2 3 2 4 2" xfId="6611" xr:uid="{00000000-0005-0000-0000-0000AE190000}"/>
    <cellStyle name="Input 2 3 2 3 2 5" xfId="6612" xr:uid="{00000000-0005-0000-0000-0000AF190000}"/>
    <cellStyle name="Input 2 3 2 3 2 5 2" xfId="6613" xr:uid="{00000000-0005-0000-0000-0000B0190000}"/>
    <cellStyle name="Input 2 3 2 3 2 6" xfId="6614" xr:uid="{00000000-0005-0000-0000-0000B1190000}"/>
    <cellStyle name="Input 2 3 2 3 2 7" xfId="6615" xr:uid="{00000000-0005-0000-0000-0000B2190000}"/>
    <cellStyle name="Input 2 3 2 3 3" xfId="6616" xr:uid="{00000000-0005-0000-0000-0000B3190000}"/>
    <cellStyle name="Input 2 3 2 3 3 2" xfId="6617" xr:uid="{00000000-0005-0000-0000-0000B4190000}"/>
    <cellStyle name="Input 2 3 2 3 3 3" xfId="6618" xr:uid="{00000000-0005-0000-0000-0000B5190000}"/>
    <cellStyle name="Input 2 3 2 3 3 4" xfId="6619" xr:uid="{00000000-0005-0000-0000-0000B6190000}"/>
    <cellStyle name="Input 2 3 2 3 3 5" xfId="6620" xr:uid="{00000000-0005-0000-0000-0000B7190000}"/>
    <cellStyle name="Input 2 3 2 3 4" xfId="6621" xr:uid="{00000000-0005-0000-0000-0000B8190000}"/>
    <cellStyle name="Input 2 3 2 3 4 2" xfId="6622" xr:uid="{00000000-0005-0000-0000-0000B9190000}"/>
    <cellStyle name="Input 2 3 2 3 4 3" xfId="6623" xr:uid="{00000000-0005-0000-0000-0000BA190000}"/>
    <cellStyle name="Input 2 3 2 3 4 4" xfId="6624" xr:uid="{00000000-0005-0000-0000-0000BB190000}"/>
    <cellStyle name="Input 2 3 2 3 4 5" xfId="6625" xr:uid="{00000000-0005-0000-0000-0000BC190000}"/>
    <cellStyle name="Input 2 3 2 3 5" xfId="6626" xr:uid="{00000000-0005-0000-0000-0000BD190000}"/>
    <cellStyle name="Input 2 3 2 3 5 2" xfId="6627" xr:uid="{00000000-0005-0000-0000-0000BE190000}"/>
    <cellStyle name="Input 2 3 2 3 6" xfId="6628" xr:uid="{00000000-0005-0000-0000-0000BF190000}"/>
    <cellStyle name="Input 2 3 2 3 6 2" xfId="6629" xr:uid="{00000000-0005-0000-0000-0000C0190000}"/>
    <cellStyle name="Input 2 3 2 3 7" xfId="6630" xr:uid="{00000000-0005-0000-0000-0000C1190000}"/>
    <cellStyle name="Input 2 3 2 3 8" xfId="6631" xr:uid="{00000000-0005-0000-0000-0000C2190000}"/>
    <cellStyle name="Input 2 3 2 4" xfId="6632" xr:uid="{00000000-0005-0000-0000-0000C3190000}"/>
    <cellStyle name="Input 2 3 2 4 2" xfId="6633" xr:uid="{00000000-0005-0000-0000-0000C4190000}"/>
    <cellStyle name="Input 2 3 2 4 2 2" xfId="6634" xr:uid="{00000000-0005-0000-0000-0000C5190000}"/>
    <cellStyle name="Input 2 3 2 4 2 2 2" xfId="6635" xr:uid="{00000000-0005-0000-0000-0000C6190000}"/>
    <cellStyle name="Input 2 3 2 4 2 2 3" xfId="6636" xr:uid="{00000000-0005-0000-0000-0000C7190000}"/>
    <cellStyle name="Input 2 3 2 4 2 2 4" xfId="6637" xr:uid="{00000000-0005-0000-0000-0000C8190000}"/>
    <cellStyle name="Input 2 3 2 4 2 2 5" xfId="6638" xr:uid="{00000000-0005-0000-0000-0000C9190000}"/>
    <cellStyle name="Input 2 3 2 4 2 3" xfId="6639" xr:uid="{00000000-0005-0000-0000-0000CA190000}"/>
    <cellStyle name="Input 2 3 2 4 2 3 2" xfId="6640" xr:uid="{00000000-0005-0000-0000-0000CB190000}"/>
    <cellStyle name="Input 2 3 2 4 2 3 3" xfId="6641" xr:uid="{00000000-0005-0000-0000-0000CC190000}"/>
    <cellStyle name="Input 2 3 2 4 2 3 4" xfId="6642" xr:uid="{00000000-0005-0000-0000-0000CD190000}"/>
    <cellStyle name="Input 2 3 2 4 2 3 5" xfId="6643" xr:uid="{00000000-0005-0000-0000-0000CE190000}"/>
    <cellStyle name="Input 2 3 2 4 2 4" xfId="6644" xr:uid="{00000000-0005-0000-0000-0000CF190000}"/>
    <cellStyle name="Input 2 3 2 4 2 4 2" xfId="6645" xr:uid="{00000000-0005-0000-0000-0000D0190000}"/>
    <cellStyle name="Input 2 3 2 4 2 5" xfId="6646" xr:uid="{00000000-0005-0000-0000-0000D1190000}"/>
    <cellStyle name="Input 2 3 2 4 2 5 2" xfId="6647" xr:uid="{00000000-0005-0000-0000-0000D2190000}"/>
    <cellStyle name="Input 2 3 2 4 2 6" xfId="6648" xr:uid="{00000000-0005-0000-0000-0000D3190000}"/>
    <cellStyle name="Input 2 3 2 4 2 7" xfId="6649" xr:uid="{00000000-0005-0000-0000-0000D4190000}"/>
    <cellStyle name="Input 2 3 2 4 3" xfId="6650" xr:uid="{00000000-0005-0000-0000-0000D5190000}"/>
    <cellStyle name="Input 2 3 2 4 3 2" xfId="6651" xr:uid="{00000000-0005-0000-0000-0000D6190000}"/>
    <cellStyle name="Input 2 3 2 4 3 3" xfId="6652" xr:uid="{00000000-0005-0000-0000-0000D7190000}"/>
    <cellStyle name="Input 2 3 2 4 3 4" xfId="6653" xr:uid="{00000000-0005-0000-0000-0000D8190000}"/>
    <cellStyle name="Input 2 3 2 4 3 5" xfId="6654" xr:uid="{00000000-0005-0000-0000-0000D9190000}"/>
    <cellStyle name="Input 2 3 2 4 4" xfId="6655" xr:uid="{00000000-0005-0000-0000-0000DA190000}"/>
    <cellStyle name="Input 2 3 2 4 4 2" xfId="6656" xr:uid="{00000000-0005-0000-0000-0000DB190000}"/>
    <cellStyle name="Input 2 3 2 4 4 3" xfId="6657" xr:uid="{00000000-0005-0000-0000-0000DC190000}"/>
    <cellStyle name="Input 2 3 2 4 4 4" xfId="6658" xr:uid="{00000000-0005-0000-0000-0000DD190000}"/>
    <cellStyle name="Input 2 3 2 4 4 5" xfId="6659" xr:uid="{00000000-0005-0000-0000-0000DE190000}"/>
    <cellStyle name="Input 2 3 2 4 5" xfId="6660" xr:uid="{00000000-0005-0000-0000-0000DF190000}"/>
    <cellStyle name="Input 2 3 2 4 5 2" xfId="6661" xr:uid="{00000000-0005-0000-0000-0000E0190000}"/>
    <cellStyle name="Input 2 3 2 4 6" xfId="6662" xr:uid="{00000000-0005-0000-0000-0000E1190000}"/>
    <cellStyle name="Input 2 3 2 4 6 2" xfId="6663" xr:uid="{00000000-0005-0000-0000-0000E2190000}"/>
    <cellStyle name="Input 2 3 2 4 7" xfId="6664" xr:uid="{00000000-0005-0000-0000-0000E3190000}"/>
    <cellStyle name="Input 2 3 2 4 8" xfId="6665" xr:uid="{00000000-0005-0000-0000-0000E4190000}"/>
    <cellStyle name="Input 2 3 2 5" xfId="6666" xr:uid="{00000000-0005-0000-0000-0000E5190000}"/>
    <cellStyle name="Input 2 3 2 5 2" xfId="6667" xr:uid="{00000000-0005-0000-0000-0000E6190000}"/>
    <cellStyle name="Input 2 3 2 5 2 2" xfId="6668" xr:uid="{00000000-0005-0000-0000-0000E7190000}"/>
    <cellStyle name="Input 2 3 2 5 2 2 2" xfId="6669" xr:uid="{00000000-0005-0000-0000-0000E8190000}"/>
    <cellStyle name="Input 2 3 2 5 2 2 3" xfId="6670" xr:uid="{00000000-0005-0000-0000-0000E9190000}"/>
    <cellStyle name="Input 2 3 2 5 2 2 4" xfId="6671" xr:uid="{00000000-0005-0000-0000-0000EA190000}"/>
    <cellStyle name="Input 2 3 2 5 2 2 5" xfId="6672" xr:uid="{00000000-0005-0000-0000-0000EB190000}"/>
    <cellStyle name="Input 2 3 2 5 2 3" xfId="6673" xr:uid="{00000000-0005-0000-0000-0000EC190000}"/>
    <cellStyle name="Input 2 3 2 5 2 3 2" xfId="6674" xr:uid="{00000000-0005-0000-0000-0000ED190000}"/>
    <cellStyle name="Input 2 3 2 5 2 3 3" xfId="6675" xr:uid="{00000000-0005-0000-0000-0000EE190000}"/>
    <cellStyle name="Input 2 3 2 5 2 3 4" xfId="6676" xr:uid="{00000000-0005-0000-0000-0000EF190000}"/>
    <cellStyle name="Input 2 3 2 5 2 3 5" xfId="6677" xr:uid="{00000000-0005-0000-0000-0000F0190000}"/>
    <cellStyle name="Input 2 3 2 5 2 4" xfId="6678" xr:uid="{00000000-0005-0000-0000-0000F1190000}"/>
    <cellStyle name="Input 2 3 2 5 2 4 2" xfId="6679" xr:uid="{00000000-0005-0000-0000-0000F2190000}"/>
    <cellStyle name="Input 2 3 2 5 2 5" xfId="6680" xr:uid="{00000000-0005-0000-0000-0000F3190000}"/>
    <cellStyle name="Input 2 3 2 5 2 5 2" xfId="6681" xr:uid="{00000000-0005-0000-0000-0000F4190000}"/>
    <cellStyle name="Input 2 3 2 5 2 6" xfId="6682" xr:uid="{00000000-0005-0000-0000-0000F5190000}"/>
    <cellStyle name="Input 2 3 2 5 2 7" xfId="6683" xr:uid="{00000000-0005-0000-0000-0000F6190000}"/>
    <cellStyle name="Input 2 3 2 5 3" xfId="6684" xr:uid="{00000000-0005-0000-0000-0000F7190000}"/>
    <cellStyle name="Input 2 3 2 5 3 2" xfId="6685" xr:uid="{00000000-0005-0000-0000-0000F8190000}"/>
    <cellStyle name="Input 2 3 2 5 3 3" xfId="6686" xr:uid="{00000000-0005-0000-0000-0000F9190000}"/>
    <cellStyle name="Input 2 3 2 5 3 4" xfId="6687" xr:uid="{00000000-0005-0000-0000-0000FA190000}"/>
    <cellStyle name="Input 2 3 2 5 3 5" xfId="6688" xr:uid="{00000000-0005-0000-0000-0000FB190000}"/>
    <cellStyle name="Input 2 3 2 5 4" xfId="6689" xr:uid="{00000000-0005-0000-0000-0000FC190000}"/>
    <cellStyle name="Input 2 3 2 5 4 2" xfId="6690" xr:uid="{00000000-0005-0000-0000-0000FD190000}"/>
    <cellStyle name="Input 2 3 2 5 4 3" xfId="6691" xr:uid="{00000000-0005-0000-0000-0000FE190000}"/>
    <cellStyle name="Input 2 3 2 5 4 4" xfId="6692" xr:uid="{00000000-0005-0000-0000-0000FF190000}"/>
    <cellStyle name="Input 2 3 2 5 4 5" xfId="6693" xr:uid="{00000000-0005-0000-0000-0000001A0000}"/>
    <cellStyle name="Input 2 3 2 5 5" xfId="6694" xr:uid="{00000000-0005-0000-0000-0000011A0000}"/>
    <cellStyle name="Input 2 3 2 5 5 2" xfId="6695" xr:uid="{00000000-0005-0000-0000-0000021A0000}"/>
    <cellStyle name="Input 2 3 2 5 6" xfId="6696" xr:uid="{00000000-0005-0000-0000-0000031A0000}"/>
    <cellStyle name="Input 2 3 2 5 6 2" xfId="6697" xr:uid="{00000000-0005-0000-0000-0000041A0000}"/>
    <cellStyle name="Input 2 3 2 5 7" xfId="6698" xr:uid="{00000000-0005-0000-0000-0000051A0000}"/>
    <cellStyle name="Input 2 3 2 5 8" xfId="6699" xr:uid="{00000000-0005-0000-0000-0000061A0000}"/>
    <cellStyle name="Input 2 3 2 6" xfId="6700" xr:uid="{00000000-0005-0000-0000-0000071A0000}"/>
    <cellStyle name="Input 2 3 2 6 2" xfId="6701" xr:uid="{00000000-0005-0000-0000-0000081A0000}"/>
    <cellStyle name="Input 2 3 2 6 2 2" xfId="6702" xr:uid="{00000000-0005-0000-0000-0000091A0000}"/>
    <cellStyle name="Input 2 3 2 6 2 2 2" xfId="6703" xr:uid="{00000000-0005-0000-0000-00000A1A0000}"/>
    <cellStyle name="Input 2 3 2 6 2 2 3" xfId="6704" xr:uid="{00000000-0005-0000-0000-00000B1A0000}"/>
    <cellStyle name="Input 2 3 2 6 2 2 4" xfId="6705" xr:uid="{00000000-0005-0000-0000-00000C1A0000}"/>
    <cellStyle name="Input 2 3 2 6 2 2 5" xfId="6706" xr:uid="{00000000-0005-0000-0000-00000D1A0000}"/>
    <cellStyle name="Input 2 3 2 6 2 3" xfId="6707" xr:uid="{00000000-0005-0000-0000-00000E1A0000}"/>
    <cellStyle name="Input 2 3 2 6 2 3 2" xfId="6708" xr:uid="{00000000-0005-0000-0000-00000F1A0000}"/>
    <cellStyle name="Input 2 3 2 6 2 3 3" xfId="6709" xr:uid="{00000000-0005-0000-0000-0000101A0000}"/>
    <cellStyle name="Input 2 3 2 6 2 3 4" xfId="6710" xr:uid="{00000000-0005-0000-0000-0000111A0000}"/>
    <cellStyle name="Input 2 3 2 6 2 3 5" xfId="6711" xr:uid="{00000000-0005-0000-0000-0000121A0000}"/>
    <cellStyle name="Input 2 3 2 6 2 4" xfId="6712" xr:uid="{00000000-0005-0000-0000-0000131A0000}"/>
    <cellStyle name="Input 2 3 2 6 2 4 2" xfId="6713" xr:uid="{00000000-0005-0000-0000-0000141A0000}"/>
    <cellStyle name="Input 2 3 2 6 2 5" xfId="6714" xr:uid="{00000000-0005-0000-0000-0000151A0000}"/>
    <cellStyle name="Input 2 3 2 6 2 5 2" xfId="6715" xr:uid="{00000000-0005-0000-0000-0000161A0000}"/>
    <cellStyle name="Input 2 3 2 6 2 6" xfId="6716" xr:uid="{00000000-0005-0000-0000-0000171A0000}"/>
    <cellStyle name="Input 2 3 2 6 2 7" xfId="6717" xr:uid="{00000000-0005-0000-0000-0000181A0000}"/>
    <cellStyle name="Input 2 3 2 6 3" xfId="6718" xr:uid="{00000000-0005-0000-0000-0000191A0000}"/>
    <cellStyle name="Input 2 3 2 6 3 2" xfId="6719" xr:uid="{00000000-0005-0000-0000-00001A1A0000}"/>
    <cellStyle name="Input 2 3 2 6 3 3" xfId="6720" xr:uid="{00000000-0005-0000-0000-00001B1A0000}"/>
    <cellStyle name="Input 2 3 2 6 3 4" xfId="6721" xr:uid="{00000000-0005-0000-0000-00001C1A0000}"/>
    <cellStyle name="Input 2 3 2 6 3 5" xfId="6722" xr:uid="{00000000-0005-0000-0000-00001D1A0000}"/>
    <cellStyle name="Input 2 3 2 6 4" xfId="6723" xr:uid="{00000000-0005-0000-0000-00001E1A0000}"/>
    <cellStyle name="Input 2 3 2 6 4 2" xfId="6724" xr:uid="{00000000-0005-0000-0000-00001F1A0000}"/>
    <cellStyle name="Input 2 3 2 6 4 3" xfId="6725" xr:uid="{00000000-0005-0000-0000-0000201A0000}"/>
    <cellStyle name="Input 2 3 2 6 4 4" xfId="6726" xr:uid="{00000000-0005-0000-0000-0000211A0000}"/>
    <cellStyle name="Input 2 3 2 6 4 5" xfId="6727" xr:uid="{00000000-0005-0000-0000-0000221A0000}"/>
    <cellStyle name="Input 2 3 2 6 5" xfId="6728" xr:uid="{00000000-0005-0000-0000-0000231A0000}"/>
    <cellStyle name="Input 2 3 2 6 5 2" xfId="6729" xr:uid="{00000000-0005-0000-0000-0000241A0000}"/>
    <cellStyle name="Input 2 3 2 6 6" xfId="6730" xr:uid="{00000000-0005-0000-0000-0000251A0000}"/>
    <cellStyle name="Input 2 3 2 6 6 2" xfId="6731" xr:uid="{00000000-0005-0000-0000-0000261A0000}"/>
    <cellStyle name="Input 2 3 2 6 7" xfId="6732" xr:uid="{00000000-0005-0000-0000-0000271A0000}"/>
    <cellStyle name="Input 2 3 2 6 8" xfId="6733" xr:uid="{00000000-0005-0000-0000-0000281A0000}"/>
    <cellStyle name="Input 2 3 2 7" xfId="6734" xr:uid="{00000000-0005-0000-0000-0000291A0000}"/>
    <cellStyle name="Input 2 3 2 7 2" xfId="6735" xr:uid="{00000000-0005-0000-0000-00002A1A0000}"/>
    <cellStyle name="Input 2 3 2 7 2 2" xfId="6736" xr:uid="{00000000-0005-0000-0000-00002B1A0000}"/>
    <cellStyle name="Input 2 3 2 7 2 2 2" xfId="6737" xr:uid="{00000000-0005-0000-0000-00002C1A0000}"/>
    <cellStyle name="Input 2 3 2 7 2 2 3" xfId="6738" xr:uid="{00000000-0005-0000-0000-00002D1A0000}"/>
    <cellStyle name="Input 2 3 2 7 2 2 4" xfId="6739" xr:uid="{00000000-0005-0000-0000-00002E1A0000}"/>
    <cellStyle name="Input 2 3 2 7 2 2 5" xfId="6740" xr:uid="{00000000-0005-0000-0000-00002F1A0000}"/>
    <cellStyle name="Input 2 3 2 7 2 3" xfId="6741" xr:uid="{00000000-0005-0000-0000-0000301A0000}"/>
    <cellStyle name="Input 2 3 2 7 2 3 2" xfId="6742" xr:uid="{00000000-0005-0000-0000-0000311A0000}"/>
    <cellStyle name="Input 2 3 2 7 2 3 3" xfId="6743" xr:uid="{00000000-0005-0000-0000-0000321A0000}"/>
    <cellStyle name="Input 2 3 2 7 2 3 4" xfId="6744" xr:uid="{00000000-0005-0000-0000-0000331A0000}"/>
    <cellStyle name="Input 2 3 2 7 2 3 5" xfId="6745" xr:uid="{00000000-0005-0000-0000-0000341A0000}"/>
    <cellStyle name="Input 2 3 2 7 2 4" xfId="6746" xr:uid="{00000000-0005-0000-0000-0000351A0000}"/>
    <cellStyle name="Input 2 3 2 7 2 4 2" xfId="6747" xr:uid="{00000000-0005-0000-0000-0000361A0000}"/>
    <cellStyle name="Input 2 3 2 7 2 5" xfId="6748" xr:uid="{00000000-0005-0000-0000-0000371A0000}"/>
    <cellStyle name="Input 2 3 2 7 2 5 2" xfId="6749" xr:uid="{00000000-0005-0000-0000-0000381A0000}"/>
    <cellStyle name="Input 2 3 2 7 2 6" xfId="6750" xr:uid="{00000000-0005-0000-0000-0000391A0000}"/>
    <cellStyle name="Input 2 3 2 7 2 7" xfId="6751" xr:uid="{00000000-0005-0000-0000-00003A1A0000}"/>
    <cellStyle name="Input 2 3 2 7 3" xfId="6752" xr:uid="{00000000-0005-0000-0000-00003B1A0000}"/>
    <cellStyle name="Input 2 3 2 7 3 2" xfId="6753" xr:uid="{00000000-0005-0000-0000-00003C1A0000}"/>
    <cellStyle name="Input 2 3 2 7 3 3" xfId="6754" xr:uid="{00000000-0005-0000-0000-00003D1A0000}"/>
    <cellStyle name="Input 2 3 2 7 3 4" xfId="6755" xr:uid="{00000000-0005-0000-0000-00003E1A0000}"/>
    <cellStyle name="Input 2 3 2 7 3 5" xfId="6756" xr:uid="{00000000-0005-0000-0000-00003F1A0000}"/>
    <cellStyle name="Input 2 3 2 7 4" xfId="6757" xr:uid="{00000000-0005-0000-0000-0000401A0000}"/>
    <cellStyle name="Input 2 3 2 7 4 2" xfId="6758" xr:uid="{00000000-0005-0000-0000-0000411A0000}"/>
    <cellStyle name="Input 2 3 2 7 4 3" xfId="6759" xr:uid="{00000000-0005-0000-0000-0000421A0000}"/>
    <cellStyle name="Input 2 3 2 7 4 4" xfId="6760" xr:uid="{00000000-0005-0000-0000-0000431A0000}"/>
    <cellStyle name="Input 2 3 2 7 4 5" xfId="6761" xr:uid="{00000000-0005-0000-0000-0000441A0000}"/>
    <cellStyle name="Input 2 3 2 7 5" xfId="6762" xr:uid="{00000000-0005-0000-0000-0000451A0000}"/>
    <cellStyle name="Input 2 3 2 7 5 2" xfId="6763" xr:uid="{00000000-0005-0000-0000-0000461A0000}"/>
    <cellStyle name="Input 2 3 2 7 6" xfId="6764" xr:uid="{00000000-0005-0000-0000-0000471A0000}"/>
    <cellStyle name="Input 2 3 2 7 6 2" xfId="6765" xr:uid="{00000000-0005-0000-0000-0000481A0000}"/>
    <cellStyle name="Input 2 3 2 7 7" xfId="6766" xr:uid="{00000000-0005-0000-0000-0000491A0000}"/>
    <cellStyle name="Input 2 3 2 7 8" xfId="6767" xr:uid="{00000000-0005-0000-0000-00004A1A0000}"/>
    <cellStyle name="Input 2 3 2 8" xfId="6768" xr:uid="{00000000-0005-0000-0000-00004B1A0000}"/>
    <cellStyle name="Input 2 3 2 8 2" xfId="6769" xr:uid="{00000000-0005-0000-0000-00004C1A0000}"/>
    <cellStyle name="Input 2 3 2 8 2 2" xfId="6770" xr:uid="{00000000-0005-0000-0000-00004D1A0000}"/>
    <cellStyle name="Input 2 3 2 8 2 2 2" xfId="6771" xr:uid="{00000000-0005-0000-0000-00004E1A0000}"/>
    <cellStyle name="Input 2 3 2 8 2 2 3" xfId="6772" xr:uid="{00000000-0005-0000-0000-00004F1A0000}"/>
    <cellStyle name="Input 2 3 2 8 2 2 4" xfId="6773" xr:uid="{00000000-0005-0000-0000-0000501A0000}"/>
    <cellStyle name="Input 2 3 2 8 2 2 5" xfId="6774" xr:uid="{00000000-0005-0000-0000-0000511A0000}"/>
    <cellStyle name="Input 2 3 2 8 2 3" xfId="6775" xr:uid="{00000000-0005-0000-0000-0000521A0000}"/>
    <cellStyle name="Input 2 3 2 8 2 3 2" xfId="6776" xr:uid="{00000000-0005-0000-0000-0000531A0000}"/>
    <cellStyle name="Input 2 3 2 8 2 3 3" xfId="6777" xr:uid="{00000000-0005-0000-0000-0000541A0000}"/>
    <cellStyle name="Input 2 3 2 8 2 3 4" xfId="6778" xr:uid="{00000000-0005-0000-0000-0000551A0000}"/>
    <cellStyle name="Input 2 3 2 8 2 3 5" xfId="6779" xr:uid="{00000000-0005-0000-0000-0000561A0000}"/>
    <cellStyle name="Input 2 3 2 8 2 4" xfId="6780" xr:uid="{00000000-0005-0000-0000-0000571A0000}"/>
    <cellStyle name="Input 2 3 2 8 2 4 2" xfId="6781" xr:uid="{00000000-0005-0000-0000-0000581A0000}"/>
    <cellStyle name="Input 2 3 2 8 2 5" xfId="6782" xr:uid="{00000000-0005-0000-0000-0000591A0000}"/>
    <cellStyle name="Input 2 3 2 8 2 5 2" xfId="6783" xr:uid="{00000000-0005-0000-0000-00005A1A0000}"/>
    <cellStyle name="Input 2 3 2 8 2 6" xfId="6784" xr:uid="{00000000-0005-0000-0000-00005B1A0000}"/>
    <cellStyle name="Input 2 3 2 8 2 7" xfId="6785" xr:uid="{00000000-0005-0000-0000-00005C1A0000}"/>
    <cellStyle name="Input 2 3 2 8 3" xfId="6786" xr:uid="{00000000-0005-0000-0000-00005D1A0000}"/>
    <cellStyle name="Input 2 3 2 8 3 2" xfId="6787" xr:uid="{00000000-0005-0000-0000-00005E1A0000}"/>
    <cellStyle name="Input 2 3 2 8 3 3" xfId="6788" xr:uid="{00000000-0005-0000-0000-00005F1A0000}"/>
    <cellStyle name="Input 2 3 2 8 3 4" xfId="6789" xr:uid="{00000000-0005-0000-0000-0000601A0000}"/>
    <cellStyle name="Input 2 3 2 8 3 5" xfId="6790" xr:uid="{00000000-0005-0000-0000-0000611A0000}"/>
    <cellStyle name="Input 2 3 2 8 4" xfId="6791" xr:uid="{00000000-0005-0000-0000-0000621A0000}"/>
    <cellStyle name="Input 2 3 2 8 4 2" xfId="6792" xr:uid="{00000000-0005-0000-0000-0000631A0000}"/>
    <cellStyle name="Input 2 3 2 8 4 3" xfId="6793" xr:uid="{00000000-0005-0000-0000-0000641A0000}"/>
    <cellStyle name="Input 2 3 2 8 4 4" xfId="6794" xr:uid="{00000000-0005-0000-0000-0000651A0000}"/>
    <cellStyle name="Input 2 3 2 8 4 5" xfId="6795" xr:uid="{00000000-0005-0000-0000-0000661A0000}"/>
    <cellStyle name="Input 2 3 2 8 5" xfId="6796" xr:uid="{00000000-0005-0000-0000-0000671A0000}"/>
    <cellStyle name="Input 2 3 2 8 5 2" xfId="6797" xr:uid="{00000000-0005-0000-0000-0000681A0000}"/>
    <cellStyle name="Input 2 3 2 8 6" xfId="6798" xr:uid="{00000000-0005-0000-0000-0000691A0000}"/>
    <cellStyle name="Input 2 3 2 8 6 2" xfId="6799" xr:uid="{00000000-0005-0000-0000-00006A1A0000}"/>
    <cellStyle name="Input 2 3 2 8 7" xfId="6800" xr:uid="{00000000-0005-0000-0000-00006B1A0000}"/>
    <cellStyle name="Input 2 3 2 8 8" xfId="6801" xr:uid="{00000000-0005-0000-0000-00006C1A0000}"/>
    <cellStyle name="Input 2 3 2 9" xfId="6802" xr:uid="{00000000-0005-0000-0000-00006D1A0000}"/>
    <cellStyle name="Input 2 3 2 9 2" xfId="6803" xr:uid="{00000000-0005-0000-0000-00006E1A0000}"/>
    <cellStyle name="Input 2 3 2 9 2 2" xfId="6804" xr:uid="{00000000-0005-0000-0000-00006F1A0000}"/>
    <cellStyle name="Input 2 3 2 9 2 2 2" xfId="6805" xr:uid="{00000000-0005-0000-0000-0000701A0000}"/>
    <cellStyle name="Input 2 3 2 9 2 2 3" xfId="6806" xr:uid="{00000000-0005-0000-0000-0000711A0000}"/>
    <cellStyle name="Input 2 3 2 9 2 2 4" xfId="6807" xr:uid="{00000000-0005-0000-0000-0000721A0000}"/>
    <cellStyle name="Input 2 3 2 9 2 2 5" xfId="6808" xr:uid="{00000000-0005-0000-0000-0000731A0000}"/>
    <cellStyle name="Input 2 3 2 9 2 3" xfId="6809" xr:uid="{00000000-0005-0000-0000-0000741A0000}"/>
    <cellStyle name="Input 2 3 2 9 2 3 2" xfId="6810" xr:uid="{00000000-0005-0000-0000-0000751A0000}"/>
    <cellStyle name="Input 2 3 2 9 2 3 3" xfId="6811" xr:uid="{00000000-0005-0000-0000-0000761A0000}"/>
    <cellStyle name="Input 2 3 2 9 2 3 4" xfId="6812" xr:uid="{00000000-0005-0000-0000-0000771A0000}"/>
    <cellStyle name="Input 2 3 2 9 2 3 5" xfId="6813" xr:uid="{00000000-0005-0000-0000-0000781A0000}"/>
    <cellStyle name="Input 2 3 2 9 2 4" xfId="6814" xr:uid="{00000000-0005-0000-0000-0000791A0000}"/>
    <cellStyle name="Input 2 3 2 9 2 4 2" xfId="6815" xr:uid="{00000000-0005-0000-0000-00007A1A0000}"/>
    <cellStyle name="Input 2 3 2 9 2 5" xfId="6816" xr:uid="{00000000-0005-0000-0000-00007B1A0000}"/>
    <cellStyle name="Input 2 3 2 9 2 5 2" xfId="6817" xr:uid="{00000000-0005-0000-0000-00007C1A0000}"/>
    <cellStyle name="Input 2 3 2 9 2 6" xfId="6818" xr:uid="{00000000-0005-0000-0000-00007D1A0000}"/>
    <cellStyle name="Input 2 3 2 9 2 7" xfId="6819" xr:uid="{00000000-0005-0000-0000-00007E1A0000}"/>
    <cellStyle name="Input 2 3 2 9 3" xfId="6820" xr:uid="{00000000-0005-0000-0000-00007F1A0000}"/>
    <cellStyle name="Input 2 3 2 9 3 2" xfId="6821" xr:uid="{00000000-0005-0000-0000-0000801A0000}"/>
    <cellStyle name="Input 2 3 2 9 3 3" xfId="6822" xr:uid="{00000000-0005-0000-0000-0000811A0000}"/>
    <cellStyle name="Input 2 3 2 9 3 4" xfId="6823" xr:uid="{00000000-0005-0000-0000-0000821A0000}"/>
    <cellStyle name="Input 2 3 2 9 3 5" xfId="6824" xr:uid="{00000000-0005-0000-0000-0000831A0000}"/>
    <cellStyle name="Input 2 3 2 9 4" xfId="6825" xr:uid="{00000000-0005-0000-0000-0000841A0000}"/>
    <cellStyle name="Input 2 3 2 9 4 2" xfId="6826" xr:uid="{00000000-0005-0000-0000-0000851A0000}"/>
    <cellStyle name="Input 2 3 2 9 4 3" xfId="6827" xr:uid="{00000000-0005-0000-0000-0000861A0000}"/>
    <cellStyle name="Input 2 3 2 9 4 4" xfId="6828" xr:uid="{00000000-0005-0000-0000-0000871A0000}"/>
    <cellStyle name="Input 2 3 2 9 4 5" xfId="6829" xr:uid="{00000000-0005-0000-0000-0000881A0000}"/>
    <cellStyle name="Input 2 3 2 9 5" xfId="6830" xr:uid="{00000000-0005-0000-0000-0000891A0000}"/>
    <cellStyle name="Input 2 3 2 9 5 2" xfId="6831" xr:uid="{00000000-0005-0000-0000-00008A1A0000}"/>
    <cellStyle name="Input 2 3 2 9 6" xfId="6832" xr:uid="{00000000-0005-0000-0000-00008B1A0000}"/>
    <cellStyle name="Input 2 3 2 9 6 2" xfId="6833" xr:uid="{00000000-0005-0000-0000-00008C1A0000}"/>
    <cellStyle name="Input 2 3 2 9 7" xfId="6834" xr:uid="{00000000-0005-0000-0000-00008D1A0000}"/>
    <cellStyle name="Input 2 3 2 9 8" xfId="6835" xr:uid="{00000000-0005-0000-0000-00008E1A0000}"/>
    <cellStyle name="Input 2 3 3" xfId="6836" xr:uid="{00000000-0005-0000-0000-00008F1A0000}"/>
    <cellStyle name="Input 2 3 3 2" xfId="6837" xr:uid="{00000000-0005-0000-0000-0000901A0000}"/>
    <cellStyle name="Input 2 3 4" xfId="6838" xr:uid="{00000000-0005-0000-0000-0000911A0000}"/>
    <cellStyle name="Input 2 3 4 2" xfId="6839" xr:uid="{00000000-0005-0000-0000-0000921A0000}"/>
    <cellStyle name="Input 2 3 5" xfId="6840" xr:uid="{00000000-0005-0000-0000-0000931A0000}"/>
    <cellStyle name="Input 2 3 6" xfId="6841" xr:uid="{00000000-0005-0000-0000-0000941A0000}"/>
    <cellStyle name="Input 2 3 6 2" xfId="6842" xr:uid="{00000000-0005-0000-0000-0000951A0000}"/>
    <cellStyle name="Input 2 3_T-straight with PEDs adjustor" xfId="6843" xr:uid="{00000000-0005-0000-0000-0000961A0000}"/>
    <cellStyle name="Input 2 4" xfId="6844" xr:uid="{00000000-0005-0000-0000-0000971A0000}"/>
    <cellStyle name="Input 2 4 2" xfId="6845" xr:uid="{00000000-0005-0000-0000-0000981A0000}"/>
    <cellStyle name="Input 2 4 3" xfId="6846" xr:uid="{00000000-0005-0000-0000-0000991A0000}"/>
    <cellStyle name="Input 2 4_T-straight with PEDs adjustor" xfId="6847" xr:uid="{00000000-0005-0000-0000-00009A1A0000}"/>
    <cellStyle name="Input 2 5" xfId="6848" xr:uid="{00000000-0005-0000-0000-00009B1A0000}"/>
    <cellStyle name="Input 2 5 10" xfId="6849" xr:uid="{00000000-0005-0000-0000-00009C1A0000}"/>
    <cellStyle name="Input 2 5 10 2" xfId="6850" xr:uid="{00000000-0005-0000-0000-00009D1A0000}"/>
    <cellStyle name="Input 2 5 10 2 2" xfId="6851" xr:uid="{00000000-0005-0000-0000-00009E1A0000}"/>
    <cellStyle name="Input 2 5 10 2 2 2" xfId="6852" xr:uid="{00000000-0005-0000-0000-00009F1A0000}"/>
    <cellStyle name="Input 2 5 10 2 2 3" xfId="6853" xr:uid="{00000000-0005-0000-0000-0000A01A0000}"/>
    <cellStyle name="Input 2 5 10 2 2 4" xfId="6854" xr:uid="{00000000-0005-0000-0000-0000A11A0000}"/>
    <cellStyle name="Input 2 5 10 2 2 5" xfId="6855" xr:uid="{00000000-0005-0000-0000-0000A21A0000}"/>
    <cellStyle name="Input 2 5 10 2 3" xfId="6856" xr:uid="{00000000-0005-0000-0000-0000A31A0000}"/>
    <cellStyle name="Input 2 5 10 2 3 2" xfId="6857" xr:uid="{00000000-0005-0000-0000-0000A41A0000}"/>
    <cellStyle name="Input 2 5 10 2 3 3" xfId="6858" xr:uid="{00000000-0005-0000-0000-0000A51A0000}"/>
    <cellStyle name="Input 2 5 10 2 3 4" xfId="6859" xr:uid="{00000000-0005-0000-0000-0000A61A0000}"/>
    <cellStyle name="Input 2 5 10 2 3 5" xfId="6860" xr:uid="{00000000-0005-0000-0000-0000A71A0000}"/>
    <cellStyle name="Input 2 5 10 2 4" xfId="6861" xr:uid="{00000000-0005-0000-0000-0000A81A0000}"/>
    <cellStyle name="Input 2 5 10 2 4 2" xfId="6862" xr:uid="{00000000-0005-0000-0000-0000A91A0000}"/>
    <cellStyle name="Input 2 5 10 2 5" xfId="6863" xr:uid="{00000000-0005-0000-0000-0000AA1A0000}"/>
    <cellStyle name="Input 2 5 10 2 5 2" xfId="6864" xr:uid="{00000000-0005-0000-0000-0000AB1A0000}"/>
    <cellStyle name="Input 2 5 10 2 6" xfId="6865" xr:uid="{00000000-0005-0000-0000-0000AC1A0000}"/>
    <cellStyle name="Input 2 5 10 2 7" xfId="6866" xr:uid="{00000000-0005-0000-0000-0000AD1A0000}"/>
    <cellStyle name="Input 2 5 10 3" xfId="6867" xr:uid="{00000000-0005-0000-0000-0000AE1A0000}"/>
    <cellStyle name="Input 2 5 10 3 2" xfId="6868" xr:uid="{00000000-0005-0000-0000-0000AF1A0000}"/>
    <cellStyle name="Input 2 5 10 3 3" xfId="6869" xr:uid="{00000000-0005-0000-0000-0000B01A0000}"/>
    <cellStyle name="Input 2 5 10 3 4" xfId="6870" xr:uid="{00000000-0005-0000-0000-0000B11A0000}"/>
    <cellStyle name="Input 2 5 10 3 5" xfId="6871" xr:uid="{00000000-0005-0000-0000-0000B21A0000}"/>
    <cellStyle name="Input 2 5 10 4" xfId="6872" xr:uid="{00000000-0005-0000-0000-0000B31A0000}"/>
    <cellStyle name="Input 2 5 10 4 2" xfId="6873" xr:uid="{00000000-0005-0000-0000-0000B41A0000}"/>
    <cellStyle name="Input 2 5 10 4 3" xfId="6874" xr:uid="{00000000-0005-0000-0000-0000B51A0000}"/>
    <cellStyle name="Input 2 5 10 4 4" xfId="6875" xr:uid="{00000000-0005-0000-0000-0000B61A0000}"/>
    <cellStyle name="Input 2 5 10 4 5" xfId="6876" xr:uid="{00000000-0005-0000-0000-0000B71A0000}"/>
    <cellStyle name="Input 2 5 10 5" xfId="6877" xr:uid="{00000000-0005-0000-0000-0000B81A0000}"/>
    <cellStyle name="Input 2 5 10 5 2" xfId="6878" xr:uid="{00000000-0005-0000-0000-0000B91A0000}"/>
    <cellStyle name="Input 2 5 10 6" xfId="6879" xr:uid="{00000000-0005-0000-0000-0000BA1A0000}"/>
    <cellStyle name="Input 2 5 10 6 2" xfId="6880" xr:uid="{00000000-0005-0000-0000-0000BB1A0000}"/>
    <cellStyle name="Input 2 5 10 7" xfId="6881" xr:uid="{00000000-0005-0000-0000-0000BC1A0000}"/>
    <cellStyle name="Input 2 5 10 8" xfId="6882" xr:uid="{00000000-0005-0000-0000-0000BD1A0000}"/>
    <cellStyle name="Input 2 5 11" xfId="6883" xr:uid="{00000000-0005-0000-0000-0000BE1A0000}"/>
    <cellStyle name="Input 2 5 11 2" xfId="6884" xr:uid="{00000000-0005-0000-0000-0000BF1A0000}"/>
    <cellStyle name="Input 2 5 11 2 2" xfId="6885" xr:uid="{00000000-0005-0000-0000-0000C01A0000}"/>
    <cellStyle name="Input 2 5 11 2 2 2" xfId="6886" xr:uid="{00000000-0005-0000-0000-0000C11A0000}"/>
    <cellStyle name="Input 2 5 11 2 2 3" xfId="6887" xr:uid="{00000000-0005-0000-0000-0000C21A0000}"/>
    <cellStyle name="Input 2 5 11 2 2 4" xfId="6888" xr:uid="{00000000-0005-0000-0000-0000C31A0000}"/>
    <cellStyle name="Input 2 5 11 2 2 5" xfId="6889" xr:uid="{00000000-0005-0000-0000-0000C41A0000}"/>
    <cellStyle name="Input 2 5 11 2 3" xfId="6890" xr:uid="{00000000-0005-0000-0000-0000C51A0000}"/>
    <cellStyle name="Input 2 5 11 2 3 2" xfId="6891" xr:uid="{00000000-0005-0000-0000-0000C61A0000}"/>
    <cellStyle name="Input 2 5 11 2 3 3" xfId="6892" xr:uid="{00000000-0005-0000-0000-0000C71A0000}"/>
    <cellStyle name="Input 2 5 11 2 3 4" xfId="6893" xr:uid="{00000000-0005-0000-0000-0000C81A0000}"/>
    <cellStyle name="Input 2 5 11 2 3 5" xfId="6894" xr:uid="{00000000-0005-0000-0000-0000C91A0000}"/>
    <cellStyle name="Input 2 5 11 2 4" xfId="6895" xr:uid="{00000000-0005-0000-0000-0000CA1A0000}"/>
    <cellStyle name="Input 2 5 11 2 4 2" xfId="6896" xr:uid="{00000000-0005-0000-0000-0000CB1A0000}"/>
    <cellStyle name="Input 2 5 11 2 5" xfId="6897" xr:uid="{00000000-0005-0000-0000-0000CC1A0000}"/>
    <cellStyle name="Input 2 5 11 2 5 2" xfId="6898" xr:uid="{00000000-0005-0000-0000-0000CD1A0000}"/>
    <cellStyle name="Input 2 5 11 2 6" xfId="6899" xr:uid="{00000000-0005-0000-0000-0000CE1A0000}"/>
    <cellStyle name="Input 2 5 11 2 7" xfId="6900" xr:uid="{00000000-0005-0000-0000-0000CF1A0000}"/>
    <cellStyle name="Input 2 5 11 3" xfId="6901" xr:uid="{00000000-0005-0000-0000-0000D01A0000}"/>
    <cellStyle name="Input 2 5 11 3 2" xfId="6902" xr:uid="{00000000-0005-0000-0000-0000D11A0000}"/>
    <cellStyle name="Input 2 5 11 3 3" xfId="6903" xr:uid="{00000000-0005-0000-0000-0000D21A0000}"/>
    <cellStyle name="Input 2 5 11 3 4" xfId="6904" xr:uid="{00000000-0005-0000-0000-0000D31A0000}"/>
    <cellStyle name="Input 2 5 11 3 5" xfId="6905" xr:uid="{00000000-0005-0000-0000-0000D41A0000}"/>
    <cellStyle name="Input 2 5 11 4" xfId="6906" xr:uid="{00000000-0005-0000-0000-0000D51A0000}"/>
    <cellStyle name="Input 2 5 11 4 2" xfId="6907" xr:uid="{00000000-0005-0000-0000-0000D61A0000}"/>
    <cellStyle name="Input 2 5 11 4 3" xfId="6908" xr:uid="{00000000-0005-0000-0000-0000D71A0000}"/>
    <cellStyle name="Input 2 5 11 4 4" xfId="6909" xr:uid="{00000000-0005-0000-0000-0000D81A0000}"/>
    <cellStyle name="Input 2 5 11 4 5" xfId="6910" xr:uid="{00000000-0005-0000-0000-0000D91A0000}"/>
    <cellStyle name="Input 2 5 11 5" xfId="6911" xr:uid="{00000000-0005-0000-0000-0000DA1A0000}"/>
    <cellStyle name="Input 2 5 11 5 2" xfId="6912" xr:uid="{00000000-0005-0000-0000-0000DB1A0000}"/>
    <cellStyle name="Input 2 5 11 6" xfId="6913" xr:uid="{00000000-0005-0000-0000-0000DC1A0000}"/>
    <cellStyle name="Input 2 5 11 6 2" xfId="6914" xr:uid="{00000000-0005-0000-0000-0000DD1A0000}"/>
    <cellStyle name="Input 2 5 11 7" xfId="6915" xr:uid="{00000000-0005-0000-0000-0000DE1A0000}"/>
    <cellStyle name="Input 2 5 11 8" xfId="6916" xr:uid="{00000000-0005-0000-0000-0000DF1A0000}"/>
    <cellStyle name="Input 2 5 12" xfId="6917" xr:uid="{00000000-0005-0000-0000-0000E01A0000}"/>
    <cellStyle name="Input 2 5 12 2" xfId="6918" xr:uid="{00000000-0005-0000-0000-0000E11A0000}"/>
    <cellStyle name="Input 2 5 12 2 2" xfId="6919" xr:uid="{00000000-0005-0000-0000-0000E21A0000}"/>
    <cellStyle name="Input 2 5 12 2 2 2" xfId="6920" xr:uid="{00000000-0005-0000-0000-0000E31A0000}"/>
    <cellStyle name="Input 2 5 12 2 2 3" xfId="6921" xr:uid="{00000000-0005-0000-0000-0000E41A0000}"/>
    <cellStyle name="Input 2 5 12 2 2 4" xfId="6922" xr:uid="{00000000-0005-0000-0000-0000E51A0000}"/>
    <cellStyle name="Input 2 5 12 2 2 5" xfId="6923" xr:uid="{00000000-0005-0000-0000-0000E61A0000}"/>
    <cellStyle name="Input 2 5 12 2 3" xfId="6924" xr:uid="{00000000-0005-0000-0000-0000E71A0000}"/>
    <cellStyle name="Input 2 5 12 2 3 2" xfId="6925" xr:uid="{00000000-0005-0000-0000-0000E81A0000}"/>
    <cellStyle name="Input 2 5 12 2 3 3" xfId="6926" xr:uid="{00000000-0005-0000-0000-0000E91A0000}"/>
    <cellStyle name="Input 2 5 12 2 3 4" xfId="6927" xr:uid="{00000000-0005-0000-0000-0000EA1A0000}"/>
    <cellStyle name="Input 2 5 12 2 3 5" xfId="6928" xr:uid="{00000000-0005-0000-0000-0000EB1A0000}"/>
    <cellStyle name="Input 2 5 12 2 4" xfId="6929" xr:uid="{00000000-0005-0000-0000-0000EC1A0000}"/>
    <cellStyle name="Input 2 5 12 2 4 2" xfId="6930" xr:uid="{00000000-0005-0000-0000-0000ED1A0000}"/>
    <cellStyle name="Input 2 5 12 2 5" xfId="6931" xr:uid="{00000000-0005-0000-0000-0000EE1A0000}"/>
    <cellStyle name="Input 2 5 12 2 5 2" xfId="6932" xr:uid="{00000000-0005-0000-0000-0000EF1A0000}"/>
    <cellStyle name="Input 2 5 12 2 6" xfId="6933" xr:uid="{00000000-0005-0000-0000-0000F01A0000}"/>
    <cellStyle name="Input 2 5 12 2 7" xfId="6934" xr:uid="{00000000-0005-0000-0000-0000F11A0000}"/>
    <cellStyle name="Input 2 5 12 3" xfId="6935" xr:uid="{00000000-0005-0000-0000-0000F21A0000}"/>
    <cellStyle name="Input 2 5 12 3 2" xfId="6936" xr:uid="{00000000-0005-0000-0000-0000F31A0000}"/>
    <cellStyle name="Input 2 5 12 3 3" xfId="6937" xr:uid="{00000000-0005-0000-0000-0000F41A0000}"/>
    <cellStyle name="Input 2 5 12 3 4" xfId="6938" xr:uid="{00000000-0005-0000-0000-0000F51A0000}"/>
    <cellStyle name="Input 2 5 12 3 5" xfId="6939" xr:uid="{00000000-0005-0000-0000-0000F61A0000}"/>
    <cellStyle name="Input 2 5 12 4" xfId="6940" xr:uid="{00000000-0005-0000-0000-0000F71A0000}"/>
    <cellStyle name="Input 2 5 12 4 2" xfId="6941" xr:uid="{00000000-0005-0000-0000-0000F81A0000}"/>
    <cellStyle name="Input 2 5 12 4 3" xfId="6942" xr:uid="{00000000-0005-0000-0000-0000F91A0000}"/>
    <cellStyle name="Input 2 5 12 4 4" xfId="6943" xr:uid="{00000000-0005-0000-0000-0000FA1A0000}"/>
    <cellStyle name="Input 2 5 12 4 5" xfId="6944" xr:uid="{00000000-0005-0000-0000-0000FB1A0000}"/>
    <cellStyle name="Input 2 5 12 5" xfId="6945" xr:uid="{00000000-0005-0000-0000-0000FC1A0000}"/>
    <cellStyle name="Input 2 5 12 5 2" xfId="6946" xr:uid="{00000000-0005-0000-0000-0000FD1A0000}"/>
    <cellStyle name="Input 2 5 12 6" xfId="6947" xr:uid="{00000000-0005-0000-0000-0000FE1A0000}"/>
    <cellStyle name="Input 2 5 12 6 2" xfId="6948" xr:uid="{00000000-0005-0000-0000-0000FF1A0000}"/>
    <cellStyle name="Input 2 5 12 7" xfId="6949" xr:uid="{00000000-0005-0000-0000-0000001B0000}"/>
    <cellStyle name="Input 2 5 12 8" xfId="6950" xr:uid="{00000000-0005-0000-0000-0000011B0000}"/>
    <cellStyle name="Input 2 5 13" xfId="6951" xr:uid="{00000000-0005-0000-0000-0000021B0000}"/>
    <cellStyle name="Input 2 5 13 2" xfId="6952" xr:uid="{00000000-0005-0000-0000-0000031B0000}"/>
    <cellStyle name="Input 2 5 13 2 2" xfId="6953" xr:uid="{00000000-0005-0000-0000-0000041B0000}"/>
    <cellStyle name="Input 2 5 13 2 2 2" xfId="6954" xr:uid="{00000000-0005-0000-0000-0000051B0000}"/>
    <cellStyle name="Input 2 5 13 2 2 3" xfId="6955" xr:uid="{00000000-0005-0000-0000-0000061B0000}"/>
    <cellStyle name="Input 2 5 13 2 2 4" xfId="6956" xr:uid="{00000000-0005-0000-0000-0000071B0000}"/>
    <cellStyle name="Input 2 5 13 2 2 5" xfId="6957" xr:uid="{00000000-0005-0000-0000-0000081B0000}"/>
    <cellStyle name="Input 2 5 13 2 3" xfId="6958" xr:uid="{00000000-0005-0000-0000-0000091B0000}"/>
    <cellStyle name="Input 2 5 13 2 3 2" xfId="6959" xr:uid="{00000000-0005-0000-0000-00000A1B0000}"/>
    <cellStyle name="Input 2 5 13 2 3 3" xfId="6960" xr:uid="{00000000-0005-0000-0000-00000B1B0000}"/>
    <cellStyle name="Input 2 5 13 2 3 4" xfId="6961" xr:uid="{00000000-0005-0000-0000-00000C1B0000}"/>
    <cellStyle name="Input 2 5 13 2 3 5" xfId="6962" xr:uid="{00000000-0005-0000-0000-00000D1B0000}"/>
    <cellStyle name="Input 2 5 13 2 4" xfId="6963" xr:uid="{00000000-0005-0000-0000-00000E1B0000}"/>
    <cellStyle name="Input 2 5 13 2 4 2" xfId="6964" xr:uid="{00000000-0005-0000-0000-00000F1B0000}"/>
    <cellStyle name="Input 2 5 13 2 5" xfId="6965" xr:uid="{00000000-0005-0000-0000-0000101B0000}"/>
    <cellStyle name="Input 2 5 13 2 5 2" xfId="6966" xr:uid="{00000000-0005-0000-0000-0000111B0000}"/>
    <cellStyle name="Input 2 5 13 2 6" xfId="6967" xr:uid="{00000000-0005-0000-0000-0000121B0000}"/>
    <cellStyle name="Input 2 5 13 2 7" xfId="6968" xr:uid="{00000000-0005-0000-0000-0000131B0000}"/>
    <cellStyle name="Input 2 5 13 3" xfId="6969" xr:uid="{00000000-0005-0000-0000-0000141B0000}"/>
    <cellStyle name="Input 2 5 13 3 2" xfId="6970" xr:uid="{00000000-0005-0000-0000-0000151B0000}"/>
    <cellStyle name="Input 2 5 13 3 3" xfId="6971" xr:uid="{00000000-0005-0000-0000-0000161B0000}"/>
    <cellStyle name="Input 2 5 13 3 4" xfId="6972" xr:uid="{00000000-0005-0000-0000-0000171B0000}"/>
    <cellStyle name="Input 2 5 13 3 5" xfId="6973" xr:uid="{00000000-0005-0000-0000-0000181B0000}"/>
    <cellStyle name="Input 2 5 13 4" xfId="6974" xr:uid="{00000000-0005-0000-0000-0000191B0000}"/>
    <cellStyle name="Input 2 5 13 4 2" xfId="6975" xr:uid="{00000000-0005-0000-0000-00001A1B0000}"/>
    <cellStyle name="Input 2 5 13 4 3" xfId="6976" xr:uid="{00000000-0005-0000-0000-00001B1B0000}"/>
    <cellStyle name="Input 2 5 13 4 4" xfId="6977" xr:uid="{00000000-0005-0000-0000-00001C1B0000}"/>
    <cellStyle name="Input 2 5 13 4 5" xfId="6978" xr:uid="{00000000-0005-0000-0000-00001D1B0000}"/>
    <cellStyle name="Input 2 5 13 5" xfId="6979" xr:uid="{00000000-0005-0000-0000-00001E1B0000}"/>
    <cellStyle name="Input 2 5 13 5 2" xfId="6980" xr:uid="{00000000-0005-0000-0000-00001F1B0000}"/>
    <cellStyle name="Input 2 5 13 6" xfId="6981" xr:uid="{00000000-0005-0000-0000-0000201B0000}"/>
    <cellStyle name="Input 2 5 13 6 2" xfId="6982" xr:uid="{00000000-0005-0000-0000-0000211B0000}"/>
    <cellStyle name="Input 2 5 13 7" xfId="6983" xr:uid="{00000000-0005-0000-0000-0000221B0000}"/>
    <cellStyle name="Input 2 5 13 8" xfId="6984" xr:uid="{00000000-0005-0000-0000-0000231B0000}"/>
    <cellStyle name="Input 2 5 14" xfId="6985" xr:uid="{00000000-0005-0000-0000-0000241B0000}"/>
    <cellStyle name="Input 2 5 14 2" xfId="6986" xr:uid="{00000000-0005-0000-0000-0000251B0000}"/>
    <cellStyle name="Input 2 5 14 2 2" xfId="6987" xr:uid="{00000000-0005-0000-0000-0000261B0000}"/>
    <cellStyle name="Input 2 5 14 2 2 2" xfId="6988" xr:uid="{00000000-0005-0000-0000-0000271B0000}"/>
    <cellStyle name="Input 2 5 14 2 2 3" xfId="6989" xr:uid="{00000000-0005-0000-0000-0000281B0000}"/>
    <cellStyle name="Input 2 5 14 2 2 4" xfId="6990" xr:uid="{00000000-0005-0000-0000-0000291B0000}"/>
    <cellStyle name="Input 2 5 14 2 2 5" xfId="6991" xr:uid="{00000000-0005-0000-0000-00002A1B0000}"/>
    <cellStyle name="Input 2 5 14 2 3" xfId="6992" xr:uid="{00000000-0005-0000-0000-00002B1B0000}"/>
    <cellStyle name="Input 2 5 14 2 3 2" xfId="6993" xr:uid="{00000000-0005-0000-0000-00002C1B0000}"/>
    <cellStyle name="Input 2 5 14 2 3 3" xfId="6994" xr:uid="{00000000-0005-0000-0000-00002D1B0000}"/>
    <cellStyle name="Input 2 5 14 2 3 4" xfId="6995" xr:uid="{00000000-0005-0000-0000-00002E1B0000}"/>
    <cellStyle name="Input 2 5 14 2 3 5" xfId="6996" xr:uid="{00000000-0005-0000-0000-00002F1B0000}"/>
    <cellStyle name="Input 2 5 14 2 4" xfId="6997" xr:uid="{00000000-0005-0000-0000-0000301B0000}"/>
    <cellStyle name="Input 2 5 14 2 4 2" xfId="6998" xr:uid="{00000000-0005-0000-0000-0000311B0000}"/>
    <cellStyle name="Input 2 5 14 2 5" xfId="6999" xr:uid="{00000000-0005-0000-0000-0000321B0000}"/>
    <cellStyle name="Input 2 5 14 2 5 2" xfId="7000" xr:uid="{00000000-0005-0000-0000-0000331B0000}"/>
    <cellStyle name="Input 2 5 14 2 6" xfId="7001" xr:uid="{00000000-0005-0000-0000-0000341B0000}"/>
    <cellStyle name="Input 2 5 14 2 7" xfId="7002" xr:uid="{00000000-0005-0000-0000-0000351B0000}"/>
    <cellStyle name="Input 2 5 14 3" xfId="7003" xr:uid="{00000000-0005-0000-0000-0000361B0000}"/>
    <cellStyle name="Input 2 5 14 3 2" xfId="7004" xr:uid="{00000000-0005-0000-0000-0000371B0000}"/>
    <cellStyle name="Input 2 5 14 3 3" xfId="7005" xr:uid="{00000000-0005-0000-0000-0000381B0000}"/>
    <cellStyle name="Input 2 5 14 3 4" xfId="7006" xr:uid="{00000000-0005-0000-0000-0000391B0000}"/>
    <cellStyle name="Input 2 5 14 3 5" xfId="7007" xr:uid="{00000000-0005-0000-0000-00003A1B0000}"/>
    <cellStyle name="Input 2 5 14 4" xfId="7008" xr:uid="{00000000-0005-0000-0000-00003B1B0000}"/>
    <cellStyle name="Input 2 5 14 4 2" xfId="7009" xr:uid="{00000000-0005-0000-0000-00003C1B0000}"/>
    <cellStyle name="Input 2 5 14 4 3" xfId="7010" xr:uid="{00000000-0005-0000-0000-00003D1B0000}"/>
    <cellStyle name="Input 2 5 14 4 4" xfId="7011" xr:uid="{00000000-0005-0000-0000-00003E1B0000}"/>
    <cellStyle name="Input 2 5 14 4 5" xfId="7012" xr:uid="{00000000-0005-0000-0000-00003F1B0000}"/>
    <cellStyle name="Input 2 5 14 5" xfId="7013" xr:uid="{00000000-0005-0000-0000-0000401B0000}"/>
    <cellStyle name="Input 2 5 14 5 2" xfId="7014" xr:uid="{00000000-0005-0000-0000-0000411B0000}"/>
    <cellStyle name="Input 2 5 14 6" xfId="7015" xr:uid="{00000000-0005-0000-0000-0000421B0000}"/>
    <cellStyle name="Input 2 5 14 6 2" xfId="7016" xr:uid="{00000000-0005-0000-0000-0000431B0000}"/>
    <cellStyle name="Input 2 5 14 7" xfId="7017" xr:uid="{00000000-0005-0000-0000-0000441B0000}"/>
    <cellStyle name="Input 2 5 14 8" xfId="7018" xr:uid="{00000000-0005-0000-0000-0000451B0000}"/>
    <cellStyle name="Input 2 5 15" xfId="7019" xr:uid="{00000000-0005-0000-0000-0000461B0000}"/>
    <cellStyle name="Input 2 5 15 2" xfId="7020" xr:uid="{00000000-0005-0000-0000-0000471B0000}"/>
    <cellStyle name="Input 2 5 15 2 2" xfId="7021" xr:uid="{00000000-0005-0000-0000-0000481B0000}"/>
    <cellStyle name="Input 2 5 15 2 3" xfId="7022" xr:uid="{00000000-0005-0000-0000-0000491B0000}"/>
    <cellStyle name="Input 2 5 15 2 4" xfId="7023" xr:uid="{00000000-0005-0000-0000-00004A1B0000}"/>
    <cellStyle name="Input 2 5 15 2 5" xfId="7024" xr:uid="{00000000-0005-0000-0000-00004B1B0000}"/>
    <cellStyle name="Input 2 5 15 3" xfId="7025" xr:uid="{00000000-0005-0000-0000-00004C1B0000}"/>
    <cellStyle name="Input 2 5 15 3 2" xfId="7026" xr:uid="{00000000-0005-0000-0000-00004D1B0000}"/>
    <cellStyle name="Input 2 5 15 3 3" xfId="7027" xr:uid="{00000000-0005-0000-0000-00004E1B0000}"/>
    <cellStyle name="Input 2 5 15 3 4" xfId="7028" xr:uid="{00000000-0005-0000-0000-00004F1B0000}"/>
    <cellStyle name="Input 2 5 15 3 5" xfId="7029" xr:uid="{00000000-0005-0000-0000-0000501B0000}"/>
    <cellStyle name="Input 2 5 15 4" xfId="7030" xr:uid="{00000000-0005-0000-0000-0000511B0000}"/>
    <cellStyle name="Input 2 5 15 4 2" xfId="7031" xr:uid="{00000000-0005-0000-0000-0000521B0000}"/>
    <cellStyle name="Input 2 5 15 5" xfId="7032" xr:uid="{00000000-0005-0000-0000-0000531B0000}"/>
    <cellStyle name="Input 2 5 15 5 2" xfId="7033" xr:uid="{00000000-0005-0000-0000-0000541B0000}"/>
    <cellStyle name="Input 2 5 15 6" xfId="7034" xr:uid="{00000000-0005-0000-0000-0000551B0000}"/>
    <cellStyle name="Input 2 5 15 7" xfId="7035" xr:uid="{00000000-0005-0000-0000-0000561B0000}"/>
    <cellStyle name="Input 2 5 16" xfId="7036" xr:uid="{00000000-0005-0000-0000-0000571B0000}"/>
    <cellStyle name="Input 2 5 16 2" xfId="7037" xr:uid="{00000000-0005-0000-0000-0000581B0000}"/>
    <cellStyle name="Input 2 5 16 3" xfId="7038" xr:uid="{00000000-0005-0000-0000-0000591B0000}"/>
    <cellStyle name="Input 2 5 16 4" xfId="7039" xr:uid="{00000000-0005-0000-0000-00005A1B0000}"/>
    <cellStyle name="Input 2 5 16 5" xfId="7040" xr:uid="{00000000-0005-0000-0000-00005B1B0000}"/>
    <cellStyle name="Input 2 5 17" xfId="7041" xr:uid="{00000000-0005-0000-0000-00005C1B0000}"/>
    <cellStyle name="Input 2 5 17 2" xfId="7042" xr:uid="{00000000-0005-0000-0000-00005D1B0000}"/>
    <cellStyle name="Input 2 5 17 3" xfId="7043" xr:uid="{00000000-0005-0000-0000-00005E1B0000}"/>
    <cellStyle name="Input 2 5 17 4" xfId="7044" xr:uid="{00000000-0005-0000-0000-00005F1B0000}"/>
    <cellStyle name="Input 2 5 17 5" xfId="7045" xr:uid="{00000000-0005-0000-0000-0000601B0000}"/>
    <cellStyle name="Input 2 5 18" xfId="7046" xr:uid="{00000000-0005-0000-0000-0000611B0000}"/>
    <cellStyle name="Input 2 5 18 2" xfId="7047" xr:uid="{00000000-0005-0000-0000-0000621B0000}"/>
    <cellStyle name="Input 2 5 19" xfId="7048" xr:uid="{00000000-0005-0000-0000-0000631B0000}"/>
    <cellStyle name="Input 2 5 19 2" xfId="7049" xr:uid="{00000000-0005-0000-0000-0000641B0000}"/>
    <cellStyle name="Input 2 5 2" xfId="7050" xr:uid="{00000000-0005-0000-0000-0000651B0000}"/>
    <cellStyle name="Input 2 5 2 2" xfId="7051" xr:uid="{00000000-0005-0000-0000-0000661B0000}"/>
    <cellStyle name="Input 2 5 2 2 2" xfId="7052" xr:uid="{00000000-0005-0000-0000-0000671B0000}"/>
    <cellStyle name="Input 2 5 2 2 2 2" xfId="7053" xr:uid="{00000000-0005-0000-0000-0000681B0000}"/>
    <cellStyle name="Input 2 5 2 2 2 3" xfId="7054" xr:uid="{00000000-0005-0000-0000-0000691B0000}"/>
    <cellStyle name="Input 2 5 2 2 2 4" xfId="7055" xr:uid="{00000000-0005-0000-0000-00006A1B0000}"/>
    <cellStyle name="Input 2 5 2 2 2 5" xfId="7056" xr:uid="{00000000-0005-0000-0000-00006B1B0000}"/>
    <cellStyle name="Input 2 5 2 2 3" xfId="7057" xr:uid="{00000000-0005-0000-0000-00006C1B0000}"/>
    <cellStyle name="Input 2 5 2 2 3 2" xfId="7058" xr:uid="{00000000-0005-0000-0000-00006D1B0000}"/>
    <cellStyle name="Input 2 5 2 2 3 3" xfId="7059" xr:uid="{00000000-0005-0000-0000-00006E1B0000}"/>
    <cellStyle name="Input 2 5 2 2 3 4" xfId="7060" xr:uid="{00000000-0005-0000-0000-00006F1B0000}"/>
    <cellStyle name="Input 2 5 2 2 3 5" xfId="7061" xr:uid="{00000000-0005-0000-0000-0000701B0000}"/>
    <cellStyle name="Input 2 5 2 2 4" xfId="7062" xr:uid="{00000000-0005-0000-0000-0000711B0000}"/>
    <cellStyle name="Input 2 5 2 2 4 2" xfId="7063" xr:uid="{00000000-0005-0000-0000-0000721B0000}"/>
    <cellStyle name="Input 2 5 2 2 5" xfId="7064" xr:uid="{00000000-0005-0000-0000-0000731B0000}"/>
    <cellStyle name="Input 2 5 2 2 5 2" xfId="7065" xr:uid="{00000000-0005-0000-0000-0000741B0000}"/>
    <cellStyle name="Input 2 5 2 2 6" xfId="7066" xr:uid="{00000000-0005-0000-0000-0000751B0000}"/>
    <cellStyle name="Input 2 5 2 2 7" xfId="7067" xr:uid="{00000000-0005-0000-0000-0000761B0000}"/>
    <cellStyle name="Input 2 5 2 3" xfId="7068" xr:uid="{00000000-0005-0000-0000-0000771B0000}"/>
    <cellStyle name="Input 2 5 2 3 2" xfId="7069" xr:uid="{00000000-0005-0000-0000-0000781B0000}"/>
    <cellStyle name="Input 2 5 2 3 3" xfId="7070" xr:uid="{00000000-0005-0000-0000-0000791B0000}"/>
    <cellStyle name="Input 2 5 2 3 4" xfId="7071" xr:uid="{00000000-0005-0000-0000-00007A1B0000}"/>
    <cellStyle name="Input 2 5 2 3 5" xfId="7072" xr:uid="{00000000-0005-0000-0000-00007B1B0000}"/>
    <cellStyle name="Input 2 5 2 4" xfId="7073" xr:uid="{00000000-0005-0000-0000-00007C1B0000}"/>
    <cellStyle name="Input 2 5 2 4 2" xfId="7074" xr:uid="{00000000-0005-0000-0000-00007D1B0000}"/>
    <cellStyle name="Input 2 5 2 4 3" xfId="7075" xr:uid="{00000000-0005-0000-0000-00007E1B0000}"/>
    <cellStyle name="Input 2 5 2 4 4" xfId="7076" xr:uid="{00000000-0005-0000-0000-00007F1B0000}"/>
    <cellStyle name="Input 2 5 2 4 5" xfId="7077" xr:uid="{00000000-0005-0000-0000-0000801B0000}"/>
    <cellStyle name="Input 2 5 2 5" xfId="7078" xr:uid="{00000000-0005-0000-0000-0000811B0000}"/>
    <cellStyle name="Input 2 5 2 5 2" xfId="7079" xr:uid="{00000000-0005-0000-0000-0000821B0000}"/>
    <cellStyle name="Input 2 5 2 6" xfId="7080" xr:uid="{00000000-0005-0000-0000-0000831B0000}"/>
    <cellStyle name="Input 2 5 2 6 2" xfId="7081" xr:uid="{00000000-0005-0000-0000-0000841B0000}"/>
    <cellStyle name="Input 2 5 2 7" xfId="7082" xr:uid="{00000000-0005-0000-0000-0000851B0000}"/>
    <cellStyle name="Input 2 5 2 8" xfId="7083" xr:uid="{00000000-0005-0000-0000-0000861B0000}"/>
    <cellStyle name="Input 2 5 20" xfId="7084" xr:uid="{00000000-0005-0000-0000-0000871B0000}"/>
    <cellStyle name="Input 2 5 21" xfId="7085" xr:uid="{00000000-0005-0000-0000-0000881B0000}"/>
    <cellStyle name="Input 2 5 3" xfId="7086" xr:uid="{00000000-0005-0000-0000-0000891B0000}"/>
    <cellStyle name="Input 2 5 3 2" xfId="7087" xr:uid="{00000000-0005-0000-0000-00008A1B0000}"/>
    <cellStyle name="Input 2 5 3 2 2" xfId="7088" xr:uid="{00000000-0005-0000-0000-00008B1B0000}"/>
    <cellStyle name="Input 2 5 3 2 2 2" xfId="7089" xr:uid="{00000000-0005-0000-0000-00008C1B0000}"/>
    <cellStyle name="Input 2 5 3 2 2 3" xfId="7090" xr:uid="{00000000-0005-0000-0000-00008D1B0000}"/>
    <cellStyle name="Input 2 5 3 2 2 4" xfId="7091" xr:uid="{00000000-0005-0000-0000-00008E1B0000}"/>
    <cellStyle name="Input 2 5 3 2 2 5" xfId="7092" xr:uid="{00000000-0005-0000-0000-00008F1B0000}"/>
    <cellStyle name="Input 2 5 3 2 3" xfId="7093" xr:uid="{00000000-0005-0000-0000-0000901B0000}"/>
    <cellStyle name="Input 2 5 3 2 3 2" xfId="7094" xr:uid="{00000000-0005-0000-0000-0000911B0000}"/>
    <cellStyle name="Input 2 5 3 2 3 3" xfId="7095" xr:uid="{00000000-0005-0000-0000-0000921B0000}"/>
    <cellStyle name="Input 2 5 3 2 3 4" xfId="7096" xr:uid="{00000000-0005-0000-0000-0000931B0000}"/>
    <cellStyle name="Input 2 5 3 2 3 5" xfId="7097" xr:uid="{00000000-0005-0000-0000-0000941B0000}"/>
    <cellStyle name="Input 2 5 3 2 4" xfId="7098" xr:uid="{00000000-0005-0000-0000-0000951B0000}"/>
    <cellStyle name="Input 2 5 3 2 4 2" xfId="7099" xr:uid="{00000000-0005-0000-0000-0000961B0000}"/>
    <cellStyle name="Input 2 5 3 2 5" xfId="7100" xr:uid="{00000000-0005-0000-0000-0000971B0000}"/>
    <cellStyle name="Input 2 5 3 2 5 2" xfId="7101" xr:uid="{00000000-0005-0000-0000-0000981B0000}"/>
    <cellStyle name="Input 2 5 3 2 6" xfId="7102" xr:uid="{00000000-0005-0000-0000-0000991B0000}"/>
    <cellStyle name="Input 2 5 3 2 7" xfId="7103" xr:uid="{00000000-0005-0000-0000-00009A1B0000}"/>
    <cellStyle name="Input 2 5 3 3" xfId="7104" xr:uid="{00000000-0005-0000-0000-00009B1B0000}"/>
    <cellStyle name="Input 2 5 3 3 2" xfId="7105" xr:uid="{00000000-0005-0000-0000-00009C1B0000}"/>
    <cellStyle name="Input 2 5 3 3 3" xfId="7106" xr:uid="{00000000-0005-0000-0000-00009D1B0000}"/>
    <cellStyle name="Input 2 5 3 3 4" xfId="7107" xr:uid="{00000000-0005-0000-0000-00009E1B0000}"/>
    <cellStyle name="Input 2 5 3 3 5" xfId="7108" xr:uid="{00000000-0005-0000-0000-00009F1B0000}"/>
    <cellStyle name="Input 2 5 3 4" xfId="7109" xr:uid="{00000000-0005-0000-0000-0000A01B0000}"/>
    <cellStyle name="Input 2 5 3 4 2" xfId="7110" xr:uid="{00000000-0005-0000-0000-0000A11B0000}"/>
    <cellStyle name="Input 2 5 3 4 3" xfId="7111" xr:uid="{00000000-0005-0000-0000-0000A21B0000}"/>
    <cellStyle name="Input 2 5 3 4 4" xfId="7112" xr:uid="{00000000-0005-0000-0000-0000A31B0000}"/>
    <cellStyle name="Input 2 5 3 4 5" xfId="7113" xr:uid="{00000000-0005-0000-0000-0000A41B0000}"/>
    <cellStyle name="Input 2 5 3 5" xfId="7114" xr:uid="{00000000-0005-0000-0000-0000A51B0000}"/>
    <cellStyle name="Input 2 5 3 5 2" xfId="7115" xr:uid="{00000000-0005-0000-0000-0000A61B0000}"/>
    <cellStyle name="Input 2 5 3 6" xfId="7116" xr:uid="{00000000-0005-0000-0000-0000A71B0000}"/>
    <cellStyle name="Input 2 5 3 6 2" xfId="7117" xr:uid="{00000000-0005-0000-0000-0000A81B0000}"/>
    <cellStyle name="Input 2 5 3 7" xfId="7118" xr:uid="{00000000-0005-0000-0000-0000A91B0000}"/>
    <cellStyle name="Input 2 5 3 8" xfId="7119" xr:uid="{00000000-0005-0000-0000-0000AA1B0000}"/>
    <cellStyle name="Input 2 5 4" xfId="7120" xr:uid="{00000000-0005-0000-0000-0000AB1B0000}"/>
    <cellStyle name="Input 2 5 4 2" xfId="7121" xr:uid="{00000000-0005-0000-0000-0000AC1B0000}"/>
    <cellStyle name="Input 2 5 4 2 2" xfId="7122" xr:uid="{00000000-0005-0000-0000-0000AD1B0000}"/>
    <cellStyle name="Input 2 5 4 2 2 2" xfId="7123" xr:uid="{00000000-0005-0000-0000-0000AE1B0000}"/>
    <cellStyle name="Input 2 5 4 2 2 3" xfId="7124" xr:uid="{00000000-0005-0000-0000-0000AF1B0000}"/>
    <cellStyle name="Input 2 5 4 2 2 4" xfId="7125" xr:uid="{00000000-0005-0000-0000-0000B01B0000}"/>
    <cellStyle name="Input 2 5 4 2 2 5" xfId="7126" xr:uid="{00000000-0005-0000-0000-0000B11B0000}"/>
    <cellStyle name="Input 2 5 4 2 3" xfId="7127" xr:uid="{00000000-0005-0000-0000-0000B21B0000}"/>
    <cellStyle name="Input 2 5 4 2 3 2" xfId="7128" xr:uid="{00000000-0005-0000-0000-0000B31B0000}"/>
    <cellStyle name="Input 2 5 4 2 3 3" xfId="7129" xr:uid="{00000000-0005-0000-0000-0000B41B0000}"/>
    <cellStyle name="Input 2 5 4 2 3 4" xfId="7130" xr:uid="{00000000-0005-0000-0000-0000B51B0000}"/>
    <cellStyle name="Input 2 5 4 2 3 5" xfId="7131" xr:uid="{00000000-0005-0000-0000-0000B61B0000}"/>
    <cellStyle name="Input 2 5 4 2 4" xfId="7132" xr:uid="{00000000-0005-0000-0000-0000B71B0000}"/>
    <cellStyle name="Input 2 5 4 2 4 2" xfId="7133" xr:uid="{00000000-0005-0000-0000-0000B81B0000}"/>
    <cellStyle name="Input 2 5 4 2 5" xfId="7134" xr:uid="{00000000-0005-0000-0000-0000B91B0000}"/>
    <cellStyle name="Input 2 5 4 2 5 2" xfId="7135" xr:uid="{00000000-0005-0000-0000-0000BA1B0000}"/>
    <cellStyle name="Input 2 5 4 2 6" xfId="7136" xr:uid="{00000000-0005-0000-0000-0000BB1B0000}"/>
    <cellStyle name="Input 2 5 4 2 7" xfId="7137" xr:uid="{00000000-0005-0000-0000-0000BC1B0000}"/>
    <cellStyle name="Input 2 5 4 3" xfId="7138" xr:uid="{00000000-0005-0000-0000-0000BD1B0000}"/>
    <cellStyle name="Input 2 5 4 3 2" xfId="7139" xr:uid="{00000000-0005-0000-0000-0000BE1B0000}"/>
    <cellStyle name="Input 2 5 4 3 3" xfId="7140" xr:uid="{00000000-0005-0000-0000-0000BF1B0000}"/>
    <cellStyle name="Input 2 5 4 3 4" xfId="7141" xr:uid="{00000000-0005-0000-0000-0000C01B0000}"/>
    <cellStyle name="Input 2 5 4 3 5" xfId="7142" xr:uid="{00000000-0005-0000-0000-0000C11B0000}"/>
    <cellStyle name="Input 2 5 4 4" xfId="7143" xr:uid="{00000000-0005-0000-0000-0000C21B0000}"/>
    <cellStyle name="Input 2 5 4 4 2" xfId="7144" xr:uid="{00000000-0005-0000-0000-0000C31B0000}"/>
    <cellStyle name="Input 2 5 4 4 3" xfId="7145" xr:uid="{00000000-0005-0000-0000-0000C41B0000}"/>
    <cellStyle name="Input 2 5 4 4 4" xfId="7146" xr:uid="{00000000-0005-0000-0000-0000C51B0000}"/>
    <cellStyle name="Input 2 5 4 4 5" xfId="7147" xr:uid="{00000000-0005-0000-0000-0000C61B0000}"/>
    <cellStyle name="Input 2 5 4 5" xfId="7148" xr:uid="{00000000-0005-0000-0000-0000C71B0000}"/>
    <cellStyle name="Input 2 5 4 5 2" xfId="7149" xr:uid="{00000000-0005-0000-0000-0000C81B0000}"/>
    <cellStyle name="Input 2 5 4 6" xfId="7150" xr:uid="{00000000-0005-0000-0000-0000C91B0000}"/>
    <cellStyle name="Input 2 5 4 6 2" xfId="7151" xr:uid="{00000000-0005-0000-0000-0000CA1B0000}"/>
    <cellStyle name="Input 2 5 4 7" xfId="7152" xr:uid="{00000000-0005-0000-0000-0000CB1B0000}"/>
    <cellStyle name="Input 2 5 4 8" xfId="7153" xr:uid="{00000000-0005-0000-0000-0000CC1B0000}"/>
    <cellStyle name="Input 2 5 5" xfId="7154" xr:uid="{00000000-0005-0000-0000-0000CD1B0000}"/>
    <cellStyle name="Input 2 5 5 2" xfId="7155" xr:uid="{00000000-0005-0000-0000-0000CE1B0000}"/>
    <cellStyle name="Input 2 5 5 2 2" xfId="7156" xr:uid="{00000000-0005-0000-0000-0000CF1B0000}"/>
    <cellStyle name="Input 2 5 5 2 2 2" xfId="7157" xr:uid="{00000000-0005-0000-0000-0000D01B0000}"/>
    <cellStyle name="Input 2 5 5 2 2 3" xfId="7158" xr:uid="{00000000-0005-0000-0000-0000D11B0000}"/>
    <cellStyle name="Input 2 5 5 2 2 4" xfId="7159" xr:uid="{00000000-0005-0000-0000-0000D21B0000}"/>
    <cellStyle name="Input 2 5 5 2 2 5" xfId="7160" xr:uid="{00000000-0005-0000-0000-0000D31B0000}"/>
    <cellStyle name="Input 2 5 5 2 3" xfId="7161" xr:uid="{00000000-0005-0000-0000-0000D41B0000}"/>
    <cellStyle name="Input 2 5 5 2 3 2" xfId="7162" xr:uid="{00000000-0005-0000-0000-0000D51B0000}"/>
    <cellStyle name="Input 2 5 5 2 3 3" xfId="7163" xr:uid="{00000000-0005-0000-0000-0000D61B0000}"/>
    <cellStyle name="Input 2 5 5 2 3 4" xfId="7164" xr:uid="{00000000-0005-0000-0000-0000D71B0000}"/>
    <cellStyle name="Input 2 5 5 2 3 5" xfId="7165" xr:uid="{00000000-0005-0000-0000-0000D81B0000}"/>
    <cellStyle name="Input 2 5 5 2 4" xfId="7166" xr:uid="{00000000-0005-0000-0000-0000D91B0000}"/>
    <cellStyle name="Input 2 5 5 2 4 2" xfId="7167" xr:uid="{00000000-0005-0000-0000-0000DA1B0000}"/>
    <cellStyle name="Input 2 5 5 2 5" xfId="7168" xr:uid="{00000000-0005-0000-0000-0000DB1B0000}"/>
    <cellStyle name="Input 2 5 5 2 5 2" xfId="7169" xr:uid="{00000000-0005-0000-0000-0000DC1B0000}"/>
    <cellStyle name="Input 2 5 5 2 6" xfId="7170" xr:uid="{00000000-0005-0000-0000-0000DD1B0000}"/>
    <cellStyle name="Input 2 5 5 2 7" xfId="7171" xr:uid="{00000000-0005-0000-0000-0000DE1B0000}"/>
    <cellStyle name="Input 2 5 5 3" xfId="7172" xr:uid="{00000000-0005-0000-0000-0000DF1B0000}"/>
    <cellStyle name="Input 2 5 5 3 2" xfId="7173" xr:uid="{00000000-0005-0000-0000-0000E01B0000}"/>
    <cellStyle name="Input 2 5 5 3 3" xfId="7174" xr:uid="{00000000-0005-0000-0000-0000E11B0000}"/>
    <cellStyle name="Input 2 5 5 3 4" xfId="7175" xr:uid="{00000000-0005-0000-0000-0000E21B0000}"/>
    <cellStyle name="Input 2 5 5 3 5" xfId="7176" xr:uid="{00000000-0005-0000-0000-0000E31B0000}"/>
    <cellStyle name="Input 2 5 5 4" xfId="7177" xr:uid="{00000000-0005-0000-0000-0000E41B0000}"/>
    <cellStyle name="Input 2 5 5 4 2" xfId="7178" xr:uid="{00000000-0005-0000-0000-0000E51B0000}"/>
    <cellStyle name="Input 2 5 5 4 3" xfId="7179" xr:uid="{00000000-0005-0000-0000-0000E61B0000}"/>
    <cellStyle name="Input 2 5 5 4 4" xfId="7180" xr:uid="{00000000-0005-0000-0000-0000E71B0000}"/>
    <cellStyle name="Input 2 5 5 4 5" xfId="7181" xr:uid="{00000000-0005-0000-0000-0000E81B0000}"/>
    <cellStyle name="Input 2 5 5 5" xfId="7182" xr:uid="{00000000-0005-0000-0000-0000E91B0000}"/>
    <cellStyle name="Input 2 5 5 5 2" xfId="7183" xr:uid="{00000000-0005-0000-0000-0000EA1B0000}"/>
    <cellStyle name="Input 2 5 5 6" xfId="7184" xr:uid="{00000000-0005-0000-0000-0000EB1B0000}"/>
    <cellStyle name="Input 2 5 5 6 2" xfId="7185" xr:uid="{00000000-0005-0000-0000-0000EC1B0000}"/>
    <cellStyle name="Input 2 5 5 7" xfId="7186" xr:uid="{00000000-0005-0000-0000-0000ED1B0000}"/>
    <cellStyle name="Input 2 5 5 8" xfId="7187" xr:uid="{00000000-0005-0000-0000-0000EE1B0000}"/>
    <cellStyle name="Input 2 5 6" xfId="7188" xr:uid="{00000000-0005-0000-0000-0000EF1B0000}"/>
    <cellStyle name="Input 2 5 6 2" xfId="7189" xr:uid="{00000000-0005-0000-0000-0000F01B0000}"/>
    <cellStyle name="Input 2 5 6 2 2" xfId="7190" xr:uid="{00000000-0005-0000-0000-0000F11B0000}"/>
    <cellStyle name="Input 2 5 6 2 2 2" xfId="7191" xr:uid="{00000000-0005-0000-0000-0000F21B0000}"/>
    <cellStyle name="Input 2 5 6 2 2 3" xfId="7192" xr:uid="{00000000-0005-0000-0000-0000F31B0000}"/>
    <cellStyle name="Input 2 5 6 2 2 4" xfId="7193" xr:uid="{00000000-0005-0000-0000-0000F41B0000}"/>
    <cellStyle name="Input 2 5 6 2 2 5" xfId="7194" xr:uid="{00000000-0005-0000-0000-0000F51B0000}"/>
    <cellStyle name="Input 2 5 6 2 3" xfId="7195" xr:uid="{00000000-0005-0000-0000-0000F61B0000}"/>
    <cellStyle name="Input 2 5 6 2 3 2" xfId="7196" xr:uid="{00000000-0005-0000-0000-0000F71B0000}"/>
    <cellStyle name="Input 2 5 6 2 3 3" xfId="7197" xr:uid="{00000000-0005-0000-0000-0000F81B0000}"/>
    <cellStyle name="Input 2 5 6 2 3 4" xfId="7198" xr:uid="{00000000-0005-0000-0000-0000F91B0000}"/>
    <cellStyle name="Input 2 5 6 2 3 5" xfId="7199" xr:uid="{00000000-0005-0000-0000-0000FA1B0000}"/>
    <cellStyle name="Input 2 5 6 2 4" xfId="7200" xr:uid="{00000000-0005-0000-0000-0000FB1B0000}"/>
    <cellStyle name="Input 2 5 6 2 4 2" xfId="7201" xr:uid="{00000000-0005-0000-0000-0000FC1B0000}"/>
    <cellStyle name="Input 2 5 6 2 5" xfId="7202" xr:uid="{00000000-0005-0000-0000-0000FD1B0000}"/>
    <cellStyle name="Input 2 5 6 2 5 2" xfId="7203" xr:uid="{00000000-0005-0000-0000-0000FE1B0000}"/>
    <cellStyle name="Input 2 5 6 2 6" xfId="7204" xr:uid="{00000000-0005-0000-0000-0000FF1B0000}"/>
    <cellStyle name="Input 2 5 6 2 7" xfId="7205" xr:uid="{00000000-0005-0000-0000-0000001C0000}"/>
    <cellStyle name="Input 2 5 6 3" xfId="7206" xr:uid="{00000000-0005-0000-0000-0000011C0000}"/>
    <cellStyle name="Input 2 5 6 3 2" xfId="7207" xr:uid="{00000000-0005-0000-0000-0000021C0000}"/>
    <cellStyle name="Input 2 5 6 3 3" xfId="7208" xr:uid="{00000000-0005-0000-0000-0000031C0000}"/>
    <cellStyle name="Input 2 5 6 3 4" xfId="7209" xr:uid="{00000000-0005-0000-0000-0000041C0000}"/>
    <cellStyle name="Input 2 5 6 3 5" xfId="7210" xr:uid="{00000000-0005-0000-0000-0000051C0000}"/>
    <cellStyle name="Input 2 5 6 4" xfId="7211" xr:uid="{00000000-0005-0000-0000-0000061C0000}"/>
    <cellStyle name="Input 2 5 6 4 2" xfId="7212" xr:uid="{00000000-0005-0000-0000-0000071C0000}"/>
    <cellStyle name="Input 2 5 6 4 3" xfId="7213" xr:uid="{00000000-0005-0000-0000-0000081C0000}"/>
    <cellStyle name="Input 2 5 6 4 4" xfId="7214" xr:uid="{00000000-0005-0000-0000-0000091C0000}"/>
    <cellStyle name="Input 2 5 6 4 5" xfId="7215" xr:uid="{00000000-0005-0000-0000-00000A1C0000}"/>
    <cellStyle name="Input 2 5 6 5" xfId="7216" xr:uid="{00000000-0005-0000-0000-00000B1C0000}"/>
    <cellStyle name="Input 2 5 6 5 2" xfId="7217" xr:uid="{00000000-0005-0000-0000-00000C1C0000}"/>
    <cellStyle name="Input 2 5 6 6" xfId="7218" xr:uid="{00000000-0005-0000-0000-00000D1C0000}"/>
    <cellStyle name="Input 2 5 6 6 2" xfId="7219" xr:uid="{00000000-0005-0000-0000-00000E1C0000}"/>
    <cellStyle name="Input 2 5 6 7" xfId="7220" xr:uid="{00000000-0005-0000-0000-00000F1C0000}"/>
    <cellStyle name="Input 2 5 6 8" xfId="7221" xr:uid="{00000000-0005-0000-0000-0000101C0000}"/>
    <cellStyle name="Input 2 5 7" xfId="7222" xr:uid="{00000000-0005-0000-0000-0000111C0000}"/>
    <cellStyle name="Input 2 5 7 2" xfId="7223" xr:uid="{00000000-0005-0000-0000-0000121C0000}"/>
    <cellStyle name="Input 2 5 7 2 2" xfId="7224" xr:uid="{00000000-0005-0000-0000-0000131C0000}"/>
    <cellStyle name="Input 2 5 7 2 2 2" xfId="7225" xr:uid="{00000000-0005-0000-0000-0000141C0000}"/>
    <cellStyle name="Input 2 5 7 2 2 3" xfId="7226" xr:uid="{00000000-0005-0000-0000-0000151C0000}"/>
    <cellStyle name="Input 2 5 7 2 2 4" xfId="7227" xr:uid="{00000000-0005-0000-0000-0000161C0000}"/>
    <cellStyle name="Input 2 5 7 2 2 5" xfId="7228" xr:uid="{00000000-0005-0000-0000-0000171C0000}"/>
    <cellStyle name="Input 2 5 7 2 3" xfId="7229" xr:uid="{00000000-0005-0000-0000-0000181C0000}"/>
    <cellStyle name="Input 2 5 7 2 3 2" xfId="7230" xr:uid="{00000000-0005-0000-0000-0000191C0000}"/>
    <cellStyle name="Input 2 5 7 2 3 3" xfId="7231" xr:uid="{00000000-0005-0000-0000-00001A1C0000}"/>
    <cellStyle name="Input 2 5 7 2 3 4" xfId="7232" xr:uid="{00000000-0005-0000-0000-00001B1C0000}"/>
    <cellStyle name="Input 2 5 7 2 3 5" xfId="7233" xr:uid="{00000000-0005-0000-0000-00001C1C0000}"/>
    <cellStyle name="Input 2 5 7 2 4" xfId="7234" xr:uid="{00000000-0005-0000-0000-00001D1C0000}"/>
    <cellStyle name="Input 2 5 7 2 4 2" xfId="7235" xr:uid="{00000000-0005-0000-0000-00001E1C0000}"/>
    <cellStyle name="Input 2 5 7 2 5" xfId="7236" xr:uid="{00000000-0005-0000-0000-00001F1C0000}"/>
    <cellStyle name="Input 2 5 7 2 5 2" xfId="7237" xr:uid="{00000000-0005-0000-0000-0000201C0000}"/>
    <cellStyle name="Input 2 5 7 2 6" xfId="7238" xr:uid="{00000000-0005-0000-0000-0000211C0000}"/>
    <cellStyle name="Input 2 5 7 2 7" xfId="7239" xr:uid="{00000000-0005-0000-0000-0000221C0000}"/>
    <cellStyle name="Input 2 5 7 3" xfId="7240" xr:uid="{00000000-0005-0000-0000-0000231C0000}"/>
    <cellStyle name="Input 2 5 7 3 2" xfId="7241" xr:uid="{00000000-0005-0000-0000-0000241C0000}"/>
    <cellStyle name="Input 2 5 7 3 3" xfId="7242" xr:uid="{00000000-0005-0000-0000-0000251C0000}"/>
    <cellStyle name="Input 2 5 7 3 4" xfId="7243" xr:uid="{00000000-0005-0000-0000-0000261C0000}"/>
    <cellStyle name="Input 2 5 7 3 5" xfId="7244" xr:uid="{00000000-0005-0000-0000-0000271C0000}"/>
    <cellStyle name="Input 2 5 7 4" xfId="7245" xr:uid="{00000000-0005-0000-0000-0000281C0000}"/>
    <cellStyle name="Input 2 5 7 4 2" xfId="7246" xr:uid="{00000000-0005-0000-0000-0000291C0000}"/>
    <cellStyle name="Input 2 5 7 4 3" xfId="7247" xr:uid="{00000000-0005-0000-0000-00002A1C0000}"/>
    <cellStyle name="Input 2 5 7 4 4" xfId="7248" xr:uid="{00000000-0005-0000-0000-00002B1C0000}"/>
    <cellStyle name="Input 2 5 7 4 5" xfId="7249" xr:uid="{00000000-0005-0000-0000-00002C1C0000}"/>
    <cellStyle name="Input 2 5 7 5" xfId="7250" xr:uid="{00000000-0005-0000-0000-00002D1C0000}"/>
    <cellStyle name="Input 2 5 7 5 2" xfId="7251" xr:uid="{00000000-0005-0000-0000-00002E1C0000}"/>
    <cellStyle name="Input 2 5 7 6" xfId="7252" xr:uid="{00000000-0005-0000-0000-00002F1C0000}"/>
    <cellStyle name="Input 2 5 7 6 2" xfId="7253" xr:uid="{00000000-0005-0000-0000-0000301C0000}"/>
    <cellStyle name="Input 2 5 7 7" xfId="7254" xr:uid="{00000000-0005-0000-0000-0000311C0000}"/>
    <cellStyle name="Input 2 5 7 8" xfId="7255" xr:uid="{00000000-0005-0000-0000-0000321C0000}"/>
    <cellStyle name="Input 2 5 8" xfId="7256" xr:uid="{00000000-0005-0000-0000-0000331C0000}"/>
    <cellStyle name="Input 2 5 8 2" xfId="7257" xr:uid="{00000000-0005-0000-0000-0000341C0000}"/>
    <cellStyle name="Input 2 5 8 2 2" xfId="7258" xr:uid="{00000000-0005-0000-0000-0000351C0000}"/>
    <cellStyle name="Input 2 5 8 2 2 2" xfId="7259" xr:uid="{00000000-0005-0000-0000-0000361C0000}"/>
    <cellStyle name="Input 2 5 8 2 2 3" xfId="7260" xr:uid="{00000000-0005-0000-0000-0000371C0000}"/>
    <cellStyle name="Input 2 5 8 2 2 4" xfId="7261" xr:uid="{00000000-0005-0000-0000-0000381C0000}"/>
    <cellStyle name="Input 2 5 8 2 2 5" xfId="7262" xr:uid="{00000000-0005-0000-0000-0000391C0000}"/>
    <cellStyle name="Input 2 5 8 2 3" xfId="7263" xr:uid="{00000000-0005-0000-0000-00003A1C0000}"/>
    <cellStyle name="Input 2 5 8 2 3 2" xfId="7264" xr:uid="{00000000-0005-0000-0000-00003B1C0000}"/>
    <cellStyle name="Input 2 5 8 2 3 3" xfId="7265" xr:uid="{00000000-0005-0000-0000-00003C1C0000}"/>
    <cellStyle name="Input 2 5 8 2 3 4" xfId="7266" xr:uid="{00000000-0005-0000-0000-00003D1C0000}"/>
    <cellStyle name="Input 2 5 8 2 3 5" xfId="7267" xr:uid="{00000000-0005-0000-0000-00003E1C0000}"/>
    <cellStyle name="Input 2 5 8 2 4" xfId="7268" xr:uid="{00000000-0005-0000-0000-00003F1C0000}"/>
    <cellStyle name="Input 2 5 8 2 4 2" xfId="7269" xr:uid="{00000000-0005-0000-0000-0000401C0000}"/>
    <cellStyle name="Input 2 5 8 2 5" xfId="7270" xr:uid="{00000000-0005-0000-0000-0000411C0000}"/>
    <cellStyle name="Input 2 5 8 2 5 2" xfId="7271" xr:uid="{00000000-0005-0000-0000-0000421C0000}"/>
    <cellStyle name="Input 2 5 8 2 6" xfId="7272" xr:uid="{00000000-0005-0000-0000-0000431C0000}"/>
    <cellStyle name="Input 2 5 8 2 7" xfId="7273" xr:uid="{00000000-0005-0000-0000-0000441C0000}"/>
    <cellStyle name="Input 2 5 8 3" xfId="7274" xr:uid="{00000000-0005-0000-0000-0000451C0000}"/>
    <cellStyle name="Input 2 5 8 3 2" xfId="7275" xr:uid="{00000000-0005-0000-0000-0000461C0000}"/>
    <cellStyle name="Input 2 5 8 3 3" xfId="7276" xr:uid="{00000000-0005-0000-0000-0000471C0000}"/>
    <cellStyle name="Input 2 5 8 3 4" xfId="7277" xr:uid="{00000000-0005-0000-0000-0000481C0000}"/>
    <cellStyle name="Input 2 5 8 3 5" xfId="7278" xr:uid="{00000000-0005-0000-0000-0000491C0000}"/>
    <cellStyle name="Input 2 5 8 4" xfId="7279" xr:uid="{00000000-0005-0000-0000-00004A1C0000}"/>
    <cellStyle name="Input 2 5 8 4 2" xfId="7280" xr:uid="{00000000-0005-0000-0000-00004B1C0000}"/>
    <cellStyle name="Input 2 5 8 4 3" xfId="7281" xr:uid="{00000000-0005-0000-0000-00004C1C0000}"/>
    <cellStyle name="Input 2 5 8 4 4" xfId="7282" xr:uid="{00000000-0005-0000-0000-00004D1C0000}"/>
    <cellStyle name="Input 2 5 8 4 5" xfId="7283" xr:uid="{00000000-0005-0000-0000-00004E1C0000}"/>
    <cellStyle name="Input 2 5 8 5" xfId="7284" xr:uid="{00000000-0005-0000-0000-00004F1C0000}"/>
    <cellStyle name="Input 2 5 8 5 2" xfId="7285" xr:uid="{00000000-0005-0000-0000-0000501C0000}"/>
    <cellStyle name="Input 2 5 8 6" xfId="7286" xr:uid="{00000000-0005-0000-0000-0000511C0000}"/>
    <cellStyle name="Input 2 5 8 6 2" xfId="7287" xr:uid="{00000000-0005-0000-0000-0000521C0000}"/>
    <cellStyle name="Input 2 5 8 7" xfId="7288" xr:uid="{00000000-0005-0000-0000-0000531C0000}"/>
    <cellStyle name="Input 2 5 8 8" xfId="7289" xr:uid="{00000000-0005-0000-0000-0000541C0000}"/>
    <cellStyle name="Input 2 5 9" xfId="7290" xr:uid="{00000000-0005-0000-0000-0000551C0000}"/>
    <cellStyle name="Input 2 5 9 2" xfId="7291" xr:uid="{00000000-0005-0000-0000-0000561C0000}"/>
    <cellStyle name="Input 2 5 9 2 2" xfId="7292" xr:uid="{00000000-0005-0000-0000-0000571C0000}"/>
    <cellStyle name="Input 2 5 9 2 2 2" xfId="7293" xr:uid="{00000000-0005-0000-0000-0000581C0000}"/>
    <cellStyle name="Input 2 5 9 2 2 3" xfId="7294" xr:uid="{00000000-0005-0000-0000-0000591C0000}"/>
    <cellStyle name="Input 2 5 9 2 2 4" xfId="7295" xr:uid="{00000000-0005-0000-0000-00005A1C0000}"/>
    <cellStyle name="Input 2 5 9 2 2 5" xfId="7296" xr:uid="{00000000-0005-0000-0000-00005B1C0000}"/>
    <cellStyle name="Input 2 5 9 2 3" xfId="7297" xr:uid="{00000000-0005-0000-0000-00005C1C0000}"/>
    <cellStyle name="Input 2 5 9 2 3 2" xfId="7298" xr:uid="{00000000-0005-0000-0000-00005D1C0000}"/>
    <cellStyle name="Input 2 5 9 2 3 3" xfId="7299" xr:uid="{00000000-0005-0000-0000-00005E1C0000}"/>
    <cellStyle name="Input 2 5 9 2 3 4" xfId="7300" xr:uid="{00000000-0005-0000-0000-00005F1C0000}"/>
    <cellStyle name="Input 2 5 9 2 3 5" xfId="7301" xr:uid="{00000000-0005-0000-0000-0000601C0000}"/>
    <cellStyle name="Input 2 5 9 2 4" xfId="7302" xr:uid="{00000000-0005-0000-0000-0000611C0000}"/>
    <cellStyle name="Input 2 5 9 2 4 2" xfId="7303" xr:uid="{00000000-0005-0000-0000-0000621C0000}"/>
    <cellStyle name="Input 2 5 9 2 5" xfId="7304" xr:uid="{00000000-0005-0000-0000-0000631C0000}"/>
    <cellStyle name="Input 2 5 9 2 5 2" xfId="7305" xr:uid="{00000000-0005-0000-0000-0000641C0000}"/>
    <cellStyle name="Input 2 5 9 2 6" xfId="7306" xr:uid="{00000000-0005-0000-0000-0000651C0000}"/>
    <cellStyle name="Input 2 5 9 2 7" xfId="7307" xr:uid="{00000000-0005-0000-0000-0000661C0000}"/>
    <cellStyle name="Input 2 5 9 3" xfId="7308" xr:uid="{00000000-0005-0000-0000-0000671C0000}"/>
    <cellStyle name="Input 2 5 9 3 2" xfId="7309" xr:uid="{00000000-0005-0000-0000-0000681C0000}"/>
    <cellStyle name="Input 2 5 9 3 3" xfId="7310" xr:uid="{00000000-0005-0000-0000-0000691C0000}"/>
    <cellStyle name="Input 2 5 9 3 4" xfId="7311" xr:uid="{00000000-0005-0000-0000-00006A1C0000}"/>
    <cellStyle name="Input 2 5 9 3 5" xfId="7312" xr:uid="{00000000-0005-0000-0000-00006B1C0000}"/>
    <cellStyle name="Input 2 5 9 4" xfId="7313" xr:uid="{00000000-0005-0000-0000-00006C1C0000}"/>
    <cellStyle name="Input 2 5 9 4 2" xfId="7314" xr:uid="{00000000-0005-0000-0000-00006D1C0000}"/>
    <cellStyle name="Input 2 5 9 4 3" xfId="7315" xr:uid="{00000000-0005-0000-0000-00006E1C0000}"/>
    <cellStyle name="Input 2 5 9 4 4" xfId="7316" xr:uid="{00000000-0005-0000-0000-00006F1C0000}"/>
    <cellStyle name="Input 2 5 9 4 5" xfId="7317" xr:uid="{00000000-0005-0000-0000-0000701C0000}"/>
    <cellStyle name="Input 2 5 9 5" xfId="7318" xr:uid="{00000000-0005-0000-0000-0000711C0000}"/>
    <cellStyle name="Input 2 5 9 5 2" xfId="7319" xr:uid="{00000000-0005-0000-0000-0000721C0000}"/>
    <cellStyle name="Input 2 5 9 6" xfId="7320" xr:uid="{00000000-0005-0000-0000-0000731C0000}"/>
    <cellStyle name="Input 2 5 9 6 2" xfId="7321" xr:uid="{00000000-0005-0000-0000-0000741C0000}"/>
    <cellStyle name="Input 2 5 9 7" xfId="7322" xr:uid="{00000000-0005-0000-0000-0000751C0000}"/>
    <cellStyle name="Input 2 5 9 8" xfId="7323" xr:uid="{00000000-0005-0000-0000-0000761C0000}"/>
    <cellStyle name="Input 2 6" xfId="7324" xr:uid="{00000000-0005-0000-0000-0000771C0000}"/>
    <cellStyle name="Input 2 6 2" xfId="7325" xr:uid="{00000000-0005-0000-0000-0000781C0000}"/>
    <cellStyle name="Input 2 7" xfId="7326" xr:uid="{00000000-0005-0000-0000-0000791C0000}"/>
    <cellStyle name="Input 2 7 2" xfId="7327" xr:uid="{00000000-0005-0000-0000-00007A1C0000}"/>
    <cellStyle name="Input 2 8" xfId="7328" xr:uid="{00000000-0005-0000-0000-00007B1C0000}"/>
    <cellStyle name="Input 2 9" xfId="7329" xr:uid="{00000000-0005-0000-0000-00007C1C0000}"/>
    <cellStyle name="Input 2 9 2" xfId="7330" xr:uid="{00000000-0005-0000-0000-00007D1C0000}"/>
    <cellStyle name="Input 2_T-straight with PEDs adjustor" xfId="7331" xr:uid="{00000000-0005-0000-0000-00007E1C0000}"/>
    <cellStyle name="Input 3" xfId="7332" xr:uid="{00000000-0005-0000-0000-00007F1C0000}"/>
    <cellStyle name="Input 3 2" xfId="7333" xr:uid="{00000000-0005-0000-0000-0000801C0000}"/>
    <cellStyle name="Input 3 2 2" xfId="7334" xr:uid="{00000000-0005-0000-0000-0000811C0000}"/>
    <cellStyle name="Input 3 2 2 10" xfId="7335" xr:uid="{00000000-0005-0000-0000-0000821C0000}"/>
    <cellStyle name="Input 3 2 2 10 2" xfId="7336" xr:uid="{00000000-0005-0000-0000-0000831C0000}"/>
    <cellStyle name="Input 3 2 2 10 2 2" xfId="7337" xr:uid="{00000000-0005-0000-0000-0000841C0000}"/>
    <cellStyle name="Input 3 2 2 10 2 2 2" xfId="7338" xr:uid="{00000000-0005-0000-0000-0000851C0000}"/>
    <cellStyle name="Input 3 2 2 10 2 2 3" xfId="7339" xr:uid="{00000000-0005-0000-0000-0000861C0000}"/>
    <cellStyle name="Input 3 2 2 10 2 2 4" xfId="7340" xr:uid="{00000000-0005-0000-0000-0000871C0000}"/>
    <cellStyle name="Input 3 2 2 10 2 2 5" xfId="7341" xr:uid="{00000000-0005-0000-0000-0000881C0000}"/>
    <cellStyle name="Input 3 2 2 10 2 3" xfId="7342" xr:uid="{00000000-0005-0000-0000-0000891C0000}"/>
    <cellStyle name="Input 3 2 2 10 2 3 2" xfId="7343" xr:uid="{00000000-0005-0000-0000-00008A1C0000}"/>
    <cellStyle name="Input 3 2 2 10 2 3 3" xfId="7344" xr:uid="{00000000-0005-0000-0000-00008B1C0000}"/>
    <cellStyle name="Input 3 2 2 10 2 3 4" xfId="7345" xr:uid="{00000000-0005-0000-0000-00008C1C0000}"/>
    <cellStyle name="Input 3 2 2 10 2 3 5" xfId="7346" xr:uid="{00000000-0005-0000-0000-00008D1C0000}"/>
    <cellStyle name="Input 3 2 2 10 2 4" xfId="7347" xr:uid="{00000000-0005-0000-0000-00008E1C0000}"/>
    <cellStyle name="Input 3 2 2 10 2 4 2" xfId="7348" xr:uid="{00000000-0005-0000-0000-00008F1C0000}"/>
    <cellStyle name="Input 3 2 2 10 2 5" xfId="7349" xr:uid="{00000000-0005-0000-0000-0000901C0000}"/>
    <cellStyle name="Input 3 2 2 10 2 5 2" xfId="7350" xr:uid="{00000000-0005-0000-0000-0000911C0000}"/>
    <cellStyle name="Input 3 2 2 10 2 6" xfId="7351" xr:uid="{00000000-0005-0000-0000-0000921C0000}"/>
    <cellStyle name="Input 3 2 2 10 2 7" xfId="7352" xr:uid="{00000000-0005-0000-0000-0000931C0000}"/>
    <cellStyle name="Input 3 2 2 10 3" xfId="7353" xr:uid="{00000000-0005-0000-0000-0000941C0000}"/>
    <cellStyle name="Input 3 2 2 10 3 2" xfId="7354" xr:uid="{00000000-0005-0000-0000-0000951C0000}"/>
    <cellStyle name="Input 3 2 2 10 3 3" xfId="7355" xr:uid="{00000000-0005-0000-0000-0000961C0000}"/>
    <cellStyle name="Input 3 2 2 10 3 4" xfId="7356" xr:uid="{00000000-0005-0000-0000-0000971C0000}"/>
    <cellStyle name="Input 3 2 2 10 3 5" xfId="7357" xr:uid="{00000000-0005-0000-0000-0000981C0000}"/>
    <cellStyle name="Input 3 2 2 10 4" xfId="7358" xr:uid="{00000000-0005-0000-0000-0000991C0000}"/>
    <cellStyle name="Input 3 2 2 10 4 2" xfId="7359" xr:uid="{00000000-0005-0000-0000-00009A1C0000}"/>
    <cellStyle name="Input 3 2 2 10 4 3" xfId="7360" xr:uid="{00000000-0005-0000-0000-00009B1C0000}"/>
    <cellStyle name="Input 3 2 2 10 4 4" xfId="7361" xr:uid="{00000000-0005-0000-0000-00009C1C0000}"/>
    <cellStyle name="Input 3 2 2 10 4 5" xfId="7362" xr:uid="{00000000-0005-0000-0000-00009D1C0000}"/>
    <cellStyle name="Input 3 2 2 10 5" xfId="7363" xr:uid="{00000000-0005-0000-0000-00009E1C0000}"/>
    <cellStyle name="Input 3 2 2 10 5 2" xfId="7364" xr:uid="{00000000-0005-0000-0000-00009F1C0000}"/>
    <cellStyle name="Input 3 2 2 10 6" xfId="7365" xr:uid="{00000000-0005-0000-0000-0000A01C0000}"/>
    <cellStyle name="Input 3 2 2 10 6 2" xfId="7366" xr:uid="{00000000-0005-0000-0000-0000A11C0000}"/>
    <cellStyle name="Input 3 2 2 10 7" xfId="7367" xr:uid="{00000000-0005-0000-0000-0000A21C0000}"/>
    <cellStyle name="Input 3 2 2 10 8" xfId="7368" xr:uid="{00000000-0005-0000-0000-0000A31C0000}"/>
    <cellStyle name="Input 3 2 2 11" xfId="7369" xr:uid="{00000000-0005-0000-0000-0000A41C0000}"/>
    <cellStyle name="Input 3 2 2 11 2" xfId="7370" xr:uid="{00000000-0005-0000-0000-0000A51C0000}"/>
    <cellStyle name="Input 3 2 2 11 2 2" xfId="7371" xr:uid="{00000000-0005-0000-0000-0000A61C0000}"/>
    <cellStyle name="Input 3 2 2 11 2 2 2" xfId="7372" xr:uid="{00000000-0005-0000-0000-0000A71C0000}"/>
    <cellStyle name="Input 3 2 2 11 2 2 3" xfId="7373" xr:uid="{00000000-0005-0000-0000-0000A81C0000}"/>
    <cellStyle name="Input 3 2 2 11 2 2 4" xfId="7374" xr:uid="{00000000-0005-0000-0000-0000A91C0000}"/>
    <cellStyle name="Input 3 2 2 11 2 2 5" xfId="7375" xr:uid="{00000000-0005-0000-0000-0000AA1C0000}"/>
    <cellStyle name="Input 3 2 2 11 2 3" xfId="7376" xr:uid="{00000000-0005-0000-0000-0000AB1C0000}"/>
    <cellStyle name="Input 3 2 2 11 2 3 2" xfId="7377" xr:uid="{00000000-0005-0000-0000-0000AC1C0000}"/>
    <cellStyle name="Input 3 2 2 11 2 3 3" xfId="7378" xr:uid="{00000000-0005-0000-0000-0000AD1C0000}"/>
    <cellStyle name="Input 3 2 2 11 2 3 4" xfId="7379" xr:uid="{00000000-0005-0000-0000-0000AE1C0000}"/>
    <cellStyle name="Input 3 2 2 11 2 3 5" xfId="7380" xr:uid="{00000000-0005-0000-0000-0000AF1C0000}"/>
    <cellStyle name="Input 3 2 2 11 2 4" xfId="7381" xr:uid="{00000000-0005-0000-0000-0000B01C0000}"/>
    <cellStyle name="Input 3 2 2 11 2 4 2" xfId="7382" xr:uid="{00000000-0005-0000-0000-0000B11C0000}"/>
    <cellStyle name="Input 3 2 2 11 2 5" xfId="7383" xr:uid="{00000000-0005-0000-0000-0000B21C0000}"/>
    <cellStyle name="Input 3 2 2 11 2 5 2" xfId="7384" xr:uid="{00000000-0005-0000-0000-0000B31C0000}"/>
    <cellStyle name="Input 3 2 2 11 2 6" xfId="7385" xr:uid="{00000000-0005-0000-0000-0000B41C0000}"/>
    <cellStyle name="Input 3 2 2 11 2 7" xfId="7386" xr:uid="{00000000-0005-0000-0000-0000B51C0000}"/>
    <cellStyle name="Input 3 2 2 11 3" xfId="7387" xr:uid="{00000000-0005-0000-0000-0000B61C0000}"/>
    <cellStyle name="Input 3 2 2 11 3 2" xfId="7388" xr:uid="{00000000-0005-0000-0000-0000B71C0000}"/>
    <cellStyle name="Input 3 2 2 11 3 3" xfId="7389" xr:uid="{00000000-0005-0000-0000-0000B81C0000}"/>
    <cellStyle name="Input 3 2 2 11 3 4" xfId="7390" xr:uid="{00000000-0005-0000-0000-0000B91C0000}"/>
    <cellStyle name="Input 3 2 2 11 3 5" xfId="7391" xr:uid="{00000000-0005-0000-0000-0000BA1C0000}"/>
    <cellStyle name="Input 3 2 2 11 4" xfId="7392" xr:uid="{00000000-0005-0000-0000-0000BB1C0000}"/>
    <cellStyle name="Input 3 2 2 11 4 2" xfId="7393" xr:uid="{00000000-0005-0000-0000-0000BC1C0000}"/>
    <cellStyle name="Input 3 2 2 11 4 3" xfId="7394" xr:uid="{00000000-0005-0000-0000-0000BD1C0000}"/>
    <cellStyle name="Input 3 2 2 11 4 4" xfId="7395" xr:uid="{00000000-0005-0000-0000-0000BE1C0000}"/>
    <cellStyle name="Input 3 2 2 11 4 5" xfId="7396" xr:uid="{00000000-0005-0000-0000-0000BF1C0000}"/>
    <cellStyle name="Input 3 2 2 11 5" xfId="7397" xr:uid="{00000000-0005-0000-0000-0000C01C0000}"/>
    <cellStyle name="Input 3 2 2 11 5 2" xfId="7398" xr:uid="{00000000-0005-0000-0000-0000C11C0000}"/>
    <cellStyle name="Input 3 2 2 11 6" xfId="7399" xr:uid="{00000000-0005-0000-0000-0000C21C0000}"/>
    <cellStyle name="Input 3 2 2 11 6 2" xfId="7400" xr:uid="{00000000-0005-0000-0000-0000C31C0000}"/>
    <cellStyle name="Input 3 2 2 11 7" xfId="7401" xr:uid="{00000000-0005-0000-0000-0000C41C0000}"/>
    <cellStyle name="Input 3 2 2 11 8" xfId="7402" xr:uid="{00000000-0005-0000-0000-0000C51C0000}"/>
    <cellStyle name="Input 3 2 2 12" xfId="7403" xr:uid="{00000000-0005-0000-0000-0000C61C0000}"/>
    <cellStyle name="Input 3 2 2 12 2" xfId="7404" xr:uid="{00000000-0005-0000-0000-0000C71C0000}"/>
    <cellStyle name="Input 3 2 2 12 2 2" xfId="7405" xr:uid="{00000000-0005-0000-0000-0000C81C0000}"/>
    <cellStyle name="Input 3 2 2 12 2 2 2" xfId="7406" xr:uid="{00000000-0005-0000-0000-0000C91C0000}"/>
    <cellStyle name="Input 3 2 2 12 2 2 3" xfId="7407" xr:uid="{00000000-0005-0000-0000-0000CA1C0000}"/>
    <cellStyle name="Input 3 2 2 12 2 2 4" xfId="7408" xr:uid="{00000000-0005-0000-0000-0000CB1C0000}"/>
    <cellStyle name="Input 3 2 2 12 2 2 5" xfId="7409" xr:uid="{00000000-0005-0000-0000-0000CC1C0000}"/>
    <cellStyle name="Input 3 2 2 12 2 3" xfId="7410" xr:uid="{00000000-0005-0000-0000-0000CD1C0000}"/>
    <cellStyle name="Input 3 2 2 12 2 3 2" xfId="7411" xr:uid="{00000000-0005-0000-0000-0000CE1C0000}"/>
    <cellStyle name="Input 3 2 2 12 2 3 3" xfId="7412" xr:uid="{00000000-0005-0000-0000-0000CF1C0000}"/>
    <cellStyle name="Input 3 2 2 12 2 3 4" xfId="7413" xr:uid="{00000000-0005-0000-0000-0000D01C0000}"/>
    <cellStyle name="Input 3 2 2 12 2 3 5" xfId="7414" xr:uid="{00000000-0005-0000-0000-0000D11C0000}"/>
    <cellStyle name="Input 3 2 2 12 2 4" xfId="7415" xr:uid="{00000000-0005-0000-0000-0000D21C0000}"/>
    <cellStyle name="Input 3 2 2 12 2 4 2" xfId="7416" xr:uid="{00000000-0005-0000-0000-0000D31C0000}"/>
    <cellStyle name="Input 3 2 2 12 2 5" xfId="7417" xr:uid="{00000000-0005-0000-0000-0000D41C0000}"/>
    <cellStyle name="Input 3 2 2 12 2 5 2" xfId="7418" xr:uid="{00000000-0005-0000-0000-0000D51C0000}"/>
    <cellStyle name="Input 3 2 2 12 2 6" xfId="7419" xr:uid="{00000000-0005-0000-0000-0000D61C0000}"/>
    <cellStyle name="Input 3 2 2 12 2 7" xfId="7420" xr:uid="{00000000-0005-0000-0000-0000D71C0000}"/>
    <cellStyle name="Input 3 2 2 12 3" xfId="7421" xr:uid="{00000000-0005-0000-0000-0000D81C0000}"/>
    <cellStyle name="Input 3 2 2 12 3 2" xfId="7422" xr:uid="{00000000-0005-0000-0000-0000D91C0000}"/>
    <cellStyle name="Input 3 2 2 12 3 3" xfId="7423" xr:uid="{00000000-0005-0000-0000-0000DA1C0000}"/>
    <cellStyle name="Input 3 2 2 12 3 4" xfId="7424" xr:uid="{00000000-0005-0000-0000-0000DB1C0000}"/>
    <cellStyle name="Input 3 2 2 12 3 5" xfId="7425" xr:uid="{00000000-0005-0000-0000-0000DC1C0000}"/>
    <cellStyle name="Input 3 2 2 12 4" xfId="7426" xr:uid="{00000000-0005-0000-0000-0000DD1C0000}"/>
    <cellStyle name="Input 3 2 2 12 4 2" xfId="7427" xr:uid="{00000000-0005-0000-0000-0000DE1C0000}"/>
    <cellStyle name="Input 3 2 2 12 4 3" xfId="7428" xr:uid="{00000000-0005-0000-0000-0000DF1C0000}"/>
    <cellStyle name="Input 3 2 2 12 4 4" xfId="7429" xr:uid="{00000000-0005-0000-0000-0000E01C0000}"/>
    <cellStyle name="Input 3 2 2 12 4 5" xfId="7430" xr:uid="{00000000-0005-0000-0000-0000E11C0000}"/>
    <cellStyle name="Input 3 2 2 12 5" xfId="7431" xr:uid="{00000000-0005-0000-0000-0000E21C0000}"/>
    <cellStyle name="Input 3 2 2 12 5 2" xfId="7432" xr:uid="{00000000-0005-0000-0000-0000E31C0000}"/>
    <cellStyle name="Input 3 2 2 12 6" xfId="7433" xr:uid="{00000000-0005-0000-0000-0000E41C0000}"/>
    <cellStyle name="Input 3 2 2 12 6 2" xfId="7434" xr:uid="{00000000-0005-0000-0000-0000E51C0000}"/>
    <cellStyle name="Input 3 2 2 12 7" xfId="7435" xr:uid="{00000000-0005-0000-0000-0000E61C0000}"/>
    <cellStyle name="Input 3 2 2 12 8" xfId="7436" xr:uid="{00000000-0005-0000-0000-0000E71C0000}"/>
    <cellStyle name="Input 3 2 2 13" xfId="7437" xr:uid="{00000000-0005-0000-0000-0000E81C0000}"/>
    <cellStyle name="Input 3 2 2 13 2" xfId="7438" xr:uid="{00000000-0005-0000-0000-0000E91C0000}"/>
    <cellStyle name="Input 3 2 2 13 2 2" xfId="7439" xr:uid="{00000000-0005-0000-0000-0000EA1C0000}"/>
    <cellStyle name="Input 3 2 2 13 2 2 2" xfId="7440" xr:uid="{00000000-0005-0000-0000-0000EB1C0000}"/>
    <cellStyle name="Input 3 2 2 13 2 2 3" xfId="7441" xr:uid="{00000000-0005-0000-0000-0000EC1C0000}"/>
    <cellStyle name="Input 3 2 2 13 2 2 4" xfId="7442" xr:uid="{00000000-0005-0000-0000-0000ED1C0000}"/>
    <cellStyle name="Input 3 2 2 13 2 2 5" xfId="7443" xr:uid="{00000000-0005-0000-0000-0000EE1C0000}"/>
    <cellStyle name="Input 3 2 2 13 2 3" xfId="7444" xr:uid="{00000000-0005-0000-0000-0000EF1C0000}"/>
    <cellStyle name="Input 3 2 2 13 2 3 2" xfId="7445" xr:uid="{00000000-0005-0000-0000-0000F01C0000}"/>
    <cellStyle name="Input 3 2 2 13 2 3 3" xfId="7446" xr:uid="{00000000-0005-0000-0000-0000F11C0000}"/>
    <cellStyle name="Input 3 2 2 13 2 3 4" xfId="7447" xr:uid="{00000000-0005-0000-0000-0000F21C0000}"/>
    <cellStyle name="Input 3 2 2 13 2 3 5" xfId="7448" xr:uid="{00000000-0005-0000-0000-0000F31C0000}"/>
    <cellStyle name="Input 3 2 2 13 2 4" xfId="7449" xr:uid="{00000000-0005-0000-0000-0000F41C0000}"/>
    <cellStyle name="Input 3 2 2 13 2 4 2" xfId="7450" xr:uid="{00000000-0005-0000-0000-0000F51C0000}"/>
    <cellStyle name="Input 3 2 2 13 2 5" xfId="7451" xr:uid="{00000000-0005-0000-0000-0000F61C0000}"/>
    <cellStyle name="Input 3 2 2 13 2 5 2" xfId="7452" xr:uid="{00000000-0005-0000-0000-0000F71C0000}"/>
    <cellStyle name="Input 3 2 2 13 2 6" xfId="7453" xr:uid="{00000000-0005-0000-0000-0000F81C0000}"/>
    <cellStyle name="Input 3 2 2 13 2 7" xfId="7454" xr:uid="{00000000-0005-0000-0000-0000F91C0000}"/>
    <cellStyle name="Input 3 2 2 13 3" xfId="7455" xr:uid="{00000000-0005-0000-0000-0000FA1C0000}"/>
    <cellStyle name="Input 3 2 2 13 3 2" xfId="7456" xr:uid="{00000000-0005-0000-0000-0000FB1C0000}"/>
    <cellStyle name="Input 3 2 2 13 3 3" xfId="7457" xr:uid="{00000000-0005-0000-0000-0000FC1C0000}"/>
    <cellStyle name="Input 3 2 2 13 3 4" xfId="7458" xr:uid="{00000000-0005-0000-0000-0000FD1C0000}"/>
    <cellStyle name="Input 3 2 2 13 3 5" xfId="7459" xr:uid="{00000000-0005-0000-0000-0000FE1C0000}"/>
    <cellStyle name="Input 3 2 2 13 4" xfId="7460" xr:uid="{00000000-0005-0000-0000-0000FF1C0000}"/>
    <cellStyle name="Input 3 2 2 13 4 2" xfId="7461" xr:uid="{00000000-0005-0000-0000-0000001D0000}"/>
    <cellStyle name="Input 3 2 2 13 4 3" xfId="7462" xr:uid="{00000000-0005-0000-0000-0000011D0000}"/>
    <cellStyle name="Input 3 2 2 13 4 4" xfId="7463" xr:uid="{00000000-0005-0000-0000-0000021D0000}"/>
    <cellStyle name="Input 3 2 2 13 4 5" xfId="7464" xr:uid="{00000000-0005-0000-0000-0000031D0000}"/>
    <cellStyle name="Input 3 2 2 13 5" xfId="7465" xr:uid="{00000000-0005-0000-0000-0000041D0000}"/>
    <cellStyle name="Input 3 2 2 13 5 2" xfId="7466" xr:uid="{00000000-0005-0000-0000-0000051D0000}"/>
    <cellStyle name="Input 3 2 2 13 6" xfId="7467" xr:uid="{00000000-0005-0000-0000-0000061D0000}"/>
    <cellStyle name="Input 3 2 2 13 6 2" xfId="7468" xr:uid="{00000000-0005-0000-0000-0000071D0000}"/>
    <cellStyle name="Input 3 2 2 13 7" xfId="7469" xr:uid="{00000000-0005-0000-0000-0000081D0000}"/>
    <cellStyle name="Input 3 2 2 13 8" xfId="7470" xr:uid="{00000000-0005-0000-0000-0000091D0000}"/>
    <cellStyle name="Input 3 2 2 14" xfId="7471" xr:uid="{00000000-0005-0000-0000-00000A1D0000}"/>
    <cellStyle name="Input 3 2 2 14 2" xfId="7472" xr:uid="{00000000-0005-0000-0000-00000B1D0000}"/>
    <cellStyle name="Input 3 2 2 14 2 2" xfId="7473" xr:uid="{00000000-0005-0000-0000-00000C1D0000}"/>
    <cellStyle name="Input 3 2 2 14 2 2 2" xfId="7474" xr:uid="{00000000-0005-0000-0000-00000D1D0000}"/>
    <cellStyle name="Input 3 2 2 14 2 2 3" xfId="7475" xr:uid="{00000000-0005-0000-0000-00000E1D0000}"/>
    <cellStyle name="Input 3 2 2 14 2 2 4" xfId="7476" xr:uid="{00000000-0005-0000-0000-00000F1D0000}"/>
    <cellStyle name="Input 3 2 2 14 2 2 5" xfId="7477" xr:uid="{00000000-0005-0000-0000-0000101D0000}"/>
    <cellStyle name="Input 3 2 2 14 2 3" xfId="7478" xr:uid="{00000000-0005-0000-0000-0000111D0000}"/>
    <cellStyle name="Input 3 2 2 14 2 3 2" xfId="7479" xr:uid="{00000000-0005-0000-0000-0000121D0000}"/>
    <cellStyle name="Input 3 2 2 14 2 3 3" xfId="7480" xr:uid="{00000000-0005-0000-0000-0000131D0000}"/>
    <cellStyle name="Input 3 2 2 14 2 3 4" xfId="7481" xr:uid="{00000000-0005-0000-0000-0000141D0000}"/>
    <cellStyle name="Input 3 2 2 14 2 3 5" xfId="7482" xr:uid="{00000000-0005-0000-0000-0000151D0000}"/>
    <cellStyle name="Input 3 2 2 14 2 4" xfId="7483" xr:uid="{00000000-0005-0000-0000-0000161D0000}"/>
    <cellStyle name="Input 3 2 2 14 2 4 2" xfId="7484" xr:uid="{00000000-0005-0000-0000-0000171D0000}"/>
    <cellStyle name="Input 3 2 2 14 2 5" xfId="7485" xr:uid="{00000000-0005-0000-0000-0000181D0000}"/>
    <cellStyle name="Input 3 2 2 14 2 5 2" xfId="7486" xr:uid="{00000000-0005-0000-0000-0000191D0000}"/>
    <cellStyle name="Input 3 2 2 14 2 6" xfId="7487" xr:uid="{00000000-0005-0000-0000-00001A1D0000}"/>
    <cellStyle name="Input 3 2 2 14 2 7" xfId="7488" xr:uid="{00000000-0005-0000-0000-00001B1D0000}"/>
    <cellStyle name="Input 3 2 2 14 3" xfId="7489" xr:uid="{00000000-0005-0000-0000-00001C1D0000}"/>
    <cellStyle name="Input 3 2 2 14 3 2" xfId="7490" xr:uid="{00000000-0005-0000-0000-00001D1D0000}"/>
    <cellStyle name="Input 3 2 2 14 3 3" xfId="7491" xr:uid="{00000000-0005-0000-0000-00001E1D0000}"/>
    <cellStyle name="Input 3 2 2 14 3 4" xfId="7492" xr:uid="{00000000-0005-0000-0000-00001F1D0000}"/>
    <cellStyle name="Input 3 2 2 14 3 5" xfId="7493" xr:uid="{00000000-0005-0000-0000-0000201D0000}"/>
    <cellStyle name="Input 3 2 2 14 4" xfId="7494" xr:uid="{00000000-0005-0000-0000-0000211D0000}"/>
    <cellStyle name="Input 3 2 2 14 4 2" xfId="7495" xr:uid="{00000000-0005-0000-0000-0000221D0000}"/>
    <cellStyle name="Input 3 2 2 14 4 3" xfId="7496" xr:uid="{00000000-0005-0000-0000-0000231D0000}"/>
    <cellStyle name="Input 3 2 2 14 4 4" xfId="7497" xr:uid="{00000000-0005-0000-0000-0000241D0000}"/>
    <cellStyle name="Input 3 2 2 14 4 5" xfId="7498" xr:uid="{00000000-0005-0000-0000-0000251D0000}"/>
    <cellStyle name="Input 3 2 2 14 5" xfId="7499" xr:uid="{00000000-0005-0000-0000-0000261D0000}"/>
    <cellStyle name="Input 3 2 2 14 5 2" xfId="7500" xr:uid="{00000000-0005-0000-0000-0000271D0000}"/>
    <cellStyle name="Input 3 2 2 14 6" xfId="7501" xr:uid="{00000000-0005-0000-0000-0000281D0000}"/>
    <cellStyle name="Input 3 2 2 14 6 2" xfId="7502" xr:uid="{00000000-0005-0000-0000-0000291D0000}"/>
    <cellStyle name="Input 3 2 2 14 7" xfId="7503" xr:uid="{00000000-0005-0000-0000-00002A1D0000}"/>
    <cellStyle name="Input 3 2 2 14 8" xfId="7504" xr:uid="{00000000-0005-0000-0000-00002B1D0000}"/>
    <cellStyle name="Input 3 2 2 15" xfId="7505" xr:uid="{00000000-0005-0000-0000-00002C1D0000}"/>
    <cellStyle name="Input 3 2 2 15 2" xfId="7506" xr:uid="{00000000-0005-0000-0000-00002D1D0000}"/>
    <cellStyle name="Input 3 2 2 15 2 2" xfId="7507" xr:uid="{00000000-0005-0000-0000-00002E1D0000}"/>
    <cellStyle name="Input 3 2 2 15 2 3" xfId="7508" xr:uid="{00000000-0005-0000-0000-00002F1D0000}"/>
    <cellStyle name="Input 3 2 2 15 2 4" xfId="7509" xr:uid="{00000000-0005-0000-0000-0000301D0000}"/>
    <cellStyle name="Input 3 2 2 15 2 5" xfId="7510" xr:uid="{00000000-0005-0000-0000-0000311D0000}"/>
    <cellStyle name="Input 3 2 2 15 3" xfId="7511" xr:uid="{00000000-0005-0000-0000-0000321D0000}"/>
    <cellStyle name="Input 3 2 2 15 3 2" xfId="7512" xr:uid="{00000000-0005-0000-0000-0000331D0000}"/>
    <cellStyle name="Input 3 2 2 15 3 3" xfId="7513" xr:uid="{00000000-0005-0000-0000-0000341D0000}"/>
    <cellStyle name="Input 3 2 2 15 3 4" xfId="7514" xr:uid="{00000000-0005-0000-0000-0000351D0000}"/>
    <cellStyle name="Input 3 2 2 15 3 5" xfId="7515" xr:uid="{00000000-0005-0000-0000-0000361D0000}"/>
    <cellStyle name="Input 3 2 2 15 4" xfId="7516" xr:uid="{00000000-0005-0000-0000-0000371D0000}"/>
    <cellStyle name="Input 3 2 2 15 4 2" xfId="7517" xr:uid="{00000000-0005-0000-0000-0000381D0000}"/>
    <cellStyle name="Input 3 2 2 15 5" xfId="7518" xr:uid="{00000000-0005-0000-0000-0000391D0000}"/>
    <cellStyle name="Input 3 2 2 15 5 2" xfId="7519" xr:uid="{00000000-0005-0000-0000-00003A1D0000}"/>
    <cellStyle name="Input 3 2 2 15 6" xfId="7520" xr:uid="{00000000-0005-0000-0000-00003B1D0000}"/>
    <cellStyle name="Input 3 2 2 15 7" xfId="7521" xr:uid="{00000000-0005-0000-0000-00003C1D0000}"/>
    <cellStyle name="Input 3 2 2 16" xfId="7522" xr:uid="{00000000-0005-0000-0000-00003D1D0000}"/>
    <cellStyle name="Input 3 2 2 16 2" xfId="7523" xr:uid="{00000000-0005-0000-0000-00003E1D0000}"/>
    <cellStyle name="Input 3 2 2 16 3" xfId="7524" xr:uid="{00000000-0005-0000-0000-00003F1D0000}"/>
    <cellStyle name="Input 3 2 2 16 4" xfId="7525" xr:uid="{00000000-0005-0000-0000-0000401D0000}"/>
    <cellStyle name="Input 3 2 2 16 5" xfId="7526" xr:uid="{00000000-0005-0000-0000-0000411D0000}"/>
    <cellStyle name="Input 3 2 2 17" xfId="7527" xr:uid="{00000000-0005-0000-0000-0000421D0000}"/>
    <cellStyle name="Input 3 2 2 17 2" xfId="7528" xr:uid="{00000000-0005-0000-0000-0000431D0000}"/>
    <cellStyle name="Input 3 2 2 17 3" xfId="7529" xr:uid="{00000000-0005-0000-0000-0000441D0000}"/>
    <cellStyle name="Input 3 2 2 17 4" xfId="7530" xr:uid="{00000000-0005-0000-0000-0000451D0000}"/>
    <cellStyle name="Input 3 2 2 17 5" xfId="7531" xr:uid="{00000000-0005-0000-0000-0000461D0000}"/>
    <cellStyle name="Input 3 2 2 18" xfId="7532" xr:uid="{00000000-0005-0000-0000-0000471D0000}"/>
    <cellStyle name="Input 3 2 2 18 2" xfId="7533" xr:uid="{00000000-0005-0000-0000-0000481D0000}"/>
    <cellStyle name="Input 3 2 2 19" xfId="7534" xr:uid="{00000000-0005-0000-0000-0000491D0000}"/>
    <cellStyle name="Input 3 2 2 19 2" xfId="7535" xr:uid="{00000000-0005-0000-0000-00004A1D0000}"/>
    <cellStyle name="Input 3 2 2 2" xfId="7536" xr:uid="{00000000-0005-0000-0000-00004B1D0000}"/>
    <cellStyle name="Input 3 2 2 2 2" xfId="7537" xr:uid="{00000000-0005-0000-0000-00004C1D0000}"/>
    <cellStyle name="Input 3 2 2 2 2 2" xfId="7538" xr:uid="{00000000-0005-0000-0000-00004D1D0000}"/>
    <cellStyle name="Input 3 2 2 2 2 2 2" xfId="7539" xr:uid="{00000000-0005-0000-0000-00004E1D0000}"/>
    <cellStyle name="Input 3 2 2 2 2 2 3" xfId="7540" xr:uid="{00000000-0005-0000-0000-00004F1D0000}"/>
    <cellStyle name="Input 3 2 2 2 2 2 4" xfId="7541" xr:uid="{00000000-0005-0000-0000-0000501D0000}"/>
    <cellStyle name="Input 3 2 2 2 2 2 5" xfId="7542" xr:uid="{00000000-0005-0000-0000-0000511D0000}"/>
    <cellStyle name="Input 3 2 2 2 2 3" xfId="7543" xr:uid="{00000000-0005-0000-0000-0000521D0000}"/>
    <cellStyle name="Input 3 2 2 2 2 3 2" xfId="7544" xr:uid="{00000000-0005-0000-0000-0000531D0000}"/>
    <cellStyle name="Input 3 2 2 2 2 3 3" xfId="7545" xr:uid="{00000000-0005-0000-0000-0000541D0000}"/>
    <cellStyle name="Input 3 2 2 2 2 3 4" xfId="7546" xr:uid="{00000000-0005-0000-0000-0000551D0000}"/>
    <cellStyle name="Input 3 2 2 2 2 3 5" xfId="7547" xr:uid="{00000000-0005-0000-0000-0000561D0000}"/>
    <cellStyle name="Input 3 2 2 2 2 4" xfId="7548" xr:uid="{00000000-0005-0000-0000-0000571D0000}"/>
    <cellStyle name="Input 3 2 2 2 2 4 2" xfId="7549" xr:uid="{00000000-0005-0000-0000-0000581D0000}"/>
    <cellStyle name="Input 3 2 2 2 2 5" xfId="7550" xr:uid="{00000000-0005-0000-0000-0000591D0000}"/>
    <cellStyle name="Input 3 2 2 2 2 5 2" xfId="7551" xr:uid="{00000000-0005-0000-0000-00005A1D0000}"/>
    <cellStyle name="Input 3 2 2 2 2 6" xfId="7552" xr:uid="{00000000-0005-0000-0000-00005B1D0000}"/>
    <cellStyle name="Input 3 2 2 2 2 7" xfId="7553" xr:uid="{00000000-0005-0000-0000-00005C1D0000}"/>
    <cellStyle name="Input 3 2 2 2 3" xfId="7554" xr:uid="{00000000-0005-0000-0000-00005D1D0000}"/>
    <cellStyle name="Input 3 2 2 2 3 2" xfId="7555" xr:uid="{00000000-0005-0000-0000-00005E1D0000}"/>
    <cellStyle name="Input 3 2 2 2 3 3" xfId="7556" xr:uid="{00000000-0005-0000-0000-00005F1D0000}"/>
    <cellStyle name="Input 3 2 2 2 3 4" xfId="7557" xr:uid="{00000000-0005-0000-0000-0000601D0000}"/>
    <cellStyle name="Input 3 2 2 2 3 5" xfId="7558" xr:uid="{00000000-0005-0000-0000-0000611D0000}"/>
    <cellStyle name="Input 3 2 2 2 4" xfId="7559" xr:uid="{00000000-0005-0000-0000-0000621D0000}"/>
    <cellStyle name="Input 3 2 2 2 4 2" xfId="7560" xr:uid="{00000000-0005-0000-0000-0000631D0000}"/>
    <cellStyle name="Input 3 2 2 2 4 3" xfId="7561" xr:uid="{00000000-0005-0000-0000-0000641D0000}"/>
    <cellStyle name="Input 3 2 2 2 4 4" xfId="7562" xr:uid="{00000000-0005-0000-0000-0000651D0000}"/>
    <cellStyle name="Input 3 2 2 2 4 5" xfId="7563" xr:uid="{00000000-0005-0000-0000-0000661D0000}"/>
    <cellStyle name="Input 3 2 2 2 5" xfId="7564" xr:uid="{00000000-0005-0000-0000-0000671D0000}"/>
    <cellStyle name="Input 3 2 2 2 5 2" xfId="7565" xr:uid="{00000000-0005-0000-0000-0000681D0000}"/>
    <cellStyle name="Input 3 2 2 2 6" xfId="7566" xr:uid="{00000000-0005-0000-0000-0000691D0000}"/>
    <cellStyle name="Input 3 2 2 2 6 2" xfId="7567" xr:uid="{00000000-0005-0000-0000-00006A1D0000}"/>
    <cellStyle name="Input 3 2 2 2 7" xfId="7568" xr:uid="{00000000-0005-0000-0000-00006B1D0000}"/>
    <cellStyle name="Input 3 2 2 2 8" xfId="7569" xr:uid="{00000000-0005-0000-0000-00006C1D0000}"/>
    <cellStyle name="Input 3 2 2 20" xfId="7570" xr:uid="{00000000-0005-0000-0000-00006D1D0000}"/>
    <cellStyle name="Input 3 2 2 21" xfId="7571" xr:uid="{00000000-0005-0000-0000-00006E1D0000}"/>
    <cellStyle name="Input 3 2 2 3" xfId="7572" xr:uid="{00000000-0005-0000-0000-00006F1D0000}"/>
    <cellStyle name="Input 3 2 2 3 2" xfId="7573" xr:uid="{00000000-0005-0000-0000-0000701D0000}"/>
    <cellStyle name="Input 3 2 2 3 2 2" xfId="7574" xr:uid="{00000000-0005-0000-0000-0000711D0000}"/>
    <cellStyle name="Input 3 2 2 3 2 2 2" xfId="7575" xr:uid="{00000000-0005-0000-0000-0000721D0000}"/>
    <cellStyle name="Input 3 2 2 3 2 2 3" xfId="7576" xr:uid="{00000000-0005-0000-0000-0000731D0000}"/>
    <cellStyle name="Input 3 2 2 3 2 2 4" xfId="7577" xr:uid="{00000000-0005-0000-0000-0000741D0000}"/>
    <cellStyle name="Input 3 2 2 3 2 2 5" xfId="7578" xr:uid="{00000000-0005-0000-0000-0000751D0000}"/>
    <cellStyle name="Input 3 2 2 3 2 3" xfId="7579" xr:uid="{00000000-0005-0000-0000-0000761D0000}"/>
    <cellStyle name="Input 3 2 2 3 2 3 2" xfId="7580" xr:uid="{00000000-0005-0000-0000-0000771D0000}"/>
    <cellStyle name="Input 3 2 2 3 2 3 3" xfId="7581" xr:uid="{00000000-0005-0000-0000-0000781D0000}"/>
    <cellStyle name="Input 3 2 2 3 2 3 4" xfId="7582" xr:uid="{00000000-0005-0000-0000-0000791D0000}"/>
    <cellStyle name="Input 3 2 2 3 2 3 5" xfId="7583" xr:uid="{00000000-0005-0000-0000-00007A1D0000}"/>
    <cellStyle name="Input 3 2 2 3 2 4" xfId="7584" xr:uid="{00000000-0005-0000-0000-00007B1D0000}"/>
    <cellStyle name="Input 3 2 2 3 2 4 2" xfId="7585" xr:uid="{00000000-0005-0000-0000-00007C1D0000}"/>
    <cellStyle name="Input 3 2 2 3 2 5" xfId="7586" xr:uid="{00000000-0005-0000-0000-00007D1D0000}"/>
    <cellStyle name="Input 3 2 2 3 2 5 2" xfId="7587" xr:uid="{00000000-0005-0000-0000-00007E1D0000}"/>
    <cellStyle name="Input 3 2 2 3 2 6" xfId="7588" xr:uid="{00000000-0005-0000-0000-00007F1D0000}"/>
    <cellStyle name="Input 3 2 2 3 2 7" xfId="7589" xr:uid="{00000000-0005-0000-0000-0000801D0000}"/>
    <cellStyle name="Input 3 2 2 3 3" xfId="7590" xr:uid="{00000000-0005-0000-0000-0000811D0000}"/>
    <cellStyle name="Input 3 2 2 3 3 2" xfId="7591" xr:uid="{00000000-0005-0000-0000-0000821D0000}"/>
    <cellStyle name="Input 3 2 2 3 3 3" xfId="7592" xr:uid="{00000000-0005-0000-0000-0000831D0000}"/>
    <cellStyle name="Input 3 2 2 3 3 4" xfId="7593" xr:uid="{00000000-0005-0000-0000-0000841D0000}"/>
    <cellStyle name="Input 3 2 2 3 3 5" xfId="7594" xr:uid="{00000000-0005-0000-0000-0000851D0000}"/>
    <cellStyle name="Input 3 2 2 3 4" xfId="7595" xr:uid="{00000000-0005-0000-0000-0000861D0000}"/>
    <cellStyle name="Input 3 2 2 3 4 2" xfId="7596" xr:uid="{00000000-0005-0000-0000-0000871D0000}"/>
    <cellStyle name="Input 3 2 2 3 4 3" xfId="7597" xr:uid="{00000000-0005-0000-0000-0000881D0000}"/>
    <cellStyle name="Input 3 2 2 3 4 4" xfId="7598" xr:uid="{00000000-0005-0000-0000-0000891D0000}"/>
    <cellStyle name="Input 3 2 2 3 4 5" xfId="7599" xr:uid="{00000000-0005-0000-0000-00008A1D0000}"/>
    <cellStyle name="Input 3 2 2 3 5" xfId="7600" xr:uid="{00000000-0005-0000-0000-00008B1D0000}"/>
    <cellStyle name="Input 3 2 2 3 5 2" xfId="7601" xr:uid="{00000000-0005-0000-0000-00008C1D0000}"/>
    <cellStyle name="Input 3 2 2 3 6" xfId="7602" xr:uid="{00000000-0005-0000-0000-00008D1D0000}"/>
    <cellStyle name="Input 3 2 2 3 6 2" xfId="7603" xr:uid="{00000000-0005-0000-0000-00008E1D0000}"/>
    <cellStyle name="Input 3 2 2 3 7" xfId="7604" xr:uid="{00000000-0005-0000-0000-00008F1D0000}"/>
    <cellStyle name="Input 3 2 2 3 8" xfId="7605" xr:uid="{00000000-0005-0000-0000-0000901D0000}"/>
    <cellStyle name="Input 3 2 2 4" xfId="7606" xr:uid="{00000000-0005-0000-0000-0000911D0000}"/>
    <cellStyle name="Input 3 2 2 4 2" xfId="7607" xr:uid="{00000000-0005-0000-0000-0000921D0000}"/>
    <cellStyle name="Input 3 2 2 4 2 2" xfId="7608" xr:uid="{00000000-0005-0000-0000-0000931D0000}"/>
    <cellStyle name="Input 3 2 2 4 2 2 2" xfId="7609" xr:uid="{00000000-0005-0000-0000-0000941D0000}"/>
    <cellStyle name="Input 3 2 2 4 2 2 3" xfId="7610" xr:uid="{00000000-0005-0000-0000-0000951D0000}"/>
    <cellStyle name="Input 3 2 2 4 2 2 4" xfId="7611" xr:uid="{00000000-0005-0000-0000-0000961D0000}"/>
    <cellStyle name="Input 3 2 2 4 2 2 5" xfId="7612" xr:uid="{00000000-0005-0000-0000-0000971D0000}"/>
    <cellStyle name="Input 3 2 2 4 2 3" xfId="7613" xr:uid="{00000000-0005-0000-0000-0000981D0000}"/>
    <cellStyle name="Input 3 2 2 4 2 3 2" xfId="7614" xr:uid="{00000000-0005-0000-0000-0000991D0000}"/>
    <cellStyle name="Input 3 2 2 4 2 3 3" xfId="7615" xr:uid="{00000000-0005-0000-0000-00009A1D0000}"/>
    <cellStyle name="Input 3 2 2 4 2 3 4" xfId="7616" xr:uid="{00000000-0005-0000-0000-00009B1D0000}"/>
    <cellStyle name="Input 3 2 2 4 2 3 5" xfId="7617" xr:uid="{00000000-0005-0000-0000-00009C1D0000}"/>
    <cellStyle name="Input 3 2 2 4 2 4" xfId="7618" xr:uid="{00000000-0005-0000-0000-00009D1D0000}"/>
    <cellStyle name="Input 3 2 2 4 2 4 2" xfId="7619" xr:uid="{00000000-0005-0000-0000-00009E1D0000}"/>
    <cellStyle name="Input 3 2 2 4 2 5" xfId="7620" xr:uid="{00000000-0005-0000-0000-00009F1D0000}"/>
    <cellStyle name="Input 3 2 2 4 2 5 2" xfId="7621" xr:uid="{00000000-0005-0000-0000-0000A01D0000}"/>
    <cellStyle name="Input 3 2 2 4 2 6" xfId="7622" xr:uid="{00000000-0005-0000-0000-0000A11D0000}"/>
    <cellStyle name="Input 3 2 2 4 2 7" xfId="7623" xr:uid="{00000000-0005-0000-0000-0000A21D0000}"/>
    <cellStyle name="Input 3 2 2 4 3" xfId="7624" xr:uid="{00000000-0005-0000-0000-0000A31D0000}"/>
    <cellStyle name="Input 3 2 2 4 3 2" xfId="7625" xr:uid="{00000000-0005-0000-0000-0000A41D0000}"/>
    <cellStyle name="Input 3 2 2 4 3 3" xfId="7626" xr:uid="{00000000-0005-0000-0000-0000A51D0000}"/>
    <cellStyle name="Input 3 2 2 4 3 4" xfId="7627" xr:uid="{00000000-0005-0000-0000-0000A61D0000}"/>
    <cellStyle name="Input 3 2 2 4 3 5" xfId="7628" xr:uid="{00000000-0005-0000-0000-0000A71D0000}"/>
    <cellStyle name="Input 3 2 2 4 4" xfId="7629" xr:uid="{00000000-0005-0000-0000-0000A81D0000}"/>
    <cellStyle name="Input 3 2 2 4 4 2" xfId="7630" xr:uid="{00000000-0005-0000-0000-0000A91D0000}"/>
    <cellStyle name="Input 3 2 2 4 4 3" xfId="7631" xr:uid="{00000000-0005-0000-0000-0000AA1D0000}"/>
    <cellStyle name="Input 3 2 2 4 4 4" xfId="7632" xr:uid="{00000000-0005-0000-0000-0000AB1D0000}"/>
    <cellStyle name="Input 3 2 2 4 4 5" xfId="7633" xr:uid="{00000000-0005-0000-0000-0000AC1D0000}"/>
    <cellStyle name="Input 3 2 2 4 5" xfId="7634" xr:uid="{00000000-0005-0000-0000-0000AD1D0000}"/>
    <cellStyle name="Input 3 2 2 4 5 2" xfId="7635" xr:uid="{00000000-0005-0000-0000-0000AE1D0000}"/>
    <cellStyle name="Input 3 2 2 4 6" xfId="7636" xr:uid="{00000000-0005-0000-0000-0000AF1D0000}"/>
    <cellStyle name="Input 3 2 2 4 6 2" xfId="7637" xr:uid="{00000000-0005-0000-0000-0000B01D0000}"/>
    <cellStyle name="Input 3 2 2 4 7" xfId="7638" xr:uid="{00000000-0005-0000-0000-0000B11D0000}"/>
    <cellStyle name="Input 3 2 2 4 8" xfId="7639" xr:uid="{00000000-0005-0000-0000-0000B21D0000}"/>
    <cellStyle name="Input 3 2 2 5" xfId="7640" xr:uid="{00000000-0005-0000-0000-0000B31D0000}"/>
    <cellStyle name="Input 3 2 2 5 2" xfId="7641" xr:uid="{00000000-0005-0000-0000-0000B41D0000}"/>
    <cellStyle name="Input 3 2 2 5 2 2" xfId="7642" xr:uid="{00000000-0005-0000-0000-0000B51D0000}"/>
    <cellStyle name="Input 3 2 2 5 2 2 2" xfId="7643" xr:uid="{00000000-0005-0000-0000-0000B61D0000}"/>
    <cellStyle name="Input 3 2 2 5 2 2 3" xfId="7644" xr:uid="{00000000-0005-0000-0000-0000B71D0000}"/>
    <cellStyle name="Input 3 2 2 5 2 2 4" xfId="7645" xr:uid="{00000000-0005-0000-0000-0000B81D0000}"/>
    <cellStyle name="Input 3 2 2 5 2 2 5" xfId="7646" xr:uid="{00000000-0005-0000-0000-0000B91D0000}"/>
    <cellStyle name="Input 3 2 2 5 2 3" xfId="7647" xr:uid="{00000000-0005-0000-0000-0000BA1D0000}"/>
    <cellStyle name="Input 3 2 2 5 2 3 2" xfId="7648" xr:uid="{00000000-0005-0000-0000-0000BB1D0000}"/>
    <cellStyle name="Input 3 2 2 5 2 3 3" xfId="7649" xr:uid="{00000000-0005-0000-0000-0000BC1D0000}"/>
    <cellStyle name="Input 3 2 2 5 2 3 4" xfId="7650" xr:uid="{00000000-0005-0000-0000-0000BD1D0000}"/>
    <cellStyle name="Input 3 2 2 5 2 3 5" xfId="7651" xr:uid="{00000000-0005-0000-0000-0000BE1D0000}"/>
    <cellStyle name="Input 3 2 2 5 2 4" xfId="7652" xr:uid="{00000000-0005-0000-0000-0000BF1D0000}"/>
    <cellStyle name="Input 3 2 2 5 2 4 2" xfId="7653" xr:uid="{00000000-0005-0000-0000-0000C01D0000}"/>
    <cellStyle name="Input 3 2 2 5 2 5" xfId="7654" xr:uid="{00000000-0005-0000-0000-0000C11D0000}"/>
    <cellStyle name="Input 3 2 2 5 2 5 2" xfId="7655" xr:uid="{00000000-0005-0000-0000-0000C21D0000}"/>
    <cellStyle name="Input 3 2 2 5 2 6" xfId="7656" xr:uid="{00000000-0005-0000-0000-0000C31D0000}"/>
    <cellStyle name="Input 3 2 2 5 2 7" xfId="7657" xr:uid="{00000000-0005-0000-0000-0000C41D0000}"/>
    <cellStyle name="Input 3 2 2 5 3" xfId="7658" xr:uid="{00000000-0005-0000-0000-0000C51D0000}"/>
    <cellStyle name="Input 3 2 2 5 3 2" xfId="7659" xr:uid="{00000000-0005-0000-0000-0000C61D0000}"/>
    <cellStyle name="Input 3 2 2 5 3 3" xfId="7660" xr:uid="{00000000-0005-0000-0000-0000C71D0000}"/>
    <cellStyle name="Input 3 2 2 5 3 4" xfId="7661" xr:uid="{00000000-0005-0000-0000-0000C81D0000}"/>
    <cellStyle name="Input 3 2 2 5 3 5" xfId="7662" xr:uid="{00000000-0005-0000-0000-0000C91D0000}"/>
    <cellStyle name="Input 3 2 2 5 4" xfId="7663" xr:uid="{00000000-0005-0000-0000-0000CA1D0000}"/>
    <cellStyle name="Input 3 2 2 5 4 2" xfId="7664" xr:uid="{00000000-0005-0000-0000-0000CB1D0000}"/>
    <cellStyle name="Input 3 2 2 5 4 3" xfId="7665" xr:uid="{00000000-0005-0000-0000-0000CC1D0000}"/>
    <cellStyle name="Input 3 2 2 5 4 4" xfId="7666" xr:uid="{00000000-0005-0000-0000-0000CD1D0000}"/>
    <cellStyle name="Input 3 2 2 5 4 5" xfId="7667" xr:uid="{00000000-0005-0000-0000-0000CE1D0000}"/>
    <cellStyle name="Input 3 2 2 5 5" xfId="7668" xr:uid="{00000000-0005-0000-0000-0000CF1D0000}"/>
    <cellStyle name="Input 3 2 2 5 5 2" xfId="7669" xr:uid="{00000000-0005-0000-0000-0000D01D0000}"/>
    <cellStyle name="Input 3 2 2 5 6" xfId="7670" xr:uid="{00000000-0005-0000-0000-0000D11D0000}"/>
    <cellStyle name="Input 3 2 2 5 6 2" xfId="7671" xr:uid="{00000000-0005-0000-0000-0000D21D0000}"/>
    <cellStyle name="Input 3 2 2 5 7" xfId="7672" xr:uid="{00000000-0005-0000-0000-0000D31D0000}"/>
    <cellStyle name="Input 3 2 2 5 8" xfId="7673" xr:uid="{00000000-0005-0000-0000-0000D41D0000}"/>
    <cellStyle name="Input 3 2 2 6" xfId="7674" xr:uid="{00000000-0005-0000-0000-0000D51D0000}"/>
    <cellStyle name="Input 3 2 2 6 2" xfId="7675" xr:uid="{00000000-0005-0000-0000-0000D61D0000}"/>
    <cellStyle name="Input 3 2 2 6 2 2" xfId="7676" xr:uid="{00000000-0005-0000-0000-0000D71D0000}"/>
    <cellStyle name="Input 3 2 2 6 2 2 2" xfId="7677" xr:uid="{00000000-0005-0000-0000-0000D81D0000}"/>
    <cellStyle name="Input 3 2 2 6 2 2 3" xfId="7678" xr:uid="{00000000-0005-0000-0000-0000D91D0000}"/>
    <cellStyle name="Input 3 2 2 6 2 2 4" xfId="7679" xr:uid="{00000000-0005-0000-0000-0000DA1D0000}"/>
    <cellStyle name="Input 3 2 2 6 2 2 5" xfId="7680" xr:uid="{00000000-0005-0000-0000-0000DB1D0000}"/>
    <cellStyle name="Input 3 2 2 6 2 3" xfId="7681" xr:uid="{00000000-0005-0000-0000-0000DC1D0000}"/>
    <cellStyle name="Input 3 2 2 6 2 3 2" xfId="7682" xr:uid="{00000000-0005-0000-0000-0000DD1D0000}"/>
    <cellStyle name="Input 3 2 2 6 2 3 3" xfId="7683" xr:uid="{00000000-0005-0000-0000-0000DE1D0000}"/>
    <cellStyle name="Input 3 2 2 6 2 3 4" xfId="7684" xr:uid="{00000000-0005-0000-0000-0000DF1D0000}"/>
    <cellStyle name="Input 3 2 2 6 2 3 5" xfId="7685" xr:uid="{00000000-0005-0000-0000-0000E01D0000}"/>
    <cellStyle name="Input 3 2 2 6 2 4" xfId="7686" xr:uid="{00000000-0005-0000-0000-0000E11D0000}"/>
    <cellStyle name="Input 3 2 2 6 2 4 2" xfId="7687" xr:uid="{00000000-0005-0000-0000-0000E21D0000}"/>
    <cellStyle name="Input 3 2 2 6 2 5" xfId="7688" xr:uid="{00000000-0005-0000-0000-0000E31D0000}"/>
    <cellStyle name="Input 3 2 2 6 2 5 2" xfId="7689" xr:uid="{00000000-0005-0000-0000-0000E41D0000}"/>
    <cellStyle name="Input 3 2 2 6 2 6" xfId="7690" xr:uid="{00000000-0005-0000-0000-0000E51D0000}"/>
    <cellStyle name="Input 3 2 2 6 2 7" xfId="7691" xr:uid="{00000000-0005-0000-0000-0000E61D0000}"/>
    <cellStyle name="Input 3 2 2 6 3" xfId="7692" xr:uid="{00000000-0005-0000-0000-0000E71D0000}"/>
    <cellStyle name="Input 3 2 2 6 3 2" xfId="7693" xr:uid="{00000000-0005-0000-0000-0000E81D0000}"/>
    <cellStyle name="Input 3 2 2 6 3 3" xfId="7694" xr:uid="{00000000-0005-0000-0000-0000E91D0000}"/>
    <cellStyle name="Input 3 2 2 6 3 4" xfId="7695" xr:uid="{00000000-0005-0000-0000-0000EA1D0000}"/>
    <cellStyle name="Input 3 2 2 6 3 5" xfId="7696" xr:uid="{00000000-0005-0000-0000-0000EB1D0000}"/>
    <cellStyle name="Input 3 2 2 6 4" xfId="7697" xr:uid="{00000000-0005-0000-0000-0000EC1D0000}"/>
    <cellStyle name="Input 3 2 2 6 4 2" xfId="7698" xr:uid="{00000000-0005-0000-0000-0000ED1D0000}"/>
    <cellStyle name="Input 3 2 2 6 4 3" xfId="7699" xr:uid="{00000000-0005-0000-0000-0000EE1D0000}"/>
    <cellStyle name="Input 3 2 2 6 4 4" xfId="7700" xr:uid="{00000000-0005-0000-0000-0000EF1D0000}"/>
    <cellStyle name="Input 3 2 2 6 4 5" xfId="7701" xr:uid="{00000000-0005-0000-0000-0000F01D0000}"/>
    <cellStyle name="Input 3 2 2 6 5" xfId="7702" xr:uid="{00000000-0005-0000-0000-0000F11D0000}"/>
    <cellStyle name="Input 3 2 2 6 5 2" xfId="7703" xr:uid="{00000000-0005-0000-0000-0000F21D0000}"/>
    <cellStyle name="Input 3 2 2 6 6" xfId="7704" xr:uid="{00000000-0005-0000-0000-0000F31D0000}"/>
    <cellStyle name="Input 3 2 2 6 6 2" xfId="7705" xr:uid="{00000000-0005-0000-0000-0000F41D0000}"/>
    <cellStyle name="Input 3 2 2 6 7" xfId="7706" xr:uid="{00000000-0005-0000-0000-0000F51D0000}"/>
    <cellStyle name="Input 3 2 2 6 8" xfId="7707" xr:uid="{00000000-0005-0000-0000-0000F61D0000}"/>
    <cellStyle name="Input 3 2 2 7" xfId="7708" xr:uid="{00000000-0005-0000-0000-0000F71D0000}"/>
    <cellStyle name="Input 3 2 2 7 2" xfId="7709" xr:uid="{00000000-0005-0000-0000-0000F81D0000}"/>
    <cellStyle name="Input 3 2 2 7 2 2" xfId="7710" xr:uid="{00000000-0005-0000-0000-0000F91D0000}"/>
    <cellStyle name="Input 3 2 2 7 2 2 2" xfId="7711" xr:uid="{00000000-0005-0000-0000-0000FA1D0000}"/>
    <cellStyle name="Input 3 2 2 7 2 2 3" xfId="7712" xr:uid="{00000000-0005-0000-0000-0000FB1D0000}"/>
    <cellStyle name="Input 3 2 2 7 2 2 4" xfId="7713" xr:uid="{00000000-0005-0000-0000-0000FC1D0000}"/>
    <cellStyle name="Input 3 2 2 7 2 2 5" xfId="7714" xr:uid="{00000000-0005-0000-0000-0000FD1D0000}"/>
    <cellStyle name="Input 3 2 2 7 2 3" xfId="7715" xr:uid="{00000000-0005-0000-0000-0000FE1D0000}"/>
    <cellStyle name="Input 3 2 2 7 2 3 2" xfId="7716" xr:uid="{00000000-0005-0000-0000-0000FF1D0000}"/>
    <cellStyle name="Input 3 2 2 7 2 3 3" xfId="7717" xr:uid="{00000000-0005-0000-0000-0000001E0000}"/>
    <cellStyle name="Input 3 2 2 7 2 3 4" xfId="7718" xr:uid="{00000000-0005-0000-0000-0000011E0000}"/>
    <cellStyle name="Input 3 2 2 7 2 3 5" xfId="7719" xr:uid="{00000000-0005-0000-0000-0000021E0000}"/>
    <cellStyle name="Input 3 2 2 7 2 4" xfId="7720" xr:uid="{00000000-0005-0000-0000-0000031E0000}"/>
    <cellStyle name="Input 3 2 2 7 2 4 2" xfId="7721" xr:uid="{00000000-0005-0000-0000-0000041E0000}"/>
    <cellStyle name="Input 3 2 2 7 2 5" xfId="7722" xr:uid="{00000000-0005-0000-0000-0000051E0000}"/>
    <cellStyle name="Input 3 2 2 7 2 5 2" xfId="7723" xr:uid="{00000000-0005-0000-0000-0000061E0000}"/>
    <cellStyle name="Input 3 2 2 7 2 6" xfId="7724" xr:uid="{00000000-0005-0000-0000-0000071E0000}"/>
    <cellStyle name="Input 3 2 2 7 2 7" xfId="7725" xr:uid="{00000000-0005-0000-0000-0000081E0000}"/>
    <cellStyle name="Input 3 2 2 7 3" xfId="7726" xr:uid="{00000000-0005-0000-0000-0000091E0000}"/>
    <cellStyle name="Input 3 2 2 7 3 2" xfId="7727" xr:uid="{00000000-0005-0000-0000-00000A1E0000}"/>
    <cellStyle name="Input 3 2 2 7 3 3" xfId="7728" xr:uid="{00000000-0005-0000-0000-00000B1E0000}"/>
    <cellStyle name="Input 3 2 2 7 3 4" xfId="7729" xr:uid="{00000000-0005-0000-0000-00000C1E0000}"/>
    <cellStyle name="Input 3 2 2 7 3 5" xfId="7730" xr:uid="{00000000-0005-0000-0000-00000D1E0000}"/>
    <cellStyle name="Input 3 2 2 7 4" xfId="7731" xr:uid="{00000000-0005-0000-0000-00000E1E0000}"/>
    <cellStyle name="Input 3 2 2 7 4 2" xfId="7732" xr:uid="{00000000-0005-0000-0000-00000F1E0000}"/>
    <cellStyle name="Input 3 2 2 7 4 3" xfId="7733" xr:uid="{00000000-0005-0000-0000-0000101E0000}"/>
    <cellStyle name="Input 3 2 2 7 4 4" xfId="7734" xr:uid="{00000000-0005-0000-0000-0000111E0000}"/>
    <cellStyle name="Input 3 2 2 7 4 5" xfId="7735" xr:uid="{00000000-0005-0000-0000-0000121E0000}"/>
    <cellStyle name="Input 3 2 2 7 5" xfId="7736" xr:uid="{00000000-0005-0000-0000-0000131E0000}"/>
    <cellStyle name="Input 3 2 2 7 5 2" xfId="7737" xr:uid="{00000000-0005-0000-0000-0000141E0000}"/>
    <cellStyle name="Input 3 2 2 7 6" xfId="7738" xr:uid="{00000000-0005-0000-0000-0000151E0000}"/>
    <cellStyle name="Input 3 2 2 7 6 2" xfId="7739" xr:uid="{00000000-0005-0000-0000-0000161E0000}"/>
    <cellStyle name="Input 3 2 2 7 7" xfId="7740" xr:uid="{00000000-0005-0000-0000-0000171E0000}"/>
    <cellStyle name="Input 3 2 2 7 8" xfId="7741" xr:uid="{00000000-0005-0000-0000-0000181E0000}"/>
    <cellStyle name="Input 3 2 2 8" xfId="7742" xr:uid="{00000000-0005-0000-0000-0000191E0000}"/>
    <cellStyle name="Input 3 2 2 8 2" xfId="7743" xr:uid="{00000000-0005-0000-0000-00001A1E0000}"/>
    <cellStyle name="Input 3 2 2 8 2 2" xfId="7744" xr:uid="{00000000-0005-0000-0000-00001B1E0000}"/>
    <cellStyle name="Input 3 2 2 8 2 2 2" xfId="7745" xr:uid="{00000000-0005-0000-0000-00001C1E0000}"/>
    <cellStyle name="Input 3 2 2 8 2 2 3" xfId="7746" xr:uid="{00000000-0005-0000-0000-00001D1E0000}"/>
    <cellStyle name="Input 3 2 2 8 2 2 4" xfId="7747" xr:uid="{00000000-0005-0000-0000-00001E1E0000}"/>
    <cellStyle name="Input 3 2 2 8 2 2 5" xfId="7748" xr:uid="{00000000-0005-0000-0000-00001F1E0000}"/>
    <cellStyle name="Input 3 2 2 8 2 3" xfId="7749" xr:uid="{00000000-0005-0000-0000-0000201E0000}"/>
    <cellStyle name="Input 3 2 2 8 2 3 2" xfId="7750" xr:uid="{00000000-0005-0000-0000-0000211E0000}"/>
    <cellStyle name="Input 3 2 2 8 2 3 3" xfId="7751" xr:uid="{00000000-0005-0000-0000-0000221E0000}"/>
    <cellStyle name="Input 3 2 2 8 2 3 4" xfId="7752" xr:uid="{00000000-0005-0000-0000-0000231E0000}"/>
    <cellStyle name="Input 3 2 2 8 2 3 5" xfId="7753" xr:uid="{00000000-0005-0000-0000-0000241E0000}"/>
    <cellStyle name="Input 3 2 2 8 2 4" xfId="7754" xr:uid="{00000000-0005-0000-0000-0000251E0000}"/>
    <cellStyle name="Input 3 2 2 8 2 4 2" xfId="7755" xr:uid="{00000000-0005-0000-0000-0000261E0000}"/>
    <cellStyle name="Input 3 2 2 8 2 5" xfId="7756" xr:uid="{00000000-0005-0000-0000-0000271E0000}"/>
    <cellStyle name="Input 3 2 2 8 2 5 2" xfId="7757" xr:uid="{00000000-0005-0000-0000-0000281E0000}"/>
    <cellStyle name="Input 3 2 2 8 2 6" xfId="7758" xr:uid="{00000000-0005-0000-0000-0000291E0000}"/>
    <cellStyle name="Input 3 2 2 8 2 7" xfId="7759" xr:uid="{00000000-0005-0000-0000-00002A1E0000}"/>
    <cellStyle name="Input 3 2 2 8 3" xfId="7760" xr:uid="{00000000-0005-0000-0000-00002B1E0000}"/>
    <cellStyle name="Input 3 2 2 8 3 2" xfId="7761" xr:uid="{00000000-0005-0000-0000-00002C1E0000}"/>
    <cellStyle name="Input 3 2 2 8 3 3" xfId="7762" xr:uid="{00000000-0005-0000-0000-00002D1E0000}"/>
    <cellStyle name="Input 3 2 2 8 3 4" xfId="7763" xr:uid="{00000000-0005-0000-0000-00002E1E0000}"/>
    <cellStyle name="Input 3 2 2 8 3 5" xfId="7764" xr:uid="{00000000-0005-0000-0000-00002F1E0000}"/>
    <cellStyle name="Input 3 2 2 8 4" xfId="7765" xr:uid="{00000000-0005-0000-0000-0000301E0000}"/>
    <cellStyle name="Input 3 2 2 8 4 2" xfId="7766" xr:uid="{00000000-0005-0000-0000-0000311E0000}"/>
    <cellStyle name="Input 3 2 2 8 4 3" xfId="7767" xr:uid="{00000000-0005-0000-0000-0000321E0000}"/>
    <cellStyle name="Input 3 2 2 8 4 4" xfId="7768" xr:uid="{00000000-0005-0000-0000-0000331E0000}"/>
    <cellStyle name="Input 3 2 2 8 4 5" xfId="7769" xr:uid="{00000000-0005-0000-0000-0000341E0000}"/>
    <cellStyle name="Input 3 2 2 8 5" xfId="7770" xr:uid="{00000000-0005-0000-0000-0000351E0000}"/>
    <cellStyle name="Input 3 2 2 8 5 2" xfId="7771" xr:uid="{00000000-0005-0000-0000-0000361E0000}"/>
    <cellStyle name="Input 3 2 2 8 6" xfId="7772" xr:uid="{00000000-0005-0000-0000-0000371E0000}"/>
    <cellStyle name="Input 3 2 2 8 6 2" xfId="7773" xr:uid="{00000000-0005-0000-0000-0000381E0000}"/>
    <cellStyle name="Input 3 2 2 8 7" xfId="7774" xr:uid="{00000000-0005-0000-0000-0000391E0000}"/>
    <cellStyle name="Input 3 2 2 8 8" xfId="7775" xr:uid="{00000000-0005-0000-0000-00003A1E0000}"/>
    <cellStyle name="Input 3 2 2 9" xfId="7776" xr:uid="{00000000-0005-0000-0000-00003B1E0000}"/>
    <cellStyle name="Input 3 2 2 9 2" xfId="7777" xr:uid="{00000000-0005-0000-0000-00003C1E0000}"/>
    <cellStyle name="Input 3 2 2 9 2 2" xfId="7778" xr:uid="{00000000-0005-0000-0000-00003D1E0000}"/>
    <cellStyle name="Input 3 2 2 9 2 2 2" xfId="7779" xr:uid="{00000000-0005-0000-0000-00003E1E0000}"/>
    <cellStyle name="Input 3 2 2 9 2 2 3" xfId="7780" xr:uid="{00000000-0005-0000-0000-00003F1E0000}"/>
    <cellStyle name="Input 3 2 2 9 2 2 4" xfId="7781" xr:uid="{00000000-0005-0000-0000-0000401E0000}"/>
    <cellStyle name="Input 3 2 2 9 2 2 5" xfId="7782" xr:uid="{00000000-0005-0000-0000-0000411E0000}"/>
    <cellStyle name="Input 3 2 2 9 2 3" xfId="7783" xr:uid="{00000000-0005-0000-0000-0000421E0000}"/>
    <cellStyle name="Input 3 2 2 9 2 3 2" xfId="7784" xr:uid="{00000000-0005-0000-0000-0000431E0000}"/>
    <cellStyle name="Input 3 2 2 9 2 3 3" xfId="7785" xr:uid="{00000000-0005-0000-0000-0000441E0000}"/>
    <cellStyle name="Input 3 2 2 9 2 3 4" xfId="7786" xr:uid="{00000000-0005-0000-0000-0000451E0000}"/>
    <cellStyle name="Input 3 2 2 9 2 3 5" xfId="7787" xr:uid="{00000000-0005-0000-0000-0000461E0000}"/>
    <cellStyle name="Input 3 2 2 9 2 4" xfId="7788" xr:uid="{00000000-0005-0000-0000-0000471E0000}"/>
    <cellStyle name="Input 3 2 2 9 2 4 2" xfId="7789" xr:uid="{00000000-0005-0000-0000-0000481E0000}"/>
    <cellStyle name="Input 3 2 2 9 2 5" xfId="7790" xr:uid="{00000000-0005-0000-0000-0000491E0000}"/>
    <cellStyle name="Input 3 2 2 9 2 5 2" xfId="7791" xr:uid="{00000000-0005-0000-0000-00004A1E0000}"/>
    <cellStyle name="Input 3 2 2 9 2 6" xfId="7792" xr:uid="{00000000-0005-0000-0000-00004B1E0000}"/>
    <cellStyle name="Input 3 2 2 9 2 7" xfId="7793" xr:uid="{00000000-0005-0000-0000-00004C1E0000}"/>
    <cellStyle name="Input 3 2 2 9 3" xfId="7794" xr:uid="{00000000-0005-0000-0000-00004D1E0000}"/>
    <cellStyle name="Input 3 2 2 9 3 2" xfId="7795" xr:uid="{00000000-0005-0000-0000-00004E1E0000}"/>
    <cellStyle name="Input 3 2 2 9 3 3" xfId="7796" xr:uid="{00000000-0005-0000-0000-00004F1E0000}"/>
    <cellStyle name="Input 3 2 2 9 3 4" xfId="7797" xr:uid="{00000000-0005-0000-0000-0000501E0000}"/>
    <cellStyle name="Input 3 2 2 9 3 5" xfId="7798" xr:uid="{00000000-0005-0000-0000-0000511E0000}"/>
    <cellStyle name="Input 3 2 2 9 4" xfId="7799" xr:uid="{00000000-0005-0000-0000-0000521E0000}"/>
    <cellStyle name="Input 3 2 2 9 4 2" xfId="7800" xr:uid="{00000000-0005-0000-0000-0000531E0000}"/>
    <cellStyle name="Input 3 2 2 9 4 3" xfId="7801" xr:uid="{00000000-0005-0000-0000-0000541E0000}"/>
    <cellStyle name="Input 3 2 2 9 4 4" xfId="7802" xr:uid="{00000000-0005-0000-0000-0000551E0000}"/>
    <cellStyle name="Input 3 2 2 9 4 5" xfId="7803" xr:uid="{00000000-0005-0000-0000-0000561E0000}"/>
    <cellStyle name="Input 3 2 2 9 5" xfId="7804" xr:uid="{00000000-0005-0000-0000-0000571E0000}"/>
    <cellStyle name="Input 3 2 2 9 5 2" xfId="7805" xr:uid="{00000000-0005-0000-0000-0000581E0000}"/>
    <cellStyle name="Input 3 2 2 9 6" xfId="7806" xr:uid="{00000000-0005-0000-0000-0000591E0000}"/>
    <cellStyle name="Input 3 2 2 9 6 2" xfId="7807" xr:uid="{00000000-0005-0000-0000-00005A1E0000}"/>
    <cellStyle name="Input 3 2 2 9 7" xfId="7808" xr:uid="{00000000-0005-0000-0000-00005B1E0000}"/>
    <cellStyle name="Input 3 2 2 9 8" xfId="7809" xr:uid="{00000000-0005-0000-0000-00005C1E0000}"/>
    <cellStyle name="Input 3 2 3" xfId="7810" xr:uid="{00000000-0005-0000-0000-00005D1E0000}"/>
    <cellStyle name="Input 3 2 3 2" xfId="7811" xr:uid="{00000000-0005-0000-0000-00005E1E0000}"/>
    <cellStyle name="Input 3 2 4" xfId="7812" xr:uid="{00000000-0005-0000-0000-00005F1E0000}"/>
    <cellStyle name="Input 3 2 4 2" xfId="7813" xr:uid="{00000000-0005-0000-0000-0000601E0000}"/>
    <cellStyle name="Input 3 2 5" xfId="7814" xr:uid="{00000000-0005-0000-0000-0000611E0000}"/>
    <cellStyle name="Input 3 2 6" xfId="7815" xr:uid="{00000000-0005-0000-0000-0000621E0000}"/>
    <cellStyle name="Input 3 2 6 2" xfId="7816" xr:uid="{00000000-0005-0000-0000-0000631E0000}"/>
    <cellStyle name="Input 3 2_T-straight with PEDs adjustor" xfId="7817" xr:uid="{00000000-0005-0000-0000-0000641E0000}"/>
    <cellStyle name="Input 3 3" xfId="7818" xr:uid="{00000000-0005-0000-0000-0000651E0000}"/>
    <cellStyle name="Input 3 3 10" xfId="7819" xr:uid="{00000000-0005-0000-0000-0000661E0000}"/>
    <cellStyle name="Input 3 3 10 2" xfId="7820" xr:uid="{00000000-0005-0000-0000-0000671E0000}"/>
    <cellStyle name="Input 3 3 10 2 2" xfId="7821" xr:uid="{00000000-0005-0000-0000-0000681E0000}"/>
    <cellStyle name="Input 3 3 10 2 2 2" xfId="7822" xr:uid="{00000000-0005-0000-0000-0000691E0000}"/>
    <cellStyle name="Input 3 3 10 2 2 3" xfId="7823" xr:uid="{00000000-0005-0000-0000-00006A1E0000}"/>
    <cellStyle name="Input 3 3 10 2 2 4" xfId="7824" xr:uid="{00000000-0005-0000-0000-00006B1E0000}"/>
    <cellStyle name="Input 3 3 10 2 2 5" xfId="7825" xr:uid="{00000000-0005-0000-0000-00006C1E0000}"/>
    <cellStyle name="Input 3 3 10 2 3" xfId="7826" xr:uid="{00000000-0005-0000-0000-00006D1E0000}"/>
    <cellStyle name="Input 3 3 10 2 3 2" xfId="7827" xr:uid="{00000000-0005-0000-0000-00006E1E0000}"/>
    <cellStyle name="Input 3 3 10 2 3 3" xfId="7828" xr:uid="{00000000-0005-0000-0000-00006F1E0000}"/>
    <cellStyle name="Input 3 3 10 2 3 4" xfId="7829" xr:uid="{00000000-0005-0000-0000-0000701E0000}"/>
    <cellStyle name="Input 3 3 10 2 3 5" xfId="7830" xr:uid="{00000000-0005-0000-0000-0000711E0000}"/>
    <cellStyle name="Input 3 3 10 2 4" xfId="7831" xr:uid="{00000000-0005-0000-0000-0000721E0000}"/>
    <cellStyle name="Input 3 3 10 2 4 2" xfId="7832" xr:uid="{00000000-0005-0000-0000-0000731E0000}"/>
    <cellStyle name="Input 3 3 10 2 5" xfId="7833" xr:uid="{00000000-0005-0000-0000-0000741E0000}"/>
    <cellStyle name="Input 3 3 10 2 5 2" xfId="7834" xr:uid="{00000000-0005-0000-0000-0000751E0000}"/>
    <cellStyle name="Input 3 3 10 2 6" xfId="7835" xr:uid="{00000000-0005-0000-0000-0000761E0000}"/>
    <cellStyle name="Input 3 3 10 2 7" xfId="7836" xr:uid="{00000000-0005-0000-0000-0000771E0000}"/>
    <cellStyle name="Input 3 3 10 3" xfId="7837" xr:uid="{00000000-0005-0000-0000-0000781E0000}"/>
    <cellStyle name="Input 3 3 10 3 2" xfId="7838" xr:uid="{00000000-0005-0000-0000-0000791E0000}"/>
    <cellStyle name="Input 3 3 10 3 3" xfId="7839" xr:uid="{00000000-0005-0000-0000-00007A1E0000}"/>
    <cellStyle name="Input 3 3 10 3 4" xfId="7840" xr:uid="{00000000-0005-0000-0000-00007B1E0000}"/>
    <cellStyle name="Input 3 3 10 3 5" xfId="7841" xr:uid="{00000000-0005-0000-0000-00007C1E0000}"/>
    <cellStyle name="Input 3 3 10 4" xfId="7842" xr:uid="{00000000-0005-0000-0000-00007D1E0000}"/>
    <cellStyle name="Input 3 3 10 4 2" xfId="7843" xr:uid="{00000000-0005-0000-0000-00007E1E0000}"/>
    <cellStyle name="Input 3 3 10 4 3" xfId="7844" xr:uid="{00000000-0005-0000-0000-00007F1E0000}"/>
    <cellStyle name="Input 3 3 10 4 4" xfId="7845" xr:uid="{00000000-0005-0000-0000-0000801E0000}"/>
    <cellStyle name="Input 3 3 10 4 5" xfId="7846" xr:uid="{00000000-0005-0000-0000-0000811E0000}"/>
    <cellStyle name="Input 3 3 10 5" xfId="7847" xr:uid="{00000000-0005-0000-0000-0000821E0000}"/>
    <cellStyle name="Input 3 3 10 5 2" xfId="7848" xr:uid="{00000000-0005-0000-0000-0000831E0000}"/>
    <cellStyle name="Input 3 3 10 6" xfId="7849" xr:uid="{00000000-0005-0000-0000-0000841E0000}"/>
    <cellStyle name="Input 3 3 10 6 2" xfId="7850" xr:uid="{00000000-0005-0000-0000-0000851E0000}"/>
    <cellStyle name="Input 3 3 10 7" xfId="7851" xr:uid="{00000000-0005-0000-0000-0000861E0000}"/>
    <cellStyle name="Input 3 3 10 8" xfId="7852" xr:uid="{00000000-0005-0000-0000-0000871E0000}"/>
    <cellStyle name="Input 3 3 11" xfId="7853" xr:uid="{00000000-0005-0000-0000-0000881E0000}"/>
    <cellStyle name="Input 3 3 11 2" xfId="7854" xr:uid="{00000000-0005-0000-0000-0000891E0000}"/>
    <cellStyle name="Input 3 3 11 2 2" xfId="7855" xr:uid="{00000000-0005-0000-0000-00008A1E0000}"/>
    <cellStyle name="Input 3 3 11 2 2 2" xfId="7856" xr:uid="{00000000-0005-0000-0000-00008B1E0000}"/>
    <cellStyle name="Input 3 3 11 2 2 3" xfId="7857" xr:uid="{00000000-0005-0000-0000-00008C1E0000}"/>
    <cellStyle name="Input 3 3 11 2 2 4" xfId="7858" xr:uid="{00000000-0005-0000-0000-00008D1E0000}"/>
    <cellStyle name="Input 3 3 11 2 2 5" xfId="7859" xr:uid="{00000000-0005-0000-0000-00008E1E0000}"/>
    <cellStyle name="Input 3 3 11 2 3" xfId="7860" xr:uid="{00000000-0005-0000-0000-00008F1E0000}"/>
    <cellStyle name="Input 3 3 11 2 3 2" xfId="7861" xr:uid="{00000000-0005-0000-0000-0000901E0000}"/>
    <cellStyle name="Input 3 3 11 2 3 3" xfId="7862" xr:uid="{00000000-0005-0000-0000-0000911E0000}"/>
    <cellStyle name="Input 3 3 11 2 3 4" xfId="7863" xr:uid="{00000000-0005-0000-0000-0000921E0000}"/>
    <cellStyle name="Input 3 3 11 2 3 5" xfId="7864" xr:uid="{00000000-0005-0000-0000-0000931E0000}"/>
    <cellStyle name="Input 3 3 11 2 4" xfId="7865" xr:uid="{00000000-0005-0000-0000-0000941E0000}"/>
    <cellStyle name="Input 3 3 11 2 4 2" xfId="7866" xr:uid="{00000000-0005-0000-0000-0000951E0000}"/>
    <cellStyle name="Input 3 3 11 2 5" xfId="7867" xr:uid="{00000000-0005-0000-0000-0000961E0000}"/>
    <cellStyle name="Input 3 3 11 2 5 2" xfId="7868" xr:uid="{00000000-0005-0000-0000-0000971E0000}"/>
    <cellStyle name="Input 3 3 11 2 6" xfId="7869" xr:uid="{00000000-0005-0000-0000-0000981E0000}"/>
    <cellStyle name="Input 3 3 11 2 7" xfId="7870" xr:uid="{00000000-0005-0000-0000-0000991E0000}"/>
    <cellStyle name="Input 3 3 11 3" xfId="7871" xr:uid="{00000000-0005-0000-0000-00009A1E0000}"/>
    <cellStyle name="Input 3 3 11 3 2" xfId="7872" xr:uid="{00000000-0005-0000-0000-00009B1E0000}"/>
    <cellStyle name="Input 3 3 11 3 3" xfId="7873" xr:uid="{00000000-0005-0000-0000-00009C1E0000}"/>
    <cellStyle name="Input 3 3 11 3 4" xfId="7874" xr:uid="{00000000-0005-0000-0000-00009D1E0000}"/>
    <cellStyle name="Input 3 3 11 3 5" xfId="7875" xr:uid="{00000000-0005-0000-0000-00009E1E0000}"/>
    <cellStyle name="Input 3 3 11 4" xfId="7876" xr:uid="{00000000-0005-0000-0000-00009F1E0000}"/>
    <cellStyle name="Input 3 3 11 4 2" xfId="7877" xr:uid="{00000000-0005-0000-0000-0000A01E0000}"/>
    <cellStyle name="Input 3 3 11 4 3" xfId="7878" xr:uid="{00000000-0005-0000-0000-0000A11E0000}"/>
    <cellStyle name="Input 3 3 11 4 4" xfId="7879" xr:uid="{00000000-0005-0000-0000-0000A21E0000}"/>
    <cellStyle name="Input 3 3 11 4 5" xfId="7880" xr:uid="{00000000-0005-0000-0000-0000A31E0000}"/>
    <cellStyle name="Input 3 3 11 5" xfId="7881" xr:uid="{00000000-0005-0000-0000-0000A41E0000}"/>
    <cellStyle name="Input 3 3 11 5 2" xfId="7882" xr:uid="{00000000-0005-0000-0000-0000A51E0000}"/>
    <cellStyle name="Input 3 3 11 6" xfId="7883" xr:uid="{00000000-0005-0000-0000-0000A61E0000}"/>
    <cellStyle name="Input 3 3 11 6 2" xfId="7884" xr:uid="{00000000-0005-0000-0000-0000A71E0000}"/>
    <cellStyle name="Input 3 3 11 7" xfId="7885" xr:uid="{00000000-0005-0000-0000-0000A81E0000}"/>
    <cellStyle name="Input 3 3 11 8" xfId="7886" xr:uid="{00000000-0005-0000-0000-0000A91E0000}"/>
    <cellStyle name="Input 3 3 12" xfId="7887" xr:uid="{00000000-0005-0000-0000-0000AA1E0000}"/>
    <cellStyle name="Input 3 3 12 2" xfId="7888" xr:uid="{00000000-0005-0000-0000-0000AB1E0000}"/>
    <cellStyle name="Input 3 3 12 2 2" xfId="7889" xr:uid="{00000000-0005-0000-0000-0000AC1E0000}"/>
    <cellStyle name="Input 3 3 12 2 2 2" xfId="7890" xr:uid="{00000000-0005-0000-0000-0000AD1E0000}"/>
    <cellStyle name="Input 3 3 12 2 2 3" xfId="7891" xr:uid="{00000000-0005-0000-0000-0000AE1E0000}"/>
    <cellStyle name="Input 3 3 12 2 2 4" xfId="7892" xr:uid="{00000000-0005-0000-0000-0000AF1E0000}"/>
    <cellStyle name="Input 3 3 12 2 2 5" xfId="7893" xr:uid="{00000000-0005-0000-0000-0000B01E0000}"/>
    <cellStyle name="Input 3 3 12 2 3" xfId="7894" xr:uid="{00000000-0005-0000-0000-0000B11E0000}"/>
    <cellStyle name="Input 3 3 12 2 3 2" xfId="7895" xr:uid="{00000000-0005-0000-0000-0000B21E0000}"/>
    <cellStyle name="Input 3 3 12 2 3 3" xfId="7896" xr:uid="{00000000-0005-0000-0000-0000B31E0000}"/>
    <cellStyle name="Input 3 3 12 2 3 4" xfId="7897" xr:uid="{00000000-0005-0000-0000-0000B41E0000}"/>
    <cellStyle name="Input 3 3 12 2 3 5" xfId="7898" xr:uid="{00000000-0005-0000-0000-0000B51E0000}"/>
    <cellStyle name="Input 3 3 12 2 4" xfId="7899" xr:uid="{00000000-0005-0000-0000-0000B61E0000}"/>
    <cellStyle name="Input 3 3 12 2 4 2" xfId="7900" xr:uid="{00000000-0005-0000-0000-0000B71E0000}"/>
    <cellStyle name="Input 3 3 12 2 5" xfId="7901" xr:uid="{00000000-0005-0000-0000-0000B81E0000}"/>
    <cellStyle name="Input 3 3 12 2 5 2" xfId="7902" xr:uid="{00000000-0005-0000-0000-0000B91E0000}"/>
    <cellStyle name="Input 3 3 12 2 6" xfId="7903" xr:uid="{00000000-0005-0000-0000-0000BA1E0000}"/>
    <cellStyle name="Input 3 3 12 2 7" xfId="7904" xr:uid="{00000000-0005-0000-0000-0000BB1E0000}"/>
    <cellStyle name="Input 3 3 12 3" xfId="7905" xr:uid="{00000000-0005-0000-0000-0000BC1E0000}"/>
    <cellStyle name="Input 3 3 12 3 2" xfId="7906" xr:uid="{00000000-0005-0000-0000-0000BD1E0000}"/>
    <cellStyle name="Input 3 3 12 3 3" xfId="7907" xr:uid="{00000000-0005-0000-0000-0000BE1E0000}"/>
    <cellStyle name="Input 3 3 12 3 4" xfId="7908" xr:uid="{00000000-0005-0000-0000-0000BF1E0000}"/>
    <cellStyle name="Input 3 3 12 3 5" xfId="7909" xr:uid="{00000000-0005-0000-0000-0000C01E0000}"/>
    <cellStyle name="Input 3 3 12 4" xfId="7910" xr:uid="{00000000-0005-0000-0000-0000C11E0000}"/>
    <cellStyle name="Input 3 3 12 4 2" xfId="7911" xr:uid="{00000000-0005-0000-0000-0000C21E0000}"/>
    <cellStyle name="Input 3 3 12 4 3" xfId="7912" xr:uid="{00000000-0005-0000-0000-0000C31E0000}"/>
    <cellStyle name="Input 3 3 12 4 4" xfId="7913" xr:uid="{00000000-0005-0000-0000-0000C41E0000}"/>
    <cellStyle name="Input 3 3 12 4 5" xfId="7914" xr:uid="{00000000-0005-0000-0000-0000C51E0000}"/>
    <cellStyle name="Input 3 3 12 5" xfId="7915" xr:uid="{00000000-0005-0000-0000-0000C61E0000}"/>
    <cellStyle name="Input 3 3 12 5 2" xfId="7916" xr:uid="{00000000-0005-0000-0000-0000C71E0000}"/>
    <cellStyle name="Input 3 3 12 6" xfId="7917" xr:uid="{00000000-0005-0000-0000-0000C81E0000}"/>
    <cellStyle name="Input 3 3 12 6 2" xfId="7918" xr:uid="{00000000-0005-0000-0000-0000C91E0000}"/>
    <cellStyle name="Input 3 3 12 7" xfId="7919" xr:uid="{00000000-0005-0000-0000-0000CA1E0000}"/>
    <cellStyle name="Input 3 3 12 8" xfId="7920" xr:uid="{00000000-0005-0000-0000-0000CB1E0000}"/>
    <cellStyle name="Input 3 3 13" xfId="7921" xr:uid="{00000000-0005-0000-0000-0000CC1E0000}"/>
    <cellStyle name="Input 3 3 13 2" xfId="7922" xr:uid="{00000000-0005-0000-0000-0000CD1E0000}"/>
    <cellStyle name="Input 3 3 13 2 2" xfId="7923" xr:uid="{00000000-0005-0000-0000-0000CE1E0000}"/>
    <cellStyle name="Input 3 3 13 2 2 2" xfId="7924" xr:uid="{00000000-0005-0000-0000-0000CF1E0000}"/>
    <cellStyle name="Input 3 3 13 2 2 3" xfId="7925" xr:uid="{00000000-0005-0000-0000-0000D01E0000}"/>
    <cellStyle name="Input 3 3 13 2 2 4" xfId="7926" xr:uid="{00000000-0005-0000-0000-0000D11E0000}"/>
    <cellStyle name="Input 3 3 13 2 2 5" xfId="7927" xr:uid="{00000000-0005-0000-0000-0000D21E0000}"/>
    <cellStyle name="Input 3 3 13 2 3" xfId="7928" xr:uid="{00000000-0005-0000-0000-0000D31E0000}"/>
    <cellStyle name="Input 3 3 13 2 3 2" xfId="7929" xr:uid="{00000000-0005-0000-0000-0000D41E0000}"/>
    <cellStyle name="Input 3 3 13 2 3 3" xfId="7930" xr:uid="{00000000-0005-0000-0000-0000D51E0000}"/>
    <cellStyle name="Input 3 3 13 2 3 4" xfId="7931" xr:uid="{00000000-0005-0000-0000-0000D61E0000}"/>
    <cellStyle name="Input 3 3 13 2 3 5" xfId="7932" xr:uid="{00000000-0005-0000-0000-0000D71E0000}"/>
    <cellStyle name="Input 3 3 13 2 4" xfId="7933" xr:uid="{00000000-0005-0000-0000-0000D81E0000}"/>
    <cellStyle name="Input 3 3 13 2 4 2" xfId="7934" xr:uid="{00000000-0005-0000-0000-0000D91E0000}"/>
    <cellStyle name="Input 3 3 13 2 5" xfId="7935" xr:uid="{00000000-0005-0000-0000-0000DA1E0000}"/>
    <cellStyle name="Input 3 3 13 2 5 2" xfId="7936" xr:uid="{00000000-0005-0000-0000-0000DB1E0000}"/>
    <cellStyle name="Input 3 3 13 2 6" xfId="7937" xr:uid="{00000000-0005-0000-0000-0000DC1E0000}"/>
    <cellStyle name="Input 3 3 13 2 7" xfId="7938" xr:uid="{00000000-0005-0000-0000-0000DD1E0000}"/>
    <cellStyle name="Input 3 3 13 3" xfId="7939" xr:uid="{00000000-0005-0000-0000-0000DE1E0000}"/>
    <cellStyle name="Input 3 3 13 3 2" xfId="7940" xr:uid="{00000000-0005-0000-0000-0000DF1E0000}"/>
    <cellStyle name="Input 3 3 13 3 3" xfId="7941" xr:uid="{00000000-0005-0000-0000-0000E01E0000}"/>
    <cellStyle name="Input 3 3 13 3 4" xfId="7942" xr:uid="{00000000-0005-0000-0000-0000E11E0000}"/>
    <cellStyle name="Input 3 3 13 3 5" xfId="7943" xr:uid="{00000000-0005-0000-0000-0000E21E0000}"/>
    <cellStyle name="Input 3 3 13 4" xfId="7944" xr:uid="{00000000-0005-0000-0000-0000E31E0000}"/>
    <cellStyle name="Input 3 3 13 4 2" xfId="7945" xr:uid="{00000000-0005-0000-0000-0000E41E0000}"/>
    <cellStyle name="Input 3 3 13 4 3" xfId="7946" xr:uid="{00000000-0005-0000-0000-0000E51E0000}"/>
    <cellStyle name="Input 3 3 13 4 4" xfId="7947" xr:uid="{00000000-0005-0000-0000-0000E61E0000}"/>
    <cellStyle name="Input 3 3 13 4 5" xfId="7948" xr:uid="{00000000-0005-0000-0000-0000E71E0000}"/>
    <cellStyle name="Input 3 3 13 5" xfId="7949" xr:uid="{00000000-0005-0000-0000-0000E81E0000}"/>
    <cellStyle name="Input 3 3 13 5 2" xfId="7950" xr:uid="{00000000-0005-0000-0000-0000E91E0000}"/>
    <cellStyle name="Input 3 3 13 6" xfId="7951" xr:uid="{00000000-0005-0000-0000-0000EA1E0000}"/>
    <cellStyle name="Input 3 3 13 6 2" xfId="7952" xr:uid="{00000000-0005-0000-0000-0000EB1E0000}"/>
    <cellStyle name="Input 3 3 13 7" xfId="7953" xr:uid="{00000000-0005-0000-0000-0000EC1E0000}"/>
    <cellStyle name="Input 3 3 13 8" xfId="7954" xr:uid="{00000000-0005-0000-0000-0000ED1E0000}"/>
    <cellStyle name="Input 3 3 14" xfId="7955" xr:uid="{00000000-0005-0000-0000-0000EE1E0000}"/>
    <cellStyle name="Input 3 3 14 2" xfId="7956" xr:uid="{00000000-0005-0000-0000-0000EF1E0000}"/>
    <cellStyle name="Input 3 3 14 2 2" xfId="7957" xr:uid="{00000000-0005-0000-0000-0000F01E0000}"/>
    <cellStyle name="Input 3 3 14 2 2 2" xfId="7958" xr:uid="{00000000-0005-0000-0000-0000F11E0000}"/>
    <cellStyle name="Input 3 3 14 2 2 3" xfId="7959" xr:uid="{00000000-0005-0000-0000-0000F21E0000}"/>
    <cellStyle name="Input 3 3 14 2 2 4" xfId="7960" xr:uid="{00000000-0005-0000-0000-0000F31E0000}"/>
    <cellStyle name="Input 3 3 14 2 2 5" xfId="7961" xr:uid="{00000000-0005-0000-0000-0000F41E0000}"/>
    <cellStyle name="Input 3 3 14 2 3" xfId="7962" xr:uid="{00000000-0005-0000-0000-0000F51E0000}"/>
    <cellStyle name="Input 3 3 14 2 3 2" xfId="7963" xr:uid="{00000000-0005-0000-0000-0000F61E0000}"/>
    <cellStyle name="Input 3 3 14 2 3 3" xfId="7964" xr:uid="{00000000-0005-0000-0000-0000F71E0000}"/>
    <cellStyle name="Input 3 3 14 2 3 4" xfId="7965" xr:uid="{00000000-0005-0000-0000-0000F81E0000}"/>
    <cellStyle name="Input 3 3 14 2 3 5" xfId="7966" xr:uid="{00000000-0005-0000-0000-0000F91E0000}"/>
    <cellStyle name="Input 3 3 14 2 4" xfId="7967" xr:uid="{00000000-0005-0000-0000-0000FA1E0000}"/>
    <cellStyle name="Input 3 3 14 2 4 2" xfId="7968" xr:uid="{00000000-0005-0000-0000-0000FB1E0000}"/>
    <cellStyle name="Input 3 3 14 2 5" xfId="7969" xr:uid="{00000000-0005-0000-0000-0000FC1E0000}"/>
    <cellStyle name="Input 3 3 14 2 5 2" xfId="7970" xr:uid="{00000000-0005-0000-0000-0000FD1E0000}"/>
    <cellStyle name="Input 3 3 14 2 6" xfId="7971" xr:uid="{00000000-0005-0000-0000-0000FE1E0000}"/>
    <cellStyle name="Input 3 3 14 2 7" xfId="7972" xr:uid="{00000000-0005-0000-0000-0000FF1E0000}"/>
    <cellStyle name="Input 3 3 14 3" xfId="7973" xr:uid="{00000000-0005-0000-0000-0000001F0000}"/>
    <cellStyle name="Input 3 3 14 3 2" xfId="7974" xr:uid="{00000000-0005-0000-0000-0000011F0000}"/>
    <cellStyle name="Input 3 3 14 3 3" xfId="7975" xr:uid="{00000000-0005-0000-0000-0000021F0000}"/>
    <cellStyle name="Input 3 3 14 3 4" xfId="7976" xr:uid="{00000000-0005-0000-0000-0000031F0000}"/>
    <cellStyle name="Input 3 3 14 3 5" xfId="7977" xr:uid="{00000000-0005-0000-0000-0000041F0000}"/>
    <cellStyle name="Input 3 3 14 4" xfId="7978" xr:uid="{00000000-0005-0000-0000-0000051F0000}"/>
    <cellStyle name="Input 3 3 14 4 2" xfId="7979" xr:uid="{00000000-0005-0000-0000-0000061F0000}"/>
    <cellStyle name="Input 3 3 14 4 3" xfId="7980" xr:uid="{00000000-0005-0000-0000-0000071F0000}"/>
    <cellStyle name="Input 3 3 14 4 4" xfId="7981" xr:uid="{00000000-0005-0000-0000-0000081F0000}"/>
    <cellStyle name="Input 3 3 14 4 5" xfId="7982" xr:uid="{00000000-0005-0000-0000-0000091F0000}"/>
    <cellStyle name="Input 3 3 14 5" xfId="7983" xr:uid="{00000000-0005-0000-0000-00000A1F0000}"/>
    <cellStyle name="Input 3 3 14 5 2" xfId="7984" xr:uid="{00000000-0005-0000-0000-00000B1F0000}"/>
    <cellStyle name="Input 3 3 14 6" xfId="7985" xr:uid="{00000000-0005-0000-0000-00000C1F0000}"/>
    <cellStyle name="Input 3 3 14 6 2" xfId="7986" xr:uid="{00000000-0005-0000-0000-00000D1F0000}"/>
    <cellStyle name="Input 3 3 14 7" xfId="7987" xr:uid="{00000000-0005-0000-0000-00000E1F0000}"/>
    <cellStyle name="Input 3 3 14 8" xfId="7988" xr:uid="{00000000-0005-0000-0000-00000F1F0000}"/>
    <cellStyle name="Input 3 3 15" xfId="7989" xr:uid="{00000000-0005-0000-0000-0000101F0000}"/>
    <cellStyle name="Input 3 3 15 2" xfId="7990" xr:uid="{00000000-0005-0000-0000-0000111F0000}"/>
    <cellStyle name="Input 3 3 15 2 2" xfId="7991" xr:uid="{00000000-0005-0000-0000-0000121F0000}"/>
    <cellStyle name="Input 3 3 15 2 3" xfId="7992" xr:uid="{00000000-0005-0000-0000-0000131F0000}"/>
    <cellStyle name="Input 3 3 15 2 4" xfId="7993" xr:uid="{00000000-0005-0000-0000-0000141F0000}"/>
    <cellStyle name="Input 3 3 15 2 5" xfId="7994" xr:uid="{00000000-0005-0000-0000-0000151F0000}"/>
    <cellStyle name="Input 3 3 15 3" xfId="7995" xr:uid="{00000000-0005-0000-0000-0000161F0000}"/>
    <cellStyle name="Input 3 3 15 3 2" xfId="7996" xr:uid="{00000000-0005-0000-0000-0000171F0000}"/>
    <cellStyle name="Input 3 3 15 3 3" xfId="7997" xr:uid="{00000000-0005-0000-0000-0000181F0000}"/>
    <cellStyle name="Input 3 3 15 3 4" xfId="7998" xr:uid="{00000000-0005-0000-0000-0000191F0000}"/>
    <cellStyle name="Input 3 3 15 3 5" xfId="7999" xr:uid="{00000000-0005-0000-0000-00001A1F0000}"/>
    <cellStyle name="Input 3 3 15 4" xfId="8000" xr:uid="{00000000-0005-0000-0000-00001B1F0000}"/>
    <cellStyle name="Input 3 3 15 4 2" xfId="8001" xr:uid="{00000000-0005-0000-0000-00001C1F0000}"/>
    <cellStyle name="Input 3 3 15 5" xfId="8002" xr:uid="{00000000-0005-0000-0000-00001D1F0000}"/>
    <cellStyle name="Input 3 3 15 5 2" xfId="8003" xr:uid="{00000000-0005-0000-0000-00001E1F0000}"/>
    <cellStyle name="Input 3 3 15 6" xfId="8004" xr:uid="{00000000-0005-0000-0000-00001F1F0000}"/>
    <cellStyle name="Input 3 3 15 7" xfId="8005" xr:uid="{00000000-0005-0000-0000-0000201F0000}"/>
    <cellStyle name="Input 3 3 16" xfId="8006" xr:uid="{00000000-0005-0000-0000-0000211F0000}"/>
    <cellStyle name="Input 3 3 16 2" xfId="8007" xr:uid="{00000000-0005-0000-0000-0000221F0000}"/>
    <cellStyle name="Input 3 3 16 3" xfId="8008" xr:uid="{00000000-0005-0000-0000-0000231F0000}"/>
    <cellStyle name="Input 3 3 16 4" xfId="8009" xr:uid="{00000000-0005-0000-0000-0000241F0000}"/>
    <cellStyle name="Input 3 3 16 5" xfId="8010" xr:uid="{00000000-0005-0000-0000-0000251F0000}"/>
    <cellStyle name="Input 3 3 17" xfId="8011" xr:uid="{00000000-0005-0000-0000-0000261F0000}"/>
    <cellStyle name="Input 3 3 17 2" xfId="8012" xr:uid="{00000000-0005-0000-0000-0000271F0000}"/>
    <cellStyle name="Input 3 3 17 3" xfId="8013" xr:uid="{00000000-0005-0000-0000-0000281F0000}"/>
    <cellStyle name="Input 3 3 17 4" xfId="8014" xr:uid="{00000000-0005-0000-0000-0000291F0000}"/>
    <cellStyle name="Input 3 3 17 5" xfId="8015" xr:uid="{00000000-0005-0000-0000-00002A1F0000}"/>
    <cellStyle name="Input 3 3 18" xfId="8016" xr:uid="{00000000-0005-0000-0000-00002B1F0000}"/>
    <cellStyle name="Input 3 3 18 2" xfId="8017" xr:uid="{00000000-0005-0000-0000-00002C1F0000}"/>
    <cellStyle name="Input 3 3 19" xfId="8018" xr:uid="{00000000-0005-0000-0000-00002D1F0000}"/>
    <cellStyle name="Input 3 3 19 2" xfId="8019" xr:uid="{00000000-0005-0000-0000-00002E1F0000}"/>
    <cellStyle name="Input 3 3 2" xfId="8020" xr:uid="{00000000-0005-0000-0000-00002F1F0000}"/>
    <cellStyle name="Input 3 3 2 2" xfId="8021" xr:uid="{00000000-0005-0000-0000-0000301F0000}"/>
    <cellStyle name="Input 3 3 2 2 2" xfId="8022" xr:uid="{00000000-0005-0000-0000-0000311F0000}"/>
    <cellStyle name="Input 3 3 2 2 2 2" xfId="8023" xr:uid="{00000000-0005-0000-0000-0000321F0000}"/>
    <cellStyle name="Input 3 3 2 2 2 3" xfId="8024" xr:uid="{00000000-0005-0000-0000-0000331F0000}"/>
    <cellStyle name="Input 3 3 2 2 2 4" xfId="8025" xr:uid="{00000000-0005-0000-0000-0000341F0000}"/>
    <cellStyle name="Input 3 3 2 2 2 5" xfId="8026" xr:uid="{00000000-0005-0000-0000-0000351F0000}"/>
    <cellStyle name="Input 3 3 2 2 3" xfId="8027" xr:uid="{00000000-0005-0000-0000-0000361F0000}"/>
    <cellStyle name="Input 3 3 2 2 3 2" xfId="8028" xr:uid="{00000000-0005-0000-0000-0000371F0000}"/>
    <cellStyle name="Input 3 3 2 2 3 3" xfId="8029" xr:uid="{00000000-0005-0000-0000-0000381F0000}"/>
    <cellStyle name="Input 3 3 2 2 3 4" xfId="8030" xr:uid="{00000000-0005-0000-0000-0000391F0000}"/>
    <cellStyle name="Input 3 3 2 2 3 5" xfId="8031" xr:uid="{00000000-0005-0000-0000-00003A1F0000}"/>
    <cellStyle name="Input 3 3 2 2 4" xfId="8032" xr:uid="{00000000-0005-0000-0000-00003B1F0000}"/>
    <cellStyle name="Input 3 3 2 2 4 2" xfId="8033" xr:uid="{00000000-0005-0000-0000-00003C1F0000}"/>
    <cellStyle name="Input 3 3 2 2 5" xfId="8034" xr:uid="{00000000-0005-0000-0000-00003D1F0000}"/>
    <cellStyle name="Input 3 3 2 2 5 2" xfId="8035" xr:uid="{00000000-0005-0000-0000-00003E1F0000}"/>
    <cellStyle name="Input 3 3 2 2 6" xfId="8036" xr:uid="{00000000-0005-0000-0000-00003F1F0000}"/>
    <cellStyle name="Input 3 3 2 2 7" xfId="8037" xr:uid="{00000000-0005-0000-0000-0000401F0000}"/>
    <cellStyle name="Input 3 3 2 3" xfId="8038" xr:uid="{00000000-0005-0000-0000-0000411F0000}"/>
    <cellStyle name="Input 3 3 2 3 2" xfId="8039" xr:uid="{00000000-0005-0000-0000-0000421F0000}"/>
    <cellStyle name="Input 3 3 2 3 3" xfId="8040" xr:uid="{00000000-0005-0000-0000-0000431F0000}"/>
    <cellStyle name="Input 3 3 2 3 4" xfId="8041" xr:uid="{00000000-0005-0000-0000-0000441F0000}"/>
    <cellStyle name="Input 3 3 2 3 5" xfId="8042" xr:uid="{00000000-0005-0000-0000-0000451F0000}"/>
    <cellStyle name="Input 3 3 2 4" xfId="8043" xr:uid="{00000000-0005-0000-0000-0000461F0000}"/>
    <cellStyle name="Input 3 3 2 4 2" xfId="8044" xr:uid="{00000000-0005-0000-0000-0000471F0000}"/>
    <cellStyle name="Input 3 3 2 4 3" xfId="8045" xr:uid="{00000000-0005-0000-0000-0000481F0000}"/>
    <cellStyle name="Input 3 3 2 4 4" xfId="8046" xr:uid="{00000000-0005-0000-0000-0000491F0000}"/>
    <cellStyle name="Input 3 3 2 4 5" xfId="8047" xr:uid="{00000000-0005-0000-0000-00004A1F0000}"/>
    <cellStyle name="Input 3 3 2 5" xfId="8048" xr:uid="{00000000-0005-0000-0000-00004B1F0000}"/>
    <cellStyle name="Input 3 3 2 5 2" xfId="8049" xr:uid="{00000000-0005-0000-0000-00004C1F0000}"/>
    <cellStyle name="Input 3 3 2 6" xfId="8050" xr:uid="{00000000-0005-0000-0000-00004D1F0000}"/>
    <cellStyle name="Input 3 3 2 6 2" xfId="8051" xr:uid="{00000000-0005-0000-0000-00004E1F0000}"/>
    <cellStyle name="Input 3 3 2 7" xfId="8052" xr:uid="{00000000-0005-0000-0000-00004F1F0000}"/>
    <cellStyle name="Input 3 3 2 8" xfId="8053" xr:uid="{00000000-0005-0000-0000-0000501F0000}"/>
    <cellStyle name="Input 3 3 20" xfId="8054" xr:uid="{00000000-0005-0000-0000-0000511F0000}"/>
    <cellStyle name="Input 3 3 21" xfId="8055" xr:uid="{00000000-0005-0000-0000-0000521F0000}"/>
    <cellStyle name="Input 3 3 3" xfId="8056" xr:uid="{00000000-0005-0000-0000-0000531F0000}"/>
    <cellStyle name="Input 3 3 3 2" xfId="8057" xr:uid="{00000000-0005-0000-0000-0000541F0000}"/>
    <cellStyle name="Input 3 3 3 2 2" xfId="8058" xr:uid="{00000000-0005-0000-0000-0000551F0000}"/>
    <cellStyle name="Input 3 3 3 2 2 2" xfId="8059" xr:uid="{00000000-0005-0000-0000-0000561F0000}"/>
    <cellStyle name="Input 3 3 3 2 2 3" xfId="8060" xr:uid="{00000000-0005-0000-0000-0000571F0000}"/>
    <cellStyle name="Input 3 3 3 2 2 4" xfId="8061" xr:uid="{00000000-0005-0000-0000-0000581F0000}"/>
    <cellStyle name="Input 3 3 3 2 2 5" xfId="8062" xr:uid="{00000000-0005-0000-0000-0000591F0000}"/>
    <cellStyle name="Input 3 3 3 2 3" xfId="8063" xr:uid="{00000000-0005-0000-0000-00005A1F0000}"/>
    <cellStyle name="Input 3 3 3 2 3 2" xfId="8064" xr:uid="{00000000-0005-0000-0000-00005B1F0000}"/>
    <cellStyle name="Input 3 3 3 2 3 3" xfId="8065" xr:uid="{00000000-0005-0000-0000-00005C1F0000}"/>
    <cellStyle name="Input 3 3 3 2 3 4" xfId="8066" xr:uid="{00000000-0005-0000-0000-00005D1F0000}"/>
    <cellStyle name="Input 3 3 3 2 3 5" xfId="8067" xr:uid="{00000000-0005-0000-0000-00005E1F0000}"/>
    <cellStyle name="Input 3 3 3 2 4" xfId="8068" xr:uid="{00000000-0005-0000-0000-00005F1F0000}"/>
    <cellStyle name="Input 3 3 3 2 4 2" xfId="8069" xr:uid="{00000000-0005-0000-0000-0000601F0000}"/>
    <cellStyle name="Input 3 3 3 2 5" xfId="8070" xr:uid="{00000000-0005-0000-0000-0000611F0000}"/>
    <cellStyle name="Input 3 3 3 2 5 2" xfId="8071" xr:uid="{00000000-0005-0000-0000-0000621F0000}"/>
    <cellStyle name="Input 3 3 3 2 6" xfId="8072" xr:uid="{00000000-0005-0000-0000-0000631F0000}"/>
    <cellStyle name="Input 3 3 3 2 7" xfId="8073" xr:uid="{00000000-0005-0000-0000-0000641F0000}"/>
    <cellStyle name="Input 3 3 3 3" xfId="8074" xr:uid="{00000000-0005-0000-0000-0000651F0000}"/>
    <cellStyle name="Input 3 3 3 3 2" xfId="8075" xr:uid="{00000000-0005-0000-0000-0000661F0000}"/>
    <cellStyle name="Input 3 3 3 3 3" xfId="8076" xr:uid="{00000000-0005-0000-0000-0000671F0000}"/>
    <cellStyle name="Input 3 3 3 3 4" xfId="8077" xr:uid="{00000000-0005-0000-0000-0000681F0000}"/>
    <cellStyle name="Input 3 3 3 3 5" xfId="8078" xr:uid="{00000000-0005-0000-0000-0000691F0000}"/>
    <cellStyle name="Input 3 3 3 4" xfId="8079" xr:uid="{00000000-0005-0000-0000-00006A1F0000}"/>
    <cellStyle name="Input 3 3 3 4 2" xfId="8080" xr:uid="{00000000-0005-0000-0000-00006B1F0000}"/>
    <cellStyle name="Input 3 3 3 4 3" xfId="8081" xr:uid="{00000000-0005-0000-0000-00006C1F0000}"/>
    <cellStyle name="Input 3 3 3 4 4" xfId="8082" xr:uid="{00000000-0005-0000-0000-00006D1F0000}"/>
    <cellStyle name="Input 3 3 3 4 5" xfId="8083" xr:uid="{00000000-0005-0000-0000-00006E1F0000}"/>
    <cellStyle name="Input 3 3 3 5" xfId="8084" xr:uid="{00000000-0005-0000-0000-00006F1F0000}"/>
    <cellStyle name="Input 3 3 3 5 2" xfId="8085" xr:uid="{00000000-0005-0000-0000-0000701F0000}"/>
    <cellStyle name="Input 3 3 3 6" xfId="8086" xr:uid="{00000000-0005-0000-0000-0000711F0000}"/>
    <cellStyle name="Input 3 3 3 6 2" xfId="8087" xr:uid="{00000000-0005-0000-0000-0000721F0000}"/>
    <cellStyle name="Input 3 3 3 7" xfId="8088" xr:uid="{00000000-0005-0000-0000-0000731F0000}"/>
    <cellStyle name="Input 3 3 3 8" xfId="8089" xr:uid="{00000000-0005-0000-0000-0000741F0000}"/>
    <cellStyle name="Input 3 3 4" xfId="8090" xr:uid="{00000000-0005-0000-0000-0000751F0000}"/>
    <cellStyle name="Input 3 3 4 2" xfId="8091" xr:uid="{00000000-0005-0000-0000-0000761F0000}"/>
    <cellStyle name="Input 3 3 4 2 2" xfId="8092" xr:uid="{00000000-0005-0000-0000-0000771F0000}"/>
    <cellStyle name="Input 3 3 4 2 2 2" xfId="8093" xr:uid="{00000000-0005-0000-0000-0000781F0000}"/>
    <cellStyle name="Input 3 3 4 2 2 3" xfId="8094" xr:uid="{00000000-0005-0000-0000-0000791F0000}"/>
    <cellStyle name="Input 3 3 4 2 2 4" xfId="8095" xr:uid="{00000000-0005-0000-0000-00007A1F0000}"/>
    <cellStyle name="Input 3 3 4 2 2 5" xfId="8096" xr:uid="{00000000-0005-0000-0000-00007B1F0000}"/>
    <cellStyle name="Input 3 3 4 2 3" xfId="8097" xr:uid="{00000000-0005-0000-0000-00007C1F0000}"/>
    <cellStyle name="Input 3 3 4 2 3 2" xfId="8098" xr:uid="{00000000-0005-0000-0000-00007D1F0000}"/>
    <cellStyle name="Input 3 3 4 2 3 3" xfId="8099" xr:uid="{00000000-0005-0000-0000-00007E1F0000}"/>
    <cellStyle name="Input 3 3 4 2 3 4" xfId="8100" xr:uid="{00000000-0005-0000-0000-00007F1F0000}"/>
    <cellStyle name="Input 3 3 4 2 3 5" xfId="8101" xr:uid="{00000000-0005-0000-0000-0000801F0000}"/>
    <cellStyle name="Input 3 3 4 2 4" xfId="8102" xr:uid="{00000000-0005-0000-0000-0000811F0000}"/>
    <cellStyle name="Input 3 3 4 2 4 2" xfId="8103" xr:uid="{00000000-0005-0000-0000-0000821F0000}"/>
    <cellStyle name="Input 3 3 4 2 5" xfId="8104" xr:uid="{00000000-0005-0000-0000-0000831F0000}"/>
    <cellStyle name="Input 3 3 4 2 5 2" xfId="8105" xr:uid="{00000000-0005-0000-0000-0000841F0000}"/>
    <cellStyle name="Input 3 3 4 2 6" xfId="8106" xr:uid="{00000000-0005-0000-0000-0000851F0000}"/>
    <cellStyle name="Input 3 3 4 2 7" xfId="8107" xr:uid="{00000000-0005-0000-0000-0000861F0000}"/>
    <cellStyle name="Input 3 3 4 3" xfId="8108" xr:uid="{00000000-0005-0000-0000-0000871F0000}"/>
    <cellStyle name="Input 3 3 4 3 2" xfId="8109" xr:uid="{00000000-0005-0000-0000-0000881F0000}"/>
    <cellStyle name="Input 3 3 4 3 3" xfId="8110" xr:uid="{00000000-0005-0000-0000-0000891F0000}"/>
    <cellStyle name="Input 3 3 4 3 4" xfId="8111" xr:uid="{00000000-0005-0000-0000-00008A1F0000}"/>
    <cellStyle name="Input 3 3 4 3 5" xfId="8112" xr:uid="{00000000-0005-0000-0000-00008B1F0000}"/>
    <cellStyle name="Input 3 3 4 4" xfId="8113" xr:uid="{00000000-0005-0000-0000-00008C1F0000}"/>
    <cellStyle name="Input 3 3 4 4 2" xfId="8114" xr:uid="{00000000-0005-0000-0000-00008D1F0000}"/>
    <cellStyle name="Input 3 3 4 4 3" xfId="8115" xr:uid="{00000000-0005-0000-0000-00008E1F0000}"/>
    <cellStyle name="Input 3 3 4 4 4" xfId="8116" xr:uid="{00000000-0005-0000-0000-00008F1F0000}"/>
    <cellStyle name="Input 3 3 4 4 5" xfId="8117" xr:uid="{00000000-0005-0000-0000-0000901F0000}"/>
    <cellStyle name="Input 3 3 4 5" xfId="8118" xr:uid="{00000000-0005-0000-0000-0000911F0000}"/>
    <cellStyle name="Input 3 3 4 5 2" xfId="8119" xr:uid="{00000000-0005-0000-0000-0000921F0000}"/>
    <cellStyle name="Input 3 3 4 6" xfId="8120" xr:uid="{00000000-0005-0000-0000-0000931F0000}"/>
    <cellStyle name="Input 3 3 4 6 2" xfId="8121" xr:uid="{00000000-0005-0000-0000-0000941F0000}"/>
    <cellStyle name="Input 3 3 4 7" xfId="8122" xr:uid="{00000000-0005-0000-0000-0000951F0000}"/>
    <cellStyle name="Input 3 3 4 8" xfId="8123" xr:uid="{00000000-0005-0000-0000-0000961F0000}"/>
    <cellStyle name="Input 3 3 5" xfId="8124" xr:uid="{00000000-0005-0000-0000-0000971F0000}"/>
    <cellStyle name="Input 3 3 5 2" xfId="8125" xr:uid="{00000000-0005-0000-0000-0000981F0000}"/>
    <cellStyle name="Input 3 3 5 2 2" xfId="8126" xr:uid="{00000000-0005-0000-0000-0000991F0000}"/>
    <cellStyle name="Input 3 3 5 2 2 2" xfId="8127" xr:uid="{00000000-0005-0000-0000-00009A1F0000}"/>
    <cellStyle name="Input 3 3 5 2 2 3" xfId="8128" xr:uid="{00000000-0005-0000-0000-00009B1F0000}"/>
    <cellStyle name="Input 3 3 5 2 2 4" xfId="8129" xr:uid="{00000000-0005-0000-0000-00009C1F0000}"/>
    <cellStyle name="Input 3 3 5 2 2 5" xfId="8130" xr:uid="{00000000-0005-0000-0000-00009D1F0000}"/>
    <cellStyle name="Input 3 3 5 2 3" xfId="8131" xr:uid="{00000000-0005-0000-0000-00009E1F0000}"/>
    <cellStyle name="Input 3 3 5 2 3 2" xfId="8132" xr:uid="{00000000-0005-0000-0000-00009F1F0000}"/>
    <cellStyle name="Input 3 3 5 2 3 3" xfId="8133" xr:uid="{00000000-0005-0000-0000-0000A01F0000}"/>
    <cellStyle name="Input 3 3 5 2 3 4" xfId="8134" xr:uid="{00000000-0005-0000-0000-0000A11F0000}"/>
    <cellStyle name="Input 3 3 5 2 3 5" xfId="8135" xr:uid="{00000000-0005-0000-0000-0000A21F0000}"/>
    <cellStyle name="Input 3 3 5 2 4" xfId="8136" xr:uid="{00000000-0005-0000-0000-0000A31F0000}"/>
    <cellStyle name="Input 3 3 5 2 4 2" xfId="8137" xr:uid="{00000000-0005-0000-0000-0000A41F0000}"/>
    <cellStyle name="Input 3 3 5 2 5" xfId="8138" xr:uid="{00000000-0005-0000-0000-0000A51F0000}"/>
    <cellStyle name="Input 3 3 5 2 5 2" xfId="8139" xr:uid="{00000000-0005-0000-0000-0000A61F0000}"/>
    <cellStyle name="Input 3 3 5 2 6" xfId="8140" xr:uid="{00000000-0005-0000-0000-0000A71F0000}"/>
    <cellStyle name="Input 3 3 5 2 7" xfId="8141" xr:uid="{00000000-0005-0000-0000-0000A81F0000}"/>
    <cellStyle name="Input 3 3 5 3" xfId="8142" xr:uid="{00000000-0005-0000-0000-0000A91F0000}"/>
    <cellStyle name="Input 3 3 5 3 2" xfId="8143" xr:uid="{00000000-0005-0000-0000-0000AA1F0000}"/>
    <cellStyle name="Input 3 3 5 3 3" xfId="8144" xr:uid="{00000000-0005-0000-0000-0000AB1F0000}"/>
    <cellStyle name="Input 3 3 5 3 4" xfId="8145" xr:uid="{00000000-0005-0000-0000-0000AC1F0000}"/>
    <cellStyle name="Input 3 3 5 3 5" xfId="8146" xr:uid="{00000000-0005-0000-0000-0000AD1F0000}"/>
    <cellStyle name="Input 3 3 5 4" xfId="8147" xr:uid="{00000000-0005-0000-0000-0000AE1F0000}"/>
    <cellStyle name="Input 3 3 5 4 2" xfId="8148" xr:uid="{00000000-0005-0000-0000-0000AF1F0000}"/>
    <cellStyle name="Input 3 3 5 4 3" xfId="8149" xr:uid="{00000000-0005-0000-0000-0000B01F0000}"/>
    <cellStyle name="Input 3 3 5 4 4" xfId="8150" xr:uid="{00000000-0005-0000-0000-0000B11F0000}"/>
    <cellStyle name="Input 3 3 5 4 5" xfId="8151" xr:uid="{00000000-0005-0000-0000-0000B21F0000}"/>
    <cellStyle name="Input 3 3 5 5" xfId="8152" xr:uid="{00000000-0005-0000-0000-0000B31F0000}"/>
    <cellStyle name="Input 3 3 5 5 2" xfId="8153" xr:uid="{00000000-0005-0000-0000-0000B41F0000}"/>
    <cellStyle name="Input 3 3 5 6" xfId="8154" xr:uid="{00000000-0005-0000-0000-0000B51F0000}"/>
    <cellStyle name="Input 3 3 5 6 2" xfId="8155" xr:uid="{00000000-0005-0000-0000-0000B61F0000}"/>
    <cellStyle name="Input 3 3 5 7" xfId="8156" xr:uid="{00000000-0005-0000-0000-0000B71F0000}"/>
    <cellStyle name="Input 3 3 5 8" xfId="8157" xr:uid="{00000000-0005-0000-0000-0000B81F0000}"/>
    <cellStyle name="Input 3 3 6" xfId="8158" xr:uid="{00000000-0005-0000-0000-0000B91F0000}"/>
    <cellStyle name="Input 3 3 6 2" xfId="8159" xr:uid="{00000000-0005-0000-0000-0000BA1F0000}"/>
    <cellStyle name="Input 3 3 6 2 2" xfId="8160" xr:uid="{00000000-0005-0000-0000-0000BB1F0000}"/>
    <cellStyle name="Input 3 3 6 2 2 2" xfId="8161" xr:uid="{00000000-0005-0000-0000-0000BC1F0000}"/>
    <cellStyle name="Input 3 3 6 2 2 3" xfId="8162" xr:uid="{00000000-0005-0000-0000-0000BD1F0000}"/>
    <cellStyle name="Input 3 3 6 2 2 4" xfId="8163" xr:uid="{00000000-0005-0000-0000-0000BE1F0000}"/>
    <cellStyle name="Input 3 3 6 2 2 5" xfId="8164" xr:uid="{00000000-0005-0000-0000-0000BF1F0000}"/>
    <cellStyle name="Input 3 3 6 2 3" xfId="8165" xr:uid="{00000000-0005-0000-0000-0000C01F0000}"/>
    <cellStyle name="Input 3 3 6 2 3 2" xfId="8166" xr:uid="{00000000-0005-0000-0000-0000C11F0000}"/>
    <cellStyle name="Input 3 3 6 2 3 3" xfId="8167" xr:uid="{00000000-0005-0000-0000-0000C21F0000}"/>
    <cellStyle name="Input 3 3 6 2 3 4" xfId="8168" xr:uid="{00000000-0005-0000-0000-0000C31F0000}"/>
    <cellStyle name="Input 3 3 6 2 3 5" xfId="8169" xr:uid="{00000000-0005-0000-0000-0000C41F0000}"/>
    <cellStyle name="Input 3 3 6 2 4" xfId="8170" xr:uid="{00000000-0005-0000-0000-0000C51F0000}"/>
    <cellStyle name="Input 3 3 6 2 4 2" xfId="8171" xr:uid="{00000000-0005-0000-0000-0000C61F0000}"/>
    <cellStyle name="Input 3 3 6 2 5" xfId="8172" xr:uid="{00000000-0005-0000-0000-0000C71F0000}"/>
    <cellStyle name="Input 3 3 6 2 5 2" xfId="8173" xr:uid="{00000000-0005-0000-0000-0000C81F0000}"/>
    <cellStyle name="Input 3 3 6 2 6" xfId="8174" xr:uid="{00000000-0005-0000-0000-0000C91F0000}"/>
    <cellStyle name="Input 3 3 6 2 7" xfId="8175" xr:uid="{00000000-0005-0000-0000-0000CA1F0000}"/>
    <cellStyle name="Input 3 3 6 3" xfId="8176" xr:uid="{00000000-0005-0000-0000-0000CB1F0000}"/>
    <cellStyle name="Input 3 3 6 3 2" xfId="8177" xr:uid="{00000000-0005-0000-0000-0000CC1F0000}"/>
    <cellStyle name="Input 3 3 6 3 3" xfId="8178" xr:uid="{00000000-0005-0000-0000-0000CD1F0000}"/>
    <cellStyle name="Input 3 3 6 3 4" xfId="8179" xr:uid="{00000000-0005-0000-0000-0000CE1F0000}"/>
    <cellStyle name="Input 3 3 6 3 5" xfId="8180" xr:uid="{00000000-0005-0000-0000-0000CF1F0000}"/>
    <cellStyle name="Input 3 3 6 4" xfId="8181" xr:uid="{00000000-0005-0000-0000-0000D01F0000}"/>
    <cellStyle name="Input 3 3 6 4 2" xfId="8182" xr:uid="{00000000-0005-0000-0000-0000D11F0000}"/>
    <cellStyle name="Input 3 3 6 4 3" xfId="8183" xr:uid="{00000000-0005-0000-0000-0000D21F0000}"/>
    <cellStyle name="Input 3 3 6 4 4" xfId="8184" xr:uid="{00000000-0005-0000-0000-0000D31F0000}"/>
    <cellStyle name="Input 3 3 6 4 5" xfId="8185" xr:uid="{00000000-0005-0000-0000-0000D41F0000}"/>
    <cellStyle name="Input 3 3 6 5" xfId="8186" xr:uid="{00000000-0005-0000-0000-0000D51F0000}"/>
    <cellStyle name="Input 3 3 6 5 2" xfId="8187" xr:uid="{00000000-0005-0000-0000-0000D61F0000}"/>
    <cellStyle name="Input 3 3 6 6" xfId="8188" xr:uid="{00000000-0005-0000-0000-0000D71F0000}"/>
    <cellStyle name="Input 3 3 6 6 2" xfId="8189" xr:uid="{00000000-0005-0000-0000-0000D81F0000}"/>
    <cellStyle name="Input 3 3 6 7" xfId="8190" xr:uid="{00000000-0005-0000-0000-0000D91F0000}"/>
    <cellStyle name="Input 3 3 6 8" xfId="8191" xr:uid="{00000000-0005-0000-0000-0000DA1F0000}"/>
    <cellStyle name="Input 3 3 7" xfId="8192" xr:uid="{00000000-0005-0000-0000-0000DB1F0000}"/>
    <cellStyle name="Input 3 3 7 2" xfId="8193" xr:uid="{00000000-0005-0000-0000-0000DC1F0000}"/>
    <cellStyle name="Input 3 3 7 2 2" xfId="8194" xr:uid="{00000000-0005-0000-0000-0000DD1F0000}"/>
    <cellStyle name="Input 3 3 7 2 2 2" xfId="8195" xr:uid="{00000000-0005-0000-0000-0000DE1F0000}"/>
    <cellStyle name="Input 3 3 7 2 2 3" xfId="8196" xr:uid="{00000000-0005-0000-0000-0000DF1F0000}"/>
    <cellStyle name="Input 3 3 7 2 2 4" xfId="8197" xr:uid="{00000000-0005-0000-0000-0000E01F0000}"/>
    <cellStyle name="Input 3 3 7 2 2 5" xfId="8198" xr:uid="{00000000-0005-0000-0000-0000E11F0000}"/>
    <cellStyle name="Input 3 3 7 2 3" xfId="8199" xr:uid="{00000000-0005-0000-0000-0000E21F0000}"/>
    <cellStyle name="Input 3 3 7 2 3 2" xfId="8200" xr:uid="{00000000-0005-0000-0000-0000E31F0000}"/>
    <cellStyle name="Input 3 3 7 2 3 3" xfId="8201" xr:uid="{00000000-0005-0000-0000-0000E41F0000}"/>
    <cellStyle name="Input 3 3 7 2 3 4" xfId="8202" xr:uid="{00000000-0005-0000-0000-0000E51F0000}"/>
    <cellStyle name="Input 3 3 7 2 3 5" xfId="8203" xr:uid="{00000000-0005-0000-0000-0000E61F0000}"/>
    <cellStyle name="Input 3 3 7 2 4" xfId="8204" xr:uid="{00000000-0005-0000-0000-0000E71F0000}"/>
    <cellStyle name="Input 3 3 7 2 4 2" xfId="8205" xr:uid="{00000000-0005-0000-0000-0000E81F0000}"/>
    <cellStyle name="Input 3 3 7 2 5" xfId="8206" xr:uid="{00000000-0005-0000-0000-0000E91F0000}"/>
    <cellStyle name="Input 3 3 7 2 5 2" xfId="8207" xr:uid="{00000000-0005-0000-0000-0000EA1F0000}"/>
    <cellStyle name="Input 3 3 7 2 6" xfId="8208" xr:uid="{00000000-0005-0000-0000-0000EB1F0000}"/>
    <cellStyle name="Input 3 3 7 2 7" xfId="8209" xr:uid="{00000000-0005-0000-0000-0000EC1F0000}"/>
    <cellStyle name="Input 3 3 7 3" xfId="8210" xr:uid="{00000000-0005-0000-0000-0000ED1F0000}"/>
    <cellStyle name="Input 3 3 7 3 2" xfId="8211" xr:uid="{00000000-0005-0000-0000-0000EE1F0000}"/>
    <cellStyle name="Input 3 3 7 3 3" xfId="8212" xr:uid="{00000000-0005-0000-0000-0000EF1F0000}"/>
    <cellStyle name="Input 3 3 7 3 4" xfId="8213" xr:uid="{00000000-0005-0000-0000-0000F01F0000}"/>
    <cellStyle name="Input 3 3 7 3 5" xfId="8214" xr:uid="{00000000-0005-0000-0000-0000F11F0000}"/>
    <cellStyle name="Input 3 3 7 4" xfId="8215" xr:uid="{00000000-0005-0000-0000-0000F21F0000}"/>
    <cellStyle name="Input 3 3 7 4 2" xfId="8216" xr:uid="{00000000-0005-0000-0000-0000F31F0000}"/>
    <cellStyle name="Input 3 3 7 4 3" xfId="8217" xr:uid="{00000000-0005-0000-0000-0000F41F0000}"/>
    <cellStyle name="Input 3 3 7 4 4" xfId="8218" xr:uid="{00000000-0005-0000-0000-0000F51F0000}"/>
    <cellStyle name="Input 3 3 7 4 5" xfId="8219" xr:uid="{00000000-0005-0000-0000-0000F61F0000}"/>
    <cellStyle name="Input 3 3 7 5" xfId="8220" xr:uid="{00000000-0005-0000-0000-0000F71F0000}"/>
    <cellStyle name="Input 3 3 7 5 2" xfId="8221" xr:uid="{00000000-0005-0000-0000-0000F81F0000}"/>
    <cellStyle name="Input 3 3 7 6" xfId="8222" xr:uid="{00000000-0005-0000-0000-0000F91F0000}"/>
    <cellStyle name="Input 3 3 7 6 2" xfId="8223" xr:uid="{00000000-0005-0000-0000-0000FA1F0000}"/>
    <cellStyle name="Input 3 3 7 7" xfId="8224" xr:uid="{00000000-0005-0000-0000-0000FB1F0000}"/>
    <cellStyle name="Input 3 3 7 8" xfId="8225" xr:uid="{00000000-0005-0000-0000-0000FC1F0000}"/>
    <cellStyle name="Input 3 3 8" xfId="8226" xr:uid="{00000000-0005-0000-0000-0000FD1F0000}"/>
    <cellStyle name="Input 3 3 8 2" xfId="8227" xr:uid="{00000000-0005-0000-0000-0000FE1F0000}"/>
    <cellStyle name="Input 3 3 8 2 2" xfId="8228" xr:uid="{00000000-0005-0000-0000-0000FF1F0000}"/>
    <cellStyle name="Input 3 3 8 2 2 2" xfId="8229" xr:uid="{00000000-0005-0000-0000-000000200000}"/>
    <cellStyle name="Input 3 3 8 2 2 3" xfId="8230" xr:uid="{00000000-0005-0000-0000-000001200000}"/>
    <cellStyle name="Input 3 3 8 2 2 4" xfId="8231" xr:uid="{00000000-0005-0000-0000-000002200000}"/>
    <cellStyle name="Input 3 3 8 2 2 5" xfId="8232" xr:uid="{00000000-0005-0000-0000-000003200000}"/>
    <cellStyle name="Input 3 3 8 2 3" xfId="8233" xr:uid="{00000000-0005-0000-0000-000004200000}"/>
    <cellStyle name="Input 3 3 8 2 3 2" xfId="8234" xr:uid="{00000000-0005-0000-0000-000005200000}"/>
    <cellStyle name="Input 3 3 8 2 3 3" xfId="8235" xr:uid="{00000000-0005-0000-0000-000006200000}"/>
    <cellStyle name="Input 3 3 8 2 3 4" xfId="8236" xr:uid="{00000000-0005-0000-0000-000007200000}"/>
    <cellStyle name="Input 3 3 8 2 3 5" xfId="8237" xr:uid="{00000000-0005-0000-0000-000008200000}"/>
    <cellStyle name="Input 3 3 8 2 4" xfId="8238" xr:uid="{00000000-0005-0000-0000-000009200000}"/>
    <cellStyle name="Input 3 3 8 2 4 2" xfId="8239" xr:uid="{00000000-0005-0000-0000-00000A200000}"/>
    <cellStyle name="Input 3 3 8 2 5" xfId="8240" xr:uid="{00000000-0005-0000-0000-00000B200000}"/>
    <cellStyle name="Input 3 3 8 2 5 2" xfId="8241" xr:uid="{00000000-0005-0000-0000-00000C200000}"/>
    <cellStyle name="Input 3 3 8 2 6" xfId="8242" xr:uid="{00000000-0005-0000-0000-00000D200000}"/>
    <cellStyle name="Input 3 3 8 2 7" xfId="8243" xr:uid="{00000000-0005-0000-0000-00000E200000}"/>
    <cellStyle name="Input 3 3 8 3" xfId="8244" xr:uid="{00000000-0005-0000-0000-00000F200000}"/>
    <cellStyle name="Input 3 3 8 3 2" xfId="8245" xr:uid="{00000000-0005-0000-0000-000010200000}"/>
    <cellStyle name="Input 3 3 8 3 3" xfId="8246" xr:uid="{00000000-0005-0000-0000-000011200000}"/>
    <cellStyle name="Input 3 3 8 3 4" xfId="8247" xr:uid="{00000000-0005-0000-0000-000012200000}"/>
    <cellStyle name="Input 3 3 8 3 5" xfId="8248" xr:uid="{00000000-0005-0000-0000-000013200000}"/>
    <cellStyle name="Input 3 3 8 4" xfId="8249" xr:uid="{00000000-0005-0000-0000-000014200000}"/>
    <cellStyle name="Input 3 3 8 4 2" xfId="8250" xr:uid="{00000000-0005-0000-0000-000015200000}"/>
    <cellStyle name="Input 3 3 8 4 3" xfId="8251" xr:uid="{00000000-0005-0000-0000-000016200000}"/>
    <cellStyle name="Input 3 3 8 4 4" xfId="8252" xr:uid="{00000000-0005-0000-0000-000017200000}"/>
    <cellStyle name="Input 3 3 8 4 5" xfId="8253" xr:uid="{00000000-0005-0000-0000-000018200000}"/>
    <cellStyle name="Input 3 3 8 5" xfId="8254" xr:uid="{00000000-0005-0000-0000-000019200000}"/>
    <cellStyle name="Input 3 3 8 5 2" xfId="8255" xr:uid="{00000000-0005-0000-0000-00001A200000}"/>
    <cellStyle name="Input 3 3 8 6" xfId="8256" xr:uid="{00000000-0005-0000-0000-00001B200000}"/>
    <cellStyle name="Input 3 3 8 6 2" xfId="8257" xr:uid="{00000000-0005-0000-0000-00001C200000}"/>
    <cellStyle name="Input 3 3 8 7" xfId="8258" xr:uid="{00000000-0005-0000-0000-00001D200000}"/>
    <cellStyle name="Input 3 3 8 8" xfId="8259" xr:uid="{00000000-0005-0000-0000-00001E200000}"/>
    <cellStyle name="Input 3 3 9" xfId="8260" xr:uid="{00000000-0005-0000-0000-00001F200000}"/>
    <cellStyle name="Input 3 3 9 2" xfId="8261" xr:uid="{00000000-0005-0000-0000-000020200000}"/>
    <cellStyle name="Input 3 3 9 2 2" xfId="8262" xr:uid="{00000000-0005-0000-0000-000021200000}"/>
    <cellStyle name="Input 3 3 9 2 2 2" xfId="8263" xr:uid="{00000000-0005-0000-0000-000022200000}"/>
    <cellStyle name="Input 3 3 9 2 2 3" xfId="8264" xr:uid="{00000000-0005-0000-0000-000023200000}"/>
    <cellStyle name="Input 3 3 9 2 2 4" xfId="8265" xr:uid="{00000000-0005-0000-0000-000024200000}"/>
    <cellStyle name="Input 3 3 9 2 2 5" xfId="8266" xr:uid="{00000000-0005-0000-0000-000025200000}"/>
    <cellStyle name="Input 3 3 9 2 3" xfId="8267" xr:uid="{00000000-0005-0000-0000-000026200000}"/>
    <cellStyle name="Input 3 3 9 2 3 2" xfId="8268" xr:uid="{00000000-0005-0000-0000-000027200000}"/>
    <cellStyle name="Input 3 3 9 2 3 3" xfId="8269" xr:uid="{00000000-0005-0000-0000-000028200000}"/>
    <cellStyle name="Input 3 3 9 2 3 4" xfId="8270" xr:uid="{00000000-0005-0000-0000-000029200000}"/>
    <cellStyle name="Input 3 3 9 2 3 5" xfId="8271" xr:uid="{00000000-0005-0000-0000-00002A200000}"/>
    <cellStyle name="Input 3 3 9 2 4" xfId="8272" xr:uid="{00000000-0005-0000-0000-00002B200000}"/>
    <cellStyle name="Input 3 3 9 2 4 2" xfId="8273" xr:uid="{00000000-0005-0000-0000-00002C200000}"/>
    <cellStyle name="Input 3 3 9 2 5" xfId="8274" xr:uid="{00000000-0005-0000-0000-00002D200000}"/>
    <cellStyle name="Input 3 3 9 2 5 2" xfId="8275" xr:uid="{00000000-0005-0000-0000-00002E200000}"/>
    <cellStyle name="Input 3 3 9 2 6" xfId="8276" xr:uid="{00000000-0005-0000-0000-00002F200000}"/>
    <cellStyle name="Input 3 3 9 2 7" xfId="8277" xr:uid="{00000000-0005-0000-0000-000030200000}"/>
    <cellStyle name="Input 3 3 9 3" xfId="8278" xr:uid="{00000000-0005-0000-0000-000031200000}"/>
    <cellStyle name="Input 3 3 9 3 2" xfId="8279" xr:uid="{00000000-0005-0000-0000-000032200000}"/>
    <cellStyle name="Input 3 3 9 3 3" xfId="8280" xr:uid="{00000000-0005-0000-0000-000033200000}"/>
    <cellStyle name="Input 3 3 9 3 4" xfId="8281" xr:uid="{00000000-0005-0000-0000-000034200000}"/>
    <cellStyle name="Input 3 3 9 3 5" xfId="8282" xr:uid="{00000000-0005-0000-0000-000035200000}"/>
    <cellStyle name="Input 3 3 9 4" xfId="8283" xr:uid="{00000000-0005-0000-0000-000036200000}"/>
    <cellStyle name="Input 3 3 9 4 2" xfId="8284" xr:uid="{00000000-0005-0000-0000-000037200000}"/>
    <cellStyle name="Input 3 3 9 4 3" xfId="8285" xr:uid="{00000000-0005-0000-0000-000038200000}"/>
    <cellStyle name="Input 3 3 9 4 4" xfId="8286" xr:uid="{00000000-0005-0000-0000-000039200000}"/>
    <cellStyle name="Input 3 3 9 4 5" xfId="8287" xr:uid="{00000000-0005-0000-0000-00003A200000}"/>
    <cellStyle name="Input 3 3 9 5" xfId="8288" xr:uid="{00000000-0005-0000-0000-00003B200000}"/>
    <cellStyle name="Input 3 3 9 5 2" xfId="8289" xr:uid="{00000000-0005-0000-0000-00003C200000}"/>
    <cellStyle name="Input 3 3 9 6" xfId="8290" xr:uid="{00000000-0005-0000-0000-00003D200000}"/>
    <cellStyle name="Input 3 3 9 6 2" xfId="8291" xr:uid="{00000000-0005-0000-0000-00003E200000}"/>
    <cellStyle name="Input 3 3 9 7" xfId="8292" xr:uid="{00000000-0005-0000-0000-00003F200000}"/>
    <cellStyle name="Input 3 3 9 8" xfId="8293" xr:uid="{00000000-0005-0000-0000-000040200000}"/>
    <cellStyle name="Input 3 4" xfId="8294" xr:uid="{00000000-0005-0000-0000-000041200000}"/>
    <cellStyle name="Input 3 4 2" xfId="8295" xr:uid="{00000000-0005-0000-0000-000042200000}"/>
    <cellStyle name="Input 3 5" xfId="8296" xr:uid="{00000000-0005-0000-0000-000043200000}"/>
    <cellStyle name="Input 3 5 2" xfId="8297" xr:uid="{00000000-0005-0000-0000-000044200000}"/>
    <cellStyle name="Input 3 6" xfId="8298" xr:uid="{00000000-0005-0000-0000-000045200000}"/>
    <cellStyle name="Input 3 7" xfId="8299" xr:uid="{00000000-0005-0000-0000-000046200000}"/>
    <cellStyle name="Input 3 7 2" xfId="8300" xr:uid="{00000000-0005-0000-0000-000047200000}"/>
    <cellStyle name="Input 3_T-straight with PEDs adjustor" xfId="8301" xr:uid="{00000000-0005-0000-0000-000048200000}"/>
    <cellStyle name="Input 4" xfId="8302" xr:uid="{00000000-0005-0000-0000-000049200000}"/>
    <cellStyle name="Input 4 2" xfId="8303" xr:uid="{00000000-0005-0000-0000-00004A200000}"/>
    <cellStyle name="Input 4 2 10" xfId="8304" xr:uid="{00000000-0005-0000-0000-00004B200000}"/>
    <cellStyle name="Input 4 2 10 2" xfId="8305" xr:uid="{00000000-0005-0000-0000-00004C200000}"/>
    <cellStyle name="Input 4 2 10 2 2" xfId="8306" xr:uid="{00000000-0005-0000-0000-00004D200000}"/>
    <cellStyle name="Input 4 2 10 2 2 2" xfId="8307" xr:uid="{00000000-0005-0000-0000-00004E200000}"/>
    <cellStyle name="Input 4 2 10 2 2 3" xfId="8308" xr:uid="{00000000-0005-0000-0000-00004F200000}"/>
    <cellStyle name="Input 4 2 10 2 2 4" xfId="8309" xr:uid="{00000000-0005-0000-0000-000050200000}"/>
    <cellStyle name="Input 4 2 10 2 2 5" xfId="8310" xr:uid="{00000000-0005-0000-0000-000051200000}"/>
    <cellStyle name="Input 4 2 10 2 3" xfId="8311" xr:uid="{00000000-0005-0000-0000-000052200000}"/>
    <cellStyle name="Input 4 2 10 2 3 2" xfId="8312" xr:uid="{00000000-0005-0000-0000-000053200000}"/>
    <cellStyle name="Input 4 2 10 2 3 3" xfId="8313" xr:uid="{00000000-0005-0000-0000-000054200000}"/>
    <cellStyle name="Input 4 2 10 2 3 4" xfId="8314" xr:uid="{00000000-0005-0000-0000-000055200000}"/>
    <cellStyle name="Input 4 2 10 2 3 5" xfId="8315" xr:uid="{00000000-0005-0000-0000-000056200000}"/>
    <cellStyle name="Input 4 2 10 2 4" xfId="8316" xr:uid="{00000000-0005-0000-0000-000057200000}"/>
    <cellStyle name="Input 4 2 10 2 4 2" xfId="8317" xr:uid="{00000000-0005-0000-0000-000058200000}"/>
    <cellStyle name="Input 4 2 10 2 5" xfId="8318" xr:uid="{00000000-0005-0000-0000-000059200000}"/>
    <cellStyle name="Input 4 2 10 2 5 2" xfId="8319" xr:uid="{00000000-0005-0000-0000-00005A200000}"/>
    <cellStyle name="Input 4 2 10 2 6" xfId="8320" xr:uid="{00000000-0005-0000-0000-00005B200000}"/>
    <cellStyle name="Input 4 2 10 2 7" xfId="8321" xr:uid="{00000000-0005-0000-0000-00005C200000}"/>
    <cellStyle name="Input 4 2 10 3" xfId="8322" xr:uid="{00000000-0005-0000-0000-00005D200000}"/>
    <cellStyle name="Input 4 2 10 3 2" xfId="8323" xr:uid="{00000000-0005-0000-0000-00005E200000}"/>
    <cellStyle name="Input 4 2 10 3 3" xfId="8324" xr:uid="{00000000-0005-0000-0000-00005F200000}"/>
    <cellStyle name="Input 4 2 10 3 4" xfId="8325" xr:uid="{00000000-0005-0000-0000-000060200000}"/>
    <cellStyle name="Input 4 2 10 3 5" xfId="8326" xr:uid="{00000000-0005-0000-0000-000061200000}"/>
    <cellStyle name="Input 4 2 10 4" xfId="8327" xr:uid="{00000000-0005-0000-0000-000062200000}"/>
    <cellStyle name="Input 4 2 10 4 2" xfId="8328" xr:uid="{00000000-0005-0000-0000-000063200000}"/>
    <cellStyle name="Input 4 2 10 4 3" xfId="8329" xr:uid="{00000000-0005-0000-0000-000064200000}"/>
    <cellStyle name="Input 4 2 10 4 4" xfId="8330" xr:uid="{00000000-0005-0000-0000-000065200000}"/>
    <cellStyle name="Input 4 2 10 4 5" xfId="8331" xr:uid="{00000000-0005-0000-0000-000066200000}"/>
    <cellStyle name="Input 4 2 10 5" xfId="8332" xr:uid="{00000000-0005-0000-0000-000067200000}"/>
    <cellStyle name="Input 4 2 10 5 2" xfId="8333" xr:uid="{00000000-0005-0000-0000-000068200000}"/>
    <cellStyle name="Input 4 2 10 6" xfId="8334" xr:uid="{00000000-0005-0000-0000-000069200000}"/>
    <cellStyle name="Input 4 2 10 6 2" xfId="8335" xr:uid="{00000000-0005-0000-0000-00006A200000}"/>
    <cellStyle name="Input 4 2 10 7" xfId="8336" xr:uid="{00000000-0005-0000-0000-00006B200000}"/>
    <cellStyle name="Input 4 2 10 8" xfId="8337" xr:uid="{00000000-0005-0000-0000-00006C200000}"/>
    <cellStyle name="Input 4 2 11" xfId="8338" xr:uid="{00000000-0005-0000-0000-00006D200000}"/>
    <cellStyle name="Input 4 2 11 2" xfId="8339" xr:uid="{00000000-0005-0000-0000-00006E200000}"/>
    <cellStyle name="Input 4 2 11 2 2" xfId="8340" xr:uid="{00000000-0005-0000-0000-00006F200000}"/>
    <cellStyle name="Input 4 2 11 2 2 2" xfId="8341" xr:uid="{00000000-0005-0000-0000-000070200000}"/>
    <cellStyle name="Input 4 2 11 2 2 3" xfId="8342" xr:uid="{00000000-0005-0000-0000-000071200000}"/>
    <cellStyle name="Input 4 2 11 2 2 4" xfId="8343" xr:uid="{00000000-0005-0000-0000-000072200000}"/>
    <cellStyle name="Input 4 2 11 2 2 5" xfId="8344" xr:uid="{00000000-0005-0000-0000-000073200000}"/>
    <cellStyle name="Input 4 2 11 2 3" xfId="8345" xr:uid="{00000000-0005-0000-0000-000074200000}"/>
    <cellStyle name="Input 4 2 11 2 3 2" xfId="8346" xr:uid="{00000000-0005-0000-0000-000075200000}"/>
    <cellStyle name="Input 4 2 11 2 3 3" xfId="8347" xr:uid="{00000000-0005-0000-0000-000076200000}"/>
    <cellStyle name="Input 4 2 11 2 3 4" xfId="8348" xr:uid="{00000000-0005-0000-0000-000077200000}"/>
    <cellStyle name="Input 4 2 11 2 3 5" xfId="8349" xr:uid="{00000000-0005-0000-0000-000078200000}"/>
    <cellStyle name="Input 4 2 11 2 4" xfId="8350" xr:uid="{00000000-0005-0000-0000-000079200000}"/>
    <cellStyle name="Input 4 2 11 2 4 2" xfId="8351" xr:uid="{00000000-0005-0000-0000-00007A200000}"/>
    <cellStyle name="Input 4 2 11 2 5" xfId="8352" xr:uid="{00000000-0005-0000-0000-00007B200000}"/>
    <cellStyle name="Input 4 2 11 2 5 2" xfId="8353" xr:uid="{00000000-0005-0000-0000-00007C200000}"/>
    <cellStyle name="Input 4 2 11 2 6" xfId="8354" xr:uid="{00000000-0005-0000-0000-00007D200000}"/>
    <cellStyle name="Input 4 2 11 2 7" xfId="8355" xr:uid="{00000000-0005-0000-0000-00007E200000}"/>
    <cellStyle name="Input 4 2 11 3" xfId="8356" xr:uid="{00000000-0005-0000-0000-00007F200000}"/>
    <cellStyle name="Input 4 2 11 3 2" xfId="8357" xr:uid="{00000000-0005-0000-0000-000080200000}"/>
    <cellStyle name="Input 4 2 11 3 3" xfId="8358" xr:uid="{00000000-0005-0000-0000-000081200000}"/>
    <cellStyle name="Input 4 2 11 3 4" xfId="8359" xr:uid="{00000000-0005-0000-0000-000082200000}"/>
    <cellStyle name="Input 4 2 11 3 5" xfId="8360" xr:uid="{00000000-0005-0000-0000-000083200000}"/>
    <cellStyle name="Input 4 2 11 4" xfId="8361" xr:uid="{00000000-0005-0000-0000-000084200000}"/>
    <cellStyle name="Input 4 2 11 4 2" xfId="8362" xr:uid="{00000000-0005-0000-0000-000085200000}"/>
    <cellStyle name="Input 4 2 11 4 3" xfId="8363" xr:uid="{00000000-0005-0000-0000-000086200000}"/>
    <cellStyle name="Input 4 2 11 4 4" xfId="8364" xr:uid="{00000000-0005-0000-0000-000087200000}"/>
    <cellStyle name="Input 4 2 11 4 5" xfId="8365" xr:uid="{00000000-0005-0000-0000-000088200000}"/>
    <cellStyle name="Input 4 2 11 5" xfId="8366" xr:uid="{00000000-0005-0000-0000-000089200000}"/>
    <cellStyle name="Input 4 2 11 5 2" xfId="8367" xr:uid="{00000000-0005-0000-0000-00008A200000}"/>
    <cellStyle name="Input 4 2 11 6" xfId="8368" xr:uid="{00000000-0005-0000-0000-00008B200000}"/>
    <cellStyle name="Input 4 2 11 6 2" xfId="8369" xr:uid="{00000000-0005-0000-0000-00008C200000}"/>
    <cellStyle name="Input 4 2 11 7" xfId="8370" xr:uid="{00000000-0005-0000-0000-00008D200000}"/>
    <cellStyle name="Input 4 2 11 8" xfId="8371" xr:uid="{00000000-0005-0000-0000-00008E200000}"/>
    <cellStyle name="Input 4 2 12" xfId="8372" xr:uid="{00000000-0005-0000-0000-00008F200000}"/>
    <cellStyle name="Input 4 2 12 2" xfId="8373" xr:uid="{00000000-0005-0000-0000-000090200000}"/>
    <cellStyle name="Input 4 2 12 2 2" xfId="8374" xr:uid="{00000000-0005-0000-0000-000091200000}"/>
    <cellStyle name="Input 4 2 12 2 2 2" xfId="8375" xr:uid="{00000000-0005-0000-0000-000092200000}"/>
    <cellStyle name="Input 4 2 12 2 2 3" xfId="8376" xr:uid="{00000000-0005-0000-0000-000093200000}"/>
    <cellStyle name="Input 4 2 12 2 2 4" xfId="8377" xr:uid="{00000000-0005-0000-0000-000094200000}"/>
    <cellStyle name="Input 4 2 12 2 2 5" xfId="8378" xr:uid="{00000000-0005-0000-0000-000095200000}"/>
    <cellStyle name="Input 4 2 12 2 3" xfId="8379" xr:uid="{00000000-0005-0000-0000-000096200000}"/>
    <cellStyle name="Input 4 2 12 2 3 2" xfId="8380" xr:uid="{00000000-0005-0000-0000-000097200000}"/>
    <cellStyle name="Input 4 2 12 2 3 3" xfId="8381" xr:uid="{00000000-0005-0000-0000-000098200000}"/>
    <cellStyle name="Input 4 2 12 2 3 4" xfId="8382" xr:uid="{00000000-0005-0000-0000-000099200000}"/>
    <cellStyle name="Input 4 2 12 2 3 5" xfId="8383" xr:uid="{00000000-0005-0000-0000-00009A200000}"/>
    <cellStyle name="Input 4 2 12 2 4" xfId="8384" xr:uid="{00000000-0005-0000-0000-00009B200000}"/>
    <cellStyle name="Input 4 2 12 2 4 2" xfId="8385" xr:uid="{00000000-0005-0000-0000-00009C200000}"/>
    <cellStyle name="Input 4 2 12 2 5" xfId="8386" xr:uid="{00000000-0005-0000-0000-00009D200000}"/>
    <cellStyle name="Input 4 2 12 2 5 2" xfId="8387" xr:uid="{00000000-0005-0000-0000-00009E200000}"/>
    <cellStyle name="Input 4 2 12 2 6" xfId="8388" xr:uid="{00000000-0005-0000-0000-00009F200000}"/>
    <cellStyle name="Input 4 2 12 2 7" xfId="8389" xr:uid="{00000000-0005-0000-0000-0000A0200000}"/>
    <cellStyle name="Input 4 2 12 3" xfId="8390" xr:uid="{00000000-0005-0000-0000-0000A1200000}"/>
    <cellStyle name="Input 4 2 12 3 2" xfId="8391" xr:uid="{00000000-0005-0000-0000-0000A2200000}"/>
    <cellStyle name="Input 4 2 12 3 3" xfId="8392" xr:uid="{00000000-0005-0000-0000-0000A3200000}"/>
    <cellStyle name="Input 4 2 12 3 4" xfId="8393" xr:uid="{00000000-0005-0000-0000-0000A4200000}"/>
    <cellStyle name="Input 4 2 12 3 5" xfId="8394" xr:uid="{00000000-0005-0000-0000-0000A5200000}"/>
    <cellStyle name="Input 4 2 12 4" xfId="8395" xr:uid="{00000000-0005-0000-0000-0000A6200000}"/>
    <cellStyle name="Input 4 2 12 4 2" xfId="8396" xr:uid="{00000000-0005-0000-0000-0000A7200000}"/>
    <cellStyle name="Input 4 2 12 4 3" xfId="8397" xr:uid="{00000000-0005-0000-0000-0000A8200000}"/>
    <cellStyle name="Input 4 2 12 4 4" xfId="8398" xr:uid="{00000000-0005-0000-0000-0000A9200000}"/>
    <cellStyle name="Input 4 2 12 4 5" xfId="8399" xr:uid="{00000000-0005-0000-0000-0000AA200000}"/>
    <cellStyle name="Input 4 2 12 5" xfId="8400" xr:uid="{00000000-0005-0000-0000-0000AB200000}"/>
    <cellStyle name="Input 4 2 12 5 2" xfId="8401" xr:uid="{00000000-0005-0000-0000-0000AC200000}"/>
    <cellStyle name="Input 4 2 12 6" xfId="8402" xr:uid="{00000000-0005-0000-0000-0000AD200000}"/>
    <cellStyle name="Input 4 2 12 6 2" xfId="8403" xr:uid="{00000000-0005-0000-0000-0000AE200000}"/>
    <cellStyle name="Input 4 2 12 7" xfId="8404" xr:uid="{00000000-0005-0000-0000-0000AF200000}"/>
    <cellStyle name="Input 4 2 12 8" xfId="8405" xr:uid="{00000000-0005-0000-0000-0000B0200000}"/>
    <cellStyle name="Input 4 2 13" xfId="8406" xr:uid="{00000000-0005-0000-0000-0000B1200000}"/>
    <cellStyle name="Input 4 2 13 2" xfId="8407" xr:uid="{00000000-0005-0000-0000-0000B2200000}"/>
    <cellStyle name="Input 4 2 13 2 2" xfId="8408" xr:uid="{00000000-0005-0000-0000-0000B3200000}"/>
    <cellStyle name="Input 4 2 13 2 2 2" xfId="8409" xr:uid="{00000000-0005-0000-0000-0000B4200000}"/>
    <cellStyle name="Input 4 2 13 2 2 3" xfId="8410" xr:uid="{00000000-0005-0000-0000-0000B5200000}"/>
    <cellStyle name="Input 4 2 13 2 2 4" xfId="8411" xr:uid="{00000000-0005-0000-0000-0000B6200000}"/>
    <cellStyle name="Input 4 2 13 2 2 5" xfId="8412" xr:uid="{00000000-0005-0000-0000-0000B7200000}"/>
    <cellStyle name="Input 4 2 13 2 3" xfId="8413" xr:uid="{00000000-0005-0000-0000-0000B8200000}"/>
    <cellStyle name="Input 4 2 13 2 3 2" xfId="8414" xr:uid="{00000000-0005-0000-0000-0000B9200000}"/>
    <cellStyle name="Input 4 2 13 2 3 3" xfId="8415" xr:uid="{00000000-0005-0000-0000-0000BA200000}"/>
    <cellStyle name="Input 4 2 13 2 3 4" xfId="8416" xr:uid="{00000000-0005-0000-0000-0000BB200000}"/>
    <cellStyle name="Input 4 2 13 2 3 5" xfId="8417" xr:uid="{00000000-0005-0000-0000-0000BC200000}"/>
    <cellStyle name="Input 4 2 13 2 4" xfId="8418" xr:uid="{00000000-0005-0000-0000-0000BD200000}"/>
    <cellStyle name="Input 4 2 13 2 4 2" xfId="8419" xr:uid="{00000000-0005-0000-0000-0000BE200000}"/>
    <cellStyle name="Input 4 2 13 2 5" xfId="8420" xr:uid="{00000000-0005-0000-0000-0000BF200000}"/>
    <cellStyle name="Input 4 2 13 2 5 2" xfId="8421" xr:uid="{00000000-0005-0000-0000-0000C0200000}"/>
    <cellStyle name="Input 4 2 13 2 6" xfId="8422" xr:uid="{00000000-0005-0000-0000-0000C1200000}"/>
    <cellStyle name="Input 4 2 13 2 7" xfId="8423" xr:uid="{00000000-0005-0000-0000-0000C2200000}"/>
    <cellStyle name="Input 4 2 13 3" xfId="8424" xr:uid="{00000000-0005-0000-0000-0000C3200000}"/>
    <cellStyle name="Input 4 2 13 3 2" xfId="8425" xr:uid="{00000000-0005-0000-0000-0000C4200000}"/>
    <cellStyle name="Input 4 2 13 3 3" xfId="8426" xr:uid="{00000000-0005-0000-0000-0000C5200000}"/>
    <cellStyle name="Input 4 2 13 3 4" xfId="8427" xr:uid="{00000000-0005-0000-0000-0000C6200000}"/>
    <cellStyle name="Input 4 2 13 3 5" xfId="8428" xr:uid="{00000000-0005-0000-0000-0000C7200000}"/>
    <cellStyle name="Input 4 2 13 4" xfId="8429" xr:uid="{00000000-0005-0000-0000-0000C8200000}"/>
    <cellStyle name="Input 4 2 13 4 2" xfId="8430" xr:uid="{00000000-0005-0000-0000-0000C9200000}"/>
    <cellStyle name="Input 4 2 13 4 3" xfId="8431" xr:uid="{00000000-0005-0000-0000-0000CA200000}"/>
    <cellStyle name="Input 4 2 13 4 4" xfId="8432" xr:uid="{00000000-0005-0000-0000-0000CB200000}"/>
    <cellStyle name="Input 4 2 13 4 5" xfId="8433" xr:uid="{00000000-0005-0000-0000-0000CC200000}"/>
    <cellStyle name="Input 4 2 13 5" xfId="8434" xr:uid="{00000000-0005-0000-0000-0000CD200000}"/>
    <cellStyle name="Input 4 2 13 5 2" xfId="8435" xr:uid="{00000000-0005-0000-0000-0000CE200000}"/>
    <cellStyle name="Input 4 2 13 6" xfId="8436" xr:uid="{00000000-0005-0000-0000-0000CF200000}"/>
    <cellStyle name="Input 4 2 13 6 2" xfId="8437" xr:uid="{00000000-0005-0000-0000-0000D0200000}"/>
    <cellStyle name="Input 4 2 13 7" xfId="8438" xr:uid="{00000000-0005-0000-0000-0000D1200000}"/>
    <cellStyle name="Input 4 2 13 8" xfId="8439" xr:uid="{00000000-0005-0000-0000-0000D2200000}"/>
    <cellStyle name="Input 4 2 14" xfId="8440" xr:uid="{00000000-0005-0000-0000-0000D3200000}"/>
    <cellStyle name="Input 4 2 14 2" xfId="8441" xr:uid="{00000000-0005-0000-0000-0000D4200000}"/>
    <cellStyle name="Input 4 2 14 2 2" xfId="8442" xr:uid="{00000000-0005-0000-0000-0000D5200000}"/>
    <cellStyle name="Input 4 2 14 2 2 2" xfId="8443" xr:uid="{00000000-0005-0000-0000-0000D6200000}"/>
    <cellStyle name="Input 4 2 14 2 2 3" xfId="8444" xr:uid="{00000000-0005-0000-0000-0000D7200000}"/>
    <cellStyle name="Input 4 2 14 2 2 4" xfId="8445" xr:uid="{00000000-0005-0000-0000-0000D8200000}"/>
    <cellStyle name="Input 4 2 14 2 2 5" xfId="8446" xr:uid="{00000000-0005-0000-0000-0000D9200000}"/>
    <cellStyle name="Input 4 2 14 2 3" xfId="8447" xr:uid="{00000000-0005-0000-0000-0000DA200000}"/>
    <cellStyle name="Input 4 2 14 2 3 2" xfId="8448" xr:uid="{00000000-0005-0000-0000-0000DB200000}"/>
    <cellStyle name="Input 4 2 14 2 3 3" xfId="8449" xr:uid="{00000000-0005-0000-0000-0000DC200000}"/>
    <cellStyle name="Input 4 2 14 2 3 4" xfId="8450" xr:uid="{00000000-0005-0000-0000-0000DD200000}"/>
    <cellStyle name="Input 4 2 14 2 3 5" xfId="8451" xr:uid="{00000000-0005-0000-0000-0000DE200000}"/>
    <cellStyle name="Input 4 2 14 2 4" xfId="8452" xr:uid="{00000000-0005-0000-0000-0000DF200000}"/>
    <cellStyle name="Input 4 2 14 2 4 2" xfId="8453" xr:uid="{00000000-0005-0000-0000-0000E0200000}"/>
    <cellStyle name="Input 4 2 14 2 5" xfId="8454" xr:uid="{00000000-0005-0000-0000-0000E1200000}"/>
    <cellStyle name="Input 4 2 14 2 5 2" xfId="8455" xr:uid="{00000000-0005-0000-0000-0000E2200000}"/>
    <cellStyle name="Input 4 2 14 2 6" xfId="8456" xr:uid="{00000000-0005-0000-0000-0000E3200000}"/>
    <cellStyle name="Input 4 2 14 2 7" xfId="8457" xr:uid="{00000000-0005-0000-0000-0000E4200000}"/>
    <cellStyle name="Input 4 2 14 3" xfId="8458" xr:uid="{00000000-0005-0000-0000-0000E5200000}"/>
    <cellStyle name="Input 4 2 14 3 2" xfId="8459" xr:uid="{00000000-0005-0000-0000-0000E6200000}"/>
    <cellStyle name="Input 4 2 14 3 3" xfId="8460" xr:uid="{00000000-0005-0000-0000-0000E7200000}"/>
    <cellStyle name="Input 4 2 14 3 4" xfId="8461" xr:uid="{00000000-0005-0000-0000-0000E8200000}"/>
    <cellStyle name="Input 4 2 14 3 5" xfId="8462" xr:uid="{00000000-0005-0000-0000-0000E9200000}"/>
    <cellStyle name="Input 4 2 14 4" xfId="8463" xr:uid="{00000000-0005-0000-0000-0000EA200000}"/>
    <cellStyle name="Input 4 2 14 4 2" xfId="8464" xr:uid="{00000000-0005-0000-0000-0000EB200000}"/>
    <cellStyle name="Input 4 2 14 4 3" xfId="8465" xr:uid="{00000000-0005-0000-0000-0000EC200000}"/>
    <cellStyle name="Input 4 2 14 4 4" xfId="8466" xr:uid="{00000000-0005-0000-0000-0000ED200000}"/>
    <cellStyle name="Input 4 2 14 4 5" xfId="8467" xr:uid="{00000000-0005-0000-0000-0000EE200000}"/>
    <cellStyle name="Input 4 2 14 5" xfId="8468" xr:uid="{00000000-0005-0000-0000-0000EF200000}"/>
    <cellStyle name="Input 4 2 14 5 2" xfId="8469" xr:uid="{00000000-0005-0000-0000-0000F0200000}"/>
    <cellStyle name="Input 4 2 14 6" xfId="8470" xr:uid="{00000000-0005-0000-0000-0000F1200000}"/>
    <cellStyle name="Input 4 2 14 6 2" xfId="8471" xr:uid="{00000000-0005-0000-0000-0000F2200000}"/>
    <cellStyle name="Input 4 2 14 7" xfId="8472" xr:uid="{00000000-0005-0000-0000-0000F3200000}"/>
    <cellStyle name="Input 4 2 14 8" xfId="8473" xr:uid="{00000000-0005-0000-0000-0000F4200000}"/>
    <cellStyle name="Input 4 2 15" xfId="8474" xr:uid="{00000000-0005-0000-0000-0000F5200000}"/>
    <cellStyle name="Input 4 2 15 2" xfId="8475" xr:uid="{00000000-0005-0000-0000-0000F6200000}"/>
    <cellStyle name="Input 4 2 15 2 2" xfId="8476" xr:uid="{00000000-0005-0000-0000-0000F7200000}"/>
    <cellStyle name="Input 4 2 15 2 3" xfId="8477" xr:uid="{00000000-0005-0000-0000-0000F8200000}"/>
    <cellStyle name="Input 4 2 15 2 4" xfId="8478" xr:uid="{00000000-0005-0000-0000-0000F9200000}"/>
    <cellStyle name="Input 4 2 15 2 5" xfId="8479" xr:uid="{00000000-0005-0000-0000-0000FA200000}"/>
    <cellStyle name="Input 4 2 15 3" xfId="8480" xr:uid="{00000000-0005-0000-0000-0000FB200000}"/>
    <cellStyle name="Input 4 2 15 3 2" xfId="8481" xr:uid="{00000000-0005-0000-0000-0000FC200000}"/>
    <cellStyle name="Input 4 2 15 3 3" xfId="8482" xr:uid="{00000000-0005-0000-0000-0000FD200000}"/>
    <cellStyle name="Input 4 2 15 3 4" xfId="8483" xr:uid="{00000000-0005-0000-0000-0000FE200000}"/>
    <cellStyle name="Input 4 2 15 3 5" xfId="8484" xr:uid="{00000000-0005-0000-0000-0000FF200000}"/>
    <cellStyle name="Input 4 2 15 4" xfId="8485" xr:uid="{00000000-0005-0000-0000-000000210000}"/>
    <cellStyle name="Input 4 2 15 4 2" xfId="8486" xr:uid="{00000000-0005-0000-0000-000001210000}"/>
    <cellStyle name="Input 4 2 15 5" xfId="8487" xr:uid="{00000000-0005-0000-0000-000002210000}"/>
    <cellStyle name="Input 4 2 15 5 2" xfId="8488" xr:uid="{00000000-0005-0000-0000-000003210000}"/>
    <cellStyle name="Input 4 2 15 6" xfId="8489" xr:uid="{00000000-0005-0000-0000-000004210000}"/>
    <cellStyle name="Input 4 2 15 7" xfId="8490" xr:uid="{00000000-0005-0000-0000-000005210000}"/>
    <cellStyle name="Input 4 2 16" xfId="8491" xr:uid="{00000000-0005-0000-0000-000006210000}"/>
    <cellStyle name="Input 4 2 16 2" xfId="8492" xr:uid="{00000000-0005-0000-0000-000007210000}"/>
    <cellStyle name="Input 4 2 16 3" xfId="8493" xr:uid="{00000000-0005-0000-0000-000008210000}"/>
    <cellStyle name="Input 4 2 16 4" xfId="8494" xr:uid="{00000000-0005-0000-0000-000009210000}"/>
    <cellStyle name="Input 4 2 16 5" xfId="8495" xr:uid="{00000000-0005-0000-0000-00000A210000}"/>
    <cellStyle name="Input 4 2 17" xfId="8496" xr:uid="{00000000-0005-0000-0000-00000B210000}"/>
    <cellStyle name="Input 4 2 17 2" xfId="8497" xr:uid="{00000000-0005-0000-0000-00000C210000}"/>
    <cellStyle name="Input 4 2 17 3" xfId="8498" xr:uid="{00000000-0005-0000-0000-00000D210000}"/>
    <cellStyle name="Input 4 2 17 4" xfId="8499" xr:uid="{00000000-0005-0000-0000-00000E210000}"/>
    <cellStyle name="Input 4 2 17 5" xfId="8500" xr:uid="{00000000-0005-0000-0000-00000F210000}"/>
    <cellStyle name="Input 4 2 18" xfId="8501" xr:uid="{00000000-0005-0000-0000-000010210000}"/>
    <cellStyle name="Input 4 2 18 2" xfId="8502" xr:uid="{00000000-0005-0000-0000-000011210000}"/>
    <cellStyle name="Input 4 2 19" xfId="8503" xr:uid="{00000000-0005-0000-0000-000012210000}"/>
    <cellStyle name="Input 4 2 19 2" xfId="8504" xr:uid="{00000000-0005-0000-0000-000013210000}"/>
    <cellStyle name="Input 4 2 2" xfId="8505" xr:uid="{00000000-0005-0000-0000-000014210000}"/>
    <cellStyle name="Input 4 2 2 2" xfId="8506" xr:uid="{00000000-0005-0000-0000-000015210000}"/>
    <cellStyle name="Input 4 2 2 2 2" xfId="8507" xr:uid="{00000000-0005-0000-0000-000016210000}"/>
    <cellStyle name="Input 4 2 2 2 2 2" xfId="8508" xr:uid="{00000000-0005-0000-0000-000017210000}"/>
    <cellStyle name="Input 4 2 2 2 2 3" xfId="8509" xr:uid="{00000000-0005-0000-0000-000018210000}"/>
    <cellStyle name="Input 4 2 2 2 2 4" xfId="8510" xr:uid="{00000000-0005-0000-0000-000019210000}"/>
    <cellStyle name="Input 4 2 2 2 2 5" xfId="8511" xr:uid="{00000000-0005-0000-0000-00001A210000}"/>
    <cellStyle name="Input 4 2 2 2 3" xfId="8512" xr:uid="{00000000-0005-0000-0000-00001B210000}"/>
    <cellStyle name="Input 4 2 2 2 3 2" xfId="8513" xr:uid="{00000000-0005-0000-0000-00001C210000}"/>
    <cellStyle name="Input 4 2 2 2 3 3" xfId="8514" xr:uid="{00000000-0005-0000-0000-00001D210000}"/>
    <cellStyle name="Input 4 2 2 2 3 4" xfId="8515" xr:uid="{00000000-0005-0000-0000-00001E210000}"/>
    <cellStyle name="Input 4 2 2 2 3 5" xfId="8516" xr:uid="{00000000-0005-0000-0000-00001F210000}"/>
    <cellStyle name="Input 4 2 2 2 4" xfId="8517" xr:uid="{00000000-0005-0000-0000-000020210000}"/>
    <cellStyle name="Input 4 2 2 2 4 2" xfId="8518" xr:uid="{00000000-0005-0000-0000-000021210000}"/>
    <cellStyle name="Input 4 2 2 2 5" xfId="8519" xr:uid="{00000000-0005-0000-0000-000022210000}"/>
    <cellStyle name="Input 4 2 2 2 5 2" xfId="8520" xr:uid="{00000000-0005-0000-0000-000023210000}"/>
    <cellStyle name="Input 4 2 2 2 6" xfId="8521" xr:uid="{00000000-0005-0000-0000-000024210000}"/>
    <cellStyle name="Input 4 2 2 2 7" xfId="8522" xr:uid="{00000000-0005-0000-0000-000025210000}"/>
    <cellStyle name="Input 4 2 2 3" xfId="8523" xr:uid="{00000000-0005-0000-0000-000026210000}"/>
    <cellStyle name="Input 4 2 2 3 2" xfId="8524" xr:uid="{00000000-0005-0000-0000-000027210000}"/>
    <cellStyle name="Input 4 2 2 3 3" xfId="8525" xr:uid="{00000000-0005-0000-0000-000028210000}"/>
    <cellStyle name="Input 4 2 2 3 4" xfId="8526" xr:uid="{00000000-0005-0000-0000-000029210000}"/>
    <cellStyle name="Input 4 2 2 3 5" xfId="8527" xr:uid="{00000000-0005-0000-0000-00002A210000}"/>
    <cellStyle name="Input 4 2 2 4" xfId="8528" xr:uid="{00000000-0005-0000-0000-00002B210000}"/>
    <cellStyle name="Input 4 2 2 4 2" xfId="8529" xr:uid="{00000000-0005-0000-0000-00002C210000}"/>
    <cellStyle name="Input 4 2 2 4 3" xfId="8530" xr:uid="{00000000-0005-0000-0000-00002D210000}"/>
    <cellStyle name="Input 4 2 2 4 4" xfId="8531" xr:uid="{00000000-0005-0000-0000-00002E210000}"/>
    <cellStyle name="Input 4 2 2 4 5" xfId="8532" xr:uid="{00000000-0005-0000-0000-00002F210000}"/>
    <cellStyle name="Input 4 2 2 5" xfId="8533" xr:uid="{00000000-0005-0000-0000-000030210000}"/>
    <cellStyle name="Input 4 2 2 5 2" xfId="8534" xr:uid="{00000000-0005-0000-0000-000031210000}"/>
    <cellStyle name="Input 4 2 2 6" xfId="8535" xr:uid="{00000000-0005-0000-0000-000032210000}"/>
    <cellStyle name="Input 4 2 2 6 2" xfId="8536" xr:uid="{00000000-0005-0000-0000-000033210000}"/>
    <cellStyle name="Input 4 2 2 7" xfId="8537" xr:uid="{00000000-0005-0000-0000-000034210000}"/>
    <cellStyle name="Input 4 2 2 8" xfId="8538" xr:uid="{00000000-0005-0000-0000-000035210000}"/>
    <cellStyle name="Input 4 2 20" xfId="8539" xr:uid="{00000000-0005-0000-0000-000036210000}"/>
    <cellStyle name="Input 4 2 21" xfId="8540" xr:uid="{00000000-0005-0000-0000-000037210000}"/>
    <cellStyle name="Input 4 2 3" xfId="8541" xr:uid="{00000000-0005-0000-0000-000038210000}"/>
    <cellStyle name="Input 4 2 3 2" xfId="8542" xr:uid="{00000000-0005-0000-0000-000039210000}"/>
    <cellStyle name="Input 4 2 3 2 2" xfId="8543" xr:uid="{00000000-0005-0000-0000-00003A210000}"/>
    <cellStyle name="Input 4 2 3 2 2 2" xfId="8544" xr:uid="{00000000-0005-0000-0000-00003B210000}"/>
    <cellStyle name="Input 4 2 3 2 2 3" xfId="8545" xr:uid="{00000000-0005-0000-0000-00003C210000}"/>
    <cellStyle name="Input 4 2 3 2 2 4" xfId="8546" xr:uid="{00000000-0005-0000-0000-00003D210000}"/>
    <cellStyle name="Input 4 2 3 2 2 5" xfId="8547" xr:uid="{00000000-0005-0000-0000-00003E210000}"/>
    <cellStyle name="Input 4 2 3 2 3" xfId="8548" xr:uid="{00000000-0005-0000-0000-00003F210000}"/>
    <cellStyle name="Input 4 2 3 2 3 2" xfId="8549" xr:uid="{00000000-0005-0000-0000-000040210000}"/>
    <cellStyle name="Input 4 2 3 2 3 3" xfId="8550" xr:uid="{00000000-0005-0000-0000-000041210000}"/>
    <cellStyle name="Input 4 2 3 2 3 4" xfId="8551" xr:uid="{00000000-0005-0000-0000-000042210000}"/>
    <cellStyle name="Input 4 2 3 2 3 5" xfId="8552" xr:uid="{00000000-0005-0000-0000-000043210000}"/>
    <cellStyle name="Input 4 2 3 2 4" xfId="8553" xr:uid="{00000000-0005-0000-0000-000044210000}"/>
    <cellStyle name="Input 4 2 3 2 4 2" xfId="8554" xr:uid="{00000000-0005-0000-0000-000045210000}"/>
    <cellStyle name="Input 4 2 3 2 5" xfId="8555" xr:uid="{00000000-0005-0000-0000-000046210000}"/>
    <cellStyle name="Input 4 2 3 2 5 2" xfId="8556" xr:uid="{00000000-0005-0000-0000-000047210000}"/>
    <cellStyle name="Input 4 2 3 2 6" xfId="8557" xr:uid="{00000000-0005-0000-0000-000048210000}"/>
    <cellStyle name="Input 4 2 3 2 7" xfId="8558" xr:uid="{00000000-0005-0000-0000-000049210000}"/>
    <cellStyle name="Input 4 2 3 3" xfId="8559" xr:uid="{00000000-0005-0000-0000-00004A210000}"/>
    <cellStyle name="Input 4 2 3 3 2" xfId="8560" xr:uid="{00000000-0005-0000-0000-00004B210000}"/>
    <cellStyle name="Input 4 2 3 3 3" xfId="8561" xr:uid="{00000000-0005-0000-0000-00004C210000}"/>
    <cellStyle name="Input 4 2 3 3 4" xfId="8562" xr:uid="{00000000-0005-0000-0000-00004D210000}"/>
    <cellStyle name="Input 4 2 3 3 5" xfId="8563" xr:uid="{00000000-0005-0000-0000-00004E210000}"/>
    <cellStyle name="Input 4 2 3 4" xfId="8564" xr:uid="{00000000-0005-0000-0000-00004F210000}"/>
    <cellStyle name="Input 4 2 3 4 2" xfId="8565" xr:uid="{00000000-0005-0000-0000-000050210000}"/>
    <cellStyle name="Input 4 2 3 4 3" xfId="8566" xr:uid="{00000000-0005-0000-0000-000051210000}"/>
    <cellStyle name="Input 4 2 3 4 4" xfId="8567" xr:uid="{00000000-0005-0000-0000-000052210000}"/>
    <cellStyle name="Input 4 2 3 4 5" xfId="8568" xr:uid="{00000000-0005-0000-0000-000053210000}"/>
    <cellStyle name="Input 4 2 3 5" xfId="8569" xr:uid="{00000000-0005-0000-0000-000054210000}"/>
    <cellStyle name="Input 4 2 3 5 2" xfId="8570" xr:uid="{00000000-0005-0000-0000-000055210000}"/>
    <cellStyle name="Input 4 2 3 6" xfId="8571" xr:uid="{00000000-0005-0000-0000-000056210000}"/>
    <cellStyle name="Input 4 2 3 6 2" xfId="8572" xr:uid="{00000000-0005-0000-0000-000057210000}"/>
    <cellStyle name="Input 4 2 3 7" xfId="8573" xr:uid="{00000000-0005-0000-0000-000058210000}"/>
    <cellStyle name="Input 4 2 3 8" xfId="8574" xr:uid="{00000000-0005-0000-0000-000059210000}"/>
    <cellStyle name="Input 4 2 4" xfId="8575" xr:uid="{00000000-0005-0000-0000-00005A210000}"/>
    <cellStyle name="Input 4 2 4 2" xfId="8576" xr:uid="{00000000-0005-0000-0000-00005B210000}"/>
    <cellStyle name="Input 4 2 4 2 2" xfId="8577" xr:uid="{00000000-0005-0000-0000-00005C210000}"/>
    <cellStyle name="Input 4 2 4 2 2 2" xfId="8578" xr:uid="{00000000-0005-0000-0000-00005D210000}"/>
    <cellStyle name="Input 4 2 4 2 2 3" xfId="8579" xr:uid="{00000000-0005-0000-0000-00005E210000}"/>
    <cellStyle name="Input 4 2 4 2 2 4" xfId="8580" xr:uid="{00000000-0005-0000-0000-00005F210000}"/>
    <cellStyle name="Input 4 2 4 2 2 5" xfId="8581" xr:uid="{00000000-0005-0000-0000-000060210000}"/>
    <cellStyle name="Input 4 2 4 2 3" xfId="8582" xr:uid="{00000000-0005-0000-0000-000061210000}"/>
    <cellStyle name="Input 4 2 4 2 3 2" xfId="8583" xr:uid="{00000000-0005-0000-0000-000062210000}"/>
    <cellStyle name="Input 4 2 4 2 3 3" xfId="8584" xr:uid="{00000000-0005-0000-0000-000063210000}"/>
    <cellStyle name="Input 4 2 4 2 3 4" xfId="8585" xr:uid="{00000000-0005-0000-0000-000064210000}"/>
    <cellStyle name="Input 4 2 4 2 3 5" xfId="8586" xr:uid="{00000000-0005-0000-0000-000065210000}"/>
    <cellStyle name="Input 4 2 4 2 4" xfId="8587" xr:uid="{00000000-0005-0000-0000-000066210000}"/>
    <cellStyle name="Input 4 2 4 2 4 2" xfId="8588" xr:uid="{00000000-0005-0000-0000-000067210000}"/>
    <cellStyle name="Input 4 2 4 2 5" xfId="8589" xr:uid="{00000000-0005-0000-0000-000068210000}"/>
    <cellStyle name="Input 4 2 4 2 5 2" xfId="8590" xr:uid="{00000000-0005-0000-0000-000069210000}"/>
    <cellStyle name="Input 4 2 4 2 6" xfId="8591" xr:uid="{00000000-0005-0000-0000-00006A210000}"/>
    <cellStyle name="Input 4 2 4 2 7" xfId="8592" xr:uid="{00000000-0005-0000-0000-00006B210000}"/>
    <cellStyle name="Input 4 2 4 3" xfId="8593" xr:uid="{00000000-0005-0000-0000-00006C210000}"/>
    <cellStyle name="Input 4 2 4 3 2" xfId="8594" xr:uid="{00000000-0005-0000-0000-00006D210000}"/>
    <cellStyle name="Input 4 2 4 3 3" xfId="8595" xr:uid="{00000000-0005-0000-0000-00006E210000}"/>
    <cellStyle name="Input 4 2 4 3 4" xfId="8596" xr:uid="{00000000-0005-0000-0000-00006F210000}"/>
    <cellStyle name="Input 4 2 4 3 5" xfId="8597" xr:uid="{00000000-0005-0000-0000-000070210000}"/>
    <cellStyle name="Input 4 2 4 4" xfId="8598" xr:uid="{00000000-0005-0000-0000-000071210000}"/>
    <cellStyle name="Input 4 2 4 4 2" xfId="8599" xr:uid="{00000000-0005-0000-0000-000072210000}"/>
    <cellStyle name="Input 4 2 4 4 3" xfId="8600" xr:uid="{00000000-0005-0000-0000-000073210000}"/>
    <cellStyle name="Input 4 2 4 4 4" xfId="8601" xr:uid="{00000000-0005-0000-0000-000074210000}"/>
    <cellStyle name="Input 4 2 4 4 5" xfId="8602" xr:uid="{00000000-0005-0000-0000-000075210000}"/>
    <cellStyle name="Input 4 2 4 5" xfId="8603" xr:uid="{00000000-0005-0000-0000-000076210000}"/>
    <cellStyle name="Input 4 2 4 5 2" xfId="8604" xr:uid="{00000000-0005-0000-0000-000077210000}"/>
    <cellStyle name="Input 4 2 4 6" xfId="8605" xr:uid="{00000000-0005-0000-0000-000078210000}"/>
    <cellStyle name="Input 4 2 4 6 2" xfId="8606" xr:uid="{00000000-0005-0000-0000-000079210000}"/>
    <cellStyle name="Input 4 2 4 7" xfId="8607" xr:uid="{00000000-0005-0000-0000-00007A210000}"/>
    <cellStyle name="Input 4 2 4 8" xfId="8608" xr:uid="{00000000-0005-0000-0000-00007B210000}"/>
    <cellStyle name="Input 4 2 5" xfId="8609" xr:uid="{00000000-0005-0000-0000-00007C210000}"/>
    <cellStyle name="Input 4 2 5 2" xfId="8610" xr:uid="{00000000-0005-0000-0000-00007D210000}"/>
    <cellStyle name="Input 4 2 5 2 2" xfId="8611" xr:uid="{00000000-0005-0000-0000-00007E210000}"/>
    <cellStyle name="Input 4 2 5 2 2 2" xfId="8612" xr:uid="{00000000-0005-0000-0000-00007F210000}"/>
    <cellStyle name="Input 4 2 5 2 2 3" xfId="8613" xr:uid="{00000000-0005-0000-0000-000080210000}"/>
    <cellStyle name="Input 4 2 5 2 2 4" xfId="8614" xr:uid="{00000000-0005-0000-0000-000081210000}"/>
    <cellStyle name="Input 4 2 5 2 2 5" xfId="8615" xr:uid="{00000000-0005-0000-0000-000082210000}"/>
    <cellStyle name="Input 4 2 5 2 3" xfId="8616" xr:uid="{00000000-0005-0000-0000-000083210000}"/>
    <cellStyle name="Input 4 2 5 2 3 2" xfId="8617" xr:uid="{00000000-0005-0000-0000-000084210000}"/>
    <cellStyle name="Input 4 2 5 2 3 3" xfId="8618" xr:uid="{00000000-0005-0000-0000-000085210000}"/>
    <cellStyle name="Input 4 2 5 2 3 4" xfId="8619" xr:uid="{00000000-0005-0000-0000-000086210000}"/>
    <cellStyle name="Input 4 2 5 2 3 5" xfId="8620" xr:uid="{00000000-0005-0000-0000-000087210000}"/>
    <cellStyle name="Input 4 2 5 2 4" xfId="8621" xr:uid="{00000000-0005-0000-0000-000088210000}"/>
    <cellStyle name="Input 4 2 5 2 4 2" xfId="8622" xr:uid="{00000000-0005-0000-0000-000089210000}"/>
    <cellStyle name="Input 4 2 5 2 5" xfId="8623" xr:uid="{00000000-0005-0000-0000-00008A210000}"/>
    <cellStyle name="Input 4 2 5 2 5 2" xfId="8624" xr:uid="{00000000-0005-0000-0000-00008B210000}"/>
    <cellStyle name="Input 4 2 5 2 6" xfId="8625" xr:uid="{00000000-0005-0000-0000-00008C210000}"/>
    <cellStyle name="Input 4 2 5 2 7" xfId="8626" xr:uid="{00000000-0005-0000-0000-00008D210000}"/>
    <cellStyle name="Input 4 2 5 3" xfId="8627" xr:uid="{00000000-0005-0000-0000-00008E210000}"/>
    <cellStyle name="Input 4 2 5 3 2" xfId="8628" xr:uid="{00000000-0005-0000-0000-00008F210000}"/>
    <cellStyle name="Input 4 2 5 3 3" xfId="8629" xr:uid="{00000000-0005-0000-0000-000090210000}"/>
    <cellStyle name="Input 4 2 5 3 4" xfId="8630" xr:uid="{00000000-0005-0000-0000-000091210000}"/>
    <cellStyle name="Input 4 2 5 3 5" xfId="8631" xr:uid="{00000000-0005-0000-0000-000092210000}"/>
    <cellStyle name="Input 4 2 5 4" xfId="8632" xr:uid="{00000000-0005-0000-0000-000093210000}"/>
    <cellStyle name="Input 4 2 5 4 2" xfId="8633" xr:uid="{00000000-0005-0000-0000-000094210000}"/>
    <cellStyle name="Input 4 2 5 4 3" xfId="8634" xr:uid="{00000000-0005-0000-0000-000095210000}"/>
    <cellStyle name="Input 4 2 5 4 4" xfId="8635" xr:uid="{00000000-0005-0000-0000-000096210000}"/>
    <cellStyle name="Input 4 2 5 4 5" xfId="8636" xr:uid="{00000000-0005-0000-0000-000097210000}"/>
    <cellStyle name="Input 4 2 5 5" xfId="8637" xr:uid="{00000000-0005-0000-0000-000098210000}"/>
    <cellStyle name="Input 4 2 5 5 2" xfId="8638" xr:uid="{00000000-0005-0000-0000-000099210000}"/>
    <cellStyle name="Input 4 2 5 6" xfId="8639" xr:uid="{00000000-0005-0000-0000-00009A210000}"/>
    <cellStyle name="Input 4 2 5 6 2" xfId="8640" xr:uid="{00000000-0005-0000-0000-00009B210000}"/>
    <cellStyle name="Input 4 2 5 7" xfId="8641" xr:uid="{00000000-0005-0000-0000-00009C210000}"/>
    <cellStyle name="Input 4 2 5 8" xfId="8642" xr:uid="{00000000-0005-0000-0000-00009D210000}"/>
    <cellStyle name="Input 4 2 6" xfId="8643" xr:uid="{00000000-0005-0000-0000-00009E210000}"/>
    <cellStyle name="Input 4 2 6 2" xfId="8644" xr:uid="{00000000-0005-0000-0000-00009F210000}"/>
    <cellStyle name="Input 4 2 6 2 2" xfId="8645" xr:uid="{00000000-0005-0000-0000-0000A0210000}"/>
    <cellStyle name="Input 4 2 6 2 2 2" xfId="8646" xr:uid="{00000000-0005-0000-0000-0000A1210000}"/>
    <cellStyle name="Input 4 2 6 2 2 3" xfId="8647" xr:uid="{00000000-0005-0000-0000-0000A2210000}"/>
    <cellStyle name="Input 4 2 6 2 2 4" xfId="8648" xr:uid="{00000000-0005-0000-0000-0000A3210000}"/>
    <cellStyle name="Input 4 2 6 2 2 5" xfId="8649" xr:uid="{00000000-0005-0000-0000-0000A4210000}"/>
    <cellStyle name="Input 4 2 6 2 3" xfId="8650" xr:uid="{00000000-0005-0000-0000-0000A5210000}"/>
    <cellStyle name="Input 4 2 6 2 3 2" xfId="8651" xr:uid="{00000000-0005-0000-0000-0000A6210000}"/>
    <cellStyle name="Input 4 2 6 2 3 3" xfId="8652" xr:uid="{00000000-0005-0000-0000-0000A7210000}"/>
    <cellStyle name="Input 4 2 6 2 3 4" xfId="8653" xr:uid="{00000000-0005-0000-0000-0000A8210000}"/>
    <cellStyle name="Input 4 2 6 2 3 5" xfId="8654" xr:uid="{00000000-0005-0000-0000-0000A9210000}"/>
    <cellStyle name="Input 4 2 6 2 4" xfId="8655" xr:uid="{00000000-0005-0000-0000-0000AA210000}"/>
    <cellStyle name="Input 4 2 6 2 4 2" xfId="8656" xr:uid="{00000000-0005-0000-0000-0000AB210000}"/>
    <cellStyle name="Input 4 2 6 2 5" xfId="8657" xr:uid="{00000000-0005-0000-0000-0000AC210000}"/>
    <cellStyle name="Input 4 2 6 2 5 2" xfId="8658" xr:uid="{00000000-0005-0000-0000-0000AD210000}"/>
    <cellStyle name="Input 4 2 6 2 6" xfId="8659" xr:uid="{00000000-0005-0000-0000-0000AE210000}"/>
    <cellStyle name="Input 4 2 6 2 7" xfId="8660" xr:uid="{00000000-0005-0000-0000-0000AF210000}"/>
    <cellStyle name="Input 4 2 6 3" xfId="8661" xr:uid="{00000000-0005-0000-0000-0000B0210000}"/>
    <cellStyle name="Input 4 2 6 3 2" xfId="8662" xr:uid="{00000000-0005-0000-0000-0000B1210000}"/>
    <cellStyle name="Input 4 2 6 3 3" xfId="8663" xr:uid="{00000000-0005-0000-0000-0000B2210000}"/>
    <cellStyle name="Input 4 2 6 3 4" xfId="8664" xr:uid="{00000000-0005-0000-0000-0000B3210000}"/>
    <cellStyle name="Input 4 2 6 3 5" xfId="8665" xr:uid="{00000000-0005-0000-0000-0000B4210000}"/>
    <cellStyle name="Input 4 2 6 4" xfId="8666" xr:uid="{00000000-0005-0000-0000-0000B5210000}"/>
    <cellStyle name="Input 4 2 6 4 2" xfId="8667" xr:uid="{00000000-0005-0000-0000-0000B6210000}"/>
    <cellStyle name="Input 4 2 6 4 3" xfId="8668" xr:uid="{00000000-0005-0000-0000-0000B7210000}"/>
    <cellStyle name="Input 4 2 6 4 4" xfId="8669" xr:uid="{00000000-0005-0000-0000-0000B8210000}"/>
    <cellStyle name="Input 4 2 6 4 5" xfId="8670" xr:uid="{00000000-0005-0000-0000-0000B9210000}"/>
    <cellStyle name="Input 4 2 6 5" xfId="8671" xr:uid="{00000000-0005-0000-0000-0000BA210000}"/>
    <cellStyle name="Input 4 2 6 5 2" xfId="8672" xr:uid="{00000000-0005-0000-0000-0000BB210000}"/>
    <cellStyle name="Input 4 2 6 6" xfId="8673" xr:uid="{00000000-0005-0000-0000-0000BC210000}"/>
    <cellStyle name="Input 4 2 6 6 2" xfId="8674" xr:uid="{00000000-0005-0000-0000-0000BD210000}"/>
    <cellStyle name="Input 4 2 6 7" xfId="8675" xr:uid="{00000000-0005-0000-0000-0000BE210000}"/>
    <cellStyle name="Input 4 2 6 8" xfId="8676" xr:uid="{00000000-0005-0000-0000-0000BF210000}"/>
    <cellStyle name="Input 4 2 7" xfId="8677" xr:uid="{00000000-0005-0000-0000-0000C0210000}"/>
    <cellStyle name="Input 4 2 7 2" xfId="8678" xr:uid="{00000000-0005-0000-0000-0000C1210000}"/>
    <cellStyle name="Input 4 2 7 2 2" xfId="8679" xr:uid="{00000000-0005-0000-0000-0000C2210000}"/>
    <cellStyle name="Input 4 2 7 2 2 2" xfId="8680" xr:uid="{00000000-0005-0000-0000-0000C3210000}"/>
    <cellStyle name="Input 4 2 7 2 2 3" xfId="8681" xr:uid="{00000000-0005-0000-0000-0000C4210000}"/>
    <cellStyle name="Input 4 2 7 2 2 4" xfId="8682" xr:uid="{00000000-0005-0000-0000-0000C5210000}"/>
    <cellStyle name="Input 4 2 7 2 2 5" xfId="8683" xr:uid="{00000000-0005-0000-0000-0000C6210000}"/>
    <cellStyle name="Input 4 2 7 2 3" xfId="8684" xr:uid="{00000000-0005-0000-0000-0000C7210000}"/>
    <cellStyle name="Input 4 2 7 2 3 2" xfId="8685" xr:uid="{00000000-0005-0000-0000-0000C8210000}"/>
    <cellStyle name="Input 4 2 7 2 3 3" xfId="8686" xr:uid="{00000000-0005-0000-0000-0000C9210000}"/>
    <cellStyle name="Input 4 2 7 2 3 4" xfId="8687" xr:uid="{00000000-0005-0000-0000-0000CA210000}"/>
    <cellStyle name="Input 4 2 7 2 3 5" xfId="8688" xr:uid="{00000000-0005-0000-0000-0000CB210000}"/>
    <cellStyle name="Input 4 2 7 2 4" xfId="8689" xr:uid="{00000000-0005-0000-0000-0000CC210000}"/>
    <cellStyle name="Input 4 2 7 2 4 2" xfId="8690" xr:uid="{00000000-0005-0000-0000-0000CD210000}"/>
    <cellStyle name="Input 4 2 7 2 5" xfId="8691" xr:uid="{00000000-0005-0000-0000-0000CE210000}"/>
    <cellStyle name="Input 4 2 7 2 5 2" xfId="8692" xr:uid="{00000000-0005-0000-0000-0000CF210000}"/>
    <cellStyle name="Input 4 2 7 2 6" xfId="8693" xr:uid="{00000000-0005-0000-0000-0000D0210000}"/>
    <cellStyle name="Input 4 2 7 2 7" xfId="8694" xr:uid="{00000000-0005-0000-0000-0000D1210000}"/>
    <cellStyle name="Input 4 2 7 3" xfId="8695" xr:uid="{00000000-0005-0000-0000-0000D2210000}"/>
    <cellStyle name="Input 4 2 7 3 2" xfId="8696" xr:uid="{00000000-0005-0000-0000-0000D3210000}"/>
    <cellStyle name="Input 4 2 7 3 3" xfId="8697" xr:uid="{00000000-0005-0000-0000-0000D4210000}"/>
    <cellStyle name="Input 4 2 7 3 4" xfId="8698" xr:uid="{00000000-0005-0000-0000-0000D5210000}"/>
    <cellStyle name="Input 4 2 7 3 5" xfId="8699" xr:uid="{00000000-0005-0000-0000-0000D6210000}"/>
    <cellStyle name="Input 4 2 7 4" xfId="8700" xr:uid="{00000000-0005-0000-0000-0000D7210000}"/>
    <cellStyle name="Input 4 2 7 4 2" xfId="8701" xr:uid="{00000000-0005-0000-0000-0000D8210000}"/>
    <cellStyle name="Input 4 2 7 4 3" xfId="8702" xr:uid="{00000000-0005-0000-0000-0000D9210000}"/>
    <cellStyle name="Input 4 2 7 4 4" xfId="8703" xr:uid="{00000000-0005-0000-0000-0000DA210000}"/>
    <cellStyle name="Input 4 2 7 4 5" xfId="8704" xr:uid="{00000000-0005-0000-0000-0000DB210000}"/>
    <cellStyle name="Input 4 2 7 5" xfId="8705" xr:uid="{00000000-0005-0000-0000-0000DC210000}"/>
    <cellStyle name="Input 4 2 7 5 2" xfId="8706" xr:uid="{00000000-0005-0000-0000-0000DD210000}"/>
    <cellStyle name="Input 4 2 7 6" xfId="8707" xr:uid="{00000000-0005-0000-0000-0000DE210000}"/>
    <cellStyle name="Input 4 2 7 6 2" xfId="8708" xr:uid="{00000000-0005-0000-0000-0000DF210000}"/>
    <cellStyle name="Input 4 2 7 7" xfId="8709" xr:uid="{00000000-0005-0000-0000-0000E0210000}"/>
    <cellStyle name="Input 4 2 7 8" xfId="8710" xr:uid="{00000000-0005-0000-0000-0000E1210000}"/>
    <cellStyle name="Input 4 2 8" xfId="8711" xr:uid="{00000000-0005-0000-0000-0000E2210000}"/>
    <cellStyle name="Input 4 2 8 2" xfId="8712" xr:uid="{00000000-0005-0000-0000-0000E3210000}"/>
    <cellStyle name="Input 4 2 8 2 2" xfId="8713" xr:uid="{00000000-0005-0000-0000-0000E4210000}"/>
    <cellStyle name="Input 4 2 8 2 2 2" xfId="8714" xr:uid="{00000000-0005-0000-0000-0000E5210000}"/>
    <cellStyle name="Input 4 2 8 2 2 3" xfId="8715" xr:uid="{00000000-0005-0000-0000-0000E6210000}"/>
    <cellStyle name="Input 4 2 8 2 2 4" xfId="8716" xr:uid="{00000000-0005-0000-0000-0000E7210000}"/>
    <cellStyle name="Input 4 2 8 2 2 5" xfId="8717" xr:uid="{00000000-0005-0000-0000-0000E8210000}"/>
    <cellStyle name="Input 4 2 8 2 3" xfId="8718" xr:uid="{00000000-0005-0000-0000-0000E9210000}"/>
    <cellStyle name="Input 4 2 8 2 3 2" xfId="8719" xr:uid="{00000000-0005-0000-0000-0000EA210000}"/>
    <cellStyle name="Input 4 2 8 2 3 3" xfId="8720" xr:uid="{00000000-0005-0000-0000-0000EB210000}"/>
    <cellStyle name="Input 4 2 8 2 3 4" xfId="8721" xr:uid="{00000000-0005-0000-0000-0000EC210000}"/>
    <cellStyle name="Input 4 2 8 2 3 5" xfId="8722" xr:uid="{00000000-0005-0000-0000-0000ED210000}"/>
    <cellStyle name="Input 4 2 8 2 4" xfId="8723" xr:uid="{00000000-0005-0000-0000-0000EE210000}"/>
    <cellStyle name="Input 4 2 8 2 4 2" xfId="8724" xr:uid="{00000000-0005-0000-0000-0000EF210000}"/>
    <cellStyle name="Input 4 2 8 2 5" xfId="8725" xr:uid="{00000000-0005-0000-0000-0000F0210000}"/>
    <cellStyle name="Input 4 2 8 2 5 2" xfId="8726" xr:uid="{00000000-0005-0000-0000-0000F1210000}"/>
    <cellStyle name="Input 4 2 8 2 6" xfId="8727" xr:uid="{00000000-0005-0000-0000-0000F2210000}"/>
    <cellStyle name="Input 4 2 8 2 7" xfId="8728" xr:uid="{00000000-0005-0000-0000-0000F3210000}"/>
    <cellStyle name="Input 4 2 8 3" xfId="8729" xr:uid="{00000000-0005-0000-0000-0000F4210000}"/>
    <cellStyle name="Input 4 2 8 3 2" xfId="8730" xr:uid="{00000000-0005-0000-0000-0000F5210000}"/>
    <cellStyle name="Input 4 2 8 3 3" xfId="8731" xr:uid="{00000000-0005-0000-0000-0000F6210000}"/>
    <cellStyle name="Input 4 2 8 3 4" xfId="8732" xr:uid="{00000000-0005-0000-0000-0000F7210000}"/>
    <cellStyle name="Input 4 2 8 3 5" xfId="8733" xr:uid="{00000000-0005-0000-0000-0000F8210000}"/>
    <cellStyle name="Input 4 2 8 4" xfId="8734" xr:uid="{00000000-0005-0000-0000-0000F9210000}"/>
    <cellStyle name="Input 4 2 8 4 2" xfId="8735" xr:uid="{00000000-0005-0000-0000-0000FA210000}"/>
    <cellStyle name="Input 4 2 8 4 3" xfId="8736" xr:uid="{00000000-0005-0000-0000-0000FB210000}"/>
    <cellStyle name="Input 4 2 8 4 4" xfId="8737" xr:uid="{00000000-0005-0000-0000-0000FC210000}"/>
    <cellStyle name="Input 4 2 8 4 5" xfId="8738" xr:uid="{00000000-0005-0000-0000-0000FD210000}"/>
    <cellStyle name="Input 4 2 8 5" xfId="8739" xr:uid="{00000000-0005-0000-0000-0000FE210000}"/>
    <cellStyle name="Input 4 2 8 5 2" xfId="8740" xr:uid="{00000000-0005-0000-0000-0000FF210000}"/>
    <cellStyle name="Input 4 2 8 6" xfId="8741" xr:uid="{00000000-0005-0000-0000-000000220000}"/>
    <cellStyle name="Input 4 2 8 6 2" xfId="8742" xr:uid="{00000000-0005-0000-0000-000001220000}"/>
    <cellStyle name="Input 4 2 8 7" xfId="8743" xr:uid="{00000000-0005-0000-0000-000002220000}"/>
    <cellStyle name="Input 4 2 8 8" xfId="8744" xr:uid="{00000000-0005-0000-0000-000003220000}"/>
    <cellStyle name="Input 4 2 9" xfId="8745" xr:uid="{00000000-0005-0000-0000-000004220000}"/>
    <cellStyle name="Input 4 2 9 2" xfId="8746" xr:uid="{00000000-0005-0000-0000-000005220000}"/>
    <cellStyle name="Input 4 2 9 2 2" xfId="8747" xr:uid="{00000000-0005-0000-0000-000006220000}"/>
    <cellStyle name="Input 4 2 9 2 2 2" xfId="8748" xr:uid="{00000000-0005-0000-0000-000007220000}"/>
    <cellStyle name="Input 4 2 9 2 2 3" xfId="8749" xr:uid="{00000000-0005-0000-0000-000008220000}"/>
    <cellStyle name="Input 4 2 9 2 2 4" xfId="8750" xr:uid="{00000000-0005-0000-0000-000009220000}"/>
    <cellStyle name="Input 4 2 9 2 2 5" xfId="8751" xr:uid="{00000000-0005-0000-0000-00000A220000}"/>
    <cellStyle name="Input 4 2 9 2 3" xfId="8752" xr:uid="{00000000-0005-0000-0000-00000B220000}"/>
    <cellStyle name="Input 4 2 9 2 3 2" xfId="8753" xr:uid="{00000000-0005-0000-0000-00000C220000}"/>
    <cellStyle name="Input 4 2 9 2 3 3" xfId="8754" xr:uid="{00000000-0005-0000-0000-00000D220000}"/>
    <cellStyle name="Input 4 2 9 2 3 4" xfId="8755" xr:uid="{00000000-0005-0000-0000-00000E220000}"/>
    <cellStyle name="Input 4 2 9 2 3 5" xfId="8756" xr:uid="{00000000-0005-0000-0000-00000F220000}"/>
    <cellStyle name="Input 4 2 9 2 4" xfId="8757" xr:uid="{00000000-0005-0000-0000-000010220000}"/>
    <cellStyle name="Input 4 2 9 2 4 2" xfId="8758" xr:uid="{00000000-0005-0000-0000-000011220000}"/>
    <cellStyle name="Input 4 2 9 2 5" xfId="8759" xr:uid="{00000000-0005-0000-0000-000012220000}"/>
    <cellStyle name="Input 4 2 9 2 5 2" xfId="8760" xr:uid="{00000000-0005-0000-0000-000013220000}"/>
    <cellStyle name="Input 4 2 9 2 6" xfId="8761" xr:uid="{00000000-0005-0000-0000-000014220000}"/>
    <cellStyle name="Input 4 2 9 2 7" xfId="8762" xr:uid="{00000000-0005-0000-0000-000015220000}"/>
    <cellStyle name="Input 4 2 9 3" xfId="8763" xr:uid="{00000000-0005-0000-0000-000016220000}"/>
    <cellStyle name="Input 4 2 9 3 2" xfId="8764" xr:uid="{00000000-0005-0000-0000-000017220000}"/>
    <cellStyle name="Input 4 2 9 3 3" xfId="8765" xr:uid="{00000000-0005-0000-0000-000018220000}"/>
    <cellStyle name="Input 4 2 9 3 4" xfId="8766" xr:uid="{00000000-0005-0000-0000-000019220000}"/>
    <cellStyle name="Input 4 2 9 3 5" xfId="8767" xr:uid="{00000000-0005-0000-0000-00001A220000}"/>
    <cellStyle name="Input 4 2 9 4" xfId="8768" xr:uid="{00000000-0005-0000-0000-00001B220000}"/>
    <cellStyle name="Input 4 2 9 4 2" xfId="8769" xr:uid="{00000000-0005-0000-0000-00001C220000}"/>
    <cellStyle name="Input 4 2 9 4 3" xfId="8770" xr:uid="{00000000-0005-0000-0000-00001D220000}"/>
    <cellStyle name="Input 4 2 9 4 4" xfId="8771" xr:uid="{00000000-0005-0000-0000-00001E220000}"/>
    <cellStyle name="Input 4 2 9 4 5" xfId="8772" xr:uid="{00000000-0005-0000-0000-00001F220000}"/>
    <cellStyle name="Input 4 2 9 5" xfId="8773" xr:uid="{00000000-0005-0000-0000-000020220000}"/>
    <cellStyle name="Input 4 2 9 5 2" xfId="8774" xr:uid="{00000000-0005-0000-0000-000021220000}"/>
    <cellStyle name="Input 4 2 9 6" xfId="8775" xr:uid="{00000000-0005-0000-0000-000022220000}"/>
    <cellStyle name="Input 4 2 9 6 2" xfId="8776" xr:uid="{00000000-0005-0000-0000-000023220000}"/>
    <cellStyle name="Input 4 2 9 7" xfId="8777" xr:uid="{00000000-0005-0000-0000-000024220000}"/>
    <cellStyle name="Input 4 2 9 8" xfId="8778" xr:uid="{00000000-0005-0000-0000-000025220000}"/>
    <cellStyle name="Input 4 3" xfId="8779" xr:uid="{00000000-0005-0000-0000-000026220000}"/>
    <cellStyle name="Input 4 3 2" xfId="8780" xr:uid="{00000000-0005-0000-0000-000027220000}"/>
    <cellStyle name="Input 4 4" xfId="8781" xr:uid="{00000000-0005-0000-0000-000028220000}"/>
    <cellStyle name="Input 4 4 2" xfId="8782" xr:uid="{00000000-0005-0000-0000-000029220000}"/>
    <cellStyle name="Input 4 5" xfId="8783" xr:uid="{00000000-0005-0000-0000-00002A220000}"/>
    <cellStyle name="Input 4 6" xfId="8784" xr:uid="{00000000-0005-0000-0000-00002B220000}"/>
    <cellStyle name="Input 4 6 2" xfId="8785" xr:uid="{00000000-0005-0000-0000-00002C220000}"/>
    <cellStyle name="Input 4_T-straight with PEDs adjustor" xfId="8786" xr:uid="{00000000-0005-0000-0000-00002D220000}"/>
    <cellStyle name="Input 5" xfId="8787" xr:uid="{00000000-0005-0000-0000-00002E220000}"/>
    <cellStyle name="Input 5 2" xfId="8788" xr:uid="{00000000-0005-0000-0000-00002F220000}"/>
    <cellStyle name="Input 5 2 2" xfId="8789" xr:uid="{00000000-0005-0000-0000-000030220000}"/>
    <cellStyle name="Input 5 3" xfId="8790" xr:uid="{00000000-0005-0000-0000-000031220000}"/>
    <cellStyle name="Input 5 3 2" xfId="8791" xr:uid="{00000000-0005-0000-0000-000032220000}"/>
    <cellStyle name="Input 5 4" xfId="8792" xr:uid="{00000000-0005-0000-0000-000033220000}"/>
    <cellStyle name="Input 6" xfId="8793" xr:uid="{00000000-0005-0000-0000-000034220000}"/>
    <cellStyle name="Input 6 2" xfId="8794" xr:uid="{00000000-0005-0000-0000-000035220000}"/>
    <cellStyle name="Input 7" xfId="8795" xr:uid="{00000000-0005-0000-0000-000036220000}"/>
    <cellStyle name="Input 7 2" xfId="8796" xr:uid="{00000000-0005-0000-0000-000037220000}"/>
    <cellStyle name="Input 8" xfId="8797" xr:uid="{00000000-0005-0000-0000-000038220000}"/>
    <cellStyle name="Input 8 2" xfId="8798" xr:uid="{00000000-0005-0000-0000-000039220000}"/>
    <cellStyle name="Input 9" xfId="8799" xr:uid="{00000000-0005-0000-0000-00003A220000}"/>
    <cellStyle name="Input 9 2" xfId="8800" xr:uid="{00000000-0005-0000-0000-00003B220000}"/>
    <cellStyle name="Linked Cell 10" xfId="8801" xr:uid="{00000000-0005-0000-0000-00003C220000}"/>
    <cellStyle name="Linked Cell 11" xfId="8802" xr:uid="{00000000-0005-0000-0000-00003D220000}"/>
    <cellStyle name="Linked Cell 2" xfId="8803" xr:uid="{00000000-0005-0000-0000-00003E220000}"/>
    <cellStyle name="Linked Cell 2 2" xfId="8804" xr:uid="{00000000-0005-0000-0000-00003F220000}"/>
    <cellStyle name="Linked Cell 2 2 2" xfId="8805" xr:uid="{00000000-0005-0000-0000-000040220000}"/>
    <cellStyle name="Linked Cell 2 2 3" xfId="8806" xr:uid="{00000000-0005-0000-0000-000041220000}"/>
    <cellStyle name="Linked Cell 2 2_T-straight with PEDs adjustor" xfId="8807" xr:uid="{00000000-0005-0000-0000-000042220000}"/>
    <cellStyle name="Linked Cell 2 3" xfId="8808" xr:uid="{00000000-0005-0000-0000-000043220000}"/>
    <cellStyle name="Linked Cell 3" xfId="8809" xr:uid="{00000000-0005-0000-0000-000044220000}"/>
    <cellStyle name="Linked Cell 3 2" xfId="8810" xr:uid="{00000000-0005-0000-0000-000045220000}"/>
    <cellStyle name="Linked Cell 4" xfId="8811" xr:uid="{00000000-0005-0000-0000-000046220000}"/>
    <cellStyle name="Linked Cell 4 2" xfId="8812" xr:uid="{00000000-0005-0000-0000-000047220000}"/>
    <cellStyle name="Linked Cell 5" xfId="8813" xr:uid="{00000000-0005-0000-0000-000048220000}"/>
    <cellStyle name="Linked Cell 6" xfId="8814" xr:uid="{00000000-0005-0000-0000-000049220000}"/>
    <cellStyle name="Linked Cell 7" xfId="8815" xr:uid="{00000000-0005-0000-0000-00004A220000}"/>
    <cellStyle name="Linked Cell 8" xfId="8816" xr:uid="{00000000-0005-0000-0000-00004B220000}"/>
    <cellStyle name="Linked Cell 9" xfId="8817" xr:uid="{00000000-0005-0000-0000-00004C220000}"/>
    <cellStyle name="Neutral 10" xfId="8818" xr:uid="{00000000-0005-0000-0000-00004D220000}"/>
    <cellStyle name="Neutral 11" xfId="8819" xr:uid="{00000000-0005-0000-0000-00004E220000}"/>
    <cellStyle name="Neutral 2" xfId="8820" xr:uid="{00000000-0005-0000-0000-00004F220000}"/>
    <cellStyle name="Neutral 2 2" xfId="8821" xr:uid="{00000000-0005-0000-0000-000050220000}"/>
    <cellStyle name="Neutral 2 2 2" xfId="8822" xr:uid="{00000000-0005-0000-0000-000051220000}"/>
    <cellStyle name="Neutral 2 2 3" xfId="8823" xr:uid="{00000000-0005-0000-0000-000052220000}"/>
    <cellStyle name="Neutral 2 2_T-straight with PEDs adjustor" xfId="8824" xr:uid="{00000000-0005-0000-0000-000053220000}"/>
    <cellStyle name="Neutral 2 3" xfId="8825" xr:uid="{00000000-0005-0000-0000-000054220000}"/>
    <cellStyle name="Neutral 3" xfId="8826" xr:uid="{00000000-0005-0000-0000-000055220000}"/>
    <cellStyle name="Neutral 3 2" xfId="8827" xr:uid="{00000000-0005-0000-0000-000056220000}"/>
    <cellStyle name="Neutral 4" xfId="8828" xr:uid="{00000000-0005-0000-0000-000057220000}"/>
    <cellStyle name="Neutral 4 2" xfId="8829" xr:uid="{00000000-0005-0000-0000-000058220000}"/>
    <cellStyle name="Neutral 5" xfId="8830" xr:uid="{00000000-0005-0000-0000-000059220000}"/>
    <cellStyle name="Neutral 6" xfId="8831" xr:uid="{00000000-0005-0000-0000-00005A220000}"/>
    <cellStyle name="Neutral 7" xfId="8832" xr:uid="{00000000-0005-0000-0000-00005B220000}"/>
    <cellStyle name="Neutral 8" xfId="8833" xr:uid="{00000000-0005-0000-0000-00005C220000}"/>
    <cellStyle name="Neutral 9" xfId="8834" xr:uid="{00000000-0005-0000-0000-00005D220000}"/>
    <cellStyle name="Normal" xfId="0" builtinId="0"/>
    <cellStyle name="Normal 10" xfId="68" xr:uid="{00000000-0005-0000-0000-00005F220000}"/>
    <cellStyle name="Normal 10 10" xfId="8835" xr:uid="{00000000-0005-0000-0000-000060220000}"/>
    <cellStyle name="Normal 10 10 2" xfId="8836" xr:uid="{00000000-0005-0000-0000-000061220000}"/>
    <cellStyle name="Normal 10 10 3" xfId="8837" xr:uid="{00000000-0005-0000-0000-000062220000}"/>
    <cellStyle name="Normal 10 11" xfId="8838" xr:uid="{00000000-0005-0000-0000-000063220000}"/>
    <cellStyle name="Normal 10 12" xfId="8839" xr:uid="{00000000-0005-0000-0000-000064220000}"/>
    <cellStyle name="Normal 10 2" xfId="8840" xr:uid="{00000000-0005-0000-0000-000065220000}"/>
    <cellStyle name="Normal 10 2 10" xfId="8841" xr:uid="{00000000-0005-0000-0000-000066220000}"/>
    <cellStyle name="Normal 10 2 11" xfId="8842" xr:uid="{00000000-0005-0000-0000-000067220000}"/>
    <cellStyle name="Normal 10 2 2" xfId="8843" xr:uid="{00000000-0005-0000-0000-000068220000}"/>
    <cellStyle name="Normal 10 2 2 10" xfId="8844" xr:uid="{00000000-0005-0000-0000-000069220000}"/>
    <cellStyle name="Normal 10 2 2 2" xfId="8845" xr:uid="{00000000-0005-0000-0000-00006A220000}"/>
    <cellStyle name="Normal 10 2 2 2 2" xfId="8846" xr:uid="{00000000-0005-0000-0000-00006B220000}"/>
    <cellStyle name="Normal 10 2 2 2 2 2" xfId="8847" xr:uid="{00000000-0005-0000-0000-00006C220000}"/>
    <cellStyle name="Normal 10 2 2 2 2 2 2" xfId="8848" xr:uid="{00000000-0005-0000-0000-00006D220000}"/>
    <cellStyle name="Normal 10 2 2 2 2 2 2 2" xfId="8849" xr:uid="{00000000-0005-0000-0000-00006E220000}"/>
    <cellStyle name="Normal 10 2 2 2 2 2 3" xfId="8850" xr:uid="{00000000-0005-0000-0000-00006F220000}"/>
    <cellStyle name="Normal 10 2 2 2 2 3" xfId="8851" xr:uid="{00000000-0005-0000-0000-000070220000}"/>
    <cellStyle name="Normal 10 2 2 2 2 3 2" xfId="8852" xr:uid="{00000000-0005-0000-0000-000071220000}"/>
    <cellStyle name="Normal 10 2 2 2 2 3 2 2" xfId="8853" xr:uid="{00000000-0005-0000-0000-000072220000}"/>
    <cellStyle name="Normal 10 2 2 2 2 3 3" xfId="8854" xr:uid="{00000000-0005-0000-0000-000073220000}"/>
    <cellStyle name="Normal 10 2 2 2 2 4" xfId="8855" xr:uid="{00000000-0005-0000-0000-000074220000}"/>
    <cellStyle name="Normal 10 2 2 2 2 4 2" xfId="8856" xr:uid="{00000000-0005-0000-0000-000075220000}"/>
    <cellStyle name="Normal 10 2 2 2 2 5" xfId="8857" xr:uid="{00000000-0005-0000-0000-000076220000}"/>
    <cellStyle name="Normal 10 2 2 2 2_T-straight with PEDs adjustor" xfId="8858" xr:uid="{00000000-0005-0000-0000-000077220000}"/>
    <cellStyle name="Normal 10 2 2 2 3" xfId="8859" xr:uid="{00000000-0005-0000-0000-000078220000}"/>
    <cellStyle name="Normal 10 2 2 2 3 2" xfId="8860" xr:uid="{00000000-0005-0000-0000-000079220000}"/>
    <cellStyle name="Normal 10 2 2 2 3 2 2" xfId="8861" xr:uid="{00000000-0005-0000-0000-00007A220000}"/>
    <cellStyle name="Normal 10 2 2 2 3 3" xfId="8862" xr:uid="{00000000-0005-0000-0000-00007B220000}"/>
    <cellStyle name="Normal 10 2 2 2 4" xfId="8863" xr:uid="{00000000-0005-0000-0000-00007C220000}"/>
    <cellStyle name="Normal 10 2 2 2 4 2" xfId="8864" xr:uid="{00000000-0005-0000-0000-00007D220000}"/>
    <cellStyle name="Normal 10 2 2 2 4 2 2" xfId="8865" xr:uid="{00000000-0005-0000-0000-00007E220000}"/>
    <cellStyle name="Normal 10 2 2 2 4 3" xfId="8866" xr:uid="{00000000-0005-0000-0000-00007F220000}"/>
    <cellStyle name="Normal 10 2 2 2 5" xfId="8867" xr:uid="{00000000-0005-0000-0000-000080220000}"/>
    <cellStyle name="Normal 10 2 2 2 5 2" xfId="8868" xr:uid="{00000000-0005-0000-0000-000081220000}"/>
    <cellStyle name="Normal 10 2 2 2 6" xfId="8869" xr:uid="{00000000-0005-0000-0000-000082220000}"/>
    <cellStyle name="Normal 10 2 2 2_T-straight with PEDs adjustor" xfId="8870" xr:uid="{00000000-0005-0000-0000-000083220000}"/>
    <cellStyle name="Normal 10 2 2 3" xfId="8871" xr:uid="{00000000-0005-0000-0000-000084220000}"/>
    <cellStyle name="Normal 10 2 2 3 2" xfId="8872" xr:uid="{00000000-0005-0000-0000-000085220000}"/>
    <cellStyle name="Normal 10 2 2 3 2 2" xfId="8873" xr:uid="{00000000-0005-0000-0000-000086220000}"/>
    <cellStyle name="Normal 10 2 2 3 2 2 2" xfId="8874" xr:uid="{00000000-0005-0000-0000-000087220000}"/>
    <cellStyle name="Normal 10 2 2 3 2 3" xfId="8875" xr:uid="{00000000-0005-0000-0000-000088220000}"/>
    <cellStyle name="Normal 10 2 2 3 3" xfId="8876" xr:uid="{00000000-0005-0000-0000-000089220000}"/>
    <cellStyle name="Normal 10 2 2 3 3 2" xfId="8877" xr:uid="{00000000-0005-0000-0000-00008A220000}"/>
    <cellStyle name="Normal 10 2 2 3 3 2 2" xfId="8878" xr:uid="{00000000-0005-0000-0000-00008B220000}"/>
    <cellStyle name="Normal 10 2 2 3 3 3" xfId="8879" xr:uid="{00000000-0005-0000-0000-00008C220000}"/>
    <cellStyle name="Normal 10 2 2 3 4" xfId="8880" xr:uid="{00000000-0005-0000-0000-00008D220000}"/>
    <cellStyle name="Normal 10 2 2 3 4 2" xfId="8881" xr:uid="{00000000-0005-0000-0000-00008E220000}"/>
    <cellStyle name="Normal 10 2 2 3 5" xfId="8882" xr:uid="{00000000-0005-0000-0000-00008F220000}"/>
    <cellStyle name="Normal 10 2 2 3_T-straight with PEDs adjustor" xfId="8883" xr:uid="{00000000-0005-0000-0000-000090220000}"/>
    <cellStyle name="Normal 10 2 2 4" xfId="8884" xr:uid="{00000000-0005-0000-0000-000091220000}"/>
    <cellStyle name="Normal 10 2 2 4 2" xfId="8885" xr:uid="{00000000-0005-0000-0000-000092220000}"/>
    <cellStyle name="Normal 10 2 2 4 2 2" xfId="8886" xr:uid="{00000000-0005-0000-0000-000093220000}"/>
    <cellStyle name="Normal 10 2 2 4 3" xfId="8887" xr:uid="{00000000-0005-0000-0000-000094220000}"/>
    <cellStyle name="Normal 10 2 2 5" xfId="8888" xr:uid="{00000000-0005-0000-0000-000095220000}"/>
    <cellStyle name="Normal 10 2 2 5 2" xfId="8889" xr:uid="{00000000-0005-0000-0000-000096220000}"/>
    <cellStyle name="Normal 10 2 2 5 2 2" xfId="8890" xr:uid="{00000000-0005-0000-0000-000097220000}"/>
    <cellStyle name="Normal 10 2 2 5 3" xfId="8891" xr:uid="{00000000-0005-0000-0000-000098220000}"/>
    <cellStyle name="Normal 10 2 2 6" xfId="8892" xr:uid="{00000000-0005-0000-0000-000099220000}"/>
    <cellStyle name="Normal 10 2 2 6 2" xfId="8893" xr:uid="{00000000-0005-0000-0000-00009A220000}"/>
    <cellStyle name="Normal 10 2 2 7" xfId="8894" xr:uid="{00000000-0005-0000-0000-00009B220000}"/>
    <cellStyle name="Normal 10 2 2 8" xfId="8895" xr:uid="{00000000-0005-0000-0000-00009C220000}"/>
    <cellStyle name="Normal 10 2 2 9" xfId="8896" xr:uid="{00000000-0005-0000-0000-00009D220000}"/>
    <cellStyle name="Normal 10 2 2_T-straight with PEDs adjustor" xfId="8897" xr:uid="{00000000-0005-0000-0000-00009E220000}"/>
    <cellStyle name="Normal 10 2 3" xfId="8898" xr:uid="{00000000-0005-0000-0000-00009F220000}"/>
    <cellStyle name="Normal 10 2 3 2" xfId="8899" xr:uid="{00000000-0005-0000-0000-0000A0220000}"/>
    <cellStyle name="Normal 10 2 3 2 2" xfId="8900" xr:uid="{00000000-0005-0000-0000-0000A1220000}"/>
    <cellStyle name="Normal 10 2 3 2 2 2" xfId="8901" xr:uid="{00000000-0005-0000-0000-0000A2220000}"/>
    <cellStyle name="Normal 10 2 3 2 2 2 2" xfId="8902" xr:uid="{00000000-0005-0000-0000-0000A3220000}"/>
    <cellStyle name="Normal 10 2 3 2 2 3" xfId="8903" xr:uid="{00000000-0005-0000-0000-0000A4220000}"/>
    <cellStyle name="Normal 10 2 3 2 3" xfId="8904" xr:uid="{00000000-0005-0000-0000-0000A5220000}"/>
    <cellStyle name="Normal 10 2 3 2 3 2" xfId="8905" xr:uid="{00000000-0005-0000-0000-0000A6220000}"/>
    <cellStyle name="Normal 10 2 3 2 3 2 2" xfId="8906" xr:uid="{00000000-0005-0000-0000-0000A7220000}"/>
    <cellStyle name="Normal 10 2 3 2 3 3" xfId="8907" xr:uid="{00000000-0005-0000-0000-0000A8220000}"/>
    <cellStyle name="Normal 10 2 3 2 4" xfId="8908" xr:uid="{00000000-0005-0000-0000-0000A9220000}"/>
    <cellStyle name="Normal 10 2 3 2 4 2" xfId="8909" xr:uid="{00000000-0005-0000-0000-0000AA220000}"/>
    <cellStyle name="Normal 10 2 3 2 5" xfId="8910" xr:uid="{00000000-0005-0000-0000-0000AB220000}"/>
    <cellStyle name="Normal 10 2 3 2_T-straight with PEDs adjustor" xfId="8911" xr:uid="{00000000-0005-0000-0000-0000AC220000}"/>
    <cellStyle name="Normal 10 2 3 3" xfId="8912" xr:uid="{00000000-0005-0000-0000-0000AD220000}"/>
    <cellStyle name="Normal 10 2 3 3 2" xfId="8913" xr:uid="{00000000-0005-0000-0000-0000AE220000}"/>
    <cellStyle name="Normal 10 2 3 3 2 2" xfId="8914" xr:uid="{00000000-0005-0000-0000-0000AF220000}"/>
    <cellStyle name="Normal 10 2 3 3 3" xfId="8915" xr:uid="{00000000-0005-0000-0000-0000B0220000}"/>
    <cellStyle name="Normal 10 2 3 4" xfId="8916" xr:uid="{00000000-0005-0000-0000-0000B1220000}"/>
    <cellStyle name="Normal 10 2 3 4 2" xfId="8917" xr:uid="{00000000-0005-0000-0000-0000B2220000}"/>
    <cellStyle name="Normal 10 2 3 4 2 2" xfId="8918" xr:uid="{00000000-0005-0000-0000-0000B3220000}"/>
    <cellStyle name="Normal 10 2 3 4 3" xfId="8919" xr:uid="{00000000-0005-0000-0000-0000B4220000}"/>
    <cellStyle name="Normal 10 2 3 5" xfId="8920" xr:uid="{00000000-0005-0000-0000-0000B5220000}"/>
    <cellStyle name="Normal 10 2 3 5 2" xfId="8921" xr:uid="{00000000-0005-0000-0000-0000B6220000}"/>
    <cellStyle name="Normal 10 2 3 6" xfId="8922" xr:uid="{00000000-0005-0000-0000-0000B7220000}"/>
    <cellStyle name="Normal 10 2 3_T-straight with PEDs adjustor" xfId="8923" xr:uid="{00000000-0005-0000-0000-0000B8220000}"/>
    <cellStyle name="Normal 10 2 4" xfId="8924" xr:uid="{00000000-0005-0000-0000-0000B9220000}"/>
    <cellStyle name="Normal 10 2 4 2" xfId="8925" xr:uid="{00000000-0005-0000-0000-0000BA220000}"/>
    <cellStyle name="Normal 10 2 4 2 2" xfId="8926" xr:uid="{00000000-0005-0000-0000-0000BB220000}"/>
    <cellStyle name="Normal 10 2 4 2 2 2" xfId="8927" xr:uid="{00000000-0005-0000-0000-0000BC220000}"/>
    <cellStyle name="Normal 10 2 4 2 3" xfId="8928" xr:uid="{00000000-0005-0000-0000-0000BD220000}"/>
    <cellStyle name="Normal 10 2 4 3" xfId="8929" xr:uid="{00000000-0005-0000-0000-0000BE220000}"/>
    <cellStyle name="Normal 10 2 4 3 2" xfId="8930" xr:uid="{00000000-0005-0000-0000-0000BF220000}"/>
    <cellStyle name="Normal 10 2 4 3 2 2" xfId="8931" xr:uid="{00000000-0005-0000-0000-0000C0220000}"/>
    <cellStyle name="Normal 10 2 4 3 3" xfId="8932" xr:uid="{00000000-0005-0000-0000-0000C1220000}"/>
    <cellStyle name="Normal 10 2 4 4" xfId="8933" xr:uid="{00000000-0005-0000-0000-0000C2220000}"/>
    <cellStyle name="Normal 10 2 4 4 2" xfId="8934" xr:uid="{00000000-0005-0000-0000-0000C3220000}"/>
    <cellStyle name="Normal 10 2 4 5" xfId="8935" xr:uid="{00000000-0005-0000-0000-0000C4220000}"/>
    <cellStyle name="Normal 10 2 4_T-straight with PEDs adjustor" xfId="8936" xr:uid="{00000000-0005-0000-0000-0000C5220000}"/>
    <cellStyle name="Normal 10 2 5" xfId="8937" xr:uid="{00000000-0005-0000-0000-0000C6220000}"/>
    <cellStyle name="Normal 10 2 5 2" xfId="8938" xr:uid="{00000000-0005-0000-0000-0000C7220000}"/>
    <cellStyle name="Normal 10 2 5 2 2" xfId="8939" xr:uid="{00000000-0005-0000-0000-0000C8220000}"/>
    <cellStyle name="Normal 10 2 5 3" xfId="8940" xr:uid="{00000000-0005-0000-0000-0000C9220000}"/>
    <cellStyle name="Normal 10 2 6" xfId="8941" xr:uid="{00000000-0005-0000-0000-0000CA220000}"/>
    <cellStyle name="Normal 10 2 6 2" xfId="8942" xr:uid="{00000000-0005-0000-0000-0000CB220000}"/>
    <cellStyle name="Normal 10 2 6 2 2" xfId="8943" xr:uid="{00000000-0005-0000-0000-0000CC220000}"/>
    <cellStyle name="Normal 10 2 6 3" xfId="8944" xr:uid="{00000000-0005-0000-0000-0000CD220000}"/>
    <cellStyle name="Normal 10 2 7" xfId="8945" xr:uid="{00000000-0005-0000-0000-0000CE220000}"/>
    <cellStyle name="Normal 10 2 7 2" xfId="8946" xr:uid="{00000000-0005-0000-0000-0000CF220000}"/>
    <cellStyle name="Normal 10 2 8" xfId="8947" xr:uid="{00000000-0005-0000-0000-0000D0220000}"/>
    <cellStyle name="Normal 10 2 9" xfId="8948" xr:uid="{00000000-0005-0000-0000-0000D1220000}"/>
    <cellStyle name="Normal 10 2_T-straight with PEDs adjustor" xfId="8949" xr:uid="{00000000-0005-0000-0000-0000D2220000}"/>
    <cellStyle name="Normal 10 3" xfId="8950" xr:uid="{00000000-0005-0000-0000-0000D3220000}"/>
    <cellStyle name="Normal 10 3 10" xfId="8951" xr:uid="{00000000-0005-0000-0000-0000D4220000}"/>
    <cellStyle name="Normal 10 3 11" xfId="8952" xr:uid="{00000000-0005-0000-0000-0000D5220000}"/>
    <cellStyle name="Normal 10 3 12" xfId="8953" xr:uid="{00000000-0005-0000-0000-0000D6220000}"/>
    <cellStyle name="Normal 10 3 13" xfId="8954" xr:uid="{00000000-0005-0000-0000-0000D7220000}"/>
    <cellStyle name="Normal 10 3 2" xfId="8955" xr:uid="{00000000-0005-0000-0000-0000D8220000}"/>
    <cellStyle name="Normal 10 3 2 2" xfId="8956" xr:uid="{00000000-0005-0000-0000-0000D9220000}"/>
    <cellStyle name="Normal 10 3 2 2 2" xfId="8957" xr:uid="{00000000-0005-0000-0000-0000DA220000}"/>
    <cellStyle name="Normal 10 3 2 2 2 2" xfId="8958" xr:uid="{00000000-0005-0000-0000-0000DB220000}"/>
    <cellStyle name="Normal 10 3 2 2 2 2 2" xfId="8959" xr:uid="{00000000-0005-0000-0000-0000DC220000}"/>
    <cellStyle name="Normal 10 3 2 2 2 2 3" xfId="8960" xr:uid="{00000000-0005-0000-0000-0000DD220000}"/>
    <cellStyle name="Normal 10 3 2 2 2 3" xfId="8961" xr:uid="{00000000-0005-0000-0000-0000DE220000}"/>
    <cellStyle name="Normal 10 3 2 2 2 4" xfId="8962" xr:uid="{00000000-0005-0000-0000-0000DF220000}"/>
    <cellStyle name="Normal 10 3 2 2 3" xfId="8963" xr:uid="{00000000-0005-0000-0000-0000E0220000}"/>
    <cellStyle name="Normal 10 3 2 2 3 2" xfId="8964" xr:uid="{00000000-0005-0000-0000-0000E1220000}"/>
    <cellStyle name="Normal 10 3 2 2 3 2 2" xfId="8965" xr:uid="{00000000-0005-0000-0000-0000E2220000}"/>
    <cellStyle name="Normal 10 3 2 2 3 3" xfId="8966" xr:uid="{00000000-0005-0000-0000-0000E3220000}"/>
    <cellStyle name="Normal 10 3 2 2 3 4" xfId="8967" xr:uid="{00000000-0005-0000-0000-0000E4220000}"/>
    <cellStyle name="Normal 10 3 2 2 4" xfId="8968" xr:uid="{00000000-0005-0000-0000-0000E5220000}"/>
    <cellStyle name="Normal 10 3 2 2 4 2" xfId="8969" xr:uid="{00000000-0005-0000-0000-0000E6220000}"/>
    <cellStyle name="Normal 10 3 2 2 5" xfId="8970" xr:uid="{00000000-0005-0000-0000-0000E7220000}"/>
    <cellStyle name="Normal 10 3 2 2 6" xfId="8971" xr:uid="{00000000-0005-0000-0000-0000E8220000}"/>
    <cellStyle name="Normal 10 3 2 2_T-straight with PEDs adjustor" xfId="8972" xr:uid="{00000000-0005-0000-0000-0000E9220000}"/>
    <cellStyle name="Normal 10 3 2 3" xfId="8973" xr:uid="{00000000-0005-0000-0000-0000EA220000}"/>
    <cellStyle name="Normal 10 3 2 3 2" xfId="8974" xr:uid="{00000000-0005-0000-0000-0000EB220000}"/>
    <cellStyle name="Normal 10 3 2 3 2 2" xfId="8975" xr:uid="{00000000-0005-0000-0000-0000EC220000}"/>
    <cellStyle name="Normal 10 3 2 3 2 3" xfId="8976" xr:uid="{00000000-0005-0000-0000-0000ED220000}"/>
    <cellStyle name="Normal 10 3 2 3 3" xfId="8977" xr:uid="{00000000-0005-0000-0000-0000EE220000}"/>
    <cellStyle name="Normal 10 3 2 3 4" xfId="8978" xr:uid="{00000000-0005-0000-0000-0000EF220000}"/>
    <cellStyle name="Normal 10 3 2 4" xfId="8979" xr:uid="{00000000-0005-0000-0000-0000F0220000}"/>
    <cellStyle name="Normal 10 3 2 4 2" xfId="8980" xr:uid="{00000000-0005-0000-0000-0000F1220000}"/>
    <cellStyle name="Normal 10 3 2 4 2 2" xfId="8981" xr:uid="{00000000-0005-0000-0000-0000F2220000}"/>
    <cellStyle name="Normal 10 3 2 4 3" xfId="8982" xr:uid="{00000000-0005-0000-0000-0000F3220000}"/>
    <cellStyle name="Normal 10 3 2 4 4" xfId="8983" xr:uid="{00000000-0005-0000-0000-0000F4220000}"/>
    <cellStyle name="Normal 10 3 2 5" xfId="8984" xr:uid="{00000000-0005-0000-0000-0000F5220000}"/>
    <cellStyle name="Normal 10 3 2 5 2" xfId="8985" xr:uid="{00000000-0005-0000-0000-0000F6220000}"/>
    <cellStyle name="Normal 10 3 2 6" xfId="8986" xr:uid="{00000000-0005-0000-0000-0000F7220000}"/>
    <cellStyle name="Normal 10 3 2 7" xfId="8987" xr:uid="{00000000-0005-0000-0000-0000F8220000}"/>
    <cellStyle name="Normal 10 3 2_T-straight with PEDs adjustor" xfId="8988" xr:uid="{00000000-0005-0000-0000-0000F9220000}"/>
    <cellStyle name="Normal 10 3 3" xfId="8989" xr:uid="{00000000-0005-0000-0000-0000FA220000}"/>
    <cellStyle name="Normal 10 3 3 2" xfId="8990" xr:uid="{00000000-0005-0000-0000-0000FB220000}"/>
    <cellStyle name="Normal 10 3 3 2 2" xfId="8991" xr:uid="{00000000-0005-0000-0000-0000FC220000}"/>
    <cellStyle name="Normal 10 3 3 2 2 2" xfId="8992" xr:uid="{00000000-0005-0000-0000-0000FD220000}"/>
    <cellStyle name="Normal 10 3 3 2 2 3" xfId="8993" xr:uid="{00000000-0005-0000-0000-0000FE220000}"/>
    <cellStyle name="Normal 10 3 3 2 3" xfId="8994" xr:uid="{00000000-0005-0000-0000-0000FF220000}"/>
    <cellStyle name="Normal 10 3 3 2 4" xfId="8995" xr:uid="{00000000-0005-0000-0000-000000230000}"/>
    <cellStyle name="Normal 10 3 3 3" xfId="8996" xr:uid="{00000000-0005-0000-0000-000001230000}"/>
    <cellStyle name="Normal 10 3 3 3 2" xfId="8997" xr:uid="{00000000-0005-0000-0000-000002230000}"/>
    <cellStyle name="Normal 10 3 3 3 2 2" xfId="8998" xr:uid="{00000000-0005-0000-0000-000003230000}"/>
    <cellStyle name="Normal 10 3 3 3 3" xfId="8999" xr:uid="{00000000-0005-0000-0000-000004230000}"/>
    <cellStyle name="Normal 10 3 3 3 4" xfId="9000" xr:uid="{00000000-0005-0000-0000-000005230000}"/>
    <cellStyle name="Normal 10 3 3 4" xfId="9001" xr:uid="{00000000-0005-0000-0000-000006230000}"/>
    <cellStyle name="Normal 10 3 3 4 2" xfId="9002" xr:uid="{00000000-0005-0000-0000-000007230000}"/>
    <cellStyle name="Normal 10 3 3 5" xfId="9003" xr:uid="{00000000-0005-0000-0000-000008230000}"/>
    <cellStyle name="Normal 10 3 3 6" xfId="9004" xr:uid="{00000000-0005-0000-0000-000009230000}"/>
    <cellStyle name="Normal 10 3 3_T-straight with PEDs adjustor" xfId="9005" xr:uid="{00000000-0005-0000-0000-00000A230000}"/>
    <cellStyle name="Normal 10 3 4" xfId="9006" xr:uid="{00000000-0005-0000-0000-00000B230000}"/>
    <cellStyle name="Normal 10 3 4 2" xfId="9007" xr:uid="{00000000-0005-0000-0000-00000C230000}"/>
    <cellStyle name="Normal 10 3 4 2 2" xfId="9008" xr:uid="{00000000-0005-0000-0000-00000D230000}"/>
    <cellStyle name="Normal 10 3 4 2 2 2" xfId="9009" xr:uid="{00000000-0005-0000-0000-00000E230000}"/>
    <cellStyle name="Normal 10 3 4 2 3" xfId="9010" xr:uid="{00000000-0005-0000-0000-00000F230000}"/>
    <cellStyle name="Normal 10 3 4 2 4" xfId="9011" xr:uid="{00000000-0005-0000-0000-000010230000}"/>
    <cellStyle name="Normal 10 3 4 3" xfId="9012" xr:uid="{00000000-0005-0000-0000-000011230000}"/>
    <cellStyle name="Normal 10 3 4 3 2" xfId="9013" xr:uid="{00000000-0005-0000-0000-000012230000}"/>
    <cellStyle name="Normal 10 3 4 4" xfId="9014" xr:uid="{00000000-0005-0000-0000-000013230000}"/>
    <cellStyle name="Normal 10 3 4 5" xfId="9015" xr:uid="{00000000-0005-0000-0000-000014230000}"/>
    <cellStyle name="Normal 10 3 5" xfId="9016" xr:uid="{00000000-0005-0000-0000-000015230000}"/>
    <cellStyle name="Normal 10 3 5 2" xfId="9017" xr:uid="{00000000-0005-0000-0000-000016230000}"/>
    <cellStyle name="Normal 10 3 5 2 2" xfId="9018" xr:uid="{00000000-0005-0000-0000-000017230000}"/>
    <cellStyle name="Normal 10 3 5 2 3" xfId="9019" xr:uid="{00000000-0005-0000-0000-000018230000}"/>
    <cellStyle name="Normal 10 3 5 3" xfId="9020" xr:uid="{00000000-0005-0000-0000-000019230000}"/>
    <cellStyle name="Normal 10 3 5 4" xfId="9021" xr:uid="{00000000-0005-0000-0000-00001A230000}"/>
    <cellStyle name="Normal 10 3 6" xfId="9022" xr:uid="{00000000-0005-0000-0000-00001B230000}"/>
    <cellStyle name="Normal 10 3 6 2" xfId="9023" xr:uid="{00000000-0005-0000-0000-00001C230000}"/>
    <cellStyle name="Normal 10 3 6 3" xfId="9024" xr:uid="{00000000-0005-0000-0000-00001D230000}"/>
    <cellStyle name="Normal 10 3 7" xfId="9025" xr:uid="{00000000-0005-0000-0000-00001E230000}"/>
    <cellStyle name="Normal 10 3 7 2" xfId="9026" xr:uid="{00000000-0005-0000-0000-00001F230000}"/>
    <cellStyle name="Normal 10 3 8" xfId="9027" xr:uid="{00000000-0005-0000-0000-000020230000}"/>
    <cellStyle name="Normal 10 3 8 2" xfId="9028" xr:uid="{00000000-0005-0000-0000-000021230000}"/>
    <cellStyle name="Normal 10 3 9" xfId="9029" xr:uid="{00000000-0005-0000-0000-000022230000}"/>
    <cellStyle name="Normal 10 3_T-straight with PEDs adjustor" xfId="9030" xr:uid="{00000000-0005-0000-0000-000023230000}"/>
    <cellStyle name="Normal 10 4" xfId="9031" xr:uid="{00000000-0005-0000-0000-000024230000}"/>
    <cellStyle name="Normal 10 4 10" xfId="9032" xr:uid="{00000000-0005-0000-0000-000025230000}"/>
    <cellStyle name="Normal 10 4 2" xfId="9033" xr:uid="{00000000-0005-0000-0000-000026230000}"/>
    <cellStyle name="Normal 10 4 2 2" xfId="9034" xr:uid="{00000000-0005-0000-0000-000027230000}"/>
    <cellStyle name="Normal 10 4 2 2 2" xfId="9035" xr:uid="{00000000-0005-0000-0000-000028230000}"/>
    <cellStyle name="Normal 10 4 2 2 2 2" xfId="9036" xr:uid="{00000000-0005-0000-0000-000029230000}"/>
    <cellStyle name="Normal 10 4 2 2 2 2 2" xfId="9037" xr:uid="{00000000-0005-0000-0000-00002A230000}"/>
    <cellStyle name="Normal 10 4 2 2 2 3" xfId="9038" xr:uid="{00000000-0005-0000-0000-00002B230000}"/>
    <cellStyle name="Normal 10 4 2 2 3" xfId="9039" xr:uid="{00000000-0005-0000-0000-00002C230000}"/>
    <cellStyle name="Normal 10 4 2 2 3 2" xfId="9040" xr:uid="{00000000-0005-0000-0000-00002D230000}"/>
    <cellStyle name="Normal 10 4 2 2 3 2 2" xfId="9041" xr:uid="{00000000-0005-0000-0000-00002E230000}"/>
    <cellStyle name="Normal 10 4 2 2 3 3" xfId="9042" xr:uid="{00000000-0005-0000-0000-00002F230000}"/>
    <cellStyle name="Normal 10 4 2 2 4" xfId="9043" xr:uid="{00000000-0005-0000-0000-000030230000}"/>
    <cellStyle name="Normal 10 4 2 2 4 2" xfId="9044" xr:uid="{00000000-0005-0000-0000-000031230000}"/>
    <cellStyle name="Normal 10 4 2 2 5" xfId="9045" xr:uid="{00000000-0005-0000-0000-000032230000}"/>
    <cellStyle name="Normal 10 4 2 2_T-straight with PEDs adjustor" xfId="9046" xr:uid="{00000000-0005-0000-0000-000033230000}"/>
    <cellStyle name="Normal 10 4 2 3" xfId="9047" xr:uid="{00000000-0005-0000-0000-000034230000}"/>
    <cellStyle name="Normal 10 4 2 3 2" xfId="9048" xr:uid="{00000000-0005-0000-0000-000035230000}"/>
    <cellStyle name="Normal 10 4 2 3 2 2" xfId="9049" xr:uid="{00000000-0005-0000-0000-000036230000}"/>
    <cellStyle name="Normal 10 4 2 3 3" xfId="9050" xr:uid="{00000000-0005-0000-0000-000037230000}"/>
    <cellStyle name="Normal 10 4 2 4" xfId="9051" xr:uid="{00000000-0005-0000-0000-000038230000}"/>
    <cellStyle name="Normal 10 4 2 4 2" xfId="9052" xr:uid="{00000000-0005-0000-0000-000039230000}"/>
    <cellStyle name="Normal 10 4 2 4 2 2" xfId="9053" xr:uid="{00000000-0005-0000-0000-00003A230000}"/>
    <cellStyle name="Normal 10 4 2 4 3" xfId="9054" xr:uid="{00000000-0005-0000-0000-00003B230000}"/>
    <cellStyle name="Normal 10 4 2 5" xfId="9055" xr:uid="{00000000-0005-0000-0000-00003C230000}"/>
    <cellStyle name="Normal 10 4 2 5 2" xfId="9056" xr:uid="{00000000-0005-0000-0000-00003D230000}"/>
    <cellStyle name="Normal 10 4 2 6" xfId="9057" xr:uid="{00000000-0005-0000-0000-00003E230000}"/>
    <cellStyle name="Normal 10 4 2_T-straight with PEDs adjustor" xfId="9058" xr:uid="{00000000-0005-0000-0000-00003F230000}"/>
    <cellStyle name="Normal 10 4 3" xfId="9059" xr:uid="{00000000-0005-0000-0000-000040230000}"/>
    <cellStyle name="Normal 10 4 3 2" xfId="9060" xr:uid="{00000000-0005-0000-0000-000041230000}"/>
    <cellStyle name="Normal 10 4 3 2 2" xfId="9061" xr:uid="{00000000-0005-0000-0000-000042230000}"/>
    <cellStyle name="Normal 10 4 3 2 2 2" xfId="9062" xr:uid="{00000000-0005-0000-0000-000043230000}"/>
    <cellStyle name="Normal 10 4 3 2 3" xfId="9063" xr:uid="{00000000-0005-0000-0000-000044230000}"/>
    <cellStyle name="Normal 10 4 3 3" xfId="9064" xr:uid="{00000000-0005-0000-0000-000045230000}"/>
    <cellStyle name="Normal 10 4 3 3 2" xfId="9065" xr:uid="{00000000-0005-0000-0000-000046230000}"/>
    <cellStyle name="Normal 10 4 3 3 2 2" xfId="9066" xr:uid="{00000000-0005-0000-0000-000047230000}"/>
    <cellStyle name="Normal 10 4 3 3 3" xfId="9067" xr:uid="{00000000-0005-0000-0000-000048230000}"/>
    <cellStyle name="Normal 10 4 3 4" xfId="9068" xr:uid="{00000000-0005-0000-0000-000049230000}"/>
    <cellStyle name="Normal 10 4 3 4 2" xfId="9069" xr:uid="{00000000-0005-0000-0000-00004A230000}"/>
    <cellStyle name="Normal 10 4 3 5" xfId="9070" xr:uid="{00000000-0005-0000-0000-00004B230000}"/>
    <cellStyle name="Normal 10 4 3_T-straight with PEDs adjustor" xfId="9071" xr:uid="{00000000-0005-0000-0000-00004C230000}"/>
    <cellStyle name="Normal 10 4 4" xfId="9072" xr:uid="{00000000-0005-0000-0000-00004D230000}"/>
    <cellStyle name="Normal 10 4 4 2" xfId="9073" xr:uid="{00000000-0005-0000-0000-00004E230000}"/>
    <cellStyle name="Normal 10 4 4 2 2" xfId="9074" xr:uid="{00000000-0005-0000-0000-00004F230000}"/>
    <cellStyle name="Normal 10 4 4 3" xfId="9075" xr:uid="{00000000-0005-0000-0000-000050230000}"/>
    <cellStyle name="Normal 10 4 5" xfId="9076" xr:uid="{00000000-0005-0000-0000-000051230000}"/>
    <cellStyle name="Normal 10 4 5 2" xfId="9077" xr:uid="{00000000-0005-0000-0000-000052230000}"/>
    <cellStyle name="Normal 10 4 5 2 2" xfId="9078" xr:uid="{00000000-0005-0000-0000-000053230000}"/>
    <cellStyle name="Normal 10 4 5 3" xfId="9079" xr:uid="{00000000-0005-0000-0000-000054230000}"/>
    <cellStyle name="Normal 10 4 6" xfId="9080" xr:uid="{00000000-0005-0000-0000-000055230000}"/>
    <cellStyle name="Normal 10 4 6 2" xfId="9081" xr:uid="{00000000-0005-0000-0000-000056230000}"/>
    <cellStyle name="Normal 10 4 7" xfId="9082" xr:uid="{00000000-0005-0000-0000-000057230000}"/>
    <cellStyle name="Normal 10 4 8" xfId="9083" xr:uid="{00000000-0005-0000-0000-000058230000}"/>
    <cellStyle name="Normal 10 4 9" xfId="9084" xr:uid="{00000000-0005-0000-0000-000059230000}"/>
    <cellStyle name="Normal 10 4_T-straight with PEDs adjustor" xfId="9085" xr:uid="{00000000-0005-0000-0000-00005A230000}"/>
    <cellStyle name="Normal 10 5" xfId="9086" xr:uid="{00000000-0005-0000-0000-00005B230000}"/>
    <cellStyle name="Normal 10 5 2" xfId="9087" xr:uid="{00000000-0005-0000-0000-00005C230000}"/>
    <cellStyle name="Normal 10 5 2 2" xfId="9088" xr:uid="{00000000-0005-0000-0000-00005D230000}"/>
    <cellStyle name="Normal 10 5 2 2 2" xfId="9089" xr:uid="{00000000-0005-0000-0000-00005E230000}"/>
    <cellStyle name="Normal 10 5 2 2 2 2" xfId="9090" xr:uid="{00000000-0005-0000-0000-00005F230000}"/>
    <cellStyle name="Normal 10 5 2 2 2 2 2" xfId="9091" xr:uid="{00000000-0005-0000-0000-000060230000}"/>
    <cellStyle name="Normal 10 5 2 2 2 3" xfId="9092" xr:uid="{00000000-0005-0000-0000-000061230000}"/>
    <cellStyle name="Normal 10 5 2 2 3" xfId="9093" xr:uid="{00000000-0005-0000-0000-000062230000}"/>
    <cellStyle name="Normal 10 5 2 2 3 2" xfId="9094" xr:uid="{00000000-0005-0000-0000-000063230000}"/>
    <cellStyle name="Normal 10 5 2 2 3 2 2" xfId="9095" xr:uid="{00000000-0005-0000-0000-000064230000}"/>
    <cellStyle name="Normal 10 5 2 2 3 3" xfId="9096" xr:uid="{00000000-0005-0000-0000-000065230000}"/>
    <cellStyle name="Normal 10 5 2 2 4" xfId="9097" xr:uid="{00000000-0005-0000-0000-000066230000}"/>
    <cellStyle name="Normal 10 5 2 2 4 2" xfId="9098" xr:uid="{00000000-0005-0000-0000-000067230000}"/>
    <cellStyle name="Normal 10 5 2 2 5" xfId="9099" xr:uid="{00000000-0005-0000-0000-000068230000}"/>
    <cellStyle name="Normal 10 5 2 2_T-straight with PEDs adjustor" xfId="9100" xr:uid="{00000000-0005-0000-0000-000069230000}"/>
    <cellStyle name="Normal 10 5 2 3" xfId="9101" xr:uid="{00000000-0005-0000-0000-00006A230000}"/>
    <cellStyle name="Normal 10 5 2 3 2" xfId="9102" xr:uid="{00000000-0005-0000-0000-00006B230000}"/>
    <cellStyle name="Normal 10 5 2 3 2 2" xfId="9103" xr:uid="{00000000-0005-0000-0000-00006C230000}"/>
    <cellStyle name="Normal 10 5 2 3 3" xfId="9104" xr:uid="{00000000-0005-0000-0000-00006D230000}"/>
    <cellStyle name="Normal 10 5 2 4" xfId="9105" xr:uid="{00000000-0005-0000-0000-00006E230000}"/>
    <cellStyle name="Normal 10 5 2 4 2" xfId="9106" xr:uid="{00000000-0005-0000-0000-00006F230000}"/>
    <cellStyle name="Normal 10 5 2 4 2 2" xfId="9107" xr:uid="{00000000-0005-0000-0000-000070230000}"/>
    <cellStyle name="Normal 10 5 2 4 3" xfId="9108" xr:uid="{00000000-0005-0000-0000-000071230000}"/>
    <cellStyle name="Normal 10 5 2 5" xfId="9109" xr:uid="{00000000-0005-0000-0000-000072230000}"/>
    <cellStyle name="Normal 10 5 2 5 2" xfId="9110" xr:uid="{00000000-0005-0000-0000-000073230000}"/>
    <cellStyle name="Normal 10 5 2 6" xfId="9111" xr:uid="{00000000-0005-0000-0000-000074230000}"/>
    <cellStyle name="Normal 10 5 2_T-straight with PEDs adjustor" xfId="9112" xr:uid="{00000000-0005-0000-0000-000075230000}"/>
    <cellStyle name="Normal 10 5 3" xfId="9113" xr:uid="{00000000-0005-0000-0000-000076230000}"/>
    <cellStyle name="Normal 10 5 3 2" xfId="9114" xr:uid="{00000000-0005-0000-0000-000077230000}"/>
    <cellStyle name="Normal 10 5 3 2 2" xfId="9115" xr:uid="{00000000-0005-0000-0000-000078230000}"/>
    <cellStyle name="Normal 10 5 3 2 2 2" xfId="9116" xr:uid="{00000000-0005-0000-0000-000079230000}"/>
    <cellStyle name="Normal 10 5 3 2 3" xfId="9117" xr:uid="{00000000-0005-0000-0000-00007A230000}"/>
    <cellStyle name="Normal 10 5 3 3" xfId="9118" xr:uid="{00000000-0005-0000-0000-00007B230000}"/>
    <cellStyle name="Normal 10 5 3 3 2" xfId="9119" xr:uid="{00000000-0005-0000-0000-00007C230000}"/>
    <cellStyle name="Normal 10 5 3 3 2 2" xfId="9120" xr:uid="{00000000-0005-0000-0000-00007D230000}"/>
    <cellStyle name="Normal 10 5 3 3 3" xfId="9121" xr:uid="{00000000-0005-0000-0000-00007E230000}"/>
    <cellStyle name="Normal 10 5 3 4" xfId="9122" xr:uid="{00000000-0005-0000-0000-00007F230000}"/>
    <cellStyle name="Normal 10 5 3 4 2" xfId="9123" xr:uid="{00000000-0005-0000-0000-000080230000}"/>
    <cellStyle name="Normal 10 5 3 5" xfId="9124" xr:uid="{00000000-0005-0000-0000-000081230000}"/>
    <cellStyle name="Normal 10 5 3_T-straight with PEDs adjustor" xfId="9125" xr:uid="{00000000-0005-0000-0000-000082230000}"/>
    <cellStyle name="Normal 10 5 4" xfId="9126" xr:uid="{00000000-0005-0000-0000-000083230000}"/>
    <cellStyle name="Normal 10 5 4 2" xfId="9127" xr:uid="{00000000-0005-0000-0000-000084230000}"/>
    <cellStyle name="Normal 10 5 4 2 2" xfId="9128" xr:uid="{00000000-0005-0000-0000-000085230000}"/>
    <cellStyle name="Normal 10 5 4 3" xfId="9129" xr:uid="{00000000-0005-0000-0000-000086230000}"/>
    <cellStyle name="Normal 10 5 5" xfId="9130" xr:uid="{00000000-0005-0000-0000-000087230000}"/>
    <cellStyle name="Normal 10 5 5 2" xfId="9131" xr:uid="{00000000-0005-0000-0000-000088230000}"/>
    <cellStyle name="Normal 10 5 5 2 2" xfId="9132" xr:uid="{00000000-0005-0000-0000-000089230000}"/>
    <cellStyle name="Normal 10 5 5 3" xfId="9133" xr:uid="{00000000-0005-0000-0000-00008A230000}"/>
    <cellStyle name="Normal 10 5 6" xfId="9134" xr:uid="{00000000-0005-0000-0000-00008B230000}"/>
    <cellStyle name="Normal 10 5 6 2" xfId="9135" xr:uid="{00000000-0005-0000-0000-00008C230000}"/>
    <cellStyle name="Normal 10 5 7" xfId="9136" xr:uid="{00000000-0005-0000-0000-00008D230000}"/>
    <cellStyle name="Normal 10 5_T-straight with PEDs adjustor" xfId="9137" xr:uid="{00000000-0005-0000-0000-00008E230000}"/>
    <cellStyle name="Normal 10 6" xfId="9138" xr:uid="{00000000-0005-0000-0000-00008F230000}"/>
    <cellStyle name="Normal 10 6 2" xfId="9139" xr:uid="{00000000-0005-0000-0000-000090230000}"/>
    <cellStyle name="Normal 10 6 2 2" xfId="9140" xr:uid="{00000000-0005-0000-0000-000091230000}"/>
    <cellStyle name="Normal 10 6 2 2 2" xfId="9141" xr:uid="{00000000-0005-0000-0000-000092230000}"/>
    <cellStyle name="Normal 10 6 2 2 2 2" xfId="9142" xr:uid="{00000000-0005-0000-0000-000093230000}"/>
    <cellStyle name="Normal 10 6 2 2 3" xfId="9143" xr:uid="{00000000-0005-0000-0000-000094230000}"/>
    <cellStyle name="Normal 10 6 2 3" xfId="9144" xr:uid="{00000000-0005-0000-0000-000095230000}"/>
    <cellStyle name="Normal 10 6 2 3 2" xfId="9145" xr:uid="{00000000-0005-0000-0000-000096230000}"/>
    <cellStyle name="Normal 10 6 2 3 2 2" xfId="9146" xr:uid="{00000000-0005-0000-0000-000097230000}"/>
    <cellStyle name="Normal 10 6 2 3 3" xfId="9147" xr:uid="{00000000-0005-0000-0000-000098230000}"/>
    <cellStyle name="Normal 10 6 2 4" xfId="9148" xr:uid="{00000000-0005-0000-0000-000099230000}"/>
    <cellStyle name="Normal 10 6 2 4 2" xfId="9149" xr:uid="{00000000-0005-0000-0000-00009A230000}"/>
    <cellStyle name="Normal 10 6 2 5" xfId="9150" xr:uid="{00000000-0005-0000-0000-00009B230000}"/>
    <cellStyle name="Normal 10 6 2_T-straight with PEDs adjustor" xfId="9151" xr:uid="{00000000-0005-0000-0000-00009C230000}"/>
    <cellStyle name="Normal 10 6 3" xfId="9152" xr:uid="{00000000-0005-0000-0000-00009D230000}"/>
    <cellStyle name="Normal 10 6 3 2" xfId="9153" xr:uid="{00000000-0005-0000-0000-00009E230000}"/>
    <cellStyle name="Normal 10 6 3 2 2" xfId="9154" xr:uid="{00000000-0005-0000-0000-00009F230000}"/>
    <cellStyle name="Normal 10 6 3 3" xfId="9155" xr:uid="{00000000-0005-0000-0000-0000A0230000}"/>
    <cellStyle name="Normal 10 6 4" xfId="9156" xr:uid="{00000000-0005-0000-0000-0000A1230000}"/>
    <cellStyle name="Normal 10 6 4 2" xfId="9157" xr:uid="{00000000-0005-0000-0000-0000A2230000}"/>
    <cellStyle name="Normal 10 6 4 2 2" xfId="9158" xr:uid="{00000000-0005-0000-0000-0000A3230000}"/>
    <cellStyle name="Normal 10 6 4 3" xfId="9159" xr:uid="{00000000-0005-0000-0000-0000A4230000}"/>
    <cellStyle name="Normal 10 6 5" xfId="9160" xr:uid="{00000000-0005-0000-0000-0000A5230000}"/>
    <cellStyle name="Normal 10 6 5 2" xfId="9161" xr:uid="{00000000-0005-0000-0000-0000A6230000}"/>
    <cellStyle name="Normal 10 6 6" xfId="9162" xr:uid="{00000000-0005-0000-0000-0000A7230000}"/>
    <cellStyle name="Normal 10 6_T-straight with PEDs adjustor" xfId="9163" xr:uid="{00000000-0005-0000-0000-0000A8230000}"/>
    <cellStyle name="Normal 10 7" xfId="9164" xr:uid="{00000000-0005-0000-0000-0000A9230000}"/>
    <cellStyle name="Normal 10 7 2" xfId="9165" xr:uid="{00000000-0005-0000-0000-0000AA230000}"/>
    <cellStyle name="Normal 10 7 2 2" xfId="9166" xr:uid="{00000000-0005-0000-0000-0000AB230000}"/>
    <cellStyle name="Normal 10 7 2 2 2" xfId="9167" xr:uid="{00000000-0005-0000-0000-0000AC230000}"/>
    <cellStyle name="Normal 10 7 2 3" xfId="9168" xr:uid="{00000000-0005-0000-0000-0000AD230000}"/>
    <cellStyle name="Normal 10 7 3" xfId="9169" xr:uid="{00000000-0005-0000-0000-0000AE230000}"/>
    <cellStyle name="Normal 10 7 3 2" xfId="9170" xr:uid="{00000000-0005-0000-0000-0000AF230000}"/>
    <cellStyle name="Normal 10 7 3 2 2" xfId="9171" xr:uid="{00000000-0005-0000-0000-0000B0230000}"/>
    <cellStyle name="Normal 10 7 3 3" xfId="9172" xr:uid="{00000000-0005-0000-0000-0000B1230000}"/>
    <cellStyle name="Normal 10 7 4" xfId="9173" xr:uid="{00000000-0005-0000-0000-0000B2230000}"/>
    <cellStyle name="Normal 10 7 4 2" xfId="9174" xr:uid="{00000000-0005-0000-0000-0000B3230000}"/>
    <cellStyle name="Normal 10 7 5" xfId="9175" xr:uid="{00000000-0005-0000-0000-0000B4230000}"/>
    <cellStyle name="Normal 10 7_T-straight with PEDs adjustor" xfId="9176" xr:uid="{00000000-0005-0000-0000-0000B5230000}"/>
    <cellStyle name="Normal 10 8" xfId="9177" xr:uid="{00000000-0005-0000-0000-0000B6230000}"/>
    <cellStyle name="Normal 10 8 2" xfId="9178" xr:uid="{00000000-0005-0000-0000-0000B7230000}"/>
    <cellStyle name="Normal 10 8 2 2" xfId="9179" xr:uid="{00000000-0005-0000-0000-0000B8230000}"/>
    <cellStyle name="Normal 10 8 3" xfId="9180" xr:uid="{00000000-0005-0000-0000-0000B9230000}"/>
    <cellStyle name="Normal 10 9" xfId="9181" xr:uid="{00000000-0005-0000-0000-0000BA230000}"/>
    <cellStyle name="Normal 10 9 2" xfId="9182" xr:uid="{00000000-0005-0000-0000-0000BB230000}"/>
    <cellStyle name="Normal 10 9 2 2" xfId="9183" xr:uid="{00000000-0005-0000-0000-0000BC230000}"/>
    <cellStyle name="Normal 10 9 3" xfId="9184" xr:uid="{00000000-0005-0000-0000-0000BD230000}"/>
    <cellStyle name="Normal 10_T-straight with PEDs adjustor" xfId="9185" xr:uid="{00000000-0005-0000-0000-0000BE230000}"/>
    <cellStyle name="Normal 11" xfId="9186" xr:uid="{00000000-0005-0000-0000-0000BF230000}"/>
    <cellStyle name="Normal 11 10" xfId="9187" xr:uid="{00000000-0005-0000-0000-0000C0230000}"/>
    <cellStyle name="Normal 11 10 2" xfId="9188" xr:uid="{00000000-0005-0000-0000-0000C1230000}"/>
    <cellStyle name="Normal 11 11" xfId="9189" xr:uid="{00000000-0005-0000-0000-0000C2230000}"/>
    <cellStyle name="Normal 11 2" xfId="9190" xr:uid="{00000000-0005-0000-0000-0000C3230000}"/>
    <cellStyle name="Normal 11 2 2" xfId="9191" xr:uid="{00000000-0005-0000-0000-0000C4230000}"/>
    <cellStyle name="Normal 11 2 3" xfId="9192" xr:uid="{00000000-0005-0000-0000-0000C5230000}"/>
    <cellStyle name="Normal 11 3" xfId="9193" xr:uid="{00000000-0005-0000-0000-0000C6230000}"/>
    <cellStyle name="Normal 11 3 10" xfId="9194" xr:uid="{00000000-0005-0000-0000-0000C7230000}"/>
    <cellStyle name="Normal 11 3 2" xfId="9195" xr:uid="{00000000-0005-0000-0000-0000C8230000}"/>
    <cellStyle name="Normal 11 3 2 2" xfId="9196" xr:uid="{00000000-0005-0000-0000-0000C9230000}"/>
    <cellStyle name="Normal 11 3 2 2 2" xfId="9197" xr:uid="{00000000-0005-0000-0000-0000CA230000}"/>
    <cellStyle name="Normal 11 3 2 2 2 2" xfId="9198" xr:uid="{00000000-0005-0000-0000-0000CB230000}"/>
    <cellStyle name="Normal 11 3 2 2 2 2 2" xfId="9199" xr:uid="{00000000-0005-0000-0000-0000CC230000}"/>
    <cellStyle name="Normal 11 3 2 2 2 2 2 2" xfId="9200" xr:uid="{00000000-0005-0000-0000-0000CD230000}"/>
    <cellStyle name="Normal 11 3 2 2 2 2 2 2 2" xfId="9201" xr:uid="{00000000-0005-0000-0000-0000CE230000}"/>
    <cellStyle name="Normal 11 3 2 2 2 2 2 3" xfId="9202" xr:uid="{00000000-0005-0000-0000-0000CF230000}"/>
    <cellStyle name="Normal 11 3 2 2 2 2 3" xfId="9203" xr:uid="{00000000-0005-0000-0000-0000D0230000}"/>
    <cellStyle name="Normal 11 3 2 2 2 2 3 2" xfId="9204" xr:uid="{00000000-0005-0000-0000-0000D1230000}"/>
    <cellStyle name="Normal 11 3 2 2 2 2 4" xfId="9205" xr:uid="{00000000-0005-0000-0000-0000D2230000}"/>
    <cellStyle name="Normal 11 3 2 2 2 3" xfId="9206" xr:uid="{00000000-0005-0000-0000-0000D3230000}"/>
    <cellStyle name="Normal 11 3 2 2 2 3 2" xfId="9207" xr:uid="{00000000-0005-0000-0000-0000D4230000}"/>
    <cellStyle name="Normal 11 3 2 2 2 3 2 2" xfId="9208" xr:uid="{00000000-0005-0000-0000-0000D5230000}"/>
    <cellStyle name="Normal 11 3 2 2 2 3 3" xfId="9209" xr:uid="{00000000-0005-0000-0000-0000D6230000}"/>
    <cellStyle name="Normal 11 3 2 2 2 4" xfId="9210" xr:uid="{00000000-0005-0000-0000-0000D7230000}"/>
    <cellStyle name="Normal 11 3 2 2 2 4 2" xfId="9211" xr:uid="{00000000-0005-0000-0000-0000D8230000}"/>
    <cellStyle name="Normal 11 3 2 2 2 5" xfId="9212" xr:uid="{00000000-0005-0000-0000-0000D9230000}"/>
    <cellStyle name="Normal 11 3 2 2 3" xfId="9213" xr:uid="{00000000-0005-0000-0000-0000DA230000}"/>
    <cellStyle name="Normal 11 3 2 2 3 2" xfId="9214" xr:uid="{00000000-0005-0000-0000-0000DB230000}"/>
    <cellStyle name="Normal 11 3 2 2 3 2 2" xfId="9215" xr:uid="{00000000-0005-0000-0000-0000DC230000}"/>
    <cellStyle name="Normal 11 3 2 2 3 2 2 2" xfId="9216" xr:uid="{00000000-0005-0000-0000-0000DD230000}"/>
    <cellStyle name="Normal 11 3 2 2 3 2 3" xfId="9217" xr:uid="{00000000-0005-0000-0000-0000DE230000}"/>
    <cellStyle name="Normal 11 3 2 2 3 3" xfId="9218" xr:uid="{00000000-0005-0000-0000-0000DF230000}"/>
    <cellStyle name="Normal 11 3 2 2 3 3 2" xfId="9219" xr:uid="{00000000-0005-0000-0000-0000E0230000}"/>
    <cellStyle name="Normal 11 3 2 2 3 4" xfId="9220" xr:uid="{00000000-0005-0000-0000-0000E1230000}"/>
    <cellStyle name="Normal 11 3 2 2 4" xfId="9221" xr:uid="{00000000-0005-0000-0000-0000E2230000}"/>
    <cellStyle name="Normal 11 3 2 2 4 2" xfId="9222" xr:uid="{00000000-0005-0000-0000-0000E3230000}"/>
    <cellStyle name="Normal 11 3 2 2 4 2 2" xfId="9223" xr:uid="{00000000-0005-0000-0000-0000E4230000}"/>
    <cellStyle name="Normal 11 3 2 2 4 2 2 2" xfId="9224" xr:uid="{00000000-0005-0000-0000-0000E5230000}"/>
    <cellStyle name="Normal 11 3 2 2 4 2 3" xfId="9225" xr:uid="{00000000-0005-0000-0000-0000E6230000}"/>
    <cellStyle name="Normal 11 3 2 2 4 3" xfId="9226" xr:uid="{00000000-0005-0000-0000-0000E7230000}"/>
    <cellStyle name="Normal 11 3 2 2 4 3 2" xfId="9227" xr:uid="{00000000-0005-0000-0000-0000E8230000}"/>
    <cellStyle name="Normal 11 3 2 2 4 4" xfId="9228" xr:uid="{00000000-0005-0000-0000-0000E9230000}"/>
    <cellStyle name="Normal 11 3 2 2 5" xfId="9229" xr:uid="{00000000-0005-0000-0000-0000EA230000}"/>
    <cellStyle name="Normal 11 3 2 2 5 2" xfId="9230" xr:uid="{00000000-0005-0000-0000-0000EB230000}"/>
    <cellStyle name="Normal 11 3 2 2 5 2 2" xfId="9231" xr:uid="{00000000-0005-0000-0000-0000EC230000}"/>
    <cellStyle name="Normal 11 3 2 2 5 3" xfId="9232" xr:uid="{00000000-0005-0000-0000-0000ED230000}"/>
    <cellStyle name="Normal 11 3 2 2 6" xfId="9233" xr:uid="{00000000-0005-0000-0000-0000EE230000}"/>
    <cellStyle name="Normal 11 3 2 2 6 2" xfId="9234" xr:uid="{00000000-0005-0000-0000-0000EF230000}"/>
    <cellStyle name="Normal 11 3 2 2 7" xfId="9235" xr:uid="{00000000-0005-0000-0000-0000F0230000}"/>
    <cellStyle name="Normal 11 3 2 2 7 2" xfId="9236" xr:uid="{00000000-0005-0000-0000-0000F1230000}"/>
    <cellStyle name="Normal 11 3 2 2 8" xfId="9237" xr:uid="{00000000-0005-0000-0000-0000F2230000}"/>
    <cellStyle name="Normal 11 3 2 3" xfId="9238" xr:uid="{00000000-0005-0000-0000-0000F3230000}"/>
    <cellStyle name="Normal 11 3 2 3 2" xfId="9239" xr:uid="{00000000-0005-0000-0000-0000F4230000}"/>
    <cellStyle name="Normal 11 3 2 3 2 2" xfId="9240" xr:uid="{00000000-0005-0000-0000-0000F5230000}"/>
    <cellStyle name="Normal 11 3 2 3 2 2 2" xfId="9241" xr:uid="{00000000-0005-0000-0000-0000F6230000}"/>
    <cellStyle name="Normal 11 3 2 3 2 2 2 2" xfId="9242" xr:uid="{00000000-0005-0000-0000-0000F7230000}"/>
    <cellStyle name="Normal 11 3 2 3 2 2 3" xfId="9243" xr:uid="{00000000-0005-0000-0000-0000F8230000}"/>
    <cellStyle name="Normal 11 3 2 3 2 3" xfId="9244" xr:uid="{00000000-0005-0000-0000-0000F9230000}"/>
    <cellStyle name="Normal 11 3 2 3 2 3 2" xfId="9245" xr:uid="{00000000-0005-0000-0000-0000FA230000}"/>
    <cellStyle name="Normal 11 3 2 3 2 4" xfId="9246" xr:uid="{00000000-0005-0000-0000-0000FB230000}"/>
    <cellStyle name="Normal 11 3 2 3 3" xfId="9247" xr:uid="{00000000-0005-0000-0000-0000FC230000}"/>
    <cellStyle name="Normal 11 3 2 3 3 2" xfId="9248" xr:uid="{00000000-0005-0000-0000-0000FD230000}"/>
    <cellStyle name="Normal 11 3 2 3 3 2 2" xfId="9249" xr:uid="{00000000-0005-0000-0000-0000FE230000}"/>
    <cellStyle name="Normal 11 3 2 3 3 3" xfId="9250" xr:uid="{00000000-0005-0000-0000-0000FF230000}"/>
    <cellStyle name="Normal 11 3 2 3 4" xfId="9251" xr:uid="{00000000-0005-0000-0000-000000240000}"/>
    <cellStyle name="Normal 11 3 2 3 4 2" xfId="9252" xr:uid="{00000000-0005-0000-0000-000001240000}"/>
    <cellStyle name="Normal 11 3 2 3 5" xfId="9253" xr:uid="{00000000-0005-0000-0000-000002240000}"/>
    <cellStyle name="Normal 11 3 2 4" xfId="9254" xr:uid="{00000000-0005-0000-0000-000003240000}"/>
    <cellStyle name="Normal 11 3 2 4 2" xfId="9255" xr:uid="{00000000-0005-0000-0000-000004240000}"/>
    <cellStyle name="Normal 11 3 2 4 2 2" xfId="9256" xr:uid="{00000000-0005-0000-0000-000005240000}"/>
    <cellStyle name="Normal 11 3 2 4 2 2 2" xfId="9257" xr:uid="{00000000-0005-0000-0000-000006240000}"/>
    <cellStyle name="Normal 11 3 2 4 2 3" xfId="9258" xr:uid="{00000000-0005-0000-0000-000007240000}"/>
    <cellStyle name="Normal 11 3 2 4 3" xfId="9259" xr:uid="{00000000-0005-0000-0000-000008240000}"/>
    <cellStyle name="Normal 11 3 2 4 3 2" xfId="9260" xr:uid="{00000000-0005-0000-0000-000009240000}"/>
    <cellStyle name="Normal 11 3 2 4 4" xfId="9261" xr:uid="{00000000-0005-0000-0000-00000A240000}"/>
    <cellStyle name="Normal 11 3 2 5" xfId="9262" xr:uid="{00000000-0005-0000-0000-00000B240000}"/>
    <cellStyle name="Normal 11 3 2 5 2" xfId="9263" xr:uid="{00000000-0005-0000-0000-00000C240000}"/>
    <cellStyle name="Normal 11 3 2 5 2 2" xfId="9264" xr:uid="{00000000-0005-0000-0000-00000D240000}"/>
    <cellStyle name="Normal 11 3 2 5 2 2 2" xfId="9265" xr:uid="{00000000-0005-0000-0000-00000E240000}"/>
    <cellStyle name="Normal 11 3 2 5 2 3" xfId="9266" xr:uid="{00000000-0005-0000-0000-00000F240000}"/>
    <cellStyle name="Normal 11 3 2 5 3" xfId="9267" xr:uid="{00000000-0005-0000-0000-000010240000}"/>
    <cellStyle name="Normal 11 3 2 5 3 2" xfId="9268" xr:uid="{00000000-0005-0000-0000-000011240000}"/>
    <cellStyle name="Normal 11 3 2 5 4" xfId="9269" xr:uid="{00000000-0005-0000-0000-000012240000}"/>
    <cellStyle name="Normal 11 3 2 6" xfId="9270" xr:uid="{00000000-0005-0000-0000-000013240000}"/>
    <cellStyle name="Normal 11 3 2 6 2" xfId="9271" xr:uid="{00000000-0005-0000-0000-000014240000}"/>
    <cellStyle name="Normal 11 3 2 6 2 2" xfId="9272" xr:uid="{00000000-0005-0000-0000-000015240000}"/>
    <cellStyle name="Normal 11 3 2 6 3" xfId="9273" xr:uid="{00000000-0005-0000-0000-000016240000}"/>
    <cellStyle name="Normal 11 3 2 7" xfId="9274" xr:uid="{00000000-0005-0000-0000-000017240000}"/>
    <cellStyle name="Normal 11 3 2 7 2" xfId="9275" xr:uid="{00000000-0005-0000-0000-000018240000}"/>
    <cellStyle name="Normal 11 3 2 8" xfId="9276" xr:uid="{00000000-0005-0000-0000-000019240000}"/>
    <cellStyle name="Normal 11 3 2 8 2" xfId="9277" xr:uid="{00000000-0005-0000-0000-00001A240000}"/>
    <cellStyle name="Normal 11 3 2 9" xfId="9278" xr:uid="{00000000-0005-0000-0000-00001B240000}"/>
    <cellStyle name="Normal 11 3 3" xfId="9279" xr:uid="{00000000-0005-0000-0000-00001C240000}"/>
    <cellStyle name="Normal 11 3 3 2" xfId="9280" xr:uid="{00000000-0005-0000-0000-00001D240000}"/>
    <cellStyle name="Normal 11 3 3 2 2" xfId="9281" xr:uid="{00000000-0005-0000-0000-00001E240000}"/>
    <cellStyle name="Normal 11 3 3 2 2 2" xfId="9282" xr:uid="{00000000-0005-0000-0000-00001F240000}"/>
    <cellStyle name="Normal 11 3 3 2 2 2 2" xfId="9283" xr:uid="{00000000-0005-0000-0000-000020240000}"/>
    <cellStyle name="Normal 11 3 3 2 2 2 2 2" xfId="9284" xr:uid="{00000000-0005-0000-0000-000021240000}"/>
    <cellStyle name="Normal 11 3 3 2 2 2 3" xfId="9285" xr:uid="{00000000-0005-0000-0000-000022240000}"/>
    <cellStyle name="Normal 11 3 3 2 2 3" xfId="9286" xr:uid="{00000000-0005-0000-0000-000023240000}"/>
    <cellStyle name="Normal 11 3 3 2 2 3 2" xfId="9287" xr:uid="{00000000-0005-0000-0000-000024240000}"/>
    <cellStyle name="Normal 11 3 3 2 2 4" xfId="9288" xr:uid="{00000000-0005-0000-0000-000025240000}"/>
    <cellStyle name="Normal 11 3 3 2 3" xfId="9289" xr:uid="{00000000-0005-0000-0000-000026240000}"/>
    <cellStyle name="Normal 11 3 3 2 3 2" xfId="9290" xr:uid="{00000000-0005-0000-0000-000027240000}"/>
    <cellStyle name="Normal 11 3 3 2 3 2 2" xfId="9291" xr:uid="{00000000-0005-0000-0000-000028240000}"/>
    <cellStyle name="Normal 11 3 3 2 3 3" xfId="9292" xr:uid="{00000000-0005-0000-0000-000029240000}"/>
    <cellStyle name="Normal 11 3 3 2 4" xfId="9293" xr:uid="{00000000-0005-0000-0000-00002A240000}"/>
    <cellStyle name="Normal 11 3 3 2 4 2" xfId="9294" xr:uid="{00000000-0005-0000-0000-00002B240000}"/>
    <cellStyle name="Normal 11 3 3 2 5" xfId="9295" xr:uid="{00000000-0005-0000-0000-00002C240000}"/>
    <cellStyle name="Normal 11 3 3 3" xfId="9296" xr:uid="{00000000-0005-0000-0000-00002D240000}"/>
    <cellStyle name="Normal 11 3 3 3 2" xfId="9297" xr:uid="{00000000-0005-0000-0000-00002E240000}"/>
    <cellStyle name="Normal 11 3 3 3 2 2" xfId="9298" xr:uid="{00000000-0005-0000-0000-00002F240000}"/>
    <cellStyle name="Normal 11 3 3 3 2 2 2" xfId="9299" xr:uid="{00000000-0005-0000-0000-000030240000}"/>
    <cellStyle name="Normal 11 3 3 3 2 3" xfId="9300" xr:uid="{00000000-0005-0000-0000-000031240000}"/>
    <cellStyle name="Normal 11 3 3 3 3" xfId="9301" xr:uid="{00000000-0005-0000-0000-000032240000}"/>
    <cellStyle name="Normal 11 3 3 3 3 2" xfId="9302" xr:uid="{00000000-0005-0000-0000-000033240000}"/>
    <cellStyle name="Normal 11 3 3 3 4" xfId="9303" xr:uid="{00000000-0005-0000-0000-000034240000}"/>
    <cellStyle name="Normal 11 3 3 4" xfId="9304" xr:uid="{00000000-0005-0000-0000-000035240000}"/>
    <cellStyle name="Normal 11 3 3 4 2" xfId="9305" xr:uid="{00000000-0005-0000-0000-000036240000}"/>
    <cellStyle name="Normal 11 3 3 4 2 2" xfId="9306" xr:uid="{00000000-0005-0000-0000-000037240000}"/>
    <cellStyle name="Normal 11 3 3 4 2 2 2" xfId="9307" xr:uid="{00000000-0005-0000-0000-000038240000}"/>
    <cellStyle name="Normal 11 3 3 4 2 3" xfId="9308" xr:uid="{00000000-0005-0000-0000-000039240000}"/>
    <cellStyle name="Normal 11 3 3 4 3" xfId="9309" xr:uid="{00000000-0005-0000-0000-00003A240000}"/>
    <cellStyle name="Normal 11 3 3 4 3 2" xfId="9310" xr:uid="{00000000-0005-0000-0000-00003B240000}"/>
    <cellStyle name="Normal 11 3 3 4 4" xfId="9311" xr:uid="{00000000-0005-0000-0000-00003C240000}"/>
    <cellStyle name="Normal 11 3 3 5" xfId="9312" xr:uid="{00000000-0005-0000-0000-00003D240000}"/>
    <cellStyle name="Normal 11 3 3 5 2" xfId="9313" xr:uid="{00000000-0005-0000-0000-00003E240000}"/>
    <cellStyle name="Normal 11 3 3 5 2 2" xfId="9314" xr:uid="{00000000-0005-0000-0000-00003F240000}"/>
    <cellStyle name="Normal 11 3 3 5 3" xfId="9315" xr:uid="{00000000-0005-0000-0000-000040240000}"/>
    <cellStyle name="Normal 11 3 3 6" xfId="9316" xr:uid="{00000000-0005-0000-0000-000041240000}"/>
    <cellStyle name="Normal 11 3 3 6 2" xfId="9317" xr:uid="{00000000-0005-0000-0000-000042240000}"/>
    <cellStyle name="Normal 11 3 3 7" xfId="9318" xr:uid="{00000000-0005-0000-0000-000043240000}"/>
    <cellStyle name="Normal 11 3 3 7 2" xfId="9319" xr:uid="{00000000-0005-0000-0000-000044240000}"/>
    <cellStyle name="Normal 11 3 3 8" xfId="9320" xr:uid="{00000000-0005-0000-0000-000045240000}"/>
    <cellStyle name="Normal 11 3 4" xfId="9321" xr:uid="{00000000-0005-0000-0000-000046240000}"/>
    <cellStyle name="Normal 11 3 4 2" xfId="9322" xr:uid="{00000000-0005-0000-0000-000047240000}"/>
    <cellStyle name="Normal 11 3 4 2 2" xfId="9323" xr:uid="{00000000-0005-0000-0000-000048240000}"/>
    <cellStyle name="Normal 11 3 4 2 2 2" xfId="9324" xr:uid="{00000000-0005-0000-0000-000049240000}"/>
    <cellStyle name="Normal 11 3 4 2 2 2 2" xfId="9325" xr:uid="{00000000-0005-0000-0000-00004A240000}"/>
    <cellStyle name="Normal 11 3 4 2 2 3" xfId="9326" xr:uid="{00000000-0005-0000-0000-00004B240000}"/>
    <cellStyle name="Normal 11 3 4 2 3" xfId="9327" xr:uid="{00000000-0005-0000-0000-00004C240000}"/>
    <cellStyle name="Normal 11 3 4 2 3 2" xfId="9328" xr:uid="{00000000-0005-0000-0000-00004D240000}"/>
    <cellStyle name="Normal 11 3 4 2 4" xfId="9329" xr:uid="{00000000-0005-0000-0000-00004E240000}"/>
    <cellStyle name="Normal 11 3 4 3" xfId="9330" xr:uid="{00000000-0005-0000-0000-00004F240000}"/>
    <cellStyle name="Normal 11 3 4 3 2" xfId="9331" xr:uid="{00000000-0005-0000-0000-000050240000}"/>
    <cellStyle name="Normal 11 3 4 3 2 2" xfId="9332" xr:uid="{00000000-0005-0000-0000-000051240000}"/>
    <cellStyle name="Normal 11 3 4 3 3" xfId="9333" xr:uid="{00000000-0005-0000-0000-000052240000}"/>
    <cellStyle name="Normal 11 3 4 4" xfId="9334" xr:uid="{00000000-0005-0000-0000-000053240000}"/>
    <cellStyle name="Normal 11 3 4 4 2" xfId="9335" xr:uid="{00000000-0005-0000-0000-000054240000}"/>
    <cellStyle name="Normal 11 3 4 5" xfId="9336" xr:uid="{00000000-0005-0000-0000-000055240000}"/>
    <cellStyle name="Normal 11 3 5" xfId="9337" xr:uid="{00000000-0005-0000-0000-000056240000}"/>
    <cellStyle name="Normal 11 3 5 2" xfId="9338" xr:uid="{00000000-0005-0000-0000-000057240000}"/>
    <cellStyle name="Normal 11 3 5 2 2" xfId="9339" xr:uid="{00000000-0005-0000-0000-000058240000}"/>
    <cellStyle name="Normal 11 3 5 2 2 2" xfId="9340" xr:uid="{00000000-0005-0000-0000-000059240000}"/>
    <cellStyle name="Normal 11 3 5 2 3" xfId="9341" xr:uid="{00000000-0005-0000-0000-00005A240000}"/>
    <cellStyle name="Normal 11 3 5 3" xfId="9342" xr:uid="{00000000-0005-0000-0000-00005B240000}"/>
    <cellStyle name="Normal 11 3 5 3 2" xfId="9343" xr:uid="{00000000-0005-0000-0000-00005C240000}"/>
    <cellStyle name="Normal 11 3 5 4" xfId="9344" xr:uid="{00000000-0005-0000-0000-00005D240000}"/>
    <cellStyle name="Normal 11 3 6" xfId="9345" xr:uid="{00000000-0005-0000-0000-00005E240000}"/>
    <cellStyle name="Normal 11 3 6 2" xfId="9346" xr:uid="{00000000-0005-0000-0000-00005F240000}"/>
    <cellStyle name="Normal 11 3 6 2 2" xfId="9347" xr:uid="{00000000-0005-0000-0000-000060240000}"/>
    <cellStyle name="Normal 11 3 6 2 2 2" xfId="9348" xr:uid="{00000000-0005-0000-0000-000061240000}"/>
    <cellStyle name="Normal 11 3 6 2 3" xfId="9349" xr:uid="{00000000-0005-0000-0000-000062240000}"/>
    <cellStyle name="Normal 11 3 6 3" xfId="9350" xr:uid="{00000000-0005-0000-0000-000063240000}"/>
    <cellStyle name="Normal 11 3 6 3 2" xfId="9351" xr:uid="{00000000-0005-0000-0000-000064240000}"/>
    <cellStyle name="Normal 11 3 6 4" xfId="9352" xr:uid="{00000000-0005-0000-0000-000065240000}"/>
    <cellStyle name="Normal 11 3 7" xfId="9353" xr:uid="{00000000-0005-0000-0000-000066240000}"/>
    <cellStyle name="Normal 11 3 7 2" xfId="9354" xr:uid="{00000000-0005-0000-0000-000067240000}"/>
    <cellStyle name="Normal 11 3 7 2 2" xfId="9355" xr:uid="{00000000-0005-0000-0000-000068240000}"/>
    <cellStyle name="Normal 11 3 7 3" xfId="9356" xr:uid="{00000000-0005-0000-0000-000069240000}"/>
    <cellStyle name="Normal 11 3 8" xfId="9357" xr:uid="{00000000-0005-0000-0000-00006A240000}"/>
    <cellStyle name="Normal 11 3 8 2" xfId="9358" xr:uid="{00000000-0005-0000-0000-00006B240000}"/>
    <cellStyle name="Normal 11 3 9" xfId="9359" xr:uid="{00000000-0005-0000-0000-00006C240000}"/>
    <cellStyle name="Normal 11 3 9 2" xfId="9360" xr:uid="{00000000-0005-0000-0000-00006D240000}"/>
    <cellStyle name="Normal 11 4" xfId="9361" xr:uid="{00000000-0005-0000-0000-00006E240000}"/>
    <cellStyle name="Normal 11 4 2" xfId="9362" xr:uid="{00000000-0005-0000-0000-00006F240000}"/>
    <cellStyle name="Normal 11 4 2 2" xfId="9363" xr:uid="{00000000-0005-0000-0000-000070240000}"/>
    <cellStyle name="Normal 11 4 2 2 2" xfId="9364" xr:uid="{00000000-0005-0000-0000-000071240000}"/>
    <cellStyle name="Normal 11 4 2 2 2 2" xfId="9365" xr:uid="{00000000-0005-0000-0000-000072240000}"/>
    <cellStyle name="Normal 11 4 2 2 2 2 2" xfId="9366" xr:uid="{00000000-0005-0000-0000-000073240000}"/>
    <cellStyle name="Normal 11 4 2 2 2 2 2 2" xfId="9367" xr:uid="{00000000-0005-0000-0000-000074240000}"/>
    <cellStyle name="Normal 11 4 2 2 2 2 3" xfId="9368" xr:uid="{00000000-0005-0000-0000-000075240000}"/>
    <cellStyle name="Normal 11 4 2 2 2 3" xfId="9369" xr:uid="{00000000-0005-0000-0000-000076240000}"/>
    <cellStyle name="Normal 11 4 2 2 2 3 2" xfId="9370" xr:uid="{00000000-0005-0000-0000-000077240000}"/>
    <cellStyle name="Normal 11 4 2 2 2 4" xfId="9371" xr:uid="{00000000-0005-0000-0000-000078240000}"/>
    <cellStyle name="Normal 11 4 2 2 3" xfId="9372" xr:uid="{00000000-0005-0000-0000-000079240000}"/>
    <cellStyle name="Normal 11 4 2 2 3 2" xfId="9373" xr:uid="{00000000-0005-0000-0000-00007A240000}"/>
    <cellStyle name="Normal 11 4 2 2 3 2 2" xfId="9374" xr:uid="{00000000-0005-0000-0000-00007B240000}"/>
    <cellStyle name="Normal 11 4 2 2 3 3" xfId="9375" xr:uid="{00000000-0005-0000-0000-00007C240000}"/>
    <cellStyle name="Normal 11 4 2 2 4" xfId="9376" xr:uid="{00000000-0005-0000-0000-00007D240000}"/>
    <cellStyle name="Normal 11 4 2 2 4 2" xfId="9377" xr:uid="{00000000-0005-0000-0000-00007E240000}"/>
    <cellStyle name="Normal 11 4 2 2 5" xfId="9378" xr:uid="{00000000-0005-0000-0000-00007F240000}"/>
    <cellStyle name="Normal 11 4 2 3" xfId="9379" xr:uid="{00000000-0005-0000-0000-000080240000}"/>
    <cellStyle name="Normal 11 4 2 3 2" xfId="9380" xr:uid="{00000000-0005-0000-0000-000081240000}"/>
    <cellStyle name="Normal 11 4 2 3 2 2" xfId="9381" xr:uid="{00000000-0005-0000-0000-000082240000}"/>
    <cellStyle name="Normal 11 4 2 3 2 2 2" xfId="9382" xr:uid="{00000000-0005-0000-0000-000083240000}"/>
    <cellStyle name="Normal 11 4 2 3 2 3" xfId="9383" xr:uid="{00000000-0005-0000-0000-000084240000}"/>
    <cellStyle name="Normal 11 4 2 3 3" xfId="9384" xr:uid="{00000000-0005-0000-0000-000085240000}"/>
    <cellStyle name="Normal 11 4 2 3 3 2" xfId="9385" xr:uid="{00000000-0005-0000-0000-000086240000}"/>
    <cellStyle name="Normal 11 4 2 3 4" xfId="9386" xr:uid="{00000000-0005-0000-0000-000087240000}"/>
    <cellStyle name="Normal 11 4 2 4" xfId="9387" xr:uid="{00000000-0005-0000-0000-000088240000}"/>
    <cellStyle name="Normal 11 4 2 4 2" xfId="9388" xr:uid="{00000000-0005-0000-0000-000089240000}"/>
    <cellStyle name="Normal 11 4 2 4 2 2" xfId="9389" xr:uid="{00000000-0005-0000-0000-00008A240000}"/>
    <cellStyle name="Normal 11 4 2 4 2 2 2" xfId="9390" xr:uid="{00000000-0005-0000-0000-00008B240000}"/>
    <cellStyle name="Normal 11 4 2 4 2 3" xfId="9391" xr:uid="{00000000-0005-0000-0000-00008C240000}"/>
    <cellStyle name="Normal 11 4 2 4 3" xfId="9392" xr:uid="{00000000-0005-0000-0000-00008D240000}"/>
    <cellStyle name="Normal 11 4 2 4 3 2" xfId="9393" xr:uid="{00000000-0005-0000-0000-00008E240000}"/>
    <cellStyle name="Normal 11 4 2 4 4" xfId="9394" xr:uid="{00000000-0005-0000-0000-00008F240000}"/>
    <cellStyle name="Normal 11 4 2 5" xfId="9395" xr:uid="{00000000-0005-0000-0000-000090240000}"/>
    <cellStyle name="Normal 11 4 2 5 2" xfId="9396" xr:uid="{00000000-0005-0000-0000-000091240000}"/>
    <cellStyle name="Normal 11 4 2 5 2 2" xfId="9397" xr:uid="{00000000-0005-0000-0000-000092240000}"/>
    <cellStyle name="Normal 11 4 2 5 3" xfId="9398" xr:uid="{00000000-0005-0000-0000-000093240000}"/>
    <cellStyle name="Normal 11 4 2 6" xfId="9399" xr:uid="{00000000-0005-0000-0000-000094240000}"/>
    <cellStyle name="Normal 11 4 2 6 2" xfId="9400" xr:uid="{00000000-0005-0000-0000-000095240000}"/>
    <cellStyle name="Normal 11 4 2 7" xfId="9401" xr:uid="{00000000-0005-0000-0000-000096240000}"/>
    <cellStyle name="Normal 11 4 2 7 2" xfId="9402" xr:uid="{00000000-0005-0000-0000-000097240000}"/>
    <cellStyle name="Normal 11 4 2 8" xfId="9403" xr:uid="{00000000-0005-0000-0000-000098240000}"/>
    <cellStyle name="Normal 11 4 3" xfId="9404" xr:uid="{00000000-0005-0000-0000-000099240000}"/>
    <cellStyle name="Normal 11 4 3 2" xfId="9405" xr:uid="{00000000-0005-0000-0000-00009A240000}"/>
    <cellStyle name="Normal 11 4 3 2 2" xfId="9406" xr:uid="{00000000-0005-0000-0000-00009B240000}"/>
    <cellStyle name="Normal 11 4 3 2 2 2" xfId="9407" xr:uid="{00000000-0005-0000-0000-00009C240000}"/>
    <cellStyle name="Normal 11 4 3 2 2 2 2" xfId="9408" xr:uid="{00000000-0005-0000-0000-00009D240000}"/>
    <cellStyle name="Normal 11 4 3 2 2 3" xfId="9409" xr:uid="{00000000-0005-0000-0000-00009E240000}"/>
    <cellStyle name="Normal 11 4 3 2 3" xfId="9410" xr:uid="{00000000-0005-0000-0000-00009F240000}"/>
    <cellStyle name="Normal 11 4 3 2 3 2" xfId="9411" xr:uid="{00000000-0005-0000-0000-0000A0240000}"/>
    <cellStyle name="Normal 11 4 3 2 4" xfId="9412" xr:uid="{00000000-0005-0000-0000-0000A1240000}"/>
    <cellStyle name="Normal 11 4 3 3" xfId="9413" xr:uid="{00000000-0005-0000-0000-0000A2240000}"/>
    <cellStyle name="Normal 11 4 3 3 2" xfId="9414" xr:uid="{00000000-0005-0000-0000-0000A3240000}"/>
    <cellStyle name="Normal 11 4 3 3 2 2" xfId="9415" xr:uid="{00000000-0005-0000-0000-0000A4240000}"/>
    <cellStyle name="Normal 11 4 3 3 3" xfId="9416" xr:uid="{00000000-0005-0000-0000-0000A5240000}"/>
    <cellStyle name="Normal 11 4 3 4" xfId="9417" xr:uid="{00000000-0005-0000-0000-0000A6240000}"/>
    <cellStyle name="Normal 11 4 3 4 2" xfId="9418" xr:uid="{00000000-0005-0000-0000-0000A7240000}"/>
    <cellStyle name="Normal 11 4 3 5" xfId="9419" xr:uid="{00000000-0005-0000-0000-0000A8240000}"/>
    <cellStyle name="Normal 11 4 4" xfId="9420" xr:uid="{00000000-0005-0000-0000-0000A9240000}"/>
    <cellStyle name="Normal 11 4 4 2" xfId="9421" xr:uid="{00000000-0005-0000-0000-0000AA240000}"/>
    <cellStyle name="Normal 11 4 4 2 2" xfId="9422" xr:uid="{00000000-0005-0000-0000-0000AB240000}"/>
    <cellStyle name="Normal 11 4 4 2 2 2" xfId="9423" xr:uid="{00000000-0005-0000-0000-0000AC240000}"/>
    <cellStyle name="Normal 11 4 4 2 3" xfId="9424" xr:uid="{00000000-0005-0000-0000-0000AD240000}"/>
    <cellStyle name="Normal 11 4 4 3" xfId="9425" xr:uid="{00000000-0005-0000-0000-0000AE240000}"/>
    <cellStyle name="Normal 11 4 4 3 2" xfId="9426" xr:uid="{00000000-0005-0000-0000-0000AF240000}"/>
    <cellStyle name="Normal 11 4 4 4" xfId="9427" xr:uid="{00000000-0005-0000-0000-0000B0240000}"/>
    <cellStyle name="Normal 11 4 5" xfId="9428" xr:uid="{00000000-0005-0000-0000-0000B1240000}"/>
    <cellStyle name="Normal 11 4 5 2" xfId="9429" xr:uid="{00000000-0005-0000-0000-0000B2240000}"/>
    <cellStyle name="Normal 11 4 5 2 2" xfId="9430" xr:uid="{00000000-0005-0000-0000-0000B3240000}"/>
    <cellStyle name="Normal 11 4 5 2 2 2" xfId="9431" xr:uid="{00000000-0005-0000-0000-0000B4240000}"/>
    <cellStyle name="Normal 11 4 5 2 3" xfId="9432" xr:uid="{00000000-0005-0000-0000-0000B5240000}"/>
    <cellStyle name="Normal 11 4 5 3" xfId="9433" xr:uid="{00000000-0005-0000-0000-0000B6240000}"/>
    <cellStyle name="Normal 11 4 5 3 2" xfId="9434" xr:uid="{00000000-0005-0000-0000-0000B7240000}"/>
    <cellStyle name="Normal 11 4 5 4" xfId="9435" xr:uid="{00000000-0005-0000-0000-0000B8240000}"/>
    <cellStyle name="Normal 11 4 6" xfId="9436" xr:uid="{00000000-0005-0000-0000-0000B9240000}"/>
    <cellStyle name="Normal 11 4 6 2" xfId="9437" xr:uid="{00000000-0005-0000-0000-0000BA240000}"/>
    <cellStyle name="Normal 11 4 6 2 2" xfId="9438" xr:uid="{00000000-0005-0000-0000-0000BB240000}"/>
    <cellStyle name="Normal 11 4 6 3" xfId="9439" xr:uid="{00000000-0005-0000-0000-0000BC240000}"/>
    <cellStyle name="Normal 11 4 7" xfId="9440" xr:uid="{00000000-0005-0000-0000-0000BD240000}"/>
    <cellStyle name="Normal 11 4 7 2" xfId="9441" xr:uid="{00000000-0005-0000-0000-0000BE240000}"/>
    <cellStyle name="Normal 11 4 8" xfId="9442" xr:uid="{00000000-0005-0000-0000-0000BF240000}"/>
    <cellStyle name="Normal 11 4 8 2" xfId="9443" xr:uid="{00000000-0005-0000-0000-0000C0240000}"/>
    <cellStyle name="Normal 11 4 9" xfId="9444" xr:uid="{00000000-0005-0000-0000-0000C1240000}"/>
    <cellStyle name="Normal 11 5" xfId="9445" xr:uid="{00000000-0005-0000-0000-0000C2240000}"/>
    <cellStyle name="Normal 11 5 2" xfId="9446" xr:uid="{00000000-0005-0000-0000-0000C3240000}"/>
    <cellStyle name="Normal 11 5 2 2" xfId="9447" xr:uid="{00000000-0005-0000-0000-0000C4240000}"/>
    <cellStyle name="Normal 11 5 2 2 2" xfId="9448" xr:uid="{00000000-0005-0000-0000-0000C5240000}"/>
    <cellStyle name="Normal 11 5 2 2 2 2" xfId="9449" xr:uid="{00000000-0005-0000-0000-0000C6240000}"/>
    <cellStyle name="Normal 11 5 2 2 2 2 2" xfId="9450" xr:uid="{00000000-0005-0000-0000-0000C7240000}"/>
    <cellStyle name="Normal 11 5 2 2 2 3" xfId="9451" xr:uid="{00000000-0005-0000-0000-0000C8240000}"/>
    <cellStyle name="Normal 11 5 2 2 3" xfId="9452" xr:uid="{00000000-0005-0000-0000-0000C9240000}"/>
    <cellStyle name="Normal 11 5 2 2 3 2" xfId="9453" xr:uid="{00000000-0005-0000-0000-0000CA240000}"/>
    <cellStyle name="Normal 11 5 2 2 4" xfId="9454" xr:uid="{00000000-0005-0000-0000-0000CB240000}"/>
    <cellStyle name="Normal 11 5 2 3" xfId="9455" xr:uid="{00000000-0005-0000-0000-0000CC240000}"/>
    <cellStyle name="Normal 11 5 2 3 2" xfId="9456" xr:uid="{00000000-0005-0000-0000-0000CD240000}"/>
    <cellStyle name="Normal 11 5 2 3 2 2" xfId="9457" xr:uid="{00000000-0005-0000-0000-0000CE240000}"/>
    <cellStyle name="Normal 11 5 2 3 3" xfId="9458" xr:uid="{00000000-0005-0000-0000-0000CF240000}"/>
    <cellStyle name="Normal 11 5 2 4" xfId="9459" xr:uid="{00000000-0005-0000-0000-0000D0240000}"/>
    <cellStyle name="Normal 11 5 2 4 2" xfId="9460" xr:uid="{00000000-0005-0000-0000-0000D1240000}"/>
    <cellStyle name="Normal 11 5 2 5" xfId="9461" xr:uid="{00000000-0005-0000-0000-0000D2240000}"/>
    <cellStyle name="Normal 11 5 3" xfId="9462" xr:uid="{00000000-0005-0000-0000-0000D3240000}"/>
    <cellStyle name="Normal 11 5 3 2" xfId="9463" xr:uid="{00000000-0005-0000-0000-0000D4240000}"/>
    <cellStyle name="Normal 11 5 3 2 2" xfId="9464" xr:uid="{00000000-0005-0000-0000-0000D5240000}"/>
    <cellStyle name="Normal 11 5 3 2 2 2" xfId="9465" xr:uid="{00000000-0005-0000-0000-0000D6240000}"/>
    <cellStyle name="Normal 11 5 3 2 3" xfId="9466" xr:uid="{00000000-0005-0000-0000-0000D7240000}"/>
    <cellStyle name="Normal 11 5 3 3" xfId="9467" xr:uid="{00000000-0005-0000-0000-0000D8240000}"/>
    <cellStyle name="Normal 11 5 3 3 2" xfId="9468" xr:uid="{00000000-0005-0000-0000-0000D9240000}"/>
    <cellStyle name="Normal 11 5 3 4" xfId="9469" xr:uid="{00000000-0005-0000-0000-0000DA240000}"/>
    <cellStyle name="Normal 11 5 4" xfId="9470" xr:uid="{00000000-0005-0000-0000-0000DB240000}"/>
    <cellStyle name="Normal 11 5 4 2" xfId="9471" xr:uid="{00000000-0005-0000-0000-0000DC240000}"/>
    <cellStyle name="Normal 11 5 4 2 2" xfId="9472" xr:uid="{00000000-0005-0000-0000-0000DD240000}"/>
    <cellStyle name="Normal 11 5 4 2 2 2" xfId="9473" xr:uid="{00000000-0005-0000-0000-0000DE240000}"/>
    <cellStyle name="Normal 11 5 4 2 3" xfId="9474" xr:uid="{00000000-0005-0000-0000-0000DF240000}"/>
    <cellStyle name="Normal 11 5 4 3" xfId="9475" xr:uid="{00000000-0005-0000-0000-0000E0240000}"/>
    <cellStyle name="Normal 11 5 4 3 2" xfId="9476" xr:uid="{00000000-0005-0000-0000-0000E1240000}"/>
    <cellStyle name="Normal 11 5 4 4" xfId="9477" xr:uid="{00000000-0005-0000-0000-0000E2240000}"/>
    <cellStyle name="Normal 11 5 5" xfId="9478" xr:uid="{00000000-0005-0000-0000-0000E3240000}"/>
    <cellStyle name="Normal 11 5 5 2" xfId="9479" xr:uid="{00000000-0005-0000-0000-0000E4240000}"/>
    <cellStyle name="Normal 11 5 5 2 2" xfId="9480" xr:uid="{00000000-0005-0000-0000-0000E5240000}"/>
    <cellStyle name="Normal 11 5 5 3" xfId="9481" xr:uid="{00000000-0005-0000-0000-0000E6240000}"/>
    <cellStyle name="Normal 11 5 6" xfId="9482" xr:uid="{00000000-0005-0000-0000-0000E7240000}"/>
    <cellStyle name="Normal 11 5 6 2" xfId="9483" xr:uid="{00000000-0005-0000-0000-0000E8240000}"/>
    <cellStyle name="Normal 11 5 7" xfId="9484" xr:uid="{00000000-0005-0000-0000-0000E9240000}"/>
    <cellStyle name="Normal 11 5 7 2" xfId="9485" xr:uid="{00000000-0005-0000-0000-0000EA240000}"/>
    <cellStyle name="Normal 11 5 8" xfId="9486" xr:uid="{00000000-0005-0000-0000-0000EB240000}"/>
    <cellStyle name="Normal 11 6" xfId="9487" xr:uid="{00000000-0005-0000-0000-0000EC240000}"/>
    <cellStyle name="Normal 11 6 2" xfId="9488" xr:uid="{00000000-0005-0000-0000-0000ED240000}"/>
    <cellStyle name="Normal 11 6 2 2" xfId="9489" xr:uid="{00000000-0005-0000-0000-0000EE240000}"/>
    <cellStyle name="Normal 11 6 2 2 2" xfId="9490" xr:uid="{00000000-0005-0000-0000-0000EF240000}"/>
    <cellStyle name="Normal 11 6 2 2 2 2" xfId="9491" xr:uid="{00000000-0005-0000-0000-0000F0240000}"/>
    <cellStyle name="Normal 11 6 2 2 3" xfId="9492" xr:uid="{00000000-0005-0000-0000-0000F1240000}"/>
    <cellStyle name="Normal 11 6 2 3" xfId="9493" xr:uid="{00000000-0005-0000-0000-0000F2240000}"/>
    <cellStyle name="Normal 11 6 2 3 2" xfId="9494" xr:uid="{00000000-0005-0000-0000-0000F3240000}"/>
    <cellStyle name="Normal 11 6 2 4" xfId="9495" xr:uid="{00000000-0005-0000-0000-0000F4240000}"/>
    <cellStyle name="Normal 11 6 3" xfId="9496" xr:uid="{00000000-0005-0000-0000-0000F5240000}"/>
    <cellStyle name="Normal 11 6 3 2" xfId="9497" xr:uid="{00000000-0005-0000-0000-0000F6240000}"/>
    <cellStyle name="Normal 11 6 3 2 2" xfId="9498" xr:uid="{00000000-0005-0000-0000-0000F7240000}"/>
    <cellStyle name="Normal 11 6 3 3" xfId="9499" xr:uid="{00000000-0005-0000-0000-0000F8240000}"/>
    <cellStyle name="Normal 11 6 4" xfId="9500" xr:uid="{00000000-0005-0000-0000-0000F9240000}"/>
    <cellStyle name="Normal 11 6 4 2" xfId="9501" xr:uid="{00000000-0005-0000-0000-0000FA240000}"/>
    <cellStyle name="Normal 11 6 5" xfId="9502" xr:uid="{00000000-0005-0000-0000-0000FB240000}"/>
    <cellStyle name="Normal 11 7" xfId="9503" xr:uid="{00000000-0005-0000-0000-0000FC240000}"/>
    <cellStyle name="Normal 11 7 2" xfId="9504" xr:uid="{00000000-0005-0000-0000-0000FD240000}"/>
    <cellStyle name="Normal 11 7 2 2" xfId="9505" xr:uid="{00000000-0005-0000-0000-0000FE240000}"/>
    <cellStyle name="Normal 11 7 2 2 2" xfId="9506" xr:uid="{00000000-0005-0000-0000-0000FF240000}"/>
    <cellStyle name="Normal 11 7 2 3" xfId="9507" xr:uid="{00000000-0005-0000-0000-000000250000}"/>
    <cellStyle name="Normal 11 7 3" xfId="9508" xr:uid="{00000000-0005-0000-0000-000001250000}"/>
    <cellStyle name="Normal 11 7 3 2" xfId="9509" xr:uid="{00000000-0005-0000-0000-000002250000}"/>
    <cellStyle name="Normal 11 7 4" xfId="9510" xr:uid="{00000000-0005-0000-0000-000003250000}"/>
    <cellStyle name="Normal 11 8" xfId="9511" xr:uid="{00000000-0005-0000-0000-000004250000}"/>
    <cellStyle name="Normal 11 8 2" xfId="9512" xr:uid="{00000000-0005-0000-0000-000005250000}"/>
    <cellStyle name="Normal 11 8 2 2" xfId="9513" xr:uid="{00000000-0005-0000-0000-000006250000}"/>
    <cellStyle name="Normal 11 8 2 2 2" xfId="9514" xr:uid="{00000000-0005-0000-0000-000007250000}"/>
    <cellStyle name="Normal 11 8 2 3" xfId="9515" xr:uid="{00000000-0005-0000-0000-000008250000}"/>
    <cellStyle name="Normal 11 8 3" xfId="9516" xr:uid="{00000000-0005-0000-0000-000009250000}"/>
    <cellStyle name="Normal 11 8 3 2" xfId="9517" xr:uid="{00000000-0005-0000-0000-00000A250000}"/>
    <cellStyle name="Normal 11 8 4" xfId="9518" xr:uid="{00000000-0005-0000-0000-00000B250000}"/>
    <cellStyle name="Normal 11 9" xfId="9519" xr:uid="{00000000-0005-0000-0000-00000C250000}"/>
    <cellStyle name="Normal 11 9 2" xfId="9520" xr:uid="{00000000-0005-0000-0000-00000D250000}"/>
    <cellStyle name="Normal 11 9 2 2" xfId="9521" xr:uid="{00000000-0005-0000-0000-00000E250000}"/>
    <cellStyle name="Normal 11 9 3" xfId="9522" xr:uid="{00000000-0005-0000-0000-00000F250000}"/>
    <cellStyle name="Normal 12" xfId="9523" xr:uid="{00000000-0005-0000-0000-000010250000}"/>
    <cellStyle name="Normal 12 10" xfId="9524" xr:uid="{00000000-0005-0000-0000-000011250000}"/>
    <cellStyle name="Normal 12 10 2" xfId="9525" xr:uid="{00000000-0005-0000-0000-000012250000}"/>
    <cellStyle name="Normal 12 11" xfId="9526" xr:uid="{00000000-0005-0000-0000-000013250000}"/>
    <cellStyle name="Normal 12 11 2" xfId="9527" xr:uid="{00000000-0005-0000-0000-000014250000}"/>
    <cellStyle name="Normal 12 12" xfId="9528" xr:uid="{00000000-0005-0000-0000-000015250000}"/>
    <cellStyle name="Normal 12 13" xfId="9529" xr:uid="{00000000-0005-0000-0000-000016250000}"/>
    <cellStyle name="Normal 12 14" xfId="9530" xr:uid="{00000000-0005-0000-0000-000017250000}"/>
    <cellStyle name="Normal 12 2" xfId="9531" xr:uid="{00000000-0005-0000-0000-000018250000}"/>
    <cellStyle name="Normal 12 2 10" xfId="9532" xr:uid="{00000000-0005-0000-0000-000019250000}"/>
    <cellStyle name="Normal 12 2 11" xfId="9533" xr:uid="{00000000-0005-0000-0000-00001A250000}"/>
    <cellStyle name="Normal 12 2 2" xfId="9534" xr:uid="{00000000-0005-0000-0000-00001B250000}"/>
    <cellStyle name="Normal 12 2 2 10" xfId="9535" xr:uid="{00000000-0005-0000-0000-00001C250000}"/>
    <cellStyle name="Normal 12 2 2 2" xfId="9536" xr:uid="{00000000-0005-0000-0000-00001D250000}"/>
    <cellStyle name="Normal 12 2 2 2 2" xfId="9537" xr:uid="{00000000-0005-0000-0000-00001E250000}"/>
    <cellStyle name="Normal 12 2 2 2 2 2" xfId="9538" xr:uid="{00000000-0005-0000-0000-00001F250000}"/>
    <cellStyle name="Normal 12 2 2 2 2 2 2" xfId="9539" xr:uid="{00000000-0005-0000-0000-000020250000}"/>
    <cellStyle name="Normal 12 2 2 2 2 2 2 2" xfId="9540" xr:uid="{00000000-0005-0000-0000-000021250000}"/>
    <cellStyle name="Normal 12 2 2 2 2 2 2 2 2" xfId="9541" xr:uid="{00000000-0005-0000-0000-000022250000}"/>
    <cellStyle name="Normal 12 2 2 2 2 2 2 3" xfId="9542" xr:uid="{00000000-0005-0000-0000-000023250000}"/>
    <cellStyle name="Normal 12 2 2 2 2 2 3" xfId="9543" xr:uid="{00000000-0005-0000-0000-000024250000}"/>
    <cellStyle name="Normal 12 2 2 2 2 2 3 2" xfId="9544" xr:uid="{00000000-0005-0000-0000-000025250000}"/>
    <cellStyle name="Normal 12 2 2 2 2 2 4" xfId="9545" xr:uid="{00000000-0005-0000-0000-000026250000}"/>
    <cellStyle name="Normal 12 2 2 2 2 3" xfId="9546" xr:uid="{00000000-0005-0000-0000-000027250000}"/>
    <cellStyle name="Normal 12 2 2 2 2 3 2" xfId="9547" xr:uid="{00000000-0005-0000-0000-000028250000}"/>
    <cellStyle name="Normal 12 2 2 2 2 3 2 2" xfId="9548" xr:uid="{00000000-0005-0000-0000-000029250000}"/>
    <cellStyle name="Normal 12 2 2 2 2 3 3" xfId="9549" xr:uid="{00000000-0005-0000-0000-00002A250000}"/>
    <cellStyle name="Normal 12 2 2 2 2 4" xfId="9550" xr:uid="{00000000-0005-0000-0000-00002B250000}"/>
    <cellStyle name="Normal 12 2 2 2 2 4 2" xfId="9551" xr:uid="{00000000-0005-0000-0000-00002C250000}"/>
    <cellStyle name="Normal 12 2 2 2 2 5" xfId="9552" xr:uid="{00000000-0005-0000-0000-00002D250000}"/>
    <cellStyle name="Normal 12 2 2 2 3" xfId="9553" xr:uid="{00000000-0005-0000-0000-00002E250000}"/>
    <cellStyle name="Normal 12 2 2 2 3 2" xfId="9554" xr:uid="{00000000-0005-0000-0000-00002F250000}"/>
    <cellStyle name="Normal 12 2 2 2 3 2 2" xfId="9555" xr:uid="{00000000-0005-0000-0000-000030250000}"/>
    <cellStyle name="Normal 12 2 2 2 3 2 2 2" xfId="9556" xr:uid="{00000000-0005-0000-0000-000031250000}"/>
    <cellStyle name="Normal 12 2 2 2 3 2 3" xfId="9557" xr:uid="{00000000-0005-0000-0000-000032250000}"/>
    <cellStyle name="Normal 12 2 2 2 3 3" xfId="9558" xr:uid="{00000000-0005-0000-0000-000033250000}"/>
    <cellStyle name="Normal 12 2 2 2 3 3 2" xfId="9559" xr:uid="{00000000-0005-0000-0000-000034250000}"/>
    <cellStyle name="Normal 12 2 2 2 3 4" xfId="9560" xr:uid="{00000000-0005-0000-0000-000035250000}"/>
    <cellStyle name="Normal 12 2 2 2 4" xfId="9561" xr:uid="{00000000-0005-0000-0000-000036250000}"/>
    <cellStyle name="Normal 12 2 2 2 4 2" xfId="9562" xr:uid="{00000000-0005-0000-0000-000037250000}"/>
    <cellStyle name="Normal 12 2 2 2 4 2 2" xfId="9563" xr:uid="{00000000-0005-0000-0000-000038250000}"/>
    <cellStyle name="Normal 12 2 2 2 4 2 2 2" xfId="9564" xr:uid="{00000000-0005-0000-0000-000039250000}"/>
    <cellStyle name="Normal 12 2 2 2 4 2 3" xfId="9565" xr:uid="{00000000-0005-0000-0000-00003A250000}"/>
    <cellStyle name="Normal 12 2 2 2 4 3" xfId="9566" xr:uid="{00000000-0005-0000-0000-00003B250000}"/>
    <cellStyle name="Normal 12 2 2 2 4 3 2" xfId="9567" xr:uid="{00000000-0005-0000-0000-00003C250000}"/>
    <cellStyle name="Normal 12 2 2 2 4 4" xfId="9568" xr:uid="{00000000-0005-0000-0000-00003D250000}"/>
    <cellStyle name="Normal 12 2 2 2 5" xfId="9569" xr:uid="{00000000-0005-0000-0000-00003E250000}"/>
    <cellStyle name="Normal 12 2 2 2 5 2" xfId="9570" xr:uid="{00000000-0005-0000-0000-00003F250000}"/>
    <cellStyle name="Normal 12 2 2 2 5 2 2" xfId="9571" xr:uid="{00000000-0005-0000-0000-000040250000}"/>
    <cellStyle name="Normal 12 2 2 2 5 3" xfId="9572" xr:uid="{00000000-0005-0000-0000-000041250000}"/>
    <cellStyle name="Normal 12 2 2 2 6" xfId="9573" xr:uid="{00000000-0005-0000-0000-000042250000}"/>
    <cellStyle name="Normal 12 2 2 2 6 2" xfId="9574" xr:uid="{00000000-0005-0000-0000-000043250000}"/>
    <cellStyle name="Normal 12 2 2 2 7" xfId="9575" xr:uid="{00000000-0005-0000-0000-000044250000}"/>
    <cellStyle name="Normal 12 2 2 2 7 2" xfId="9576" xr:uid="{00000000-0005-0000-0000-000045250000}"/>
    <cellStyle name="Normal 12 2 2 2 8" xfId="9577" xr:uid="{00000000-0005-0000-0000-000046250000}"/>
    <cellStyle name="Normal 12 2 2 2 9" xfId="9578" xr:uid="{00000000-0005-0000-0000-000047250000}"/>
    <cellStyle name="Normal 12 2 2 3" xfId="9579" xr:uid="{00000000-0005-0000-0000-000048250000}"/>
    <cellStyle name="Normal 12 2 2 3 2" xfId="9580" xr:uid="{00000000-0005-0000-0000-000049250000}"/>
    <cellStyle name="Normal 12 2 2 3 2 2" xfId="9581" xr:uid="{00000000-0005-0000-0000-00004A250000}"/>
    <cellStyle name="Normal 12 2 2 3 2 2 2" xfId="9582" xr:uid="{00000000-0005-0000-0000-00004B250000}"/>
    <cellStyle name="Normal 12 2 2 3 2 2 2 2" xfId="9583" xr:uid="{00000000-0005-0000-0000-00004C250000}"/>
    <cellStyle name="Normal 12 2 2 3 2 2 3" xfId="9584" xr:uid="{00000000-0005-0000-0000-00004D250000}"/>
    <cellStyle name="Normal 12 2 2 3 2 3" xfId="9585" xr:uid="{00000000-0005-0000-0000-00004E250000}"/>
    <cellStyle name="Normal 12 2 2 3 2 3 2" xfId="9586" xr:uid="{00000000-0005-0000-0000-00004F250000}"/>
    <cellStyle name="Normal 12 2 2 3 2 4" xfId="9587" xr:uid="{00000000-0005-0000-0000-000050250000}"/>
    <cellStyle name="Normal 12 2 2 3 3" xfId="9588" xr:uid="{00000000-0005-0000-0000-000051250000}"/>
    <cellStyle name="Normal 12 2 2 3 3 2" xfId="9589" xr:uid="{00000000-0005-0000-0000-000052250000}"/>
    <cellStyle name="Normal 12 2 2 3 3 2 2" xfId="9590" xr:uid="{00000000-0005-0000-0000-000053250000}"/>
    <cellStyle name="Normal 12 2 2 3 3 3" xfId="9591" xr:uid="{00000000-0005-0000-0000-000054250000}"/>
    <cellStyle name="Normal 12 2 2 3 4" xfId="9592" xr:uid="{00000000-0005-0000-0000-000055250000}"/>
    <cellStyle name="Normal 12 2 2 3 4 2" xfId="9593" xr:uid="{00000000-0005-0000-0000-000056250000}"/>
    <cellStyle name="Normal 12 2 2 3 5" xfId="9594" xr:uid="{00000000-0005-0000-0000-000057250000}"/>
    <cellStyle name="Normal 12 2 2 4" xfId="9595" xr:uid="{00000000-0005-0000-0000-000058250000}"/>
    <cellStyle name="Normal 12 2 2 4 2" xfId="9596" xr:uid="{00000000-0005-0000-0000-000059250000}"/>
    <cellStyle name="Normal 12 2 2 4 2 2" xfId="9597" xr:uid="{00000000-0005-0000-0000-00005A250000}"/>
    <cellStyle name="Normal 12 2 2 4 2 2 2" xfId="9598" xr:uid="{00000000-0005-0000-0000-00005B250000}"/>
    <cellStyle name="Normal 12 2 2 4 2 3" xfId="9599" xr:uid="{00000000-0005-0000-0000-00005C250000}"/>
    <cellStyle name="Normal 12 2 2 4 3" xfId="9600" xr:uid="{00000000-0005-0000-0000-00005D250000}"/>
    <cellStyle name="Normal 12 2 2 4 3 2" xfId="9601" xr:uid="{00000000-0005-0000-0000-00005E250000}"/>
    <cellStyle name="Normal 12 2 2 4 4" xfId="9602" xr:uid="{00000000-0005-0000-0000-00005F250000}"/>
    <cellStyle name="Normal 12 2 2 5" xfId="9603" xr:uid="{00000000-0005-0000-0000-000060250000}"/>
    <cellStyle name="Normal 12 2 2 5 2" xfId="9604" xr:uid="{00000000-0005-0000-0000-000061250000}"/>
    <cellStyle name="Normal 12 2 2 5 2 2" xfId="9605" xr:uid="{00000000-0005-0000-0000-000062250000}"/>
    <cellStyle name="Normal 12 2 2 5 2 2 2" xfId="9606" xr:uid="{00000000-0005-0000-0000-000063250000}"/>
    <cellStyle name="Normal 12 2 2 5 2 3" xfId="9607" xr:uid="{00000000-0005-0000-0000-000064250000}"/>
    <cellStyle name="Normal 12 2 2 5 3" xfId="9608" xr:uid="{00000000-0005-0000-0000-000065250000}"/>
    <cellStyle name="Normal 12 2 2 5 3 2" xfId="9609" xr:uid="{00000000-0005-0000-0000-000066250000}"/>
    <cellStyle name="Normal 12 2 2 5 4" xfId="9610" xr:uid="{00000000-0005-0000-0000-000067250000}"/>
    <cellStyle name="Normal 12 2 2 6" xfId="9611" xr:uid="{00000000-0005-0000-0000-000068250000}"/>
    <cellStyle name="Normal 12 2 2 6 2" xfId="9612" xr:uid="{00000000-0005-0000-0000-000069250000}"/>
    <cellStyle name="Normal 12 2 2 6 2 2" xfId="9613" xr:uid="{00000000-0005-0000-0000-00006A250000}"/>
    <cellStyle name="Normal 12 2 2 6 3" xfId="9614" xr:uid="{00000000-0005-0000-0000-00006B250000}"/>
    <cellStyle name="Normal 12 2 2 7" xfId="9615" xr:uid="{00000000-0005-0000-0000-00006C250000}"/>
    <cellStyle name="Normal 12 2 2 7 2" xfId="9616" xr:uid="{00000000-0005-0000-0000-00006D250000}"/>
    <cellStyle name="Normal 12 2 2 8" xfId="9617" xr:uid="{00000000-0005-0000-0000-00006E250000}"/>
    <cellStyle name="Normal 12 2 2 8 2" xfId="9618" xr:uid="{00000000-0005-0000-0000-00006F250000}"/>
    <cellStyle name="Normal 12 2 2 9" xfId="9619" xr:uid="{00000000-0005-0000-0000-000070250000}"/>
    <cellStyle name="Normal 12 2 3" xfId="9620" xr:uid="{00000000-0005-0000-0000-000071250000}"/>
    <cellStyle name="Normal 12 2 3 2" xfId="9621" xr:uid="{00000000-0005-0000-0000-000072250000}"/>
    <cellStyle name="Normal 12 2 3 2 2" xfId="9622" xr:uid="{00000000-0005-0000-0000-000073250000}"/>
    <cellStyle name="Normal 12 2 3 2 2 2" xfId="9623" xr:uid="{00000000-0005-0000-0000-000074250000}"/>
    <cellStyle name="Normal 12 2 3 2 2 2 2" xfId="9624" xr:uid="{00000000-0005-0000-0000-000075250000}"/>
    <cellStyle name="Normal 12 2 3 2 2 2 2 2" xfId="9625" xr:uid="{00000000-0005-0000-0000-000076250000}"/>
    <cellStyle name="Normal 12 2 3 2 2 2 3" xfId="9626" xr:uid="{00000000-0005-0000-0000-000077250000}"/>
    <cellStyle name="Normal 12 2 3 2 2 3" xfId="9627" xr:uid="{00000000-0005-0000-0000-000078250000}"/>
    <cellStyle name="Normal 12 2 3 2 2 3 2" xfId="9628" xr:uid="{00000000-0005-0000-0000-000079250000}"/>
    <cellStyle name="Normal 12 2 3 2 2 4" xfId="9629" xr:uid="{00000000-0005-0000-0000-00007A250000}"/>
    <cellStyle name="Normal 12 2 3 2 3" xfId="9630" xr:uid="{00000000-0005-0000-0000-00007B250000}"/>
    <cellStyle name="Normal 12 2 3 2 3 2" xfId="9631" xr:uid="{00000000-0005-0000-0000-00007C250000}"/>
    <cellStyle name="Normal 12 2 3 2 3 2 2" xfId="9632" xr:uid="{00000000-0005-0000-0000-00007D250000}"/>
    <cellStyle name="Normal 12 2 3 2 3 3" xfId="9633" xr:uid="{00000000-0005-0000-0000-00007E250000}"/>
    <cellStyle name="Normal 12 2 3 2 4" xfId="9634" xr:uid="{00000000-0005-0000-0000-00007F250000}"/>
    <cellStyle name="Normal 12 2 3 2 4 2" xfId="9635" xr:uid="{00000000-0005-0000-0000-000080250000}"/>
    <cellStyle name="Normal 12 2 3 2 5" xfId="9636" xr:uid="{00000000-0005-0000-0000-000081250000}"/>
    <cellStyle name="Normal 12 2 3 2 6" xfId="9637" xr:uid="{00000000-0005-0000-0000-000082250000}"/>
    <cellStyle name="Normal 12 2 3 3" xfId="9638" xr:uid="{00000000-0005-0000-0000-000083250000}"/>
    <cellStyle name="Normal 12 2 3 3 2" xfId="9639" xr:uid="{00000000-0005-0000-0000-000084250000}"/>
    <cellStyle name="Normal 12 2 3 3 2 2" xfId="9640" xr:uid="{00000000-0005-0000-0000-000085250000}"/>
    <cellStyle name="Normal 12 2 3 3 2 2 2" xfId="9641" xr:uid="{00000000-0005-0000-0000-000086250000}"/>
    <cellStyle name="Normal 12 2 3 3 2 3" xfId="9642" xr:uid="{00000000-0005-0000-0000-000087250000}"/>
    <cellStyle name="Normal 12 2 3 3 3" xfId="9643" xr:uid="{00000000-0005-0000-0000-000088250000}"/>
    <cellStyle name="Normal 12 2 3 3 3 2" xfId="9644" xr:uid="{00000000-0005-0000-0000-000089250000}"/>
    <cellStyle name="Normal 12 2 3 3 4" xfId="9645" xr:uid="{00000000-0005-0000-0000-00008A250000}"/>
    <cellStyle name="Normal 12 2 3 4" xfId="9646" xr:uid="{00000000-0005-0000-0000-00008B250000}"/>
    <cellStyle name="Normal 12 2 3 4 2" xfId="9647" xr:uid="{00000000-0005-0000-0000-00008C250000}"/>
    <cellStyle name="Normal 12 2 3 4 2 2" xfId="9648" xr:uid="{00000000-0005-0000-0000-00008D250000}"/>
    <cellStyle name="Normal 12 2 3 4 2 2 2" xfId="9649" xr:uid="{00000000-0005-0000-0000-00008E250000}"/>
    <cellStyle name="Normal 12 2 3 4 2 3" xfId="9650" xr:uid="{00000000-0005-0000-0000-00008F250000}"/>
    <cellStyle name="Normal 12 2 3 4 3" xfId="9651" xr:uid="{00000000-0005-0000-0000-000090250000}"/>
    <cellStyle name="Normal 12 2 3 4 3 2" xfId="9652" xr:uid="{00000000-0005-0000-0000-000091250000}"/>
    <cellStyle name="Normal 12 2 3 4 4" xfId="9653" xr:uid="{00000000-0005-0000-0000-000092250000}"/>
    <cellStyle name="Normal 12 2 3 5" xfId="9654" xr:uid="{00000000-0005-0000-0000-000093250000}"/>
    <cellStyle name="Normal 12 2 3 5 2" xfId="9655" xr:uid="{00000000-0005-0000-0000-000094250000}"/>
    <cellStyle name="Normal 12 2 3 5 2 2" xfId="9656" xr:uid="{00000000-0005-0000-0000-000095250000}"/>
    <cellStyle name="Normal 12 2 3 5 3" xfId="9657" xr:uid="{00000000-0005-0000-0000-000096250000}"/>
    <cellStyle name="Normal 12 2 3 6" xfId="9658" xr:uid="{00000000-0005-0000-0000-000097250000}"/>
    <cellStyle name="Normal 12 2 3 6 2" xfId="9659" xr:uid="{00000000-0005-0000-0000-000098250000}"/>
    <cellStyle name="Normal 12 2 3 7" xfId="9660" xr:uid="{00000000-0005-0000-0000-000099250000}"/>
    <cellStyle name="Normal 12 2 3 7 2" xfId="9661" xr:uid="{00000000-0005-0000-0000-00009A250000}"/>
    <cellStyle name="Normal 12 2 3 8" xfId="9662" xr:uid="{00000000-0005-0000-0000-00009B250000}"/>
    <cellStyle name="Normal 12 2 3 9" xfId="9663" xr:uid="{00000000-0005-0000-0000-00009C250000}"/>
    <cellStyle name="Normal 12 2 4" xfId="9664" xr:uid="{00000000-0005-0000-0000-00009D250000}"/>
    <cellStyle name="Normal 12 2 4 2" xfId="9665" xr:uid="{00000000-0005-0000-0000-00009E250000}"/>
    <cellStyle name="Normal 12 2 4 3" xfId="9666" xr:uid="{00000000-0005-0000-0000-00009F250000}"/>
    <cellStyle name="Normal 12 2 4 4" xfId="9667" xr:uid="{00000000-0005-0000-0000-0000A0250000}"/>
    <cellStyle name="Normal 12 2 5" xfId="9668" xr:uid="{00000000-0005-0000-0000-0000A1250000}"/>
    <cellStyle name="Normal 12 2 5 2" xfId="9669" xr:uid="{00000000-0005-0000-0000-0000A2250000}"/>
    <cellStyle name="Normal 12 2 5 2 2" xfId="9670" xr:uid="{00000000-0005-0000-0000-0000A3250000}"/>
    <cellStyle name="Normal 12 2 5 2 2 2" xfId="9671" xr:uid="{00000000-0005-0000-0000-0000A4250000}"/>
    <cellStyle name="Normal 12 2 5 2 2 2 2" xfId="9672" xr:uid="{00000000-0005-0000-0000-0000A5250000}"/>
    <cellStyle name="Normal 12 2 5 2 2 3" xfId="9673" xr:uid="{00000000-0005-0000-0000-0000A6250000}"/>
    <cellStyle name="Normal 12 2 5 2 3" xfId="9674" xr:uid="{00000000-0005-0000-0000-0000A7250000}"/>
    <cellStyle name="Normal 12 2 5 2 3 2" xfId="9675" xr:uid="{00000000-0005-0000-0000-0000A8250000}"/>
    <cellStyle name="Normal 12 2 5 2 4" xfId="9676" xr:uid="{00000000-0005-0000-0000-0000A9250000}"/>
    <cellStyle name="Normal 12 2 5 3" xfId="9677" xr:uid="{00000000-0005-0000-0000-0000AA250000}"/>
    <cellStyle name="Normal 12 2 5 3 2" xfId="9678" xr:uid="{00000000-0005-0000-0000-0000AB250000}"/>
    <cellStyle name="Normal 12 2 5 3 2 2" xfId="9679" xr:uid="{00000000-0005-0000-0000-0000AC250000}"/>
    <cellStyle name="Normal 12 2 5 3 3" xfId="9680" xr:uid="{00000000-0005-0000-0000-0000AD250000}"/>
    <cellStyle name="Normal 12 2 5 4" xfId="9681" xr:uid="{00000000-0005-0000-0000-0000AE250000}"/>
    <cellStyle name="Normal 12 2 5 4 2" xfId="9682" xr:uid="{00000000-0005-0000-0000-0000AF250000}"/>
    <cellStyle name="Normal 12 2 5 5" xfId="9683" xr:uid="{00000000-0005-0000-0000-0000B0250000}"/>
    <cellStyle name="Normal 12 2 6" xfId="9684" xr:uid="{00000000-0005-0000-0000-0000B1250000}"/>
    <cellStyle name="Normal 12 2 6 2" xfId="9685" xr:uid="{00000000-0005-0000-0000-0000B2250000}"/>
    <cellStyle name="Normal 12 2 6 2 2" xfId="9686" xr:uid="{00000000-0005-0000-0000-0000B3250000}"/>
    <cellStyle name="Normal 12 2 6 2 2 2" xfId="9687" xr:uid="{00000000-0005-0000-0000-0000B4250000}"/>
    <cellStyle name="Normal 12 2 6 2 3" xfId="9688" xr:uid="{00000000-0005-0000-0000-0000B5250000}"/>
    <cellStyle name="Normal 12 2 6 3" xfId="9689" xr:uid="{00000000-0005-0000-0000-0000B6250000}"/>
    <cellStyle name="Normal 12 2 6 3 2" xfId="9690" xr:uid="{00000000-0005-0000-0000-0000B7250000}"/>
    <cellStyle name="Normal 12 2 6 4" xfId="9691" xr:uid="{00000000-0005-0000-0000-0000B8250000}"/>
    <cellStyle name="Normal 12 2 7" xfId="9692" xr:uid="{00000000-0005-0000-0000-0000B9250000}"/>
    <cellStyle name="Normal 12 2 7 2" xfId="9693" xr:uid="{00000000-0005-0000-0000-0000BA250000}"/>
    <cellStyle name="Normal 12 2 7 2 2" xfId="9694" xr:uid="{00000000-0005-0000-0000-0000BB250000}"/>
    <cellStyle name="Normal 12 2 7 2 2 2" xfId="9695" xr:uid="{00000000-0005-0000-0000-0000BC250000}"/>
    <cellStyle name="Normal 12 2 7 2 3" xfId="9696" xr:uid="{00000000-0005-0000-0000-0000BD250000}"/>
    <cellStyle name="Normal 12 2 7 3" xfId="9697" xr:uid="{00000000-0005-0000-0000-0000BE250000}"/>
    <cellStyle name="Normal 12 2 7 3 2" xfId="9698" xr:uid="{00000000-0005-0000-0000-0000BF250000}"/>
    <cellStyle name="Normal 12 2 7 4" xfId="9699" xr:uid="{00000000-0005-0000-0000-0000C0250000}"/>
    <cellStyle name="Normal 12 2 8" xfId="9700" xr:uid="{00000000-0005-0000-0000-0000C1250000}"/>
    <cellStyle name="Normal 12 2 8 2" xfId="9701" xr:uid="{00000000-0005-0000-0000-0000C2250000}"/>
    <cellStyle name="Normal 12 2 8 2 2" xfId="9702" xr:uid="{00000000-0005-0000-0000-0000C3250000}"/>
    <cellStyle name="Normal 12 2 8 3" xfId="9703" xr:uid="{00000000-0005-0000-0000-0000C4250000}"/>
    <cellStyle name="Normal 12 2 9" xfId="9704" xr:uid="{00000000-0005-0000-0000-0000C5250000}"/>
    <cellStyle name="Normal 12 2 9 2" xfId="9705" xr:uid="{00000000-0005-0000-0000-0000C6250000}"/>
    <cellStyle name="Normal 12 2_T-straight with PEDs adjustor" xfId="9706" xr:uid="{00000000-0005-0000-0000-0000C7250000}"/>
    <cellStyle name="Normal 12 3" xfId="9707" xr:uid="{00000000-0005-0000-0000-0000C8250000}"/>
    <cellStyle name="Normal 12 3 2" xfId="9708" xr:uid="{00000000-0005-0000-0000-0000C9250000}"/>
    <cellStyle name="Normal 12 3 2 2" xfId="9709" xr:uid="{00000000-0005-0000-0000-0000CA250000}"/>
    <cellStyle name="Normal 12 3 2 3" xfId="9710" xr:uid="{00000000-0005-0000-0000-0000CB250000}"/>
    <cellStyle name="Normal 12 3 3" xfId="9711" xr:uid="{00000000-0005-0000-0000-0000CC250000}"/>
    <cellStyle name="Normal 12 3 4" xfId="9712" xr:uid="{00000000-0005-0000-0000-0000CD250000}"/>
    <cellStyle name="Normal 12 4" xfId="9713" xr:uid="{00000000-0005-0000-0000-0000CE250000}"/>
    <cellStyle name="Normal 12 4 10" xfId="9714" xr:uid="{00000000-0005-0000-0000-0000CF250000}"/>
    <cellStyle name="Normal 12 4 2" xfId="9715" xr:uid="{00000000-0005-0000-0000-0000D0250000}"/>
    <cellStyle name="Normal 12 4 2 2" xfId="9716" xr:uid="{00000000-0005-0000-0000-0000D1250000}"/>
    <cellStyle name="Normal 12 4 2 2 2" xfId="9717" xr:uid="{00000000-0005-0000-0000-0000D2250000}"/>
    <cellStyle name="Normal 12 4 2 2 2 2" xfId="9718" xr:uid="{00000000-0005-0000-0000-0000D3250000}"/>
    <cellStyle name="Normal 12 4 2 2 2 2 2" xfId="9719" xr:uid="{00000000-0005-0000-0000-0000D4250000}"/>
    <cellStyle name="Normal 12 4 2 2 2 2 2 2" xfId="9720" xr:uid="{00000000-0005-0000-0000-0000D5250000}"/>
    <cellStyle name="Normal 12 4 2 2 2 2 3" xfId="9721" xr:uid="{00000000-0005-0000-0000-0000D6250000}"/>
    <cellStyle name="Normal 12 4 2 2 2 3" xfId="9722" xr:uid="{00000000-0005-0000-0000-0000D7250000}"/>
    <cellStyle name="Normal 12 4 2 2 2 3 2" xfId="9723" xr:uid="{00000000-0005-0000-0000-0000D8250000}"/>
    <cellStyle name="Normal 12 4 2 2 2 4" xfId="9724" xr:uid="{00000000-0005-0000-0000-0000D9250000}"/>
    <cellStyle name="Normal 12 4 2 2 3" xfId="9725" xr:uid="{00000000-0005-0000-0000-0000DA250000}"/>
    <cellStyle name="Normal 12 4 2 2 3 2" xfId="9726" xr:uid="{00000000-0005-0000-0000-0000DB250000}"/>
    <cellStyle name="Normal 12 4 2 2 3 2 2" xfId="9727" xr:uid="{00000000-0005-0000-0000-0000DC250000}"/>
    <cellStyle name="Normal 12 4 2 2 3 3" xfId="9728" xr:uid="{00000000-0005-0000-0000-0000DD250000}"/>
    <cellStyle name="Normal 12 4 2 2 4" xfId="9729" xr:uid="{00000000-0005-0000-0000-0000DE250000}"/>
    <cellStyle name="Normal 12 4 2 2 4 2" xfId="9730" xr:uid="{00000000-0005-0000-0000-0000DF250000}"/>
    <cellStyle name="Normal 12 4 2 2 5" xfId="9731" xr:uid="{00000000-0005-0000-0000-0000E0250000}"/>
    <cellStyle name="Normal 12 4 2 3" xfId="9732" xr:uid="{00000000-0005-0000-0000-0000E1250000}"/>
    <cellStyle name="Normal 12 4 2 3 2" xfId="9733" xr:uid="{00000000-0005-0000-0000-0000E2250000}"/>
    <cellStyle name="Normal 12 4 2 3 2 2" xfId="9734" xr:uid="{00000000-0005-0000-0000-0000E3250000}"/>
    <cellStyle name="Normal 12 4 2 3 2 2 2" xfId="9735" xr:uid="{00000000-0005-0000-0000-0000E4250000}"/>
    <cellStyle name="Normal 12 4 2 3 2 3" xfId="9736" xr:uid="{00000000-0005-0000-0000-0000E5250000}"/>
    <cellStyle name="Normal 12 4 2 3 3" xfId="9737" xr:uid="{00000000-0005-0000-0000-0000E6250000}"/>
    <cellStyle name="Normal 12 4 2 3 3 2" xfId="9738" xr:uid="{00000000-0005-0000-0000-0000E7250000}"/>
    <cellStyle name="Normal 12 4 2 3 4" xfId="9739" xr:uid="{00000000-0005-0000-0000-0000E8250000}"/>
    <cellStyle name="Normal 12 4 2 4" xfId="9740" xr:uid="{00000000-0005-0000-0000-0000E9250000}"/>
    <cellStyle name="Normal 12 4 2 4 2" xfId="9741" xr:uid="{00000000-0005-0000-0000-0000EA250000}"/>
    <cellStyle name="Normal 12 4 2 4 2 2" xfId="9742" xr:uid="{00000000-0005-0000-0000-0000EB250000}"/>
    <cellStyle name="Normal 12 4 2 4 2 2 2" xfId="9743" xr:uid="{00000000-0005-0000-0000-0000EC250000}"/>
    <cellStyle name="Normal 12 4 2 4 2 3" xfId="9744" xr:uid="{00000000-0005-0000-0000-0000ED250000}"/>
    <cellStyle name="Normal 12 4 2 4 3" xfId="9745" xr:uid="{00000000-0005-0000-0000-0000EE250000}"/>
    <cellStyle name="Normal 12 4 2 4 3 2" xfId="9746" xr:uid="{00000000-0005-0000-0000-0000EF250000}"/>
    <cellStyle name="Normal 12 4 2 4 4" xfId="9747" xr:uid="{00000000-0005-0000-0000-0000F0250000}"/>
    <cellStyle name="Normal 12 4 2 5" xfId="9748" xr:uid="{00000000-0005-0000-0000-0000F1250000}"/>
    <cellStyle name="Normal 12 4 2 5 2" xfId="9749" xr:uid="{00000000-0005-0000-0000-0000F2250000}"/>
    <cellStyle name="Normal 12 4 2 5 2 2" xfId="9750" xr:uid="{00000000-0005-0000-0000-0000F3250000}"/>
    <cellStyle name="Normal 12 4 2 5 3" xfId="9751" xr:uid="{00000000-0005-0000-0000-0000F4250000}"/>
    <cellStyle name="Normal 12 4 2 6" xfId="9752" xr:uid="{00000000-0005-0000-0000-0000F5250000}"/>
    <cellStyle name="Normal 12 4 2 6 2" xfId="9753" xr:uid="{00000000-0005-0000-0000-0000F6250000}"/>
    <cellStyle name="Normal 12 4 2 7" xfId="9754" xr:uid="{00000000-0005-0000-0000-0000F7250000}"/>
    <cellStyle name="Normal 12 4 2 7 2" xfId="9755" xr:uid="{00000000-0005-0000-0000-0000F8250000}"/>
    <cellStyle name="Normal 12 4 2 8" xfId="9756" xr:uid="{00000000-0005-0000-0000-0000F9250000}"/>
    <cellStyle name="Normal 12 4 2 9" xfId="9757" xr:uid="{00000000-0005-0000-0000-0000FA250000}"/>
    <cellStyle name="Normal 12 4 3" xfId="9758" xr:uid="{00000000-0005-0000-0000-0000FB250000}"/>
    <cellStyle name="Normal 12 4 3 2" xfId="9759" xr:uid="{00000000-0005-0000-0000-0000FC250000}"/>
    <cellStyle name="Normal 12 4 3 2 2" xfId="9760" xr:uid="{00000000-0005-0000-0000-0000FD250000}"/>
    <cellStyle name="Normal 12 4 3 2 2 2" xfId="9761" xr:uid="{00000000-0005-0000-0000-0000FE250000}"/>
    <cellStyle name="Normal 12 4 3 2 2 2 2" xfId="9762" xr:uid="{00000000-0005-0000-0000-0000FF250000}"/>
    <cellStyle name="Normal 12 4 3 2 2 3" xfId="9763" xr:uid="{00000000-0005-0000-0000-000000260000}"/>
    <cellStyle name="Normal 12 4 3 2 3" xfId="9764" xr:uid="{00000000-0005-0000-0000-000001260000}"/>
    <cellStyle name="Normal 12 4 3 2 3 2" xfId="9765" xr:uid="{00000000-0005-0000-0000-000002260000}"/>
    <cellStyle name="Normal 12 4 3 2 4" xfId="9766" xr:uid="{00000000-0005-0000-0000-000003260000}"/>
    <cellStyle name="Normal 12 4 3 3" xfId="9767" xr:uid="{00000000-0005-0000-0000-000004260000}"/>
    <cellStyle name="Normal 12 4 3 3 2" xfId="9768" xr:uid="{00000000-0005-0000-0000-000005260000}"/>
    <cellStyle name="Normal 12 4 3 3 2 2" xfId="9769" xr:uid="{00000000-0005-0000-0000-000006260000}"/>
    <cellStyle name="Normal 12 4 3 3 3" xfId="9770" xr:uid="{00000000-0005-0000-0000-000007260000}"/>
    <cellStyle name="Normal 12 4 3 4" xfId="9771" xr:uid="{00000000-0005-0000-0000-000008260000}"/>
    <cellStyle name="Normal 12 4 3 4 2" xfId="9772" xr:uid="{00000000-0005-0000-0000-000009260000}"/>
    <cellStyle name="Normal 12 4 3 5" xfId="9773" xr:uid="{00000000-0005-0000-0000-00000A260000}"/>
    <cellStyle name="Normal 12 4 4" xfId="9774" xr:uid="{00000000-0005-0000-0000-00000B260000}"/>
    <cellStyle name="Normal 12 4 4 2" xfId="9775" xr:uid="{00000000-0005-0000-0000-00000C260000}"/>
    <cellStyle name="Normal 12 4 4 2 2" xfId="9776" xr:uid="{00000000-0005-0000-0000-00000D260000}"/>
    <cellStyle name="Normal 12 4 4 2 2 2" xfId="9777" xr:uid="{00000000-0005-0000-0000-00000E260000}"/>
    <cellStyle name="Normal 12 4 4 2 3" xfId="9778" xr:uid="{00000000-0005-0000-0000-00000F260000}"/>
    <cellStyle name="Normal 12 4 4 3" xfId="9779" xr:uid="{00000000-0005-0000-0000-000010260000}"/>
    <cellStyle name="Normal 12 4 4 3 2" xfId="9780" xr:uid="{00000000-0005-0000-0000-000011260000}"/>
    <cellStyle name="Normal 12 4 4 4" xfId="9781" xr:uid="{00000000-0005-0000-0000-000012260000}"/>
    <cellStyle name="Normal 12 4 5" xfId="9782" xr:uid="{00000000-0005-0000-0000-000013260000}"/>
    <cellStyle name="Normal 12 4 5 2" xfId="9783" xr:uid="{00000000-0005-0000-0000-000014260000}"/>
    <cellStyle name="Normal 12 4 5 2 2" xfId="9784" xr:uid="{00000000-0005-0000-0000-000015260000}"/>
    <cellStyle name="Normal 12 4 5 2 2 2" xfId="9785" xr:uid="{00000000-0005-0000-0000-000016260000}"/>
    <cellStyle name="Normal 12 4 5 2 3" xfId="9786" xr:uid="{00000000-0005-0000-0000-000017260000}"/>
    <cellStyle name="Normal 12 4 5 3" xfId="9787" xr:uid="{00000000-0005-0000-0000-000018260000}"/>
    <cellStyle name="Normal 12 4 5 3 2" xfId="9788" xr:uid="{00000000-0005-0000-0000-000019260000}"/>
    <cellStyle name="Normal 12 4 5 4" xfId="9789" xr:uid="{00000000-0005-0000-0000-00001A260000}"/>
    <cellStyle name="Normal 12 4 6" xfId="9790" xr:uid="{00000000-0005-0000-0000-00001B260000}"/>
    <cellStyle name="Normal 12 4 6 2" xfId="9791" xr:uid="{00000000-0005-0000-0000-00001C260000}"/>
    <cellStyle name="Normal 12 4 6 2 2" xfId="9792" xr:uid="{00000000-0005-0000-0000-00001D260000}"/>
    <cellStyle name="Normal 12 4 6 3" xfId="9793" xr:uid="{00000000-0005-0000-0000-00001E260000}"/>
    <cellStyle name="Normal 12 4 7" xfId="9794" xr:uid="{00000000-0005-0000-0000-00001F260000}"/>
    <cellStyle name="Normal 12 4 7 2" xfId="9795" xr:uid="{00000000-0005-0000-0000-000020260000}"/>
    <cellStyle name="Normal 12 4 8" xfId="9796" xr:uid="{00000000-0005-0000-0000-000021260000}"/>
    <cellStyle name="Normal 12 4 8 2" xfId="9797" xr:uid="{00000000-0005-0000-0000-000022260000}"/>
    <cellStyle name="Normal 12 4 9" xfId="9798" xr:uid="{00000000-0005-0000-0000-000023260000}"/>
    <cellStyle name="Normal 12 5" xfId="9799" xr:uid="{00000000-0005-0000-0000-000024260000}"/>
    <cellStyle name="Normal 12 5 2" xfId="9800" xr:uid="{00000000-0005-0000-0000-000025260000}"/>
    <cellStyle name="Normal 12 5 2 2" xfId="9801" xr:uid="{00000000-0005-0000-0000-000026260000}"/>
    <cellStyle name="Normal 12 5 2 2 2" xfId="9802" xr:uid="{00000000-0005-0000-0000-000027260000}"/>
    <cellStyle name="Normal 12 5 2 2 2 2" xfId="9803" xr:uid="{00000000-0005-0000-0000-000028260000}"/>
    <cellStyle name="Normal 12 5 2 2 2 2 2" xfId="9804" xr:uid="{00000000-0005-0000-0000-000029260000}"/>
    <cellStyle name="Normal 12 5 2 2 2 3" xfId="9805" xr:uid="{00000000-0005-0000-0000-00002A260000}"/>
    <cellStyle name="Normal 12 5 2 2 3" xfId="9806" xr:uid="{00000000-0005-0000-0000-00002B260000}"/>
    <cellStyle name="Normal 12 5 2 2 3 2" xfId="9807" xr:uid="{00000000-0005-0000-0000-00002C260000}"/>
    <cellStyle name="Normal 12 5 2 2 4" xfId="9808" xr:uid="{00000000-0005-0000-0000-00002D260000}"/>
    <cellStyle name="Normal 12 5 2 3" xfId="9809" xr:uid="{00000000-0005-0000-0000-00002E260000}"/>
    <cellStyle name="Normal 12 5 2 3 2" xfId="9810" xr:uid="{00000000-0005-0000-0000-00002F260000}"/>
    <cellStyle name="Normal 12 5 2 3 2 2" xfId="9811" xr:uid="{00000000-0005-0000-0000-000030260000}"/>
    <cellStyle name="Normal 12 5 2 3 3" xfId="9812" xr:uid="{00000000-0005-0000-0000-000031260000}"/>
    <cellStyle name="Normal 12 5 2 4" xfId="9813" xr:uid="{00000000-0005-0000-0000-000032260000}"/>
    <cellStyle name="Normal 12 5 2 4 2" xfId="9814" xr:uid="{00000000-0005-0000-0000-000033260000}"/>
    <cellStyle name="Normal 12 5 2 5" xfId="9815" xr:uid="{00000000-0005-0000-0000-000034260000}"/>
    <cellStyle name="Normal 12 5 3" xfId="9816" xr:uid="{00000000-0005-0000-0000-000035260000}"/>
    <cellStyle name="Normal 12 5 3 2" xfId="9817" xr:uid="{00000000-0005-0000-0000-000036260000}"/>
    <cellStyle name="Normal 12 5 3 2 2" xfId="9818" xr:uid="{00000000-0005-0000-0000-000037260000}"/>
    <cellStyle name="Normal 12 5 3 2 2 2" xfId="9819" xr:uid="{00000000-0005-0000-0000-000038260000}"/>
    <cellStyle name="Normal 12 5 3 2 3" xfId="9820" xr:uid="{00000000-0005-0000-0000-000039260000}"/>
    <cellStyle name="Normal 12 5 3 3" xfId="9821" xr:uid="{00000000-0005-0000-0000-00003A260000}"/>
    <cellStyle name="Normal 12 5 3 3 2" xfId="9822" xr:uid="{00000000-0005-0000-0000-00003B260000}"/>
    <cellStyle name="Normal 12 5 3 4" xfId="9823" xr:uid="{00000000-0005-0000-0000-00003C260000}"/>
    <cellStyle name="Normal 12 5 4" xfId="9824" xr:uid="{00000000-0005-0000-0000-00003D260000}"/>
    <cellStyle name="Normal 12 5 4 2" xfId="9825" xr:uid="{00000000-0005-0000-0000-00003E260000}"/>
    <cellStyle name="Normal 12 5 4 2 2" xfId="9826" xr:uid="{00000000-0005-0000-0000-00003F260000}"/>
    <cellStyle name="Normal 12 5 4 2 2 2" xfId="9827" xr:uid="{00000000-0005-0000-0000-000040260000}"/>
    <cellStyle name="Normal 12 5 4 2 3" xfId="9828" xr:uid="{00000000-0005-0000-0000-000041260000}"/>
    <cellStyle name="Normal 12 5 4 3" xfId="9829" xr:uid="{00000000-0005-0000-0000-000042260000}"/>
    <cellStyle name="Normal 12 5 4 3 2" xfId="9830" xr:uid="{00000000-0005-0000-0000-000043260000}"/>
    <cellStyle name="Normal 12 5 4 4" xfId="9831" xr:uid="{00000000-0005-0000-0000-000044260000}"/>
    <cellStyle name="Normal 12 5 5" xfId="9832" xr:uid="{00000000-0005-0000-0000-000045260000}"/>
    <cellStyle name="Normal 12 5 5 2" xfId="9833" xr:uid="{00000000-0005-0000-0000-000046260000}"/>
    <cellStyle name="Normal 12 5 5 2 2" xfId="9834" xr:uid="{00000000-0005-0000-0000-000047260000}"/>
    <cellStyle name="Normal 12 5 5 3" xfId="9835" xr:uid="{00000000-0005-0000-0000-000048260000}"/>
    <cellStyle name="Normal 12 5 6" xfId="9836" xr:uid="{00000000-0005-0000-0000-000049260000}"/>
    <cellStyle name="Normal 12 5 6 2" xfId="9837" xr:uid="{00000000-0005-0000-0000-00004A260000}"/>
    <cellStyle name="Normal 12 5 7" xfId="9838" xr:uid="{00000000-0005-0000-0000-00004B260000}"/>
    <cellStyle name="Normal 12 5 7 2" xfId="9839" xr:uid="{00000000-0005-0000-0000-00004C260000}"/>
    <cellStyle name="Normal 12 5 8" xfId="9840" xr:uid="{00000000-0005-0000-0000-00004D260000}"/>
    <cellStyle name="Normal 12 5 9" xfId="9841" xr:uid="{00000000-0005-0000-0000-00004E260000}"/>
    <cellStyle name="Normal 12 6" xfId="9842" xr:uid="{00000000-0005-0000-0000-00004F260000}"/>
    <cellStyle name="Normal 12 6 2" xfId="9843" xr:uid="{00000000-0005-0000-0000-000050260000}"/>
    <cellStyle name="Normal 12 6 2 2" xfId="9844" xr:uid="{00000000-0005-0000-0000-000051260000}"/>
    <cellStyle name="Normal 12 6 2 2 2" xfId="9845" xr:uid="{00000000-0005-0000-0000-000052260000}"/>
    <cellStyle name="Normal 12 6 2 2 2 2" xfId="9846" xr:uid="{00000000-0005-0000-0000-000053260000}"/>
    <cellStyle name="Normal 12 6 2 2 3" xfId="9847" xr:uid="{00000000-0005-0000-0000-000054260000}"/>
    <cellStyle name="Normal 12 6 2 3" xfId="9848" xr:uid="{00000000-0005-0000-0000-000055260000}"/>
    <cellStyle name="Normal 12 6 2 3 2" xfId="9849" xr:uid="{00000000-0005-0000-0000-000056260000}"/>
    <cellStyle name="Normal 12 6 2 4" xfId="9850" xr:uid="{00000000-0005-0000-0000-000057260000}"/>
    <cellStyle name="Normal 12 6 3" xfId="9851" xr:uid="{00000000-0005-0000-0000-000058260000}"/>
    <cellStyle name="Normal 12 6 3 2" xfId="9852" xr:uid="{00000000-0005-0000-0000-000059260000}"/>
    <cellStyle name="Normal 12 6 3 2 2" xfId="9853" xr:uid="{00000000-0005-0000-0000-00005A260000}"/>
    <cellStyle name="Normal 12 6 3 3" xfId="9854" xr:uid="{00000000-0005-0000-0000-00005B260000}"/>
    <cellStyle name="Normal 12 6 4" xfId="9855" xr:uid="{00000000-0005-0000-0000-00005C260000}"/>
    <cellStyle name="Normal 12 6 4 2" xfId="9856" xr:uid="{00000000-0005-0000-0000-00005D260000}"/>
    <cellStyle name="Normal 12 6 5" xfId="9857" xr:uid="{00000000-0005-0000-0000-00005E260000}"/>
    <cellStyle name="Normal 12 7" xfId="9858" xr:uid="{00000000-0005-0000-0000-00005F260000}"/>
    <cellStyle name="Normal 12 7 2" xfId="9859" xr:uid="{00000000-0005-0000-0000-000060260000}"/>
    <cellStyle name="Normal 12 7 2 2" xfId="9860" xr:uid="{00000000-0005-0000-0000-000061260000}"/>
    <cellStyle name="Normal 12 7 2 2 2" xfId="9861" xr:uid="{00000000-0005-0000-0000-000062260000}"/>
    <cellStyle name="Normal 12 7 2 3" xfId="9862" xr:uid="{00000000-0005-0000-0000-000063260000}"/>
    <cellStyle name="Normal 12 7 3" xfId="9863" xr:uid="{00000000-0005-0000-0000-000064260000}"/>
    <cellStyle name="Normal 12 7 3 2" xfId="9864" xr:uid="{00000000-0005-0000-0000-000065260000}"/>
    <cellStyle name="Normal 12 7 4" xfId="9865" xr:uid="{00000000-0005-0000-0000-000066260000}"/>
    <cellStyle name="Normal 12 8" xfId="9866" xr:uid="{00000000-0005-0000-0000-000067260000}"/>
    <cellStyle name="Normal 12 8 2" xfId="9867" xr:uid="{00000000-0005-0000-0000-000068260000}"/>
    <cellStyle name="Normal 12 8 2 2" xfId="9868" xr:uid="{00000000-0005-0000-0000-000069260000}"/>
    <cellStyle name="Normal 12 8 2 2 2" xfId="9869" xr:uid="{00000000-0005-0000-0000-00006A260000}"/>
    <cellStyle name="Normal 12 8 2 3" xfId="9870" xr:uid="{00000000-0005-0000-0000-00006B260000}"/>
    <cellStyle name="Normal 12 8 3" xfId="9871" xr:uid="{00000000-0005-0000-0000-00006C260000}"/>
    <cellStyle name="Normal 12 8 3 2" xfId="9872" xr:uid="{00000000-0005-0000-0000-00006D260000}"/>
    <cellStyle name="Normal 12 8 4" xfId="9873" xr:uid="{00000000-0005-0000-0000-00006E260000}"/>
    <cellStyle name="Normal 12 9" xfId="9874" xr:uid="{00000000-0005-0000-0000-00006F260000}"/>
    <cellStyle name="Normal 12 9 2" xfId="9875" xr:uid="{00000000-0005-0000-0000-000070260000}"/>
    <cellStyle name="Normal 12 9 2 2" xfId="9876" xr:uid="{00000000-0005-0000-0000-000071260000}"/>
    <cellStyle name="Normal 12 9 3" xfId="9877" xr:uid="{00000000-0005-0000-0000-000072260000}"/>
    <cellStyle name="Normal 12_T-straight with PEDs adjustor" xfId="9878" xr:uid="{00000000-0005-0000-0000-000073260000}"/>
    <cellStyle name="Normal 13" xfId="9879" xr:uid="{00000000-0005-0000-0000-000074260000}"/>
    <cellStyle name="Normal 13 10" xfId="9880" xr:uid="{00000000-0005-0000-0000-000075260000}"/>
    <cellStyle name="Normal 13 10 2" xfId="9881" xr:uid="{00000000-0005-0000-0000-000076260000}"/>
    <cellStyle name="Normal 13 10 2 2" xfId="9882" xr:uid="{00000000-0005-0000-0000-000077260000}"/>
    <cellStyle name="Normal 13 10 3" xfId="9883" xr:uid="{00000000-0005-0000-0000-000078260000}"/>
    <cellStyle name="Normal 13 11" xfId="9884" xr:uid="{00000000-0005-0000-0000-000079260000}"/>
    <cellStyle name="Normal 13 11 2" xfId="9885" xr:uid="{00000000-0005-0000-0000-00007A260000}"/>
    <cellStyle name="Normal 13 12" xfId="9886" xr:uid="{00000000-0005-0000-0000-00007B260000}"/>
    <cellStyle name="Normal 13 12 2" xfId="9887" xr:uid="{00000000-0005-0000-0000-00007C260000}"/>
    <cellStyle name="Normal 13 13" xfId="9888" xr:uid="{00000000-0005-0000-0000-00007D260000}"/>
    <cellStyle name="Normal 13 2" xfId="9889" xr:uid="{00000000-0005-0000-0000-00007E260000}"/>
    <cellStyle name="Normal 13 2 10" xfId="9890" xr:uid="{00000000-0005-0000-0000-00007F260000}"/>
    <cellStyle name="Normal 13 2 11" xfId="9891" xr:uid="{00000000-0005-0000-0000-000080260000}"/>
    <cellStyle name="Normal 13 2 12" xfId="9892" xr:uid="{00000000-0005-0000-0000-000081260000}"/>
    <cellStyle name="Normal 13 2 2" xfId="9893" xr:uid="{00000000-0005-0000-0000-000082260000}"/>
    <cellStyle name="Normal 13 2 2 2" xfId="9894" xr:uid="{00000000-0005-0000-0000-000083260000}"/>
    <cellStyle name="Normal 13 2 2 2 2" xfId="9895" xr:uid="{00000000-0005-0000-0000-000084260000}"/>
    <cellStyle name="Normal 13 2 2 2 2 2" xfId="9896" xr:uid="{00000000-0005-0000-0000-000085260000}"/>
    <cellStyle name="Normal 13 2 2 2 2 2 2" xfId="9897" xr:uid="{00000000-0005-0000-0000-000086260000}"/>
    <cellStyle name="Normal 13 2 2 2 2 2 2 2" xfId="9898" xr:uid="{00000000-0005-0000-0000-000087260000}"/>
    <cellStyle name="Normal 13 2 2 2 2 2 2 2 2" xfId="9899" xr:uid="{00000000-0005-0000-0000-000088260000}"/>
    <cellStyle name="Normal 13 2 2 2 2 2 2 3" xfId="9900" xr:uid="{00000000-0005-0000-0000-000089260000}"/>
    <cellStyle name="Normal 13 2 2 2 2 2 3" xfId="9901" xr:uid="{00000000-0005-0000-0000-00008A260000}"/>
    <cellStyle name="Normal 13 2 2 2 2 2 3 2" xfId="9902" xr:uid="{00000000-0005-0000-0000-00008B260000}"/>
    <cellStyle name="Normal 13 2 2 2 2 2 4" xfId="9903" xr:uid="{00000000-0005-0000-0000-00008C260000}"/>
    <cellStyle name="Normal 13 2 2 2 2 3" xfId="9904" xr:uid="{00000000-0005-0000-0000-00008D260000}"/>
    <cellStyle name="Normal 13 2 2 2 2 3 2" xfId="9905" xr:uid="{00000000-0005-0000-0000-00008E260000}"/>
    <cellStyle name="Normal 13 2 2 2 2 3 2 2" xfId="9906" xr:uid="{00000000-0005-0000-0000-00008F260000}"/>
    <cellStyle name="Normal 13 2 2 2 2 3 3" xfId="9907" xr:uid="{00000000-0005-0000-0000-000090260000}"/>
    <cellStyle name="Normal 13 2 2 2 2 4" xfId="9908" xr:uid="{00000000-0005-0000-0000-000091260000}"/>
    <cellStyle name="Normal 13 2 2 2 2 4 2" xfId="9909" xr:uid="{00000000-0005-0000-0000-000092260000}"/>
    <cellStyle name="Normal 13 2 2 2 2 5" xfId="9910" xr:uid="{00000000-0005-0000-0000-000093260000}"/>
    <cellStyle name="Normal 13 2 2 2 3" xfId="9911" xr:uid="{00000000-0005-0000-0000-000094260000}"/>
    <cellStyle name="Normal 13 2 2 2 3 2" xfId="9912" xr:uid="{00000000-0005-0000-0000-000095260000}"/>
    <cellStyle name="Normal 13 2 2 2 3 2 2" xfId="9913" xr:uid="{00000000-0005-0000-0000-000096260000}"/>
    <cellStyle name="Normal 13 2 2 2 3 2 2 2" xfId="9914" xr:uid="{00000000-0005-0000-0000-000097260000}"/>
    <cellStyle name="Normal 13 2 2 2 3 2 3" xfId="9915" xr:uid="{00000000-0005-0000-0000-000098260000}"/>
    <cellStyle name="Normal 13 2 2 2 3 3" xfId="9916" xr:uid="{00000000-0005-0000-0000-000099260000}"/>
    <cellStyle name="Normal 13 2 2 2 3 3 2" xfId="9917" xr:uid="{00000000-0005-0000-0000-00009A260000}"/>
    <cellStyle name="Normal 13 2 2 2 3 4" xfId="9918" xr:uid="{00000000-0005-0000-0000-00009B260000}"/>
    <cellStyle name="Normal 13 2 2 2 4" xfId="9919" xr:uid="{00000000-0005-0000-0000-00009C260000}"/>
    <cellStyle name="Normal 13 2 2 2 4 2" xfId="9920" xr:uid="{00000000-0005-0000-0000-00009D260000}"/>
    <cellStyle name="Normal 13 2 2 2 4 2 2" xfId="9921" xr:uid="{00000000-0005-0000-0000-00009E260000}"/>
    <cellStyle name="Normal 13 2 2 2 4 2 2 2" xfId="9922" xr:uid="{00000000-0005-0000-0000-00009F260000}"/>
    <cellStyle name="Normal 13 2 2 2 4 2 3" xfId="9923" xr:uid="{00000000-0005-0000-0000-0000A0260000}"/>
    <cellStyle name="Normal 13 2 2 2 4 3" xfId="9924" xr:uid="{00000000-0005-0000-0000-0000A1260000}"/>
    <cellStyle name="Normal 13 2 2 2 4 3 2" xfId="9925" xr:uid="{00000000-0005-0000-0000-0000A2260000}"/>
    <cellStyle name="Normal 13 2 2 2 4 4" xfId="9926" xr:uid="{00000000-0005-0000-0000-0000A3260000}"/>
    <cellStyle name="Normal 13 2 2 2 5" xfId="9927" xr:uid="{00000000-0005-0000-0000-0000A4260000}"/>
    <cellStyle name="Normal 13 2 2 2 5 2" xfId="9928" xr:uid="{00000000-0005-0000-0000-0000A5260000}"/>
    <cellStyle name="Normal 13 2 2 2 5 2 2" xfId="9929" xr:uid="{00000000-0005-0000-0000-0000A6260000}"/>
    <cellStyle name="Normal 13 2 2 2 5 3" xfId="9930" xr:uid="{00000000-0005-0000-0000-0000A7260000}"/>
    <cellStyle name="Normal 13 2 2 2 6" xfId="9931" xr:uid="{00000000-0005-0000-0000-0000A8260000}"/>
    <cellStyle name="Normal 13 2 2 2 6 2" xfId="9932" xr:uid="{00000000-0005-0000-0000-0000A9260000}"/>
    <cellStyle name="Normal 13 2 2 2 7" xfId="9933" xr:uid="{00000000-0005-0000-0000-0000AA260000}"/>
    <cellStyle name="Normal 13 2 2 2 7 2" xfId="9934" xr:uid="{00000000-0005-0000-0000-0000AB260000}"/>
    <cellStyle name="Normal 13 2 2 2 8" xfId="9935" xr:uid="{00000000-0005-0000-0000-0000AC260000}"/>
    <cellStyle name="Normal 13 2 2 3" xfId="9936" xr:uid="{00000000-0005-0000-0000-0000AD260000}"/>
    <cellStyle name="Normal 13 2 2 3 2" xfId="9937" xr:uid="{00000000-0005-0000-0000-0000AE260000}"/>
    <cellStyle name="Normal 13 2 2 3 2 2" xfId="9938" xr:uid="{00000000-0005-0000-0000-0000AF260000}"/>
    <cellStyle name="Normal 13 2 2 3 2 2 2" xfId="9939" xr:uid="{00000000-0005-0000-0000-0000B0260000}"/>
    <cellStyle name="Normal 13 2 2 3 2 2 2 2" xfId="9940" xr:uid="{00000000-0005-0000-0000-0000B1260000}"/>
    <cellStyle name="Normal 13 2 2 3 2 2 3" xfId="9941" xr:uid="{00000000-0005-0000-0000-0000B2260000}"/>
    <cellStyle name="Normal 13 2 2 3 2 3" xfId="9942" xr:uid="{00000000-0005-0000-0000-0000B3260000}"/>
    <cellStyle name="Normal 13 2 2 3 2 3 2" xfId="9943" xr:uid="{00000000-0005-0000-0000-0000B4260000}"/>
    <cellStyle name="Normal 13 2 2 3 2 4" xfId="9944" xr:uid="{00000000-0005-0000-0000-0000B5260000}"/>
    <cellStyle name="Normal 13 2 2 3 3" xfId="9945" xr:uid="{00000000-0005-0000-0000-0000B6260000}"/>
    <cellStyle name="Normal 13 2 2 3 3 2" xfId="9946" xr:uid="{00000000-0005-0000-0000-0000B7260000}"/>
    <cellStyle name="Normal 13 2 2 3 3 2 2" xfId="9947" xr:uid="{00000000-0005-0000-0000-0000B8260000}"/>
    <cellStyle name="Normal 13 2 2 3 3 3" xfId="9948" xr:uid="{00000000-0005-0000-0000-0000B9260000}"/>
    <cellStyle name="Normal 13 2 2 3 4" xfId="9949" xr:uid="{00000000-0005-0000-0000-0000BA260000}"/>
    <cellStyle name="Normal 13 2 2 3 4 2" xfId="9950" xr:uid="{00000000-0005-0000-0000-0000BB260000}"/>
    <cellStyle name="Normal 13 2 2 3 5" xfId="9951" xr:uid="{00000000-0005-0000-0000-0000BC260000}"/>
    <cellStyle name="Normal 13 2 2 4" xfId="9952" xr:uid="{00000000-0005-0000-0000-0000BD260000}"/>
    <cellStyle name="Normal 13 2 2 4 2" xfId="9953" xr:uid="{00000000-0005-0000-0000-0000BE260000}"/>
    <cellStyle name="Normal 13 2 2 4 2 2" xfId="9954" xr:uid="{00000000-0005-0000-0000-0000BF260000}"/>
    <cellStyle name="Normal 13 2 2 4 2 2 2" xfId="9955" xr:uid="{00000000-0005-0000-0000-0000C0260000}"/>
    <cellStyle name="Normal 13 2 2 4 2 3" xfId="9956" xr:uid="{00000000-0005-0000-0000-0000C1260000}"/>
    <cellStyle name="Normal 13 2 2 4 3" xfId="9957" xr:uid="{00000000-0005-0000-0000-0000C2260000}"/>
    <cellStyle name="Normal 13 2 2 4 3 2" xfId="9958" xr:uid="{00000000-0005-0000-0000-0000C3260000}"/>
    <cellStyle name="Normal 13 2 2 4 4" xfId="9959" xr:uid="{00000000-0005-0000-0000-0000C4260000}"/>
    <cellStyle name="Normal 13 2 2 5" xfId="9960" xr:uid="{00000000-0005-0000-0000-0000C5260000}"/>
    <cellStyle name="Normal 13 2 2 5 2" xfId="9961" xr:uid="{00000000-0005-0000-0000-0000C6260000}"/>
    <cellStyle name="Normal 13 2 2 5 2 2" xfId="9962" xr:uid="{00000000-0005-0000-0000-0000C7260000}"/>
    <cellStyle name="Normal 13 2 2 5 2 2 2" xfId="9963" xr:uid="{00000000-0005-0000-0000-0000C8260000}"/>
    <cellStyle name="Normal 13 2 2 5 2 3" xfId="9964" xr:uid="{00000000-0005-0000-0000-0000C9260000}"/>
    <cellStyle name="Normal 13 2 2 5 3" xfId="9965" xr:uid="{00000000-0005-0000-0000-0000CA260000}"/>
    <cellStyle name="Normal 13 2 2 5 3 2" xfId="9966" xr:uid="{00000000-0005-0000-0000-0000CB260000}"/>
    <cellStyle name="Normal 13 2 2 5 4" xfId="9967" xr:uid="{00000000-0005-0000-0000-0000CC260000}"/>
    <cellStyle name="Normal 13 2 2 6" xfId="9968" xr:uid="{00000000-0005-0000-0000-0000CD260000}"/>
    <cellStyle name="Normal 13 2 2 6 2" xfId="9969" xr:uid="{00000000-0005-0000-0000-0000CE260000}"/>
    <cellStyle name="Normal 13 2 2 6 2 2" xfId="9970" xr:uid="{00000000-0005-0000-0000-0000CF260000}"/>
    <cellStyle name="Normal 13 2 2 6 3" xfId="9971" xr:uid="{00000000-0005-0000-0000-0000D0260000}"/>
    <cellStyle name="Normal 13 2 2 7" xfId="9972" xr:uid="{00000000-0005-0000-0000-0000D1260000}"/>
    <cellStyle name="Normal 13 2 2 7 2" xfId="9973" xr:uid="{00000000-0005-0000-0000-0000D2260000}"/>
    <cellStyle name="Normal 13 2 2 8" xfId="9974" xr:uid="{00000000-0005-0000-0000-0000D3260000}"/>
    <cellStyle name="Normal 13 2 2 8 2" xfId="9975" xr:uid="{00000000-0005-0000-0000-0000D4260000}"/>
    <cellStyle name="Normal 13 2 2 9" xfId="9976" xr:uid="{00000000-0005-0000-0000-0000D5260000}"/>
    <cellStyle name="Normal 13 2 3" xfId="9977" xr:uid="{00000000-0005-0000-0000-0000D6260000}"/>
    <cellStyle name="Normal 13 2 3 2" xfId="9978" xr:uid="{00000000-0005-0000-0000-0000D7260000}"/>
    <cellStyle name="Normal 13 2 3 2 2" xfId="9979" xr:uid="{00000000-0005-0000-0000-0000D8260000}"/>
    <cellStyle name="Normal 13 2 3 2 2 2" xfId="9980" xr:uid="{00000000-0005-0000-0000-0000D9260000}"/>
    <cellStyle name="Normal 13 2 3 2 2 2 2" xfId="9981" xr:uid="{00000000-0005-0000-0000-0000DA260000}"/>
    <cellStyle name="Normal 13 2 3 2 2 2 2 2" xfId="9982" xr:uid="{00000000-0005-0000-0000-0000DB260000}"/>
    <cellStyle name="Normal 13 2 3 2 2 2 3" xfId="9983" xr:uid="{00000000-0005-0000-0000-0000DC260000}"/>
    <cellStyle name="Normal 13 2 3 2 2 3" xfId="9984" xr:uid="{00000000-0005-0000-0000-0000DD260000}"/>
    <cellStyle name="Normal 13 2 3 2 2 3 2" xfId="9985" xr:uid="{00000000-0005-0000-0000-0000DE260000}"/>
    <cellStyle name="Normal 13 2 3 2 2 4" xfId="9986" xr:uid="{00000000-0005-0000-0000-0000DF260000}"/>
    <cellStyle name="Normal 13 2 3 2 3" xfId="9987" xr:uid="{00000000-0005-0000-0000-0000E0260000}"/>
    <cellStyle name="Normal 13 2 3 2 3 2" xfId="9988" xr:uid="{00000000-0005-0000-0000-0000E1260000}"/>
    <cellStyle name="Normal 13 2 3 2 3 2 2" xfId="9989" xr:uid="{00000000-0005-0000-0000-0000E2260000}"/>
    <cellStyle name="Normal 13 2 3 2 3 3" xfId="9990" xr:uid="{00000000-0005-0000-0000-0000E3260000}"/>
    <cellStyle name="Normal 13 2 3 2 4" xfId="9991" xr:uid="{00000000-0005-0000-0000-0000E4260000}"/>
    <cellStyle name="Normal 13 2 3 2 4 2" xfId="9992" xr:uid="{00000000-0005-0000-0000-0000E5260000}"/>
    <cellStyle name="Normal 13 2 3 2 5" xfId="9993" xr:uid="{00000000-0005-0000-0000-0000E6260000}"/>
    <cellStyle name="Normal 13 2 3 3" xfId="9994" xr:uid="{00000000-0005-0000-0000-0000E7260000}"/>
    <cellStyle name="Normal 13 2 3 3 2" xfId="9995" xr:uid="{00000000-0005-0000-0000-0000E8260000}"/>
    <cellStyle name="Normal 13 2 3 3 2 2" xfId="9996" xr:uid="{00000000-0005-0000-0000-0000E9260000}"/>
    <cellStyle name="Normal 13 2 3 3 2 2 2" xfId="9997" xr:uid="{00000000-0005-0000-0000-0000EA260000}"/>
    <cellStyle name="Normal 13 2 3 3 2 3" xfId="9998" xr:uid="{00000000-0005-0000-0000-0000EB260000}"/>
    <cellStyle name="Normal 13 2 3 3 3" xfId="9999" xr:uid="{00000000-0005-0000-0000-0000EC260000}"/>
    <cellStyle name="Normal 13 2 3 3 3 2" xfId="10000" xr:uid="{00000000-0005-0000-0000-0000ED260000}"/>
    <cellStyle name="Normal 13 2 3 3 4" xfId="10001" xr:uid="{00000000-0005-0000-0000-0000EE260000}"/>
    <cellStyle name="Normal 13 2 3 4" xfId="10002" xr:uid="{00000000-0005-0000-0000-0000EF260000}"/>
    <cellStyle name="Normal 13 2 3 4 2" xfId="10003" xr:uid="{00000000-0005-0000-0000-0000F0260000}"/>
    <cellStyle name="Normal 13 2 3 4 2 2" xfId="10004" xr:uid="{00000000-0005-0000-0000-0000F1260000}"/>
    <cellStyle name="Normal 13 2 3 4 2 2 2" xfId="10005" xr:uid="{00000000-0005-0000-0000-0000F2260000}"/>
    <cellStyle name="Normal 13 2 3 4 2 3" xfId="10006" xr:uid="{00000000-0005-0000-0000-0000F3260000}"/>
    <cellStyle name="Normal 13 2 3 4 3" xfId="10007" xr:uid="{00000000-0005-0000-0000-0000F4260000}"/>
    <cellStyle name="Normal 13 2 3 4 3 2" xfId="10008" xr:uid="{00000000-0005-0000-0000-0000F5260000}"/>
    <cellStyle name="Normal 13 2 3 4 4" xfId="10009" xr:uid="{00000000-0005-0000-0000-0000F6260000}"/>
    <cellStyle name="Normal 13 2 3 5" xfId="10010" xr:uid="{00000000-0005-0000-0000-0000F7260000}"/>
    <cellStyle name="Normal 13 2 3 5 2" xfId="10011" xr:uid="{00000000-0005-0000-0000-0000F8260000}"/>
    <cellStyle name="Normal 13 2 3 5 2 2" xfId="10012" xr:uid="{00000000-0005-0000-0000-0000F9260000}"/>
    <cellStyle name="Normal 13 2 3 5 3" xfId="10013" xr:uid="{00000000-0005-0000-0000-0000FA260000}"/>
    <cellStyle name="Normal 13 2 3 6" xfId="10014" xr:uid="{00000000-0005-0000-0000-0000FB260000}"/>
    <cellStyle name="Normal 13 2 3 6 2" xfId="10015" xr:uid="{00000000-0005-0000-0000-0000FC260000}"/>
    <cellStyle name="Normal 13 2 3 7" xfId="10016" xr:uid="{00000000-0005-0000-0000-0000FD260000}"/>
    <cellStyle name="Normal 13 2 3 7 2" xfId="10017" xr:uid="{00000000-0005-0000-0000-0000FE260000}"/>
    <cellStyle name="Normal 13 2 3 8" xfId="10018" xr:uid="{00000000-0005-0000-0000-0000FF260000}"/>
    <cellStyle name="Normal 13 2 4" xfId="10019" xr:uid="{00000000-0005-0000-0000-000000270000}"/>
    <cellStyle name="Normal 13 2 4 2" xfId="10020" xr:uid="{00000000-0005-0000-0000-000001270000}"/>
    <cellStyle name="Normal 13 2 4 2 2" xfId="10021" xr:uid="{00000000-0005-0000-0000-000002270000}"/>
    <cellStyle name="Normal 13 2 4 2 2 2" xfId="10022" xr:uid="{00000000-0005-0000-0000-000003270000}"/>
    <cellStyle name="Normal 13 2 4 2 2 2 2" xfId="10023" xr:uid="{00000000-0005-0000-0000-000004270000}"/>
    <cellStyle name="Normal 13 2 4 2 2 3" xfId="10024" xr:uid="{00000000-0005-0000-0000-000005270000}"/>
    <cellStyle name="Normal 13 2 4 2 3" xfId="10025" xr:uid="{00000000-0005-0000-0000-000006270000}"/>
    <cellStyle name="Normal 13 2 4 2 3 2" xfId="10026" xr:uid="{00000000-0005-0000-0000-000007270000}"/>
    <cellStyle name="Normal 13 2 4 2 4" xfId="10027" xr:uid="{00000000-0005-0000-0000-000008270000}"/>
    <cellStyle name="Normal 13 2 4 3" xfId="10028" xr:uid="{00000000-0005-0000-0000-000009270000}"/>
    <cellStyle name="Normal 13 2 4 3 2" xfId="10029" xr:uid="{00000000-0005-0000-0000-00000A270000}"/>
    <cellStyle name="Normal 13 2 4 3 2 2" xfId="10030" xr:uid="{00000000-0005-0000-0000-00000B270000}"/>
    <cellStyle name="Normal 13 2 4 3 3" xfId="10031" xr:uid="{00000000-0005-0000-0000-00000C270000}"/>
    <cellStyle name="Normal 13 2 4 4" xfId="10032" xr:uid="{00000000-0005-0000-0000-00000D270000}"/>
    <cellStyle name="Normal 13 2 4 4 2" xfId="10033" xr:uid="{00000000-0005-0000-0000-00000E270000}"/>
    <cellStyle name="Normal 13 2 4 5" xfId="10034" xr:uid="{00000000-0005-0000-0000-00000F270000}"/>
    <cellStyle name="Normal 13 2 5" xfId="10035" xr:uid="{00000000-0005-0000-0000-000010270000}"/>
    <cellStyle name="Normal 13 2 5 2" xfId="10036" xr:uid="{00000000-0005-0000-0000-000011270000}"/>
    <cellStyle name="Normal 13 2 5 2 2" xfId="10037" xr:uid="{00000000-0005-0000-0000-000012270000}"/>
    <cellStyle name="Normal 13 2 5 2 2 2" xfId="10038" xr:uid="{00000000-0005-0000-0000-000013270000}"/>
    <cellStyle name="Normal 13 2 5 2 3" xfId="10039" xr:uid="{00000000-0005-0000-0000-000014270000}"/>
    <cellStyle name="Normal 13 2 5 3" xfId="10040" xr:uid="{00000000-0005-0000-0000-000015270000}"/>
    <cellStyle name="Normal 13 2 5 3 2" xfId="10041" xr:uid="{00000000-0005-0000-0000-000016270000}"/>
    <cellStyle name="Normal 13 2 5 4" xfId="10042" xr:uid="{00000000-0005-0000-0000-000017270000}"/>
    <cellStyle name="Normal 13 2 6" xfId="10043" xr:uid="{00000000-0005-0000-0000-000018270000}"/>
    <cellStyle name="Normal 13 2 6 2" xfId="10044" xr:uid="{00000000-0005-0000-0000-000019270000}"/>
    <cellStyle name="Normal 13 2 6 2 2" xfId="10045" xr:uid="{00000000-0005-0000-0000-00001A270000}"/>
    <cellStyle name="Normal 13 2 6 2 2 2" xfId="10046" xr:uid="{00000000-0005-0000-0000-00001B270000}"/>
    <cellStyle name="Normal 13 2 6 2 3" xfId="10047" xr:uid="{00000000-0005-0000-0000-00001C270000}"/>
    <cellStyle name="Normal 13 2 6 3" xfId="10048" xr:uid="{00000000-0005-0000-0000-00001D270000}"/>
    <cellStyle name="Normal 13 2 6 3 2" xfId="10049" xr:uid="{00000000-0005-0000-0000-00001E270000}"/>
    <cellStyle name="Normal 13 2 6 4" xfId="10050" xr:uid="{00000000-0005-0000-0000-00001F270000}"/>
    <cellStyle name="Normal 13 2 7" xfId="10051" xr:uid="{00000000-0005-0000-0000-000020270000}"/>
    <cellStyle name="Normal 13 2 7 2" xfId="10052" xr:uid="{00000000-0005-0000-0000-000021270000}"/>
    <cellStyle name="Normal 13 2 7 2 2" xfId="10053" xr:uid="{00000000-0005-0000-0000-000022270000}"/>
    <cellStyle name="Normal 13 2 7 3" xfId="10054" xr:uid="{00000000-0005-0000-0000-000023270000}"/>
    <cellStyle name="Normal 13 2 8" xfId="10055" xr:uid="{00000000-0005-0000-0000-000024270000}"/>
    <cellStyle name="Normal 13 2 8 2" xfId="10056" xr:uid="{00000000-0005-0000-0000-000025270000}"/>
    <cellStyle name="Normal 13 2 9" xfId="10057" xr:uid="{00000000-0005-0000-0000-000026270000}"/>
    <cellStyle name="Normal 13 2 9 2" xfId="10058" xr:uid="{00000000-0005-0000-0000-000027270000}"/>
    <cellStyle name="Normal 13 3" xfId="10059" xr:uid="{00000000-0005-0000-0000-000028270000}"/>
    <cellStyle name="Normal 13 3 2" xfId="10060" xr:uid="{00000000-0005-0000-0000-000029270000}"/>
    <cellStyle name="Normal 13 3 2 2" xfId="10061" xr:uid="{00000000-0005-0000-0000-00002A270000}"/>
    <cellStyle name="Normal 13 3 2 2 2" xfId="10062" xr:uid="{00000000-0005-0000-0000-00002B270000}"/>
    <cellStyle name="Normal 13 3 2 2 2 2" xfId="10063" xr:uid="{00000000-0005-0000-0000-00002C270000}"/>
    <cellStyle name="Normal 13 3 2 2 2 2 2" xfId="10064" xr:uid="{00000000-0005-0000-0000-00002D270000}"/>
    <cellStyle name="Normal 13 3 2 2 2 2 2 2" xfId="10065" xr:uid="{00000000-0005-0000-0000-00002E270000}"/>
    <cellStyle name="Normal 13 3 2 2 2 2 3" xfId="10066" xr:uid="{00000000-0005-0000-0000-00002F270000}"/>
    <cellStyle name="Normal 13 3 2 2 2 3" xfId="10067" xr:uid="{00000000-0005-0000-0000-000030270000}"/>
    <cellStyle name="Normal 13 3 2 2 2 3 2" xfId="10068" xr:uid="{00000000-0005-0000-0000-000031270000}"/>
    <cellStyle name="Normal 13 3 2 2 2 4" xfId="10069" xr:uid="{00000000-0005-0000-0000-000032270000}"/>
    <cellStyle name="Normal 13 3 2 2 3" xfId="10070" xr:uid="{00000000-0005-0000-0000-000033270000}"/>
    <cellStyle name="Normal 13 3 2 2 3 2" xfId="10071" xr:uid="{00000000-0005-0000-0000-000034270000}"/>
    <cellStyle name="Normal 13 3 2 2 3 2 2" xfId="10072" xr:uid="{00000000-0005-0000-0000-000035270000}"/>
    <cellStyle name="Normal 13 3 2 2 3 3" xfId="10073" xr:uid="{00000000-0005-0000-0000-000036270000}"/>
    <cellStyle name="Normal 13 3 2 2 4" xfId="10074" xr:uid="{00000000-0005-0000-0000-000037270000}"/>
    <cellStyle name="Normal 13 3 2 2 4 2" xfId="10075" xr:uid="{00000000-0005-0000-0000-000038270000}"/>
    <cellStyle name="Normal 13 3 2 2 5" xfId="10076" xr:uid="{00000000-0005-0000-0000-000039270000}"/>
    <cellStyle name="Normal 13 3 2 3" xfId="10077" xr:uid="{00000000-0005-0000-0000-00003A270000}"/>
    <cellStyle name="Normal 13 3 2 3 2" xfId="10078" xr:uid="{00000000-0005-0000-0000-00003B270000}"/>
    <cellStyle name="Normal 13 3 2 3 2 2" xfId="10079" xr:uid="{00000000-0005-0000-0000-00003C270000}"/>
    <cellStyle name="Normal 13 3 2 3 2 2 2" xfId="10080" xr:uid="{00000000-0005-0000-0000-00003D270000}"/>
    <cellStyle name="Normal 13 3 2 3 2 3" xfId="10081" xr:uid="{00000000-0005-0000-0000-00003E270000}"/>
    <cellStyle name="Normal 13 3 2 3 3" xfId="10082" xr:uid="{00000000-0005-0000-0000-00003F270000}"/>
    <cellStyle name="Normal 13 3 2 3 3 2" xfId="10083" xr:uid="{00000000-0005-0000-0000-000040270000}"/>
    <cellStyle name="Normal 13 3 2 3 4" xfId="10084" xr:uid="{00000000-0005-0000-0000-000041270000}"/>
    <cellStyle name="Normal 13 3 2 4" xfId="10085" xr:uid="{00000000-0005-0000-0000-000042270000}"/>
    <cellStyle name="Normal 13 3 2 4 2" xfId="10086" xr:uid="{00000000-0005-0000-0000-000043270000}"/>
    <cellStyle name="Normal 13 3 2 4 2 2" xfId="10087" xr:uid="{00000000-0005-0000-0000-000044270000}"/>
    <cellStyle name="Normal 13 3 2 4 2 2 2" xfId="10088" xr:uid="{00000000-0005-0000-0000-000045270000}"/>
    <cellStyle name="Normal 13 3 2 4 2 3" xfId="10089" xr:uid="{00000000-0005-0000-0000-000046270000}"/>
    <cellStyle name="Normal 13 3 2 4 3" xfId="10090" xr:uid="{00000000-0005-0000-0000-000047270000}"/>
    <cellStyle name="Normal 13 3 2 4 3 2" xfId="10091" xr:uid="{00000000-0005-0000-0000-000048270000}"/>
    <cellStyle name="Normal 13 3 2 4 4" xfId="10092" xr:uid="{00000000-0005-0000-0000-000049270000}"/>
    <cellStyle name="Normal 13 3 2 5" xfId="10093" xr:uid="{00000000-0005-0000-0000-00004A270000}"/>
    <cellStyle name="Normal 13 3 2 5 2" xfId="10094" xr:uid="{00000000-0005-0000-0000-00004B270000}"/>
    <cellStyle name="Normal 13 3 2 5 2 2" xfId="10095" xr:uid="{00000000-0005-0000-0000-00004C270000}"/>
    <cellStyle name="Normal 13 3 2 5 3" xfId="10096" xr:uid="{00000000-0005-0000-0000-00004D270000}"/>
    <cellStyle name="Normal 13 3 2 6" xfId="10097" xr:uid="{00000000-0005-0000-0000-00004E270000}"/>
    <cellStyle name="Normal 13 3 2 6 2" xfId="10098" xr:uid="{00000000-0005-0000-0000-00004F270000}"/>
    <cellStyle name="Normal 13 3 2 7" xfId="10099" xr:uid="{00000000-0005-0000-0000-000050270000}"/>
    <cellStyle name="Normal 13 3 2 7 2" xfId="10100" xr:uid="{00000000-0005-0000-0000-000051270000}"/>
    <cellStyle name="Normal 13 3 2 8" xfId="10101" xr:uid="{00000000-0005-0000-0000-000052270000}"/>
    <cellStyle name="Normal 13 3 3" xfId="10102" xr:uid="{00000000-0005-0000-0000-000053270000}"/>
    <cellStyle name="Normal 13 3 3 2" xfId="10103" xr:uid="{00000000-0005-0000-0000-000054270000}"/>
    <cellStyle name="Normal 13 3 3 2 2" xfId="10104" xr:uid="{00000000-0005-0000-0000-000055270000}"/>
    <cellStyle name="Normal 13 3 3 2 2 2" xfId="10105" xr:uid="{00000000-0005-0000-0000-000056270000}"/>
    <cellStyle name="Normal 13 3 3 2 2 2 2" xfId="10106" xr:uid="{00000000-0005-0000-0000-000057270000}"/>
    <cellStyle name="Normal 13 3 3 2 2 3" xfId="10107" xr:uid="{00000000-0005-0000-0000-000058270000}"/>
    <cellStyle name="Normal 13 3 3 2 3" xfId="10108" xr:uid="{00000000-0005-0000-0000-000059270000}"/>
    <cellStyle name="Normal 13 3 3 2 3 2" xfId="10109" xr:uid="{00000000-0005-0000-0000-00005A270000}"/>
    <cellStyle name="Normal 13 3 3 2 4" xfId="10110" xr:uid="{00000000-0005-0000-0000-00005B270000}"/>
    <cellStyle name="Normal 13 3 3 3" xfId="10111" xr:uid="{00000000-0005-0000-0000-00005C270000}"/>
    <cellStyle name="Normal 13 3 3 3 2" xfId="10112" xr:uid="{00000000-0005-0000-0000-00005D270000}"/>
    <cellStyle name="Normal 13 3 3 3 2 2" xfId="10113" xr:uid="{00000000-0005-0000-0000-00005E270000}"/>
    <cellStyle name="Normal 13 3 3 3 3" xfId="10114" xr:uid="{00000000-0005-0000-0000-00005F270000}"/>
    <cellStyle name="Normal 13 3 3 4" xfId="10115" xr:uid="{00000000-0005-0000-0000-000060270000}"/>
    <cellStyle name="Normal 13 3 3 4 2" xfId="10116" xr:uid="{00000000-0005-0000-0000-000061270000}"/>
    <cellStyle name="Normal 13 3 3 5" xfId="10117" xr:uid="{00000000-0005-0000-0000-000062270000}"/>
    <cellStyle name="Normal 13 3 4" xfId="10118" xr:uid="{00000000-0005-0000-0000-000063270000}"/>
    <cellStyle name="Normal 13 3 4 2" xfId="10119" xr:uid="{00000000-0005-0000-0000-000064270000}"/>
    <cellStyle name="Normal 13 3 4 2 2" xfId="10120" xr:uid="{00000000-0005-0000-0000-000065270000}"/>
    <cellStyle name="Normal 13 3 4 2 2 2" xfId="10121" xr:uid="{00000000-0005-0000-0000-000066270000}"/>
    <cellStyle name="Normal 13 3 4 2 3" xfId="10122" xr:uid="{00000000-0005-0000-0000-000067270000}"/>
    <cellStyle name="Normal 13 3 4 3" xfId="10123" xr:uid="{00000000-0005-0000-0000-000068270000}"/>
    <cellStyle name="Normal 13 3 4 3 2" xfId="10124" xr:uid="{00000000-0005-0000-0000-000069270000}"/>
    <cellStyle name="Normal 13 3 4 4" xfId="10125" xr:uid="{00000000-0005-0000-0000-00006A270000}"/>
    <cellStyle name="Normal 13 3 5" xfId="10126" xr:uid="{00000000-0005-0000-0000-00006B270000}"/>
    <cellStyle name="Normal 13 3 5 2" xfId="10127" xr:uid="{00000000-0005-0000-0000-00006C270000}"/>
    <cellStyle name="Normal 13 3 5 2 2" xfId="10128" xr:uid="{00000000-0005-0000-0000-00006D270000}"/>
    <cellStyle name="Normal 13 3 5 2 2 2" xfId="10129" xr:uid="{00000000-0005-0000-0000-00006E270000}"/>
    <cellStyle name="Normal 13 3 5 2 3" xfId="10130" xr:uid="{00000000-0005-0000-0000-00006F270000}"/>
    <cellStyle name="Normal 13 3 5 3" xfId="10131" xr:uid="{00000000-0005-0000-0000-000070270000}"/>
    <cellStyle name="Normal 13 3 5 3 2" xfId="10132" xr:uid="{00000000-0005-0000-0000-000071270000}"/>
    <cellStyle name="Normal 13 3 5 4" xfId="10133" xr:uid="{00000000-0005-0000-0000-000072270000}"/>
    <cellStyle name="Normal 13 3 6" xfId="10134" xr:uid="{00000000-0005-0000-0000-000073270000}"/>
    <cellStyle name="Normal 13 3 6 2" xfId="10135" xr:uid="{00000000-0005-0000-0000-000074270000}"/>
    <cellStyle name="Normal 13 3 6 2 2" xfId="10136" xr:uid="{00000000-0005-0000-0000-000075270000}"/>
    <cellStyle name="Normal 13 3 6 3" xfId="10137" xr:uid="{00000000-0005-0000-0000-000076270000}"/>
    <cellStyle name="Normal 13 3 7" xfId="10138" xr:uid="{00000000-0005-0000-0000-000077270000}"/>
    <cellStyle name="Normal 13 3 7 2" xfId="10139" xr:uid="{00000000-0005-0000-0000-000078270000}"/>
    <cellStyle name="Normal 13 3 8" xfId="10140" xr:uid="{00000000-0005-0000-0000-000079270000}"/>
    <cellStyle name="Normal 13 3 8 2" xfId="10141" xr:uid="{00000000-0005-0000-0000-00007A270000}"/>
    <cellStyle name="Normal 13 3 9" xfId="10142" xr:uid="{00000000-0005-0000-0000-00007B270000}"/>
    <cellStyle name="Normal 13 4" xfId="10143" xr:uid="{00000000-0005-0000-0000-00007C270000}"/>
    <cellStyle name="Normal 13 4 2" xfId="10144" xr:uid="{00000000-0005-0000-0000-00007D270000}"/>
    <cellStyle name="Normal 13 4 2 2" xfId="10145" xr:uid="{00000000-0005-0000-0000-00007E270000}"/>
    <cellStyle name="Normal 13 4 2 2 2" xfId="10146" xr:uid="{00000000-0005-0000-0000-00007F270000}"/>
    <cellStyle name="Normal 13 4 2 2 2 2" xfId="10147" xr:uid="{00000000-0005-0000-0000-000080270000}"/>
    <cellStyle name="Normal 13 4 2 2 2 2 2" xfId="10148" xr:uid="{00000000-0005-0000-0000-000081270000}"/>
    <cellStyle name="Normal 13 4 2 2 2 3" xfId="10149" xr:uid="{00000000-0005-0000-0000-000082270000}"/>
    <cellStyle name="Normal 13 4 2 2 3" xfId="10150" xr:uid="{00000000-0005-0000-0000-000083270000}"/>
    <cellStyle name="Normal 13 4 2 2 3 2" xfId="10151" xr:uid="{00000000-0005-0000-0000-000084270000}"/>
    <cellStyle name="Normal 13 4 2 2 4" xfId="10152" xr:uid="{00000000-0005-0000-0000-000085270000}"/>
    <cellStyle name="Normal 13 4 2 3" xfId="10153" xr:uid="{00000000-0005-0000-0000-000086270000}"/>
    <cellStyle name="Normal 13 4 2 3 2" xfId="10154" xr:uid="{00000000-0005-0000-0000-000087270000}"/>
    <cellStyle name="Normal 13 4 2 3 2 2" xfId="10155" xr:uid="{00000000-0005-0000-0000-000088270000}"/>
    <cellStyle name="Normal 13 4 2 3 3" xfId="10156" xr:uid="{00000000-0005-0000-0000-000089270000}"/>
    <cellStyle name="Normal 13 4 2 4" xfId="10157" xr:uid="{00000000-0005-0000-0000-00008A270000}"/>
    <cellStyle name="Normal 13 4 2 4 2" xfId="10158" xr:uid="{00000000-0005-0000-0000-00008B270000}"/>
    <cellStyle name="Normal 13 4 2 5" xfId="10159" xr:uid="{00000000-0005-0000-0000-00008C270000}"/>
    <cellStyle name="Normal 13 4 3" xfId="10160" xr:uid="{00000000-0005-0000-0000-00008D270000}"/>
    <cellStyle name="Normal 13 4 3 2" xfId="10161" xr:uid="{00000000-0005-0000-0000-00008E270000}"/>
    <cellStyle name="Normal 13 4 3 2 2" xfId="10162" xr:uid="{00000000-0005-0000-0000-00008F270000}"/>
    <cellStyle name="Normal 13 4 3 2 2 2" xfId="10163" xr:uid="{00000000-0005-0000-0000-000090270000}"/>
    <cellStyle name="Normal 13 4 3 2 3" xfId="10164" xr:uid="{00000000-0005-0000-0000-000091270000}"/>
    <cellStyle name="Normal 13 4 3 3" xfId="10165" xr:uid="{00000000-0005-0000-0000-000092270000}"/>
    <cellStyle name="Normal 13 4 3 3 2" xfId="10166" xr:uid="{00000000-0005-0000-0000-000093270000}"/>
    <cellStyle name="Normal 13 4 3 4" xfId="10167" xr:uid="{00000000-0005-0000-0000-000094270000}"/>
    <cellStyle name="Normal 13 4 4" xfId="10168" xr:uid="{00000000-0005-0000-0000-000095270000}"/>
    <cellStyle name="Normal 13 4 4 2" xfId="10169" xr:uid="{00000000-0005-0000-0000-000096270000}"/>
    <cellStyle name="Normal 13 4 4 2 2" xfId="10170" xr:uid="{00000000-0005-0000-0000-000097270000}"/>
    <cellStyle name="Normal 13 4 4 2 2 2" xfId="10171" xr:uid="{00000000-0005-0000-0000-000098270000}"/>
    <cellStyle name="Normal 13 4 4 2 3" xfId="10172" xr:uid="{00000000-0005-0000-0000-000099270000}"/>
    <cellStyle name="Normal 13 4 4 3" xfId="10173" xr:uid="{00000000-0005-0000-0000-00009A270000}"/>
    <cellStyle name="Normal 13 4 4 3 2" xfId="10174" xr:uid="{00000000-0005-0000-0000-00009B270000}"/>
    <cellStyle name="Normal 13 4 4 4" xfId="10175" xr:uid="{00000000-0005-0000-0000-00009C270000}"/>
    <cellStyle name="Normal 13 4 5" xfId="10176" xr:uid="{00000000-0005-0000-0000-00009D270000}"/>
    <cellStyle name="Normal 13 4 5 2" xfId="10177" xr:uid="{00000000-0005-0000-0000-00009E270000}"/>
    <cellStyle name="Normal 13 4 5 2 2" xfId="10178" xr:uid="{00000000-0005-0000-0000-00009F270000}"/>
    <cellStyle name="Normal 13 4 5 3" xfId="10179" xr:uid="{00000000-0005-0000-0000-0000A0270000}"/>
    <cellStyle name="Normal 13 4 6" xfId="10180" xr:uid="{00000000-0005-0000-0000-0000A1270000}"/>
    <cellStyle name="Normal 13 4 6 2" xfId="10181" xr:uid="{00000000-0005-0000-0000-0000A2270000}"/>
    <cellStyle name="Normal 13 4 7" xfId="10182" xr:uid="{00000000-0005-0000-0000-0000A3270000}"/>
    <cellStyle name="Normal 13 4 7 2" xfId="10183" xr:uid="{00000000-0005-0000-0000-0000A4270000}"/>
    <cellStyle name="Normal 13 4 8" xfId="10184" xr:uid="{00000000-0005-0000-0000-0000A5270000}"/>
    <cellStyle name="Normal 13 5" xfId="10185" xr:uid="{00000000-0005-0000-0000-0000A6270000}"/>
    <cellStyle name="Normal 13 5 2" xfId="10186" xr:uid="{00000000-0005-0000-0000-0000A7270000}"/>
    <cellStyle name="Normal 13 5 2 2" xfId="10187" xr:uid="{00000000-0005-0000-0000-0000A8270000}"/>
    <cellStyle name="Normal 13 5 2 2 2" xfId="10188" xr:uid="{00000000-0005-0000-0000-0000A9270000}"/>
    <cellStyle name="Normal 13 5 2 2 2 2" xfId="10189" xr:uid="{00000000-0005-0000-0000-0000AA270000}"/>
    <cellStyle name="Normal 13 5 2 2 2 2 2" xfId="10190" xr:uid="{00000000-0005-0000-0000-0000AB270000}"/>
    <cellStyle name="Normal 13 5 2 2 2 3" xfId="10191" xr:uid="{00000000-0005-0000-0000-0000AC270000}"/>
    <cellStyle name="Normal 13 5 2 2 3" xfId="10192" xr:uid="{00000000-0005-0000-0000-0000AD270000}"/>
    <cellStyle name="Normal 13 5 2 2 3 2" xfId="10193" xr:uid="{00000000-0005-0000-0000-0000AE270000}"/>
    <cellStyle name="Normal 13 5 2 2 4" xfId="10194" xr:uid="{00000000-0005-0000-0000-0000AF270000}"/>
    <cellStyle name="Normal 13 5 2 3" xfId="10195" xr:uid="{00000000-0005-0000-0000-0000B0270000}"/>
    <cellStyle name="Normal 13 5 2 3 2" xfId="10196" xr:uid="{00000000-0005-0000-0000-0000B1270000}"/>
    <cellStyle name="Normal 13 5 2 3 2 2" xfId="10197" xr:uid="{00000000-0005-0000-0000-0000B2270000}"/>
    <cellStyle name="Normal 13 5 2 3 3" xfId="10198" xr:uid="{00000000-0005-0000-0000-0000B3270000}"/>
    <cellStyle name="Normal 13 5 2 4" xfId="10199" xr:uid="{00000000-0005-0000-0000-0000B4270000}"/>
    <cellStyle name="Normal 13 5 2 4 2" xfId="10200" xr:uid="{00000000-0005-0000-0000-0000B5270000}"/>
    <cellStyle name="Normal 13 5 2 5" xfId="10201" xr:uid="{00000000-0005-0000-0000-0000B6270000}"/>
    <cellStyle name="Normal 13 5 3" xfId="10202" xr:uid="{00000000-0005-0000-0000-0000B7270000}"/>
    <cellStyle name="Normal 13 5 3 2" xfId="10203" xr:uid="{00000000-0005-0000-0000-0000B8270000}"/>
    <cellStyle name="Normal 13 5 3 2 2" xfId="10204" xr:uid="{00000000-0005-0000-0000-0000B9270000}"/>
    <cellStyle name="Normal 13 5 3 2 2 2" xfId="10205" xr:uid="{00000000-0005-0000-0000-0000BA270000}"/>
    <cellStyle name="Normal 13 5 3 2 3" xfId="10206" xr:uid="{00000000-0005-0000-0000-0000BB270000}"/>
    <cellStyle name="Normal 13 5 3 3" xfId="10207" xr:uid="{00000000-0005-0000-0000-0000BC270000}"/>
    <cellStyle name="Normal 13 5 3 3 2" xfId="10208" xr:uid="{00000000-0005-0000-0000-0000BD270000}"/>
    <cellStyle name="Normal 13 5 3 4" xfId="10209" xr:uid="{00000000-0005-0000-0000-0000BE270000}"/>
    <cellStyle name="Normal 13 5 4" xfId="10210" xr:uid="{00000000-0005-0000-0000-0000BF270000}"/>
    <cellStyle name="Normal 13 5 4 2" xfId="10211" xr:uid="{00000000-0005-0000-0000-0000C0270000}"/>
    <cellStyle name="Normal 13 5 4 2 2" xfId="10212" xr:uid="{00000000-0005-0000-0000-0000C1270000}"/>
    <cellStyle name="Normal 13 5 4 3" xfId="10213" xr:uid="{00000000-0005-0000-0000-0000C2270000}"/>
    <cellStyle name="Normal 13 5 5" xfId="10214" xr:uid="{00000000-0005-0000-0000-0000C3270000}"/>
    <cellStyle name="Normal 13 5 5 2" xfId="10215" xr:uid="{00000000-0005-0000-0000-0000C4270000}"/>
    <cellStyle name="Normal 13 5 6" xfId="10216" xr:uid="{00000000-0005-0000-0000-0000C5270000}"/>
    <cellStyle name="Normal 13 6" xfId="10217" xr:uid="{00000000-0005-0000-0000-0000C6270000}"/>
    <cellStyle name="Normal 13 6 2" xfId="10218" xr:uid="{00000000-0005-0000-0000-0000C7270000}"/>
    <cellStyle name="Normal 13 6 2 2" xfId="10219" xr:uid="{00000000-0005-0000-0000-0000C8270000}"/>
    <cellStyle name="Normal 13 6 2 2 2" xfId="10220" xr:uid="{00000000-0005-0000-0000-0000C9270000}"/>
    <cellStyle name="Normal 13 6 2 2 2 2" xfId="10221" xr:uid="{00000000-0005-0000-0000-0000CA270000}"/>
    <cellStyle name="Normal 13 6 2 2 3" xfId="10222" xr:uid="{00000000-0005-0000-0000-0000CB270000}"/>
    <cellStyle name="Normal 13 6 2 3" xfId="10223" xr:uid="{00000000-0005-0000-0000-0000CC270000}"/>
    <cellStyle name="Normal 13 6 2 3 2" xfId="10224" xr:uid="{00000000-0005-0000-0000-0000CD270000}"/>
    <cellStyle name="Normal 13 6 2 4" xfId="10225" xr:uid="{00000000-0005-0000-0000-0000CE270000}"/>
    <cellStyle name="Normal 13 6 3" xfId="10226" xr:uid="{00000000-0005-0000-0000-0000CF270000}"/>
    <cellStyle name="Normal 13 6 3 2" xfId="10227" xr:uid="{00000000-0005-0000-0000-0000D0270000}"/>
    <cellStyle name="Normal 13 6 3 2 2" xfId="10228" xr:uid="{00000000-0005-0000-0000-0000D1270000}"/>
    <cellStyle name="Normal 13 6 3 3" xfId="10229" xr:uid="{00000000-0005-0000-0000-0000D2270000}"/>
    <cellStyle name="Normal 13 6 4" xfId="10230" xr:uid="{00000000-0005-0000-0000-0000D3270000}"/>
    <cellStyle name="Normal 13 6 4 2" xfId="10231" xr:uid="{00000000-0005-0000-0000-0000D4270000}"/>
    <cellStyle name="Normal 13 6 5" xfId="10232" xr:uid="{00000000-0005-0000-0000-0000D5270000}"/>
    <cellStyle name="Normal 13 7" xfId="10233" xr:uid="{00000000-0005-0000-0000-0000D6270000}"/>
    <cellStyle name="Normal 13 7 2" xfId="10234" xr:uid="{00000000-0005-0000-0000-0000D7270000}"/>
    <cellStyle name="Normal 13 7 2 2" xfId="10235" xr:uid="{00000000-0005-0000-0000-0000D8270000}"/>
    <cellStyle name="Normal 13 7 2 2 2" xfId="10236" xr:uid="{00000000-0005-0000-0000-0000D9270000}"/>
    <cellStyle name="Normal 13 7 2 3" xfId="10237" xr:uid="{00000000-0005-0000-0000-0000DA270000}"/>
    <cellStyle name="Normal 13 7 3" xfId="10238" xr:uid="{00000000-0005-0000-0000-0000DB270000}"/>
    <cellStyle name="Normal 13 7 3 2" xfId="10239" xr:uid="{00000000-0005-0000-0000-0000DC270000}"/>
    <cellStyle name="Normal 13 7 4" xfId="10240" xr:uid="{00000000-0005-0000-0000-0000DD270000}"/>
    <cellStyle name="Normal 13 8" xfId="10241" xr:uid="{00000000-0005-0000-0000-0000DE270000}"/>
    <cellStyle name="Normal 13 8 2" xfId="10242" xr:uid="{00000000-0005-0000-0000-0000DF270000}"/>
    <cellStyle name="Normal 13 8 2 2" xfId="10243" xr:uid="{00000000-0005-0000-0000-0000E0270000}"/>
    <cellStyle name="Normal 13 8 2 2 2" xfId="10244" xr:uid="{00000000-0005-0000-0000-0000E1270000}"/>
    <cellStyle name="Normal 13 8 2 3" xfId="10245" xr:uid="{00000000-0005-0000-0000-0000E2270000}"/>
    <cellStyle name="Normal 13 8 3" xfId="10246" xr:uid="{00000000-0005-0000-0000-0000E3270000}"/>
    <cellStyle name="Normal 13 8 3 2" xfId="10247" xr:uid="{00000000-0005-0000-0000-0000E4270000}"/>
    <cellStyle name="Normal 13 8 4" xfId="10248" xr:uid="{00000000-0005-0000-0000-0000E5270000}"/>
    <cellStyle name="Normal 13 9" xfId="10249" xr:uid="{00000000-0005-0000-0000-0000E6270000}"/>
    <cellStyle name="Normal 13 9 2" xfId="10250" xr:uid="{00000000-0005-0000-0000-0000E7270000}"/>
    <cellStyle name="Normal 13 9 2 2" xfId="10251" xr:uid="{00000000-0005-0000-0000-0000E8270000}"/>
    <cellStyle name="Normal 13 9 2 2 2" xfId="10252" xr:uid="{00000000-0005-0000-0000-0000E9270000}"/>
    <cellStyle name="Normal 13 9 2 3" xfId="10253" xr:uid="{00000000-0005-0000-0000-0000EA270000}"/>
    <cellStyle name="Normal 13 9 3" xfId="10254" xr:uid="{00000000-0005-0000-0000-0000EB270000}"/>
    <cellStyle name="Normal 13 9 3 2" xfId="10255" xr:uid="{00000000-0005-0000-0000-0000EC270000}"/>
    <cellStyle name="Normal 13 9 4" xfId="10256" xr:uid="{00000000-0005-0000-0000-0000ED270000}"/>
    <cellStyle name="Normal 14" xfId="10257" xr:uid="{00000000-0005-0000-0000-0000EE270000}"/>
    <cellStyle name="Normal 14 10" xfId="10258" xr:uid="{00000000-0005-0000-0000-0000EF270000}"/>
    <cellStyle name="Normal 14 10 2" xfId="10259" xr:uid="{00000000-0005-0000-0000-0000F0270000}"/>
    <cellStyle name="Normal 14 10 2 2" xfId="10260" xr:uid="{00000000-0005-0000-0000-0000F1270000}"/>
    <cellStyle name="Normal 14 10 3" xfId="10261" xr:uid="{00000000-0005-0000-0000-0000F2270000}"/>
    <cellStyle name="Normal 14 11" xfId="10262" xr:uid="{00000000-0005-0000-0000-0000F3270000}"/>
    <cellStyle name="Normal 14 11 2" xfId="10263" xr:uid="{00000000-0005-0000-0000-0000F4270000}"/>
    <cellStyle name="Normal 14 12" xfId="10264" xr:uid="{00000000-0005-0000-0000-0000F5270000}"/>
    <cellStyle name="Normal 14 12 2" xfId="10265" xr:uid="{00000000-0005-0000-0000-0000F6270000}"/>
    <cellStyle name="Normal 14 13" xfId="10266" xr:uid="{00000000-0005-0000-0000-0000F7270000}"/>
    <cellStyle name="Normal 14 2" xfId="10267" xr:uid="{00000000-0005-0000-0000-0000F8270000}"/>
    <cellStyle name="Normal 14 2 10" xfId="10268" xr:uid="{00000000-0005-0000-0000-0000F9270000}"/>
    <cellStyle name="Normal 14 2 2" xfId="10269" xr:uid="{00000000-0005-0000-0000-0000FA270000}"/>
    <cellStyle name="Normal 14 2 2 2" xfId="10270" xr:uid="{00000000-0005-0000-0000-0000FB270000}"/>
    <cellStyle name="Normal 14 2 2 2 2" xfId="10271" xr:uid="{00000000-0005-0000-0000-0000FC270000}"/>
    <cellStyle name="Normal 14 2 2 2 2 2" xfId="10272" xr:uid="{00000000-0005-0000-0000-0000FD270000}"/>
    <cellStyle name="Normal 14 2 2 2 2 2 2" xfId="10273" xr:uid="{00000000-0005-0000-0000-0000FE270000}"/>
    <cellStyle name="Normal 14 2 2 2 2 2 2 2" xfId="10274" xr:uid="{00000000-0005-0000-0000-0000FF270000}"/>
    <cellStyle name="Normal 14 2 2 2 2 2 2 2 2" xfId="10275" xr:uid="{00000000-0005-0000-0000-000000280000}"/>
    <cellStyle name="Normal 14 2 2 2 2 2 2 3" xfId="10276" xr:uid="{00000000-0005-0000-0000-000001280000}"/>
    <cellStyle name="Normal 14 2 2 2 2 2 3" xfId="10277" xr:uid="{00000000-0005-0000-0000-000002280000}"/>
    <cellStyle name="Normal 14 2 2 2 2 2 3 2" xfId="10278" xr:uid="{00000000-0005-0000-0000-000003280000}"/>
    <cellStyle name="Normal 14 2 2 2 2 2 4" xfId="10279" xr:uid="{00000000-0005-0000-0000-000004280000}"/>
    <cellStyle name="Normal 14 2 2 2 2 3" xfId="10280" xr:uid="{00000000-0005-0000-0000-000005280000}"/>
    <cellStyle name="Normal 14 2 2 2 2 3 2" xfId="10281" xr:uid="{00000000-0005-0000-0000-000006280000}"/>
    <cellStyle name="Normal 14 2 2 2 2 3 2 2" xfId="10282" xr:uid="{00000000-0005-0000-0000-000007280000}"/>
    <cellStyle name="Normal 14 2 2 2 2 3 3" xfId="10283" xr:uid="{00000000-0005-0000-0000-000008280000}"/>
    <cellStyle name="Normal 14 2 2 2 2 4" xfId="10284" xr:uid="{00000000-0005-0000-0000-000009280000}"/>
    <cellStyle name="Normal 14 2 2 2 2 4 2" xfId="10285" xr:uid="{00000000-0005-0000-0000-00000A280000}"/>
    <cellStyle name="Normal 14 2 2 2 2 5" xfId="10286" xr:uid="{00000000-0005-0000-0000-00000B280000}"/>
    <cellStyle name="Normal 14 2 2 2 3" xfId="10287" xr:uid="{00000000-0005-0000-0000-00000C280000}"/>
    <cellStyle name="Normal 14 2 2 2 3 2" xfId="10288" xr:uid="{00000000-0005-0000-0000-00000D280000}"/>
    <cellStyle name="Normal 14 2 2 2 3 2 2" xfId="10289" xr:uid="{00000000-0005-0000-0000-00000E280000}"/>
    <cellStyle name="Normal 14 2 2 2 3 2 2 2" xfId="10290" xr:uid="{00000000-0005-0000-0000-00000F280000}"/>
    <cellStyle name="Normal 14 2 2 2 3 2 3" xfId="10291" xr:uid="{00000000-0005-0000-0000-000010280000}"/>
    <cellStyle name="Normal 14 2 2 2 3 3" xfId="10292" xr:uid="{00000000-0005-0000-0000-000011280000}"/>
    <cellStyle name="Normal 14 2 2 2 3 3 2" xfId="10293" xr:uid="{00000000-0005-0000-0000-000012280000}"/>
    <cellStyle name="Normal 14 2 2 2 3 4" xfId="10294" xr:uid="{00000000-0005-0000-0000-000013280000}"/>
    <cellStyle name="Normal 14 2 2 2 4" xfId="10295" xr:uid="{00000000-0005-0000-0000-000014280000}"/>
    <cellStyle name="Normal 14 2 2 2 4 2" xfId="10296" xr:uid="{00000000-0005-0000-0000-000015280000}"/>
    <cellStyle name="Normal 14 2 2 2 4 2 2" xfId="10297" xr:uid="{00000000-0005-0000-0000-000016280000}"/>
    <cellStyle name="Normal 14 2 2 2 4 2 2 2" xfId="10298" xr:uid="{00000000-0005-0000-0000-000017280000}"/>
    <cellStyle name="Normal 14 2 2 2 4 2 3" xfId="10299" xr:uid="{00000000-0005-0000-0000-000018280000}"/>
    <cellStyle name="Normal 14 2 2 2 4 3" xfId="10300" xr:uid="{00000000-0005-0000-0000-000019280000}"/>
    <cellStyle name="Normal 14 2 2 2 4 3 2" xfId="10301" xr:uid="{00000000-0005-0000-0000-00001A280000}"/>
    <cellStyle name="Normal 14 2 2 2 4 4" xfId="10302" xr:uid="{00000000-0005-0000-0000-00001B280000}"/>
    <cellStyle name="Normal 14 2 2 2 5" xfId="10303" xr:uid="{00000000-0005-0000-0000-00001C280000}"/>
    <cellStyle name="Normal 14 2 2 2 5 2" xfId="10304" xr:uid="{00000000-0005-0000-0000-00001D280000}"/>
    <cellStyle name="Normal 14 2 2 2 5 2 2" xfId="10305" xr:uid="{00000000-0005-0000-0000-00001E280000}"/>
    <cellStyle name="Normal 14 2 2 2 5 3" xfId="10306" xr:uid="{00000000-0005-0000-0000-00001F280000}"/>
    <cellStyle name="Normal 14 2 2 2 6" xfId="10307" xr:uid="{00000000-0005-0000-0000-000020280000}"/>
    <cellStyle name="Normal 14 2 2 2 6 2" xfId="10308" xr:uid="{00000000-0005-0000-0000-000021280000}"/>
    <cellStyle name="Normal 14 2 2 2 7" xfId="10309" xr:uid="{00000000-0005-0000-0000-000022280000}"/>
    <cellStyle name="Normal 14 2 2 2 7 2" xfId="10310" xr:uid="{00000000-0005-0000-0000-000023280000}"/>
    <cellStyle name="Normal 14 2 2 2 8" xfId="10311" xr:uid="{00000000-0005-0000-0000-000024280000}"/>
    <cellStyle name="Normal 14 2 2 3" xfId="10312" xr:uid="{00000000-0005-0000-0000-000025280000}"/>
    <cellStyle name="Normal 14 2 2 3 2" xfId="10313" xr:uid="{00000000-0005-0000-0000-000026280000}"/>
    <cellStyle name="Normal 14 2 2 3 2 2" xfId="10314" xr:uid="{00000000-0005-0000-0000-000027280000}"/>
    <cellStyle name="Normal 14 2 2 3 2 2 2" xfId="10315" xr:uid="{00000000-0005-0000-0000-000028280000}"/>
    <cellStyle name="Normal 14 2 2 3 2 2 2 2" xfId="10316" xr:uid="{00000000-0005-0000-0000-000029280000}"/>
    <cellStyle name="Normal 14 2 2 3 2 2 3" xfId="10317" xr:uid="{00000000-0005-0000-0000-00002A280000}"/>
    <cellStyle name="Normal 14 2 2 3 2 3" xfId="10318" xr:uid="{00000000-0005-0000-0000-00002B280000}"/>
    <cellStyle name="Normal 14 2 2 3 2 3 2" xfId="10319" xr:uid="{00000000-0005-0000-0000-00002C280000}"/>
    <cellStyle name="Normal 14 2 2 3 2 4" xfId="10320" xr:uid="{00000000-0005-0000-0000-00002D280000}"/>
    <cellStyle name="Normal 14 2 2 3 3" xfId="10321" xr:uid="{00000000-0005-0000-0000-00002E280000}"/>
    <cellStyle name="Normal 14 2 2 3 3 2" xfId="10322" xr:uid="{00000000-0005-0000-0000-00002F280000}"/>
    <cellStyle name="Normal 14 2 2 3 3 2 2" xfId="10323" xr:uid="{00000000-0005-0000-0000-000030280000}"/>
    <cellStyle name="Normal 14 2 2 3 3 3" xfId="10324" xr:uid="{00000000-0005-0000-0000-000031280000}"/>
    <cellStyle name="Normal 14 2 2 3 4" xfId="10325" xr:uid="{00000000-0005-0000-0000-000032280000}"/>
    <cellStyle name="Normal 14 2 2 3 4 2" xfId="10326" xr:uid="{00000000-0005-0000-0000-000033280000}"/>
    <cellStyle name="Normal 14 2 2 3 5" xfId="10327" xr:uid="{00000000-0005-0000-0000-000034280000}"/>
    <cellStyle name="Normal 14 2 2 4" xfId="10328" xr:uid="{00000000-0005-0000-0000-000035280000}"/>
    <cellStyle name="Normal 14 2 2 4 2" xfId="10329" xr:uid="{00000000-0005-0000-0000-000036280000}"/>
    <cellStyle name="Normal 14 2 2 4 2 2" xfId="10330" xr:uid="{00000000-0005-0000-0000-000037280000}"/>
    <cellStyle name="Normal 14 2 2 4 2 2 2" xfId="10331" xr:uid="{00000000-0005-0000-0000-000038280000}"/>
    <cellStyle name="Normal 14 2 2 4 2 3" xfId="10332" xr:uid="{00000000-0005-0000-0000-000039280000}"/>
    <cellStyle name="Normal 14 2 2 4 3" xfId="10333" xr:uid="{00000000-0005-0000-0000-00003A280000}"/>
    <cellStyle name="Normal 14 2 2 4 3 2" xfId="10334" xr:uid="{00000000-0005-0000-0000-00003B280000}"/>
    <cellStyle name="Normal 14 2 2 4 4" xfId="10335" xr:uid="{00000000-0005-0000-0000-00003C280000}"/>
    <cellStyle name="Normal 14 2 2 5" xfId="10336" xr:uid="{00000000-0005-0000-0000-00003D280000}"/>
    <cellStyle name="Normal 14 2 2 5 2" xfId="10337" xr:uid="{00000000-0005-0000-0000-00003E280000}"/>
    <cellStyle name="Normal 14 2 2 5 2 2" xfId="10338" xr:uid="{00000000-0005-0000-0000-00003F280000}"/>
    <cellStyle name="Normal 14 2 2 5 2 2 2" xfId="10339" xr:uid="{00000000-0005-0000-0000-000040280000}"/>
    <cellStyle name="Normal 14 2 2 5 2 3" xfId="10340" xr:uid="{00000000-0005-0000-0000-000041280000}"/>
    <cellStyle name="Normal 14 2 2 5 3" xfId="10341" xr:uid="{00000000-0005-0000-0000-000042280000}"/>
    <cellStyle name="Normal 14 2 2 5 3 2" xfId="10342" xr:uid="{00000000-0005-0000-0000-000043280000}"/>
    <cellStyle name="Normal 14 2 2 5 4" xfId="10343" xr:uid="{00000000-0005-0000-0000-000044280000}"/>
    <cellStyle name="Normal 14 2 2 6" xfId="10344" xr:uid="{00000000-0005-0000-0000-000045280000}"/>
    <cellStyle name="Normal 14 2 2 6 2" xfId="10345" xr:uid="{00000000-0005-0000-0000-000046280000}"/>
    <cellStyle name="Normal 14 2 2 6 2 2" xfId="10346" xr:uid="{00000000-0005-0000-0000-000047280000}"/>
    <cellStyle name="Normal 14 2 2 6 3" xfId="10347" xr:uid="{00000000-0005-0000-0000-000048280000}"/>
    <cellStyle name="Normal 14 2 2 7" xfId="10348" xr:uid="{00000000-0005-0000-0000-000049280000}"/>
    <cellStyle name="Normal 14 2 2 7 2" xfId="10349" xr:uid="{00000000-0005-0000-0000-00004A280000}"/>
    <cellStyle name="Normal 14 2 2 8" xfId="10350" xr:uid="{00000000-0005-0000-0000-00004B280000}"/>
    <cellStyle name="Normal 14 2 2 8 2" xfId="10351" xr:uid="{00000000-0005-0000-0000-00004C280000}"/>
    <cellStyle name="Normal 14 2 2 9" xfId="10352" xr:uid="{00000000-0005-0000-0000-00004D280000}"/>
    <cellStyle name="Normal 14 2 3" xfId="10353" xr:uid="{00000000-0005-0000-0000-00004E280000}"/>
    <cellStyle name="Normal 14 2 3 2" xfId="10354" xr:uid="{00000000-0005-0000-0000-00004F280000}"/>
    <cellStyle name="Normal 14 2 3 2 2" xfId="10355" xr:uid="{00000000-0005-0000-0000-000050280000}"/>
    <cellStyle name="Normal 14 2 3 2 2 2" xfId="10356" xr:uid="{00000000-0005-0000-0000-000051280000}"/>
    <cellStyle name="Normal 14 2 3 2 2 2 2" xfId="10357" xr:uid="{00000000-0005-0000-0000-000052280000}"/>
    <cellStyle name="Normal 14 2 3 2 2 2 2 2" xfId="10358" xr:uid="{00000000-0005-0000-0000-000053280000}"/>
    <cellStyle name="Normal 14 2 3 2 2 2 3" xfId="10359" xr:uid="{00000000-0005-0000-0000-000054280000}"/>
    <cellStyle name="Normal 14 2 3 2 2 3" xfId="10360" xr:uid="{00000000-0005-0000-0000-000055280000}"/>
    <cellStyle name="Normal 14 2 3 2 2 3 2" xfId="10361" xr:uid="{00000000-0005-0000-0000-000056280000}"/>
    <cellStyle name="Normal 14 2 3 2 2 4" xfId="10362" xr:uid="{00000000-0005-0000-0000-000057280000}"/>
    <cellStyle name="Normal 14 2 3 2 3" xfId="10363" xr:uid="{00000000-0005-0000-0000-000058280000}"/>
    <cellStyle name="Normal 14 2 3 2 3 2" xfId="10364" xr:uid="{00000000-0005-0000-0000-000059280000}"/>
    <cellStyle name="Normal 14 2 3 2 3 2 2" xfId="10365" xr:uid="{00000000-0005-0000-0000-00005A280000}"/>
    <cellStyle name="Normal 14 2 3 2 3 3" xfId="10366" xr:uid="{00000000-0005-0000-0000-00005B280000}"/>
    <cellStyle name="Normal 14 2 3 2 4" xfId="10367" xr:uid="{00000000-0005-0000-0000-00005C280000}"/>
    <cellStyle name="Normal 14 2 3 2 4 2" xfId="10368" xr:uid="{00000000-0005-0000-0000-00005D280000}"/>
    <cellStyle name="Normal 14 2 3 2 5" xfId="10369" xr:uid="{00000000-0005-0000-0000-00005E280000}"/>
    <cellStyle name="Normal 14 2 3 3" xfId="10370" xr:uid="{00000000-0005-0000-0000-00005F280000}"/>
    <cellStyle name="Normal 14 2 3 3 2" xfId="10371" xr:uid="{00000000-0005-0000-0000-000060280000}"/>
    <cellStyle name="Normal 14 2 3 3 2 2" xfId="10372" xr:uid="{00000000-0005-0000-0000-000061280000}"/>
    <cellStyle name="Normal 14 2 3 3 2 2 2" xfId="10373" xr:uid="{00000000-0005-0000-0000-000062280000}"/>
    <cellStyle name="Normal 14 2 3 3 2 3" xfId="10374" xr:uid="{00000000-0005-0000-0000-000063280000}"/>
    <cellStyle name="Normal 14 2 3 3 3" xfId="10375" xr:uid="{00000000-0005-0000-0000-000064280000}"/>
    <cellStyle name="Normal 14 2 3 3 3 2" xfId="10376" xr:uid="{00000000-0005-0000-0000-000065280000}"/>
    <cellStyle name="Normal 14 2 3 3 4" xfId="10377" xr:uid="{00000000-0005-0000-0000-000066280000}"/>
    <cellStyle name="Normal 14 2 3 4" xfId="10378" xr:uid="{00000000-0005-0000-0000-000067280000}"/>
    <cellStyle name="Normal 14 2 3 4 2" xfId="10379" xr:uid="{00000000-0005-0000-0000-000068280000}"/>
    <cellStyle name="Normal 14 2 3 4 2 2" xfId="10380" xr:uid="{00000000-0005-0000-0000-000069280000}"/>
    <cellStyle name="Normal 14 2 3 4 2 2 2" xfId="10381" xr:uid="{00000000-0005-0000-0000-00006A280000}"/>
    <cellStyle name="Normal 14 2 3 4 2 3" xfId="10382" xr:uid="{00000000-0005-0000-0000-00006B280000}"/>
    <cellStyle name="Normal 14 2 3 4 3" xfId="10383" xr:uid="{00000000-0005-0000-0000-00006C280000}"/>
    <cellStyle name="Normal 14 2 3 4 3 2" xfId="10384" xr:uid="{00000000-0005-0000-0000-00006D280000}"/>
    <cellStyle name="Normal 14 2 3 4 4" xfId="10385" xr:uid="{00000000-0005-0000-0000-00006E280000}"/>
    <cellStyle name="Normal 14 2 3 5" xfId="10386" xr:uid="{00000000-0005-0000-0000-00006F280000}"/>
    <cellStyle name="Normal 14 2 3 5 2" xfId="10387" xr:uid="{00000000-0005-0000-0000-000070280000}"/>
    <cellStyle name="Normal 14 2 3 5 2 2" xfId="10388" xr:uid="{00000000-0005-0000-0000-000071280000}"/>
    <cellStyle name="Normal 14 2 3 5 3" xfId="10389" xr:uid="{00000000-0005-0000-0000-000072280000}"/>
    <cellStyle name="Normal 14 2 3 6" xfId="10390" xr:uid="{00000000-0005-0000-0000-000073280000}"/>
    <cellStyle name="Normal 14 2 3 6 2" xfId="10391" xr:uid="{00000000-0005-0000-0000-000074280000}"/>
    <cellStyle name="Normal 14 2 3 7" xfId="10392" xr:uid="{00000000-0005-0000-0000-000075280000}"/>
    <cellStyle name="Normal 14 2 3 7 2" xfId="10393" xr:uid="{00000000-0005-0000-0000-000076280000}"/>
    <cellStyle name="Normal 14 2 3 8" xfId="10394" xr:uid="{00000000-0005-0000-0000-000077280000}"/>
    <cellStyle name="Normal 14 2 4" xfId="10395" xr:uid="{00000000-0005-0000-0000-000078280000}"/>
    <cellStyle name="Normal 14 2 4 2" xfId="10396" xr:uid="{00000000-0005-0000-0000-000079280000}"/>
    <cellStyle name="Normal 14 2 4 2 2" xfId="10397" xr:uid="{00000000-0005-0000-0000-00007A280000}"/>
    <cellStyle name="Normal 14 2 4 2 2 2" xfId="10398" xr:uid="{00000000-0005-0000-0000-00007B280000}"/>
    <cellStyle name="Normal 14 2 4 2 2 2 2" xfId="10399" xr:uid="{00000000-0005-0000-0000-00007C280000}"/>
    <cellStyle name="Normal 14 2 4 2 2 3" xfId="10400" xr:uid="{00000000-0005-0000-0000-00007D280000}"/>
    <cellStyle name="Normal 14 2 4 2 3" xfId="10401" xr:uid="{00000000-0005-0000-0000-00007E280000}"/>
    <cellStyle name="Normal 14 2 4 2 3 2" xfId="10402" xr:uid="{00000000-0005-0000-0000-00007F280000}"/>
    <cellStyle name="Normal 14 2 4 2 4" xfId="10403" xr:uid="{00000000-0005-0000-0000-000080280000}"/>
    <cellStyle name="Normal 14 2 4 3" xfId="10404" xr:uid="{00000000-0005-0000-0000-000081280000}"/>
    <cellStyle name="Normal 14 2 4 3 2" xfId="10405" xr:uid="{00000000-0005-0000-0000-000082280000}"/>
    <cellStyle name="Normal 14 2 4 3 2 2" xfId="10406" xr:uid="{00000000-0005-0000-0000-000083280000}"/>
    <cellStyle name="Normal 14 2 4 3 3" xfId="10407" xr:uid="{00000000-0005-0000-0000-000084280000}"/>
    <cellStyle name="Normal 14 2 4 4" xfId="10408" xr:uid="{00000000-0005-0000-0000-000085280000}"/>
    <cellStyle name="Normal 14 2 4 4 2" xfId="10409" xr:uid="{00000000-0005-0000-0000-000086280000}"/>
    <cellStyle name="Normal 14 2 4 5" xfId="10410" xr:uid="{00000000-0005-0000-0000-000087280000}"/>
    <cellStyle name="Normal 14 2 5" xfId="10411" xr:uid="{00000000-0005-0000-0000-000088280000}"/>
    <cellStyle name="Normal 14 2 5 2" xfId="10412" xr:uid="{00000000-0005-0000-0000-000089280000}"/>
    <cellStyle name="Normal 14 2 5 2 2" xfId="10413" xr:uid="{00000000-0005-0000-0000-00008A280000}"/>
    <cellStyle name="Normal 14 2 5 2 2 2" xfId="10414" xr:uid="{00000000-0005-0000-0000-00008B280000}"/>
    <cellStyle name="Normal 14 2 5 2 3" xfId="10415" xr:uid="{00000000-0005-0000-0000-00008C280000}"/>
    <cellStyle name="Normal 14 2 5 3" xfId="10416" xr:uid="{00000000-0005-0000-0000-00008D280000}"/>
    <cellStyle name="Normal 14 2 5 3 2" xfId="10417" xr:uid="{00000000-0005-0000-0000-00008E280000}"/>
    <cellStyle name="Normal 14 2 5 4" xfId="10418" xr:uid="{00000000-0005-0000-0000-00008F280000}"/>
    <cellStyle name="Normal 14 2 6" xfId="10419" xr:uid="{00000000-0005-0000-0000-000090280000}"/>
    <cellStyle name="Normal 14 2 6 2" xfId="10420" xr:uid="{00000000-0005-0000-0000-000091280000}"/>
    <cellStyle name="Normal 14 2 6 2 2" xfId="10421" xr:uid="{00000000-0005-0000-0000-000092280000}"/>
    <cellStyle name="Normal 14 2 6 2 2 2" xfId="10422" xr:uid="{00000000-0005-0000-0000-000093280000}"/>
    <cellStyle name="Normal 14 2 6 2 3" xfId="10423" xr:uid="{00000000-0005-0000-0000-000094280000}"/>
    <cellStyle name="Normal 14 2 6 3" xfId="10424" xr:uid="{00000000-0005-0000-0000-000095280000}"/>
    <cellStyle name="Normal 14 2 6 3 2" xfId="10425" xr:uid="{00000000-0005-0000-0000-000096280000}"/>
    <cellStyle name="Normal 14 2 6 4" xfId="10426" xr:uid="{00000000-0005-0000-0000-000097280000}"/>
    <cellStyle name="Normal 14 2 7" xfId="10427" xr:uid="{00000000-0005-0000-0000-000098280000}"/>
    <cellStyle name="Normal 14 2 7 2" xfId="10428" xr:uid="{00000000-0005-0000-0000-000099280000}"/>
    <cellStyle name="Normal 14 2 7 2 2" xfId="10429" xr:uid="{00000000-0005-0000-0000-00009A280000}"/>
    <cellStyle name="Normal 14 2 7 3" xfId="10430" xr:uid="{00000000-0005-0000-0000-00009B280000}"/>
    <cellStyle name="Normal 14 2 8" xfId="10431" xr:uid="{00000000-0005-0000-0000-00009C280000}"/>
    <cellStyle name="Normal 14 2 8 2" xfId="10432" xr:uid="{00000000-0005-0000-0000-00009D280000}"/>
    <cellStyle name="Normal 14 2 9" xfId="10433" xr:uid="{00000000-0005-0000-0000-00009E280000}"/>
    <cellStyle name="Normal 14 2 9 2" xfId="10434" xr:uid="{00000000-0005-0000-0000-00009F280000}"/>
    <cellStyle name="Normal 14 3" xfId="10435" xr:uid="{00000000-0005-0000-0000-0000A0280000}"/>
    <cellStyle name="Normal 14 3 2" xfId="10436" xr:uid="{00000000-0005-0000-0000-0000A1280000}"/>
    <cellStyle name="Normal 14 3 2 2" xfId="10437" xr:uid="{00000000-0005-0000-0000-0000A2280000}"/>
    <cellStyle name="Normal 14 3 2 2 2" xfId="10438" xr:uid="{00000000-0005-0000-0000-0000A3280000}"/>
    <cellStyle name="Normal 14 3 2 2 2 2" xfId="10439" xr:uid="{00000000-0005-0000-0000-0000A4280000}"/>
    <cellStyle name="Normal 14 3 2 2 2 2 2" xfId="10440" xr:uid="{00000000-0005-0000-0000-0000A5280000}"/>
    <cellStyle name="Normal 14 3 2 2 2 2 2 2" xfId="10441" xr:uid="{00000000-0005-0000-0000-0000A6280000}"/>
    <cellStyle name="Normal 14 3 2 2 2 2 3" xfId="10442" xr:uid="{00000000-0005-0000-0000-0000A7280000}"/>
    <cellStyle name="Normal 14 3 2 2 2 3" xfId="10443" xr:uid="{00000000-0005-0000-0000-0000A8280000}"/>
    <cellStyle name="Normal 14 3 2 2 2 3 2" xfId="10444" xr:uid="{00000000-0005-0000-0000-0000A9280000}"/>
    <cellStyle name="Normal 14 3 2 2 2 4" xfId="10445" xr:uid="{00000000-0005-0000-0000-0000AA280000}"/>
    <cellStyle name="Normal 14 3 2 2 3" xfId="10446" xr:uid="{00000000-0005-0000-0000-0000AB280000}"/>
    <cellStyle name="Normal 14 3 2 2 3 2" xfId="10447" xr:uid="{00000000-0005-0000-0000-0000AC280000}"/>
    <cellStyle name="Normal 14 3 2 2 3 2 2" xfId="10448" xr:uid="{00000000-0005-0000-0000-0000AD280000}"/>
    <cellStyle name="Normal 14 3 2 2 3 3" xfId="10449" xr:uid="{00000000-0005-0000-0000-0000AE280000}"/>
    <cellStyle name="Normal 14 3 2 2 4" xfId="10450" xr:uid="{00000000-0005-0000-0000-0000AF280000}"/>
    <cellStyle name="Normal 14 3 2 2 4 2" xfId="10451" xr:uid="{00000000-0005-0000-0000-0000B0280000}"/>
    <cellStyle name="Normal 14 3 2 2 5" xfId="10452" xr:uid="{00000000-0005-0000-0000-0000B1280000}"/>
    <cellStyle name="Normal 14 3 2 3" xfId="10453" xr:uid="{00000000-0005-0000-0000-0000B2280000}"/>
    <cellStyle name="Normal 14 3 2 3 2" xfId="10454" xr:uid="{00000000-0005-0000-0000-0000B3280000}"/>
    <cellStyle name="Normal 14 3 2 3 2 2" xfId="10455" xr:uid="{00000000-0005-0000-0000-0000B4280000}"/>
    <cellStyle name="Normal 14 3 2 3 2 2 2" xfId="10456" xr:uid="{00000000-0005-0000-0000-0000B5280000}"/>
    <cellStyle name="Normal 14 3 2 3 2 3" xfId="10457" xr:uid="{00000000-0005-0000-0000-0000B6280000}"/>
    <cellStyle name="Normal 14 3 2 3 3" xfId="10458" xr:uid="{00000000-0005-0000-0000-0000B7280000}"/>
    <cellStyle name="Normal 14 3 2 3 3 2" xfId="10459" xr:uid="{00000000-0005-0000-0000-0000B8280000}"/>
    <cellStyle name="Normal 14 3 2 3 4" xfId="10460" xr:uid="{00000000-0005-0000-0000-0000B9280000}"/>
    <cellStyle name="Normal 14 3 2 4" xfId="10461" xr:uid="{00000000-0005-0000-0000-0000BA280000}"/>
    <cellStyle name="Normal 14 3 2 4 2" xfId="10462" xr:uid="{00000000-0005-0000-0000-0000BB280000}"/>
    <cellStyle name="Normal 14 3 2 4 2 2" xfId="10463" xr:uid="{00000000-0005-0000-0000-0000BC280000}"/>
    <cellStyle name="Normal 14 3 2 4 2 2 2" xfId="10464" xr:uid="{00000000-0005-0000-0000-0000BD280000}"/>
    <cellStyle name="Normal 14 3 2 4 2 3" xfId="10465" xr:uid="{00000000-0005-0000-0000-0000BE280000}"/>
    <cellStyle name="Normal 14 3 2 4 3" xfId="10466" xr:uid="{00000000-0005-0000-0000-0000BF280000}"/>
    <cellStyle name="Normal 14 3 2 4 3 2" xfId="10467" xr:uid="{00000000-0005-0000-0000-0000C0280000}"/>
    <cellStyle name="Normal 14 3 2 4 4" xfId="10468" xr:uid="{00000000-0005-0000-0000-0000C1280000}"/>
    <cellStyle name="Normal 14 3 2 5" xfId="10469" xr:uid="{00000000-0005-0000-0000-0000C2280000}"/>
    <cellStyle name="Normal 14 3 2 5 2" xfId="10470" xr:uid="{00000000-0005-0000-0000-0000C3280000}"/>
    <cellStyle name="Normal 14 3 2 5 2 2" xfId="10471" xr:uid="{00000000-0005-0000-0000-0000C4280000}"/>
    <cellStyle name="Normal 14 3 2 5 3" xfId="10472" xr:uid="{00000000-0005-0000-0000-0000C5280000}"/>
    <cellStyle name="Normal 14 3 2 6" xfId="10473" xr:uid="{00000000-0005-0000-0000-0000C6280000}"/>
    <cellStyle name="Normal 14 3 2 6 2" xfId="10474" xr:uid="{00000000-0005-0000-0000-0000C7280000}"/>
    <cellStyle name="Normal 14 3 2 7" xfId="10475" xr:uid="{00000000-0005-0000-0000-0000C8280000}"/>
    <cellStyle name="Normal 14 3 2 7 2" xfId="10476" xr:uid="{00000000-0005-0000-0000-0000C9280000}"/>
    <cellStyle name="Normal 14 3 2 8" xfId="10477" xr:uid="{00000000-0005-0000-0000-0000CA280000}"/>
    <cellStyle name="Normal 14 3 3" xfId="10478" xr:uid="{00000000-0005-0000-0000-0000CB280000}"/>
    <cellStyle name="Normal 14 3 3 2" xfId="10479" xr:uid="{00000000-0005-0000-0000-0000CC280000}"/>
    <cellStyle name="Normal 14 3 3 2 2" xfId="10480" xr:uid="{00000000-0005-0000-0000-0000CD280000}"/>
    <cellStyle name="Normal 14 3 3 2 2 2" xfId="10481" xr:uid="{00000000-0005-0000-0000-0000CE280000}"/>
    <cellStyle name="Normal 14 3 3 2 2 2 2" xfId="10482" xr:uid="{00000000-0005-0000-0000-0000CF280000}"/>
    <cellStyle name="Normal 14 3 3 2 2 3" xfId="10483" xr:uid="{00000000-0005-0000-0000-0000D0280000}"/>
    <cellStyle name="Normal 14 3 3 2 3" xfId="10484" xr:uid="{00000000-0005-0000-0000-0000D1280000}"/>
    <cellStyle name="Normal 14 3 3 2 3 2" xfId="10485" xr:uid="{00000000-0005-0000-0000-0000D2280000}"/>
    <cellStyle name="Normal 14 3 3 2 4" xfId="10486" xr:uid="{00000000-0005-0000-0000-0000D3280000}"/>
    <cellStyle name="Normal 14 3 3 3" xfId="10487" xr:uid="{00000000-0005-0000-0000-0000D4280000}"/>
    <cellStyle name="Normal 14 3 3 3 2" xfId="10488" xr:uid="{00000000-0005-0000-0000-0000D5280000}"/>
    <cellStyle name="Normal 14 3 3 3 2 2" xfId="10489" xr:uid="{00000000-0005-0000-0000-0000D6280000}"/>
    <cellStyle name="Normal 14 3 3 3 3" xfId="10490" xr:uid="{00000000-0005-0000-0000-0000D7280000}"/>
    <cellStyle name="Normal 14 3 3 4" xfId="10491" xr:uid="{00000000-0005-0000-0000-0000D8280000}"/>
    <cellStyle name="Normal 14 3 3 4 2" xfId="10492" xr:uid="{00000000-0005-0000-0000-0000D9280000}"/>
    <cellStyle name="Normal 14 3 3 5" xfId="10493" xr:uid="{00000000-0005-0000-0000-0000DA280000}"/>
    <cellStyle name="Normal 14 3 4" xfId="10494" xr:uid="{00000000-0005-0000-0000-0000DB280000}"/>
    <cellStyle name="Normal 14 3 4 2" xfId="10495" xr:uid="{00000000-0005-0000-0000-0000DC280000}"/>
    <cellStyle name="Normal 14 3 4 2 2" xfId="10496" xr:uid="{00000000-0005-0000-0000-0000DD280000}"/>
    <cellStyle name="Normal 14 3 4 2 2 2" xfId="10497" xr:uid="{00000000-0005-0000-0000-0000DE280000}"/>
    <cellStyle name="Normal 14 3 4 2 3" xfId="10498" xr:uid="{00000000-0005-0000-0000-0000DF280000}"/>
    <cellStyle name="Normal 14 3 4 3" xfId="10499" xr:uid="{00000000-0005-0000-0000-0000E0280000}"/>
    <cellStyle name="Normal 14 3 4 3 2" xfId="10500" xr:uid="{00000000-0005-0000-0000-0000E1280000}"/>
    <cellStyle name="Normal 14 3 4 4" xfId="10501" xr:uid="{00000000-0005-0000-0000-0000E2280000}"/>
    <cellStyle name="Normal 14 3 5" xfId="10502" xr:uid="{00000000-0005-0000-0000-0000E3280000}"/>
    <cellStyle name="Normal 14 3 5 2" xfId="10503" xr:uid="{00000000-0005-0000-0000-0000E4280000}"/>
    <cellStyle name="Normal 14 3 5 2 2" xfId="10504" xr:uid="{00000000-0005-0000-0000-0000E5280000}"/>
    <cellStyle name="Normal 14 3 5 2 2 2" xfId="10505" xr:uid="{00000000-0005-0000-0000-0000E6280000}"/>
    <cellStyle name="Normal 14 3 5 2 3" xfId="10506" xr:uid="{00000000-0005-0000-0000-0000E7280000}"/>
    <cellStyle name="Normal 14 3 5 3" xfId="10507" xr:uid="{00000000-0005-0000-0000-0000E8280000}"/>
    <cellStyle name="Normal 14 3 5 3 2" xfId="10508" xr:uid="{00000000-0005-0000-0000-0000E9280000}"/>
    <cellStyle name="Normal 14 3 5 4" xfId="10509" xr:uid="{00000000-0005-0000-0000-0000EA280000}"/>
    <cellStyle name="Normal 14 3 6" xfId="10510" xr:uid="{00000000-0005-0000-0000-0000EB280000}"/>
    <cellStyle name="Normal 14 3 6 2" xfId="10511" xr:uid="{00000000-0005-0000-0000-0000EC280000}"/>
    <cellStyle name="Normal 14 3 6 2 2" xfId="10512" xr:uid="{00000000-0005-0000-0000-0000ED280000}"/>
    <cellStyle name="Normal 14 3 6 3" xfId="10513" xr:uid="{00000000-0005-0000-0000-0000EE280000}"/>
    <cellStyle name="Normal 14 3 7" xfId="10514" xr:uid="{00000000-0005-0000-0000-0000EF280000}"/>
    <cellStyle name="Normal 14 3 7 2" xfId="10515" xr:uid="{00000000-0005-0000-0000-0000F0280000}"/>
    <cellStyle name="Normal 14 3 8" xfId="10516" xr:uid="{00000000-0005-0000-0000-0000F1280000}"/>
    <cellStyle name="Normal 14 3 8 2" xfId="10517" xr:uid="{00000000-0005-0000-0000-0000F2280000}"/>
    <cellStyle name="Normal 14 3 9" xfId="10518" xr:uid="{00000000-0005-0000-0000-0000F3280000}"/>
    <cellStyle name="Normal 14 4" xfId="10519" xr:uid="{00000000-0005-0000-0000-0000F4280000}"/>
    <cellStyle name="Normal 14 4 2" xfId="10520" xr:uid="{00000000-0005-0000-0000-0000F5280000}"/>
    <cellStyle name="Normal 14 4 2 2" xfId="10521" xr:uid="{00000000-0005-0000-0000-0000F6280000}"/>
    <cellStyle name="Normal 14 4 2 2 2" xfId="10522" xr:uid="{00000000-0005-0000-0000-0000F7280000}"/>
    <cellStyle name="Normal 14 4 2 2 2 2" xfId="10523" xr:uid="{00000000-0005-0000-0000-0000F8280000}"/>
    <cellStyle name="Normal 14 4 2 2 2 2 2" xfId="10524" xr:uid="{00000000-0005-0000-0000-0000F9280000}"/>
    <cellStyle name="Normal 14 4 2 2 2 3" xfId="10525" xr:uid="{00000000-0005-0000-0000-0000FA280000}"/>
    <cellStyle name="Normal 14 4 2 2 3" xfId="10526" xr:uid="{00000000-0005-0000-0000-0000FB280000}"/>
    <cellStyle name="Normal 14 4 2 2 3 2" xfId="10527" xr:uid="{00000000-0005-0000-0000-0000FC280000}"/>
    <cellStyle name="Normal 14 4 2 2 4" xfId="10528" xr:uid="{00000000-0005-0000-0000-0000FD280000}"/>
    <cellStyle name="Normal 14 4 2 3" xfId="10529" xr:uid="{00000000-0005-0000-0000-0000FE280000}"/>
    <cellStyle name="Normal 14 4 2 3 2" xfId="10530" xr:uid="{00000000-0005-0000-0000-0000FF280000}"/>
    <cellStyle name="Normal 14 4 2 3 2 2" xfId="10531" xr:uid="{00000000-0005-0000-0000-000000290000}"/>
    <cellStyle name="Normal 14 4 2 3 3" xfId="10532" xr:uid="{00000000-0005-0000-0000-000001290000}"/>
    <cellStyle name="Normal 14 4 2 4" xfId="10533" xr:uid="{00000000-0005-0000-0000-000002290000}"/>
    <cellStyle name="Normal 14 4 2 4 2" xfId="10534" xr:uid="{00000000-0005-0000-0000-000003290000}"/>
    <cellStyle name="Normal 14 4 2 5" xfId="10535" xr:uid="{00000000-0005-0000-0000-000004290000}"/>
    <cellStyle name="Normal 14 4 3" xfId="10536" xr:uid="{00000000-0005-0000-0000-000005290000}"/>
    <cellStyle name="Normal 14 4 3 2" xfId="10537" xr:uid="{00000000-0005-0000-0000-000006290000}"/>
    <cellStyle name="Normal 14 4 3 2 2" xfId="10538" xr:uid="{00000000-0005-0000-0000-000007290000}"/>
    <cellStyle name="Normal 14 4 3 2 2 2" xfId="10539" xr:uid="{00000000-0005-0000-0000-000008290000}"/>
    <cellStyle name="Normal 14 4 3 2 3" xfId="10540" xr:uid="{00000000-0005-0000-0000-000009290000}"/>
    <cellStyle name="Normal 14 4 3 3" xfId="10541" xr:uid="{00000000-0005-0000-0000-00000A290000}"/>
    <cellStyle name="Normal 14 4 3 3 2" xfId="10542" xr:uid="{00000000-0005-0000-0000-00000B290000}"/>
    <cellStyle name="Normal 14 4 3 4" xfId="10543" xr:uid="{00000000-0005-0000-0000-00000C290000}"/>
    <cellStyle name="Normal 14 4 4" xfId="10544" xr:uid="{00000000-0005-0000-0000-00000D290000}"/>
    <cellStyle name="Normal 14 4 4 2" xfId="10545" xr:uid="{00000000-0005-0000-0000-00000E290000}"/>
    <cellStyle name="Normal 14 4 4 2 2" xfId="10546" xr:uid="{00000000-0005-0000-0000-00000F290000}"/>
    <cellStyle name="Normal 14 4 4 2 2 2" xfId="10547" xr:uid="{00000000-0005-0000-0000-000010290000}"/>
    <cellStyle name="Normal 14 4 4 2 3" xfId="10548" xr:uid="{00000000-0005-0000-0000-000011290000}"/>
    <cellStyle name="Normal 14 4 4 3" xfId="10549" xr:uid="{00000000-0005-0000-0000-000012290000}"/>
    <cellStyle name="Normal 14 4 4 3 2" xfId="10550" xr:uid="{00000000-0005-0000-0000-000013290000}"/>
    <cellStyle name="Normal 14 4 4 4" xfId="10551" xr:uid="{00000000-0005-0000-0000-000014290000}"/>
    <cellStyle name="Normal 14 4 5" xfId="10552" xr:uid="{00000000-0005-0000-0000-000015290000}"/>
    <cellStyle name="Normal 14 4 5 2" xfId="10553" xr:uid="{00000000-0005-0000-0000-000016290000}"/>
    <cellStyle name="Normal 14 4 5 2 2" xfId="10554" xr:uid="{00000000-0005-0000-0000-000017290000}"/>
    <cellStyle name="Normal 14 4 5 3" xfId="10555" xr:uid="{00000000-0005-0000-0000-000018290000}"/>
    <cellStyle name="Normal 14 4 6" xfId="10556" xr:uid="{00000000-0005-0000-0000-000019290000}"/>
    <cellStyle name="Normal 14 4 6 2" xfId="10557" xr:uid="{00000000-0005-0000-0000-00001A290000}"/>
    <cellStyle name="Normal 14 4 7" xfId="10558" xr:uid="{00000000-0005-0000-0000-00001B290000}"/>
    <cellStyle name="Normal 14 4 7 2" xfId="10559" xr:uid="{00000000-0005-0000-0000-00001C290000}"/>
    <cellStyle name="Normal 14 4 8" xfId="10560" xr:uid="{00000000-0005-0000-0000-00001D290000}"/>
    <cellStyle name="Normal 14 5" xfId="10561" xr:uid="{00000000-0005-0000-0000-00001E290000}"/>
    <cellStyle name="Normal 14 5 2" xfId="10562" xr:uid="{00000000-0005-0000-0000-00001F290000}"/>
    <cellStyle name="Normal 14 5 2 2" xfId="10563" xr:uid="{00000000-0005-0000-0000-000020290000}"/>
    <cellStyle name="Normal 14 5 2 2 2" xfId="10564" xr:uid="{00000000-0005-0000-0000-000021290000}"/>
    <cellStyle name="Normal 14 5 2 2 2 2" xfId="10565" xr:uid="{00000000-0005-0000-0000-000022290000}"/>
    <cellStyle name="Normal 14 5 2 2 2 2 2" xfId="10566" xr:uid="{00000000-0005-0000-0000-000023290000}"/>
    <cellStyle name="Normal 14 5 2 2 2 3" xfId="10567" xr:uid="{00000000-0005-0000-0000-000024290000}"/>
    <cellStyle name="Normal 14 5 2 2 3" xfId="10568" xr:uid="{00000000-0005-0000-0000-000025290000}"/>
    <cellStyle name="Normal 14 5 2 2 3 2" xfId="10569" xr:uid="{00000000-0005-0000-0000-000026290000}"/>
    <cellStyle name="Normal 14 5 2 2 4" xfId="10570" xr:uid="{00000000-0005-0000-0000-000027290000}"/>
    <cellStyle name="Normal 14 5 2 3" xfId="10571" xr:uid="{00000000-0005-0000-0000-000028290000}"/>
    <cellStyle name="Normal 14 5 2 3 2" xfId="10572" xr:uid="{00000000-0005-0000-0000-000029290000}"/>
    <cellStyle name="Normal 14 5 2 3 2 2" xfId="10573" xr:uid="{00000000-0005-0000-0000-00002A290000}"/>
    <cellStyle name="Normal 14 5 2 3 3" xfId="10574" xr:uid="{00000000-0005-0000-0000-00002B290000}"/>
    <cellStyle name="Normal 14 5 2 4" xfId="10575" xr:uid="{00000000-0005-0000-0000-00002C290000}"/>
    <cellStyle name="Normal 14 5 2 4 2" xfId="10576" xr:uid="{00000000-0005-0000-0000-00002D290000}"/>
    <cellStyle name="Normal 14 5 2 5" xfId="10577" xr:uid="{00000000-0005-0000-0000-00002E290000}"/>
    <cellStyle name="Normal 14 5 3" xfId="10578" xr:uid="{00000000-0005-0000-0000-00002F290000}"/>
    <cellStyle name="Normal 14 5 3 2" xfId="10579" xr:uid="{00000000-0005-0000-0000-000030290000}"/>
    <cellStyle name="Normal 14 5 3 2 2" xfId="10580" xr:uid="{00000000-0005-0000-0000-000031290000}"/>
    <cellStyle name="Normal 14 5 3 2 2 2" xfId="10581" xr:uid="{00000000-0005-0000-0000-000032290000}"/>
    <cellStyle name="Normal 14 5 3 2 3" xfId="10582" xr:uid="{00000000-0005-0000-0000-000033290000}"/>
    <cellStyle name="Normal 14 5 3 3" xfId="10583" xr:uid="{00000000-0005-0000-0000-000034290000}"/>
    <cellStyle name="Normal 14 5 3 3 2" xfId="10584" xr:uid="{00000000-0005-0000-0000-000035290000}"/>
    <cellStyle name="Normal 14 5 3 4" xfId="10585" xr:uid="{00000000-0005-0000-0000-000036290000}"/>
    <cellStyle name="Normal 14 5 4" xfId="10586" xr:uid="{00000000-0005-0000-0000-000037290000}"/>
    <cellStyle name="Normal 14 5 4 2" xfId="10587" xr:uid="{00000000-0005-0000-0000-000038290000}"/>
    <cellStyle name="Normal 14 5 4 2 2" xfId="10588" xr:uid="{00000000-0005-0000-0000-000039290000}"/>
    <cellStyle name="Normal 14 5 4 3" xfId="10589" xr:uid="{00000000-0005-0000-0000-00003A290000}"/>
    <cellStyle name="Normal 14 5 5" xfId="10590" xr:uid="{00000000-0005-0000-0000-00003B290000}"/>
    <cellStyle name="Normal 14 5 5 2" xfId="10591" xr:uid="{00000000-0005-0000-0000-00003C290000}"/>
    <cellStyle name="Normal 14 5 6" xfId="10592" xr:uid="{00000000-0005-0000-0000-00003D290000}"/>
    <cellStyle name="Normal 14 6" xfId="10593" xr:uid="{00000000-0005-0000-0000-00003E290000}"/>
    <cellStyle name="Normal 14 6 2" xfId="10594" xr:uid="{00000000-0005-0000-0000-00003F290000}"/>
    <cellStyle name="Normal 14 6 2 2" xfId="10595" xr:uid="{00000000-0005-0000-0000-000040290000}"/>
    <cellStyle name="Normal 14 6 2 2 2" xfId="10596" xr:uid="{00000000-0005-0000-0000-000041290000}"/>
    <cellStyle name="Normal 14 6 2 2 2 2" xfId="10597" xr:uid="{00000000-0005-0000-0000-000042290000}"/>
    <cellStyle name="Normal 14 6 2 2 3" xfId="10598" xr:uid="{00000000-0005-0000-0000-000043290000}"/>
    <cellStyle name="Normal 14 6 2 3" xfId="10599" xr:uid="{00000000-0005-0000-0000-000044290000}"/>
    <cellStyle name="Normal 14 6 2 3 2" xfId="10600" xr:uid="{00000000-0005-0000-0000-000045290000}"/>
    <cellStyle name="Normal 14 6 2 4" xfId="10601" xr:uid="{00000000-0005-0000-0000-000046290000}"/>
    <cellStyle name="Normal 14 6 3" xfId="10602" xr:uid="{00000000-0005-0000-0000-000047290000}"/>
    <cellStyle name="Normal 14 6 3 2" xfId="10603" xr:uid="{00000000-0005-0000-0000-000048290000}"/>
    <cellStyle name="Normal 14 6 3 2 2" xfId="10604" xr:uid="{00000000-0005-0000-0000-000049290000}"/>
    <cellStyle name="Normal 14 6 3 3" xfId="10605" xr:uid="{00000000-0005-0000-0000-00004A290000}"/>
    <cellStyle name="Normal 14 6 4" xfId="10606" xr:uid="{00000000-0005-0000-0000-00004B290000}"/>
    <cellStyle name="Normal 14 6 4 2" xfId="10607" xr:uid="{00000000-0005-0000-0000-00004C290000}"/>
    <cellStyle name="Normal 14 6 5" xfId="10608" xr:uid="{00000000-0005-0000-0000-00004D290000}"/>
    <cellStyle name="Normal 14 7" xfId="10609" xr:uid="{00000000-0005-0000-0000-00004E290000}"/>
    <cellStyle name="Normal 14 7 2" xfId="10610" xr:uid="{00000000-0005-0000-0000-00004F290000}"/>
    <cellStyle name="Normal 14 7 2 2" xfId="10611" xr:uid="{00000000-0005-0000-0000-000050290000}"/>
    <cellStyle name="Normal 14 7 2 2 2" xfId="10612" xr:uid="{00000000-0005-0000-0000-000051290000}"/>
    <cellStyle name="Normal 14 7 2 3" xfId="10613" xr:uid="{00000000-0005-0000-0000-000052290000}"/>
    <cellStyle name="Normal 14 7 3" xfId="10614" xr:uid="{00000000-0005-0000-0000-000053290000}"/>
    <cellStyle name="Normal 14 7 3 2" xfId="10615" xr:uid="{00000000-0005-0000-0000-000054290000}"/>
    <cellStyle name="Normal 14 7 4" xfId="10616" xr:uid="{00000000-0005-0000-0000-000055290000}"/>
    <cellStyle name="Normal 14 8" xfId="10617" xr:uid="{00000000-0005-0000-0000-000056290000}"/>
    <cellStyle name="Normal 14 8 2" xfId="10618" xr:uid="{00000000-0005-0000-0000-000057290000}"/>
    <cellStyle name="Normal 14 8 2 2" xfId="10619" xr:uid="{00000000-0005-0000-0000-000058290000}"/>
    <cellStyle name="Normal 14 8 2 2 2" xfId="10620" xr:uid="{00000000-0005-0000-0000-000059290000}"/>
    <cellStyle name="Normal 14 8 2 3" xfId="10621" xr:uid="{00000000-0005-0000-0000-00005A290000}"/>
    <cellStyle name="Normal 14 8 3" xfId="10622" xr:uid="{00000000-0005-0000-0000-00005B290000}"/>
    <cellStyle name="Normal 14 8 3 2" xfId="10623" xr:uid="{00000000-0005-0000-0000-00005C290000}"/>
    <cellStyle name="Normal 14 8 4" xfId="10624" xr:uid="{00000000-0005-0000-0000-00005D290000}"/>
    <cellStyle name="Normal 14 9" xfId="10625" xr:uid="{00000000-0005-0000-0000-00005E290000}"/>
    <cellStyle name="Normal 14 9 2" xfId="10626" xr:uid="{00000000-0005-0000-0000-00005F290000}"/>
    <cellStyle name="Normal 14 9 2 2" xfId="10627" xr:uid="{00000000-0005-0000-0000-000060290000}"/>
    <cellStyle name="Normal 14 9 2 2 2" xfId="10628" xr:uid="{00000000-0005-0000-0000-000061290000}"/>
    <cellStyle name="Normal 14 9 2 3" xfId="10629" xr:uid="{00000000-0005-0000-0000-000062290000}"/>
    <cellStyle name="Normal 14 9 3" xfId="10630" xr:uid="{00000000-0005-0000-0000-000063290000}"/>
    <cellStyle name="Normal 14 9 3 2" xfId="10631" xr:uid="{00000000-0005-0000-0000-000064290000}"/>
    <cellStyle name="Normal 14 9 4" xfId="10632" xr:uid="{00000000-0005-0000-0000-000065290000}"/>
    <cellStyle name="Normal 14_T-straight with PEDs adjustor" xfId="10633" xr:uid="{00000000-0005-0000-0000-000066290000}"/>
    <cellStyle name="Normal 15" xfId="10634" xr:uid="{00000000-0005-0000-0000-000067290000}"/>
    <cellStyle name="Normal 15 10" xfId="10635" xr:uid="{00000000-0005-0000-0000-000068290000}"/>
    <cellStyle name="Normal 15 10 2" xfId="10636" xr:uid="{00000000-0005-0000-0000-000069290000}"/>
    <cellStyle name="Normal 15 10 2 2" xfId="10637" xr:uid="{00000000-0005-0000-0000-00006A290000}"/>
    <cellStyle name="Normal 15 10 3" xfId="10638" xr:uid="{00000000-0005-0000-0000-00006B290000}"/>
    <cellStyle name="Normal 15 11" xfId="10639" xr:uid="{00000000-0005-0000-0000-00006C290000}"/>
    <cellStyle name="Normal 15 11 2" xfId="10640" xr:uid="{00000000-0005-0000-0000-00006D290000}"/>
    <cellStyle name="Normal 15 12" xfId="10641" xr:uid="{00000000-0005-0000-0000-00006E290000}"/>
    <cellStyle name="Normal 15 12 2" xfId="10642" xr:uid="{00000000-0005-0000-0000-00006F290000}"/>
    <cellStyle name="Normal 15 13" xfId="10643" xr:uid="{00000000-0005-0000-0000-000070290000}"/>
    <cellStyle name="Normal 15 2" xfId="10644" xr:uid="{00000000-0005-0000-0000-000071290000}"/>
    <cellStyle name="Normal 15 2 10" xfId="10645" xr:uid="{00000000-0005-0000-0000-000072290000}"/>
    <cellStyle name="Normal 15 2 2" xfId="10646" xr:uid="{00000000-0005-0000-0000-000073290000}"/>
    <cellStyle name="Normal 15 2 2 2" xfId="10647" xr:uid="{00000000-0005-0000-0000-000074290000}"/>
    <cellStyle name="Normal 15 2 2 2 2" xfId="10648" xr:uid="{00000000-0005-0000-0000-000075290000}"/>
    <cellStyle name="Normal 15 2 2 2 2 2" xfId="10649" xr:uid="{00000000-0005-0000-0000-000076290000}"/>
    <cellStyle name="Normal 15 2 2 2 2 2 2" xfId="10650" xr:uid="{00000000-0005-0000-0000-000077290000}"/>
    <cellStyle name="Normal 15 2 2 2 2 2 2 2" xfId="10651" xr:uid="{00000000-0005-0000-0000-000078290000}"/>
    <cellStyle name="Normal 15 2 2 2 2 2 2 2 2" xfId="10652" xr:uid="{00000000-0005-0000-0000-000079290000}"/>
    <cellStyle name="Normal 15 2 2 2 2 2 2 3" xfId="10653" xr:uid="{00000000-0005-0000-0000-00007A290000}"/>
    <cellStyle name="Normal 15 2 2 2 2 2 3" xfId="10654" xr:uid="{00000000-0005-0000-0000-00007B290000}"/>
    <cellStyle name="Normal 15 2 2 2 2 2 3 2" xfId="10655" xr:uid="{00000000-0005-0000-0000-00007C290000}"/>
    <cellStyle name="Normal 15 2 2 2 2 2 4" xfId="10656" xr:uid="{00000000-0005-0000-0000-00007D290000}"/>
    <cellStyle name="Normal 15 2 2 2 2 3" xfId="10657" xr:uid="{00000000-0005-0000-0000-00007E290000}"/>
    <cellStyle name="Normal 15 2 2 2 2 3 2" xfId="10658" xr:uid="{00000000-0005-0000-0000-00007F290000}"/>
    <cellStyle name="Normal 15 2 2 2 2 3 2 2" xfId="10659" xr:uid="{00000000-0005-0000-0000-000080290000}"/>
    <cellStyle name="Normal 15 2 2 2 2 3 3" xfId="10660" xr:uid="{00000000-0005-0000-0000-000081290000}"/>
    <cellStyle name="Normal 15 2 2 2 2 4" xfId="10661" xr:uid="{00000000-0005-0000-0000-000082290000}"/>
    <cellStyle name="Normal 15 2 2 2 2 4 2" xfId="10662" xr:uid="{00000000-0005-0000-0000-000083290000}"/>
    <cellStyle name="Normal 15 2 2 2 2 5" xfId="10663" xr:uid="{00000000-0005-0000-0000-000084290000}"/>
    <cellStyle name="Normal 15 2 2 2 3" xfId="10664" xr:uid="{00000000-0005-0000-0000-000085290000}"/>
    <cellStyle name="Normal 15 2 2 2 3 2" xfId="10665" xr:uid="{00000000-0005-0000-0000-000086290000}"/>
    <cellStyle name="Normal 15 2 2 2 3 2 2" xfId="10666" xr:uid="{00000000-0005-0000-0000-000087290000}"/>
    <cellStyle name="Normal 15 2 2 2 3 2 2 2" xfId="10667" xr:uid="{00000000-0005-0000-0000-000088290000}"/>
    <cellStyle name="Normal 15 2 2 2 3 2 3" xfId="10668" xr:uid="{00000000-0005-0000-0000-000089290000}"/>
    <cellStyle name="Normal 15 2 2 2 3 3" xfId="10669" xr:uid="{00000000-0005-0000-0000-00008A290000}"/>
    <cellStyle name="Normal 15 2 2 2 3 3 2" xfId="10670" xr:uid="{00000000-0005-0000-0000-00008B290000}"/>
    <cellStyle name="Normal 15 2 2 2 3 4" xfId="10671" xr:uid="{00000000-0005-0000-0000-00008C290000}"/>
    <cellStyle name="Normal 15 2 2 2 4" xfId="10672" xr:uid="{00000000-0005-0000-0000-00008D290000}"/>
    <cellStyle name="Normal 15 2 2 2 4 2" xfId="10673" xr:uid="{00000000-0005-0000-0000-00008E290000}"/>
    <cellStyle name="Normal 15 2 2 2 4 2 2" xfId="10674" xr:uid="{00000000-0005-0000-0000-00008F290000}"/>
    <cellStyle name="Normal 15 2 2 2 4 2 2 2" xfId="10675" xr:uid="{00000000-0005-0000-0000-000090290000}"/>
    <cellStyle name="Normal 15 2 2 2 4 2 3" xfId="10676" xr:uid="{00000000-0005-0000-0000-000091290000}"/>
    <cellStyle name="Normal 15 2 2 2 4 3" xfId="10677" xr:uid="{00000000-0005-0000-0000-000092290000}"/>
    <cellStyle name="Normal 15 2 2 2 4 3 2" xfId="10678" xr:uid="{00000000-0005-0000-0000-000093290000}"/>
    <cellStyle name="Normal 15 2 2 2 4 4" xfId="10679" xr:uid="{00000000-0005-0000-0000-000094290000}"/>
    <cellStyle name="Normal 15 2 2 2 5" xfId="10680" xr:uid="{00000000-0005-0000-0000-000095290000}"/>
    <cellStyle name="Normal 15 2 2 2 5 2" xfId="10681" xr:uid="{00000000-0005-0000-0000-000096290000}"/>
    <cellStyle name="Normal 15 2 2 2 5 2 2" xfId="10682" xr:uid="{00000000-0005-0000-0000-000097290000}"/>
    <cellStyle name="Normal 15 2 2 2 5 3" xfId="10683" xr:uid="{00000000-0005-0000-0000-000098290000}"/>
    <cellStyle name="Normal 15 2 2 2 6" xfId="10684" xr:uid="{00000000-0005-0000-0000-000099290000}"/>
    <cellStyle name="Normal 15 2 2 2 6 2" xfId="10685" xr:uid="{00000000-0005-0000-0000-00009A290000}"/>
    <cellStyle name="Normal 15 2 2 2 7" xfId="10686" xr:uid="{00000000-0005-0000-0000-00009B290000}"/>
    <cellStyle name="Normal 15 2 2 2 7 2" xfId="10687" xr:uid="{00000000-0005-0000-0000-00009C290000}"/>
    <cellStyle name="Normal 15 2 2 2 8" xfId="10688" xr:uid="{00000000-0005-0000-0000-00009D290000}"/>
    <cellStyle name="Normal 15 2 2 3" xfId="10689" xr:uid="{00000000-0005-0000-0000-00009E290000}"/>
    <cellStyle name="Normal 15 2 2 3 2" xfId="10690" xr:uid="{00000000-0005-0000-0000-00009F290000}"/>
    <cellStyle name="Normal 15 2 2 3 2 2" xfId="10691" xr:uid="{00000000-0005-0000-0000-0000A0290000}"/>
    <cellStyle name="Normal 15 2 2 3 2 2 2" xfId="10692" xr:uid="{00000000-0005-0000-0000-0000A1290000}"/>
    <cellStyle name="Normal 15 2 2 3 2 2 2 2" xfId="10693" xr:uid="{00000000-0005-0000-0000-0000A2290000}"/>
    <cellStyle name="Normal 15 2 2 3 2 2 3" xfId="10694" xr:uid="{00000000-0005-0000-0000-0000A3290000}"/>
    <cellStyle name="Normal 15 2 2 3 2 3" xfId="10695" xr:uid="{00000000-0005-0000-0000-0000A4290000}"/>
    <cellStyle name="Normal 15 2 2 3 2 3 2" xfId="10696" xr:uid="{00000000-0005-0000-0000-0000A5290000}"/>
    <cellStyle name="Normal 15 2 2 3 2 4" xfId="10697" xr:uid="{00000000-0005-0000-0000-0000A6290000}"/>
    <cellStyle name="Normal 15 2 2 3 3" xfId="10698" xr:uid="{00000000-0005-0000-0000-0000A7290000}"/>
    <cellStyle name="Normal 15 2 2 3 3 2" xfId="10699" xr:uid="{00000000-0005-0000-0000-0000A8290000}"/>
    <cellStyle name="Normal 15 2 2 3 3 2 2" xfId="10700" xr:uid="{00000000-0005-0000-0000-0000A9290000}"/>
    <cellStyle name="Normal 15 2 2 3 3 3" xfId="10701" xr:uid="{00000000-0005-0000-0000-0000AA290000}"/>
    <cellStyle name="Normal 15 2 2 3 4" xfId="10702" xr:uid="{00000000-0005-0000-0000-0000AB290000}"/>
    <cellStyle name="Normal 15 2 2 3 4 2" xfId="10703" xr:uid="{00000000-0005-0000-0000-0000AC290000}"/>
    <cellStyle name="Normal 15 2 2 3 5" xfId="10704" xr:uid="{00000000-0005-0000-0000-0000AD290000}"/>
    <cellStyle name="Normal 15 2 2 4" xfId="10705" xr:uid="{00000000-0005-0000-0000-0000AE290000}"/>
    <cellStyle name="Normal 15 2 2 4 2" xfId="10706" xr:uid="{00000000-0005-0000-0000-0000AF290000}"/>
    <cellStyle name="Normal 15 2 2 4 2 2" xfId="10707" xr:uid="{00000000-0005-0000-0000-0000B0290000}"/>
    <cellStyle name="Normal 15 2 2 4 2 2 2" xfId="10708" xr:uid="{00000000-0005-0000-0000-0000B1290000}"/>
    <cellStyle name="Normal 15 2 2 4 2 3" xfId="10709" xr:uid="{00000000-0005-0000-0000-0000B2290000}"/>
    <cellStyle name="Normal 15 2 2 4 3" xfId="10710" xr:uid="{00000000-0005-0000-0000-0000B3290000}"/>
    <cellStyle name="Normal 15 2 2 4 3 2" xfId="10711" xr:uid="{00000000-0005-0000-0000-0000B4290000}"/>
    <cellStyle name="Normal 15 2 2 4 4" xfId="10712" xr:uid="{00000000-0005-0000-0000-0000B5290000}"/>
    <cellStyle name="Normal 15 2 2 5" xfId="10713" xr:uid="{00000000-0005-0000-0000-0000B6290000}"/>
    <cellStyle name="Normal 15 2 2 5 2" xfId="10714" xr:uid="{00000000-0005-0000-0000-0000B7290000}"/>
    <cellStyle name="Normal 15 2 2 5 2 2" xfId="10715" xr:uid="{00000000-0005-0000-0000-0000B8290000}"/>
    <cellStyle name="Normal 15 2 2 5 2 2 2" xfId="10716" xr:uid="{00000000-0005-0000-0000-0000B9290000}"/>
    <cellStyle name="Normal 15 2 2 5 2 3" xfId="10717" xr:uid="{00000000-0005-0000-0000-0000BA290000}"/>
    <cellStyle name="Normal 15 2 2 5 3" xfId="10718" xr:uid="{00000000-0005-0000-0000-0000BB290000}"/>
    <cellStyle name="Normal 15 2 2 5 3 2" xfId="10719" xr:uid="{00000000-0005-0000-0000-0000BC290000}"/>
    <cellStyle name="Normal 15 2 2 5 4" xfId="10720" xr:uid="{00000000-0005-0000-0000-0000BD290000}"/>
    <cellStyle name="Normal 15 2 2 6" xfId="10721" xr:uid="{00000000-0005-0000-0000-0000BE290000}"/>
    <cellStyle name="Normal 15 2 2 6 2" xfId="10722" xr:uid="{00000000-0005-0000-0000-0000BF290000}"/>
    <cellStyle name="Normal 15 2 2 6 2 2" xfId="10723" xr:uid="{00000000-0005-0000-0000-0000C0290000}"/>
    <cellStyle name="Normal 15 2 2 6 3" xfId="10724" xr:uid="{00000000-0005-0000-0000-0000C1290000}"/>
    <cellStyle name="Normal 15 2 2 7" xfId="10725" xr:uid="{00000000-0005-0000-0000-0000C2290000}"/>
    <cellStyle name="Normal 15 2 2 7 2" xfId="10726" xr:uid="{00000000-0005-0000-0000-0000C3290000}"/>
    <cellStyle name="Normal 15 2 2 8" xfId="10727" xr:uid="{00000000-0005-0000-0000-0000C4290000}"/>
    <cellStyle name="Normal 15 2 2 8 2" xfId="10728" xr:uid="{00000000-0005-0000-0000-0000C5290000}"/>
    <cellStyle name="Normal 15 2 2 9" xfId="10729" xr:uid="{00000000-0005-0000-0000-0000C6290000}"/>
    <cellStyle name="Normal 15 2 3" xfId="10730" xr:uid="{00000000-0005-0000-0000-0000C7290000}"/>
    <cellStyle name="Normal 15 2 3 2" xfId="10731" xr:uid="{00000000-0005-0000-0000-0000C8290000}"/>
    <cellStyle name="Normal 15 2 3 2 2" xfId="10732" xr:uid="{00000000-0005-0000-0000-0000C9290000}"/>
    <cellStyle name="Normal 15 2 3 2 2 2" xfId="10733" xr:uid="{00000000-0005-0000-0000-0000CA290000}"/>
    <cellStyle name="Normal 15 2 3 2 2 2 2" xfId="10734" xr:uid="{00000000-0005-0000-0000-0000CB290000}"/>
    <cellStyle name="Normal 15 2 3 2 2 2 2 2" xfId="10735" xr:uid="{00000000-0005-0000-0000-0000CC290000}"/>
    <cellStyle name="Normal 15 2 3 2 2 2 3" xfId="10736" xr:uid="{00000000-0005-0000-0000-0000CD290000}"/>
    <cellStyle name="Normal 15 2 3 2 2 3" xfId="10737" xr:uid="{00000000-0005-0000-0000-0000CE290000}"/>
    <cellStyle name="Normal 15 2 3 2 2 3 2" xfId="10738" xr:uid="{00000000-0005-0000-0000-0000CF290000}"/>
    <cellStyle name="Normal 15 2 3 2 2 4" xfId="10739" xr:uid="{00000000-0005-0000-0000-0000D0290000}"/>
    <cellStyle name="Normal 15 2 3 2 3" xfId="10740" xr:uid="{00000000-0005-0000-0000-0000D1290000}"/>
    <cellStyle name="Normal 15 2 3 2 3 2" xfId="10741" xr:uid="{00000000-0005-0000-0000-0000D2290000}"/>
    <cellStyle name="Normal 15 2 3 2 3 2 2" xfId="10742" xr:uid="{00000000-0005-0000-0000-0000D3290000}"/>
    <cellStyle name="Normal 15 2 3 2 3 3" xfId="10743" xr:uid="{00000000-0005-0000-0000-0000D4290000}"/>
    <cellStyle name="Normal 15 2 3 2 4" xfId="10744" xr:uid="{00000000-0005-0000-0000-0000D5290000}"/>
    <cellStyle name="Normal 15 2 3 2 4 2" xfId="10745" xr:uid="{00000000-0005-0000-0000-0000D6290000}"/>
    <cellStyle name="Normal 15 2 3 2 5" xfId="10746" xr:uid="{00000000-0005-0000-0000-0000D7290000}"/>
    <cellStyle name="Normal 15 2 3 3" xfId="10747" xr:uid="{00000000-0005-0000-0000-0000D8290000}"/>
    <cellStyle name="Normal 15 2 3 3 2" xfId="10748" xr:uid="{00000000-0005-0000-0000-0000D9290000}"/>
    <cellStyle name="Normal 15 2 3 3 2 2" xfId="10749" xr:uid="{00000000-0005-0000-0000-0000DA290000}"/>
    <cellStyle name="Normal 15 2 3 3 2 2 2" xfId="10750" xr:uid="{00000000-0005-0000-0000-0000DB290000}"/>
    <cellStyle name="Normal 15 2 3 3 2 3" xfId="10751" xr:uid="{00000000-0005-0000-0000-0000DC290000}"/>
    <cellStyle name="Normal 15 2 3 3 3" xfId="10752" xr:uid="{00000000-0005-0000-0000-0000DD290000}"/>
    <cellStyle name="Normal 15 2 3 3 3 2" xfId="10753" xr:uid="{00000000-0005-0000-0000-0000DE290000}"/>
    <cellStyle name="Normal 15 2 3 3 4" xfId="10754" xr:uid="{00000000-0005-0000-0000-0000DF290000}"/>
    <cellStyle name="Normal 15 2 3 4" xfId="10755" xr:uid="{00000000-0005-0000-0000-0000E0290000}"/>
    <cellStyle name="Normal 15 2 3 4 2" xfId="10756" xr:uid="{00000000-0005-0000-0000-0000E1290000}"/>
    <cellStyle name="Normal 15 2 3 4 2 2" xfId="10757" xr:uid="{00000000-0005-0000-0000-0000E2290000}"/>
    <cellStyle name="Normal 15 2 3 4 2 2 2" xfId="10758" xr:uid="{00000000-0005-0000-0000-0000E3290000}"/>
    <cellStyle name="Normal 15 2 3 4 2 3" xfId="10759" xr:uid="{00000000-0005-0000-0000-0000E4290000}"/>
    <cellStyle name="Normal 15 2 3 4 3" xfId="10760" xr:uid="{00000000-0005-0000-0000-0000E5290000}"/>
    <cellStyle name="Normal 15 2 3 4 3 2" xfId="10761" xr:uid="{00000000-0005-0000-0000-0000E6290000}"/>
    <cellStyle name="Normal 15 2 3 4 4" xfId="10762" xr:uid="{00000000-0005-0000-0000-0000E7290000}"/>
    <cellStyle name="Normal 15 2 3 5" xfId="10763" xr:uid="{00000000-0005-0000-0000-0000E8290000}"/>
    <cellStyle name="Normal 15 2 3 5 2" xfId="10764" xr:uid="{00000000-0005-0000-0000-0000E9290000}"/>
    <cellStyle name="Normal 15 2 3 5 2 2" xfId="10765" xr:uid="{00000000-0005-0000-0000-0000EA290000}"/>
    <cellStyle name="Normal 15 2 3 5 3" xfId="10766" xr:uid="{00000000-0005-0000-0000-0000EB290000}"/>
    <cellStyle name="Normal 15 2 3 6" xfId="10767" xr:uid="{00000000-0005-0000-0000-0000EC290000}"/>
    <cellStyle name="Normal 15 2 3 6 2" xfId="10768" xr:uid="{00000000-0005-0000-0000-0000ED290000}"/>
    <cellStyle name="Normal 15 2 3 7" xfId="10769" xr:uid="{00000000-0005-0000-0000-0000EE290000}"/>
    <cellStyle name="Normal 15 2 3 7 2" xfId="10770" xr:uid="{00000000-0005-0000-0000-0000EF290000}"/>
    <cellStyle name="Normal 15 2 3 8" xfId="10771" xr:uid="{00000000-0005-0000-0000-0000F0290000}"/>
    <cellStyle name="Normal 15 2 4" xfId="10772" xr:uid="{00000000-0005-0000-0000-0000F1290000}"/>
    <cellStyle name="Normal 15 2 4 2" xfId="10773" xr:uid="{00000000-0005-0000-0000-0000F2290000}"/>
    <cellStyle name="Normal 15 2 4 2 2" xfId="10774" xr:uid="{00000000-0005-0000-0000-0000F3290000}"/>
    <cellStyle name="Normal 15 2 4 2 2 2" xfId="10775" xr:uid="{00000000-0005-0000-0000-0000F4290000}"/>
    <cellStyle name="Normal 15 2 4 2 2 2 2" xfId="10776" xr:uid="{00000000-0005-0000-0000-0000F5290000}"/>
    <cellStyle name="Normal 15 2 4 2 2 3" xfId="10777" xr:uid="{00000000-0005-0000-0000-0000F6290000}"/>
    <cellStyle name="Normal 15 2 4 2 3" xfId="10778" xr:uid="{00000000-0005-0000-0000-0000F7290000}"/>
    <cellStyle name="Normal 15 2 4 2 3 2" xfId="10779" xr:uid="{00000000-0005-0000-0000-0000F8290000}"/>
    <cellStyle name="Normal 15 2 4 2 4" xfId="10780" xr:uid="{00000000-0005-0000-0000-0000F9290000}"/>
    <cellStyle name="Normal 15 2 4 3" xfId="10781" xr:uid="{00000000-0005-0000-0000-0000FA290000}"/>
    <cellStyle name="Normal 15 2 4 3 2" xfId="10782" xr:uid="{00000000-0005-0000-0000-0000FB290000}"/>
    <cellStyle name="Normal 15 2 4 3 2 2" xfId="10783" xr:uid="{00000000-0005-0000-0000-0000FC290000}"/>
    <cellStyle name="Normal 15 2 4 3 3" xfId="10784" xr:uid="{00000000-0005-0000-0000-0000FD290000}"/>
    <cellStyle name="Normal 15 2 4 4" xfId="10785" xr:uid="{00000000-0005-0000-0000-0000FE290000}"/>
    <cellStyle name="Normal 15 2 4 4 2" xfId="10786" xr:uid="{00000000-0005-0000-0000-0000FF290000}"/>
    <cellStyle name="Normal 15 2 4 5" xfId="10787" xr:uid="{00000000-0005-0000-0000-0000002A0000}"/>
    <cellStyle name="Normal 15 2 5" xfId="10788" xr:uid="{00000000-0005-0000-0000-0000012A0000}"/>
    <cellStyle name="Normal 15 2 5 2" xfId="10789" xr:uid="{00000000-0005-0000-0000-0000022A0000}"/>
    <cellStyle name="Normal 15 2 5 2 2" xfId="10790" xr:uid="{00000000-0005-0000-0000-0000032A0000}"/>
    <cellStyle name="Normal 15 2 5 2 2 2" xfId="10791" xr:uid="{00000000-0005-0000-0000-0000042A0000}"/>
    <cellStyle name="Normal 15 2 5 2 3" xfId="10792" xr:uid="{00000000-0005-0000-0000-0000052A0000}"/>
    <cellStyle name="Normal 15 2 5 3" xfId="10793" xr:uid="{00000000-0005-0000-0000-0000062A0000}"/>
    <cellStyle name="Normal 15 2 5 3 2" xfId="10794" xr:uid="{00000000-0005-0000-0000-0000072A0000}"/>
    <cellStyle name="Normal 15 2 5 4" xfId="10795" xr:uid="{00000000-0005-0000-0000-0000082A0000}"/>
    <cellStyle name="Normal 15 2 6" xfId="10796" xr:uid="{00000000-0005-0000-0000-0000092A0000}"/>
    <cellStyle name="Normal 15 2 6 2" xfId="10797" xr:uid="{00000000-0005-0000-0000-00000A2A0000}"/>
    <cellStyle name="Normal 15 2 6 2 2" xfId="10798" xr:uid="{00000000-0005-0000-0000-00000B2A0000}"/>
    <cellStyle name="Normal 15 2 6 2 2 2" xfId="10799" xr:uid="{00000000-0005-0000-0000-00000C2A0000}"/>
    <cellStyle name="Normal 15 2 6 2 3" xfId="10800" xr:uid="{00000000-0005-0000-0000-00000D2A0000}"/>
    <cellStyle name="Normal 15 2 6 3" xfId="10801" xr:uid="{00000000-0005-0000-0000-00000E2A0000}"/>
    <cellStyle name="Normal 15 2 6 3 2" xfId="10802" xr:uid="{00000000-0005-0000-0000-00000F2A0000}"/>
    <cellStyle name="Normal 15 2 6 4" xfId="10803" xr:uid="{00000000-0005-0000-0000-0000102A0000}"/>
    <cellStyle name="Normal 15 2 7" xfId="10804" xr:uid="{00000000-0005-0000-0000-0000112A0000}"/>
    <cellStyle name="Normal 15 2 7 2" xfId="10805" xr:uid="{00000000-0005-0000-0000-0000122A0000}"/>
    <cellStyle name="Normal 15 2 7 2 2" xfId="10806" xr:uid="{00000000-0005-0000-0000-0000132A0000}"/>
    <cellStyle name="Normal 15 2 7 3" xfId="10807" xr:uid="{00000000-0005-0000-0000-0000142A0000}"/>
    <cellStyle name="Normal 15 2 8" xfId="10808" xr:uid="{00000000-0005-0000-0000-0000152A0000}"/>
    <cellStyle name="Normal 15 2 8 2" xfId="10809" xr:uid="{00000000-0005-0000-0000-0000162A0000}"/>
    <cellStyle name="Normal 15 2 9" xfId="10810" xr:uid="{00000000-0005-0000-0000-0000172A0000}"/>
    <cellStyle name="Normal 15 2 9 2" xfId="10811" xr:uid="{00000000-0005-0000-0000-0000182A0000}"/>
    <cellStyle name="Normal 15 3" xfId="10812" xr:uid="{00000000-0005-0000-0000-0000192A0000}"/>
    <cellStyle name="Normal 15 3 10" xfId="10813" xr:uid="{00000000-0005-0000-0000-00001A2A0000}"/>
    <cellStyle name="Normal 15 3 2" xfId="10814" xr:uid="{00000000-0005-0000-0000-00001B2A0000}"/>
    <cellStyle name="Normal 15 3 2 2" xfId="10815" xr:uid="{00000000-0005-0000-0000-00001C2A0000}"/>
    <cellStyle name="Normal 15 3 2 2 2" xfId="10816" xr:uid="{00000000-0005-0000-0000-00001D2A0000}"/>
    <cellStyle name="Normal 15 3 2 2 2 2" xfId="10817" xr:uid="{00000000-0005-0000-0000-00001E2A0000}"/>
    <cellStyle name="Normal 15 3 2 2 2 2 2" xfId="10818" xr:uid="{00000000-0005-0000-0000-00001F2A0000}"/>
    <cellStyle name="Normal 15 3 2 2 2 2 2 2" xfId="10819" xr:uid="{00000000-0005-0000-0000-0000202A0000}"/>
    <cellStyle name="Normal 15 3 2 2 2 2 3" xfId="10820" xr:uid="{00000000-0005-0000-0000-0000212A0000}"/>
    <cellStyle name="Normal 15 3 2 2 2 3" xfId="10821" xr:uid="{00000000-0005-0000-0000-0000222A0000}"/>
    <cellStyle name="Normal 15 3 2 2 2 3 2" xfId="10822" xr:uid="{00000000-0005-0000-0000-0000232A0000}"/>
    <cellStyle name="Normal 15 3 2 2 2 4" xfId="10823" xr:uid="{00000000-0005-0000-0000-0000242A0000}"/>
    <cellStyle name="Normal 15 3 2 2 3" xfId="10824" xr:uid="{00000000-0005-0000-0000-0000252A0000}"/>
    <cellStyle name="Normal 15 3 2 2 3 2" xfId="10825" xr:uid="{00000000-0005-0000-0000-0000262A0000}"/>
    <cellStyle name="Normal 15 3 2 2 3 2 2" xfId="10826" xr:uid="{00000000-0005-0000-0000-0000272A0000}"/>
    <cellStyle name="Normal 15 3 2 2 3 3" xfId="10827" xr:uid="{00000000-0005-0000-0000-0000282A0000}"/>
    <cellStyle name="Normal 15 3 2 2 4" xfId="10828" xr:uid="{00000000-0005-0000-0000-0000292A0000}"/>
    <cellStyle name="Normal 15 3 2 2 4 2" xfId="10829" xr:uid="{00000000-0005-0000-0000-00002A2A0000}"/>
    <cellStyle name="Normal 15 3 2 2 5" xfId="10830" xr:uid="{00000000-0005-0000-0000-00002B2A0000}"/>
    <cellStyle name="Normal 15 3 2 3" xfId="10831" xr:uid="{00000000-0005-0000-0000-00002C2A0000}"/>
    <cellStyle name="Normal 15 3 2 3 2" xfId="10832" xr:uid="{00000000-0005-0000-0000-00002D2A0000}"/>
    <cellStyle name="Normal 15 3 2 3 2 2" xfId="10833" xr:uid="{00000000-0005-0000-0000-00002E2A0000}"/>
    <cellStyle name="Normal 15 3 2 3 2 2 2" xfId="10834" xr:uid="{00000000-0005-0000-0000-00002F2A0000}"/>
    <cellStyle name="Normal 15 3 2 3 2 3" xfId="10835" xr:uid="{00000000-0005-0000-0000-0000302A0000}"/>
    <cellStyle name="Normal 15 3 2 3 3" xfId="10836" xr:uid="{00000000-0005-0000-0000-0000312A0000}"/>
    <cellStyle name="Normal 15 3 2 3 3 2" xfId="10837" xr:uid="{00000000-0005-0000-0000-0000322A0000}"/>
    <cellStyle name="Normal 15 3 2 3 4" xfId="10838" xr:uid="{00000000-0005-0000-0000-0000332A0000}"/>
    <cellStyle name="Normal 15 3 2 4" xfId="10839" xr:uid="{00000000-0005-0000-0000-0000342A0000}"/>
    <cellStyle name="Normal 15 3 2 4 2" xfId="10840" xr:uid="{00000000-0005-0000-0000-0000352A0000}"/>
    <cellStyle name="Normal 15 3 2 4 2 2" xfId="10841" xr:uid="{00000000-0005-0000-0000-0000362A0000}"/>
    <cellStyle name="Normal 15 3 2 4 2 2 2" xfId="10842" xr:uid="{00000000-0005-0000-0000-0000372A0000}"/>
    <cellStyle name="Normal 15 3 2 4 2 3" xfId="10843" xr:uid="{00000000-0005-0000-0000-0000382A0000}"/>
    <cellStyle name="Normal 15 3 2 4 3" xfId="10844" xr:uid="{00000000-0005-0000-0000-0000392A0000}"/>
    <cellStyle name="Normal 15 3 2 4 3 2" xfId="10845" xr:uid="{00000000-0005-0000-0000-00003A2A0000}"/>
    <cellStyle name="Normal 15 3 2 4 4" xfId="10846" xr:uid="{00000000-0005-0000-0000-00003B2A0000}"/>
    <cellStyle name="Normal 15 3 2 5" xfId="10847" xr:uid="{00000000-0005-0000-0000-00003C2A0000}"/>
    <cellStyle name="Normal 15 3 2 5 2" xfId="10848" xr:uid="{00000000-0005-0000-0000-00003D2A0000}"/>
    <cellStyle name="Normal 15 3 2 5 2 2" xfId="10849" xr:uid="{00000000-0005-0000-0000-00003E2A0000}"/>
    <cellStyle name="Normal 15 3 2 5 3" xfId="10850" xr:uid="{00000000-0005-0000-0000-00003F2A0000}"/>
    <cellStyle name="Normal 15 3 2 6" xfId="10851" xr:uid="{00000000-0005-0000-0000-0000402A0000}"/>
    <cellStyle name="Normal 15 3 2 6 2" xfId="10852" xr:uid="{00000000-0005-0000-0000-0000412A0000}"/>
    <cellStyle name="Normal 15 3 2 7" xfId="10853" xr:uid="{00000000-0005-0000-0000-0000422A0000}"/>
    <cellStyle name="Normal 15 3 2 7 2" xfId="10854" xr:uid="{00000000-0005-0000-0000-0000432A0000}"/>
    <cellStyle name="Normal 15 3 2 8" xfId="10855" xr:uid="{00000000-0005-0000-0000-0000442A0000}"/>
    <cellStyle name="Normal 15 3 3" xfId="10856" xr:uid="{00000000-0005-0000-0000-0000452A0000}"/>
    <cellStyle name="Normal 15 3 3 2" xfId="10857" xr:uid="{00000000-0005-0000-0000-0000462A0000}"/>
    <cellStyle name="Normal 15 3 3 2 2" xfId="10858" xr:uid="{00000000-0005-0000-0000-0000472A0000}"/>
    <cellStyle name="Normal 15 3 3 2 2 2" xfId="10859" xr:uid="{00000000-0005-0000-0000-0000482A0000}"/>
    <cellStyle name="Normal 15 3 3 2 2 2 2" xfId="10860" xr:uid="{00000000-0005-0000-0000-0000492A0000}"/>
    <cellStyle name="Normal 15 3 3 2 2 3" xfId="10861" xr:uid="{00000000-0005-0000-0000-00004A2A0000}"/>
    <cellStyle name="Normal 15 3 3 2 3" xfId="10862" xr:uid="{00000000-0005-0000-0000-00004B2A0000}"/>
    <cellStyle name="Normal 15 3 3 2 3 2" xfId="10863" xr:uid="{00000000-0005-0000-0000-00004C2A0000}"/>
    <cellStyle name="Normal 15 3 3 2 4" xfId="10864" xr:uid="{00000000-0005-0000-0000-00004D2A0000}"/>
    <cellStyle name="Normal 15 3 3 3" xfId="10865" xr:uid="{00000000-0005-0000-0000-00004E2A0000}"/>
    <cellStyle name="Normal 15 3 3 3 2" xfId="10866" xr:uid="{00000000-0005-0000-0000-00004F2A0000}"/>
    <cellStyle name="Normal 15 3 3 3 2 2" xfId="10867" xr:uid="{00000000-0005-0000-0000-0000502A0000}"/>
    <cellStyle name="Normal 15 3 3 3 3" xfId="10868" xr:uid="{00000000-0005-0000-0000-0000512A0000}"/>
    <cellStyle name="Normal 15 3 3 4" xfId="10869" xr:uid="{00000000-0005-0000-0000-0000522A0000}"/>
    <cellStyle name="Normal 15 3 3 4 2" xfId="10870" xr:uid="{00000000-0005-0000-0000-0000532A0000}"/>
    <cellStyle name="Normal 15 3 3 5" xfId="10871" xr:uid="{00000000-0005-0000-0000-0000542A0000}"/>
    <cellStyle name="Normal 15 3 4" xfId="10872" xr:uid="{00000000-0005-0000-0000-0000552A0000}"/>
    <cellStyle name="Normal 15 3 4 2" xfId="10873" xr:uid="{00000000-0005-0000-0000-0000562A0000}"/>
    <cellStyle name="Normal 15 3 4 2 2" xfId="10874" xr:uid="{00000000-0005-0000-0000-0000572A0000}"/>
    <cellStyle name="Normal 15 3 4 2 2 2" xfId="10875" xr:uid="{00000000-0005-0000-0000-0000582A0000}"/>
    <cellStyle name="Normal 15 3 4 2 3" xfId="10876" xr:uid="{00000000-0005-0000-0000-0000592A0000}"/>
    <cellStyle name="Normal 15 3 4 3" xfId="10877" xr:uid="{00000000-0005-0000-0000-00005A2A0000}"/>
    <cellStyle name="Normal 15 3 4 3 2" xfId="10878" xr:uid="{00000000-0005-0000-0000-00005B2A0000}"/>
    <cellStyle name="Normal 15 3 4 4" xfId="10879" xr:uid="{00000000-0005-0000-0000-00005C2A0000}"/>
    <cellStyle name="Normal 15 3 5" xfId="10880" xr:uid="{00000000-0005-0000-0000-00005D2A0000}"/>
    <cellStyle name="Normal 15 3 5 2" xfId="10881" xr:uid="{00000000-0005-0000-0000-00005E2A0000}"/>
    <cellStyle name="Normal 15 3 5 2 2" xfId="10882" xr:uid="{00000000-0005-0000-0000-00005F2A0000}"/>
    <cellStyle name="Normal 15 3 5 2 2 2" xfId="10883" xr:uid="{00000000-0005-0000-0000-0000602A0000}"/>
    <cellStyle name="Normal 15 3 5 2 3" xfId="10884" xr:uid="{00000000-0005-0000-0000-0000612A0000}"/>
    <cellStyle name="Normal 15 3 5 3" xfId="10885" xr:uid="{00000000-0005-0000-0000-0000622A0000}"/>
    <cellStyle name="Normal 15 3 5 3 2" xfId="10886" xr:uid="{00000000-0005-0000-0000-0000632A0000}"/>
    <cellStyle name="Normal 15 3 5 4" xfId="10887" xr:uid="{00000000-0005-0000-0000-0000642A0000}"/>
    <cellStyle name="Normal 15 3 6" xfId="10888" xr:uid="{00000000-0005-0000-0000-0000652A0000}"/>
    <cellStyle name="Normal 15 3 6 2" xfId="10889" xr:uid="{00000000-0005-0000-0000-0000662A0000}"/>
    <cellStyle name="Normal 15 3 6 2 2" xfId="10890" xr:uid="{00000000-0005-0000-0000-0000672A0000}"/>
    <cellStyle name="Normal 15 3 6 3" xfId="10891" xr:uid="{00000000-0005-0000-0000-0000682A0000}"/>
    <cellStyle name="Normal 15 3 7" xfId="10892" xr:uid="{00000000-0005-0000-0000-0000692A0000}"/>
    <cellStyle name="Normal 15 3 7 2" xfId="10893" xr:uid="{00000000-0005-0000-0000-00006A2A0000}"/>
    <cellStyle name="Normal 15 3 8" xfId="10894" xr:uid="{00000000-0005-0000-0000-00006B2A0000}"/>
    <cellStyle name="Normal 15 3 8 2" xfId="10895" xr:uid="{00000000-0005-0000-0000-00006C2A0000}"/>
    <cellStyle name="Normal 15 3 9" xfId="10896" xr:uid="{00000000-0005-0000-0000-00006D2A0000}"/>
    <cellStyle name="Normal 15 4" xfId="10897" xr:uid="{00000000-0005-0000-0000-00006E2A0000}"/>
    <cellStyle name="Normal 15 4 2" xfId="10898" xr:uid="{00000000-0005-0000-0000-00006F2A0000}"/>
    <cellStyle name="Normal 15 4 2 2" xfId="10899" xr:uid="{00000000-0005-0000-0000-0000702A0000}"/>
    <cellStyle name="Normal 15 4 2 2 2" xfId="10900" xr:uid="{00000000-0005-0000-0000-0000712A0000}"/>
    <cellStyle name="Normal 15 4 2 2 2 2" xfId="10901" xr:uid="{00000000-0005-0000-0000-0000722A0000}"/>
    <cellStyle name="Normal 15 4 2 2 2 2 2" xfId="10902" xr:uid="{00000000-0005-0000-0000-0000732A0000}"/>
    <cellStyle name="Normal 15 4 2 2 2 3" xfId="10903" xr:uid="{00000000-0005-0000-0000-0000742A0000}"/>
    <cellStyle name="Normal 15 4 2 2 3" xfId="10904" xr:uid="{00000000-0005-0000-0000-0000752A0000}"/>
    <cellStyle name="Normal 15 4 2 2 3 2" xfId="10905" xr:uid="{00000000-0005-0000-0000-0000762A0000}"/>
    <cellStyle name="Normal 15 4 2 2 4" xfId="10906" xr:uid="{00000000-0005-0000-0000-0000772A0000}"/>
    <cellStyle name="Normal 15 4 2 3" xfId="10907" xr:uid="{00000000-0005-0000-0000-0000782A0000}"/>
    <cellStyle name="Normal 15 4 2 3 2" xfId="10908" xr:uid="{00000000-0005-0000-0000-0000792A0000}"/>
    <cellStyle name="Normal 15 4 2 3 2 2" xfId="10909" xr:uid="{00000000-0005-0000-0000-00007A2A0000}"/>
    <cellStyle name="Normal 15 4 2 3 3" xfId="10910" xr:uid="{00000000-0005-0000-0000-00007B2A0000}"/>
    <cellStyle name="Normal 15 4 2 4" xfId="10911" xr:uid="{00000000-0005-0000-0000-00007C2A0000}"/>
    <cellStyle name="Normal 15 4 2 4 2" xfId="10912" xr:uid="{00000000-0005-0000-0000-00007D2A0000}"/>
    <cellStyle name="Normal 15 4 2 5" xfId="10913" xr:uid="{00000000-0005-0000-0000-00007E2A0000}"/>
    <cellStyle name="Normal 15 4 3" xfId="10914" xr:uid="{00000000-0005-0000-0000-00007F2A0000}"/>
    <cellStyle name="Normal 15 4 3 2" xfId="10915" xr:uid="{00000000-0005-0000-0000-0000802A0000}"/>
    <cellStyle name="Normal 15 4 3 2 2" xfId="10916" xr:uid="{00000000-0005-0000-0000-0000812A0000}"/>
    <cellStyle name="Normal 15 4 3 2 2 2" xfId="10917" xr:uid="{00000000-0005-0000-0000-0000822A0000}"/>
    <cellStyle name="Normal 15 4 3 2 3" xfId="10918" xr:uid="{00000000-0005-0000-0000-0000832A0000}"/>
    <cellStyle name="Normal 15 4 3 3" xfId="10919" xr:uid="{00000000-0005-0000-0000-0000842A0000}"/>
    <cellStyle name="Normal 15 4 3 3 2" xfId="10920" xr:uid="{00000000-0005-0000-0000-0000852A0000}"/>
    <cellStyle name="Normal 15 4 3 4" xfId="10921" xr:uid="{00000000-0005-0000-0000-0000862A0000}"/>
    <cellStyle name="Normal 15 4 4" xfId="10922" xr:uid="{00000000-0005-0000-0000-0000872A0000}"/>
    <cellStyle name="Normal 15 4 4 2" xfId="10923" xr:uid="{00000000-0005-0000-0000-0000882A0000}"/>
    <cellStyle name="Normal 15 4 4 2 2" xfId="10924" xr:uid="{00000000-0005-0000-0000-0000892A0000}"/>
    <cellStyle name="Normal 15 4 4 2 2 2" xfId="10925" xr:uid="{00000000-0005-0000-0000-00008A2A0000}"/>
    <cellStyle name="Normal 15 4 4 2 3" xfId="10926" xr:uid="{00000000-0005-0000-0000-00008B2A0000}"/>
    <cellStyle name="Normal 15 4 4 3" xfId="10927" xr:uid="{00000000-0005-0000-0000-00008C2A0000}"/>
    <cellStyle name="Normal 15 4 4 3 2" xfId="10928" xr:uid="{00000000-0005-0000-0000-00008D2A0000}"/>
    <cellStyle name="Normal 15 4 4 4" xfId="10929" xr:uid="{00000000-0005-0000-0000-00008E2A0000}"/>
    <cellStyle name="Normal 15 4 5" xfId="10930" xr:uid="{00000000-0005-0000-0000-00008F2A0000}"/>
    <cellStyle name="Normal 15 4 5 2" xfId="10931" xr:uid="{00000000-0005-0000-0000-0000902A0000}"/>
    <cellStyle name="Normal 15 4 5 2 2" xfId="10932" xr:uid="{00000000-0005-0000-0000-0000912A0000}"/>
    <cellStyle name="Normal 15 4 5 3" xfId="10933" xr:uid="{00000000-0005-0000-0000-0000922A0000}"/>
    <cellStyle name="Normal 15 4 6" xfId="10934" xr:uid="{00000000-0005-0000-0000-0000932A0000}"/>
    <cellStyle name="Normal 15 4 6 2" xfId="10935" xr:uid="{00000000-0005-0000-0000-0000942A0000}"/>
    <cellStyle name="Normal 15 4 7" xfId="10936" xr:uid="{00000000-0005-0000-0000-0000952A0000}"/>
    <cellStyle name="Normal 15 4 7 2" xfId="10937" xr:uid="{00000000-0005-0000-0000-0000962A0000}"/>
    <cellStyle name="Normal 15 4 8" xfId="10938" xr:uid="{00000000-0005-0000-0000-0000972A0000}"/>
    <cellStyle name="Normal 15 5" xfId="10939" xr:uid="{00000000-0005-0000-0000-0000982A0000}"/>
    <cellStyle name="Normal 15 5 2" xfId="10940" xr:uid="{00000000-0005-0000-0000-0000992A0000}"/>
    <cellStyle name="Normal 15 5 2 2" xfId="10941" xr:uid="{00000000-0005-0000-0000-00009A2A0000}"/>
    <cellStyle name="Normal 15 5 2 2 2" xfId="10942" xr:uid="{00000000-0005-0000-0000-00009B2A0000}"/>
    <cellStyle name="Normal 15 5 2 2 2 2" xfId="10943" xr:uid="{00000000-0005-0000-0000-00009C2A0000}"/>
    <cellStyle name="Normal 15 5 2 2 2 2 2" xfId="10944" xr:uid="{00000000-0005-0000-0000-00009D2A0000}"/>
    <cellStyle name="Normal 15 5 2 2 2 3" xfId="10945" xr:uid="{00000000-0005-0000-0000-00009E2A0000}"/>
    <cellStyle name="Normal 15 5 2 2 3" xfId="10946" xr:uid="{00000000-0005-0000-0000-00009F2A0000}"/>
    <cellStyle name="Normal 15 5 2 2 3 2" xfId="10947" xr:uid="{00000000-0005-0000-0000-0000A02A0000}"/>
    <cellStyle name="Normal 15 5 2 2 4" xfId="10948" xr:uid="{00000000-0005-0000-0000-0000A12A0000}"/>
    <cellStyle name="Normal 15 5 2 3" xfId="10949" xr:uid="{00000000-0005-0000-0000-0000A22A0000}"/>
    <cellStyle name="Normal 15 5 2 3 2" xfId="10950" xr:uid="{00000000-0005-0000-0000-0000A32A0000}"/>
    <cellStyle name="Normal 15 5 2 3 2 2" xfId="10951" xr:uid="{00000000-0005-0000-0000-0000A42A0000}"/>
    <cellStyle name="Normal 15 5 2 3 3" xfId="10952" xr:uid="{00000000-0005-0000-0000-0000A52A0000}"/>
    <cellStyle name="Normal 15 5 2 4" xfId="10953" xr:uid="{00000000-0005-0000-0000-0000A62A0000}"/>
    <cellStyle name="Normal 15 5 2 4 2" xfId="10954" xr:uid="{00000000-0005-0000-0000-0000A72A0000}"/>
    <cellStyle name="Normal 15 5 2 5" xfId="10955" xr:uid="{00000000-0005-0000-0000-0000A82A0000}"/>
    <cellStyle name="Normal 15 5 3" xfId="10956" xr:uid="{00000000-0005-0000-0000-0000A92A0000}"/>
    <cellStyle name="Normal 15 5 3 2" xfId="10957" xr:uid="{00000000-0005-0000-0000-0000AA2A0000}"/>
    <cellStyle name="Normal 15 5 3 2 2" xfId="10958" xr:uid="{00000000-0005-0000-0000-0000AB2A0000}"/>
    <cellStyle name="Normal 15 5 3 2 2 2" xfId="10959" xr:uid="{00000000-0005-0000-0000-0000AC2A0000}"/>
    <cellStyle name="Normal 15 5 3 2 3" xfId="10960" xr:uid="{00000000-0005-0000-0000-0000AD2A0000}"/>
    <cellStyle name="Normal 15 5 3 3" xfId="10961" xr:uid="{00000000-0005-0000-0000-0000AE2A0000}"/>
    <cellStyle name="Normal 15 5 3 3 2" xfId="10962" xr:uid="{00000000-0005-0000-0000-0000AF2A0000}"/>
    <cellStyle name="Normal 15 5 3 4" xfId="10963" xr:uid="{00000000-0005-0000-0000-0000B02A0000}"/>
    <cellStyle name="Normal 15 5 4" xfId="10964" xr:uid="{00000000-0005-0000-0000-0000B12A0000}"/>
    <cellStyle name="Normal 15 5 4 2" xfId="10965" xr:uid="{00000000-0005-0000-0000-0000B22A0000}"/>
    <cellStyle name="Normal 15 5 4 2 2" xfId="10966" xr:uid="{00000000-0005-0000-0000-0000B32A0000}"/>
    <cellStyle name="Normal 15 5 4 3" xfId="10967" xr:uid="{00000000-0005-0000-0000-0000B42A0000}"/>
    <cellStyle name="Normal 15 5 5" xfId="10968" xr:uid="{00000000-0005-0000-0000-0000B52A0000}"/>
    <cellStyle name="Normal 15 5 5 2" xfId="10969" xr:uid="{00000000-0005-0000-0000-0000B62A0000}"/>
    <cellStyle name="Normal 15 5 6" xfId="10970" xr:uid="{00000000-0005-0000-0000-0000B72A0000}"/>
    <cellStyle name="Normal 15 6" xfId="10971" xr:uid="{00000000-0005-0000-0000-0000B82A0000}"/>
    <cellStyle name="Normal 15 6 2" xfId="10972" xr:uid="{00000000-0005-0000-0000-0000B92A0000}"/>
    <cellStyle name="Normal 15 6 2 2" xfId="10973" xr:uid="{00000000-0005-0000-0000-0000BA2A0000}"/>
    <cellStyle name="Normal 15 6 2 2 2" xfId="10974" xr:uid="{00000000-0005-0000-0000-0000BB2A0000}"/>
    <cellStyle name="Normal 15 6 2 2 2 2" xfId="10975" xr:uid="{00000000-0005-0000-0000-0000BC2A0000}"/>
    <cellStyle name="Normal 15 6 2 2 3" xfId="10976" xr:uid="{00000000-0005-0000-0000-0000BD2A0000}"/>
    <cellStyle name="Normal 15 6 2 3" xfId="10977" xr:uid="{00000000-0005-0000-0000-0000BE2A0000}"/>
    <cellStyle name="Normal 15 6 2 3 2" xfId="10978" xr:uid="{00000000-0005-0000-0000-0000BF2A0000}"/>
    <cellStyle name="Normal 15 6 2 4" xfId="10979" xr:uid="{00000000-0005-0000-0000-0000C02A0000}"/>
    <cellStyle name="Normal 15 6 3" xfId="10980" xr:uid="{00000000-0005-0000-0000-0000C12A0000}"/>
    <cellStyle name="Normal 15 6 3 2" xfId="10981" xr:uid="{00000000-0005-0000-0000-0000C22A0000}"/>
    <cellStyle name="Normal 15 6 3 2 2" xfId="10982" xr:uid="{00000000-0005-0000-0000-0000C32A0000}"/>
    <cellStyle name="Normal 15 6 3 3" xfId="10983" xr:uid="{00000000-0005-0000-0000-0000C42A0000}"/>
    <cellStyle name="Normal 15 6 4" xfId="10984" xr:uid="{00000000-0005-0000-0000-0000C52A0000}"/>
    <cellStyle name="Normal 15 6 4 2" xfId="10985" xr:uid="{00000000-0005-0000-0000-0000C62A0000}"/>
    <cellStyle name="Normal 15 6 5" xfId="10986" xr:uid="{00000000-0005-0000-0000-0000C72A0000}"/>
    <cellStyle name="Normal 15 7" xfId="10987" xr:uid="{00000000-0005-0000-0000-0000C82A0000}"/>
    <cellStyle name="Normal 15 7 2" xfId="10988" xr:uid="{00000000-0005-0000-0000-0000C92A0000}"/>
    <cellStyle name="Normal 15 7 2 2" xfId="10989" xr:uid="{00000000-0005-0000-0000-0000CA2A0000}"/>
    <cellStyle name="Normal 15 7 2 2 2" xfId="10990" xr:uid="{00000000-0005-0000-0000-0000CB2A0000}"/>
    <cellStyle name="Normal 15 7 2 3" xfId="10991" xr:uid="{00000000-0005-0000-0000-0000CC2A0000}"/>
    <cellStyle name="Normal 15 7 3" xfId="10992" xr:uid="{00000000-0005-0000-0000-0000CD2A0000}"/>
    <cellStyle name="Normal 15 7 3 2" xfId="10993" xr:uid="{00000000-0005-0000-0000-0000CE2A0000}"/>
    <cellStyle name="Normal 15 7 4" xfId="10994" xr:uid="{00000000-0005-0000-0000-0000CF2A0000}"/>
    <cellStyle name="Normal 15 8" xfId="10995" xr:uid="{00000000-0005-0000-0000-0000D02A0000}"/>
    <cellStyle name="Normal 15 8 2" xfId="10996" xr:uid="{00000000-0005-0000-0000-0000D12A0000}"/>
    <cellStyle name="Normal 15 8 2 2" xfId="10997" xr:uid="{00000000-0005-0000-0000-0000D22A0000}"/>
    <cellStyle name="Normal 15 8 2 2 2" xfId="10998" xr:uid="{00000000-0005-0000-0000-0000D32A0000}"/>
    <cellStyle name="Normal 15 8 2 3" xfId="10999" xr:uid="{00000000-0005-0000-0000-0000D42A0000}"/>
    <cellStyle name="Normal 15 8 3" xfId="11000" xr:uid="{00000000-0005-0000-0000-0000D52A0000}"/>
    <cellStyle name="Normal 15 8 3 2" xfId="11001" xr:uid="{00000000-0005-0000-0000-0000D62A0000}"/>
    <cellStyle name="Normal 15 8 4" xfId="11002" xr:uid="{00000000-0005-0000-0000-0000D72A0000}"/>
    <cellStyle name="Normal 15 9" xfId="11003" xr:uid="{00000000-0005-0000-0000-0000D82A0000}"/>
    <cellStyle name="Normal 15 9 2" xfId="11004" xr:uid="{00000000-0005-0000-0000-0000D92A0000}"/>
    <cellStyle name="Normal 15 9 2 2" xfId="11005" xr:uid="{00000000-0005-0000-0000-0000DA2A0000}"/>
    <cellStyle name="Normal 15 9 2 2 2" xfId="11006" xr:uid="{00000000-0005-0000-0000-0000DB2A0000}"/>
    <cellStyle name="Normal 15 9 2 3" xfId="11007" xr:uid="{00000000-0005-0000-0000-0000DC2A0000}"/>
    <cellStyle name="Normal 15 9 3" xfId="11008" xr:uid="{00000000-0005-0000-0000-0000DD2A0000}"/>
    <cellStyle name="Normal 15 9 3 2" xfId="11009" xr:uid="{00000000-0005-0000-0000-0000DE2A0000}"/>
    <cellStyle name="Normal 15 9 4" xfId="11010" xr:uid="{00000000-0005-0000-0000-0000DF2A0000}"/>
    <cellStyle name="Normal 16" xfId="70" xr:uid="{00000000-0005-0000-0000-0000E02A0000}"/>
    <cellStyle name="Normal 16 10" xfId="11011" xr:uid="{00000000-0005-0000-0000-0000E12A0000}"/>
    <cellStyle name="Normal 16 10 2" xfId="11012" xr:uid="{00000000-0005-0000-0000-0000E22A0000}"/>
    <cellStyle name="Normal 16 11" xfId="11013" xr:uid="{00000000-0005-0000-0000-0000E32A0000}"/>
    <cellStyle name="Normal 16 12" xfId="11014" xr:uid="{00000000-0005-0000-0000-0000E42A0000}"/>
    <cellStyle name="Normal 16 2" xfId="11015" xr:uid="{00000000-0005-0000-0000-0000E52A0000}"/>
    <cellStyle name="Normal 16 2 2" xfId="11016" xr:uid="{00000000-0005-0000-0000-0000E62A0000}"/>
    <cellStyle name="Normal 16 2 2 2" xfId="11017" xr:uid="{00000000-0005-0000-0000-0000E72A0000}"/>
    <cellStyle name="Normal 16 2 2 3" xfId="11018" xr:uid="{00000000-0005-0000-0000-0000E82A0000}"/>
    <cellStyle name="Normal 16 2 3" xfId="11019" xr:uid="{00000000-0005-0000-0000-0000E92A0000}"/>
    <cellStyle name="Normal 16 2 4" xfId="11020" xr:uid="{00000000-0005-0000-0000-0000EA2A0000}"/>
    <cellStyle name="Normal 16 3" xfId="11021" xr:uid="{00000000-0005-0000-0000-0000EB2A0000}"/>
    <cellStyle name="Normal 16 3 2" xfId="11022" xr:uid="{00000000-0005-0000-0000-0000EC2A0000}"/>
    <cellStyle name="Normal 16 3 2 2" xfId="11023" xr:uid="{00000000-0005-0000-0000-0000ED2A0000}"/>
    <cellStyle name="Normal 16 3 2 3" xfId="11024" xr:uid="{00000000-0005-0000-0000-0000EE2A0000}"/>
    <cellStyle name="Normal 16 3 3" xfId="11025" xr:uid="{00000000-0005-0000-0000-0000EF2A0000}"/>
    <cellStyle name="Normal 16 3 4" xfId="11026" xr:uid="{00000000-0005-0000-0000-0000F02A0000}"/>
    <cellStyle name="Normal 16 4" xfId="11027" xr:uid="{00000000-0005-0000-0000-0000F12A0000}"/>
    <cellStyle name="Normal 16 4 10" xfId="11028" xr:uid="{00000000-0005-0000-0000-0000F22A0000}"/>
    <cellStyle name="Normal 16 4 2" xfId="11029" xr:uid="{00000000-0005-0000-0000-0000F32A0000}"/>
    <cellStyle name="Normal 16 4 2 2" xfId="11030" xr:uid="{00000000-0005-0000-0000-0000F42A0000}"/>
    <cellStyle name="Normal 16 4 2 2 2" xfId="11031" xr:uid="{00000000-0005-0000-0000-0000F52A0000}"/>
    <cellStyle name="Normal 16 4 2 2 2 2" xfId="11032" xr:uid="{00000000-0005-0000-0000-0000F62A0000}"/>
    <cellStyle name="Normal 16 4 2 2 2 2 2" xfId="11033" xr:uid="{00000000-0005-0000-0000-0000F72A0000}"/>
    <cellStyle name="Normal 16 4 2 2 2 2 2 2" xfId="11034" xr:uid="{00000000-0005-0000-0000-0000F82A0000}"/>
    <cellStyle name="Normal 16 4 2 2 2 2 3" xfId="11035" xr:uid="{00000000-0005-0000-0000-0000F92A0000}"/>
    <cellStyle name="Normal 16 4 2 2 2 3" xfId="11036" xr:uid="{00000000-0005-0000-0000-0000FA2A0000}"/>
    <cellStyle name="Normal 16 4 2 2 2 3 2" xfId="11037" xr:uid="{00000000-0005-0000-0000-0000FB2A0000}"/>
    <cellStyle name="Normal 16 4 2 2 2 4" xfId="11038" xr:uid="{00000000-0005-0000-0000-0000FC2A0000}"/>
    <cellStyle name="Normal 16 4 2 2 3" xfId="11039" xr:uid="{00000000-0005-0000-0000-0000FD2A0000}"/>
    <cellStyle name="Normal 16 4 2 2 3 2" xfId="11040" xr:uid="{00000000-0005-0000-0000-0000FE2A0000}"/>
    <cellStyle name="Normal 16 4 2 2 3 2 2" xfId="11041" xr:uid="{00000000-0005-0000-0000-0000FF2A0000}"/>
    <cellStyle name="Normal 16 4 2 2 3 3" xfId="11042" xr:uid="{00000000-0005-0000-0000-0000002B0000}"/>
    <cellStyle name="Normal 16 4 2 2 4" xfId="11043" xr:uid="{00000000-0005-0000-0000-0000012B0000}"/>
    <cellStyle name="Normal 16 4 2 2 4 2" xfId="11044" xr:uid="{00000000-0005-0000-0000-0000022B0000}"/>
    <cellStyle name="Normal 16 4 2 2 5" xfId="11045" xr:uid="{00000000-0005-0000-0000-0000032B0000}"/>
    <cellStyle name="Normal 16 4 2 3" xfId="11046" xr:uid="{00000000-0005-0000-0000-0000042B0000}"/>
    <cellStyle name="Normal 16 4 2 3 2" xfId="11047" xr:uid="{00000000-0005-0000-0000-0000052B0000}"/>
    <cellStyle name="Normal 16 4 2 3 2 2" xfId="11048" xr:uid="{00000000-0005-0000-0000-0000062B0000}"/>
    <cellStyle name="Normal 16 4 2 3 2 2 2" xfId="11049" xr:uid="{00000000-0005-0000-0000-0000072B0000}"/>
    <cellStyle name="Normal 16 4 2 3 2 3" xfId="11050" xr:uid="{00000000-0005-0000-0000-0000082B0000}"/>
    <cellStyle name="Normal 16 4 2 3 3" xfId="11051" xr:uid="{00000000-0005-0000-0000-0000092B0000}"/>
    <cellStyle name="Normal 16 4 2 3 3 2" xfId="11052" xr:uid="{00000000-0005-0000-0000-00000A2B0000}"/>
    <cellStyle name="Normal 16 4 2 3 4" xfId="11053" xr:uid="{00000000-0005-0000-0000-00000B2B0000}"/>
    <cellStyle name="Normal 16 4 2 4" xfId="11054" xr:uid="{00000000-0005-0000-0000-00000C2B0000}"/>
    <cellStyle name="Normal 16 4 2 4 2" xfId="11055" xr:uid="{00000000-0005-0000-0000-00000D2B0000}"/>
    <cellStyle name="Normal 16 4 2 4 2 2" xfId="11056" xr:uid="{00000000-0005-0000-0000-00000E2B0000}"/>
    <cellStyle name="Normal 16 4 2 4 2 2 2" xfId="11057" xr:uid="{00000000-0005-0000-0000-00000F2B0000}"/>
    <cellStyle name="Normal 16 4 2 4 2 3" xfId="11058" xr:uid="{00000000-0005-0000-0000-0000102B0000}"/>
    <cellStyle name="Normal 16 4 2 4 3" xfId="11059" xr:uid="{00000000-0005-0000-0000-0000112B0000}"/>
    <cellStyle name="Normal 16 4 2 4 3 2" xfId="11060" xr:uid="{00000000-0005-0000-0000-0000122B0000}"/>
    <cellStyle name="Normal 16 4 2 4 4" xfId="11061" xr:uid="{00000000-0005-0000-0000-0000132B0000}"/>
    <cellStyle name="Normal 16 4 2 5" xfId="11062" xr:uid="{00000000-0005-0000-0000-0000142B0000}"/>
    <cellStyle name="Normal 16 4 2 5 2" xfId="11063" xr:uid="{00000000-0005-0000-0000-0000152B0000}"/>
    <cellStyle name="Normal 16 4 2 5 2 2" xfId="11064" xr:uid="{00000000-0005-0000-0000-0000162B0000}"/>
    <cellStyle name="Normal 16 4 2 5 3" xfId="11065" xr:uid="{00000000-0005-0000-0000-0000172B0000}"/>
    <cellStyle name="Normal 16 4 2 6" xfId="11066" xr:uid="{00000000-0005-0000-0000-0000182B0000}"/>
    <cellStyle name="Normal 16 4 2 6 2" xfId="11067" xr:uid="{00000000-0005-0000-0000-0000192B0000}"/>
    <cellStyle name="Normal 16 4 2 7" xfId="11068" xr:uid="{00000000-0005-0000-0000-00001A2B0000}"/>
    <cellStyle name="Normal 16 4 2 7 2" xfId="11069" xr:uid="{00000000-0005-0000-0000-00001B2B0000}"/>
    <cellStyle name="Normal 16 4 2 8" xfId="11070" xr:uid="{00000000-0005-0000-0000-00001C2B0000}"/>
    <cellStyle name="Normal 16 4 3" xfId="11071" xr:uid="{00000000-0005-0000-0000-00001D2B0000}"/>
    <cellStyle name="Normal 16 4 3 2" xfId="11072" xr:uid="{00000000-0005-0000-0000-00001E2B0000}"/>
    <cellStyle name="Normal 16 4 3 2 2" xfId="11073" xr:uid="{00000000-0005-0000-0000-00001F2B0000}"/>
    <cellStyle name="Normal 16 4 3 2 2 2" xfId="11074" xr:uid="{00000000-0005-0000-0000-0000202B0000}"/>
    <cellStyle name="Normal 16 4 3 2 2 2 2" xfId="11075" xr:uid="{00000000-0005-0000-0000-0000212B0000}"/>
    <cellStyle name="Normal 16 4 3 2 2 3" xfId="11076" xr:uid="{00000000-0005-0000-0000-0000222B0000}"/>
    <cellStyle name="Normal 16 4 3 2 3" xfId="11077" xr:uid="{00000000-0005-0000-0000-0000232B0000}"/>
    <cellStyle name="Normal 16 4 3 2 3 2" xfId="11078" xr:uid="{00000000-0005-0000-0000-0000242B0000}"/>
    <cellStyle name="Normal 16 4 3 2 4" xfId="11079" xr:uid="{00000000-0005-0000-0000-0000252B0000}"/>
    <cellStyle name="Normal 16 4 3 3" xfId="11080" xr:uid="{00000000-0005-0000-0000-0000262B0000}"/>
    <cellStyle name="Normal 16 4 3 3 2" xfId="11081" xr:uid="{00000000-0005-0000-0000-0000272B0000}"/>
    <cellStyle name="Normal 16 4 3 3 2 2" xfId="11082" xr:uid="{00000000-0005-0000-0000-0000282B0000}"/>
    <cellStyle name="Normal 16 4 3 3 3" xfId="11083" xr:uid="{00000000-0005-0000-0000-0000292B0000}"/>
    <cellStyle name="Normal 16 4 3 4" xfId="11084" xr:uid="{00000000-0005-0000-0000-00002A2B0000}"/>
    <cellStyle name="Normal 16 4 3 4 2" xfId="11085" xr:uid="{00000000-0005-0000-0000-00002B2B0000}"/>
    <cellStyle name="Normal 16 4 3 5" xfId="11086" xr:uid="{00000000-0005-0000-0000-00002C2B0000}"/>
    <cellStyle name="Normal 16 4 4" xfId="11087" xr:uid="{00000000-0005-0000-0000-00002D2B0000}"/>
    <cellStyle name="Normal 16 4 4 2" xfId="11088" xr:uid="{00000000-0005-0000-0000-00002E2B0000}"/>
    <cellStyle name="Normal 16 4 4 2 2" xfId="11089" xr:uid="{00000000-0005-0000-0000-00002F2B0000}"/>
    <cellStyle name="Normal 16 4 4 2 2 2" xfId="11090" xr:uid="{00000000-0005-0000-0000-0000302B0000}"/>
    <cellStyle name="Normal 16 4 4 2 3" xfId="11091" xr:uid="{00000000-0005-0000-0000-0000312B0000}"/>
    <cellStyle name="Normal 16 4 4 3" xfId="11092" xr:uid="{00000000-0005-0000-0000-0000322B0000}"/>
    <cellStyle name="Normal 16 4 4 3 2" xfId="11093" xr:uid="{00000000-0005-0000-0000-0000332B0000}"/>
    <cellStyle name="Normal 16 4 4 4" xfId="11094" xr:uid="{00000000-0005-0000-0000-0000342B0000}"/>
    <cellStyle name="Normal 16 4 5" xfId="11095" xr:uid="{00000000-0005-0000-0000-0000352B0000}"/>
    <cellStyle name="Normal 16 4 5 2" xfId="11096" xr:uid="{00000000-0005-0000-0000-0000362B0000}"/>
    <cellStyle name="Normal 16 4 5 2 2" xfId="11097" xr:uid="{00000000-0005-0000-0000-0000372B0000}"/>
    <cellStyle name="Normal 16 4 5 2 2 2" xfId="11098" xr:uid="{00000000-0005-0000-0000-0000382B0000}"/>
    <cellStyle name="Normal 16 4 5 2 3" xfId="11099" xr:uid="{00000000-0005-0000-0000-0000392B0000}"/>
    <cellStyle name="Normal 16 4 5 3" xfId="11100" xr:uid="{00000000-0005-0000-0000-00003A2B0000}"/>
    <cellStyle name="Normal 16 4 5 3 2" xfId="11101" xr:uid="{00000000-0005-0000-0000-00003B2B0000}"/>
    <cellStyle name="Normal 16 4 5 4" xfId="11102" xr:uid="{00000000-0005-0000-0000-00003C2B0000}"/>
    <cellStyle name="Normal 16 4 6" xfId="11103" xr:uid="{00000000-0005-0000-0000-00003D2B0000}"/>
    <cellStyle name="Normal 16 4 6 2" xfId="11104" xr:uid="{00000000-0005-0000-0000-00003E2B0000}"/>
    <cellStyle name="Normal 16 4 6 2 2" xfId="11105" xr:uid="{00000000-0005-0000-0000-00003F2B0000}"/>
    <cellStyle name="Normal 16 4 6 3" xfId="11106" xr:uid="{00000000-0005-0000-0000-0000402B0000}"/>
    <cellStyle name="Normal 16 4 7" xfId="11107" xr:uid="{00000000-0005-0000-0000-0000412B0000}"/>
    <cellStyle name="Normal 16 4 7 2" xfId="11108" xr:uid="{00000000-0005-0000-0000-0000422B0000}"/>
    <cellStyle name="Normal 16 4 8" xfId="11109" xr:uid="{00000000-0005-0000-0000-0000432B0000}"/>
    <cellStyle name="Normal 16 4 8 2" xfId="11110" xr:uid="{00000000-0005-0000-0000-0000442B0000}"/>
    <cellStyle name="Normal 16 4 9" xfId="11111" xr:uid="{00000000-0005-0000-0000-0000452B0000}"/>
    <cellStyle name="Normal 16 5" xfId="11112" xr:uid="{00000000-0005-0000-0000-0000462B0000}"/>
    <cellStyle name="Normal 16 5 2" xfId="11113" xr:uid="{00000000-0005-0000-0000-0000472B0000}"/>
    <cellStyle name="Normal 16 5 2 2" xfId="11114" xr:uid="{00000000-0005-0000-0000-0000482B0000}"/>
    <cellStyle name="Normal 16 5 2 2 2" xfId="11115" xr:uid="{00000000-0005-0000-0000-0000492B0000}"/>
    <cellStyle name="Normal 16 5 2 2 2 2" xfId="11116" xr:uid="{00000000-0005-0000-0000-00004A2B0000}"/>
    <cellStyle name="Normal 16 5 2 2 2 2 2" xfId="11117" xr:uid="{00000000-0005-0000-0000-00004B2B0000}"/>
    <cellStyle name="Normal 16 5 2 2 2 3" xfId="11118" xr:uid="{00000000-0005-0000-0000-00004C2B0000}"/>
    <cellStyle name="Normal 16 5 2 2 3" xfId="11119" xr:uid="{00000000-0005-0000-0000-00004D2B0000}"/>
    <cellStyle name="Normal 16 5 2 2 3 2" xfId="11120" xr:uid="{00000000-0005-0000-0000-00004E2B0000}"/>
    <cellStyle name="Normal 16 5 2 2 4" xfId="11121" xr:uid="{00000000-0005-0000-0000-00004F2B0000}"/>
    <cellStyle name="Normal 16 5 2 3" xfId="11122" xr:uid="{00000000-0005-0000-0000-0000502B0000}"/>
    <cellStyle name="Normal 16 5 2 3 2" xfId="11123" xr:uid="{00000000-0005-0000-0000-0000512B0000}"/>
    <cellStyle name="Normal 16 5 2 3 2 2" xfId="11124" xr:uid="{00000000-0005-0000-0000-0000522B0000}"/>
    <cellStyle name="Normal 16 5 2 3 3" xfId="11125" xr:uid="{00000000-0005-0000-0000-0000532B0000}"/>
    <cellStyle name="Normal 16 5 2 4" xfId="11126" xr:uid="{00000000-0005-0000-0000-0000542B0000}"/>
    <cellStyle name="Normal 16 5 2 4 2" xfId="11127" xr:uid="{00000000-0005-0000-0000-0000552B0000}"/>
    <cellStyle name="Normal 16 5 2 5" xfId="11128" xr:uid="{00000000-0005-0000-0000-0000562B0000}"/>
    <cellStyle name="Normal 16 5 3" xfId="11129" xr:uid="{00000000-0005-0000-0000-0000572B0000}"/>
    <cellStyle name="Normal 16 5 3 2" xfId="11130" xr:uid="{00000000-0005-0000-0000-0000582B0000}"/>
    <cellStyle name="Normal 16 5 3 2 2" xfId="11131" xr:uid="{00000000-0005-0000-0000-0000592B0000}"/>
    <cellStyle name="Normal 16 5 3 2 2 2" xfId="11132" xr:uid="{00000000-0005-0000-0000-00005A2B0000}"/>
    <cellStyle name="Normal 16 5 3 2 3" xfId="11133" xr:uid="{00000000-0005-0000-0000-00005B2B0000}"/>
    <cellStyle name="Normal 16 5 3 3" xfId="11134" xr:uid="{00000000-0005-0000-0000-00005C2B0000}"/>
    <cellStyle name="Normal 16 5 3 3 2" xfId="11135" xr:uid="{00000000-0005-0000-0000-00005D2B0000}"/>
    <cellStyle name="Normal 16 5 3 4" xfId="11136" xr:uid="{00000000-0005-0000-0000-00005E2B0000}"/>
    <cellStyle name="Normal 16 5 4" xfId="11137" xr:uid="{00000000-0005-0000-0000-00005F2B0000}"/>
    <cellStyle name="Normal 16 5 4 2" xfId="11138" xr:uid="{00000000-0005-0000-0000-0000602B0000}"/>
    <cellStyle name="Normal 16 5 4 2 2" xfId="11139" xr:uid="{00000000-0005-0000-0000-0000612B0000}"/>
    <cellStyle name="Normal 16 5 4 2 2 2" xfId="11140" xr:uid="{00000000-0005-0000-0000-0000622B0000}"/>
    <cellStyle name="Normal 16 5 4 2 3" xfId="11141" xr:uid="{00000000-0005-0000-0000-0000632B0000}"/>
    <cellStyle name="Normal 16 5 4 3" xfId="11142" xr:uid="{00000000-0005-0000-0000-0000642B0000}"/>
    <cellStyle name="Normal 16 5 4 3 2" xfId="11143" xr:uid="{00000000-0005-0000-0000-0000652B0000}"/>
    <cellStyle name="Normal 16 5 4 4" xfId="11144" xr:uid="{00000000-0005-0000-0000-0000662B0000}"/>
    <cellStyle name="Normal 16 5 5" xfId="11145" xr:uid="{00000000-0005-0000-0000-0000672B0000}"/>
    <cellStyle name="Normal 16 5 5 2" xfId="11146" xr:uid="{00000000-0005-0000-0000-0000682B0000}"/>
    <cellStyle name="Normal 16 5 5 2 2" xfId="11147" xr:uid="{00000000-0005-0000-0000-0000692B0000}"/>
    <cellStyle name="Normal 16 5 5 3" xfId="11148" xr:uid="{00000000-0005-0000-0000-00006A2B0000}"/>
    <cellStyle name="Normal 16 5 6" xfId="11149" xr:uid="{00000000-0005-0000-0000-00006B2B0000}"/>
    <cellStyle name="Normal 16 5 6 2" xfId="11150" xr:uid="{00000000-0005-0000-0000-00006C2B0000}"/>
    <cellStyle name="Normal 16 5 7" xfId="11151" xr:uid="{00000000-0005-0000-0000-00006D2B0000}"/>
    <cellStyle name="Normal 16 5 7 2" xfId="11152" xr:uid="{00000000-0005-0000-0000-00006E2B0000}"/>
    <cellStyle name="Normal 16 5 8" xfId="11153" xr:uid="{00000000-0005-0000-0000-00006F2B0000}"/>
    <cellStyle name="Normal 16 6" xfId="11154" xr:uid="{00000000-0005-0000-0000-0000702B0000}"/>
    <cellStyle name="Normal 16 6 2" xfId="11155" xr:uid="{00000000-0005-0000-0000-0000712B0000}"/>
    <cellStyle name="Normal 16 6 2 2" xfId="11156" xr:uid="{00000000-0005-0000-0000-0000722B0000}"/>
    <cellStyle name="Normal 16 6 2 2 2" xfId="11157" xr:uid="{00000000-0005-0000-0000-0000732B0000}"/>
    <cellStyle name="Normal 16 6 2 2 2 2" xfId="11158" xr:uid="{00000000-0005-0000-0000-0000742B0000}"/>
    <cellStyle name="Normal 16 6 2 2 3" xfId="11159" xr:uid="{00000000-0005-0000-0000-0000752B0000}"/>
    <cellStyle name="Normal 16 6 2 3" xfId="11160" xr:uid="{00000000-0005-0000-0000-0000762B0000}"/>
    <cellStyle name="Normal 16 6 2 3 2" xfId="11161" xr:uid="{00000000-0005-0000-0000-0000772B0000}"/>
    <cellStyle name="Normal 16 6 2 4" xfId="11162" xr:uid="{00000000-0005-0000-0000-0000782B0000}"/>
    <cellStyle name="Normal 16 6 3" xfId="11163" xr:uid="{00000000-0005-0000-0000-0000792B0000}"/>
    <cellStyle name="Normal 16 6 3 2" xfId="11164" xr:uid="{00000000-0005-0000-0000-00007A2B0000}"/>
    <cellStyle name="Normal 16 6 3 2 2" xfId="11165" xr:uid="{00000000-0005-0000-0000-00007B2B0000}"/>
    <cellStyle name="Normal 16 6 3 3" xfId="11166" xr:uid="{00000000-0005-0000-0000-00007C2B0000}"/>
    <cellStyle name="Normal 16 6 4" xfId="11167" xr:uid="{00000000-0005-0000-0000-00007D2B0000}"/>
    <cellStyle name="Normal 16 6 4 2" xfId="11168" xr:uid="{00000000-0005-0000-0000-00007E2B0000}"/>
    <cellStyle name="Normal 16 6 5" xfId="11169" xr:uid="{00000000-0005-0000-0000-00007F2B0000}"/>
    <cellStyle name="Normal 16 7" xfId="11170" xr:uid="{00000000-0005-0000-0000-0000802B0000}"/>
    <cellStyle name="Normal 16 7 2" xfId="11171" xr:uid="{00000000-0005-0000-0000-0000812B0000}"/>
    <cellStyle name="Normal 16 7 2 2" xfId="11172" xr:uid="{00000000-0005-0000-0000-0000822B0000}"/>
    <cellStyle name="Normal 16 7 2 2 2" xfId="11173" xr:uid="{00000000-0005-0000-0000-0000832B0000}"/>
    <cellStyle name="Normal 16 7 2 3" xfId="11174" xr:uid="{00000000-0005-0000-0000-0000842B0000}"/>
    <cellStyle name="Normal 16 7 3" xfId="11175" xr:uid="{00000000-0005-0000-0000-0000852B0000}"/>
    <cellStyle name="Normal 16 7 3 2" xfId="11176" xr:uid="{00000000-0005-0000-0000-0000862B0000}"/>
    <cellStyle name="Normal 16 7 4" xfId="11177" xr:uid="{00000000-0005-0000-0000-0000872B0000}"/>
    <cellStyle name="Normal 16 8" xfId="11178" xr:uid="{00000000-0005-0000-0000-0000882B0000}"/>
    <cellStyle name="Normal 16 8 2" xfId="11179" xr:uid="{00000000-0005-0000-0000-0000892B0000}"/>
    <cellStyle name="Normal 16 8 2 2" xfId="11180" xr:uid="{00000000-0005-0000-0000-00008A2B0000}"/>
    <cellStyle name="Normal 16 8 2 2 2" xfId="11181" xr:uid="{00000000-0005-0000-0000-00008B2B0000}"/>
    <cellStyle name="Normal 16 8 2 3" xfId="11182" xr:uid="{00000000-0005-0000-0000-00008C2B0000}"/>
    <cellStyle name="Normal 16 8 3" xfId="11183" xr:uid="{00000000-0005-0000-0000-00008D2B0000}"/>
    <cellStyle name="Normal 16 8 3 2" xfId="11184" xr:uid="{00000000-0005-0000-0000-00008E2B0000}"/>
    <cellStyle name="Normal 16 8 4" xfId="11185" xr:uid="{00000000-0005-0000-0000-00008F2B0000}"/>
    <cellStyle name="Normal 16 9" xfId="11186" xr:uid="{00000000-0005-0000-0000-0000902B0000}"/>
    <cellStyle name="Normal 16 9 2" xfId="11187" xr:uid="{00000000-0005-0000-0000-0000912B0000}"/>
    <cellStyle name="Normal 16 9 2 2" xfId="11188" xr:uid="{00000000-0005-0000-0000-0000922B0000}"/>
    <cellStyle name="Normal 16 9 3" xfId="11189" xr:uid="{00000000-0005-0000-0000-0000932B0000}"/>
    <cellStyle name="Normal 16_T-straight with PEDs adjustor" xfId="11190" xr:uid="{00000000-0005-0000-0000-0000942B0000}"/>
    <cellStyle name="Normal 17" xfId="11191" xr:uid="{00000000-0005-0000-0000-0000952B0000}"/>
    <cellStyle name="Normal 17 10" xfId="11192" xr:uid="{00000000-0005-0000-0000-0000962B0000}"/>
    <cellStyle name="Normal 17 11" xfId="11193" xr:uid="{00000000-0005-0000-0000-0000972B0000}"/>
    <cellStyle name="Normal 17 2" xfId="11194" xr:uid="{00000000-0005-0000-0000-0000982B0000}"/>
    <cellStyle name="Normal 17 2 2" xfId="11195" xr:uid="{00000000-0005-0000-0000-0000992B0000}"/>
    <cellStyle name="Normal 17 2 2 2" xfId="11196" xr:uid="{00000000-0005-0000-0000-00009A2B0000}"/>
    <cellStyle name="Normal 17 2 2 3" xfId="11197" xr:uid="{00000000-0005-0000-0000-00009B2B0000}"/>
    <cellStyle name="Normal 17 2 2 4" xfId="11198" xr:uid="{00000000-0005-0000-0000-00009C2B0000}"/>
    <cellStyle name="Normal 17 2 3" xfId="11199" xr:uid="{00000000-0005-0000-0000-00009D2B0000}"/>
    <cellStyle name="Normal 17 2 4" xfId="11200" xr:uid="{00000000-0005-0000-0000-00009E2B0000}"/>
    <cellStyle name="Normal 17 2 5" xfId="11201" xr:uid="{00000000-0005-0000-0000-00009F2B0000}"/>
    <cellStyle name="Normal 17 3" xfId="11202" xr:uid="{00000000-0005-0000-0000-0000A02B0000}"/>
    <cellStyle name="Normal 17 3 10" xfId="11203" xr:uid="{00000000-0005-0000-0000-0000A12B0000}"/>
    <cellStyle name="Normal 17 3 2" xfId="11204" xr:uid="{00000000-0005-0000-0000-0000A22B0000}"/>
    <cellStyle name="Normal 17 3 2 2" xfId="11205" xr:uid="{00000000-0005-0000-0000-0000A32B0000}"/>
    <cellStyle name="Normal 17 3 2 2 2" xfId="11206" xr:uid="{00000000-0005-0000-0000-0000A42B0000}"/>
    <cellStyle name="Normal 17 3 2 2 2 2" xfId="11207" xr:uid="{00000000-0005-0000-0000-0000A52B0000}"/>
    <cellStyle name="Normal 17 3 2 2 2 2 2" xfId="11208" xr:uid="{00000000-0005-0000-0000-0000A62B0000}"/>
    <cellStyle name="Normal 17 3 2 2 2 2 2 2" xfId="11209" xr:uid="{00000000-0005-0000-0000-0000A72B0000}"/>
    <cellStyle name="Normal 17 3 2 2 2 2 3" xfId="11210" xr:uid="{00000000-0005-0000-0000-0000A82B0000}"/>
    <cellStyle name="Normal 17 3 2 2 2 3" xfId="11211" xr:uid="{00000000-0005-0000-0000-0000A92B0000}"/>
    <cellStyle name="Normal 17 3 2 2 2 3 2" xfId="11212" xr:uid="{00000000-0005-0000-0000-0000AA2B0000}"/>
    <cellStyle name="Normal 17 3 2 2 2 4" xfId="11213" xr:uid="{00000000-0005-0000-0000-0000AB2B0000}"/>
    <cellStyle name="Normal 17 3 2 2 3" xfId="11214" xr:uid="{00000000-0005-0000-0000-0000AC2B0000}"/>
    <cellStyle name="Normal 17 3 2 2 3 2" xfId="11215" xr:uid="{00000000-0005-0000-0000-0000AD2B0000}"/>
    <cellStyle name="Normal 17 3 2 2 3 2 2" xfId="11216" xr:uid="{00000000-0005-0000-0000-0000AE2B0000}"/>
    <cellStyle name="Normal 17 3 2 2 3 3" xfId="11217" xr:uid="{00000000-0005-0000-0000-0000AF2B0000}"/>
    <cellStyle name="Normal 17 3 2 2 4" xfId="11218" xr:uid="{00000000-0005-0000-0000-0000B02B0000}"/>
    <cellStyle name="Normal 17 3 2 2 4 2" xfId="11219" xr:uid="{00000000-0005-0000-0000-0000B12B0000}"/>
    <cellStyle name="Normal 17 3 2 2 5" xfId="11220" xr:uid="{00000000-0005-0000-0000-0000B22B0000}"/>
    <cellStyle name="Normal 17 3 2 3" xfId="11221" xr:uid="{00000000-0005-0000-0000-0000B32B0000}"/>
    <cellStyle name="Normal 17 3 2 3 2" xfId="11222" xr:uid="{00000000-0005-0000-0000-0000B42B0000}"/>
    <cellStyle name="Normal 17 3 2 3 2 2" xfId="11223" xr:uid="{00000000-0005-0000-0000-0000B52B0000}"/>
    <cellStyle name="Normal 17 3 2 3 2 2 2" xfId="11224" xr:uid="{00000000-0005-0000-0000-0000B62B0000}"/>
    <cellStyle name="Normal 17 3 2 3 2 3" xfId="11225" xr:uid="{00000000-0005-0000-0000-0000B72B0000}"/>
    <cellStyle name="Normal 17 3 2 3 3" xfId="11226" xr:uid="{00000000-0005-0000-0000-0000B82B0000}"/>
    <cellStyle name="Normal 17 3 2 3 3 2" xfId="11227" xr:uid="{00000000-0005-0000-0000-0000B92B0000}"/>
    <cellStyle name="Normal 17 3 2 3 4" xfId="11228" xr:uid="{00000000-0005-0000-0000-0000BA2B0000}"/>
    <cellStyle name="Normal 17 3 2 4" xfId="11229" xr:uid="{00000000-0005-0000-0000-0000BB2B0000}"/>
    <cellStyle name="Normal 17 3 2 4 2" xfId="11230" xr:uid="{00000000-0005-0000-0000-0000BC2B0000}"/>
    <cellStyle name="Normal 17 3 2 4 2 2" xfId="11231" xr:uid="{00000000-0005-0000-0000-0000BD2B0000}"/>
    <cellStyle name="Normal 17 3 2 4 2 2 2" xfId="11232" xr:uid="{00000000-0005-0000-0000-0000BE2B0000}"/>
    <cellStyle name="Normal 17 3 2 4 2 3" xfId="11233" xr:uid="{00000000-0005-0000-0000-0000BF2B0000}"/>
    <cellStyle name="Normal 17 3 2 4 3" xfId="11234" xr:uid="{00000000-0005-0000-0000-0000C02B0000}"/>
    <cellStyle name="Normal 17 3 2 4 3 2" xfId="11235" xr:uid="{00000000-0005-0000-0000-0000C12B0000}"/>
    <cellStyle name="Normal 17 3 2 4 4" xfId="11236" xr:uid="{00000000-0005-0000-0000-0000C22B0000}"/>
    <cellStyle name="Normal 17 3 2 5" xfId="11237" xr:uid="{00000000-0005-0000-0000-0000C32B0000}"/>
    <cellStyle name="Normal 17 3 2 5 2" xfId="11238" xr:uid="{00000000-0005-0000-0000-0000C42B0000}"/>
    <cellStyle name="Normal 17 3 2 5 2 2" xfId="11239" xr:uid="{00000000-0005-0000-0000-0000C52B0000}"/>
    <cellStyle name="Normal 17 3 2 5 3" xfId="11240" xr:uid="{00000000-0005-0000-0000-0000C62B0000}"/>
    <cellStyle name="Normal 17 3 2 6" xfId="11241" xr:uid="{00000000-0005-0000-0000-0000C72B0000}"/>
    <cellStyle name="Normal 17 3 2 6 2" xfId="11242" xr:uid="{00000000-0005-0000-0000-0000C82B0000}"/>
    <cellStyle name="Normal 17 3 2 7" xfId="11243" xr:uid="{00000000-0005-0000-0000-0000C92B0000}"/>
    <cellStyle name="Normal 17 3 2 7 2" xfId="11244" xr:uid="{00000000-0005-0000-0000-0000CA2B0000}"/>
    <cellStyle name="Normal 17 3 2 8" xfId="11245" xr:uid="{00000000-0005-0000-0000-0000CB2B0000}"/>
    <cellStyle name="Normal 17 3 2 9" xfId="11246" xr:uid="{00000000-0005-0000-0000-0000CC2B0000}"/>
    <cellStyle name="Normal 17 3 3" xfId="11247" xr:uid="{00000000-0005-0000-0000-0000CD2B0000}"/>
    <cellStyle name="Normal 17 3 3 2" xfId="11248" xr:uid="{00000000-0005-0000-0000-0000CE2B0000}"/>
    <cellStyle name="Normal 17 3 3 2 2" xfId="11249" xr:uid="{00000000-0005-0000-0000-0000CF2B0000}"/>
    <cellStyle name="Normal 17 3 3 2 2 2" xfId="11250" xr:uid="{00000000-0005-0000-0000-0000D02B0000}"/>
    <cellStyle name="Normal 17 3 3 2 2 2 2" xfId="11251" xr:uid="{00000000-0005-0000-0000-0000D12B0000}"/>
    <cellStyle name="Normal 17 3 3 2 2 3" xfId="11252" xr:uid="{00000000-0005-0000-0000-0000D22B0000}"/>
    <cellStyle name="Normal 17 3 3 2 3" xfId="11253" xr:uid="{00000000-0005-0000-0000-0000D32B0000}"/>
    <cellStyle name="Normal 17 3 3 2 3 2" xfId="11254" xr:uid="{00000000-0005-0000-0000-0000D42B0000}"/>
    <cellStyle name="Normal 17 3 3 2 4" xfId="11255" xr:uid="{00000000-0005-0000-0000-0000D52B0000}"/>
    <cellStyle name="Normal 17 3 3 3" xfId="11256" xr:uid="{00000000-0005-0000-0000-0000D62B0000}"/>
    <cellStyle name="Normal 17 3 3 3 2" xfId="11257" xr:uid="{00000000-0005-0000-0000-0000D72B0000}"/>
    <cellStyle name="Normal 17 3 3 3 2 2" xfId="11258" xr:uid="{00000000-0005-0000-0000-0000D82B0000}"/>
    <cellStyle name="Normal 17 3 3 3 3" xfId="11259" xr:uid="{00000000-0005-0000-0000-0000D92B0000}"/>
    <cellStyle name="Normal 17 3 3 4" xfId="11260" xr:uid="{00000000-0005-0000-0000-0000DA2B0000}"/>
    <cellStyle name="Normal 17 3 3 4 2" xfId="11261" xr:uid="{00000000-0005-0000-0000-0000DB2B0000}"/>
    <cellStyle name="Normal 17 3 3 5" xfId="11262" xr:uid="{00000000-0005-0000-0000-0000DC2B0000}"/>
    <cellStyle name="Normal 17 3 4" xfId="11263" xr:uid="{00000000-0005-0000-0000-0000DD2B0000}"/>
    <cellStyle name="Normal 17 3 4 2" xfId="11264" xr:uid="{00000000-0005-0000-0000-0000DE2B0000}"/>
    <cellStyle name="Normal 17 3 4 2 2" xfId="11265" xr:uid="{00000000-0005-0000-0000-0000DF2B0000}"/>
    <cellStyle name="Normal 17 3 4 2 2 2" xfId="11266" xr:uid="{00000000-0005-0000-0000-0000E02B0000}"/>
    <cellStyle name="Normal 17 3 4 2 3" xfId="11267" xr:uid="{00000000-0005-0000-0000-0000E12B0000}"/>
    <cellStyle name="Normal 17 3 4 3" xfId="11268" xr:uid="{00000000-0005-0000-0000-0000E22B0000}"/>
    <cellStyle name="Normal 17 3 4 3 2" xfId="11269" xr:uid="{00000000-0005-0000-0000-0000E32B0000}"/>
    <cellStyle name="Normal 17 3 4 4" xfId="11270" xr:uid="{00000000-0005-0000-0000-0000E42B0000}"/>
    <cellStyle name="Normal 17 3 5" xfId="11271" xr:uid="{00000000-0005-0000-0000-0000E52B0000}"/>
    <cellStyle name="Normal 17 3 5 2" xfId="11272" xr:uid="{00000000-0005-0000-0000-0000E62B0000}"/>
    <cellStyle name="Normal 17 3 5 2 2" xfId="11273" xr:uid="{00000000-0005-0000-0000-0000E72B0000}"/>
    <cellStyle name="Normal 17 3 5 2 2 2" xfId="11274" xr:uid="{00000000-0005-0000-0000-0000E82B0000}"/>
    <cellStyle name="Normal 17 3 5 2 3" xfId="11275" xr:uid="{00000000-0005-0000-0000-0000E92B0000}"/>
    <cellStyle name="Normal 17 3 5 3" xfId="11276" xr:uid="{00000000-0005-0000-0000-0000EA2B0000}"/>
    <cellStyle name="Normal 17 3 5 3 2" xfId="11277" xr:uid="{00000000-0005-0000-0000-0000EB2B0000}"/>
    <cellStyle name="Normal 17 3 5 4" xfId="11278" xr:uid="{00000000-0005-0000-0000-0000EC2B0000}"/>
    <cellStyle name="Normal 17 3 6" xfId="11279" xr:uid="{00000000-0005-0000-0000-0000ED2B0000}"/>
    <cellStyle name="Normal 17 3 6 2" xfId="11280" xr:uid="{00000000-0005-0000-0000-0000EE2B0000}"/>
    <cellStyle name="Normal 17 3 6 2 2" xfId="11281" xr:uid="{00000000-0005-0000-0000-0000EF2B0000}"/>
    <cellStyle name="Normal 17 3 6 3" xfId="11282" xr:uid="{00000000-0005-0000-0000-0000F02B0000}"/>
    <cellStyle name="Normal 17 3 7" xfId="11283" xr:uid="{00000000-0005-0000-0000-0000F12B0000}"/>
    <cellStyle name="Normal 17 3 7 2" xfId="11284" xr:uid="{00000000-0005-0000-0000-0000F22B0000}"/>
    <cellStyle name="Normal 17 3 8" xfId="11285" xr:uid="{00000000-0005-0000-0000-0000F32B0000}"/>
    <cellStyle name="Normal 17 3 8 2" xfId="11286" xr:uid="{00000000-0005-0000-0000-0000F42B0000}"/>
    <cellStyle name="Normal 17 3 9" xfId="11287" xr:uid="{00000000-0005-0000-0000-0000F52B0000}"/>
    <cellStyle name="Normal 17 4" xfId="11288" xr:uid="{00000000-0005-0000-0000-0000F62B0000}"/>
    <cellStyle name="Normal 17 4 2" xfId="11289" xr:uid="{00000000-0005-0000-0000-0000F72B0000}"/>
    <cellStyle name="Normal 17 4 2 2" xfId="11290" xr:uid="{00000000-0005-0000-0000-0000F82B0000}"/>
    <cellStyle name="Normal 17 4 2 2 2" xfId="11291" xr:uid="{00000000-0005-0000-0000-0000F92B0000}"/>
    <cellStyle name="Normal 17 4 2 2 2 2" xfId="11292" xr:uid="{00000000-0005-0000-0000-0000FA2B0000}"/>
    <cellStyle name="Normal 17 4 2 2 2 2 2" xfId="11293" xr:uid="{00000000-0005-0000-0000-0000FB2B0000}"/>
    <cellStyle name="Normal 17 4 2 2 2 3" xfId="11294" xr:uid="{00000000-0005-0000-0000-0000FC2B0000}"/>
    <cellStyle name="Normal 17 4 2 2 3" xfId="11295" xr:uid="{00000000-0005-0000-0000-0000FD2B0000}"/>
    <cellStyle name="Normal 17 4 2 2 3 2" xfId="11296" xr:uid="{00000000-0005-0000-0000-0000FE2B0000}"/>
    <cellStyle name="Normal 17 4 2 2 4" xfId="11297" xr:uid="{00000000-0005-0000-0000-0000FF2B0000}"/>
    <cellStyle name="Normal 17 4 2 3" xfId="11298" xr:uid="{00000000-0005-0000-0000-0000002C0000}"/>
    <cellStyle name="Normal 17 4 2 3 2" xfId="11299" xr:uid="{00000000-0005-0000-0000-0000012C0000}"/>
    <cellStyle name="Normal 17 4 2 3 2 2" xfId="11300" xr:uid="{00000000-0005-0000-0000-0000022C0000}"/>
    <cellStyle name="Normal 17 4 2 3 3" xfId="11301" xr:uid="{00000000-0005-0000-0000-0000032C0000}"/>
    <cellStyle name="Normal 17 4 2 4" xfId="11302" xr:uid="{00000000-0005-0000-0000-0000042C0000}"/>
    <cellStyle name="Normal 17 4 2 4 2" xfId="11303" xr:uid="{00000000-0005-0000-0000-0000052C0000}"/>
    <cellStyle name="Normal 17 4 2 5" xfId="11304" xr:uid="{00000000-0005-0000-0000-0000062C0000}"/>
    <cellStyle name="Normal 17 4 3" xfId="11305" xr:uid="{00000000-0005-0000-0000-0000072C0000}"/>
    <cellStyle name="Normal 17 4 3 2" xfId="11306" xr:uid="{00000000-0005-0000-0000-0000082C0000}"/>
    <cellStyle name="Normal 17 4 3 2 2" xfId="11307" xr:uid="{00000000-0005-0000-0000-0000092C0000}"/>
    <cellStyle name="Normal 17 4 3 2 2 2" xfId="11308" xr:uid="{00000000-0005-0000-0000-00000A2C0000}"/>
    <cellStyle name="Normal 17 4 3 2 3" xfId="11309" xr:uid="{00000000-0005-0000-0000-00000B2C0000}"/>
    <cellStyle name="Normal 17 4 3 3" xfId="11310" xr:uid="{00000000-0005-0000-0000-00000C2C0000}"/>
    <cellStyle name="Normal 17 4 3 3 2" xfId="11311" xr:uid="{00000000-0005-0000-0000-00000D2C0000}"/>
    <cellStyle name="Normal 17 4 3 4" xfId="11312" xr:uid="{00000000-0005-0000-0000-00000E2C0000}"/>
    <cellStyle name="Normal 17 4 4" xfId="11313" xr:uid="{00000000-0005-0000-0000-00000F2C0000}"/>
    <cellStyle name="Normal 17 4 4 2" xfId="11314" xr:uid="{00000000-0005-0000-0000-0000102C0000}"/>
    <cellStyle name="Normal 17 4 4 2 2" xfId="11315" xr:uid="{00000000-0005-0000-0000-0000112C0000}"/>
    <cellStyle name="Normal 17 4 4 2 2 2" xfId="11316" xr:uid="{00000000-0005-0000-0000-0000122C0000}"/>
    <cellStyle name="Normal 17 4 4 2 3" xfId="11317" xr:uid="{00000000-0005-0000-0000-0000132C0000}"/>
    <cellStyle name="Normal 17 4 4 3" xfId="11318" xr:uid="{00000000-0005-0000-0000-0000142C0000}"/>
    <cellStyle name="Normal 17 4 4 3 2" xfId="11319" xr:uid="{00000000-0005-0000-0000-0000152C0000}"/>
    <cellStyle name="Normal 17 4 4 4" xfId="11320" xr:uid="{00000000-0005-0000-0000-0000162C0000}"/>
    <cellStyle name="Normal 17 4 5" xfId="11321" xr:uid="{00000000-0005-0000-0000-0000172C0000}"/>
    <cellStyle name="Normal 17 4 5 2" xfId="11322" xr:uid="{00000000-0005-0000-0000-0000182C0000}"/>
    <cellStyle name="Normal 17 4 5 2 2" xfId="11323" xr:uid="{00000000-0005-0000-0000-0000192C0000}"/>
    <cellStyle name="Normal 17 4 5 3" xfId="11324" xr:uid="{00000000-0005-0000-0000-00001A2C0000}"/>
    <cellStyle name="Normal 17 4 6" xfId="11325" xr:uid="{00000000-0005-0000-0000-00001B2C0000}"/>
    <cellStyle name="Normal 17 4 6 2" xfId="11326" xr:uid="{00000000-0005-0000-0000-00001C2C0000}"/>
    <cellStyle name="Normal 17 4 7" xfId="11327" xr:uid="{00000000-0005-0000-0000-00001D2C0000}"/>
    <cellStyle name="Normal 17 4 7 2" xfId="11328" xr:uid="{00000000-0005-0000-0000-00001E2C0000}"/>
    <cellStyle name="Normal 17 4 8" xfId="11329" xr:uid="{00000000-0005-0000-0000-00001F2C0000}"/>
    <cellStyle name="Normal 17 4 9" xfId="11330" xr:uid="{00000000-0005-0000-0000-0000202C0000}"/>
    <cellStyle name="Normal 17 5" xfId="11331" xr:uid="{00000000-0005-0000-0000-0000212C0000}"/>
    <cellStyle name="Normal 17 5 2" xfId="11332" xr:uid="{00000000-0005-0000-0000-0000222C0000}"/>
    <cellStyle name="Normal 17 5 2 2" xfId="11333" xr:uid="{00000000-0005-0000-0000-0000232C0000}"/>
    <cellStyle name="Normal 17 5 2 2 2" xfId="11334" xr:uid="{00000000-0005-0000-0000-0000242C0000}"/>
    <cellStyle name="Normal 17 5 2 2 2 2" xfId="11335" xr:uid="{00000000-0005-0000-0000-0000252C0000}"/>
    <cellStyle name="Normal 17 5 2 2 3" xfId="11336" xr:uid="{00000000-0005-0000-0000-0000262C0000}"/>
    <cellStyle name="Normal 17 5 2 3" xfId="11337" xr:uid="{00000000-0005-0000-0000-0000272C0000}"/>
    <cellStyle name="Normal 17 5 2 3 2" xfId="11338" xr:uid="{00000000-0005-0000-0000-0000282C0000}"/>
    <cellStyle name="Normal 17 5 2 4" xfId="11339" xr:uid="{00000000-0005-0000-0000-0000292C0000}"/>
    <cellStyle name="Normal 17 5 3" xfId="11340" xr:uid="{00000000-0005-0000-0000-00002A2C0000}"/>
    <cellStyle name="Normal 17 5 3 2" xfId="11341" xr:uid="{00000000-0005-0000-0000-00002B2C0000}"/>
    <cellStyle name="Normal 17 5 3 2 2" xfId="11342" xr:uid="{00000000-0005-0000-0000-00002C2C0000}"/>
    <cellStyle name="Normal 17 5 3 3" xfId="11343" xr:uid="{00000000-0005-0000-0000-00002D2C0000}"/>
    <cellStyle name="Normal 17 5 4" xfId="11344" xr:uid="{00000000-0005-0000-0000-00002E2C0000}"/>
    <cellStyle name="Normal 17 5 4 2" xfId="11345" xr:uid="{00000000-0005-0000-0000-00002F2C0000}"/>
    <cellStyle name="Normal 17 5 5" xfId="11346" xr:uid="{00000000-0005-0000-0000-0000302C0000}"/>
    <cellStyle name="Normal 17 6" xfId="11347" xr:uid="{00000000-0005-0000-0000-0000312C0000}"/>
    <cellStyle name="Normal 17 6 2" xfId="11348" xr:uid="{00000000-0005-0000-0000-0000322C0000}"/>
    <cellStyle name="Normal 17 6 2 2" xfId="11349" xr:uid="{00000000-0005-0000-0000-0000332C0000}"/>
    <cellStyle name="Normal 17 6 2 2 2" xfId="11350" xr:uid="{00000000-0005-0000-0000-0000342C0000}"/>
    <cellStyle name="Normal 17 6 2 3" xfId="11351" xr:uid="{00000000-0005-0000-0000-0000352C0000}"/>
    <cellStyle name="Normal 17 6 3" xfId="11352" xr:uid="{00000000-0005-0000-0000-0000362C0000}"/>
    <cellStyle name="Normal 17 6 3 2" xfId="11353" xr:uid="{00000000-0005-0000-0000-0000372C0000}"/>
    <cellStyle name="Normal 17 6 4" xfId="11354" xr:uid="{00000000-0005-0000-0000-0000382C0000}"/>
    <cellStyle name="Normal 17 7" xfId="11355" xr:uid="{00000000-0005-0000-0000-0000392C0000}"/>
    <cellStyle name="Normal 17 7 2" xfId="11356" xr:uid="{00000000-0005-0000-0000-00003A2C0000}"/>
    <cellStyle name="Normal 17 7 2 2" xfId="11357" xr:uid="{00000000-0005-0000-0000-00003B2C0000}"/>
    <cellStyle name="Normal 17 7 2 2 2" xfId="11358" xr:uid="{00000000-0005-0000-0000-00003C2C0000}"/>
    <cellStyle name="Normal 17 7 2 3" xfId="11359" xr:uid="{00000000-0005-0000-0000-00003D2C0000}"/>
    <cellStyle name="Normal 17 7 3" xfId="11360" xr:uid="{00000000-0005-0000-0000-00003E2C0000}"/>
    <cellStyle name="Normal 17 7 3 2" xfId="11361" xr:uid="{00000000-0005-0000-0000-00003F2C0000}"/>
    <cellStyle name="Normal 17 7 4" xfId="11362" xr:uid="{00000000-0005-0000-0000-0000402C0000}"/>
    <cellStyle name="Normal 17 8" xfId="11363" xr:uid="{00000000-0005-0000-0000-0000412C0000}"/>
    <cellStyle name="Normal 17 8 2" xfId="11364" xr:uid="{00000000-0005-0000-0000-0000422C0000}"/>
    <cellStyle name="Normal 17 8 2 2" xfId="11365" xr:uid="{00000000-0005-0000-0000-0000432C0000}"/>
    <cellStyle name="Normal 17 8 3" xfId="11366" xr:uid="{00000000-0005-0000-0000-0000442C0000}"/>
    <cellStyle name="Normal 17 9" xfId="11367" xr:uid="{00000000-0005-0000-0000-0000452C0000}"/>
    <cellStyle name="Normal 17 9 2" xfId="11368" xr:uid="{00000000-0005-0000-0000-0000462C0000}"/>
    <cellStyle name="Normal 17_T-straight with PEDs adjustor" xfId="11369" xr:uid="{00000000-0005-0000-0000-0000472C0000}"/>
    <cellStyle name="Normal 18" xfId="11370" xr:uid="{00000000-0005-0000-0000-0000482C0000}"/>
    <cellStyle name="Normal 18 10" xfId="11371" xr:uid="{00000000-0005-0000-0000-0000492C0000}"/>
    <cellStyle name="Normal 18 10 2" xfId="11372" xr:uid="{00000000-0005-0000-0000-00004A2C0000}"/>
    <cellStyle name="Normal 18 11" xfId="11373" xr:uid="{00000000-0005-0000-0000-00004B2C0000}"/>
    <cellStyle name="Normal 18 2" xfId="11374" xr:uid="{00000000-0005-0000-0000-00004C2C0000}"/>
    <cellStyle name="Normal 18 2 2" xfId="11375" xr:uid="{00000000-0005-0000-0000-00004D2C0000}"/>
    <cellStyle name="Normal 18 2 2 2" xfId="11376" xr:uid="{00000000-0005-0000-0000-00004E2C0000}"/>
    <cellStyle name="Normal 18 2 2 2 2" xfId="11377" xr:uid="{00000000-0005-0000-0000-00004F2C0000}"/>
    <cellStyle name="Normal 18 2 2 2 2 2" xfId="11378" xr:uid="{00000000-0005-0000-0000-0000502C0000}"/>
    <cellStyle name="Normal 18 2 2 2 2 2 2" xfId="11379" xr:uid="{00000000-0005-0000-0000-0000512C0000}"/>
    <cellStyle name="Normal 18 2 2 2 2 3" xfId="11380" xr:uid="{00000000-0005-0000-0000-0000522C0000}"/>
    <cellStyle name="Normal 18 2 2 2 3" xfId="11381" xr:uid="{00000000-0005-0000-0000-0000532C0000}"/>
    <cellStyle name="Normal 18 2 2 2 3 2" xfId="11382" xr:uid="{00000000-0005-0000-0000-0000542C0000}"/>
    <cellStyle name="Normal 18 2 2 2 4" xfId="11383" xr:uid="{00000000-0005-0000-0000-0000552C0000}"/>
    <cellStyle name="Normal 18 2 2 3" xfId="11384" xr:uid="{00000000-0005-0000-0000-0000562C0000}"/>
    <cellStyle name="Normal 18 2 2 3 2" xfId="11385" xr:uid="{00000000-0005-0000-0000-0000572C0000}"/>
    <cellStyle name="Normal 18 2 2 3 2 2" xfId="11386" xr:uid="{00000000-0005-0000-0000-0000582C0000}"/>
    <cellStyle name="Normal 18 2 2 3 3" xfId="11387" xr:uid="{00000000-0005-0000-0000-0000592C0000}"/>
    <cellStyle name="Normal 18 2 2 4" xfId="11388" xr:uid="{00000000-0005-0000-0000-00005A2C0000}"/>
    <cellStyle name="Normal 18 2 2 4 2" xfId="11389" xr:uid="{00000000-0005-0000-0000-00005B2C0000}"/>
    <cellStyle name="Normal 18 2 2 5" xfId="11390" xr:uid="{00000000-0005-0000-0000-00005C2C0000}"/>
    <cellStyle name="Normal 18 2 3" xfId="11391" xr:uid="{00000000-0005-0000-0000-00005D2C0000}"/>
    <cellStyle name="Normal 18 2 3 2" xfId="11392" xr:uid="{00000000-0005-0000-0000-00005E2C0000}"/>
    <cellStyle name="Normal 18 2 3 2 2" xfId="11393" xr:uid="{00000000-0005-0000-0000-00005F2C0000}"/>
    <cellStyle name="Normal 18 2 3 2 2 2" xfId="11394" xr:uid="{00000000-0005-0000-0000-0000602C0000}"/>
    <cellStyle name="Normal 18 2 3 2 3" xfId="11395" xr:uid="{00000000-0005-0000-0000-0000612C0000}"/>
    <cellStyle name="Normal 18 2 3 3" xfId="11396" xr:uid="{00000000-0005-0000-0000-0000622C0000}"/>
    <cellStyle name="Normal 18 2 3 3 2" xfId="11397" xr:uid="{00000000-0005-0000-0000-0000632C0000}"/>
    <cellStyle name="Normal 18 2 3 4" xfId="11398" xr:uid="{00000000-0005-0000-0000-0000642C0000}"/>
    <cellStyle name="Normal 18 2 4" xfId="11399" xr:uid="{00000000-0005-0000-0000-0000652C0000}"/>
    <cellStyle name="Normal 18 2 4 2" xfId="11400" xr:uid="{00000000-0005-0000-0000-0000662C0000}"/>
    <cellStyle name="Normal 18 2 4 2 2" xfId="11401" xr:uid="{00000000-0005-0000-0000-0000672C0000}"/>
    <cellStyle name="Normal 18 2 4 2 2 2" xfId="11402" xr:uid="{00000000-0005-0000-0000-0000682C0000}"/>
    <cellStyle name="Normal 18 2 4 2 3" xfId="11403" xr:uid="{00000000-0005-0000-0000-0000692C0000}"/>
    <cellStyle name="Normal 18 2 4 3" xfId="11404" xr:uid="{00000000-0005-0000-0000-00006A2C0000}"/>
    <cellStyle name="Normal 18 2 4 3 2" xfId="11405" xr:uid="{00000000-0005-0000-0000-00006B2C0000}"/>
    <cellStyle name="Normal 18 2 4 4" xfId="11406" xr:uid="{00000000-0005-0000-0000-00006C2C0000}"/>
    <cellStyle name="Normal 18 2 5" xfId="11407" xr:uid="{00000000-0005-0000-0000-00006D2C0000}"/>
    <cellStyle name="Normal 18 2 5 2" xfId="11408" xr:uid="{00000000-0005-0000-0000-00006E2C0000}"/>
    <cellStyle name="Normal 18 2 5 2 2" xfId="11409" xr:uid="{00000000-0005-0000-0000-00006F2C0000}"/>
    <cellStyle name="Normal 18 2 5 3" xfId="11410" xr:uid="{00000000-0005-0000-0000-0000702C0000}"/>
    <cellStyle name="Normal 18 2 6" xfId="11411" xr:uid="{00000000-0005-0000-0000-0000712C0000}"/>
    <cellStyle name="Normal 18 2 6 2" xfId="11412" xr:uid="{00000000-0005-0000-0000-0000722C0000}"/>
    <cellStyle name="Normal 18 2 7" xfId="11413" xr:uid="{00000000-0005-0000-0000-0000732C0000}"/>
    <cellStyle name="Normal 18 2 7 2" xfId="11414" xr:uid="{00000000-0005-0000-0000-0000742C0000}"/>
    <cellStyle name="Normal 18 2 8" xfId="11415" xr:uid="{00000000-0005-0000-0000-0000752C0000}"/>
    <cellStyle name="Normal 18 3" xfId="11416" xr:uid="{00000000-0005-0000-0000-0000762C0000}"/>
    <cellStyle name="Normal 18 3 2" xfId="11417" xr:uid="{00000000-0005-0000-0000-0000772C0000}"/>
    <cellStyle name="Normal 18 3 2 2" xfId="11418" xr:uid="{00000000-0005-0000-0000-0000782C0000}"/>
    <cellStyle name="Normal 18 3 2 2 2" xfId="11419" xr:uid="{00000000-0005-0000-0000-0000792C0000}"/>
    <cellStyle name="Normal 18 3 2 2 2 2" xfId="11420" xr:uid="{00000000-0005-0000-0000-00007A2C0000}"/>
    <cellStyle name="Normal 18 3 2 2 2 2 2" xfId="11421" xr:uid="{00000000-0005-0000-0000-00007B2C0000}"/>
    <cellStyle name="Normal 18 3 2 2 2 3" xfId="11422" xr:uid="{00000000-0005-0000-0000-00007C2C0000}"/>
    <cellStyle name="Normal 18 3 2 2 3" xfId="11423" xr:uid="{00000000-0005-0000-0000-00007D2C0000}"/>
    <cellStyle name="Normal 18 3 2 2 3 2" xfId="11424" xr:uid="{00000000-0005-0000-0000-00007E2C0000}"/>
    <cellStyle name="Normal 18 3 2 2 4" xfId="11425" xr:uid="{00000000-0005-0000-0000-00007F2C0000}"/>
    <cellStyle name="Normal 18 3 2 3" xfId="11426" xr:uid="{00000000-0005-0000-0000-0000802C0000}"/>
    <cellStyle name="Normal 18 3 2 3 2" xfId="11427" xr:uid="{00000000-0005-0000-0000-0000812C0000}"/>
    <cellStyle name="Normal 18 3 2 3 2 2" xfId="11428" xr:uid="{00000000-0005-0000-0000-0000822C0000}"/>
    <cellStyle name="Normal 18 3 2 3 3" xfId="11429" xr:uid="{00000000-0005-0000-0000-0000832C0000}"/>
    <cellStyle name="Normal 18 3 2 4" xfId="11430" xr:uid="{00000000-0005-0000-0000-0000842C0000}"/>
    <cellStyle name="Normal 18 3 2 4 2" xfId="11431" xr:uid="{00000000-0005-0000-0000-0000852C0000}"/>
    <cellStyle name="Normal 18 3 2 5" xfId="11432" xr:uid="{00000000-0005-0000-0000-0000862C0000}"/>
    <cellStyle name="Normal 18 3 3" xfId="11433" xr:uid="{00000000-0005-0000-0000-0000872C0000}"/>
    <cellStyle name="Normal 18 3 3 2" xfId="11434" xr:uid="{00000000-0005-0000-0000-0000882C0000}"/>
    <cellStyle name="Normal 18 3 3 2 2" xfId="11435" xr:uid="{00000000-0005-0000-0000-0000892C0000}"/>
    <cellStyle name="Normal 18 3 3 2 2 2" xfId="11436" xr:uid="{00000000-0005-0000-0000-00008A2C0000}"/>
    <cellStyle name="Normal 18 3 3 2 3" xfId="11437" xr:uid="{00000000-0005-0000-0000-00008B2C0000}"/>
    <cellStyle name="Normal 18 3 3 3" xfId="11438" xr:uid="{00000000-0005-0000-0000-00008C2C0000}"/>
    <cellStyle name="Normal 18 3 3 3 2" xfId="11439" xr:uid="{00000000-0005-0000-0000-00008D2C0000}"/>
    <cellStyle name="Normal 18 3 3 4" xfId="11440" xr:uid="{00000000-0005-0000-0000-00008E2C0000}"/>
    <cellStyle name="Normal 18 3 4" xfId="11441" xr:uid="{00000000-0005-0000-0000-00008F2C0000}"/>
    <cellStyle name="Normal 18 3 4 2" xfId="11442" xr:uid="{00000000-0005-0000-0000-0000902C0000}"/>
    <cellStyle name="Normal 18 3 4 2 2" xfId="11443" xr:uid="{00000000-0005-0000-0000-0000912C0000}"/>
    <cellStyle name="Normal 18 3 4 3" xfId="11444" xr:uid="{00000000-0005-0000-0000-0000922C0000}"/>
    <cellStyle name="Normal 18 3 5" xfId="11445" xr:uid="{00000000-0005-0000-0000-0000932C0000}"/>
    <cellStyle name="Normal 18 3 5 2" xfId="11446" xr:uid="{00000000-0005-0000-0000-0000942C0000}"/>
    <cellStyle name="Normal 18 3 6" xfId="11447" xr:uid="{00000000-0005-0000-0000-0000952C0000}"/>
    <cellStyle name="Normal 18 4" xfId="11448" xr:uid="{00000000-0005-0000-0000-0000962C0000}"/>
    <cellStyle name="Normal 18 4 2" xfId="11449" xr:uid="{00000000-0005-0000-0000-0000972C0000}"/>
    <cellStyle name="Normal 18 4 2 2" xfId="11450" xr:uid="{00000000-0005-0000-0000-0000982C0000}"/>
    <cellStyle name="Normal 18 4 2 2 2" xfId="11451" xr:uid="{00000000-0005-0000-0000-0000992C0000}"/>
    <cellStyle name="Normal 18 4 2 2 2 2" xfId="11452" xr:uid="{00000000-0005-0000-0000-00009A2C0000}"/>
    <cellStyle name="Normal 18 4 2 2 3" xfId="11453" xr:uid="{00000000-0005-0000-0000-00009B2C0000}"/>
    <cellStyle name="Normal 18 4 2 3" xfId="11454" xr:uid="{00000000-0005-0000-0000-00009C2C0000}"/>
    <cellStyle name="Normal 18 4 2 3 2" xfId="11455" xr:uid="{00000000-0005-0000-0000-00009D2C0000}"/>
    <cellStyle name="Normal 18 4 2 4" xfId="11456" xr:uid="{00000000-0005-0000-0000-00009E2C0000}"/>
    <cellStyle name="Normal 18 4 3" xfId="11457" xr:uid="{00000000-0005-0000-0000-00009F2C0000}"/>
    <cellStyle name="Normal 18 4 3 2" xfId="11458" xr:uid="{00000000-0005-0000-0000-0000A02C0000}"/>
    <cellStyle name="Normal 18 4 3 2 2" xfId="11459" xr:uid="{00000000-0005-0000-0000-0000A12C0000}"/>
    <cellStyle name="Normal 18 4 3 3" xfId="11460" xr:uid="{00000000-0005-0000-0000-0000A22C0000}"/>
    <cellStyle name="Normal 18 4 4" xfId="11461" xr:uid="{00000000-0005-0000-0000-0000A32C0000}"/>
    <cellStyle name="Normal 18 4 4 2" xfId="11462" xr:uid="{00000000-0005-0000-0000-0000A42C0000}"/>
    <cellStyle name="Normal 18 4 5" xfId="11463" xr:uid="{00000000-0005-0000-0000-0000A52C0000}"/>
    <cellStyle name="Normal 18 5" xfId="11464" xr:uid="{00000000-0005-0000-0000-0000A62C0000}"/>
    <cellStyle name="Normal 18 5 2" xfId="11465" xr:uid="{00000000-0005-0000-0000-0000A72C0000}"/>
    <cellStyle name="Normal 18 5 2 2" xfId="11466" xr:uid="{00000000-0005-0000-0000-0000A82C0000}"/>
    <cellStyle name="Normal 18 5 2 2 2" xfId="11467" xr:uid="{00000000-0005-0000-0000-0000A92C0000}"/>
    <cellStyle name="Normal 18 5 2 3" xfId="11468" xr:uid="{00000000-0005-0000-0000-0000AA2C0000}"/>
    <cellStyle name="Normal 18 5 3" xfId="11469" xr:uid="{00000000-0005-0000-0000-0000AB2C0000}"/>
    <cellStyle name="Normal 18 5 3 2" xfId="11470" xr:uid="{00000000-0005-0000-0000-0000AC2C0000}"/>
    <cellStyle name="Normal 18 5 4" xfId="11471" xr:uid="{00000000-0005-0000-0000-0000AD2C0000}"/>
    <cellStyle name="Normal 18 6" xfId="11472" xr:uid="{00000000-0005-0000-0000-0000AE2C0000}"/>
    <cellStyle name="Normal 18 6 2" xfId="11473" xr:uid="{00000000-0005-0000-0000-0000AF2C0000}"/>
    <cellStyle name="Normal 18 6 2 2" xfId="11474" xr:uid="{00000000-0005-0000-0000-0000B02C0000}"/>
    <cellStyle name="Normal 18 6 2 2 2" xfId="11475" xr:uid="{00000000-0005-0000-0000-0000B12C0000}"/>
    <cellStyle name="Normal 18 6 2 3" xfId="11476" xr:uid="{00000000-0005-0000-0000-0000B22C0000}"/>
    <cellStyle name="Normal 18 6 3" xfId="11477" xr:uid="{00000000-0005-0000-0000-0000B32C0000}"/>
    <cellStyle name="Normal 18 6 3 2" xfId="11478" xr:uid="{00000000-0005-0000-0000-0000B42C0000}"/>
    <cellStyle name="Normal 18 6 4" xfId="11479" xr:uid="{00000000-0005-0000-0000-0000B52C0000}"/>
    <cellStyle name="Normal 18 7" xfId="11480" xr:uid="{00000000-0005-0000-0000-0000B62C0000}"/>
    <cellStyle name="Normal 18 7 2" xfId="11481" xr:uid="{00000000-0005-0000-0000-0000B72C0000}"/>
    <cellStyle name="Normal 18 7 2 2" xfId="11482" xr:uid="{00000000-0005-0000-0000-0000B82C0000}"/>
    <cellStyle name="Normal 18 7 2 2 2" xfId="11483" xr:uid="{00000000-0005-0000-0000-0000B92C0000}"/>
    <cellStyle name="Normal 18 7 2 3" xfId="11484" xr:uid="{00000000-0005-0000-0000-0000BA2C0000}"/>
    <cellStyle name="Normal 18 7 3" xfId="11485" xr:uid="{00000000-0005-0000-0000-0000BB2C0000}"/>
    <cellStyle name="Normal 18 7 3 2" xfId="11486" xr:uid="{00000000-0005-0000-0000-0000BC2C0000}"/>
    <cellStyle name="Normal 18 7 4" xfId="11487" xr:uid="{00000000-0005-0000-0000-0000BD2C0000}"/>
    <cellStyle name="Normal 18 8" xfId="11488" xr:uid="{00000000-0005-0000-0000-0000BE2C0000}"/>
    <cellStyle name="Normal 18 8 2" xfId="11489" xr:uid="{00000000-0005-0000-0000-0000BF2C0000}"/>
    <cellStyle name="Normal 18 8 2 2" xfId="11490" xr:uid="{00000000-0005-0000-0000-0000C02C0000}"/>
    <cellStyle name="Normal 18 8 3" xfId="11491" xr:uid="{00000000-0005-0000-0000-0000C12C0000}"/>
    <cellStyle name="Normal 18 9" xfId="11492" xr:uid="{00000000-0005-0000-0000-0000C22C0000}"/>
    <cellStyle name="Normal 18 9 2" xfId="11493" xr:uid="{00000000-0005-0000-0000-0000C32C0000}"/>
    <cellStyle name="Normal 18_T-straight with PEDs adjustor" xfId="11494" xr:uid="{00000000-0005-0000-0000-0000C42C0000}"/>
    <cellStyle name="Normal 19" xfId="11495" xr:uid="{00000000-0005-0000-0000-0000C52C0000}"/>
    <cellStyle name="Normal 19 10" xfId="11496" xr:uid="{00000000-0005-0000-0000-0000C62C0000}"/>
    <cellStyle name="Normal 19 11" xfId="11497" xr:uid="{00000000-0005-0000-0000-0000C72C0000}"/>
    <cellStyle name="Normal 19 2" xfId="11498" xr:uid="{00000000-0005-0000-0000-0000C82C0000}"/>
    <cellStyle name="Normal 19 2 2" xfId="11499" xr:uid="{00000000-0005-0000-0000-0000C92C0000}"/>
    <cellStyle name="Normal 19 2 2 2" xfId="11500" xr:uid="{00000000-0005-0000-0000-0000CA2C0000}"/>
    <cellStyle name="Normal 19 2 2 2 2" xfId="11501" xr:uid="{00000000-0005-0000-0000-0000CB2C0000}"/>
    <cellStyle name="Normal 19 2 2 2 2 2" xfId="11502" xr:uid="{00000000-0005-0000-0000-0000CC2C0000}"/>
    <cellStyle name="Normal 19 2 2 2 2 2 2" xfId="11503" xr:uid="{00000000-0005-0000-0000-0000CD2C0000}"/>
    <cellStyle name="Normal 19 2 2 2 2 3" xfId="11504" xr:uid="{00000000-0005-0000-0000-0000CE2C0000}"/>
    <cellStyle name="Normal 19 2 2 2 3" xfId="11505" xr:uid="{00000000-0005-0000-0000-0000CF2C0000}"/>
    <cellStyle name="Normal 19 2 2 2 3 2" xfId="11506" xr:uid="{00000000-0005-0000-0000-0000D02C0000}"/>
    <cellStyle name="Normal 19 2 2 2 4" xfId="11507" xr:uid="{00000000-0005-0000-0000-0000D12C0000}"/>
    <cellStyle name="Normal 19 2 2 3" xfId="11508" xr:uid="{00000000-0005-0000-0000-0000D22C0000}"/>
    <cellStyle name="Normal 19 2 2 3 2" xfId="11509" xr:uid="{00000000-0005-0000-0000-0000D32C0000}"/>
    <cellStyle name="Normal 19 2 2 3 2 2" xfId="11510" xr:uid="{00000000-0005-0000-0000-0000D42C0000}"/>
    <cellStyle name="Normal 19 2 2 3 3" xfId="11511" xr:uid="{00000000-0005-0000-0000-0000D52C0000}"/>
    <cellStyle name="Normal 19 2 2 4" xfId="11512" xr:uid="{00000000-0005-0000-0000-0000D62C0000}"/>
    <cellStyle name="Normal 19 2 2 4 2" xfId="11513" xr:uid="{00000000-0005-0000-0000-0000D72C0000}"/>
    <cellStyle name="Normal 19 2 2 5" xfId="11514" xr:uid="{00000000-0005-0000-0000-0000D82C0000}"/>
    <cellStyle name="Normal 19 2 3" xfId="11515" xr:uid="{00000000-0005-0000-0000-0000D92C0000}"/>
    <cellStyle name="Normal 19 2 3 2" xfId="11516" xr:uid="{00000000-0005-0000-0000-0000DA2C0000}"/>
    <cellStyle name="Normal 19 2 3 2 2" xfId="11517" xr:uid="{00000000-0005-0000-0000-0000DB2C0000}"/>
    <cellStyle name="Normal 19 2 3 2 2 2" xfId="11518" xr:uid="{00000000-0005-0000-0000-0000DC2C0000}"/>
    <cellStyle name="Normal 19 2 3 2 3" xfId="11519" xr:uid="{00000000-0005-0000-0000-0000DD2C0000}"/>
    <cellStyle name="Normal 19 2 3 3" xfId="11520" xr:uid="{00000000-0005-0000-0000-0000DE2C0000}"/>
    <cellStyle name="Normal 19 2 3 3 2" xfId="11521" xr:uid="{00000000-0005-0000-0000-0000DF2C0000}"/>
    <cellStyle name="Normal 19 2 3 4" xfId="11522" xr:uid="{00000000-0005-0000-0000-0000E02C0000}"/>
    <cellStyle name="Normal 19 2 4" xfId="11523" xr:uid="{00000000-0005-0000-0000-0000E12C0000}"/>
    <cellStyle name="Normal 19 2 4 2" xfId="11524" xr:uid="{00000000-0005-0000-0000-0000E22C0000}"/>
    <cellStyle name="Normal 19 2 4 2 2" xfId="11525" xr:uid="{00000000-0005-0000-0000-0000E32C0000}"/>
    <cellStyle name="Normal 19 2 4 2 2 2" xfId="11526" xr:uid="{00000000-0005-0000-0000-0000E42C0000}"/>
    <cellStyle name="Normal 19 2 4 2 3" xfId="11527" xr:uid="{00000000-0005-0000-0000-0000E52C0000}"/>
    <cellStyle name="Normal 19 2 4 3" xfId="11528" xr:uid="{00000000-0005-0000-0000-0000E62C0000}"/>
    <cellStyle name="Normal 19 2 4 3 2" xfId="11529" xr:uid="{00000000-0005-0000-0000-0000E72C0000}"/>
    <cellStyle name="Normal 19 2 4 4" xfId="11530" xr:uid="{00000000-0005-0000-0000-0000E82C0000}"/>
    <cellStyle name="Normal 19 2 5" xfId="11531" xr:uid="{00000000-0005-0000-0000-0000E92C0000}"/>
    <cellStyle name="Normal 19 2 5 2" xfId="11532" xr:uid="{00000000-0005-0000-0000-0000EA2C0000}"/>
    <cellStyle name="Normal 19 2 5 2 2" xfId="11533" xr:uid="{00000000-0005-0000-0000-0000EB2C0000}"/>
    <cellStyle name="Normal 19 2 5 3" xfId="11534" xr:uid="{00000000-0005-0000-0000-0000EC2C0000}"/>
    <cellStyle name="Normal 19 2 6" xfId="11535" xr:uid="{00000000-0005-0000-0000-0000ED2C0000}"/>
    <cellStyle name="Normal 19 2 6 2" xfId="11536" xr:uid="{00000000-0005-0000-0000-0000EE2C0000}"/>
    <cellStyle name="Normal 19 2 7" xfId="11537" xr:uid="{00000000-0005-0000-0000-0000EF2C0000}"/>
    <cellStyle name="Normal 19 2 7 2" xfId="11538" xr:uid="{00000000-0005-0000-0000-0000F02C0000}"/>
    <cellStyle name="Normal 19 2 8" xfId="11539" xr:uid="{00000000-0005-0000-0000-0000F12C0000}"/>
    <cellStyle name="Normal 19 3" xfId="11540" xr:uid="{00000000-0005-0000-0000-0000F22C0000}"/>
    <cellStyle name="Normal 19 3 2" xfId="11541" xr:uid="{00000000-0005-0000-0000-0000F32C0000}"/>
    <cellStyle name="Normal 19 3 2 2" xfId="11542" xr:uid="{00000000-0005-0000-0000-0000F42C0000}"/>
    <cellStyle name="Normal 19 3 2 2 2" xfId="11543" xr:uid="{00000000-0005-0000-0000-0000F52C0000}"/>
    <cellStyle name="Normal 19 3 2 2 2 2" xfId="11544" xr:uid="{00000000-0005-0000-0000-0000F62C0000}"/>
    <cellStyle name="Normal 19 3 2 2 2 2 2" xfId="11545" xr:uid="{00000000-0005-0000-0000-0000F72C0000}"/>
    <cellStyle name="Normal 19 3 2 2 2 3" xfId="11546" xr:uid="{00000000-0005-0000-0000-0000F82C0000}"/>
    <cellStyle name="Normal 19 3 2 2 3" xfId="11547" xr:uid="{00000000-0005-0000-0000-0000F92C0000}"/>
    <cellStyle name="Normal 19 3 2 2 3 2" xfId="11548" xr:uid="{00000000-0005-0000-0000-0000FA2C0000}"/>
    <cellStyle name="Normal 19 3 2 2 4" xfId="11549" xr:uid="{00000000-0005-0000-0000-0000FB2C0000}"/>
    <cellStyle name="Normal 19 3 2 3" xfId="11550" xr:uid="{00000000-0005-0000-0000-0000FC2C0000}"/>
    <cellStyle name="Normal 19 3 2 3 2" xfId="11551" xr:uid="{00000000-0005-0000-0000-0000FD2C0000}"/>
    <cellStyle name="Normal 19 3 2 3 2 2" xfId="11552" xr:uid="{00000000-0005-0000-0000-0000FE2C0000}"/>
    <cellStyle name="Normal 19 3 2 3 3" xfId="11553" xr:uid="{00000000-0005-0000-0000-0000FF2C0000}"/>
    <cellStyle name="Normal 19 3 2 4" xfId="11554" xr:uid="{00000000-0005-0000-0000-0000002D0000}"/>
    <cellStyle name="Normal 19 3 2 4 2" xfId="11555" xr:uid="{00000000-0005-0000-0000-0000012D0000}"/>
    <cellStyle name="Normal 19 3 2 5" xfId="11556" xr:uid="{00000000-0005-0000-0000-0000022D0000}"/>
    <cellStyle name="Normal 19 3 3" xfId="11557" xr:uid="{00000000-0005-0000-0000-0000032D0000}"/>
    <cellStyle name="Normal 19 3 3 2" xfId="11558" xr:uid="{00000000-0005-0000-0000-0000042D0000}"/>
    <cellStyle name="Normal 19 3 3 2 2" xfId="11559" xr:uid="{00000000-0005-0000-0000-0000052D0000}"/>
    <cellStyle name="Normal 19 3 3 2 2 2" xfId="11560" xr:uid="{00000000-0005-0000-0000-0000062D0000}"/>
    <cellStyle name="Normal 19 3 3 2 3" xfId="11561" xr:uid="{00000000-0005-0000-0000-0000072D0000}"/>
    <cellStyle name="Normal 19 3 3 3" xfId="11562" xr:uid="{00000000-0005-0000-0000-0000082D0000}"/>
    <cellStyle name="Normal 19 3 3 3 2" xfId="11563" xr:uid="{00000000-0005-0000-0000-0000092D0000}"/>
    <cellStyle name="Normal 19 3 3 4" xfId="11564" xr:uid="{00000000-0005-0000-0000-00000A2D0000}"/>
    <cellStyle name="Normal 19 3 4" xfId="11565" xr:uid="{00000000-0005-0000-0000-00000B2D0000}"/>
    <cellStyle name="Normal 19 3 4 2" xfId="11566" xr:uid="{00000000-0005-0000-0000-00000C2D0000}"/>
    <cellStyle name="Normal 19 3 4 2 2" xfId="11567" xr:uid="{00000000-0005-0000-0000-00000D2D0000}"/>
    <cellStyle name="Normal 19 3 4 3" xfId="11568" xr:uid="{00000000-0005-0000-0000-00000E2D0000}"/>
    <cellStyle name="Normal 19 3 5" xfId="11569" xr:uid="{00000000-0005-0000-0000-00000F2D0000}"/>
    <cellStyle name="Normal 19 3 5 2" xfId="11570" xr:uid="{00000000-0005-0000-0000-0000102D0000}"/>
    <cellStyle name="Normal 19 3 6" xfId="11571" xr:uid="{00000000-0005-0000-0000-0000112D0000}"/>
    <cellStyle name="Normal 19 3 7" xfId="11572" xr:uid="{00000000-0005-0000-0000-0000122D0000}"/>
    <cellStyle name="Normal 19 4" xfId="11573" xr:uid="{00000000-0005-0000-0000-0000132D0000}"/>
    <cellStyle name="Normal 19 4 2" xfId="11574" xr:uid="{00000000-0005-0000-0000-0000142D0000}"/>
    <cellStyle name="Normal 19 5" xfId="11575" xr:uid="{00000000-0005-0000-0000-0000152D0000}"/>
    <cellStyle name="Normal 19 5 2" xfId="11576" xr:uid="{00000000-0005-0000-0000-0000162D0000}"/>
    <cellStyle name="Normal 19 5 2 2" xfId="11577" xr:uid="{00000000-0005-0000-0000-0000172D0000}"/>
    <cellStyle name="Normal 19 5 2 2 2" xfId="11578" xr:uid="{00000000-0005-0000-0000-0000182D0000}"/>
    <cellStyle name="Normal 19 5 2 2 2 2" xfId="11579" xr:uid="{00000000-0005-0000-0000-0000192D0000}"/>
    <cellStyle name="Normal 19 5 2 2 3" xfId="11580" xr:uid="{00000000-0005-0000-0000-00001A2D0000}"/>
    <cellStyle name="Normal 19 5 2 3" xfId="11581" xr:uid="{00000000-0005-0000-0000-00001B2D0000}"/>
    <cellStyle name="Normal 19 5 2 3 2" xfId="11582" xr:uid="{00000000-0005-0000-0000-00001C2D0000}"/>
    <cellStyle name="Normal 19 5 2 4" xfId="11583" xr:uid="{00000000-0005-0000-0000-00001D2D0000}"/>
    <cellStyle name="Normal 19 5 3" xfId="11584" xr:uid="{00000000-0005-0000-0000-00001E2D0000}"/>
    <cellStyle name="Normal 19 5 3 2" xfId="11585" xr:uid="{00000000-0005-0000-0000-00001F2D0000}"/>
    <cellStyle name="Normal 19 5 3 2 2" xfId="11586" xr:uid="{00000000-0005-0000-0000-0000202D0000}"/>
    <cellStyle name="Normal 19 5 3 3" xfId="11587" xr:uid="{00000000-0005-0000-0000-0000212D0000}"/>
    <cellStyle name="Normal 19 5 4" xfId="11588" xr:uid="{00000000-0005-0000-0000-0000222D0000}"/>
    <cellStyle name="Normal 19 5 4 2" xfId="11589" xr:uid="{00000000-0005-0000-0000-0000232D0000}"/>
    <cellStyle name="Normal 19 5 5" xfId="11590" xr:uid="{00000000-0005-0000-0000-0000242D0000}"/>
    <cellStyle name="Normal 19 6" xfId="11591" xr:uid="{00000000-0005-0000-0000-0000252D0000}"/>
    <cellStyle name="Normal 19 6 2" xfId="11592" xr:uid="{00000000-0005-0000-0000-0000262D0000}"/>
    <cellStyle name="Normal 19 6 2 2" xfId="11593" xr:uid="{00000000-0005-0000-0000-0000272D0000}"/>
    <cellStyle name="Normal 19 6 2 2 2" xfId="11594" xr:uid="{00000000-0005-0000-0000-0000282D0000}"/>
    <cellStyle name="Normal 19 6 2 3" xfId="11595" xr:uid="{00000000-0005-0000-0000-0000292D0000}"/>
    <cellStyle name="Normal 19 6 3" xfId="11596" xr:uid="{00000000-0005-0000-0000-00002A2D0000}"/>
    <cellStyle name="Normal 19 6 3 2" xfId="11597" xr:uid="{00000000-0005-0000-0000-00002B2D0000}"/>
    <cellStyle name="Normal 19 6 4" xfId="11598" xr:uid="{00000000-0005-0000-0000-00002C2D0000}"/>
    <cellStyle name="Normal 19 7" xfId="11599" xr:uid="{00000000-0005-0000-0000-00002D2D0000}"/>
    <cellStyle name="Normal 19 7 2" xfId="11600" xr:uid="{00000000-0005-0000-0000-00002E2D0000}"/>
    <cellStyle name="Normal 19 8" xfId="11601" xr:uid="{00000000-0005-0000-0000-00002F2D0000}"/>
    <cellStyle name="Normal 19 8 2" xfId="11602" xr:uid="{00000000-0005-0000-0000-0000302D0000}"/>
    <cellStyle name="Normal 19 8 2 2" xfId="11603" xr:uid="{00000000-0005-0000-0000-0000312D0000}"/>
    <cellStyle name="Normal 19 8 3" xfId="11604" xr:uid="{00000000-0005-0000-0000-0000322D0000}"/>
    <cellStyle name="Normal 19 9" xfId="11605" xr:uid="{00000000-0005-0000-0000-0000332D0000}"/>
    <cellStyle name="Normal 19 9 2" xfId="11606" xr:uid="{00000000-0005-0000-0000-0000342D0000}"/>
    <cellStyle name="Normal 19_T-straight with PEDs adjustor" xfId="11607" xr:uid="{00000000-0005-0000-0000-0000352D0000}"/>
    <cellStyle name="Normal 2" xfId="6" xr:uid="{00000000-0005-0000-0000-0000362D0000}"/>
    <cellStyle name="Normal 2 10" xfId="11608" xr:uid="{00000000-0005-0000-0000-0000372D0000}"/>
    <cellStyle name="Normal 2 11" xfId="11609" xr:uid="{00000000-0005-0000-0000-0000382D0000}"/>
    <cellStyle name="Normal 2 12" xfId="11610" xr:uid="{00000000-0005-0000-0000-0000392D0000}"/>
    <cellStyle name="Normal 2 13" xfId="11611" xr:uid="{00000000-0005-0000-0000-00003A2D0000}"/>
    <cellStyle name="Normal 2 14" xfId="64461" xr:uid="{00000000-0005-0000-0000-00003B2D0000}"/>
    <cellStyle name="Normal 2 2" xfId="15" xr:uid="{00000000-0005-0000-0000-00003C2D0000}"/>
    <cellStyle name="Normal 2 2 2" xfId="11612" xr:uid="{00000000-0005-0000-0000-00003D2D0000}"/>
    <cellStyle name="Normal 2 2 2 2" xfId="11613" xr:uid="{00000000-0005-0000-0000-00003E2D0000}"/>
    <cellStyle name="Normal 2 2 2 2 2" xfId="11614" xr:uid="{00000000-0005-0000-0000-00003F2D0000}"/>
    <cellStyle name="Normal 2 2 2_T-straight with PEDs adjustor" xfId="11615" xr:uid="{00000000-0005-0000-0000-0000402D0000}"/>
    <cellStyle name="Normal 2 2 3" xfId="11616" xr:uid="{00000000-0005-0000-0000-0000412D0000}"/>
    <cellStyle name="Normal 2 2 3 2" xfId="11617" xr:uid="{00000000-0005-0000-0000-0000422D0000}"/>
    <cellStyle name="Normal 2 2 4" xfId="11618" xr:uid="{00000000-0005-0000-0000-0000432D0000}"/>
    <cellStyle name="Normal 2 3" xfId="56" xr:uid="{00000000-0005-0000-0000-0000442D0000}"/>
    <cellStyle name="Normal 2 3 2" xfId="11619" xr:uid="{00000000-0005-0000-0000-0000452D0000}"/>
    <cellStyle name="Normal 2 3 2 2" xfId="11620" xr:uid="{00000000-0005-0000-0000-0000462D0000}"/>
    <cellStyle name="Normal 2 3 2_T-straight with PEDs adjustor" xfId="11621" xr:uid="{00000000-0005-0000-0000-0000472D0000}"/>
    <cellStyle name="Normal 2 3 3" xfId="11622" xr:uid="{00000000-0005-0000-0000-0000482D0000}"/>
    <cellStyle name="Normal 2 3 4" xfId="11623" xr:uid="{00000000-0005-0000-0000-0000492D0000}"/>
    <cellStyle name="Normal 2 4" xfId="27" xr:uid="{00000000-0005-0000-0000-00004A2D0000}"/>
    <cellStyle name="Normal 2 4 2" xfId="11624" xr:uid="{00000000-0005-0000-0000-00004B2D0000}"/>
    <cellStyle name="Normal 2 4 2 2" xfId="11625" xr:uid="{00000000-0005-0000-0000-00004C2D0000}"/>
    <cellStyle name="Normal 2 4 2 2 2" xfId="11626" xr:uid="{00000000-0005-0000-0000-00004D2D0000}"/>
    <cellStyle name="Normal 2 4 2 2 2 2" xfId="11627" xr:uid="{00000000-0005-0000-0000-00004E2D0000}"/>
    <cellStyle name="Normal 2 4 2 2 2 2 2" xfId="11628" xr:uid="{00000000-0005-0000-0000-00004F2D0000}"/>
    <cellStyle name="Normal 2 4 2 2 2 3" xfId="11629" xr:uid="{00000000-0005-0000-0000-0000502D0000}"/>
    <cellStyle name="Normal 2 4 2 2 3" xfId="11630" xr:uid="{00000000-0005-0000-0000-0000512D0000}"/>
    <cellStyle name="Normal 2 4 2 2 3 2" xfId="11631" xr:uid="{00000000-0005-0000-0000-0000522D0000}"/>
    <cellStyle name="Normal 2 4 2 2 4" xfId="11632" xr:uid="{00000000-0005-0000-0000-0000532D0000}"/>
    <cellStyle name="Normal 2 4 2 3" xfId="11633" xr:uid="{00000000-0005-0000-0000-0000542D0000}"/>
    <cellStyle name="Normal 2 4 2 3 2" xfId="11634" xr:uid="{00000000-0005-0000-0000-0000552D0000}"/>
    <cellStyle name="Normal 2 4 2 3 2 2" xfId="11635" xr:uid="{00000000-0005-0000-0000-0000562D0000}"/>
    <cellStyle name="Normal 2 4 2 3 3" xfId="11636" xr:uid="{00000000-0005-0000-0000-0000572D0000}"/>
    <cellStyle name="Normal 2 4 2 4" xfId="11637" xr:uid="{00000000-0005-0000-0000-0000582D0000}"/>
    <cellStyle name="Normal 2 4 2 4 2" xfId="11638" xr:uid="{00000000-0005-0000-0000-0000592D0000}"/>
    <cellStyle name="Normal 2 4 2 5" xfId="11639" xr:uid="{00000000-0005-0000-0000-00005A2D0000}"/>
    <cellStyle name="Normal 2 4 3" xfId="11640" xr:uid="{00000000-0005-0000-0000-00005B2D0000}"/>
    <cellStyle name="Normal 2 4 3 2" xfId="11641" xr:uid="{00000000-0005-0000-0000-00005C2D0000}"/>
    <cellStyle name="Normal 2 4 3 2 2" xfId="11642" xr:uid="{00000000-0005-0000-0000-00005D2D0000}"/>
    <cellStyle name="Normal 2 4 3 2 2 2" xfId="11643" xr:uid="{00000000-0005-0000-0000-00005E2D0000}"/>
    <cellStyle name="Normal 2 4 3 2 3" xfId="11644" xr:uid="{00000000-0005-0000-0000-00005F2D0000}"/>
    <cellStyle name="Normal 2 4 3 3" xfId="11645" xr:uid="{00000000-0005-0000-0000-0000602D0000}"/>
    <cellStyle name="Normal 2 4 3 3 2" xfId="11646" xr:uid="{00000000-0005-0000-0000-0000612D0000}"/>
    <cellStyle name="Normal 2 4 3 4" xfId="11647" xr:uid="{00000000-0005-0000-0000-0000622D0000}"/>
    <cellStyle name="Normal 2 4 4" xfId="11648" xr:uid="{00000000-0005-0000-0000-0000632D0000}"/>
    <cellStyle name="Normal 2 4 4 2" xfId="11649" xr:uid="{00000000-0005-0000-0000-0000642D0000}"/>
    <cellStyle name="Normal 2 4 4 2 2" xfId="11650" xr:uid="{00000000-0005-0000-0000-0000652D0000}"/>
    <cellStyle name="Normal 2 4 4 3" xfId="11651" xr:uid="{00000000-0005-0000-0000-0000662D0000}"/>
    <cellStyle name="Normal 2 4 5" xfId="11652" xr:uid="{00000000-0005-0000-0000-0000672D0000}"/>
    <cellStyle name="Normal 2 4 5 2" xfId="11653" xr:uid="{00000000-0005-0000-0000-0000682D0000}"/>
    <cellStyle name="Normal 2 4 6" xfId="11654" xr:uid="{00000000-0005-0000-0000-0000692D0000}"/>
    <cellStyle name="Normal 2 4 7" xfId="11655" xr:uid="{00000000-0005-0000-0000-00006A2D0000}"/>
    <cellStyle name="Normal 2 4_T-straight with PEDs adjustor" xfId="11656" xr:uid="{00000000-0005-0000-0000-00006B2D0000}"/>
    <cellStyle name="Normal 2 5" xfId="11657" xr:uid="{00000000-0005-0000-0000-00006C2D0000}"/>
    <cellStyle name="Normal 2 5 2" xfId="11658" xr:uid="{00000000-0005-0000-0000-00006D2D0000}"/>
    <cellStyle name="Normal 2 5 2 2" xfId="11659" xr:uid="{00000000-0005-0000-0000-00006E2D0000}"/>
    <cellStyle name="Normal 2 5 2 2 2" xfId="11660" xr:uid="{00000000-0005-0000-0000-00006F2D0000}"/>
    <cellStyle name="Normal 2 5 2 2 3" xfId="11661" xr:uid="{00000000-0005-0000-0000-0000702D0000}"/>
    <cellStyle name="Normal 2 5 2 3" xfId="11662" xr:uid="{00000000-0005-0000-0000-0000712D0000}"/>
    <cellStyle name="Normal 2 5 2 4" xfId="11663" xr:uid="{00000000-0005-0000-0000-0000722D0000}"/>
    <cellStyle name="Normal 2 5 3" xfId="11664" xr:uid="{00000000-0005-0000-0000-0000732D0000}"/>
    <cellStyle name="Normal 2 5 3 2" xfId="11665" xr:uid="{00000000-0005-0000-0000-0000742D0000}"/>
    <cellStyle name="Normal 2 5 3 2 2" xfId="11666" xr:uid="{00000000-0005-0000-0000-0000752D0000}"/>
    <cellStyle name="Normal 2 5 3 3" xfId="11667" xr:uid="{00000000-0005-0000-0000-0000762D0000}"/>
    <cellStyle name="Normal 2 5 3 4" xfId="11668" xr:uid="{00000000-0005-0000-0000-0000772D0000}"/>
    <cellStyle name="Normal 2 5 4" xfId="11669" xr:uid="{00000000-0005-0000-0000-0000782D0000}"/>
    <cellStyle name="Normal 2 5 4 2" xfId="11670" xr:uid="{00000000-0005-0000-0000-0000792D0000}"/>
    <cellStyle name="Normal 2 5 5" xfId="11671" xr:uid="{00000000-0005-0000-0000-00007A2D0000}"/>
    <cellStyle name="Normal 2 5 6" xfId="11672" xr:uid="{00000000-0005-0000-0000-00007B2D0000}"/>
    <cellStyle name="Normal 2 5_T-straight with PEDs adjustor" xfId="11673" xr:uid="{00000000-0005-0000-0000-00007C2D0000}"/>
    <cellStyle name="Normal 2 6" xfId="11674" xr:uid="{00000000-0005-0000-0000-00007D2D0000}"/>
    <cellStyle name="Normal 2 6 2" xfId="11675" xr:uid="{00000000-0005-0000-0000-00007E2D0000}"/>
    <cellStyle name="Normal 2 6 2 2" xfId="11676" xr:uid="{00000000-0005-0000-0000-00007F2D0000}"/>
    <cellStyle name="Normal 2 6 3" xfId="11677" xr:uid="{00000000-0005-0000-0000-0000802D0000}"/>
    <cellStyle name="Normal 2 6 4" xfId="11678" xr:uid="{00000000-0005-0000-0000-0000812D0000}"/>
    <cellStyle name="Normal 2 7" xfId="11679" xr:uid="{00000000-0005-0000-0000-0000822D0000}"/>
    <cellStyle name="Normal 2 8" xfId="11680" xr:uid="{00000000-0005-0000-0000-0000832D0000}"/>
    <cellStyle name="Normal 2 9" xfId="11681" xr:uid="{00000000-0005-0000-0000-0000842D0000}"/>
    <cellStyle name="Normal 2_SC IP analytical dataset summary part 1 2011-01-29" xfId="11682" xr:uid="{00000000-0005-0000-0000-0000852D0000}"/>
    <cellStyle name="Normal 20" xfId="11683" xr:uid="{00000000-0005-0000-0000-0000862D0000}"/>
    <cellStyle name="Normal 20 10" xfId="11684" xr:uid="{00000000-0005-0000-0000-0000872D0000}"/>
    <cellStyle name="Normal 20 10 2" xfId="11685" xr:uid="{00000000-0005-0000-0000-0000882D0000}"/>
    <cellStyle name="Normal 20 11" xfId="11686" xr:uid="{00000000-0005-0000-0000-0000892D0000}"/>
    <cellStyle name="Normal 20 12" xfId="11687" xr:uid="{00000000-0005-0000-0000-00008A2D0000}"/>
    <cellStyle name="Normal 20 2" xfId="11688" xr:uid="{00000000-0005-0000-0000-00008B2D0000}"/>
    <cellStyle name="Normal 20 2 2" xfId="11689" xr:uid="{00000000-0005-0000-0000-00008C2D0000}"/>
    <cellStyle name="Normal 20 2 2 2" xfId="11690" xr:uid="{00000000-0005-0000-0000-00008D2D0000}"/>
    <cellStyle name="Normal 20 2 2 2 2" xfId="11691" xr:uid="{00000000-0005-0000-0000-00008E2D0000}"/>
    <cellStyle name="Normal 20 2 2 2 2 2" xfId="11692" xr:uid="{00000000-0005-0000-0000-00008F2D0000}"/>
    <cellStyle name="Normal 20 2 2 2 2 2 2" xfId="11693" xr:uid="{00000000-0005-0000-0000-0000902D0000}"/>
    <cellStyle name="Normal 20 2 2 2 2 3" xfId="11694" xr:uid="{00000000-0005-0000-0000-0000912D0000}"/>
    <cellStyle name="Normal 20 2 2 2 3" xfId="11695" xr:uid="{00000000-0005-0000-0000-0000922D0000}"/>
    <cellStyle name="Normal 20 2 2 2 3 2" xfId="11696" xr:uid="{00000000-0005-0000-0000-0000932D0000}"/>
    <cellStyle name="Normal 20 2 2 2 4" xfId="11697" xr:uid="{00000000-0005-0000-0000-0000942D0000}"/>
    <cellStyle name="Normal 20 2 2 3" xfId="11698" xr:uid="{00000000-0005-0000-0000-0000952D0000}"/>
    <cellStyle name="Normal 20 2 2 3 2" xfId="11699" xr:uid="{00000000-0005-0000-0000-0000962D0000}"/>
    <cellStyle name="Normal 20 2 2 3 2 2" xfId="11700" xr:uid="{00000000-0005-0000-0000-0000972D0000}"/>
    <cellStyle name="Normal 20 2 2 3 3" xfId="11701" xr:uid="{00000000-0005-0000-0000-0000982D0000}"/>
    <cellStyle name="Normal 20 2 2 4" xfId="11702" xr:uid="{00000000-0005-0000-0000-0000992D0000}"/>
    <cellStyle name="Normal 20 2 2 4 2" xfId="11703" xr:uid="{00000000-0005-0000-0000-00009A2D0000}"/>
    <cellStyle name="Normal 20 2 2 5" xfId="11704" xr:uid="{00000000-0005-0000-0000-00009B2D0000}"/>
    <cellStyle name="Normal 20 2 3" xfId="11705" xr:uid="{00000000-0005-0000-0000-00009C2D0000}"/>
    <cellStyle name="Normal 20 2 3 2" xfId="11706" xr:uid="{00000000-0005-0000-0000-00009D2D0000}"/>
    <cellStyle name="Normal 20 2 3 2 2" xfId="11707" xr:uid="{00000000-0005-0000-0000-00009E2D0000}"/>
    <cellStyle name="Normal 20 2 3 2 2 2" xfId="11708" xr:uid="{00000000-0005-0000-0000-00009F2D0000}"/>
    <cellStyle name="Normal 20 2 3 2 3" xfId="11709" xr:uid="{00000000-0005-0000-0000-0000A02D0000}"/>
    <cellStyle name="Normal 20 2 3 3" xfId="11710" xr:uid="{00000000-0005-0000-0000-0000A12D0000}"/>
    <cellStyle name="Normal 20 2 3 3 2" xfId="11711" xr:uid="{00000000-0005-0000-0000-0000A22D0000}"/>
    <cellStyle name="Normal 20 2 3 4" xfId="11712" xr:uid="{00000000-0005-0000-0000-0000A32D0000}"/>
    <cellStyle name="Normal 20 2 4" xfId="11713" xr:uid="{00000000-0005-0000-0000-0000A42D0000}"/>
    <cellStyle name="Normal 20 2 4 2" xfId="11714" xr:uid="{00000000-0005-0000-0000-0000A52D0000}"/>
    <cellStyle name="Normal 20 2 4 2 2" xfId="11715" xr:uid="{00000000-0005-0000-0000-0000A62D0000}"/>
    <cellStyle name="Normal 20 2 4 2 2 2" xfId="11716" xr:uid="{00000000-0005-0000-0000-0000A72D0000}"/>
    <cellStyle name="Normal 20 2 4 2 3" xfId="11717" xr:uid="{00000000-0005-0000-0000-0000A82D0000}"/>
    <cellStyle name="Normal 20 2 4 3" xfId="11718" xr:uid="{00000000-0005-0000-0000-0000A92D0000}"/>
    <cellStyle name="Normal 20 2 4 3 2" xfId="11719" xr:uid="{00000000-0005-0000-0000-0000AA2D0000}"/>
    <cellStyle name="Normal 20 2 4 4" xfId="11720" xr:uid="{00000000-0005-0000-0000-0000AB2D0000}"/>
    <cellStyle name="Normal 20 2 5" xfId="11721" xr:uid="{00000000-0005-0000-0000-0000AC2D0000}"/>
    <cellStyle name="Normal 20 2 5 2" xfId="11722" xr:uid="{00000000-0005-0000-0000-0000AD2D0000}"/>
    <cellStyle name="Normal 20 2 5 2 2" xfId="11723" xr:uid="{00000000-0005-0000-0000-0000AE2D0000}"/>
    <cellStyle name="Normal 20 2 5 3" xfId="11724" xr:uid="{00000000-0005-0000-0000-0000AF2D0000}"/>
    <cellStyle name="Normal 20 2 6" xfId="11725" xr:uid="{00000000-0005-0000-0000-0000B02D0000}"/>
    <cellStyle name="Normal 20 2 6 2" xfId="11726" xr:uid="{00000000-0005-0000-0000-0000B12D0000}"/>
    <cellStyle name="Normal 20 2 7" xfId="11727" xr:uid="{00000000-0005-0000-0000-0000B22D0000}"/>
    <cellStyle name="Normal 20 2 7 2" xfId="11728" xr:uid="{00000000-0005-0000-0000-0000B32D0000}"/>
    <cellStyle name="Normal 20 2 8" xfId="11729" xr:uid="{00000000-0005-0000-0000-0000B42D0000}"/>
    <cellStyle name="Normal 20 2 9" xfId="11730" xr:uid="{00000000-0005-0000-0000-0000B52D0000}"/>
    <cellStyle name="Normal 20 3" xfId="11731" xr:uid="{00000000-0005-0000-0000-0000B62D0000}"/>
    <cellStyle name="Normal 20 3 2" xfId="11732" xr:uid="{00000000-0005-0000-0000-0000B72D0000}"/>
    <cellStyle name="Normal 20 3 2 2" xfId="11733" xr:uid="{00000000-0005-0000-0000-0000B82D0000}"/>
    <cellStyle name="Normal 20 3 2 2 2" xfId="11734" xr:uid="{00000000-0005-0000-0000-0000B92D0000}"/>
    <cellStyle name="Normal 20 3 2 2 2 2" xfId="11735" xr:uid="{00000000-0005-0000-0000-0000BA2D0000}"/>
    <cellStyle name="Normal 20 3 2 2 2 2 2" xfId="11736" xr:uid="{00000000-0005-0000-0000-0000BB2D0000}"/>
    <cellStyle name="Normal 20 3 2 2 2 3" xfId="11737" xr:uid="{00000000-0005-0000-0000-0000BC2D0000}"/>
    <cellStyle name="Normal 20 3 2 2 3" xfId="11738" xr:uid="{00000000-0005-0000-0000-0000BD2D0000}"/>
    <cellStyle name="Normal 20 3 2 2 3 2" xfId="11739" xr:uid="{00000000-0005-0000-0000-0000BE2D0000}"/>
    <cellStyle name="Normal 20 3 2 2 4" xfId="11740" xr:uid="{00000000-0005-0000-0000-0000BF2D0000}"/>
    <cellStyle name="Normal 20 3 2 3" xfId="11741" xr:uid="{00000000-0005-0000-0000-0000C02D0000}"/>
    <cellStyle name="Normal 20 3 2 3 2" xfId="11742" xr:uid="{00000000-0005-0000-0000-0000C12D0000}"/>
    <cellStyle name="Normal 20 3 2 3 2 2" xfId="11743" xr:uid="{00000000-0005-0000-0000-0000C22D0000}"/>
    <cellStyle name="Normal 20 3 2 3 3" xfId="11744" xr:uid="{00000000-0005-0000-0000-0000C32D0000}"/>
    <cellStyle name="Normal 20 3 2 4" xfId="11745" xr:uid="{00000000-0005-0000-0000-0000C42D0000}"/>
    <cellStyle name="Normal 20 3 2 4 2" xfId="11746" xr:uid="{00000000-0005-0000-0000-0000C52D0000}"/>
    <cellStyle name="Normal 20 3 2 5" xfId="11747" xr:uid="{00000000-0005-0000-0000-0000C62D0000}"/>
    <cellStyle name="Normal 20 3 3" xfId="11748" xr:uid="{00000000-0005-0000-0000-0000C72D0000}"/>
    <cellStyle name="Normal 20 3 3 2" xfId="11749" xr:uid="{00000000-0005-0000-0000-0000C82D0000}"/>
    <cellStyle name="Normal 20 3 3 2 2" xfId="11750" xr:uid="{00000000-0005-0000-0000-0000C92D0000}"/>
    <cellStyle name="Normal 20 3 3 2 2 2" xfId="11751" xr:uid="{00000000-0005-0000-0000-0000CA2D0000}"/>
    <cellStyle name="Normal 20 3 3 2 3" xfId="11752" xr:uid="{00000000-0005-0000-0000-0000CB2D0000}"/>
    <cellStyle name="Normal 20 3 3 3" xfId="11753" xr:uid="{00000000-0005-0000-0000-0000CC2D0000}"/>
    <cellStyle name="Normal 20 3 3 3 2" xfId="11754" xr:uid="{00000000-0005-0000-0000-0000CD2D0000}"/>
    <cellStyle name="Normal 20 3 3 4" xfId="11755" xr:uid="{00000000-0005-0000-0000-0000CE2D0000}"/>
    <cellStyle name="Normal 20 3 4" xfId="11756" xr:uid="{00000000-0005-0000-0000-0000CF2D0000}"/>
    <cellStyle name="Normal 20 3 4 2" xfId="11757" xr:uid="{00000000-0005-0000-0000-0000D02D0000}"/>
    <cellStyle name="Normal 20 3 4 2 2" xfId="11758" xr:uid="{00000000-0005-0000-0000-0000D12D0000}"/>
    <cellStyle name="Normal 20 3 4 3" xfId="11759" xr:uid="{00000000-0005-0000-0000-0000D22D0000}"/>
    <cellStyle name="Normal 20 3 5" xfId="11760" xr:uid="{00000000-0005-0000-0000-0000D32D0000}"/>
    <cellStyle name="Normal 20 3 5 2" xfId="11761" xr:uid="{00000000-0005-0000-0000-0000D42D0000}"/>
    <cellStyle name="Normal 20 3 6" xfId="11762" xr:uid="{00000000-0005-0000-0000-0000D52D0000}"/>
    <cellStyle name="Normal 20 4" xfId="11763" xr:uid="{00000000-0005-0000-0000-0000D62D0000}"/>
    <cellStyle name="Normal 20 4 2" xfId="11764" xr:uid="{00000000-0005-0000-0000-0000D72D0000}"/>
    <cellStyle name="Normal 20 4 2 2" xfId="11765" xr:uid="{00000000-0005-0000-0000-0000D82D0000}"/>
    <cellStyle name="Normal 20 4 2 2 2" xfId="11766" xr:uid="{00000000-0005-0000-0000-0000D92D0000}"/>
    <cellStyle name="Normal 20 4 2 2 2 2" xfId="11767" xr:uid="{00000000-0005-0000-0000-0000DA2D0000}"/>
    <cellStyle name="Normal 20 4 2 2 3" xfId="11768" xr:uid="{00000000-0005-0000-0000-0000DB2D0000}"/>
    <cellStyle name="Normal 20 4 2 3" xfId="11769" xr:uid="{00000000-0005-0000-0000-0000DC2D0000}"/>
    <cellStyle name="Normal 20 4 2 3 2" xfId="11770" xr:uid="{00000000-0005-0000-0000-0000DD2D0000}"/>
    <cellStyle name="Normal 20 4 2 4" xfId="11771" xr:uid="{00000000-0005-0000-0000-0000DE2D0000}"/>
    <cellStyle name="Normal 20 4 3" xfId="11772" xr:uid="{00000000-0005-0000-0000-0000DF2D0000}"/>
    <cellStyle name="Normal 20 4 3 2" xfId="11773" xr:uid="{00000000-0005-0000-0000-0000E02D0000}"/>
    <cellStyle name="Normal 20 4 3 2 2" xfId="11774" xr:uid="{00000000-0005-0000-0000-0000E12D0000}"/>
    <cellStyle name="Normal 20 4 3 3" xfId="11775" xr:uid="{00000000-0005-0000-0000-0000E22D0000}"/>
    <cellStyle name="Normal 20 4 4" xfId="11776" xr:uid="{00000000-0005-0000-0000-0000E32D0000}"/>
    <cellStyle name="Normal 20 4 4 2" xfId="11777" xr:uid="{00000000-0005-0000-0000-0000E42D0000}"/>
    <cellStyle name="Normal 20 4 5" xfId="11778" xr:uid="{00000000-0005-0000-0000-0000E52D0000}"/>
    <cellStyle name="Normal 20 5" xfId="11779" xr:uid="{00000000-0005-0000-0000-0000E62D0000}"/>
    <cellStyle name="Normal 20 5 2" xfId="11780" xr:uid="{00000000-0005-0000-0000-0000E72D0000}"/>
    <cellStyle name="Normal 20 5 2 2" xfId="11781" xr:uid="{00000000-0005-0000-0000-0000E82D0000}"/>
    <cellStyle name="Normal 20 5 2 2 2" xfId="11782" xr:uid="{00000000-0005-0000-0000-0000E92D0000}"/>
    <cellStyle name="Normal 20 5 2 3" xfId="11783" xr:uid="{00000000-0005-0000-0000-0000EA2D0000}"/>
    <cellStyle name="Normal 20 5 3" xfId="11784" xr:uid="{00000000-0005-0000-0000-0000EB2D0000}"/>
    <cellStyle name="Normal 20 5 3 2" xfId="11785" xr:uid="{00000000-0005-0000-0000-0000EC2D0000}"/>
    <cellStyle name="Normal 20 5 4" xfId="11786" xr:uid="{00000000-0005-0000-0000-0000ED2D0000}"/>
    <cellStyle name="Normal 20 6" xfId="11787" xr:uid="{00000000-0005-0000-0000-0000EE2D0000}"/>
    <cellStyle name="Normal 20 6 2" xfId="11788" xr:uid="{00000000-0005-0000-0000-0000EF2D0000}"/>
    <cellStyle name="Normal 20 6 2 2" xfId="11789" xr:uid="{00000000-0005-0000-0000-0000F02D0000}"/>
    <cellStyle name="Normal 20 6 2 2 2" xfId="11790" xr:uid="{00000000-0005-0000-0000-0000F12D0000}"/>
    <cellStyle name="Normal 20 6 2 3" xfId="11791" xr:uid="{00000000-0005-0000-0000-0000F22D0000}"/>
    <cellStyle name="Normal 20 6 3" xfId="11792" xr:uid="{00000000-0005-0000-0000-0000F32D0000}"/>
    <cellStyle name="Normal 20 6 3 2" xfId="11793" xr:uid="{00000000-0005-0000-0000-0000F42D0000}"/>
    <cellStyle name="Normal 20 6 4" xfId="11794" xr:uid="{00000000-0005-0000-0000-0000F52D0000}"/>
    <cellStyle name="Normal 20 7" xfId="11795" xr:uid="{00000000-0005-0000-0000-0000F62D0000}"/>
    <cellStyle name="Normal 20 7 2" xfId="11796" xr:uid="{00000000-0005-0000-0000-0000F72D0000}"/>
    <cellStyle name="Normal 20 7 2 2" xfId="11797" xr:uid="{00000000-0005-0000-0000-0000F82D0000}"/>
    <cellStyle name="Normal 20 7 2 2 2" xfId="11798" xr:uid="{00000000-0005-0000-0000-0000F92D0000}"/>
    <cellStyle name="Normal 20 7 2 3" xfId="11799" xr:uid="{00000000-0005-0000-0000-0000FA2D0000}"/>
    <cellStyle name="Normal 20 7 3" xfId="11800" xr:uid="{00000000-0005-0000-0000-0000FB2D0000}"/>
    <cellStyle name="Normal 20 7 3 2" xfId="11801" xr:uid="{00000000-0005-0000-0000-0000FC2D0000}"/>
    <cellStyle name="Normal 20 7 4" xfId="11802" xr:uid="{00000000-0005-0000-0000-0000FD2D0000}"/>
    <cellStyle name="Normal 20 8" xfId="11803" xr:uid="{00000000-0005-0000-0000-0000FE2D0000}"/>
    <cellStyle name="Normal 20 8 2" xfId="11804" xr:uid="{00000000-0005-0000-0000-0000FF2D0000}"/>
    <cellStyle name="Normal 20 8 2 2" xfId="11805" xr:uid="{00000000-0005-0000-0000-0000002E0000}"/>
    <cellStyle name="Normal 20 8 3" xfId="11806" xr:uid="{00000000-0005-0000-0000-0000012E0000}"/>
    <cellStyle name="Normal 20 9" xfId="11807" xr:uid="{00000000-0005-0000-0000-0000022E0000}"/>
    <cellStyle name="Normal 20 9 2" xfId="11808" xr:uid="{00000000-0005-0000-0000-0000032E0000}"/>
    <cellStyle name="Normal 21" xfId="11809" xr:uid="{00000000-0005-0000-0000-0000042E0000}"/>
    <cellStyle name="Normal 21 2" xfId="11810" xr:uid="{00000000-0005-0000-0000-0000052E0000}"/>
    <cellStyle name="Normal 21 2 2" xfId="11811" xr:uid="{00000000-0005-0000-0000-0000062E0000}"/>
    <cellStyle name="Normal 21 2 2 2" xfId="11812" xr:uid="{00000000-0005-0000-0000-0000072E0000}"/>
    <cellStyle name="Normal 21 2 2 2 2" xfId="11813" xr:uid="{00000000-0005-0000-0000-0000082E0000}"/>
    <cellStyle name="Normal 21 2 2 2 2 2" xfId="11814" xr:uid="{00000000-0005-0000-0000-0000092E0000}"/>
    <cellStyle name="Normal 21 2 2 2 2 2 2" xfId="11815" xr:uid="{00000000-0005-0000-0000-00000A2E0000}"/>
    <cellStyle name="Normal 21 2 2 2 2 3" xfId="11816" xr:uid="{00000000-0005-0000-0000-00000B2E0000}"/>
    <cellStyle name="Normal 21 2 2 2 3" xfId="11817" xr:uid="{00000000-0005-0000-0000-00000C2E0000}"/>
    <cellStyle name="Normal 21 2 2 2 3 2" xfId="11818" xr:uid="{00000000-0005-0000-0000-00000D2E0000}"/>
    <cellStyle name="Normal 21 2 2 2 4" xfId="11819" xr:uid="{00000000-0005-0000-0000-00000E2E0000}"/>
    <cellStyle name="Normal 21 2 2 3" xfId="11820" xr:uid="{00000000-0005-0000-0000-00000F2E0000}"/>
    <cellStyle name="Normal 21 2 2 3 2" xfId="11821" xr:uid="{00000000-0005-0000-0000-0000102E0000}"/>
    <cellStyle name="Normal 21 2 2 3 2 2" xfId="11822" xr:uid="{00000000-0005-0000-0000-0000112E0000}"/>
    <cellStyle name="Normal 21 2 2 3 3" xfId="11823" xr:uid="{00000000-0005-0000-0000-0000122E0000}"/>
    <cellStyle name="Normal 21 2 2 4" xfId="11824" xr:uid="{00000000-0005-0000-0000-0000132E0000}"/>
    <cellStyle name="Normal 21 2 2 4 2" xfId="11825" xr:uid="{00000000-0005-0000-0000-0000142E0000}"/>
    <cellStyle name="Normal 21 2 2 5" xfId="11826" xr:uid="{00000000-0005-0000-0000-0000152E0000}"/>
    <cellStyle name="Normal 21 2 3" xfId="11827" xr:uid="{00000000-0005-0000-0000-0000162E0000}"/>
    <cellStyle name="Normal 21 2 3 2" xfId="11828" xr:uid="{00000000-0005-0000-0000-0000172E0000}"/>
    <cellStyle name="Normal 21 2 3 2 2" xfId="11829" xr:uid="{00000000-0005-0000-0000-0000182E0000}"/>
    <cellStyle name="Normal 21 2 3 2 2 2" xfId="11830" xr:uid="{00000000-0005-0000-0000-0000192E0000}"/>
    <cellStyle name="Normal 21 2 3 2 3" xfId="11831" xr:uid="{00000000-0005-0000-0000-00001A2E0000}"/>
    <cellStyle name="Normal 21 2 3 3" xfId="11832" xr:uid="{00000000-0005-0000-0000-00001B2E0000}"/>
    <cellStyle name="Normal 21 2 3 3 2" xfId="11833" xr:uid="{00000000-0005-0000-0000-00001C2E0000}"/>
    <cellStyle name="Normal 21 2 3 4" xfId="11834" xr:uid="{00000000-0005-0000-0000-00001D2E0000}"/>
    <cellStyle name="Normal 21 2 4" xfId="11835" xr:uid="{00000000-0005-0000-0000-00001E2E0000}"/>
    <cellStyle name="Normal 21 2 4 2" xfId="11836" xr:uid="{00000000-0005-0000-0000-00001F2E0000}"/>
    <cellStyle name="Normal 21 2 4 2 2" xfId="11837" xr:uid="{00000000-0005-0000-0000-0000202E0000}"/>
    <cellStyle name="Normal 21 2 4 2 2 2" xfId="11838" xr:uid="{00000000-0005-0000-0000-0000212E0000}"/>
    <cellStyle name="Normal 21 2 4 2 3" xfId="11839" xr:uid="{00000000-0005-0000-0000-0000222E0000}"/>
    <cellStyle name="Normal 21 2 4 3" xfId="11840" xr:uid="{00000000-0005-0000-0000-0000232E0000}"/>
    <cellStyle name="Normal 21 2 4 3 2" xfId="11841" xr:uid="{00000000-0005-0000-0000-0000242E0000}"/>
    <cellStyle name="Normal 21 2 4 4" xfId="11842" xr:uid="{00000000-0005-0000-0000-0000252E0000}"/>
    <cellStyle name="Normal 21 2 5" xfId="11843" xr:uid="{00000000-0005-0000-0000-0000262E0000}"/>
    <cellStyle name="Normal 21 2 5 2" xfId="11844" xr:uid="{00000000-0005-0000-0000-0000272E0000}"/>
    <cellStyle name="Normal 21 2 5 2 2" xfId="11845" xr:uid="{00000000-0005-0000-0000-0000282E0000}"/>
    <cellStyle name="Normal 21 2 5 3" xfId="11846" xr:uid="{00000000-0005-0000-0000-0000292E0000}"/>
    <cellStyle name="Normal 21 2 6" xfId="11847" xr:uid="{00000000-0005-0000-0000-00002A2E0000}"/>
    <cellStyle name="Normal 21 2 6 2" xfId="11848" xr:uid="{00000000-0005-0000-0000-00002B2E0000}"/>
    <cellStyle name="Normal 21 2 7" xfId="11849" xr:uid="{00000000-0005-0000-0000-00002C2E0000}"/>
    <cellStyle name="Normal 21 3" xfId="11850" xr:uid="{00000000-0005-0000-0000-00002D2E0000}"/>
    <cellStyle name="Normal 21 3 2" xfId="11851" xr:uid="{00000000-0005-0000-0000-00002E2E0000}"/>
    <cellStyle name="Normal 21 3 2 2" xfId="11852" xr:uid="{00000000-0005-0000-0000-00002F2E0000}"/>
    <cellStyle name="Normal 21 3 3" xfId="11853" xr:uid="{00000000-0005-0000-0000-0000302E0000}"/>
    <cellStyle name="Normal 21 3 3 2" xfId="11854" xr:uid="{00000000-0005-0000-0000-0000312E0000}"/>
    <cellStyle name="Normal 21 3 3 2 2" xfId="11855" xr:uid="{00000000-0005-0000-0000-0000322E0000}"/>
    <cellStyle name="Normal 21 3 3 3" xfId="11856" xr:uid="{00000000-0005-0000-0000-0000332E0000}"/>
    <cellStyle name="Normal 21 3 4" xfId="11857" xr:uid="{00000000-0005-0000-0000-0000342E0000}"/>
    <cellStyle name="Normal 21 3 4 2" xfId="11858" xr:uid="{00000000-0005-0000-0000-0000352E0000}"/>
    <cellStyle name="Normal 21 3 4 2 2" xfId="11859" xr:uid="{00000000-0005-0000-0000-0000362E0000}"/>
    <cellStyle name="Normal 21 3 4 3" xfId="11860" xr:uid="{00000000-0005-0000-0000-0000372E0000}"/>
    <cellStyle name="Normal 21 3 5" xfId="11861" xr:uid="{00000000-0005-0000-0000-0000382E0000}"/>
    <cellStyle name="Normal 21 4" xfId="11862" xr:uid="{00000000-0005-0000-0000-0000392E0000}"/>
    <cellStyle name="Normal 21 4 2" xfId="11863" xr:uid="{00000000-0005-0000-0000-00003A2E0000}"/>
    <cellStyle name="Normal 21 5" xfId="11864" xr:uid="{00000000-0005-0000-0000-00003B2E0000}"/>
    <cellStyle name="Normal 21 5 2" xfId="11865" xr:uid="{00000000-0005-0000-0000-00003C2E0000}"/>
    <cellStyle name="Normal 21 5 2 2" xfId="11866" xr:uid="{00000000-0005-0000-0000-00003D2E0000}"/>
    <cellStyle name="Normal 21 5 3" xfId="11867" xr:uid="{00000000-0005-0000-0000-00003E2E0000}"/>
    <cellStyle name="Normal 21 6" xfId="11868" xr:uid="{00000000-0005-0000-0000-00003F2E0000}"/>
    <cellStyle name="Normal 21 6 2" xfId="11869" xr:uid="{00000000-0005-0000-0000-0000402E0000}"/>
    <cellStyle name="Normal 21 6 2 2" xfId="11870" xr:uid="{00000000-0005-0000-0000-0000412E0000}"/>
    <cellStyle name="Normal 21 6 3" xfId="11871" xr:uid="{00000000-0005-0000-0000-0000422E0000}"/>
    <cellStyle name="Normal 21 7" xfId="11872" xr:uid="{00000000-0005-0000-0000-0000432E0000}"/>
    <cellStyle name="Normal 22" xfId="11873" xr:uid="{00000000-0005-0000-0000-0000442E0000}"/>
    <cellStyle name="Normal 22 2" xfId="11874" xr:uid="{00000000-0005-0000-0000-0000452E0000}"/>
    <cellStyle name="Normal 22 2 2" xfId="11875" xr:uid="{00000000-0005-0000-0000-0000462E0000}"/>
    <cellStyle name="Normal 22 2 2 2" xfId="11876" xr:uid="{00000000-0005-0000-0000-0000472E0000}"/>
    <cellStyle name="Normal 22 2 2 2 2" xfId="11877" xr:uid="{00000000-0005-0000-0000-0000482E0000}"/>
    <cellStyle name="Normal 22 2 2 2 2 2" xfId="11878" xr:uid="{00000000-0005-0000-0000-0000492E0000}"/>
    <cellStyle name="Normal 22 2 2 2 2 2 2" xfId="11879" xr:uid="{00000000-0005-0000-0000-00004A2E0000}"/>
    <cellStyle name="Normal 22 2 2 2 2 3" xfId="11880" xr:uid="{00000000-0005-0000-0000-00004B2E0000}"/>
    <cellStyle name="Normal 22 2 2 2 3" xfId="11881" xr:uid="{00000000-0005-0000-0000-00004C2E0000}"/>
    <cellStyle name="Normal 22 2 2 2 3 2" xfId="11882" xr:uid="{00000000-0005-0000-0000-00004D2E0000}"/>
    <cellStyle name="Normal 22 2 2 2 4" xfId="11883" xr:uid="{00000000-0005-0000-0000-00004E2E0000}"/>
    <cellStyle name="Normal 22 2 2 3" xfId="11884" xr:uid="{00000000-0005-0000-0000-00004F2E0000}"/>
    <cellStyle name="Normal 22 2 2 3 2" xfId="11885" xr:uid="{00000000-0005-0000-0000-0000502E0000}"/>
    <cellStyle name="Normal 22 2 2 3 2 2" xfId="11886" xr:uid="{00000000-0005-0000-0000-0000512E0000}"/>
    <cellStyle name="Normal 22 2 2 3 3" xfId="11887" xr:uid="{00000000-0005-0000-0000-0000522E0000}"/>
    <cellStyle name="Normal 22 2 2 4" xfId="11888" xr:uid="{00000000-0005-0000-0000-0000532E0000}"/>
    <cellStyle name="Normal 22 2 2 4 2" xfId="11889" xr:uid="{00000000-0005-0000-0000-0000542E0000}"/>
    <cellStyle name="Normal 22 2 2 5" xfId="11890" xr:uid="{00000000-0005-0000-0000-0000552E0000}"/>
    <cellStyle name="Normal 22 2 3" xfId="11891" xr:uid="{00000000-0005-0000-0000-0000562E0000}"/>
    <cellStyle name="Normal 22 2 3 2" xfId="11892" xr:uid="{00000000-0005-0000-0000-0000572E0000}"/>
    <cellStyle name="Normal 22 2 3 2 2" xfId="11893" xr:uid="{00000000-0005-0000-0000-0000582E0000}"/>
    <cellStyle name="Normal 22 2 3 2 2 2" xfId="11894" xr:uid="{00000000-0005-0000-0000-0000592E0000}"/>
    <cellStyle name="Normal 22 2 3 2 3" xfId="11895" xr:uid="{00000000-0005-0000-0000-00005A2E0000}"/>
    <cellStyle name="Normal 22 2 3 3" xfId="11896" xr:uid="{00000000-0005-0000-0000-00005B2E0000}"/>
    <cellStyle name="Normal 22 2 3 3 2" xfId="11897" xr:uid="{00000000-0005-0000-0000-00005C2E0000}"/>
    <cellStyle name="Normal 22 2 3 4" xfId="11898" xr:uid="{00000000-0005-0000-0000-00005D2E0000}"/>
    <cellStyle name="Normal 22 2 4" xfId="11899" xr:uid="{00000000-0005-0000-0000-00005E2E0000}"/>
    <cellStyle name="Normal 22 2 4 2" xfId="11900" xr:uid="{00000000-0005-0000-0000-00005F2E0000}"/>
    <cellStyle name="Normal 22 2 4 2 2" xfId="11901" xr:uid="{00000000-0005-0000-0000-0000602E0000}"/>
    <cellStyle name="Normal 22 2 4 3" xfId="11902" xr:uid="{00000000-0005-0000-0000-0000612E0000}"/>
    <cellStyle name="Normal 22 2 5" xfId="11903" xr:uid="{00000000-0005-0000-0000-0000622E0000}"/>
    <cellStyle name="Normal 22 2 5 2" xfId="11904" xr:uid="{00000000-0005-0000-0000-0000632E0000}"/>
    <cellStyle name="Normal 22 2 6" xfId="11905" xr:uid="{00000000-0005-0000-0000-0000642E0000}"/>
    <cellStyle name="Normal 22 3" xfId="11906" xr:uid="{00000000-0005-0000-0000-0000652E0000}"/>
    <cellStyle name="Normal 22 4" xfId="11907" xr:uid="{00000000-0005-0000-0000-0000662E0000}"/>
    <cellStyle name="Normal 22 4 2" xfId="11908" xr:uid="{00000000-0005-0000-0000-0000672E0000}"/>
    <cellStyle name="Normal 22 4 2 2" xfId="11909" xr:uid="{00000000-0005-0000-0000-0000682E0000}"/>
    <cellStyle name="Normal 22 4 2 2 2" xfId="11910" xr:uid="{00000000-0005-0000-0000-0000692E0000}"/>
    <cellStyle name="Normal 22 4 2 2 2 2" xfId="11911" xr:uid="{00000000-0005-0000-0000-00006A2E0000}"/>
    <cellStyle name="Normal 22 4 2 2 3" xfId="11912" xr:uid="{00000000-0005-0000-0000-00006B2E0000}"/>
    <cellStyle name="Normal 22 4 2 3" xfId="11913" xr:uid="{00000000-0005-0000-0000-00006C2E0000}"/>
    <cellStyle name="Normal 22 4 2 3 2" xfId="11914" xr:uid="{00000000-0005-0000-0000-00006D2E0000}"/>
    <cellStyle name="Normal 22 4 2 4" xfId="11915" xr:uid="{00000000-0005-0000-0000-00006E2E0000}"/>
    <cellStyle name="Normal 22 4 3" xfId="11916" xr:uid="{00000000-0005-0000-0000-00006F2E0000}"/>
    <cellStyle name="Normal 22 4 3 2" xfId="11917" xr:uid="{00000000-0005-0000-0000-0000702E0000}"/>
    <cellStyle name="Normal 22 4 3 2 2" xfId="11918" xr:uid="{00000000-0005-0000-0000-0000712E0000}"/>
    <cellStyle name="Normal 22 4 3 3" xfId="11919" xr:uid="{00000000-0005-0000-0000-0000722E0000}"/>
    <cellStyle name="Normal 22 4 4" xfId="11920" xr:uid="{00000000-0005-0000-0000-0000732E0000}"/>
    <cellStyle name="Normal 22 4 4 2" xfId="11921" xr:uid="{00000000-0005-0000-0000-0000742E0000}"/>
    <cellStyle name="Normal 22 4 5" xfId="11922" xr:uid="{00000000-0005-0000-0000-0000752E0000}"/>
    <cellStyle name="Normal 22 5" xfId="11923" xr:uid="{00000000-0005-0000-0000-0000762E0000}"/>
    <cellStyle name="Normal 22 5 2" xfId="11924" xr:uid="{00000000-0005-0000-0000-0000772E0000}"/>
    <cellStyle name="Normal 22 5 2 2" xfId="11925" xr:uid="{00000000-0005-0000-0000-0000782E0000}"/>
    <cellStyle name="Normal 22 5 2 2 2" xfId="11926" xr:uid="{00000000-0005-0000-0000-0000792E0000}"/>
    <cellStyle name="Normal 22 5 2 3" xfId="11927" xr:uid="{00000000-0005-0000-0000-00007A2E0000}"/>
    <cellStyle name="Normal 22 5 3" xfId="11928" xr:uid="{00000000-0005-0000-0000-00007B2E0000}"/>
    <cellStyle name="Normal 22 5 3 2" xfId="11929" xr:uid="{00000000-0005-0000-0000-00007C2E0000}"/>
    <cellStyle name="Normal 22 5 4" xfId="11930" xr:uid="{00000000-0005-0000-0000-00007D2E0000}"/>
    <cellStyle name="Normal 22 6" xfId="11931" xr:uid="{00000000-0005-0000-0000-00007E2E0000}"/>
    <cellStyle name="Normal 22 7" xfId="11932" xr:uid="{00000000-0005-0000-0000-00007F2E0000}"/>
    <cellStyle name="Normal 22 7 2" xfId="11933" xr:uid="{00000000-0005-0000-0000-0000802E0000}"/>
    <cellStyle name="Normal 22 7 2 2" xfId="11934" xr:uid="{00000000-0005-0000-0000-0000812E0000}"/>
    <cellStyle name="Normal 22 7 3" xfId="11935" xr:uid="{00000000-0005-0000-0000-0000822E0000}"/>
    <cellStyle name="Normal 22 8" xfId="11936" xr:uid="{00000000-0005-0000-0000-0000832E0000}"/>
    <cellStyle name="Normal 22 8 2" xfId="11937" xr:uid="{00000000-0005-0000-0000-0000842E0000}"/>
    <cellStyle name="Normal 22 9" xfId="11938" xr:uid="{00000000-0005-0000-0000-0000852E0000}"/>
    <cellStyle name="Normal 23" xfId="11939" xr:uid="{00000000-0005-0000-0000-0000862E0000}"/>
    <cellStyle name="Normal 23 2" xfId="11940" xr:uid="{00000000-0005-0000-0000-0000872E0000}"/>
    <cellStyle name="Normal 23 2 2" xfId="11941" xr:uid="{00000000-0005-0000-0000-0000882E0000}"/>
    <cellStyle name="Normal 23 2 2 2" xfId="11942" xr:uid="{00000000-0005-0000-0000-0000892E0000}"/>
    <cellStyle name="Normal 23 2 2 2 2" xfId="11943" xr:uid="{00000000-0005-0000-0000-00008A2E0000}"/>
    <cellStyle name="Normal 23 2 2 2 2 2" xfId="11944" xr:uid="{00000000-0005-0000-0000-00008B2E0000}"/>
    <cellStyle name="Normal 23 2 2 2 2 2 2" xfId="11945" xr:uid="{00000000-0005-0000-0000-00008C2E0000}"/>
    <cellStyle name="Normal 23 2 2 2 2 3" xfId="11946" xr:uid="{00000000-0005-0000-0000-00008D2E0000}"/>
    <cellStyle name="Normal 23 2 2 2 3" xfId="11947" xr:uid="{00000000-0005-0000-0000-00008E2E0000}"/>
    <cellStyle name="Normal 23 2 2 2 3 2" xfId="11948" xr:uid="{00000000-0005-0000-0000-00008F2E0000}"/>
    <cellStyle name="Normal 23 2 2 2 4" xfId="11949" xr:uid="{00000000-0005-0000-0000-0000902E0000}"/>
    <cellStyle name="Normal 23 2 2 3" xfId="11950" xr:uid="{00000000-0005-0000-0000-0000912E0000}"/>
    <cellStyle name="Normal 23 2 2 3 2" xfId="11951" xr:uid="{00000000-0005-0000-0000-0000922E0000}"/>
    <cellStyle name="Normal 23 2 2 3 2 2" xfId="11952" xr:uid="{00000000-0005-0000-0000-0000932E0000}"/>
    <cellStyle name="Normal 23 2 2 3 3" xfId="11953" xr:uid="{00000000-0005-0000-0000-0000942E0000}"/>
    <cellStyle name="Normal 23 2 2 4" xfId="11954" xr:uid="{00000000-0005-0000-0000-0000952E0000}"/>
    <cellStyle name="Normal 23 2 2 4 2" xfId="11955" xr:uid="{00000000-0005-0000-0000-0000962E0000}"/>
    <cellStyle name="Normal 23 2 2 5" xfId="11956" xr:uid="{00000000-0005-0000-0000-0000972E0000}"/>
    <cellStyle name="Normal 23 2 3" xfId="11957" xr:uid="{00000000-0005-0000-0000-0000982E0000}"/>
    <cellStyle name="Normal 23 2 3 2" xfId="11958" xr:uid="{00000000-0005-0000-0000-0000992E0000}"/>
    <cellStyle name="Normal 23 2 3 2 2" xfId="11959" xr:uid="{00000000-0005-0000-0000-00009A2E0000}"/>
    <cellStyle name="Normal 23 2 3 2 2 2" xfId="11960" xr:uid="{00000000-0005-0000-0000-00009B2E0000}"/>
    <cellStyle name="Normal 23 2 3 2 3" xfId="11961" xr:uid="{00000000-0005-0000-0000-00009C2E0000}"/>
    <cellStyle name="Normal 23 2 3 3" xfId="11962" xr:uid="{00000000-0005-0000-0000-00009D2E0000}"/>
    <cellStyle name="Normal 23 2 3 3 2" xfId="11963" xr:uid="{00000000-0005-0000-0000-00009E2E0000}"/>
    <cellStyle name="Normal 23 2 3 4" xfId="11964" xr:uid="{00000000-0005-0000-0000-00009F2E0000}"/>
    <cellStyle name="Normal 23 2 4" xfId="11965" xr:uid="{00000000-0005-0000-0000-0000A02E0000}"/>
    <cellStyle name="Normal 23 2 4 2" xfId="11966" xr:uid="{00000000-0005-0000-0000-0000A12E0000}"/>
    <cellStyle name="Normal 23 2 4 2 2" xfId="11967" xr:uid="{00000000-0005-0000-0000-0000A22E0000}"/>
    <cellStyle name="Normal 23 2 4 3" xfId="11968" xr:uid="{00000000-0005-0000-0000-0000A32E0000}"/>
    <cellStyle name="Normal 23 2 5" xfId="11969" xr:uid="{00000000-0005-0000-0000-0000A42E0000}"/>
    <cellStyle name="Normal 23 2 5 2" xfId="11970" xr:uid="{00000000-0005-0000-0000-0000A52E0000}"/>
    <cellStyle name="Normal 23 2 6" xfId="11971" xr:uid="{00000000-0005-0000-0000-0000A62E0000}"/>
    <cellStyle name="Normal 23 3" xfId="11972" xr:uid="{00000000-0005-0000-0000-0000A72E0000}"/>
    <cellStyle name="Normal 23 4" xfId="11973" xr:uid="{00000000-0005-0000-0000-0000A82E0000}"/>
    <cellStyle name="Normal 23 4 2" xfId="11974" xr:uid="{00000000-0005-0000-0000-0000A92E0000}"/>
    <cellStyle name="Normal 23 4 2 2" xfId="11975" xr:uid="{00000000-0005-0000-0000-0000AA2E0000}"/>
    <cellStyle name="Normal 23 4 2 2 2" xfId="11976" xr:uid="{00000000-0005-0000-0000-0000AB2E0000}"/>
    <cellStyle name="Normal 23 4 2 2 2 2" xfId="11977" xr:uid="{00000000-0005-0000-0000-0000AC2E0000}"/>
    <cellStyle name="Normal 23 4 2 2 3" xfId="11978" xr:uid="{00000000-0005-0000-0000-0000AD2E0000}"/>
    <cellStyle name="Normal 23 4 2 3" xfId="11979" xr:uid="{00000000-0005-0000-0000-0000AE2E0000}"/>
    <cellStyle name="Normal 23 4 2 3 2" xfId="11980" xr:uid="{00000000-0005-0000-0000-0000AF2E0000}"/>
    <cellStyle name="Normal 23 4 2 4" xfId="11981" xr:uid="{00000000-0005-0000-0000-0000B02E0000}"/>
    <cellStyle name="Normal 23 4 3" xfId="11982" xr:uid="{00000000-0005-0000-0000-0000B12E0000}"/>
    <cellStyle name="Normal 23 4 3 2" xfId="11983" xr:uid="{00000000-0005-0000-0000-0000B22E0000}"/>
    <cellStyle name="Normal 23 4 3 2 2" xfId="11984" xr:uid="{00000000-0005-0000-0000-0000B32E0000}"/>
    <cellStyle name="Normal 23 4 3 3" xfId="11985" xr:uid="{00000000-0005-0000-0000-0000B42E0000}"/>
    <cellStyle name="Normal 23 4 4" xfId="11986" xr:uid="{00000000-0005-0000-0000-0000B52E0000}"/>
    <cellStyle name="Normal 23 4 4 2" xfId="11987" xr:uid="{00000000-0005-0000-0000-0000B62E0000}"/>
    <cellStyle name="Normal 23 4 5" xfId="11988" xr:uid="{00000000-0005-0000-0000-0000B72E0000}"/>
    <cellStyle name="Normal 23 5" xfId="11989" xr:uid="{00000000-0005-0000-0000-0000B82E0000}"/>
    <cellStyle name="Normal 23 5 2" xfId="11990" xr:uid="{00000000-0005-0000-0000-0000B92E0000}"/>
    <cellStyle name="Normal 23 5 2 2" xfId="11991" xr:uid="{00000000-0005-0000-0000-0000BA2E0000}"/>
    <cellStyle name="Normal 23 5 2 2 2" xfId="11992" xr:uid="{00000000-0005-0000-0000-0000BB2E0000}"/>
    <cellStyle name="Normal 23 5 2 3" xfId="11993" xr:uid="{00000000-0005-0000-0000-0000BC2E0000}"/>
    <cellStyle name="Normal 23 5 3" xfId="11994" xr:uid="{00000000-0005-0000-0000-0000BD2E0000}"/>
    <cellStyle name="Normal 23 5 3 2" xfId="11995" xr:uid="{00000000-0005-0000-0000-0000BE2E0000}"/>
    <cellStyle name="Normal 23 5 4" xfId="11996" xr:uid="{00000000-0005-0000-0000-0000BF2E0000}"/>
    <cellStyle name="Normal 23 6" xfId="11997" xr:uid="{00000000-0005-0000-0000-0000C02E0000}"/>
    <cellStyle name="Normal 23 7" xfId="11998" xr:uid="{00000000-0005-0000-0000-0000C12E0000}"/>
    <cellStyle name="Normal 23 7 2" xfId="11999" xr:uid="{00000000-0005-0000-0000-0000C22E0000}"/>
    <cellStyle name="Normal 23 7 2 2" xfId="12000" xr:uid="{00000000-0005-0000-0000-0000C32E0000}"/>
    <cellStyle name="Normal 23 7 3" xfId="12001" xr:uid="{00000000-0005-0000-0000-0000C42E0000}"/>
    <cellStyle name="Normal 23 8" xfId="12002" xr:uid="{00000000-0005-0000-0000-0000C52E0000}"/>
    <cellStyle name="Normal 23 8 2" xfId="12003" xr:uid="{00000000-0005-0000-0000-0000C62E0000}"/>
    <cellStyle name="Normal 23 9" xfId="12004" xr:uid="{00000000-0005-0000-0000-0000C72E0000}"/>
    <cellStyle name="Normal 24" xfId="12005" xr:uid="{00000000-0005-0000-0000-0000C82E0000}"/>
    <cellStyle name="Normal 24 2" xfId="12006" xr:uid="{00000000-0005-0000-0000-0000C92E0000}"/>
    <cellStyle name="Normal 24 2 2" xfId="12007" xr:uid="{00000000-0005-0000-0000-0000CA2E0000}"/>
    <cellStyle name="Normal 24 2 2 2" xfId="12008" xr:uid="{00000000-0005-0000-0000-0000CB2E0000}"/>
    <cellStyle name="Normal 24 2 2 2 2" xfId="12009" xr:uid="{00000000-0005-0000-0000-0000CC2E0000}"/>
    <cellStyle name="Normal 24 2 2 2 2 2" xfId="12010" xr:uid="{00000000-0005-0000-0000-0000CD2E0000}"/>
    <cellStyle name="Normal 24 2 2 2 2 2 2" xfId="12011" xr:uid="{00000000-0005-0000-0000-0000CE2E0000}"/>
    <cellStyle name="Normal 24 2 2 2 2 3" xfId="12012" xr:uid="{00000000-0005-0000-0000-0000CF2E0000}"/>
    <cellStyle name="Normal 24 2 2 2 3" xfId="12013" xr:uid="{00000000-0005-0000-0000-0000D02E0000}"/>
    <cellStyle name="Normal 24 2 2 2 3 2" xfId="12014" xr:uid="{00000000-0005-0000-0000-0000D12E0000}"/>
    <cellStyle name="Normal 24 2 2 2 4" xfId="12015" xr:uid="{00000000-0005-0000-0000-0000D22E0000}"/>
    <cellStyle name="Normal 24 2 2 3" xfId="12016" xr:uid="{00000000-0005-0000-0000-0000D32E0000}"/>
    <cellStyle name="Normal 24 2 2 3 2" xfId="12017" xr:uid="{00000000-0005-0000-0000-0000D42E0000}"/>
    <cellStyle name="Normal 24 2 2 3 2 2" xfId="12018" xr:uid="{00000000-0005-0000-0000-0000D52E0000}"/>
    <cellStyle name="Normal 24 2 2 3 3" xfId="12019" xr:uid="{00000000-0005-0000-0000-0000D62E0000}"/>
    <cellStyle name="Normal 24 2 2 4" xfId="12020" xr:uid="{00000000-0005-0000-0000-0000D72E0000}"/>
    <cellStyle name="Normal 24 2 2 4 2" xfId="12021" xr:uid="{00000000-0005-0000-0000-0000D82E0000}"/>
    <cellStyle name="Normal 24 2 2 5" xfId="12022" xr:uid="{00000000-0005-0000-0000-0000D92E0000}"/>
    <cellStyle name="Normal 24 2 3" xfId="12023" xr:uid="{00000000-0005-0000-0000-0000DA2E0000}"/>
    <cellStyle name="Normal 24 2 3 2" xfId="12024" xr:uid="{00000000-0005-0000-0000-0000DB2E0000}"/>
    <cellStyle name="Normal 24 2 3 2 2" xfId="12025" xr:uid="{00000000-0005-0000-0000-0000DC2E0000}"/>
    <cellStyle name="Normal 24 2 3 2 2 2" xfId="12026" xr:uid="{00000000-0005-0000-0000-0000DD2E0000}"/>
    <cellStyle name="Normal 24 2 3 2 3" xfId="12027" xr:uid="{00000000-0005-0000-0000-0000DE2E0000}"/>
    <cellStyle name="Normal 24 2 3 3" xfId="12028" xr:uid="{00000000-0005-0000-0000-0000DF2E0000}"/>
    <cellStyle name="Normal 24 2 3 3 2" xfId="12029" xr:uid="{00000000-0005-0000-0000-0000E02E0000}"/>
    <cellStyle name="Normal 24 2 3 4" xfId="12030" xr:uid="{00000000-0005-0000-0000-0000E12E0000}"/>
    <cellStyle name="Normal 24 2 4" xfId="12031" xr:uid="{00000000-0005-0000-0000-0000E22E0000}"/>
    <cellStyle name="Normal 24 2 4 2" xfId="12032" xr:uid="{00000000-0005-0000-0000-0000E32E0000}"/>
    <cellStyle name="Normal 24 2 4 2 2" xfId="12033" xr:uid="{00000000-0005-0000-0000-0000E42E0000}"/>
    <cellStyle name="Normal 24 2 4 3" xfId="12034" xr:uid="{00000000-0005-0000-0000-0000E52E0000}"/>
    <cellStyle name="Normal 24 2 5" xfId="12035" xr:uid="{00000000-0005-0000-0000-0000E62E0000}"/>
    <cellStyle name="Normal 24 2 5 2" xfId="12036" xr:uid="{00000000-0005-0000-0000-0000E72E0000}"/>
    <cellStyle name="Normal 24 2 6" xfId="12037" xr:uid="{00000000-0005-0000-0000-0000E82E0000}"/>
    <cellStyle name="Normal 24 3" xfId="12038" xr:uid="{00000000-0005-0000-0000-0000E92E0000}"/>
    <cellStyle name="Normal 24 4" xfId="12039" xr:uid="{00000000-0005-0000-0000-0000EA2E0000}"/>
    <cellStyle name="Normal 24 4 2" xfId="12040" xr:uid="{00000000-0005-0000-0000-0000EB2E0000}"/>
    <cellStyle name="Normal 24 4 2 2" xfId="12041" xr:uid="{00000000-0005-0000-0000-0000EC2E0000}"/>
    <cellStyle name="Normal 24 4 2 2 2" xfId="12042" xr:uid="{00000000-0005-0000-0000-0000ED2E0000}"/>
    <cellStyle name="Normal 24 4 2 2 2 2" xfId="12043" xr:uid="{00000000-0005-0000-0000-0000EE2E0000}"/>
    <cellStyle name="Normal 24 4 2 2 3" xfId="12044" xr:uid="{00000000-0005-0000-0000-0000EF2E0000}"/>
    <cellStyle name="Normal 24 4 2 3" xfId="12045" xr:uid="{00000000-0005-0000-0000-0000F02E0000}"/>
    <cellStyle name="Normal 24 4 2 3 2" xfId="12046" xr:uid="{00000000-0005-0000-0000-0000F12E0000}"/>
    <cellStyle name="Normal 24 4 2 4" xfId="12047" xr:uid="{00000000-0005-0000-0000-0000F22E0000}"/>
    <cellStyle name="Normal 24 4 3" xfId="12048" xr:uid="{00000000-0005-0000-0000-0000F32E0000}"/>
    <cellStyle name="Normal 24 4 3 2" xfId="12049" xr:uid="{00000000-0005-0000-0000-0000F42E0000}"/>
    <cellStyle name="Normal 24 4 3 2 2" xfId="12050" xr:uid="{00000000-0005-0000-0000-0000F52E0000}"/>
    <cellStyle name="Normal 24 4 3 3" xfId="12051" xr:uid="{00000000-0005-0000-0000-0000F62E0000}"/>
    <cellStyle name="Normal 24 4 4" xfId="12052" xr:uid="{00000000-0005-0000-0000-0000F72E0000}"/>
    <cellStyle name="Normal 24 4 4 2" xfId="12053" xr:uid="{00000000-0005-0000-0000-0000F82E0000}"/>
    <cellStyle name="Normal 24 4 5" xfId="12054" xr:uid="{00000000-0005-0000-0000-0000F92E0000}"/>
    <cellStyle name="Normal 24 5" xfId="12055" xr:uid="{00000000-0005-0000-0000-0000FA2E0000}"/>
    <cellStyle name="Normal 24 5 2" xfId="12056" xr:uid="{00000000-0005-0000-0000-0000FB2E0000}"/>
    <cellStyle name="Normal 24 5 2 2" xfId="12057" xr:uid="{00000000-0005-0000-0000-0000FC2E0000}"/>
    <cellStyle name="Normal 24 5 2 2 2" xfId="12058" xr:uid="{00000000-0005-0000-0000-0000FD2E0000}"/>
    <cellStyle name="Normal 24 5 2 3" xfId="12059" xr:uid="{00000000-0005-0000-0000-0000FE2E0000}"/>
    <cellStyle name="Normal 24 5 3" xfId="12060" xr:uid="{00000000-0005-0000-0000-0000FF2E0000}"/>
    <cellStyle name="Normal 24 5 3 2" xfId="12061" xr:uid="{00000000-0005-0000-0000-0000002F0000}"/>
    <cellStyle name="Normal 24 5 4" xfId="12062" xr:uid="{00000000-0005-0000-0000-0000012F0000}"/>
    <cellStyle name="Normal 24 6" xfId="12063" xr:uid="{00000000-0005-0000-0000-0000022F0000}"/>
    <cellStyle name="Normal 24 7" xfId="12064" xr:uid="{00000000-0005-0000-0000-0000032F0000}"/>
    <cellStyle name="Normal 24 7 2" xfId="12065" xr:uid="{00000000-0005-0000-0000-0000042F0000}"/>
    <cellStyle name="Normal 24 7 2 2" xfId="12066" xr:uid="{00000000-0005-0000-0000-0000052F0000}"/>
    <cellStyle name="Normal 24 7 3" xfId="12067" xr:uid="{00000000-0005-0000-0000-0000062F0000}"/>
    <cellStyle name="Normal 24 8" xfId="12068" xr:uid="{00000000-0005-0000-0000-0000072F0000}"/>
    <cellStyle name="Normal 24 8 2" xfId="12069" xr:uid="{00000000-0005-0000-0000-0000082F0000}"/>
    <cellStyle name="Normal 24 9" xfId="12070" xr:uid="{00000000-0005-0000-0000-0000092F0000}"/>
    <cellStyle name="Normal 25" xfId="12071" xr:uid="{00000000-0005-0000-0000-00000A2F0000}"/>
    <cellStyle name="Normal 25 2" xfId="12072" xr:uid="{00000000-0005-0000-0000-00000B2F0000}"/>
    <cellStyle name="Normal 25 2 2" xfId="12073" xr:uid="{00000000-0005-0000-0000-00000C2F0000}"/>
    <cellStyle name="Normal 25 2 2 2" xfId="12074" xr:uid="{00000000-0005-0000-0000-00000D2F0000}"/>
    <cellStyle name="Normal 25 2 2 2 2" xfId="12075" xr:uid="{00000000-0005-0000-0000-00000E2F0000}"/>
    <cellStyle name="Normal 25 2 2 2 2 2" xfId="12076" xr:uid="{00000000-0005-0000-0000-00000F2F0000}"/>
    <cellStyle name="Normal 25 2 2 2 3" xfId="12077" xr:uid="{00000000-0005-0000-0000-0000102F0000}"/>
    <cellStyle name="Normal 25 2 2 3" xfId="12078" xr:uid="{00000000-0005-0000-0000-0000112F0000}"/>
    <cellStyle name="Normal 25 2 2 3 2" xfId="12079" xr:uid="{00000000-0005-0000-0000-0000122F0000}"/>
    <cellStyle name="Normal 25 2 2 4" xfId="12080" xr:uid="{00000000-0005-0000-0000-0000132F0000}"/>
    <cellStyle name="Normal 25 2 3" xfId="12081" xr:uid="{00000000-0005-0000-0000-0000142F0000}"/>
    <cellStyle name="Normal 25 2 3 2" xfId="12082" xr:uid="{00000000-0005-0000-0000-0000152F0000}"/>
    <cellStyle name="Normal 25 2 3 2 2" xfId="12083" xr:uid="{00000000-0005-0000-0000-0000162F0000}"/>
    <cellStyle name="Normal 25 2 3 3" xfId="12084" xr:uid="{00000000-0005-0000-0000-0000172F0000}"/>
    <cellStyle name="Normal 25 2 4" xfId="12085" xr:uid="{00000000-0005-0000-0000-0000182F0000}"/>
    <cellStyle name="Normal 25 2 4 2" xfId="12086" xr:uid="{00000000-0005-0000-0000-0000192F0000}"/>
    <cellStyle name="Normal 25 2 5" xfId="12087" xr:uid="{00000000-0005-0000-0000-00001A2F0000}"/>
    <cellStyle name="Normal 25 3" xfId="12088" xr:uid="{00000000-0005-0000-0000-00001B2F0000}"/>
    <cellStyle name="Normal 25 3 2" xfId="12089" xr:uid="{00000000-0005-0000-0000-00001C2F0000}"/>
    <cellStyle name="Normal 25 3 2 2" xfId="12090" xr:uid="{00000000-0005-0000-0000-00001D2F0000}"/>
    <cellStyle name="Normal 25 3 2 2 2" xfId="12091" xr:uid="{00000000-0005-0000-0000-00001E2F0000}"/>
    <cellStyle name="Normal 25 3 2 3" xfId="12092" xr:uid="{00000000-0005-0000-0000-00001F2F0000}"/>
    <cellStyle name="Normal 25 3 3" xfId="12093" xr:uid="{00000000-0005-0000-0000-0000202F0000}"/>
    <cellStyle name="Normal 25 3 3 2" xfId="12094" xr:uid="{00000000-0005-0000-0000-0000212F0000}"/>
    <cellStyle name="Normal 25 3 4" xfId="12095" xr:uid="{00000000-0005-0000-0000-0000222F0000}"/>
    <cellStyle name="Normal 25 4" xfId="12096" xr:uid="{00000000-0005-0000-0000-0000232F0000}"/>
    <cellStyle name="Normal 25 4 2" xfId="12097" xr:uid="{00000000-0005-0000-0000-0000242F0000}"/>
    <cellStyle name="Normal 25 4 2 2" xfId="12098" xr:uid="{00000000-0005-0000-0000-0000252F0000}"/>
    <cellStyle name="Normal 25 4 2 2 2" xfId="12099" xr:uid="{00000000-0005-0000-0000-0000262F0000}"/>
    <cellStyle name="Normal 25 4 2 3" xfId="12100" xr:uid="{00000000-0005-0000-0000-0000272F0000}"/>
    <cellStyle name="Normal 25 4 3" xfId="12101" xr:uid="{00000000-0005-0000-0000-0000282F0000}"/>
    <cellStyle name="Normal 25 4 3 2" xfId="12102" xr:uid="{00000000-0005-0000-0000-0000292F0000}"/>
    <cellStyle name="Normal 25 4 4" xfId="12103" xr:uid="{00000000-0005-0000-0000-00002A2F0000}"/>
    <cellStyle name="Normal 25 5" xfId="12104" xr:uid="{00000000-0005-0000-0000-00002B2F0000}"/>
    <cellStyle name="Normal 25 5 2" xfId="12105" xr:uid="{00000000-0005-0000-0000-00002C2F0000}"/>
    <cellStyle name="Normal 25 6" xfId="12106" xr:uid="{00000000-0005-0000-0000-00002D2F0000}"/>
    <cellStyle name="Normal 25 6 2" xfId="12107" xr:uid="{00000000-0005-0000-0000-00002E2F0000}"/>
    <cellStyle name="Normal 25 6 2 2" xfId="12108" xr:uid="{00000000-0005-0000-0000-00002F2F0000}"/>
    <cellStyle name="Normal 25 6 3" xfId="12109" xr:uid="{00000000-0005-0000-0000-0000302F0000}"/>
    <cellStyle name="Normal 25 7" xfId="12110" xr:uid="{00000000-0005-0000-0000-0000312F0000}"/>
    <cellStyle name="Normal 25 7 2" xfId="12111" xr:uid="{00000000-0005-0000-0000-0000322F0000}"/>
    <cellStyle name="Normal 25 8" xfId="12112" xr:uid="{00000000-0005-0000-0000-0000332F0000}"/>
    <cellStyle name="Normal 26" xfId="12113" xr:uid="{00000000-0005-0000-0000-0000342F0000}"/>
    <cellStyle name="Normal 26 2" xfId="12114" xr:uid="{00000000-0005-0000-0000-0000352F0000}"/>
    <cellStyle name="Normal 26 2 2" xfId="12115" xr:uid="{00000000-0005-0000-0000-0000362F0000}"/>
    <cellStyle name="Normal 26 2 2 2" xfId="12116" xr:uid="{00000000-0005-0000-0000-0000372F0000}"/>
    <cellStyle name="Normal 26 2 2 2 2" xfId="12117" xr:uid="{00000000-0005-0000-0000-0000382F0000}"/>
    <cellStyle name="Normal 26 2 2 3" xfId="12118" xr:uid="{00000000-0005-0000-0000-0000392F0000}"/>
    <cellStyle name="Normal 26 2 3" xfId="12119" xr:uid="{00000000-0005-0000-0000-00003A2F0000}"/>
    <cellStyle name="Normal 26 2 3 2" xfId="12120" xr:uid="{00000000-0005-0000-0000-00003B2F0000}"/>
    <cellStyle name="Normal 26 2 4" xfId="12121" xr:uid="{00000000-0005-0000-0000-00003C2F0000}"/>
    <cellStyle name="Normal 26 3" xfId="12122" xr:uid="{00000000-0005-0000-0000-00003D2F0000}"/>
    <cellStyle name="Normal 26 3 2" xfId="12123" xr:uid="{00000000-0005-0000-0000-00003E2F0000}"/>
    <cellStyle name="Normal 26 3 2 2" xfId="12124" xr:uid="{00000000-0005-0000-0000-00003F2F0000}"/>
    <cellStyle name="Normal 26 3 2 2 2" xfId="12125" xr:uid="{00000000-0005-0000-0000-0000402F0000}"/>
    <cellStyle name="Normal 26 3 2 3" xfId="12126" xr:uid="{00000000-0005-0000-0000-0000412F0000}"/>
    <cellStyle name="Normal 26 3 3" xfId="12127" xr:uid="{00000000-0005-0000-0000-0000422F0000}"/>
    <cellStyle name="Normal 26 3 3 2" xfId="12128" xr:uid="{00000000-0005-0000-0000-0000432F0000}"/>
    <cellStyle name="Normal 26 3 4" xfId="12129" xr:uid="{00000000-0005-0000-0000-0000442F0000}"/>
    <cellStyle name="Normal 26 4" xfId="12130" xr:uid="{00000000-0005-0000-0000-0000452F0000}"/>
    <cellStyle name="Normal 26 4 2" xfId="12131" xr:uid="{00000000-0005-0000-0000-0000462F0000}"/>
    <cellStyle name="Normal 26 4 2 2" xfId="12132" xr:uid="{00000000-0005-0000-0000-0000472F0000}"/>
    <cellStyle name="Normal 26 4 3" xfId="12133" xr:uid="{00000000-0005-0000-0000-0000482F0000}"/>
    <cellStyle name="Normal 26 5" xfId="12134" xr:uid="{00000000-0005-0000-0000-0000492F0000}"/>
    <cellStyle name="Normal 26 5 2" xfId="12135" xr:uid="{00000000-0005-0000-0000-00004A2F0000}"/>
    <cellStyle name="Normal 26 6" xfId="12136" xr:uid="{00000000-0005-0000-0000-00004B2F0000}"/>
    <cellStyle name="Normal 27" xfId="12137" xr:uid="{00000000-0005-0000-0000-00004C2F0000}"/>
    <cellStyle name="Normal 27 2" xfId="12138" xr:uid="{00000000-0005-0000-0000-00004D2F0000}"/>
    <cellStyle name="Normal 27 2 2" xfId="12139" xr:uid="{00000000-0005-0000-0000-00004E2F0000}"/>
    <cellStyle name="Normal 27 2 2 2" xfId="12140" xr:uid="{00000000-0005-0000-0000-00004F2F0000}"/>
    <cellStyle name="Normal 27 2 3" xfId="12141" xr:uid="{00000000-0005-0000-0000-0000502F0000}"/>
    <cellStyle name="Normal 27 3" xfId="12142" xr:uid="{00000000-0005-0000-0000-0000512F0000}"/>
    <cellStyle name="Normal 27 3 2" xfId="12143" xr:uid="{00000000-0005-0000-0000-0000522F0000}"/>
    <cellStyle name="Normal 27 4" xfId="12144" xr:uid="{00000000-0005-0000-0000-0000532F0000}"/>
    <cellStyle name="Normal 28" xfId="12145" xr:uid="{00000000-0005-0000-0000-0000542F0000}"/>
    <cellStyle name="Normal 28 2" xfId="12146" xr:uid="{00000000-0005-0000-0000-0000552F0000}"/>
    <cellStyle name="Normal 28 2 2" xfId="12147" xr:uid="{00000000-0005-0000-0000-0000562F0000}"/>
    <cellStyle name="Normal 28 2 2 2" xfId="12148" xr:uid="{00000000-0005-0000-0000-0000572F0000}"/>
    <cellStyle name="Normal 28 2 3" xfId="12149" xr:uid="{00000000-0005-0000-0000-0000582F0000}"/>
    <cellStyle name="Normal 28 3" xfId="12150" xr:uid="{00000000-0005-0000-0000-0000592F0000}"/>
    <cellStyle name="Normal 28 3 2" xfId="12151" xr:uid="{00000000-0005-0000-0000-00005A2F0000}"/>
    <cellStyle name="Normal 28 4" xfId="12152" xr:uid="{00000000-0005-0000-0000-00005B2F0000}"/>
    <cellStyle name="Normal 29" xfId="12153" xr:uid="{00000000-0005-0000-0000-00005C2F0000}"/>
    <cellStyle name="Normal 29 2" xfId="12154" xr:uid="{00000000-0005-0000-0000-00005D2F0000}"/>
    <cellStyle name="Normal 29 2 2" xfId="12155" xr:uid="{00000000-0005-0000-0000-00005E2F0000}"/>
    <cellStyle name="Normal 29 2 2 2" xfId="12156" xr:uid="{00000000-0005-0000-0000-00005F2F0000}"/>
    <cellStyle name="Normal 29 2 3" xfId="12157" xr:uid="{00000000-0005-0000-0000-0000602F0000}"/>
    <cellStyle name="Normal 29 3" xfId="12158" xr:uid="{00000000-0005-0000-0000-0000612F0000}"/>
    <cellStyle name="Normal 29 3 2" xfId="12159" xr:uid="{00000000-0005-0000-0000-0000622F0000}"/>
    <cellStyle name="Normal 29 4" xfId="12160" xr:uid="{00000000-0005-0000-0000-0000632F0000}"/>
    <cellStyle name="Normal 3" xfId="16" xr:uid="{00000000-0005-0000-0000-0000642F0000}"/>
    <cellStyle name="Normal 3 10" xfId="12161" xr:uid="{00000000-0005-0000-0000-0000652F0000}"/>
    <cellStyle name="Normal 3 10 2" xfId="12162" xr:uid="{00000000-0005-0000-0000-0000662F0000}"/>
    <cellStyle name="Normal 3 10 2 2" xfId="12163" xr:uid="{00000000-0005-0000-0000-0000672F0000}"/>
    <cellStyle name="Normal 3 10 2 2 2" xfId="12164" xr:uid="{00000000-0005-0000-0000-0000682F0000}"/>
    <cellStyle name="Normal 3 10 2 2 2 2" xfId="12165" xr:uid="{00000000-0005-0000-0000-0000692F0000}"/>
    <cellStyle name="Normal 3 10 2 2 2 2 2" xfId="12166" xr:uid="{00000000-0005-0000-0000-00006A2F0000}"/>
    <cellStyle name="Normal 3 10 2 2 2 2 2 2" xfId="12167" xr:uid="{00000000-0005-0000-0000-00006B2F0000}"/>
    <cellStyle name="Normal 3 10 2 2 2 2 3" xfId="12168" xr:uid="{00000000-0005-0000-0000-00006C2F0000}"/>
    <cellStyle name="Normal 3 10 2 2 2 3" xfId="12169" xr:uid="{00000000-0005-0000-0000-00006D2F0000}"/>
    <cellStyle name="Normal 3 10 2 2 2 3 2" xfId="12170" xr:uid="{00000000-0005-0000-0000-00006E2F0000}"/>
    <cellStyle name="Normal 3 10 2 2 2 4" xfId="12171" xr:uid="{00000000-0005-0000-0000-00006F2F0000}"/>
    <cellStyle name="Normal 3 10 2 2 3" xfId="12172" xr:uid="{00000000-0005-0000-0000-0000702F0000}"/>
    <cellStyle name="Normal 3 10 2 2 3 2" xfId="12173" xr:uid="{00000000-0005-0000-0000-0000712F0000}"/>
    <cellStyle name="Normal 3 10 2 2 3 2 2" xfId="12174" xr:uid="{00000000-0005-0000-0000-0000722F0000}"/>
    <cellStyle name="Normal 3 10 2 2 3 3" xfId="12175" xr:uid="{00000000-0005-0000-0000-0000732F0000}"/>
    <cellStyle name="Normal 3 10 2 2 4" xfId="12176" xr:uid="{00000000-0005-0000-0000-0000742F0000}"/>
    <cellStyle name="Normal 3 10 2 2 4 2" xfId="12177" xr:uid="{00000000-0005-0000-0000-0000752F0000}"/>
    <cellStyle name="Normal 3 10 2 2 5" xfId="12178" xr:uid="{00000000-0005-0000-0000-0000762F0000}"/>
    <cellStyle name="Normal 3 10 2 3" xfId="12179" xr:uid="{00000000-0005-0000-0000-0000772F0000}"/>
    <cellStyle name="Normal 3 10 2 3 2" xfId="12180" xr:uid="{00000000-0005-0000-0000-0000782F0000}"/>
    <cellStyle name="Normal 3 10 2 3 2 2" xfId="12181" xr:uid="{00000000-0005-0000-0000-0000792F0000}"/>
    <cellStyle name="Normal 3 10 2 3 2 2 2" xfId="12182" xr:uid="{00000000-0005-0000-0000-00007A2F0000}"/>
    <cellStyle name="Normal 3 10 2 3 2 3" xfId="12183" xr:uid="{00000000-0005-0000-0000-00007B2F0000}"/>
    <cellStyle name="Normal 3 10 2 3 3" xfId="12184" xr:uid="{00000000-0005-0000-0000-00007C2F0000}"/>
    <cellStyle name="Normal 3 10 2 3 3 2" xfId="12185" xr:uid="{00000000-0005-0000-0000-00007D2F0000}"/>
    <cellStyle name="Normal 3 10 2 3 4" xfId="12186" xr:uid="{00000000-0005-0000-0000-00007E2F0000}"/>
    <cellStyle name="Normal 3 10 2 4" xfId="12187" xr:uid="{00000000-0005-0000-0000-00007F2F0000}"/>
    <cellStyle name="Normal 3 10 2 4 2" xfId="12188" xr:uid="{00000000-0005-0000-0000-0000802F0000}"/>
    <cellStyle name="Normal 3 10 2 4 2 2" xfId="12189" xr:uid="{00000000-0005-0000-0000-0000812F0000}"/>
    <cellStyle name="Normal 3 10 2 4 2 2 2" xfId="12190" xr:uid="{00000000-0005-0000-0000-0000822F0000}"/>
    <cellStyle name="Normal 3 10 2 4 2 3" xfId="12191" xr:uid="{00000000-0005-0000-0000-0000832F0000}"/>
    <cellStyle name="Normal 3 10 2 4 3" xfId="12192" xr:uid="{00000000-0005-0000-0000-0000842F0000}"/>
    <cellStyle name="Normal 3 10 2 4 3 2" xfId="12193" xr:uid="{00000000-0005-0000-0000-0000852F0000}"/>
    <cellStyle name="Normal 3 10 2 4 4" xfId="12194" xr:uid="{00000000-0005-0000-0000-0000862F0000}"/>
    <cellStyle name="Normal 3 10 2 5" xfId="12195" xr:uid="{00000000-0005-0000-0000-0000872F0000}"/>
    <cellStyle name="Normal 3 10 2 5 2" xfId="12196" xr:uid="{00000000-0005-0000-0000-0000882F0000}"/>
    <cellStyle name="Normal 3 10 2 5 2 2" xfId="12197" xr:uid="{00000000-0005-0000-0000-0000892F0000}"/>
    <cellStyle name="Normal 3 10 2 5 3" xfId="12198" xr:uid="{00000000-0005-0000-0000-00008A2F0000}"/>
    <cellStyle name="Normal 3 10 2 6" xfId="12199" xr:uid="{00000000-0005-0000-0000-00008B2F0000}"/>
    <cellStyle name="Normal 3 10 2 6 2" xfId="12200" xr:uid="{00000000-0005-0000-0000-00008C2F0000}"/>
    <cellStyle name="Normal 3 10 2 7" xfId="12201" xr:uid="{00000000-0005-0000-0000-00008D2F0000}"/>
    <cellStyle name="Normal 3 10 2 7 2" xfId="12202" xr:uid="{00000000-0005-0000-0000-00008E2F0000}"/>
    <cellStyle name="Normal 3 10 2 8" xfId="12203" xr:uid="{00000000-0005-0000-0000-00008F2F0000}"/>
    <cellStyle name="Normal 3 10 3" xfId="12204" xr:uid="{00000000-0005-0000-0000-0000902F0000}"/>
    <cellStyle name="Normal 3 10 3 2" xfId="12205" xr:uid="{00000000-0005-0000-0000-0000912F0000}"/>
    <cellStyle name="Normal 3 10 3 2 2" xfId="12206" xr:uid="{00000000-0005-0000-0000-0000922F0000}"/>
    <cellStyle name="Normal 3 10 3 2 2 2" xfId="12207" xr:uid="{00000000-0005-0000-0000-0000932F0000}"/>
    <cellStyle name="Normal 3 10 3 2 2 2 2" xfId="12208" xr:uid="{00000000-0005-0000-0000-0000942F0000}"/>
    <cellStyle name="Normal 3 10 3 2 2 3" xfId="12209" xr:uid="{00000000-0005-0000-0000-0000952F0000}"/>
    <cellStyle name="Normal 3 10 3 2 3" xfId="12210" xr:uid="{00000000-0005-0000-0000-0000962F0000}"/>
    <cellStyle name="Normal 3 10 3 2 3 2" xfId="12211" xr:uid="{00000000-0005-0000-0000-0000972F0000}"/>
    <cellStyle name="Normal 3 10 3 2 4" xfId="12212" xr:uid="{00000000-0005-0000-0000-0000982F0000}"/>
    <cellStyle name="Normal 3 10 3 3" xfId="12213" xr:uid="{00000000-0005-0000-0000-0000992F0000}"/>
    <cellStyle name="Normal 3 10 3 3 2" xfId="12214" xr:uid="{00000000-0005-0000-0000-00009A2F0000}"/>
    <cellStyle name="Normal 3 10 3 3 2 2" xfId="12215" xr:uid="{00000000-0005-0000-0000-00009B2F0000}"/>
    <cellStyle name="Normal 3 10 3 3 3" xfId="12216" xr:uid="{00000000-0005-0000-0000-00009C2F0000}"/>
    <cellStyle name="Normal 3 10 3 4" xfId="12217" xr:uid="{00000000-0005-0000-0000-00009D2F0000}"/>
    <cellStyle name="Normal 3 10 3 4 2" xfId="12218" xr:uid="{00000000-0005-0000-0000-00009E2F0000}"/>
    <cellStyle name="Normal 3 10 3 5" xfId="12219" xr:uid="{00000000-0005-0000-0000-00009F2F0000}"/>
    <cellStyle name="Normal 3 10 4" xfId="12220" xr:uid="{00000000-0005-0000-0000-0000A02F0000}"/>
    <cellStyle name="Normal 3 10 4 2" xfId="12221" xr:uid="{00000000-0005-0000-0000-0000A12F0000}"/>
    <cellStyle name="Normal 3 10 4 2 2" xfId="12222" xr:uid="{00000000-0005-0000-0000-0000A22F0000}"/>
    <cellStyle name="Normal 3 10 4 2 2 2" xfId="12223" xr:uid="{00000000-0005-0000-0000-0000A32F0000}"/>
    <cellStyle name="Normal 3 10 4 2 3" xfId="12224" xr:uid="{00000000-0005-0000-0000-0000A42F0000}"/>
    <cellStyle name="Normal 3 10 4 3" xfId="12225" xr:uid="{00000000-0005-0000-0000-0000A52F0000}"/>
    <cellStyle name="Normal 3 10 4 3 2" xfId="12226" xr:uid="{00000000-0005-0000-0000-0000A62F0000}"/>
    <cellStyle name="Normal 3 10 4 4" xfId="12227" xr:uid="{00000000-0005-0000-0000-0000A72F0000}"/>
    <cellStyle name="Normal 3 10 5" xfId="12228" xr:uid="{00000000-0005-0000-0000-0000A82F0000}"/>
    <cellStyle name="Normal 3 10 5 2" xfId="12229" xr:uid="{00000000-0005-0000-0000-0000A92F0000}"/>
    <cellStyle name="Normal 3 10 5 2 2" xfId="12230" xr:uid="{00000000-0005-0000-0000-0000AA2F0000}"/>
    <cellStyle name="Normal 3 10 5 2 2 2" xfId="12231" xr:uid="{00000000-0005-0000-0000-0000AB2F0000}"/>
    <cellStyle name="Normal 3 10 5 2 3" xfId="12232" xr:uid="{00000000-0005-0000-0000-0000AC2F0000}"/>
    <cellStyle name="Normal 3 10 5 3" xfId="12233" xr:uid="{00000000-0005-0000-0000-0000AD2F0000}"/>
    <cellStyle name="Normal 3 10 5 3 2" xfId="12234" xr:uid="{00000000-0005-0000-0000-0000AE2F0000}"/>
    <cellStyle name="Normal 3 10 5 4" xfId="12235" xr:uid="{00000000-0005-0000-0000-0000AF2F0000}"/>
    <cellStyle name="Normal 3 10 6" xfId="12236" xr:uid="{00000000-0005-0000-0000-0000B02F0000}"/>
    <cellStyle name="Normal 3 10 6 2" xfId="12237" xr:uid="{00000000-0005-0000-0000-0000B12F0000}"/>
    <cellStyle name="Normal 3 10 6 2 2" xfId="12238" xr:uid="{00000000-0005-0000-0000-0000B22F0000}"/>
    <cellStyle name="Normal 3 10 6 3" xfId="12239" xr:uid="{00000000-0005-0000-0000-0000B32F0000}"/>
    <cellStyle name="Normal 3 10 7" xfId="12240" xr:uid="{00000000-0005-0000-0000-0000B42F0000}"/>
    <cellStyle name="Normal 3 10 7 2" xfId="12241" xr:uid="{00000000-0005-0000-0000-0000B52F0000}"/>
    <cellStyle name="Normal 3 10 8" xfId="12242" xr:uid="{00000000-0005-0000-0000-0000B62F0000}"/>
    <cellStyle name="Normal 3 10 8 2" xfId="12243" xr:uid="{00000000-0005-0000-0000-0000B72F0000}"/>
    <cellStyle name="Normal 3 10 9" xfId="12244" xr:uid="{00000000-0005-0000-0000-0000B82F0000}"/>
    <cellStyle name="Normal 3 10_T-straight with PEDs adjustor" xfId="12245" xr:uid="{00000000-0005-0000-0000-0000B92F0000}"/>
    <cellStyle name="Normal 3 11" xfId="12246" xr:uid="{00000000-0005-0000-0000-0000BA2F0000}"/>
    <cellStyle name="Normal 3 11 2" xfId="12247" xr:uid="{00000000-0005-0000-0000-0000BB2F0000}"/>
    <cellStyle name="Normal 3 11 2 2" xfId="12248" xr:uid="{00000000-0005-0000-0000-0000BC2F0000}"/>
    <cellStyle name="Normal 3 11 2 2 2" xfId="12249" xr:uid="{00000000-0005-0000-0000-0000BD2F0000}"/>
    <cellStyle name="Normal 3 11 2 2 2 2" xfId="12250" xr:uid="{00000000-0005-0000-0000-0000BE2F0000}"/>
    <cellStyle name="Normal 3 11 2 2 2 2 2" xfId="12251" xr:uid="{00000000-0005-0000-0000-0000BF2F0000}"/>
    <cellStyle name="Normal 3 11 2 2 2 3" xfId="12252" xr:uid="{00000000-0005-0000-0000-0000C02F0000}"/>
    <cellStyle name="Normal 3 11 2 2 3" xfId="12253" xr:uid="{00000000-0005-0000-0000-0000C12F0000}"/>
    <cellStyle name="Normal 3 11 2 2 3 2" xfId="12254" xr:uid="{00000000-0005-0000-0000-0000C22F0000}"/>
    <cellStyle name="Normal 3 11 2 2 4" xfId="12255" xr:uid="{00000000-0005-0000-0000-0000C32F0000}"/>
    <cellStyle name="Normal 3 11 2 3" xfId="12256" xr:uid="{00000000-0005-0000-0000-0000C42F0000}"/>
    <cellStyle name="Normal 3 11 2 3 2" xfId="12257" xr:uid="{00000000-0005-0000-0000-0000C52F0000}"/>
    <cellStyle name="Normal 3 11 2 3 2 2" xfId="12258" xr:uid="{00000000-0005-0000-0000-0000C62F0000}"/>
    <cellStyle name="Normal 3 11 2 3 3" xfId="12259" xr:uid="{00000000-0005-0000-0000-0000C72F0000}"/>
    <cellStyle name="Normal 3 11 2 4" xfId="12260" xr:uid="{00000000-0005-0000-0000-0000C82F0000}"/>
    <cellStyle name="Normal 3 11 2 4 2" xfId="12261" xr:uid="{00000000-0005-0000-0000-0000C92F0000}"/>
    <cellStyle name="Normal 3 11 2 5" xfId="12262" xr:uid="{00000000-0005-0000-0000-0000CA2F0000}"/>
    <cellStyle name="Normal 3 11 3" xfId="12263" xr:uid="{00000000-0005-0000-0000-0000CB2F0000}"/>
    <cellStyle name="Normal 3 11 3 2" xfId="12264" xr:uid="{00000000-0005-0000-0000-0000CC2F0000}"/>
    <cellStyle name="Normal 3 11 3 2 2" xfId="12265" xr:uid="{00000000-0005-0000-0000-0000CD2F0000}"/>
    <cellStyle name="Normal 3 11 3 2 2 2" xfId="12266" xr:uid="{00000000-0005-0000-0000-0000CE2F0000}"/>
    <cellStyle name="Normal 3 11 3 2 3" xfId="12267" xr:uid="{00000000-0005-0000-0000-0000CF2F0000}"/>
    <cellStyle name="Normal 3 11 3 3" xfId="12268" xr:uid="{00000000-0005-0000-0000-0000D02F0000}"/>
    <cellStyle name="Normal 3 11 3 3 2" xfId="12269" xr:uid="{00000000-0005-0000-0000-0000D12F0000}"/>
    <cellStyle name="Normal 3 11 3 4" xfId="12270" xr:uid="{00000000-0005-0000-0000-0000D22F0000}"/>
    <cellStyle name="Normal 3 11 4" xfId="12271" xr:uid="{00000000-0005-0000-0000-0000D32F0000}"/>
    <cellStyle name="Normal 3 11 4 2" xfId="12272" xr:uid="{00000000-0005-0000-0000-0000D42F0000}"/>
    <cellStyle name="Normal 3 11 4 2 2" xfId="12273" xr:uid="{00000000-0005-0000-0000-0000D52F0000}"/>
    <cellStyle name="Normal 3 11 4 2 2 2" xfId="12274" xr:uid="{00000000-0005-0000-0000-0000D62F0000}"/>
    <cellStyle name="Normal 3 11 4 2 3" xfId="12275" xr:uid="{00000000-0005-0000-0000-0000D72F0000}"/>
    <cellStyle name="Normal 3 11 4 3" xfId="12276" xr:uid="{00000000-0005-0000-0000-0000D82F0000}"/>
    <cellStyle name="Normal 3 11 4 3 2" xfId="12277" xr:uid="{00000000-0005-0000-0000-0000D92F0000}"/>
    <cellStyle name="Normal 3 11 4 4" xfId="12278" xr:uid="{00000000-0005-0000-0000-0000DA2F0000}"/>
    <cellStyle name="Normal 3 11 5" xfId="12279" xr:uid="{00000000-0005-0000-0000-0000DB2F0000}"/>
    <cellStyle name="Normal 3 11 5 2" xfId="12280" xr:uid="{00000000-0005-0000-0000-0000DC2F0000}"/>
    <cellStyle name="Normal 3 11 5 2 2" xfId="12281" xr:uid="{00000000-0005-0000-0000-0000DD2F0000}"/>
    <cellStyle name="Normal 3 11 5 3" xfId="12282" xr:uid="{00000000-0005-0000-0000-0000DE2F0000}"/>
    <cellStyle name="Normal 3 11 6" xfId="12283" xr:uid="{00000000-0005-0000-0000-0000DF2F0000}"/>
    <cellStyle name="Normal 3 11 6 2" xfId="12284" xr:uid="{00000000-0005-0000-0000-0000E02F0000}"/>
    <cellStyle name="Normal 3 11 7" xfId="12285" xr:uid="{00000000-0005-0000-0000-0000E12F0000}"/>
    <cellStyle name="Normal 3 11 7 2" xfId="12286" xr:uid="{00000000-0005-0000-0000-0000E22F0000}"/>
    <cellStyle name="Normal 3 11 8" xfId="12287" xr:uid="{00000000-0005-0000-0000-0000E32F0000}"/>
    <cellStyle name="Normal 3 12" xfId="12288" xr:uid="{00000000-0005-0000-0000-0000E42F0000}"/>
    <cellStyle name="Normal 3 12 2" xfId="12289" xr:uid="{00000000-0005-0000-0000-0000E52F0000}"/>
    <cellStyle name="Normal 3 12 2 2" xfId="12290" xr:uid="{00000000-0005-0000-0000-0000E62F0000}"/>
    <cellStyle name="Normal 3 12 2 2 2" xfId="12291" xr:uid="{00000000-0005-0000-0000-0000E72F0000}"/>
    <cellStyle name="Normal 3 12 2 2 2 2" xfId="12292" xr:uid="{00000000-0005-0000-0000-0000E82F0000}"/>
    <cellStyle name="Normal 3 12 2 2 2 2 2" xfId="12293" xr:uid="{00000000-0005-0000-0000-0000E92F0000}"/>
    <cellStyle name="Normal 3 12 2 2 2 3" xfId="12294" xr:uid="{00000000-0005-0000-0000-0000EA2F0000}"/>
    <cellStyle name="Normal 3 12 2 2 3" xfId="12295" xr:uid="{00000000-0005-0000-0000-0000EB2F0000}"/>
    <cellStyle name="Normal 3 12 2 2 3 2" xfId="12296" xr:uid="{00000000-0005-0000-0000-0000EC2F0000}"/>
    <cellStyle name="Normal 3 12 2 2 4" xfId="12297" xr:uid="{00000000-0005-0000-0000-0000ED2F0000}"/>
    <cellStyle name="Normal 3 12 2 3" xfId="12298" xr:uid="{00000000-0005-0000-0000-0000EE2F0000}"/>
    <cellStyle name="Normal 3 12 2 3 2" xfId="12299" xr:uid="{00000000-0005-0000-0000-0000EF2F0000}"/>
    <cellStyle name="Normal 3 12 2 3 2 2" xfId="12300" xr:uid="{00000000-0005-0000-0000-0000F02F0000}"/>
    <cellStyle name="Normal 3 12 2 3 3" xfId="12301" xr:uid="{00000000-0005-0000-0000-0000F12F0000}"/>
    <cellStyle name="Normal 3 12 2 4" xfId="12302" xr:uid="{00000000-0005-0000-0000-0000F22F0000}"/>
    <cellStyle name="Normal 3 12 2 4 2" xfId="12303" xr:uid="{00000000-0005-0000-0000-0000F32F0000}"/>
    <cellStyle name="Normal 3 12 2 5" xfId="12304" xr:uid="{00000000-0005-0000-0000-0000F42F0000}"/>
    <cellStyle name="Normal 3 12 2 6" xfId="12305" xr:uid="{00000000-0005-0000-0000-0000F52F0000}"/>
    <cellStyle name="Normal 3 12 3" xfId="12306" xr:uid="{00000000-0005-0000-0000-0000F62F0000}"/>
    <cellStyle name="Normal 3 12 3 2" xfId="12307" xr:uid="{00000000-0005-0000-0000-0000F72F0000}"/>
    <cellStyle name="Normal 3 12 3 2 2" xfId="12308" xr:uid="{00000000-0005-0000-0000-0000F82F0000}"/>
    <cellStyle name="Normal 3 12 3 2 2 2" xfId="12309" xr:uid="{00000000-0005-0000-0000-0000F92F0000}"/>
    <cellStyle name="Normal 3 12 3 2 3" xfId="12310" xr:uid="{00000000-0005-0000-0000-0000FA2F0000}"/>
    <cellStyle name="Normal 3 12 3 3" xfId="12311" xr:uid="{00000000-0005-0000-0000-0000FB2F0000}"/>
    <cellStyle name="Normal 3 12 3 3 2" xfId="12312" xr:uid="{00000000-0005-0000-0000-0000FC2F0000}"/>
    <cellStyle name="Normal 3 12 3 4" xfId="12313" xr:uid="{00000000-0005-0000-0000-0000FD2F0000}"/>
    <cellStyle name="Normal 3 12 4" xfId="12314" xr:uid="{00000000-0005-0000-0000-0000FE2F0000}"/>
    <cellStyle name="Normal 3 12 4 2" xfId="12315" xr:uid="{00000000-0005-0000-0000-0000FF2F0000}"/>
    <cellStyle name="Normal 3 12 4 2 2" xfId="12316" xr:uid="{00000000-0005-0000-0000-000000300000}"/>
    <cellStyle name="Normal 3 12 4 2 2 2" xfId="12317" xr:uid="{00000000-0005-0000-0000-000001300000}"/>
    <cellStyle name="Normal 3 12 4 2 3" xfId="12318" xr:uid="{00000000-0005-0000-0000-000002300000}"/>
    <cellStyle name="Normal 3 12 4 3" xfId="12319" xr:uid="{00000000-0005-0000-0000-000003300000}"/>
    <cellStyle name="Normal 3 12 4 3 2" xfId="12320" xr:uid="{00000000-0005-0000-0000-000004300000}"/>
    <cellStyle name="Normal 3 12 4 4" xfId="12321" xr:uid="{00000000-0005-0000-0000-000005300000}"/>
    <cellStyle name="Normal 3 12 5" xfId="12322" xr:uid="{00000000-0005-0000-0000-000006300000}"/>
    <cellStyle name="Normal 3 12 5 2" xfId="12323" xr:uid="{00000000-0005-0000-0000-000007300000}"/>
    <cellStyle name="Normal 3 12 5 2 2" xfId="12324" xr:uid="{00000000-0005-0000-0000-000008300000}"/>
    <cellStyle name="Normal 3 12 5 3" xfId="12325" xr:uid="{00000000-0005-0000-0000-000009300000}"/>
    <cellStyle name="Normal 3 12 6" xfId="12326" xr:uid="{00000000-0005-0000-0000-00000A300000}"/>
    <cellStyle name="Normal 3 12 6 2" xfId="12327" xr:uid="{00000000-0005-0000-0000-00000B300000}"/>
    <cellStyle name="Normal 3 12 7" xfId="12328" xr:uid="{00000000-0005-0000-0000-00000C300000}"/>
    <cellStyle name="Normal 3 12 7 2" xfId="12329" xr:uid="{00000000-0005-0000-0000-00000D300000}"/>
    <cellStyle name="Normal 3 12 8" xfId="12330" xr:uid="{00000000-0005-0000-0000-00000E300000}"/>
    <cellStyle name="Normal 3 12 9" xfId="12331" xr:uid="{00000000-0005-0000-0000-00000F300000}"/>
    <cellStyle name="Normal 3 13" xfId="12332" xr:uid="{00000000-0005-0000-0000-000010300000}"/>
    <cellStyle name="Normal 3 13 2" xfId="12333" xr:uid="{00000000-0005-0000-0000-000011300000}"/>
    <cellStyle name="Normal 3 13 2 2" xfId="12334" xr:uid="{00000000-0005-0000-0000-000012300000}"/>
    <cellStyle name="Normal 3 13 2 2 2" xfId="12335" xr:uid="{00000000-0005-0000-0000-000013300000}"/>
    <cellStyle name="Normal 3 13 2 2 2 2" xfId="12336" xr:uid="{00000000-0005-0000-0000-000014300000}"/>
    <cellStyle name="Normal 3 13 2 2 2 2 2" xfId="12337" xr:uid="{00000000-0005-0000-0000-000015300000}"/>
    <cellStyle name="Normal 3 13 2 2 2 3" xfId="12338" xr:uid="{00000000-0005-0000-0000-000016300000}"/>
    <cellStyle name="Normal 3 13 2 2 3" xfId="12339" xr:uid="{00000000-0005-0000-0000-000017300000}"/>
    <cellStyle name="Normal 3 13 2 2 3 2" xfId="12340" xr:uid="{00000000-0005-0000-0000-000018300000}"/>
    <cellStyle name="Normal 3 13 2 2 4" xfId="12341" xr:uid="{00000000-0005-0000-0000-000019300000}"/>
    <cellStyle name="Normal 3 13 2 3" xfId="12342" xr:uid="{00000000-0005-0000-0000-00001A300000}"/>
    <cellStyle name="Normal 3 13 2 3 2" xfId="12343" xr:uid="{00000000-0005-0000-0000-00001B300000}"/>
    <cellStyle name="Normal 3 13 2 3 2 2" xfId="12344" xr:uid="{00000000-0005-0000-0000-00001C300000}"/>
    <cellStyle name="Normal 3 13 2 3 3" xfId="12345" xr:uid="{00000000-0005-0000-0000-00001D300000}"/>
    <cellStyle name="Normal 3 13 2 4" xfId="12346" xr:uid="{00000000-0005-0000-0000-00001E300000}"/>
    <cellStyle name="Normal 3 13 2 4 2" xfId="12347" xr:uid="{00000000-0005-0000-0000-00001F300000}"/>
    <cellStyle name="Normal 3 13 2 5" xfId="12348" xr:uid="{00000000-0005-0000-0000-000020300000}"/>
    <cellStyle name="Normal 3 13 2 6" xfId="12349" xr:uid="{00000000-0005-0000-0000-000021300000}"/>
    <cellStyle name="Normal 3 13 3" xfId="12350" xr:uid="{00000000-0005-0000-0000-000022300000}"/>
    <cellStyle name="Normal 3 13 3 2" xfId="12351" xr:uid="{00000000-0005-0000-0000-000023300000}"/>
    <cellStyle name="Normal 3 13 3 2 2" xfId="12352" xr:uid="{00000000-0005-0000-0000-000024300000}"/>
    <cellStyle name="Normal 3 13 3 2 2 2" xfId="12353" xr:uid="{00000000-0005-0000-0000-000025300000}"/>
    <cellStyle name="Normal 3 13 3 2 3" xfId="12354" xr:uid="{00000000-0005-0000-0000-000026300000}"/>
    <cellStyle name="Normal 3 13 3 3" xfId="12355" xr:uid="{00000000-0005-0000-0000-000027300000}"/>
    <cellStyle name="Normal 3 13 3 3 2" xfId="12356" xr:uid="{00000000-0005-0000-0000-000028300000}"/>
    <cellStyle name="Normal 3 13 3 4" xfId="12357" xr:uid="{00000000-0005-0000-0000-000029300000}"/>
    <cellStyle name="Normal 3 13 4" xfId="12358" xr:uid="{00000000-0005-0000-0000-00002A300000}"/>
    <cellStyle name="Normal 3 13 4 2" xfId="12359" xr:uid="{00000000-0005-0000-0000-00002B300000}"/>
    <cellStyle name="Normal 3 13 4 2 2" xfId="12360" xr:uid="{00000000-0005-0000-0000-00002C300000}"/>
    <cellStyle name="Normal 3 13 4 3" xfId="12361" xr:uid="{00000000-0005-0000-0000-00002D300000}"/>
    <cellStyle name="Normal 3 13 5" xfId="12362" xr:uid="{00000000-0005-0000-0000-00002E300000}"/>
    <cellStyle name="Normal 3 13 5 2" xfId="12363" xr:uid="{00000000-0005-0000-0000-00002F300000}"/>
    <cellStyle name="Normal 3 13 6" xfId="12364" xr:uid="{00000000-0005-0000-0000-000030300000}"/>
    <cellStyle name="Normal 3 13 7" xfId="12365" xr:uid="{00000000-0005-0000-0000-000031300000}"/>
    <cellStyle name="Normal 3 14" xfId="12366" xr:uid="{00000000-0005-0000-0000-000032300000}"/>
    <cellStyle name="Normal 3 14 2" xfId="12367" xr:uid="{00000000-0005-0000-0000-000033300000}"/>
    <cellStyle name="Normal 3 14 2 2" xfId="12368" xr:uid="{00000000-0005-0000-0000-000034300000}"/>
    <cellStyle name="Normal 3 14 2 2 2" xfId="12369" xr:uid="{00000000-0005-0000-0000-000035300000}"/>
    <cellStyle name="Normal 3 14 2 2 2 2" xfId="12370" xr:uid="{00000000-0005-0000-0000-000036300000}"/>
    <cellStyle name="Normal 3 14 2 2 2 2 2" xfId="12371" xr:uid="{00000000-0005-0000-0000-000037300000}"/>
    <cellStyle name="Normal 3 14 2 2 2 3" xfId="12372" xr:uid="{00000000-0005-0000-0000-000038300000}"/>
    <cellStyle name="Normal 3 14 2 2 3" xfId="12373" xr:uid="{00000000-0005-0000-0000-000039300000}"/>
    <cellStyle name="Normal 3 14 2 2 3 2" xfId="12374" xr:uid="{00000000-0005-0000-0000-00003A300000}"/>
    <cellStyle name="Normal 3 14 2 2 4" xfId="12375" xr:uid="{00000000-0005-0000-0000-00003B300000}"/>
    <cellStyle name="Normal 3 14 2 3" xfId="12376" xr:uid="{00000000-0005-0000-0000-00003C300000}"/>
    <cellStyle name="Normal 3 14 2 3 2" xfId="12377" xr:uid="{00000000-0005-0000-0000-00003D300000}"/>
    <cellStyle name="Normal 3 14 2 3 2 2" xfId="12378" xr:uid="{00000000-0005-0000-0000-00003E300000}"/>
    <cellStyle name="Normal 3 14 2 3 3" xfId="12379" xr:uid="{00000000-0005-0000-0000-00003F300000}"/>
    <cellStyle name="Normal 3 14 2 4" xfId="12380" xr:uid="{00000000-0005-0000-0000-000040300000}"/>
    <cellStyle name="Normal 3 14 2 4 2" xfId="12381" xr:uid="{00000000-0005-0000-0000-000041300000}"/>
    <cellStyle name="Normal 3 14 2 5" xfId="12382" xr:uid="{00000000-0005-0000-0000-000042300000}"/>
    <cellStyle name="Normal 3 14 3" xfId="12383" xr:uid="{00000000-0005-0000-0000-000043300000}"/>
    <cellStyle name="Normal 3 14 3 2" xfId="12384" xr:uid="{00000000-0005-0000-0000-000044300000}"/>
    <cellStyle name="Normal 3 14 3 2 2" xfId="12385" xr:uid="{00000000-0005-0000-0000-000045300000}"/>
    <cellStyle name="Normal 3 14 3 2 2 2" xfId="12386" xr:uid="{00000000-0005-0000-0000-000046300000}"/>
    <cellStyle name="Normal 3 14 3 2 3" xfId="12387" xr:uid="{00000000-0005-0000-0000-000047300000}"/>
    <cellStyle name="Normal 3 14 3 3" xfId="12388" xr:uid="{00000000-0005-0000-0000-000048300000}"/>
    <cellStyle name="Normal 3 14 3 3 2" xfId="12389" xr:uid="{00000000-0005-0000-0000-000049300000}"/>
    <cellStyle name="Normal 3 14 3 4" xfId="12390" xr:uid="{00000000-0005-0000-0000-00004A300000}"/>
    <cellStyle name="Normal 3 14 4" xfId="12391" xr:uid="{00000000-0005-0000-0000-00004B300000}"/>
    <cellStyle name="Normal 3 14 4 2" xfId="12392" xr:uid="{00000000-0005-0000-0000-00004C300000}"/>
    <cellStyle name="Normal 3 14 4 2 2" xfId="12393" xr:uid="{00000000-0005-0000-0000-00004D300000}"/>
    <cellStyle name="Normal 3 14 4 3" xfId="12394" xr:uid="{00000000-0005-0000-0000-00004E300000}"/>
    <cellStyle name="Normal 3 14 5" xfId="12395" xr:uid="{00000000-0005-0000-0000-00004F300000}"/>
    <cellStyle name="Normal 3 14 5 2" xfId="12396" xr:uid="{00000000-0005-0000-0000-000050300000}"/>
    <cellStyle name="Normal 3 14 6" xfId="12397" xr:uid="{00000000-0005-0000-0000-000051300000}"/>
    <cellStyle name="Normal 3 14 7" xfId="12398" xr:uid="{00000000-0005-0000-0000-000052300000}"/>
    <cellStyle name="Normal 3 15" xfId="12399" xr:uid="{00000000-0005-0000-0000-000053300000}"/>
    <cellStyle name="Normal 3 15 2" xfId="12400" xr:uid="{00000000-0005-0000-0000-000054300000}"/>
    <cellStyle name="Normal 3 15 2 2" xfId="12401" xr:uid="{00000000-0005-0000-0000-000055300000}"/>
    <cellStyle name="Normal 3 15 2 2 2" xfId="12402" xr:uid="{00000000-0005-0000-0000-000056300000}"/>
    <cellStyle name="Normal 3 15 2 2 2 2" xfId="12403" xr:uid="{00000000-0005-0000-0000-000057300000}"/>
    <cellStyle name="Normal 3 15 2 2 3" xfId="12404" xr:uid="{00000000-0005-0000-0000-000058300000}"/>
    <cellStyle name="Normal 3 15 2 3" xfId="12405" xr:uid="{00000000-0005-0000-0000-000059300000}"/>
    <cellStyle name="Normal 3 15 2 3 2" xfId="12406" xr:uid="{00000000-0005-0000-0000-00005A300000}"/>
    <cellStyle name="Normal 3 15 2 4" xfId="12407" xr:uid="{00000000-0005-0000-0000-00005B300000}"/>
    <cellStyle name="Normal 3 15 3" xfId="12408" xr:uid="{00000000-0005-0000-0000-00005C300000}"/>
    <cellStyle name="Normal 3 15 3 2" xfId="12409" xr:uid="{00000000-0005-0000-0000-00005D300000}"/>
    <cellStyle name="Normal 3 15 3 2 2" xfId="12410" xr:uid="{00000000-0005-0000-0000-00005E300000}"/>
    <cellStyle name="Normal 3 15 3 3" xfId="12411" xr:uid="{00000000-0005-0000-0000-00005F300000}"/>
    <cellStyle name="Normal 3 15 4" xfId="12412" xr:uid="{00000000-0005-0000-0000-000060300000}"/>
    <cellStyle name="Normal 3 15 4 2" xfId="12413" xr:uid="{00000000-0005-0000-0000-000061300000}"/>
    <cellStyle name="Normal 3 15 5" xfId="12414" xr:uid="{00000000-0005-0000-0000-000062300000}"/>
    <cellStyle name="Normal 3 16" xfId="12415" xr:uid="{00000000-0005-0000-0000-000063300000}"/>
    <cellStyle name="Normal 3 16 2" xfId="12416" xr:uid="{00000000-0005-0000-0000-000064300000}"/>
    <cellStyle name="Normal 3 16 2 2" xfId="12417" xr:uid="{00000000-0005-0000-0000-000065300000}"/>
    <cellStyle name="Normal 3 16 2 2 2" xfId="12418" xr:uid="{00000000-0005-0000-0000-000066300000}"/>
    <cellStyle name="Normal 3 16 2 3" xfId="12419" xr:uid="{00000000-0005-0000-0000-000067300000}"/>
    <cellStyle name="Normal 3 16 3" xfId="12420" xr:uid="{00000000-0005-0000-0000-000068300000}"/>
    <cellStyle name="Normal 3 16 3 2" xfId="12421" xr:uid="{00000000-0005-0000-0000-000069300000}"/>
    <cellStyle name="Normal 3 16 4" xfId="12422" xr:uid="{00000000-0005-0000-0000-00006A300000}"/>
    <cellStyle name="Normal 3 17" xfId="12423" xr:uid="{00000000-0005-0000-0000-00006B300000}"/>
    <cellStyle name="Normal 3 17 2" xfId="12424" xr:uid="{00000000-0005-0000-0000-00006C300000}"/>
    <cellStyle name="Normal 3 17 2 2" xfId="12425" xr:uid="{00000000-0005-0000-0000-00006D300000}"/>
    <cellStyle name="Normal 3 17 2 2 2" xfId="12426" xr:uid="{00000000-0005-0000-0000-00006E300000}"/>
    <cellStyle name="Normal 3 17 2 3" xfId="12427" xr:uid="{00000000-0005-0000-0000-00006F300000}"/>
    <cellStyle name="Normal 3 17 3" xfId="12428" xr:uid="{00000000-0005-0000-0000-000070300000}"/>
    <cellStyle name="Normal 3 17 3 2" xfId="12429" xr:uid="{00000000-0005-0000-0000-000071300000}"/>
    <cellStyle name="Normal 3 17 4" xfId="12430" xr:uid="{00000000-0005-0000-0000-000072300000}"/>
    <cellStyle name="Normal 3 18" xfId="12431" xr:uid="{00000000-0005-0000-0000-000073300000}"/>
    <cellStyle name="Normal 3 18 2" xfId="12432" xr:uid="{00000000-0005-0000-0000-000074300000}"/>
    <cellStyle name="Normal 3 18 2 2" xfId="12433" xr:uid="{00000000-0005-0000-0000-000075300000}"/>
    <cellStyle name="Normal 3 18 2 2 2" xfId="12434" xr:uid="{00000000-0005-0000-0000-000076300000}"/>
    <cellStyle name="Normal 3 18 2 3" xfId="12435" xr:uid="{00000000-0005-0000-0000-000077300000}"/>
    <cellStyle name="Normal 3 18 3" xfId="12436" xr:uid="{00000000-0005-0000-0000-000078300000}"/>
    <cellStyle name="Normal 3 18 3 2" xfId="12437" xr:uid="{00000000-0005-0000-0000-000079300000}"/>
    <cellStyle name="Normal 3 18 4" xfId="12438" xr:uid="{00000000-0005-0000-0000-00007A300000}"/>
    <cellStyle name="Normal 3 19" xfId="12439" xr:uid="{00000000-0005-0000-0000-00007B300000}"/>
    <cellStyle name="Normal 3 19 2" xfId="12440" xr:uid="{00000000-0005-0000-0000-00007C300000}"/>
    <cellStyle name="Normal 3 19 2 2" xfId="12441" xr:uid="{00000000-0005-0000-0000-00007D300000}"/>
    <cellStyle name="Normal 3 19 3" xfId="12442" xr:uid="{00000000-0005-0000-0000-00007E300000}"/>
    <cellStyle name="Normal 3 2" xfId="37" xr:uid="{00000000-0005-0000-0000-00007F300000}"/>
    <cellStyle name="Normal 3 2 10" xfId="12443" xr:uid="{00000000-0005-0000-0000-000080300000}"/>
    <cellStyle name="Normal 3 2 10 2" xfId="12444" xr:uid="{00000000-0005-0000-0000-000081300000}"/>
    <cellStyle name="Normal 3 2 10 2 2" xfId="12445" xr:uid="{00000000-0005-0000-0000-000082300000}"/>
    <cellStyle name="Normal 3 2 10 2 2 2" xfId="12446" xr:uid="{00000000-0005-0000-0000-000083300000}"/>
    <cellStyle name="Normal 3 2 10 2 2 2 2" xfId="12447" xr:uid="{00000000-0005-0000-0000-000084300000}"/>
    <cellStyle name="Normal 3 2 10 2 2 2 2 2" xfId="12448" xr:uid="{00000000-0005-0000-0000-000085300000}"/>
    <cellStyle name="Normal 3 2 10 2 2 2 3" xfId="12449" xr:uid="{00000000-0005-0000-0000-000086300000}"/>
    <cellStyle name="Normal 3 2 10 2 2 3" xfId="12450" xr:uid="{00000000-0005-0000-0000-000087300000}"/>
    <cellStyle name="Normal 3 2 10 2 2 3 2" xfId="12451" xr:uid="{00000000-0005-0000-0000-000088300000}"/>
    <cellStyle name="Normal 3 2 10 2 2 4" xfId="12452" xr:uid="{00000000-0005-0000-0000-000089300000}"/>
    <cellStyle name="Normal 3 2 10 2 3" xfId="12453" xr:uid="{00000000-0005-0000-0000-00008A300000}"/>
    <cellStyle name="Normal 3 2 10 2 3 2" xfId="12454" xr:uid="{00000000-0005-0000-0000-00008B300000}"/>
    <cellStyle name="Normal 3 2 10 2 3 2 2" xfId="12455" xr:uid="{00000000-0005-0000-0000-00008C300000}"/>
    <cellStyle name="Normal 3 2 10 2 3 3" xfId="12456" xr:uid="{00000000-0005-0000-0000-00008D300000}"/>
    <cellStyle name="Normal 3 2 10 2 4" xfId="12457" xr:uid="{00000000-0005-0000-0000-00008E300000}"/>
    <cellStyle name="Normal 3 2 10 2 4 2" xfId="12458" xr:uid="{00000000-0005-0000-0000-00008F300000}"/>
    <cellStyle name="Normal 3 2 10 2 5" xfId="12459" xr:uid="{00000000-0005-0000-0000-000090300000}"/>
    <cellStyle name="Normal 3 2 10 3" xfId="12460" xr:uid="{00000000-0005-0000-0000-000091300000}"/>
    <cellStyle name="Normal 3 2 10 3 2" xfId="12461" xr:uid="{00000000-0005-0000-0000-000092300000}"/>
    <cellStyle name="Normal 3 2 10 3 2 2" xfId="12462" xr:uid="{00000000-0005-0000-0000-000093300000}"/>
    <cellStyle name="Normal 3 2 10 3 2 2 2" xfId="12463" xr:uid="{00000000-0005-0000-0000-000094300000}"/>
    <cellStyle name="Normal 3 2 10 3 2 3" xfId="12464" xr:uid="{00000000-0005-0000-0000-000095300000}"/>
    <cellStyle name="Normal 3 2 10 3 3" xfId="12465" xr:uid="{00000000-0005-0000-0000-000096300000}"/>
    <cellStyle name="Normal 3 2 10 3 3 2" xfId="12466" xr:uid="{00000000-0005-0000-0000-000097300000}"/>
    <cellStyle name="Normal 3 2 10 3 4" xfId="12467" xr:uid="{00000000-0005-0000-0000-000098300000}"/>
    <cellStyle name="Normal 3 2 10 4" xfId="12468" xr:uid="{00000000-0005-0000-0000-000099300000}"/>
    <cellStyle name="Normal 3 2 10 4 2" xfId="12469" xr:uid="{00000000-0005-0000-0000-00009A300000}"/>
    <cellStyle name="Normal 3 2 10 4 2 2" xfId="12470" xr:uid="{00000000-0005-0000-0000-00009B300000}"/>
    <cellStyle name="Normal 3 2 10 4 2 2 2" xfId="12471" xr:uid="{00000000-0005-0000-0000-00009C300000}"/>
    <cellStyle name="Normal 3 2 10 4 2 3" xfId="12472" xr:uid="{00000000-0005-0000-0000-00009D300000}"/>
    <cellStyle name="Normal 3 2 10 4 3" xfId="12473" xr:uid="{00000000-0005-0000-0000-00009E300000}"/>
    <cellStyle name="Normal 3 2 10 4 3 2" xfId="12474" xr:uid="{00000000-0005-0000-0000-00009F300000}"/>
    <cellStyle name="Normal 3 2 10 4 4" xfId="12475" xr:uid="{00000000-0005-0000-0000-0000A0300000}"/>
    <cellStyle name="Normal 3 2 10 5" xfId="12476" xr:uid="{00000000-0005-0000-0000-0000A1300000}"/>
    <cellStyle name="Normal 3 2 10 5 2" xfId="12477" xr:uid="{00000000-0005-0000-0000-0000A2300000}"/>
    <cellStyle name="Normal 3 2 10 5 2 2" xfId="12478" xr:uid="{00000000-0005-0000-0000-0000A3300000}"/>
    <cellStyle name="Normal 3 2 10 5 3" xfId="12479" xr:uid="{00000000-0005-0000-0000-0000A4300000}"/>
    <cellStyle name="Normal 3 2 10 6" xfId="12480" xr:uid="{00000000-0005-0000-0000-0000A5300000}"/>
    <cellStyle name="Normal 3 2 10 6 2" xfId="12481" xr:uid="{00000000-0005-0000-0000-0000A6300000}"/>
    <cellStyle name="Normal 3 2 10 7" xfId="12482" xr:uid="{00000000-0005-0000-0000-0000A7300000}"/>
    <cellStyle name="Normal 3 2 10 7 2" xfId="12483" xr:uid="{00000000-0005-0000-0000-0000A8300000}"/>
    <cellStyle name="Normal 3 2 10 8" xfId="12484" xr:uid="{00000000-0005-0000-0000-0000A9300000}"/>
    <cellStyle name="Normal 3 2 11" xfId="12485" xr:uid="{00000000-0005-0000-0000-0000AA300000}"/>
    <cellStyle name="Normal 3 2 11 2" xfId="12486" xr:uid="{00000000-0005-0000-0000-0000AB300000}"/>
    <cellStyle name="Normal 3 2 11 2 2" xfId="12487" xr:uid="{00000000-0005-0000-0000-0000AC300000}"/>
    <cellStyle name="Normal 3 2 11 2 2 2" xfId="12488" xr:uid="{00000000-0005-0000-0000-0000AD300000}"/>
    <cellStyle name="Normal 3 2 11 2 2 2 2" xfId="12489" xr:uid="{00000000-0005-0000-0000-0000AE300000}"/>
    <cellStyle name="Normal 3 2 11 2 2 2 2 2" xfId="12490" xr:uid="{00000000-0005-0000-0000-0000AF300000}"/>
    <cellStyle name="Normal 3 2 11 2 2 2 3" xfId="12491" xr:uid="{00000000-0005-0000-0000-0000B0300000}"/>
    <cellStyle name="Normal 3 2 11 2 2 3" xfId="12492" xr:uid="{00000000-0005-0000-0000-0000B1300000}"/>
    <cellStyle name="Normal 3 2 11 2 2 3 2" xfId="12493" xr:uid="{00000000-0005-0000-0000-0000B2300000}"/>
    <cellStyle name="Normal 3 2 11 2 2 4" xfId="12494" xr:uid="{00000000-0005-0000-0000-0000B3300000}"/>
    <cellStyle name="Normal 3 2 11 2 3" xfId="12495" xr:uid="{00000000-0005-0000-0000-0000B4300000}"/>
    <cellStyle name="Normal 3 2 11 2 3 2" xfId="12496" xr:uid="{00000000-0005-0000-0000-0000B5300000}"/>
    <cellStyle name="Normal 3 2 11 2 3 2 2" xfId="12497" xr:uid="{00000000-0005-0000-0000-0000B6300000}"/>
    <cellStyle name="Normal 3 2 11 2 3 3" xfId="12498" xr:uid="{00000000-0005-0000-0000-0000B7300000}"/>
    <cellStyle name="Normal 3 2 11 2 4" xfId="12499" xr:uid="{00000000-0005-0000-0000-0000B8300000}"/>
    <cellStyle name="Normal 3 2 11 2 4 2" xfId="12500" xr:uid="{00000000-0005-0000-0000-0000B9300000}"/>
    <cellStyle name="Normal 3 2 11 2 5" xfId="12501" xr:uid="{00000000-0005-0000-0000-0000BA300000}"/>
    <cellStyle name="Normal 3 2 11 3" xfId="12502" xr:uid="{00000000-0005-0000-0000-0000BB300000}"/>
    <cellStyle name="Normal 3 2 11 3 2" xfId="12503" xr:uid="{00000000-0005-0000-0000-0000BC300000}"/>
    <cellStyle name="Normal 3 2 11 3 2 2" xfId="12504" xr:uid="{00000000-0005-0000-0000-0000BD300000}"/>
    <cellStyle name="Normal 3 2 11 3 2 2 2" xfId="12505" xr:uid="{00000000-0005-0000-0000-0000BE300000}"/>
    <cellStyle name="Normal 3 2 11 3 2 3" xfId="12506" xr:uid="{00000000-0005-0000-0000-0000BF300000}"/>
    <cellStyle name="Normal 3 2 11 3 3" xfId="12507" xr:uid="{00000000-0005-0000-0000-0000C0300000}"/>
    <cellStyle name="Normal 3 2 11 3 3 2" xfId="12508" xr:uid="{00000000-0005-0000-0000-0000C1300000}"/>
    <cellStyle name="Normal 3 2 11 3 4" xfId="12509" xr:uid="{00000000-0005-0000-0000-0000C2300000}"/>
    <cellStyle name="Normal 3 2 11 4" xfId="12510" xr:uid="{00000000-0005-0000-0000-0000C3300000}"/>
    <cellStyle name="Normal 3 2 11 4 2" xfId="12511" xr:uid="{00000000-0005-0000-0000-0000C4300000}"/>
    <cellStyle name="Normal 3 2 11 4 2 2" xfId="12512" xr:uid="{00000000-0005-0000-0000-0000C5300000}"/>
    <cellStyle name="Normal 3 2 11 4 2 2 2" xfId="12513" xr:uid="{00000000-0005-0000-0000-0000C6300000}"/>
    <cellStyle name="Normal 3 2 11 4 2 3" xfId="12514" xr:uid="{00000000-0005-0000-0000-0000C7300000}"/>
    <cellStyle name="Normal 3 2 11 4 3" xfId="12515" xr:uid="{00000000-0005-0000-0000-0000C8300000}"/>
    <cellStyle name="Normal 3 2 11 4 3 2" xfId="12516" xr:uid="{00000000-0005-0000-0000-0000C9300000}"/>
    <cellStyle name="Normal 3 2 11 4 4" xfId="12517" xr:uid="{00000000-0005-0000-0000-0000CA300000}"/>
    <cellStyle name="Normal 3 2 11 5" xfId="12518" xr:uid="{00000000-0005-0000-0000-0000CB300000}"/>
    <cellStyle name="Normal 3 2 11 5 2" xfId="12519" xr:uid="{00000000-0005-0000-0000-0000CC300000}"/>
    <cellStyle name="Normal 3 2 11 5 2 2" xfId="12520" xr:uid="{00000000-0005-0000-0000-0000CD300000}"/>
    <cellStyle name="Normal 3 2 11 5 3" xfId="12521" xr:uid="{00000000-0005-0000-0000-0000CE300000}"/>
    <cellStyle name="Normal 3 2 11 6" xfId="12522" xr:uid="{00000000-0005-0000-0000-0000CF300000}"/>
    <cellStyle name="Normal 3 2 11 6 2" xfId="12523" xr:uid="{00000000-0005-0000-0000-0000D0300000}"/>
    <cellStyle name="Normal 3 2 11 7" xfId="12524" xr:uid="{00000000-0005-0000-0000-0000D1300000}"/>
    <cellStyle name="Normal 3 2 11 7 2" xfId="12525" xr:uid="{00000000-0005-0000-0000-0000D2300000}"/>
    <cellStyle name="Normal 3 2 11 8" xfId="12526" xr:uid="{00000000-0005-0000-0000-0000D3300000}"/>
    <cellStyle name="Normal 3 2 12" xfId="12527" xr:uid="{00000000-0005-0000-0000-0000D4300000}"/>
    <cellStyle name="Normal 3 2 12 2" xfId="12528" xr:uid="{00000000-0005-0000-0000-0000D5300000}"/>
    <cellStyle name="Normal 3 2 12 2 2" xfId="12529" xr:uid="{00000000-0005-0000-0000-0000D6300000}"/>
    <cellStyle name="Normal 3 2 12 2 2 2" xfId="12530" xr:uid="{00000000-0005-0000-0000-0000D7300000}"/>
    <cellStyle name="Normal 3 2 12 2 2 2 2" xfId="12531" xr:uid="{00000000-0005-0000-0000-0000D8300000}"/>
    <cellStyle name="Normal 3 2 12 2 2 2 2 2" xfId="12532" xr:uid="{00000000-0005-0000-0000-0000D9300000}"/>
    <cellStyle name="Normal 3 2 12 2 2 2 3" xfId="12533" xr:uid="{00000000-0005-0000-0000-0000DA300000}"/>
    <cellStyle name="Normal 3 2 12 2 2 3" xfId="12534" xr:uid="{00000000-0005-0000-0000-0000DB300000}"/>
    <cellStyle name="Normal 3 2 12 2 2 3 2" xfId="12535" xr:uid="{00000000-0005-0000-0000-0000DC300000}"/>
    <cellStyle name="Normal 3 2 12 2 2 4" xfId="12536" xr:uid="{00000000-0005-0000-0000-0000DD300000}"/>
    <cellStyle name="Normal 3 2 12 2 3" xfId="12537" xr:uid="{00000000-0005-0000-0000-0000DE300000}"/>
    <cellStyle name="Normal 3 2 12 2 3 2" xfId="12538" xr:uid="{00000000-0005-0000-0000-0000DF300000}"/>
    <cellStyle name="Normal 3 2 12 2 3 2 2" xfId="12539" xr:uid="{00000000-0005-0000-0000-0000E0300000}"/>
    <cellStyle name="Normal 3 2 12 2 3 3" xfId="12540" xr:uid="{00000000-0005-0000-0000-0000E1300000}"/>
    <cellStyle name="Normal 3 2 12 2 4" xfId="12541" xr:uid="{00000000-0005-0000-0000-0000E2300000}"/>
    <cellStyle name="Normal 3 2 12 2 4 2" xfId="12542" xr:uid="{00000000-0005-0000-0000-0000E3300000}"/>
    <cellStyle name="Normal 3 2 12 2 5" xfId="12543" xr:uid="{00000000-0005-0000-0000-0000E4300000}"/>
    <cellStyle name="Normal 3 2 12 3" xfId="12544" xr:uid="{00000000-0005-0000-0000-0000E5300000}"/>
    <cellStyle name="Normal 3 2 12 3 2" xfId="12545" xr:uid="{00000000-0005-0000-0000-0000E6300000}"/>
    <cellStyle name="Normal 3 2 12 3 2 2" xfId="12546" xr:uid="{00000000-0005-0000-0000-0000E7300000}"/>
    <cellStyle name="Normal 3 2 12 3 2 2 2" xfId="12547" xr:uid="{00000000-0005-0000-0000-0000E8300000}"/>
    <cellStyle name="Normal 3 2 12 3 2 3" xfId="12548" xr:uid="{00000000-0005-0000-0000-0000E9300000}"/>
    <cellStyle name="Normal 3 2 12 3 3" xfId="12549" xr:uid="{00000000-0005-0000-0000-0000EA300000}"/>
    <cellStyle name="Normal 3 2 12 3 3 2" xfId="12550" xr:uid="{00000000-0005-0000-0000-0000EB300000}"/>
    <cellStyle name="Normal 3 2 12 3 4" xfId="12551" xr:uid="{00000000-0005-0000-0000-0000EC300000}"/>
    <cellStyle name="Normal 3 2 12 4" xfId="12552" xr:uid="{00000000-0005-0000-0000-0000ED300000}"/>
    <cellStyle name="Normal 3 2 12 4 2" xfId="12553" xr:uid="{00000000-0005-0000-0000-0000EE300000}"/>
    <cellStyle name="Normal 3 2 12 4 2 2" xfId="12554" xr:uid="{00000000-0005-0000-0000-0000EF300000}"/>
    <cellStyle name="Normal 3 2 12 4 3" xfId="12555" xr:uid="{00000000-0005-0000-0000-0000F0300000}"/>
    <cellStyle name="Normal 3 2 12 5" xfId="12556" xr:uid="{00000000-0005-0000-0000-0000F1300000}"/>
    <cellStyle name="Normal 3 2 12 5 2" xfId="12557" xr:uid="{00000000-0005-0000-0000-0000F2300000}"/>
    <cellStyle name="Normal 3 2 12 6" xfId="12558" xr:uid="{00000000-0005-0000-0000-0000F3300000}"/>
    <cellStyle name="Normal 3 2 13" xfId="12559" xr:uid="{00000000-0005-0000-0000-0000F4300000}"/>
    <cellStyle name="Normal 3 2 13 2" xfId="12560" xr:uid="{00000000-0005-0000-0000-0000F5300000}"/>
    <cellStyle name="Normal 3 2 13 2 2" xfId="12561" xr:uid="{00000000-0005-0000-0000-0000F6300000}"/>
    <cellStyle name="Normal 3 2 13 2 2 2" xfId="12562" xr:uid="{00000000-0005-0000-0000-0000F7300000}"/>
    <cellStyle name="Normal 3 2 13 2 2 2 2" xfId="12563" xr:uid="{00000000-0005-0000-0000-0000F8300000}"/>
    <cellStyle name="Normal 3 2 13 2 2 2 2 2" xfId="12564" xr:uid="{00000000-0005-0000-0000-0000F9300000}"/>
    <cellStyle name="Normal 3 2 13 2 2 2 3" xfId="12565" xr:uid="{00000000-0005-0000-0000-0000FA300000}"/>
    <cellStyle name="Normal 3 2 13 2 2 3" xfId="12566" xr:uid="{00000000-0005-0000-0000-0000FB300000}"/>
    <cellStyle name="Normal 3 2 13 2 2 3 2" xfId="12567" xr:uid="{00000000-0005-0000-0000-0000FC300000}"/>
    <cellStyle name="Normal 3 2 13 2 2 4" xfId="12568" xr:uid="{00000000-0005-0000-0000-0000FD300000}"/>
    <cellStyle name="Normal 3 2 13 2 3" xfId="12569" xr:uid="{00000000-0005-0000-0000-0000FE300000}"/>
    <cellStyle name="Normal 3 2 13 2 3 2" xfId="12570" xr:uid="{00000000-0005-0000-0000-0000FF300000}"/>
    <cellStyle name="Normal 3 2 13 2 3 2 2" xfId="12571" xr:uid="{00000000-0005-0000-0000-000000310000}"/>
    <cellStyle name="Normal 3 2 13 2 3 3" xfId="12572" xr:uid="{00000000-0005-0000-0000-000001310000}"/>
    <cellStyle name="Normal 3 2 13 2 4" xfId="12573" xr:uid="{00000000-0005-0000-0000-000002310000}"/>
    <cellStyle name="Normal 3 2 13 2 4 2" xfId="12574" xr:uid="{00000000-0005-0000-0000-000003310000}"/>
    <cellStyle name="Normal 3 2 13 2 5" xfId="12575" xr:uid="{00000000-0005-0000-0000-000004310000}"/>
    <cellStyle name="Normal 3 2 13 3" xfId="12576" xr:uid="{00000000-0005-0000-0000-000005310000}"/>
    <cellStyle name="Normal 3 2 13 3 2" xfId="12577" xr:uid="{00000000-0005-0000-0000-000006310000}"/>
    <cellStyle name="Normal 3 2 13 3 2 2" xfId="12578" xr:uid="{00000000-0005-0000-0000-000007310000}"/>
    <cellStyle name="Normal 3 2 13 3 2 2 2" xfId="12579" xr:uid="{00000000-0005-0000-0000-000008310000}"/>
    <cellStyle name="Normal 3 2 13 3 2 3" xfId="12580" xr:uid="{00000000-0005-0000-0000-000009310000}"/>
    <cellStyle name="Normal 3 2 13 3 3" xfId="12581" xr:uid="{00000000-0005-0000-0000-00000A310000}"/>
    <cellStyle name="Normal 3 2 13 3 3 2" xfId="12582" xr:uid="{00000000-0005-0000-0000-00000B310000}"/>
    <cellStyle name="Normal 3 2 13 3 4" xfId="12583" xr:uid="{00000000-0005-0000-0000-00000C310000}"/>
    <cellStyle name="Normal 3 2 13 4" xfId="12584" xr:uid="{00000000-0005-0000-0000-00000D310000}"/>
    <cellStyle name="Normal 3 2 13 4 2" xfId="12585" xr:uid="{00000000-0005-0000-0000-00000E310000}"/>
    <cellStyle name="Normal 3 2 13 4 2 2" xfId="12586" xr:uid="{00000000-0005-0000-0000-00000F310000}"/>
    <cellStyle name="Normal 3 2 13 4 3" xfId="12587" xr:uid="{00000000-0005-0000-0000-000010310000}"/>
    <cellStyle name="Normal 3 2 13 5" xfId="12588" xr:uid="{00000000-0005-0000-0000-000011310000}"/>
    <cellStyle name="Normal 3 2 13 5 2" xfId="12589" xr:uid="{00000000-0005-0000-0000-000012310000}"/>
    <cellStyle name="Normal 3 2 13 6" xfId="12590" xr:uid="{00000000-0005-0000-0000-000013310000}"/>
    <cellStyle name="Normal 3 2 14" xfId="12591" xr:uid="{00000000-0005-0000-0000-000014310000}"/>
    <cellStyle name="Normal 3 2 14 2" xfId="12592" xr:uid="{00000000-0005-0000-0000-000015310000}"/>
    <cellStyle name="Normal 3 2 14 2 2" xfId="12593" xr:uid="{00000000-0005-0000-0000-000016310000}"/>
    <cellStyle name="Normal 3 2 14 2 2 2" xfId="12594" xr:uid="{00000000-0005-0000-0000-000017310000}"/>
    <cellStyle name="Normal 3 2 14 2 2 2 2" xfId="12595" xr:uid="{00000000-0005-0000-0000-000018310000}"/>
    <cellStyle name="Normal 3 2 14 2 2 3" xfId="12596" xr:uid="{00000000-0005-0000-0000-000019310000}"/>
    <cellStyle name="Normal 3 2 14 2 3" xfId="12597" xr:uid="{00000000-0005-0000-0000-00001A310000}"/>
    <cellStyle name="Normal 3 2 14 2 3 2" xfId="12598" xr:uid="{00000000-0005-0000-0000-00001B310000}"/>
    <cellStyle name="Normal 3 2 14 2 4" xfId="12599" xr:uid="{00000000-0005-0000-0000-00001C310000}"/>
    <cellStyle name="Normal 3 2 14 3" xfId="12600" xr:uid="{00000000-0005-0000-0000-00001D310000}"/>
    <cellStyle name="Normal 3 2 14 3 2" xfId="12601" xr:uid="{00000000-0005-0000-0000-00001E310000}"/>
    <cellStyle name="Normal 3 2 14 3 2 2" xfId="12602" xr:uid="{00000000-0005-0000-0000-00001F310000}"/>
    <cellStyle name="Normal 3 2 14 3 3" xfId="12603" xr:uid="{00000000-0005-0000-0000-000020310000}"/>
    <cellStyle name="Normal 3 2 14 4" xfId="12604" xr:uid="{00000000-0005-0000-0000-000021310000}"/>
    <cellStyle name="Normal 3 2 14 4 2" xfId="12605" xr:uid="{00000000-0005-0000-0000-000022310000}"/>
    <cellStyle name="Normal 3 2 14 5" xfId="12606" xr:uid="{00000000-0005-0000-0000-000023310000}"/>
    <cellStyle name="Normal 3 2 15" xfId="12607" xr:uid="{00000000-0005-0000-0000-000024310000}"/>
    <cellStyle name="Normal 3 2 15 2" xfId="12608" xr:uid="{00000000-0005-0000-0000-000025310000}"/>
    <cellStyle name="Normal 3 2 15 2 2" xfId="12609" xr:uid="{00000000-0005-0000-0000-000026310000}"/>
    <cellStyle name="Normal 3 2 15 2 2 2" xfId="12610" xr:uid="{00000000-0005-0000-0000-000027310000}"/>
    <cellStyle name="Normal 3 2 15 2 3" xfId="12611" xr:uid="{00000000-0005-0000-0000-000028310000}"/>
    <cellStyle name="Normal 3 2 15 3" xfId="12612" xr:uid="{00000000-0005-0000-0000-000029310000}"/>
    <cellStyle name="Normal 3 2 15 3 2" xfId="12613" xr:uid="{00000000-0005-0000-0000-00002A310000}"/>
    <cellStyle name="Normal 3 2 15 4" xfId="12614" xr:uid="{00000000-0005-0000-0000-00002B310000}"/>
    <cellStyle name="Normal 3 2 16" xfId="12615" xr:uid="{00000000-0005-0000-0000-00002C310000}"/>
    <cellStyle name="Normal 3 2 16 2" xfId="12616" xr:uid="{00000000-0005-0000-0000-00002D310000}"/>
    <cellStyle name="Normal 3 2 16 2 2" xfId="12617" xr:uid="{00000000-0005-0000-0000-00002E310000}"/>
    <cellStyle name="Normal 3 2 16 2 2 2" xfId="12618" xr:uid="{00000000-0005-0000-0000-00002F310000}"/>
    <cellStyle name="Normal 3 2 16 2 3" xfId="12619" xr:uid="{00000000-0005-0000-0000-000030310000}"/>
    <cellStyle name="Normal 3 2 16 3" xfId="12620" xr:uid="{00000000-0005-0000-0000-000031310000}"/>
    <cellStyle name="Normal 3 2 16 3 2" xfId="12621" xr:uid="{00000000-0005-0000-0000-000032310000}"/>
    <cellStyle name="Normal 3 2 16 4" xfId="12622" xr:uid="{00000000-0005-0000-0000-000033310000}"/>
    <cellStyle name="Normal 3 2 17" xfId="12623" xr:uid="{00000000-0005-0000-0000-000034310000}"/>
    <cellStyle name="Normal 3 2 17 2" xfId="12624" xr:uid="{00000000-0005-0000-0000-000035310000}"/>
    <cellStyle name="Normal 3 2 17 2 2" xfId="12625" xr:uid="{00000000-0005-0000-0000-000036310000}"/>
    <cellStyle name="Normal 3 2 17 2 2 2" xfId="12626" xr:uid="{00000000-0005-0000-0000-000037310000}"/>
    <cellStyle name="Normal 3 2 17 2 3" xfId="12627" xr:uid="{00000000-0005-0000-0000-000038310000}"/>
    <cellStyle name="Normal 3 2 17 3" xfId="12628" xr:uid="{00000000-0005-0000-0000-000039310000}"/>
    <cellStyle name="Normal 3 2 17 3 2" xfId="12629" xr:uid="{00000000-0005-0000-0000-00003A310000}"/>
    <cellStyle name="Normal 3 2 17 4" xfId="12630" xr:uid="{00000000-0005-0000-0000-00003B310000}"/>
    <cellStyle name="Normal 3 2 18" xfId="12631" xr:uid="{00000000-0005-0000-0000-00003C310000}"/>
    <cellStyle name="Normal 3 2 18 2" xfId="12632" xr:uid="{00000000-0005-0000-0000-00003D310000}"/>
    <cellStyle name="Normal 3 2 18 2 2" xfId="12633" xr:uid="{00000000-0005-0000-0000-00003E310000}"/>
    <cellStyle name="Normal 3 2 18 3" xfId="12634" xr:uid="{00000000-0005-0000-0000-00003F310000}"/>
    <cellStyle name="Normal 3 2 19" xfId="12635" xr:uid="{00000000-0005-0000-0000-000040310000}"/>
    <cellStyle name="Normal 3 2 19 2" xfId="12636" xr:uid="{00000000-0005-0000-0000-000041310000}"/>
    <cellStyle name="Normal 3 2 2" xfId="12637" xr:uid="{00000000-0005-0000-0000-000042310000}"/>
    <cellStyle name="Normal 3 2 2 10" xfId="12638" xr:uid="{00000000-0005-0000-0000-000043310000}"/>
    <cellStyle name="Normal 3 2 2 10 2" xfId="12639" xr:uid="{00000000-0005-0000-0000-000044310000}"/>
    <cellStyle name="Normal 3 2 2 10 2 2" xfId="12640" xr:uid="{00000000-0005-0000-0000-000045310000}"/>
    <cellStyle name="Normal 3 2 2 10 2 2 2" xfId="12641" xr:uid="{00000000-0005-0000-0000-000046310000}"/>
    <cellStyle name="Normal 3 2 2 10 2 2 2 2" xfId="12642" xr:uid="{00000000-0005-0000-0000-000047310000}"/>
    <cellStyle name="Normal 3 2 2 10 2 2 2 2 2" xfId="12643" xr:uid="{00000000-0005-0000-0000-000048310000}"/>
    <cellStyle name="Normal 3 2 2 10 2 2 2 3" xfId="12644" xr:uid="{00000000-0005-0000-0000-000049310000}"/>
    <cellStyle name="Normal 3 2 2 10 2 2 3" xfId="12645" xr:uid="{00000000-0005-0000-0000-00004A310000}"/>
    <cellStyle name="Normal 3 2 2 10 2 2 3 2" xfId="12646" xr:uid="{00000000-0005-0000-0000-00004B310000}"/>
    <cellStyle name="Normal 3 2 2 10 2 2 4" xfId="12647" xr:uid="{00000000-0005-0000-0000-00004C310000}"/>
    <cellStyle name="Normal 3 2 2 10 2 3" xfId="12648" xr:uid="{00000000-0005-0000-0000-00004D310000}"/>
    <cellStyle name="Normal 3 2 2 10 2 3 2" xfId="12649" xr:uid="{00000000-0005-0000-0000-00004E310000}"/>
    <cellStyle name="Normal 3 2 2 10 2 3 2 2" xfId="12650" xr:uid="{00000000-0005-0000-0000-00004F310000}"/>
    <cellStyle name="Normal 3 2 2 10 2 3 3" xfId="12651" xr:uid="{00000000-0005-0000-0000-000050310000}"/>
    <cellStyle name="Normal 3 2 2 10 2 4" xfId="12652" xr:uid="{00000000-0005-0000-0000-000051310000}"/>
    <cellStyle name="Normal 3 2 2 10 2 4 2" xfId="12653" xr:uid="{00000000-0005-0000-0000-000052310000}"/>
    <cellStyle name="Normal 3 2 2 10 2 5" xfId="12654" xr:uid="{00000000-0005-0000-0000-000053310000}"/>
    <cellStyle name="Normal 3 2 2 10 3" xfId="12655" xr:uid="{00000000-0005-0000-0000-000054310000}"/>
    <cellStyle name="Normal 3 2 2 10 3 2" xfId="12656" xr:uid="{00000000-0005-0000-0000-000055310000}"/>
    <cellStyle name="Normal 3 2 2 10 3 2 2" xfId="12657" xr:uid="{00000000-0005-0000-0000-000056310000}"/>
    <cellStyle name="Normal 3 2 2 10 3 2 2 2" xfId="12658" xr:uid="{00000000-0005-0000-0000-000057310000}"/>
    <cellStyle name="Normal 3 2 2 10 3 2 3" xfId="12659" xr:uid="{00000000-0005-0000-0000-000058310000}"/>
    <cellStyle name="Normal 3 2 2 10 3 3" xfId="12660" xr:uid="{00000000-0005-0000-0000-000059310000}"/>
    <cellStyle name="Normal 3 2 2 10 3 3 2" xfId="12661" xr:uid="{00000000-0005-0000-0000-00005A310000}"/>
    <cellStyle name="Normal 3 2 2 10 3 4" xfId="12662" xr:uid="{00000000-0005-0000-0000-00005B310000}"/>
    <cellStyle name="Normal 3 2 2 10 4" xfId="12663" xr:uid="{00000000-0005-0000-0000-00005C310000}"/>
    <cellStyle name="Normal 3 2 2 10 4 2" xfId="12664" xr:uid="{00000000-0005-0000-0000-00005D310000}"/>
    <cellStyle name="Normal 3 2 2 10 4 2 2" xfId="12665" xr:uid="{00000000-0005-0000-0000-00005E310000}"/>
    <cellStyle name="Normal 3 2 2 10 4 2 2 2" xfId="12666" xr:uid="{00000000-0005-0000-0000-00005F310000}"/>
    <cellStyle name="Normal 3 2 2 10 4 2 3" xfId="12667" xr:uid="{00000000-0005-0000-0000-000060310000}"/>
    <cellStyle name="Normal 3 2 2 10 4 3" xfId="12668" xr:uid="{00000000-0005-0000-0000-000061310000}"/>
    <cellStyle name="Normal 3 2 2 10 4 3 2" xfId="12669" xr:uid="{00000000-0005-0000-0000-000062310000}"/>
    <cellStyle name="Normal 3 2 2 10 4 4" xfId="12670" xr:uid="{00000000-0005-0000-0000-000063310000}"/>
    <cellStyle name="Normal 3 2 2 10 5" xfId="12671" xr:uid="{00000000-0005-0000-0000-000064310000}"/>
    <cellStyle name="Normal 3 2 2 10 5 2" xfId="12672" xr:uid="{00000000-0005-0000-0000-000065310000}"/>
    <cellStyle name="Normal 3 2 2 10 5 2 2" xfId="12673" xr:uid="{00000000-0005-0000-0000-000066310000}"/>
    <cellStyle name="Normal 3 2 2 10 5 3" xfId="12674" xr:uid="{00000000-0005-0000-0000-000067310000}"/>
    <cellStyle name="Normal 3 2 2 10 6" xfId="12675" xr:uid="{00000000-0005-0000-0000-000068310000}"/>
    <cellStyle name="Normal 3 2 2 10 6 2" xfId="12676" xr:uid="{00000000-0005-0000-0000-000069310000}"/>
    <cellStyle name="Normal 3 2 2 10 7" xfId="12677" xr:uid="{00000000-0005-0000-0000-00006A310000}"/>
    <cellStyle name="Normal 3 2 2 10 7 2" xfId="12678" xr:uid="{00000000-0005-0000-0000-00006B310000}"/>
    <cellStyle name="Normal 3 2 2 10 8" xfId="12679" xr:uid="{00000000-0005-0000-0000-00006C310000}"/>
    <cellStyle name="Normal 3 2 2 11" xfId="12680" xr:uid="{00000000-0005-0000-0000-00006D310000}"/>
    <cellStyle name="Normal 3 2 2 11 2" xfId="12681" xr:uid="{00000000-0005-0000-0000-00006E310000}"/>
    <cellStyle name="Normal 3 2 2 11 2 2" xfId="12682" xr:uid="{00000000-0005-0000-0000-00006F310000}"/>
    <cellStyle name="Normal 3 2 2 11 2 2 2" xfId="12683" xr:uid="{00000000-0005-0000-0000-000070310000}"/>
    <cellStyle name="Normal 3 2 2 11 2 2 2 2" xfId="12684" xr:uid="{00000000-0005-0000-0000-000071310000}"/>
    <cellStyle name="Normal 3 2 2 11 2 2 2 2 2" xfId="12685" xr:uid="{00000000-0005-0000-0000-000072310000}"/>
    <cellStyle name="Normal 3 2 2 11 2 2 2 3" xfId="12686" xr:uid="{00000000-0005-0000-0000-000073310000}"/>
    <cellStyle name="Normal 3 2 2 11 2 2 3" xfId="12687" xr:uid="{00000000-0005-0000-0000-000074310000}"/>
    <cellStyle name="Normal 3 2 2 11 2 2 3 2" xfId="12688" xr:uid="{00000000-0005-0000-0000-000075310000}"/>
    <cellStyle name="Normal 3 2 2 11 2 2 4" xfId="12689" xr:uid="{00000000-0005-0000-0000-000076310000}"/>
    <cellStyle name="Normal 3 2 2 11 2 3" xfId="12690" xr:uid="{00000000-0005-0000-0000-000077310000}"/>
    <cellStyle name="Normal 3 2 2 11 2 3 2" xfId="12691" xr:uid="{00000000-0005-0000-0000-000078310000}"/>
    <cellStyle name="Normal 3 2 2 11 2 3 2 2" xfId="12692" xr:uid="{00000000-0005-0000-0000-000079310000}"/>
    <cellStyle name="Normal 3 2 2 11 2 3 3" xfId="12693" xr:uid="{00000000-0005-0000-0000-00007A310000}"/>
    <cellStyle name="Normal 3 2 2 11 2 4" xfId="12694" xr:uid="{00000000-0005-0000-0000-00007B310000}"/>
    <cellStyle name="Normal 3 2 2 11 2 4 2" xfId="12695" xr:uid="{00000000-0005-0000-0000-00007C310000}"/>
    <cellStyle name="Normal 3 2 2 11 2 5" xfId="12696" xr:uid="{00000000-0005-0000-0000-00007D310000}"/>
    <cellStyle name="Normal 3 2 2 11 3" xfId="12697" xr:uid="{00000000-0005-0000-0000-00007E310000}"/>
    <cellStyle name="Normal 3 2 2 11 3 2" xfId="12698" xr:uid="{00000000-0005-0000-0000-00007F310000}"/>
    <cellStyle name="Normal 3 2 2 11 3 2 2" xfId="12699" xr:uid="{00000000-0005-0000-0000-000080310000}"/>
    <cellStyle name="Normal 3 2 2 11 3 2 2 2" xfId="12700" xr:uid="{00000000-0005-0000-0000-000081310000}"/>
    <cellStyle name="Normal 3 2 2 11 3 2 3" xfId="12701" xr:uid="{00000000-0005-0000-0000-000082310000}"/>
    <cellStyle name="Normal 3 2 2 11 3 3" xfId="12702" xr:uid="{00000000-0005-0000-0000-000083310000}"/>
    <cellStyle name="Normal 3 2 2 11 3 3 2" xfId="12703" xr:uid="{00000000-0005-0000-0000-000084310000}"/>
    <cellStyle name="Normal 3 2 2 11 3 4" xfId="12704" xr:uid="{00000000-0005-0000-0000-000085310000}"/>
    <cellStyle name="Normal 3 2 2 11 4" xfId="12705" xr:uid="{00000000-0005-0000-0000-000086310000}"/>
    <cellStyle name="Normal 3 2 2 11 4 2" xfId="12706" xr:uid="{00000000-0005-0000-0000-000087310000}"/>
    <cellStyle name="Normal 3 2 2 11 4 2 2" xfId="12707" xr:uid="{00000000-0005-0000-0000-000088310000}"/>
    <cellStyle name="Normal 3 2 2 11 4 3" xfId="12708" xr:uid="{00000000-0005-0000-0000-000089310000}"/>
    <cellStyle name="Normal 3 2 2 11 5" xfId="12709" xr:uid="{00000000-0005-0000-0000-00008A310000}"/>
    <cellStyle name="Normal 3 2 2 11 5 2" xfId="12710" xr:uid="{00000000-0005-0000-0000-00008B310000}"/>
    <cellStyle name="Normal 3 2 2 11 6" xfId="12711" xr:uid="{00000000-0005-0000-0000-00008C310000}"/>
    <cellStyle name="Normal 3 2 2 12" xfId="12712" xr:uid="{00000000-0005-0000-0000-00008D310000}"/>
    <cellStyle name="Normal 3 2 2 12 2" xfId="12713" xr:uid="{00000000-0005-0000-0000-00008E310000}"/>
    <cellStyle name="Normal 3 2 2 12 2 2" xfId="12714" xr:uid="{00000000-0005-0000-0000-00008F310000}"/>
    <cellStyle name="Normal 3 2 2 12 2 2 2" xfId="12715" xr:uid="{00000000-0005-0000-0000-000090310000}"/>
    <cellStyle name="Normal 3 2 2 12 2 2 2 2" xfId="12716" xr:uid="{00000000-0005-0000-0000-000091310000}"/>
    <cellStyle name="Normal 3 2 2 12 2 2 2 2 2" xfId="12717" xr:uid="{00000000-0005-0000-0000-000092310000}"/>
    <cellStyle name="Normal 3 2 2 12 2 2 2 3" xfId="12718" xr:uid="{00000000-0005-0000-0000-000093310000}"/>
    <cellStyle name="Normal 3 2 2 12 2 2 3" xfId="12719" xr:uid="{00000000-0005-0000-0000-000094310000}"/>
    <cellStyle name="Normal 3 2 2 12 2 2 3 2" xfId="12720" xr:uid="{00000000-0005-0000-0000-000095310000}"/>
    <cellStyle name="Normal 3 2 2 12 2 2 4" xfId="12721" xr:uid="{00000000-0005-0000-0000-000096310000}"/>
    <cellStyle name="Normal 3 2 2 12 2 3" xfId="12722" xr:uid="{00000000-0005-0000-0000-000097310000}"/>
    <cellStyle name="Normal 3 2 2 12 2 3 2" xfId="12723" xr:uid="{00000000-0005-0000-0000-000098310000}"/>
    <cellStyle name="Normal 3 2 2 12 2 3 2 2" xfId="12724" xr:uid="{00000000-0005-0000-0000-000099310000}"/>
    <cellStyle name="Normal 3 2 2 12 2 3 3" xfId="12725" xr:uid="{00000000-0005-0000-0000-00009A310000}"/>
    <cellStyle name="Normal 3 2 2 12 2 4" xfId="12726" xr:uid="{00000000-0005-0000-0000-00009B310000}"/>
    <cellStyle name="Normal 3 2 2 12 2 4 2" xfId="12727" xr:uid="{00000000-0005-0000-0000-00009C310000}"/>
    <cellStyle name="Normal 3 2 2 12 2 5" xfId="12728" xr:uid="{00000000-0005-0000-0000-00009D310000}"/>
    <cellStyle name="Normal 3 2 2 12 3" xfId="12729" xr:uid="{00000000-0005-0000-0000-00009E310000}"/>
    <cellStyle name="Normal 3 2 2 12 3 2" xfId="12730" xr:uid="{00000000-0005-0000-0000-00009F310000}"/>
    <cellStyle name="Normal 3 2 2 12 3 2 2" xfId="12731" xr:uid="{00000000-0005-0000-0000-0000A0310000}"/>
    <cellStyle name="Normal 3 2 2 12 3 2 2 2" xfId="12732" xr:uid="{00000000-0005-0000-0000-0000A1310000}"/>
    <cellStyle name="Normal 3 2 2 12 3 2 3" xfId="12733" xr:uid="{00000000-0005-0000-0000-0000A2310000}"/>
    <cellStyle name="Normal 3 2 2 12 3 3" xfId="12734" xr:uid="{00000000-0005-0000-0000-0000A3310000}"/>
    <cellStyle name="Normal 3 2 2 12 3 3 2" xfId="12735" xr:uid="{00000000-0005-0000-0000-0000A4310000}"/>
    <cellStyle name="Normal 3 2 2 12 3 4" xfId="12736" xr:uid="{00000000-0005-0000-0000-0000A5310000}"/>
    <cellStyle name="Normal 3 2 2 12 4" xfId="12737" xr:uid="{00000000-0005-0000-0000-0000A6310000}"/>
    <cellStyle name="Normal 3 2 2 12 4 2" xfId="12738" xr:uid="{00000000-0005-0000-0000-0000A7310000}"/>
    <cellStyle name="Normal 3 2 2 12 4 2 2" xfId="12739" xr:uid="{00000000-0005-0000-0000-0000A8310000}"/>
    <cellStyle name="Normal 3 2 2 12 4 3" xfId="12740" xr:uid="{00000000-0005-0000-0000-0000A9310000}"/>
    <cellStyle name="Normal 3 2 2 12 5" xfId="12741" xr:uid="{00000000-0005-0000-0000-0000AA310000}"/>
    <cellStyle name="Normal 3 2 2 12 5 2" xfId="12742" xr:uid="{00000000-0005-0000-0000-0000AB310000}"/>
    <cellStyle name="Normal 3 2 2 12 6" xfId="12743" xr:uid="{00000000-0005-0000-0000-0000AC310000}"/>
    <cellStyle name="Normal 3 2 2 13" xfId="12744" xr:uid="{00000000-0005-0000-0000-0000AD310000}"/>
    <cellStyle name="Normal 3 2 2 13 2" xfId="12745" xr:uid="{00000000-0005-0000-0000-0000AE310000}"/>
    <cellStyle name="Normal 3 2 2 13 2 2" xfId="12746" xr:uid="{00000000-0005-0000-0000-0000AF310000}"/>
    <cellStyle name="Normal 3 2 2 13 2 2 2" xfId="12747" xr:uid="{00000000-0005-0000-0000-0000B0310000}"/>
    <cellStyle name="Normal 3 2 2 13 2 2 2 2" xfId="12748" xr:uid="{00000000-0005-0000-0000-0000B1310000}"/>
    <cellStyle name="Normal 3 2 2 13 2 2 3" xfId="12749" xr:uid="{00000000-0005-0000-0000-0000B2310000}"/>
    <cellStyle name="Normal 3 2 2 13 2 3" xfId="12750" xr:uid="{00000000-0005-0000-0000-0000B3310000}"/>
    <cellStyle name="Normal 3 2 2 13 2 3 2" xfId="12751" xr:uid="{00000000-0005-0000-0000-0000B4310000}"/>
    <cellStyle name="Normal 3 2 2 13 2 4" xfId="12752" xr:uid="{00000000-0005-0000-0000-0000B5310000}"/>
    <cellStyle name="Normal 3 2 2 13 3" xfId="12753" xr:uid="{00000000-0005-0000-0000-0000B6310000}"/>
    <cellStyle name="Normal 3 2 2 13 3 2" xfId="12754" xr:uid="{00000000-0005-0000-0000-0000B7310000}"/>
    <cellStyle name="Normal 3 2 2 13 3 2 2" xfId="12755" xr:uid="{00000000-0005-0000-0000-0000B8310000}"/>
    <cellStyle name="Normal 3 2 2 13 3 3" xfId="12756" xr:uid="{00000000-0005-0000-0000-0000B9310000}"/>
    <cellStyle name="Normal 3 2 2 13 4" xfId="12757" xr:uid="{00000000-0005-0000-0000-0000BA310000}"/>
    <cellStyle name="Normal 3 2 2 13 4 2" xfId="12758" xr:uid="{00000000-0005-0000-0000-0000BB310000}"/>
    <cellStyle name="Normal 3 2 2 13 5" xfId="12759" xr:uid="{00000000-0005-0000-0000-0000BC310000}"/>
    <cellStyle name="Normal 3 2 2 14" xfId="12760" xr:uid="{00000000-0005-0000-0000-0000BD310000}"/>
    <cellStyle name="Normal 3 2 2 14 2" xfId="12761" xr:uid="{00000000-0005-0000-0000-0000BE310000}"/>
    <cellStyle name="Normal 3 2 2 14 2 2" xfId="12762" xr:uid="{00000000-0005-0000-0000-0000BF310000}"/>
    <cellStyle name="Normal 3 2 2 14 2 2 2" xfId="12763" xr:uid="{00000000-0005-0000-0000-0000C0310000}"/>
    <cellStyle name="Normal 3 2 2 14 2 3" xfId="12764" xr:uid="{00000000-0005-0000-0000-0000C1310000}"/>
    <cellStyle name="Normal 3 2 2 14 3" xfId="12765" xr:uid="{00000000-0005-0000-0000-0000C2310000}"/>
    <cellStyle name="Normal 3 2 2 14 3 2" xfId="12766" xr:uid="{00000000-0005-0000-0000-0000C3310000}"/>
    <cellStyle name="Normal 3 2 2 14 4" xfId="12767" xr:uid="{00000000-0005-0000-0000-0000C4310000}"/>
    <cellStyle name="Normal 3 2 2 15" xfId="12768" xr:uid="{00000000-0005-0000-0000-0000C5310000}"/>
    <cellStyle name="Normal 3 2 2 15 2" xfId="12769" xr:uid="{00000000-0005-0000-0000-0000C6310000}"/>
    <cellStyle name="Normal 3 2 2 15 2 2" xfId="12770" xr:uid="{00000000-0005-0000-0000-0000C7310000}"/>
    <cellStyle name="Normal 3 2 2 15 2 2 2" xfId="12771" xr:uid="{00000000-0005-0000-0000-0000C8310000}"/>
    <cellStyle name="Normal 3 2 2 15 2 3" xfId="12772" xr:uid="{00000000-0005-0000-0000-0000C9310000}"/>
    <cellStyle name="Normal 3 2 2 15 3" xfId="12773" xr:uid="{00000000-0005-0000-0000-0000CA310000}"/>
    <cellStyle name="Normal 3 2 2 15 3 2" xfId="12774" xr:uid="{00000000-0005-0000-0000-0000CB310000}"/>
    <cellStyle name="Normal 3 2 2 15 4" xfId="12775" xr:uid="{00000000-0005-0000-0000-0000CC310000}"/>
    <cellStyle name="Normal 3 2 2 16" xfId="12776" xr:uid="{00000000-0005-0000-0000-0000CD310000}"/>
    <cellStyle name="Normal 3 2 2 16 2" xfId="12777" xr:uid="{00000000-0005-0000-0000-0000CE310000}"/>
    <cellStyle name="Normal 3 2 2 16 2 2" xfId="12778" xr:uid="{00000000-0005-0000-0000-0000CF310000}"/>
    <cellStyle name="Normal 3 2 2 16 2 2 2" xfId="12779" xr:uid="{00000000-0005-0000-0000-0000D0310000}"/>
    <cellStyle name="Normal 3 2 2 16 2 3" xfId="12780" xr:uid="{00000000-0005-0000-0000-0000D1310000}"/>
    <cellStyle name="Normal 3 2 2 16 3" xfId="12781" xr:uid="{00000000-0005-0000-0000-0000D2310000}"/>
    <cellStyle name="Normal 3 2 2 16 3 2" xfId="12782" xr:uid="{00000000-0005-0000-0000-0000D3310000}"/>
    <cellStyle name="Normal 3 2 2 16 4" xfId="12783" xr:uid="{00000000-0005-0000-0000-0000D4310000}"/>
    <cellStyle name="Normal 3 2 2 17" xfId="12784" xr:uid="{00000000-0005-0000-0000-0000D5310000}"/>
    <cellStyle name="Normal 3 2 2 17 2" xfId="12785" xr:uid="{00000000-0005-0000-0000-0000D6310000}"/>
    <cellStyle name="Normal 3 2 2 17 2 2" xfId="12786" xr:uid="{00000000-0005-0000-0000-0000D7310000}"/>
    <cellStyle name="Normal 3 2 2 17 3" xfId="12787" xr:uid="{00000000-0005-0000-0000-0000D8310000}"/>
    <cellStyle name="Normal 3 2 2 18" xfId="12788" xr:uid="{00000000-0005-0000-0000-0000D9310000}"/>
    <cellStyle name="Normal 3 2 2 18 2" xfId="12789" xr:uid="{00000000-0005-0000-0000-0000DA310000}"/>
    <cellStyle name="Normal 3 2 2 19" xfId="12790" xr:uid="{00000000-0005-0000-0000-0000DB310000}"/>
    <cellStyle name="Normal 3 2 2 19 2" xfId="12791" xr:uid="{00000000-0005-0000-0000-0000DC310000}"/>
    <cellStyle name="Normal 3 2 2 2" xfId="12792" xr:uid="{00000000-0005-0000-0000-0000DD310000}"/>
    <cellStyle name="Normal 3 2 2 2 10" xfId="12793" xr:uid="{00000000-0005-0000-0000-0000DE310000}"/>
    <cellStyle name="Normal 3 2 2 2 10 2" xfId="12794" xr:uid="{00000000-0005-0000-0000-0000DF310000}"/>
    <cellStyle name="Normal 3 2 2 2 10 2 2" xfId="12795" xr:uid="{00000000-0005-0000-0000-0000E0310000}"/>
    <cellStyle name="Normal 3 2 2 2 10 2 2 2" xfId="12796" xr:uid="{00000000-0005-0000-0000-0000E1310000}"/>
    <cellStyle name="Normal 3 2 2 2 10 2 2 2 2" xfId="12797" xr:uid="{00000000-0005-0000-0000-0000E2310000}"/>
    <cellStyle name="Normal 3 2 2 2 10 2 2 2 2 2" xfId="12798" xr:uid="{00000000-0005-0000-0000-0000E3310000}"/>
    <cellStyle name="Normal 3 2 2 2 10 2 2 2 3" xfId="12799" xr:uid="{00000000-0005-0000-0000-0000E4310000}"/>
    <cellStyle name="Normal 3 2 2 2 10 2 2 3" xfId="12800" xr:uid="{00000000-0005-0000-0000-0000E5310000}"/>
    <cellStyle name="Normal 3 2 2 2 10 2 2 3 2" xfId="12801" xr:uid="{00000000-0005-0000-0000-0000E6310000}"/>
    <cellStyle name="Normal 3 2 2 2 10 2 2 4" xfId="12802" xr:uid="{00000000-0005-0000-0000-0000E7310000}"/>
    <cellStyle name="Normal 3 2 2 2 10 2 3" xfId="12803" xr:uid="{00000000-0005-0000-0000-0000E8310000}"/>
    <cellStyle name="Normal 3 2 2 2 10 2 3 2" xfId="12804" xr:uid="{00000000-0005-0000-0000-0000E9310000}"/>
    <cellStyle name="Normal 3 2 2 2 10 2 3 2 2" xfId="12805" xr:uid="{00000000-0005-0000-0000-0000EA310000}"/>
    <cellStyle name="Normal 3 2 2 2 10 2 3 3" xfId="12806" xr:uid="{00000000-0005-0000-0000-0000EB310000}"/>
    <cellStyle name="Normal 3 2 2 2 10 2 4" xfId="12807" xr:uid="{00000000-0005-0000-0000-0000EC310000}"/>
    <cellStyle name="Normal 3 2 2 2 10 2 4 2" xfId="12808" xr:uid="{00000000-0005-0000-0000-0000ED310000}"/>
    <cellStyle name="Normal 3 2 2 2 10 2 5" xfId="12809" xr:uid="{00000000-0005-0000-0000-0000EE310000}"/>
    <cellStyle name="Normal 3 2 2 2 10 3" xfId="12810" xr:uid="{00000000-0005-0000-0000-0000EF310000}"/>
    <cellStyle name="Normal 3 2 2 2 10 3 2" xfId="12811" xr:uid="{00000000-0005-0000-0000-0000F0310000}"/>
    <cellStyle name="Normal 3 2 2 2 10 3 2 2" xfId="12812" xr:uid="{00000000-0005-0000-0000-0000F1310000}"/>
    <cellStyle name="Normal 3 2 2 2 10 3 2 2 2" xfId="12813" xr:uid="{00000000-0005-0000-0000-0000F2310000}"/>
    <cellStyle name="Normal 3 2 2 2 10 3 2 3" xfId="12814" xr:uid="{00000000-0005-0000-0000-0000F3310000}"/>
    <cellStyle name="Normal 3 2 2 2 10 3 3" xfId="12815" xr:uid="{00000000-0005-0000-0000-0000F4310000}"/>
    <cellStyle name="Normal 3 2 2 2 10 3 3 2" xfId="12816" xr:uid="{00000000-0005-0000-0000-0000F5310000}"/>
    <cellStyle name="Normal 3 2 2 2 10 3 4" xfId="12817" xr:uid="{00000000-0005-0000-0000-0000F6310000}"/>
    <cellStyle name="Normal 3 2 2 2 10 4" xfId="12818" xr:uid="{00000000-0005-0000-0000-0000F7310000}"/>
    <cellStyle name="Normal 3 2 2 2 10 4 2" xfId="12819" xr:uid="{00000000-0005-0000-0000-0000F8310000}"/>
    <cellStyle name="Normal 3 2 2 2 10 4 2 2" xfId="12820" xr:uid="{00000000-0005-0000-0000-0000F9310000}"/>
    <cellStyle name="Normal 3 2 2 2 10 4 3" xfId="12821" xr:uid="{00000000-0005-0000-0000-0000FA310000}"/>
    <cellStyle name="Normal 3 2 2 2 10 5" xfId="12822" xr:uid="{00000000-0005-0000-0000-0000FB310000}"/>
    <cellStyle name="Normal 3 2 2 2 10 5 2" xfId="12823" xr:uid="{00000000-0005-0000-0000-0000FC310000}"/>
    <cellStyle name="Normal 3 2 2 2 10 6" xfId="12824" xr:uid="{00000000-0005-0000-0000-0000FD310000}"/>
    <cellStyle name="Normal 3 2 2 2 11" xfId="12825" xr:uid="{00000000-0005-0000-0000-0000FE310000}"/>
    <cellStyle name="Normal 3 2 2 2 11 2" xfId="12826" xr:uid="{00000000-0005-0000-0000-0000FF310000}"/>
    <cellStyle name="Normal 3 2 2 2 11 2 2" xfId="12827" xr:uid="{00000000-0005-0000-0000-000000320000}"/>
    <cellStyle name="Normal 3 2 2 2 11 2 2 2" xfId="12828" xr:uid="{00000000-0005-0000-0000-000001320000}"/>
    <cellStyle name="Normal 3 2 2 2 11 2 2 2 2" xfId="12829" xr:uid="{00000000-0005-0000-0000-000002320000}"/>
    <cellStyle name="Normal 3 2 2 2 11 2 2 2 2 2" xfId="12830" xr:uid="{00000000-0005-0000-0000-000003320000}"/>
    <cellStyle name="Normal 3 2 2 2 11 2 2 2 3" xfId="12831" xr:uid="{00000000-0005-0000-0000-000004320000}"/>
    <cellStyle name="Normal 3 2 2 2 11 2 2 3" xfId="12832" xr:uid="{00000000-0005-0000-0000-000005320000}"/>
    <cellStyle name="Normal 3 2 2 2 11 2 2 3 2" xfId="12833" xr:uid="{00000000-0005-0000-0000-000006320000}"/>
    <cellStyle name="Normal 3 2 2 2 11 2 2 4" xfId="12834" xr:uid="{00000000-0005-0000-0000-000007320000}"/>
    <cellStyle name="Normal 3 2 2 2 11 2 3" xfId="12835" xr:uid="{00000000-0005-0000-0000-000008320000}"/>
    <cellStyle name="Normal 3 2 2 2 11 2 3 2" xfId="12836" xr:uid="{00000000-0005-0000-0000-000009320000}"/>
    <cellStyle name="Normal 3 2 2 2 11 2 3 2 2" xfId="12837" xr:uid="{00000000-0005-0000-0000-00000A320000}"/>
    <cellStyle name="Normal 3 2 2 2 11 2 3 3" xfId="12838" xr:uid="{00000000-0005-0000-0000-00000B320000}"/>
    <cellStyle name="Normal 3 2 2 2 11 2 4" xfId="12839" xr:uid="{00000000-0005-0000-0000-00000C320000}"/>
    <cellStyle name="Normal 3 2 2 2 11 2 4 2" xfId="12840" xr:uid="{00000000-0005-0000-0000-00000D320000}"/>
    <cellStyle name="Normal 3 2 2 2 11 2 5" xfId="12841" xr:uid="{00000000-0005-0000-0000-00000E320000}"/>
    <cellStyle name="Normal 3 2 2 2 11 3" xfId="12842" xr:uid="{00000000-0005-0000-0000-00000F320000}"/>
    <cellStyle name="Normal 3 2 2 2 11 3 2" xfId="12843" xr:uid="{00000000-0005-0000-0000-000010320000}"/>
    <cellStyle name="Normal 3 2 2 2 11 3 2 2" xfId="12844" xr:uid="{00000000-0005-0000-0000-000011320000}"/>
    <cellStyle name="Normal 3 2 2 2 11 3 2 2 2" xfId="12845" xr:uid="{00000000-0005-0000-0000-000012320000}"/>
    <cellStyle name="Normal 3 2 2 2 11 3 2 3" xfId="12846" xr:uid="{00000000-0005-0000-0000-000013320000}"/>
    <cellStyle name="Normal 3 2 2 2 11 3 3" xfId="12847" xr:uid="{00000000-0005-0000-0000-000014320000}"/>
    <cellStyle name="Normal 3 2 2 2 11 3 3 2" xfId="12848" xr:uid="{00000000-0005-0000-0000-000015320000}"/>
    <cellStyle name="Normal 3 2 2 2 11 3 4" xfId="12849" xr:uid="{00000000-0005-0000-0000-000016320000}"/>
    <cellStyle name="Normal 3 2 2 2 11 4" xfId="12850" xr:uid="{00000000-0005-0000-0000-000017320000}"/>
    <cellStyle name="Normal 3 2 2 2 11 4 2" xfId="12851" xr:uid="{00000000-0005-0000-0000-000018320000}"/>
    <cellStyle name="Normal 3 2 2 2 11 4 2 2" xfId="12852" xr:uid="{00000000-0005-0000-0000-000019320000}"/>
    <cellStyle name="Normal 3 2 2 2 11 4 3" xfId="12853" xr:uid="{00000000-0005-0000-0000-00001A320000}"/>
    <cellStyle name="Normal 3 2 2 2 11 5" xfId="12854" xr:uid="{00000000-0005-0000-0000-00001B320000}"/>
    <cellStyle name="Normal 3 2 2 2 11 5 2" xfId="12855" xr:uid="{00000000-0005-0000-0000-00001C320000}"/>
    <cellStyle name="Normal 3 2 2 2 11 6" xfId="12856" xr:uid="{00000000-0005-0000-0000-00001D320000}"/>
    <cellStyle name="Normal 3 2 2 2 12" xfId="12857" xr:uid="{00000000-0005-0000-0000-00001E320000}"/>
    <cellStyle name="Normal 3 2 2 2 12 2" xfId="12858" xr:uid="{00000000-0005-0000-0000-00001F320000}"/>
    <cellStyle name="Normal 3 2 2 2 12 2 2" xfId="12859" xr:uid="{00000000-0005-0000-0000-000020320000}"/>
    <cellStyle name="Normal 3 2 2 2 12 2 2 2" xfId="12860" xr:uid="{00000000-0005-0000-0000-000021320000}"/>
    <cellStyle name="Normal 3 2 2 2 12 2 2 2 2" xfId="12861" xr:uid="{00000000-0005-0000-0000-000022320000}"/>
    <cellStyle name="Normal 3 2 2 2 12 2 2 3" xfId="12862" xr:uid="{00000000-0005-0000-0000-000023320000}"/>
    <cellStyle name="Normal 3 2 2 2 12 2 3" xfId="12863" xr:uid="{00000000-0005-0000-0000-000024320000}"/>
    <cellStyle name="Normal 3 2 2 2 12 2 3 2" xfId="12864" xr:uid="{00000000-0005-0000-0000-000025320000}"/>
    <cellStyle name="Normal 3 2 2 2 12 2 4" xfId="12865" xr:uid="{00000000-0005-0000-0000-000026320000}"/>
    <cellStyle name="Normal 3 2 2 2 12 3" xfId="12866" xr:uid="{00000000-0005-0000-0000-000027320000}"/>
    <cellStyle name="Normal 3 2 2 2 12 3 2" xfId="12867" xr:uid="{00000000-0005-0000-0000-000028320000}"/>
    <cellStyle name="Normal 3 2 2 2 12 3 2 2" xfId="12868" xr:uid="{00000000-0005-0000-0000-000029320000}"/>
    <cellStyle name="Normal 3 2 2 2 12 3 3" xfId="12869" xr:uid="{00000000-0005-0000-0000-00002A320000}"/>
    <cellStyle name="Normal 3 2 2 2 12 4" xfId="12870" xr:uid="{00000000-0005-0000-0000-00002B320000}"/>
    <cellStyle name="Normal 3 2 2 2 12 4 2" xfId="12871" xr:uid="{00000000-0005-0000-0000-00002C320000}"/>
    <cellStyle name="Normal 3 2 2 2 12 5" xfId="12872" xr:uid="{00000000-0005-0000-0000-00002D320000}"/>
    <cellStyle name="Normal 3 2 2 2 13" xfId="12873" xr:uid="{00000000-0005-0000-0000-00002E320000}"/>
    <cellStyle name="Normal 3 2 2 2 13 2" xfId="12874" xr:uid="{00000000-0005-0000-0000-00002F320000}"/>
    <cellStyle name="Normal 3 2 2 2 13 2 2" xfId="12875" xr:uid="{00000000-0005-0000-0000-000030320000}"/>
    <cellStyle name="Normal 3 2 2 2 13 2 2 2" xfId="12876" xr:uid="{00000000-0005-0000-0000-000031320000}"/>
    <cellStyle name="Normal 3 2 2 2 13 2 3" xfId="12877" xr:uid="{00000000-0005-0000-0000-000032320000}"/>
    <cellStyle name="Normal 3 2 2 2 13 3" xfId="12878" xr:uid="{00000000-0005-0000-0000-000033320000}"/>
    <cellStyle name="Normal 3 2 2 2 13 3 2" xfId="12879" xr:uid="{00000000-0005-0000-0000-000034320000}"/>
    <cellStyle name="Normal 3 2 2 2 13 4" xfId="12880" xr:uid="{00000000-0005-0000-0000-000035320000}"/>
    <cellStyle name="Normal 3 2 2 2 14" xfId="12881" xr:uid="{00000000-0005-0000-0000-000036320000}"/>
    <cellStyle name="Normal 3 2 2 2 14 2" xfId="12882" xr:uid="{00000000-0005-0000-0000-000037320000}"/>
    <cellStyle name="Normal 3 2 2 2 14 2 2" xfId="12883" xr:uid="{00000000-0005-0000-0000-000038320000}"/>
    <cellStyle name="Normal 3 2 2 2 14 2 2 2" xfId="12884" xr:uid="{00000000-0005-0000-0000-000039320000}"/>
    <cellStyle name="Normal 3 2 2 2 14 2 3" xfId="12885" xr:uid="{00000000-0005-0000-0000-00003A320000}"/>
    <cellStyle name="Normal 3 2 2 2 14 3" xfId="12886" xr:uid="{00000000-0005-0000-0000-00003B320000}"/>
    <cellStyle name="Normal 3 2 2 2 14 3 2" xfId="12887" xr:uid="{00000000-0005-0000-0000-00003C320000}"/>
    <cellStyle name="Normal 3 2 2 2 14 4" xfId="12888" xr:uid="{00000000-0005-0000-0000-00003D320000}"/>
    <cellStyle name="Normal 3 2 2 2 15" xfId="12889" xr:uid="{00000000-0005-0000-0000-00003E320000}"/>
    <cellStyle name="Normal 3 2 2 2 15 2" xfId="12890" xr:uid="{00000000-0005-0000-0000-00003F320000}"/>
    <cellStyle name="Normal 3 2 2 2 15 2 2" xfId="12891" xr:uid="{00000000-0005-0000-0000-000040320000}"/>
    <cellStyle name="Normal 3 2 2 2 15 2 2 2" xfId="12892" xr:uid="{00000000-0005-0000-0000-000041320000}"/>
    <cellStyle name="Normal 3 2 2 2 15 2 3" xfId="12893" xr:uid="{00000000-0005-0000-0000-000042320000}"/>
    <cellStyle name="Normal 3 2 2 2 15 3" xfId="12894" xr:uid="{00000000-0005-0000-0000-000043320000}"/>
    <cellStyle name="Normal 3 2 2 2 15 3 2" xfId="12895" xr:uid="{00000000-0005-0000-0000-000044320000}"/>
    <cellStyle name="Normal 3 2 2 2 15 4" xfId="12896" xr:uid="{00000000-0005-0000-0000-000045320000}"/>
    <cellStyle name="Normal 3 2 2 2 16" xfId="12897" xr:uid="{00000000-0005-0000-0000-000046320000}"/>
    <cellStyle name="Normal 3 2 2 2 16 2" xfId="12898" xr:uid="{00000000-0005-0000-0000-000047320000}"/>
    <cellStyle name="Normal 3 2 2 2 16 2 2" xfId="12899" xr:uid="{00000000-0005-0000-0000-000048320000}"/>
    <cellStyle name="Normal 3 2 2 2 16 3" xfId="12900" xr:uid="{00000000-0005-0000-0000-000049320000}"/>
    <cellStyle name="Normal 3 2 2 2 17" xfId="12901" xr:uid="{00000000-0005-0000-0000-00004A320000}"/>
    <cellStyle name="Normal 3 2 2 2 17 2" xfId="12902" xr:uid="{00000000-0005-0000-0000-00004B320000}"/>
    <cellStyle name="Normal 3 2 2 2 18" xfId="12903" xr:uid="{00000000-0005-0000-0000-00004C320000}"/>
    <cellStyle name="Normal 3 2 2 2 18 2" xfId="12904" xr:uid="{00000000-0005-0000-0000-00004D320000}"/>
    <cellStyle name="Normal 3 2 2 2 19" xfId="12905" xr:uid="{00000000-0005-0000-0000-00004E320000}"/>
    <cellStyle name="Normal 3 2 2 2 2" xfId="12906" xr:uid="{00000000-0005-0000-0000-00004F320000}"/>
    <cellStyle name="Normal 3 2 2 2 2 10" xfId="12907" xr:uid="{00000000-0005-0000-0000-000050320000}"/>
    <cellStyle name="Normal 3 2 2 2 2 10 2" xfId="12908" xr:uid="{00000000-0005-0000-0000-000051320000}"/>
    <cellStyle name="Normal 3 2 2 2 2 10 2 2" xfId="12909" xr:uid="{00000000-0005-0000-0000-000052320000}"/>
    <cellStyle name="Normal 3 2 2 2 2 10 2 2 2" xfId="12910" xr:uid="{00000000-0005-0000-0000-000053320000}"/>
    <cellStyle name="Normal 3 2 2 2 2 10 2 2 2 2" xfId="12911" xr:uid="{00000000-0005-0000-0000-000054320000}"/>
    <cellStyle name="Normal 3 2 2 2 2 10 2 2 2 2 2" xfId="12912" xr:uid="{00000000-0005-0000-0000-000055320000}"/>
    <cellStyle name="Normal 3 2 2 2 2 10 2 2 2 3" xfId="12913" xr:uid="{00000000-0005-0000-0000-000056320000}"/>
    <cellStyle name="Normal 3 2 2 2 2 10 2 2 3" xfId="12914" xr:uid="{00000000-0005-0000-0000-000057320000}"/>
    <cellStyle name="Normal 3 2 2 2 2 10 2 2 3 2" xfId="12915" xr:uid="{00000000-0005-0000-0000-000058320000}"/>
    <cellStyle name="Normal 3 2 2 2 2 10 2 2 4" xfId="12916" xr:uid="{00000000-0005-0000-0000-000059320000}"/>
    <cellStyle name="Normal 3 2 2 2 2 10 2 3" xfId="12917" xr:uid="{00000000-0005-0000-0000-00005A320000}"/>
    <cellStyle name="Normal 3 2 2 2 2 10 2 3 2" xfId="12918" xr:uid="{00000000-0005-0000-0000-00005B320000}"/>
    <cellStyle name="Normal 3 2 2 2 2 10 2 3 2 2" xfId="12919" xr:uid="{00000000-0005-0000-0000-00005C320000}"/>
    <cellStyle name="Normal 3 2 2 2 2 10 2 3 3" xfId="12920" xr:uid="{00000000-0005-0000-0000-00005D320000}"/>
    <cellStyle name="Normal 3 2 2 2 2 10 2 4" xfId="12921" xr:uid="{00000000-0005-0000-0000-00005E320000}"/>
    <cellStyle name="Normal 3 2 2 2 2 10 2 4 2" xfId="12922" xr:uid="{00000000-0005-0000-0000-00005F320000}"/>
    <cellStyle name="Normal 3 2 2 2 2 10 2 5" xfId="12923" xr:uid="{00000000-0005-0000-0000-000060320000}"/>
    <cellStyle name="Normal 3 2 2 2 2 10 3" xfId="12924" xr:uid="{00000000-0005-0000-0000-000061320000}"/>
    <cellStyle name="Normal 3 2 2 2 2 10 3 2" xfId="12925" xr:uid="{00000000-0005-0000-0000-000062320000}"/>
    <cellStyle name="Normal 3 2 2 2 2 10 3 2 2" xfId="12926" xr:uid="{00000000-0005-0000-0000-000063320000}"/>
    <cellStyle name="Normal 3 2 2 2 2 10 3 2 2 2" xfId="12927" xr:uid="{00000000-0005-0000-0000-000064320000}"/>
    <cellStyle name="Normal 3 2 2 2 2 10 3 2 3" xfId="12928" xr:uid="{00000000-0005-0000-0000-000065320000}"/>
    <cellStyle name="Normal 3 2 2 2 2 10 3 3" xfId="12929" xr:uid="{00000000-0005-0000-0000-000066320000}"/>
    <cellStyle name="Normal 3 2 2 2 2 10 3 3 2" xfId="12930" xr:uid="{00000000-0005-0000-0000-000067320000}"/>
    <cellStyle name="Normal 3 2 2 2 2 10 3 4" xfId="12931" xr:uid="{00000000-0005-0000-0000-000068320000}"/>
    <cellStyle name="Normal 3 2 2 2 2 10 4" xfId="12932" xr:uid="{00000000-0005-0000-0000-000069320000}"/>
    <cellStyle name="Normal 3 2 2 2 2 10 4 2" xfId="12933" xr:uid="{00000000-0005-0000-0000-00006A320000}"/>
    <cellStyle name="Normal 3 2 2 2 2 10 4 2 2" xfId="12934" xr:uid="{00000000-0005-0000-0000-00006B320000}"/>
    <cellStyle name="Normal 3 2 2 2 2 10 4 3" xfId="12935" xr:uid="{00000000-0005-0000-0000-00006C320000}"/>
    <cellStyle name="Normal 3 2 2 2 2 10 5" xfId="12936" xr:uid="{00000000-0005-0000-0000-00006D320000}"/>
    <cellStyle name="Normal 3 2 2 2 2 10 5 2" xfId="12937" xr:uid="{00000000-0005-0000-0000-00006E320000}"/>
    <cellStyle name="Normal 3 2 2 2 2 10 6" xfId="12938" xr:uid="{00000000-0005-0000-0000-00006F320000}"/>
    <cellStyle name="Normal 3 2 2 2 2 11" xfId="12939" xr:uid="{00000000-0005-0000-0000-000070320000}"/>
    <cellStyle name="Normal 3 2 2 2 2 11 2" xfId="12940" xr:uid="{00000000-0005-0000-0000-000071320000}"/>
    <cellStyle name="Normal 3 2 2 2 2 11 2 2" xfId="12941" xr:uid="{00000000-0005-0000-0000-000072320000}"/>
    <cellStyle name="Normal 3 2 2 2 2 11 2 2 2" xfId="12942" xr:uid="{00000000-0005-0000-0000-000073320000}"/>
    <cellStyle name="Normal 3 2 2 2 2 11 2 2 2 2" xfId="12943" xr:uid="{00000000-0005-0000-0000-000074320000}"/>
    <cellStyle name="Normal 3 2 2 2 2 11 2 2 3" xfId="12944" xr:uid="{00000000-0005-0000-0000-000075320000}"/>
    <cellStyle name="Normal 3 2 2 2 2 11 2 3" xfId="12945" xr:uid="{00000000-0005-0000-0000-000076320000}"/>
    <cellStyle name="Normal 3 2 2 2 2 11 2 3 2" xfId="12946" xr:uid="{00000000-0005-0000-0000-000077320000}"/>
    <cellStyle name="Normal 3 2 2 2 2 11 2 4" xfId="12947" xr:uid="{00000000-0005-0000-0000-000078320000}"/>
    <cellStyle name="Normal 3 2 2 2 2 11 3" xfId="12948" xr:uid="{00000000-0005-0000-0000-000079320000}"/>
    <cellStyle name="Normal 3 2 2 2 2 11 3 2" xfId="12949" xr:uid="{00000000-0005-0000-0000-00007A320000}"/>
    <cellStyle name="Normal 3 2 2 2 2 11 3 2 2" xfId="12950" xr:uid="{00000000-0005-0000-0000-00007B320000}"/>
    <cellStyle name="Normal 3 2 2 2 2 11 3 3" xfId="12951" xr:uid="{00000000-0005-0000-0000-00007C320000}"/>
    <cellStyle name="Normal 3 2 2 2 2 11 4" xfId="12952" xr:uid="{00000000-0005-0000-0000-00007D320000}"/>
    <cellStyle name="Normal 3 2 2 2 2 11 4 2" xfId="12953" xr:uid="{00000000-0005-0000-0000-00007E320000}"/>
    <cellStyle name="Normal 3 2 2 2 2 11 5" xfId="12954" xr:uid="{00000000-0005-0000-0000-00007F320000}"/>
    <cellStyle name="Normal 3 2 2 2 2 12" xfId="12955" xr:uid="{00000000-0005-0000-0000-000080320000}"/>
    <cellStyle name="Normal 3 2 2 2 2 12 2" xfId="12956" xr:uid="{00000000-0005-0000-0000-000081320000}"/>
    <cellStyle name="Normal 3 2 2 2 2 12 2 2" xfId="12957" xr:uid="{00000000-0005-0000-0000-000082320000}"/>
    <cellStyle name="Normal 3 2 2 2 2 12 2 2 2" xfId="12958" xr:uid="{00000000-0005-0000-0000-000083320000}"/>
    <cellStyle name="Normal 3 2 2 2 2 12 2 3" xfId="12959" xr:uid="{00000000-0005-0000-0000-000084320000}"/>
    <cellStyle name="Normal 3 2 2 2 2 12 3" xfId="12960" xr:uid="{00000000-0005-0000-0000-000085320000}"/>
    <cellStyle name="Normal 3 2 2 2 2 12 3 2" xfId="12961" xr:uid="{00000000-0005-0000-0000-000086320000}"/>
    <cellStyle name="Normal 3 2 2 2 2 12 4" xfId="12962" xr:uid="{00000000-0005-0000-0000-000087320000}"/>
    <cellStyle name="Normal 3 2 2 2 2 13" xfId="12963" xr:uid="{00000000-0005-0000-0000-000088320000}"/>
    <cellStyle name="Normal 3 2 2 2 2 13 2" xfId="12964" xr:uid="{00000000-0005-0000-0000-000089320000}"/>
    <cellStyle name="Normal 3 2 2 2 2 13 2 2" xfId="12965" xr:uid="{00000000-0005-0000-0000-00008A320000}"/>
    <cellStyle name="Normal 3 2 2 2 2 13 2 2 2" xfId="12966" xr:uid="{00000000-0005-0000-0000-00008B320000}"/>
    <cellStyle name="Normal 3 2 2 2 2 13 2 3" xfId="12967" xr:uid="{00000000-0005-0000-0000-00008C320000}"/>
    <cellStyle name="Normal 3 2 2 2 2 13 3" xfId="12968" xr:uid="{00000000-0005-0000-0000-00008D320000}"/>
    <cellStyle name="Normal 3 2 2 2 2 13 3 2" xfId="12969" xr:uid="{00000000-0005-0000-0000-00008E320000}"/>
    <cellStyle name="Normal 3 2 2 2 2 13 4" xfId="12970" xr:uid="{00000000-0005-0000-0000-00008F320000}"/>
    <cellStyle name="Normal 3 2 2 2 2 14" xfId="12971" xr:uid="{00000000-0005-0000-0000-000090320000}"/>
    <cellStyle name="Normal 3 2 2 2 2 14 2" xfId="12972" xr:uid="{00000000-0005-0000-0000-000091320000}"/>
    <cellStyle name="Normal 3 2 2 2 2 14 2 2" xfId="12973" xr:uid="{00000000-0005-0000-0000-000092320000}"/>
    <cellStyle name="Normal 3 2 2 2 2 14 2 2 2" xfId="12974" xr:uid="{00000000-0005-0000-0000-000093320000}"/>
    <cellStyle name="Normal 3 2 2 2 2 14 2 3" xfId="12975" xr:uid="{00000000-0005-0000-0000-000094320000}"/>
    <cellStyle name="Normal 3 2 2 2 2 14 3" xfId="12976" xr:uid="{00000000-0005-0000-0000-000095320000}"/>
    <cellStyle name="Normal 3 2 2 2 2 14 3 2" xfId="12977" xr:uid="{00000000-0005-0000-0000-000096320000}"/>
    <cellStyle name="Normal 3 2 2 2 2 14 4" xfId="12978" xr:uid="{00000000-0005-0000-0000-000097320000}"/>
    <cellStyle name="Normal 3 2 2 2 2 15" xfId="12979" xr:uid="{00000000-0005-0000-0000-000098320000}"/>
    <cellStyle name="Normal 3 2 2 2 2 15 2" xfId="12980" xr:uid="{00000000-0005-0000-0000-000099320000}"/>
    <cellStyle name="Normal 3 2 2 2 2 15 2 2" xfId="12981" xr:uid="{00000000-0005-0000-0000-00009A320000}"/>
    <cellStyle name="Normal 3 2 2 2 2 15 3" xfId="12982" xr:uid="{00000000-0005-0000-0000-00009B320000}"/>
    <cellStyle name="Normal 3 2 2 2 2 16" xfId="12983" xr:uid="{00000000-0005-0000-0000-00009C320000}"/>
    <cellStyle name="Normal 3 2 2 2 2 16 2" xfId="12984" xr:uid="{00000000-0005-0000-0000-00009D320000}"/>
    <cellStyle name="Normal 3 2 2 2 2 17" xfId="12985" xr:uid="{00000000-0005-0000-0000-00009E320000}"/>
    <cellStyle name="Normal 3 2 2 2 2 17 2" xfId="12986" xr:uid="{00000000-0005-0000-0000-00009F320000}"/>
    <cellStyle name="Normal 3 2 2 2 2 18" xfId="12987" xr:uid="{00000000-0005-0000-0000-0000A0320000}"/>
    <cellStyle name="Normal 3 2 2 2 2 2" xfId="12988" xr:uid="{00000000-0005-0000-0000-0000A1320000}"/>
    <cellStyle name="Normal 3 2 2 2 2 2 10" xfId="12989" xr:uid="{00000000-0005-0000-0000-0000A2320000}"/>
    <cellStyle name="Normal 3 2 2 2 2 2 10 2" xfId="12990" xr:uid="{00000000-0005-0000-0000-0000A3320000}"/>
    <cellStyle name="Normal 3 2 2 2 2 2 10 2 2" xfId="12991" xr:uid="{00000000-0005-0000-0000-0000A4320000}"/>
    <cellStyle name="Normal 3 2 2 2 2 2 10 2 2 2" xfId="12992" xr:uid="{00000000-0005-0000-0000-0000A5320000}"/>
    <cellStyle name="Normal 3 2 2 2 2 2 10 2 3" xfId="12993" xr:uid="{00000000-0005-0000-0000-0000A6320000}"/>
    <cellStyle name="Normal 3 2 2 2 2 2 10 3" xfId="12994" xr:uid="{00000000-0005-0000-0000-0000A7320000}"/>
    <cellStyle name="Normal 3 2 2 2 2 2 10 3 2" xfId="12995" xr:uid="{00000000-0005-0000-0000-0000A8320000}"/>
    <cellStyle name="Normal 3 2 2 2 2 2 10 4" xfId="12996" xr:uid="{00000000-0005-0000-0000-0000A9320000}"/>
    <cellStyle name="Normal 3 2 2 2 2 2 11" xfId="12997" xr:uid="{00000000-0005-0000-0000-0000AA320000}"/>
    <cellStyle name="Normal 3 2 2 2 2 2 11 2" xfId="12998" xr:uid="{00000000-0005-0000-0000-0000AB320000}"/>
    <cellStyle name="Normal 3 2 2 2 2 2 11 2 2" xfId="12999" xr:uid="{00000000-0005-0000-0000-0000AC320000}"/>
    <cellStyle name="Normal 3 2 2 2 2 2 11 2 2 2" xfId="13000" xr:uid="{00000000-0005-0000-0000-0000AD320000}"/>
    <cellStyle name="Normal 3 2 2 2 2 2 11 2 3" xfId="13001" xr:uid="{00000000-0005-0000-0000-0000AE320000}"/>
    <cellStyle name="Normal 3 2 2 2 2 2 11 3" xfId="13002" xr:uid="{00000000-0005-0000-0000-0000AF320000}"/>
    <cellStyle name="Normal 3 2 2 2 2 2 11 3 2" xfId="13003" xr:uid="{00000000-0005-0000-0000-0000B0320000}"/>
    <cellStyle name="Normal 3 2 2 2 2 2 11 4" xfId="13004" xr:uid="{00000000-0005-0000-0000-0000B1320000}"/>
    <cellStyle name="Normal 3 2 2 2 2 2 12" xfId="13005" xr:uid="{00000000-0005-0000-0000-0000B2320000}"/>
    <cellStyle name="Normal 3 2 2 2 2 2 12 2" xfId="13006" xr:uid="{00000000-0005-0000-0000-0000B3320000}"/>
    <cellStyle name="Normal 3 2 2 2 2 2 12 2 2" xfId="13007" xr:uid="{00000000-0005-0000-0000-0000B4320000}"/>
    <cellStyle name="Normal 3 2 2 2 2 2 12 2 2 2" xfId="13008" xr:uid="{00000000-0005-0000-0000-0000B5320000}"/>
    <cellStyle name="Normal 3 2 2 2 2 2 12 2 3" xfId="13009" xr:uid="{00000000-0005-0000-0000-0000B6320000}"/>
    <cellStyle name="Normal 3 2 2 2 2 2 12 3" xfId="13010" xr:uid="{00000000-0005-0000-0000-0000B7320000}"/>
    <cellStyle name="Normal 3 2 2 2 2 2 12 3 2" xfId="13011" xr:uid="{00000000-0005-0000-0000-0000B8320000}"/>
    <cellStyle name="Normal 3 2 2 2 2 2 12 4" xfId="13012" xr:uid="{00000000-0005-0000-0000-0000B9320000}"/>
    <cellStyle name="Normal 3 2 2 2 2 2 13" xfId="13013" xr:uid="{00000000-0005-0000-0000-0000BA320000}"/>
    <cellStyle name="Normal 3 2 2 2 2 2 13 2" xfId="13014" xr:uid="{00000000-0005-0000-0000-0000BB320000}"/>
    <cellStyle name="Normal 3 2 2 2 2 2 13 2 2" xfId="13015" xr:uid="{00000000-0005-0000-0000-0000BC320000}"/>
    <cellStyle name="Normal 3 2 2 2 2 2 13 3" xfId="13016" xr:uid="{00000000-0005-0000-0000-0000BD320000}"/>
    <cellStyle name="Normal 3 2 2 2 2 2 14" xfId="13017" xr:uid="{00000000-0005-0000-0000-0000BE320000}"/>
    <cellStyle name="Normal 3 2 2 2 2 2 14 2" xfId="13018" xr:uid="{00000000-0005-0000-0000-0000BF320000}"/>
    <cellStyle name="Normal 3 2 2 2 2 2 15" xfId="13019" xr:uid="{00000000-0005-0000-0000-0000C0320000}"/>
    <cellStyle name="Normal 3 2 2 2 2 2 15 2" xfId="13020" xr:uid="{00000000-0005-0000-0000-0000C1320000}"/>
    <cellStyle name="Normal 3 2 2 2 2 2 16" xfId="13021" xr:uid="{00000000-0005-0000-0000-0000C2320000}"/>
    <cellStyle name="Normal 3 2 2 2 2 2 2" xfId="13022" xr:uid="{00000000-0005-0000-0000-0000C3320000}"/>
    <cellStyle name="Normal 3 2 2 2 2 2 2 10" xfId="13023" xr:uid="{00000000-0005-0000-0000-0000C4320000}"/>
    <cellStyle name="Normal 3 2 2 2 2 2 2 2" xfId="13024" xr:uid="{00000000-0005-0000-0000-0000C5320000}"/>
    <cellStyle name="Normal 3 2 2 2 2 2 2 2 2" xfId="13025" xr:uid="{00000000-0005-0000-0000-0000C6320000}"/>
    <cellStyle name="Normal 3 2 2 2 2 2 2 2 2 2" xfId="13026" xr:uid="{00000000-0005-0000-0000-0000C7320000}"/>
    <cellStyle name="Normal 3 2 2 2 2 2 2 2 2 2 2" xfId="13027" xr:uid="{00000000-0005-0000-0000-0000C8320000}"/>
    <cellStyle name="Normal 3 2 2 2 2 2 2 2 2 2 2 2" xfId="13028" xr:uid="{00000000-0005-0000-0000-0000C9320000}"/>
    <cellStyle name="Normal 3 2 2 2 2 2 2 2 2 2 2 2 2" xfId="13029" xr:uid="{00000000-0005-0000-0000-0000CA320000}"/>
    <cellStyle name="Normal 3 2 2 2 2 2 2 2 2 2 2 2 2 2" xfId="13030" xr:uid="{00000000-0005-0000-0000-0000CB320000}"/>
    <cellStyle name="Normal 3 2 2 2 2 2 2 2 2 2 2 2 3" xfId="13031" xr:uid="{00000000-0005-0000-0000-0000CC320000}"/>
    <cellStyle name="Normal 3 2 2 2 2 2 2 2 2 2 2 3" xfId="13032" xr:uid="{00000000-0005-0000-0000-0000CD320000}"/>
    <cellStyle name="Normal 3 2 2 2 2 2 2 2 2 2 2 3 2" xfId="13033" xr:uid="{00000000-0005-0000-0000-0000CE320000}"/>
    <cellStyle name="Normal 3 2 2 2 2 2 2 2 2 2 2 4" xfId="13034" xr:uid="{00000000-0005-0000-0000-0000CF320000}"/>
    <cellStyle name="Normal 3 2 2 2 2 2 2 2 2 2 3" xfId="13035" xr:uid="{00000000-0005-0000-0000-0000D0320000}"/>
    <cellStyle name="Normal 3 2 2 2 2 2 2 2 2 2 3 2" xfId="13036" xr:uid="{00000000-0005-0000-0000-0000D1320000}"/>
    <cellStyle name="Normal 3 2 2 2 2 2 2 2 2 2 3 2 2" xfId="13037" xr:uid="{00000000-0005-0000-0000-0000D2320000}"/>
    <cellStyle name="Normal 3 2 2 2 2 2 2 2 2 2 3 3" xfId="13038" xr:uid="{00000000-0005-0000-0000-0000D3320000}"/>
    <cellStyle name="Normal 3 2 2 2 2 2 2 2 2 2 4" xfId="13039" xr:uid="{00000000-0005-0000-0000-0000D4320000}"/>
    <cellStyle name="Normal 3 2 2 2 2 2 2 2 2 2 4 2" xfId="13040" xr:uid="{00000000-0005-0000-0000-0000D5320000}"/>
    <cellStyle name="Normal 3 2 2 2 2 2 2 2 2 2 5" xfId="13041" xr:uid="{00000000-0005-0000-0000-0000D6320000}"/>
    <cellStyle name="Normal 3 2 2 2 2 2 2 2 2 3" xfId="13042" xr:uid="{00000000-0005-0000-0000-0000D7320000}"/>
    <cellStyle name="Normal 3 2 2 2 2 2 2 2 2 3 2" xfId="13043" xr:uid="{00000000-0005-0000-0000-0000D8320000}"/>
    <cellStyle name="Normal 3 2 2 2 2 2 2 2 2 3 2 2" xfId="13044" xr:uid="{00000000-0005-0000-0000-0000D9320000}"/>
    <cellStyle name="Normal 3 2 2 2 2 2 2 2 2 3 2 2 2" xfId="13045" xr:uid="{00000000-0005-0000-0000-0000DA320000}"/>
    <cellStyle name="Normal 3 2 2 2 2 2 2 2 2 3 2 3" xfId="13046" xr:uid="{00000000-0005-0000-0000-0000DB320000}"/>
    <cellStyle name="Normal 3 2 2 2 2 2 2 2 2 3 3" xfId="13047" xr:uid="{00000000-0005-0000-0000-0000DC320000}"/>
    <cellStyle name="Normal 3 2 2 2 2 2 2 2 2 3 3 2" xfId="13048" xr:uid="{00000000-0005-0000-0000-0000DD320000}"/>
    <cellStyle name="Normal 3 2 2 2 2 2 2 2 2 3 4" xfId="13049" xr:uid="{00000000-0005-0000-0000-0000DE320000}"/>
    <cellStyle name="Normal 3 2 2 2 2 2 2 2 2 4" xfId="13050" xr:uid="{00000000-0005-0000-0000-0000DF320000}"/>
    <cellStyle name="Normal 3 2 2 2 2 2 2 2 2 4 2" xfId="13051" xr:uid="{00000000-0005-0000-0000-0000E0320000}"/>
    <cellStyle name="Normal 3 2 2 2 2 2 2 2 2 4 2 2" xfId="13052" xr:uid="{00000000-0005-0000-0000-0000E1320000}"/>
    <cellStyle name="Normal 3 2 2 2 2 2 2 2 2 4 2 2 2" xfId="13053" xr:uid="{00000000-0005-0000-0000-0000E2320000}"/>
    <cellStyle name="Normal 3 2 2 2 2 2 2 2 2 4 2 3" xfId="13054" xr:uid="{00000000-0005-0000-0000-0000E3320000}"/>
    <cellStyle name="Normal 3 2 2 2 2 2 2 2 2 4 3" xfId="13055" xr:uid="{00000000-0005-0000-0000-0000E4320000}"/>
    <cellStyle name="Normal 3 2 2 2 2 2 2 2 2 4 3 2" xfId="13056" xr:uid="{00000000-0005-0000-0000-0000E5320000}"/>
    <cellStyle name="Normal 3 2 2 2 2 2 2 2 2 4 4" xfId="13057" xr:uid="{00000000-0005-0000-0000-0000E6320000}"/>
    <cellStyle name="Normal 3 2 2 2 2 2 2 2 2 5" xfId="13058" xr:uid="{00000000-0005-0000-0000-0000E7320000}"/>
    <cellStyle name="Normal 3 2 2 2 2 2 2 2 2 5 2" xfId="13059" xr:uid="{00000000-0005-0000-0000-0000E8320000}"/>
    <cellStyle name="Normal 3 2 2 2 2 2 2 2 2 5 2 2" xfId="13060" xr:uid="{00000000-0005-0000-0000-0000E9320000}"/>
    <cellStyle name="Normal 3 2 2 2 2 2 2 2 2 5 3" xfId="13061" xr:uid="{00000000-0005-0000-0000-0000EA320000}"/>
    <cellStyle name="Normal 3 2 2 2 2 2 2 2 2 6" xfId="13062" xr:uid="{00000000-0005-0000-0000-0000EB320000}"/>
    <cellStyle name="Normal 3 2 2 2 2 2 2 2 2 6 2" xfId="13063" xr:uid="{00000000-0005-0000-0000-0000EC320000}"/>
    <cellStyle name="Normal 3 2 2 2 2 2 2 2 2 7" xfId="13064" xr:uid="{00000000-0005-0000-0000-0000ED320000}"/>
    <cellStyle name="Normal 3 2 2 2 2 2 2 2 2 7 2" xfId="13065" xr:uid="{00000000-0005-0000-0000-0000EE320000}"/>
    <cellStyle name="Normal 3 2 2 2 2 2 2 2 2 8" xfId="13066" xr:uid="{00000000-0005-0000-0000-0000EF320000}"/>
    <cellStyle name="Normal 3 2 2 2 2 2 2 2 3" xfId="13067" xr:uid="{00000000-0005-0000-0000-0000F0320000}"/>
    <cellStyle name="Normal 3 2 2 2 2 2 2 2 3 2" xfId="13068" xr:uid="{00000000-0005-0000-0000-0000F1320000}"/>
    <cellStyle name="Normal 3 2 2 2 2 2 2 2 3 2 2" xfId="13069" xr:uid="{00000000-0005-0000-0000-0000F2320000}"/>
    <cellStyle name="Normal 3 2 2 2 2 2 2 2 3 2 2 2" xfId="13070" xr:uid="{00000000-0005-0000-0000-0000F3320000}"/>
    <cellStyle name="Normal 3 2 2 2 2 2 2 2 3 2 2 2 2" xfId="13071" xr:uid="{00000000-0005-0000-0000-0000F4320000}"/>
    <cellStyle name="Normal 3 2 2 2 2 2 2 2 3 2 2 3" xfId="13072" xr:uid="{00000000-0005-0000-0000-0000F5320000}"/>
    <cellStyle name="Normal 3 2 2 2 2 2 2 2 3 2 3" xfId="13073" xr:uid="{00000000-0005-0000-0000-0000F6320000}"/>
    <cellStyle name="Normal 3 2 2 2 2 2 2 2 3 2 3 2" xfId="13074" xr:uid="{00000000-0005-0000-0000-0000F7320000}"/>
    <cellStyle name="Normal 3 2 2 2 2 2 2 2 3 2 4" xfId="13075" xr:uid="{00000000-0005-0000-0000-0000F8320000}"/>
    <cellStyle name="Normal 3 2 2 2 2 2 2 2 3 3" xfId="13076" xr:uid="{00000000-0005-0000-0000-0000F9320000}"/>
    <cellStyle name="Normal 3 2 2 2 2 2 2 2 3 3 2" xfId="13077" xr:uid="{00000000-0005-0000-0000-0000FA320000}"/>
    <cellStyle name="Normal 3 2 2 2 2 2 2 2 3 3 2 2" xfId="13078" xr:uid="{00000000-0005-0000-0000-0000FB320000}"/>
    <cellStyle name="Normal 3 2 2 2 2 2 2 2 3 3 3" xfId="13079" xr:uid="{00000000-0005-0000-0000-0000FC320000}"/>
    <cellStyle name="Normal 3 2 2 2 2 2 2 2 3 4" xfId="13080" xr:uid="{00000000-0005-0000-0000-0000FD320000}"/>
    <cellStyle name="Normal 3 2 2 2 2 2 2 2 3 4 2" xfId="13081" xr:uid="{00000000-0005-0000-0000-0000FE320000}"/>
    <cellStyle name="Normal 3 2 2 2 2 2 2 2 3 5" xfId="13082" xr:uid="{00000000-0005-0000-0000-0000FF320000}"/>
    <cellStyle name="Normal 3 2 2 2 2 2 2 2 4" xfId="13083" xr:uid="{00000000-0005-0000-0000-000000330000}"/>
    <cellStyle name="Normal 3 2 2 2 2 2 2 2 4 2" xfId="13084" xr:uid="{00000000-0005-0000-0000-000001330000}"/>
    <cellStyle name="Normal 3 2 2 2 2 2 2 2 4 2 2" xfId="13085" xr:uid="{00000000-0005-0000-0000-000002330000}"/>
    <cellStyle name="Normal 3 2 2 2 2 2 2 2 4 2 2 2" xfId="13086" xr:uid="{00000000-0005-0000-0000-000003330000}"/>
    <cellStyle name="Normal 3 2 2 2 2 2 2 2 4 2 3" xfId="13087" xr:uid="{00000000-0005-0000-0000-000004330000}"/>
    <cellStyle name="Normal 3 2 2 2 2 2 2 2 4 3" xfId="13088" xr:uid="{00000000-0005-0000-0000-000005330000}"/>
    <cellStyle name="Normal 3 2 2 2 2 2 2 2 4 3 2" xfId="13089" xr:uid="{00000000-0005-0000-0000-000006330000}"/>
    <cellStyle name="Normal 3 2 2 2 2 2 2 2 4 4" xfId="13090" xr:uid="{00000000-0005-0000-0000-000007330000}"/>
    <cellStyle name="Normal 3 2 2 2 2 2 2 2 5" xfId="13091" xr:uid="{00000000-0005-0000-0000-000008330000}"/>
    <cellStyle name="Normal 3 2 2 2 2 2 2 2 5 2" xfId="13092" xr:uid="{00000000-0005-0000-0000-000009330000}"/>
    <cellStyle name="Normal 3 2 2 2 2 2 2 2 5 2 2" xfId="13093" xr:uid="{00000000-0005-0000-0000-00000A330000}"/>
    <cellStyle name="Normal 3 2 2 2 2 2 2 2 5 2 2 2" xfId="13094" xr:uid="{00000000-0005-0000-0000-00000B330000}"/>
    <cellStyle name="Normal 3 2 2 2 2 2 2 2 5 2 3" xfId="13095" xr:uid="{00000000-0005-0000-0000-00000C330000}"/>
    <cellStyle name="Normal 3 2 2 2 2 2 2 2 5 3" xfId="13096" xr:uid="{00000000-0005-0000-0000-00000D330000}"/>
    <cellStyle name="Normal 3 2 2 2 2 2 2 2 5 3 2" xfId="13097" xr:uid="{00000000-0005-0000-0000-00000E330000}"/>
    <cellStyle name="Normal 3 2 2 2 2 2 2 2 5 4" xfId="13098" xr:uid="{00000000-0005-0000-0000-00000F330000}"/>
    <cellStyle name="Normal 3 2 2 2 2 2 2 2 6" xfId="13099" xr:uid="{00000000-0005-0000-0000-000010330000}"/>
    <cellStyle name="Normal 3 2 2 2 2 2 2 2 6 2" xfId="13100" xr:uid="{00000000-0005-0000-0000-000011330000}"/>
    <cellStyle name="Normal 3 2 2 2 2 2 2 2 6 2 2" xfId="13101" xr:uid="{00000000-0005-0000-0000-000012330000}"/>
    <cellStyle name="Normal 3 2 2 2 2 2 2 2 6 3" xfId="13102" xr:uid="{00000000-0005-0000-0000-000013330000}"/>
    <cellStyle name="Normal 3 2 2 2 2 2 2 2 7" xfId="13103" xr:uid="{00000000-0005-0000-0000-000014330000}"/>
    <cellStyle name="Normal 3 2 2 2 2 2 2 2 7 2" xfId="13104" xr:uid="{00000000-0005-0000-0000-000015330000}"/>
    <cellStyle name="Normal 3 2 2 2 2 2 2 2 8" xfId="13105" xr:uid="{00000000-0005-0000-0000-000016330000}"/>
    <cellStyle name="Normal 3 2 2 2 2 2 2 2 8 2" xfId="13106" xr:uid="{00000000-0005-0000-0000-000017330000}"/>
    <cellStyle name="Normal 3 2 2 2 2 2 2 2 9" xfId="13107" xr:uid="{00000000-0005-0000-0000-000018330000}"/>
    <cellStyle name="Normal 3 2 2 2 2 2 2 3" xfId="13108" xr:uid="{00000000-0005-0000-0000-000019330000}"/>
    <cellStyle name="Normal 3 2 2 2 2 2 2 3 2" xfId="13109" xr:uid="{00000000-0005-0000-0000-00001A330000}"/>
    <cellStyle name="Normal 3 2 2 2 2 2 2 3 2 2" xfId="13110" xr:uid="{00000000-0005-0000-0000-00001B330000}"/>
    <cellStyle name="Normal 3 2 2 2 2 2 2 3 2 2 2" xfId="13111" xr:uid="{00000000-0005-0000-0000-00001C330000}"/>
    <cellStyle name="Normal 3 2 2 2 2 2 2 3 2 2 2 2" xfId="13112" xr:uid="{00000000-0005-0000-0000-00001D330000}"/>
    <cellStyle name="Normal 3 2 2 2 2 2 2 3 2 2 2 2 2" xfId="13113" xr:uid="{00000000-0005-0000-0000-00001E330000}"/>
    <cellStyle name="Normal 3 2 2 2 2 2 2 3 2 2 2 3" xfId="13114" xr:uid="{00000000-0005-0000-0000-00001F330000}"/>
    <cellStyle name="Normal 3 2 2 2 2 2 2 3 2 2 3" xfId="13115" xr:uid="{00000000-0005-0000-0000-000020330000}"/>
    <cellStyle name="Normal 3 2 2 2 2 2 2 3 2 2 3 2" xfId="13116" xr:uid="{00000000-0005-0000-0000-000021330000}"/>
    <cellStyle name="Normal 3 2 2 2 2 2 2 3 2 2 4" xfId="13117" xr:uid="{00000000-0005-0000-0000-000022330000}"/>
    <cellStyle name="Normal 3 2 2 2 2 2 2 3 2 3" xfId="13118" xr:uid="{00000000-0005-0000-0000-000023330000}"/>
    <cellStyle name="Normal 3 2 2 2 2 2 2 3 2 3 2" xfId="13119" xr:uid="{00000000-0005-0000-0000-000024330000}"/>
    <cellStyle name="Normal 3 2 2 2 2 2 2 3 2 3 2 2" xfId="13120" xr:uid="{00000000-0005-0000-0000-000025330000}"/>
    <cellStyle name="Normal 3 2 2 2 2 2 2 3 2 3 3" xfId="13121" xr:uid="{00000000-0005-0000-0000-000026330000}"/>
    <cellStyle name="Normal 3 2 2 2 2 2 2 3 2 4" xfId="13122" xr:uid="{00000000-0005-0000-0000-000027330000}"/>
    <cellStyle name="Normal 3 2 2 2 2 2 2 3 2 4 2" xfId="13123" xr:uid="{00000000-0005-0000-0000-000028330000}"/>
    <cellStyle name="Normal 3 2 2 2 2 2 2 3 2 5" xfId="13124" xr:uid="{00000000-0005-0000-0000-000029330000}"/>
    <cellStyle name="Normal 3 2 2 2 2 2 2 3 3" xfId="13125" xr:uid="{00000000-0005-0000-0000-00002A330000}"/>
    <cellStyle name="Normal 3 2 2 2 2 2 2 3 3 2" xfId="13126" xr:uid="{00000000-0005-0000-0000-00002B330000}"/>
    <cellStyle name="Normal 3 2 2 2 2 2 2 3 3 2 2" xfId="13127" xr:uid="{00000000-0005-0000-0000-00002C330000}"/>
    <cellStyle name="Normal 3 2 2 2 2 2 2 3 3 2 2 2" xfId="13128" xr:uid="{00000000-0005-0000-0000-00002D330000}"/>
    <cellStyle name="Normal 3 2 2 2 2 2 2 3 3 2 3" xfId="13129" xr:uid="{00000000-0005-0000-0000-00002E330000}"/>
    <cellStyle name="Normal 3 2 2 2 2 2 2 3 3 3" xfId="13130" xr:uid="{00000000-0005-0000-0000-00002F330000}"/>
    <cellStyle name="Normal 3 2 2 2 2 2 2 3 3 3 2" xfId="13131" xr:uid="{00000000-0005-0000-0000-000030330000}"/>
    <cellStyle name="Normal 3 2 2 2 2 2 2 3 3 4" xfId="13132" xr:uid="{00000000-0005-0000-0000-000031330000}"/>
    <cellStyle name="Normal 3 2 2 2 2 2 2 3 4" xfId="13133" xr:uid="{00000000-0005-0000-0000-000032330000}"/>
    <cellStyle name="Normal 3 2 2 2 2 2 2 3 4 2" xfId="13134" xr:uid="{00000000-0005-0000-0000-000033330000}"/>
    <cellStyle name="Normal 3 2 2 2 2 2 2 3 4 2 2" xfId="13135" xr:uid="{00000000-0005-0000-0000-000034330000}"/>
    <cellStyle name="Normal 3 2 2 2 2 2 2 3 4 2 2 2" xfId="13136" xr:uid="{00000000-0005-0000-0000-000035330000}"/>
    <cellStyle name="Normal 3 2 2 2 2 2 2 3 4 2 3" xfId="13137" xr:uid="{00000000-0005-0000-0000-000036330000}"/>
    <cellStyle name="Normal 3 2 2 2 2 2 2 3 4 3" xfId="13138" xr:uid="{00000000-0005-0000-0000-000037330000}"/>
    <cellStyle name="Normal 3 2 2 2 2 2 2 3 4 3 2" xfId="13139" xr:uid="{00000000-0005-0000-0000-000038330000}"/>
    <cellStyle name="Normal 3 2 2 2 2 2 2 3 4 4" xfId="13140" xr:uid="{00000000-0005-0000-0000-000039330000}"/>
    <cellStyle name="Normal 3 2 2 2 2 2 2 3 5" xfId="13141" xr:uid="{00000000-0005-0000-0000-00003A330000}"/>
    <cellStyle name="Normal 3 2 2 2 2 2 2 3 5 2" xfId="13142" xr:uid="{00000000-0005-0000-0000-00003B330000}"/>
    <cellStyle name="Normal 3 2 2 2 2 2 2 3 5 2 2" xfId="13143" xr:uid="{00000000-0005-0000-0000-00003C330000}"/>
    <cellStyle name="Normal 3 2 2 2 2 2 2 3 5 3" xfId="13144" xr:uid="{00000000-0005-0000-0000-00003D330000}"/>
    <cellStyle name="Normal 3 2 2 2 2 2 2 3 6" xfId="13145" xr:uid="{00000000-0005-0000-0000-00003E330000}"/>
    <cellStyle name="Normal 3 2 2 2 2 2 2 3 6 2" xfId="13146" xr:uid="{00000000-0005-0000-0000-00003F330000}"/>
    <cellStyle name="Normal 3 2 2 2 2 2 2 3 7" xfId="13147" xr:uid="{00000000-0005-0000-0000-000040330000}"/>
    <cellStyle name="Normal 3 2 2 2 2 2 2 3 7 2" xfId="13148" xr:uid="{00000000-0005-0000-0000-000041330000}"/>
    <cellStyle name="Normal 3 2 2 2 2 2 2 3 8" xfId="13149" xr:uid="{00000000-0005-0000-0000-000042330000}"/>
    <cellStyle name="Normal 3 2 2 2 2 2 2 4" xfId="13150" xr:uid="{00000000-0005-0000-0000-000043330000}"/>
    <cellStyle name="Normal 3 2 2 2 2 2 2 4 2" xfId="13151" xr:uid="{00000000-0005-0000-0000-000044330000}"/>
    <cellStyle name="Normal 3 2 2 2 2 2 2 4 2 2" xfId="13152" xr:uid="{00000000-0005-0000-0000-000045330000}"/>
    <cellStyle name="Normal 3 2 2 2 2 2 2 4 2 2 2" xfId="13153" xr:uid="{00000000-0005-0000-0000-000046330000}"/>
    <cellStyle name="Normal 3 2 2 2 2 2 2 4 2 2 2 2" xfId="13154" xr:uid="{00000000-0005-0000-0000-000047330000}"/>
    <cellStyle name="Normal 3 2 2 2 2 2 2 4 2 2 3" xfId="13155" xr:uid="{00000000-0005-0000-0000-000048330000}"/>
    <cellStyle name="Normal 3 2 2 2 2 2 2 4 2 3" xfId="13156" xr:uid="{00000000-0005-0000-0000-000049330000}"/>
    <cellStyle name="Normal 3 2 2 2 2 2 2 4 2 3 2" xfId="13157" xr:uid="{00000000-0005-0000-0000-00004A330000}"/>
    <cellStyle name="Normal 3 2 2 2 2 2 2 4 2 4" xfId="13158" xr:uid="{00000000-0005-0000-0000-00004B330000}"/>
    <cellStyle name="Normal 3 2 2 2 2 2 2 4 3" xfId="13159" xr:uid="{00000000-0005-0000-0000-00004C330000}"/>
    <cellStyle name="Normal 3 2 2 2 2 2 2 4 3 2" xfId="13160" xr:uid="{00000000-0005-0000-0000-00004D330000}"/>
    <cellStyle name="Normal 3 2 2 2 2 2 2 4 3 2 2" xfId="13161" xr:uid="{00000000-0005-0000-0000-00004E330000}"/>
    <cellStyle name="Normal 3 2 2 2 2 2 2 4 3 3" xfId="13162" xr:uid="{00000000-0005-0000-0000-00004F330000}"/>
    <cellStyle name="Normal 3 2 2 2 2 2 2 4 4" xfId="13163" xr:uid="{00000000-0005-0000-0000-000050330000}"/>
    <cellStyle name="Normal 3 2 2 2 2 2 2 4 4 2" xfId="13164" xr:uid="{00000000-0005-0000-0000-000051330000}"/>
    <cellStyle name="Normal 3 2 2 2 2 2 2 4 5" xfId="13165" xr:uid="{00000000-0005-0000-0000-000052330000}"/>
    <cellStyle name="Normal 3 2 2 2 2 2 2 5" xfId="13166" xr:uid="{00000000-0005-0000-0000-000053330000}"/>
    <cellStyle name="Normal 3 2 2 2 2 2 2 5 2" xfId="13167" xr:uid="{00000000-0005-0000-0000-000054330000}"/>
    <cellStyle name="Normal 3 2 2 2 2 2 2 5 2 2" xfId="13168" xr:uid="{00000000-0005-0000-0000-000055330000}"/>
    <cellStyle name="Normal 3 2 2 2 2 2 2 5 2 2 2" xfId="13169" xr:uid="{00000000-0005-0000-0000-000056330000}"/>
    <cellStyle name="Normal 3 2 2 2 2 2 2 5 2 3" xfId="13170" xr:uid="{00000000-0005-0000-0000-000057330000}"/>
    <cellStyle name="Normal 3 2 2 2 2 2 2 5 3" xfId="13171" xr:uid="{00000000-0005-0000-0000-000058330000}"/>
    <cellStyle name="Normal 3 2 2 2 2 2 2 5 3 2" xfId="13172" xr:uid="{00000000-0005-0000-0000-000059330000}"/>
    <cellStyle name="Normal 3 2 2 2 2 2 2 5 4" xfId="13173" xr:uid="{00000000-0005-0000-0000-00005A330000}"/>
    <cellStyle name="Normal 3 2 2 2 2 2 2 6" xfId="13174" xr:uid="{00000000-0005-0000-0000-00005B330000}"/>
    <cellStyle name="Normal 3 2 2 2 2 2 2 6 2" xfId="13175" xr:uid="{00000000-0005-0000-0000-00005C330000}"/>
    <cellStyle name="Normal 3 2 2 2 2 2 2 6 2 2" xfId="13176" xr:uid="{00000000-0005-0000-0000-00005D330000}"/>
    <cellStyle name="Normal 3 2 2 2 2 2 2 6 2 2 2" xfId="13177" xr:uid="{00000000-0005-0000-0000-00005E330000}"/>
    <cellStyle name="Normal 3 2 2 2 2 2 2 6 2 3" xfId="13178" xr:uid="{00000000-0005-0000-0000-00005F330000}"/>
    <cellStyle name="Normal 3 2 2 2 2 2 2 6 3" xfId="13179" xr:uid="{00000000-0005-0000-0000-000060330000}"/>
    <cellStyle name="Normal 3 2 2 2 2 2 2 6 3 2" xfId="13180" xr:uid="{00000000-0005-0000-0000-000061330000}"/>
    <cellStyle name="Normal 3 2 2 2 2 2 2 6 4" xfId="13181" xr:uid="{00000000-0005-0000-0000-000062330000}"/>
    <cellStyle name="Normal 3 2 2 2 2 2 2 7" xfId="13182" xr:uid="{00000000-0005-0000-0000-000063330000}"/>
    <cellStyle name="Normal 3 2 2 2 2 2 2 7 2" xfId="13183" xr:uid="{00000000-0005-0000-0000-000064330000}"/>
    <cellStyle name="Normal 3 2 2 2 2 2 2 7 2 2" xfId="13184" xr:uid="{00000000-0005-0000-0000-000065330000}"/>
    <cellStyle name="Normal 3 2 2 2 2 2 2 7 3" xfId="13185" xr:uid="{00000000-0005-0000-0000-000066330000}"/>
    <cellStyle name="Normal 3 2 2 2 2 2 2 8" xfId="13186" xr:uid="{00000000-0005-0000-0000-000067330000}"/>
    <cellStyle name="Normal 3 2 2 2 2 2 2 8 2" xfId="13187" xr:uid="{00000000-0005-0000-0000-000068330000}"/>
    <cellStyle name="Normal 3 2 2 2 2 2 2 9" xfId="13188" xr:uid="{00000000-0005-0000-0000-000069330000}"/>
    <cellStyle name="Normal 3 2 2 2 2 2 2 9 2" xfId="13189" xr:uid="{00000000-0005-0000-0000-00006A330000}"/>
    <cellStyle name="Normal 3 2 2 2 2 2 3" xfId="13190" xr:uid="{00000000-0005-0000-0000-00006B330000}"/>
    <cellStyle name="Normal 3 2 2 2 2 2 3 10" xfId="13191" xr:uid="{00000000-0005-0000-0000-00006C330000}"/>
    <cellStyle name="Normal 3 2 2 2 2 2 3 2" xfId="13192" xr:uid="{00000000-0005-0000-0000-00006D330000}"/>
    <cellStyle name="Normal 3 2 2 2 2 2 3 2 2" xfId="13193" xr:uid="{00000000-0005-0000-0000-00006E330000}"/>
    <cellStyle name="Normal 3 2 2 2 2 2 3 2 2 2" xfId="13194" xr:uid="{00000000-0005-0000-0000-00006F330000}"/>
    <cellStyle name="Normal 3 2 2 2 2 2 3 2 2 2 2" xfId="13195" xr:uid="{00000000-0005-0000-0000-000070330000}"/>
    <cellStyle name="Normal 3 2 2 2 2 2 3 2 2 2 2 2" xfId="13196" xr:uid="{00000000-0005-0000-0000-000071330000}"/>
    <cellStyle name="Normal 3 2 2 2 2 2 3 2 2 2 2 2 2" xfId="13197" xr:uid="{00000000-0005-0000-0000-000072330000}"/>
    <cellStyle name="Normal 3 2 2 2 2 2 3 2 2 2 2 2 2 2" xfId="13198" xr:uid="{00000000-0005-0000-0000-000073330000}"/>
    <cellStyle name="Normal 3 2 2 2 2 2 3 2 2 2 2 2 3" xfId="13199" xr:uid="{00000000-0005-0000-0000-000074330000}"/>
    <cellStyle name="Normal 3 2 2 2 2 2 3 2 2 2 2 3" xfId="13200" xr:uid="{00000000-0005-0000-0000-000075330000}"/>
    <cellStyle name="Normal 3 2 2 2 2 2 3 2 2 2 2 3 2" xfId="13201" xr:uid="{00000000-0005-0000-0000-000076330000}"/>
    <cellStyle name="Normal 3 2 2 2 2 2 3 2 2 2 2 4" xfId="13202" xr:uid="{00000000-0005-0000-0000-000077330000}"/>
    <cellStyle name="Normal 3 2 2 2 2 2 3 2 2 2 3" xfId="13203" xr:uid="{00000000-0005-0000-0000-000078330000}"/>
    <cellStyle name="Normal 3 2 2 2 2 2 3 2 2 2 3 2" xfId="13204" xr:uid="{00000000-0005-0000-0000-000079330000}"/>
    <cellStyle name="Normal 3 2 2 2 2 2 3 2 2 2 3 2 2" xfId="13205" xr:uid="{00000000-0005-0000-0000-00007A330000}"/>
    <cellStyle name="Normal 3 2 2 2 2 2 3 2 2 2 3 3" xfId="13206" xr:uid="{00000000-0005-0000-0000-00007B330000}"/>
    <cellStyle name="Normal 3 2 2 2 2 2 3 2 2 2 4" xfId="13207" xr:uid="{00000000-0005-0000-0000-00007C330000}"/>
    <cellStyle name="Normal 3 2 2 2 2 2 3 2 2 2 4 2" xfId="13208" xr:uid="{00000000-0005-0000-0000-00007D330000}"/>
    <cellStyle name="Normal 3 2 2 2 2 2 3 2 2 2 5" xfId="13209" xr:uid="{00000000-0005-0000-0000-00007E330000}"/>
    <cellStyle name="Normal 3 2 2 2 2 2 3 2 2 3" xfId="13210" xr:uid="{00000000-0005-0000-0000-00007F330000}"/>
    <cellStyle name="Normal 3 2 2 2 2 2 3 2 2 3 2" xfId="13211" xr:uid="{00000000-0005-0000-0000-000080330000}"/>
    <cellStyle name="Normal 3 2 2 2 2 2 3 2 2 3 2 2" xfId="13212" xr:uid="{00000000-0005-0000-0000-000081330000}"/>
    <cellStyle name="Normal 3 2 2 2 2 2 3 2 2 3 2 2 2" xfId="13213" xr:uid="{00000000-0005-0000-0000-000082330000}"/>
    <cellStyle name="Normal 3 2 2 2 2 2 3 2 2 3 2 3" xfId="13214" xr:uid="{00000000-0005-0000-0000-000083330000}"/>
    <cellStyle name="Normal 3 2 2 2 2 2 3 2 2 3 3" xfId="13215" xr:uid="{00000000-0005-0000-0000-000084330000}"/>
    <cellStyle name="Normal 3 2 2 2 2 2 3 2 2 3 3 2" xfId="13216" xr:uid="{00000000-0005-0000-0000-000085330000}"/>
    <cellStyle name="Normal 3 2 2 2 2 2 3 2 2 3 4" xfId="13217" xr:uid="{00000000-0005-0000-0000-000086330000}"/>
    <cellStyle name="Normal 3 2 2 2 2 2 3 2 2 4" xfId="13218" xr:uid="{00000000-0005-0000-0000-000087330000}"/>
    <cellStyle name="Normal 3 2 2 2 2 2 3 2 2 4 2" xfId="13219" xr:uid="{00000000-0005-0000-0000-000088330000}"/>
    <cellStyle name="Normal 3 2 2 2 2 2 3 2 2 4 2 2" xfId="13220" xr:uid="{00000000-0005-0000-0000-000089330000}"/>
    <cellStyle name="Normal 3 2 2 2 2 2 3 2 2 4 2 2 2" xfId="13221" xr:uid="{00000000-0005-0000-0000-00008A330000}"/>
    <cellStyle name="Normal 3 2 2 2 2 2 3 2 2 4 2 3" xfId="13222" xr:uid="{00000000-0005-0000-0000-00008B330000}"/>
    <cellStyle name="Normal 3 2 2 2 2 2 3 2 2 4 3" xfId="13223" xr:uid="{00000000-0005-0000-0000-00008C330000}"/>
    <cellStyle name="Normal 3 2 2 2 2 2 3 2 2 4 3 2" xfId="13224" xr:uid="{00000000-0005-0000-0000-00008D330000}"/>
    <cellStyle name="Normal 3 2 2 2 2 2 3 2 2 4 4" xfId="13225" xr:uid="{00000000-0005-0000-0000-00008E330000}"/>
    <cellStyle name="Normal 3 2 2 2 2 2 3 2 2 5" xfId="13226" xr:uid="{00000000-0005-0000-0000-00008F330000}"/>
    <cellStyle name="Normal 3 2 2 2 2 2 3 2 2 5 2" xfId="13227" xr:uid="{00000000-0005-0000-0000-000090330000}"/>
    <cellStyle name="Normal 3 2 2 2 2 2 3 2 2 5 2 2" xfId="13228" xr:uid="{00000000-0005-0000-0000-000091330000}"/>
    <cellStyle name="Normal 3 2 2 2 2 2 3 2 2 5 3" xfId="13229" xr:uid="{00000000-0005-0000-0000-000092330000}"/>
    <cellStyle name="Normal 3 2 2 2 2 2 3 2 2 6" xfId="13230" xr:uid="{00000000-0005-0000-0000-000093330000}"/>
    <cellStyle name="Normal 3 2 2 2 2 2 3 2 2 6 2" xfId="13231" xr:uid="{00000000-0005-0000-0000-000094330000}"/>
    <cellStyle name="Normal 3 2 2 2 2 2 3 2 2 7" xfId="13232" xr:uid="{00000000-0005-0000-0000-000095330000}"/>
    <cellStyle name="Normal 3 2 2 2 2 2 3 2 2 7 2" xfId="13233" xr:uid="{00000000-0005-0000-0000-000096330000}"/>
    <cellStyle name="Normal 3 2 2 2 2 2 3 2 2 8" xfId="13234" xr:uid="{00000000-0005-0000-0000-000097330000}"/>
    <cellStyle name="Normal 3 2 2 2 2 2 3 2 3" xfId="13235" xr:uid="{00000000-0005-0000-0000-000098330000}"/>
    <cellStyle name="Normal 3 2 2 2 2 2 3 2 3 2" xfId="13236" xr:uid="{00000000-0005-0000-0000-000099330000}"/>
    <cellStyle name="Normal 3 2 2 2 2 2 3 2 3 2 2" xfId="13237" xr:uid="{00000000-0005-0000-0000-00009A330000}"/>
    <cellStyle name="Normal 3 2 2 2 2 2 3 2 3 2 2 2" xfId="13238" xr:uid="{00000000-0005-0000-0000-00009B330000}"/>
    <cellStyle name="Normal 3 2 2 2 2 2 3 2 3 2 2 2 2" xfId="13239" xr:uid="{00000000-0005-0000-0000-00009C330000}"/>
    <cellStyle name="Normal 3 2 2 2 2 2 3 2 3 2 2 3" xfId="13240" xr:uid="{00000000-0005-0000-0000-00009D330000}"/>
    <cellStyle name="Normal 3 2 2 2 2 2 3 2 3 2 3" xfId="13241" xr:uid="{00000000-0005-0000-0000-00009E330000}"/>
    <cellStyle name="Normal 3 2 2 2 2 2 3 2 3 2 3 2" xfId="13242" xr:uid="{00000000-0005-0000-0000-00009F330000}"/>
    <cellStyle name="Normal 3 2 2 2 2 2 3 2 3 2 4" xfId="13243" xr:uid="{00000000-0005-0000-0000-0000A0330000}"/>
    <cellStyle name="Normal 3 2 2 2 2 2 3 2 3 3" xfId="13244" xr:uid="{00000000-0005-0000-0000-0000A1330000}"/>
    <cellStyle name="Normal 3 2 2 2 2 2 3 2 3 3 2" xfId="13245" xr:uid="{00000000-0005-0000-0000-0000A2330000}"/>
    <cellStyle name="Normal 3 2 2 2 2 2 3 2 3 3 2 2" xfId="13246" xr:uid="{00000000-0005-0000-0000-0000A3330000}"/>
    <cellStyle name="Normal 3 2 2 2 2 2 3 2 3 3 3" xfId="13247" xr:uid="{00000000-0005-0000-0000-0000A4330000}"/>
    <cellStyle name="Normal 3 2 2 2 2 2 3 2 3 4" xfId="13248" xr:uid="{00000000-0005-0000-0000-0000A5330000}"/>
    <cellStyle name="Normal 3 2 2 2 2 2 3 2 3 4 2" xfId="13249" xr:uid="{00000000-0005-0000-0000-0000A6330000}"/>
    <cellStyle name="Normal 3 2 2 2 2 2 3 2 3 5" xfId="13250" xr:uid="{00000000-0005-0000-0000-0000A7330000}"/>
    <cellStyle name="Normal 3 2 2 2 2 2 3 2 4" xfId="13251" xr:uid="{00000000-0005-0000-0000-0000A8330000}"/>
    <cellStyle name="Normal 3 2 2 2 2 2 3 2 4 2" xfId="13252" xr:uid="{00000000-0005-0000-0000-0000A9330000}"/>
    <cellStyle name="Normal 3 2 2 2 2 2 3 2 4 2 2" xfId="13253" xr:uid="{00000000-0005-0000-0000-0000AA330000}"/>
    <cellStyle name="Normal 3 2 2 2 2 2 3 2 4 2 2 2" xfId="13254" xr:uid="{00000000-0005-0000-0000-0000AB330000}"/>
    <cellStyle name="Normal 3 2 2 2 2 2 3 2 4 2 3" xfId="13255" xr:uid="{00000000-0005-0000-0000-0000AC330000}"/>
    <cellStyle name="Normal 3 2 2 2 2 2 3 2 4 3" xfId="13256" xr:uid="{00000000-0005-0000-0000-0000AD330000}"/>
    <cellStyle name="Normal 3 2 2 2 2 2 3 2 4 3 2" xfId="13257" xr:uid="{00000000-0005-0000-0000-0000AE330000}"/>
    <cellStyle name="Normal 3 2 2 2 2 2 3 2 4 4" xfId="13258" xr:uid="{00000000-0005-0000-0000-0000AF330000}"/>
    <cellStyle name="Normal 3 2 2 2 2 2 3 2 5" xfId="13259" xr:uid="{00000000-0005-0000-0000-0000B0330000}"/>
    <cellStyle name="Normal 3 2 2 2 2 2 3 2 5 2" xfId="13260" xr:uid="{00000000-0005-0000-0000-0000B1330000}"/>
    <cellStyle name="Normal 3 2 2 2 2 2 3 2 5 2 2" xfId="13261" xr:uid="{00000000-0005-0000-0000-0000B2330000}"/>
    <cellStyle name="Normal 3 2 2 2 2 2 3 2 5 2 2 2" xfId="13262" xr:uid="{00000000-0005-0000-0000-0000B3330000}"/>
    <cellStyle name="Normal 3 2 2 2 2 2 3 2 5 2 3" xfId="13263" xr:uid="{00000000-0005-0000-0000-0000B4330000}"/>
    <cellStyle name="Normal 3 2 2 2 2 2 3 2 5 3" xfId="13264" xr:uid="{00000000-0005-0000-0000-0000B5330000}"/>
    <cellStyle name="Normal 3 2 2 2 2 2 3 2 5 3 2" xfId="13265" xr:uid="{00000000-0005-0000-0000-0000B6330000}"/>
    <cellStyle name="Normal 3 2 2 2 2 2 3 2 5 4" xfId="13266" xr:uid="{00000000-0005-0000-0000-0000B7330000}"/>
    <cellStyle name="Normal 3 2 2 2 2 2 3 2 6" xfId="13267" xr:uid="{00000000-0005-0000-0000-0000B8330000}"/>
    <cellStyle name="Normal 3 2 2 2 2 2 3 2 6 2" xfId="13268" xr:uid="{00000000-0005-0000-0000-0000B9330000}"/>
    <cellStyle name="Normal 3 2 2 2 2 2 3 2 6 2 2" xfId="13269" xr:uid="{00000000-0005-0000-0000-0000BA330000}"/>
    <cellStyle name="Normal 3 2 2 2 2 2 3 2 6 3" xfId="13270" xr:uid="{00000000-0005-0000-0000-0000BB330000}"/>
    <cellStyle name="Normal 3 2 2 2 2 2 3 2 7" xfId="13271" xr:uid="{00000000-0005-0000-0000-0000BC330000}"/>
    <cellStyle name="Normal 3 2 2 2 2 2 3 2 7 2" xfId="13272" xr:uid="{00000000-0005-0000-0000-0000BD330000}"/>
    <cellStyle name="Normal 3 2 2 2 2 2 3 2 8" xfId="13273" xr:uid="{00000000-0005-0000-0000-0000BE330000}"/>
    <cellStyle name="Normal 3 2 2 2 2 2 3 2 8 2" xfId="13274" xr:uid="{00000000-0005-0000-0000-0000BF330000}"/>
    <cellStyle name="Normal 3 2 2 2 2 2 3 2 9" xfId="13275" xr:uid="{00000000-0005-0000-0000-0000C0330000}"/>
    <cellStyle name="Normal 3 2 2 2 2 2 3 3" xfId="13276" xr:uid="{00000000-0005-0000-0000-0000C1330000}"/>
    <cellStyle name="Normal 3 2 2 2 2 2 3 3 2" xfId="13277" xr:uid="{00000000-0005-0000-0000-0000C2330000}"/>
    <cellStyle name="Normal 3 2 2 2 2 2 3 3 2 2" xfId="13278" xr:uid="{00000000-0005-0000-0000-0000C3330000}"/>
    <cellStyle name="Normal 3 2 2 2 2 2 3 3 2 2 2" xfId="13279" xr:uid="{00000000-0005-0000-0000-0000C4330000}"/>
    <cellStyle name="Normal 3 2 2 2 2 2 3 3 2 2 2 2" xfId="13280" xr:uid="{00000000-0005-0000-0000-0000C5330000}"/>
    <cellStyle name="Normal 3 2 2 2 2 2 3 3 2 2 2 2 2" xfId="13281" xr:uid="{00000000-0005-0000-0000-0000C6330000}"/>
    <cellStyle name="Normal 3 2 2 2 2 2 3 3 2 2 2 3" xfId="13282" xr:uid="{00000000-0005-0000-0000-0000C7330000}"/>
    <cellStyle name="Normal 3 2 2 2 2 2 3 3 2 2 3" xfId="13283" xr:uid="{00000000-0005-0000-0000-0000C8330000}"/>
    <cellStyle name="Normal 3 2 2 2 2 2 3 3 2 2 3 2" xfId="13284" xr:uid="{00000000-0005-0000-0000-0000C9330000}"/>
    <cellStyle name="Normal 3 2 2 2 2 2 3 3 2 2 4" xfId="13285" xr:uid="{00000000-0005-0000-0000-0000CA330000}"/>
    <cellStyle name="Normal 3 2 2 2 2 2 3 3 2 3" xfId="13286" xr:uid="{00000000-0005-0000-0000-0000CB330000}"/>
    <cellStyle name="Normal 3 2 2 2 2 2 3 3 2 3 2" xfId="13287" xr:uid="{00000000-0005-0000-0000-0000CC330000}"/>
    <cellStyle name="Normal 3 2 2 2 2 2 3 3 2 3 2 2" xfId="13288" xr:uid="{00000000-0005-0000-0000-0000CD330000}"/>
    <cellStyle name="Normal 3 2 2 2 2 2 3 3 2 3 3" xfId="13289" xr:uid="{00000000-0005-0000-0000-0000CE330000}"/>
    <cellStyle name="Normal 3 2 2 2 2 2 3 3 2 4" xfId="13290" xr:uid="{00000000-0005-0000-0000-0000CF330000}"/>
    <cellStyle name="Normal 3 2 2 2 2 2 3 3 2 4 2" xfId="13291" xr:uid="{00000000-0005-0000-0000-0000D0330000}"/>
    <cellStyle name="Normal 3 2 2 2 2 2 3 3 2 5" xfId="13292" xr:uid="{00000000-0005-0000-0000-0000D1330000}"/>
    <cellStyle name="Normal 3 2 2 2 2 2 3 3 3" xfId="13293" xr:uid="{00000000-0005-0000-0000-0000D2330000}"/>
    <cellStyle name="Normal 3 2 2 2 2 2 3 3 3 2" xfId="13294" xr:uid="{00000000-0005-0000-0000-0000D3330000}"/>
    <cellStyle name="Normal 3 2 2 2 2 2 3 3 3 2 2" xfId="13295" xr:uid="{00000000-0005-0000-0000-0000D4330000}"/>
    <cellStyle name="Normal 3 2 2 2 2 2 3 3 3 2 2 2" xfId="13296" xr:uid="{00000000-0005-0000-0000-0000D5330000}"/>
    <cellStyle name="Normal 3 2 2 2 2 2 3 3 3 2 3" xfId="13297" xr:uid="{00000000-0005-0000-0000-0000D6330000}"/>
    <cellStyle name="Normal 3 2 2 2 2 2 3 3 3 3" xfId="13298" xr:uid="{00000000-0005-0000-0000-0000D7330000}"/>
    <cellStyle name="Normal 3 2 2 2 2 2 3 3 3 3 2" xfId="13299" xr:uid="{00000000-0005-0000-0000-0000D8330000}"/>
    <cellStyle name="Normal 3 2 2 2 2 2 3 3 3 4" xfId="13300" xr:uid="{00000000-0005-0000-0000-0000D9330000}"/>
    <cellStyle name="Normal 3 2 2 2 2 2 3 3 4" xfId="13301" xr:uid="{00000000-0005-0000-0000-0000DA330000}"/>
    <cellStyle name="Normal 3 2 2 2 2 2 3 3 4 2" xfId="13302" xr:uid="{00000000-0005-0000-0000-0000DB330000}"/>
    <cellStyle name="Normal 3 2 2 2 2 2 3 3 4 2 2" xfId="13303" xr:uid="{00000000-0005-0000-0000-0000DC330000}"/>
    <cellStyle name="Normal 3 2 2 2 2 2 3 3 4 2 2 2" xfId="13304" xr:uid="{00000000-0005-0000-0000-0000DD330000}"/>
    <cellStyle name="Normal 3 2 2 2 2 2 3 3 4 2 3" xfId="13305" xr:uid="{00000000-0005-0000-0000-0000DE330000}"/>
    <cellStyle name="Normal 3 2 2 2 2 2 3 3 4 3" xfId="13306" xr:uid="{00000000-0005-0000-0000-0000DF330000}"/>
    <cellStyle name="Normal 3 2 2 2 2 2 3 3 4 3 2" xfId="13307" xr:uid="{00000000-0005-0000-0000-0000E0330000}"/>
    <cellStyle name="Normal 3 2 2 2 2 2 3 3 4 4" xfId="13308" xr:uid="{00000000-0005-0000-0000-0000E1330000}"/>
    <cellStyle name="Normal 3 2 2 2 2 2 3 3 5" xfId="13309" xr:uid="{00000000-0005-0000-0000-0000E2330000}"/>
    <cellStyle name="Normal 3 2 2 2 2 2 3 3 5 2" xfId="13310" xr:uid="{00000000-0005-0000-0000-0000E3330000}"/>
    <cellStyle name="Normal 3 2 2 2 2 2 3 3 5 2 2" xfId="13311" xr:uid="{00000000-0005-0000-0000-0000E4330000}"/>
    <cellStyle name="Normal 3 2 2 2 2 2 3 3 5 3" xfId="13312" xr:uid="{00000000-0005-0000-0000-0000E5330000}"/>
    <cellStyle name="Normal 3 2 2 2 2 2 3 3 6" xfId="13313" xr:uid="{00000000-0005-0000-0000-0000E6330000}"/>
    <cellStyle name="Normal 3 2 2 2 2 2 3 3 6 2" xfId="13314" xr:uid="{00000000-0005-0000-0000-0000E7330000}"/>
    <cellStyle name="Normal 3 2 2 2 2 2 3 3 7" xfId="13315" xr:uid="{00000000-0005-0000-0000-0000E8330000}"/>
    <cellStyle name="Normal 3 2 2 2 2 2 3 3 7 2" xfId="13316" xr:uid="{00000000-0005-0000-0000-0000E9330000}"/>
    <cellStyle name="Normal 3 2 2 2 2 2 3 3 8" xfId="13317" xr:uid="{00000000-0005-0000-0000-0000EA330000}"/>
    <cellStyle name="Normal 3 2 2 2 2 2 3 4" xfId="13318" xr:uid="{00000000-0005-0000-0000-0000EB330000}"/>
    <cellStyle name="Normal 3 2 2 2 2 2 3 4 2" xfId="13319" xr:uid="{00000000-0005-0000-0000-0000EC330000}"/>
    <cellStyle name="Normal 3 2 2 2 2 2 3 4 2 2" xfId="13320" xr:uid="{00000000-0005-0000-0000-0000ED330000}"/>
    <cellStyle name="Normal 3 2 2 2 2 2 3 4 2 2 2" xfId="13321" xr:uid="{00000000-0005-0000-0000-0000EE330000}"/>
    <cellStyle name="Normal 3 2 2 2 2 2 3 4 2 2 2 2" xfId="13322" xr:uid="{00000000-0005-0000-0000-0000EF330000}"/>
    <cellStyle name="Normal 3 2 2 2 2 2 3 4 2 2 3" xfId="13323" xr:uid="{00000000-0005-0000-0000-0000F0330000}"/>
    <cellStyle name="Normal 3 2 2 2 2 2 3 4 2 3" xfId="13324" xr:uid="{00000000-0005-0000-0000-0000F1330000}"/>
    <cellStyle name="Normal 3 2 2 2 2 2 3 4 2 3 2" xfId="13325" xr:uid="{00000000-0005-0000-0000-0000F2330000}"/>
    <cellStyle name="Normal 3 2 2 2 2 2 3 4 2 4" xfId="13326" xr:uid="{00000000-0005-0000-0000-0000F3330000}"/>
    <cellStyle name="Normal 3 2 2 2 2 2 3 4 3" xfId="13327" xr:uid="{00000000-0005-0000-0000-0000F4330000}"/>
    <cellStyle name="Normal 3 2 2 2 2 2 3 4 3 2" xfId="13328" xr:uid="{00000000-0005-0000-0000-0000F5330000}"/>
    <cellStyle name="Normal 3 2 2 2 2 2 3 4 3 2 2" xfId="13329" xr:uid="{00000000-0005-0000-0000-0000F6330000}"/>
    <cellStyle name="Normal 3 2 2 2 2 2 3 4 3 3" xfId="13330" xr:uid="{00000000-0005-0000-0000-0000F7330000}"/>
    <cellStyle name="Normal 3 2 2 2 2 2 3 4 4" xfId="13331" xr:uid="{00000000-0005-0000-0000-0000F8330000}"/>
    <cellStyle name="Normal 3 2 2 2 2 2 3 4 4 2" xfId="13332" xr:uid="{00000000-0005-0000-0000-0000F9330000}"/>
    <cellStyle name="Normal 3 2 2 2 2 2 3 4 5" xfId="13333" xr:uid="{00000000-0005-0000-0000-0000FA330000}"/>
    <cellStyle name="Normal 3 2 2 2 2 2 3 5" xfId="13334" xr:uid="{00000000-0005-0000-0000-0000FB330000}"/>
    <cellStyle name="Normal 3 2 2 2 2 2 3 5 2" xfId="13335" xr:uid="{00000000-0005-0000-0000-0000FC330000}"/>
    <cellStyle name="Normal 3 2 2 2 2 2 3 5 2 2" xfId="13336" xr:uid="{00000000-0005-0000-0000-0000FD330000}"/>
    <cellStyle name="Normal 3 2 2 2 2 2 3 5 2 2 2" xfId="13337" xr:uid="{00000000-0005-0000-0000-0000FE330000}"/>
    <cellStyle name="Normal 3 2 2 2 2 2 3 5 2 3" xfId="13338" xr:uid="{00000000-0005-0000-0000-0000FF330000}"/>
    <cellStyle name="Normal 3 2 2 2 2 2 3 5 3" xfId="13339" xr:uid="{00000000-0005-0000-0000-000000340000}"/>
    <cellStyle name="Normal 3 2 2 2 2 2 3 5 3 2" xfId="13340" xr:uid="{00000000-0005-0000-0000-000001340000}"/>
    <cellStyle name="Normal 3 2 2 2 2 2 3 5 4" xfId="13341" xr:uid="{00000000-0005-0000-0000-000002340000}"/>
    <cellStyle name="Normal 3 2 2 2 2 2 3 6" xfId="13342" xr:uid="{00000000-0005-0000-0000-000003340000}"/>
    <cellStyle name="Normal 3 2 2 2 2 2 3 6 2" xfId="13343" xr:uid="{00000000-0005-0000-0000-000004340000}"/>
    <cellStyle name="Normal 3 2 2 2 2 2 3 6 2 2" xfId="13344" xr:uid="{00000000-0005-0000-0000-000005340000}"/>
    <cellStyle name="Normal 3 2 2 2 2 2 3 6 2 2 2" xfId="13345" xr:uid="{00000000-0005-0000-0000-000006340000}"/>
    <cellStyle name="Normal 3 2 2 2 2 2 3 6 2 3" xfId="13346" xr:uid="{00000000-0005-0000-0000-000007340000}"/>
    <cellStyle name="Normal 3 2 2 2 2 2 3 6 3" xfId="13347" xr:uid="{00000000-0005-0000-0000-000008340000}"/>
    <cellStyle name="Normal 3 2 2 2 2 2 3 6 3 2" xfId="13348" xr:uid="{00000000-0005-0000-0000-000009340000}"/>
    <cellStyle name="Normal 3 2 2 2 2 2 3 6 4" xfId="13349" xr:uid="{00000000-0005-0000-0000-00000A340000}"/>
    <cellStyle name="Normal 3 2 2 2 2 2 3 7" xfId="13350" xr:uid="{00000000-0005-0000-0000-00000B340000}"/>
    <cellStyle name="Normal 3 2 2 2 2 2 3 7 2" xfId="13351" xr:uid="{00000000-0005-0000-0000-00000C340000}"/>
    <cellStyle name="Normal 3 2 2 2 2 2 3 7 2 2" xfId="13352" xr:uid="{00000000-0005-0000-0000-00000D340000}"/>
    <cellStyle name="Normal 3 2 2 2 2 2 3 7 3" xfId="13353" xr:uid="{00000000-0005-0000-0000-00000E340000}"/>
    <cellStyle name="Normal 3 2 2 2 2 2 3 8" xfId="13354" xr:uid="{00000000-0005-0000-0000-00000F340000}"/>
    <cellStyle name="Normal 3 2 2 2 2 2 3 8 2" xfId="13355" xr:uid="{00000000-0005-0000-0000-000010340000}"/>
    <cellStyle name="Normal 3 2 2 2 2 2 3 9" xfId="13356" xr:uid="{00000000-0005-0000-0000-000011340000}"/>
    <cellStyle name="Normal 3 2 2 2 2 2 3 9 2" xfId="13357" xr:uid="{00000000-0005-0000-0000-000012340000}"/>
    <cellStyle name="Normal 3 2 2 2 2 2 4" xfId="13358" xr:uid="{00000000-0005-0000-0000-000013340000}"/>
    <cellStyle name="Normal 3 2 2 2 2 2 4 10" xfId="13359" xr:uid="{00000000-0005-0000-0000-000014340000}"/>
    <cellStyle name="Normal 3 2 2 2 2 2 4 2" xfId="13360" xr:uid="{00000000-0005-0000-0000-000015340000}"/>
    <cellStyle name="Normal 3 2 2 2 2 2 4 2 2" xfId="13361" xr:uid="{00000000-0005-0000-0000-000016340000}"/>
    <cellStyle name="Normal 3 2 2 2 2 2 4 2 2 2" xfId="13362" xr:uid="{00000000-0005-0000-0000-000017340000}"/>
    <cellStyle name="Normal 3 2 2 2 2 2 4 2 2 2 2" xfId="13363" xr:uid="{00000000-0005-0000-0000-000018340000}"/>
    <cellStyle name="Normal 3 2 2 2 2 2 4 2 2 2 2 2" xfId="13364" xr:uid="{00000000-0005-0000-0000-000019340000}"/>
    <cellStyle name="Normal 3 2 2 2 2 2 4 2 2 2 2 2 2" xfId="13365" xr:uid="{00000000-0005-0000-0000-00001A340000}"/>
    <cellStyle name="Normal 3 2 2 2 2 2 4 2 2 2 2 2 2 2" xfId="13366" xr:uid="{00000000-0005-0000-0000-00001B340000}"/>
    <cellStyle name="Normal 3 2 2 2 2 2 4 2 2 2 2 2 3" xfId="13367" xr:uid="{00000000-0005-0000-0000-00001C340000}"/>
    <cellStyle name="Normal 3 2 2 2 2 2 4 2 2 2 2 3" xfId="13368" xr:uid="{00000000-0005-0000-0000-00001D340000}"/>
    <cellStyle name="Normal 3 2 2 2 2 2 4 2 2 2 2 3 2" xfId="13369" xr:uid="{00000000-0005-0000-0000-00001E340000}"/>
    <cellStyle name="Normal 3 2 2 2 2 2 4 2 2 2 2 4" xfId="13370" xr:uid="{00000000-0005-0000-0000-00001F340000}"/>
    <cellStyle name="Normal 3 2 2 2 2 2 4 2 2 2 3" xfId="13371" xr:uid="{00000000-0005-0000-0000-000020340000}"/>
    <cellStyle name="Normal 3 2 2 2 2 2 4 2 2 2 3 2" xfId="13372" xr:uid="{00000000-0005-0000-0000-000021340000}"/>
    <cellStyle name="Normal 3 2 2 2 2 2 4 2 2 2 3 2 2" xfId="13373" xr:uid="{00000000-0005-0000-0000-000022340000}"/>
    <cellStyle name="Normal 3 2 2 2 2 2 4 2 2 2 3 3" xfId="13374" xr:uid="{00000000-0005-0000-0000-000023340000}"/>
    <cellStyle name="Normal 3 2 2 2 2 2 4 2 2 2 4" xfId="13375" xr:uid="{00000000-0005-0000-0000-000024340000}"/>
    <cellStyle name="Normal 3 2 2 2 2 2 4 2 2 2 4 2" xfId="13376" xr:uid="{00000000-0005-0000-0000-000025340000}"/>
    <cellStyle name="Normal 3 2 2 2 2 2 4 2 2 2 5" xfId="13377" xr:uid="{00000000-0005-0000-0000-000026340000}"/>
    <cellStyle name="Normal 3 2 2 2 2 2 4 2 2 3" xfId="13378" xr:uid="{00000000-0005-0000-0000-000027340000}"/>
    <cellStyle name="Normal 3 2 2 2 2 2 4 2 2 3 2" xfId="13379" xr:uid="{00000000-0005-0000-0000-000028340000}"/>
    <cellStyle name="Normal 3 2 2 2 2 2 4 2 2 3 2 2" xfId="13380" xr:uid="{00000000-0005-0000-0000-000029340000}"/>
    <cellStyle name="Normal 3 2 2 2 2 2 4 2 2 3 2 2 2" xfId="13381" xr:uid="{00000000-0005-0000-0000-00002A340000}"/>
    <cellStyle name="Normal 3 2 2 2 2 2 4 2 2 3 2 3" xfId="13382" xr:uid="{00000000-0005-0000-0000-00002B340000}"/>
    <cellStyle name="Normal 3 2 2 2 2 2 4 2 2 3 3" xfId="13383" xr:uid="{00000000-0005-0000-0000-00002C340000}"/>
    <cellStyle name="Normal 3 2 2 2 2 2 4 2 2 3 3 2" xfId="13384" xr:uid="{00000000-0005-0000-0000-00002D340000}"/>
    <cellStyle name="Normal 3 2 2 2 2 2 4 2 2 3 4" xfId="13385" xr:uid="{00000000-0005-0000-0000-00002E340000}"/>
    <cellStyle name="Normal 3 2 2 2 2 2 4 2 2 4" xfId="13386" xr:uid="{00000000-0005-0000-0000-00002F340000}"/>
    <cellStyle name="Normal 3 2 2 2 2 2 4 2 2 4 2" xfId="13387" xr:uid="{00000000-0005-0000-0000-000030340000}"/>
    <cellStyle name="Normal 3 2 2 2 2 2 4 2 2 4 2 2" xfId="13388" xr:uid="{00000000-0005-0000-0000-000031340000}"/>
    <cellStyle name="Normal 3 2 2 2 2 2 4 2 2 4 2 2 2" xfId="13389" xr:uid="{00000000-0005-0000-0000-000032340000}"/>
    <cellStyle name="Normal 3 2 2 2 2 2 4 2 2 4 2 3" xfId="13390" xr:uid="{00000000-0005-0000-0000-000033340000}"/>
    <cellStyle name="Normal 3 2 2 2 2 2 4 2 2 4 3" xfId="13391" xr:uid="{00000000-0005-0000-0000-000034340000}"/>
    <cellStyle name="Normal 3 2 2 2 2 2 4 2 2 4 3 2" xfId="13392" xr:uid="{00000000-0005-0000-0000-000035340000}"/>
    <cellStyle name="Normal 3 2 2 2 2 2 4 2 2 4 4" xfId="13393" xr:uid="{00000000-0005-0000-0000-000036340000}"/>
    <cellStyle name="Normal 3 2 2 2 2 2 4 2 2 5" xfId="13394" xr:uid="{00000000-0005-0000-0000-000037340000}"/>
    <cellStyle name="Normal 3 2 2 2 2 2 4 2 2 5 2" xfId="13395" xr:uid="{00000000-0005-0000-0000-000038340000}"/>
    <cellStyle name="Normal 3 2 2 2 2 2 4 2 2 5 2 2" xfId="13396" xr:uid="{00000000-0005-0000-0000-000039340000}"/>
    <cellStyle name="Normal 3 2 2 2 2 2 4 2 2 5 3" xfId="13397" xr:uid="{00000000-0005-0000-0000-00003A340000}"/>
    <cellStyle name="Normal 3 2 2 2 2 2 4 2 2 6" xfId="13398" xr:uid="{00000000-0005-0000-0000-00003B340000}"/>
    <cellStyle name="Normal 3 2 2 2 2 2 4 2 2 6 2" xfId="13399" xr:uid="{00000000-0005-0000-0000-00003C340000}"/>
    <cellStyle name="Normal 3 2 2 2 2 2 4 2 2 7" xfId="13400" xr:uid="{00000000-0005-0000-0000-00003D340000}"/>
    <cellStyle name="Normal 3 2 2 2 2 2 4 2 2 7 2" xfId="13401" xr:uid="{00000000-0005-0000-0000-00003E340000}"/>
    <cellStyle name="Normal 3 2 2 2 2 2 4 2 2 8" xfId="13402" xr:uid="{00000000-0005-0000-0000-00003F340000}"/>
    <cellStyle name="Normal 3 2 2 2 2 2 4 2 3" xfId="13403" xr:uid="{00000000-0005-0000-0000-000040340000}"/>
    <cellStyle name="Normal 3 2 2 2 2 2 4 2 3 2" xfId="13404" xr:uid="{00000000-0005-0000-0000-000041340000}"/>
    <cellStyle name="Normal 3 2 2 2 2 2 4 2 3 2 2" xfId="13405" xr:uid="{00000000-0005-0000-0000-000042340000}"/>
    <cellStyle name="Normal 3 2 2 2 2 2 4 2 3 2 2 2" xfId="13406" xr:uid="{00000000-0005-0000-0000-000043340000}"/>
    <cellStyle name="Normal 3 2 2 2 2 2 4 2 3 2 2 2 2" xfId="13407" xr:uid="{00000000-0005-0000-0000-000044340000}"/>
    <cellStyle name="Normal 3 2 2 2 2 2 4 2 3 2 2 3" xfId="13408" xr:uid="{00000000-0005-0000-0000-000045340000}"/>
    <cellStyle name="Normal 3 2 2 2 2 2 4 2 3 2 3" xfId="13409" xr:uid="{00000000-0005-0000-0000-000046340000}"/>
    <cellStyle name="Normal 3 2 2 2 2 2 4 2 3 2 3 2" xfId="13410" xr:uid="{00000000-0005-0000-0000-000047340000}"/>
    <cellStyle name="Normal 3 2 2 2 2 2 4 2 3 2 4" xfId="13411" xr:uid="{00000000-0005-0000-0000-000048340000}"/>
    <cellStyle name="Normal 3 2 2 2 2 2 4 2 3 3" xfId="13412" xr:uid="{00000000-0005-0000-0000-000049340000}"/>
    <cellStyle name="Normal 3 2 2 2 2 2 4 2 3 3 2" xfId="13413" xr:uid="{00000000-0005-0000-0000-00004A340000}"/>
    <cellStyle name="Normal 3 2 2 2 2 2 4 2 3 3 2 2" xfId="13414" xr:uid="{00000000-0005-0000-0000-00004B340000}"/>
    <cellStyle name="Normal 3 2 2 2 2 2 4 2 3 3 3" xfId="13415" xr:uid="{00000000-0005-0000-0000-00004C340000}"/>
    <cellStyle name="Normal 3 2 2 2 2 2 4 2 3 4" xfId="13416" xr:uid="{00000000-0005-0000-0000-00004D340000}"/>
    <cellStyle name="Normal 3 2 2 2 2 2 4 2 3 4 2" xfId="13417" xr:uid="{00000000-0005-0000-0000-00004E340000}"/>
    <cellStyle name="Normal 3 2 2 2 2 2 4 2 3 5" xfId="13418" xr:uid="{00000000-0005-0000-0000-00004F340000}"/>
    <cellStyle name="Normal 3 2 2 2 2 2 4 2 4" xfId="13419" xr:uid="{00000000-0005-0000-0000-000050340000}"/>
    <cellStyle name="Normal 3 2 2 2 2 2 4 2 4 2" xfId="13420" xr:uid="{00000000-0005-0000-0000-000051340000}"/>
    <cellStyle name="Normal 3 2 2 2 2 2 4 2 4 2 2" xfId="13421" xr:uid="{00000000-0005-0000-0000-000052340000}"/>
    <cellStyle name="Normal 3 2 2 2 2 2 4 2 4 2 2 2" xfId="13422" xr:uid="{00000000-0005-0000-0000-000053340000}"/>
    <cellStyle name="Normal 3 2 2 2 2 2 4 2 4 2 3" xfId="13423" xr:uid="{00000000-0005-0000-0000-000054340000}"/>
    <cellStyle name="Normal 3 2 2 2 2 2 4 2 4 3" xfId="13424" xr:uid="{00000000-0005-0000-0000-000055340000}"/>
    <cellStyle name="Normal 3 2 2 2 2 2 4 2 4 3 2" xfId="13425" xr:uid="{00000000-0005-0000-0000-000056340000}"/>
    <cellStyle name="Normal 3 2 2 2 2 2 4 2 4 4" xfId="13426" xr:uid="{00000000-0005-0000-0000-000057340000}"/>
    <cellStyle name="Normal 3 2 2 2 2 2 4 2 5" xfId="13427" xr:uid="{00000000-0005-0000-0000-000058340000}"/>
    <cellStyle name="Normal 3 2 2 2 2 2 4 2 5 2" xfId="13428" xr:uid="{00000000-0005-0000-0000-000059340000}"/>
    <cellStyle name="Normal 3 2 2 2 2 2 4 2 5 2 2" xfId="13429" xr:uid="{00000000-0005-0000-0000-00005A340000}"/>
    <cellStyle name="Normal 3 2 2 2 2 2 4 2 5 2 2 2" xfId="13430" xr:uid="{00000000-0005-0000-0000-00005B340000}"/>
    <cellStyle name="Normal 3 2 2 2 2 2 4 2 5 2 3" xfId="13431" xr:uid="{00000000-0005-0000-0000-00005C340000}"/>
    <cellStyle name="Normal 3 2 2 2 2 2 4 2 5 3" xfId="13432" xr:uid="{00000000-0005-0000-0000-00005D340000}"/>
    <cellStyle name="Normal 3 2 2 2 2 2 4 2 5 3 2" xfId="13433" xr:uid="{00000000-0005-0000-0000-00005E340000}"/>
    <cellStyle name="Normal 3 2 2 2 2 2 4 2 5 4" xfId="13434" xr:uid="{00000000-0005-0000-0000-00005F340000}"/>
    <cellStyle name="Normal 3 2 2 2 2 2 4 2 6" xfId="13435" xr:uid="{00000000-0005-0000-0000-000060340000}"/>
    <cellStyle name="Normal 3 2 2 2 2 2 4 2 6 2" xfId="13436" xr:uid="{00000000-0005-0000-0000-000061340000}"/>
    <cellStyle name="Normal 3 2 2 2 2 2 4 2 6 2 2" xfId="13437" xr:uid="{00000000-0005-0000-0000-000062340000}"/>
    <cellStyle name="Normal 3 2 2 2 2 2 4 2 6 3" xfId="13438" xr:uid="{00000000-0005-0000-0000-000063340000}"/>
    <cellStyle name="Normal 3 2 2 2 2 2 4 2 7" xfId="13439" xr:uid="{00000000-0005-0000-0000-000064340000}"/>
    <cellStyle name="Normal 3 2 2 2 2 2 4 2 7 2" xfId="13440" xr:uid="{00000000-0005-0000-0000-000065340000}"/>
    <cellStyle name="Normal 3 2 2 2 2 2 4 2 8" xfId="13441" xr:uid="{00000000-0005-0000-0000-000066340000}"/>
    <cellStyle name="Normal 3 2 2 2 2 2 4 2 8 2" xfId="13442" xr:uid="{00000000-0005-0000-0000-000067340000}"/>
    <cellStyle name="Normal 3 2 2 2 2 2 4 2 9" xfId="13443" xr:uid="{00000000-0005-0000-0000-000068340000}"/>
    <cellStyle name="Normal 3 2 2 2 2 2 4 3" xfId="13444" xr:uid="{00000000-0005-0000-0000-000069340000}"/>
    <cellStyle name="Normal 3 2 2 2 2 2 4 3 2" xfId="13445" xr:uid="{00000000-0005-0000-0000-00006A340000}"/>
    <cellStyle name="Normal 3 2 2 2 2 2 4 3 2 2" xfId="13446" xr:uid="{00000000-0005-0000-0000-00006B340000}"/>
    <cellStyle name="Normal 3 2 2 2 2 2 4 3 2 2 2" xfId="13447" xr:uid="{00000000-0005-0000-0000-00006C340000}"/>
    <cellStyle name="Normal 3 2 2 2 2 2 4 3 2 2 2 2" xfId="13448" xr:uid="{00000000-0005-0000-0000-00006D340000}"/>
    <cellStyle name="Normal 3 2 2 2 2 2 4 3 2 2 2 2 2" xfId="13449" xr:uid="{00000000-0005-0000-0000-00006E340000}"/>
    <cellStyle name="Normal 3 2 2 2 2 2 4 3 2 2 2 3" xfId="13450" xr:uid="{00000000-0005-0000-0000-00006F340000}"/>
    <cellStyle name="Normal 3 2 2 2 2 2 4 3 2 2 3" xfId="13451" xr:uid="{00000000-0005-0000-0000-000070340000}"/>
    <cellStyle name="Normal 3 2 2 2 2 2 4 3 2 2 3 2" xfId="13452" xr:uid="{00000000-0005-0000-0000-000071340000}"/>
    <cellStyle name="Normal 3 2 2 2 2 2 4 3 2 2 4" xfId="13453" xr:uid="{00000000-0005-0000-0000-000072340000}"/>
    <cellStyle name="Normal 3 2 2 2 2 2 4 3 2 3" xfId="13454" xr:uid="{00000000-0005-0000-0000-000073340000}"/>
    <cellStyle name="Normal 3 2 2 2 2 2 4 3 2 3 2" xfId="13455" xr:uid="{00000000-0005-0000-0000-000074340000}"/>
    <cellStyle name="Normal 3 2 2 2 2 2 4 3 2 3 2 2" xfId="13456" xr:uid="{00000000-0005-0000-0000-000075340000}"/>
    <cellStyle name="Normal 3 2 2 2 2 2 4 3 2 3 3" xfId="13457" xr:uid="{00000000-0005-0000-0000-000076340000}"/>
    <cellStyle name="Normal 3 2 2 2 2 2 4 3 2 4" xfId="13458" xr:uid="{00000000-0005-0000-0000-000077340000}"/>
    <cellStyle name="Normal 3 2 2 2 2 2 4 3 2 4 2" xfId="13459" xr:uid="{00000000-0005-0000-0000-000078340000}"/>
    <cellStyle name="Normal 3 2 2 2 2 2 4 3 2 5" xfId="13460" xr:uid="{00000000-0005-0000-0000-000079340000}"/>
    <cellStyle name="Normal 3 2 2 2 2 2 4 3 3" xfId="13461" xr:uid="{00000000-0005-0000-0000-00007A340000}"/>
    <cellStyle name="Normal 3 2 2 2 2 2 4 3 3 2" xfId="13462" xr:uid="{00000000-0005-0000-0000-00007B340000}"/>
    <cellStyle name="Normal 3 2 2 2 2 2 4 3 3 2 2" xfId="13463" xr:uid="{00000000-0005-0000-0000-00007C340000}"/>
    <cellStyle name="Normal 3 2 2 2 2 2 4 3 3 2 2 2" xfId="13464" xr:uid="{00000000-0005-0000-0000-00007D340000}"/>
    <cellStyle name="Normal 3 2 2 2 2 2 4 3 3 2 3" xfId="13465" xr:uid="{00000000-0005-0000-0000-00007E340000}"/>
    <cellStyle name="Normal 3 2 2 2 2 2 4 3 3 3" xfId="13466" xr:uid="{00000000-0005-0000-0000-00007F340000}"/>
    <cellStyle name="Normal 3 2 2 2 2 2 4 3 3 3 2" xfId="13467" xr:uid="{00000000-0005-0000-0000-000080340000}"/>
    <cellStyle name="Normal 3 2 2 2 2 2 4 3 3 4" xfId="13468" xr:uid="{00000000-0005-0000-0000-000081340000}"/>
    <cellStyle name="Normal 3 2 2 2 2 2 4 3 4" xfId="13469" xr:uid="{00000000-0005-0000-0000-000082340000}"/>
    <cellStyle name="Normal 3 2 2 2 2 2 4 3 4 2" xfId="13470" xr:uid="{00000000-0005-0000-0000-000083340000}"/>
    <cellStyle name="Normal 3 2 2 2 2 2 4 3 4 2 2" xfId="13471" xr:uid="{00000000-0005-0000-0000-000084340000}"/>
    <cellStyle name="Normal 3 2 2 2 2 2 4 3 4 2 2 2" xfId="13472" xr:uid="{00000000-0005-0000-0000-000085340000}"/>
    <cellStyle name="Normal 3 2 2 2 2 2 4 3 4 2 3" xfId="13473" xr:uid="{00000000-0005-0000-0000-000086340000}"/>
    <cellStyle name="Normal 3 2 2 2 2 2 4 3 4 3" xfId="13474" xr:uid="{00000000-0005-0000-0000-000087340000}"/>
    <cellStyle name="Normal 3 2 2 2 2 2 4 3 4 3 2" xfId="13475" xr:uid="{00000000-0005-0000-0000-000088340000}"/>
    <cellStyle name="Normal 3 2 2 2 2 2 4 3 4 4" xfId="13476" xr:uid="{00000000-0005-0000-0000-000089340000}"/>
    <cellStyle name="Normal 3 2 2 2 2 2 4 3 5" xfId="13477" xr:uid="{00000000-0005-0000-0000-00008A340000}"/>
    <cellStyle name="Normal 3 2 2 2 2 2 4 3 5 2" xfId="13478" xr:uid="{00000000-0005-0000-0000-00008B340000}"/>
    <cellStyle name="Normal 3 2 2 2 2 2 4 3 5 2 2" xfId="13479" xr:uid="{00000000-0005-0000-0000-00008C340000}"/>
    <cellStyle name="Normal 3 2 2 2 2 2 4 3 5 3" xfId="13480" xr:uid="{00000000-0005-0000-0000-00008D340000}"/>
    <cellStyle name="Normal 3 2 2 2 2 2 4 3 6" xfId="13481" xr:uid="{00000000-0005-0000-0000-00008E340000}"/>
    <cellStyle name="Normal 3 2 2 2 2 2 4 3 6 2" xfId="13482" xr:uid="{00000000-0005-0000-0000-00008F340000}"/>
    <cellStyle name="Normal 3 2 2 2 2 2 4 3 7" xfId="13483" xr:uid="{00000000-0005-0000-0000-000090340000}"/>
    <cellStyle name="Normal 3 2 2 2 2 2 4 3 7 2" xfId="13484" xr:uid="{00000000-0005-0000-0000-000091340000}"/>
    <cellStyle name="Normal 3 2 2 2 2 2 4 3 8" xfId="13485" xr:uid="{00000000-0005-0000-0000-000092340000}"/>
    <cellStyle name="Normal 3 2 2 2 2 2 4 4" xfId="13486" xr:uid="{00000000-0005-0000-0000-000093340000}"/>
    <cellStyle name="Normal 3 2 2 2 2 2 4 4 2" xfId="13487" xr:uid="{00000000-0005-0000-0000-000094340000}"/>
    <cellStyle name="Normal 3 2 2 2 2 2 4 4 2 2" xfId="13488" xr:uid="{00000000-0005-0000-0000-000095340000}"/>
    <cellStyle name="Normal 3 2 2 2 2 2 4 4 2 2 2" xfId="13489" xr:uid="{00000000-0005-0000-0000-000096340000}"/>
    <cellStyle name="Normal 3 2 2 2 2 2 4 4 2 2 2 2" xfId="13490" xr:uid="{00000000-0005-0000-0000-000097340000}"/>
    <cellStyle name="Normal 3 2 2 2 2 2 4 4 2 2 3" xfId="13491" xr:uid="{00000000-0005-0000-0000-000098340000}"/>
    <cellStyle name="Normal 3 2 2 2 2 2 4 4 2 3" xfId="13492" xr:uid="{00000000-0005-0000-0000-000099340000}"/>
    <cellStyle name="Normal 3 2 2 2 2 2 4 4 2 3 2" xfId="13493" xr:uid="{00000000-0005-0000-0000-00009A340000}"/>
    <cellStyle name="Normal 3 2 2 2 2 2 4 4 2 4" xfId="13494" xr:uid="{00000000-0005-0000-0000-00009B340000}"/>
    <cellStyle name="Normal 3 2 2 2 2 2 4 4 3" xfId="13495" xr:uid="{00000000-0005-0000-0000-00009C340000}"/>
    <cellStyle name="Normal 3 2 2 2 2 2 4 4 3 2" xfId="13496" xr:uid="{00000000-0005-0000-0000-00009D340000}"/>
    <cellStyle name="Normal 3 2 2 2 2 2 4 4 3 2 2" xfId="13497" xr:uid="{00000000-0005-0000-0000-00009E340000}"/>
    <cellStyle name="Normal 3 2 2 2 2 2 4 4 3 3" xfId="13498" xr:uid="{00000000-0005-0000-0000-00009F340000}"/>
    <cellStyle name="Normal 3 2 2 2 2 2 4 4 4" xfId="13499" xr:uid="{00000000-0005-0000-0000-0000A0340000}"/>
    <cellStyle name="Normal 3 2 2 2 2 2 4 4 4 2" xfId="13500" xr:uid="{00000000-0005-0000-0000-0000A1340000}"/>
    <cellStyle name="Normal 3 2 2 2 2 2 4 4 5" xfId="13501" xr:uid="{00000000-0005-0000-0000-0000A2340000}"/>
    <cellStyle name="Normal 3 2 2 2 2 2 4 5" xfId="13502" xr:uid="{00000000-0005-0000-0000-0000A3340000}"/>
    <cellStyle name="Normal 3 2 2 2 2 2 4 5 2" xfId="13503" xr:uid="{00000000-0005-0000-0000-0000A4340000}"/>
    <cellStyle name="Normal 3 2 2 2 2 2 4 5 2 2" xfId="13504" xr:uid="{00000000-0005-0000-0000-0000A5340000}"/>
    <cellStyle name="Normal 3 2 2 2 2 2 4 5 2 2 2" xfId="13505" xr:uid="{00000000-0005-0000-0000-0000A6340000}"/>
    <cellStyle name="Normal 3 2 2 2 2 2 4 5 2 3" xfId="13506" xr:uid="{00000000-0005-0000-0000-0000A7340000}"/>
    <cellStyle name="Normal 3 2 2 2 2 2 4 5 3" xfId="13507" xr:uid="{00000000-0005-0000-0000-0000A8340000}"/>
    <cellStyle name="Normal 3 2 2 2 2 2 4 5 3 2" xfId="13508" xr:uid="{00000000-0005-0000-0000-0000A9340000}"/>
    <cellStyle name="Normal 3 2 2 2 2 2 4 5 4" xfId="13509" xr:uid="{00000000-0005-0000-0000-0000AA340000}"/>
    <cellStyle name="Normal 3 2 2 2 2 2 4 6" xfId="13510" xr:uid="{00000000-0005-0000-0000-0000AB340000}"/>
    <cellStyle name="Normal 3 2 2 2 2 2 4 6 2" xfId="13511" xr:uid="{00000000-0005-0000-0000-0000AC340000}"/>
    <cellStyle name="Normal 3 2 2 2 2 2 4 6 2 2" xfId="13512" xr:uid="{00000000-0005-0000-0000-0000AD340000}"/>
    <cellStyle name="Normal 3 2 2 2 2 2 4 6 2 2 2" xfId="13513" xr:uid="{00000000-0005-0000-0000-0000AE340000}"/>
    <cellStyle name="Normal 3 2 2 2 2 2 4 6 2 3" xfId="13514" xr:uid="{00000000-0005-0000-0000-0000AF340000}"/>
    <cellStyle name="Normal 3 2 2 2 2 2 4 6 3" xfId="13515" xr:uid="{00000000-0005-0000-0000-0000B0340000}"/>
    <cellStyle name="Normal 3 2 2 2 2 2 4 6 3 2" xfId="13516" xr:uid="{00000000-0005-0000-0000-0000B1340000}"/>
    <cellStyle name="Normal 3 2 2 2 2 2 4 6 4" xfId="13517" xr:uid="{00000000-0005-0000-0000-0000B2340000}"/>
    <cellStyle name="Normal 3 2 2 2 2 2 4 7" xfId="13518" xr:uid="{00000000-0005-0000-0000-0000B3340000}"/>
    <cellStyle name="Normal 3 2 2 2 2 2 4 7 2" xfId="13519" xr:uid="{00000000-0005-0000-0000-0000B4340000}"/>
    <cellStyle name="Normal 3 2 2 2 2 2 4 7 2 2" xfId="13520" xr:uid="{00000000-0005-0000-0000-0000B5340000}"/>
    <cellStyle name="Normal 3 2 2 2 2 2 4 7 3" xfId="13521" xr:uid="{00000000-0005-0000-0000-0000B6340000}"/>
    <cellStyle name="Normal 3 2 2 2 2 2 4 8" xfId="13522" xr:uid="{00000000-0005-0000-0000-0000B7340000}"/>
    <cellStyle name="Normal 3 2 2 2 2 2 4 8 2" xfId="13523" xr:uid="{00000000-0005-0000-0000-0000B8340000}"/>
    <cellStyle name="Normal 3 2 2 2 2 2 4 9" xfId="13524" xr:uid="{00000000-0005-0000-0000-0000B9340000}"/>
    <cellStyle name="Normal 3 2 2 2 2 2 4 9 2" xfId="13525" xr:uid="{00000000-0005-0000-0000-0000BA340000}"/>
    <cellStyle name="Normal 3 2 2 2 2 2 5" xfId="13526" xr:uid="{00000000-0005-0000-0000-0000BB340000}"/>
    <cellStyle name="Normal 3 2 2 2 2 2 5 2" xfId="13527" xr:uid="{00000000-0005-0000-0000-0000BC340000}"/>
    <cellStyle name="Normal 3 2 2 2 2 2 5 2 2" xfId="13528" xr:uid="{00000000-0005-0000-0000-0000BD340000}"/>
    <cellStyle name="Normal 3 2 2 2 2 2 5 2 2 2" xfId="13529" xr:uid="{00000000-0005-0000-0000-0000BE340000}"/>
    <cellStyle name="Normal 3 2 2 2 2 2 5 2 2 2 2" xfId="13530" xr:uid="{00000000-0005-0000-0000-0000BF340000}"/>
    <cellStyle name="Normal 3 2 2 2 2 2 5 2 2 2 2 2" xfId="13531" xr:uid="{00000000-0005-0000-0000-0000C0340000}"/>
    <cellStyle name="Normal 3 2 2 2 2 2 5 2 2 2 2 2 2" xfId="13532" xr:uid="{00000000-0005-0000-0000-0000C1340000}"/>
    <cellStyle name="Normal 3 2 2 2 2 2 5 2 2 2 2 3" xfId="13533" xr:uid="{00000000-0005-0000-0000-0000C2340000}"/>
    <cellStyle name="Normal 3 2 2 2 2 2 5 2 2 2 3" xfId="13534" xr:uid="{00000000-0005-0000-0000-0000C3340000}"/>
    <cellStyle name="Normal 3 2 2 2 2 2 5 2 2 2 3 2" xfId="13535" xr:uid="{00000000-0005-0000-0000-0000C4340000}"/>
    <cellStyle name="Normal 3 2 2 2 2 2 5 2 2 2 4" xfId="13536" xr:uid="{00000000-0005-0000-0000-0000C5340000}"/>
    <cellStyle name="Normal 3 2 2 2 2 2 5 2 2 3" xfId="13537" xr:uid="{00000000-0005-0000-0000-0000C6340000}"/>
    <cellStyle name="Normal 3 2 2 2 2 2 5 2 2 3 2" xfId="13538" xr:uid="{00000000-0005-0000-0000-0000C7340000}"/>
    <cellStyle name="Normal 3 2 2 2 2 2 5 2 2 3 2 2" xfId="13539" xr:uid="{00000000-0005-0000-0000-0000C8340000}"/>
    <cellStyle name="Normal 3 2 2 2 2 2 5 2 2 3 3" xfId="13540" xr:uid="{00000000-0005-0000-0000-0000C9340000}"/>
    <cellStyle name="Normal 3 2 2 2 2 2 5 2 2 4" xfId="13541" xr:uid="{00000000-0005-0000-0000-0000CA340000}"/>
    <cellStyle name="Normal 3 2 2 2 2 2 5 2 2 4 2" xfId="13542" xr:uid="{00000000-0005-0000-0000-0000CB340000}"/>
    <cellStyle name="Normal 3 2 2 2 2 2 5 2 2 5" xfId="13543" xr:uid="{00000000-0005-0000-0000-0000CC340000}"/>
    <cellStyle name="Normal 3 2 2 2 2 2 5 2 3" xfId="13544" xr:uid="{00000000-0005-0000-0000-0000CD340000}"/>
    <cellStyle name="Normal 3 2 2 2 2 2 5 2 3 2" xfId="13545" xr:uid="{00000000-0005-0000-0000-0000CE340000}"/>
    <cellStyle name="Normal 3 2 2 2 2 2 5 2 3 2 2" xfId="13546" xr:uid="{00000000-0005-0000-0000-0000CF340000}"/>
    <cellStyle name="Normal 3 2 2 2 2 2 5 2 3 2 2 2" xfId="13547" xr:uid="{00000000-0005-0000-0000-0000D0340000}"/>
    <cellStyle name="Normal 3 2 2 2 2 2 5 2 3 2 3" xfId="13548" xr:uid="{00000000-0005-0000-0000-0000D1340000}"/>
    <cellStyle name="Normal 3 2 2 2 2 2 5 2 3 3" xfId="13549" xr:uid="{00000000-0005-0000-0000-0000D2340000}"/>
    <cellStyle name="Normal 3 2 2 2 2 2 5 2 3 3 2" xfId="13550" xr:uid="{00000000-0005-0000-0000-0000D3340000}"/>
    <cellStyle name="Normal 3 2 2 2 2 2 5 2 3 4" xfId="13551" xr:uid="{00000000-0005-0000-0000-0000D4340000}"/>
    <cellStyle name="Normal 3 2 2 2 2 2 5 2 4" xfId="13552" xr:uid="{00000000-0005-0000-0000-0000D5340000}"/>
    <cellStyle name="Normal 3 2 2 2 2 2 5 2 4 2" xfId="13553" xr:uid="{00000000-0005-0000-0000-0000D6340000}"/>
    <cellStyle name="Normal 3 2 2 2 2 2 5 2 4 2 2" xfId="13554" xr:uid="{00000000-0005-0000-0000-0000D7340000}"/>
    <cellStyle name="Normal 3 2 2 2 2 2 5 2 4 2 2 2" xfId="13555" xr:uid="{00000000-0005-0000-0000-0000D8340000}"/>
    <cellStyle name="Normal 3 2 2 2 2 2 5 2 4 2 3" xfId="13556" xr:uid="{00000000-0005-0000-0000-0000D9340000}"/>
    <cellStyle name="Normal 3 2 2 2 2 2 5 2 4 3" xfId="13557" xr:uid="{00000000-0005-0000-0000-0000DA340000}"/>
    <cellStyle name="Normal 3 2 2 2 2 2 5 2 4 3 2" xfId="13558" xr:uid="{00000000-0005-0000-0000-0000DB340000}"/>
    <cellStyle name="Normal 3 2 2 2 2 2 5 2 4 4" xfId="13559" xr:uid="{00000000-0005-0000-0000-0000DC340000}"/>
    <cellStyle name="Normal 3 2 2 2 2 2 5 2 5" xfId="13560" xr:uid="{00000000-0005-0000-0000-0000DD340000}"/>
    <cellStyle name="Normal 3 2 2 2 2 2 5 2 5 2" xfId="13561" xr:uid="{00000000-0005-0000-0000-0000DE340000}"/>
    <cellStyle name="Normal 3 2 2 2 2 2 5 2 5 2 2" xfId="13562" xr:uid="{00000000-0005-0000-0000-0000DF340000}"/>
    <cellStyle name="Normal 3 2 2 2 2 2 5 2 5 3" xfId="13563" xr:uid="{00000000-0005-0000-0000-0000E0340000}"/>
    <cellStyle name="Normal 3 2 2 2 2 2 5 2 6" xfId="13564" xr:uid="{00000000-0005-0000-0000-0000E1340000}"/>
    <cellStyle name="Normal 3 2 2 2 2 2 5 2 6 2" xfId="13565" xr:uid="{00000000-0005-0000-0000-0000E2340000}"/>
    <cellStyle name="Normal 3 2 2 2 2 2 5 2 7" xfId="13566" xr:uid="{00000000-0005-0000-0000-0000E3340000}"/>
    <cellStyle name="Normal 3 2 2 2 2 2 5 2 7 2" xfId="13567" xr:uid="{00000000-0005-0000-0000-0000E4340000}"/>
    <cellStyle name="Normal 3 2 2 2 2 2 5 2 8" xfId="13568" xr:uid="{00000000-0005-0000-0000-0000E5340000}"/>
    <cellStyle name="Normal 3 2 2 2 2 2 5 3" xfId="13569" xr:uid="{00000000-0005-0000-0000-0000E6340000}"/>
    <cellStyle name="Normal 3 2 2 2 2 2 5 3 2" xfId="13570" xr:uid="{00000000-0005-0000-0000-0000E7340000}"/>
    <cellStyle name="Normal 3 2 2 2 2 2 5 3 2 2" xfId="13571" xr:uid="{00000000-0005-0000-0000-0000E8340000}"/>
    <cellStyle name="Normal 3 2 2 2 2 2 5 3 2 2 2" xfId="13572" xr:uid="{00000000-0005-0000-0000-0000E9340000}"/>
    <cellStyle name="Normal 3 2 2 2 2 2 5 3 2 2 2 2" xfId="13573" xr:uid="{00000000-0005-0000-0000-0000EA340000}"/>
    <cellStyle name="Normal 3 2 2 2 2 2 5 3 2 2 3" xfId="13574" xr:uid="{00000000-0005-0000-0000-0000EB340000}"/>
    <cellStyle name="Normal 3 2 2 2 2 2 5 3 2 3" xfId="13575" xr:uid="{00000000-0005-0000-0000-0000EC340000}"/>
    <cellStyle name="Normal 3 2 2 2 2 2 5 3 2 3 2" xfId="13576" xr:uid="{00000000-0005-0000-0000-0000ED340000}"/>
    <cellStyle name="Normal 3 2 2 2 2 2 5 3 2 4" xfId="13577" xr:uid="{00000000-0005-0000-0000-0000EE340000}"/>
    <cellStyle name="Normal 3 2 2 2 2 2 5 3 3" xfId="13578" xr:uid="{00000000-0005-0000-0000-0000EF340000}"/>
    <cellStyle name="Normal 3 2 2 2 2 2 5 3 3 2" xfId="13579" xr:uid="{00000000-0005-0000-0000-0000F0340000}"/>
    <cellStyle name="Normal 3 2 2 2 2 2 5 3 3 2 2" xfId="13580" xr:uid="{00000000-0005-0000-0000-0000F1340000}"/>
    <cellStyle name="Normal 3 2 2 2 2 2 5 3 3 3" xfId="13581" xr:uid="{00000000-0005-0000-0000-0000F2340000}"/>
    <cellStyle name="Normal 3 2 2 2 2 2 5 3 4" xfId="13582" xr:uid="{00000000-0005-0000-0000-0000F3340000}"/>
    <cellStyle name="Normal 3 2 2 2 2 2 5 3 4 2" xfId="13583" xr:uid="{00000000-0005-0000-0000-0000F4340000}"/>
    <cellStyle name="Normal 3 2 2 2 2 2 5 3 5" xfId="13584" xr:uid="{00000000-0005-0000-0000-0000F5340000}"/>
    <cellStyle name="Normal 3 2 2 2 2 2 5 4" xfId="13585" xr:uid="{00000000-0005-0000-0000-0000F6340000}"/>
    <cellStyle name="Normal 3 2 2 2 2 2 5 4 2" xfId="13586" xr:uid="{00000000-0005-0000-0000-0000F7340000}"/>
    <cellStyle name="Normal 3 2 2 2 2 2 5 4 2 2" xfId="13587" xr:uid="{00000000-0005-0000-0000-0000F8340000}"/>
    <cellStyle name="Normal 3 2 2 2 2 2 5 4 2 2 2" xfId="13588" xr:uid="{00000000-0005-0000-0000-0000F9340000}"/>
    <cellStyle name="Normal 3 2 2 2 2 2 5 4 2 3" xfId="13589" xr:uid="{00000000-0005-0000-0000-0000FA340000}"/>
    <cellStyle name="Normal 3 2 2 2 2 2 5 4 3" xfId="13590" xr:uid="{00000000-0005-0000-0000-0000FB340000}"/>
    <cellStyle name="Normal 3 2 2 2 2 2 5 4 3 2" xfId="13591" xr:uid="{00000000-0005-0000-0000-0000FC340000}"/>
    <cellStyle name="Normal 3 2 2 2 2 2 5 4 4" xfId="13592" xr:uid="{00000000-0005-0000-0000-0000FD340000}"/>
    <cellStyle name="Normal 3 2 2 2 2 2 5 5" xfId="13593" xr:uid="{00000000-0005-0000-0000-0000FE340000}"/>
    <cellStyle name="Normal 3 2 2 2 2 2 5 5 2" xfId="13594" xr:uid="{00000000-0005-0000-0000-0000FF340000}"/>
    <cellStyle name="Normal 3 2 2 2 2 2 5 5 2 2" xfId="13595" xr:uid="{00000000-0005-0000-0000-000000350000}"/>
    <cellStyle name="Normal 3 2 2 2 2 2 5 5 2 2 2" xfId="13596" xr:uid="{00000000-0005-0000-0000-000001350000}"/>
    <cellStyle name="Normal 3 2 2 2 2 2 5 5 2 3" xfId="13597" xr:uid="{00000000-0005-0000-0000-000002350000}"/>
    <cellStyle name="Normal 3 2 2 2 2 2 5 5 3" xfId="13598" xr:uid="{00000000-0005-0000-0000-000003350000}"/>
    <cellStyle name="Normal 3 2 2 2 2 2 5 5 3 2" xfId="13599" xr:uid="{00000000-0005-0000-0000-000004350000}"/>
    <cellStyle name="Normal 3 2 2 2 2 2 5 5 4" xfId="13600" xr:uid="{00000000-0005-0000-0000-000005350000}"/>
    <cellStyle name="Normal 3 2 2 2 2 2 5 6" xfId="13601" xr:uid="{00000000-0005-0000-0000-000006350000}"/>
    <cellStyle name="Normal 3 2 2 2 2 2 5 6 2" xfId="13602" xr:uid="{00000000-0005-0000-0000-000007350000}"/>
    <cellStyle name="Normal 3 2 2 2 2 2 5 6 2 2" xfId="13603" xr:uid="{00000000-0005-0000-0000-000008350000}"/>
    <cellStyle name="Normal 3 2 2 2 2 2 5 6 3" xfId="13604" xr:uid="{00000000-0005-0000-0000-000009350000}"/>
    <cellStyle name="Normal 3 2 2 2 2 2 5 7" xfId="13605" xr:uid="{00000000-0005-0000-0000-00000A350000}"/>
    <cellStyle name="Normal 3 2 2 2 2 2 5 7 2" xfId="13606" xr:uid="{00000000-0005-0000-0000-00000B350000}"/>
    <cellStyle name="Normal 3 2 2 2 2 2 5 8" xfId="13607" xr:uid="{00000000-0005-0000-0000-00000C350000}"/>
    <cellStyle name="Normal 3 2 2 2 2 2 5 8 2" xfId="13608" xr:uid="{00000000-0005-0000-0000-00000D350000}"/>
    <cellStyle name="Normal 3 2 2 2 2 2 5 9" xfId="13609" xr:uid="{00000000-0005-0000-0000-00000E350000}"/>
    <cellStyle name="Normal 3 2 2 2 2 2 6" xfId="13610" xr:uid="{00000000-0005-0000-0000-00000F350000}"/>
    <cellStyle name="Normal 3 2 2 2 2 2 6 2" xfId="13611" xr:uid="{00000000-0005-0000-0000-000010350000}"/>
    <cellStyle name="Normal 3 2 2 2 2 2 6 2 2" xfId="13612" xr:uid="{00000000-0005-0000-0000-000011350000}"/>
    <cellStyle name="Normal 3 2 2 2 2 2 6 2 2 2" xfId="13613" xr:uid="{00000000-0005-0000-0000-000012350000}"/>
    <cellStyle name="Normal 3 2 2 2 2 2 6 2 2 2 2" xfId="13614" xr:uid="{00000000-0005-0000-0000-000013350000}"/>
    <cellStyle name="Normal 3 2 2 2 2 2 6 2 2 2 2 2" xfId="13615" xr:uid="{00000000-0005-0000-0000-000014350000}"/>
    <cellStyle name="Normal 3 2 2 2 2 2 6 2 2 2 3" xfId="13616" xr:uid="{00000000-0005-0000-0000-000015350000}"/>
    <cellStyle name="Normal 3 2 2 2 2 2 6 2 2 3" xfId="13617" xr:uid="{00000000-0005-0000-0000-000016350000}"/>
    <cellStyle name="Normal 3 2 2 2 2 2 6 2 2 3 2" xfId="13618" xr:uid="{00000000-0005-0000-0000-000017350000}"/>
    <cellStyle name="Normal 3 2 2 2 2 2 6 2 2 4" xfId="13619" xr:uid="{00000000-0005-0000-0000-000018350000}"/>
    <cellStyle name="Normal 3 2 2 2 2 2 6 2 3" xfId="13620" xr:uid="{00000000-0005-0000-0000-000019350000}"/>
    <cellStyle name="Normal 3 2 2 2 2 2 6 2 3 2" xfId="13621" xr:uid="{00000000-0005-0000-0000-00001A350000}"/>
    <cellStyle name="Normal 3 2 2 2 2 2 6 2 3 2 2" xfId="13622" xr:uid="{00000000-0005-0000-0000-00001B350000}"/>
    <cellStyle name="Normal 3 2 2 2 2 2 6 2 3 3" xfId="13623" xr:uid="{00000000-0005-0000-0000-00001C350000}"/>
    <cellStyle name="Normal 3 2 2 2 2 2 6 2 4" xfId="13624" xr:uid="{00000000-0005-0000-0000-00001D350000}"/>
    <cellStyle name="Normal 3 2 2 2 2 2 6 2 4 2" xfId="13625" xr:uid="{00000000-0005-0000-0000-00001E350000}"/>
    <cellStyle name="Normal 3 2 2 2 2 2 6 2 5" xfId="13626" xr:uid="{00000000-0005-0000-0000-00001F350000}"/>
    <cellStyle name="Normal 3 2 2 2 2 2 6 3" xfId="13627" xr:uid="{00000000-0005-0000-0000-000020350000}"/>
    <cellStyle name="Normal 3 2 2 2 2 2 6 3 2" xfId="13628" xr:uid="{00000000-0005-0000-0000-000021350000}"/>
    <cellStyle name="Normal 3 2 2 2 2 2 6 3 2 2" xfId="13629" xr:uid="{00000000-0005-0000-0000-000022350000}"/>
    <cellStyle name="Normal 3 2 2 2 2 2 6 3 2 2 2" xfId="13630" xr:uid="{00000000-0005-0000-0000-000023350000}"/>
    <cellStyle name="Normal 3 2 2 2 2 2 6 3 2 3" xfId="13631" xr:uid="{00000000-0005-0000-0000-000024350000}"/>
    <cellStyle name="Normal 3 2 2 2 2 2 6 3 3" xfId="13632" xr:uid="{00000000-0005-0000-0000-000025350000}"/>
    <cellStyle name="Normal 3 2 2 2 2 2 6 3 3 2" xfId="13633" xr:uid="{00000000-0005-0000-0000-000026350000}"/>
    <cellStyle name="Normal 3 2 2 2 2 2 6 3 4" xfId="13634" xr:uid="{00000000-0005-0000-0000-000027350000}"/>
    <cellStyle name="Normal 3 2 2 2 2 2 6 4" xfId="13635" xr:uid="{00000000-0005-0000-0000-000028350000}"/>
    <cellStyle name="Normal 3 2 2 2 2 2 6 4 2" xfId="13636" xr:uid="{00000000-0005-0000-0000-000029350000}"/>
    <cellStyle name="Normal 3 2 2 2 2 2 6 4 2 2" xfId="13637" xr:uid="{00000000-0005-0000-0000-00002A350000}"/>
    <cellStyle name="Normal 3 2 2 2 2 2 6 4 2 2 2" xfId="13638" xr:uid="{00000000-0005-0000-0000-00002B350000}"/>
    <cellStyle name="Normal 3 2 2 2 2 2 6 4 2 3" xfId="13639" xr:uid="{00000000-0005-0000-0000-00002C350000}"/>
    <cellStyle name="Normal 3 2 2 2 2 2 6 4 3" xfId="13640" xr:uid="{00000000-0005-0000-0000-00002D350000}"/>
    <cellStyle name="Normal 3 2 2 2 2 2 6 4 3 2" xfId="13641" xr:uid="{00000000-0005-0000-0000-00002E350000}"/>
    <cellStyle name="Normal 3 2 2 2 2 2 6 4 4" xfId="13642" xr:uid="{00000000-0005-0000-0000-00002F350000}"/>
    <cellStyle name="Normal 3 2 2 2 2 2 6 5" xfId="13643" xr:uid="{00000000-0005-0000-0000-000030350000}"/>
    <cellStyle name="Normal 3 2 2 2 2 2 6 5 2" xfId="13644" xr:uid="{00000000-0005-0000-0000-000031350000}"/>
    <cellStyle name="Normal 3 2 2 2 2 2 6 5 2 2" xfId="13645" xr:uid="{00000000-0005-0000-0000-000032350000}"/>
    <cellStyle name="Normal 3 2 2 2 2 2 6 5 3" xfId="13646" xr:uid="{00000000-0005-0000-0000-000033350000}"/>
    <cellStyle name="Normal 3 2 2 2 2 2 6 6" xfId="13647" xr:uid="{00000000-0005-0000-0000-000034350000}"/>
    <cellStyle name="Normal 3 2 2 2 2 2 6 6 2" xfId="13648" xr:uid="{00000000-0005-0000-0000-000035350000}"/>
    <cellStyle name="Normal 3 2 2 2 2 2 6 7" xfId="13649" xr:uid="{00000000-0005-0000-0000-000036350000}"/>
    <cellStyle name="Normal 3 2 2 2 2 2 6 7 2" xfId="13650" xr:uid="{00000000-0005-0000-0000-000037350000}"/>
    <cellStyle name="Normal 3 2 2 2 2 2 6 8" xfId="13651" xr:uid="{00000000-0005-0000-0000-000038350000}"/>
    <cellStyle name="Normal 3 2 2 2 2 2 7" xfId="13652" xr:uid="{00000000-0005-0000-0000-000039350000}"/>
    <cellStyle name="Normal 3 2 2 2 2 2 7 2" xfId="13653" xr:uid="{00000000-0005-0000-0000-00003A350000}"/>
    <cellStyle name="Normal 3 2 2 2 2 2 7 2 2" xfId="13654" xr:uid="{00000000-0005-0000-0000-00003B350000}"/>
    <cellStyle name="Normal 3 2 2 2 2 2 7 2 2 2" xfId="13655" xr:uid="{00000000-0005-0000-0000-00003C350000}"/>
    <cellStyle name="Normal 3 2 2 2 2 2 7 2 2 2 2" xfId="13656" xr:uid="{00000000-0005-0000-0000-00003D350000}"/>
    <cellStyle name="Normal 3 2 2 2 2 2 7 2 2 2 2 2" xfId="13657" xr:uid="{00000000-0005-0000-0000-00003E350000}"/>
    <cellStyle name="Normal 3 2 2 2 2 2 7 2 2 2 3" xfId="13658" xr:uid="{00000000-0005-0000-0000-00003F350000}"/>
    <cellStyle name="Normal 3 2 2 2 2 2 7 2 2 3" xfId="13659" xr:uid="{00000000-0005-0000-0000-000040350000}"/>
    <cellStyle name="Normal 3 2 2 2 2 2 7 2 2 3 2" xfId="13660" xr:uid="{00000000-0005-0000-0000-000041350000}"/>
    <cellStyle name="Normal 3 2 2 2 2 2 7 2 2 4" xfId="13661" xr:uid="{00000000-0005-0000-0000-000042350000}"/>
    <cellStyle name="Normal 3 2 2 2 2 2 7 2 3" xfId="13662" xr:uid="{00000000-0005-0000-0000-000043350000}"/>
    <cellStyle name="Normal 3 2 2 2 2 2 7 2 3 2" xfId="13663" xr:uid="{00000000-0005-0000-0000-000044350000}"/>
    <cellStyle name="Normal 3 2 2 2 2 2 7 2 3 2 2" xfId="13664" xr:uid="{00000000-0005-0000-0000-000045350000}"/>
    <cellStyle name="Normal 3 2 2 2 2 2 7 2 3 3" xfId="13665" xr:uid="{00000000-0005-0000-0000-000046350000}"/>
    <cellStyle name="Normal 3 2 2 2 2 2 7 2 4" xfId="13666" xr:uid="{00000000-0005-0000-0000-000047350000}"/>
    <cellStyle name="Normal 3 2 2 2 2 2 7 2 4 2" xfId="13667" xr:uid="{00000000-0005-0000-0000-000048350000}"/>
    <cellStyle name="Normal 3 2 2 2 2 2 7 2 5" xfId="13668" xr:uid="{00000000-0005-0000-0000-000049350000}"/>
    <cellStyle name="Normal 3 2 2 2 2 2 7 3" xfId="13669" xr:uid="{00000000-0005-0000-0000-00004A350000}"/>
    <cellStyle name="Normal 3 2 2 2 2 2 7 3 2" xfId="13670" xr:uid="{00000000-0005-0000-0000-00004B350000}"/>
    <cellStyle name="Normal 3 2 2 2 2 2 7 3 2 2" xfId="13671" xr:uid="{00000000-0005-0000-0000-00004C350000}"/>
    <cellStyle name="Normal 3 2 2 2 2 2 7 3 2 2 2" xfId="13672" xr:uid="{00000000-0005-0000-0000-00004D350000}"/>
    <cellStyle name="Normal 3 2 2 2 2 2 7 3 2 3" xfId="13673" xr:uid="{00000000-0005-0000-0000-00004E350000}"/>
    <cellStyle name="Normal 3 2 2 2 2 2 7 3 3" xfId="13674" xr:uid="{00000000-0005-0000-0000-00004F350000}"/>
    <cellStyle name="Normal 3 2 2 2 2 2 7 3 3 2" xfId="13675" xr:uid="{00000000-0005-0000-0000-000050350000}"/>
    <cellStyle name="Normal 3 2 2 2 2 2 7 3 4" xfId="13676" xr:uid="{00000000-0005-0000-0000-000051350000}"/>
    <cellStyle name="Normal 3 2 2 2 2 2 7 4" xfId="13677" xr:uid="{00000000-0005-0000-0000-000052350000}"/>
    <cellStyle name="Normal 3 2 2 2 2 2 7 4 2" xfId="13678" xr:uid="{00000000-0005-0000-0000-000053350000}"/>
    <cellStyle name="Normal 3 2 2 2 2 2 7 4 2 2" xfId="13679" xr:uid="{00000000-0005-0000-0000-000054350000}"/>
    <cellStyle name="Normal 3 2 2 2 2 2 7 4 3" xfId="13680" xr:uid="{00000000-0005-0000-0000-000055350000}"/>
    <cellStyle name="Normal 3 2 2 2 2 2 7 5" xfId="13681" xr:uid="{00000000-0005-0000-0000-000056350000}"/>
    <cellStyle name="Normal 3 2 2 2 2 2 7 5 2" xfId="13682" xr:uid="{00000000-0005-0000-0000-000057350000}"/>
    <cellStyle name="Normal 3 2 2 2 2 2 7 6" xfId="13683" xr:uid="{00000000-0005-0000-0000-000058350000}"/>
    <cellStyle name="Normal 3 2 2 2 2 2 8" xfId="13684" xr:uid="{00000000-0005-0000-0000-000059350000}"/>
    <cellStyle name="Normal 3 2 2 2 2 2 8 2" xfId="13685" xr:uid="{00000000-0005-0000-0000-00005A350000}"/>
    <cellStyle name="Normal 3 2 2 2 2 2 8 2 2" xfId="13686" xr:uid="{00000000-0005-0000-0000-00005B350000}"/>
    <cellStyle name="Normal 3 2 2 2 2 2 8 2 2 2" xfId="13687" xr:uid="{00000000-0005-0000-0000-00005C350000}"/>
    <cellStyle name="Normal 3 2 2 2 2 2 8 2 2 2 2" xfId="13688" xr:uid="{00000000-0005-0000-0000-00005D350000}"/>
    <cellStyle name="Normal 3 2 2 2 2 2 8 2 2 2 2 2" xfId="13689" xr:uid="{00000000-0005-0000-0000-00005E350000}"/>
    <cellStyle name="Normal 3 2 2 2 2 2 8 2 2 2 3" xfId="13690" xr:uid="{00000000-0005-0000-0000-00005F350000}"/>
    <cellStyle name="Normal 3 2 2 2 2 2 8 2 2 3" xfId="13691" xr:uid="{00000000-0005-0000-0000-000060350000}"/>
    <cellStyle name="Normal 3 2 2 2 2 2 8 2 2 3 2" xfId="13692" xr:uid="{00000000-0005-0000-0000-000061350000}"/>
    <cellStyle name="Normal 3 2 2 2 2 2 8 2 2 4" xfId="13693" xr:uid="{00000000-0005-0000-0000-000062350000}"/>
    <cellStyle name="Normal 3 2 2 2 2 2 8 2 3" xfId="13694" xr:uid="{00000000-0005-0000-0000-000063350000}"/>
    <cellStyle name="Normal 3 2 2 2 2 2 8 2 3 2" xfId="13695" xr:uid="{00000000-0005-0000-0000-000064350000}"/>
    <cellStyle name="Normal 3 2 2 2 2 2 8 2 3 2 2" xfId="13696" xr:uid="{00000000-0005-0000-0000-000065350000}"/>
    <cellStyle name="Normal 3 2 2 2 2 2 8 2 3 3" xfId="13697" xr:uid="{00000000-0005-0000-0000-000066350000}"/>
    <cellStyle name="Normal 3 2 2 2 2 2 8 2 4" xfId="13698" xr:uid="{00000000-0005-0000-0000-000067350000}"/>
    <cellStyle name="Normal 3 2 2 2 2 2 8 2 4 2" xfId="13699" xr:uid="{00000000-0005-0000-0000-000068350000}"/>
    <cellStyle name="Normal 3 2 2 2 2 2 8 2 5" xfId="13700" xr:uid="{00000000-0005-0000-0000-000069350000}"/>
    <cellStyle name="Normal 3 2 2 2 2 2 8 3" xfId="13701" xr:uid="{00000000-0005-0000-0000-00006A350000}"/>
    <cellStyle name="Normal 3 2 2 2 2 2 8 3 2" xfId="13702" xr:uid="{00000000-0005-0000-0000-00006B350000}"/>
    <cellStyle name="Normal 3 2 2 2 2 2 8 3 2 2" xfId="13703" xr:uid="{00000000-0005-0000-0000-00006C350000}"/>
    <cellStyle name="Normal 3 2 2 2 2 2 8 3 2 2 2" xfId="13704" xr:uid="{00000000-0005-0000-0000-00006D350000}"/>
    <cellStyle name="Normal 3 2 2 2 2 2 8 3 2 3" xfId="13705" xr:uid="{00000000-0005-0000-0000-00006E350000}"/>
    <cellStyle name="Normal 3 2 2 2 2 2 8 3 3" xfId="13706" xr:uid="{00000000-0005-0000-0000-00006F350000}"/>
    <cellStyle name="Normal 3 2 2 2 2 2 8 3 3 2" xfId="13707" xr:uid="{00000000-0005-0000-0000-000070350000}"/>
    <cellStyle name="Normal 3 2 2 2 2 2 8 3 4" xfId="13708" xr:uid="{00000000-0005-0000-0000-000071350000}"/>
    <cellStyle name="Normal 3 2 2 2 2 2 8 4" xfId="13709" xr:uid="{00000000-0005-0000-0000-000072350000}"/>
    <cellStyle name="Normal 3 2 2 2 2 2 8 4 2" xfId="13710" xr:uid="{00000000-0005-0000-0000-000073350000}"/>
    <cellStyle name="Normal 3 2 2 2 2 2 8 4 2 2" xfId="13711" xr:uid="{00000000-0005-0000-0000-000074350000}"/>
    <cellStyle name="Normal 3 2 2 2 2 2 8 4 3" xfId="13712" xr:uid="{00000000-0005-0000-0000-000075350000}"/>
    <cellStyle name="Normal 3 2 2 2 2 2 8 5" xfId="13713" xr:uid="{00000000-0005-0000-0000-000076350000}"/>
    <cellStyle name="Normal 3 2 2 2 2 2 8 5 2" xfId="13714" xr:uid="{00000000-0005-0000-0000-000077350000}"/>
    <cellStyle name="Normal 3 2 2 2 2 2 8 6" xfId="13715" xr:uid="{00000000-0005-0000-0000-000078350000}"/>
    <cellStyle name="Normal 3 2 2 2 2 2 9" xfId="13716" xr:uid="{00000000-0005-0000-0000-000079350000}"/>
    <cellStyle name="Normal 3 2 2 2 2 2 9 2" xfId="13717" xr:uid="{00000000-0005-0000-0000-00007A350000}"/>
    <cellStyle name="Normal 3 2 2 2 2 2 9 2 2" xfId="13718" xr:uid="{00000000-0005-0000-0000-00007B350000}"/>
    <cellStyle name="Normal 3 2 2 2 2 2 9 2 2 2" xfId="13719" xr:uid="{00000000-0005-0000-0000-00007C350000}"/>
    <cellStyle name="Normal 3 2 2 2 2 2 9 2 2 2 2" xfId="13720" xr:uid="{00000000-0005-0000-0000-00007D350000}"/>
    <cellStyle name="Normal 3 2 2 2 2 2 9 2 2 3" xfId="13721" xr:uid="{00000000-0005-0000-0000-00007E350000}"/>
    <cellStyle name="Normal 3 2 2 2 2 2 9 2 3" xfId="13722" xr:uid="{00000000-0005-0000-0000-00007F350000}"/>
    <cellStyle name="Normal 3 2 2 2 2 2 9 2 3 2" xfId="13723" xr:uid="{00000000-0005-0000-0000-000080350000}"/>
    <cellStyle name="Normal 3 2 2 2 2 2 9 2 4" xfId="13724" xr:uid="{00000000-0005-0000-0000-000081350000}"/>
    <cellStyle name="Normal 3 2 2 2 2 2 9 3" xfId="13725" xr:uid="{00000000-0005-0000-0000-000082350000}"/>
    <cellStyle name="Normal 3 2 2 2 2 2 9 3 2" xfId="13726" xr:uid="{00000000-0005-0000-0000-000083350000}"/>
    <cellStyle name="Normal 3 2 2 2 2 2 9 3 2 2" xfId="13727" xr:uid="{00000000-0005-0000-0000-000084350000}"/>
    <cellStyle name="Normal 3 2 2 2 2 2 9 3 3" xfId="13728" xr:uid="{00000000-0005-0000-0000-000085350000}"/>
    <cellStyle name="Normal 3 2 2 2 2 2 9 4" xfId="13729" xr:uid="{00000000-0005-0000-0000-000086350000}"/>
    <cellStyle name="Normal 3 2 2 2 2 2 9 4 2" xfId="13730" xr:uid="{00000000-0005-0000-0000-000087350000}"/>
    <cellStyle name="Normal 3 2 2 2 2 2 9 5" xfId="13731" xr:uid="{00000000-0005-0000-0000-000088350000}"/>
    <cellStyle name="Normal 3 2 2 2 2 3" xfId="13732" xr:uid="{00000000-0005-0000-0000-000089350000}"/>
    <cellStyle name="Normal 3 2 2 2 2 3 10" xfId="13733" xr:uid="{00000000-0005-0000-0000-00008A350000}"/>
    <cellStyle name="Normal 3 2 2 2 2 3 2" xfId="13734" xr:uid="{00000000-0005-0000-0000-00008B350000}"/>
    <cellStyle name="Normal 3 2 2 2 2 3 2 2" xfId="13735" xr:uid="{00000000-0005-0000-0000-00008C350000}"/>
    <cellStyle name="Normal 3 2 2 2 2 3 2 2 2" xfId="13736" xr:uid="{00000000-0005-0000-0000-00008D350000}"/>
    <cellStyle name="Normal 3 2 2 2 2 3 2 2 2 2" xfId="13737" xr:uid="{00000000-0005-0000-0000-00008E350000}"/>
    <cellStyle name="Normal 3 2 2 2 2 3 2 2 2 2 2" xfId="13738" xr:uid="{00000000-0005-0000-0000-00008F350000}"/>
    <cellStyle name="Normal 3 2 2 2 2 3 2 2 2 2 2 2" xfId="13739" xr:uid="{00000000-0005-0000-0000-000090350000}"/>
    <cellStyle name="Normal 3 2 2 2 2 3 2 2 2 2 2 2 2" xfId="13740" xr:uid="{00000000-0005-0000-0000-000091350000}"/>
    <cellStyle name="Normal 3 2 2 2 2 3 2 2 2 2 2 3" xfId="13741" xr:uid="{00000000-0005-0000-0000-000092350000}"/>
    <cellStyle name="Normal 3 2 2 2 2 3 2 2 2 2 3" xfId="13742" xr:uid="{00000000-0005-0000-0000-000093350000}"/>
    <cellStyle name="Normal 3 2 2 2 2 3 2 2 2 2 3 2" xfId="13743" xr:uid="{00000000-0005-0000-0000-000094350000}"/>
    <cellStyle name="Normal 3 2 2 2 2 3 2 2 2 2 4" xfId="13744" xr:uid="{00000000-0005-0000-0000-000095350000}"/>
    <cellStyle name="Normal 3 2 2 2 2 3 2 2 2 3" xfId="13745" xr:uid="{00000000-0005-0000-0000-000096350000}"/>
    <cellStyle name="Normal 3 2 2 2 2 3 2 2 2 3 2" xfId="13746" xr:uid="{00000000-0005-0000-0000-000097350000}"/>
    <cellStyle name="Normal 3 2 2 2 2 3 2 2 2 3 2 2" xfId="13747" xr:uid="{00000000-0005-0000-0000-000098350000}"/>
    <cellStyle name="Normal 3 2 2 2 2 3 2 2 2 3 3" xfId="13748" xr:uid="{00000000-0005-0000-0000-000099350000}"/>
    <cellStyle name="Normal 3 2 2 2 2 3 2 2 2 4" xfId="13749" xr:uid="{00000000-0005-0000-0000-00009A350000}"/>
    <cellStyle name="Normal 3 2 2 2 2 3 2 2 2 4 2" xfId="13750" xr:uid="{00000000-0005-0000-0000-00009B350000}"/>
    <cellStyle name="Normal 3 2 2 2 2 3 2 2 2 5" xfId="13751" xr:uid="{00000000-0005-0000-0000-00009C350000}"/>
    <cellStyle name="Normal 3 2 2 2 2 3 2 2 3" xfId="13752" xr:uid="{00000000-0005-0000-0000-00009D350000}"/>
    <cellStyle name="Normal 3 2 2 2 2 3 2 2 3 2" xfId="13753" xr:uid="{00000000-0005-0000-0000-00009E350000}"/>
    <cellStyle name="Normal 3 2 2 2 2 3 2 2 3 2 2" xfId="13754" xr:uid="{00000000-0005-0000-0000-00009F350000}"/>
    <cellStyle name="Normal 3 2 2 2 2 3 2 2 3 2 2 2" xfId="13755" xr:uid="{00000000-0005-0000-0000-0000A0350000}"/>
    <cellStyle name="Normal 3 2 2 2 2 3 2 2 3 2 3" xfId="13756" xr:uid="{00000000-0005-0000-0000-0000A1350000}"/>
    <cellStyle name="Normal 3 2 2 2 2 3 2 2 3 3" xfId="13757" xr:uid="{00000000-0005-0000-0000-0000A2350000}"/>
    <cellStyle name="Normal 3 2 2 2 2 3 2 2 3 3 2" xfId="13758" xr:uid="{00000000-0005-0000-0000-0000A3350000}"/>
    <cellStyle name="Normal 3 2 2 2 2 3 2 2 3 4" xfId="13759" xr:uid="{00000000-0005-0000-0000-0000A4350000}"/>
    <cellStyle name="Normal 3 2 2 2 2 3 2 2 4" xfId="13760" xr:uid="{00000000-0005-0000-0000-0000A5350000}"/>
    <cellStyle name="Normal 3 2 2 2 2 3 2 2 4 2" xfId="13761" xr:uid="{00000000-0005-0000-0000-0000A6350000}"/>
    <cellStyle name="Normal 3 2 2 2 2 3 2 2 4 2 2" xfId="13762" xr:uid="{00000000-0005-0000-0000-0000A7350000}"/>
    <cellStyle name="Normal 3 2 2 2 2 3 2 2 4 2 2 2" xfId="13763" xr:uid="{00000000-0005-0000-0000-0000A8350000}"/>
    <cellStyle name="Normal 3 2 2 2 2 3 2 2 4 2 3" xfId="13764" xr:uid="{00000000-0005-0000-0000-0000A9350000}"/>
    <cellStyle name="Normal 3 2 2 2 2 3 2 2 4 3" xfId="13765" xr:uid="{00000000-0005-0000-0000-0000AA350000}"/>
    <cellStyle name="Normal 3 2 2 2 2 3 2 2 4 3 2" xfId="13766" xr:uid="{00000000-0005-0000-0000-0000AB350000}"/>
    <cellStyle name="Normal 3 2 2 2 2 3 2 2 4 4" xfId="13767" xr:uid="{00000000-0005-0000-0000-0000AC350000}"/>
    <cellStyle name="Normal 3 2 2 2 2 3 2 2 5" xfId="13768" xr:uid="{00000000-0005-0000-0000-0000AD350000}"/>
    <cellStyle name="Normal 3 2 2 2 2 3 2 2 5 2" xfId="13769" xr:uid="{00000000-0005-0000-0000-0000AE350000}"/>
    <cellStyle name="Normal 3 2 2 2 2 3 2 2 5 2 2" xfId="13770" xr:uid="{00000000-0005-0000-0000-0000AF350000}"/>
    <cellStyle name="Normal 3 2 2 2 2 3 2 2 5 3" xfId="13771" xr:uid="{00000000-0005-0000-0000-0000B0350000}"/>
    <cellStyle name="Normal 3 2 2 2 2 3 2 2 6" xfId="13772" xr:uid="{00000000-0005-0000-0000-0000B1350000}"/>
    <cellStyle name="Normal 3 2 2 2 2 3 2 2 6 2" xfId="13773" xr:uid="{00000000-0005-0000-0000-0000B2350000}"/>
    <cellStyle name="Normal 3 2 2 2 2 3 2 2 7" xfId="13774" xr:uid="{00000000-0005-0000-0000-0000B3350000}"/>
    <cellStyle name="Normal 3 2 2 2 2 3 2 2 7 2" xfId="13775" xr:uid="{00000000-0005-0000-0000-0000B4350000}"/>
    <cellStyle name="Normal 3 2 2 2 2 3 2 2 8" xfId="13776" xr:uid="{00000000-0005-0000-0000-0000B5350000}"/>
    <cellStyle name="Normal 3 2 2 2 2 3 2 3" xfId="13777" xr:uid="{00000000-0005-0000-0000-0000B6350000}"/>
    <cellStyle name="Normal 3 2 2 2 2 3 2 3 2" xfId="13778" xr:uid="{00000000-0005-0000-0000-0000B7350000}"/>
    <cellStyle name="Normal 3 2 2 2 2 3 2 3 2 2" xfId="13779" xr:uid="{00000000-0005-0000-0000-0000B8350000}"/>
    <cellStyle name="Normal 3 2 2 2 2 3 2 3 2 2 2" xfId="13780" xr:uid="{00000000-0005-0000-0000-0000B9350000}"/>
    <cellStyle name="Normal 3 2 2 2 2 3 2 3 2 2 2 2" xfId="13781" xr:uid="{00000000-0005-0000-0000-0000BA350000}"/>
    <cellStyle name="Normal 3 2 2 2 2 3 2 3 2 2 3" xfId="13782" xr:uid="{00000000-0005-0000-0000-0000BB350000}"/>
    <cellStyle name="Normal 3 2 2 2 2 3 2 3 2 3" xfId="13783" xr:uid="{00000000-0005-0000-0000-0000BC350000}"/>
    <cellStyle name="Normal 3 2 2 2 2 3 2 3 2 3 2" xfId="13784" xr:uid="{00000000-0005-0000-0000-0000BD350000}"/>
    <cellStyle name="Normal 3 2 2 2 2 3 2 3 2 4" xfId="13785" xr:uid="{00000000-0005-0000-0000-0000BE350000}"/>
    <cellStyle name="Normal 3 2 2 2 2 3 2 3 3" xfId="13786" xr:uid="{00000000-0005-0000-0000-0000BF350000}"/>
    <cellStyle name="Normal 3 2 2 2 2 3 2 3 3 2" xfId="13787" xr:uid="{00000000-0005-0000-0000-0000C0350000}"/>
    <cellStyle name="Normal 3 2 2 2 2 3 2 3 3 2 2" xfId="13788" xr:uid="{00000000-0005-0000-0000-0000C1350000}"/>
    <cellStyle name="Normal 3 2 2 2 2 3 2 3 3 3" xfId="13789" xr:uid="{00000000-0005-0000-0000-0000C2350000}"/>
    <cellStyle name="Normal 3 2 2 2 2 3 2 3 4" xfId="13790" xr:uid="{00000000-0005-0000-0000-0000C3350000}"/>
    <cellStyle name="Normal 3 2 2 2 2 3 2 3 4 2" xfId="13791" xr:uid="{00000000-0005-0000-0000-0000C4350000}"/>
    <cellStyle name="Normal 3 2 2 2 2 3 2 3 5" xfId="13792" xr:uid="{00000000-0005-0000-0000-0000C5350000}"/>
    <cellStyle name="Normal 3 2 2 2 2 3 2 4" xfId="13793" xr:uid="{00000000-0005-0000-0000-0000C6350000}"/>
    <cellStyle name="Normal 3 2 2 2 2 3 2 4 2" xfId="13794" xr:uid="{00000000-0005-0000-0000-0000C7350000}"/>
    <cellStyle name="Normal 3 2 2 2 2 3 2 4 2 2" xfId="13795" xr:uid="{00000000-0005-0000-0000-0000C8350000}"/>
    <cellStyle name="Normal 3 2 2 2 2 3 2 4 2 2 2" xfId="13796" xr:uid="{00000000-0005-0000-0000-0000C9350000}"/>
    <cellStyle name="Normal 3 2 2 2 2 3 2 4 2 3" xfId="13797" xr:uid="{00000000-0005-0000-0000-0000CA350000}"/>
    <cellStyle name="Normal 3 2 2 2 2 3 2 4 3" xfId="13798" xr:uid="{00000000-0005-0000-0000-0000CB350000}"/>
    <cellStyle name="Normal 3 2 2 2 2 3 2 4 3 2" xfId="13799" xr:uid="{00000000-0005-0000-0000-0000CC350000}"/>
    <cellStyle name="Normal 3 2 2 2 2 3 2 4 4" xfId="13800" xr:uid="{00000000-0005-0000-0000-0000CD350000}"/>
    <cellStyle name="Normal 3 2 2 2 2 3 2 5" xfId="13801" xr:uid="{00000000-0005-0000-0000-0000CE350000}"/>
    <cellStyle name="Normal 3 2 2 2 2 3 2 5 2" xfId="13802" xr:uid="{00000000-0005-0000-0000-0000CF350000}"/>
    <cellStyle name="Normal 3 2 2 2 2 3 2 5 2 2" xfId="13803" xr:uid="{00000000-0005-0000-0000-0000D0350000}"/>
    <cellStyle name="Normal 3 2 2 2 2 3 2 5 2 2 2" xfId="13804" xr:uid="{00000000-0005-0000-0000-0000D1350000}"/>
    <cellStyle name="Normal 3 2 2 2 2 3 2 5 2 3" xfId="13805" xr:uid="{00000000-0005-0000-0000-0000D2350000}"/>
    <cellStyle name="Normal 3 2 2 2 2 3 2 5 3" xfId="13806" xr:uid="{00000000-0005-0000-0000-0000D3350000}"/>
    <cellStyle name="Normal 3 2 2 2 2 3 2 5 3 2" xfId="13807" xr:uid="{00000000-0005-0000-0000-0000D4350000}"/>
    <cellStyle name="Normal 3 2 2 2 2 3 2 5 4" xfId="13808" xr:uid="{00000000-0005-0000-0000-0000D5350000}"/>
    <cellStyle name="Normal 3 2 2 2 2 3 2 6" xfId="13809" xr:uid="{00000000-0005-0000-0000-0000D6350000}"/>
    <cellStyle name="Normal 3 2 2 2 2 3 2 6 2" xfId="13810" xr:uid="{00000000-0005-0000-0000-0000D7350000}"/>
    <cellStyle name="Normal 3 2 2 2 2 3 2 6 2 2" xfId="13811" xr:uid="{00000000-0005-0000-0000-0000D8350000}"/>
    <cellStyle name="Normal 3 2 2 2 2 3 2 6 3" xfId="13812" xr:uid="{00000000-0005-0000-0000-0000D9350000}"/>
    <cellStyle name="Normal 3 2 2 2 2 3 2 7" xfId="13813" xr:uid="{00000000-0005-0000-0000-0000DA350000}"/>
    <cellStyle name="Normal 3 2 2 2 2 3 2 7 2" xfId="13814" xr:uid="{00000000-0005-0000-0000-0000DB350000}"/>
    <cellStyle name="Normal 3 2 2 2 2 3 2 8" xfId="13815" xr:uid="{00000000-0005-0000-0000-0000DC350000}"/>
    <cellStyle name="Normal 3 2 2 2 2 3 2 8 2" xfId="13816" xr:uid="{00000000-0005-0000-0000-0000DD350000}"/>
    <cellStyle name="Normal 3 2 2 2 2 3 2 9" xfId="13817" xr:uid="{00000000-0005-0000-0000-0000DE350000}"/>
    <cellStyle name="Normal 3 2 2 2 2 3 3" xfId="13818" xr:uid="{00000000-0005-0000-0000-0000DF350000}"/>
    <cellStyle name="Normal 3 2 2 2 2 3 3 2" xfId="13819" xr:uid="{00000000-0005-0000-0000-0000E0350000}"/>
    <cellStyle name="Normal 3 2 2 2 2 3 3 2 2" xfId="13820" xr:uid="{00000000-0005-0000-0000-0000E1350000}"/>
    <cellStyle name="Normal 3 2 2 2 2 3 3 2 2 2" xfId="13821" xr:uid="{00000000-0005-0000-0000-0000E2350000}"/>
    <cellStyle name="Normal 3 2 2 2 2 3 3 2 2 2 2" xfId="13822" xr:uid="{00000000-0005-0000-0000-0000E3350000}"/>
    <cellStyle name="Normal 3 2 2 2 2 3 3 2 2 2 2 2" xfId="13823" xr:uid="{00000000-0005-0000-0000-0000E4350000}"/>
    <cellStyle name="Normal 3 2 2 2 2 3 3 2 2 2 3" xfId="13824" xr:uid="{00000000-0005-0000-0000-0000E5350000}"/>
    <cellStyle name="Normal 3 2 2 2 2 3 3 2 2 3" xfId="13825" xr:uid="{00000000-0005-0000-0000-0000E6350000}"/>
    <cellStyle name="Normal 3 2 2 2 2 3 3 2 2 3 2" xfId="13826" xr:uid="{00000000-0005-0000-0000-0000E7350000}"/>
    <cellStyle name="Normal 3 2 2 2 2 3 3 2 2 4" xfId="13827" xr:uid="{00000000-0005-0000-0000-0000E8350000}"/>
    <cellStyle name="Normal 3 2 2 2 2 3 3 2 3" xfId="13828" xr:uid="{00000000-0005-0000-0000-0000E9350000}"/>
    <cellStyle name="Normal 3 2 2 2 2 3 3 2 3 2" xfId="13829" xr:uid="{00000000-0005-0000-0000-0000EA350000}"/>
    <cellStyle name="Normal 3 2 2 2 2 3 3 2 3 2 2" xfId="13830" xr:uid="{00000000-0005-0000-0000-0000EB350000}"/>
    <cellStyle name="Normal 3 2 2 2 2 3 3 2 3 3" xfId="13831" xr:uid="{00000000-0005-0000-0000-0000EC350000}"/>
    <cellStyle name="Normal 3 2 2 2 2 3 3 2 4" xfId="13832" xr:uid="{00000000-0005-0000-0000-0000ED350000}"/>
    <cellStyle name="Normal 3 2 2 2 2 3 3 2 4 2" xfId="13833" xr:uid="{00000000-0005-0000-0000-0000EE350000}"/>
    <cellStyle name="Normal 3 2 2 2 2 3 3 2 5" xfId="13834" xr:uid="{00000000-0005-0000-0000-0000EF350000}"/>
    <cellStyle name="Normal 3 2 2 2 2 3 3 3" xfId="13835" xr:uid="{00000000-0005-0000-0000-0000F0350000}"/>
    <cellStyle name="Normal 3 2 2 2 2 3 3 3 2" xfId="13836" xr:uid="{00000000-0005-0000-0000-0000F1350000}"/>
    <cellStyle name="Normal 3 2 2 2 2 3 3 3 2 2" xfId="13837" xr:uid="{00000000-0005-0000-0000-0000F2350000}"/>
    <cellStyle name="Normal 3 2 2 2 2 3 3 3 2 2 2" xfId="13838" xr:uid="{00000000-0005-0000-0000-0000F3350000}"/>
    <cellStyle name="Normal 3 2 2 2 2 3 3 3 2 3" xfId="13839" xr:uid="{00000000-0005-0000-0000-0000F4350000}"/>
    <cellStyle name="Normal 3 2 2 2 2 3 3 3 3" xfId="13840" xr:uid="{00000000-0005-0000-0000-0000F5350000}"/>
    <cellStyle name="Normal 3 2 2 2 2 3 3 3 3 2" xfId="13841" xr:uid="{00000000-0005-0000-0000-0000F6350000}"/>
    <cellStyle name="Normal 3 2 2 2 2 3 3 3 4" xfId="13842" xr:uid="{00000000-0005-0000-0000-0000F7350000}"/>
    <cellStyle name="Normal 3 2 2 2 2 3 3 4" xfId="13843" xr:uid="{00000000-0005-0000-0000-0000F8350000}"/>
    <cellStyle name="Normal 3 2 2 2 2 3 3 4 2" xfId="13844" xr:uid="{00000000-0005-0000-0000-0000F9350000}"/>
    <cellStyle name="Normal 3 2 2 2 2 3 3 4 2 2" xfId="13845" xr:uid="{00000000-0005-0000-0000-0000FA350000}"/>
    <cellStyle name="Normal 3 2 2 2 2 3 3 4 2 2 2" xfId="13846" xr:uid="{00000000-0005-0000-0000-0000FB350000}"/>
    <cellStyle name="Normal 3 2 2 2 2 3 3 4 2 3" xfId="13847" xr:uid="{00000000-0005-0000-0000-0000FC350000}"/>
    <cellStyle name="Normal 3 2 2 2 2 3 3 4 3" xfId="13848" xr:uid="{00000000-0005-0000-0000-0000FD350000}"/>
    <cellStyle name="Normal 3 2 2 2 2 3 3 4 3 2" xfId="13849" xr:uid="{00000000-0005-0000-0000-0000FE350000}"/>
    <cellStyle name="Normal 3 2 2 2 2 3 3 4 4" xfId="13850" xr:uid="{00000000-0005-0000-0000-0000FF350000}"/>
    <cellStyle name="Normal 3 2 2 2 2 3 3 5" xfId="13851" xr:uid="{00000000-0005-0000-0000-000000360000}"/>
    <cellStyle name="Normal 3 2 2 2 2 3 3 5 2" xfId="13852" xr:uid="{00000000-0005-0000-0000-000001360000}"/>
    <cellStyle name="Normal 3 2 2 2 2 3 3 5 2 2" xfId="13853" xr:uid="{00000000-0005-0000-0000-000002360000}"/>
    <cellStyle name="Normal 3 2 2 2 2 3 3 5 3" xfId="13854" xr:uid="{00000000-0005-0000-0000-000003360000}"/>
    <cellStyle name="Normal 3 2 2 2 2 3 3 6" xfId="13855" xr:uid="{00000000-0005-0000-0000-000004360000}"/>
    <cellStyle name="Normal 3 2 2 2 2 3 3 6 2" xfId="13856" xr:uid="{00000000-0005-0000-0000-000005360000}"/>
    <cellStyle name="Normal 3 2 2 2 2 3 3 7" xfId="13857" xr:uid="{00000000-0005-0000-0000-000006360000}"/>
    <cellStyle name="Normal 3 2 2 2 2 3 3 7 2" xfId="13858" xr:uid="{00000000-0005-0000-0000-000007360000}"/>
    <cellStyle name="Normal 3 2 2 2 2 3 3 8" xfId="13859" xr:uid="{00000000-0005-0000-0000-000008360000}"/>
    <cellStyle name="Normal 3 2 2 2 2 3 4" xfId="13860" xr:uid="{00000000-0005-0000-0000-000009360000}"/>
    <cellStyle name="Normal 3 2 2 2 2 3 4 2" xfId="13861" xr:uid="{00000000-0005-0000-0000-00000A360000}"/>
    <cellStyle name="Normal 3 2 2 2 2 3 4 2 2" xfId="13862" xr:uid="{00000000-0005-0000-0000-00000B360000}"/>
    <cellStyle name="Normal 3 2 2 2 2 3 4 2 2 2" xfId="13863" xr:uid="{00000000-0005-0000-0000-00000C360000}"/>
    <cellStyle name="Normal 3 2 2 2 2 3 4 2 2 2 2" xfId="13864" xr:uid="{00000000-0005-0000-0000-00000D360000}"/>
    <cellStyle name="Normal 3 2 2 2 2 3 4 2 2 3" xfId="13865" xr:uid="{00000000-0005-0000-0000-00000E360000}"/>
    <cellStyle name="Normal 3 2 2 2 2 3 4 2 3" xfId="13866" xr:uid="{00000000-0005-0000-0000-00000F360000}"/>
    <cellStyle name="Normal 3 2 2 2 2 3 4 2 3 2" xfId="13867" xr:uid="{00000000-0005-0000-0000-000010360000}"/>
    <cellStyle name="Normal 3 2 2 2 2 3 4 2 4" xfId="13868" xr:uid="{00000000-0005-0000-0000-000011360000}"/>
    <cellStyle name="Normal 3 2 2 2 2 3 4 3" xfId="13869" xr:uid="{00000000-0005-0000-0000-000012360000}"/>
    <cellStyle name="Normal 3 2 2 2 2 3 4 3 2" xfId="13870" xr:uid="{00000000-0005-0000-0000-000013360000}"/>
    <cellStyle name="Normal 3 2 2 2 2 3 4 3 2 2" xfId="13871" xr:uid="{00000000-0005-0000-0000-000014360000}"/>
    <cellStyle name="Normal 3 2 2 2 2 3 4 3 3" xfId="13872" xr:uid="{00000000-0005-0000-0000-000015360000}"/>
    <cellStyle name="Normal 3 2 2 2 2 3 4 4" xfId="13873" xr:uid="{00000000-0005-0000-0000-000016360000}"/>
    <cellStyle name="Normal 3 2 2 2 2 3 4 4 2" xfId="13874" xr:uid="{00000000-0005-0000-0000-000017360000}"/>
    <cellStyle name="Normal 3 2 2 2 2 3 4 5" xfId="13875" xr:uid="{00000000-0005-0000-0000-000018360000}"/>
    <cellStyle name="Normal 3 2 2 2 2 3 5" xfId="13876" xr:uid="{00000000-0005-0000-0000-000019360000}"/>
    <cellStyle name="Normal 3 2 2 2 2 3 5 2" xfId="13877" xr:uid="{00000000-0005-0000-0000-00001A360000}"/>
    <cellStyle name="Normal 3 2 2 2 2 3 5 2 2" xfId="13878" xr:uid="{00000000-0005-0000-0000-00001B360000}"/>
    <cellStyle name="Normal 3 2 2 2 2 3 5 2 2 2" xfId="13879" xr:uid="{00000000-0005-0000-0000-00001C360000}"/>
    <cellStyle name="Normal 3 2 2 2 2 3 5 2 3" xfId="13880" xr:uid="{00000000-0005-0000-0000-00001D360000}"/>
    <cellStyle name="Normal 3 2 2 2 2 3 5 3" xfId="13881" xr:uid="{00000000-0005-0000-0000-00001E360000}"/>
    <cellStyle name="Normal 3 2 2 2 2 3 5 3 2" xfId="13882" xr:uid="{00000000-0005-0000-0000-00001F360000}"/>
    <cellStyle name="Normal 3 2 2 2 2 3 5 4" xfId="13883" xr:uid="{00000000-0005-0000-0000-000020360000}"/>
    <cellStyle name="Normal 3 2 2 2 2 3 6" xfId="13884" xr:uid="{00000000-0005-0000-0000-000021360000}"/>
    <cellStyle name="Normal 3 2 2 2 2 3 6 2" xfId="13885" xr:uid="{00000000-0005-0000-0000-000022360000}"/>
    <cellStyle name="Normal 3 2 2 2 2 3 6 2 2" xfId="13886" xr:uid="{00000000-0005-0000-0000-000023360000}"/>
    <cellStyle name="Normal 3 2 2 2 2 3 6 2 2 2" xfId="13887" xr:uid="{00000000-0005-0000-0000-000024360000}"/>
    <cellStyle name="Normal 3 2 2 2 2 3 6 2 3" xfId="13888" xr:uid="{00000000-0005-0000-0000-000025360000}"/>
    <cellStyle name="Normal 3 2 2 2 2 3 6 3" xfId="13889" xr:uid="{00000000-0005-0000-0000-000026360000}"/>
    <cellStyle name="Normal 3 2 2 2 2 3 6 3 2" xfId="13890" xr:uid="{00000000-0005-0000-0000-000027360000}"/>
    <cellStyle name="Normal 3 2 2 2 2 3 6 4" xfId="13891" xr:uid="{00000000-0005-0000-0000-000028360000}"/>
    <cellStyle name="Normal 3 2 2 2 2 3 7" xfId="13892" xr:uid="{00000000-0005-0000-0000-000029360000}"/>
    <cellStyle name="Normal 3 2 2 2 2 3 7 2" xfId="13893" xr:uid="{00000000-0005-0000-0000-00002A360000}"/>
    <cellStyle name="Normal 3 2 2 2 2 3 7 2 2" xfId="13894" xr:uid="{00000000-0005-0000-0000-00002B360000}"/>
    <cellStyle name="Normal 3 2 2 2 2 3 7 3" xfId="13895" xr:uid="{00000000-0005-0000-0000-00002C360000}"/>
    <cellStyle name="Normal 3 2 2 2 2 3 8" xfId="13896" xr:uid="{00000000-0005-0000-0000-00002D360000}"/>
    <cellStyle name="Normal 3 2 2 2 2 3 8 2" xfId="13897" xr:uid="{00000000-0005-0000-0000-00002E360000}"/>
    <cellStyle name="Normal 3 2 2 2 2 3 9" xfId="13898" xr:uid="{00000000-0005-0000-0000-00002F360000}"/>
    <cellStyle name="Normal 3 2 2 2 2 3 9 2" xfId="13899" xr:uid="{00000000-0005-0000-0000-000030360000}"/>
    <cellStyle name="Normal 3 2 2 2 2 4" xfId="13900" xr:uid="{00000000-0005-0000-0000-000031360000}"/>
    <cellStyle name="Normal 3 2 2 2 2 4 10" xfId="13901" xr:uid="{00000000-0005-0000-0000-000032360000}"/>
    <cellStyle name="Normal 3 2 2 2 2 4 2" xfId="13902" xr:uid="{00000000-0005-0000-0000-000033360000}"/>
    <cellStyle name="Normal 3 2 2 2 2 4 2 2" xfId="13903" xr:uid="{00000000-0005-0000-0000-000034360000}"/>
    <cellStyle name="Normal 3 2 2 2 2 4 2 2 2" xfId="13904" xr:uid="{00000000-0005-0000-0000-000035360000}"/>
    <cellStyle name="Normal 3 2 2 2 2 4 2 2 2 2" xfId="13905" xr:uid="{00000000-0005-0000-0000-000036360000}"/>
    <cellStyle name="Normal 3 2 2 2 2 4 2 2 2 2 2" xfId="13906" xr:uid="{00000000-0005-0000-0000-000037360000}"/>
    <cellStyle name="Normal 3 2 2 2 2 4 2 2 2 2 2 2" xfId="13907" xr:uid="{00000000-0005-0000-0000-000038360000}"/>
    <cellStyle name="Normal 3 2 2 2 2 4 2 2 2 2 2 2 2" xfId="13908" xr:uid="{00000000-0005-0000-0000-000039360000}"/>
    <cellStyle name="Normal 3 2 2 2 2 4 2 2 2 2 2 3" xfId="13909" xr:uid="{00000000-0005-0000-0000-00003A360000}"/>
    <cellStyle name="Normal 3 2 2 2 2 4 2 2 2 2 3" xfId="13910" xr:uid="{00000000-0005-0000-0000-00003B360000}"/>
    <cellStyle name="Normal 3 2 2 2 2 4 2 2 2 2 3 2" xfId="13911" xr:uid="{00000000-0005-0000-0000-00003C360000}"/>
    <cellStyle name="Normal 3 2 2 2 2 4 2 2 2 2 4" xfId="13912" xr:uid="{00000000-0005-0000-0000-00003D360000}"/>
    <cellStyle name="Normal 3 2 2 2 2 4 2 2 2 3" xfId="13913" xr:uid="{00000000-0005-0000-0000-00003E360000}"/>
    <cellStyle name="Normal 3 2 2 2 2 4 2 2 2 3 2" xfId="13914" xr:uid="{00000000-0005-0000-0000-00003F360000}"/>
    <cellStyle name="Normal 3 2 2 2 2 4 2 2 2 3 2 2" xfId="13915" xr:uid="{00000000-0005-0000-0000-000040360000}"/>
    <cellStyle name="Normal 3 2 2 2 2 4 2 2 2 3 3" xfId="13916" xr:uid="{00000000-0005-0000-0000-000041360000}"/>
    <cellStyle name="Normal 3 2 2 2 2 4 2 2 2 4" xfId="13917" xr:uid="{00000000-0005-0000-0000-000042360000}"/>
    <cellStyle name="Normal 3 2 2 2 2 4 2 2 2 4 2" xfId="13918" xr:uid="{00000000-0005-0000-0000-000043360000}"/>
    <cellStyle name="Normal 3 2 2 2 2 4 2 2 2 5" xfId="13919" xr:uid="{00000000-0005-0000-0000-000044360000}"/>
    <cellStyle name="Normal 3 2 2 2 2 4 2 2 3" xfId="13920" xr:uid="{00000000-0005-0000-0000-000045360000}"/>
    <cellStyle name="Normal 3 2 2 2 2 4 2 2 3 2" xfId="13921" xr:uid="{00000000-0005-0000-0000-000046360000}"/>
    <cellStyle name="Normal 3 2 2 2 2 4 2 2 3 2 2" xfId="13922" xr:uid="{00000000-0005-0000-0000-000047360000}"/>
    <cellStyle name="Normal 3 2 2 2 2 4 2 2 3 2 2 2" xfId="13923" xr:uid="{00000000-0005-0000-0000-000048360000}"/>
    <cellStyle name="Normal 3 2 2 2 2 4 2 2 3 2 3" xfId="13924" xr:uid="{00000000-0005-0000-0000-000049360000}"/>
    <cellStyle name="Normal 3 2 2 2 2 4 2 2 3 3" xfId="13925" xr:uid="{00000000-0005-0000-0000-00004A360000}"/>
    <cellStyle name="Normal 3 2 2 2 2 4 2 2 3 3 2" xfId="13926" xr:uid="{00000000-0005-0000-0000-00004B360000}"/>
    <cellStyle name="Normal 3 2 2 2 2 4 2 2 3 4" xfId="13927" xr:uid="{00000000-0005-0000-0000-00004C360000}"/>
    <cellStyle name="Normal 3 2 2 2 2 4 2 2 4" xfId="13928" xr:uid="{00000000-0005-0000-0000-00004D360000}"/>
    <cellStyle name="Normal 3 2 2 2 2 4 2 2 4 2" xfId="13929" xr:uid="{00000000-0005-0000-0000-00004E360000}"/>
    <cellStyle name="Normal 3 2 2 2 2 4 2 2 4 2 2" xfId="13930" xr:uid="{00000000-0005-0000-0000-00004F360000}"/>
    <cellStyle name="Normal 3 2 2 2 2 4 2 2 4 2 2 2" xfId="13931" xr:uid="{00000000-0005-0000-0000-000050360000}"/>
    <cellStyle name="Normal 3 2 2 2 2 4 2 2 4 2 3" xfId="13932" xr:uid="{00000000-0005-0000-0000-000051360000}"/>
    <cellStyle name="Normal 3 2 2 2 2 4 2 2 4 3" xfId="13933" xr:uid="{00000000-0005-0000-0000-000052360000}"/>
    <cellStyle name="Normal 3 2 2 2 2 4 2 2 4 3 2" xfId="13934" xr:uid="{00000000-0005-0000-0000-000053360000}"/>
    <cellStyle name="Normal 3 2 2 2 2 4 2 2 4 4" xfId="13935" xr:uid="{00000000-0005-0000-0000-000054360000}"/>
    <cellStyle name="Normal 3 2 2 2 2 4 2 2 5" xfId="13936" xr:uid="{00000000-0005-0000-0000-000055360000}"/>
    <cellStyle name="Normal 3 2 2 2 2 4 2 2 5 2" xfId="13937" xr:uid="{00000000-0005-0000-0000-000056360000}"/>
    <cellStyle name="Normal 3 2 2 2 2 4 2 2 5 2 2" xfId="13938" xr:uid="{00000000-0005-0000-0000-000057360000}"/>
    <cellStyle name="Normal 3 2 2 2 2 4 2 2 5 3" xfId="13939" xr:uid="{00000000-0005-0000-0000-000058360000}"/>
    <cellStyle name="Normal 3 2 2 2 2 4 2 2 6" xfId="13940" xr:uid="{00000000-0005-0000-0000-000059360000}"/>
    <cellStyle name="Normal 3 2 2 2 2 4 2 2 6 2" xfId="13941" xr:uid="{00000000-0005-0000-0000-00005A360000}"/>
    <cellStyle name="Normal 3 2 2 2 2 4 2 2 7" xfId="13942" xr:uid="{00000000-0005-0000-0000-00005B360000}"/>
    <cellStyle name="Normal 3 2 2 2 2 4 2 2 7 2" xfId="13943" xr:uid="{00000000-0005-0000-0000-00005C360000}"/>
    <cellStyle name="Normal 3 2 2 2 2 4 2 2 8" xfId="13944" xr:uid="{00000000-0005-0000-0000-00005D360000}"/>
    <cellStyle name="Normal 3 2 2 2 2 4 2 3" xfId="13945" xr:uid="{00000000-0005-0000-0000-00005E360000}"/>
    <cellStyle name="Normal 3 2 2 2 2 4 2 3 2" xfId="13946" xr:uid="{00000000-0005-0000-0000-00005F360000}"/>
    <cellStyle name="Normal 3 2 2 2 2 4 2 3 2 2" xfId="13947" xr:uid="{00000000-0005-0000-0000-000060360000}"/>
    <cellStyle name="Normal 3 2 2 2 2 4 2 3 2 2 2" xfId="13948" xr:uid="{00000000-0005-0000-0000-000061360000}"/>
    <cellStyle name="Normal 3 2 2 2 2 4 2 3 2 2 2 2" xfId="13949" xr:uid="{00000000-0005-0000-0000-000062360000}"/>
    <cellStyle name="Normal 3 2 2 2 2 4 2 3 2 2 3" xfId="13950" xr:uid="{00000000-0005-0000-0000-000063360000}"/>
    <cellStyle name="Normal 3 2 2 2 2 4 2 3 2 3" xfId="13951" xr:uid="{00000000-0005-0000-0000-000064360000}"/>
    <cellStyle name="Normal 3 2 2 2 2 4 2 3 2 3 2" xfId="13952" xr:uid="{00000000-0005-0000-0000-000065360000}"/>
    <cellStyle name="Normal 3 2 2 2 2 4 2 3 2 4" xfId="13953" xr:uid="{00000000-0005-0000-0000-000066360000}"/>
    <cellStyle name="Normal 3 2 2 2 2 4 2 3 3" xfId="13954" xr:uid="{00000000-0005-0000-0000-000067360000}"/>
    <cellStyle name="Normal 3 2 2 2 2 4 2 3 3 2" xfId="13955" xr:uid="{00000000-0005-0000-0000-000068360000}"/>
    <cellStyle name="Normal 3 2 2 2 2 4 2 3 3 2 2" xfId="13956" xr:uid="{00000000-0005-0000-0000-000069360000}"/>
    <cellStyle name="Normal 3 2 2 2 2 4 2 3 3 3" xfId="13957" xr:uid="{00000000-0005-0000-0000-00006A360000}"/>
    <cellStyle name="Normal 3 2 2 2 2 4 2 3 4" xfId="13958" xr:uid="{00000000-0005-0000-0000-00006B360000}"/>
    <cellStyle name="Normal 3 2 2 2 2 4 2 3 4 2" xfId="13959" xr:uid="{00000000-0005-0000-0000-00006C360000}"/>
    <cellStyle name="Normal 3 2 2 2 2 4 2 3 5" xfId="13960" xr:uid="{00000000-0005-0000-0000-00006D360000}"/>
    <cellStyle name="Normal 3 2 2 2 2 4 2 4" xfId="13961" xr:uid="{00000000-0005-0000-0000-00006E360000}"/>
    <cellStyle name="Normal 3 2 2 2 2 4 2 4 2" xfId="13962" xr:uid="{00000000-0005-0000-0000-00006F360000}"/>
    <cellStyle name="Normal 3 2 2 2 2 4 2 4 2 2" xfId="13963" xr:uid="{00000000-0005-0000-0000-000070360000}"/>
    <cellStyle name="Normal 3 2 2 2 2 4 2 4 2 2 2" xfId="13964" xr:uid="{00000000-0005-0000-0000-000071360000}"/>
    <cellStyle name="Normal 3 2 2 2 2 4 2 4 2 3" xfId="13965" xr:uid="{00000000-0005-0000-0000-000072360000}"/>
    <cellStyle name="Normal 3 2 2 2 2 4 2 4 3" xfId="13966" xr:uid="{00000000-0005-0000-0000-000073360000}"/>
    <cellStyle name="Normal 3 2 2 2 2 4 2 4 3 2" xfId="13967" xr:uid="{00000000-0005-0000-0000-000074360000}"/>
    <cellStyle name="Normal 3 2 2 2 2 4 2 4 4" xfId="13968" xr:uid="{00000000-0005-0000-0000-000075360000}"/>
    <cellStyle name="Normal 3 2 2 2 2 4 2 5" xfId="13969" xr:uid="{00000000-0005-0000-0000-000076360000}"/>
    <cellStyle name="Normal 3 2 2 2 2 4 2 5 2" xfId="13970" xr:uid="{00000000-0005-0000-0000-000077360000}"/>
    <cellStyle name="Normal 3 2 2 2 2 4 2 5 2 2" xfId="13971" xr:uid="{00000000-0005-0000-0000-000078360000}"/>
    <cellStyle name="Normal 3 2 2 2 2 4 2 5 2 2 2" xfId="13972" xr:uid="{00000000-0005-0000-0000-000079360000}"/>
    <cellStyle name="Normal 3 2 2 2 2 4 2 5 2 3" xfId="13973" xr:uid="{00000000-0005-0000-0000-00007A360000}"/>
    <cellStyle name="Normal 3 2 2 2 2 4 2 5 3" xfId="13974" xr:uid="{00000000-0005-0000-0000-00007B360000}"/>
    <cellStyle name="Normal 3 2 2 2 2 4 2 5 3 2" xfId="13975" xr:uid="{00000000-0005-0000-0000-00007C360000}"/>
    <cellStyle name="Normal 3 2 2 2 2 4 2 5 4" xfId="13976" xr:uid="{00000000-0005-0000-0000-00007D360000}"/>
    <cellStyle name="Normal 3 2 2 2 2 4 2 6" xfId="13977" xr:uid="{00000000-0005-0000-0000-00007E360000}"/>
    <cellStyle name="Normal 3 2 2 2 2 4 2 6 2" xfId="13978" xr:uid="{00000000-0005-0000-0000-00007F360000}"/>
    <cellStyle name="Normal 3 2 2 2 2 4 2 6 2 2" xfId="13979" xr:uid="{00000000-0005-0000-0000-000080360000}"/>
    <cellStyle name="Normal 3 2 2 2 2 4 2 6 3" xfId="13980" xr:uid="{00000000-0005-0000-0000-000081360000}"/>
    <cellStyle name="Normal 3 2 2 2 2 4 2 7" xfId="13981" xr:uid="{00000000-0005-0000-0000-000082360000}"/>
    <cellStyle name="Normal 3 2 2 2 2 4 2 7 2" xfId="13982" xr:uid="{00000000-0005-0000-0000-000083360000}"/>
    <cellStyle name="Normal 3 2 2 2 2 4 2 8" xfId="13983" xr:uid="{00000000-0005-0000-0000-000084360000}"/>
    <cellStyle name="Normal 3 2 2 2 2 4 2 8 2" xfId="13984" xr:uid="{00000000-0005-0000-0000-000085360000}"/>
    <cellStyle name="Normal 3 2 2 2 2 4 2 9" xfId="13985" xr:uid="{00000000-0005-0000-0000-000086360000}"/>
    <cellStyle name="Normal 3 2 2 2 2 4 3" xfId="13986" xr:uid="{00000000-0005-0000-0000-000087360000}"/>
    <cellStyle name="Normal 3 2 2 2 2 4 3 2" xfId="13987" xr:uid="{00000000-0005-0000-0000-000088360000}"/>
    <cellStyle name="Normal 3 2 2 2 2 4 3 2 2" xfId="13988" xr:uid="{00000000-0005-0000-0000-000089360000}"/>
    <cellStyle name="Normal 3 2 2 2 2 4 3 2 2 2" xfId="13989" xr:uid="{00000000-0005-0000-0000-00008A360000}"/>
    <cellStyle name="Normal 3 2 2 2 2 4 3 2 2 2 2" xfId="13990" xr:uid="{00000000-0005-0000-0000-00008B360000}"/>
    <cellStyle name="Normal 3 2 2 2 2 4 3 2 2 2 2 2" xfId="13991" xr:uid="{00000000-0005-0000-0000-00008C360000}"/>
    <cellStyle name="Normal 3 2 2 2 2 4 3 2 2 2 3" xfId="13992" xr:uid="{00000000-0005-0000-0000-00008D360000}"/>
    <cellStyle name="Normal 3 2 2 2 2 4 3 2 2 3" xfId="13993" xr:uid="{00000000-0005-0000-0000-00008E360000}"/>
    <cellStyle name="Normal 3 2 2 2 2 4 3 2 2 3 2" xfId="13994" xr:uid="{00000000-0005-0000-0000-00008F360000}"/>
    <cellStyle name="Normal 3 2 2 2 2 4 3 2 2 4" xfId="13995" xr:uid="{00000000-0005-0000-0000-000090360000}"/>
    <cellStyle name="Normal 3 2 2 2 2 4 3 2 3" xfId="13996" xr:uid="{00000000-0005-0000-0000-000091360000}"/>
    <cellStyle name="Normal 3 2 2 2 2 4 3 2 3 2" xfId="13997" xr:uid="{00000000-0005-0000-0000-000092360000}"/>
    <cellStyle name="Normal 3 2 2 2 2 4 3 2 3 2 2" xfId="13998" xr:uid="{00000000-0005-0000-0000-000093360000}"/>
    <cellStyle name="Normal 3 2 2 2 2 4 3 2 3 3" xfId="13999" xr:uid="{00000000-0005-0000-0000-000094360000}"/>
    <cellStyle name="Normal 3 2 2 2 2 4 3 2 4" xfId="14000" xr:uid="{00000000-0005-0000-0000-000095360000}"/>
    <cellStyle name="Normal 3 2 2 2 2 4 3 2 4 2" xfId="14001" xr:uid="{00000000-0005-0000-0000-000096360000}"/>
    <cellStyle name="Normal 3 2 2 2 2 4 3 2 5" xfId="14002" xr:uid="{00000000-0005-0000-0000-000097360000}"/>
    <cellStyle name="Normal 3 2 2 2 2 4 3 3" xfId="14003" xr:uid="{00000000-0005-0000-0000-000098360000}"/>
    <cellStyle name="Normal 3 2 2 2 2 4 3 3 2" xfId="14004" xr:uid="{00000000-0005-0000-0000-000099360000}"/>
    <cellStyle name="Normal 3 2 2 2 2 4 3 3 2 2" xfId="14005" xr:uid="{00000000-0005-0000-0000-00009A360000}"/>
    <cellStyle name="Normal 3 2 2 2 2 4 3 3 2 2 2" xfId="14006" xr:uid="{00000000-0005-0000-0000-00009B360000}"/>
    <cellStyle name="Normal 3 2 2 2 2 4 3 3 2 3" xfId="14007" xr:uid="{00000000-0005-0000-0000-00009C360000}"/>
    <cellStyle name="Normal 3 2 2 2 2 4 3 3 3" xfId="14008" xr:uid="{00000000-0005-0000-0000-00009D360000}"/>
    <cellStyle name="Normal 3 2 2 2 2 4 3 3 3 2" xfId="14009" xr:uid="{00000000-0005-0000-0000-00009E360000}"/>
    <cellStyle name="Normal 3 2 2 2 2 4 3 3 4" xfId="14010" xr:uid="{00000000-0005-0000-0000-00009F360000}"/>
    <cellStyle name="Normal 3 2 2 2 2 4 3 4" xfId="14011" xr:uid="{00000000-0005-0000-0000-0000A0360000}"/>
    <cellStyle name="Normal 3 2 2 2 2 4 3 4 2" xfId="14012" xr:uid="{00000000-0005-0000-0000-0000A1360000}"/>
    <cellStyle name="Normal 3 2 2 2 2 4 3 4 2 2" xfId="14013" xr:uid="{00000000-0005-0000-0000-0000A2360000}"/>
    <cellStyle name="Normal 3 2 2 2 2 4 3 4 2 2 2" xfId="14014" xr:uid="{00000000-0005-0000-0000-0000A3360000}"/>
    <cellStyle name="Normal 3 2 2 2 2 4 3 4 2 3" xfId="14015" xr:uid="{00000000-0005-0000-0000-0000A4360000}"/>
    <cellStyle name="Normal 3 2 2 2 2 4 3 4 3" xfId="14016" xr:uid="{00000000-0005-0000-0000-0000A5360000}"/>
    <cellStyle name="Normal 3 2 2 2 2 4 3 4 3 2" xfId="14017" xr:uid="{00000000-0005-0000-0000-0000A6360000}"/>
    <cellStyle name="Normal 3 2 2 2 2 4 3 4 4" xfId="14018" xr:uid="{00000000-0005-0000-0000-0000A7360000}"/>
    <cellStyle name="Normal 3 2 2 2 2 4 3 5" xfId="14019" xr:uid="{00000000-0005-0000-0000-0000A8360000}"/>
    <cellStyle name="Normal 3 2 2 2 2 4 3 5 2" xfId="14020" xr:uid="{00000000-0005-0000-0000-0000A9360000}"/>
    <cellStyle name="Normal 3 2 2 2 2 4 3 5 2 2" xfId="14021" xr:uid="{00000000-0005-0000-0000-0000AA360000}"/>
    <cellStyle name="Normal 3 2 2 2 2 4 3 5 3" xfId="14022" xr:uid="{00000000-0005-0000-0000-0000AB360000}"/>
    <cellStyle name="Normal 3 2 2 2 2 4 3 6" xfId="14023" xr:uid="{00000000-0005-0000-0000-0000AC360000}"/>
    <cellStyle name="Normal 3 2 2 2 2 4 3 6 2" xfId="14024" xr:uid="{00000000-0005-0000-0000-0000AD360000}"/>
    <cellStyle name="Normal 3 2 2 2 2 4 3 7" xfId="14025" xr:uid="{00000000-0005-0000-0000-0000AE360000}"/>
    <cellStyle name="Normal 3 2 2 2 2 4 3 7 2" xfId="14026" xr:uid="{00000000-0005-0000-0000-0000AF360000}"/>
    <cellStyle name="Normal 3 2 2 2 2 4 3 8" xfId="14027" xr:uid="{00000000-0005-0000-0000-0000B0360000}"/>
    <cellStyle name="Normal 3 2 2 2 2 4 4" xfId="14028" xr:uid="{00000000-0005-0000-0000-0000B1360000}"/>
    <cellStyle name="Normal 3 2 2 2 2 4 4 2" xfId="14029" xr:uid="{00000000-0005-0000-0000-0000B2360000}"/>
    <cellStyle name="Normal 3 2 2 2 2 4 4 2 2" xfId="14030" xr:uid="{00000000-0005-0000-0000-0000B3360000}"/>
    <cellStyle name="Normal 3 2 2 2 2 4 4 2 2 2" xfId="14031" xr:uid="{00000000-0005-0000-0000-0000B4360000}"/>
    <cellStyle name="Normal 3 2 2 2 2 4 4 2 2 2 2" xfId="14032" xr:uid="{00000000-0005-0000-0000-0000B5360000}"/>
    <cellStyle name="Normal 3 2 2 2 2 4 4 2 2 3" xfId="14033" xr:uid="{00000000-0005-0000-0000-0000B6360000}"/>
    <cellStyle name="Normal 3 2 2 2 2 4 4 2 3" xfId="14034" xr:uid="{00000000-0005-0000-0000-0000B7360000}"/>
    <cellStyle name="Normal 3 2 2 2 2 4 4 2 3 2" xfId="14035" xr:uid="{00000000-0005-0000-0000-0000B8360000}"/>
    <cellStyle name="Normal 3 2 2 2 2 4 4 2 4" xfId="14036" xr:uid="{00000000-0005-0000-0000-0000B9360000}"/>
    <cellStyle name="Normal 3 2 2 2 2 4 4 3" xfId="14037" xr:uid="{00000000-0005-0000-0000-0000BA360000}"/>
    <cellStyle name="Normal 3 2 2 2 2 4 4 3 2" xfId="14038" xr:uid="{00000000-0005-0000-0000-0000BB360000}"/>
    <cellStyle name="Normal 3 2 2 2 2 4 4 3 2 2" xfId="14039" xr:uid="{00000000-0005-0000-0000-0000BC360000}"/>
    <cellStyle name="Normal 3 2 2 2 2 4 4 3 3" xfId="14040" xr:uid="{00000000-0005-0000-0000-0000BD360000}"/>
    <cellStyle name="Normal 3 2 2 2 2 4 4 4" xfId="14041" xr:uid="{00000000-0005-0000-0000-0000BE360000}"/>
    <cellStyle name="Normal 3 2 2 2 2 4 4 4 2" xfId="14042" xr:uid="{00000000-0005-0000-0000-0000BF360000}"/>
    <cellStyle name="Normal 3 2 2 2 2 4 4 5" xfId="14043" xr:uid="{00000000-0005-0000-0000-0000C0360000}"/>
    <cellStyle name="Normal 3 2 2 2 2 4 5" xfId="14044" xr:uid="{00000000-0005-0000-0000-0000C1360000}"/>
    <cellStyle name="Normal 3 2 2 2 2 4 5 2" xfId="14045" xr:uid="{00000000-0005-0000-0000-0000C2360000}"/>
    <cellStyle name="Normal 3 2 2 2 2 4 5 2 2" xfId="14046" xr:uid="{00000000-0005-0000-0000-0000C3360000}"/>
    <cellStyle name="Normal 3 2 2 2 2 4 5 2 2 2" xfId="14047" xr:uid="{00000000-0005-0000-0000-0000C4360000}"/>
    <cellStyle name="Normal 3 2 2 2 2 4 5 2 3" xfId="14048" xr:uid="{00000000-0005-0000-0000-0000C5360000}"/>
    <cellStyle name="Normal 3 2 2 2 2 4 5 3" xfId="14049" xr:uid="{00000000-0005-0000-0000-0000C6360000}"/>
    <cellStyle name="Normal 3 2 2 2 2 4 5 3 2" xfId="14050" xr:uid="{00000000-0005-0000-0000-0000C7360000}"/>
    <cellStyle name="Normal 3 2 2 2 2 4 5 4" xfId="14051" xr:uid="{00000000-0005-0000-0000-0000C8360000}"/>
    <cellStyle name="Normal 3 2 2 2 2 4 6" xfId="14052" xr:uid="{00000000-0005-0000-0000-0000C9360000}"/>
    <cellStyle name="Normal 3 2 2 2 2 4 6 2" xfId="14053" xr:uid="{00000000-0005-0000-0000-0000CA360000}"/>
    <cellStyle name="Normal 3 2 2 2 2 4 6 2 2" xfId="14054" xr:uid="{00000000-0005-0000-0000-0000CB360000}"/>
    <cellStyle name="Normal 3 2 2 2 2 4 6 2 2 2" xfId="14055" xr:uid="{00000000-0005-0000-0000-0000CC360000}"/>
    <cellStyle name="Normal 3 2 2 2 2 4 6 2 3" xfId="14056" xr:uid="{00000000-0005-0000-0000-0000CD360000}"/>
    <cellStyle name="Normal 3 2 2 2 2 4 6 3" xfId="14057" xr:uid="{00000000-0005-0000-0000-0000CE360000}"/>
    <cellStyle name="Normal 3 2 2 2 2 4 6 3 2" xfId="14058" xr:uid="{00000000-0005-0000-0000-0000CF360000}"/>
    <cellStyle name="Normal 3 2 2 2 2 4 6 4" xfId="14059" xr:uid="{00000000-0005-0000-0000-0000D0360000}"/>
    <cellStyle name="Normal 3 2 2 2 2 4 7" xfId="14060" xr:uid="{00000000-0005-0000-0000-0000D1360000}"/>
    <cellStyle name="Normal 3 2 2 2 2 4 7 2" xfId="14061" xr:uid="{00000000-0005-0000-0000-0000D2360000}"/>
    <cellStyle name="Normal 3 2 2 2 2 4 7 2 2" xfId="14062" xr:uid="{00000000-0005-0000-0000-0000D3360000}"/>
    <cellStyle name="Normal 3 2 2 2 2 4 7 3" xfId="14063" xr:uid="{00000000-0005-0000-0000-0000D4360000}"/>
    <cellStyle name="Normal 3 2 2 2 2 4 8" xfId="14064" xr:uid="{00000000-0005-0000-0000-0000D5360000}"/>
    <cellStyle name="Normal 3 2 2 2 2 4 8 2" xfId="14065" xr:uid="{00000000-0005-0000-0000-0000D6360000}"/>
    <cellStyle name="Normal 3 2 2 2 2 4 9" xfId="14066" xr:uid="{00000000-0005-0000-0000-0000D7360000}"/>
    <cellStyle name="Normal 3 2 2 2 2 4 9 2" xfId="14067" xr:uid="{00000000-0005-0000-0000-0000D8360000}"/>
    <cellStyle name="Normal 3 2 2 2 2 5" xfId="14068" xr:uid="{00000000-0005-0000-0000-0000D9360000}"/>
    <cellStyle name="Normal 3 2 2 2 2 5 10" xfId="14069" xr:uid="{00000000-0005-0000-0000-0000DA360000}"/>
    <cellStyle name="Normal 3 2 2 2 2 5 2" xfId="14070" xr:uid="{00000000-0005-0000-0000-0000DB360000}"/>
    <cellStyle name="Normal 3 2 2 2 2 5 2 2" xfId="14071" xr:uid="{00000000-0005-0000-0000-0000DC360000}"/>
    <cellStyle name="Normal 3 2 2 2 2 5 2 2 2" xfId="14072" xr:uid="{00000000-0005-0000-0000-0000DD360000}"/>
    <cellStyle name="Normal 3 2 2 2 2 5 2 2 2 2" xfId="14073" xr:uid="{00000000-0005-0000-0000-0000DE360000}"/>
    <cellStyle name="Normal 3 2 2 2 2 5 2 2 2 2 2" xfId="14074" xr:uid="{00000000-0005-0000-0000-0000DF360000}"/>
    <cellStyle name="Normal 3 2 2 2 2 5 2 2 2 2 2 2" xfId="14075" xr:uid="{00000000-0005-0000-0000-0000E0360000}"/>
    <cellStyle name="Normal 3 2 2 2 2 5 2 2 2 2 2 2 2" xfId="14076" xr:uid="{00000000-0005-0000-0000-0000E1360000}"/>
    <cellStyle name="Normal 3 2 2 2 2 5 2 2 2 2 2 3" xfId="14077" xr:uid="{00000000-0005-0000-0000-0000E2360000}"/>
    <cellStyle name="Normal 3 2 2 2 2 5 2 2 2 2 3" xfId="14078" xr:uid="{00000000-0005-0000-0000-0000E3360000}"/>
    <cellStyle name="Normal 3 2 2 2 2 5 2 2 2 2 3 2" xfId="14079" xr:uid="{00000000-0005-0000-0000-0000E4360000}"/>
    <cellStyle name="Normal 3 2 2 2 2 5 2 2 2 2 4" xfId="14080" xr:uid="{00000000-0005-0000-0000-0000E5360000}"/>
    <cellStyle name="Normal 3 2 2 2 2 5 2 2 2 3" xfId="14081" xr:uid="{00000000-0005-0000-0000-0000E6360000}"/>
    <cellStyle name="Normal 3 2 2 2 2 5 2 2 2 3 2" xfId="14082" xr:uid="{00000000-0005-0000-0000-0000E7360000}"/>
    <cellStyle name="Normal 3 2 2 2 2 5 2 2 2 3 2 2" xfId="14083" xr:uid="{00000000-0005-0000-0000-0000E8360000}"/>
    <cellStyle name="Normal 3 2 2 2 2 5 2 2 2 3 3" xfId="14084" xr:uid="{00000000-0005-0000-0000-0000E9360000}"/>
    <cellStyle name="Normal 3 2 2 2 2 5 2 2 2 4" xfId="14085" xr:uid="{00000000-0005-0000-0000-0000EA360000}"/>
    <cellStyle name="Normal 3 2 2 2 2 5 2 2 2 4 2" xfId="14086" xr:uid="{00000000-0005-0000-0000-0000EB360000}"/>
    <cellStyle name="Normal 3 2 2 2 2 5 2 2 2 5" xfId="14087" xr:uid="{00000000-0005-0000-0000-0000EC360000}"/>
    <cellStyle name="Normal 3 2 2 2 2 5 2 2 3" xfId="14088" xr:uid="{00000000-0005-0000-0000-0000ED360000}"/>
    <cellStyle name="Normal 3 2 2 2 2 5 2 2 3 2" xfId="14089" xr:uid="{00000000-0005-0000-0000-0000EE360000}"/>
    <cellStyle name="Normal 3 2 2 2 2 5 2 2 3 2 2" xfId="14090" xr:uid="{00000000-0005-0000-0000-0000EF360000}"/>
    <cellStyle name="Normal 3 2 2 2 2 5 2 2 3 2 2 2" xfId="14091" xr:uid="{00000000-0005-0000-0000-0000F0360000}"/>
    <cellStyle name="Normal 3 2 2 2 2 5 2 2 3 2 3" xfId="14092" xr:uid="{00000000-0005-0000-0000-0000F1360000}"/>
    <cellStyle name="Normal 3 2 2 2 2 5 2 2 3 3" xfId="14093" xr:uid="{00000000-0005-0000-0000-0000F2360000}"/>
    <cellStyle name="Normal 3 2 2 2 2 5 2 2 3 3 2" xfId="14094" xr:uid="{00000000-0005-0000-0000-0000F3360000}"/>
    <cellStyle name="Normal 3 2 2 2 2 5 2 2 3 4" xfId="14095" xr:uid="{00000000-0005-0000-0000-0000F4360000}"/>
    <cellStyle name="Normal 3 2 2 2 2 5 2 2 4" xfId="14096" xr:uid="{00000000-0005-0000-0000-0000F5360000}"/>
    <cellStyle name="Normal 3 2 2 2 2 5 2 2 4 2" xfId="14097" xr:uid="{00000000-0005-0000-0000-0000F6360000}"/>
    <cellStyle name="Normal 3 2 2 2 2 5 2 2 4 2 2" xfId="14098" xr:uid="{00000000-0005-0000-0000-0000F7360000}"/>
    <cellStyle name="Normal 3 2 2 2 2 5 2 2 4 2 2 2" xfId="14099" xr:uid="{00000000-0005-0000-0000-0000F8360000}"/>
    <cellStyle name="Normal 3 2 2 2 2 5 2 2 4 2 3" xfId="14100" xr:uid="{00000000-0005-0000-0000-0000F9360000}"/>
    <cellStyle name="Normal 3 2 2 2 2 5 2 2 4 3" xfId="14101" xr:uid="{00000000-0005-0000-0000-0000FA360000}"/>
    <cellStyle name="Normal 3 2 2 2 2 5 2 2 4 3 2" xfId="14102" xr:uid="{00000000-0005-0000-0000-0000FB360000}"/>
    <cellStyle name="Normal 3 2 2 2 2 5 2 2 4 4" xfId="14103" xr:uid="{00000000-0005-0000-0000-0000FC360000}"/>
    <cellStyle name="Normal 3 2 2 2 2 5 2 2 5" xfId="14104" xr:uid="{00000000-0005-0000-0000-0000FD360000}"/>
    <cellStyle name="Normal 3 2 2 2 2 5 2 2 5 2" xfId="14105" xr:uid="{00000000-0005-0000-0000-0000FE360000}"/>
    <cellStyle name="Normal 3 2 2 2 2 5 2 2 5 2 2" xfId="14106" xr:uid="{00000000-0005-0000-0000-0000FF360000}"/>
    <cellStyle name="Normal 3 2 2 2 2 5 2 2 5 3" xfId="14107" xr:uid="{00000000-0005-0000-0000-000000370000}"/>
    <cellStyle name="Normal 3 2 2 2 2 5 2 2 6" xfId="14108" xr:uid="{00000000-0005-0000-0000-000001370000}"/>
    <cellStyle name="Normal 3 2 2 2 2 5 2 2 6 2" xfId="14109" xr:uid="{00000000-0005-0000-0000-000002370000}"/>
    <cellStyle name="Normal 3 2 2 2 2 5 2 2 7" xfId="14110" xr:uid="{00000000-0005-0000-0000-000003370000}"/>
    <cellStyle name="Normal 3 2 2 2 2 5 2 2 7 2" xfId="14111" xr:uid="{00000000-0005-0000-0000-000004370000}"/>
    <cellStyle name="Normal 3 2 2 2 2 5 2 2 8" xfId="14112" xr:uid="{00000000-0005-0000-0000-000005370000}"/>
    <cellStyle name="Normal 3 2 2 2 2 5 2 3" xfId="14113" xr:uid="{00000000-0005-0000-0000-000006370000}"/>
    <cellStyle name="Normal 3 2 2 2 2 5 2 3 2" xfId="14114" xr:uid="{00000000-0005-0000-0000-000007370000}"/>
    <cellStyle name="Normal 3 2 2 2 2 5 2 3 2 2" xfId="14115" xr:uid="{00000000-0005-0000-0000-000008370000}"/>
    <cellStyle name="Normal 3 2 2 2 2 5 2 3 2 2 2" xfId="14116" xr:uid="{00000000-0005-0000-0000-000009370000}"/>
    <cellStyle name="Normal 3 2 2 2 2 5 2 3 2 2 2 2" xfId="14117" xr:uid="{00000000-0005-0000-0000-00000A370000}"/>
    <cellStyle name="Normal 3 2 2 2 2 5 2 3 2 2 3" xfId="14118" xr:uid="{00000000-0005-0000-0000-00000B370000}"/>
    <cellStyle name="Normal 3 2 2 2 2 5 2 3 2 3" xfId="14119" xr:uid="{00000000-0005-0000-0000-00000C370000}"/>
    <cellStyle name="Normal 3 2 2 2 2 5 2 3 2 3 2" xfId="14120" xr:uid="{00000000-0005-0000-0000-00000D370000}"/>
    <cellStyle name="Normal 3 2 2 2 2 5 2 3 2 4" xfId="14121" xr:uid="{00000000-0005-0000-0000-00000E370000}"/>
    <cellStyle name="Normal 3 2 2 2 2 5 2 3 3" xfId="14122" xr:uid="{00000000-0005-0000-0000-00000F370000}"/>
    <cellStyle name="Normal 3 2 2 2 2 5 2 3 3 2" xfId="14123" xr:uid="{00000000-0005-0000-0000-000010370000}"/>
    <cellStyle name="Normal 3 2 2 2 2 5 2 3 3 2 2" xfId="14124" xr:uid="{00000000-0005-0000-0000-000011370000}"/>
    <cellStyle name="Normal 3 2 2 2 2 5 2 3 3 3" xfId="14125" xr:uid="{00000000-0005-0000-0000-000012370000}"/>
    <cellStyle name="Normal 3 2 2 2 2 5 2 3 4" xfId="14126" xr:uid="{00000000-0005-0000-0000-000013370000}"/>
    <cellStyle name="Normal 3 2 2 2 2 5 2 3 4 2" xfId="14127" xr:uid="{00000000-0005-0000-0000-000014370000}"/>
    <cellStyle name="Normal 3 2 2 2 2 5 2 3 5" xfId="14128" xr:uid="{00000000-0005-0000-0000-000015370000}"/>
    <cellStyle name="Normal 3 2 2 2 2 5 2 4" xfId="14129" xr:uid="{00000000-0005-0000-0000-000016370000}"/>
    <cellStyle name="Normal 3 2 2 2 2 5 2 4 2" xfId="14130" xr:uid="{00000000-0005-0000-0000-000017370000}"/>
    <cellStyle name="Normal 3 2 2 2 2 5 2 4 2 2" xfId="14131" xr:uid="{00000000-0005-0000-0000-000018370000}"/>
    <cellStyle name="Normal 3 2 2 2 2 5 2 4 2 2 2" xfId="14132" xr:uid="{00000000-0005-0000-0000-000019370000}"/>
    <cellStyle name="Normal 3 2 2 2 2 5 2 4 2 3" xfId="14133" xr:uid="{00000000-0005-0000-0000-00001A370000}"/>
    <cellStyle name="Normal 3 2 2 2 2 5 2 4 3" xfId="14134" xr:uid="{00000000-0005-0000-0000-00001B370000}"/>
    <cellStyle name="Normal 3 2 2 2 2 5 2 4 3 2" xfId="14135" xr:uid="{00000000-0005-0000-0000-00001C370000}"/>
    <cellStyle name="Normal 3 2 2 2 2 5 2 4 4" xfId="14136" xr:uid="{00000000-0005-0000-0000-00001D370000}"/>
    <cellStyle name="Normal 3 2 2 2 2 5 2 5" xfId="14137" xr:uid="{00000000-0005-0000-0000-00001E370000}"/>
    <cellStyle name="Normal 3 2 2 2 2 5 2 5 2" xfId="14138" xr:uid="{00000000-0005-0000-0000-00001F370000}"/>
    <cellStyle name="Normal 3 2 2 2 2 5 2 5 2 2" xfId="14139" xr:uid="{00000000-0005-0000-0000-000020370000}"/>
    <cellStyle name="Normal 3 2 2 2 2 5 2 5 2 2 2" xfId="14140" xr:uid="{00000000-0005-0000-0000-000021370000}"/>
    <cellStyle name="Normal 3 2 2 2 2 5 2 5 2 3" xfId="14141" xr:uid="{00000000-0005-0000-0000-000022370000}"/>
    <cellStyle name="Normal 3 2 2 2 2 5 2 5 3" xfId="14142" xr:uid="{00000000-0005-0000-0000-000023370000}"/>
    <cellStyle name="Normal 3 2 2 2 2 5 2 5 3 2" xfId="14143" xr:uid="{00000000-0005-0000-0000-000024370000}"/>
    <cellStyle name="Normal 3 2 2 2 2 5 2 5 4" xfId="14144" xr:uid="{00000000-0005-0000-0000-000025370000}"/>
    <cellStyle name="Normal 3 2 2 2 2 5 2 6" xfId="14145" xr:uid="{00000000-0005-0000-0000-000026370000}"/>
    <cellStyle name="Normal 3 2 2 2 2 5 2 6 2" xfId="14146" xr:uid="{00000000-0005-0000-0000-000027370000}"/>
    <cellStyle name="Normal 3 2 2 2 2 5 2 6 2 2" xfId="14147" xr:uid="{00000000-0005-0000-0000-000028370000}"/>
    <cellStyle name="Normal 3 2 2 2 2 5 2 6 3" xfId="14148" xr:uid="{00000000-0005-0000-0000-000029370000}"/>
    <cellStyle name="Normal 3 2 2 2 2 5 2 7" xfId="14149" xr:uid="{00000000-0005-0000-0000-00002A370000}"/>
    <cellStyle name="Normal 3 2 2 2 2 5 2 7 2" xfId="14150" xr:uid="{00000000-0005-0000-0000-00002B370000}"/>
    <cellStyle name="Normal 3 2 2 2 2 5 2 8" xfId="14151" xr:uid="{00000000-0005-0000-0000-00002C370000}"/>
    <cellStyle name="Normal 3 2 2 2 2 5 2 8 2" xfId="14152" xr:uid="{00000000-0005-0000-0000-00002D370000}"/>
    <cellStyle name="Normal 3 2 2 2 2 5 2 9" xfId="14153" xr:uid="{00000000-0005-0000-0000-00002E370000}"/>
    <cellStyle name="Normal 3 2 2 2 2 5 3" xfId="14154" xr:uid="{00000000-0005-0000-0000-00002F370000}"/>
    <cellStyle name="Normal 3 2 2 2 2 5 3 2" xfId="14155" xr:uid="{00000000-0005-0000-0000-000030370000}"/>
    <cellStyle name="Normal 3 2 2 2 2 5 3 2 2" xfId="14156" xr:uid="{00000000-0005-0000-0000-000031370000}"/>
    <cellStyle name="Normal 3 2 2 2 2 5 3 2 2 2" xfId="14157" xr:uid="{00000000-0005-0000-0000-000032370000}"/>
    <cellStyle name="Normal 3 2 2 2 2 5 3 2 2 2 2" xfId="14158" xr:uid="{00000000-0005-0000-0000-000033370000}"/>
    <cellStyle name="Normal 3 2 2 2 2 5 3 2 2 2 2 2" xfId="14159" xr:uid="{00000000-0005-0000-0000-000034370000}"/>
    <cellStyle name="Normal 3 2 2 2 2 5 3 2 2 2 3" xfId="14160" xr:uid="{00000000-0005-0000-0000-000035370000}"/>
    <cellStyle name="Normal 3 2 2 2 2 5 3 2 2 3" xfId="14161" xr:uid="{00000000-0005-0000-0000-000036370000}"/>
    <cellStyle name="Normal 3 2 2 2 2 5 3 2 2 3 2" xfId="14162" xr:uid="{00000000-0005-0000-0000-000037370000}"/>
    <cellStyle name="Normal 3 2 2 2 2 5 3 2 2 4" xfId="14163" xr:uid="{00000000-0005-0000-0000-000038370000}"/>
    <cellStyle name="Normal 3 2 2 2 2 5 3 2 3" xfId="14164" xr:uid="{00000000-0005-0000-0000-000039370000}"/>
    <cellStyle name="Normal 3 2 2 2 2 5 3 2 3 2" xfId="14165" xr:uid="{00000000-0005-0000-0000-00003A370000}"/>
    <cellStyle name="Normal 3 2 2 2 2 5 3 2 3 2 2" xfId="14166" xr:uid="{00000000-0005-0000-0000-00003B370000}"/>
    <cellStyle name="Normal 3 2 2 2 2 5 3 2 3 3" xfId="14167" xr:uid="{00000000-0005-0000-0000-00003C370000}"/>
    <cellStyle name="Normal 3 2 2 2 2 5 3 2 4" xfId="14168" xr:uid="{00000000-0005-0000-0000-00003D370000}"/>
    <cellStyle name="Normal 3 2 2 2 2 5 3 2 4 2" xfId="14169" xr:uid="{00000000-0005-0000-0000-00003E370000}"/>
    <cellStyle name="Normal 3 2 2 2 2 5 3 2 5" xfId="14170" xr:uid="{00000000-0005-0000-0000-00003F370000}"/>
    <cellStyle name="Normal 3 2 2 2 2 5 3 3" xfId="14171" xr:uid="{00000000-0005-0000-0000-000040370000}"/>
    <cellStyle name="Normal 3 2 2 2 2 5 3 3 2" xfId="14172" xr:uid="{00000000-0005-0000-0000-000041370000}"/>
    <cellStyle name="Normal 3 2 2 2 2 5 3 3 2 2" xfId="14173" xr:uid="{00000000-0005-0000-0000-000042370000}"/>
    <cellStyle name="Normal 3 2 2 2 2 5 3 3 2 2 2" xfId="14174" xr:uid="{00000000-0005-0000-0000-000043370000}"/>
    <cellStyle name="Normal 3 2 2 2 2 5 3 3 2 3" xfId="14175" xr:uid="{00000000-0005-0000-0000-000044370000}"/>
    <cellStyle name="Normal 3 2 2 2 2 5 3 3 3" xfId="14176" xr:uid="{00000000-0005-0000-0000-000045370000}"/>
    <cellStyle name="Normal 3 2 2 2 2 5 3 3 3 2" xfId="14177" xr:uid="{00000000-0005-0000-0000-000046370000}"/>
    <cellStyle name="Normal 3 2 2 2 2 5 3 3 4" xfId="14178" xr:uid="{00000000-0005-0000-0000-000047370000}"/>
    <cellStyle name="Normal 3 2 2 2 2 5 3 4" xfId="14179" xr:uid="{00000000-0005-0000-0000-000048370000}"/>
    <cellStyle name="Normal 3 2 2 2 2 5 3 4 2" xfId="14180" xr:uid="{00000000-0005-0000-0000-000049370000}"/>
    <cellStyle name="Normal 3 2 2 2 2 5 3 4 2 2" xfId="14181" xr:uid="{00000000-0005-0000-0000-00004A370000}"/>
    <cellStyle name="Normal 3 2 2 2 2 5 3 4 2 2 2" xfId="14182" xr:uid="{00000000-0005-0000-0000-00004B370000}"/>
    <cellStyle name="Normal 3 2 2 2 2 5 3 4 2 3" xfId="14183" xr:uid="{00000000-0005-0000-0000-00004C370000}"/>
    <cellStyle name="Normal 3 2 2 2 2 5 3 4 3" xfId="14184" xr:uid="{00000000-0005-0000-0000-00004D370000}"/>
    <cellStyle name="Normal 3 2 2 2 2 5 3 4 3 2" xfId="14185" xr:uid="{00000000-0005-0000-0000-00004E370000}"/>
    <cellStyle name="Normal 3 2 2 2 2 5 3 4 4" xfId="14186" xr:uid="{00000000-0005-0000-0000-00004F370000}"/>
    <cellStyle name="Normal 3 2 2 2 2 5 3 5" xfId="14187" xr:uid="{00000000-0005-0000-0000-000050370000}"/>
    <cellStyle name="Normal 3 2 2 2 2 5 3 5 2" xfId="14188" xr:uid="{00000000-0005-0000-0000-000051370000}"/>
    <cellStyle name="Normal 3 2 2 2 2 5 3 5 2 2" xfId="14189" xr:uid="{00000000-0005-0000-0000-000052370000}"/>
    <cellStyle name="Normal 3 2 2 2 2 5 3 5 3" xfId="14190" xr:uid="{00000000-0005-0000-0000-000053370000}"/>
    <cellStyle name="Normal 3 2 2 2 2 5 3 6" xfId="14191" xr:uid="{00000000-0005-0000-0000-000054370000}"/>
    <cellStyle name="Normal 3 2 2 2 2 5 3 6 2" xfId="14192" xr:uid="{00000000-0005-0000-0000-000055370000}"/>
    <cellStyle name="Normal 3 2 2 2 2 5 3 7" xfId="14193" xr:uid="{00000000-0005-0000-0000-000056370000}"/>
    <cellStyle name="Normal 3 2 2 2 2 5 3 7 2" xfId="14194" xr:uid="{00000000-0005-0000-0000-000057370000}"/>
    <cellStyle name="Normal 3 2 2 2 2 5 3 8" xfId="14195" xr:uid="{00000000-0005-0000-0000-000058370000}"/>
    <cellStyle name="Normal 3 2 2 2 2 5 4" xfId="14196" xr:uid="{00000000-0005-0000-0000-000059370000}"/>
    <cellStyle name="Normal 3 2 2 2 2 5 4 2" xfId="14197" xr:uid="{00000000-0005-0000-0000-00005A370000}"/>
    <cellStyle name="Normal 3 2 2 2 2 5 4 2 2" xfId="14198" xr:uid="{00000000-0005-0000-0000-00005B370000}"/>
    <cellStyle name="Normal 3 2 2 2 2 5 4 2 2 2" xfId="14199" xr:uid="{00000000-0005-0000-0000-00005C370000}"/>
    <cellStyle name="Normal 3 2 2 2 2 5 4 2 2 2 2" xfId="14200" xr:uid="{00000000-0005-0000-0000-00005D370000}"/>
    <cellStyle name="Normal 3 2 2 2 2 5 4 2 2 3" xfId="14201" xr:uid="{00000000-0005-0000-0000-00005E370000}"/>
    <cellStyle name="Normal 3 2 2 2 2 5 4 2 3" xfId="14202" xr:uid="{00000000-0005-0000-0000-00005F370000}"/>
    <cellStyle name="Normal 3 2 2 2 2 5 4 2 3 2" xfId="14203" xr:uid="{00000000-0005-0000-0000-000060370000}"/>
    <cellStyle name="Normal 3 2 2 2 2 5 4 2 4" xfId="14204" xr:uid="{00000000-0005-0000-0000-000061370000}"/>
    <cellStyle name="Normal 3 2 2 2 2 5 4 3" xfId="14205" xr:uid="{00000000-0005-0000-0000-000062370000}"/>
    <cellStyle name="Normal 3 2 2 2 2 5 4 3 2" xfId="14206" xr:uid="{00000000-0005-0000-0000-000063370000}"/>
    <cellStyle name="Normal 3 2 2 2 2 5 4 3 2 2" xfId="14207" xr:uid="{00000000-0005-0000-0000-000064370000}"/>
    <cellStyle name="Normal 3 2 2 2 2 5 4 3 3" xfId="14208" xr:uid="{00000000-0005-0000-0000-000065370000}"/>
    <cellStyle name="Normal 3 2 2 2 2 5 4 4" xfId="14209" xr:uid="{00000000-0005-0000-0000-000066370000}"/>
    <cellStyle name="Normal 3 2 2 2 2 5 4 4 2" xfId="14210" xr:uid="{00000000-0005-0000-0000-000067370000}"/>
    <cellStyle name="Normal 3 2 2 2 2 5 4 5" xfId="14211" xr:uid="{00000000-0005-0000-0000-000068370000}"/>
    <cellStyle name="Normal 3 2 2 2 2 5 5" xfId="14212" xr:uid="{00000000-0005-0000-0000-000069370000}"/>
    <cellStyle name="Normal 3 2 2 2 2 5 5 2" xfId="14213" xr:uid="{00000000-0005-0000-0000-00006A370000}"/>
    <cellStyle name="Normal 3 2 2 2 2 5 5 2 2" xfId="14214" xr:uid="{00000000-0005-0000-0000-00006B370000}"/>
    <cellStyle name="Normal 3 2 2 2 2 5 5 2 2 2" xfId="14215" xr:uid="{00000000-0005-0000-0000-00006C370000}"/>
    <cellStyle name="Normal 3 2 2 2 2 5 5 2 3" xfId="14216" xr:uid="{00000000-0005-0000-0000-00006D370000}"/>
    <cellStyle name="Normal 3 2 2 2 2 5 5 3" xfId="14217" xr:uid="{00000000-0005-0000-0000-00006E370000}"/>
    <cellStyle name="Normal 3 2 2 2 2 5 5 3 2" xfId="14218" xr:uid="{00000000-0005-0000-0000-00006F370000}"/>
    <cellStyle name="Normal 3 2 2 2 2 5 5 4" xfId="14219" xr:uid="{00000000-0005-0000-0000-000070370000}"/>
    <cellStyle name="Normal 3 2 2 2 2 5 6" xfId="14220" xr:uid="{00000000-0005-0000-0000-000071370000}"/>
    <cellStyle name="Normal 3 2 2 2 2 5 6 2" xfId="14221" xr:uid="{00000000-0005-0000-0000-000072370000}"/>
    <cellStyle name="Normal 3 2 2 2 2 5 6 2 2" xfId="14222" xr:uid="{00000000-0005-0000-0000-000073370000}"/>
    <cellStyle name="Normal 3 2 2 2 2 5 6 2 2 2" xfId="14223" xr:uid="{00000000-0005-0000-0000-000074370000}"/>
    <cellStyle name="Normal 3 2 2 2 2 5 6 2 3" xfId="14224" xr:uid="{00000000-0005-0000-0000-000075370000}"/>
    <cellStyle name="Normal 3 2 2 2 2 5 6 3" xfId="14225" xr:uid="{00000000-0005-0000-0000-000076370000}"/>
    <cellStyle name="Normal 3 2 2 2 2 5 6 3 2" xfId="14226" xr:uid="{00000000-0005-0000-0000-000077370000}"/>
    <cellStyle name="Normal 3 2 2 2 2 5 6 4" xfId="14227" xr:uid="{00000000-0005-0000-0000-000078370000}"/>
    <cellStyle name="Normal 3 2 2 2 2 5 7" xfId="14228" xr:uid="{00000000-0005-0000-0000-000079370000}"/>
    <cellStyle name="Normal 3 2 2 2 2 5 7 2" xfId="14229" xr:uid="{00000000-0005-0000-0000-00007A370000}"/>
    <cellStyle name="Normal 3 2 2 2 2 5 7 2 2" xfId="14230" xr:uid="{00000000-0005-0000-0000-00007B370000}"/>
    <cellStyle name="Normal 3 2 2 2 2 5 7 3" xfId="14231" xr:uid="{00000000-0005-0000-0000-00007C370000}"/>
    <cellStyle name="Normal 3 2 2 2 2 5 8" xfId="14232" xr:uid="{00000000-0005-0000-0000-00007D370000}"/>
    <cellStyle name="Normal 3 2 2 2 2 5 8 2" xfId="14233" xr:uid="{00000000-0005-0000-0000-00007E370000}"/>
    <cellStyle name="Normal 3 2 2 2 2 5 9" xfId="14234" xr:uid="{00000000-0005-0000-0000-00007F370000}"/>
    <cellStyle name="Normal 3 2 2 2 2 5 9 2" xfId="14235" xr:uid="{00000000-0005-0000-0000-000080370000}"/>
    <cellStyle name="Normal 3 2 2 2 2 6" xfId="14236" xr:uid="{00000000-0005-0000-0000-000081370000}"/>
    <cellStyle name="Normal 3 2 2 2 2 6 2" xfId="14237" xr:uid="{00000000-0005-0000-0000-000082370000}"/>
    <cellStyle name="Normal 3 2 2 2 2 6 2 2" xfId="14238" xr:uid="{00000000-0005-0000-0000-000083370000}"/>
    <cellStyle name="Normal 3 2 2 2 2 6 2 2 2" xfId="14239" xr:uid="{00000000-0005-0000-0000-000084370000}"/>
    <cellStyle name="Normal 3 2 2 2 2 6 2 2 2 2" xfId="14240" xr:uid="{00000000-0005-0000-0000-000085370000}"/>
    <cellStyle name="Normal 3 2 2 2 2 6 2 2 2 2 2" xfId="14241" xr:uid="{00000000-0005-0000-0000-000086370000}"/>
    <cellStyle name="Normal 3 2 2 2 2 6 2 2 2 2 2 2" xfId="14242" xr:uid="{00000000-0005-0000-0000-000087370000}"/>
    <cellStyle name="Normal 3 2 2 2 2 6 2 2 2 2 3" xfId="14243" xr:uid="{00000000-0005-0000-0000-000088370000}"/>
    <cellStyle name="Normal 3 2 2 2 2 6 2 2 2 3" xfId="14244" xr:uid="{00000000-0005-0000-0000-000089370000}"/>
    <cellStyle name="Normal 3 2 2 2 2 6 2 2 2 3 2" xfId="14245" xr:uid="{00000000-0005-0000-0000-00008A370000}"/>
    <cellStyle name="Normal 3 2 2 2 2 6 2 2 2 4" xfId="14246" xr:uid="{00000000-0005-0000-0000-00008B370000}"/>
    <cellStyle name="Normal 3 2 2 2 2 6 2 2 3" xfId="14247" xr:uid="{00000000-0005-0000-0000-00008C370000}"/>
    <cellStyle name="Normal 3 2 2 2 2 6 2 2 3 2" xfId="14248" xr:uid="{00000000-0005-0000-0000-00008D370000}"/>
    <cellStyle name="Normal 3 2 2 2 2 6 2 2 3 2 2" xfId="14249" xr:uid="{00000000-0005-0000-0000-00008E370000}"/>
    <cellStyle name="Normal 3 2 2 2 2 6 2 2 3 3" xfId="14250" xr:uid="{00000000-0005-0000-0000-00008F370000}"/>
    <cellStyle name="Normal 3 2 2 2 2 6 2 2 4" xfId="14251" xr:uid="{00000000-0005-0000-0000-000090370000}"/>
    <cellStyle name="Normal 3 2 2 2 2 6 2 2 4 2" xfId="14252" xr:uid="{00000000-0005-0000-0000-000091370000}"/>
    <cellStyle name="Normal 3 2 2 2 2 6 2 2 5" xfId="14253" xr:uid="{00000000-0005-0000-0000-000092370000}"/>
    <cellStyle name="Normal 3 2 2 2 2 6 2 3" xfId="14254" xr:uid="{00000000-0005-0000-0000-000093370000}"/>
    <cellStyle name="Normal 3 2 2 2 2 6 2 3 2" xfId="14255" xr:uid="{00000000-0005-0000-0000-000094370000}"/>
    <cellStyle name="Normal 3 2 2 2 2 6 2 3 2 2" xfId="14256" xr:uid="{00000000-0005-0000-0000-000095370000}"/>
    <cellStyle name="Normal 3 2 2 2 2 6 2 3 2 2 2" xfId="14257" xr:uid="{00000000-0005-0000-0000-000096370000}"/>
    <cellStyle name="Normal 3 2 2 2 2 6 2 3 2 3" xfId="14258" xr:uid="{00000000-0005-0000-0000-000097370000}"/>
    <cellStyle name="Normal 3 2 2 2 2 6 2 3 3" xfId="14259" xr:uid="{00000000-0005-0000-0000-000098370000}"/>
    <cellStyle name="Normal 3 2 2 2 2 6 2 3 3 2" xfId="14260" xr:uid="{00000000-0005-0000-0000-000099370000}"/>
    <cellStyle name="Normal 3 2 2 2 2 6 2 3 4" xfId="14261" xr:uid="{00000000-0005-0000-0000-00009A370000}"/>
    <cellStyle name="Normal 3 2 2 2 2 6 2 4" xfId="14262" xr:uid="{00000000-0005-0000-0000-00009B370000}"/>
    <cellStyle name="Normal 3 2 2 2 2 6 2 4 2" xfId="14263" xr:uid="{00000000-0005-0000-0000-00009C370000}"/>
    <cellStyle name="Normal 3 2 2 2 2 6 2 4 2 2" xfId="14264" xr:uid="{00000000-0005-0000-0000-00009D370000}"/>
    <cellStyle name="Normal 3 2 2 2 2 6 2 4 2 2 2" xfId="14265" xr:uid="{00000000-0005-0000-0000-00009E370000}"/>
    <cellStyle name="Normal 3 2 2 2 2 6 2 4 2 3" xfId="14266" xr:uid="{00000000-0005-0000-0000-00009F370000}"/>
    <cellStyle name="Normal 3 2 2 2 2 6 2 4 3" xfId="14267" xr:uid="{00000000-0005-0000-0000-0000A0370000}"/>
    <cellStyle name="Normal 3 2 2 2 2 6 2 4 3 2" xfId="14268" xr:uid="{00000000-0005-0000-0000-0000A1370000}"/>
    <cellStyle name="Normal 3 2 2 2 2 6 2 4 4" xfId="14269" xr:uid="{00000000-0005-0000-0000-0000A2370000}"/>
    <cellStyle name="Normal 3 2 2 2 2 6 2 5" xfId="14270" xr:uid="{00000000-0005-0000-0000-0000A3370000}"/>
    <cellStyle name="Normal 3 2 2 2 2 6 2 5 2" xfId="14271" xr:uid="{00000000-0005-0000-0000-0000A4370000}"/>
    <cellStyle name="Normal 3 2 2 2 2 6 2 5 2 2" xfId="14272" xr:uid="{00000000-0005-0000-0000-0000A5370000}"/>
    <cellStyle name="Normal 3 2 2 2 2 6 2 5 3" xfId="14273" xr:uid="{00000000-0005-0000-0000-0000A6370000}"/>
    <cellStyle name="Normal 3 2 2 2 2 6 2 6" xfId="14274" xr:uid="{00000000-0005-0000-0000-0000A7370000}"/>
    <cellStyle name="Normal 3 2 2 2 2 6 2 6 2" xfId="14275" xr:uid="{00000000-0005-0000-0000-0000A8370000}"/>
    <cellStyle name="Normal 3 2 2 2 2 6 2 7" xfId="14276" xr:uid="{00000000-0005-0000-0000-0000A9370000}"/>
    <cellStyle name="Normal 3 2 2 2 2 6 2 7 2" xfId="14277" xr:uid="{00000000-0005-0000-0000-0000AA370000}"/>
    <cellStyle name="Normal 3 2 2 2 2 6 2 8" xfId="14278" xr:uid="{00000000-0005-0000-0000-0000AB370000}"/>
    <cellStyle name="Normal 3 2 2 2 2 6 3" xfId="14279" xr:uid="{00000000-0005-0000-0000-0000AC370000}"/>
    <cellStyle name="Normal 3 2 2 2 2 6 3 2" xfId="14280" xr:uid="{00000000-0005-0000-0000-0000AD370000}"/>
    <cellStyle name="Normal 3 2 2 2 2 6 3 2 2" xfId="14281" xr:uid="{00000000-0005-0000-0000-0000AE370000}"/>
    <cellStyle name="Normal 3 2 2 2 2 6 3 2 2 2" xfId="14282" xr:uid="{00000000-0005-0000-0000-0000AF370000}"/>
    <cellStyle name="Normal 3 2 2 2 2 6 3 2 2 2 2" xfId="14283" xr:uid="{00000000-0005-0000-0000-0000B0370000}"/>
    <cellStyle name="Normal 3 2 2 2 2 6 3 2 2 3" xfId="14284" xr:uid="{00000000-0005-0000-0000-0000B1370000}"/>
    <cellStyle name="Normal 3 2 2 2 2 6 3 2 3" xfId="14285" xr:uid="{00000000-0005-0000-0000-0000B2370000}"/>
    <cellStyle name="Normal 3 2 2 2 2 6 3 2 3 2" xfId="14286" xr:uid="{00000000-0005-0000-0000-0000B3370000}"/>
    <cellStyle name="Normal 3 2 2 2 2 6 3 2 4" xfId="14287" xr:uid="{00000000-0005-0000-0000-0000B4370000}"/>
    <cellStyle name="Normal 3 2 2 2 2 6 3 3" xfId="14288" xr:uid="{00000000-0005-0000-0000-0000B5370000}"/>
    <cellStyle name="Normal 3 2 2 2 2 6 3 3 2" xfId="14289" xr:uid="{00000000-0005-0000-0000-0000B6370000}"/>
    <cellStyle name="Normal 3 2 2 2 2 6 3 3 2 2" xfId="14290" xr:uid="{00000000-0005-0000-0000-0000B7370000}"/>
    <cellStyle name="Normal 3 2 2 2 2 6 3 3 3" xfId="14291" xr:uid="{00000000-0005-0000-0000-0000B8370000}"/>
    <cellStyle name="Normal 3 2 2 2 2 6 3 4" xfId="14292" xr:uid="{00000000-0005-0000-0000-0000B9370000}"/>
    <cellStyle name="Normal 3 2 2 2 2 6 3 4 2" xfId="14293" xr:uid="{00000000-0005-0000-0000-0000BA370000}"/>
    <cellStyle name="Normal 3 2 2 2 2 6 3 5" xfId="14294" xr:uid="{00000000-0005-0000-0000-0000BB370000}"/>
    <cellStyle name="Normal 3 2 2 2 2 6 4" xfId="14295" xr:uid="{00000000-0005-0000-0000-0000BC370000}"/>
    <cellStyle name="Normal 3 2 2 2 2 6 4 2" xfId="14296" xr:uid="{00000000-0005-0000-0000-0000BD370000}"/>
    <cellStyle name="Normal 3 2 2 2 2 6 4 2 2" xfId="14297" xr:uid="{00000000-0005-0000-0000-0000BE370000}"/>
    <cellStyle name="Normal 3 2 2 2 2 6 4 2 2 2" xfId="14298" xr:uid="{00000000-0005-0000-0000-0000BF370000}"/>
    <cellStyle name="Normal 3 2 2 2 2 6 4 2 3" xfId="14299" xr:uid="{00000000-0005-0000-0000-0000C0370000}"/>
    <cellStyle name="Normal 3 2 2 2 2 6 4 3" xfId="14300" xr:uid="{00000000-0005-0000-0000-0000C1370000}"/>
    <cellStyle name="Normal 3 2 2 2 2 6 4 3 2" xfId="14301" xr:uid="{00000000-0005-0000-0000-0000C2370000}"/>
    <cellStyle name="Normal 3 2 2 2 2 6 4 4" xfId="14302" xr:uid="{00000000-0005-0000-0000-0000C3370000}"/>
    <cellStyle name="Normal 3 2 2 2 2 6 5" xfId="14303" xr:uid="{00000000-0005-0000-0000-0000C4370000}"/>
    <cellStyle name="Normal 3 2 2 2 2 6 5 2" xfId="14304" xr:uid="{00000000-0005-0000-0000-0000C5370000}"/>
    <cellStyle name="Normal 3 2 2 2 2 6 5 2 2" xfId="14305" xr:uid="{00000000-0005-0000-0000-0000C6370000}"/>
    <cellStyle name="Normal 3 2 2 2 2 6 5 2 2 2" xfId="14306" xr:uid="{00000000-0005-0000-0000-0000C7370000}"/>
    <cellStyle name="Normal 3 2 2 2 2 6 5 2 3" xfId="14307" xr:uid="{00000000-0005-0000-0000-0000C8370000}"/>
    <cellStyle name="Normal 3 2 2 2 2 6 5 3" xfId="14308" xr:uid="{00000000-0005-0000-0000-0000C9370000}"/>
    <cellStyle name="Normal 3 2 2 2 2 6 5 3 2" xfId="14309" xr:uid="{00000000-0005-0000-0000-0000CA370000}"/>
    <cellStyle name="Normal 3 2 2 2 2 6 5 4" xfId="14310" xr:uid="{00000000-0005-0000-0000-0000CB370000}"/>
    <cellStyle name="Normal 3 2 2 2 2 6 6" xfId="14311" xr:uid="{00000000-0005-0000-0000-0000CC370000}"/>
    <cellStyle name="Normal 3 2 2 2 2 6 6 2" xfId="14312" xr:uid="{00000000-0005-0000-0000-0000CD370000}"/>
    <cellStyle name="Normal 3 2 2 2 2 6 6 2 2" xfId="14313" xr:uid="{00000000-0005-0000-0000-0000CE370000}"/>
    <cellStyle name="Normal 3 2 2 2 2 6 6 3" xfId="14314" xr:uid="{00000000-0005-0000-0000-0000CF370000}"/>
    <cellStyle name="Normal 3 2 2 2 2 6 7" xfId="14315" xr:uid="{00000000-0005-0000-0000-0000D0370000}"/>
    <cellStyle name="Normal 3 2 2 2 2 6 7 2" xfId="14316" xr:uid="{00000000-0005-0000-0000-0000D1370000}"/>
    <cellStyle name="Normal 3 2 2 2 2 6 8" xfId="14317" xr:uid="{00000000-0005-0000-0000-0000D2370000}"/>
    <cellStyle name="Normal 3 2 2 2 2 6 8 2" xfId="14318" xr:uid="{00000000-0005-0000-0000-0000D3370000}"/>
    <cellStyle name="Normal 3 2 2 2 2 6 9" xfId="14319" xr:uid="{00000000-0005-0000-0000-0000D4370000}"/>
    <cellStyle name="Normal 3 2 2 2 2 7" xfId="14320" xr:uid="{00000000-0005-0000-0000-0000D5370000}"/>
    <cellStyle name="Normal 3 2 2 2 2 7 2" xfId="14321" xr:uid="{00000000-0005-0000-0000-0000D6370000}"/>
    <cellStyle name="Normal 3 2 2 2 2 7 2 2" xfId="14322" xr:uid="{00000000-0005-0000-0000-0000D7370000}"/>
    <cellStyle name="Normal 3 2 2 2 2 7 2 2 2" xfId="14323" xr:uid="{00000000-0005-0000-0000-0000D8370000}"/>
    <cellStyle name="Normal 3 2 2 2 2 7 2 2 2 2" xfId="14324" xr:uid="{00000000-0005-0000-0000-0000D9370000}"/>
    <cellStyle name="Normal 3 2 2 2 2 7 2 2 2 2 2" xfId="14325" xr:uid="{00000000-0005-0000-0000-0000DA370000}"/>
    <cellStyle name="Normal 3 2 2 2 2 7 2 2 2 3" xfId="14326" xr:uid="{00000000-0005-0000-0000-0000DB370000}"/>
    <cellStyle name="Normal 3 2 2 2 2 7 2 2 3" xfId="14327" xr:uid="{00000000-0005-0000-0000-0000DC370000}"/>
    <cellStyle name="Normal 3 2 2 2 2 7 2 2 3 2" xfId="14328" xr:uid="{00000000-0005-0000-0000-0000DD370000}"/>
    <cellStyle name="Normal 3 2 2 2 2 7 2 2 4" xfId="14329" xr:uid="{00000000-0005-0000-0000-0000DE370000}"/>
    <cellStyle name="Normal 3 2 2 2 2 7 2 3" xfId="14330" xr:uid="{00000000-0005-0000-0000-0000DF370000}"/>
    <cellStyle name="Normal 3 2 2 2 2 7 2 3 2" xfId="14331" xr:uid="{00000000-0005-0000-0000-0000E0370000}"/>
    <cellStyle name="Normal 3 2 2 2 2 7 2 3 2 2" xfId="14332" xr:uid="{00000000-0005-0000-0000-0000E1370000}"/>
    <cellStyle name="Normal 3 2 2 2 2 7 2 3 3" xfId="14333" xr:uid="{00000000-0005-0000-0000-0000E2370000}"/>
    <cellStyle name="Normal 3 2 2 2 2 7 2 4" xfId="14334" xr:uid="{00000000-0005-0000-0000-0000E3370000}"/>
    <cellStyle name="Normal 3 2 2 2 2 7 2 4 2" xfId="14335" xr:uid="{00000000-0005-0000-0000-0000E4370000}"/>
    <cellStyle name="Normal 3 2 2 2 2 7 2 5" xfId="14336" xr:uid="{00000000-0005-0000-0000-0000E5370000}"/>
    <cellStyle name="Normal 3 2 2 2 2 7 3" xfId="14337" xr:uid="{00000000-0005-0000-0000-0000E6370000}"/>
    <cellStyle name="Normal 3 2 2 2 2 7 3 2" xfId="14338" xr:uid="{00000000-0005-0000-0000-0000E7370000}"/>
    <cellStyle name="Normal 3 2 2 2 2 7 3 2 2" xfId="14339" xr:uid="{00000000-0005-0000-0000-0000E8370000}"/>
    <cellStyle name="Normal 3 2 2 2 2 7 3 2 2 2" xfId="14340" xr:uid="{00000000-0005-0000-0000-0000E9370000}"/>
    <cellStyle name="Normal 3 2 2 2 2 7 3 2 3" xfId="14341" xr:uid="{00000000-0005-0000-0000-0000EA370000}"/>
    <cellStyle name="Normal 3 2 2 2 2 7 3 3" xfId="14342" xr:uid="{00000000-0005-0000-0000-0000EB370000}"/>
    <cellStyle name="Normal 3 2 2 2 2 7 3 3 2" xfId="14343" xr:uid="{00000000-0005-0000-0000-0000EC370000}"/>
    <cellStyle name="Normal 3 2 2 2 2 7 3 4" xfId="14344" xr:uid="{00000000-0005-0000-0000-0000ED370000}"/>
    <cellStyle name="Normal 3 2 2 2 2 7 4" xfId="14345" xr:uid="{00000000-0005-0000-0000-0000EE370000}"/>
    <cellStyle name="Normal 3 2 2 2 2 7 4 2" xfId="14346" xr:uid="{00000000-0005-0000-0000-0000EF370000}"/>
    <cellStyle name="Normal 3 2 2 2 2 7 4 2 2" xfId="14347" xr:uid="{00000000-0005-0000-0000-0000F0370000}"/>
    <cellStyle name="Normal 3 2 2 2 2 7 4 2 2 2" xfId="14348" xr:uid="{00000000-0005-0000-0000-0000F1370000}"/>
    <cellStyle name="Normal 3 2 2 2 2 7 4 2 3" xfId="14349" xr:uid="{00000000-0005-0000-0000-0000F2370000}"/>
    <cellStyle name="Normal 3 2 2 2 2 7 4 3" xfId="14350" xr:uid="{00000000-0005-0000-0000-0000F3370000}"/>
    <cellStyle name="Normal 3 2 2 2 2 7 4 3 2" xfId="14351" xr:uid="{00000000-0005-0000-0000-0000F4370000}"/>
    <cellStyle name="Normal 3 2 2 2 2 7 4 4" xfId="14352" xr:uid="{00000000-0005-0000-0000-0000F5370000}"/>
    <cellStyle name="Normal 3 2 2 2 2 7 5" xfId="14353" xr:uid="{00000000-0005-0000-0000-0000F6370000}"/>
    <cellStyle name="Normal 3 2 2 2 2 7 5 2" xfId="14354" xr:uid="{00000000-0005-0000-0000-0000F7370000}"/>
    <cellStyle name="Normal 3 2 2 2 2 7 5 2 2" xfId="14355" xr:uid="{00000000-0005-0000-0000-0000F8370000}"/>
    <cellStyle name="Normal 3 2 2 2 2 7 5 3" xfId="14356" xr:uid="{00000000-0005-0000-0000-0000F9370000}"/>
    <cellStyle name="Normal 3 2 2 2 2 7 6" xfId="14357" xr:uid="{00000000-0005-0000-0000-0000FA370000}"/>
    <cellStyle name="Normal 3 2 2 2 2 7 6 2" xfId="14358" xr:uid="{00000000-0005-0000-0000-0000FB370000}"/>
    <cellStyle name="Normal 3 2 2 2 2 7 7" xfId="14359" xr:uid="{00000000-0005-0000-0000-0000FC370000}"/>
    <cellStyle name="Normal 3 2 2 2 2 7 7 2" xfId="14360" xr:uid="{00000000-0005-0000-0000-0000FD370000}"/>
    <cellStyle name="Normal 3 2 2 2 2 7 8" xfId="14361" xr:uid="{00000000-0005-0000-0000-0000FE370000}"/>
    <cellStyle name="Normal 3 2 2 2 2 8" xfId="14362" xr:uid="{00000000-0005-0000-0000-0000FF370000}"/>
    <cellStyle name="Normal 3 2 2 2 2 8 2" xfId="14363" xr:uid="{00000000-0005-0000-0000-000000380000}"/>
    <cellStyle name="Normal 3 2 2 2 2 8 2 2" xfId="14364" xr:uid="{00000000-0005-0000-0000-000001380000}"/>
    <cellStyle name="Normal 3 2 2 2 2 8 2 2 2" xfId="14365" xr:uid="{00000000-0005-0000-0000-000002380000}"/>
    <cellStyle name="Normal 3 2 2 2 2 8 2 2 2 2" xfId="14366" xr:uid="{00000000-0005-0000-0000-000003380000}"/>
    <cellStyle name="Normal 3 2 2 2 2 8 2 2 2 2 2" xfId="14367" xr:uid="{00000000-0005-0000-0000-000004380000}"/>
    <cellStyle name="Normal 3 2 2 2 2 8 2 2 2 3" xfId="14368" xr:uid="{00000000-0005-0000-0000-000005380000}"/>
    <cellStyle name="Normal 3 2 2 2 2 8 2 2 3" xfId="14369" xr:uid="{00000000-0005-0000-0000-000006380000}"/>
    <cellStyle name="Normal 3 2 2 2 2 8 2 2 3 2" xfId="14370" xr:uid="{00000000-0005-0000-0000-000007380000}"/>
    <cellStyle name="Normal 3 2 2 2 2 8 2 2 4" xfId="14371" xr:uid="{00000000-0005-0000-0000-000008380000}"/>
    <cellStyle name="Normal 3 2 2 2 2 8 2 3" xfId="14372" xr:uid="{00000000-0005-0000-0000-000009380000}"/>
    <cellStyle name="Normal 3 2 2 2 2 8 2 3 2" xfId="14373" xr:uid="{00000000-0005-0000-0000-00000A380000}"/>
    <cellStyle name="Normal 3 2 2 2 2 8 2 3 2 2" xfId="14374" xr:uid="{00000000-0005-0000-0000-00000B380000}"/>
    <cellStyle name="Normal 3 2 2 2 2 8 2 3 3" xfId="14375" xr:uid="{00000000-0005-0000-0000-00000C380000}"/>
    <cellStyle name="Normal 3 2 2 2 2 8 2 4" xfId="14376" xr:uid="{00000000-0005-0000-0000-00000D380000}"/>
    <cellStyle name="Normal 3 2 2 2 2 8 2 4 2" xfId="14377" xr:uid="{00000000-0005-0000-0000-00000E380000}"/>
    <cellStyle name="Normal 3 2 2 2 2 8 2 5" xfId="14378" xr:uid="{00000000-0005-0000-0000-00000F380000}"/>
    <cellStyle name="Normal 3 2 2 2 2 8 3" xfId="14379" xr:uid="{00000000-0005-0000-0000-000010380000}"/>
    <cellStyle name="Normal 3 2 2 2 2 8 3 2" xfId="14380" xr:uid="{00000000-0005-0000-0000-000011380000}"/>
    <cellStyle name="Normal 3 2 2 2 2 8 3 2 2" xfId="14381" xr:uid="{00000000-0005-0000-0000-000012380000}"/>
    <cellStyle name="Normal 3 2 2 2 2 8 3 2 2 2" xfId="14382" xr:uid="{00000000-0005-0000-0000-000013380000}"/>
    <cellStyle name="Normal 3 2 2 2 2 8 3 2 3" xfId="14383" xr:uid="{00000000-0005-0000-0000-000014380000}"/>
    <cellStyle name="Normal 3 2 2 2 2 8 3 3" xfId="14384" xr:uid="{00000000-0005-0000-0000-000015380000}"/>
    <cellStyle name="Normal 3 2 2 2 2 8 3 3 2" xfId="14385" xr:uid="{00000000-0005-0000-0000-000016380000}"/>
    <cellStyle name="Normal 3 2 2 2 2 8 3 4" xfId="14386" xr:uid="{00000000-0005-0000-0000-000017380000}"/>
    <cellStyle name="Normal 3 2 2 2 2 8 4" xfId="14387" xr:uid="{00000000-0005-0000-0000-000018380000}"/>
    <cellStyle name="Normal 3 2 2 2 2 8 4 2" xfId="14388" xr:uid="{00000000-0005-0000-0000-000019380000}"/>
    <cellStyle name="Normal 3 2 2 2 2 8 4 2 2" xfId="14389" xr:uid="{00000000-0005-0000-0000-00001A380000}"/>
    <cellStyle name="Normal 3 2 2 2 2 8 4 2 2 2" xfId="14390" xr:uid="{00000000-0005-0000-0000-00001B380000}"/>
    <cellStyle name="Normal 3 2 2 2 2 8 4 2 3" xfId="14391" xr:uid="{00000000-0005-0000-0000-00001C380000}"/>
    <cellStyle name="Normal 3 2 2 2 2 8 4 3" xfId="14392" xr:uid="{00000000-0005-0000-0000-00001D380000}"/>
    <cellStyle name="Normal 3 2 2 2 2 8 4 3 2" xfId="14393" xr:uid="{00000000-0005-0000-0000-00001E380000}"/>
    <cellStyle name="Normal 3 2 2 2 2 8 4 4" xfId="14394" xr:uid="{00000000-0005-0000-0000-00001F380000}"/>
    <cellStyle name="Normal 3 2 2 2 2 8 5" xfId="14395" xr:uid="{00000000-0005-0000-0000-000020380000}"/>
    <cellStyle name="Normal 3 2 2 2 2 8 5 2" xfId="14396" xr:uid="{00000000-0005-0000-0000-000021380000}"/>
    <cellStyle name="Normal 3 2 2 2 2 8 5 2 2" xfId="14397" xr:uid="{00000000-0005-0000-0000-000022380000}"/>
    <cellStyle name="Normal 3 2 2 2 2 8 5 3" xfId="14398" xr:uid="{00000000-0005-0000-0000-000023380000}"/>
    <cellStyle name="Normal 3 2 2 2 2 8 6" xfId="14399" xr:uid="{00000000-0005-0000-0000-000024380000}"/>
    <cellStyle name="Normal 3 2 2 2 2 8 6 2" xfId="14400" xr:uid="{00000000-0005-0000-0000-000025380000}"/>
    <cellStyle name="Normal 3 2 2 2 2 8 7" xfId="14401" xr:uid="{00000000-0005-0000-0000-000026380000}"/>
    <cellStyle name="Normal 3 2 2 2 2 8 7 2" xfId="14402" xr:uid="{00000000-0005-0000-0000-000027380000}"/>
    <cellStyle name="Normal 3 2 2 2 2 8 8" xfId="14403" xr:uid="{00000000-0005-0000-0000-000028380000}"/>
    <cellStyle name="Normal 3 2 2 2 2 9" xfId="14404" xr:uid="{00000000-0005-0000-0000-000029380000}"/>
    <cellStyle name="Normal 3 2 2 2 2 9 2" xfId="14405" xr:uid="{00000000-0005-0000-0000-00002A380000}"/>
    <cellStyle name="Normal 3 2 2 2 2 9 2 2" xfId="14406" xr:uid="{00000000-0005-0000-0000-00002B380000}"/>
    <cellStyle name="Normal 3 2 2 2 2 9 2 2 2" xfId="14407" xr:uid="{00000000-0005-0000-0000-00002C380000}"/>
    <cellStyle name="Normal 3 2 2 2 2 9 2 2 2 2" xfId="14408" xr:uid="{00000000-0005-0000-0000-00002D380000}"/>
    <cellStyle name="Normal 3 2 2 2 2 9 2 2 2 2 2" xfId="14409" xr:uid="{00000000-0005-0000-0000-00002E380000}"/>
    <cellStyle name="Normal 3 2 2 2 2 9 2 2 2 3" xfId="14410" xr:uid="{00000000-0005-0000-0000-00002F380000}"/>
    <cellStyle name="Normal 3 2 2 2 2 9 2 2 3" xfId="14411" xr:uid="{00000000-0005-0000-0000-000030380000}"/>
    <cellStyle name="Normal 3 2 2 2 2 9 2 2 3 2" xfId="14412" xr:uid="{00000000-0005-0000-0000-000031380000}"/>
    <cellStyle name="Normal 3 2 2 2 2 9 2 2 4" xfId="14413" xr:uid="{00000000-0005-0000-0000-000032380000}"/>
    <cellStyle name="Normal 3 2 2 2 2 9 2 3" xfId="14414" xr:uid="{00000000-0005-0000-0000-000033380000}"/>
    <cellStyle name="Normal 3 2 2 2 2 9 2 3 2" xfId="14415" xr:uid="{00000000-0005-0000-0000-000034380000}"/>
    <cellStyle name="Normal 3 2 2 2 2 9 2 3 2 2" xfId="14416" xr:uid="{00000000-0005-0000-0000-000035380000}"/>
    <cellStyle name="Normal 3 2 2 2 2 9 2 3 3" xfId="14417" xr:uid="{00000000-0005-0000-0000-000036380000}"/>
    <cellStyle name="Normal 3 2 2 2 2 9 2 4" xfId="14418" xr:uid="{00000000-0005-0000-0000-000037380000}"/>
    <cellStyle name="Normal 3 2 2 2 2 9 2 4 2" xfId="14419" xr:uid="{00000000-0005-0000-0000-000038380000}"/>
    <cellStyle name="Normal 3 2 2 2 2 9 2 5" xfId="14420" xr:uid="{00000000-0005-0000-0000-000039380000}"/>
    <cellStyle name="Normal 3 2 2 2 2 9 3" xfId="14421" xr:uid="{00000000-0005-0000-0000-00003A380000}"/>
    <cellStyle name="Normal 3 2 2 2 2 9 3 2" xfId="14422" xr:uid="{00000000-0005-0000-0000-00003B380000}"/>
    <cellStyle name="Normal 3 2 2 2 2 9 3 2 2" xfId="14423" xr:uid="{00000000-0005-0000-0000-00003C380000}"/>
    <cellStyle name="Normal 3 2 2 2 2 9 3 2 2 2" xfId="14424" xr:uid="{00000000-0005-0000-0000-00003D380000}"/>
    <cellStyle name="Normal 3 2 2 2 2 9 3 2 3" xfId="14425" xr:uid="{00000000-0005-0000-0000-00003E380000}"/>
    <cellStyle name="Normal 3 2 2 2 2 9 3 3" xfId="14426" xr:uid="{00000000-0005-0000-0000-00003F380000}"/>
    <cellStyle name="Normal 3 2 2 2 2 9 3 3 2" xfId="14427" xr:uid="{00000000-0005-0000-0000-000040380000}"/>
    <cellStyle name="Normal 3 2 2 2 2 9 3 4" xfId="14428" xr:uid="{00000000-0005-0000-0000-000041380000}"/>
    <cellStyle name="Normal 3 2 2 2 2 9 4" xfId="14429" xr:uid="{00000000-0005-0000-0000-000042380000}"/>
    <cellStyle name="Normal 3 2 2 2 2 9 4 2" xfId="14430" xr:uid="{00000000-0005-0000-0000-000043380000}"/>
    <cellStyle name="Normal 3 2 2 2 2 9 4 2 2" xfId="14431" xr:uid="{00000000-0005-0000-0000-000044380000}"/>
    <cellStyle name="Normal 3 2 2 2 2 9 4 3" xfId="14432" xr:uid="{00000000-0005-0000-0000-000045380000}"/>
    <cellStyle name="Normal 3 2 2 2 2 9 5" xfId="14433" xr:uid="{00000000-0005-0000-0000-000046380000}"/>
    <cellStyle name="Normal 3 2 2 2 2 9 5 2" xfId="14434" xr:uid="{00000000-0005-0000-0000-000047380000}"/>
    <cellStyle name="Normal 3 2 2 2 2 9 6" xfId="14435" xr:uid="{00000000-0005-0000-0000-000048380000}"/>
    <cellStyle name="Normal 3 2 2 2 3" xfId="14436" xr:uid="{00000000-0005-0000-0000-000049380000}"/>
    <cellStyle name="Normal 3 2 2 2 3 10" xfId="14437" xr:uid="{00000000-0005-0000-0000-00004A380000}"/>
    <cellStyle name="Normal 3 2 2 2 3 10 2" xfId="14438" xr:uid="{00000000-0005-0000-0000-00004B380000}"/>
    <cellStyle name="Normal 3 2 2 2 3 10 2 2" xfId="14439" xr:uid="{00000000-0005-0000-0000-00004C380000}"/>
    <cellStyle name="Normal 3 2 2 2 3 10 2 2 2" xfId="14440" xr:uid="{00000000-0005-0000-0000-00004D380000}"/>
    <cellStyle name="Normal 3 2 2 2 3 10 2 3" xfId="14441" xr:uid="{00000000-0005-0000-0000-00004E380000}"/>
    <cellStyle name="Normal 3 2 2 2 3 10 3" xfId="14442" xr:uid="{00000000-0005-0000-0000-00004F380000}"/>
    <cellStyle name="Normal 3 2 2 2 3 10 3 2" xfId="14443" xr:uid="{00000000-0005-0000-0000-000050380000}"/>
    <cellStyle name="Normal 3 2 2 2 3 10 4" xfId="14444" xr:uid="{00000000-0005-0000-0000-000051380000}"/>
    <cellStyle name="Normal 3 2 2 2 3 11" xfId="14445" xr:uid="{00000000-0005-0000-0000-000052380000}"/>
    <cellStyle name="Normal 3 2 2 2 3 11 2" xfId="14446" xr:uid="{00000000-0005-0000-0000-000053380000}"/>
    <cellStyle name="Normal 3 2 2 2 3 11 2 2" xfId="14447" xr:uid="{00000000-0005-0000-0000-000054380000}"/>
    <cellStyle name="Normal 3 2 2 2 3 11 2 2 2" xfId="14448" xr:uid="{00000000-0005-0000-0000-000055380000}"/>
    <cellStyle name="Normal 3 2 2 2 3 11 2 3" xfId="14449" xr:uid="{00000000-0005-0000-0000-000056380000}"/>
    <cellStyle name="Normal 3 2 2 2 3 11 3" xfId="14450" xr:uid="{00000000-0005-0000-0000-000057380000}"/>
    <cellStyle name="Normal 3 2 2 2 3 11 3 2" xfId="14451" xr:uid="{00000000-0005-0000-0000-000058380000}"/>
    <cellStyle name="Normal 3 2 2 2 3 11 4" xfId="14452" xr:uid="{00000000-0005-0000-0000-000059380000}"/>
    <cellStyle name="Normal 3 2 2 2 3 12" xfId="14453" xr:uid="{00000000-0005-0000-0000-00005A380000}"/>
    <cellStyle name="Normal 3 2 2 2 3 12 2" xfId="14454" xr:uid="{00000000-0005-0000-0000-00005B380000}"/>
    <cellStyle name="Normal 3 2 2 2 3 12 2 2" xfId="14455" xr:uid="{00000000-0005-0000-0000-00005C380000}"/>
    <cellStyle name="Normal 3 2 2 2 3 12 2 2 2" xfId="14456" xr:uid="{00000000-0005-0000-0000-00005D380000}"/>
    <cellStyle name="Normal 3 2 2 2 3 12 2 3" xfId="14457" xr:uid="{00000000-0005-0000-0000-00005E380000}"/>
    <cellStyle name="Normal 3 2 2 2 3 12 3" xfId="14458" xr:uid="{00000000-0005-0000-0000-00005F380000}"/>
    <cellStyle name="Normal 3 2 2 2 3 12 3 2" xfId="14459" xr:uid="{00000000-0005-0000-0000-000060380000}"/>
    <cellStyle name="Normal 3 2 2 2 3 12 4" xfId="14460" xr:uid="{00000000-0005-0000-0000-000061380000}"/>
    <cellStyle name="Normal 3 2 2 2 3 13" xfId="14461" xr:uid="{00000000-0005-0000-0000-000062380000}"/>
    <cellStyle name="Normal 3 2 2 2 3 13 2" xfId="14462" xr:uid="{00000000-0005-0000-0000-000063380000}"/>
    <cellStyle name="Normal 3 2 2 2 3 13 2 2" xfId="14463" xr:uid="{00000000-0005-0000-0000-000064380000}"/>
    <cellStyle name="Normal 3 2 2 2 3 13 3" xfId="14464" xr:uid="{00000000-0005-0000-0000-000065380000}"/>
    <cellStyle name="Normal 3 2 2 2 3 14" xfId="14465" xr:uid="{00000000-0005-0000-0000-000066380000}"/>
    <cellStyle name="Normal 3 2 2 2 3 14 2" xfId="14466" xr:uid="{00000000-0005-0000-0000-000067380000}"/>
    <cellStyle name="Normal 3 2 2 2 3 15" xfId="14467" xr:uid="{00000000-0005-0000-0000-000068380000}"/>
    <cellStyle name="Normal 3 2 2 2 3 15 2" xfId="14468" xr:uid="{00000000-0005-0000-0000-000069380000}"/>
    <cellStyle name="Normal 3 2 2 2 3 16" xfId="14469" xr:uid="{00000000-0005-0000-0000-00006A380000}"/>
    <cellStyle name="Normal 3 2 2 2 3 2" xfId="14470" xr:uid="{00000000-0005-0000-0000-00006B380000}"/>
    <cellStyle name="Normal 3 2 2 2 3 2 10" xfId="14471" xr:uid="{00000000-0005-0000-0000-00006C380000}"/>
    <cellStyle name="Normal 3 2 2 2 3 2 2" xfId="14472" xr:uid="{00000000-0005-0000-0000-00006D380000}"/>
    <cellStyle name="Normal 3 2 2 2 3 2 2 2" xfId="14473" xr:uid="{00000000-0005-0000-0000-00006E380000}"/>
    <cellStyle name="Normal 3 2 2 2 3 2 2 2 2" xfId="14474" xr:uid="{00000000-0005-0000-0000-00006F380000}"/>
    <cellStyle name="Normal 3 2 2 2 3 2 2 2 2 2" xfId="14475" xr:uid="{00000000-0005-0000-0000-000070380000}"/>
    <cellStyle name="Normal 3 2 2 2 3 2 2 2 2 2 2" xfId="14476" xr:uid="{00000000-0005-0000-0000-000071380000}"/>
    <cellStyle name="Normal 3 2 2 2 3 2 2 2 2 2 2 2" xfId="14477" xr:uid="{00000000-0005-0000-0000-000072380000}"/>
    <cellStyle name="Normal 3 2 2 2 3 2 2 2 2 2 2 2 2" xfId="14478" xr:uid="{00000000-0005-0000-0000-000073380000}"/>
    <cellStyle name="Normal 3 2 2 2 3 2 2 2 2 2 2 3" xfId="14479" xr:uid="{00000000-0005-0000-0000-000074380000}"/>
    <cellStyle name="Normal 3 2 2 2 3 2 2 2 2 2 3" xfId="14480" xr:uid="{00000000-0005-0000-0000-000075380000}"/>
    <cellStyle name="Normal 3 2 2 2 3 2 2 2 2 2 3 2" xfId="14481" xr:uid="{00000000-0005-0000-0000-000076380000}"/>
    <cellStyle name="Normal 3 2 2 2 3 2 2 2 2 2 4" xfId="14482" xr:uid="{00000000-0005-0000-0000-000077380000}"/>
    <cellStyle name="Normal 3 2 2 2 3 2 2 2 2 3" xfId="14483" xr:uid="{00000000-0005-0000-0000-000078380000}"/>
    <cellStyle name="Normal 3 2 2 2 3 2 2 2 2 3 2" xfId="14484" xr:uid="{00000000-0005-0000-0000-000079380000}"/>
    <cellStyle name="Normal 3 2 2 2 3 2 2 2 2 3 2 2" xfId="14485" xr:uid="{00000000-0005-0000-0000-00007A380000}"/>
    <cellStyle name="Normal 3 2 2 2 3 2 2 2 2 3 3" xfId="14486" xr:uid="{00000000-0005-0000-0000-00007B380000}"/>
    <cellStyle name="Normal 3 2 2 2 3 2 2 2 2 4" xfId="14487" xr:uid="{00000000-0005-0000-0000-00007C380000}"/>
    <cellStyle name="Normal 3 2 2 2 3 2 2 2 2 4 2" xfId="14488" xr:uid="{00000000-0005-0000-0000-00007D380000}"/>
    <cellStyle name="Normal 3 2 2 2 3 2 2 2 2 5" xfId="14489" xr:uid="{00000000-0005-0000-0000-00007E380000}"/>
    <cellStyle name="Normal 3 2 2 2 3 2 2 2 3" xfId="14490" xr:uid="{00000000-0005-0000-0000-00007F380000}"/>
    <cellStyle name="Normal 3 2 2 2 3 2 2 2 3 2" xfId="14491" xr:uid="{00000000-0005-0000-0000-000080380000}"/>
    <cellStyle name="Normal 3 2 2 2 3 2 2 2 3 2 2" xfId="14492" xr:uid="{00000000-0005-0000-0000-000081380000}"/>
    <cellStyle name="Normal 3 2 2 2 3 2 2 2 3 2 2 2" xfId="14493" xr:uid="{00000000-0005-0000-0000-000082380000}"/>
    <cellStyle name="Normal 3 2 2 2 3 2 2 2 3 2 3" xfId="14494" xr:uid="{00000000-0005-0000-0000-000083380000}"/>
    <cellStyle name="Normal 3 2 2 2 3 2 2 2 3 3" xfId="14495" xr:uid="{00000000-0005-0000-0000-000084380000}"/>
    <cellStyle name="Normal 3 2 2 2 3 2 2 2 3 3 2" xfId="14496" xr:uid="{00000000-0005-0000-0000-000085380000}"/>
    <cellStyle name="Normal 3 2 2 2 3 2 2 2 3 4" xfId="14497" xr:uid="{00000000-0005-0000-0000-000086380000}"/>
    <cellStyle name="Normal 3 2 2 2 3 2 2 2 4" xfId="14498" xr:uid="{00000000-0005-0000-0000-000087380000}"/>
    <cellStyle name="Normal 3 2 2 2 3 2 2 2 4 2" xfId="14499" xr:uid="{00000000-0005-0000-0000-000088380000}"/>
    <cellStyle name="Normal 3 2 2 2 3 2 2 2 4 2 2" xfId="14500" xr:uid="{00000000-0005-0000-0000-000089380000}"/>
    <cellStyle name="Normal 3 2 2 2 3 2 2 2 4 2 2 2" xfId="14501" xr:uid="{00000000-0005-0000-0000-00008A380000}"/>
    <cellStyle name="Normal 3 2 2 2 3 2 2 2 4 2 3" xfId="14502" xr:uid="{00000000-0005-0000-0000-00008B380000}"/>
    <cellStyle name="Normal 3 2 2 2 3 2 2 2 4 3" xfId="14503" xr:uid="{00000000-0005-0000-0000-00008C380000}"/>
    <cellStyle name="Normal 3 2 2 2 3 2 2 2 4 3 2" xfId="14504" xr:uid="{00000000-0005-0000-0000-00008D380000}"/>
    <cellStyle name="Normal 3 2 2 2 3 2 2 2 4 4" xfId="14505" xr:uid="{00000000-0005-0000-0000-00008E380000}"/>
    <cellStyle name="Normal 3 2 2 2 3 2 2 2 5" xfId="14506" xr:uid="{00000000-0005-0000-0000-00008F380000}"/>
    <cellStyle name="Normal 3 2 2 2 3 2 2 2 5 2" xfId="14507" xr:uid="{00000000-0005-0000-0000-000090380000}"/>
    <cellStyle name="Normal 3 2 2 2 3 2 2 2 5 2 2" xfId="14508" xr:uid="{00000000-0005-0000-0000-000091380000}"/>
    <cellStyle name="Normal 3 2 2 2 3 2 2 2 5 3" xfId="14509" xr:uid="{00000000-0005-0000-0000-000092380000}"/>
    <cellStyle name="Normal 3 2 2 2 3 2 2 2 6" xfId="14510" xr:uid="{00000000-0005-0000-0000-000093380000}"/>
    <cellStyle name="Normal 3 2 2 2 3 2 2 2 6 2" xfId="14511" xr:uid="{00000000-0005-0000-0000-000094380000}"/>
    <cellStyle name="Normal 3 2 2 2 3 2 2 2 7" xfId="14512" xr:uid="{00000000-0005-0000-0000-000095380000}"/>
    <cellStyle name="Normal 3 2 2 2 3 2 2 2 7 2" xfId="14513" xr:uid="{00000000-0005-0000-0000-000096380000}"/>
    <cellStyle name="Normal 3 2 2 2 3 2 2 2 8" xfId="14514" xr:uid="{00000000-0005-0000-0000-000097380000}"/>
    <cellStyle name="Normal 3 2 2 2 3 2 2 3" xfId="14515" xr:uid="{00000000-0005-0000-0000-000098380000}"/>
    <cellStyle name="Normal 3 2 2 2 3 2 2 3 2" xfId="14516" xr:uid="{00000000-0005-0000-0000-000099380000}"/>
    <cellStyle name="Normal 3 2 2 2 3 2 2 3 2 2" xfId="14517" xr:uid="{00000000-0005-0000-0000-00009A380000}"/>
    <cellStyle name="Normal 3 2 2 2 3 2 2 3 2 2 2" xfId="14518" xr:uid="{00000000-0005-0000-0000-00009B380000}"/>
    <cellStyle name="Normal 3 2 2 2 3 2 2 3 2 2 2 2" xfId="14519" xr:uid="{00000000-0005-0000-0000-00009C380000}"/>
    <cellStyle name="Normal 3 2 2 2 3 2 2 3 2 2 3" xfId="14520" xr:uid="{00000000-0005-0000-0000-00009D380000}"/>
    <cellStyle name="Normal 3 2 2 2 3 2 2 3 2 3" xfId="14521" xr:uid="{00000000-0005-0000-0000-00009E380000}"/>
    <cellStyle name="Normal 3 2 2 2 3 2 2 3 2 3 2" xfId="14522" xr:uid="{00000000-0005-0000-0000-00009F380000}"/>
    <cellStyle name="Normal 3 2 2 2 3 2 2 3 2 4" xfId="14523" xr:uid="{00000000-0005-0000-0000-0000A0380000}"/>
    <cellStyle name="Normal 3 2 2 2 3 2 2 3 3" xfId="14524" xr:uid="{00000000-0005-0000-0000-0000A1380000}"/>
    <cellStyle name="Normal 3 2 2 2 3 2 2 3 3 2" xfId="14525" xr:uid="{00000000-0005-0000-0000-0000A2380000}"/>
    <cellStyle name="Normal 3 2 2 2 3 2 2 3 3 2 2" xfId="14526" xr:uid="{00000000-0005-0000-0000-0000A3380000}"/>
    <cellStyle name="Normal 3 2 2 2 3 2 2 3 3 3" xfId="14527" xr:uid="{00000000-0005-0000-0000-0000A4380000}"/>
    <cellStyle name="Normal 3 2 2 2 3 2 2 3 4" xfId="14528" xr:uid="{00000000-0005-0000-0000-0000A5380000}"/>
    <cellStyle name="Normal 3 2 2 2 3 2 2 3 4 2" xfId="14529" xr:uid="{00000000-0005-0000-0000-0000A6380000}"/>
    <cellStyle name="Normal 3 2 2 2 3 2 2 3 5" xfId="14530" xr:uid="{00000000-0005-0000-0000-0000A7380000}"/>
    <cellStyle name="Normal 3 2 2 2 3 2 2 4" xfId="14531" xr:uid="{00000000-0005-0000-0000-0000A8380000}"/>
    <cellStyle name="Normal 3 2 2 2 3 2 2 4 2" xfId="14532" xr:uid="{00000000-0005-0000-0000-0000A9380000}"/>
    <cellStyle name="Normal 3 2 2 2 3 2 2 4 2 2" xfId="14533" xr:uid="{00000000-0005-0000-0000-0000AA380000}"/>
    <cellStyle name="Normal 3 2 2 2 3 2 2 4 2 2 2" xfId="14534" xr:uid="{00000000-0005-0000-0000-0000AB380000}"/>
    <cellStyle name="Normal 3 2 2 2 3 2 2 4 2 3" xfId="14535" xr:uid="{00000000-0005-0000-0000-0000AC380000}"/>
    <cellStyle name="Normal 3 2 2 2 3 2 2 4 3" xfId="14536" xr:uid="{00000000-0005-0000-0000-0000AD380000}"/>
    <cellStyle name="Normal 3 2 2 2 3 2 2 4 3 2" xfId="14537" xr:uid="{00000000-0005-0000-0000-0000AE380000}"/>
    <cellStyle name="Normal 3 2 2 2 3 2 2 4 4" xfId="14538" xr:uid="{00000000-0005-0000-0000-0000AF380000}"/>
    <cellStyle name="Normal 3 2 2 2 3 2 2 5" xfId="14539" xr:uid="{00000000-0005-0000-0000-0000B0380000}"/>
    <cellStyle name="Normal 3 2 2 2 3 2 2 5 2" xfId="14540" xr:uid="{00000000-0005-0000-0000-0000B1380000}"/>
    <cellStyle name="Normal 3 2 2 2 3 2 2 5 2 2" xfId="14541" xr:uid="{00000000-0005-0000-0000-0000B2380000}"/>
    <cellStyle name="Normal 3 2 2 2 3 2 2 5 2 2 2" xfId="14542" xr:uid="{00000000-0005-0000-0000-0000B3380000}"/>
    <cellStyle name="Normal 3 2 2 2 3 2 2 5 2 3" xfId="14543" xr:uid="{00000000-0005-0000-0000-0000B4380000}"/>
    <cellStyle name="Normal 3 2 2 2 3 2 2 5 3" xfId="14544" xr:uid="{00000000-0005-0000-0000-0000B5380000}"/>
    <cellStyle name="Normal 3 2 2 2 3 2 2 5 3 2" xfId="14545" xr:uid="{00000000-0005-0000-0000-0000B6380000}"/>
    <cellStyle name="Normal 3 2 2 2 3 2 2 5 4" xfId="14546" xr:uid="{00000000-0005-0000-0000-0000B7380000}"/>
    <cellStyle name="Normal 3 2 2 2 3 2 2 6" xfId="14547" xr:uid="{00000000-0005-0000-0000-0000B8380000}"/>
    <cellStyle name="Normal 3 2 2 2 3 2 2 6 2" xfId="14548" xr:uid="{00000000-0005-0000-0000-0000B9380000}"/>
    <cellStyle name="Normal 3 2 2 2 3 2 2 6 2 2" xfId="14549" xr:uid="{00000000-0005-0000-0000-0000BA380000}"/>
    <cellStyle name="Normal 3 2 2 2 3 2 2 6 3" xfId="14550" xr:uid="{00000000-0005-0000-0000-0000BB380000}"/>
    <cellStyle name="Normal 3 2 2 2 3 2 2 7" xfId="14551" xr:uid="{00000000-0005-0000-0000-0000BC380000}"/>
    <cellStyle name="Normal 3 2 2 2 3 2 2 7 2" xfId="14552" xr:uid="{00000000-0005-0000-0000-0000BD380000}"/>
    <cellStyle name="Normal 3 2 2 2 3 2 2 8" xfId="14553" xr:uid="{00000000-0005-0000-0000-0000BE380000}"/>
    <cellStyle name="Normal 3 2 2 2 3 2 2 8 2" xfId="14554" xr:uid="{00000000-0005-0000-0000-0000BF380000}"/>
    <cellStyle name="Normal 3 2 2 2 3 2 2 9" xfId="14555" xr:uid="{00000000-0005-0000-0000-0000C0380000}"/>
    <cellStyle name="Normal 3 2 2 2 3 2 3" xfId="14556" xr:uid="{00000000-0005-0000-0000-0000C1380000}"/>
    <cellStyle name="Normal 3 2 2 2 3 2 3 2" xfId="14557" xr:uid="{00000000-0005-0000-0000-0000C2380000}"/>
    <cellStyle name="Normal 3 2 2 2 3 2 3 2 2" xfId="14558" xr:uid="{00000000-0005-0000-0000-0000C3380000}"/>
    <cellStyle name="Normal 3 2 2 2 3 2 3 2 2 2" xfId="14559" xr:uid="{00000000-0005-0000-0000-0000C4380000}"/>
    <cellStyle name="Normal 3 2 2 2 3 2 3 2 2 2 2" xfId="14560" xr:uid="{00000000-0005-0000-0000-0000C5380000}"/>
    <cellStyle name="Normal 3 2 2 2 3 2 3 2 2 2 2 2" xfId="14561" xr:uid="{00000000-0005-0000-0000-0000C6380000}"/>
    <cellStyle name="Normal 3 2 2 2 3 2 3 2 2 2 3" xfId="14562" xr:uid="{00000000-0005-0000-0000-0000C7380000}"/>
    <cellStyle name="Normal 3 2 2 2 3 2 3 2 2 3" xfId="14563" xr:uid="{00000000-0005-0000-0000-0000C8380000}"/>
    <cellStyle name="Normal 3 2 2 2 3 2 3 2 2 3 2" xfId="14564" xr:uid="{00000000-0005-0000-0000-0000C9380000}"/>
    <cellStyle name="Normal 3 2 2 2 3 2 3 2 2 4" xfId="14565" xr:uid="{00000000-0005-0000-0000-0000CA380000}"/>
    <cellStyle name="Normal 3 2 2 2 3 2 3 2 3" xfId="14566" xr:uid="{00000000-0005-0000-0000-0000CB380000}"/>
    <cellStyle name="Normal 3 2 2 2 3 2 3 2 3 2" xfId="14567" xr:uid="{00000000-0005-0000-0000-0000CC380000}"/>
    <cellStyle name="Normal 3 2 2 2 3 2 3 2 3 2 2" xfId="14568" xr:uid="{00000000-0005-0000-0000-0000CD380000}"/>
    <cellStyle name="Normal 3 2 2 2 3 2 3 2 3 3" xfId="14569" xr:uid="{00000000-0005-0000-0000-0000CE380000}"/>
    <cellStyle name="Normal 3 2 2 2 3 2 3 2 4" xfId="14570" xr:uid="{00000000-0005-0000-0000-0000CF380000}"/>
    <cellStyle name="Normal 3 2 2 2 3 2 3 2 4 2" xfId="14571" xr:uid="{00000000-0005-0000-0000-0000D0380000}"/>
    <cellStyle name="Normal 3 2 2 2 3 2 3 2 5" xfId="14572" xr:uid="{00000000-0005-0000-0000-0000D1380000}"/>
    <cellStyle name="Normal 3 2 2 2 3 2 3 3" xfId="14573" xr:uid="{00000000-0005-0000-0000-0000D2380000}"/>
    <cellStyle name="Normal 3 2 2 2 3 2 3 3 2" xfId="14574" xr:uid="{00000000-0005-0000-0000-0000D3380000}"/>
    <cellStyle name="Normal 3 2 2 2 3 2 3 3 2 2" xfId="14575" xr:uid="{00000000-0005-0000-0000-0000D4380000}"/>
    <cellStyle name="Normal 3 2 2 2 3 2 3 3 2 2 2" xfId="14576" xr:uid="{00000000-0005-0000-0000-0000D5380000}"/>
    <cellStyle name="Normal 3 2 2 2 3 2 3 3 2 3" xfId="14577" xr:uid="{00000000-0005-0000-0000-0000D6380000}"/>
    <cellStyle name="Normal 3 2 2 2 3 2 3 3 3" xfId="14578" xr:uid="{00000000-0005-0000-0000-0000D7380000}"/>
    <cellStyle name="Normal 3 2 2 2 3 2 3 3 3 2" xfId="14579" xr:uid="{00000000-0005-0000-0000-0000D8380000}"/>
    <cellStyle name="Normal 3 2 2 2 3 2 3 3 4" xfId="14580" xr:uid="{00000000-0005-0000-0000-0000D9380000}"/>
    <cellStyle name="Normal 3 2 2 2 3 2 3 4" xfId="14581" xr:uid="{00000000-0005-0000-0000-0000DA380000}"/>
    <cellStyle name="Normal 3 2 2 2 3 2 3 4 2" xfId="14582" xr:uid="{00000000-0005-0000-0000-0000DB380000}"/>
    <cellStyle name="Normal 3 2 2 2 3 2 3 4 2 2" xfId="14583" xr:uid="{00000000-0005-0000-0000-0000DC380000}"/>
    <cellStyle name="Normal 3 2 2 2 3 2 3 4 2 2 2" xfId="14584" xr:uid="{00000000-0005-0000-0000-0000DD380000}"/>
    <cellStyle name="Normal 3 2 2 2 3 2 3 4 2 3" xfId="14585" xr:uid="{00000000-0005-0000-0000-0000DE380000}"/>
    <cellStyle name="Normal 3 2 2 2 3 2 3 4 3" xfId="14586" xr:uid="{00000000-0005-0000-0000-0000DF380000}"/>
    <cellStyle name="Normal 3 2 2 2 3 2 3 4 3 2" xfId="14587" xr:uid="{00000000-0005-0000-0000-0000E0380000}"/>
    <cellStyle name="Normal 3 2 2 2 3 2 3 4 4" xfId="14588" xr:uid="{00000000-0005-0000-0000-0000E1380000}"/>
    <cellStyle name="Normal 3 2 2 2 3 2 3 5" xfId="14589" xr:uid="{00000000-0005-0000-0000-0000E2380000}"/>
    <cellStyle name="Normal 3 2 2 2 3 2 3 5 2" xfId="14590" xr:uid="{00000000-0005-0000-0000-0000E3380000}"/>
    <cellStyle name="Normal 3 2 2 2 3 2 3 5 2 2" xfId="14591" xr:uid="{00000000-0005-0000-0000-0000E4380000}"/>
    <cellStyle name="Normal 3 2 2 2 3 2 3 5 3" xfId="14592" xr:uid="{00000000-0005-0000-0000-0000E5380000}"/>
    <cellStyle name="Normal 3 2 2 2 3 2 3 6" xfId="14593" xr:uid="{00000000-0005-0000-0000-0000E6380000}"/>
    <cellStyle name="Normal 3 2 2 2 3 2 3 6 2" xfId="14594" xr:uid="{00000000-0005-0000-0000-0000E7380000}"/>
    <cellStyle name="Normal 3 2 2 2 3 2 3 7" xfId="14595" xr:uid="{00000000-0005-0000-0000-0000E8380000}"/>
    <cellStyle name="Normal 3 2 2 2 3 2 3 7 2" xfId="14596" xr:uid="{00000000-0005-0000-0000-0000E9380000}"/>
    <cellStyle name="Normal 3 2 2 2 3 2 3 8" xfId="14597" xr:uid="{00000000-0005-0000-0000-0000EA380000}"/>
    <cellStyle name="Normal 3 2 2 2 3 2 4" xfId="14598" xr:uid="{00000000-0005-0000-0000-0000EB380000}"/>
    <cellStyle name="Normal 3 2 2 2 3 2 4 2" xfId="14599" xr:uid="{00000000-0005-0000-0000-0000EC380000}"/>
    <cellStyle name="Normal 3 2 2 2 3 2 4 2 2" xfId="14600" xr:uid="{00000000-0005-0000-0000-0000ED380000}"/>
    <cellStyle name="Normal 3 2 2 2 3 2 4 2 2 2" xfId="14601" xr:uid="{00000000-0005-0000-0000-0000EE380000}"/>
    <cellStyle name="Normal 3 2 2 2 3 2 4 2 2 2 2" xfId="14602" xr:uid="{00000000-0005-0000-0000-0000EF380000}"/>
    <cellStyle name="Normal 3 2 2 2 3 2 4 2 2 3" xfId="14603" xr:uid="{00000000-0005-0000-0000-0000F0380000}"/>
    <cellStyle name="Normal 3 2 2 2 3 2 4 2 3" xfId="14604" xr:uid="{00000000-0005-0000-0000-0000F1380000}"/>
    <cellStyle name="Normal 3 2 2 2 3 2 4 2 3 2" xfId="14605" xr:uid="{00000000-0005-0000-0000-0000F2380000}"/>
    <cellStyle name="Normal 3 2 2 2 3 2 4 2 4" xfId="14606" xr:uid="{00000000-0005-0000-0000-0000F3380000}"/>
    <cellStyle name="Normal 3 2 2 2 3 2 4 3" xfId="14607" xr:uid="{00000000-0005-0000-0000-0000F4380000}"/>
    <cellStyle name="Normal 3 2 2 2 3 2 4 3 2" xfId="14608" xr:uid="{00000000-0005-0000-0000-0000F5380000}"/>
    <cellStyle name="Normal 3 2 2 2 3 2 4 3 2 2" xfId="14609" xr:uid="{00000000-0005-0000-0000-0000F6380000}"/>
    <cellStyle name="Normal 3 2 2 2 3 2 4 3 3" xfId="14610" xr:uid="{00000000-0005-0000-0000-0000F7380000}"/>
    <cellStyle name="Normal 3 2 2 2 3 2 4 4" xfId="14611" xr:uid="{00000000-0005-0000-0000-0000F8380000}"/>
    <cellStyle name="Normal 3 2 2 2 3 2 4 4 2" xfId="14612" xr:uid="{00000000-0005-0000-0000-0000F9380000}"/>
    <cellStyle name="Normal 3 2 2 2 3 2 4 5" xfId="14613" xr:uid="{00000000-0005-0000-0000-0000FA380000}"/>
    <cellStyle name="Normal 3 2 2 2 3 2 5" xfId="14614" xr:uid="{00000000-0005-0000-0000-0000FB380000}"/>
    <cellStyle name="Normal 3 2 2 2 3 2 5 2" xfId="14615" xr:uid="{00000000-0005-0000-0000-0000FC380000}"/>
    <cellStyle name="Normal 3 2 2 2 3 2 5 2 2" xfId="14616" xr:uid="{00000000-0005-0000-0000-0000FD380000}"/>
    <cellStyle name="Normal 3 2 2 2 3 2 5 2 2 2" xfId="14617" xr:uid="{00000000-0005-0000-0000-0000FE380000}"/>
    <cellStyle name="Normal 3 2 2 2 3 2 5 2 3" xfId="14618" xr:uid="{00000000-0005-0000-0000-0000FF380000}"/>
    <cellStyle name="Normal 3 2 2 2 3 2 5 3" xfId="14619" xr:uid="{00000000-0005-0000-0000-000000390000}"/>
    <cellStyle name="Normal 3 2 2 2 3 2 5 3 2" xfId="14620" xr:uid="{00000000-0005-0000-0000-000001390000}"/>
    <cellStyle name="Normal 3 2 2 2 3 2 5 4" xfId="14621" xr:uid="{00000000-0005-0000-0000-000002390000}"/>
    <cellStyle name="Normal 3 2 2 2 3 2 6" xfId="14622" xr:uid="{00000000-0005-0000-0000-000003390000}"/>
    <cellStyle name="Normal 3 2 2 2 3 2 6 2" xfId="14623" xr:uid="{00000000-0005-0000-0000-000004390000}"/>
    <cellStyle name="Normal 3 2 2 2 3 2 6 2 2" xfId="14624" xr:uid="{00000000-0005-0000-0000-000005390000}"/>
    <cellStyle name="Normal 3 2 2 2 3 2 6 2 2 2" xfId="14625" xr:uid="{00000000-0005-0000-0000-000006390000}"/>
    <cellStyle name="Normal 3 2 2 2 3 2 6 2 3" xfId="14626" xr:uid="{00000000-0005-0000-0000-000007390000}"/>
    <cellStyle name="Normal 3 2 2 2 3 2 6 3" xfId="14627" xr:uid="{00000000-0005-0000-0000-000008390000}"/>
    <cellStyle name="Normal 3 2 2 2 3 2 6 3 2" xfId="14628" xr:uid="{00000000-0005-0000-0000-000009390000}"/>
    <cellStyle name="Normal 3 2 2 2 3 2 6 4" xfId="14629" xr:uid="{00000000-0005-0000-0000-00000A390000}"/>
    <cellStyle name="Normal 3 2 2 2 3 2 7" xfId="14630" xr:uid="{00000000-0005-0000-0000-00000B390000}"/>
    <cellStyle name="Normal 3 2 2 2 3 2 7 2" xfId="14631" xr:uid="{00000000-0005-0000-0000-00000C390000}"/>
    <cellStyle name="Normal 3 2 2 2 3 2 7 2 2" xfId="14632" xr:uid="{00000000-0005-0000-0000-00000D390000}"/>
    <cellStyle name="Normal 3 2 2 2 3 2 7 3" xfId="14633" xr:uid="{00000000-0005-0000-0000-00000E390000}"/>
    <cellStyle name="Normal 3 2 2 2 3 2 8" xfId="14634" xr:uid="{00000000-0005-0000-0000-00000F390000}"/>
    <cellStyle name="Normal 3 2 2 2 3 2 8 2" xfId="14635" xr:uid="{00000000-0005-0000-0000-000010390000}"/>
    <cellStyle name="Normal 3 2 2 2 3 2 9" xfId="14636" xr:uid="{00000000-0005-0000-0000-000011390000}"/>
    <cellStyle name="Normal 3 2 2 2 3 2 9 2" xfId="14637" xr:uid="{00000000-0005-0000-0000-000012390000}"/>
    <cellStyle name="Normal 3 2 2 2 3 3" xfId="14638" xr:uid="{00000000-0005-0000-0000-000013390000}"/>
    <cellStyle name="Normal 3 2 2 2 3 3 10" xfId="14639" xr:uid="{00000000-0005-0000-0000-000014390000}"/>
    <cellStyle name="Normal 3 2 2 2 3 3 2" xfId="14640" xr:uid="{00000000-0005-0000-0000-000015390000}"/>
    <cellStyle name="Normal 3 2 2 2 3 3 2 2" xfId="14641" xr:uid="{00000000-0005-0000-0000-000016390000}"/>
    <cellStyle name="Normal 3 2 2 2 3 3 2 2 2" xfId="14642" xr:uid="{00000000-0005-0000-0000-000017390000}"/>
    <cellStyle name="Normal 3 2 2 2 3 3 2 2 2 2" xfId="14643" xr:uid="{00000000-0005-0000-0000-000018390000}"/>
    <cellStyle name="Normal 3 2 2 2 3 3 2 2 2 2 2" xfId="14644" xr:uid="{00000000-0005-0000-0000-000019390000}"/>
    <cellStyle name="Normal 3 2 2 2 3 3 2 2 2 2 2 2" xfId="14645" xr:uid="{00000000-0005-0000-0000-00001A390000}"/>
    <cellStyle name="Normal 3 2 2 2 3 3 2 2 2 2 2 2 2" xfId="14646" xr:uid="{00000000-0005-0000-0000-00001B390000}"/>
    <cellStyle name="Normal 3 2 2 2 3 3 2 2 2 2 2 3" xfId="14647" xr:uid="{00000000-0005-0000-0000-00001C390000}"/>
    <cellStyle name="Normal 3 2 2 2 3 3 2 2 2 2 3" xfId="14648" xr:uid="{00000000-0005-0000-0000-00001D390000}"/>
    <cellStyle name="Normal 3 2 2 2 3 3 2 2 2 2 3 2" xfId="14649" xr:uid="{00000000-0005-0000-0000-00001E390000}"/>
    <cellStyle name="Normal 3 2 2 2 3 3 2 2 2 2 4" xfId="14650" xr:uid="{00000000-0005-0000-0000-00001F390000}"/>
    <cellStyle name="Normal 3 2 2 2 3 3 2 2 2 3" xfId="14651" xr:uid="{00000000-0005-0000-0000-000020390000}"/>
    <cellStyle name="Normal 3 2 2 2 3 3 2 2 2 3 2" xfId="14652" xr:uid="{00000000-0005-0000-0000-000021390000}"/>
    <cellStyle name="Normal 3 2 2 2 3 3 2 2 2 3 2 2" xfId="14653" xr:uid="{00000000-0005-0000-0000-000022390000}"/>
    <cellStyle name="Normal 3 2 2 2 3 3 2 2 2 3 3" xfId="14654" xr:uid="{00000000-0005-0000-0000-000023390000}"/>
    <cellStyle name="Normal 3 2 2 2 3 3 2 2 2 4" xfId="14655" xr:uid="{00000000-0005-0000-0000-000024390000}"/>
    <cellStyle name="Normal 3 2 2 2 3 3 2 2 2 4 2" xfId="14656" xr:uid="{00000000-0005-0000-0000-000025390000}"/>
    <cellStyle name="Normal 3 2 2 2 3 3 2 2 2 5" xfId="14657" xr:uid="{00000000-0005-0000-0000-000026390000}"/>
    <cellStyle name="Normal 3 2 2 2 3 3 2 2 3" xfId="14658" xr:uid="{00000000-0005-0000-0000-000027390000}"/>
    <cellStyle name="Normal 3 2 2 2 3 3 2 2 3 2" xfId="14659" xr:uid="{00000000-0005-0000-0000-000028390000}"/>
    <cellStyle name="Normal 3 2 2 2 3 3 2 2 3 2 2" xfId="14660" xr:uid="{00000000-0005-0000-0000-000029390000}"/>
    <cellStyle name="Normal 3 2 2 2 3 3 2 2 3 2 2 2" xfId="14661" xr:uid="{00000000-0005-0000-0000-00002A390000}"/>
    <cellStyle name="Normal 3 2 2 2 3 3 2 2 3 2 3" xfId="14662" xr:uid="{00000000-0005-0000-0000-00002B390000}"/>
    <cellStyle name="Normal 3 2 2 2 3 3 2 2 3 3" xfId="14663" xr:uid="{00000000-0005-0000-0000-00002C390000}"/>
    <cellStyle name="Normal 3 2 2 2 3 3 2 2 3 3 2" xfId="14664" xr:uid="{00000000-0005-0000-0000-00002D390000}"/>
    <cellStyle name="Normal 3 2 2 2 3 3 2 2 3 4" xfId="14665" xr:uid="{00000000-0005-0000-0000-00002E390000}"/>
    <cellStyle name="Normal 3 2 2 2 3 3 2 2 4" xfId="14666" xr:uid="{00000000-0005-0000-0000-00002F390000}"/>
    <cellStyle name="Normal 3 2 2 2 3 3 2 2 4 2" xfId="14667" xr:uid="{00000000-0005-0000-0000-000030390000}"/>
    <cellStyle name="Normal 3 2 2 2 3 3 2 2 4 2 2" xfId="14668" xr:uid="{00000000-0005-0000-0000-000031390000}"/>
    <cellStyle name="Normal 3 2 2 2 3 3 2 2 4 2 2 2" xfId="14669" xr:uid="{00000000-0005-0000-0000-000032390000}"/>
    <cellStyle name="Normal 3 2 2 2 3 3 2 2 4 2 3" xfId="14670" xr:uid="{00000000-0005-0000-0000-000033390000}"/>
    <cellStyle name="Normal 3 2 2 2 3 3 2 2 4 3" xfId="14671" xr:uid="{00000000-0005-0000-0000-000034390000}"/>
    <cellStyle name="Normal 3 2 2 2 3 3 2 2 4 3 2" xfId="14672" xr:uid="{00000000-0005-0000-0000-000035390000}"/>
    <cellStyle name="Normal 3 2 2 2 3 3 2 2 4 4" xfId="14673" xr:uid="{00000000-0005-0000-0000-000036390000}"/>
    <cellStyle name="Normal 3 2 2 2 3 3 2 2 5" xfId="14674" xr:uid="{00000000-0005-0000-0000-000037390000}"/>
    <cellStyle name="Normal 3 2 2 2 3 3 2 2 5 2" xfId="14675" xr:uid="{00000000-0005-0000-0000-000038390000}"/>
    <cellStyle name="Normal 3 2 2 2 3 3 2 2 5 2 2" xfId="14676" xr:uid="{00000000-0005-0000-0000-000039390000}"/>
    <cellStyle name="Normal 3 2 2 2 3 3 2 2 5 3" xfId="14677" xr:uid="{00000000-0005-0000-0000-00003A390000}"/>
    <cellStyle name="Normal 3 2 2 2 3 3 2 2 6" xfId="14678" xr:uid="{00000000-0005-0000-0000-00003B390000}"/>
    <cellStyle name="Normal 3 2 2 2 3 3 2 2 6 2" xfId="14679" xr:uid="{00000000-0005-0000-0000-00003C390000}"/>
    <cellStyle name="Normal 3 2 2 2 3 3 2 2 7" xfId="14680" xr:uid="{00000000-0005-0000-0000-00003D390000}"/>
    <cellStyle name="Normal 3 2 2 2 3 3 2 2 7 2" xfId="14681" xr:uid="{00000000-0005-0000-0000-00003E390000}"/>
    <cellStyle name="Normal 3 2 2 2 3 3 2 2 8" xfId="14682" xr:uid="{00000000-0005-0000-0000-00003F390000}"/>
    <cellStyle name="Normal 3 2 2 2 3 3 2 3" xfId="14683" xr:uid="{00000000-0005-0000-0000-000040390000}"/>
    <cellStyle name="Normal 3 2 2 2 3 3 2 3 2" xfId="14684" xr:uid="{00000000-0005-0000-0000-000041390000}"/>
    <cellStyle name="Normal 3 2 2 2 3 3 2 3 2 2" xfId="14685" xr:uid="{00000000-0005-0000-0000-000042390000}"/>
    <cellStyle name="Normal 3 2 2 2 3 3 2 3 2 2 2" xfId="14686" xr:uid="{00000000-0005-0000-0000-000043390000}"/>
    <cellStyle name="Normal 3 2 2 2 3 3 2 3 2 2 2 2" xfId="14687" xr:uid="{00000000-0005-0000-0000-000044390000}"/>
    <cellStyle name="Normal 3 2 2 2 3 3 2 3 2 2 3" xfId="14688" xr:uid="{00000000-0005-0000-0000-000045390000}"/>
    <cellStyle name="Normal 3 2 2 2 3 3 2 3 2 3" xfId="14689" xr:uid="{00000000-0005-0000-0000-000046390000}"/>
    <cellStyle name="Normal 3 2 2 2 3 3 2 3 2 3 2" xfId="14690" xr:uid="{00000000-0005-0000-0000-000047390000}"/>
    <cellStyle name="Normal 3 2 2 2 3 3 2 3 2 4" xfId="14691" xr:uid="{00000000-0005-0000-0000-000048390000}"/>
    <cellStyle name="Normal 3 2 2 2 3 3 2 3 3" xfId="14692" xr:uid="{00000000-0005-0000-0000-000049390000}"/>
    <cellStyle name="Normal 3 2 2 2 3 3 2 3 3 2" xfId="14693" xr:uid="{00000000-0005-0000-0000-00004A390000}"/>
    <cellStyle name="Normal 3 2 2 2 3 3 2 3 3 2 2" xfId="14694" xr:uid="{00000000-0005-0000-0000-00004B390000}"/>
    <cellStyle name="Normal 3 2 2 2 3 3 2 3 3 3" xfId="14695" xr:uid="{00000000-0005-0000-0000-00004C390000}"/>
    <cellStyle name="Normal 3 2 2 2 3 3 2 3 4" xfId="14696" xr:uid="{00000000-0005-0000-0000-00004D390000}"/>
    <cellStyle name="Normal 3 2 2 2 3 3 2 3 4 2" xfId="14697" xr:uid="{00000000-0005-0000-0000-00004E390000}"/>
    <cellStyle name="Normal 3 2 2 2 3 3 2 3 5" xfId="14698" xr:uid="{00000000-0005-0000-0000-00004F390000}"/>
    <cellStyle name="Normal 3 2 2 2 3 3 2 4" xfId="14699" xr:uid="{00000000-0005-0000-0000-000050390000}"/>
    <cellStyle name="Normal 3 2 2 2 3 3 2 4 2" xfId="14700" xr:uid="{00000000-0005-0000-0000-000051390000}"/>
    <cellStyle name="Normal 3 2 2 2 3 3 2 4 2 2" xfId="14701" xr:uid="{00000000-0005-0000-0000-000052390000}"/>
    <cellStyle name="Normal 3 2 2 2 3 3 2 4 2 2 2" xfId="14702" xr:uid="{00000000-0005-0000-0000-000053390000}"/>
    <cellStyle name="Normal 3 2 2 2 3 3 2 4 2 3" xfId="14703" xr:uid="{00000000-0005-0000-0000-000054390000}"/>
    <cellStyle name="Normal 3 2 2 2 3 3 2 4 3" xfId="14704" xr:uid="{00000000-0005-0000-0000-000055390000}"/>
    <cellStyle name="Normal 3 2 2 2 3 3 2 4 3 2" xfId="14705" xr:uid="{00000000-0005-0000-0000-000056390000}"/>
    <cellStyle name="Normal 3 2 2 2 3 3 2 4 4" xfId="14706" xr:uid="{00000000-0005-0000-0000-000057390000}"/>
    <cellStyle name="Normal 3 2 2 2 3 3 2 5" xfId="14707" xr:uid="{00000000-0005-0000-0000-000058390000}"/>
    <cellStyle name="Normal 3 2 2 2 3 3 2 5 2" xfId="14708" xr:uid="{00000000-0005-0000-0000-000059390000}"/>
    <cellStyle name="Normal 3 2 2 2 3 3 2 5 2 2" xfId="14709" xr:uid="{00000000-0005-0000-0000-00005A390000}"/>
    <cellStyle name="Normal 3 2 2 2 3 3 2 5 2 2 2" xfId="14710" xr:uid="{00000000-0005-0000-0000-00005B390000}"/>
    <cellStyle name="Normal 3 2 2 2 3 3 2 5 2 3" xfId="14711" xr:uid="{00000000-0005-0000-0000-00005C390000}"/>
    <cellStyle name="Normal 3 2 2 2 3 3 2 5 3" xfId="14712" xr:uid="{00000000-0005-0000-0000-00005D390000}"/>
    <cellStyle name="Normal 3 2 2 2 3 3 2 5 3 2" xfId="14713" xr:uid="{00000000-0005-0000-0000-00005E390000}"/>
    <cellStyle name="Normal 3 2 2 2 3 3 2 5 4" xfId="14714" xr:uid="{00000000-0005-0000-0000-00005F390000}"/>
    <cellStyle name="Normal 3 2 2 2 3 3 2 6" xfId="14715" xr:uid="{00000000-0005-0000-0000-000060390000}"/>
    <cellStyle name="Normal 3 2 2 2 3 3 2 6 2" xfId="14716" xr:uid="{00000000-0005-0000-0000-000061390000}"/>
    <cellStyle name="Normal 3 2 2 2 3 3 2 6 2 2" xfId="14717" xr:uid="{00000000-0005-0000-0000-000062390000}"/>
    <cellStyle name="Normal 3 2 2 2 3 3 2 6 3" xfId="14718" xr:uid="{00000000-0005-0000-0000-000063390000}"/>
    <cellStyle name="Normal 3 2 2 2 3 3 2 7" xfId="14719" xr:uid="{00000000-0005-0000-0000-000064390000}"/>
    <cellStyle name="Normal 3 2 2 2 3 3 2 7 2" xfId="14720" xr:uid="{00000000-0005-0000-0000-000065390000}"/>
    <cellStyle name="Normal 3 2 2 2 3 3 2 8" xfId="14721" xr:uid="{00000000-0005-0000-0000-000066390000}"/>
    <cellStyle name="Normal 3 2 2 2 3 3 2 8 2" xfId="14722" xr:uid="{00000000-0005-0000-0000-000067390000}"/>
    <cellStyle name="Normal 3 2 2 2 3 3 2 9" xfId="14723" xr:uid="{00000000-0005-0000-0000-000068390000}"/>
    <cellStyle name="Normal 3 2 2 2 3 3 3" xfId="14724" xr:uid="{00000000-0005-0000-0000-000069390000}"/>
    <cellStyle name="Normal 3 2 2 2 3 3 3 2" xfId="14725" xr:uid="{00000000-0005-0000-0000-00006A390000}"/>
    <cellStyle name="Normal 3 2 2 2 3 3 3 2 2" xfId="14726" xr:uid="{00000000-0005-0000-0000-00006B390000}"/>
    <cellStyle name="Normal 3 2 2 2 3 3 3 2 2 2" xfId="14727" xr:uid="{00000000-0005-0000-0000-00006C390000}"/>
    <cellStyle name="Normal 3 2 2 2 3 3 3 2 2 2 2" xfId="14728" xr:uid="{00000000-0005-0000-0000-00006D390000}"/>
    <cellStyle name="Normal 3 2 2 2 3 3 3 2 2 2 2 2" xfId="14729" xr:uid="{00000000-0005-0000-0000-00006E390000}"/>
    <cellStyle name="Normal 3 2 2 2 3 3 3 2 2 2 3" xfId="14730" xr:uid="{00000000-0005-0000-0000-00006F390000}"/>
    <cellStyle name="Normal 3 2 2 2 3 3 3 2 2 3" xfId="14731" xr:uid="{00000000-0005-0000-0000-000070390000}"/>
    <cellStyle name="Normal 3 2 2 2 3 3 3 2 2 3 2" xfId="14732" xr:uid="{00000000-0005-0000-0000-000071390000}"/>
    <cellStyle name="Normal 3 2 2 2 3 3 3 2 2 4" xfId="14733" xr:uid="{00000000-0005-0000-0000-000072390000}"/>
    <cellStyle name="Normal 3 2 2 2 3 3 3 2 3" xfId="14734" xr:uid="{00000000-0005-0000-0000-000073390000}"/>
    <cellStyle name="Normal 3 2 2 2 3 3 3 2 3 2" xfId="14735" xr:uid="{00000000-0005-0000-0000-000074390000}"/>
    <cellStyle name="Normal 3 2 2 2 3 3 3 2 3 2 2" xfId="14736" xr:uid="{00000000-0005-0000-0000-000075390000}"/>
    <cellStyle name="Normal 3 2 2 2 3 3 3 2 3 3" xfId="14737" xr:uid="{00000000-0005-0000-0000-000076390000}"/>
    <cellStyle name="Normal 3 2 2 2 3 3 3 2 4" xfId="14738" xr:uid="{00000000-0005-0000-0000-000077390000}"/>
    <cellStyle name="Normal 3 2 2 2 3 3 3 2 4 2" xfId="14739" xr:uid="{00000000-0005-0000-0000-000078390000}"/>
    <cellStyle name="Normal 3 2 2 2 3 3 3 2 5" xfId="14740" xr:uid="{00000000-0005-0000-0000-000079390000}"/>
    <cellStyle name="Normal 3 2 2 2 3 3 3 3" xfId="14741" xr:uid="{00000000-0005-0000-0000-00007A390000}"/>
    <cellStyle name="Normal 3 2 2 2 3 3 3 3 2" xfId="14742" xr:uid="{00000000-0005-0000-0000-00007B390000}"/>
    <cellStyle name="Normal 3 2 2 2 3 3 3 3 2 2" xfId="14743" xr:uid="{00000000-0005-0000-0000-00007C390000}"/>
    <cellStyle name="Normal 3 2 2 2 3 3 3 3 2 2 2" xfId="14744" xr:uid="{00000000-0005-0000-0000-00007D390000}"/>
    <cellStyle name="Normal 3 2 2 2 3 3 3 3 2 3" xfId="14745" xr:uid="{00000000-0005-0000-0000-00007E390000}"/>
    <cellStyle name="Normal 3 2 2 2 3 3 3 3 3" xfId="14746" xr:uid="{00000000-0005-0000-0000-00007F390000}"/>
    <cellStyle name="Normal 3 2 2 2 3 3 3 3 3 2" xfId="14747" xr:uid="{00000000-0005-0000-0000-000080390000}"/>
    <cellStyle name="Normal 3 2 2 2 3 3 3 3 4" xfId="14748" xr:uid="{00000000-0005-0000-0000-000081390000}"/>
    <cellStyle name="Normal 3 2 2 2 3 3 3 4" xfId="14749" xr:uid="{00000000-0005-0000-0000-000082390000}"/>
    <cellStyle name="Normal 3 2 2 2 3 3 3 4 2" xfId="14750" xr:uid="{00000000-0005-0000-0000-000083390000}"/>
    <cellStyle name="Normal 3 2 2 2 3 3 3 4 2 2" xfId="14751" xr:uid="{00000000-0005-0000-0000-000084390000}"/>
    <cellStyle name="Normal 3 2 2 2 3 3 3 4 2 2 2" xfId="14752" xr:uid="{00000000-0005-0000-0000-000085390000}"/>
    <cellStyle name="Normal 3 2 2 2 3 3 3 4 2 3" xfId="14753" xr:uid="{00000000-0005-0000-0000-000086390000}"/>
    <cellStyle name="Normal 3 2 2 2 3 3 3 4 3" xfId="14754" xr:uid="{00000000-0005-0000-0000-000087390000}"/>
    <cellStyle name="Normal 3 2 2 2 3 3 3 4 3 2" xfId="14755" xr:uid="{00000000-0005-0000-0000-000088390000}"/>
    <cellStyle name="Normal 3 2 2 2 3 3 3 4 4" xfId="14756" xr:uid="{00000000-0005-0000-0000-000089390000}"/>
    <cellStyle name="Normal 3 2 2 2 3 3 3 5" xfId="14757" xr:uid="{00000000-0005-0000-0000-00008A390000}"/>
    <cellStyle name="Normal 3 2 2 2 3 3 3 5 2" xfId="14758" xr:uid="{00000000-0005-0000-0000-00008B390000}"/>
    <cellStyle name="Normal 3 2 2 2 3 3 3 5 2 2" xfId="14759" xr:uid="{00000000-0005-0000-0000-00008C390000}"/>
    <cellStyle name="Normal 3 2 2 2 3 3 3 5 3" xfId="14760" xr:uid="{00000000-0005-0000-0000-00008D390000}"/>
    <cellStyle name="Normal 3 2 2 2 3 3 3 6" xfId="14761" xr:uid="{00000000-0005-0000-0000-00008E390000}"/>
    <cellStyle name="Normal 3 2 2 2 3 3 3 6 2" xfId="14762" xr:uid="{00000000-0005-0000-0000-00008F390000}"/>
    <cellStyle name="Normal 3 2 2 2 3 3 3 7" xfId="14763" xr:uid="{00000000-0005-0000-0000-000090390000}"/>
    <cellStyle name="Normal 3 2 2 2 3 3 3 7 2" xfId="14764" xr:uid="{00000000-0005-0000-0000-000091390000}"/>
    <cellStyle name="Normal 3 2 2 2 3 3 3 8" xfId="14765" xr:uid="{00000000-0005-0000-0000-000092390000}"/>
    <cellStyle name="Normal 3 2 2 2 3 3 4" xfId="14766" xr:uid="{00000000-0005-0000-0000-000093390000}"/>
    <cellStyle name="Normal 3 2 2 2 3 3 4 2" xfId="14767" xr:uid="{00000000-0005-0000-0000-000094390000}"/>
    <cellStyle name="Normal 3 2 2 2 3 3 4 2 2" xfId="14768" xr:uid="{00000000-0005-0000-0000-000095390000}"/>
    <cellStyle name="Normal 3 2 2 2 3 3 4 2 2 2" xfId="14769" xr:uid="{00000000-0005-0000-0000-000096390000}"/>
    <cellStyle name="Normal 3 2 2 2 3 3 4 2 2 2 2" xfId="14770" xr:uid="{00000000-0005-0000-0000-000097390000}"/>
    <cellStyle name="Normal 3 2 2 2 3 3 4 2 2 3" xfId="14771" xr:uid="{00000000-0005-0000-0000-000098390000}"/>
    <cellStyle name="Normal 3 2 2 2 3 3 4 2 3" xfId="14772" xr:uid="{00000000-0005-0000-0000-000099390000}"/>
    <cellStyle name="Normal 3 2 2 2 3 3 4 2 3 2" xfId="14773" xr:uid="{00000000-0005-0000-0000-00009A390000}"/>
    <cellStyle name="Normal 3 2 2 2 3 3 4 2 4" xfId="14774" xr:uid="{00000000-0005-0000-0000-00009B390000}"/>
    <cellStyle name="Normal 3 2 2 2 3 3 4 3" xfId="14775" xr:uid="{00000000-0005-0000-0000-00009C390000}"/>
    <cellStyle name="Normal 3 2 2 2 3 3 4 3 2" xfId="14776" xr:uid="{00000000-0005-0000-0000-00009D390000}"/>
    <cellStyle name="Normal 3 2 2 2 3 3 4 3 2 2" xfId="14777" xr:uid="{00000000-0005-0000-0000-00009E390000}"/>
    <cellStyle name="Normal 3 2 2 2 3 3 4 3 3" xfId="14778" xr:uid="{00000000-0005-0000-0000-00009F390000}"/>
    <cellStyle name="Normal 3 2 2 2 3 3 4 4" xfId="14779" xr:uid="{00000000-0005-0000-0000-0000A0390000}"/>
    <cellStyle name="Normal 3 2 2 2 3 3 4 4 2" xfId="14780" xr:uid="{00000000-0005-0000-0000-0000A1390000}"/>
    <cellStyle name="Normal 3 2 2 2 3 3 4 5" xfId="14781" xr:uid="{00000000-0005-0000-0000-0000A2390000}"/>
    <cellStyle name="Normal 3 2 2 2 3 3 5" xfId="14782" xr:uid="{00000000-0005-0000-0000-0000A3390000}"/>
    <cellStyle name="Normal 3 2 2 2 3 3 5 2" xfId="14783" xr:uid="{00000000-0005-0000-0000-0000A4390000}"/>
    <cellStyle name="Normal 3 2 2 2 3 3 5 2 2" xfId="14784" xr:uid="{00000000-0005-0000-0000-0000A5390000}"/>
    <cellStyle name="Normal 3 2 2 2 3 3 5 2 2 2" xfId="14785" xr:uid="{00000000-0005-0000-0000-0000A6390000}"/>
    <cellStyle name="Normal 3 2 2 2 3 3 5 2 3" xfId="14786" xr:uid="{00000000-0005-0000-0000-0000A7390000}"/>
    <cellStyle name="Normal 3 2 2 2 3 3 5 3" xfId="14787" xr:uid="{00000000-0005-0000-0000-0000A8390000}"/>
    <cellStyle name="Normal 3 2 2 2 3 3 5 3 2" xfId="14788" xr:uid="{00000000-0005-0000-0000-0000A9390000}"/>
    <cellStyle name="Normal 3 2 2 2 3 3 5 4" xfId="14789" xr:uid="{00000000-0005-0000-0000-0000AA390000}"/>
    <cellStyle name="Normal 3 2 2 2 3 3 6" xfId="14790" xr:uid="{00000000-0005-0000-0000-0000AB390000}"/>
    <cellStyle name="Normal 3 2 2 2 3 3 6 2" xfId="14791" xr:uid="{00000000-0005-0000-0000-0000AC390000}"/>
    <cellStyle name="Normal 3 2 2 2 3 3 6 2 2" xfId="14792" xr:uid="{00000000-0005-0000-0000-0000AD390000}"/>
    <cellStyle name="Normal 3 2 2 2 3 3 6 2 2 2" xfId="14793" xr:uid="{00000000-0005-0000-0000-0000AE390000}"/>
    <cellStyle name="Normal 3 2 2 2 3 3 6 2 3" xfId="14794" xr:uid="{00000000-0005-0000-0000-0000AF390000}"/>
    <cellStyle name="Normal 3 2 2 2 3 3 6 3" xfId="14795" xr:uid="{00000000-0005-0000-0000-0000B0390000}"/>
    <cellStyle name="Normal 3 2 2 2 3 3 6 3 2" xfId="14796" xr:uid="{00000000-0005-0000-0000-0000B1390000}"/>
    <cellStyle name="Normal 3 2 2 2 3 3 6 4" xfId="14797" xr:uid="{00000000-0005-0000-0000-0000B2390000}"/>
    <cellStyle name="Normal 3 2 2 2 3 3 7" xfId="14798" xr:uid="{00000000-0005-0000-0000-0000B3390000}"/>
    <cellStyle name="Normal 3 2 2 2 3 3 7 2" xfId="14799" xr:uid="{00000000-0005-0000-0000-0000B4390000}"/>
    <cellStyle name="Normal 3 2 2 2 3 3 7 2 2" xfId="14800" xr:uid="{00000000-0005-0000-0000-0000B5390000}"/>
    <cellStyle name="Normal 3 2 2 2 3 3 7 3" xfId="14801" xr:uid="{00000000-0005-0000-0000-0000B6390000}"/>
    <cellStyle name="Normal 3 2 2 2 3 3 8" xfId="14802" xr:uid="{00000000-0005-0000-0000-0000B7390000}"/>
    <cellStyle name="Normal 3 2 2 2 3 3 8 2" xfId="14803" xr:uid="{00000000-0005-0000-0000-0000B8390000}"/>
    <cellStyle name="Normal 3 2 2 2 3 3 9" xfId="14804" xr:uid="{00000000-0005-0000-0000-0000B9390000}"/>
    <cellStyle name="Normal 3 2 2 2 3 3 9 2" xfId="14805" xr:uid="{00000000-0005-0000-0000-0000BA390000}"/>
    <cellStyle name="Normal 3 2 2 2 3 4" xfId="14806" xr:uid="{00000000-0005-0000-0000-0000BB390000}"/>
    <cellStyle name="Normal 3 2 2 2 3 4 10" xfId="14807" xr:uid="{00000000-0005-0000-0000-0000BC390000}"/>
    <cellStyle name="Normal 3 2 2 2 3 4 2" xfId="14808" xr:uid="{00000000-0005-0000-0000-0000BD390000}"/>
    <cellStyle name="Normal 3 2 2 2 3 4 2 2" xfId="14809" xr:uid="{00000000-0005-0000-0000-0000BE390000}"/>
    <cellStyle name="Normal 3 2 2 2 3 4 2 2 2" xfId="14810" xr:uid="{00000000-0005-0000-0000-0000BF390000}"/>
    <cellStyle name="Normal 3 2 2 2 3 4 2 2 2 2" xfId="14811" xr:uid="{00000000-0005-0000-0000-0000C0390000}"/>
    <cellStyle name="Normal 3 2 2 2 3 4 2 2 2 2 2" xfId="14812" xr:uid="{00000000-0005-0000-0000-0000C1390000}"/>
    <cellStyle name="Normal 3 2 2 2 3 4 2 2 2 2 2 2" xfId="14813" xr:uid="{00000000-0005-0000-0000-0000C2390000}"/>
    <cellStyle name="Normal 3 2 2 2 3 4 2 2 2 2 2 2 2" xfId="14814" xr:uid="{00000000-0005-0000-0000-0000C3390000}"/>
    <cellStyle name="Normal 3 2 2 2 3 4 2 2 2 2 2 3" xfId="14815" xr:uid="{00000000-0005-0000-0000-0000C4390000}"/>
    <cellStyle name="Normal 3 2 2 2 3 4 2 2 2 2 3" xfId="14816" xr:uid="{00000000-0005-0000-0000-0000C5390000}"/>
    <cellStyle name="Normal 3 2 2 2 3 4 2 2 2 2 3 2" xfId="14817" xr:uid="{00000000-0005-0000-0000-0000C6390000}"/>
    <cellStyle name="Normal 3 2 2 2 3 4 2 2 2 2 4" xfId="14818" xr:uid="{00000000-0005-0000-0000-0000C7390000}"/>
    <cellStyle name="Normal 3 2 2 2 3 4 2 2 2 3" xfId="14819" xr:uid="{00000000-0005-0000-0000-0000C8390000}"/>
    <cellStyle name="Normal 3 2 2 2 3 4 2 2 2 3 2" xfId="14820" xr:uid="{00000000-0005-0000-0000-0000C9390000}"/>
    <cellStyle name="Normal 3 2 2 2 3 4 2 2 2 3 2 2" xfId="14821" xr:uid="{00000000-0005-0000-0000-0000CA390000}"/>
    <cellStyle name="Normal 3 2 2 2 3 4 2 2 2 3 3" xfId="14822" xr:uid="{00000000-0005-0000-0000-0000CB390000}"/>
    <cellStyle name="Normal 3 2 2 2 3 4 2 2 2 4" xfId="14823" xr:uid="{00000000-0005-0000-0000-0000CC390000}"/>
    <cellStyle name="Normal 3 2 2 2 3 4 2 2 2 4 2" xfId="14824" xr:uid="{00000000-0005-0000-0000-0000CD390000}"/>
    <cellStyle name="Normal 3 2 2 2 3 4 2 2 2 5" xfId="14825" xr:uid="{00000000-0005-0000-0000-0000CE390000}"/>
    <cellStyle name="Normal 3 2 2 2 3 4 2 2 3" xfId="14826" xr:uid="{00000000-0005-0000-0000-0000CF390000}"/>
    <cellStyle name="Normal 3 2 2 2 3 4 2 2 3 2" xfId="14827" xr:uid="{00000000-0005-0000-0000-0000D0390000}"/>
    <cellStyle name="Normal 3 2 2 2 3 4 2 2 3 2 2" xfId="14828" xr:uid="{00000000-0005-0000-0000-0000D1390000}"/>
    <cellStyle name="Normal 3 2 2 2 3 4 2 2 3 2 2 2" xfId="14829" xr:uid="{00000000-0005-0000-0000-0000D2390000}"/>
    <cellStyle name="Normal 3 2 2 2 3 4 2 2 3 2 3" xfId="14830" xr:uid="{00000000-0005-0000-0000-0000D3390000}"/>
    <cellStyle name="Normal 3 2 2 2 3 4 2 2 3 3" xfId="14831" xr:uid="{00000000-0005-0000-0000-0000D4390000}"/>
    <cellStyle name="Normal 3 2 2 2 3 4 2 2 3 3 2" xfId="14832" xr:uid="{00000000-0005-0000-0000-0000D5390000}"/>
    <cellStyle name="Normal 3 2 2 2 3 4 2 2 3 4" xfId="14833" xr:uid="{00000000-0005-0000-0000-0000D6390000}"/>
    <cellStyle name="Normal 3 2 2 2 3 4 2 2 4" xfId="14834" xr:uid="{00000000-0005-0000-0000-0000D7390000}"/>
    <cellStyle name="Normal 3 2 2 2 3 4 2 2 4 2" xfId="14835" xr:uid="{00000000-0005-0000-0000-0000D8390000}"/>
    <cellStyle name="Normal 3 2 2 2 3 4 2 2 4 2 2" xfId="14836" xr:uid="{00000000-0005-0000-0000-0000D9390000}"/>
    <cellStyle name="Normal 3 2 2 2 3 4 2 2 4 2 2 2" xfId="14837" xr:uid="{00000000-0005-0000-0000-0000DA390000}"/>
    <cellStyle name="Normal 3 2 2 2 3 4 2 2 4 2 3" xfId="14838" xr:uid="{00000000-0005-0000-0000-0000DB390000}"/>
    <cellStyle name="Normal 3 2 2 2 3 4 2 2 4 3" xfId="14839" xr:uid="{00000000-0005-0000-0000-0000DC390000}"/>
    <cellStyle name="Normal 3 2 2 2 3 4 2 2 4 3 2" xfId="14840" xr:uid="{00000000-0005-0000-0000-0000DD390000}"/>
    <cellStyle name="Normal 3 2 2 2 3 4 2 2 4 4" xfId="14841" xr:uid="{00000000-0005-0000-0000-0000DE390000}"/>
    <cellStyle name="Normal 3 2 2 2 3 4 2 2 5" xfId="14842" xr:uid="{00000000-0005-0000-0000-0000DF390000}"/>
    <cellStyle name="Normal 3 2 2 2 3 4 2 2 5 2" xfId="14843" xr:uid="{00000000-0005-0000-0000-0000E0390000}"/>
    <cellStyle name="Normal 3 2 2 2 3 4 2 2 5 2 2" xfId="14844" xr:uid="{00000000-0005-0000-0000-0000E1390000}"/>
    <cellStyle name="Normal 3 2 2 2 3 4 2 2 5 3" xfId="14845" xr:uid="{00000000-0005-0000-0000-0000E2390000}"/>
    <cellStyle name="Normal 3 2 2 2 3 4 2 2 6" xfId="14846" xr:uid="{00000000-0005-0000-0000-0000E3390000}"/>
    <cellStyle name="Normal 3 2 2 2 3 4 2 2 6 2" xfId="14847" xr:uid="{00000000-0005-0000-0000-0000E4390000}"/>
    <cellStyle name="Normal 3 2 2 2 3 4 2 2 7" xfId="14848" xr:uid="{00000000-0005-0000-0000-0000E5390000}"/>
    <cellStyle name="Normal 3 2 2 2 3 4 2 2 7 2" xfId="14849" xr:uid="{00000000-0005-0000-0000-0000E6390000}"/>
    <cellStyle name="Normal 3 2 2 2 3 4 2 2 8" xfId="14850" xr:uid="{00000000-0005-0000-0000-0000E7390000}"/>
    <cellStyle name="Normal 3 2 2 2 3 4 2 3" xfId="14851" xr:uid="{00000000-0005-0000-0000-0000E8390000}"/>
    <cellStyle name="Normal 3 2 2 2 3 4 2 3 2" xfId="14852" xr:uid="{00000000-0005-0000-0000-0000E9390000}"/>
    <cellStyle name="Normal 3 2 2 2 3 4 2 3 2 2" xfId="14853" xr:uid="{00000000-0005-0000-0000-0000EA390000}"/>
    <cellStyle name="Normal 3 2 2 2 3 4 2 3 2 2 2" xfId="14854" xr:uid="{00000000-0005-0000-0000-0000EB390000}"/>
    <cellStyle name="Normal 3 2 2 2 3 4 2 3 2 2 2 2" xfId="14855" xr:uid="{00000000-0005-0000-0000-0000EC390000}"/>
    <cellStyle name="Normal 3 2 2 2 3 4 2 3 2 2 3" xfId="14856" xr:uid="{00000000-0005-0000-0000-0000ED390000}"/>
    <cellStyle name="Normal 3 2 2 2 3 4 2 3 2 3" xfId="14857" xr:uid="{00000000-0005-0000-0000-0000EE390000}"/>
    <cellStyle name="Normal 3 2 2 2 3 4 2 3 2 3 2" xfId="14858" xr:uid="{00000000-0005-0000-0000-0000EF390000}"/>
    <cellStyle name="Normal 3 2 2 2 3 4 2 3 2 4" xfId="14859" xr:uid="{00000000-0005-0000-0000-0000F0390000}"/>
    <cellStyle name="Normal 3 2 2 2 3 4 2 3 3" xfId="14860" xr:uid="{00000000-0005-0000-0000-0000F1390000}"/>
    <cellStyle name="Normal 3 2 2 2 3 4 2 3 3 2" xfId="14861" xr:uid="{00000000-0005-0000-0000-0000F2390000}"/>
    <cellStyle name="Normal 3 2 2 2 3 4 2 3 3 2 2" xfId="14862" xr:uid="{00000000-0005-0000-0000-0000F3390000}"/>
    <cellStyle name="Normal 3 2 2 2 3 4 2 3 3 3" xfId="14863" xr:uid="{00000000-0005-0000-0000-0000F4390000}"/>
    <cellStyle name="Normal 3 2 2 2 3 4 2 3 4" xfId="14864" xr:uid="{00000000-0005-0000-0000-0000F5390000}"/>
    <cellStyle name="Normal 3 2 2 2 3 4 2 3 4 2" xfId="14865" xr:uid="{00000000-0005-0000-0000-0000F6390000}"/>
    <cellStyle name="Normal 3 2 2 2 3 4 2 3 5" xfId="14866" xr:uid="{00000000-0005-0000-0000-0000F7390000}"/>
    <cellStyle name="Normal 3 2 2 2 3 4 2 4" xfId="14867" xr:uid="{00000000-0005-0000-0000-0000F8390000}"/>
    <cellStyle name="Normal 3 2 2 2 3 4 2 4 2" xfId="14868" xr:uid="{00000000-0005-0000-0000-0000F9390000}"/>
    <cellStyle name="Normal 3 2 2 2 3 4 2 4 2 2" xfId="14869" xr:uid="{00000000-0005-0000-0000-0000FA390000}"/>
    <cellStyle name="Normal 3 2 2 2 3 4 2 4 2 2 2" xfId="14870" xr:uid="{00000000-0005-0000-0000-0000FB390000}"/>
    <cellStyle name="Normal 3 2 2 2 3 4 2 4 2 3" xfId="14871" xr:uid="{00000000-0005-0000-0000-0000FC390000}"/>
    <cellStyle name="Normal 3 2 2 2 3 4 2 4 3" xfId="14872" xr:uid="{00000000-0005-0000-0000-0000FD390000}"/>
    <cellStyle name="Normal 3 2 2 2 3 4 2 4 3 2" xfId="14873" xr:uid="{00000000-0005-0000-0000-0000FE390000}"/>
    <cellStyle name="Normal 3 2 2 2 3 4 2 4 4" xfId="14874" xr:uid="{00000000-0005-0000-0000-0000FF390000}"/>
    <cellStyle name="Normal 3 2 2 2 3 4 2 5" xfId="14875" xr:uid="{00000000-0005-0000-0000-0000003A0000}"/>
    <cellStyle name="Normal 3 2 2 2 3 4 2 5 2" xfId="14876" xr:uid="{00000000-0005-0000-0000-0000013A0000}"/>
    <cellStyle name="Normal 3 2 2 2 3 4 2 5 2 2" xfId="14877" xr:uid="{00000000-0005-0000-0000-0000023A0000}"/>
    <cellStyle name="Normal 3 2 2 2 3 4 2 5 2 2 2" xfId="14878" xr:uid="{00000000-0005-0000-0000-0000033A0000}"/>
    <cellStyle name="Normal 3 2 2 2 3 4 2 5 2 3" xfId="14879" xr:uid="{00000000-0005-0000-0000-0000043A0000}"/>
    <cellStyle name="Normal 3 2 2 2 3 4 2 5 3" xfId="14880" xr:uid="{00000000-0005-0000-0000-0000053A0000}"/>
    <cellStyle name="Normal 3 2 2 2 3 4 2 5 3 2" xfId="14881" xr:uid="{00000000-0005-0000-0000-0000063A0000}"/>
    <cellStyle name="Normal 3 2 2 2 3 4 2 5 4" xfId="14882" xr:uid="{00000000-0005-0000-0000-0000073A0000}"/>
    <cellStyle name="Normal 3 2 2 2 3 4 2 6" xfId="14883" xr:uid="{00000000-0005-0000-0000-0000083A0000}"/>
    <cellStyle name="Normal 3 2 2 2 3 4 2 6 2" xfId="14884" xr:uid="{00000000-0005-0000-0000-0000093A0000}"/>
    <cellStyle name="Normal 3 2 2 2 3 4 2 6 2 2" xfId="14885" xr:uid="{00000000-0005-0000-0000-00000A3A0000}"/>
    <cellStyle name="Normal 3 2 2 2 3 4 2 6 3" xfId="14886" xr:uid="{00000000-0005-0000-0000-00000B3A0000}"/>
    <cellStyle name="Normal 3 2 2 2 3 4 2 7" xfId="14887" xr:uid="{00000000-0005-0000-0000-00000C3A0000}"/>
    <cellStyle name="Normal 3 2 2 2 3 4 2 7 2" xfId="14888" xr:uid="{00000000-0005-0000-0000-00000D3A0000}"/>
    <cellStyle name="Normal 3 2 2 2 3 4 2 8" xfId="14889" xr:uid="{00000000-0005-0000-0000-00000E3A0000}"/>
    <cellStyle name="Normal 3 2 2 2 3 4 2 8 2" xfId="14890" xr:uid="{00000000-0005-0000-0000-00000F3A0000}"/>
    <cellStyle name="Normal 3 2 2 2 3 4 2 9" xfId="14891" xr:uid="{00000000-0005-0000-0000-0000103A0000}"/>
    <cellStyle name="Normal 3 2 2 2 3 4 3" xfId="14892" xr:uid="{00000000-0005-0000-0000-0000113A0000}"/>
    <cellStyle name="Normal 3 2 2 2 3 4 3 2" xfId="14893" xr:uid="{00000000-0005-0000-0000-0000123A0000}"/>
    <cellStyle name="Normal 3 2 2 2 3 4 3 2 2" xfId="14894" xr:uid="{00000000-0005-0000-0000-0000133A0000}"/>
    <cellStyle name="Normal 3 2 2 2 3 4 3 2 2 2" xfId="14895" xr:uid="{00000000-0005-0000-0000-0000143A0000}"/>
    <cellStyle name="Normal 3 2 2 2 3 4 3 2 2 2 2" xfId="14896" xr:uid="{00000000-0005-0000-0000-0000153A0000}"/>
    <cellStyle name="Normal 3 2 2 2 3 4 3 2 2 2 2 2" xfId="14897" xr:uid="{00000000-0005-0000-0000-0000163A0000}"/>
    <cellStyle name="Normal 3 2 2 2 3 4 3 2 2 2 3" xfId="14898" xr:uid="{00000000-0005-0000-0000-0000173A0000}"/>
    <cellStyle name="Normal 3 2 2 2 3 4 3 2 2 3" xfId="14899" xr:uid="{00000000-0005-0000-0000-0000183A0000}"/>
    <cellStyle name="Normal 3 2 2 2 3 4 3 2 2 3 2" xfId="14900" xr:uid="{00000000-0005-0000-0000-0000193A0000}"/>
    <cellStyle name="Normal 3 2 2 2 3 4 3 2 2 4" xfId="14901" xr:uid="{00000000-0005-0000-0000-00001A3A0000}"/>
    <cellStyle name="Normal 3 2 2 2 3 4 3 2 3" xfId="14902" xr:uid="{00000000-0005-0000-0000-00001B3A0000}"/>
    <cellStyle name="Normal 3 2 2 2 3 4 3 2 3 2" xfId="14903" xr:uid="{00000000-0005-0000-0000-00001C3A0000}"/>
    <cellStyle name="Normal 3 2 2 2 3 4 3 2 3 2 2" xfId="14904" xr:uid="{00000000-0005-0000-0000-00001D3A0000}"/>
    <cellStyle name="Normal 3 2 2 2 3 4 3 2 3 3" xfId="14905" xr:uid="{00000000-0005-0000-0000-00001E3A0000}"/>
    <cellStyle name="Normal 3 2 2 2 3 4 3 2 4" xfId="14906" xr:uid="{00000000-0005-0000-0000-00001F3A0000}"/>
    <cellStyle name="Normal 3 2 2 2 3 4 3 2 4 2" xfId="14907" xr:uid="{00000000-0005-0000-0000-0000203A0000}"/>
    <cellStyle name="Normal 3 2 2 2 3 4 3 2 5" xfId="14908" xr:uid="{00000000-0005-0000-0000-0000213A0000}"/>
    <cellStyle name="Normal 3 2 2 2 3 4 3 3" xfId="14909" xr:uid="{00000000-0005-0000-0000-0000223A0000}"/>
    <cellStyle name="Normal 3 2 2 2 3 4 3 3 2" xfId="14910" xr:uid="{00000000-0005-0000-0000-0000233A0000}"/>
    <cellStyle name="Normal 3 2 2 2 3 4 3 3 2 2" xfId="14911" xr:uid="{00000000-0005-0000-0000-0000243A0000}"/>
    <cellStyle name="Normal 3 2 2 2 3 4 3 3 2 2 2" xfId="14912" xr:uid="{00000000-0005-0000-0000-0000253A0000}"/>
    <cellStyle name="Normal 3 2 2 2 3 4 3 3 2 3" xfId="14913" xr:uid="{00000000-0005-0000-0000-0000263A0000}"/>
    <cellStyle name="Normal 3 2 2 2 3 4 3 3 3" xfId="14914" xr:uid="{00000000-0005-0000-0000-0000273A0000}"/>
    <cellStyle name="Normal 3 2 2 2 3 4 3 3 3 2" xfId="14915" xr:uid="{00000000-0005-0000-0000-0000283A0000}"/>
    <cellStyle name="Normal 3 2 2 2 3 4 3 3 4" xfId="14916" xr:uid="{00000000-0005-0000-0000-0000293A0000}"/>
    <cellStyle name="Normal 3 2 2 2 3 4 3 4" xfId="14917" xr:uid="{00000000-0005-0000-0000-00002A3A0000}"/>
    <cellStyle name="Normal 3 2 2 2 3 4 3 4 2" xfId="14918" xr:uid="{00000000-0005-0000-0000-00002B3A0000}"/>
    <cellStyle name="Normal 3 2 2 2 3 4 3 4 2 2" xfId="14919" xr:uid="{00000000-0005-0000-0000-00002C3A0000}"/>
    <cellStyle name="Normal 3 2 2 2 3 4 3 4 2 2 2" xfId="14920" xr:uid="{00000000-0005-0000-0000-00002D3A0000}"/>
    <cellStyle name="Normal 3 2 2 2 3 4 3 4 2 3" xfId="14921" xr:uid="{00000000-0005-0000-0000-00002E3A0000}"/>
    <cellStyle name="Normal 3 2 2 2 3 4 3 4 3" xfId="14922" xr:uid="{00000000-0005-0000-0000-00002F3A0000}"/>
    <cellStyle name="Normal 3 2 2 2 3 4 3 4 3 2" xfId="14923" xr:uid="{00000000-0005-0000-0000-0000303A0000}"/>
    <cellStyle name="Normal 3 2 2 2 3 4 3 4 4" xfId="14924" xr:uid="{00000000-0005-0000-0000-0000313A0000}"/>
    <cellStyle name="Normal 3 2 2 2 3 4 3 5" xfId="14925" xr:uid="{00000000-0005-0000-0000-0000323A0000}"/>
    <cellStyle name="Normal 3 2 2 2 3 4 3 5 2" xfId="14926" xr:uid="{00000000-0005-0000-0000-0000333A0000}"/>
    <cellStyle name="Normal 3 2 2 2 3 4 3 5 2 2" xfId="14927" xr:uid="{00000000-0005-0000-0000-0000343A0000}"/>
    <cellStyle name="Normal 3 2 2 2 3 4 3 5 3" xfId="14928" xr:uid="{00000000-0005-0000-0000-0000353A0000}"/>
    <cellStyle name="Normal 3 2 2 2 3 4 3 6" xfId="14929" xr:uid="{00000000-0005-0000-0000-0000363A0000}"/>
    <cellStyle name="Normal 3 2 2 2 3 4 3 6 2" xfId="14930" xr:uid="{00000000-0005-0000-0000-0000373A0000}"/>
    <cellStyle name="Normal 3 2 2 2 3 4 3 7" xfId="14931" xr:uid="{00000000-0005-0000-0000-0000383A0000}"/>
    <cellStyle name="Normal 3 2 2 2 3 4 3 7 2" xfId="14932" xr:uid="{00000000-0005-0000-0000-0000393A0000}"/>
    <cellStyle name="Normal 3 2 2 2 3 4 3 8" xfId="14933" xr:uid="{00000000-0005-0000-0000-00003A3A0000}"/>
    <cellStyle name="Normal 3 2 2 2 3 4 4" xfId="14934" xr:uid="{00000000-0005-0000-0000-00003B3A0000}"/>
    <cellStyle name="Normal 3 2 2 2 3 4 4 2" xfId="14935" xr:uid="{00000000-0005-0000-0000-00003C3A0000}"/>
    <cellStyle name="Normal 3 2 2 2 3 4 4 2 2" xfId="14936" xr:uid="{00000000-0005-0000-0000-00003D3A0000}"/>
    <cellStyle name="Normal 3 2 2 2 3 4 4 2 2 2" xfId="14937" xr:uid="{00000000-0005-0000-0000-00003E3A0000}"/>
    <cellStyle name="Normal 3 2 2 2 3 4 4 2 2 2 2" xfId="14938" xr:uid="{00000000-0005-0000-0000-00003F3A0000}"/>
    <cellStyle name="Normal 3 2 2 2 3 4 4 2 2 3" xfId="14939" xr:uid="{00000000-0005-0000-0000-0000403A0000}"/>
    <cellStyle name="Normal 3 2 2 2 3 4 4 2 3" xfId="14940" xr:uid="{00000000-0005-0000-0000-0000413A0000}"/>
    <cellStyle name="Normal 3 2 2 2 3 4 4 2 3 2" xfId="14941" xr:uid="{00000000-0005-0000-0000-0000423A0000}"/>
    <cellStyle name="Normal 3 2 2 2 3 4 4 2 4" xfId="14942" xr:uid="{00000000-0005-0000-0000-0000433A0000}"/>
    <cellStyle name="Normal 3 2 2 2 3 4 4 3" xfId="14943" xr:uid="{00000000-0005-0000-0000-0000443A0000}"/>
    <cellStyle name="Normal 3 2 2 2 3 4 4 3 2" xfId="14944" xr:uid="{00000000-0005-0000-0000-0000453A0000}"/>
    <cellStyle name="Normal 3 2 2 2 3 4 4 3 2 2" xfId="14945" xr:uid="{00000000-0005-0000-0000-0000463A0000}"/>
    <cellStyle name="Normal 3 2 2 2 3 4 4 3 3" xfId="14946" xr:uid="{00000000-0005-0000-0000-0000473A0000}"/>
    <cellStyle name="Normal 3 2 2 2 3 4 4 4" xfId="14947" xr:uid="{00000000-0005-0000-0000-0000483A0000}"/>
    <cellStyle name="Normal 3 2 2 2 3 4 4 4 2" xfId="14948" xr:uid="{00000000-0005-0000-0000-0000493A0000}"/>
    <cellStyle name="Normal 3 2 2 2 3 4 4 5" xfId="14949" xr:uid="{00000000-0005-0000-0000-00004A3A0000}"/>
    <cellStyle name="Normal 3 2 2 2 3 4 5" xfId="14950" xr:uid="{00000000-0005-0000-0000-00004B3A0000}"/>
    <cellStyle name="Normal 3 2 2 2 3 4 5 2" xfId="14951" xr:uid="{00000000-0005-0000-0000-00004C3A0000}"/>
    <cellStyle name="Normal 3 2 2 2 3 4 5 2 2" xfId="14952" xr:uid="{00000000-0005-0000-0000-00004D3A0000}"/>
    <cellStyle name="Normal 3 2 2 2 3 4 5 2 2 2" xfId="14953" xr:uid="{00000000-0005-0000-0000-00004E3A0000}"/>
    <cellStyle name="Normal 3 2 2 2 3 4 5 2 3" xfId="14954" xr:uid="{00000000-0005-0000-0000-00004F3A0000}"/>
    <cellStyle name="Normal 3 2 2 2 3 4 5 3" xfId="14955" xr:uid="{00000000-0005-0000-0000-0000503A0000}"/>
    <cellStyle name="Normal 3 2 2 2 3 4 5 3 2" xfId="14956" xr:uid="{00000000-0005-0000-0000-0000513A0000}"/>
    <cellStyle name="Normal 3 2 2 2 3 4 5 4" xfId="14957" xr:uid="{00000000-0005-0000-0000-0000523A0000}"/>
    <cellStyle name="Normal 3 2 2 2 3 4 6" xfId="14958" xr:uid="{00000000-0005-0000-0000-0000533A0000}"/>
    <cellStyle name="Normal 3 2 2 2 3 4 6 2" xfId="14959" xr:uid="{00000000-0005-0000-0000-0000543A0000}"/>
    <cellStyle name="Normal 3 2 2 2 3 4 6 2 2" xfId="14960" xr:uid="{00000000-0005-0000-0000-0000553A0000}"/>
    <cellStyle name="Normal 3 2 2 2 3 4 6 2 2 2" xfId="14961" xr:uid="{00000000-0005-0000-0000-0000563A0000}"/>
    <cellStyle name="Normal 3 2 2 2 3 4 6 2 3" xfId="14962" xr:uid="{00000000-0005-0000-0000-0000573A0000}"/>
    <cellStyle name="Normal 3 2 2 2 3 4 6 3" xfId="14963" xr:uid="{00000000-0005-0000-0000-0000583A0000}"/>
    <cellStyle name="Normal 3 2 2 2 3 4 6 3 2" xfId="14964" xr:uid="{00000000-0005-0000-0000-0000593A0000}"/>
    <cellStyle name="Normal 3 2 2 2 3 4 6 4" xfId="14965" xr:uid="{00000000-0005-0000-0000-00005A3A0000}"/>
    <cellStyle name="Normal 3 2 2 2 3 4 7" xfId="14966" xr:uid="{00000000-0005-0000-0000-00005B3A0000}"/>
    <cellStyle name="Normal 3 2 2 2 3 4 7 2" xfId="14967" xr:uid="{00000000-0005-0000-0000-00005C3A0000}"/>
    <cellStyle name="Normal 3 2 2 2 3 4 7 2 2" xfId="14968" xr:uid="{00000000-0005-0000-0000-00005D3A0000}"/>
    <cellStyle name="Normal 3 2 2 2 3 4 7 3" xfId="14969" xr:uid="{00000000-0005-0000-0000-00005E3A0000}"/>
    <cellStyle name="Normal 3 2 2 2 3 4 8" xfId="14970" xr:uid="{00000000-0005-0000-0000-00005F3A0000}"/>
    <cellStyle name="Normal 3 2 2 2 3 4 8 2" xfId="14971" xr:uid="{00000000-0005-0000-0000-0000603A0000}"/>
    <cellStyle name="Normal 3 2 2 2 3 4 9" xfId="14972" xr:uid="{00000000-0005-0000-0000-0000613A0000}"/>
    <cellStyle name="Normal 3 2 2 2 3 4 9 2" xfId="14973" xr:uid="{00000000-0005-0000-0000-0000623A0000}"/>
    <cellStyle name="Normal 3 2 2 2 3 5" xfId="14974" xr:uid="{00000000-0005-0000-0000-0000633A0000}"/>
    <cellStyle name="Normal 3 2 2 2 3 5 2" xfId="14975" xr:uid="{00000000-0005-0000-0000-0000643A0000}"/>
    <cellStyle name="Normal 3 2 2 2 3 5 2 2" xfId="14976" xr:uid="{00000000-0005-0000-0000-0000653A0000}"/>
    <cellStyle name="Normal 3 2 2 2 3 5 2 2 2" xfId="14977" xr:uid="{00000000-0005-0000-0000-0000663A0000}"/>
    <cellStyle name="Normal 3 2 2 2 3 5 2 2 2 2" xfId="14978" xr:uid="{00000000-0005-0000-0000-0000673A0000}"/>
    <cellStyle name="Normal 3 2 2 2 3 5 2 2 2 2 2" xfId="14979" xr:uid="{00000000-0005-0000-0000-0000683A0000}"/>
    <cellStyle name="Normal 3 2 2 2 3 5 2 2 2 2 2 2" xfId="14980" xr:uid="{00000000-0005-0000-0000-0000693A0000}"/>
    <cellStyle name="Normal 3 2 2 2 3 5 2 2 2 2 3" xfId="14981" xr:uid="{00000000-0005-0000-0000-00006A3A0000}"/>
    <cellStyle name="Normal 3 2 2 2 3 5 2 2 2 3" xfId="14982" xr:uid="{00000000-0005-0000-0000-00006B3A0000}"/>
    <cellStyle name="Normal 3 2 2 2 3 5 2 2 2 3 2" xfId="14983" xr:uid="{00000000-0005-0000-0000-00006C3A0000}"/>
    <cellStyle name="Normal 3 2 2 2 3 5 2 2 2 4" xfId="14984" xr:uid="{00000000-0005-0000-0000-00006D3A0000}"/>
    <cellStyle name="Normal 3 2 2 2 3 5 2 2 3" xfId="14985" xr:uid="{00000000-0005-0000-0000-00006E3A0000}"/>
    <cellStyle name="Normal 3 2 2 2 3 5 2 2 3 2" xfId="14986" xr:uid="{00000000-0005-0000-0000-00006F3A0000}"/>
    <cellStyle name="Normal 3 2 2 2 3 5 2 2 3 2 2" xfId="14987" xr:uid="{00000000-0005-0000-0000-0000703A0000}"/>
    <cellStyle name="Normal 3 2 2 2 3 5 2 2 3 3" xfId="14988" xr:uid="{00000000-0005-0000-0000-0000713A0000}"/>
    <cellStyle name="Normal 3 2 2 2 3 5 2 2 4" xfId="14989" xr:uid="{00000000-0005-0000-0000-0000723A0000}"/>
    <cellStyle name="Normal 3 2 2 2 3 5 2 2 4 2" xfId="14990" xr:uid="{00000000-0005-0000-0000-0000733A0000}"/>
    <cellStyle name="Normal 3 2 2 2 3 5 2 2 5" xfId="14991" xr:uid="{00000000-0005-0000-0000-0000743A0000}"/>
    <cellStyle name="Normal 3 2 2 2 3 5 2 3" xfId="14992" xr:uid="{00000000-0005-0000-0000-0000753A0000}"/>
    <cellStyle name="Normal 3 2 2 2 3 5 2 3 2" xfId="14993" xr:uid="{00000000-0005-0000-0000-0000763A0000}"/>
    <cellStyle name="Normal 3 2 2 2 3 5 2 3 2 2" xfId="14994" xr:uid="{00000000-0005-0000-0000-0000773A0000}"/>
    <cellStyle name="Normal 3 2 2 2 3 5 2 3 2 2 2" xfId="14995" xr:uid="{00000000-0005-0000-0000-0000783A0000}"/>
    <cellStyle name="Normal 3 2 2 2 3 5 2 3 2 3" xfId="14996" xr:uid="{00000000-0005-0000-0000-0000793A0000}"/>
    <cellStyle name="Normal 3 2 2 2 3 5 2 3 3" xfId="14997" xr:uid="{00000000-0005-0000-0000-00007A3A0000}"/>
    <cellStyle name="Normal 3 2 2 2 3 5 2 3 3 2" xfId="14998" xr:uid="{00000000-0005-0000-0000-00007B3A0000}"/>
    <cellStyle name="Normal 3 2 2 2 3 5 2 3 4" xfId="14999" xr:uid="{00000000-0005-0000-0000-00007C3A0000}"/>
    <cellStyle name="Normal 3 2 2 2 3 5 2 4" xfId="15000" xr:uid="{00000000-0005-0000-0000-00007D3A0000}"/>
    <cellStyle name="Normal 3 2 2 2 3 5 2 4 2" xfId="15001" xr:uid="{00000000-0005-0000-0000-00007E3A0000}"/>
    <cellStyle name="Normal 3 2 2 2 3 5 2 4 2 2" xfId="15002" xr:uid="{00000000-0005-0000-0000-00007F3A0000}"/>
    <cellStyle name="Normal 3 2 2 2 3 5 2 4 2 2 2" xfId="15003" xr:uid="{00000000-0005-0000-0000-0000803A0000}"/>
    <cellStyle name="Normal 3 2 2 2 3 5 2 4 2 3" xfId="15004" xr:uid="{00000000-0005-0000-0000-0000813A0000}"/>
    <cellStyle name="Normal 3 2 2 2 3 5 2 4 3" xfId="15005" xr:uid="{00000000-0005-0000-0000-0000823A0000}"/>
    <cellStyle name="Normal 3 2 2 2 3 5 2 4 3 2" xfId="15006" xr:uid="{00000000-0005-0000-0000-0000833A0000}"/>
    <cellStyle name="Normal 3 2 2 2 3 5 2 4 4" xfId="15007" xr:uid="{00000000-0005-0000-0000-0000843A0000}"/>
    <cellStyle name="Normal 3 2 2 2 3 5 2 5" xfId="15008" xr:uid="{00000000-0005-0000-0000-0000853A0000}"/>
    <cellStyle name="Normal 3 2 2 2 3 5 2 5 2" xfId="15009" xr:uid="{00000000-0005-0000-0000-0000863A0000}"/>
    <cellStyle name="Normal 3 2 2 2 3 5 2 5 2 2" xfId="15010" xr:uid="{00000000-0005-0000-0000-0000873A0000}"/>
    <cellStyle name="Normal 3 2 2 2 3 5 2 5 3" xfId="15011" xr:uid="{00000000-0005-0000-0000-0000883A0000}"/>
    <cellStyle name="Normal 3 2 2 2 3 5 2 6" xfId="15012" xr:uid="{00000000-0005-0000-0000-0000893A0000}"/>
    <cellStyle name="Normal 3 2 2 2 3 5 2 6 2" xfId="15013" xr:uid="{00000000-0005-0000-0000-00008A3A0000}"/>
    <cellStyle name="Normal 3 2 2 2 3 5 2 7" xfId="15014" xr:uid="{00000000-0005-0000-0000-00008B3A0000}"/>
    <cellStyle name="Normal 3 2 2 2 3 5 2 7 2" xfId="15015" xr:uid="{00000000-0005-0000-0000-00008C3A0000}"/>
    <cellStyle name="Normal 3 2 2 2 3 5 2 8" xfId="15016" xr:uid="{00000000-0005-0000-0000-00008D3A0000}"/>
    <cellStyle name="Normal 3 2 2 2 3 5 3" xfId="15017" xr:uid="{00000000-0005-0000-0000-00008E3A0000}"/>
    <cellStyle name="Normal 3 2 2 2 3 5 3 2" xfId="15018" xr:uid="{00000000-0005-0000-0000-00008F3A0000}"/>
    <cellStyle name="Normal 3 2 2 2 3 5 3 2 2" xfId="15019" xr:uid="{00000000-0005-0000-0000-0000903A0000}"/>
    <cellStyle name="Normal 3 2 2 2 3 5 3 2 2 2" xfId="15020" xr:uid="{00000000-0005-0000-0000-0000913A0000}"/>
    <cellStyle name="Normal 3 2 2 2 3 5 3 2 2 2 2" xfId="15021" xr:uid="{00000000-0005-0000-0000-0000923A0000}"/>
    <cellStyle name="Normal 3 2 2 2 3 5 3 2 2 3" xfId="15022" xr:uid="{00000000-0005-0000-0000-0000933A0000}"/>
    <cellStyle name="Normal 3 2 2 2 3 5 3 2 3" xfId="15023" xr:uid="{00000000-0005-0000-0000-0000943A0000}"/>
    <cellStyle name="Normal 3 2 2 2 3 5 3 2 3 2" xfId="15024" xr:uid="{00000000-0005-0000-0000-0000953A0000}"/>
    <cellStyle name="Normal 3 2 2 2 3 5 3 2 4" xfId="15025" xr:uid="{00000000-0005-0000-0000-0000963A0000}"/>
    <cellStyle name="Normal 3 2 2 2 3 5 3 3" xfId="15026" xr:uid="{00000000-0005-0000-0000-0000973A0000}"/>
    <cellStyle name="Normal 3 2 2 2 3 5 3 3 2" xfId="15027" xr:uid="{00000000-0005-0000-0000-0000983A0000}"/>
    <cellStyle name="Normal 3 2 2 2 3 5 3 3 2 2" xfId="15028" xr:uid="{00000000-0005-0000-0000-0000993A0000}"/>
    <cellStyle name="Normal 3 2 2 2 3 5 3 3 3" xfId="15029" xr:uid="{00000000-0005-0000-0000-00009A3A0000}"/>
    <cellStyle name="Normal 3 2 2 2 3 5 3 4" xfId="15030" xr:uid="{00000000-0005-0000-0000-00009B3A0000}"/>
    <cellStyle name="Normal 3 2 2 2 3 5 3 4 2" xfId="15031" xr:uid="{00000000-0005-0000-0000-00009C3A0000}"/>
    <cellStyle name="Normal 3 2 2 2 3 5 3 5" xfId="15032" xr:uid="{00000000-0005-0000-0000-00009D3A0000}"/>
    <cellStyle name="Normal 3 2 2 2 3 5 4" xfId="15033" xr:uid="{00000000-0005-0000-0000-00009E3A0000}"/>
    <cellStyle name="Normal 3 2 2 2 3 5 4 2" xfId="15034" xr:uid="{00000000-0005-0000-0000-00009F3A0000}"/>
    <cellStyle name="Normal 3 2 2 2 3 5 4 2 2" xfId="15035" xr:uid="{00000000-0005-0000-0000-0000A03A0000}"/>
    <cellStyle name="Normal 3 2 2 2 3 5 4 2 2 2" xfId="15036" xr:uid="{00000000-0005-0000-0000-0000A13A0000}"/>
    <cellStyle name="Normal 3 2 2 2 3 5 4 2 3" xfId="15037" xr:uid="{00000000-0005-0000-0000-0000A23A0000}"/>
    <cellStyle name="Normal 3 2 2 2 3 5 4 3" xfId="15038" xr:uid="{00000000-0005-0000-0000-0000A33A0000}"/>
    <cellStyle name="Normal 3 2 2 2 3 5 4 3 2" xfId="15039" xr:uid="{00000000-0005-0000-0000-0000A43A0000}"/>
    <cellStyle name="Normal 3 2 2 2 3 5 4 4" xfId="15040" xr:uid="{00000000-0005-0000-0000-0000A53A0000}"/>
    <cellStyle name="Normal 3 2 2 2 3 5 5" xfId="15041" xr:uid="{00000000-0005-0000-0000-0000A63A0000}"/>
    <cellStyle name="Normal 3 2 2 2 3 5 5 2" xfId="15042" xr:uid="{00000000-0005-0000-0000-0000A73A0000}"/>
    <cellStyle name="Normal 3 2 2 2 3 5 5 2 2" xfId="15043" xr:uid="{00000000-0005-0000-0000-0000A83A0000}"/>
    <cellStyle name="Normal 3 2 2 2 3 5 5 2 2 2" xfId="15044" xr:uid="{00000000-0005-0000-0000-0000A93A0000}"/>
    <cellStyle name="Normal 3 2 2 2 3 5 5 2 3" xfId="15045" xr:uid="{00000000-0005-0000-0000-0000AA3A0000}"/>
    <cellStyle name="Normal 3 2 2 2 3 5 5 3" xfId="15046" xr:uid="{00000000-0005-0000-0000-0000AB3A0000}"/>
    <cellStyle name="Normal 3 2 2 2 3 5 5 3 2" xfId="15047" xr:uid="{00000000-0005-0000-0000-0000AC3A0000}"/>
    <cellStyle name="Normal 3 2 2 2 3 5 5 4" xfId="15048" xr:uid="{00000000-0005-0000-0000-0000AD3A0000}"/>
    <cellStyle name="Normal 3 2 2 2 3 5 6" xfId="15049" xr:uid="{00000000-0005-0000-0000-0000AE3A0000}"/>
    <cellStyle name="Normal 3 2 2 2 3 5 6 2" xfId="15050" xr:uid="{00000000-0005-0000-0000-0000AF3A0000}"/>
    <cellStyle name="Normal 3 2 2 2 3 5 6 2 2" xfId="15051" xr:uid="{00000000-0005-0000-0000-0000B03A0000}"/>
    <cellStyle name="Normal 3 2 2 2 3 5 6 3" xfId="15052" xr:uid="{00000000-0005-0000-0000-0000B13A0000}"/>
    <cellStyle name="Normal 3 2 2 2 3 5 7" xfId="15053" xr:uid="{00000000-0005-0000-0000-0000B23A0000}"/>
    <cellStyle name="Normal 3 2 2 2 3 5 7 2" xfId="15054" xr:uid="{00000000-0005-0000-0000-0000B33A0000}"/>
    <cellStyle name="Normal 3 2 2 2 3 5 8" xfId="15055" xr:uid="{00000000-0005-0000-0000-0000B43A0000}"/>
    <cellStyle name="Normal 3 2 2 2 3 5 8 2" xfId="15056" xr:uid="{00000000-0005-0000-0000-0000B53A0000}"/>
    <cellStyle name="Normal 3 2 2 2 3 5 9" xfId="15057" xr:uid="{00000000-0005-0000-0000-0000B63A0000}"/>
    <cellStyle name="Normal 3 2 2 2 3 6" xfId="15058" xr:uid="{00000000-0005-0000-0000-0000B73A0000}"/>
    <cellStyle name="Normal 3 2 2 2 3 6 2" xfId="15059" xr:uid="{00000000-0005-0000-0000-0000B83A0000}"/>
    <cellStyle name="Normal 3 2 2 2 3 6 2 2" xfId="15060" xr:uid="{00000000-0005-0000-0000-0000B93A0000}"/>
    <cellStyle name="Normal 3 2 2 2 3 6 2 2 2" xfId="15061" xr:uid="{00000000-0005-0000-0000-0000BA3A0000}"/>
    <cellStyle name="Normal 3 2 2 2 3 6 2 2 2 2" xfId="15062" xr:uid="{00000000-0005-0000-0000-0000BB3A0000}"/>
    <cellStyle name="Normal 3 2 2 2 3 6 2 2 2 2 2" xfId="15063" xr:uid="{00000000-0005-0000-0000-0000BC3A0000}"/>
    <cellStyle name="Normal 3 2 2 2 3 6 2 2 2 3" xfId="15064" xr:uid="{00000000-0005-0000-0000-0000BD3A0000}"/>
    <cellStyle name="Normal 3 2 2 2 3 6 2 2 3" xfId="15065" xr:uid="{00000000-0005-0000-0000-0000BE3A0000}"/>
    <cellStyle name="Normal 3 2 2 2 3 6 2 2 3 2" xfId="15066" xr:uid="{00000000-0005-0000-0000-0000BF3A0000}"/>
    <cellStyle name="Normal 3 2 2 2 3 6 2 2 4" xfId="15067" xr:uid="{00000000-0005-0000-0000-0000C03A0000}"/>
    <cellStyle name="Normal 3 2 2 2 3 6 2 3" xfId="15068" xr:uid="{00000000-0005-0000-0000-0000C13A0000}"/>
    <cellStyle name="Normal 3 2 2 2 3 6 2 3 2" xfId="15069" xr:uid="{00000000-0005-0000-0000-0000C23A0000}"/>
    <cellStyle name="Normal 3 2 2 2 3 6 2 3 2 2" xfId="15070" xr:uid="{00000000-0005-0000-0000-0000C33A0000}"/>
    <cellStyle name="Normal 3 2 2 2 3 6 2 3 3" xfId="15071" xr:uid="{00000000-0005-0000-0000-0000C43A0000}"/>
    <cellStyle name="Normal 3 2 2 2 3 6 2 4" xfId="15072" xr:uid="{00000000-0005-0000-0000-0000C53A0000}"/>
    <cellStyle name="Normal 3 2 2 2 3 6 2 4 2" xfId="15073" xr:uid="{00000000-0005-0000-0000-0000C63A0000}"/>
    <cellStyle name="Normal 3 2 2 2 3 6 2 5" xfId="15074" xr:uid="{00000000-0005-0000-0000-0000C73A0000}"/>
    <cellStyle name="Normal 3 2 2 2 3 6 3" xfId="15075" xr:uid="{00000000-0005-0000-0000-0000C83A0000}"/>
    <cellStyle name="Normal 3 2 2 2 3 6 3 2" xfId="15076" xr:uid="{00000000-0005-0000-0000-0000C93A0000}"/>
    <cellStyle name="Normal 3 2 2 2 3 6 3 2 2" xfId="15077" xr:uid="{00000000-0005-0000-0000-0000CA3A0000}"/>
    <cellStyle name="Normal 3 2 2 2 3 6 3 2 2 2" xfId="15078" xr:uid="{00000000-0005-0000-0000-0000CB3A0000}"/>
    <cellStyle name="Normal 3 2 2 2 3 6 3 2 3" xfId="15079" xr:uid="{00000000-0005-0000-0000-0000CC3A0000}"/>
    <cellStyle name="Normal 3 2 2 2 3 6 3 3" xfId="15080" xr:uid="{00000000-0005-0000-0000-0000CD3A0000}"/>
    <cellStyle name="Normal 3 2 2 2 3 6 3 3 2" xfId="15081" xr:uid="{00000000-0005-0000-0000-0000CE3A0000}"/>
    <cellStyle name="Normal 3 2 2 2 3 6 3 4" xfId="15082" xr:uid="{00000000-0005-0000-0000-0000CF3A0000}"/>
    <cellStyle name="Normal 3 2 2 2 3 6 4" xfId="15083" xr:uid="{00000000-0005-0000-0000-0000D03A0000}"/>
    <cellStyle name="Normal 3 2 2 2 3 6 4 2" xfId="15084" xr:uid="{00000000-0005-0000-0000-0000D13A0000}"/>
    <cellStyle name="Normal 3 2 2 2 3 6 4 2 2" xfId="15085" xr:uid="{00000000-0005-0000-0000-0000D23A0000}"/>
    <cellStyle name="Normal 3 2 2 2 3 6 4 2 2 2" xfId="15086" xr:uid="{00000000-0005-0000-0000-0000D33A0000}"/>
    <cellStyle name="Normal 3 2 2 2 3 6 4 2 3" xfId="15087" xr:uid="{00000000-0005-0000-0000-0000D43A0000}"/>
    <cellStyle name="Normal 3 2 2 2 3 6 4 3" xfId="15088" xr:uid="{00000000-0005-0000-0000-0000D53A0000}"/>
    <cellStyle name="Normal 3 2 2 2 3 6 4 3 2" xfId="15089" xr:uid="{00000000-0005-0000-0000-0000D63A0000}"/>
    <cellStyle name="Normal 3 2 2 2 3 6 4 4" xfId="15090" xr:uid="{00000000-0005-0000-0000-0000D73A0000}"/>
    <cellStyle name="Normal 3 2 2 2 3 6 5" xfId="15091" xr:uid="{00000000-0005-0000-0000-0000D83A0000}"/>
    <cellStyle name="Normal 3 2 2 2 3 6 5 2" xfId="15092" xr:uid="{00000000-0005-0000-0000-0000D93A0000}"/>
    <cellStyle name="Normal 3 2 2 2 3 6 5 2 2" xfId="15093" xr:uid="{00000000-0005-0000-0000-0000DA3A0000}"/>
    <cellStyle name="Normal 3 2 2 2 3 6 5 3" xfId="15094" xr:uid="{00000000-0005-0000-0000-0000DB3A0000}"/>
    <cellStyle name="Normal 3 2 2 2 3 6 6" xfId="15095" xr:uid="{00000000-0005-0000-0000-0000DC3A0000}"/>
    <cellStyle name="Normal 3 2 2 2 3 6 6 2" xfId="15096" xr:uid="{00000000-0005-0000-0000-0000DD3A0000}"/>
    <cellStyle name="Normal 3 2 2 2 3 6 7" xfId="15097" xr:uid="{00000000-0005-0000-0000-0000DE3A0000}"/>
    <cellStyle name="Normal 3 2 2 2 3 6 7 2" xfId="15098" xr:uid="{00000000-0005-0000-0000-0000DF3A0000}"/>
    <cellStyle name="Normal 3 2 2 2 3 6 8" xfId="15099" xr:uid="{00000000-0005-0000-0000-0000E03A0000}"/>
    <cellStyle name="Normal 3 2 2 2 3 7" xfId="15100" xr:uid="{00000000-0005-0000-0000-0000E13A0000}"/>
    <cellStyle name="Normal 3 2 2 2 3 7 2" xfId="15101" xr:uid="{00000000-0005-0000-0000-0000E23A0000}"/>
    <cellStyle name="Normal 3 2 2 2 3 7 2 2" xfId="15102" xr:uid="{00000000-0005-0000-0000-0000E33A0000}"/>
    <cellStyle name="Normal 3 2 2 2 3 7 2 2 2" xfId="15103" xr:uid="{00000000-0005-0000-0000-0000E43A0000}"/>
    <cellStyle name="Normal 3 2 2 2 3 7 2 2 2 2" xfId="15104" xr:uid="{00000000-0005-0000-0000-0000E53A0000}"/>
    <cellStyle name="Normal 3 2 2 2 3 7 2 2 2 2 2" xfId="15105" xr:uid="{00000000-0005-0000-0000-0000E63A0000}"/>
    <cellStyle name="Normal 3 2 2 2 3 7 2 2 2 3" xfId="15106" xr:uid="{00000000-0005-0000-0000-0000E73A0000}"/>
    <cellStyle name="Normal 3 2 2 2 3 7 2 2 3" xfId="15107" xr:uid="{00000000-0005-0000-0000-0000E83A0000}"/>
    <cellStyle name="Normal 3 2 2 2 3 7 2 2 3 2" xfId="15108" xr:uid="{00000000-0005-0000-0000-0000E93A0000}"/>
    <cellStyle name="Normal 3 2 2 2 3 7 2 2 4" xfId="15109" xr:uid="{00000000-0005-0000-0000-0000EA3A0000}"/>
    <cellStyle name="Normal 3 2 2 2 3 7 2 3" xfId="15110" xr:uid="{00000000-0005-0000-0000-0000EB3A0000}"/>
    <cellStyle name="Normal 3 2 2 2 3 7 2 3 2" xfId="15111" xr:uid="{00000000-0005-0000-0000-0000EC3A0000}"/>
    <cellStyle name="Normal 3 2 2 2 3 7 2 3 2 2" xfId="15112" xr:uid="{00000000-0005-0000-0000-0000ED3A0000}"/>
    <cellStyle name="Normal 3 2 2 2 3 7 2 3 3" xfId="15113" xr:uid="{00000000-0005-0000-0000-0000EE3A0000}"/>
    <cellStyle name="Normal 3 2 2 2 3 7 2 4" xfId="15114" xr:uid="{00000000-0005-0000-0000-0000EF3A0000}"/>
    <cellStyle name="Normal 3 2 2 2 3 7 2 4 2" xfId="15115" xr:uid="{00000000-0005-0000-0000-0000F03A0000}"/>
    <cellStyle name="Normal 3 2 2 2 3 7 2 5" xfId="15116" xr:uid="{00000000-0005-0000-0000-0000F13A0000}"/>
    <cellStyle name="Normal 3 2 2 2 3 7 3" xfId="15117" xr:uid="{00000000-0005-0000-0000-0000F23A0000}"/>
    <cellStyle name="Normal 3 2 2 2 3 7 3 2" xfId="15118" xr:uid="{00000000-0005-0000-0000-0000F33A0000}"/>
    <cellStyle name="Normal 3 2 2 2 3 7 3 2 2" xfId="15119" xr:uid="{00000000-0005-0000-0000-0000F43A0000}"/>
    <cellStyle name="Normal 3 2 2 2 3 7 3 2 2 2" xfId="15120" xr:uid="{00000000-0005-0000-0000-0000F53A0000}"/>
    <cellStyle name="Normal 3 2 2 2 3 7 3 2 3" xfId="15121" xr:uid="{00000000-0005-0000-0000-0000F63A0000}"/>
    <cellStyle name="Normal 3 2 2 2 3 7 3 3" xfId="15122" xr:uid="{00000000-0005-0000-0000-0000F73A0000}"/>
    <cellStyle name="Normal 3 2 2 2 3 7 3 3 2" xfId="15123" xr:uid="{00000000-0005-0000-0000-0000F83A0000}"/>
    <cellStyle name="Normal 3 2 2 2 3 7 3 4" xfId="15124" xr:uid="{00000000-0005-0000-0000-0000F93A0000}"/>
    <cellStyle name="Normal 3 2 2 2 3 7 4" xfId="15125" xr:uid="{00000000-0005-0000-0000-0000FA3A0000}"/>
    <cellStyle name="Normal 3 2 2 2 3 7 4 2" xfId="15126" xr:uid="{00000000-0005-0000-0000-0000FB3A0000}"/>
    <cellStyle name="Normal 3 2 2 2 3 7 4 2 2" xfId="15127" xr:uid="{00000000-0005-0000-0000-0000FC3A0000}"/>
    <cellStyle name="Normal 3 2 2 2 3 7 4 3" xfId="15128" xr:uid="{00000000-0005-0000-0000-0000FD3A0000}"/>
    <cellStyle name="Normal 3 2 2 2 3 7 5" xfId="15129" xr:uid="{00000000-0005-0000-0000-0000FE3A0000}"/>
    <cellStyle name="Normal 3 2 2 2 3 7 5 2" xfId="15130" xr:uid="{00000000-0005-0000-0000-0000FF3A0000}"/>
    <cellStyle name="Normal 3 2 2 2 3 7 6" xfId="15131" xr:uid="{00000000-0005-0000-0000-0000003B0000}"/>
    <cellStyle name="Normal 3 2 2 2 3 8" xfId="15132" xr:uid="{00000000-0005-0000-0000-0000013B0000}"/>
    <cellStyle name="Normal 3 2 2 2 3 8 2" xfId="15133" xr:uid="{00000000-0005-0000-0000-0000023B0000}"/>
    <cellStyle name="Normal 3 2 2 2 3 8 2 2" xfId="15134" xr:uid="{00000000-0005-0000-0000-0000033B0000}"/>
    <cellStyle name="Normal 3 2 2 2 3 8 2 2 2" xfId="15135" xr:uid="{00000000-0005-0000-0000-0000043B0000}"/>
    <cellStyle name="Normal 3 2 2 2 3 8 2 2 2 2" xfId="15136" xr:uid="{00000000-0005-0000-0000-0000053B0000}"/>
    <cellStyle name="Normal 3 2 2 2 3 8 2 2 2 2 2" xfId="15137" xr:uid="{00000000-0005-0000-0000-0000063B0000}"/>
    <cellStyle name="Normal 3 2 2 2 3 8 2 2 2 3" xfId="15138" xr:uid="{00000000-0005-0000-0000-0000073B0000}"/>
    <cellStyle name="Normal 3 2 2 2 3 8 2 2 3" xfId="15139" xr:uid="{00000000-0005-0000-0000-0000083B0000}"/>
    <cellStyle name="Normal 3 2 2 2 3 8 2 2 3 2" xfId="15140" xr:uid="{00000000-0005-0000-0000-0000093B0000}"/>
    <cellStyle name="Normal 3 2 2 2 3 8 2 2 4" xfId="15141" xr:uid="{00000000-0005-0000-0000-00000A3B0000}"/>
    <cellStyle name="Normal 3 2 2 2 3 8 2 3" xfId="15142" xr:uid="{00000000-0005-0000-0000-00000B3B0000}"/>
    <cellStyle name="Normal 3 2 2 2 3 8 2 3 2" xfId="15143" xr:uid="{00000000-0005-0000-0000-00000C3B0000}"/>
    <cellStyle name="Normal 3 2 2 2 3 8 2 3 2 2" xfId="15144" xr:uid="{00000000-0005-0000-0000-00000D3B0000}"/>
    <cellStyle name="Normal 3 2 2 2 3 8 2 3 3" xfId="15145" xr:uid="{00000000-0005-0000-0000-00000E3B0000}"/>
    <cellStyle name="Normal 3 2 2 2 3 8 2 4" xfId="15146" xr:uid="{00000000-0005-0000-0000-00000F3B0000}"/>
    <cellStyle name="Normal 3 2 2 2 3 8 2 4 2" xfId="15147" xr:uid="{00000000-0005-0000-0000-0000103B0000}"/>
    <cellStyle name="Normal 3 2 2 2 3 8 2 5" xfId="15148" xr:uid="{00000000-0005-0000-0000-0000113B0000}"/>
    <cellStyle name="Normal 3 2 2 2 3 8 3" xfId="15149" xr:uid="{00000000-0005-0000-0000-0000123B0000}"/>
    <cellStyle name="Normal 3 2 2 2 3 8 3 2" xfId="15150" xr:uid="{00000000-0005-0000-0000-0000133B0000}"/>
    <cellStyle name="Normal 3 2 2 2 3 8 3 2 2" xfId="15151" xr:uid="{00000000-0005-0000-0000-0000143B0000}"/>
    <cellStyle name="Normal 3 2 2 2 3 8 3 2 2 2" xfId="15152" xr:uid="{00000000-0005-0000-0000-0000153B0000}"/>
    <cellStyle name="Normal 3 2 2 2 3 8 3 2 3" xfId="15153" xr:uid="{00000000-0005-0000-0000-0000163B0000}"/>
    <cellStyle name="Normal 3 2 2 2 3 8 3 3" xfId="15154" xr:uid="{00000000-0005-0000-0000-0000173B0000}"/>
    <cellStyle name="Normal 3 2 2 2 3 8 3 3 2" xfId="15155" xr:uid="{00000000-0005-0000-0000-0000183B0000}"/>
    <cellStyle name="Normal 3 2 2 2 3 8 3 4" xfId="15156" xr:uid="{00000000-0005-0000-0000-0000193B0000}"/>
    <cellStyle name="Normal 3 2 2 2 3 8 4" xfId="15157" xr:uid="{00000000-0005-0000-0000-00001A3B0000}"/>
    <cellStyle name="Normal 3 2 2 2 3 8 4 2" xfId="15158" xr:uid="{00000000-0005-0000-0000-00001B3B0000}"/>
    <cellStyle name="Normal 3 2 2 2 3 8 4 2 2" xfId="15159" xr:uid="{00000000-0005-0000-0000-00001C3B0000}"/>
    <cellStyle name="Normal 3 2 2 2 3 8 4 3" xfId="15160" xr:uid="{00000000-0005-0000-0000-00001D3B0000}"/>
    <cellStyle name="Normal 3 2 2 2 3 8 5" xfId="15161" xr:uid="{00000000-0005-0000-0000-00001E3B0000}"/>
    <cellStyle name="Normal 3 2 2 2 3 8 5 2" xfId="15162" xr:uid="{00000000-0005-0000-0000-00001F3B0000}"/>
    <cellStyle name="Normal 3 2 2 2 3 8 6" xfId="15163" xr:uid="{00000000-0005-0000-0000-0000203B0000}"/>
    <cellStyle name="Normal 3 2 2 2 3 9" xfId="15164" xr:uid="{00000000-0005-0000-0000-0000213B0000}"/>
    <cellStyle name="Normal 3 2 2 2 3 9 2" xfId="15165" xr:uid="{00000000-0005-0000-0000-0000223B0000}"/>
    <cellStyle name="Normal 3 2 2 2 3 9 2 2" xfId="15166" xr:uid="{00000000-0005-0000-0000-0000233B0000}"/>
    <cellStyle name="Normal 3 2 2 2 3 9 2 2 2" xfId="15167" xr:uid="{00000000-0005-0000-0000-0000243B0000}"/>
    <cellStyle name="Normal 3 2 2 2 3 9 2 2 2 2" xfId="15168" xr:uid="{00000000-0005-0000-0000-0000253B0000}"/>
    <cellStyle name="Normal 3 2 2 2 3 9 2 2 3" xfId="15169" xr:uid="{00000000-0005-0000-0000-0000263B0000}"/>
    <cellStyle name="Normal 3 2 2 2 3 9 2 3" xfId="15170" xr:uid="{00000000-0005-0000-0000-0000273B0000}"/>
    <cellStyle name="Normal 3 2 2 2 3 9 2 3 2" xfId="15171" xr:uid="{00000000-0005-0000-0000-0000283B0000}"/>
    <cellStyle name="Normal 3 2 2 2 3 9 2 4" xfId="15172" xr:uid="{00000000-0005-0000-0000-0000293B0000}"/>
    <cellStyle name="Normal 3 2 2 2 3 9 3" xfId="15173" xr:uid="{00000000-0005-0000-0000-00002A3B0000}"/>
    <cellStyle name="Normal 3 2 2 2 3 9 3 2" xfId="15174" xr:uid="{00000000-0005-0000-0000-00002B3B0000}"/>
    <cellStyle name="Normal 3 2 2 2 3 9 3 2 2" xfId="15175" xr:uid="{00000000-0005-0000-0000-00002C3B0000}"/>
    <cellStyle name="Normal 3 2 2 2 3 9 3 3" xfId="15176" xr:uid="{00000000-0005-0000-0000-00002D3B0000}"/>
    <cellStyle name="Normal 3 2 2 2 3 9 4" xfId="15177" xr:uid="{00000000-0005-0000-0000-00002E3B0000}"/>
    <cellStyle name="Normal 3 2 2 2 3 9 4 2" xfId="15178" xr:uid="{00000000-0005-0000-0000-00002F3B0000}"/>
    <cellStyle name="Normal 3 2 2 2 3 9 5" xfId="15179" xr:uid="{00000000-0005-0000-0000-0000303B0000}"/>
    <cellStyle name="Normal 3 2 2 2 4" xfId="15180" xr:uid="{00000000-0005-0000-0000-0000313B0000}"/>
    <cellStyle name="Normal 3 2 2 2 4 10" xfId="15181" xr:uid="{00000000-0005-0000-0000-0000323B0000}"/>
    <cellStyle name="Normal 3 2 2 2 4 2" xfId="15182" xr:uid="{00000000-0005-0000-0000-0000333B0000}"/>
    <cellStyle name="Normal 3 2 2 2 4 2 2" xfId="15183" xr:uid="{00000000-0005-0000-0000-0000343B0000}"/>
    <cellStyle name="Normal 3 2 2 2 4 2 2 2" xfId="15184" xr:uid="{00000000-0005-0000-0000-0000353B0000}"/>
    <cellStyle name="Normal 3 2 2 2 4 2 2 2 2" xfId="15185" xr:uid="{00000000-0005-0000-0000-0000363B0000}"/>
    <cellStyle name="Normal 3 2 2 2 4 2 2 2 2 2" xfId="15186" xr:uid="{00000000-0005-0000-0000-0000373B0000}"/>
    <cellStyle name="Normal 3 2 2 2 4 2 2 2 2 2 2" xfId="15187" xr:uid="{00000000-0005-0000-0000-0000383B0000}"/>
    <cellStyle name="Normal 3 2 2 2 4 2 2 2 2 2 2 2" xfId="15188" xr:uid="{00000000-0005-0000-0000-0000393B0000}"/>
    <cellStyle name="Normal 3 2 2 2 4 2 2 2 2 2 3" xfId="15189" xr:uid="{00000000-0005-0000-0000-00003A3B0000}"/>
    <cellStyle name="Normal 3 2 2 2 4 2 2 2 2 3" xfId="15190" xr:uid="{00000000-0005-0000-0000-00003B3B0000}"/>
    <cellStyle name="Normal 3 2 2 2 4 2 2 2 2 3 2" xfId="15191" xr:uid="{00000000-0005-0000-0000-00003C3B0000}"/>
    <cellStyle name="Normal 3 2 2 2 4 2 2 2 2 4" xfId="15192" xr:uid="{00000000-0005-0000-0000-00003D3B0000}"/>
    <cellStyle name="Normal 3 2 2 2 4 2 2 2 3" xfId="15193" xr:uid="{00000000-0005-0000-0000-00003E3B0000}"/>
    <cellStyle name="Normal 3 2 2 2 4 2 2 2 3 2" xfId="15194" xr:uid="{00000000-0005-0000-0000-00003F3B0000}"/>
    <cellStyle name="Normal 3 2 2 2 4 2 2 2 3 2 2" xfId="15195" xr:uid="{00000000-0005-0000-0000-0000403B0000}"/>
    <cellStyle name="Normal 3 2 2 2 4 2 2 2 3 3" xfId="15196" xr:uid="{00000000-0005-0000-0000-0000413B0000}"/>
    <cellStyle name="Normal 3 2 2 2 4 2 2 2 4" xfId="15197" xr:uid="{00000000-0005-0000-0000-0000423B0000}"/>
    <cellStyle name="Normal 3 2 2 2 4 2 2 2 4 2" xfId="15198" xr:uid="{00000000-0005-0000-0000-0000433B0000}"/>
    <cellStyle name="Normal 3 2 2 2 4 2 2 2 5" xfId="15199" xr:uid="{00000000-0005-0000-0000-0000443B0000}"/>
    <cellStyle name="Normal 3 2 2 2 4 2 2 3" xfId="15200" xr:uid="{00000000-0005-0000-0000-0000453B0000}"/>
    <cellStyle name="Normal 3 2 2 2 4 2 2 3 2" xfId="15201" xr:uid="{00000000-0005-0000-0000-0000463B0000}"/>
    <cellStyle name="Normal 3 2 2 2 4 2 2 3 2 2" xfId="15202" xr:uid="{00000000-0005-0000-0000-0000473B0000}"/>
    <cellStyle name="Normal 3 2 2 2 4 2 2 3 2 2 2" xfId="15203" xr:uid="{00000000-0005-0000-0000-0000483B0000}"/>
    <cellStyle name="Normal 3 2 2 2 4 2 2 3 2 3" xfId="15204" xr:uid="{00000000-0005-0000-0000-0000493B0000}"/>
    <cellStyle name="Normal 3 2 2 2 4 2 2 3 3" xfId="15205" xr:uid="{00000000-0005-0000-0000-00004A3B0000}"/>
    <cellStyle name="Normal 3 2 2 2 4 2 2 3 3 2" xfId="15206" xr:uid="{00000000-0005-0000-0000-00004B3B0000}"/>
    <cellStyle name="Normal 3 2 2 2 4 2 2 3 4" xfId="15207" xr:uid="{00000000-0005-0000-0000-00004C3B0000}"/>
    <cellStyle name="Normal 3 2 2 2 4 2 2 4" xfId="15208" xr:uid="{00000000-0005-0000-0000-00004D3B0000}"/>
    <cellStyle name="Normal 3 2 2 2 4 2 2 4 2" xfId="15209" xr:uid="{00000000-0005-0000-0000-00004E3B0000}"/>
    <cellStyle name="Normal 3 2 2 2 4 2 2 4 2 2" xfId="15210" xr:uid="{00000000-0005-0000-0000-00004F3B0000}"/>
    <cellStyle name="Normal 3 2 2 2 4 2 2 4 2 2 2" xfId="15211" xr:uid="{00000000-0005-0000-0000-0000503B0000}"/>
    <cellStyle name="Normal 3 2 2 2 4 2 2 4 2 3" xfId="15212" xr:uid="{00000000-0005-0000-0000-0000513B0000}"/>
    <cellStyle name="Normal 3 2 2 2 4 2 2 4 3" xfId="15213" xr:uid="{00000000-0005-0000-0000-0000523B0000}"/>
    <cellStyle name="Normal 3 2 2 2 4 2 2 4 3 2" xfId="15214" xr:uid="{00000000-0005-0000-0000-0000533B0000}"/>
    <cellStyle name="Normal 3 2 2 2 4 2 2 4 4" xfId="15215" xr:uid="{00000000-0005-0000-0000-0000543B0000}"/>
    <cellStyle name="Normal 3 2 2 2 4 2 2 5" xfId="15216" xr:uid="{00000000-0005-0000-0000-0000553B0000}"/>
    <cellStyle name="Normal 3 2 2 2 4 2 2 5 2" xfId="15217" xr:uid="{00000000-0005-0000-0000-0000563B0000}"/>
    <cellStyle name="Normal 3 2 2 2 4 2 2 5 2 2" xfId="15218" xr:uid="{00000000-0005-0000-0000-0000573B0000}"/>
    <cellStyle name="Normal 3 2 2 2 4 2 2 5 3" xfId="15219" xr:uid="{00000000-0005-0000-0000-0000583B0000}"/>
    <cellStyle name="Normal 3 2 2 2 4 2 2 6" xfId="15220" xr:uid="{00000000-0005-0000-0000-0000593B0000}"/>
    <cellStyle name="Normal 3 2 2 2 4 2 2 6 2" xfId="15221" xr:uid="{00000000-0005-0000-0000-00005A3B0000}"/>
    <cellStyle name="Normal 3 2 2 2 4 2 2 7" xfId="15222" xr:uid="{00000000-0005-0000-0000-00005B3B0000}"/>
    <cellStyle name="Normal 3 2 2 2 4 2 2 7 2" xfId="15223" xr:uid="{00000000-0005-0000-0000-00005C3B0000}"/>
    <cellStyle name="Normal 3 2 2 2 4 2 2 8" xfId="15224" xr:uid="{00000000-0005-0000-0000-00005D3B0000}"/>
    <cellStyle name="Normal 3 2 2 2 4 2 3" xfId="15225" xr:uid="{00000000-0005-0000-0000-00005E3B0000}"/>
    <cellStyle name="Normal 3 2 2 2 4 2 3 2" xfId="15226" xr:uid="{00000000-0005-0000-0000-00005F3B0000}"/>
    <cellStyle name="Normal 3 2 2 2 4 2 3 2 2" xfId="15227" xr:uid="{00000000-0005-0000-0000-0000603B0000}"/>
    <cellStyle name="Normal 3 2 2 2 4 2 3 2 2 2" xfId="15228" xr:uid="{00000000-0005-0000-0000-0000613B0000}"/>
    <cellStyle name="Normal 3 2 2 2 4 2 3 2 2 2 2" xfId="15229" xr:uid="{00000000-0005-0000-0000-0000623B0000}"/>
    <cellStyle name="Normal 3 2 2 2 4 2 3 2 2 3" xfId="15230" xr:uid="{00000000-0005-0000-0000-0000633B0000}"/>
    <cellStyle name="Normal 3 2 2 2 4 2 3 2 3" xfId="15231" xr:uid="{00000000-0005-0000-0000-0000643B0000}"/>
    <cellStyle name="Normal 3 2 2 2 4 2 3 2 3 2" xfId="15232" xr:uid="{00000000-0005-0000-0000-0000653B0000}"/>
    <cellStyle name="Normal 3 2 2 2 4 2 3 2 4" xfId="15233" xr:uid="{00000000-0005-0000-0000-0000663B0000}"/>
    <cellStyle name="Normal 3 2 2 2 4 2 3 3" xfId="15234" xr:uid="{00000000-0005-0000-0000-0000673B0000}"/>
    <cellStyle name="Normal 3 2 2 2 4 2 3 3 2" xfId="15235" xr:uid="{00000000-0005-0000-0000-0000683B0000}"/>
    <cellStyle name="Normal 3 2 2 2 4 2 3 3 2 2" xfId="15236" xr:uid="{00000000-0005-0000-0000-0000693B0000}"/>
    <cellStyle name="Normal 3 2 2 2 4 2 3 3 3" xfId="15237" xr:uid="{00000000-0005-0000-0000-00006A3B0000}"/>
    <cellStyle name="Normal 3 2 2 2 4 2 3 4" xfId="15238" xr:uid="{00000000-0005-0000-0000-00006B3B0000}"/>
    <cellStyle name="Normal 3 2 2 2 4 2 3 4 2" xfId="15239" xr:uid="{00000000-0005-0000-0000-00006C3B0000}"/>
    <cellStyle name="Normal 3 2 2 2 4 2 3 5" xfId="15240" xr:uid="{00000000-0005-0000-0000-00006D3B0000}"/>
    <cellStyle name="Normal 3 2 2 2 4 2 4" xfId="15241" xr:uid="{00000000-0005-0000-0000-00006E3B0000}"/>
    <cellStyle name="Normal 3 2 2 2 4 2 4 2" xfId="15242" xr:uid="{00000000-0005-0000-0000-00006F3B0000}"/>
    <cellStyle name="Normal 3 2 2 2 4 2 4 2 2" xfId="15243" xr:uid="{00000000-0005-0000-0000-0000703B0000}"/>
    <cellStyle name="Normal 3 2 2 2 4 2 4 2 2 2" xfId="15244" xr:uid="{00000000-0005-0000-0000-0000713B0000}"/>
    <cellStyle name="Normal 3 2 2 2 4 2 4 2 3" xfId="15245" xr:uid="{00000000-0005-0000-0000-0000723B0000}"/>
    <cellStyle name="Normal 3 2 2 2 4 2 4 3" xfId="15246" xr:uid="{00000000-0005-0000-0000-0000733B0000}"/>
    <cellStyle name="Normal 3 2 2 2 4 2 4 3 2" xfId="15247" xr:uid="{00000000-0005-0000-0000-0000743B0000}"/>
    <cellStyle name="Normal 3 2 2 2 4 2 4 4" xfId="15248" xr:uid="{00000000-0005-0000-0000-0000753B0000}"/>
    <cellStyle name="Normal 3 2 2 2 4 2 5" xfId="15249" xr:uid="{00000000-0005-0000-0000-0000763B0000}"/>
    <cellStyle name="Normal 3 2 2 2 4 2 5 2" xfId="15250" xr:uid="{00000000-0005-0000-0000-0000773B0000}"/>
    <cellStyle name="Normal 3 2 2 2 4 2 5 2 2" xfId="15251" xr:uid="{00000000-0005-0000-0000-0000783B0000}"/>
    <cellStyle name="Normal 3 2 2 2 4 2 5 2 2 2" xfId="15252" xr:uid="{00000000-0005-0000-0000-0000793B0000}"/>
    <cellStyle name="Normal 3 2 2 2 4 2 5 2 3" xfId="15253" xr:uid="{00000000-0005-0000-0000-00007A3B0000}"/>
    <cellStyle name="Normal 3 2 2 2 4 2 5 3" xfId="15254" xr:uid="{00000000-0005-0000-0000-00007B3B0000}"/>
    <cellStyle name="Normal 3 2 2 2 4 2 5 3 2" xfId="15255" xr:uid="{00000000-0005-0000-0000-00007C3B0000}"/>
    <cellStyle name="Normal 3 2 2 2 4 2 5 4" xfId="15256" xr:uid="{00000000-0005-0000-0000-00007D3B0000}"/>
    <cellStyle name="Normal 3 2 2 2 4 2 6" xfId="15257" xr:uid="{00000000-0005-0000-0000-00007E3B0000}"/>
    <cellStyle name="Normal 3 2 2 2 4 2 6 2" xfId="15258" xr:uid="{00000000-0005-0000-0000-00007F3B0000}"/>
    <cellStyle name="Normal 3 2 2 2 4 2 6 2 2" xfId="15259" xr:uid="{00000000-0005-0000-0000-0000803B0000}"/>
    <cellStyle name="Normal 3 2 2 2 4 2 6 3" xfId="15260" xr:uid="{00000000-0005-0000-0000-0000813B0000}"/>
    <cellStyle name="Normal 3 2 2 2 4 2 7" xfId="15261" xr:uid="{00000000-0005-0000-0000-0000823B0000}"/>
    <cellStyle name="Normal 3 2 2 2 4 2 7 2" xfId="15262" xr:uid="{00000000-0005-0000-0000-0000833B0000}"/>
    <cellStyle name="Normal 3 2 2 2 4 2 8" xfId="15263" xr:uid="{00000000-0005-0000-0000-0000843B0000}"/>
    <cellStyle name="Normal 3 2 2 2 4 2 8 2" xfId="15264" xr:uid="{00000000-0005-0000-0000-0000853B0000}"/>
    <cellStyle name="Normal 3 2 2 2 4 2 9" xfId="15265" xr:uid="{00000000-0005-0000-0000-0000863B0000}"/>
    <cellStyle name="Normal 3 2 2 2 4 3" xfId="15266" xr:uid="{00000000-0005-0000-0000-0000873B0000}"/>
    <cellStyle name="Normal 3 2 2 2 4 3 2" xfId="15267" xr:uid="{00000000-0005-0000-0000-0000883B0000}"/>
    <cellStyle name="Normal 3 2 2 2 4 3 2 2" xfId="15268" xr:uid="{00000000-0005-0000-0000-0000893B0000}"/>
    <cellStyle name="Normal 3 2 2 2 4 3 2 2 2" xfId="15269" xr:uid="{00000000-0005-0000-0000-00008A3B0000}"/>
    <cellStyle name="Normal 3 2 2 2 4 3 2 2 2 2" xfId="15270" xr:uid="{00000000-0005-0000-0000-00008B3B0000}"/>
    <cellStyle name="Normal 3 2 2 2 4 3 2 2 2 2 2" xfId="15271" xr:uid="{00000000-0005-0000-0000-00008C3B0000}"/>
    <cellStyle name="Normal 3 2 2 2 4 3 2 2 2 3" xfId="15272" xr:uid="{00000000-0005-0000-0000-00008D3B0000}"/>
    <cellStyle name="Normal 3 2 2 2 4 3 2 2 3" xfId="15273" xr:uid="{00000000-0005-0000-0000-00008E3B0000}"/>
    <cellStyle name="Normal 3 2 2 2 4 3 2 2 3 2" xfId="15274" xr:uid="{00000000-0005-0000-0000-00008F3B0000}"/>
    <cellStyle name="Normal 3 2 2 2 4 3 2 2 4" xfId="15275" xr:uid="{00000000-0005-0000-0000-0000903B0000}"/>
    <cellStyle name="Normal 3 2 2 2 4 3 2 3" xfId="15276" xr:uid="{00000000-0005-0000-0000-0000913B0000}"/>
    <cellStyle name="Normal 3 2 2 2 4 3 2 3 2" xfId="15277" xr:uid="{00000000-0005-0000-0000-0000923B0000}"/>
    <cellStyle name="Normal 3 2 2 2 4 3 2 3 2 2" xfId="15278" xr:uid="{00000000-0005-0000-0000-0000933B0000}"/>
    <cellStyle name="Normal 3 2 2 2 4 3 2 3 3" xfId="15279" xr:uid="{00000000-0005-0000-0000-0000943B0000}"/>
    <cellStyle name="Normal 3 2 2 2 4 3 2 4" xfId="15280" xr:uid="{00000000-0005-0000-0000-0000953B0000}"/>
    <cellStyle name="Normal 3 2 2 2 4 3 2 4 2" xfId="15281" xr:uid="{00000000-0005-0000-0000-0000963B0000}"/>
    <cellStyle name="Normal 3 2 2 2 4 3 2 5" xfId="15282" xr:uid="{00000000-0005-0000-0000-0000973B0000}"/>
    <cellStyle name="Normal 3 2 2 2 4 3 3" xfId="15283" xr:uid="{00000000-0005-0000-0000-0000983B0000}"/>
    <cellStyle name="Normal 3 2 2 2 4 3 3 2" xfId="15284" xr:uid="{00000000-0005-0000-0000-0000993B0000}"/>
    <cellStyle name="Normal 3 2 2 2 4 3 3 2 2" xfId="15285" xr:uid="{00000000-0005-0000-0000-00009A3B0000}"/>
    <cellStyle name="Normal 3 2 2 2 4 3 3 2 2 2" xfId="15286" xr:uid="{00000000-0005-0000-0000-00009B3B0000}"/>
    <cellStyle name="Normal 3 2 2 2 4 3 3 2 3" xfId="15287" xr:uid="{00000000-0005-0000-0000-00009C3B0000}"/>
    <cellStyle name="Normal 3 2 2 2 4 3 3 3" xfId="15288" xr:uid="{00000000-0005-0000-0000-00009D3B0000}"/>
    <cellStyle name="Normal 3 2 2 2 4 3 3 3 2" xfId="15289" xr:uid="{00000000-0005-0000-0000-00009E3B0000}"/>
    <cellStyle name="Normal 3 2 2 2 4 3 3 4" xfId="15290" xr:uid="{00000000-0005-0000-0000-00009F3B0000}"/>
    <cellStyle name="Normal 3 2 2 2 4 3 4" xfId="15291" xr:uid="{00000000-0005-0000-0000-0000A03B0000}"/>
    <cellStyle name="Normal 3 2 2 2 4 3 4 2" xfId="15292" xr:uid="{00000000-0005-0000-0000-0000A13B0000}"/>
    <cellStyle name="Normal 3 2 2 2 4 3 4 2 2" xfId="15293" xr:uid="{00000000-0005-0000-0000-0000A23B0000}"/>
    <cellStyle name="Normal 3 2 2 2 4 3 4 2 2 2" xfId="15294" xr:uid="{00000000-0005-0000-0000-0000A33B0000}"/>
    <cellStyle name="Normal 3 2 2 2 4 3 4 2 3" xfId="15295" xr:uid="{00000000-0005-0000-0000-0000A43B0000}"/>
    <cellStyle name="Normal 3 2 2 2 4 3 4 3" xfId="15296" xr:uid="{00000000-0005-0000-0000-0000A53B0000}"/>
    <cellStyle name="Normal 3 2 2 2 4 3 4 3 2" xfId="15297" xr:uid="{00000000-0005-0000-0000-0000A63B0000}"/>
    <cellStyle name="Normal 3 2 2 2 4 3 4 4" xfId="15298" xr:uid="{00000000-0005-0000-0000-0000A73B0000}"/>
    <cellStyle name="Normal 3 2 2 2 4 3 5" xfId="15299" xr:uid="{00000000-0005-0000-0000-0000A83B0000}"/>
    <cellStyle name="Normal 3 2 2 2 4 3 5 2" xfId="15300" xr:uid="{00000000-0005-0000-0000-0000A93B0000}"/>
    <cellStyle name="Normal 3 2 2 2 4 3 5 2 2" xfId="15301" xr:uid="{00000000-0005-0000-0000-0000AA3B0000}"/>
    <cellStyle name="Normal 3 2 2 2 4 3 5 3" xfId="15302" xr:uid="{00000000-0005-0000-0000-0000AB3B0000}"/>
    <cellStyle name="Normal 3 2 2 2 4 3 6" xfId="15303" xr:uid="{00000000-0005-0000-0000-0000AC3B0000}"/>
    <cellStyle name="Normal 3 2 2 2 4 3 6 2" xfId="15304" xr:uid="{00000000-0005-0000-0000-0000AD3B0000}"/>
    <cellStyle name="Normal 3 2 2 2 4 3 7" xfId="15305" xr:uid="{00000000-0005-0000-0000-0000AE3B0000}"/>
    <cellStyle name="Normal 3 2 2 2 4 3 7 2" xfId="15306" xr:uid="{00000000-0005-0000-0000-0000AF3B0000}"/>
    <cellStyle name="Normal 3 2 2 2 4 3 8" xfId="15307" xr:uid="{00000000-0005-0000-0000-0000B03B0000}"/>
    <cellStyle name="Normal 3 2 2 2 4 4" xfId="15308" xr:uid="{00000000-0005-0000-0000-0000B13B0000}"/>
    <cellStyle name="Normal 3 2 2 2 4 4 2" xfId="15309" xr:uid="{00000000-0005-0000-0000-0000B23B0000}"/>
    <cellStyle name="Normal 3 2 2 2 4 4 2 2" xfId="15310" xr:uid="{00000000-0005-0000-0000-0000B33B0000}"/>
    <cellStyle name="Normal 3 2 2 2 4 4 2 2 2" xfId="15311" xr:uid="{00000000-0005-0000-0000-0000B43B0000}"/>
    <cellStyle name="Normal 3 2 2 2 4 4 2 2 2 2" xfId="15312" xr:uid="{00000000-0005-0000-0000-0000B53B0000}"/>
    <cellStyle name="Normal 3 2 2 2 4 4 2 2 3" xfId="15313" xr:uid="{00000000-0005-0000-0000-0000B63B0000}"/>
    <cellStyle name="Normal 3 2 2 2 4 4 2 3" xfId="15314" xr:uid="{00000000-0005-0000-0000-0000B73B0000}"/>
    <cellStyle name="Normal 3 2 2 2 4 4 2 3 2" xfId="15315" xr:uid="{00000000-0005-0000-0000-0000B83B0000}"/>
    <cellStyle name="Normal 3 2 2 2 4 4 2 4" xfId="15316" xr:uid="{00000000-0005-0000-0000-0000B93B0000}"/>
    <cellStyle name="Normal 3 2 2 2 4 4 3" xfId="15317" xr:uid="{00000000-0005-0000-0000-0000BA3B0000}"/>
    <cellStyle name="Normal 3 2 2 2 4 4 3 2" xfId="15318" xr:uid="{00000000-0005-0000-0000-0000BB3B0000}"/>
    <cellStyle name="Normal 3 2 2 2 4 4 3 2 2" xfId="15319" xr:uid="{00000000-0005-0000-0000-0000BC3B0000}"/>
    <cellStyle name="Normal 3 2 2 2 4 4 3 3" xfId="15320" xr:uid="{00000000-0005-0000-0000-0000BD3B0000}"/>
    <cellStyle name="Normal 3 2 2 2 4 4 4" xfId="15321" xr:uid="{00000000-0005-0000-0000-0000BE3B0000}"/>
    <cellStyle name="Normal 3 2 2 2 4 4 4 2" xfId="15322" xr:uid="{00000000-0005-0000-0000-0000BF3B0000}"/>
    <cellStyle name="Normal 3 2 2 2 4 4 5" xfId="15323" xr:uid="{00000000-0005-0000-0000-0000C03B0000}"/>
    <cellStyle name="Normal 3 2 2 2 4 5" xfId="15324" xr:uid="{00000000-0005-0000-0000-0000C13B0000}"/>
    <cellStyle name="Normal 3 2 2 2 4 5 2" xfId="15325" xr:uid="{00000000-0005-0000-0000-0000C23B0000}"/>
    <cellStyle name="Normal 3 2 2 2 4 5 2 2" xfId="15326" xr:uid="{00000000-0005-0000-0000-0000C33B0000}"/>
    <cellStyle name="Normal 3 2 2 2 4 5 2 2 2" xfId="15327" xr:uid="{00000000-0005-0000-0000-0000C43B0000}"/>
    <cellStyle name="Normal 3 2 2 2 4 5 2 3" xfId="15328" xr:uid="{00000000-0005-0000-0000-0000C53B0000}"/>
    <cellStyle name="Normal 3 2 2 2 4 5 3" xfId="15329" xr:uid="{00000000-0005-0000-0000-0000C63B0000}"/>
    <cellStyle name="Normal 3 2 2 2 4 5 3 2" xfId="15330" xr:uid="{00000000-0005-0000-0000-0000C73B0000}"/>
    <cellStyle name="Normal 3 2 2 2 4 5 4" xfId="15331" xr:uid="{00000000-0005-0000-0000-0000C83B0000}"/>
    <cellStyle name="Normal 3 2 2 2 4 6" xfId="15332" xr:uid="{00000000-0005-0000-0000-0000C93B0000}"/>
    <cellStyle name="Normal 3 2 2 2 4 6 2" xfId="15333" xr:uid="{00000000-0005-0000-0000-0000CA3B0000}"/>
    <cellStyle name="Normal 3 2 2 2 4 6 2 2" xfId="15334" xr:uid="{00000000-0005-0000-0000-0000CB3B0000}"/>
    <cellStyle name="Normal 3 2 2 2 4 6 2 2 2" xfId="15335" xr:uid="{00000000-0005-0000-0000-0000CC3B0000}"/>
    <cellStyle name="Normal 3 2 2 2 4 6 2 3" xfId="15336" xr:uid="{00000000-0005-0000-0000-0000CD3B0000}"/>
    <cellStyle name="Normal 3 2 2 2 4 6 3" xfId="15337" xr:uid="{00000000-0005-0000-0000-0000CE3B0000}"/>
    <cellStyle name="Normal 3 2 2 2 4 6 3 2" xfId="15338" xr:uid="{00000000-0005-0000-0000-0000CF3B0000}"/>
    <cellStyle name="Normal 3 2 2 2 4 6 4" xfId="15339" xr:uid="{00000000-0005-0000-0000-0000D03B0000}"/>
    <cellStyle name="Normal 3 2 2 2 4 7" xfId="15340" xr:uid="{00000000-0005-0000-0000-0000D13B0000}"/>
    <cellStyle name="Normal 3 2 2 2 4 7 2" xfId="15341" xr:uid="{00000000-0005-0000-0000-0000D23B0000}"/>
    <cellStyle name="Normal 3 2 2 2 4 7 2 2" xfId="15342" xr:uid="{00000000-0005-0000-0000-0000D33B0000}"/>
    <cellStyle name="Normal 3 2 2 2 4 7 3" xfId="15343" xr:uid="{00000000-0005-0000-0000-0000D43B0000}"/>
    <cellStyle name="Normal 3 2 2 2 4 8" xfId="15344" xr:uid="{00000000-0005-0000-0000-0000D53B0000}"/>
    <cellStyle name="Normal 3 2 2 2 4 8 2" xfId="15345" xr:uid="{00000000-0005-0000-0000-0000D63B0000}"/>
    <cellStyle name="Normal 3 2 2 2 4 9" xfId="15346" xr:uid="{00000000-0005-0000-0000-0000D73B0000}"/>
    <cellStyle name="Normal 3 2 2 2 4 9 2" xfId="15347" xr:uid="{00000000-0005-0000-0000-0000D83B0000}"/>
    <cellStyle name="Normal 3 2 2 2 5" xfId="15348" xr:uid="{00000000-0005-0000-0000-0000D93B0000}"/>
    <cellStyle name="Normal 3 2 2 2 5 10" xfId="15349" xr:uid="{00000000-0005-0000-0000-0000DA3B0000}"/>
    <cellStyle name="Normal 3 2 2 2 5 2" xfId="15350" xr:uid="{00000000-0005-0000-0000-0000DB3B0000}"/>
    <cellStyle name="Normal 3 2 2 2 5 2 2" xfId="15351" xr:uid="{00000000-0005-0000-0000-0000DC3B0000}"/>
    <cellStyle name="Normal 3 2 2 2 5 2 2 2" xfId="15352" xr:uid="{00000000-0005-0000-0000-0000DD3B0000}"/>
    <cellStyle name="Normal 3 2 2 2 5 2 2 2 2" xfId="15353" xr:uid="{00000000-0005-0000-0000-0000DE3B0000}"/>
    <cellStyle name="Normal 3 2 2 2 5 2 2 2 2 2" xfId="15354" xr:uid="{00000000-0005-0000-0000-0000DF3B0000}"/>
    <cellStyle name="Normal 3 2 2 2 5 2 2 2 2 2 2" xfId="15355" xr:uid="{00000000-0005-0000-0000-0000E03B0000}"/>
    <cellStyle name="Normal 3 2 2 2 5 2 2 2 2 2 2 2" xfId="15356" xr:uid="{00000000-0005-0000-0000-0000E13B0000}"/>
    <cellStyle name="Normal 3 2 2 2 5 2 2 2 2 2 3" xfId="15357" xr:uid="{00000000-0005-0000-0000-0000E23B0000}"/>
    <cellStyle name="Normal 3 2 2 2 5 2 2 2 2 3" xfId="15358" xr:uid="{00000000-0005-0000-0000-0000E33B0000}"/>
    <cellStyle name="Normal 3 2 2 2 5 2 2 2 2 3 2" xfId="15359" xr:uid="{00000000-0005-0000-0000-0000E43B0000}"/>
    <cellStyle name="Normal 3 2 2 2 5 2 2 2 2 4" xfId="15360" xr:uid="{00000000-0005-0000-0000-0000E53B0000}"/>
    <cellStyle name="Normal 3 2 2 2 5 2 2 2 3" xfId="15361" xr:uid="{00000000-0005-0000-0000-0000E63B0000}"/>
    <cellStyle name="Normal 3 2 2 2 5 2 2 2 3 2" xfId="15362" xr:uid="{00000000-0005-0000-0000-0000E73B0000}"/>
    <cellStyle name="Normal 3 2 2 2 5 2 2 2 3 2 2" xfId="15363" xr:uid="{00000000-0005-0000-0000-0000E83B0000}"/>
    <cellStyle name="Normal 3 2 2 2 5 2 2 2 3 3" xfId="15364" xr:uid="{00000000-0005-0000-0000-0000E93B0000}"/>
    <cellStyle name="Normal 3 2 2 2 5 2 2 2 4" xfId="15365" xr:uid="{00000000-0005-0000-0000-0000EA3B0000}"/>
    <cellStyle name="Normal 3 2 2 2 5 2 2 2 4 2" xfId="15366" xr:uid="{00000000-0005-0000-0000-0000EB3B0000}"/>
    <cellStyle name="Normal 3 2 2 2 5 2 2 2 5" xfId="15367" xr:uid="{00000000-0005-0000-0000-0000EC3B0000}"/>
    <cellStyle name="Normal 3 2 2 2 5 2 2 3" xfId="15368" xr:uid="{00000000-0005-0000-0000-0000ED3B0000}"/>
    <cellStyle name="Normal 3 2 2 2 5 2 2 3 2" xfId="15369" xr:uid="{00000000-0005-0000-0000-0000EE3B0000}"/>
    <cellStyle name="Normal 3 2 2 2 5 2 2 3 2 2" xfId="15370" xr:uid="{00000000-0005-0000-0000-0000EF3B0000}"/>
    <cellStyle name="Normal 3 2 2 2 5 2 2 3 2 2 2" xfId="15371" xr:uid="{00000000-0005-0000-0000-0000F03B0000}"/>
    <cellStyle name="Normal 3 2 2 2 5 2 2 3 2 3" xfId="15372" xr:uid="{00000000-0005-0000-0000-0000F13B0000}"/>
    <cellStyle name="Normal 3 2 2 2 5 2 2 3 3" xfId="15373" xr:uid="{00000000-0005-0000-0000-0000F23B0000}"/>
    <cellStyle name="Normal 3 2 2 2 5 2 2 3 3 2" xfId="15374" xr:uid="{00000000-0005-0000-0000-0000F33B0000}"/>
    <cellStyle name="Normal 3 2 2 2 5 2 2 3 4" xfId="15375" xr:uid="{00000000-0005-0000-0000-0000F43B0000}"/>
    <cellStyle name="Normal 3 2 2 2 5 2 2 4" xfId="15376" xr:uid="{00000000-0005-0000-0000-0000F53B0000}"/>
    <cellStyle name="Normal 3 2 2 2 5 2 2 4 2" xfId="15377" xr:uid="{00000000-0005-0000-0000-0000F63B0000}"/>
    <cellStyle name="Normal 3 2 2 2 5 2 2 4 2 2" xfId="15378" xr:uid="{00000000-0005-0000-0000-0000F73B0000}"/>
    <cellStyle name="Normal 3 2 2 2 5 2 2 4 2 2 2" xfId="15379" xr:uid="{00000000-0005-0000-0000-0000F83B0000}"/>
    <cellStyle name="Normal 3 2 2 2 5 2 2 4 2 3" xfId="15380" xr:uid="{00000000-0005-0000-0000-0000F93B0000}"/>
    <cellStyle name="Normal 3 2 2 2 5 2 2 4 3" xfId="15381" xr:uid="{00000000-0005-0000-0000-0000FA3B0000}"/>
    <cellStyle name="Normal 3 2 2 2 5 2 2 4 3 2" xfId="15382" xr:uid="{00000000-0005-0000-0000-0000FB3B0000}"/>
    <cellStyle name="Normal 3 2 2 2 5 2 2 4 4" xfId="15383" xr:uid="{00000000-0005-0000-0000-0000FC3B0000}"/>
    <cellStyle name="Normal 3 2 2 2 5 2 2 5" xfId="15384" xr:uid="{00000000-0005-0000-0000-0000FD3B0000}"/>
    <cellStyle name="Normal 3 2 2 2 5 2 2 5 2" xfId="15385" xr:uid="{00000000-0005-0000-0000-0000FE3B0000}"/>
    <cellStyle name="Normal 3 2 2 2 5 2 2 5 2 2" xfId="15386" xr:uid="{00000000-0005-0000-0000-0000FF3B0000}"/>
    <cellStyle name="Normal 3 2 2 2 5 2 2 5 3" xfId="15387" xr:uid="{00000000-0005-0000-0000-0000003C0000}"/>
    <cellStyle name="Normal 3 2 2 2 5 2 2 6" xfId="15388" xr:uid="{00000000-0005-0000-0000-0000013C0000}"/>
    <cellStyle name="Normal 3 2 2 2 5 2 2 6 2" xfId="15389" xr:uid="{00000000-0005-0000-0000-0000023C0000}"/>
    <cellStyle name="Normal 3 2 2 2 5 2 2 7" xfId="15390" xr:uid="{00000000-0005-0000-0000-0000033C0000}"/>
    <cellStyle name="Normal 3 2 2 2 5 2 2 7 2" xfId="15391" xr:uid="{00000000-0005-0000-0000-0000043C0000}"/>
    <cellStyle name="Normal 3 2 2 2 5 2 2 8" xfId="15392" xr:uid="{00000000-0005-0000-0000-0000053C0000}"/>
    <cellStyle name="Normal 3 2 2 2 5 2 3" xfId="15393" xr:uid="{00000000-0005-0000-0000-0000063C0000}"/>
    <cellStyle name="Normal 3 2 2 2 5 2 3 2" xfId="15394" xr:uid="{00000000-0005-0000-0000-0000073C0000}"/>
    <cellStyle name="Normal 3 2 2 2 5 2 3 2 2" xfId="15395" xr:uid="{00000000-0005-0000-0000-0000083C0000}"/>
    <cellStyle name="Normal 3 2 2 2 5 2 3 2 2 2" xfId="15396" xr:uid="{00000000-0005-0000-0000-0000093C0000}"/>
    <cellStyle name="Normal 3 2 2 2 5 2 3 2 2 2 2" xfId="15397" xr:uid="{00000000-0005-0000-0000-00000A3C0000}"/>
    <cellStyle name="Normal 3 2 2 2 5 2 3 2 2 3" xfId="15398" xr:uid="{00000000-0005-0000-0000-00000B3C0000}"/>
    <cellStyle name="Normal 3 2 2 2 5 2 3 2 3" xfId="15399" xr:uid="{00000000-0005-0000-0000-00000C3C0000}"/>
    <cellStyle name="Normal 3 2 2 2 5 2 3 2 3 2" xfId="15400" xr:uid="{00000000-0005-0000-0000-00000D3C0000}"/>
    <cellStyle name="Normal 3 2 2 2 5 2 3 2 4" xfId="15401" xr:uid="{00000000-0005-0000-0000-00000E3C0000}"/>
    <cellStyle name="Normal 3 2 2 2 5 2 3 3" xfId="15402" xr:uid="{00000000-0005-0000-0000-00000F3C0000}"/>
    <cellStyle name="Normal 3 2 2 2 5 2 3 3 2" xfId="15403" xr:uid="{00000000-0005-0000-0000-0000103C0000}"/>
    <cellStyle name="Normal 3 2 2 2 5 2 3 3 2 2" xfId="15404" xr:uid="{00000000-0005-0000-0000-0000113C0000}"/>
    <cellStyle name="Normal 3 2 2 2 5 2 3 3 3" xfId="15405" xr:uid="{00000000-0005-0000-0000-0000123C0000}"/>
    <cellStyle name="Normal 3 2 2 2 5 2 3 4" xfId="15406" xr:uid="{00000000-0005-0000-0000-0000133C0000}"/>
    <cellStyle name="Normal 3 2 2 2 5 2 3 4 2" xfId="15407" xr:uid="{00000000-0005-0000-0000-0000143C0000}"/>
    <cellStyle name="Normal 3 2 2 2 5 2 3 5" xfId="15408" xr:uid="{00000000-0005-0000-0000-0000153C0000}"/>
    <cellStyle name="Normal 3 2 2 2 5 2 4" xfId="15409" xr:uid="{00000000-0005-0000-0000-0000163C0000}"/>
    <cellStyle name="Normal 3 2 2 2 5 2 4 2" xfId="15410" xr:uid="{00000000-0005-0000-0000-0000173C0000}"/>
    <cellStyle name="Normal 3 2 2 2 5 2 4 2 2" xfId="15411" xr:uid="{00000000-0005-0000-0000-0000183C0000}"/>
    <cellStyle name="Normal 3 2 2 2 5 2 4 2 2 2" xfId="15412" xr:uid="{00000000-0005-0000-0000-0000193C0000}"/>
    <cellStyle name="Normal 3 2 2 2 5 2 4 2 3" xfId="15413" xr:uid="{00000000-0005-0000-0000-00001A3C0000}"/>
    <cellStyle name="Normal 3 2 2 2 5 2 4 3" xfId="15414" xr:uid="{00000000-0005-0000-0000-00001B3C0000}"/>
    <cellStyle name="Normal 3 2 2 2 5 2 4 3 2" xfId="15415" xr:uid="{00000000-0005-0000-0000-00001C3C0000}"/>
    <cellStyle name="Normal 3 2 2 2 5 2 4 4" xfId="15416" xr:uid="{00000000-0005-0000-0000-00001D3C0000}"/>
    <cellStyle name="Normal 3 2 2 2 5 2 5" xfId="15417" xr:uid="{00000000-0005-0000-0000-00001E3C0000}"/>
    <cellStyle name="Normal 3 2 2 2 5 2 5 2" xfId="15418" xr:uid="{00000000-0005-0000-0000-00001F3C0000}"/>
    <cellStyle name="Normal 3 2 2 2 5 2 5 2 2" xfId="15419" xr:uid="{00000000-0005-0000-0000-0000203C0000}"/>
    <cellStyle name="Normal 3 2 2 2 5 2 5 2 2 2" xfId="15420" xr:uid="{00000000-0005-0000-0000-0000213C0000}"/>
    <cellStyle name="Normal 3 2 2 2 5 2 5 2 3" xfId="15421" xr:uid="{00000000-0005-0000-0000-0000223C0000}"/>
    <cellStyle name="Normal 3 2 2 2 5 2 5 3" xfId="15422" xr:uid="{00000000-0005-0000-0000-0000233C0000}"/>
    <cellStyle name="Normal 3 2 2 2 5 2 5 3 2" xfId="15423" xr:uid="{00000000-0005-0000-0000-0000243C0000}"/>
    <cellStyle name="Normal 3 2 2 2 5 2 5 4" xfId="15424" xr:uid="{00000000-0005-0000-0000-0000253C0000}"/>
    <cellStyle name="Normal 3 2 2 2 5 2 6" xfId="15425" xr:uid="{00000000-0005-0000-0000-0000263C0000}"/>
    <cellStyle name="Normal 3 2 2 2 5 2 6 2" xfId="15426" xr:uid="{00000000-0005-0000-0000-0000273C0000}"/>
    <cellStyle name="Normal 3 2 2 2 5 2 6 2 2" xfId="15427" xr:uid="{00000000-0005-0000-0000-0000283C0000}"/>
    <cellStyle name="Normal 3 2 2 2 5 2 6 3" xfId="15428" xr:uid="{00000000-0005-0000-0000-0000293C0000}"/>
    <cellStyle name="Normal 3 2 2 2 5 2 7" xfId="15429" xr:uid="{00000000-0005-0000-0000-00002A3C0000}"/>
    <cellStyle name="Normal 3 2 2 2 5 2 7 2" xfId="15430" xr:uid="{00000000-0005-0000-0000-00002B3C0000}"/>
    <cellStyle name="Normal 3 2 2 2 5 2 8" xfId="15431" xr:uid="{00000000-0005-0000-0000-00002C3C0000}"/>
    <cellStyle name="Normal 3 2 2 2 5 2 8 2" xfId="15432" xr:uid="{00000000-0005-0000-0000-00002D3C0000}"/>
    <cellStyle name="Normal 3 2 2 2 5 2 9" xfId="15433" xr:uid="{00000000-0005-0000-0000-00002E3C0000}"/>
    <cellStyle name="Normal 3 2 2 2 5 3" xfId="15434" xr:uid="{00000000-0005-0000-0000-00002F3C0000}"/>
    <cellStyle name="Normal 3 2 2 2 5 3 2" xfId="15435" xr:uid="{00000000-0005-0000-0000-0000303C0000}"/>
    <cellStyle name="Normal 3 2 2 2 5 3 2 2" xfId="15436" xr:uid="{00000000-0005-0000-0000-0000313C0000}"/>
    <cellStyle name="Normal 3 2 2 2 5 3 2 2 2" xfId="15437" xr:uid="{00000000-0005-0000-0000-0000323C0000}"/>
    <cellStyle name="Normal 3 2 2 2 5 3 2 2 2 2" xfId="15438" xr:uid="{00000000-0005-0000-0000-0000333C0000}"/>
    <cellStyle name="Normal 3 2 2 2 5 3 2 2 2 2 2" xfId="15439" xr:uid="{00000000-0005-0000-0000-0000343C0000}"/>
    <cellStyle name="Normal 3 2 2 2 5 3 2 2 2 3" xfId="15440" xr:uid="{00000000-0005-0000-0000-0000353C0000}"/>
    <cellStyle name="Normal 3 2 2 2 5 3 2 2 3" xfId="15441" xr:uid="{00000000-0005-0000-0000-0000363C0000}"/>
    <cellStyle name="Normal 3 2 2 2 5 3 2 2 3 2" xfId="15442" xr:uid="{00000000-0005-0000-0000-0000373C0000}"/>
    <cellStyle name="Normal 3 2 2 2 5 3 2 2 4" xfId="15443" xr:uid="{00000000-0005-0000-0000-0000383C0000}"/>
    <cellStyle name="Normal 3 2 2 2 5 3 2 3" xfId="15444" xr:uid="{00000000-0005-0000-0000-0000393C0000}"/>
    <cellStyle name="Normal 3 2 2 2 5 3 2 3 2" xfId="15445" xr:uid="{00000000-0005-0000-0000-00003A3C0000}"/>
    <cellStyle name="Normal 3 2 2 2 5 3 2 3 2 2" xfId="15446" xr:uid="{00000000-0005-0000-0000-00003B3C0000}"/>
    <cellStyle name="Normal 3 2 2 2 5 3 2 3 3" xfId="15447" xr:uid="{00000000-0005-0000-0000-00003C3C0000}"/>
    <cellStyle name="Normal 3 2 2 2 5 3 2 4" xfId="15448" xr:uid="{00000000-0005-0000-0000-00003D3C0000}"/>
    <cellStyle name="Normal 3 2 2 2 5 3 2 4 2" xfId="15449" xr:uid="{00000000-0005-0000-0000-00003E3C0000}"/>
    <cellStyle name="Normal 3 2 2 2 5 3 2 5" xfId="15450" xr:uid="{00000000-0005-0000-0000-00003F3C0000}"/>
    <cellStyle name="Normal 3 2 2 2 5 3 3" xfId="15451" xr:uid="{00000000-0005-0000-0000-0000403C0000}"/>
    <cellStyle name="Normal 3 2 2 2 5 3 3 2" xfId="15452" xr:uid="{00000000-0005-0000-0000-0000413C0000}"/>
    <cellStyle name="Normal 3 2 2 2 5 3 3 2 2" xfId="15453" xr:uid="{00000000-0005-0000-0000-0000423C0000}"/>
    <cellStyle name="Normal 3 2 2 2 5 3 3 2 2 2" xfId="15454" xr:uid="{00000000-0005-0000-0000-0000433C0000}"/>
    <cellStyle name="Normal 3 2 2 2 5 3 3 2 3" xfId="15455" xr:uid="{00000000-0005-0000-0000-0000443C0000}"/>
    <cellStyle name="Normal 3 2 2 2 5 3 3 3" xfId="15456" xr:uid="{00000000-0005-0000-0000-0000453C0000}"/>
    <cellStyle name="Normal 3 2 2 2 5 3 3 3 2" xfId="15457" xr:uid="{00000000-0005-0000-0000-0000463C0000}"/>
    <cellStyle name="Normal 3 2 2 2 5 3 3 4" xfId="15458" xr:uid="{00000000-0005-0000-0000-0000473C0000}"/>
    <cellStyle name="Normal 3 2 2 2 5 3 4" xfId="15459" xr:uid="{00000000-0005-0000-0000-0000483C0000}"/>
    <cellStyle name="Normal 3 2 2 2 5 3 4 2" xfId="15460" xr:uid="{00000000-0005-0000-0000-0000493C0000}"/>
    <cellStyle name="Normal 3 2 2 2 5 3 4 2 2" xfId="15461" xr:uid="{00000000-0005-0000-0000-00004A3C0000}"/>
    <cellStyle name="Normal 3 2 2 2 5 3 4 2 2 2" xfId="15462" xr:uid="{00000000-0005-0000-0000-00004B3C0000}"/>
    <cellStyle name="Normal 3 2 2 2 5 3 4 2 3" xfId="15463" xr:uid="{00000000-0005-0000-0000-00004C3C0000}"/>
    <cellStyle name="Normal 3 2 2 2 5 3 4 3" xfId="15464" xr:uid="{00000000-0005-0000-0000-00004D3C0000}"/>
    <cellStyle name="Normal 3 2 2 2 5 3 4 3 2" xfId="15465" xr:uid="{00000000-0005-0000-0000-00004E3C0000}"/>
    <cellStyle name="Normal 3 2 2 2 5 3 4 4" xfId="15466" xr:uid="{00000000-0005-0000-0000-00004F3C0000}"/>
    <cellStyle name="Normal 3 2 2 2 5 3 5" xfId="15467" xr:uid="{00000000-0005-0000-0000-0000503C0000}"/>
    <cellStyle name="Normal 3 2 2 2 5 3 5 2" xfId="15468" xr:uid="{00000000-0005-0000-0000-0000513C0000}"/>
    <cellStyle name="Normal 3 2 2 2 5 3 5 2 2" xfId="15469" xr:uid="{00000000-0005-0000-0000-0000523C0000}"/>
    <cellStyle name="Normal 3 2 2 2 5 3 5 3" xfId="15470" xr:uid="{00000000-0005-0000-0000-0000533C0000}"/>
    <cellStyle name="Normal 3 2 2 2 5 3 6" xfId="15471" xr:uid="{00000000-0005-0000-0000-0000543C0000}"/>
    <cellStyle name="Normal 3 2 2 2 5 3 6 2" xfId="15472" xr:uid="{00000000-0005-0000-0000-0000553C0000}"/>
    <cellStyle name="Normal 3 2 2 2 5 3 7" xfId="15473" xr:uid="{00000000-0005-0000-0000-0000563C0000}"/>
    <cellStyle name="Normal 3 2 2 2 5 3 7 2" xfId="15474" xr:uid="{00000000-0005-0000-0000-0000573C0000}"/>
    <cellStyle name="Normal 3 2 2 2 5 3 8" xfId="15475" xr:uid="{00000000-0005-0000-0000-0000583C0000}"/>
    <cellStyle name="Normal 3 2 2 2 5 4" xfId="15476" xr:uid="{00000000-0005-0000-0000-0000593C0000}"/>
    <cellStyle name="Normal 3 2 2 2 5 4 2" xfId="15477" xr:uid="{00000000-0005-0000-0000-00005A3C0000}"/>
    <cellStyle name="Normal 3 2 2 2 5 4 2 2" xfId="15478" xr:uid="{00000000-0005-0000-0000-00005B3C0000}"/>
    <cellStyle name="Normal 3 2 2 2 5 4 2 2 2" xfId="15479" xr:uid="{00000000-0005-0000-0000-00005C3C0000}"/>
    <cellStyle name="Normal 3 2 2 2 5 4 2 2 2 2" xfId="15480" xr:uid="{00000000-0005-0000-0000-00005D3C0000}"/>
    <cellStyle name="Normal 3 2 2 2 5 4 2 2 3" xfId="15481" xr:uid="{00000000-0005-0000-0000-00005E3C0000}"/>
    <cellStyle name="Normal 3 2 2 2 5 4 2 3" xfId="15482" xr:uid="{00000000-0005-0000-0000-00005F3C0000}"/>
    <cellStyle name="Normal 3 2 2 2 5 4 2 3 2" xfId="15483" xr:uid="{00000000-0005-0000-0000-0000603C0000}"/>
    <cellStyle name="Normal 3 2 2 2 5 4 2 4" xfId="15484" xr:uid="{00000000-0005-0000-0000-0000613C0000}"/>
    <cellStyle name="Normal 3 2 2 2 5 4 3" xfId="15485" xr:uid="{00000000-0005-0000-0000-0000623C0000}"/>
    <cellStyle name="Normal 3 2 2 2 5 4 3 2" xfId="15486" xr:uid="{00000000-0005-0000-0000-0000633C0000}"/>
    <cellStyle name="Normal 3 2 2 2 5 4 3 2 2" xfId="15487" xr:uid="{00000000-0005-0000-0000-0000643C0000}"/>
    <cellStyle name="Normal 3 2 2 2 5 4 3 3" xfId="15488" xr:uid="{00000000-0005-0000-0000-0000653C0000}"/>
    <cellStyle name="Normal 3 2 2 2 5 4 4" xfId="15489" xr:uid="{00000000-0005-0000-0000-0000663C0000}"/>
    <cellStyle name="Normal 3 2 2 2 5 4 4 2" xfId="15490" xr:uid="{00000000-0005-0000-0000-0000673C0000}"/>
    <cellStyle name="Normal 3 2 2 2 5 4 5" xfId="15491" xr:uid="{00000000-0005-0000-0000-0000683C0000}"/>
    <cellStyle name="Normal 3 2 2 2 5 5" xfId="15492" xr:uid="{00000000-0005-0000-0000-0000693C0000}"/>
    <cellStyle name="Normal 3 2 2 2 5 5 2" xfId="15493" xr:uid="{00000000-0005-0000-0000-00006A3C0000}"/>
    <cellStyle name="Normal 3 2 2 2 5 5 2 2" xfId="15494" xr:uid="{00000000-0005-0000-0000-00006B3C0000}"/>
    <cellStyle name="Normal 3 2 2 2 5 5 2 2 2" xfId="15495" xr:uid="{00000000-0005-0000-0000-00006C3C0000}"/>
    <cellStyle name="Normal 3 2 2 2 5 5 2 3" xfId="15496" xr:uid="{00000000-0005-0000-0000-00006D3C0000}"/>
    <cellStyle name="Normal 3 2 2 2 5 5 3" xfId="15497" xr:uid="{00000000-0005-0000-0000-00006E3C0000}"/>
    <cellStyle name="Normal 3 2 2 2 5 5 3 2" xfId="15498" xr:uid="{00000000-0005-0000-0000-00006F3C0000}"/>
    <cellStyle name="Normal 3 2 2 2 5 5 4" xfId="15499" xr:uid="{00000000-0005-0000-0000-0000703C0000}"/>
    <cellStyle name="Normal 3 2 2 2 5 6" xfId="15500" xr:uid="{00000000-0005-0000-0000-0000713C0000}"/>
    <cellStyle name="Normal 3 2 2 2 5 6 2" xfId="15501" xr:uid="{00000000-0005-0000-0000-0000723C0000}"/>
    <cellStyle name="Normal 3 2 2 2 5 6 2 2" xfId="15502" xr:uid="{00000000-0005-0000-0000-0000733C0000}"/>
    <cellStyle name="Normal 3 2 2 2 5 6 2 2 2" xfId="15503" xr:uid="{00000000-0005-0000-0000-0000743C0000}"/>
    <cellStyle name="Normal 3 2 2 2 5 6 2 3" xfId="15504" xr:uid="{00000000-0005-0000-0000-0000753C0000}"/>
    <cellStyle name="Normal 3 2 2 2 5 6 3" xfId="15505" xr:uid="{00000000-0005-0000-0000-0000763C0000}"/>
    <cellStyle name="Normal 3 2 2 2 5 6 3 2" xfId="15506" xr:uid="{00000000-0005-0000-0000-0000773C0000}"/>
    <cellStyle name="Normal 3 2 2 2 5 6 4" xfId="15507" xr:uid="{00000000-0005-0000-0000-0000783C0000}"/>
    <cellStyle name="Normal 3 2 2 2 5 7" xfId="15508" xr:uid="{00000000-0005-0000-0000-0000793C0000}"/>
    <cellStyle name="Normal 3 2 2 2 5 7 2" xfId="15509" xr:uid="{00000000-0005-0000-0000-00007A3C0000}"/>
    <cellStyle name="Normal 3 2 2 2 5 7 2 2" xfId="15510" xr:uid="{00000000-0005-0000-0000-00007B3C0000}"/>
    <cellStyle name="Normal 3 2 2 2 5 7 3" xfId="15511" xr:uid="{00000000-0005-0000-0000-00007C3C0000}"/>
    <cellStyle name="Normal 3 2 2 2 5 8" xfId="15512" xr:uid="{00000000-0005-0000-0000-00007D3C0000}"/>
    <cellStyle name="Normal 3 2 2 2 5 8 2" xfId="15513" xr:uid="{00000000-0005-0000-0000-00007E3C0000}"/>
    <cellStyle name="Normal 3 2 2 2 5 9" xfId="15514" xr:uid="{00000000-0005-0000-0000-00007F3C0000}"/>
    <cellStyle name="Normal 3 2 2 2 5 9 2" xfId="15515" xr:uid="{00000000-0005-0000-0000-0000803C0000}"/>
    <cellStyle name="Normal 3 2 2 2 6" xfId="15516" xr:uid="{00000000-0005-0000-0000-0000813C0000}"/>
    <cellStyle name="Normal 3 2 2 2 6 10" xfId="15517" xr:uid="{00000000-0005-0000-0000-0000823C0000}"/>
    <cellStyle name="Normal 3 2 2 2 6 2" xfId="15518" xr:uid="{00000000-0005-0000-0000-0000833C0000}"/>
    <cellStyle name="Normal 3 2 2 2 6 2 2" xfId="15519" xr:uid="{00000000-0005-0000-0000-0000843C0000}"/>
    <cellStyle name="Normal 3 2 2 2 6 2 2 2" xfId="15520" xr:uid="{00000000-0005-0000-0000-0000853C0000}"/>
    <cellStyle name="Normal 3 2 2 2 6 2 2 2 2" xfId="15521" xr:uid="{00000000-0005-0000-0000-0000863C0000}"/>
    <cellStyle name="Normal 3 2 2 2 6 2 2 2 2 2" xfId="15522" xr:uid="{00000000-0005-0000-0000-0000873C0000}"/>
    <cellStyle name="Normal 3 2 2 2 6 2 2 2 2 2 2" xfId="15523" xr:uid="{00000000-0005-0000-0000-0000883C0000}"/>
    <cellStyle name="Normal 3 2 2 2 6 2 2 2 2 2 2 2" xfId="15524" xr:uid="{00000000-0005-0000-0000-0000893C0000}"/>
    <cellStyle name="Normal 3 2 2 2 6 2 2 2 2 2 3" xfId="15525" xr:uid="{00000000-0005-0000-0000-00008A3C0000}"/>
    <cellStyle name="Normal 3 2 2 2 6 2 2 2 2 3" xfId="15526" xr:uid="{00000000-0005-0000-0000-00008B3C0000}"/>
    <cellStyle name="Normal 3 2 2 2 6 2 2 2 2 3 2" xfId="15527" xr:uid="{00000000-0005-0000-0000-00008C3C0000}"/>
    <cellStyle name="Normal 3 2 2 2 6 2 2 2 2 4" xfId="15528" xr:uid="{00000000-0005-0000-0000-00008D3C0000}"/>
    <cellStyle name="Normal 3 2 2 2 6 2 2 2 3" xfId="15529" xr:uid="{00000000-0005-0000-0000-00008E3C0000}"/>
    <cellStyle name="Normal 3 2 2 2 6 2 2 2 3 2" xfId="15530" xr:uid="{00000000-0005-0000-0000-00008F3C0000}"/>
    <cellStyle name="Normal 3 2 2 2 6 2 2 2 3 2 2" xfId="15531" xr:uid="{00000000-0005-0000-0000-0000903C0000}"/>
    <cellStyle name="Normal 3 2 2 2 6 2 2 2 3 3" xfId="15532" xr:uid="{00000000-0005-0000-0000-0000913C0000}"/>
    <cellStyle name="Normal 3 2 2 2 6 2 2 2 4" xfId="15533" xr:uid="{00000000-0005-0000-0000-0000923C0000}"/>
    <cellStyle name="Normal 3 2 2 2 6 2 2 2 4 2" xfId="15534" xr:uid="{00000000-0005-0000-0000-0000933C0000}"/>
    <cellStyle name="Normal 3 2 2 2 6 2 2 2 5" xfId="15535" xr:uid="{00000000-0005-0000-0000-0000943C0000}"/>
    <cellStyle name="Normal 3 2 2 2 6 2 2 3" xfId="15536" xr:uid="{00000000-0005-0000-0000-0000953C0000}"/>
    <cellStyle name="Normal 3 2 2 2 6 2 2 3 2" xfId="15537" xr:uid="{00000000-0005-0000-0000-0000963C0000}"/>
    <cellStyle name="Normal 3 2 2 2 6 2 2 3 2 2" xfId="15538" xr:uid="{00000000-0005-0000-0000-0000973C0000}"/>
    <cellStyle name="Normal 3 2 2 2 6 2 2 3 2 2 2" xfId="15539" xr:uid="{00000000-0005-0000-0000-0000983C0000}"/>
    <cellStyle name="Normal 3 2 2 2 6 2 2 3 2 3" xfId="15540" xr:uid="{00000000-0005-0000-0000-0000993C0000}"/>
    <cellStyle name="Normal 3 2 2 2 6 2 2 3 3" xfId="15541" xr:uid="{00000000-0005-0000-0000-00009A3C0000}"/>
    <cellStyle name="Normal 3 2 2 2 6 2 2 3 3 2" xfId="15542" xr:uid="{00000000-0005-0000-0000-00009B3C0000}"/>
    <cellStyle name="Normal 3 2 2 2 6 2 2 3 4" xfId="15543" xr:uid="{00000000-0005-0000-0000-00009C3C0000}"/>
    <cellStyle name="Normal 3 2 2 2 6 2 2 4" xfId="15544" xr:uid="{00000000-0005-0000-0000-00009D3C0000}"/>
    <cellStyle name="Normal 3 2 2 2 6 2 2 4 2" xfId="15545" xr:uid="{00000000-0005-0000-0000-00009E3C0000}"/>
    <cellStyle name="Normal 3 2 2 2 6 2 2 4 2 2" xfId="15546" xr:uid="{00000000-0005-0000-0000-00009F3C0000}"/>
    <cellStyle name="Normal 3 2 2 2 6 2 2 4 2 2 2" xfId="15547" xr:uid="{00000000-0005-0000-0000-0000A03C0000}"/>
    <cellStyle name="Normal 3 2 2 2 6 2 2 4 2 3" xfId="15548" xr:uid="{00000000-0005-0000-0000-0000A13C0000}"/>
    <cellStyle name="Normal 3 2 2 2 6 2 2 4 3" xfId="15549" xr:uid="{00000000-0005-0000-0000-0000A23C0000}"/>
    <cellStyle name="Normal 3 2 2 2 6 2 2 4 3 2" xfId="15550" xr:uid="{00000000-0005-0000-0000-0000A33C0000}"/>
    <cellStyle name="Normal 3 2 2 2 6 2 2 4 4" xfId="15551" xr:uid="{00000000-0005-0000-0000-0000A43C0000}"/>
    <cellStyle name="Normal 3 2 2 2 6 2 2 5" xfId="15552" xr:uid="{00000000-0005-0000-0000-0000A53C0000}"/>
    <cellStyle name="Normal 3 2 2 2 6 2 2 5 2" xfId="15553" xr:uid="{00000000-0005-0000-0000-0000A63C0000}"/>
    <cellStyle name="Normal 3 2 2 2 6 2 2 5 2 2" xfId="15554" xr:uid="{00000000-0005-0000-0000-0000A73C0000}"/>
    <cellStyle name="Normal 3 2 2 2 6 2 2 5 3" xfId="15555" xr:uid="{00000000-0005-0000-0000-0000A83C0000}"/>
    <cellStyle name="Normal 3 2 2 2 6 2 2 6" xfId="15556" xr:uid="{00000000-0005-0000-0000-0000A93C0000}"/>
    <cellStyle name="Normal 3 2 2 2 6 2 2 6 2" xfId="15557" xr:uid="{00000000-0005-0000-0000-0000AA3C0000}"/>
    <cellStyle name="Normal 3 2 2 2 6 2 2 7" xfId="15558" xr:uid="{00000000-0005-0000-0000-0000AB3C0000}"/>
    <cellStyle name="Normal 3 2 2 2 6 2 2 7 2" xfId="15559" xr:uid="{00000000-0005-0000-0000-0000AC3C0000}"/>
    <cellStyle name="Normal 3 2 2 2 6 2 2 8" xfId="15560" xr:uid="{00000000-0005-0000-0000-0000AD3C0000}"/>
    <cellStyle name="Normal 3 2 2 2 6 2 3" xfId="15561" xr:uid="{00000000-0005-0000-0000-0000AE3C0000}"/>
    <cellStyle name="Normal 3 2 2 2 6 2 3 2" xfId="15562" xr:uid="{00000000-0005-0000-0000-0000AF3C0000}"/>
    <cellStyle name="Normal 3 2 2 2 6 2 3 2 2" xfId="15563" xr:uid="{00000000-0005-0000-0000-0000B03C0000}"/>
    <cellStyle name="Normal 3 2 2 2 6 2 3 2 2 2" xfId="15564" xr:uid="{00000000-0005-0000-0000-0000B13C0000}"/>
    <cellStyle name="Normal 3 2 2 2 6 2 3 2 2 2 2" xfId="15565" xr:uid="{00000000-0005-0000-0000-0000B23C0000}"/>
    <cellStyle name="Normal 3 2 2 2 6 2 3 2 2 3" xfId="15566" xr:uid="{00000000-0005-0000-0000-0000B33C0000}"/>
    <cellStyle name="Normal 3 2 2 2 6 2 3 2 3" xfId="15567" xr:uid="{00000000-0005-0000-0000-0000B43C0000}"/>
    <cellStyle name="Normal 3 2 2 2 6 2 3 2 3 2" xfId="15568" xr:uid="{00000000-0005-0000-0000-0000B53C0000}"/>
    <cellStyle name="Normal 3 2 2 2 6 2 3 2 4" xfId="15569" xr:uid="{00000000-0005-0000-0000-0000B63C0000}"/>
    <cellStyle name="Normal 3 2 2 2 6 2 3 3" xfId="15570" xr:uid="{00000000-0005-0000-0000-0000B73C0000}"/>
    <cellStyle name="Normal 3 2 2 2 6 2 3 3 2" xfId="15571" xr:uid="{00000000-0005-0000-0000-0000B83C0000}"/>
    <cellStyle name="Normal 3 2 2 2 6 2 3 3 2 2" xfId="15572" xr:uid="{00000000-0005-0000-0000-0000B93C0000}"/>
    <cellStyle name="Normal 3 2 2 2 6 2 3 3 3" xfId="15573" xr:uid="{00000000-0005-0000-0000-0000BA3C0000}"/>
    <cellStyle name="Normal 3 2 2 2 6 2 3 4" xfId="15574" xr:uid="{00000000-0005-0000-0000-0000BB3C0000}"/>
    <cellStyle name="Normal 3 2 2 2 6 2 3 4 2" xfId="15575" xr:uid="{00000000-0005-0000-0000-0000BC3C0000}"/>
    <cellStyle name="Normal 3 2 2 2 6 2 3 5" xfId="15576" xr:uid="{00000000-0005-0000-0000-0000BD3C0000}"/>
    <cellStyle name="Normal 3 2 2 2 6 2 4" xfId="15577" xr:uid="{00000000-0005-0000-0000-0000BE3C0000}"/>
    <cellStyle name="Normal 3 2 2 2 6 2 4 2" xfId="15578" xr:uid="{00000000-0005-0000-0000-0000BF3C0000}"/>
    <cellStyle name="Normal 3 2 2 2 6 2 4 2 2" xfId="15579" xr:uid="{00000000-0005-0000-0000-0000C03C0000}"/>
    <cellStyle name="Normal 3 2 2 2 6 2 4 2 2 2" xfId="15580" xr:uid="{00000000-0005-0000-0000-0000C13C0000}"/>
    <cellStyle name="Normal 3 2 2 2 6 2 4 2 3" xfId="15581" xr:uid="{00000000-0005-0000-0000-0000C23C0000}"/>
    <cellStyle name="Normal 3 2 2 2 6 2 4 3" xfId="15582" xr:uid="{00000000-0005-0000-0000-0000C33C0000}"/>
    <cellStyle name="Normal 3 2 2 2 6 2 4 3 2" xfId="15583" xr:uid="{00000000-0005-0000-0000-0000C43C0000}"/>
    <cellStyle name="Normal 3 2 2 2 6 2 4 4" xfId="15584" xr:uid="{00000000-0005-0000-0000-0000C53C0000}"/>
    <cellStyle name="Normal 3 2 2 2 6 2 5" xfId="15585" xr:uid="{00000000-0005-0000-0000-0000C63C0000}"/>
    <cellStyle name="Normal 3 2 2 2 6 2 5 2" xfId="15586" xr:uid="{00000000-0005-0000-0000-0000C73C0000}"/>
    <cellStyle name="Normal 3 2 2 2 6 2 5 2 2" xfId="15587" xr:uid="{00000000-0005-0000-0000-0000C83C0000}"/>
    <cellStyle name="Normal 3 2 2 2 6 2 5 2 2 2" xfId="15588" xr:uid="{00000000-0005-0000-0000-0000C93C0000}"/>
    <cellStyle name="Normal 3 2 2 2 6 2 5 2 3" xfId="15589" xr:uid="{00000000-0005-0000-0000-0000CA3C0000}"/>
    <cellStyle name="Normal 3 2 2 2 6 2 5 3" xfId="15590" xr:uid="{00000000-0005-0000-0000-0000CB3C0000}"/>
    <cellStyle name="Normal 3 2 2 2 6 2 5 3 2" xfId="15591" xr:uid="{00000000-0005-0000-0000-0000CC3C0000}"/>
    <cellStyle name="Normal 3 2 2 2 6 2 5 4" xfId="15592" xr:uid="{00000000-0005-0000-0000-0000CD3C0000}"/>
    <cellStyle name="Normal 3 2 2 2 6 2 6" xfId="15593" xr:uid="{00000000-0005-0000-0000-0000CE3C0000}"/>
    <cellStyle name="Normal 3 2 2 2 6 2 6 2" xfId="15594" xr:uid="{00000000-0005-0000-0000-0000CF3C0000}"/>
    <cellStyle name="Normal 3 2 2 2 6 2 6 2 2" xfId="15595" xr:uid="{00000000-0005-0000-0000-0000D03C0000}"/>
    <cellStyle name="Normal 3 2 2 2 6 2 6 3" xfId="15596" xr:uid="{00000000-0005-0000-0000-0000D13C0000}"/>
    <cellStyle name="Normal 3 2 2 2 6 2 7" xfId="15597" xr:uid="{00000000-0005-0000-0000-0000D23C0000}"/>
    <cellStyle name="Normal 3 2 2 2 6 2 7 2" xfId="15598" xr:uid="{00000000-0005-0000-0000-0000D33C0000}"/>
    <cellStyle name="Normal 3 2 2 2 6 2 8" xfId="15599" xr:uid="{00000000-0005-0000-0000-0000D43C0000}"/>
    <cellStyle name="Normal 3 2 2 2 6 2 8 2" xfId="15600" xr:uid="{00000000-0005-0000-0000-0000D53C0000}"/>
    <cellStyle name="Normal 3 2 2 2 6 2 9" xfId="15601" xr:uid="{00000000-0005-0000-0000-0000D63C0000}"/>
    <cellStyle name="Normal 3 2 2 2 6 3" xfId="15602" xr:uid="{00000000-0005-0000-0000-0000D73C0000}"/>
    <cellStyle name="Normal 3 2 2 2 6 3 2" xfId="15603" xr:uid="{00000000-0005-0000-0000-0000D83C0000}"/>
    <cellStyle name="Normal 3 2 2 2 6 3 2 2" xfId="15604" xr:uid="{00000000-0005-0000-0000-0000D93C0000}"/>
    <cellStyle name="Normal 3 2 2 2 6 3 2 2 2" xfId="15605" xr:uid="{00000000-0005-0000-0000-0000DA3C0000}"/>
    <cellStyle name="Normal 3 2 2 2 6 3 2 2 2 2" xfId="15606" xr:uid="{00000000-0005-0000-0000-0000DB3C0000}"/>
    <cellStyle name="Normal 3 2 2 2 6 3 2 2 2 2 2" xfId="15607" xr:uid="{00000000-0005-0000-0000-0000DC3C0000}"/>
    <cellStyle name="Normal 3 2 2 2 6 3 2 2 2 3" xfId="15608" xr:uid="{00000000-0005-0000-0000-0000DD3C0000}"/>
    <cellStyle name="Normal 3 2 2 2 6 3 2 2 3" xfId="15609" xr:uid="{00000000-0005-0000-0000-0000DE3C0000}"/>
    <cellStyle name="Normal 3 2 2 2 6 3 2 2 3 2" xfId="15610" xr:uid="{00000000-0005-0000-0000-0000DF3C0000}"/>
    <cellStyle name="Normal 3 2 2 2 6 3 2 2 4" xfId="15611" xr:uid="{00000000-0005-0000-0000-0000E03C0000}"/>
    <cellStyle name="Normal 3 2 2 2 6 3 2 3" xfId="15612" xr:uid="{00000000-0005-0000-0000-0000E13C0000}"/>
    <cellStyle name="Normal 3 2 2 2 6 3 2 3 2" xfId="15613" xr:uid="{00000000-0005-0000-0000-0000E23C0000}"/>
    <cellStyle name="Normal 3 2 2 2 6 3 2 3 2 2" xfId="15614" xr:uid="{00000000-0005-0000-0000-0000E33C0000}"/>
    <cellStyle name="Normal 3 2 2 2 6 3 2 3 3" xfId="15615" xr:uid="{00000000-0005-0000-0000-0000E43C0000}"/>
    <cellStyle name="Normal 3 2 2 2 6 3 2 4" xfId="15616" xr:uid="{00000000-0005-0000-0000-0000E53C0000}"/>
    <cellStyle name="Normal 3 2 2 2 6 3 2 4 2" xfId="15617" xr:uid="{00000000-0005-0000-0000-0000E63C0000}"/>
    <cellStyle name="Normal 3 2 2 2 6 3 2 5" xfId="15618" xr:uid="{00000000-0005-0000-0000-0000E73C0000}"/>
    <cellStyle name="Normal 3 2 2 2 6 3 3" xfId="15619" xr:uid="{00000000-0005-0000-0000-0000E83C0000}"/>
    <cellStyle name="Normal 3 2 2 2 6 3 3 2" xfId="15620" xr:uid="{00000000-0005-0000-0000-0000E93C0000}"/>
    <cellStyle name="Normal 3 2 2 2 6 3 3 2 2" xfId="15621" xr:uid="{00000000-0005-0000-0000-0000EA3C0000}"/>
    <cellStyle name="Normal 3 2 2 2 6 3 3 2 2 2" xfId="15622" xr:uid="{00000000-0005-0000-0000-0000EB3C0000}"/>
    <cellStyle name="Normal 3 2 2 2 6 3 3 2 3" xfId="15623" xr:uid="{00000000-0005-0000-0000-0000EC3C0000}"/>
    <cellStyle name="Normal 3 2 2 2 6 3 3 3" xfId="15624" xr:uid="{00000000-0005-0000-0000-0000ED3C0000}"/>
    <cellStyle name="Normal 3 2 2 2 6 3 3 3 2" xfId="15625" xr:uid="{00000000-0005-0000-0000-0000EE3C0000}"/>
    <cellStyle name="Normal 3 2 2 2 6 3 3 4" xfId="15626" xr:uid="{00000000-0005-0000-0000-0000EF3C0000}"/>
    <cellStyle name="Normal 3 2 2 2 6 3 4" xfId="15627" xr:uid="{00000000-0005-0000-0000-0000F03C0000}"/>
    <cellStyle name="Normal 3 2 2 2 6 3 4 2" xfId="15628" xr:uid="{00000000-0005-0000-0000-0000F13C0000}"/>
    <cellStyle name="Normal 3 2 2 2 6 3 4 2 2" xfId="15629" xr:uid="{00000000-0005-0000-0000-0000F23C0000}"/>
    <cellStyle name="Normal 3 2 2 2 6 3 4 2 2 2" xfId="15630" xr:uid="{00000000-0005-0000-0000-0000F33C0000}"/>
    <cellStyle name="Normal 3 2 2 2 6 3 4 2 3" xfId="15631" xr:uid="{00000000-0005-0000-0000-0000F43C0000}"/>
    <cellStyle name="Normal 3 2 2 2 6 3 4 3" xfId="15632" xr:uid="{00000000-0005-0000-0000-0000F53C0000}"/>
    <cellStyle name="Normal 3 2 2 2 6 3 4 3 2" xfId="15633" xr:uid="{00000000-0005-0000-0000-0000F63C0000}"/>
    <cellStyle name="Normal 3 2 2 2 6 3 4 4" xfId="15634" xr:uid="{00000000-0005-0000-0000-0000F73C0000}"/>
    <cellStyle name="Normal 3 2 2 2 6 3 5" xfId="15635" xr:uid="{00000000-0005-0000-0000-0000F83C0000}"/>
    <cellStyle name="Normal 3 2 2 2 6 3 5 2" xfId="15636" xr:uid="{00000000-0005-0000-0000-0000F93C0000}"/>
    <cellStyle name="Normal 3 2 2 2 6 3 5 2 2" xfId="15637" xr:uid="{00000000-0005-0000-0000-0000FA3C0000}"/>
    <cellStyle name="Normal 3 2 2 2 6 3 5 3" xfId="15638" xr:uid="{00000000-0005-0000-0000-0000FB3C0000}"/>
    <cellStyle name="Normal 3 2 2 2 6 3 6" xfId="15639" xr:uid="{00000000-0005-0000-0000-0000FC3C0000}"/>
    <cellStyle name="Normal 3 2 2 2 6 3 6 2" xfId="15640" xr:uid="{00000000-0005-0000-0000-0000FD3C0000}"/>
    <cellStyle name="Normal 3 2 2 2 6 3 7" xfId="15641" xr:uid="{00000000-0005-0000-0000-0000FE3C0000}"/>
    <cellStyle name="Normal 3 2 2 2 6 3 7 2" xfId="15642" xr:uid="{00000000-0005-0000-0000-0000FF3C0000}"/>
    <cellStyle name="Normal 3 2 2 2 6 3 8" xfId="15643" xr:uid="{00000000-0005-0000-0000-0000003D0000}"/>
    <cellStyle name="Normal 3 2 2 2 6 4" xfId="15644" xr:uid="{00000000-0005-0000-0000-0000013D0000}"/>
    <cellStyle name="Normal 3 2 2 2 6 4 2" xfId="15645" xr:uid="{00000000-0005-0000-0000-0000023D0000}"/>
    <cellStyle name="Normal 3 2 2 2 6 4 2 2" xfId="15646" xr:uid="{00000000-0005-0000-0000-0000033D0000}"/>
    <cellStyle name="Normal 3 2 2 2 6 4 2 2 2" xfId="15647" xr:uid="{00000000-0005-0000-0000-0000043D0000}"/>
    <cellStyle name="Normal 3 2 2 2 6 4 2 2 2 2" xfId="15648" xr:uid="{00000000-0005-0000-0000-0000053D0000}"/>
    <cellStyle name="Normal 3 2 2 2 6 4 2 2 3" xfId="15649" xr:uid="{00000000-0005-0000-0000-0000063D0000}"/>
    <cellStyle name="Normal 3 2 2 2 6 4 2 3" xfId="15650" xr:uid="{00000000-0005-0000-0000-0000073D0000}"/>
    <cellStyle name="Normal 3 2 2 2 6 4 2 3 2" xfId="15651" xr:uid="{00000000-0005-0000-0000-0000083D0000}"/>
    <cellStyle name="Normal 3 2 2 2 6 4 2 4" xfId="15652" xr:uid="{00000000-0005-0000-0000-0000093D0000}"/>
    <cellStyle name="Normal 3 2 2 2 6 4 3" xfId="15653" xr:uid="{00000000-0005-0000-0000-00000A3D0000}"/>
    <cellStyle name="Normal 3 2 2 2 6 4 3 2" xfId="15654" xr:uid="{00000000-0005-0000-0000-00000B3D0000}"/>
    <cellStyle name="Normal 3 2 2 2 6 4 3 2 2" xfId="15655" xr:uid="{00000000-0005-0000-0000-00000C3D0000}"/>
    <cellStyle name="Normal 3 2 2 2 6 4 3 3" xfId="15656" xr:uid="{00000000-0005-0000-0000-00000D3D0000}"/>
    <cellStyle name="Normal 3 2 2 2 6 4 4" xfId="15657" xr:uid="{00000000-0005-0000-0000-00000E3D0000}"/>
    <cellStyle name="Normal 3 2 2 2 6 4 4 2" xfId="15658" xr:uid="{00000000-0005-0000-0000-00000F3D0000}"/>
    <cellStyle name="Normal 3 2 2 2 6 4 5" xfId="15659" xr:uid="{00000000-0005-0000-0000-0000103D0000}"/>
    <cellStyle name="Normal 3 2 2 2 6 5" xfId="15660" xr:uid="{00000000-0005-0000-0000-0000113D0000}"/>
    <cellStyle name="Normal 3 2 2 2 6 5 2" xfId="15661" xr:uid="{00000000-0005-0000-0000-0000123D0000}"/>
    <cellStyle name="Normal 3 2 2 2 6 5 2 2" xfId="15662" xr:uid="{00000000-0005-0000-0000-0000133D0000}"/>
    <cellStyle name="Normal 3 2 2 2 6 5 2 2 2" xfId="15663" xr:uid="{00000000-0005-0000-0000-0000143D0000}"/>
    <cellStyle name="Normal 3 2 2 2 6 5 2 3" xfId="15664" xr:uid="{00000000-0005-0000-0000-0000153D0000}"/>
    <cellStyle name="Normal 3 2 2 2 6 5 3" xfId="15665" xr:uid="{00000000-0005-0000-0000-0000163D0000}"/>
    <cellStyle name="Normal 3 2 2 2 6 5 3 2" xfId="15666" xr:uid="{00000000-0005-0000-0000-0000173D0000}"/>
    <cellStyle name="Normal 3 2 2 2 6 5 4" xfId="15667" xr:uid="{00000000-0005-0000-0000-0000183D0000}"/>
    <cellStyle name="Normal 3 2 2 2 6 6" xfId="15668" xr:uid="{00000000-0005-0000-0000-0000193D0000}"/>
    <cellStyle name="Normal 3 2 2 2 6 6 2" xfId="15669" xr:uid="{00000000-0005-0000-0000-00001A3D0000}"/>
    <cellStyle name="Normal 3 2 2 2 6 6 2 2" xfId="15670" xr:uid="{00000000-0005-0000-0000-00001B3D0000}"/>
    <cellStyle name="Normal 3 2 2 2 6 6 2 2 2" xfId="15671" xr:uid="{00000000-0005-0000-0000-00001C3D0000}"/>
    <cellStyle name="Normal 3 2 2 2 6 6 2 3" xfId="15672" xr:uid="{00000000-0005-0000-0000-00001D3D0000}"/>
    <cellStyle name="Normal 3 2 2 2 6 6 3" xfId="15673" xr:uid="{00000000-0005-0000-0000-00001E3D0000}"/>
    <cellStyle name="Normal 3 2 2 2 6 6 3 2" xfId="15674" xr:uid="{00000000-0005-0000-0000-00001F3D0000}"/>
    <cellStyle name="Normal 3 2 2 2 6 6 4" xfId="15675" xr:uid="{00000000-0005-0000-0000-0000203D0000}"/>
    <cellStyle name="Normal 3 2 2 2 6 7" xfId="15676" xr:uid="{00000000-0005-0000-0000-0000213D0000}"/>
    <cellStyle name="Normal 3 2 2 2 6 7 2" xfId="15677" xr:uid="{00000000-0005-0000-0000-0000223D0000}"/>
    <cellStyle name="Normal 3 2 2 2 6 7 2 2" xfId="15678" xr:uid="{00000000-0005-0000-0000-0000233D0000}"/>
    <cellStyle name="Normal 3 2 2 2 6 7 3" xfId="15679" xr:uid="{00000000-0005-0000-0000-0000243D0000}"/>
    <cellStyle name="Normal 3 2 2 2 6 8" xfId="15680" xr:uid="{00000000-0005-0000-0000-0000253D0000}"/>
    <cellStyle name="Normal 3 2 2 2 6 8 2" xfId="15681" xr:uid="{00000000-0005-0000-0000-0000263D0000}"/>
    <cellStyle name="Normal 3 2 2 2 6 9" xfId="15682" xr:uid="{00000000-0005-0000-0000-0000273D0000}"/>
    <cellStyle name="Normal 3 2 2 2 6 9 2" xfId="15683" xr:uid="{00000000-0005-0000-0000-0000283D0000}"/>
    <cellStyle name="Normal 3 2 2 2 7" xfId="15684" xr:uid="{00000000-0005-0000-0000-0000293D0000}"/>
    <cellStyle name="Normal 3 2 2 2 7 2" xfId="15685" xr:uid="{00000000-0005-0000-0000-00002A3D0000}"/>
    <cellStyle name="Normal 3 2 2 2 7 2 2" xfId="15686" xr:uid="{00000000-0005-0000-0000-00002B3D0000}"/>
    <cellStyle name="Normal 3 2 2 2 7 2 2 2" xfId="15687" xr:uid="{00000000-0005-0000-0000-00002C3D0000}"/>
    <cellStyle name="Normal 3 2 2 2 7 2 2 2 2" xfId="15688" xr:uid="{00000000-0005-0000-0000-00002D3D0000}"/>
    <cellStyle name="Normal 3 2 2 2 7 2 2 2 2 2" xfId="15689" xr:uid="{00000000-0005-0000-0000-00002E3D0000}"/>
    <cellStyle name="Normal 3 2 2 2 7 2 2 2 2 2 2" xfId="15690" xr:uid="{00000000-0005-0000-0000-00002F3D0000}"/>
    <cellStyle name="Normal 3 2 2 2 7 2 2 2 2 3" xfId="15691" xr:uid="{00000000-0005-0000-0000-0000303D0000}"/>
    <cellStyle name="Normal 3 2 2 2 7 2 2 2 3" xfId="15692" xr:uid="{00000000-0005-0000-0000-0000313D0000}"/>
    <cellStyle name="Normal 3 2 2 2 7 2 2 2 3 2" xfId="15693" xr:uid="{00000000-0005-0000-0000-0000323D0000}"/>
    <cellStyle name="Normal 3 2 2 2 7 2 2 2 4" xfId="15694" xr:uid="{00000000-0005-0000-0000-0000333D0000}"/>
    <cellStyle name="Normal 3 2 2 2 7 2 2 3" xfId="15695" xr:uid="{00000000-0005-0000-0000-0000343D0000}"/>
    <cellStyle name="Normal 3 2 2 2 7 2 2 3 2" xfId="15696" xr:uid="{00000000-0005-0000-0000-0000353D0000}"/>
    <cellStyle name="Normal 3 2 2 2 7 2 2 3 2 2" xfId="15697" xr:uid="{00000000-0005-0000-0000-0000363D0000}"/>
    <cellStyle name="Normal 3 2 2 2 7 2 2 3 3" xfId="15698" xr:uid="{00000000-0005-0000-0000-0000373D0000}"/>
    <cellStyle name="Normal 3 2 2 2 7 2 2 4" xfId="15699" xr:uid="{00000000-0005-0000-0000-0000383D0000}"/>
    <cellStyle name="Normal 3 2 2 2 7 2 2 4 2" xfId="15700" xr:uid="{00000000-0005-0000-0000-0000393D0000}"/>
    <cellStyle name="Normal 3 2 2 2 7 2 2 5" xfId="15701" xr:uid="{00000000-0005-0000-0000-00003A3D0000}"/>
    <cellStyle name="Normal 3 2 2 2 7 2 3" xfId="15702" xr:uid="{00000000-0005-0000-0000-00003B3D0000}"/>
    <cellStyle name="Normal 3 2 2 2 7 2 3 2" xfId="15703" xr:uid="{00000000-0005-0000-0000-00003C3D0000}"/>
    <cellStyle name="Normal 3 2 2 2 7 2 3 2 2" xfId="15704" xr:uid="{00000000-0005-0000-0000-00003D3D0000}"/>
    <cellStyle name="Normal 3 2 2 2 7 2 3 2 2 2" xfId="15705" xr:uid="{00000000-0005-0000-0000-00003E3D0000}"/>
    <cellStyle name="Normal 3 2 2 2 7 2 3 2 3" xfId="15706" xr:uid="{00000000-0005-0000-0000-00003F3D0000}"/>
    <cellStyle name="Normal 3 2 2 2 7 2 3 3" xfId="15707" xr:uid="{00000000-0005-0000-0000-0000403D0000}"/>
    <cellStyle name="Normal 3 2 2 2 7 2 3 3 2" xfId="15708" xr:uid="{00000000-0005-0000-0000-0000413D0000}"/>
    <cellStyle name="Normal 3 2 2 2 7 2 3 4" xfId="15709" xr:uid="{00000000-0005-0000-0000-0000423D0000}"/>
    <cellStyle name="Normal 3 2 2 2 7 2 4" xfId="15710" xr:uid="{00000000-0005-0000-0000-0000433D0000}"/>
    <cellStyle name="Normal 3 2 2 2 7 2 4 2" xfId="15711" xr:uid="{00000000-0005-0000-0000-0000443D0000}"/>
    <cellStyle name="Normal 3 2 2 2 7 2 4 2 2" xfId="15712" xr:uid="{00000000-0005-0000-0000-0000453D0000}"/>
    <cellStyle name="Normal 3 2 2 2 7 2 4 2 2 2" xfId="15713" xr:uid="{00000000-0005-0000-0000-0000463D0000}"/>
    <cellStyle name="Normal 3 2 2 2 7 2 4 2 3" xfId="15714" xr:uid="{00000000-0005-0000-0000-0000473D0000}"/>
    <cellStyle name="Normal 3 2 2 2 7 2 4 3" xfId="15715" xr:uid="{00000000-0005-0000-0000-0000483D0000}"/>
    <cellStyle name="Normal 3 2 2 2 7 2 4 3 2" xfId="15716" xr:uid="{00000000-0005-0000-0000-0000493D0000}"/>
    <cellStyle name="Normal 3 2 2 2 7 2 4 4" xfId="15717" xr:uid="{00000000-0005-0000-0000-00004A3D0000}"/>
    <cellStyle name="Normal 3 2 2 2 7 2 5" xfId="15718" xr:uid="{00000000-0005-0000-0000-00004B3D0000}"/>
    <cellStyle name="Normal 3 2 2 2 7 2 5 2" xfId="15719" xr:uid="{00000000-0005-0000-0000-00004C3D0000}"/>
    <cellStyle name="Normal 3 2 2 2 7 2 5 2 2" xfId="15720" xr:uid="{00000000-0005-0000-0000-00004D3D0000}"/>
    <cellStyle name="Normal 3 2 2 2 7 2 5 3" xfId="15721" xr:uid="{00000000-0005-0000-0000-00004E3D0000}"/>
    <cellStyle name="Normal 3 2 2 2 7 2 6" xfId="15722" xr:uid="{00000000-0005-0000-0000-00004F3D0000}"/>
    <cellStyle name="Normal 3 2 2 2 7 2 6 2" xfId="15723" xr:uid="{00000000-0005-0000-0000-0000503D0000}"/>
    <cellStyle name="Normal 3 2 2 2 7 2 7" xfId="15724" xr:uid="{00000000-0005-0000-0000-0000513D0000}"/>
    <cellStyle name="Normal 3 2 2 2 7 2 7 2" xfId="15725" xr:uid="{00000000-0005-0000-0000-0000523D0000}"/>
    <cellStyle name="Normal 3 2 2 2 7 2 8" xfId="15726" xr:uid="{00000000-0005-0000-0000-0000533D0000}"/>
    <cellStyle name="Normal 3 2 2 2 7 3" xfId="15727" xr:uid="{00000000-0005-0000-0000-0000543D0000}"/>
    <cellStyle name="Normal 3 2 2 2 7 3 2" xfId="15728" xr:uid="{00000000-0005-0000-0000-0000553D0000}"/>
    <cellStyle name="Normal 3 2 2 2 7 3 2 2" xfId="15729" xr:uid="{00000000-0005-0000-0000-0000563D0000}"/>
    <cellStyle name="Normal 3 2 2 2 7 3 2 2 2" xfId="15730" xr:uid="{00000000-0005-0000-0000-0000573D0000}"/>
    <cellStyle name="Normal 3 2 2 2 7 3 2 2 2 2" xfId="15731" xr:uid="{00000000-0005-0000-0000-0000583D0000}"/>
    <cellStyle name="Normal 3 2 2 2 7 3 2 2 3" xfId="15732" xr:uid="{00000000-0005-0000-0000-0000593D0000}"/>
    <cellStyle name="Normal 3 2 2 2 7 3 2 3" xfId="15733" xr:uid="{00000000-0005-0000-0000-00005A3D0000}"/>
    <cellStyle name="Normal 3 2 2 2 7 3 2 3 2" xfId="15734" xr:uid="{00000000-0005-0000-0000-00005B3D0000}"/>
    <cellStyle name="Normal 3 2 2 2 7 3 2 4" xfId="15735" xr:uid="{00000000-0005-0000-0000-00005C3D0000}"/>
    <cellStyle name="Normal 3 2 2 2 7 3 3" xfId="15736" xr:uid="{00000000-0005-0000-0000-00005D3D0000}"/>
    <cellStyle name="Normal 3 2 2 2 7 3 3 2" xfId="15737" xr:uid="{00000000-0005-0000-0000-00005E3D0000}"/>
    <cellStyle name="Normal 3 2 2 2 7 3 3 2 2" xfId="15738" xr:uid="{00000000-0005-0000-0000-00005F3D0000}"/>
    <cellStyle name="Normal 3 2 2 2 7 3 3 3" xfId="15739" xr:uid="{00000000-0005-0000-0000-0000603D0000}"/>
    <cellStyle name="Normal 3 2 2 2 7 3 4" xfId="15740" xr:uid="{00000000-0005-0000-0000-0000613D0000}"/>
    <cellStyle name="Normal 3 2 2 2 7 3 4 2" xfId="15741" xr:uid="{00000000-0005-0000-0000-0000623D0000}"/>
    <cellStyle name="Normal 3 2 2 2 7 3 5" xfId="15742" xr:uid="{00000000-0005-0000-0000-0000633D0000}"/>
    <cellStyle name="Normal 3 2 2 2 7 4" xfId="15743" xr:uid="{00000000-0005-0000-0000-0000643D0000}"/>
    <cellStyle name="Normal 3 2 2 2 7 4 2" xfId="15744" xr:uid="{00000000-0005-0000-0000-0000653D0000}"/>
    <cellStyle name="Normal 3 2 2 2 7 4 2 2" xfId="15745" xr:uid="{00000000-0005-0000-0000-0000663D0000}"/>
    <cellStyle name="Normal 3 2 2 2 7 4 2 2 2" xfId="15746" xr:uid="{00000000-0005-0000-0000-0000673D0000}"/>
    <cellStyle name="Normal 3 2 2 2 7 4 2 3" xfId="15747" xr:uid="{00000000-0005-0000-0000-0000683D0000}"/>
    <cellStyle name="Normal 3 2 2 2 7 4 3" xfId="15748" xr:uid="{00000000-0005-0000-0000-0000693D0000}"/>
    <cellStyle name="Normal 3 2 2 2 7 4 3 2" xfId="15749" xr:uid="{00000000-0005-0000-0000-00006A3D0000}"/>
    <cellStyle name="Normal 3 2 2 2 7 4 4" xfId="15750" xr:uid="{00000000-0005-0000-0000-00006B3D0000}"/>
    <cellStyle name="Normal 3 2 2 2 7 5" xfId="15751" xr:uid="{00000000-0005-0000-0000-00006C3D0000}"/>
    <cellStyle name="Normal 3 2 2 2 7 5 2" xfId="15752" xr:uid="{00000000-0005-0000-0000-00006D3D0000}"/>
    <cellStyle name="Normal 3 2 2 2 7 5 2 2" xfId="15753" xr:uid="{00000000-0005-0000-0000-00006E3D0000}"/>
    <cellStyle name="Normal 3 2 2 2 7 5 2 2 2" xfId="15754" xr:uid="{00000000-0005-0000-0000-00006F3D0000}"/>
    <cellStyle name="Normal 3 2 2 2 7 5 2 3" xfId="15755" xr:uid="{00000000-0005-0000-0000-0000703D0000}"/>
    <cellStyle name="Normal 3 2 2 2 7 5 3" xfId="15756" xr:uid="{00000000-0005-0000-0000-0000713D0000}"/>
    <cellStyle name="Normal 3 2 2 2 7 5 3 2" xfId="15757" xr:uid="{00000000-0005-0000-0000-0000723D0000}"/>
    <cellStyle name="Normal 3 2 2 2 7 5 4" xfId="15758" xr:uid="{00000000-0005-0000-0000-0000733D0000}"/>
    <cellStyle name="Normal 3 2 2 2 7 6" xfId="15759" xr:uid="{00000000-0005-0000-0000-0000743D0000}"/>
    <cellStyle name="Normal 3 2 2 2 7 6 2" xfId="15760" xr:uid="{00000000-0005-0000-0000-0000753D0000}"/>
    <cellStyle name="Normal 3 2 2 2 7 6 2 2" xfId="15761" xr:uid="{00000000-0005-0000-0000-0000763D0000}"/>
    <cellStyle name="Normal 3 2 2 2 7 6 3" xfId="15762" xr:uid="{00000000-0005-0000-0000-0000773D0000}"/>
    <cellStyle name="Normal 3 2 2 2 7 7" xfId="15763" xr:uid="{00000000-0005-0000-0000-0000783D0000}"/>
    <cellStyle name="Normal 3 2 2 2 7 7 2" xfId="15764" xr:uid="{00000000-0005-0000-0000-0000793D0000}"/>
    <cellStyle name="Normal 3 2 2 2 7 8" xfId="15765" xr:uid="{00000000-0005-0000-0000-00007A3D0000}"/>
    <cellStyle name="Normal 3 2 2 2 7 8 2" xfId="15766" xr:uid="{00000000-0005-0000-0000-00007B3D0000}"/>
    <cellStyle name="Normal 3 2 2 2 7 9" xfId="15767" xr:uid="{00000000-0005-0000-0000-00007C3D0000}"/>
    <cellStyle name="Normal 3 2 2 2 8" xfId="15768" xr:uid="{00000000-0005-0000-0000-00007D3D0000}"/>
    <cellStyle name="Normal 3 2 2 2 8 2" xfId="15769" xr:uid="{00000000-0005-0000-0000-00007E3D0000}"/>
    <cellStyle name="Normal 3 2 2 2 8 2 2" xfId="15770" xr:uid="{00000000-0005-0000-0000-00007F3D0000}"/>
    <cellStyle name="Normal 3 2 2 2 8 2 2 2" xfId="15771" xr:uid="{00000000-0005-0000-0000-0000803D0000}"/>
    <cellStyle name="Normal 3 2 2 2 8 2 2 2 2" xfId="15772" xr:uid="{00000000-0005-0000-0000-0000813D0000}"/>
    <cellStyle name="Normal 3 2 2 2 8 2 2 2 2 2" xfId="15773" xr:uid="{00000000-0005-0000-0000-0000823D0000}"/>
    <cellStyle name="Normal 3 2 2 2 8 2 2 2 3" xfId="15774" xr:uid="{00000000-0005-0000-0000-0000833D0000}"/>
    <cellStyle name="Normal 3 2 2 2 8 2 2 3" xfId="15775" xr:uid="{00000000-0005-0000-0000-0000843D0000}"/>
    <cellStyle name="Normal 3 2 2 2 8 2 2 3 2" xfId="15776" xr:uid="{00000000-0005-0000-0000-0000853D0000}"/>
    <cellStyle name="Normal 3 2 2 2 8 2 2 4" xfId="15777" xr:uid="{00000000-0005-0000-0000-0000863D0000}"/>
    <cellStyle name="Normal 3 2 2 2 8 2 3" xfId="15778" xr:uid="{00000000-0005-0000-0000-0000873D0000}"/>
    <cellStyle name="Normal 3 2 2 2 8 2 3 2" xfId="15779" xr:uid="{00000000-0005-0000-0000-0000883D0000}"/>
    <cellStyle name="Normal 3 2 2 2 8 2 3 2 2" xfId="15780" xr:uid="{00000000-0005-0000-0000-0000893D0000}"/>
    <cellStyle name="Normal 3 2 2 2 8 2 3 3" xfId="15781" xr:uid="{00000000-0005-0000-0000-00008A3D0000}"/>
    <cellStyle name="Normal 3 2 2 2 8 2 4" xfId="15782" xr:uid="{00000000-0005-0000-0000-00008B3D0000}"/>
    <cellStyle name="Normal 3 2 2 2 8 2 4 2" xfId="15783" xr:uid="{00000000-0005-0000-0000-00008C3D0000}"/>
    <cellStyle name="Normal 3 2 2 2 8 2 5" xfId="15784" xr:uid="{00000000-0005-0000-0000-00008D3D0000}"/>
    <cellStyle name="Normal 3 2 2 2 8 3" xfId="15785" xr:uid="{00000000-0005-0000-0000-00008E3D0000}"/>
    <cellStyle name="Normal 3 2 2 2 8 3 2" xfId="15786" xr:uid="{00000000-0005-0000-0000-00008F3D0000}"/>
    <cellStyle name="Normal 3 2 2 2 8 3 2 2" xfId="15787" xr:uid="{00000000-0005-0000-0000-0000903D0000}"/>
    <cellStyle name="Normal 3 2 2 2 8 3 2 2 2" xfId="15788" xr:uid="{00000000-0005-0000-0000-0000913D0000}"/>
    <cellStyle name="Normal 3 2 2 2 8 3 2 3" xfId="15789" xr:uid="{00000000-0005-0000-0000-0000923D0000}"/>
    <cellStyle name="Normal 3 2 2 2 8 3 3" xfId="15790" xr:uid="{00000000-0005-0000-0000-0000933D0000}"/>
    <cellStyle name="Normal 3 2 2 2 8 3 3 2" xfId="15791" xr:uid="{00000000-0005-0000-0000-0000943D0000}"/>
    <cellStyle name="Normal 3 2 2 2 8 3 4" xfId="15792" xr:uid="{00000000-0005-0000-0000-0000953D0000}"/>
    <cellStyle name="Normal 3 2 2 2 8 4" xfId="15793" xr:uid="{00000000-0005-0000-0000-0000963D0000}"/>
    <cellStyle name="Normal 3 2 2 2 8 4 2" xfId="15794" xr:uid="{00000000-0005-0000-0000-0000973D0000}"/>
    <cellStyle name="Normal 3 2 2 2 8 4 2 2" xfId="15795" xr:uid="{00000000-0005-0000-0000-0000983D0000}"/>
    <cellStyle name="Normal 3 2 2 2 8 4 2 2 2" xfId="15796" xr:uid="{00000000-0005-0000-0000-0000993D0000}"/>
    <cellStyle name="Normal 3 2 2 2 8 4 2 3" xfId="15797" xr:uid="{00000000-0005-0000-0000-00009A3D0000}"/>
    <cellStyle name="Normal 3 2 2 2 8 4 3" xfId="15798" xr:uid="{00000000-0005-0000-0000-00009B3D0000}"/>
    <cellStyle name="Normal 3 2 2 2 8 4 3 2" xfId="15799" xr:uid="{00000000-0005-0000-0000-00009C3D0000}"/>
    <cellStyle name="Normal 3 2 2 2 8 4 4" xfId="15800" xr:uid="{00000000-0005-0000-0000-00009D3D0000}"/>
    <cellStyle name="Normal 3 2 2 2 8 5" xfId="15801" xr:uid="{00000000-0005-0000-0000-00009E3D0000}"/>
    <cellStyle name="Normal 3 2 2 2 8 5 2" xfId="15802" xr:uid="{00000000-0005-0000-0000-00009F3D0000}"/>
    <cellStyle name="Normal 3 2 2 2 8 5 2 2" xfId="15803" xr:uid="{00000000-0005-0000-0000-0000A03D0000}"/>
    <cellStyle name="Normal 3 2 2 2 8 5 3" xfId="15804" xr:uid="{00000000-0005-0000-0000-0000A13D0000}"/>
    <cellStyle name="Normal 3 2 2 2 8 6" xfId="15805" xr:uid="{00000000-0005-0000-0000-0000A23D0000}"/>
    <cellStyle name="Normal 3 2 2 2 8 6 2" xfId="15806" xr:uid="{00000000-0005-0000-0000-0000A33D0000}"/>
    <cellStyle name="Normal 3 2 2 2 8 7" xfId="15807" xr:uid="{00000000-0005-0000-0000-0000A43D0000}"/>
    <cellStyle name="Normal 3 2 2 2 8 7 2" xfId="15808" xr:uid="{00000000-0005-0000-0000-0000A53D0000}"/>
    <cellStyle name="Normal 3 2 2 2 8 8" xfId="15809" xr:uid="{00000000-0005-0000-0000-0000A63D0000}"/>
    <cellStyle name="Normal 3 2 2 2 9" xfId="15810" xr:uid="{00000000-0005-0000-0000-0000A73D0000}"/>
    <cellStyle name="Normal 3 2 2 2 9 2" xfId="15811" xr:uid="{00000000-0005-0000-0000-0000A83D0000}"/>
    <cellStyle name="Normal 3 2 2 2 9 2 2" xfId="15812" xr:uid="{00000000-0005-0000-0000-0000A93D0000}"/>
    <cellStyle name="Normal 3 2 2 2 9 2 2 2" xfId="15813" xr:uid="{00000000-0005-0000-0000-0000AA3D0000}"/>
    <cellStyle name="Normal 3 2 2 2 9 2 2 2 2" xfId="15814" xr:uid="{00000000-0005-0000-0000-0000AB3D0000}"/>
    <cellStyle name="Normal 3 2 2 2 9 2 2 2 2 2" xfId="15815" xr:uid="{00000000-0005-0000-0000-0000AC3D0000}"/>
    <cellStyle name="Normal 3 2 2 2 9 2 2 2 3" xfId="15816" xr:uid="{00000000-0005-0000-0000-0000AD3D0000}"/>
    <cellStyle name="Normal 3 2 2 2 9 2 2 3" xfId="15817" xr:uid="{00000000-0005-0000-0000-0000AE3D0000}"/>
    <cellStyle name="Normal 3 2 2 2 9 2 2 3 2" xfId="15818" xr:uid="{00000000-0005-0000-0000-0000AF3D0000}"/>
    <cellStyle name="Normal 3 2 2 2 9 2 2 4" xfId="15819" xr:uid="{00000000-0005-0000-0000-0000B03D0000}"/>
    <cellStyle name="Normal 3 2 2 2 9 2 3" xfId="15820" xr:uid="{00000000-0005-0000-0000-0000B13D0000}"/>
    <cellStyle name="Normal 3 2 2 2 9 2 3 2" xfId="15821" xr:uid="{00000000-0005-0000-0000-0000B23D0000}"/>
    <cellStyle name="Normal 3 2 2 2 9 2 3 2 2" xfId="15822" xr:uid="{00000000-0005-0000-0000-0000B33D0000}"/>
    <cellStyle name="Normal 3 2 2 2 9 2 3 3" xfId="15823" xr:uid="{00000000-0005-0000-0000-0000B43D0000}"/>
    <cellStyle name="Normal 3 2 2 2 9 2 4" xfId="15824" xr:uid="{00000000-0005-0000-0000-0000B53D0000}"/>
    <cellStyle name="Normal 3 2 2 2 9 2 4 2" xfId="15825" xr:uid="{00000000-0005-0000-0000-0000B63D0000}"/>
    <cellStyle name="Normal 3 2 2 2 9 2 5" xfId="15826" xr:uid="{00000000-0005-0000-0000-0000B73D0000}"/>
    <cellStyle name="Normal 3 2 2 2 9 3" xfId="15827" xr:uid="{00000000-0005-0000-0000-0000B83D0000}"/>
    <cellStyle name="Normal 3 2 2 2 9 3 2" xfId="15828" xr:uid="{00000000-0005-0000-0000-0000B93D0000}"/>
    <cellStyle name="Normal 3 2 2 2 9 3 2 2" xfId="15829" xr:uid="{00000000-0005-0000-0000-0000BA3D0000}"/>
    <cellStyle name="Normal 3 2 2 2 9 3 2 2 2" xfId="15830" xr:uid="{00000000-0005-0000-0000-0000BB3D0000}"/>
    <cellStyle name="Normal 3 2 2 2 9 3 2 3" xfId="15831" xr:uid="{00000000-0005-0000-0000-0000BC3D0000}"/>
    <cellStyle name="Normal 3 2 2 2 9 3 3" xfId="15832" xr:uid="{00000000-0005-0000-0000-0000BD3D0000}"/>
    <cellStyle name="Normal 3 2 2 2 9 3 3 2" xfId="15833" xr:uid="{00000000-0005-0000-0000-0000BE3D0000}"/>
    <cellStyle name="Normal 3 2 2 2 9 3 4" xfId="15834" xr:uid="{00000000-0005-0000-0000-0000BF3D0000}"/>
    <cellStyle name="Normal 3 2 2 2 9 4" xfId="15835" xr:uid="{00000000-0005-0000-0000-0000C03D0000}"/>
    <cellStyle name="Normal 3 2 2 2 9 4 2" xfId="15836" xr:uid="{00000000-0005-0000-0000-0000C13D0000}"/>
    <cellStyle name="Normal 3 2 2 2 9 4 2 2" xfId="15837" xr:uid="{00000000-0005-0000-0000-0000C23D0000}"/>
    <cellStyle name="Normal 3 2 2 2 9 4 2 2 2" xfId="15838" xr:uid="{00000000-0005-0000-0000-0000C33D0000}"/>
    <cellStyle name="Normal 3 2 2 2 9 4 2 3" xfId="15839" xr:uid="{00000000-0005-0000-0000-0000C43D0000}"/>
    <cellStyle name="Normal 3 2 2 2 9 4 3" xfId="15840" xr:uid="{00000000-0005-0000-0000-0000C53D0000}"/>
    <cellStyle name="Normal 3 2 2 2 9 4 3 2" xfId="15841" xr:uid="{00000000-0005-0000-0000-0000C63D0000}"/>
    <cellStyle name="Normal 3 2 2 2 9 4 4" xfId="15842" xr:uid="{00000000-0005-0000-0000-0000C73D0000}"/>
    <cellStyle name="Normal 3 2 2 2 9 5" xfId="15843" xr:uid="{00000000-0005-0000-0000-0000C83D0000}"/>
    <cellStyle name="Normal 3 2 2 2 9 5 2" xfId="15844" xr:uid="{00000000-0005-0000-0000-0000C93D0000}"/>
    <cellStyle name="Normal 3 2 2 2 9 5 2 2" xfId="15845" xr:uid="{00000000-0005-0000-0000-0000CA3D0000}"/>
    <cellStyle name="Normal 3 2 2 2 9 5 3" xfId="15846" xr:uid="{00000000-0005-0000-0000-0000CB3D0000}"/>
    <cellStyle name="Normal 3 2 2 2 9 6" xfId="15847" xr:uid="{00000000-0005-0000-0000-0000CC3D0000}"/>
    <cellStyle name="Normal 3 2 2 2 9 6 2" xfId="15848" xr:uid="{00000000-0005-0000-0000-0000CD3D0000}"/>
    <cellStyle name="Normal 3 2 2 2 9 7" xfId="15849" xr:uid="{00000000-0005-0000-0000-0000CE3D0000}"/>
    <cellStyle name="Normal 3 2 2 2 9 7 2" xfId="15850" xr:uid="{00000000-0005-0000-0000-0000CF3D0000}"/>
    <cellStyle name="Normal 3 2 2 2 9 8" xfId="15851" xr:uid="{00000000-0005-0000-0000-0000D03D0000}"/>
    <cellStyle name="Normal 3 2 2 2_Sheet1" xfId="15852" xr:uid="{00000000-0005-0000-0000-0000D13D0000}"/>
    <cellStyle name="Normal 3 2 2 20" xfId="15853" xr:uid="{00000000-0005-0000-0000-0000D23D0000}"/>
    <cellStyle name="Normal 3 2 2 3" xfId="15854" xr:uid="{00000000-0005-0000-0000-0000D33D0000}"/>
    <cellStyle name="Normal 3 2 2 3 10" xfId="15855" xr:uid="{00000000-0005-0000-0000-0000D43D0000}"/>
    <cellStyle name="Normal 3 2 2 3 10 2" xfId="15856" xr:uid="{00000000-0005-0000-0000-0000D53D0000}"/>
    <cellStyle name="Normal 3 2 2 3 10 2 2" xfId="15857" xr:uid="{00000000-0005-0000-0000-0000D63D0000}"/>
    <cellStyle name="Normal 3 2 2 3 10 2 2 2" xfId="15858" xr:uid="{00000000-0005-0000-0000-0000D73D0000}"/>
    <cellStyle name="Normal 3 2 2 3 10 2 2 2 2" xfId="15859" xr:uid="{00000000-0005-0000-0000-0000D83D0000}"/>
    <cellStyle name="Normal 3 2 2 3 10 2 2 2 2 2" xfId="15860" xr:uid="{00000000-0005-0000-0000-0000D93D0000}"/>
    <cellStyle name="Normal 3 2 2 3 10 2 2 2 3" xfId="15861" xr:uid="{00000000-0005-0000-0000-0000DA3D0000}"/>
    <cellStyle name="Normal 3 2 2 3 10 2 2 3" xfId="15862" xr:uid="{00000000-0005-0000-0000-0000DB3D0000}"/>
    <cellStyle name="Normal 3 2 2 3 10 2 2 3 2" xfId="15863" xr:uid="{00000000-0005-0000-0000-0000DC3D0000}"/>
    <cellStyle name="Normal 3 2 2 3 10 2 2 4" xfId="15864" xr:uid="{00000000-0005-0000-0000-0000DD3D0000}"/>
    <cellStyle name="Normal 3 2 2 3 10 2 3" xfId="15865" xr:uid="{00000000-0005-0000-0000-0000DE3D0000}"/>
    <cellStyle name="Normal 3 2 2 3 10 2 3 2" xfId="15866" xr:uid="{00000000-0005-0000-0000-0000DF3D0000}"/>
    <cellStyle name="Normal 3 2 2 3 10 2 3 2 2" xfId="15867" xr:uid="{00000000-0005-0000-0000-0000E03D0000}"/>
    <cellStyle name="Normal 3 2 2 3 10 2 3 3" xfId="15868" xr:uid="{00000000-0005-0000-0000-0000E13D0000}"/>
    <cellStyle name="Normal 3 2 2 3 10 2 4" xfId="15869" xr:uid="{00000000-0005-0000-0000-0000E23D0000}"/>
    <cellStyle name="Normal 3 2 2 3 10 2 4 2" xfId="15870" xr:uid="{00000000-0005-0000-0000-0000E33D0000}"/>
    <cellStyle name="Normal 3 2 2 3 10 2 5" xfId="15871" xr:uid="{00000000-0005-0000-0000-0000E43D0000}"/>
    <cellStyle name="Normal 3 2 2 3 10 3" xfId="15872" xr:uid="{00000000-0005-0000-0000-0000E53D0000}"/>
    <cellStyle name="Normal 3 2 2 3 10 3 2" xfId="15873" xr:uid="{00000000-0005-0000-0000-0000E63D0000}"/>
    <cellStyle name="Normal 3 2 2 3 10 3 2 2" xfId="15874" xr:uid="{00000000-0005-0000-0000-0000E73D0000}"/>
    <cellStyle name="Normal 3 2 2 3 10 3 2 2 2" xfId="15875" xr:uid="{00000000-0005-0000-0000-0000E83D0000}"/>
    <cellStyle name="Normal 3 2 2 3 10 3 2 3" xfId="15876" xr:uid="{00000000-0005-0000-0000-0000E93D0000}"/>
    <cellStyle name="Normal 3 2 2 3 10 3 3" xfId="15877" xr:uid="{00000000-0005-0000-0000-0000EA3D0000}"/>
    <cellStyle name="Normal 3 2 2 3 10 3 3 2" xfId="15878" xr:uid="{00000000-0005-0000-0000-0000EB3D0000}"/>
    <cellStyle name="Normal 3 2 2 3 10 3 4" xfId="15879" xr:uid="{00000000-0005-0000-0000-0000EC3D0000}"/>
    <cellStyle name="Normal 3 2 2 3 10 4" xfId="15880" xr:uid="{00000000-0005-0000-0000-0000ED3D0000}"/>
    <cellStyle name="Normal 3 2 2 3 10 4 2" xfId="15881" xr:uid="{00000000-0005-0000-0000-0000EE3D0000}"/>
    <cellStyle name="Normal 3 2 2 3 10 4 2 2" xfId="15882" xr:uid="{00000000-0005-0000-0000-0000EF3D0000}"/>
    <cellStyle name="Normal 3 2 2 3 10 4 3" xfId="15883" xr:uid="{00000000-0005-0000-0000-0000F03D0000}"/>
    <cellStyle name="Normal 3 2 2 3 10 5" xfId="15884" xr:uid="{00000000-0005-0000-0000-0000F13D0000}"/>
    <cellStyle name="Normal 3 2 2 3 10 5 2" xfId="15885" xr:uid="{00000000-0005-0000-0000-0000F23D0000}"/>
    <cellStyle name="Normal 3 2 2 3 10 6" xfId="15886" xr:uid="{00000000-0005-0000-0000-0000F33D0000}"/>
    <cellStyle name="Normal 3 2 2 3 11" xfId="15887" xr:uid="{00000000-0005-0000-0000-0000F43D0000}"/>
    <cellStyle name="Normal 3 2 2 3 11 2" xfId="15888" xr:uid="{00000000-0005-0000-0000-0000F53D0000}"/>
    <cellStyle name="Normal 3 2 2 3 11 2 2" xfId="15889" xr:uid="{00000000-0005-0000-0000-0000F63D0000}"/>
    <cellStyle name="Normal 3 2 2 3 11 2 2 2" xfId="15890" xr:uid="{00000000-0005-0000-0000-0000F73D0000}"/>
    <cellStyle name="Normal 3 2 2 3 11 2 2 2 2" xfId="15891" xr:uid="{00000000-0005-0000-0000-0000F83D0000}"/>
    <cellStyle name="Normal 3 2 2 3 11 2 2 3" xfId="15892" xr:uid="{00000000-0005-0000-0000-0000F93D0000}"/>
    <cellStyle name="Normal 3 2 2 3 11 2 3" xfId="15893" xr:uid="{00000000-0005-0000-0000-0000FA3D0000}"/>
    <cellStyle name="Normal 3 2 2 3 11 2 3 2" xfId="15894" xr:uid="{00000000-0005-0000-0000-0000FB3D0000}"/>
    <cellStyle name="Normal 3 2 2 3 11 2 4" xfId="15895" xr:uid="{00000000-0005-0000-0000-0000FC3D0000}"/>
    <cellStyle name="Normal 3 2 2 3 11 3" xfId="15896" xr:uid="{00000000-0005-0000-0000-0000FD3D0000}"/>
    <cellStyle name="Normal 3 2 2 3 11 3 2" xfId="15897" xr:uid="{00000000-0005-0000-0000-0000FE3D0000}"/>
    <cellStyle name="Normal 3 2 2 3 11 3 2 2" xfId="15898" xr:uid="{00000000-0005-0000-0000-0000FF3D0000}"/>
    <cellStyle name="Normal 3 2 2 3 11 3 3" xfId="15899" xr:uid="{00000000-0005-0000-0000-0000003E0000}"/>
    <cellStyle name="Normal 3 2 2 3 11 4" xfId="15900" xr:uid="{00000000-0005-0000-0000-0000013E0000}"/>
    <cellStyle name="Normal 3 2 2 3 11 4 2" xfId="15901" xr:uid="{00000000-0005-0000-0000-0000023E0000}"/>
    <cellStyle name="Normal 3 2 2 3 11 5" xfId="15902" xr:uid="{00000000-0005-0000-0000-0000033E0000}"/>
    <cellStyle name="Normal 3 2 2 3 12" xfId="15903" xr:uid="{00000000-0005-0000-0000-0000043E0000}"/>
    <cellStyle name="Normal 3 2 2 3 12 2" xfId="15904" xr:uid="{00000000-0005-0000-0000-0000053E0000}"/>
    <cellStyle name="Normal 3 2 2 3 12 2 2" xfId="15905" xr:uid="{00000000-0005-0000-0000-0000063E0000}"/>
    <cellStyle name="Normal 3 2 2 3 12 2 2 2" xfId="15906" xr:uid="{00000000-0005-0000-0000-0000073E0000}"/>
    <cellStyle name="Normal 3 2 2 3 12 2 3" xfId="15907" xr:uid="{00000000-0005-0000-0000-0000083E0000}"/>
    <cellStyle name="Normal 3 2 2 3 12 3" xfId="15908" xr:uid="{00000000-0005-0000-0000-0000093E0000}"/>
    <cellStyle name="Normal 3 2 2 3 12 3 2" xfId="15909" xr:uid="{00000000-0005-0000-0000-00000A3E0000}"/>
    <cellStyle name="Normal 3 2 2 3 12 4" xfId="15910" xr:uid="{00000000-0005-0000-0000-00000B3E0000}"/>
    <cellStyle name="Normal 3 2 2 3 13" xfId="15911" xr:uid="{00000000-0005-0000-0000-00000C3E0000}"/>
    <cellStyle name="Normal 3 2 2 3 13 2" xfId="15912" xr:uid="{00000000-0005-0000-0000-00000D3E0000}"/>
    <cellStyle name="Normal 3 2 2 3 13 2 2" xfId="15913" xr:uid="{00000000-0005-0000-0000-00000E3E0000}"/>
    <cellStyle name="Normal 3 2 2 3 13 2 2 2" xfId="15914" xr:uid="{00000000-0005-0000-0000-00000F3E0000}"/>
    <cellStyle name="Normal 3 2 2 3 13 2 3" xfId="15915" xr:uid="{00000000-0005-0000-0000-0000103E0000}"/>
    <cellStyle name="Normal 3 2 2 3 13 3" xfId="15916" xr:uid="{00000000-0005-0000-0000-0000113E0000}"/>
    <cellStyle name="Normal 3 2 2 3 13 3 2" xfId="15917" xr:uid="{00000000-0005-0000-0000-0000123E0000}"/>
    <cellStyle name="Normal 3 2 2 3 13 4" xfId="15918" xr:uid="{00000000-0005-0000-0000-0000133E0000}"/>
    <cellStyle name="Normal 3 2 2 3 14" xfId="15919" xr:uid="{00000000-0005-0000-0000-0000143E0000}"/>
    <cellStyle name="Normal 3 2 2 3 14 2" xfId="15920" xr:uid="{00000000-0005-0000-0000-0000153E0000}"/>
    <cellStyle name="Normal 3 2 2 3 14 2 2" xfId="15921" xr:uid="{00000000-0005-0000-0000-0000163E0000}"/>
    <cellStyle name="Normal 3 2 2 3 14 2 2 2" xfId="15922" xr:uid="{00000000-0005-0000-0000-0000173E0000}"/>
    <cellStyle name="Normal 3 2 2 3 14 2 3" xfId="15923" xr:uid="{00000000-0005-0000-0000-0000183E0000}"/>
    <cellStyle name="Normal 3 2 2 3 14 3" xfId="15924" xr:uid="{00000000-0005-0000-0000-0000193E0000}"/>
    <cellStyle name="Normal 3 2 2 3 14 3 2" xfId="15925" xr:uid="{00000000-0005-0000-0000-00001A3E0000}"/>
    <cellStyle name="Normal 3 2 2 3 14 4" xfId="15926" xr:uid="{00000000-0005-0000-0000-00001B3E0000}"/>
    <cellStyle name="Normal 3 2 2 3 15" xfId="15927" xr:uid="{00000000-0005-0000-0000-00001C3E0000}"/>
    <cellStyle name="Normal 3 2 2 3 15 2" xfId="15928" xr:uid="{00000000-0005-0000-0000-00001D3E0000}"/>
    <cellStyle name="Normal 3 2 2 3 15 2 2" xfId="15929" xr:uid="{00000000-0005-0000-0000-00001E3E0000}"/>
    <cellStyle name="Normal 3 2 2 3 15 3" xfId="15930" xr:uid="{00000000-0005-0000-0000-00001F3E0000}"/>
    <cellStyle name="Normal 3 2 2 3 16" xfId="15931" xr:uid="{00000000-0005-0000-0000-0000203E0000}"/>
    <cellStyle name="Normal 3 2 2 3 16 2" xfId="15932" xr:uid="{00000000-0005-0000-0000-0000213E0000}"/>
    <cellStyle name="Normal 3 2 2 3 17" xfId="15933" xr:uid="{00000000-0005-0000-0000-0000223E0000}"/>
    <cellStyle name="Normal 3 2 2 3 17 2" xfId="15934" xr:uid="{00000000-0005-0000-0000-0000233E0000}"/>
    <cellStyle name="Normal 3 2 2 3 18" xfId="15935" xr:uid="{00000000-0005-0000-0000-0000243E0000}"/>
    <cellStyle name="Normal 3 2 2 3 2" xfId="15936" xr:uid="{00000000-0005-0000-0000-0000253E0000}"/>
    <cellStyle name="Normal 3 2 2 3 2 10" xfId="15937" xr:uid="{00000000-0005-0000-0000-0000263E0000}"/>
    <cellStyle name="Normal 3 2 2 3 2 10 2" xfId="15938" xr:uid="{00000000-0005-0000-0000-0000273E0000}"/>
    <cellStyle name="Normal 3 2 2 3 2 10 2 2" xfId="15939" xr:uid="{00000000-0005-0000-0000-0000283E0000}"/>
    <cellStyle name="Normal 3 2 2 3 2 10 2 2 2" xfId="15940" xr:uid="{00000000-0005-0000-0000-0000293E0000}"/>
    <cellStyle name="Normal 3 2 2 3 2 10 2 3" xfId="15941" xr:uid="{00000000-0005-0000-0000-00002A3E0000}"/>
    <cellStyle name="Normal 3 2 2 3 2 10 3" xfId="15942" xr:uid="{00000000-0005-0000-0000-00002B3E0000}"/>
    <cellStyle name="Normal 3 2 2 3 2 10 3 2" xfId="15943" xr:uid="{00000000-0005-0000-0000-00002C3E0000}"/>
    <cellStyle name="Normal 3 2 2 3 2 10 4" xfId="15944" xr:uid="{00000000-0005-0000-0000-00002D3E0000}"/>
    <cellStyle name="Normal 3 2 2 3 2 11" xfId="15945" xr:uid="{00000000-0005-0000-0000-00002E3E0000}"/>
    <cellStyle name="Normal 3 2 2 3 2 11 2" xfId="15946" xr:uid="{00000000-0005-0000-0000-00002F3E0000}"/>
    <cellStyle name="Normal 3 2 2 3 2 11 2 2" xfId="15947" xr:uid="{00000000-0005-0000-0000-0000303E0000}"/>
    <cellStyle name="Normal 3 2 2 3 2 11 2 2 2" xfId="15948" xr:uid="{00000000-0005-0000-0000-0000313E0000}"/>
    <cellStyle name="Normal 3 2 2 3 2 11 2 3" xfId="15949" xr:uid="{00000000-0005-0000-0000-0000323E0000}"/>
    <cellStyle name="Normal 3 2 2 3 2 11 3" xfId="15950" xr:uid="{00000000-0005-0000-0000-0000333E0000}"/>
    <cellStyle name="Normal 3 2 2 3 2 11 3 2" xfId="15951" xr:uid="{00000000-0005-0000-0000-0000343E0000}"/>
    <cellStyle name="Normal 3 2 2 3 2 11 4" xfId="15952" xr:uid="{00000000-0005-0000-0000-0000353E0000}"/>
    <cellStyle name="Normal 3 2 2 3 2 12" xfId="15953" xr:uid="{00000000-0005-0000-0000-0000363E0000}"/>
    <cellStyle name="Normal 3 2 2 3 2 12 2" xfId="15954" xr:uid="{00000000-0005-0000-0000-0000373E0000}"/>
    <cellStyle name="Normal 3 2 2 3 2 12 2 2" xfId="15955" xr:uid="{00000000-0005-0000-0000-0000383E0000}"/>
    <cellStyle name="Normal 3 2 2 3 2 12 2 2 2" xfId="15956" xr:uid="{00000000-0005-0000-0000-0000393E0000}"/>
    <cellStyle name="Normal 3 2 2 3 2 12 2 3" xfId="15957" xr:uid="{00000000-0005-0000-0000-00003A3E0000}"/>
    <cellStyle name="Normal 3 2 2 3 2 12 3" xfId="15958" xr:uid="{00000000-0005-0000-0000-00003B3E0000}"/>
    <cellStyle name="Normal 3 2 2 3 2 12 3 2" xfId="15959" xr:uid="{00000000-0005-0000-0000-00003C3E0000}"/>
    <cellStyle name="Normal 3 2 2 3 2 12 4" xfId="15960" xr:uid="{00000000-0005-0000-0000-00003D3E0000}"/>
    <cellStyle name="Normal 3 2 2 3 2 13" xfId="15961" xr:uid="{00000000-0005-0000-0000-00003E3E0000}"/>
    <cellStyle name="Normal 3 2 2 3 2 13 2" xfId="15962" xr:uid="{00000000-0005-0000-0000-00003F3E0000}"/>
    <cellStyle name="Normal 3 2 2 3 2 13 2 2" xfId="15963" xr:uid="{00000000-0005-0000-0000-0000403E0000}"/>
    <cellStyle name="Normal 3 2 2 3 2 13 3" xfId="15964" xr:uid="{00000000-0005-0000-0000-0000413E0000}"/>
    <cellStyle name="Normal 3 2 2 3 2 14" xfId="15965" xr:uid="{00000000-0005-0000-0000-0000423E0000}"/>
    <cellStyle name="Normal 3 2 2 3 2 14 2" xfId="15966" xr:uid="{00000000-0005-0000-0000-0000433E0000}"/>
    <cellStyle name="Normal 3 2 2 3 2 15" xfId="15967" xr:uid="{00000000-0005-0000-0000-0000443E0000}"/>
    <cellStyle name="Normal 3 2 2 3 2 15 2" xfId="15968" xr:uid="{00000000-0005-0000-0000-0000453E0000}"/>
    <cellStyle name="Normal 3 2 2 3 2 16" xfId="15969" xr:uid="{00000000-0005-0000-0000-0000463E0000}"/>
    <cellStyle name="Normal 3 2 2 3 2 2" xfId="15970" xr:uid="{00000000-0005-0000-0000-0000473E0000}"/>
    <cellStyle name="Normal 3 2 2 3 2 2 10" xfId="15971" xr:uid="{00000000-0005-0000-0000-0000483E0000}"/>
    <cellStyle name="Normal 3 2 2 3 2 2 2" xfId="15972" xr:uid="{00000000-0005-0000-0000-0000493E0000}"/>
    <cellStyle name="Normal 3 2 2 3 2 2 2 2" xfId="15973" xr:uid="{00000000-0005-0000-0000-00004A3E0000}"/>
    <cellStyle name="Normal 3 2 2 3 2 2 2 2 2" xfId="15974" xr:uid="{00000000-0005-0000-0000-00004B3E0000}"/>
    <cellStyle name="Normal 3 2 2 3 2 2 2 2 2 2" xfId="15975" xr:uid="{00000000-0005-0000-0000-00004C3E0000}"/>
    <cellStyle name="Normal 3 2 2 3 2 2 2 2 2 2 2" xfId="15976" xr:uid="{00000000-0005-0000-0000-00004D3E0000}"/>
    <cellStyle name="Normal 3 2 2 3 2 2 2 2 2 2 2 2" xfId="15977" xr:uid="{00000000-0005-0000-0000-00004E3E0000}"/>
    <cellStyle name="Normal 3 2 2 3 2 2 2 2 2 2 2 2 2" xfId="15978" xr:uid="{00000000-0005-0000-0000-00004F3E0000}"/>
    <cellStyle name="Normal 3 2 2 3 2 2 2 2 2 2 2 3" xfId="15979" xr:uid="{00000000-0005-0000-0000-0000503E0000}"/>
    <cellStyle name="Normal 3 2 2 3 2 2 2 2 2 2 3" xfId="15980" xr:uid="{00000000-0005-0000-0000-0000513E0000}"/>
    <cellStyle name="Normal 3 2 2 3 2 2 2 2 2 2 3 2" xfId="15981" xr:uid="{00000000-0005-0000-0000-0000523E0000}"/>
    <cellStyle name="Normal 3 2 2 3 2 2 2 2 2 2 4" xfId="15982" xr:uid="{00000000-0005-0000-0000-0000533E0000}"/>
    <cellStyle name="Normal 3 2 2 3 2 2 2 2 2 3" xfId="15983" xr:uid="{00000000-0005-0000-0000-0000543E0000}"/>
    <cellStyle name="Normal 3 2 2 3 2 2 2 2 2 3 2" xfId="15984" xr:uid="{00000000-0005-0000-0000-0000553E0000}"/>
    <cellStyle name="Normal 3 2 2 3 2 2 2 2 2 3 2 2" xfId="15985" xr:uid="{00000000-0005-0000-0000-0000563E0000}"/>
    <cellStyle name="Normal 3 2 2 3 2 2 2 2 2 3 3" xfId="15986" xr:uid="{00000000-0005-0000-0000-0000573E0000}"/>
    <cellStyle name="Normal 3 2 2 3 2 2 2 2 2 4" xfId="15987" xr:uid="{00000000-0005-0000-0000-0000583E0000}"/>
    <cellStyle name="Normal 3 2 2 3 2 2 2 2 2 4 2" xfId="15988" xr:uid="{00000000-0005-0000-0000-0000593E0000}"/>
    <cellStyle name="Normal 3 2 2 3 2 2 2 2 2 5" xfId="15989" xr:uid="{00000000-0005-0000-0000-00005A3E0000}"/>
    <cellStyle name="Normal 3 2 2 3 2 2 2 2 3" xfId="15990" xr:uid="{00000000-0005-0000-0000-00005B3E0000}"/>
    <cellStyle name="Normal 3 2 2 3 2 2 2 2 3 2" xfId="15991" xr:uid="{00000000-0005-0000-0000-00005C3E0000}"/>
    <cellStyle name="Normal 3 2 2 3 2 2 2 2 3 2 2" xfId="15992" xr:uid="{00000000-0005-0000-0000-00005D3E0000}"/>
    <cellStyle name="Normal 3 2 2 3 2 2 2 2 3 2 2 2" xfId="15993" xr:uid="{00000000-0005-0000-0000-00005E3E0000}"/>
    <cellStyle name="Normal 3 2 2 3 2 2 2 2 3 2 3" xfId="15994" xr:uid="{00000000-0005-0000-0000-00005F3E0000}"/>
    <cellStyle name="Normal 3 2 2 3 2 2 2 2 3 3" xfId="15995" xr:uid="{00000000-0005-0000-0000-0000603E0000}"/>
    <cellStyle name="Normal 3 2 2 3 2 2 2 2 3 3 2" xfId="15996" xr:uid="{00000000-0005-0000-0000-0000613E0000}"/>
    <cellStyle name="Normal 3 2 2 3 2 2 2 2 3 4" xfId="15997" xr:uid="{00000000-0005-0000-0000-0000623E0000}"/>
    <cellStyle name="Normal 3 2 2 3 2 2 2 2 4" xfId="15998" xr:uid="{00000000-0005-0000-0000-0000633E0000}"/>
    <cellStyle name="Normal 3 2 2 3 2 2 2 2 4 2" xfId="15999" xr:uid="{00000000-0005-0000-0000-0000643E0000}"/>
    <cellStyle name="Normal 3 2 2 3 2 2 2 2 4 2 2" xfId="16000" xr:uid="{00000000-0005-0000-0000-0000653E0000}"/>
    <cellStyle name="Normal 3 2 2 3 2 2 2 2 4 2 2 2" xfId="16001" xr:uid="{00000000-0005-0000-0000-0000663E0000}"/>
    <cellStyle name="Normal 3 2 2 3 2 2 2 2 4 2 3" xfId="16002" xr:uid="{00000000-0005-0000-0000-0000673E0000}"/>
    <cellStyle name="Normal 3 2 2 3 2 2 2 2 4 3" xfId="16003" xr:uid="{00000000-0005-0000-0000-0000683E0000}"/>
    <cellStyle name="Normal 3 2 2 3 2 2 2 2 4 3 2" xfId="16004" xr:uid="{00000000-0005-0000-0000-0000693E0000}"/>
    <cellStyle name="Normal 3 2 2 3 2 2 2 2 4 4" xfId="16005" xr:uid="{00000000-0005-0000-0000-00006A3E0000}"/>
    <cellStyle name="Normal 3 2 2 3 2 2 2 2 5" xfId="16006" xr:uid="{00000000-0005-0000-0000-00006B3E0000}"/>
    <cellStyle name="Normal 3 2 2 3 2 2 2 2 5 2" xfId="16007" xr:uid="{00000000-0005-0000-0000-00006C3E0000}"/>
    <cellStyle name="Normal 3 2 2 3 2 2 2 2 5 2 2" xfId="16008" xr:uid="{00000000-0005-0000-0000-00006D3E0000}"/>
    <cellStyle name="Normal 3 2 2 3 2 2 2 2 5 3" xfId="16009" xr:uid="{00000000-0005-0000-0000-00006E3E0000}"/>
    <cellStyle name="Normal 3 2 2 3 2 2 2 2 6" xfId="16010" xr:uid="{00000000-0005-0000-0000-00006F3E0000}"/>
    <cellStyle name="Normal 3 2 2 3 2 2 2 2 6 2" xfId="16011" xr:uid="{00000000-0005-0000-0000-0000703E0000}"/>
    <cellStyle name="Normal 3 2 2 3 2 2 2 2 7" xfId="16012" xr:uid="{00000000-0005-0000-0000-0000713E0000}"/>
    <cellStyle name="Normal 3 2 2 3 2 2 2 2 7 2" xfId="16013" xr:uid="{00000000-0005-0000-0000-0000723E0000}"/>
    <cellStyle name="Normal 3 2 2 3 2 2 2 2 8" xfId="16014" xr:uid="{00000000-0005-0000-0000-0000733E0000}"/>
    <cellStyle name="Normal 3 2 2 3 2 2 2 3" xfId="16015" xr:uid="{00000000-0005-0000-0000-0000743E0000}"/>
    <cellStyle name="Normal 3 2 2 3 2 2 2 3 2" xfId="16016" xr:uid="{00000000-0005-0000-0000-0000753E0000}"/>
    <cellStyle name="Normal 3 2 2 3 2 2 2 3 2 2" xfId="16017" xr:uid="{00000000-0005-0000-0000-0000763E0000}"/>
    <cellStyle name="Normal 3 2 2 3 2 2 2 3 2 2 2" xfId="16018" xr:uid="{00000000-0005-0000-0000-0000773E0000}"/>
    <cellStyle name="Normal 3 2 2 3 2 2 2 3 2 2 2 2" xfId="16019" xr:uid="{00000000-0005-0000-0000-0000783E0000}"/>
    <cellStyle name="Normal 3 2 2 3 2 2 2 3 2 2 3" xfId="16020" xr:uid="{00000000-0005-0000-0000-0000793E0000}"/>
    <cellStyle name="Normal 3 2 2 3 2 2 2 3 2 3" xfId="16021" xr:uid="{00000000-0005-0000-0000-00007A3E0000}"/>
    <cellStyle name="Normal 3 2 2 3 2 2 2 3 2 3 2" xfId="16022" xr:uid="{00000000-0005-0000-0000-00007B3E0000}"/>
    <cellStyle name="Normal 3 2 2 3 2 2 2 3 2 4" xfId="16023" xr:uid="{00000000-0005-0000-0000-00007C3E0000}"/>
    <cellStyle name="Normal 3 2 2 3 2 2 2 3 3" xfId="16024" xr:uid="{00000000-0005-0000-0000-00007D3E0000}"/>
    <cellStyle name="Normal 3 2 2 3 2 2 2 3 3 2" xfId="16025" xr:uid="{00000000-0005-0000-0000-00007E3E0000}"/>
    <cellStyle name="Normal 3 2 2 3 2 2 2 3 3 2 2" xfId="16026" xr:uid="{00000000-0005-0000-0000-00007F3E0000}"/>
    <cellStyle name="Normal 3 2 2 3 2 2 2 3 3 3" xfId="16027" xr:uid="{00000000-0005-0000-0000-0000803E0000}"/>
    <cellStyle name="Normal 3 2 2 3 2 2 2 3 4" xfId="16028" xr:uid="{00000000-0005-0000-0000-0000813E0000}"/>
    <cellStyle name="Normal 3 2 2 3 2 2 2 3 4 2" xfId="16029" xr:uid="{00000000-0005-0000-0000-0000823E0000}"/>
    <cellStyle name="Normal 3 2 2 3 2 2 2 3 5" xfId="16030" xr:uid="{00000000-0005-0000-0000-0000833E0000}"/>
    <cellStyle name="Normal 3 2 2 3 2 2 2 4" xfId="16031" xr:uid="{00000000-0005-0000-0000-0000843E0000}"/>
    <cellStyle name="Normal 3 2 2 3 2 2 2 4 2" xfId="16032" xr:uid="{00000000-0005-0000-0000-0000853E0000}"/>
    <cellStyle name="Normal 3 2 2 3 2 2 2 4 2 2" xfId="16033" xr:uid="{00000000-0005-0000-0000-0000863E0000}"/>
    <cellStyle name="Normal 3 2 2 3 2 2 2 4 2 2 2" xfId="16034" xr:uid="{00000000-0005-0000-0000-0000873E0000}"/>
    <cellStyle name="Normal 3 2 2 3 2 2 2 4 2 3" xfId="16035" xr:uid="{00000000-0005-0000-0000-0000883E0000}"/>
    <cellStyle name="Normal 3 2 2 3 2 2 2 4 3" xfId="16036" xr:uid="{00000000-0005-0000-0000-0000893E0000}"/>
    <cellStyle name="Normal 3 2 2 3 2 2 2 4 3 2" xfId="16037" xr:uid="{00000000-0005-0000-0000-00008A3E0000}"/>
    <cellStyle name="Normal 3 2 2 3 2 2 2 4 4" xfId="16038" xr:uid="{00000000-0005-0000-0000-00008B3E0000}"/>
    <cellStyle name="Normal 3 2 2 3 2 2 2 5" xfId="16039" xr:uid="{00000000-0005-0000-0000-00008C3E0000}"/>
    <cellStyle name="Normal 3 2 2 3 2 2 2 5 2" xfId="16040" xr:uid="{00000000-0005-0000-0000-00008D3E0000}"/>
    <cellStyle name="Normal 3 2 2 3 2 2 2 5 2 2" xfId="16041" xr:uid="{00000000-0005-0000-0000-00008E3E0000}"/>
    <cellStyle name="Normal 3 2 2 3 2 2 2 5 2 2 2" xfId="16042" xr:uid="{00000000-0005-0000-0000-00008F3E0000}"/>
    <cellStyle name="Normal 3 2 2 3 2 2 2 5 2 3" xfId="16043" xr:uid="{00000000-0005-0000-0000-0000903E0000}"/>
    <cellStyle name="Normal 3 2 2 3 2 2 2 5 3" xfId="16044" xr:uid="{00000000-0005-0000-0000-0000913E0000}"/>
    <cellStyle name="Normal 3 2 2 3 2 2 2 5 3 2" xfId="16045" xr:uid="{00000000-0005-0000-0000-0000923E0000}"/>
    <cellStyle name="Normal 3 2 2 3 2 2 2 5 4" xfId="16046" xr:uid="{00000000-0005-0000-0000-0000933E0000}"/>
    <cellStyle name="Normal 3 2 2 3 2 2 2 6" xfId="16047" xr:uid="{00000000-0005-0000-0000-0000943E0000}"/>
    <cellStyle name="Normal 3 2 2 3 2 2 2 6 2" xfId="16048" xr:uid="{00000000-0005-0000-0000-0000953E0000}"/>
    <cellStyle name="Normal 3 2 2 3 2 2 2 6 2 2" xfId="16049" xr:uid="{00000000-0005-0000-0000-0000963E0000}"/>
    <cellStyle name="Normal 3 2 2 3 2 2 2 6 3" xfId="16050" xr:uid="{00000000-0005-0000-0000-0000973E0000}"/>
    <cellStyle name="Normal 3 2 2 3 2 2 2 7" xfId="16051" xr:uid="{00000000-0005-0000-0000-0000983E0000}"/>
    <cellStyle name="Normal 3 2 2 3 2 2 2 7 2" xfId="16052" xr:uid="{00000000-0005-0000-0000-0000993E0000}"/>
    <cellStyle name="Normal 3 2 2 3 2 2 2 8" xfId="16053" xr:uid="{00000000-0005-0000-0000-00009A3E0000}"/>
    <cellStyle name="Normal 3 2 2 3 2 2 2 8 2" xfId="16054" xr:uid="{00000000-0005-0000-0000-00009B3E0000}"/>
    <cellStyle name="Normal 3 2 2 3 2 2 2 9" xfId="16055" xr:uid="{00000000-0005-0000-0000-00009C3E0000}"/>
    <cellStyle name="Normal 3 2 2 3 2 2 3" xfId="16056" xr:uid="{00000000-0005-0000-0000-00009D3E0000}"/>
    <cellStyle name="Normal 3 2 2 3 2 2 3 2" xfId="16057" xr:uid="{00000000-0005-0000-0000-00009E3E0000}"/>
    <cellStyle name="Normal 3 2 2 3 2 2 3 2 2" xfId="16058" xr:uid="{00000000-0005-0000-0000-00009F3E0000}"/>
    <cellStyle name="Normal 3 2 2 3 2 2 3 2 2 2" xfId="16059" xr:uid="{00000000-0005-0000-0000-0000A03E0000}"/>
    <cellStyle name="Normal 3 2 2 3 2 2 3 2 2 2 2" xfId="16060" xr:uid="{00000000-0005-0000-0000-0000A13E0000}"/>
    <cellStyle name="Normal 3 2 2 3 2 2 3 2 2 2 2 2" xfId="16061" xr:uid="{00000000-0005-0000-0000-0000A23E0000}"/>
    <cellStyle name="Normal 3 2 2 3 2 2 3 2 2 2 3" xfId="16062" xr:uid="{00000000-0005-0000-0000-0000A33E0000}"/>
    <cellStyle name="Normal 3 2 2 3 2 2 3 2 2 3" xfId="16063" xr:uid="{00000000-0005-0000-0000-0000A43E0000}"/>
    <cellStyle name="Normal 3 2 2 3 2 2 3 2 2 3 2" xfId="16064" xr:uid="{00000000-0005-0000-0000-0000A53E0000}"/>
    <cellStyle name="Normal 3 2 2 3 2 2 3 2 2 4" xfId="16065" xr:uid="{00000000-0005-0000-0000-0000A63E0000}"/>
    <cellStyle name="Normal 3 2 2 3 2 2 3 2 3" xfId="16066" xr:uid="{00000000-0005-0000-0000-0000A73E0000}"/>
    <cellStyle name="Normal 3 2 2 3 2 2 3 2 3 2" xfId="16067" xr:uid="{00000000-0005-0000-0000-0000A83E0000}"/>
    <cellStyle name="Normal 3 2 2 3 2 2 3 2 3 2 2" xfId="16068" xr:uid="{00000000-0005-0000-0000-0000A93E0000}"/>
    <cellStyle name="Normal 3 2 2 3 2 2 3 2 3 3" xfId="16069" xr:uid="{00000000-0005-0000-0000-0000AA3E0000}"/>
    <cellStyle name="Normal 3 2 2 3 2 2 3 2 4" xfId="16070" xr:uid="{00000000-0005-0000-0000-0000AB3E0000}"/>
    <cellStyle name="Normal 3 2 2 3 2 2 3 2 4 2" xfId="16071" xr:uid="{00000000-0005-0000-0000-0000AC3E0000}"/>
    <cellStyle name="Normal 3 2 2 3 2 2 3 2 5" xfId="16072" xr:uid="{00000000-0005-0000-0000-0000AD3E0000}"/>
    <cellStyle name="Normal 3 2 2 3 2 2 3 3" xfId="16073" xr:uid="{00000000-0005-0000-0000-0000AE3E0000}"/>
    <cellStyle name="Normal 3 2 2 3 2 2 3 3 2" xfId="16074" xr:uid="{00000000-0005-0000-0000-0000AF3E0000}"/>
    <cellStyle name="Normal 3 2 2 3 2 2 3 3 2 2" xfId="16075" xr:uid="{00000000-0005-0000-0000-0000B03E0000}"/>
    <cellStyle name="Normal 3 2 2 3 2 2 3 3 2 2 2" xfId="16076" xr:uid="{00000000-0005-0000-0000-0000B13E0000}"/>
    <cellStyle name="Normal 3 2 2 3 2 2 3 3 2 3" xfId="16077" xr:uid="{00000000-0005-0000-0000-0000B23E0000}"/>
    <cellStyle name="Normal 3 2 2 3 2 2 3 3 3" xfId="16078" xr:uid="{00000000-0005-0000-0000-0000B33E0000}"/>
    <cellStyle name="Normal 3 2 2 3 2 2 3 3 3 2" xfId="16079" xr:uid="{00000000-0005-0000-0000-0000B43E0000}"/>
    <cellStyle name="Normal 3 2 2 3 2 2 3 3 4" xfId="16080" xr:uid="{00000000-0005-0000-0000-0000B53E0000}"/>
    <cellStyle name="Normal 3 2 2 3 2 2 3 4" xfId="16081" xr:uid="{00000000-0005-0000-0000-0000B63E0000}"/>
    <cellStyle name="Normal 3 2 2 3 2 2 3 4 2" xfId="16082" xr:uid="{00000000-0005-0000-0000-0000B73E0000}"/>
    <cellStyle name="Normal 3 2 2 3 2 2 3 4 2 2" xfId="16083" xr:uid="{00000000-0005-0000-0000-0000B83E0000}"/>
    <cellStyle name="Normal 3 2 2 3 2 2 3 4 2 2 2" xfId="16084" xr:uid="{00000000-0005-0000-0000-0000B93E0000}"/>
    <cellStyle name="Normal 3 2 2 3 2 2 3 4 2 3" xfId="16085" xr:uid="{00000000-0005-0000-0000-0000BA3E0000}"/>
    <cellStyle name="Normal 3 2 2 3 2 2 3 4 3" xfId="16086" xr:uid="{00000000-0005-0000-0000-0000BB3E0000}"/>
    <cellStyle name="Normal 3 2 2 3 2 2 3 4 3 2" xfId="16087" xr:uid="{00000000-0005-0000-0000-0000BC3E0000}"/>
    <cellStyle name="Normal 3 2 2 3 2 2 3 4 4" xfId="16088" xr:uid="{00000000-0005-0000-0000-0000BD3E0000}"/>
    <cellStyle name="Normal 3 2 2 3 2 2 3 5" xfId="16089" xr:uid="{00000000-0005-0000-0000-0000BE3E0000}"/>
    <cellStyle name="Normal 3 2 2 3 2 2 3 5 2" xfId="16090" xr:uid="{00000000-0005-0000-0000-0000BF3E0000}"/>
    <cellStyle name="Normal 3 2 2 3 2 2 3 5 2 2" xfId="16091" xr:uid="{00000000-0005-0000-0000-0000C03E0000}"/>
    <cellStyle name="Normal 3 2 2 3 2 2 3 5 3" xfId="16092" xr:uid="{00000000-0005-0000-0000-0000C13E0000}"/>
    <cellStyle name="Normal 3 2 2 3 2 2 3 6" xfId="16093" xr:uid="{00000000-0005-0000-0000-0000C23E0000}"/>
    <cellStyle name="Normal 3 2 2 3 2 2 3 6 2" xfId="16094" xr:uid="{00000000-0005-0000-0000-0000C33E0000}"/>
    <cellStyle name="Normal 3 2 2 3 2 2 3 7" xfId="16095" xr:uid="{00000000-0005-0000-0000-0000C43E0000}"/>
    <cellStyle name="Normal 3 2 2 3 2 2 3 7 2" xfId="16096" xr:uid="{00000000-0005-0000-0000-0000C53E0000}"/>
    <cellStyle name="Normal 3 2 2 3 2 2 3 8" xfId="16097" xr:uid="{00000000-0005-0000-0000-0000C63E0000}"/>
    <cellStyle name="Normal 3 2 2 3 2 2 4" xfId="16098" xr:uid="{00000000-0005-0000-0000-0000C73E0000}"/>
    <cellStyle name="Normal 3 2 2 3 2 2 4 2" xfId="16099" xr:uid="{00000000-0005-0000-0000-0000C83E0000}"/>
    <cellStyle name="Normal 3 2 2 3 2 2 4 2 2" xfId="16100" xr:uid="{00000000-0005-0000-0000-0000C93E0000}"/>
    <cellStyle name="Normal 3 2 2 3 2 2 4 2 2 2" xfId="16101" xr:uid="{00000000-0005-0000-0000-0000CA3E0000}"/>
    <cellStyle name="Normal 3 2 2 3 2 2 4 2 2 2 2" xfId="16102" xr:uid="{00000000-0005-0000-0000-0000CB3E0000}"/>
    <cellStyle name="Normal 3 2 2 3 2 2 4 2 2 3" xfId="16103" xr:uid="{00000000-0005-0000-0000-0000CC3E0000}"/>
    <cellStyle name="Normal 3 2 2 3 2 2 4 2 3" xfId="16104" xr:uid="{00000000-0005-0000-0000-0000CD3E0000}"/>
    <cellStyle name="Normal 3 2 2 3 2 2 4 2 3 2" xfId="16105" xr:uid="{00000000-0005-0000-0000-0000CE3E0000}"/>
    <cellStyle name="Normal 3 2 2 3 2 2 4 2 4" xfId="16106" xr:uid="{00000000-0005-0000-0000-0000CF3E0000}"/>
    <cellStyle name="Normal 3 2 2 3 2 2 4 3" xfId="16107" xr:uid="{00000000-0005-0000-0000-0000D03E0000}"/>
    <cellStyle name="Normal 3 2 2 3 2 2 4 3 2" xfId="16108" xr:uid="{00000000-0005-0000-0000-0000D13E0000}"/>
    <cellStyle name="Normal 3 2 2 3 2 2 4 3 2 2" xfId="16109" xr:uid="{00000000-0005-0000-0000-0000D23E0000}"/>
    <cellStyle name="Normal 3 2 2 3 2 2 4 3 3" xfId="16110" xr:uid="{00000000-0005-0000-0000-0000D33E0000}"/>
    <cellStyle name="Normal 3 2 2 3 2 2 4 4" xfId="16111" xr:uid="{00000000-0005-0000-0000-0000D43E0000}"/>
    <cellStyle name="Normal 3 2 2 3 2 2 4 4 2" xfId="16112" xr:uid="{00000000-0005-0000-0000-0000D53E0000}"/>
    <cellStyle name="Normal 3 2 2 3 2 2 4 5" xfId="16113" xr:uid="{00000000-0005-0000-0000-0000D63E0000}"/>
    <cellStyle name="Normal 3 2 2 3 2 2 5" xfId="16114" xr:uid="{00000000-0005-0000-0000-0000D73E0000}"/>
    <cellStyle name="Normal 3 2 2 3 2 2 5 2" xfId="16115" xr:uid="{00000000-0005-0000-0000-0000D83E0000}"/>
    <cellStyle name="Normal 3 2 2 3 2 2 5 2 2" xfId="16116" xr:uid="{00000000-0005-0000-0000-0000D93E0000}"/>
    <cellStyle name="Normal 3 2 2 3 2 2 5 2 2 2" xfId="16117" xr:uid="{00000000-0005-0000-0000-0000DA3E0000}"/>
    <cellStyle name="Normal 3 2 2 3 2 2 5 2 3" xfId="16118" xr:uid="{00000000-0005-0000-0000-0000DB3E0000}"/>
    <cellStyle name="Normal 3 2 2 3 2 2 5 3" xfId="16119" xr:uid="{00000000-0005-0000-0000-0000DC3E0000}"/>
    <cellStyle name="Normal 3 2 2 3 2 2 5 3 2" xfId="16120" xr:uid="{00000000-0005-0000-0000-0000DD3E0000}"/>
    <cellStyle name="Normal 3 2 2 3 2 2 5 4" xfId="16121" xr:uid="{00000000-0005-0000-0000-0000DE3E0000}"/>
    <cellStyle name="Normal 3 2 2 3 2 2 6" xfId="16122" xr:uid="{00000000-0005-0000-0000-0000DF3E0000}"/>
    <cellStyle name="Normal 3 2 2 3 2 2 6 2" xfId="16123" xr:uid="{00000000-0005-0000-0000-0000E03E0000}"/>
    <cellStyle name="Normal 3 2 2 3 2 2 6 2 2" xfId="16124" xr:uid="{00000000-0005-0000-0000-0000E13E0000}"/>
    <cellStyle name="Normal 3 2 2 3 2 2 6 2 2 2" xfId="16125" xr:uid="{00000000-0005-0000-0000-0000E23E0000}"/>
    <cellStyle name="Normal 3 2 2 3 2 2 6 2 3" xfId="16126" xr:uid="{00000000-0005-0000-0000-0000E33E0000}"/>
    <cellStyle name="Normal 3 2 2 3 2 2 6 3" xfId="16127" xr:uid="{00000000-0005-0000-0000-0000E43E0000}"/>
    <cellStyle name="Normal 3 2 2 3 2 2 6 3 2" xfId="16128" xr:uid="{00000000-0005-0000-0000-0000E53E0000}"/>
    <cellStyle name="Normal 3 2 2 3 2 2 6 4" xfId="16129" xr:uid="{00000000-0005-0000-0000-0000E63E0000}"/>
    <cellStyle name="Normal 3 2 2 3 2 2 7" xfId="16130" xr:uid="{00000000-0005-0000-0000-0000E73E0000}"/>
    <cellStyle name="Normal 3 2 2 3 2 2 7 2" xfId="16131" xr:uid="{00000000-0005-0000-0000-0000E83E0000}"/>
    <cellStyle name="Normal 3 2 2 3 2 2 7 2 2" xfId="16132" xr:uid="{00000000-0005-0000-0000-0000E93E0000}"/>
    <cellStyle name="Normal 3 2 2 3 2 2 7 3" xfId="16133" xr:uid="{00000000-0005-0000-0000-0000EA3E0000}"/>
    <cellStyle name="Normal 3 2 2 3 2 2 8" xfId="16134" xr:uid="{00000000-0005-0000-0000-0000EB3E0000}"/>
    <cellStyle name="Normal 3 2 2 3 2 2 8 2" xfId="16135" xr:uid="{00000000-0005-0000-0000-0000EC3E0000}"/>
    <cellStyle name="Normal 3 2 2 3 2 2 9" xfId="16136" xr:uid="{00000000-0005-0000-0000-0000ED3E0000}"/>
    <cellStyle name="Normal 3 2 2 3 2 2 9 2" xfId="16137" xr:uid="{00000000-0005-0000-0000-0000EE3E0000}"/>
    <cellStyle name="Normal 3 2 2 3 2 3" xfId="16138" xr:uid="{00000000-0005-0000-0000-0000EF3E0000}"/>
    <cellStyle name="Normal 3 2 2 3 2 3 10" xfId="16139" xr:uid="{00000000-0005-0000-0000-0000F03E0000}"/>
    <cellStyle name="Normal 3 2 2 3 2 3 2" xfId="16140" xr:uid="{00000000-0005-0000-0000-0000F13E0000}"/>
    <cellStyle name="Normal 3 2 2 3 2 3 2 2" xfId="16141" xr:uid="{00000000-0005-0000-0000-0000F23E0000}"/>
    <cellStyle name="Normal 3 2 2 3 2 3 2 2 2" xfId="16142" xr:uid="{00000000-0005-0000-0000-0000F33E0000}"/>
    <cellStyle name="Normal 3 2 2 3 2 3 2 2 2 2" xfId="16143" xr:uid="{00000000-0005-0000-0000-0000F43E0000}"/>
    <cellStyle name="Normal 3 2 2 3 2 3 2 2 2 2 2" xfId="16144" xr:uid="{00000000-0005-0000-0000-0000F53E0000}"/>
    <cellStyle name="Normal 3 2 2 3 2 3 2 2 2 2 2 2" xfId="16145" xr:uid="{00000000-0005-0000-0000-0000F63E0000}"/>
    <cellStyle name="Normal 3 2 2 3 2 3 2 2 2 2 2 2 2" xfId="16146" xr:uid="{00000000-0005-0000-0000-0000F73E0000}"/>
    <cellStyle name="Normal 3 2 2 3 2 3 2 2 2 2 2 3" xfId="16147" xr:uid="{00000000-0005-0000-0000-0000F83E0000}"/>
    <cellStyle name="Normal 3 2 2 3 2 3 2 2 2 2 3" xfId="16148" xr:uid="{00000000-0005-0000-0000-0000F93E0000}"/>
    <cellStyle name="Normal 3 2 2 3 2 3 2 2 2 2 3 2" xfId="16149" xr:uid="{00000000-0005-0000-0000-0000FA3E0000}"/>
    <cellStyle name="Normal 3 2 2 3 2 3 2 2 2 2 4" xfId="16150" xr:uid="{00000000-0005-0000-0000-0000FB3E0000}"/>
    <cellStyle name="Normal 3 2 2 3 2 3 2 2 2 3" xfId="16151" xr:uid="{00000000-0005-0000-0000-0000FC3E0000}"/>
    <cellStyle name="Normal 3 2 2 3 2 3 2 2 2 3 2" xfId="16152" xr:uid="{00000000-0005-0000-0000-0000FD3E0000}"/>
    <cellStyle name="Normal 3 2 2 3 2 3 2 2 2 3 2 2" xfId="16153" xr:uid="{00000000-0005-0000-0000-0000FE3E0000}"/>
    <cellStyle name="Normal 3 2 2 3 2 3 2 2 2 3 3" xfId="16154" xr:uid="{00000000-0005-0000-0000-0000FF3E0000}"/>
    <cellStyle name="Normal 3 2 2 3 2 3 2 2 2 4" xfId="16155" xr:uid="{00000000-0005-0000-0000-0000003F0000}"/>
    <cellStyle name="Normal 3 2 2 3 2 3 2 2 2 4 2" xfId="16156" xr:uid="{00000000-0005-0000-0000-0000013F0000}"/>
    <cellStyle name="Normal 3 2 2 3 2 3 2 2 2 5" xfId="16157" xr:uid="{00000000-0005-0000-0000-0000023F0000}"/>
    <cellStyle name="Normal 3 2 2 3 2 3 2 2 3" xfId="16158" xr:uid="{00000000-0005-0000-0000-0000033F0000}"/>
    <cellStyle name="Normal 3 2 2 3 2 3 2 2 3 2" xfId="16159" xr:uid="{00000000-0005-0000-0000-0000043F0000}"/>
    <cellStyle name="Normal 3 2 2 3 2 3 2 2 3 2 2" xfId="16160" xr:uid="{00000000-0005-0000-0000-0000053F0000}"/>
    <cellStyle name="Normal 3 2 2 3 2 3 2 2 3 2 2 2" xfId="16161" xr:uid="{00000000-0005-0000-0000-0000063F0000}"/>
    <cellStyle name="Normal 3 2 2 3 2 3 2 2 3 2 3" xfId="16162" xr:uid="{00000000-0005-0000-0000-0000073F0000}"/>
    <cellStyle name="Normal 3 2 2 3 2 3 2 2 3 3" xfId="16163" xr:uid="{00000000-0005-0000-0000-0000083F0000}"/>
    <cellStyle name="Normal 3 2 2 3 2 3 2 2 3 3 2" xfId="16164" xr:uid="{00000000-0005-0000-0000-0000093F0000}"/>
    <cellStyle name="Normal 3 2 2 3 2 3 2 2 3 4" xfId="16165" xr:uid="{00000000-0005-0000-0000-00000A3F0000}"/>
    <cellStyle name="Normal 3 2 2 3 2 3 2 2 4" xfId="16166" xr:uid="{00000000-0005-0000-0000-00000B3F0000}"/>
    <cellStyle name="Normal 3 2 2 3 2 3 2 2 4 2" xfId="16167" xr:uid="{00000000-0005-0000-0000-00000C3F0000}"/>
    <cellStyle name="Normal 3 2 2 3 2 3 2 2 4 2 2" xfId="16168" xr:uid="{00000000-0005-0000-0000-00000D3F0000}"/>
    <cellStyle name="Normal 3 2 2 3 2 3 2 2 4 2 2 2" xfId="16169" xr:uid="{00000000-0005-0000-0000-00000E3F0000}"/>
    <cellStyle name="Normal 3 2 2 3 2 3 2 2 4 2 3" xfId="16170" xr:uid="{00000000-0005-0000-0000-00000F3F0000}"/>
    <cellStyle name="Normal 3 2 2 3 2 3 2 2 4 3" xfId="16171" xr:uid="{00000000-0005-0000-0000-0000103F0000}"/>
    <cellStyle name="Normal 3 2 2 3 2 3 2 2 4 3 2" xfId="16172" xr:uid="{00000000-0005-0000-0000-0000113F0000}"/>
    <cellStyle name="Normal 3 2 2 3 2 3 2 2 4 4" xfId="16173" xr:uid="{00000000-0005-0000-0000-0000123F0000}"/>
    <cellStyle name="Normal 3 2 2 3 2 3 2 2 5" xfId="16174" xr:uid="{00000000-0005-0000-0000-0000133F0000}"/>
    <cellStyle name="Normal 3 2 2 3 2 3 2 2 5 2" xfId="16175" xr:uid="{00000000-0005-0000-0000-0000143F0000}"/>
    <cellStyle name="Normal 3 2 2 3 2 3 2 2 5 2 2" xfId="16176" xr:uid="{00000000-0005-0000-0000-0000153F0000}"/>
    <cellStyle name="Normal 3 2 2 3 2 3 2 2 5 3" xfId="16177" xr:uid="{00000000-0005-0000-0000-0000163F0000}"/>
    <cellStyle name="Normal 3 2 2 3 2 3 2 2 6" xfId="16178" xr:uid="{00000000-0005-0000-0000-0000173F0000}"/>
    <cellStyle name="Normal 3 2 2 3 2 3 2 2 6 2" xfId="16179" xr:uid="{00000000-0005-0000-0000-0000183F0000}"/>
    <cellStyle name="Normal 3 2 2 3 2 3 2 2 7" xfId="16180" xr:uid="{00000000-0005-0000-0000-0000193F0000}"/>
    <cellStyle name="Normal 3 2 2 3 2 3 2 2 7 2" xfId="16181" xr:uid="{00000000-0005-0000-0000-00001A3F0000}"/>
    <cellStyle name="Normal 3 2 2 3 2 3 2 2 8" xfId="16182" xr:uid="{00000000-0005-0000-0000-00001B3F0000}"/>
    <cellStyle name="Normal 3 2 2 3 2 3 2 3" xfId="16183" xr:uid="{00000000-0005-0000-0000-00001C3F0000}"/>
    <cellStyle name="Normal 3 2 2 3 2 3 2 3 2" xfId="16184" xr:uid="{00000000-0005-0000-0000-00001D3F0000}"/>
    <cellStyle name="Normal 3 2 2 3 2 3 2 3 2 2" xfId="16185" xr:uid="{00000000-0005-0000-0000-00001E3F0000}"/>
    <cellStyle name="Normal 3 2 2 3 2 3 2 3 2 2 2" xfId="16186" xr:uid="{00000000-0005-0000-0000-00001F3F0000}"/>
    <cellStyle name="Normal 3 2 2 3 2 3 2 3 2 2 2 2" xfId="16187" xr:uid="{00000000-0005-0000-0000-0000203F0000}"/>
    <cellStyle name="Normal 3 2 2 3 2 3 2 3 2 2 3" xfId="16188" xr:uid="{00000000-0005-0000-0000-0000213F0000}"/>
    <cellStyle name="Normal 3 2 2 3 2 3 2 3 2 3" xfId="16189" xr:uid="{00000000-0005-0000-0000-0000223F0000}"/>
    <cellStyle name="Normal 3 2 2 3 2 3 2 3 2 3 2" xfId="16190" xr:uid="{00000000-0005-0000-0000-0000233F0000}"/>
    <cellStyle name="Normal 3 2 2 3 2 3 2 3 2 4" xfId="16191" xr:uid="{00000000-0005-0000-0000-0000243F0000}"/>
    <cellStyle name="Normal 3 2 2 3 2 3 2 3 3" xfId="16192" xr:uid="{00000000-0005-0000-0000-0000253F0000}"/>
    <cellStyle name="Normal 3 2 2 3 2 3 2 3 3 2" xfId="16193" xr:uid="{00000000-0005-0000-0000-0000263F0000}"/>
    <cellStyle name="Normal 3 2 2 3 2 3 2 3 3 2 2" xfId="16194" xr:uid="{00000000-0005-0000-0000-0000273F0000}"/>
    <cellStyle name="Normal 3 2 2 3 2 3 2 3 3 3" xfId="16195" xr:uid="{00000000-0005-0000-0000-0000283F0000}"/>
    <cellStyle name="Normal 3 2 2 3 2 3 2 3 4" xfId="16196" xr:uid="{00000000-0005-0000-0000-0000293F0000}"/>
    <cellStyle name="Normal 3 2 2 3 2 3 2 3 4 2" xfId="16197" xr:uid="{00000000-0005-0000-0000-00002A3F0000}"/>
    <cellStyle name="Normal 3 2 2 3 2 3 2 3 5" xfId="16198" xr:uid="{00000000-0005-0000-0000-00002B3F0000}"/>
    <cellStyle name="Normal 3 2 2 3 2 3 2 4" xfId="16199" xr:uid="{00000000-0005-0000-0000-00002C3F0000}"/>
    <cellStyle name="Normal 3 2 2 3 2 3 2 4 2" xfId="16200" xr:uid="{00000000-0005-0000-0000-00002D3F0000}"/>
    <cellStyle name="Normal 3 2 2 3 2 3 2 4 2 2" xfId="16201" xr:uid="{00000000-0005-0000-0000-00002E3F0000}"/>
    <cellStyle name="Normal 3 2 2 3 2 3 2 4 2 2 2" xfId="16202" xr:uid="{00000000-0005-0000-0000-00002F3F0000}"/>
    <cellStyle name="Normal 3 2 2 3 2 3 2 4 2 3" xfId="16203" xr:uid="{00000000-0005-0000-0000-0000303F0000}"/>
    <cellStyle name="Normal 3 2 2 3 2 3 2 4 3" xfId="16204" xr:uid="{00000000-0005-0000-0000-0000313F0000}"/>
    <cellStyle name="Normal 3 2 2 3 2 3 2 4 3 2" xfId="16205" xr:uid="{00000000-0005-0000-0000-0000323F0000}"/>
    <cellStyle name="Normal 3 2 2 3 2 3 2 4 4" xfId="16206" xr:uid="{00000000-0005-0000-0000-0000333F0000}"/>
    <cellStyle name="Normal 3 2 2 3 2 3 2 5" xfId="16207" xr:uid="{00000000-0005-0000-0000-0000343F0000}"/>
    <cellStyle name="Normal 3 2 2 3 2 3 2 5 2" xfId="16208" xr:uid="{00000000-0005-0000-0000-0000353F0000}"/>
    <cellStyle name="Normal 3 2 2 3 2 3 2 5 2 2" xfId="16209" xr:uid="{00000000-0005-0000-0000-0000363F0000}"/>
    <cellStyle name="Normal 3 2 2 3 2 3 2 5 2 2 2" xfId="16210" xr:uid="{00000000-0005-0000-0000-0000373F0000}"/>
    <cellStyle name="Normal 3 2 2 3 2 3 2 5 2 3" xfId="16211" xr:uid="{00000000-0005-0000-0000-0000383F0000}"/>
    <cellStyle name="Normal 3 2 2 3 2 3 2 5 3" xfId="16212" xr:uid="{00000000-0005-0000-0000-0000393F0000}"/>
    <cellStyle name="Normal 3 2 2 3 2 3 2 5 3 2" xfId="16213" xr:uid="{00000000-0005-0000-0000-00003A3F0000}"/>
    <cellStyle name="Normal 3 2 2 3 2 3 2 5 4" xfId="16214" xr:uid="{00000000-0005-0000-0000-00003B3F0000}"/>
    <cellStyle name="Normal 3 2 2 3 2 3 2 6" xfId="16215" xr:uid="{00000000-0005-0000-0000-00003C3F0000}"/>
    <cellStyle name="Normal 3 2 2 3 2 3 2 6 2" xfId="16216" xr:uid="{00000000-0005-0000-0000-00003D3F0000}"/>
    <cellStyle name="Normal 3 2 2 3 2 3 2 6 2 2" xfId="16217" xr:uid="{00000000-0005-0000-0000-00003E3F0000}"/>
    <cellStyle name="Normal 3 2 2 3 2 3 2 6 3" xfId="16218" xr:uid="{00000000-0005-0000-0000-00003F3F0000}"/>
    <cellStyle name="Normal 3 2 2 3 2 3 2 7" xfId="16219" xr:uid="{00000000-0005-0000-0000-0000403F0000}"/>
    <cellStyle name="Normal 3 2 2 3 2 3 2 7 2" xfId="16220" xr:uid="{00000000-0005-0000-0000-0000413F0000}"/>
    <cellStyle name="Normal 3 2 2 3 2 3 2 8" xfId="16221" xr:uid="{00000000-0005-0000-0000-0000423F0000}"/>
    <cellStyle name="Normal 3 2 2 3 2 3 2 8 2" xfId="16222" xr:uid="{00000000-0005-0000-0000-0000433F0000}"/>
    <cellStyle name="Normal 3 2 2 3 2 3 2 9" xfId="16223" xr:uid="{00000000-0005-0000-0000-0000443F0000}"/>
    <cellStyle name="Normal 3 2 2 3 2 3 3" xfId="16224" xr:uid="{00000000-0005-0000-0000-0000453F0000}"/>
    <cellStyle name="Normal 3 2 2 3 2 3 3 2" xfId="16225" xr:uid="{00000000-0005-0000-0000-0000463F0000}"/>
    <cellStyle name="Normal 3 2 2 3 2 3 3 2 2" xfId="16226" xr:uid="{00000000-0005-0000-0000-0000473F0000}"/>
    <cellStyle name="Normal 3 2 2 3 2 3 3 2 2 2" xfId="16227" xr:uid="{00000000-0005-0000-0000-0000483F0000}"/>
    <cellStyle name="Normal 3 2 2 3 2 3 3 2 2 2 2" xfId="16228" xr:uid="{00000000-0005-0000-0000-0000493F0000}"/>
    <cellStyle name="Normal 3 2 2 3 2 3 3 2 2 2 2 2" xfId="16229" xr:uid="{00000000-0005-0000-0000-00004A3F0000}"/>
    <cellStyle name="Normal 3 2 2 3 2 3 3 2 2 2 3" xfId="16230" xr:uid="{00000000-0005-0000-0000-00004B3F0000}"/>
    <cellStyle name="Normal 3 2 2 3 2 3 3 2 2 3" xfId="16231" xr:uid="{00000000-0005-0000-0000-00004C3F0000}"/>
    <cellStyle name="Normal 3 2 2 3 2 3 3 2 2 3 2" xfId="16232" xr:uid="{00000000-0005-0000-0000-00004D3F0000}"/>
    <cellStyle name="Normal 3 2 2 3 2 3 3 2 2 4" xfId="16233" xr:uid="{00000000-0005-0000-0000-00004E3F0000}"/>
    <cellStyle name="Normal 3 2 2 3 2 3 3 2 3" xfId="16234" xr:uid="{00000000-0005-0000-0000-00004F3F0000}"/>
    <cellStyle name="Normal 3 2 2 3 2 3 3 2 3 2" xfId="16235" xr:uid="{00000000-0005-0000-0000-0000503F0000}"/>
    <cellStyle name="Normal 3 2 2 3 2 3 3 2 3 2 2" xfId="16236" xr:uid="{00000000-0005-0000-0000-0000513F0000}"/>
    <cellStyle name="Normal 3 2 2 3 2 3 3 2 3 3" xfId="16237" xr:uid="{00000000-0005-0000-0000-0000523F0000}"/>
    <cellStyle name="Normal 3 2 2 3 2 3 3 2 4" xfId="16238" xr:uid="{00000000-0005-0000-0000-0000533F0000}"/>
    <cellStyle name="Normal 3 2 2 3 2 3 3 2 4 2" xfId="16239" xr:uid="{00000000-0005-0000-0000-0000543F0000}"/>
    <cellStyle name="Normal 3 2 2 3 2 3 3 2 5" xfId="16240" xr:uid="{00000000-0005-0000-0000-0000553F0000}"/>
    <cellStyle name="Normal 3 2 2 3 2 3 3 3" xfId="16241" xr:uid="{00000000-0005-0000-0000-0000563F0000}"/>
    <cellStyle name="Normal 3 2 2 3 2 3 3 3 2" xfId="16242" xr:uid="{00000000-0005-0000-0000-0000573F0000}"/>
    <cellStyle name="Normal 3 2 2 3 2 3 3 3 2 2" xfId="16243" xr:uid="{00000000-0005-0000-0000-0000583F0000}"/>
    <cellStyle name="Normal 3 2 2 3 2 3 3 3 2 2 2" xfId="16244" xr:uid="{00000000-0005-0000-0000-0000593F0000}"/>
    <cellStyle name="Normal 3 2 2 3 2 3 3 3 2 3" xfId="16245" xr:uid="{00000000-0005-0000-0000-00005A3F0000}"/>
    <cellStyle name="Normal 3 2 2 3 2 3 3 3 3" xfId="16246" xr:uid="{00000000-0005-0000-0000-00005B3F0000}"/>
    <cellStyle name="Normal 3 2 2 3 2 3 3 3 3 2" xfId="16247" xr:uid="{00000000-0005-0000-0000-00005C3F0000}"/>
    <cellStyle name="Normal 3 2 2 3 2 3 3 3 4" xfId="16248" xr:uid="{00000000-0005-0000-0000-00005D3F0000}"/>
    <cellStyle name="Normal 3 2 2 3 2 3 3 4" xfId="16249" xr:uid="{00000000-0005-0000-0000-00005E3F0000}"/>
    <cellStyle name="Normal 3 2 2 3 2 3 3 4 2" xfId="16250" xr:uid="{00000000-0005-0000-0000-00005F3F0000}"/>
    <cellStyle name="Normal 3 2 2 3 2 3 3 4 2 2" xfId="16251" xr:uid="{00000000-0005-0000-0000-0000603F0000}"/>
    <cellStyle name="Normal 3 2 2 3 2 3 3 4 2 2 2" xfId="16252" xr:uid="{00000000-0005-0000-0000-0000613F0000}"/>
    <cellStyle name="Normal 3 2 2 3 2 3 3 4 2 3" xfId="16253" xr:uid="{00000000-0005-0000-0000-0000623F0000}"/>
    <cellStyle name="Normal 3 2 2 3 2 3 3 4 3" xfId="16254" xr:uid="{00000000-0005-0000-0000-0000633F0000}"/>
    <cellStyle name="Normal 3 2 2 3 2 3 3 4 3 2" xfId="16255" xr:uid="{00000000-0005-0000-0000-0000643F0000}"/>
    <cellStyle name="Normal 3 2 2 3 2 3 3 4 4" xfId="16256" xr:uid="{00000000-0005-0000-0000-0000653F0000}"/>
    <cellStyle name="Normal 3 2 2 3 2 3 3 5" xfId="16257" xr:uid="{00000000-0005-0000-0000-0000663F0000}"/>
    <cellStyle name="Normal 3 2 2 3 2 3 3 5 2" xfId="16258" xr:uid="{00000000-0005-0000-0000-0000673F0000}"/>
    <cellStyle name="Normal 3 2 2 3 2 3 3 5 2 2" xfId="16259" xr:uid="{00000000-0005-0000-0000-0000683F0000}"/>
    <cellStyle name="Normal 3 2 2 3 2 3 3 5 3" xfId="16260" xr:uid="{00000000-0005-0000-0000-0000693F0000}"/>
    <cellStyle name="Normal 3 2 2 3 2 3 3 6" xfId="16261" xr:uid="{00000000-0005-0000-0000-00006A3F0000}"/>
    <cellStyle name="Normal 3 2 2 3 2 3 3 6 2" xfId="16262" xr:uid="{00000000-0005-0000-0000-00006B3F0000}"/>
    <cellStyle name="Normal 3 2 2 3 2 3 3 7" xfId="16263" xr:uid="{00000000-0005-0000-0000-00006C3F0000}"/>
    <cellStyle name="Normal 3 2 2 3 2 3 3 7 2" xfId="16264" xr:uid="{00000000-0005-0000-0000-00006D3F0000}"/>
    <cellStyle name="Normal 3 2 2 3 2 3 3 8" xfId="16265" xr:uid="{00000000-0005-0000-0000-00006E3F0000}"/>
    <cellStyle name="Normal 3 2 2 3 2 3 4" xfId="16266" xr:uid="{00000000-0005-0000-0000-00006F3F0000}"/>
    <cellStyle name="Normal 3 2 2 3 2 3 4 2" xfId="16267" xr:uid="{00000000-0005-0000-0000-0000703F0000}"/>
    <cellStyle name="Normal 3 2 2 3 2 3 4 2 2" xfId="16268" xr:uid="{00000000-0005-0000-0000-0000713F0000}"/>
    <cellStyle name="Normal 3 2 2 3 2 3 4 2 2 2" xfId="16269" xr:uid="{00000000-0005-0000-0000-0000723F0000}"/>
    <cellStyle name="Normal 3 2 2 3 2 3 4 2 2 2 2" xfId="16270" xr:uid="{00000000-0005-0000-0000-0000733F0000}"/>
    <cellStyle name="Normal 3 2 2 3 2 3 4 2 2 3" xfId="16271" xr:uid="{00000000-0005-0000-0000-0000743F0000}"/>
    <cellStyle name="Normal 3 2 2 3 2 3 4 2 3" xfId="16272" xr:uid="{00000000-0005-0000-0000-0000753F0000}"/>
    <cellStyle name="Normal 3 2 2 3 2 3 4 2 3 2" xfId="16273" xr:uid="{00000000-0005-0000-0000-0000763F0000}"/>
    <cellStyle name="Normal 3 2 2 3 2 3 4 2 4" xfId="16274" xr:uid="{00000000-0005-0000-0000-0000773F0000}"/>
    <cellStyle name="Normal 3 2 2 3 2 3 4 3" xfId="16275" xr:uid="{00000000-0005-0000-0000-0000783F0000}"/>
    <cellStyle name="Normal 3 2 2 3 2 3 4 3 2" xfId="16276" xr:uid="{00000000-0005-0000-0000-0000793F0000}"/>
    <cellStyle name="Normal 3 2 2 3 2 3 4 3 2 2" xfId="16277" xr:uid="{00000000-0005-0000-0000-00007A3F0000}"/>
    <cellStyle name="Normal 3 2 2 3 2 3 4 3 3" xfId="16278" xr:uid="{00000000-0005-0000-0000-00007B3F0000}"/>
    <cellStyle name="Normal 3 2 2 3 2 3 4 4" xfId="16279" xr:uid="{00000000-0005-0000-0000-00007C3F0000}"/>
    <cellStyle name="Normal 3 2 2 3 2 3 4 4 2" xfId="16280" xr:uid="{00000000-0005-0000-0000-00007D3F0000}"/>
    <cellStyle name="Normal 3 2 2 3 2 3 4 5" xfId="16281" xr:uid="{00000000-0005-0000-0000-00007E3F0000}"/>
    <cellStyle name="Normal 3 2 2 3 2 3 5" xfId="16282" xr:uid="{00000000-0005-0000-0000-00007F3F0000}"/>
    <cellStyle name="Normal 3 2 2 3 2 3 5 2" xfId="16283" xr:uid="{00000000-0005-0000-0000-0000803F0000}"/>
    <cellStyle name="Normal 3 2 2 3 2 3 5 2 2" xfId="16284" xr:uid="{00000000-0005-0000-0000-0000813F0000}"/>
    <cellStyle name="Normal 3 2 2 3 2 3 5 2 2 2" xfId="16285" xr:uid="{00000000-0005-0000-0000-0000823F0000}"/>
    <cellStyle name="Normal 3 2 2 3 2 3 5 2 3" xfId="16286" xr:uid="{00000000-0005-0000-0000-0000833F0000}"/>
    <cellStyle name="Normal 3 2 2 3 2 3 5 3" xfId="16287" xr:uid="{00000000-0005-0000-0000-0000843F0000}"/>
    <cellStyle name="Normal 3 2 2 3 2 3 5 3 2" xfId="16288" xr:uid="{00000000-0005-0000-0000-0000853F0000}"/>
    <cellStyle name="Normal 3 2 2 3 2 3 5 4" xfId="16289" xr:uid="{00000000-0005-0000-0000-0000863F0000}"/>
    <cellStyle name="Normal 3 2 2 3 2 3 6" xfId="16290" xr:uid="{00000000-0005-0000-0000-0000873F0000}"/>
    <cellStyle name="Normal 3 2 2 3 2 3 6 2" xfId="16291" xr:uid="{00000000-0005-0000-0000-0000883F0000}"/>
    <cellStyle name="Normal 3 2 2 3 2 3 6 2 2" xfId="16292" xr:uid="{00000000-0005-0000-0000-0000893F0000}"/>
    <cellStyle name="Normal 3 2 2 3 2 3 6 2 2 2" xfId="16293" xr:uid="{00000000-0005-0000-0000-00008A3F0000}"/>
    <cellStyle name="Normal 3 2 2 3 2 3 6 2 3" xfId="16294" xr:uid="{00000000-0005-0000-0000-00008B3F0000}"/>
    <cellStyle name="Normal 3 2 2 3 2 3 6 3" xfId="16295" xr:uid="{00000000-0005-0000-0000-00008C3F0000}"/>
    <cellStyle name="Normal 3 2 2 3 2 3 6 3 2" xfId="16296" xr:uid="{00000000-0005-0000-0000-00008D3F0000}"/>
    <cellStyle name="Normal 3 2 2 3 2 3 6 4" xfId="16297" xr:uid="{00000000-0005-0000-0000-00008E3F0000}"/>
    <cellStyle name="Normal 3 2 2 3 2 3 7" xfId="16298" xr:uid="{00000000-0005-0000-0000-00008F3F0000}"/>
    <cellStyle name="Normal 3 2 2 3 2 3 7 2" xfId="16299" xr:uid="{00000000-0005-0000-0000-0000903F0000}"/>
    <cellStyle name="Normal 3 2 2 3 2 3 7 2 2" xfId="16300" xr:uid="{00000000-0005-0000-0000-0000913F0000}"/>
    <cellStyle name="Normal 3 2 2 3 2 3 7 3" xfId="16301" xr:uid="{00000000-0005-0000-0000-0000923F0000}"/>
    <cellStyle name="Normal 3 2 2 3 2 3 8" xfId="16302" xr:uid="{00000000-0005-0000-0000-0000933F0000}"/>
    <cellStyle name="Normal 3 2 2 3 2 3 8 2" xfId="16303" xr:uid="{00000000-0005-0000-0000-0000943F0000}"/>
    <cellStyle name="Normal 3 2 2 3 2 3 9" xfId="16304" xr:uid="{00000000-0005-0000-0000-0000953F0000}"/>
    <cellStyle name="Normal 3 2 2 3 2 3 9 2" xfId="16305" xr:uid="{00000000-0005-0000-0000-0000963F0000}"/>
    <cellStyle name="Normal 3 2 2 3 2 4" xfId="16306" xr:uid="{00000000-0005-0000-0000-0000973F0000}"/>
    <cellStyle name="Normal 3 2 2 3 2 4 10" xfId="16307" xr:uid="{00000000-0005-0000-0000-0000983F0000}"/>
    <cellStyle name="Normal 3 2 2 3 2 4 2" xfId="16308" xr:uid="{00000000-0005-0000-0000-0000993F0000}"/>
    <cellStyle name="Normal 3 2 2 3 2 4 2 2" xfId="16309" xr:uid="{00000000-0005-0000-0000-00009A3F0000}"/>
    <cellStyle name="Normal 3 2 2 3 2 4 2 2 2" xfId="16310" xr:uid="{00000000-0005-0000-0000-00009B3F0000}"/>
    <cellStyle name="Normal 3 2 2 3 2 4 2 2 2 2" xfId="16311" xr:uid="{00000000-0005-0000-0000-00009C3F0000}"/>
    <cellStyle name="Normal 3 2 2 3 2 4 2 2 2 2 2" xfId="16312" xr:uid="{00000000-0005-0000-0000-00009D3F0000}"/>
    <cellStyle name="Normal 3 2 2 3 2 4 2 2 2 2 2 2" xfId="16313" xr:uid="{00000000-0005-0000-0000-00009E3F0000}"/>
    <cellStyle name="Normal 3 2 2 3 2 4 2 2 2 2 2 2 2" xfId="16314" xr:uid="{00000000-0005-0000-0000-00009F3F0000}"/>
    <cellStyle name="Normal 3 2 2 3 2 4 2 2 2 2 2 3" xfId="16315" xr:uid="{00000000-0005-0000-0000-0000A03F0000}"/>
    <cellStyle name="Normal 3 2 2 3 2 4 2 2 2 2 3" xfId="16316" xr:uid="{00000000-0005-0000-0000-0000A13F0000}"/>
    <cellStyle name="Normal 3 2 2 3 2 4 2 2 2 2 3 2" xfId="16317" xr:uid="{00000000-0005-0000-0000-0000A23F0000}"/>
    <cellStyle name="Normal 3 2 2 3 2 4 2 2 2 2 4" xfId="16318" xr:uid="{00000000-0005-0000-0000-0000A33F0000}"/>
    <cellStyle name="Normal 3 2 2 3 2 4 2 2 2 3" xfId="16319" xr:uid="{00000000-0005-0000-0000-0000A43F0000}"/>
    <cellStyle name="Normal 3 2 2 3 2 4 2 2 2 3 2" xfId="16320" xr:uid="{00000000-0005-0000-0000-0000A53F0000}"/>
    <cellStyle name="Normal 3 2 2 3 2 4 2 2 2 3 2 2" xfId="16321" xr:uid="{00000000-0005-0000-0000-0000A63F0000}"/>
    <cellStyle name="Normal 3 2 2 3 2 4 2 2 2 3 3" xfId="16322" xr:uid="{00000000-0005-0000-0000-0000A73F0000}"/>
    <cellStyle name="Normal 3 2 2 3 2 4 2 2 2 4" xfId="16323" xr:uid="{00000000-0005-0000-0000-0000A83F0000}"/>
    <cellStyle name="Normal 3 2 2 3 2 4 2 2 2 4 2" xfId="16324" xr:uid="{00000000-0005-0000-0000-0000A93F0000}"/>
    <cellStyle name="Normal 3 2 2 3 2 4 2 2 2 5" xfId="16325" xr:uid="{00000000-0005-0000-0000-0000AA3F0000}"/>
    <cellStyle name="Normal 3 2 2 3 2 4 2 2 3" xfId="16326" xr:uid="{00000000-0005-0000-0000-0000AB3F0000}"/>
    <cellStyle name="Normal 3 2 2 3 2 4 2 2 3 2" xfId="16327" xr:uid="{00000000-0005-0000-0000-0000AC3F0000}"/>
    <cellStyle name="Normal 3 2 2 3 2 4 2 2 3 2 2" xfId="16328" xr:uid="{00000000-0005-0000-0000-0000AD3F0000}"/>
    <cellStyle name="Normal 3 2 2 3 2 4 2 2 3 2 2 2" xfId="16329" xr:uid="{00000000-0005-0000-0000-0000AE3F0000}"/>
    <cellStyle name="Normal 3 2 2 3 2 4 2 2 3 2 3" xfId="16330" xr:uid="{00000000-0005-0000-0000-0000AF3F0000}"/>
    <cellStyle name="Normal 3 2 2 3 2 4 2 2 3 3" xfId="16331" xr:uid="{00000000-0005-0000-0000-0000B03F0000}"/>
    <cellStyle name="Normal 3 2 2 3 2 4 2 2 3 3 2" xfId="16332" xr:uid="{00000000-0005-0000-0000-0000B13F0000}"/>
    <cellStyle name="Normal 3 2 2 3 2 4 2 2 3 4" xfId="16333" xr:uid="{00000000-0005-0000-0000-0000B23F0000}"/>
    <cellStyle name="Normal 3 2 2 3 2 4 2 2 4" xfId="16334" xr:uid="{00000000-0005-0000-0000-0000B33F0000}"/>
    <cellStyle name="Normal 3 2 2 3 2 4 2 2 4 2" xfId="16335" xr:uid="{00000000-0005-0000-0000-0000B43F0000}"/>
    <cellStyle name="Normal 3 2 2 3 2 4 2 2 4 2 2" xfId="16336" xr:uid="{00000000-0005-0000-0000-0000B53F0000}"/>
    <cellStyle name="Normal 3 2 2 3 2 4 2 2 4 2 2 2" xfId="16337" xr:uid="{00000000-0005-0000-0000-0000B63F0000}"/>
    <cellStyle name="Normal 3 2 2 3 2 4 2 2 4 2 3" xfId="16338" xr:uid="{00000000-0005-0000-0000-0000B73F0000}"/>
    <cellStyle name="Normal 3 2 2 3 2 4 2 2 4 3" xfId="16339" xr:uid="{00000000-0005-0000-0000-0000B83F0000}"/>
    <cellStyle name="Normal 3 2 2 3 2 4 2 2 4 3 2" xfId="16340" xr:uid="{00000000-0005-0000-0000-0000B93F0000}"/>
    <cellStyle name="Normal 3 2 2 3 2 4 2 2 4 4" xfId="16341" xr:uid="{00000000-0005-0000-0000-0000BA3F0000}"/>
    <cellStyle name="Normal 3 2 2 3 2 4 2 2 5" xfId="16342" xr:uid="{00000000-0005-0000-0000-0000BB3F0000}"/>
    <cellStyle name="Normal 3 2 2 3 2 4 2 2 5 2" xfId="16343" xr:uid="{00000000-0005-0000-0000-0000BC3F0000}"/>
    <cellStyle name="Normal 3 2 2 3 2 4 2 2 5 2 2" xfId="16344" xr:uid="{00000000-0005-0000-0000-0000BD3F0000}"/>
    <cellStyle name="Normal 3 2 2 3 2 4 2 2 5 3" xfId="16345" xr:uid="{00000000-0005-0000-0000-0000BE3F0000}"/>
    <cellStyle name="Normal 3 2 2 3 2 4 2 2 6" xfId="16346" xr:uid="{00000000-0005-0000-0000-0000BF3F0000}"/>
    <cellStyle name="Normal 3 2 2 3 2 4 2 2 6 2" xfId="16347" xr:uid="{00000000-0005-0000-0000-0000C03F0000}"/>
    <cellStyle name="Normal 3 2 2 3 2 4 2 2 7" xfId="16348" xr:uid="{00000000-0005-0000-0000-0000C13F0000}"/>
    <cellStyle name="Normal 3 2 2 3 2 4 2 2 7 2" xfId="16349" xr:uid="{00000000-0005-0000-0000-0000C23F0000}"/>
    <cellStyle name="Normal 3 2 2 3 2 4 2 2 8" xfId="16350" xr:uid="{00000000-0005-0000-0000-0000C33F0000}"/>
    <cellStyle name="Normal 3 2 2 3 2 4 2 3" xfId="16351" xr:uid="{00000000-0005-0000-0000-0000C43F0000}"/>
    <cellStyle name="Normal 3 2 2 3 2 4 2 3 2" xfId="16352" xr:uid="{00000000-0005-0000-0000-0000C53F0000}"/>
    <cellStyle name="Normal 3 2 2 3 2 4 2 3 2 2" xfId="16353" xr:uid="{00000000-0005-0000-0000-0000C63F0000}"/>
    <cellStyle name="Normal 3 2 2 3 2 4 2 3 2 2 2" xfId="16354" xr:uid="{00000000-0005-0000-0000-0000C73F0000}"/>
    <cellStyle name="Normal 3 2 2 3 2 4 2 3 2 2 2 2" xfId="16355" xr:uid="{00000000-0005-0000-0000-0000C83F0000}"/>
    <cellStyle name="Normal 3 2 2 3 2 4 2 3 2 2 3" xfId="16356" xr:uid="{00000000-0005-0000-0000-0000C93F0000}"/>
    <cellStyle name="Normal 3 2 2 3 2 4 2 3 2 3" xfId="16357" xr:uid="{00000000-0005-0000-0000-0000CA3F0000}"/>
    <cellStyle name="Normal 3 2 2 3 2 4 2 3 2 3 2" xfId="16358" xr:uid="{00000000-0005-0000-0000-0000CB3F0000}"/>
    <cellStyle name="Normal 3 2 2 3 2 4 2 3 2 4" xfId="16359" xr:uid="{00000000-0005-0000-0000-0000CC3F0000}"/>
    <cellStyle name="Normal 3 2 2 3 2 4 2 3 3" xfId="16360" xr:uid="{00000000-0005-0000-0000-0000CD3F0000}"/>
    <cellStyle name="Normal 3 2 2 3 2 4 2 3 3 2" xfId="16361" xr:uid="{00000000-0005-0000-0000-0000CE3F0000}"/>
    <cellStyle name="Normal 3 2 2 3 2 4 2 3 3 2 2" xfId="16362" xr:uid="{00000000-0005-0000-0000-0000CF3F0000}"/>
    <cellStyle name="Normal 3 2 2 3 2 4 2 3 3 3" xfId="16363" xr:uid="{00000000-0005-0000-0000-0000D03F0000}"/>
    <cellStyle name="Normal 3 2 2 3 2 4 2 3 4" xfId="16364" xr:uid="{00000000-0005-0000-0000-0000D13F0000}"/>
    <cellStyle name="Normal 3 2 2 3 2 4 2 3 4 2" xfId="16365" xr:uid="{00000000-0005-0000-0000-0000D23F0000}"/>
    <cellStyle name="Normal 3 2 2 3 2 4 2 3 5" xfId="16366" xr:uid="{00000000-0005-0000-0000-0000D33F0000}"/>
    <cellStyle name="Normal 3 2 2 3 2 4 2 4" xfId="16367" xr:uid="{00000000-0005-0000-0000-0000D43F0000}"/>
    <cellStyle name="Normal 3 2 2 3 2 4 2 4 2" xfId="16368" xr:uid="{00000000-0005-0000-0000-0000D53F0000}"/>
    <cellStyle name="Normal 3 2 2 3 2 4 2 4 2 2" xfId="16369" xr:uid="{00000000-0005-0000-0000-0000D63F0000}"/>
    <cellStyle name="Normal 3 2 2 3 2 4 2 4 2 2 2" xfId="16370" xr:uid="{00000000-0005-0000-0000-0000D73F0000}"/>
    <cellStyle name="Normal 3 2 2 3 2 4 2 4 2 3" xfId="16371" xr:uid="{00000000-0005-0000-0000-0000D83F0000}"/>
    <cellStyle name="Normal 3 2 2 3 2 4 2 4 3" xfId="16372" xr:uid="{00000000-0005-0000-0000-0000D93F0000}"/>
    <cellStyle name="Normal 3 2 2 3 2 4 2 4 3 2" xfId="16373" xr:uid="{00000000-0005-0000-0000-0000DA3F0000}"/>
    <cellStyle name="Normal 3 2 2 3 2 4 2 4 4" xfId="16374" xr:uid="{00000000-0005-0000-0000-0000DB3F0000}"/>
    <cellStyle name="Normal 3 2 2 3 2 4 2 5" xfId="16375" xr:uid="{00000000-0005-0000-0000-0000DC3F0000}"/>
    <cellStyle name="Normal 3 2 2 3 2 4 2 5 2" xfId="16376" xr:uid="{00000000-0005-0000-0000-0000DD3F0000}"/>
    <cellStyle name="Normal 3 2 2 3 2 4 2 5 2 2" xfId="16377" xr:uid="{00000000-0005-0000-0000-0000DE3F0000}"/>
    <cellStyle name="Normal 3 2 2 3 2 4 2 5 2 2 2" xfId="16378" xr:uid="{00000000-0005-0000-0000-0000DF3F0000}"/>
    <cellStyle name="Normal 3 2 2 3 2 4 2 5 2 3" xfId="16379" xr:uid="{00000000-0005-0000-0000-0000E03F0000}"/>
    <cellStyle name="Normal 3 2 2 3 2 4 2 5 3" xfId="16380" xr:uid="{00000000-0005-0000-0000-0000E13F0000}"/>
    <cellStyle name="Normal 3 2 2 3 2 4 2 5 3 2" xfId="16381" xr:uid="{00000000-0005-0000-0000-0000E23F0000}"/>
    <cellStyle name="Normal 3 2 2 3 2 4 2 5 4" xfId="16382" xr:uid="{00000000-0005-0000-0000-0000E33F0000}"/>
    <cellStyle name="Normal 3 2 2 3 2 4 2 6" xfId="16383" xr:uid="{00000000-0005-0000-0000-0000E43F0000}"/>
    <cellStyle name="Normal 3 2 2 3 2 4 2 6 2" xfId="16384" xr:uid="{00000000-0005-0000-0000-0000E53F0000}"/>
    <cellStyle name="Normal 3 2 2 3 2 4 2 6 2 2" xfId="16385" xr:uid="{00000000-0005-0000-0000-0000E63F0000}"/>
    <cellStyle name="Normal 3 2 2 3 2 4 2 6 3" xfId="16386" xr:uid="{00000000-0005-0000-0000-0000E73F0000}"/>
    <cellStyle name="Normal 3 2 2 3 2 4 2 7" xfId="16387" xr:uid="{00000000-0005-0000-0000-0000E83F0000}"/>
    <cellStyle name="Normal 3 2 2 3 2 4 2 7 2" xfId="16388" xr:uid="{00000000-0005-0000-0000-0000E93F0000}"/>
    <cellStyle name="Normal 3 2 2 3 2 4 2 8" xfId="16389" xr:uid="{00000000-0005-0000-0000-0000EA3F0000}"/>
    <cellStyle name="Normal 3 2 2 3 2 4 2 8 2" xfId="16390" xr:uid="{00000000-0005-0000-0000-0000EB3F0000}"/>
    <cellStyle name="Normal 3 2 2 3 2 4 2 9" xfId="16391" xr:uid="{00000000-0005-0000-0000-0000EC3F0000}"/>
    <cellStyle name="Normal 3 2 2 3 2 4 3" xfId="16392" xr:uid="{00000000-0005-0000-0000-0000ED3F0000}"/>
    <cellStyle name="Normal 3 2 2 3 2 4 3 2" xfId="16393" xr:uid="{00000000-0005-0000-0000-0000EE3F0000}"/>
    <cellStyle name="Normal 3 2 2 3 2 4 3 2 2" xfId="16394" xr:uid="{00000000-0005-0000-0000-0000EF3F0000}"/>
    <cellStyle name="Normal 3 2 2 3 2 4 3 2 2 2" xfId="16395" xr:uid="{00000000-0005-0000-0000-0000F03F0000}"/>
    <cellStyle name="Normal 3 2 2 3 2 4 3 2 2 2 2" xfId="16396" xr:uid="{00000000-0005-0000-0000-0000F13F0000}"/>
    <cellStyle name="Normal 3 2 2 3 2 4 3 2 2 2 2 2" xfId="16397" xr:uid="{00000000-0005-0000-0000-0000F23F0000}"/>
    <cellStyle name="Normal 3 2 2 3 2 4 3 2 2 2 3" xfId="16398" xr:uid="{00000000-0005-0000-0000-0000F33F0000}"/>
    <cellStyle name="Normal 3 2 2 3 2 4 3 2 2 3" xfId="16399" xr:uid="{00000000-0005-0000-0000-0000F43F0000}"/>
    <cellStyle name="Normal 3 2 2 3 2 4 3 2 2 3 2" xfId="16400" xr:uid="{00000000-0005-0000-0000-0000F53F0000}"/>
    <cellStyle name="Normal 3 2 2 3 2 4 3 2 2 4" xfId="16401" xr:uid="{00000000-0005-0000-0000-0000F63F0000}"/>
    <cellStyle name="Normal 3 2 2 3 2 4 3 2 3" xfId="16402" xr:uid="{00000000-0005-0000-0000-0000F73F0000}"/>
    <cellStyle name="Normal 3 2 2 3 2 4 3 2 3 2" xfId="16403" xr:uid="{00000000-0005-0000-0000-0000F83F0000}"/>
    <cellStyle name="Normal 3 2 2 3 2 4 3 2 3 2 2" xfId="16404" xr:uid="{00000000-0005-0000-0000-0000F93F0000}"/>
    <cellStyle name="Normal 3 2 2 3 2 4 3 2 3 3" xfId="16405" xr:uid="{00000000-0005-0000-0000-0000FA3F0000}"/>
    <cellStyle name="Normal 3 2 2 3 2 4 3 2 4" xfId="16406" xr:uid="{00000000-0005-0000-0000-0000FB3F0000}"/>
    <cellStyle name="Normal 3 2 2 3 2 4 3 2 4 2" xfId="16407" xr:uid="{00000000-0005-0000-0000-0000FC3F0000}"/>
    <cellStyle name="Normal 3 2 2 3 2 4 3 2 5" xfId="16408" xr:uid="{00000000-0005-0000-0000-0000FD3F0000}"/>
    <cellStyle name="Normal 3 2 2 3 2 4 3 3" xfId="16409" xr:uid="{00000000-0005-0000-0000-0000FE3F0000}"/>
    <cellStyle name="Normal 3 2 2 3 2 4 3 3 2" xfId="16410" xr:uid="{00000000-0005-0000-0000-0000FF3F0000}"/>
    <cellStyle name="Normal 3 2 2 3 2 4 3 3 2 2" xfId="16411" xr:uid="{00000000-0005-0000-0000-000000400000}"/>
    <cellStyle name="Normal 3 2 2 3 2 4 3 3 2 2 2" xfId="16412" xr:uid="{00000000-0005-0000-0000-000001400000}"/>
    <cellStyle name="Normal 3 2 2 3 2 4 3 3 2 3" xfId="16413" xr:uid="{00000000-0005-0000-0000-000002400000}"/>
    <cellStyle name="Normal 3 2 2 3 2 4 3 3 3" xfId="16414" xr:uid="{00000000-0005-0000-0000-000003400000}"/>
    <cellStyle name="Normal 3 2 2 3 2 4 3 3 3 2" xfId="16415" xr:uid="{00000000-0005-0000-0000-000004400000}"/>
    <cellStyle name="Normal 3 2 2 3 2 4 3 3 4" xfId="16416" xr:uid="{00000000-0005-0000-0000-000005400000}"/>
    <cellStyle name="Normal 3 2 2 3 2 4 3 4" xfId="16417" xr:uid="{00000000-0005-0000-0000-000006400000}"/>
    <cellStyle name="Normal 3 2 2 3 2 4 3 4 2" xfId="16418" xr:uid="{00000000-0005-0000-0000-000007400000}"/>
    <cellStyle name="Normal 3 2 2 3 2 4 3 4 2 2" xfId="16419" xr:uid="{00000000-0005-0000-0000-000008400000}"/>
    <cellStyle name="Normal 3 2 2 3 2 4 3 4 2 2 2" xfId="16420" xr:uid="{00000000-0005-0000-0000-000009400000}"/>
    <cellStyle name="Normal 3 2 2 3 2 4 3 4 2 3" xfId="16421" xr:uid="{00000000-0005-0000-0000-00000A400000}"/>
    <cellStyle name="Normal 3 2 2 3 2 4 3 4 3" xfId="16422" xr:uid="{00000000-0005-0000-0000-00000B400000}"/>
    <cellStyle name="Normal 3 2 2 3 2 4 3 4 3 2" xfId="16423" xr:uid="{00000000-0005-0000-0000-00000C400000}"/>
    <cellStyle name="Normal 3 2 2 3 2 4 3 4 4" xfId="16424" xr:uid="{00000000-0005-0000-0000-00000D400000}"/>
    <cellStyle name="Normal 3 2 2 3 2 4 3 5" xfId="16425" xr:uid="{00000000-0005-0000-0000-00000E400000}"/>
    <cellStyle name="Normal 3 2 2 3 2 4 3 5 2" xfId="16426" xr:uid="{00000000-0005-0000-0000-00000F400000}"/>
    <cellStyle name="Normal 3 2 2 3 2 4 3 5 2 2" xfId="16427" xr:uid="{00000000-0005-0000-0000-000010400000}"/>
    <cellStyle name="Normal 3 2 2 3 2 4 3 5 3" xfId="16428" xr:uid="{00000000-0005-0000-0000-000011400000}"/>
    <cellStyle name="Normal 3 2 2 3 2 4 3 6" xfId="16429" xr:uid="{00000000-0005-0000-0000-000012400000}"/>
    <cellStyle name="Normal 3 2 2 3 2 4 3 6 2" xfId="16430" xr:uid="{00000000-0005-0000-0000-000013400000}"/>
    <cellStyle name="Normal 3 2 2 3 2 4 3 7" xfId="16431" xr:uid="{00000000-0005-0000-0000-000014400000}"/>
    <cellStyle name="Normal 3 2 2 3 2 4 3 7 2" xfId="16432" xr:uid="{00000000-0005-0000-0000-000015400000}"/>
    <cellStyle name="Normal 3 2 2 3 2 4 3 8" xfId="16433" xr:uid="{00000000-0005-0000-0000-000016400000}"/>
    <cellStyle name="Normal 3 2 2 3 2 4 4" xfId="16434" xr:uid="{00000000-0005-0000-0000-000017400000}"/>
    <cellStyle name="Normal 3 2 2 3 2 4 4 2" xfId="16435" xr:uid="{00000000-0005-0000-0000-000018400000}"/>
    <cellStyle name="Normal 3 2 2 3 2 4 4 2 2" xfId="16436" xr:uid="{00000000-0005-0000-0000-000019400000}"/>
    <cellStyle name="Normal 3 2 2 3 2 4 4 2 2 2" xfId="16437" xr:uid="{00000000-0005-0000-0000-00001A400000}"/>
    <cellStyle name="Normal 3 2 2 3 2 4 4 2 2 2 2" xfId="16438" xr:uid="{00000000-0005-0000-0000-00001B400000}"/>
    <cellStyle name="Normal 3 2 2 3 2 4 4 2 2 3" xfId="16439" xr:uid="{00000000-0005-0000-0000-00001C400000}"/>
    <cellStyle name="Normal 3 2 2 3 2 4 4 2 3" xfId="16440" xr:uid="{00000000-0005-0000-0000-00001D400000}"/>
    <cellStyle name="Normal 3 2 2 3 2 4 4 2 3 2" xfId="16441" xr:uid="{00000000-0005-0000-0000-00001E400000}"/>
    <cellStyle name="Normal 3 2 2 3 2 4 4 2 4" xfId="16442" xr:uid="{00000000-0005-0000-0000-00001F400000}"/>
    <cellStyle name="Normal 3 2 2 3 2 4 4 3" xfId="16443" xr:uid="{00000000-0005-0000-0000-000020400000}"/>
    <cellStyle name="Normal 3 2 2 3 2 4 4 3 2" xfId="16444" xr:uid="{00000000-0005-0000-0000-000021400000}"/>
    <cellStyle name="Normal 3 2 2 3 2 4 4 3 2 2" xfId="16445" xr:uid="{00000000-0005-0000-0000-000022400000}"/>
    <cellStyle name="Normal 3 2 2 3 2 4 4 3 3" xfId="16446" xr:uid="{00000000-0005-0000-0000-000023400000}"/>
    <cellStyle name="Normal 3 2 2 3 2 4 4 4" xfId="16447" xr:uid="{00000000-0005-0000-0000-000024400000}"/>
    <cellStyle name="Normal 3 2 2 3 2 4 4 4 2" xfId="16448" xr:uid="{00000000-0005-0000-0000-000025400000}"/>
    <cellStyle name="Normal 3 2 2 3 2 4 4 5" xfId="16449" xr:uid="{00000000-0005-0000-0000-000026400000}"/>
    <cellStyle name="Normal 3 2 2 3 2 4 5" xfId="16450" xr:uid="{00000000-0005-0000-0000-000027400000}"/>
    <cellStyle name="Normal 3 2 2 3 2 4 5 2" xfId="16451" xr:uid="{00000000-0005-0000-0000-000028400000}"/>
    <cellStyle name="Normal 3 2 2 3 2 4 5 2 2" xfId="16452" xr:uid="{00000000-0005-0000-0000-000029400000}"/>
    <cellStyle name="Normal 3 2 2 3 2 4 5 2 2 2" xfId="16453" xr:uid="{00000000-0005-0000-0000-00002A400000}"/>
    <cellStyle name="Normal 3 2 2 3 2 4 5 2 3" xfId="16454" xr:uid="{00000000-0005-0000-0000-00002B400000}"/>
    <cellStyle name="Normal 3 2 2 3 2 4 5 3" xfId="16455" xr:uid="{00000000-0005-0000-0000-00002C400000}"/>
    <cellStyle name="Normal 3 2 2 3 2 4 5 3 2" xfId="16456" xr:uid="{00000000-0005-0000-0000-00002D400000}"/>
    <cellStyle name="Normal 3 2 2 3 2 4 5 4" xfId="16457" xr:uid="{00000000-0005-0000-0000-00002E400000}"/>
    <cellStyle name="Normal 3 2 2 3 2 4 6" xfId="16458" xr:uid="{00000000-0005-0000-0000-00002F400000}"/>
    <cellStyle name="Normal 3 2 2 3 2 4 6 2" xfId="16459" xr:uid="{00000000-0005-0000-0000-000030400000}"/>
    <cellStyle name="Normal 3 2 2 3 2 4 6 2 2" xfId="16460" xr:uid="{00000000-0005-0000-0000-000031400000}"/>
    <cellStyle name="Normal 3 2 2 3 2 4 6 2 2 2" xfId="16461" xr:uid="{00000000-0005-0000-0000-000032400000}"/>
    <cellStyle name="Normal 3 2 2 3 2 4 6 2 3" xfId="16462" xr:uid="{00000000-0005-0000-0000-000033400000}"/>
    <cellStyle name="Normal 3 2 2 3 2 4 6 3" xfId="16463" xr:uid="{00000000-0005-0000-0000-000034400000}"/>
    <cellStyle name="Normal 3 2 2 3 2 4 6 3 2" xfId="16464" xr:uid="{00000000-0005-0000-0000-000035400000}"/>
    <cellStyle name="Normal 3 2 2 3 2 4 6 4" xfId="16465" xr:uid="{00000000-0005-0000-0000-000036400000}"/>
    <cellStyle name="Normal 3 2 2 3 2 4 7" xfId="16466" xr:uid="{00000000-0005-0000-0000-000037400000}"/>
    <cellStyle name="Normal 3 2 2 3 2 4 7 2" xfId="16467" xr:uid="{00000000-0005-0000-0000-000038400000}"/>
    <cellStyle name="Normal 3 2 2 3 2 4 7 2 2" xfId="16468" xr:uid="{00000000-0005-0000-0000-000039400000}"/>
    <cellStyle name="Normal 3 2 2 3 2 4 7 3" xfId="16469" xr:uid="{00000000-0005-0000-0000-00003A400000}"/>
    <cellStyle name="Normal 3 2 2 3 2 4 8" xfId="16470" xr:uid="{00000000-0005-0000-0000-00003B400000}"/>
    <cellStyle name="Normal 3 2 2 3 2 4 8 2" xfId="16471" xr:uid="{00000000-0005-0000-0000-00003C400000}"/>
    <cellStyle name="Normal 3 2 2 3 2 4 9" xfId="16472" xr:uid="{00000000-0005-0000-0000-00003D400000}"/>
    <cellStyle name="Normal 3 2 2 3 2 4 9 2" xfId="16473" xr:uid="{00000000-0005-0000-0000-00003E400000}"/>
    <cellStyle name="Normal 3 2 2 3 2 5" xfId="16474" xr:uid="{00000000-0005-0000-0000-00003F400000}"/>
    <cellStyle name="Normal 3 2 2 3 2 5 2" xfId="16475" xr:uid="{00000000-0005-0000-0000-000040400000}"/>
    <cellStyle name="Normal 3 2 2 3 2 5 2 2" xfId="16476" xr:uid="{00000000-0005-0000-0000-000041400000}"/>
    <cellStyle name="Normal 3 2 2 3 2 5 2 2 2" xfId="16477" xr:uid="{00000000-0005-0000-0000-000042400000}"/>
    <cellStyle name="Normal 3 2 2 3 2 5 2 2 2 2" xfId="16478" xr:uid="{00000000-0005-0000-0000-000043400000}"/>
    <cellStyle name="Normal 3 2 2 3 2 5 2 2 2 2 2" xfId="16479" xr:uid="{00000000-0005-0000-0000-000044400000}"/>
    <cellStyle name="Normal 3 2 2 3 2 5 2 2 2 2 2 2" xfId="16480" xr:uid="{00000000-0005-0000-0000-000045400000}"/>
    <cellStyle name="Normal 3 2 2 3 2 5 2 2 2 2 3" xfId="16481" xr:uid="{00000000-0005-0000-0000-000046400000}"/>
    <cellStyle name="Normal 3 2 2 3 2 5 2 2 2 3" xfId="16482" xr:uid="{00000000-0005-0000-0000-000047400000}"/>
    <cellStyle name="Normal 3 2 2 3 2 5 2 2 2 3 2" xfId="16483" xr:uid="{00000000-0005-0000-0000-000048400000}"/>
    <cellStyle name="Normal 3 2 2 3 2 5 2 2 2 4" xfId="16484" xr:uid="{00000000-0005-0000-0000-000049400000}"/>
    <cellStyle name="Normal 3 2 2 3 2 5 2 2 3" xfId="16485" xr:uid="{00000000-0005-0000-0000-00004A400000}"/>
    <cellStyle name="Normal 3 2 2 3 2 5 2 2 3 2" xfId="16486" xr:uid="{00000000-0005-0000-0000-00004B400000}"/>
    <cellStyle name="Normal 3 2 2 3 2 5 2 2 3 2 2" xfId="16487" xr:uid="{00000000-0005-0000-0000-00004C400000}"/>
    <cellStyle name="Normal 3 2 2 3 2 5 2 2 3 3" xfId="16488" xr:uid="{00000000-0005-0000-0000-00004D400000}"/>
    <cellStyle name="Normal 3 2 2 3 2 5 2 2 4" xfId="16489" xr:uid="{00000000-0005-0000-0000-00004E400000}"/>
    <cellStyle name="Normal 3 2 2 3 2 5 2 2 4 2" xfId="16490" xr:uid="{00000000-0005-0000-0000-00004F400000}"/>
    <cellStyle name="Normal 3 2 2 3 2 5 2 2 5" xfId="16491" xr:uid="{00000000-0005-0000-0000-000050400000}"/>
    <cellStyle name="Normal 3 2 2 3 2 5 2 3" xfId="16492" xr:uid="{00000000-0005-0000-0000-000051400000}"/>
    <cellStyle name="Normal 3 2 2 3 2 5 2 3 2" xfId="16493" xr:uid="{00000000-0005-0000-0000-000052400000}"/>
    <cellStyle name="Normal 3 2 2 3 2 5 2 3 2 2" xfId="16494" xr:uid="{00000000-0005-0000-0000-000053400000}"/>
    <cellStyle name="Normal 3 2 2 3 2 5 2 3 2 2 2" xfId="16495" xr:uid="{00000000-0005-0000-0000-000054400000}"/>
    <cellStyle name="Normal 3 2 2 3 2 5 2 3 2 3" xfId="16496" xr:uid="{00000000-0005-0000-0000-000055400000}"/>
    <cellStyle name="Normal 3 2 2 3 2 5 2 3 3" xfId="16497" xr:uid="{00000000-0005-0000-0000-000056400000}"/>
    <cellStyle name="Normal 3 2 2 3 2 5 2 3 3 2" xfId="16498" xr:uid="{00000000-0005-0000-0000-000057400000}"/>
    <cellStyle name="Normal 3 2 2 3 2 5 2 3 4" xfId="16499" xr:uid="{00000000-0005-0000-0000-000058400000}"/>
    <cellStyle name="Normal 3 2 2 3 2 5 2 4" xfId="16500" xr:uid="{00000000-0005-0000-0000-000059400000}"/>
    <cellStyle name="Normal 3 2 2 3 2 5 2 4 2" xfId="16501" xr:uid="{00000000-0005-0000-0000-00005A400000}"/>
    <cellStyle name="Normal 3 2 2 3 2 5 2 4 2 2" xfId="16502" xr:uid="{00000000-0005-0000-0000-00005B400000}"/>
    <cellStyle name="Normal 3 2 2 3 2 5 2 4 2 2 2" xfId="16503" xr:uid="{00000000-0005-0000-0000-00005C400000}"/>
    <cellStyle name="Normal 3 2 2 3 2 5 2 4 2 3" xfId="16504" xr:uid="{00000000-0005-0000-0000-00005D400000}"/>
    <cellStyle name="Normal 3 2 2 3 2 5 2 4 3" xfId="16505" xr:uid="{00000000-0005-0000-0000-00005E400000}"/>
    <cellStyle name="Normal 3 2 2 3 2 5 2 4 3 2" xfId="16506" xr:uid="{00000000-0005-0000-0000-00005F400000}"/>
    <cellStyle name="Normal 3 2 2 3 2 5 2 4 4" xfId="16507" xr:uid="{00000000-0005-0000-0000-000060400000}"/>
    <cellStyle name="Normal 3 2 2 3 2 5 2 5" xfId="16508" xr:uid="{00000000-0005-0000-0000-000061400000}"/>
    <cellStyle name="Normal 3 2 2 3 2 5 2 5 2" xfId="16509" xr:uid="{00000000-0005-0000-0000-000062400000}"/>
    <cellStyle name="Normal 3 2 2 3 2 5 2 5 2 2" xfId="16510" xr:uid="{00000000-0005-0000-0000-000063400000}"/>
    <cellStyle name="Normal 3 2 2 3 2 5 2 5 3" xfId="16511" xr:uid="{00000000-0005-0000-0000-000064400000}"/>
    <cellStyle name="Normal 3 2 2 3 2 5 2 6" xfId="16512" xr:uid="{00000000-0005-0000-0000-000065400000}"/>
    <cellStyle name="Normal 3 2 2 3 2 5 2 6 2" xfId="16513" xr:uid="{00000000-0005-0000-0000-000066400000}"/>
    <cellStyle name="Normal 3 2 2 3 2 5 2 7" xfId="16514" xr:uid="{00000000-0005-0000-0000-000067400000}"/>
    <cellStyle name="Normal 3 2 2 3 2 5 2 7 2" xfId="16515" xr:uid="{00000000-0005-0000-0000-000068400000}"/>
    <cellStyle name="Normal 3 2 2 3 2 5 2 8" xfId="16516" xr:uid="{00000000-0005-0000-0000-000069400000}"/>
    <cellStyle name="Normal 3 2 2 3 2 5 3" xfId="16517" xr:uid="{00000000-0005-0000-0000-00006A400000}"/>
    <cellStyle name="Normal 3 2 2 3 2 5 3 2" xfId="16518" xr:uid="{00000000-0005-0000-0000-00006B400000}"/>
    <cellStyle name="Normal 3 2 2 3 2 5 3 2 2" xfId="16519" xr:uid="{00000000-0005-0000-0000-00006C400000}"/>
    <cellStyle name="Normal 3 2 2 3 2 5 3 2 2 2" xfId="16520" xr:uid="{00000000-0005-0000-0000-00006D400000}"/>
    <cellStyle name="Normal 3 2 2 3 2 5 3 2 2 2 2" xfId="16521" xr:uid="{00000000-0005-0000-0000-00006E400000}"/>
    <cellStyle name="Normal 3 2 2 3 2 5 3 2 2 3" xfId="16522" xr:uid="{00000000-0005-0000-0000-00006F400000}"/>
    <cellStyle name="Normal 3 2 2 3 2 5 3 2 3" xfId="16523" xr:uid="{00000000-0005-0000-0000-000070400000}"/>
    <cellStyle name="Normal 3 2 2 3 2 5 3 2 3 2" xfId="16524" xr:uid="{00000000-0005-0000-0000-000071400000}"/>
    <cellStyle name="Normal 3 2 2 3 2 5 3 2 4" xfId="16525" xr:uid="{00000000-0005-0000-0000-000072400000}"/>
    <cellStyle name="Normal 3 2 2 3 2 5 3 3" xfId="16526" xr:uid="{00000000-0005-0000-0000-000073400000}"/>
    <cellStyle name="Normal 3 2 2 3 2 5 3 3 2" xfId="16527" xr:uid="{00000000-0005-0000-0000-000074400000}"/>
    <cellStyle name="Normal 3 2 2 3 2 5 3 3 2 2" xfId="16528" xr:uid="{00000000-0005-0000-0000-000075400000}"/>
    <cellStyle name="Normal 3 2 2 3 2 5 3 3 3" xfId="16529" xr:uid="{00000000-0005-0000-0000-000076400000}"/>
    <cellStyle name="Normal 3 2 2 3 2 5 3 4" xfId="16530" xr:uid="{00000000-0005-0000-0000-000077400000}"/>
    <cellStyle name="Normal 3 2 2 3 2 5 3 4 2" xfId="16531" xr:uid="{00000000-0005-0000-0000-000078400000}"/>
    <cellStyle name="Normal 3 2 2 3 2 5 3 5" xfId="16532" xr:uid="{00000000-0005-0000-0000-000079400000}"/>
    <cellStyle name="Normal 3 2 2 3 2 5 4" xfId="16533" xr:uid="{00000000-0005-0000-0000-00007A400000}"/>
    <cellStyle name="Normal 3 2 2 3 2 5 4 2" xfId="16534" xr:uid="{00000000-0005-0000-0000-00007B400000}"/>
    <cellStyle name="Normal 3 2 2 3 2 5 4 2 2" xfId="16535" xr:uid="{00000000-0005-0000-0000-00007C400000}"/>
    <cellStyle name="Normal 3 2 2 3 2 5 4 2 2 2" xfId="16536" xr:uid="{00000000-0005-0000-0000-00007D400000}"/>
    <cellStyle name="Normal 3 2 2 3 2 5 4 2 3" xfId="16537" xr:uid="{00000000-0005-0000-0000-00007E400000}"/>
    <cellStyle name="Normal 3 2 2 3 2 5 4 3" xfId="16538" xr:uid="{00000000-0005-0000-0000-00007F400000}"/>
    <cellStyle name="Normal 3 2 2 3 2 5 4 3 2" xfId="16539" xr:uid="{00000000-0005-0000-0000-000080400000}"/>
    <cellStyle name="Normal 3 2 2 3 2 5 4 4" xfId="16540" xr:uid="{00000000-0005-0000-0000-000081400000}"/>
    <cellStyle name="Normal 3 2 2 3 2 5 5" xfId="16541" xr:uid="{00000000-0005-0000-0000-000082400000}"/>
    <cellStyle name="Normal 3 2 2 3 2 5 5 2" xfId="16542" xr:uid="{00000000-0005-0000-0000-000083400000}"/>
    <cellStyle name="Normal 3 2 2 3 2 5 5 2 2" xfId="16543" xr:uid="{00000000-0005-0000-0000-000084400000}"/>
    <cellStyle name="Normal 3 2 2 3 2 5 5 2 2 2" xfId="16544" xr:uid="{00000000-0005-0000-0000-000085400000}"/>
    <cellStyle name="Normal 3 2 2 3 2 5 5 2 3" xfId="16545" xr:uid="{00000000-0005-0000-0000-000086400000}"/>
    <cellStyle name="Normal 3 2 2 3 2 5 5 3" xfId="16546" xr:uid="{00000000-0005-0000-0000-000087400000}"/>
    <cellStyle name="Normal 3 2 2 3 2 5 5 3 2" xfId="16547" xr:uid="{00000000-0005-0000-0000-000088400000}"/>
    <cellStyle name="Normal 3 2 2 3 2 5 5 4" xfId="16548" xr:uid="{00000000-0005-0000-0000-000089400000}"/>
    <cellStyle name="Normal 3 2 2 3 2 5 6" xfId="16549" xr:uid="{00000000-0005-0000-0000-00008A400000}"/>
    <cellStyle name="Normal 3 2 2 3 2 5 6 2" xfId="16550" xr:uid="{00000000-0005-0000-0000-00008B400000}"/>
    <cellStyle name="Normal 3 2 2 3 2 5 6 2 2" xfId="16551" xr:uid="{00000000-0005-0000-0000-00008C400000}"/>
    <cellStyle name="Normal 3 2 2 3 2 5 6 3" xfId="16552" xr:uid="{00000000-0005-0000-0000-00008D400000}"/>
    <cellStyle name="Normal 3 2 2 3 2 5 7" xfId="16553" xr:uid="{00000000-0005-0000-0000-00008E400000}"/>
    <cellStyle name="Normal 3 2 2 3 2 5 7 2" xfId="16554" xr:uid="{00000000-0005-0000-0000-00008F400000}"/>
    <cellStyle name="Normal 3 2 2 3 2 5 8" xfId="16555" xr:uid="{00000000-0005-0000-0000-000090400000}"/>
    <cellStyle name="Normal 3 2 2 3 2 5 8 2" xfId="16556" xr:uid="{00000000-0005-0000-0000-000091400000}"/>
    <cellStyle name="Normal 3 2 2 3 2 5 9" xfId="16557" xr:uid="{00000000-0005-0000-0000-000092400000}"/>
    <cellStyle name="Normal 3 2 2 3 2 6" xfId="16558" xr:uid="{00000000-0005-0000-0000-000093400000}"/>
    <cellStyle name="Normal 3 2 2 3 2 6 2" xfId="16559" xr:uid="{00000000-0005-0000-0000-000094400000}"/>
    <cellStyle name="Normal 3 2 2 3 2 6 2 2" xfId="16560" xr:uid="{00000000-0005-0000-0000-000095400000}"/>
    <cellStyle name="Normal 3 2 2 3 2 6 2 2 2" xfId="16561" xr:uid="{00000000-0005-0000-0000-000096400000}"/>
    <cellStyle name="Normal 3 2 2 3 2 6 2 2 2 2" xfId="16562" xr:uid="{00000000-0005-0000-0000-000097400000}"/>
    <cellStyle name="Normal 3 2 2 3 2 6 2 2 2 2 2" xfId="16563" xr:uid="{00000000-0005-0000-0000-000098400000}"/>
    <cellStyle name="Normal 3 2 2 3 2 6 2 2 2 3" xfId="16564" xr:uid="{00000000-0005-0000-0000-000099400000}"/>
    <cellStyle name="Normal 3 2 2 3 2 6 2 2 3" xfId="16565" xr:uid="{00000000-0005-0000-0000-00009A400000}"/>
    <cellStyle name="Normal 3 2 2 3 2 6 2 2 3 2" xfId="16566" xr:uid="{00000000-0005-0000-0000-00009B400000}"/>
    <cellStyle name="Normal 3 2 2 3 2 6 2 2 4" xfId="16567" xr:uid="{00000000-0005-0000-0000-00009C400000}"/>
    <cellStyle name="Normal 3 2 2 3 2 6 2 3" xfId="16568" xr:uid="{00000000-0005-0000-0000-00009D400000}"/>
    <cellStyle name="Normal 3 2 2 3 2 6 2 3 2" xfId="16569" xr:uid="{00000000-0005-0000-0000-00009E400000}"/>
    <cellStyle name="Normal 3 2 2 3 2 6 2 3 2 2" xfId="16570" xr:uid="{00000000-0005-0000-0000-00009F400000}"/>
    <cellStyle name="Normal 3 2 2 3 2 6 2 3 3" xfId="16571" xr:uid="{00000000-0005-0000-0000-0000A0400000}"/>
    <cellStyle name="Normal 3 2 2 3 2 6 2 4" xfId="16572" xr:uid="{00000000-0005-0000-0000-0000A1400000}"/>
    <cellStyle name="Normal 3 2 2 3 2 6 2 4 2" xfId="16573" xr:uid="{00000000-0005-0000-0000-0000A2400000}"/>
    <cellStyle name="Normal 3 2 2 3 2 6 2 5" xfId="16574" xr:uid="{00000000-0005-0000-0000-0000A3400000}"/>
    <cellStyle name="Normal 3 2 2 3 2 6 3" xfId="16575" xr:uid="{00000000-0005-0000-0000-0000A4400000}"/>
    <cellStyle name="Normal 3 2 2 3 2 6 3 2" xfId="16576" xr:uid="{00000000-0005-0000-0000-0000A5400000}"/>
    <cellStyle name="Normal 3 2 2 3 2 6 3 2 2" xfId="16577" xr:uid="{00000000-0005-0000-0000-0000A6400000}"/>
    <cellStyle name="Normal 3 2 2 3 2 6 3 2 2 2" xfId="16578" xr:uid="{00000000-0005-0000-0000-0000A7400000}"/>
    <cellStyle name="Normal 3 2 2 3 2 6 3 2 3" xfId="16579" xr:uid="{00000000-0005-0000-0000-0000A8400000}"/>
    <cellStyle name="Normal 3 2 2 3 2 6 3 3" xfId="16580" xr:uid="{00000000-0005-0000-0000-0000A9400000}"/>
    <cellStyle name="Normal 3 2 2 3 2 6 3 3 2" xfId="16581" xr:uid="{00000000-0005-0000-0000-0000AA400000}"/>
    <cellStyle name="Normal 3 2 2 3 2 6 3 4" xfId="16582" xr:uid="{00000000-0005-0000-0000-0000AB400000}"/>
    <cellStyle name="Normal 3 2 2 3 2 6 4" xfId="16583" xr:uid="{00000000-0005-0000-0000-0000AC400000}"/>
    <cellStyle name="Normal 3 2 2 3 2 6 4 2" xfId="16584" xr:uid="{00000000-0005-0000-0000-0000AD400000}"/>
    <cellStyle name="Normal 3 2 2 3 2 6 4 2 2" xfId="16585" xr:uid="{00000000-0005-0000-0000-0000AE400000}"/>
    <cellStyle name="Normal 3 2 2 3 2 6 4 2 2 2" xfId="16586" xr:uid="{00000000-0005-0000-0000-0000AF400000}"/>
    <cellStyle name="Normal 3 2 2 3 2 6 4 2 3" xfId="16587" xr:uid="{00000000-0005-0000-0000-0000B0400000}"/>
    <cellStyle name="Normal 3 2 2 3 2 6 4 3" xfId="16588" xr:uid="{00000000-0005-0000-0000-0000B1400000}"/>
    <cellStyle name="Normal 3 2 2 3 2 6 4 3 2" xfId="16589" xr:uid="{00000000-0005-0000-0000-0000B2400000}"/>
    <cellStyle name="Normal 3 2 2 3 2 6 4 4" xfId="16590" xr:uid="{00000000-0005-0000-0000-0000B3400000}"/>
    <cellStyle name="Normal 3 2 2 3 2 6 5" xfId="16591" xr:uid="{00000000-0005-0000-0000-0000B4400000}"/>
    <cellStyle name="Normal 3 2 2 3 2 6 5 2" xfId="16592" xr:uid="{00000000-0005-0000-0000-0000B5400000}"/>
    <cellStyle name="Normal 3 2 2 3 2 6 5 2 2" xfId="16593" xr:uid="{00000000-0005-0000-0000-0000B6400000}"/>
    <cellStyle name="Normal 3 2 2 3 2 6 5 3" xfId="16594" xr:uid="{00000000-0005-0000-0000-0000B7400000}"/>
    <cellStyle name="Normal 3 2 2 3 2 6 6" xfId="16595" xr:uid="{00000000-0005-0000-0000-0000B8400000}"/>
    <cellStyle name="Normal 3 2 2 3 2 6 6 2" xfId="16596" xr:uid="{00000000-0005-0000-0000-0000B9400000}"/>
    <cellStyle name="Normal 3 2 2 3 2 6 7" xfId="16597" xr:uid="{00000000-0005-0000-0000-0000BA400000}"/>
    <cellStyle name="Normal 3 2 2 3 2 6 7 2" xfId="16598" xr:uid="{00000000-0005-0000-0000-0000BB400000}"/>
    <cellStyle name="Normal 3 2 2 3 2 6 8" xfId="16599" xr:uid="{00000000-0005-0000-0000-0000BC400000}"/>
    <cellStyle name="Normal 3 2 2 3 2 7" xfId="16600" xr:uid="{00000000-0005-0000-0000-0000BD400000}"/>
    <cellStyle name="Normal 3 2 2 3 2 7 2" xfId="16601" xr:uid="{00000000-0005-0000-0000-0000BE400000}"/>
    <cellStyle name="Normal 3 2 2 3 2 7 2 2" xfId="16602" xr:uid="{00000000-0005-0000-0000-0000BF400000}"/>
    <cellStyle name="Normal 3 2 2 3 2 7 2 2 2" xfId="16603" xr:uid="{00000000-0005-0000-0000-0000C0400000}"/>
    <cellStyle name="Normal 3 2 2 3 2 7 2 2 2 2" xfId="16604" xr:uid="{00000000-0005-0000-0000-0000C1400000}"/>
    <cellStyle name="Normal 3 2 2 3 2 7 2 2 2 2 2" xfId="16605" xr:uid="{00000000-0005-0000-0000-0000C2400000}"/>
    <cellStyle name="Normal 3 2 2 3 2 7 2 2 2 3" xfId="16606" xr:uid="{00000000-0005-0000-0000-0000C3400000}"/>
    <cellStyle name="Normal 3 2 2 3 2 7 2 2 3" xfId="16607" xr:uid="{00000000-0005-0000-0000-0000C4400000}"/>
    <cellStyle name="Normal 3 2 2 3 2 7 2 2 3 2" xfId="16608" xr:uid="{00000000-0005-0000-0000-0000C5400000}"/>
    <cellStyle name="Normal 3 2 2 3 2 7 2 2 4" xfId="16609" xr:uid="{00000000-0005-0000-0000-0000C6400000}"/>
    <cellStyle name="Normal 3 2 2 3 2 7 2 3" xfId="16610" xr:uid="{00000000-0005-0000-0000-0000C7400000}"/>
    <cellStyle name="Normal 3 2 2 3 2 7 2 3 2" xfId="16611" xr:uid="{00000000-0005-0000-0000-0000C8400000}"/>
    <cellStyle name="Normal 3 2 2 3 2 7 2 3 2 2" xfId="16612" xr:uid="{00000000-0005-0000-0000-0000C9400000}"/>
    <cellStyle name="Normal 3 2 2 3 2 7 2 3 3" xfId="16613" xr:uid="{00000000-0005-0000-0000-0000CA400000}"/>
    <cellStyle name="Normal 3 2 2 3 2 7 2 4" xfId="16614" xr:uid="{00000000-0005-0000-0000-0000CB400000}"/>
    <cellStyle name="Normal 3 2 2 3 2 7 2 4 2" xfId="16615" xr:uid="{00000000-0005-0000-0000-0000CC400000}"/>
    <cellStyle name="Normal 3 2 2 3 2 7 2 5" xfId="16616" xr:uid="{00000000-0005-0000-0000-0000CD400000}"/>
    <cellStyle name="Normal 3 2 2 3 2 7 3" xfId="16617" xr:uid="{00000000-0005-0000-0000-0000CE400000}"/>
    <cellStyle name="Normal 3 2 2 3 2 7 3 2" xfId="16618" xr:uid="{00000000-0005-0000-0000-0000CF400000}"/>
    <cellStyle name="Normal 3 2 2 3 2 7 3 2 2" xfId="16619" xr:uid="{00000000-0005-0000-0000-0000D0400000}"/>
    <cellStyle name="Normal 3 2 2 3 2 7 3 2 2 2" xfId="16620" xr:uid="{00000000-0005-0000-0000-0000D1400000}"/>
    <cellStyle name="Normal 3 2 2 3 2 7 3 2 3" xfId="16621" xr:uid="{00000000-0005-0000-0000-0000D2400000}"/>
    <cellStyle name="Normal 3 2 2 3 2 7 3 3" xfId="16622" xr:uid="{00000000-0005-0000-0000-0000D3400000}"/>
    <cellStyle name="Normal 3 2 2 3 2 7 3 3 2" xfId="16623" xr:uid="{00000000-0005-0000-0000-0000D4400000}"/>
    <cellStyle name="Normal 3 2 2 3 2 7 3 4" xfId="16624" xr:uid="{00000000-0005-0000-0000-0000D5400000}"/>
    <cellStyle name="Normal 3 2 2 3 2 7 4" xfId="16625" xr:uid="{00000000-0005-0000-0000-0000D6400000}"/>
    <cellStyle name="Normal 3 2 2 3 2 7 4 2" xfId="16626" xr:uid="{00000000-0005-0000-0000-0000D7400000}"/>
    <cellStyle name="Normal 3 2 2 3 2 7 4 2 2" xfId="16627" xr:uid="{00000000-0005-0000-0000-0000D8400000}"/>
    <cellStyle name="Normal 3 2 2 3 2 7 4 3" xfId="16628" xr:uid="{00000000-0005-0000-0000-0000D9400000}"/>
    <cellStyle name="Normal 3 2 2 3 2 7 5" xfId="16629" xr:uid="{00000000-0005-0000-0000-0000DA400000}"/>
    <cellStyle name="Normal 3 2 2 3 2 7 5 2" xfId="16630" xr:uid="{00000000-0005-0000-0000-0000DB400000}"/>
    <cellStyle name="Normal 3 2 2 3 2 7 6" xfId="16631" xr:uid="{00000000-0005-0000-0000-0000DC400000}"/>
    <cellStyle name="Normal 3 2 2 3 2 8" xfId="16632" xr:uid="{00000000-0005-0000-0000-0000DD400000}"/>
    <cellStyle name="Normal 3 2 2 3 2 8 2" xfId="16633" xr:uid="{00000000-0005-0000-0000-0000DE400000}"/>
    <cellStyle name="Normal 3 2 2 3 2 8 2 2" xfId="16634" xr:uid="{00000000-0005-0000-0000-0000DF400000}"/>
    <cellStyle name="Normal 3 2 2 3 2 8 2 2 2" xfId="16635" xr:uid="{00000000-0005-0000-0000-0000E0400000}"/>
    <cellStyle name="Normal 3 2 2 3 2 8 2 2 2 2" xfId="16636" xr:uid="{00000000-0005-0000-0000-0000E1400000}"/>
    <cellStyle name="Normal 3 2 2 3 2 8 2 2 2 2 2" xfId="16637" xr:uid="{00000000-0005-0000-0000-0000E2400000}"/>
    <cellStyle name="Normal 3 2 2 3 2 8 2 2 2 3" xfId="16638" xr:uid="{00000000-0005-0000-0000-0000E3400000}"/>
    <cellStyle name="Normal 3 2 2 3 2 8 2 2 3" xfId="16639" xr:uid="{00000000-0005-0000-0000-0000E4400000}"/>
    <cellStyle name="Normal 3 2 2 3 2 8 2 2 3 2" xfId="16640" xr:uid="{00000000-0005-0000-0000-0000E5400000}"/>
    <cellStyle name="Normal 3 2 2 3 2 8 2 2 4" xfId="16641" xr:uid="{00000000-0005-0000-0000-0000E6400000}"/>
    <cellStyle name="Normal 3 2 2 3 2 8 2 3" xfId="16642" xr:uid="{00000000-0005-0000-0000-0000E7400000}"/>
    <cellStyle name="Normal 3 2 2 3 2 8 2 3 2" xfId="16643" xr:uid="{00000000-0005-0000-0000-0000E8400000}"/>
    <cellStyle name="Normal 3 2 2 3 2 8 2 3 2 2" xfId="16644" xr:uid="{00000000-0005-0000-0000-0000E9400000}"/>
    <cellStyle name="Normal 3 2 2 3 2 8 2 3 3" xfId="16645" xr:uid="{00000000-0005-0000-0000-0000EA400000}"/>
    <cellStyle name="Normal 3 2 2 3 2 8 2 4" xfId="16646" xr:uid="{00000000-0005-0000-0000-0000EB400000}"/>
    <cellStyle name="Normal 3 2 2 3 2 8 2 4 2" xfId="16647" xr:uid="{00000000-0005-0000-0000-0000EC400000}"/>
    <cellStyle name="Normal 3 2 2 3 2 8 2 5" xfId="16648" xr:uid="{00000000-0005-0000-0000-0000ED400000}"/>
    <cellStyle name="Normal 3 2 2 3 2 8 3" xfId="16649" xr:uid="{00000000-0005-0000-0000-0000EE400000}"/>
    <cellStyle name="Normal 3 2 2 3 2 8 3 2" xfId="16650" xr:uid="{00000000-0005-0000-0000-0000EF400000}"/>
    <cellStyle name="Normal 3 2 2 3 2 8 3 2 2" xfId="16651" xr:uid="{00000000-0005-0000-0000-0000F0400000}"/>
    <cellStyle name="Normal 3 2 2 3 2 8 3 2 2 2" xfId="16652" xr:uid="{00000000-0005-0000-0000-0000F1400000}"/>
    <cellStyle name="Normal 3 2 2 3 2 8 3 2 3" xfId="16653" xr:uid="{00000000-0005-0000-0000-0000F2400000}"/>
    <cellStyle name="Normal 3 2 2 3 2 8 3 3" xfId="16654" xr:uid="{00000000-0005-0000-0000-0000F3400000}"/>
    <cellStyle name="Normal 3 2 2 3 2 8 3 3 2" xfId="16655" xr:uid="{00000000-0005-0000-0000-0000F4400000}"/>
    <cellStyle name="Normal 3 2 2 3 2 8 3 4" xfId="16656" xr:uid="{00000000-0005-0000-0000-0000F5400000}"/>
    <cellStyle name="Normal 3 2 2 3 2 8 4" xfId="16657" xr:uid="{00000000-0005-0000-0000-0000F6400000}"/>
    <cellStyle name="Normal 3 2 2 3 2 8 4 2" xfId="16658" xr:uid="{00000000-0005-0000-0000-0000F7400000}"/>
    <cellStyle name="Normal 3 2 2 3 2 8 4 2 2" xfId="16659" xr:uid="{00000000-0005-0000-0000-0000F8400000}"/>
    <cellStyle name="Normal 3 2 2 3 2 8 4 3" xfId="16660" xr:uid="{00000000-0005-0000-0000-0000F9400000}"/>
    <cellStyle name="Normal 3 2 2 3 2 8 5" xfId="16661" xr:uid="{00000000-0005-0000-0000-0000FA400000}"/>
    <cellStyle name="Normal 3 2 2 3 2 8 5 2" xfId="16662" xr:uid="{00000000-0005-0000-0000-0000FB400000}"/>
    <cellStyle name="Normal 3 2 2 3 2 8 6" xfId="16663" xr:uid="{00000000-0005-0000-0000-0000FC400000}"/>
    <cellStyle name="Normal 3 2 2 3 2 9" xfId="16664" xr:uid="{00000000-0005-0000-0000-0000FD400000}"/>
    <cellStyle name="Normal 3 2 2 3 2 9 2" xfId="16665" xr:uid="{00000000-0005-0000-0000-0000FE400000}"/>
    <cellStyle name="Normal 3 2 2 3 2 9 2 2" xfId="16666" xr:uid="{00000000-0005-0000-0000-0000FF400000}"/>
    <cellStyle name="Normal 3 2 2 3 2 9 2 2 2" xfId="16667" xr:uid="{00000000-0005-0000-0000-000000410000}"/>
    <cellStyle name="Normal 3 2 2 3 2 9 2 2 2 2" xfId="16668" xr:uid="{00000000-0005-0000-0000-000001410000}"/>
    <cellStyle name="Normal 3 2 2 3 2 9 2 2 3" xfId="16669" xr:uid="{00000000-0005-0000-0000-000002410000}"/>
    <cellStyle name="Normal 3 2 2 3 2 9 2 3" xfId="16670" xr:uid="{00000000-0005-0000-0000-000003410000}"/>
    <cellStyle name="Normal 3 2 2 3 2 9 2 3 2" xfId="16671" xr:uid="{00000000-0005-0000-0000-000004410000}"/>
    <cellStyle name="Normal 3 2 2 3 2 9 2 4" xfId="16672" xr:uid="{00000000-0005-0000-0000-000005410000}"/>
    <cellStyle name="Normal 3 2 2 3 2 9 3" xfId="16673" xr:uid="{00000000-0005-0000-0000-000006410000}"/>
    <cellStyle name="Normal 3 2 2 3 2 9 3 2" xfId="16674" xr:uid="{00000000-0005-0000-0000-000007410000}"/>
    <cellStyle name="Normal 3 2 2 3 2 9 3 2 2" xfId="16675" xr:uid="{00000000-0005-0000-0000-000008410000}"/>
    <cellStyle name="Normal 3 2 2 3 2 9 3 3" xfId="16676" xr:uid="{00000000-0005-0000-0000-000009410000}"/>
    <cellStyle name="Normal 3 2 2 3 2 9 4" xfId="16677" xr:uid="{00000000-0005-0000-0000-00000A410000}"/>
    <cellStyle name="Normal 3 2 2 3 2 9 4 2" xfId="16678" xr:uid="{00000000-0005-0000-0000-00000B410000}"/>
    <cellStyle name="Normal 3 2 2 3 2 9 5" xfId="16679" xr:uid="{00000000-0005-0000-0000-00000C410000}"/>
    <cellStyle name="Normal 3 2 2 3 3" xfId="16680" xr:uid="{00000000-0005-0000-0000-00000D410000}"/>
    <cellStyle name="Normal 3 2 2 3 3 10" xfId="16681" xr:uid="{00000000-0005-0000-0000-00000E410000}"/>
    <cellStyle name="Normal 3 2 2 3 3 2" xfId="16682" xr:uid="{00000000-0005-0000-0000-00000F410000}"/>
    <cellStyle name="Normal 3 2 2 3 3 2 2" xfId="16683" xr:uid="{00000000-0005-0000-0000-000010410000}"/>
    <cellStyle name="Normal 3 2 2 3 3 2 2 2" xfId="16684" xr:uid="{00000000-0005-0000-0000-000011410000}"/>
    <cellStyle name="Normal 3 2 2 3 3 2 2 2 2" xfId="16685" xr:uid="{00000000-0005-0000-0000-000012410000}"/>
    <cellStyle name="Normal 3 2 2 3 3 2 2 2 2 2" xfId="16686" xr:uid="{00000000-0005-0000-0000-000013410000}"/>
    <cellStyle name="Normal 3 2 2 3 3 2 2 2 2 2 2" xfId="16687" xr:uid="{00000000-0005-0000-0000-000014410000}"/>
    <cellStyle name="Normal 3 2 2 3 3 2 2 2 2 2 2 2" xfId="16688" xr:uid="{00000000-0005-0000-0000-000015410000}"/>
    <cellStyle name="Normal 3 2 2 3 3 2 2 2 2 2 3" xfId="16689" xr:uid="{00000000-0005-0000-0000-000016410000}"/>
    <cellStyle name="Normal 3 2 2 3 3 2 2 2 2 3" xfId="16690" xr:uid="{00000000-0005-0000-0000-000017410000}"/>
    <cellStyle name="Normal 3 2 2 3 3 2 2 2 2 3 2" xfId="16691" xr:uid="{00000000-0005-0000-0000-000018410000}"/>
    <cellStyle name="Normal 3 2 2 3 3 2 2 2 2 4" xfId="16692" xr:uid="{00000000-0005-0000-0000-000019410000}"/>
    <cellStyle name="Normal 3 2 2 3 3 2 2 2 3" xfId="16693" xr:uid="{00000000-0005-0000-0000-00001A410000}"/>
    <cellStyle name="Normal 3 2 2 3 3 2 2 2 3 2" xfId="16694" xr:uid="{00000000-0005-0000-0000-00001B410000}"/>
    <cellStyle name="Normal 3 2 2 3 3 2 2 2 3 2 2" xfId="16695" xr:uid="{00000000-0005-0000-0000-00001C410000}"/>
    <cellStyle name="Normal 3 2 2 3 3 2 2 2 3 3" xfId="16696" xr:uid="{00000000-0005-0000-0000-00001D410000}"/>
    <cellStyle name="Normal 3 2 2 3 3 2 2 2 4" xfId="16697" xr:uid="{00000000-0005-0000-0000-00001E410000}"/>
    <cellStyle name="Normal 3 2 2 3 3 2 2 2 4 2" xfId="16698" xr:uid="{00000000-0005-0000-0000-00001F410000}"/>
    <cellStyle name="Normal 3 2 2 3 3 2 2 2 5" xfId="16699" xr:uid="{00000000-0005-0000-0000-000020410000}"/>
    <cellStyle name="Normal 3 2 2 3 3 2 2 3" xfId="16700" xr:uid="{00000000-0005-0000-0000-000021410000}"/>
    <cellStyle name="Normal 3 2 2 3 3 2 2 3 2" xfId="16701" xr:uid="{00000000-0005-0000-0000-000022410000}"/>
    <cellStyle name="Normal 3 2 2 3 3 2 2 3 2 2" xfId="16702" xr:uid="{00000000-0005-0000-0000-000023410000}"/>
    <cellStyle name="Normal 3 2 2 3 3 2 2 3 2 2 2" xfId="16703" xr:uid="{00000000-0005-0000-0000-000024410000}"/>
    <cellStyle name="Normal 3 2 2 3 3 2 2 3 2 3" xfId="16704" xr:uid="{00000000-0005-0000-0000-000025410000}"/>
    <cellStyle name="Normal 3 2 2 3 3 2 2 3 3" xfId="16705" xr:uid="{00000000-0005-0000-0000-000026410000}"/>
    <cellStyle name="Normal 3 2 2 3 3 2 2 3 3 2" xfId="16706" xr:uid="{00000000-0005-0000-0000-000027410000}"/>
    <cellStyle name="Normal 3 2 2 3 3 2 2 3 4" xfId="16707" xr:uid="{00000000-0005-0000-0000-000028410000}"/>
    <cellStyle name="Normal 3 2 2 3 3 2 2 4" xfId="16708" xr:uid="{00000000-0005-0000-0000-000029410000}"/>
    <cellStyle name="Normal 3 2 2 3 3 2 2 4 2" xfId="16709" xr:uid="{00000000-0005-0000-0000-00002A410000}"/>
    <cellStyle name="Normal 3 2 2 3 3 2 2 4 2 2" xfId="16710" xr:uid="{00000000-0005-0000-0000-00002B410000}"/>
    <cellStyle name="Normal 3 2 2 3 3 2 2 4 2 2 2" xfId="16711" xr:uid="{00000000-0005-0000-0000-00002C410000}"/>
    <cellStyle name="Normal 3 2 2 3 3 2 2 4 2 3" xfId="16712" xr:uid="{00000000-0005-0000-0000-00002D410000}"/>
    <cellStyle name="Normal 3 2 2 3 3 2 2 4 3" xfId="16713" xr:uid="{00000000-0005-0000-0000-00002E410000}"/>
    <cellStyle name="Normal 3 2 2 3 3 2 2 4 3 2" xfId="16714" xr:uid="{00000000-0005-0000-0000-00002F410000}"/>
    <cellStyle name="Normal 3 2 2 3 3 2 2 4 4" xfId="16715" xr:uid="{00000000-0005-0000-0000-000030410000}"/>
    <cellStyle name="Normal 3 2 2 3 3 2 2 5" xfId="16716" xr:uid="{00000000-0005-0000-0000-000031410000}"/>
    <cellStyle name="Normal 3 2 2 3 3 2 2 5 2" xfId="16717" xr:uid="{00000000-0005-0000-0000-000032410000}"/>
    <cellStyle name="Normal 3 2 2 3 3 2 2 5 2 2" xfId="16718" xr:uid="{00000000-0005-0000-0000-000033410000}"/>
    <cellStyle name="Normal 3 2 2 3 3 2 2 5 3" xfId="16719" xr:uid="{00000000-0005-0000-0000-000034410000}"/>
    <cellStyle name="Normal 3 2 2 3 3 2 2 6" xfId="16720" xr:uid="{00000000-0005-0000-0000-000035410000}"/>
    <cellStyle name="Normal 3 2 2 3 3 2 2 6 2" xfId="16721" xr:uid="{00000000-0005-0000-0000-000036410000}"/>
    <cellStyle name="Normal 3 2 2 3 3 2 2 7" xfId="16722" xr:uid="{00000000-0005-0000-0000-000037410000}"/>
    <cellStyle name="Normal 3 2 2 3 3 2 2 7 2" xfId="16723" xr:uid="{00000000-0005-0000-0000-000038410000}"/>
    <cellStyle name="Normal 3 2 2 3 3 2 2 8" xfId="16724" xr:uid="{00000000-0005-0000-0000-000039410000}"/>
    <cellStyle name="Normal 3 2 2 3 3 2 3" xfId="16725" xr:uid="{00000000-0005-0000-0000-00003A410000}"/>
    <cellStyle name="Normal 3 2 2 3 3 2 3 2" xfId="16726" xr:uid="{00000000-0005-0000-0000-00003B410000}"/>
    <cellStyle name="Normal 3 2 2 3 3 2 3 2 2" xfId="16727" xr:uid="{00000000-0005-0000-0000-00003C410000}"/>
    <cellStyle name="Normal 3 2 2 3 3 2 3 2 2 2" xfId="16728" xr:uid="{00000000-0005-0000-0000-00003D410000}"/>
    <cellStyle name="Normal 3 2 2 3 3 2 3 2 2 2 2" xfId="16729" xr:uid="{00000000-0005-0000-0000-00003E410000}"/>
    <cellStyle name="Normal 3 2 2 3 3 2 3 2 2 3" xfId="16730" xr:uid="{00000000-0005-0000-0000-00003F410000}"/>
    <cellStyle name="Normal 3 2 2 3 3 2 3 2 3" xfId="16731" xr:uid="{00000000-0005-0000-0000-000040410000}"/>
    <cellStyle name="Normal 3 2 2 3 3 2 3 2 3 2" xfId="16732" xr:uid="{00000000-0005-0000-0000-000041410000}"/>
    <cellStyle name="Normal 3 2 2 3 3 2 3 2 4" xfId="16733" xr:uid="{00000000-0005-0000-0000-000042410000}"/>
    <cellStyle name="Normal 3 2 2 3 3 2 3 3" xfId="16734" xr:uid="{00000000-0005-0000-0000-000043410000}"/>
    <cellStyle name="Normal 3 2 2 3 3 2 3 3 2" xfId="16735" xr:uid="{00000000-0005-0000-0000-000044410000}"/>
    <cellStyle name="Normal 3 2 2 3 3 2 3 3 2 2" xfId="16736" xr:uid="{00000000-0005-0000-0000-000045410000}"/>
    <cellStyle name="Normal 3 2 2 3 3 2 3 3 3" xfId="16737" xr:uid="{00000000-0005-0000-0000-000046410000}"/>
    <cellStyle name="Normal 3 2 2 3 3 2 3 4" xfId="16738" xr:uid="{00000000-0005-0000-0000-000047410000}"/>
    <cellStyle name="Normal 3 2 2 3 3 2 3 4 2" xfId="16739" xr:uid="{00000000-0005-0000-0000-000048410000}"/>
    <cellStyle name="Normal 3 2 2 3 3 2 3 5" xfId="16740" xr:uid="{00000000-0005-0000-0000-000049410000}"/>
    <cellStyle name="Normal 3 2 2 3 3 2 4" xfId="16741" xr:uid="{00000000-0005-0000-0000-00004A410000}"/>
    <cellStyle name="Normal 3 2 2 3 3 2 4 2" xfId="16742" xr:uid="{00000000-0005-0000-0000-00004B410000}"/>
    <cellStyle name="Normal 3 2 2 3 3 2 4 2 2" xfId="16743" xr:uid="{00000000-0005-0000-0000-00004C410000}"/>
    <cellStyle name="Normal 3 2 2 3 3 2 4 2 2 2" xfId="16744" xr:uid="{00000000-0005-0000-0000-00004D410000}"/>
    <cellStyle name="Normal 3 2 2 3 3 2 4 2 3" xfId="16745" xr:uid="{00000000-0005-0000-0000-00004E410000}"/>
    <cellStyle name="Normal 3 2 2 3 3 2 4 3" xfId="16746" xr:uid="{00000000-0005-0000-0000-00004F410000}"/>
    <cellStyle name="Normal 3 2 2 3 3 2 4 3 2" xfId="16747" xr:uid="{00000000-0005-0000-0000-000050410000}"/>
    <cellStyle name="Normal 3 2 2 3 3 2 4 4" xfId="16748" xr:uid="{00000000-0005-0000-0000-000051410000}"/>
    <cellStyle name="Normal 3 2 2 3 3 2 5" xfId="16749" xr:uid="{00000000-0005-0000-0000-000052410000}"/>
    <cellStyle name="Normal 3 2 2 3 3 2 5 2" xfId="16750" xr:uid="{00000000-0005-0000-0000-000053410000}"/>
    <cellStyle name="Normal 3 2 2 3 3 2 5 2 2" xfId="16751" xr:uid="{00000000-0005-0000-0000-000054410000}"/>
    <cellStyle name="Normal 3 2 2 3 3 2 5 2 2 2" xfId="16752" xr:uid="{00000000-0005-0000-0000-000055410000}"/>
    <cellStyle name="Normal 3 2 2 3 3 2 5 2 3" xfId="16753" xr:uid="{00000000-0005-0000-0000-000056410000}"/>
    <cellStyle name="Normal 3 2 2 3 3 2 5 3" xfId="16754" xr:uid="{00000000-0005-0000-0000-000057410000}"/>
    <cellStyle name="Normal 3 2 2 3 3 2 5 3 2" xfId="16755" xr:uid="{00000000-0005-0000-0000-000058410000}"/>
    <cellStyle name="Normal 3 2 2 3 3 2 5 4" xfId="16756" xr:uid="{00000000-0005-0000-0000-000059410000}"/>
    <cellStyle name="Normal 3 2 2 3 3 2 6" xfId="16757" xr:uid="{00000000-0005-0000-0000-00005A410000}"/>
    <cellStyle name="Normal 3 2 2 3 3 2 6 2" xfId="16758" xr:uid="{00000000-0005-0000-0000-00005B410000}"/>
    <cellStyle name="Normal 3 2 2 3 3 2 6 2 2" xfId="16759" xr:uid="{00000000-0005-0000-0000-00005C410000}"/>
    <cellStyle name="Normal 3 2 2 3 3 2 6 3" xfId="16760" xr:uid="{00000000-0005-0000-0000-00005D410000}"/>
    <cellStyle name="Normal 3 2 2 3 3 2 7" xfId="16761" xr:uid="{00000000-0005-0000-0000-00005E410000}"/>
    <cellStyle name="Normal 3 2 2 3 3 2 7 2" xfId="16762" xr:uid="{00000000-0005-0000-0000-00005F410000}"/>
    <cellStyle name="Normal 3 2 2 3 3 2 8" xfId="16763" xr:uid="{00000000-0005-0000-0000-000060410000}"/>
    <cellStyle name="Normal 3 2 2 3 3 2 8 2" xfId="16764" xr:uid="{00000000-0005-0000-0000-000061410000}"/>
    <cellStyle name="Normal 3 2 2 3 3 2 9" xfId="16765" xr:uid="{00000000-0005-0000-0000-000062410000}"/>
    <cellStyle name="Normal 3 2 2 3 3 3" xfId="16766" xr:uid="{00000000-0005-0000-0000-000063410000}"/>
    <cellStyle name="Normal 3 2 2 3 3 3 2" xfId="16767" xr:uid="{00000000-0005-0000-0000-000064410000}"/>
    <cellStyle name="Normal 3 2 2 3 3 3 2 2" xfId="16768" xr:uid="{00000000-0005-0000-0000-000065410000}"/>
    <cellStyle name="Normal 3 2 2 3 3 3 2 2 2" xfId="16769" xr:uid="{00000000-0005-0000-0000-000066410000}"/>
    <cellStyle name="Normal 3 2 2 3 3 3 2 2 2 2" xfId="16770" xr:uid="{00000000-0005-0000-0000-000067410000}"/>
    <cellStyle name="Normal 3 2 2 3 3 3 2 2 2 2 2" xfId="16771" xr:uid="{00000000-0005-0000-0000-000068410000}"/>
    <cellStyle name="Normal 3 2 2 3 3 3 2 2 2 3" xfId="16772" xr:uid="{00000000-0005-0000-0000-000069410000}"/>
    <cellStyle name="Normal 3 2 2 3 3 3 2 2 3" xfId="16773" xr:uid="{00000000-0005-0000-0000-00006A410000}"/>
    <cellStyle name="Normal 3 2 2 3 3 3 2 2 3 2" xfId="16774" xr:uid="{00000000-0005-0000-0000-00006B410000}"/>
    <cellStyle name="Normal 3 2 2 3 3 3 2 2 4" xfId="16775" xr:uid="{00000000-0005-0000-0000-00006C410000}"/>
    <cellStyle name="Normal 3 2 2 3 3 3 2 3" xfId="16776" xr:uid="{00000000-0005-0000-0000-00006D410000}"/>
    <cellStyle name="Normal 3 2 2 3 3 3 2 3 2" xfId="16777" xr:uid="{00000000-0005-0000-0000-00006E410000}"/>
    <cellStyle name="Normal 3 2 2 3 3 3 2 3 2 2" xfId="16778" xr:uid="{00000000-0005-0000-0000-00006F410000}"/>
    <cellStyle name="Normal 3 2 2 3 3 3 2 3 3" xfId="16779" xr:uid="{00000000-0005-0000-0000-000070410000}"/>
    <cellStyle name="Normal 3 2 2 3 3 3 2 4" xfId="16780" xr:uid="{00000000-0005-0000-0000-000071410000}"/>
    <cellStyle name="Normal 3 2 2 3 3 3 2 4 2" xfId="16781" xr:uid="{00000000-0005-0000-0000-000072410000}"/>
    <cellStyle name="Normal 3 2 2 3 3 3 2 5" xfId="16782" xr:uid="{00000000-0005-0000-0000-000073410000}"/>
    <cellStyle name="Normal 3 2 2 3 3 3 3" xfId="16783" xr:uid="{00000000-0005-0000-0000-000074410000}"/>
    <cellStyle name="Normal 3 2 2 3 3 3 3 2" xfId="16784" xr:uid="{00000000-0005-0000-0000-000075410000}"/>
    <cellStyle name="Normal 3 2 2 3 3 3 3 2 2" xfId="16785" xr:uid="{00000000-0005-0000-0000-000076410000}"/>
    <cellStyle name="Normal 3 2 2 3 3 3 3 2 2 2" xfId="16786" xr:uid="{00000000-0005-0000-0000-000077410000}"/>
    <cellStyle name="Normal 3 2 2 3 3 3 3 2 3" xfId="16787" xr:uid="{00000000-0005-0000-0000-000078410000}"/>
    <cellStyle name="Normal 3 2 2 3 3 3 3 3" xfId="16788" xr:uid="{00000000-0005-0000-0000-000079410000}"/>
    <cellStyle name="Normal 3 2 2 3 3 3 3 3 2" xfId="16789" xr:uid="{00000000-0005-0000-0000-00007A410000}"/>
    <cellStyle name="Normal 3 2 2 3 3 3 3 4" xfId="16790" xr:uid="{00000000-0005-0000-0000-00007B410000}"/>
    <cellStyle name="Normal 3 2 2 3 3 3 4" xfId="16791" xr:uid="{00000000-0005-0000-0000-00007C410000}"/>
    <cellStyle name="Normal 3 2 2 3 3 3 4 2" xfId="16792" xr:uid="{00000000-0005-0000-0000-00007D410000}"/>
    <cellStyle name="Normal 3 2 2 3 3 3 4 2 2" xfId="16793" xr:uid="{00000000-0005-0000-0000-00007E410000}"/>
    <cellStyle name="Normal 3 2 2 3 3 3 4 2 2 2" xfId="16794" xr:uid="{00000000-0005-0000-0000-00007F410000}"/>
    <cellStyle name="Normal 3 2 2 3 3 3 4 2 3" xfId="16795" xr:uid="{00000000-0005-0000-0000-000080410000}"/>
    <cellStyle name="Normal 3 2 2 3 3 3 4 3" xfId="16796" xr:uid="{00000000-0005-0000-0000-000081410000}"/>
    <cellStyle name="Normal 3 2 2 3 3 3 4 3 2" xfId="16797" xr:uid="{00000000-0005-0000-0000-000082410000}"/>
    <cellStyle name="Normal 3 2 2 3 3 3 4 4" xfId="16798" xr:uid="{00000000-0005-0000-0000-000083410000}"/>
    <cellStyle name="Normal 3 2 2 3 3 3 5" xfId="16799" xr:uid="{00000000-0005-0000-0000-000084410000}"/>
    <cellStyle name="Normal 3 2 2 3 3 3 5 2" xfId="16800" xr:uid="{00000000-0005-0000-0000-000085410000}"/>
    <cellStyle name="Normal 3 2 2 3 3 3 5 2 2" xfId="16801" xr:uid="{00000000-0005-0000-0000-000086410000}"/>
    <cellStyle name="Normal 3 2 2 3 3 3 5 3" xfId="16802" xr:uid="{00000000-0005-0000-0000-000087410000}"/>
    <cellStyle name="Normal 3 2 2 3 3 3 6" xfId="16803" xr:uid="{00000000-0005-0000-0000-000088410000}"/>
    <cellStyle name="Normal 3 2 2 3 3 3 6 2" xfId="16804" xr:uid="{00000000-0005-0000-0000-000089410000}"/>
    <cellStyle name="Normal 3 2 2 3 3 3 7" xfId="16805" xr:uid="{00000000-0005-0000-0000-00008A410000}"/>
    <cellStyle name="Normal 3 2 2 3 3 3 7 2" xfId="16806" xr:uid="{00000000-0005-0000-0000-00008B410000}"/>
    <cellStyle name="Normal 3 2 2 3 3 3 8" xfId="16807" xr:uid="{00000000-0005-0000-0000-00008C410000}"/>
    <cellStyle name="Normal 3 2 2 3 3 4" xfId="16808" xr:uid="{00000000-0005-0000-0000-00008D410000}"/>
    <cellStyle name="Normal 3 2 2 3 3 4 2" xfId="16809" xr:uid="{00000000-0005-0000-0000-00008E410000}"/>
    <cellStyle name="Normal 3 2 2 3 3 4 2 2" xfId="16810" xr:uid="{00000000-0005-0000-0000-00008F410000}"/>
    <cellStyle name="Normal 3 2 2 3 3 4 2 2 2" xfId="16811" xr:uid="{00000000-0005-0000-0000-000090410000}"/>
    <cellStyle name="Normal 3 2 2 3 3 4 2 2 2 2" xfId="16812" xr:uid="{00000000-0005-0000-0000-000091410000}"/>
    <cellStyle name="Normal 3 2 2 3 3 4 2 2 3" xfId="16813" xr:uid="{00000000-0005-0000-0000-000092410000}"/>
    <cellStyle name="Normal 3 2 2 3 3 4 2 3" xfId="16814" xr:uid="{00000000-0005-0000-0000-000093410000}"/>
    <cellStyle name="Normal 3 2 2 3 3 4 2 3 2" xfId="16815" xr:uid="{00000000-0005-0000-0000-000094410000}"/>
    <cellStyle name="Normal 3 2 2 3 3 4 2 4" xfId="16816" xr:uid="{00000000-0005-0000-0000-000095410000}"/>
    <cellStyle name="Normal 3 2 2 3 3 4 3" xfId="16817" xr:uid="{00000000-0005-0000-0000-000096410000}"/>
    <cellStyle name="Normal 3 2 2 3 3 4 3 2" xfId="16818" xr:uid="{00000000-0005-0000-0000-000097410000}"/>
    <cellStyle name="Normal 3 2 2 3 3 4 3 2 2" xfId="16819" xr:uid="{00000000-0005-0000-0000-000098410000}"/>
    <cellStyle name="Normal 3 2 2 3 3 4 3 3" xfId="16820" xr:uid="{00000000-0005-0000-0000-000099410000}"/>
    <cellStyle name="Normal 3 2 2 3 3 4 4" xfId="16821" xr:uid="{00000000-0005-0000-0000-00009A410000}"/>
    <cellStyle name="Normal 3 2 2 3 3 4 4 2" xfId="16822" xr:uid="{00000000-0005-0000-0000-00009B410000}"/>
    <cellStyle name="Normal 3 2 2 3 3 4 5" xfId="16823" xr:uid="{00000000-0005-0000-0000-00009C410000}"/>
    <cellStyle name="Normal 3 2 2 3 3 5" xfId="16824" xr:uid="{00000000-0005-0000-0000-00009D410000}"/>
    <cellStyle name="Normal 3 2 2 3 3 5 2" xfId="16825" xr:uid="{00000000-0005-0000-0000-00009E410000}"/>
    <cellStyle name="Normal 3 2 2 3 3 5 2 2" xfId="16826" xr:uid="{00000000-0005-0000-0000-00009F410000}"/>
    <cellStyle name="Normal 3 2 2 3 3 5 2 2 2" xfId="16827" xr:uid="{00000000-0005-0000-0000-0000A0410000}"/>
    <cellStyle name="Normal 3 2 2 3 3 5 2 3" xfId="16828" xr:uid="{00000000-0005-0000-0000-0000A1410000}"/>
    <cellStyle name="Normal 3 2 2 3 3 5 3" xfId="16829" xr:uid="{00000000-0005-0000-0000-0000A2410000}"/>
    <cellStyle name="Normal 3 2 2 3 3 5 3 2" xfId="16830" xr:uid="{00000000-0005-0000-0000-0000A3410000}"/>
    <cellStyle name="Normal 3 2 2 3 3 5 4" xfId="16831" xr:uid="{00000000-0005-0000-0000-0000A4410000}"/>
    <cellStyle name="Normal 3 2 2 3 3 6" xfId="16832" xr:uid="{00000000-0005-0000-0000-0000A5410000}"/>
    <cellStyle name="Normal 3 2 2 3 3 6 2" xfId="16833" xr:uid="{00000000-0005-0000-0000-0000A6410000}"/>
    <cellStyle name="Normal 3 2 2 3 3 6 2 2" xfId="16834" xr:uid="{00000000-0005-0000-0000-0000A7410000}"/>
    <cellStyle name="Normal 3 2 2 3 3 6 2 2 2" xfId="16835" xr:uid="{00000000-0005-0000-0000-0000A8410000}"/>
    <cellStyle name="Normal 3 2 2 3 3 6 2 3" xfId="16836" xr:uid="{00000000-0005-0000-0000-0000A9410000}"/>
    <cellStyle name="Normal 3 2 2 3 3 6 3" xfId="16837" xr:uid="{00000000-0005-0000-0000-0000AA410000}"/>
    <cellStyle name="Normal 3 2 2 3 3 6 3 2" xfId="16838" xr:uid="{00000000-0005-0000-0000-0000AB410000}"/>
    <cellStyle name="Normal 3 2 2 3 3 6 4" xfId="16839" xr:uid="{00000000-0005-0000-0000-0000AC410000}"/>
    <cellStyle name="Normal 3 2 2 3 3 7" xfId="16840" xr:uid="{00000000-0005-0000-0000-0000AD410000}"/>
    <cellStyle name="Normal 3 2 2 3 3 7 2" xfId="16841" xr:uid="{00000000-0005-0000-0000-0000AE410000}"/>
    <cellStyle name="Normal 3 2 2 3 3 7 2 2" xfId="16842" xr:uid="{00000000-0005-0000-0000-0000AF410000}"/>
    <cellStyle name="Normal 3 2 2 3 3 7 3" xfId="16843" xr:uid="{00000000-0005-0000-0000-0000B0410000}"/>
    <cellStyle name="Normal 3 2 2 3 3 8" xfId="16844" xr:uid="{00000000-0005-0000-0000-0000B1410000}"/>
    <cellStyle name="Normal 3 2 2 3 3 8 2" xfId="16845" xr:uid="{00000000-0005-0000-0000-0000B2410000}"/>
    <cellStyle name="Normal 3 2 2 3 3 9" xfId="16846" xr:uid="{00000000-0005-0000-0000-0000B3410000}"/>
    <cellStyle name="Normal 3 2 2 3 3 9 2" xfId="16847" xr:uid="{00000000-0005-0000-0000-0000B4410000}"/>
    <cellStyle name="Normal 3 2 2 3 4" xfId="16848" xr:uid="{00000000-0005-0000-0000-0000B5410000}"/>
    <cellStyle name="Normal 3 2 2 3 4 10" xfId="16849" xr:uid="{00000000-0005-0000-0000-0000B6410000}"/>
    <cellStyle name="Normal 3 2 2 3 4 2" xfId="16850" xr:uid="{00000000-0005-0000-0000-0000B7410000}"/>
    <cellStyle name="Normal 3 2 2 3 4 2 2" xfId="16851" xr:uid="{00000000-0005-0000-0000-0000B8410000}"/>
    <cellStyle name="Normal 3 2 2 3 4 2 2 2" xfId="16852" xr:uid="{00000000-0005-0000-0000-0000B9410000}"/>
    <cellStyle name="Normal 3 2 2 3 4 2 2 2 2" xfId="16853" xr:uid="{00000000-0005-0000-0000-0000BA410000}"/>
    <cellStyle name="Normal 3 2 2 3 4 2 2 2 2 2" xfId="16854" xr:uid="{00000000-0005-0000-0000-0000BB410000}"/>
    <cellStyle name="Normal 3 2 2 3 4 2 2 2 2 2 2" xfId="16855" xr:uid="{00000000-0005-0000-0000-0000BC410000}"/>
    <cellStyle name="Normal 3 2 2 3 4 2 2 2 2 2 2 2" xfId="16856" xr:uid="{00000000-0005-0000-0000-0000BD410000}"/>
    <cellStyle name="Normal 3 2 2 3 4 2 2 2 2 2 3" xfId="16857" xr:uid="{00000000-0005-0000-0000-0000BE410000}"/>
    <cellStyle name="Normal 3 2 2 3 4 2 2 2 2 3" xfId="16858" xr:uid="{00000000-0005-0000-0000-0000BF410000}"/>
    <cellStyle name="Normal 3 2 2 3 4 2 2 2 2 3 2" xfId="16859" xr:uid="{00000000-0005-0000-0000-0000C0410000}"/>
    <cellStyle name="Normal 3 2 2 3 4 2 2 2 2 4" xfId="16860" xr:uid="{00000000-0005-0000-0000-0000C1410000}"/>
    <cellStyle name="Normal 3 2 2 3 4 2 2 2 3" xfId="16861" xr:uid="{00000000-0005-0000-0000-0000C2410000}"/>
    <cellStyle name="Normal 3 2 2 3 4 2 2 2 3 2" xfId="16862" xr:uid="{00000000-0005-0000-0000-0000C3410000}"/>
    <cellStyle name="Normal 3 2 2 3 4 2 2 2 3 2 2" xfId="16863" xr:uid="{00000000-0005-0000-0000-0000C4410000}"/>
    <cellStyle name="Normal 3 2 2 3 4 2 2 2 3 3" xfId="16864" xr:uid="{00000000-0005-0000-0000-0000C5410000}"/>
    <cellStyle name="Normal 3 2 2 3 4 2 2 2 4" xfId="16865" xr:uid="{00000000-0005-0000-0000-0000C6410000}"/>
    <cellStyle name="Normal 3 2 2 3 4 2 2 2 4 2" xfId="16866" xr:uid="{00000000-0005-0000-0000-0000C7410000}"/>
    <cellStyle name="Normal 3 2 2 3 4 2 2 2 5" xfId="16867" xr:uid="{00000000-0005-0000-0000-0000C8410000}"/>
    <cellStyle name="Normal 3 2 2 3 4 2 2 3" xfId="16868" xr:uid="{00000000-0005-0000-0000-0000C9410000}"/>
    <cellStyle name="Normal 3 2 2 3 4 2 2 3 2" xfId="16869" xr:uid="{00000000-0005-0000-0000-0000CA410000}"/>
    <cellStyle name="Normal 3 2 2 3 4 2 2 3 2 2" xfId="16870" xr:uid="{00000000-0005-0000-0000-0000CB410000}"/>
    <cellStyle name="Normal 3 2 2 3 4 2 2 3 2 2 2" xfId="16871" xr:uid="{00000000-0005-0000-0000-0000CC410000}"/>
    <cellStyle name="Normal 3 2 2 3 4 2 2 3 2 3" xfId="16872" xr:uid="{00000000-0005-0000-0000-0000CD410000}"/>
    <cellStyle name="Normal 3 2 2 3 4 2 2 3 3" xfId="16873" xr:uid="{00000000-0005-0000-0000-0000CE410000}"/>
    <cellStyle name="Normal 3 2 2 3 4 2 2 3 3 2" xfId="16874" xr:uid="{00000000-0005-0000-0000-0000CF410000}"/>
    <cellStyle name="Normal 3 2 2 3 4 2 2 3 4" xfId="16875" xr:uid="{00000000-0005-0000-0000-0000D0410000}"/>
    <cellStyle name="Normal 3 2 2 3 4 2 2 4" xfId="16876" xr:uid="{00000000-0005-0000-0000-0000D1410000}"/>
    <cellStyle name="Normal 3 2 2 3 4 2 2 4 2" xfId="16877" xr:uid="{00000000-0005-0000-0000-0000D2410000}"/>
    <cellStyle name="Normal 3 2 2 3 4 2 2 4 2 2" xfId="16878" xr:uid="{00000000-0005-0000-0000-0000D3410000}"/>
    <cellStyle name="Normal 3 2 2 3 4 2 2 4 2 2 2" xfId="16879" xr:uid="{00000000-0005-0000-0000-0000D4410000}"/>
    <cellStyle name="Normal 3 2 2 3 4 2 2 4 2 3" xfId="16880" xr:uid="{00000000-0005-0000-0000-0000D5410000}"/>
    <cellStyle name="Normal 3 2 2 3 4 2 2 4 3" xfId="16881" xr:uid="{00000000-0005-0000-0000-0000D6410000}"/>
    <cellStyle name="Normal 3 2 2 3 4 2 2 4 3 2" xfId="16882" xr:uid="{00000000-0005-0000-0000-0000D7410000}"/>
    <cellStyle name="Normal 3 2 2 3 4 2 2 4 4" xfId="16883" xr:uid="{00000000-0005-0000-0000-0000D8410000}"/>
    <cellStyle name="Normal 3 2 2 3 4 2 2 5" xfId="16884" xr:uid="{00000000-0005-0000-0000-0000D9410000}"/>
    <cellStyle name="Normal 3 2 2 3 4 2 2 5 2" xfId="16885" xr:uid="{00000000-0005-0000-0000-0000DA410000}"/>
    <cellStyle name="Normal 3 2 2 3 4 2 2 5 2 2" xfId="16886" xr:uid="{00000000-0005-0000-0000-0000DB410000}"/>
    <cellStyle name="Normal 3 2 2 3 4 2 2 5 3" xfId="16887" xr:uid="{00000000-0005-0000-0000-0000DC410000}"/>
    <cellStyle name="Normal 3 2 2 3 4 2 2 6" xfId="16888" xr:uid="{00000000-0005-0000-0000-0000DD410000}"/>
    <cellStyle name="Normal 3 2 2 3 4 2 2 6 2" xfId="16889" xr:uid="{00000000-0005-0000-0000-0000DE410000}"/>
    <cellStyle name="Normal 3 2 2 3 4 2 2 7" xfId="16890" xr:uid="{00000000-0005-0000-0000-0000DF410000}"/>
    <cellStyle name="Normal 3 2 2 3 4 2 2 7 2" xfId="16891" xr:uid="{00000000-0005-0000-0000-0000E0410000}"/>
    <cellStyle name="Normal 3 2 2 3 4 2 2 8" xfId="16892" xr:uid="{00000000-0005-0000-0000-0000E1410000}"/>
    <cellStyle name="Normal 3 2 2 3 4 2 3" xfId="16893" xr:uid="{00000000-0005-0000-0000-0000E2410000}"/>
    <cellStyle name="Normal 3 2 2 3 4 2 3 2" xfId="16894" xr:uid="{00000000-0005-0000-0000-0000E3410000}"/>
    <cellStyle name="Normal 3 2 2 3 4 2 3 2 2" xfId="16895" xr:uid="{00000000-0005-0000-0000-0000E4410000}"/>
    <cellStyle name="Normal 3 2 2 3 4 2 3 2 2 2" xfId="16896" xr:uid="{00000000-0005-0000-0000-0000E5410000}"/>
    <cellStyle name="Normal 3 2 2 3 4 2 3 2 2 2 2" xfId="16897" xr:uid="{00000000-0005-0000-0000-0000E6410000}"/>
    <cellStyle name="Normal 3 2 2 3 4 2 3 2 2 3" xfId="16898" xr:uid="{00000000-0005-0000-0000-0000E7410000}"/>
    <cellStyle name="Normal 3 2 2 3 4 2 3 2 3" xfId="16899" xr:uid="{00000000-0005-0000-0000-0000E8410000}"/>
    <cellStyle name="Normal 3 2 2 3 4 2 3 2 3 2" xfId="16900" xr:uid="{00000000-0005-0000-0000-0000E9410000}"/>
    <cellStyle name="Normal 3 2 2 3 4 2 3 2 4" xfId="16901" xr:uid="{00000000-0005-0000-0000-0000EA410000}"/>
    <cellStyle name="Normal 3 2 2 3 4 2 3 3" xfId="16902" xr:uid="{00000000-0005-0000-0000-0000EB410000}"/>
    <cellStyle name="Normal 3 2 2 3 4 2 3 3 2" xfId="16903" xr:uid="{00000000-0005-0000-0000-0000EC410000}"/>
    <cellStyle name="Normal 3 2 2 3 4 2 3 3 2 2" xfId="16904" xr:uid="{00000000-0005-0000-0000-0000ED410000}"/>
    <cellStyle name="Normal 3 2 2 3 4 2 3 3 3" xfId="16905" xr:uid="{00000000-0005-0000-0000-0000EE410000}"/>
    <cellStyle name="Normal 3 2 2 3 4 2 3 4" xfId="16906" xr:uid="{00000000-0005-0000-0000-0000EF410000}"/>
    <cellStyle name="Normal 3 2 2 3 4 2 3 4 2" xfId="16907" xr:uid="{00000000-0005-0000-0000-0000F0410000}"/>
    <cellStyle name="Normal 3 2 2 3 4 2 3 5" xfId="16908" xr:uid="{00000000-0005-0000-0000-0000F1410000}"/>
    <cellStyle name="Normal 3 2 2 3 4 2 4" xfId="16909" xr:uid="{00000000-0005-0000-0000-0000F2410000}"/>
    <cellStyle name="Normal 3 2 2 3 4 2 4 2" xfId="16910" xr:uid="{00000000-0005-0000-0000-0000F3410000}"/>
    <cellStyle name="Normal 3 2 2 3 4 2 4 2 2" xfId="16911" xr:uid="{00000000-0005-0000-0000-0000F4410000}"/>
    <cellStyle name="Normal 3 2 2 3 4 2 4 2 2 2" xfId="16912" xr:uid="{00000000-0005-0000-0000-0000F5410000}"/>
    <cellStyle name="Normal 3 2 2 3 4 2 4 2 3" xfId="16913" xr:uid="{00000000-0005-0000-0000-0000F6410000}"/>
    <cellStyle name="Normal 3 2 2 3 4 2 4 3" xfId="16914" xr:uid="{00000000-0005-0000-0000-0000F7410000}"/>
    <cellStyle name="Normal 3 2 2 3 4 2 4 3 2" xfId="16915" xr:uid="{00000000-0005-0000-0000-0000F8410000}"/>
    <cellStyle name="Normal 3 2 2 3 4 2 4 4" xfId="16916" xr:uid="{00000000-0005-0000-0000-0000F9410000}"/>
    <cellStyle name="Normal 3 2 2 3 4 2 5" xfId="16917" xr:uid="{00000000-0005-0000-0000-0000FA410000}"/>
    <cellStyle name="Normal 3 2 2 3 4 2 5 2" xfId="16918" xr:uid="{00000000-0005-0000-0000-0000FB410000}"/>
    <cellStyle name="Normal 3 2 2 3 4 2 5 2 2" xfId="16919" xr:uid="{00000000-0005-0000-0000-0000FC410000}"/>
    <cellStyle name="Normal 3 2 2 3 4 2 5 2 2 2" xfId="16920" xr:uid="{00000000-0005-0000-0000-0000FD410000}"/>
    <cellStyle name="Normal 3 2 2 3 4 2 5 2 3" xfId="16921" xr:uid="{00000000-0005-0000-0000-0000FE410000}"/>
    <cellStyle name="Normal 3 2 2 3 4 2 5 3" xfId="16922" xr:uid="{00000000-0005-0000-0000-0000FF410000}"/>
    <cellStyle name="Normal 3 2 2 3 4 2 5 3 2" xfId="16923" xr:uid="{00000000-0005-0000-0000-000000420000}"/>
    <cellStyle name="Normal 3 2 2 3 4 2 5 4" xfId="16924" xr:uid="{00000000-0005-0000-0000-000001420000}"/>
    <cellStyle name="Normal 3 2 2 3 4 2 6" xfId="16925" xr:uid="{00000000-0005-0000-0000-000002420000}"/>
    <cellStyle name="Normal 3 2 2 3 4 2 6 2" xfId="16926" xr:uid="{00000000-0005-0000-0000-000003420000}"/>
    <cellStyle name="Normal 3 2 2 3 4 2 6 2 2" xfId="16927" xr:uid="{00000000-0005-0000-0000-000004420000}"/>
    <cellStyle name="Normal 3 2 2 3 4 2 6 3" xfId="16928" xr:uid="{00000000-0005-0000-0000-000005420000}"/>
    <cellStyle name="Normal 3 2 2 3 4 2 7" xfId="16929" xr:uid="{00000000-0005-0000-0000-000006420000}"/>
    <cellStyle name="Normal 3 2 2 3 4 2 7 2" xfId="16930" xr:uid="{00000000-0005-0000-0000-000007420000}"/>
    <cellStyle name="Normal 3 2 2 3 4 2 8" xfId="16931" xr:uid="{00000000-0005-0000-0000-000008420000}"/>
    <cellStyle name="Normal 3 2 2 3 4 2 8 2" xfId="16932" xr:uid="{00000000-0005-0000-0000-000009420000}"/>
    <cellStyle name="Normal 3 2 2 3 4 2 9" xfId="16933" xr:uid="{00000000-0005-0000-0000-00000A420000}"/>
    <cellStyle name="Normal 3 2 2 3 4 3" xfId="16934" xr:uid="{00000000-0005-0000-0000-00000B420000}"/>
    <cellStyle name="Normal 3 2 2 3 4 3 2" xfId="16935" xr:uid="{00000000-0005-0000-0000-00000C420000}"/>
    <cellStyle name="Normal 3 2 2 3 4 3 2 2" xfId="16936" xr:uid="{00000000-0005-0000-0000-00000D420000}"/>
    <cellStyle name="Normal 3 2 2 3 4 3 2 2 2" xfId="16937" xr:uid="{00000000-0005-0000-0000-00000E420000}"/>
    <cellStyle name="Normal 3 2 2 3 4 3 2 2 2 2" xfId="16938" xr:uid="{00000000-0005-0000-0000-00000F420000}"/>
    <cellStyle name="Normal 3 2 2 3 4 3 2 2 2 2 2" xfId="16939" xr:uid="{00000000-0005-0000-0000-000010420000}"/>
    <cellStyle name="Normal 3 2 2 3 4 3 2 2 2 3" xfId="16940" xr:uid="{00000000-0005-0000-0000-000011420000}"/>
    <cellStyle name="Normal 3 2 2 3 4 3 2 2 3" xfId="16941" xr:uid="{00000000-0005-0000-0000-000012420000}"/>
    <cellStyle name="Normal 3 2 2 3 4 3 2 2 3 2" xfId="16942" xr:uid="{00000000-0005-0000-0000-000013420000}"/>
    <cellStyle name="Normal 3 2 2 3 4 3 2 2 4" xfId="16943" xr:uid="{00000000-0005-0000-0000-000014420000}"/>
    <cellStyle name="Normal 3 2 2 3 4 3 2 3" xfId="16944" xr:uid="{00000000-0005-0000-0000-000015420000}"/>
    <cellStyle name="Normal 3 2 2 3 4 3 2 3 2" xfId="16945" xr:uid="{00000000-0005-0000-0000-000016420000}"/>
    <cellStyle name="Normal 3 2 2 3 4 3 2 3 2 2" xfId="16946" xr:uid="{00000000-0005-0000-0000-000017420000}"/>
    <cellStyle name="Normal 3 2 2 3 4 3 2 3 3" xfId="16947" xr:uid="{00000000-0005-0000-0000-000018420000}"/>
    <cellStyle name="Normal 3 2 2 3 4 3 2 4" xfId="16948" xr:uid="{00000000-0005-0000-0000-000019420000}"/>
    <cellStyle name="Normal 3 2 2 3 4 3 2 4 2" xfId="16949" xr:uid="{00000000-0005-0000-0000-00001A420000}"/>
    <cellStyle name="Normal 3 2 2 3 4 3 2 5" xfId="16950" xr:uid="{00000000-0005-0000-0000-00001B420000}"/>
    <cellStyle name="Normal 3 2 2 3 4 3 3" xfId="16951" xr:uid="{00000000-0005-0000-0000-00001C420000}"/>
    <cellStyle name="Normal 3 2 2 3 4 3 3 2" xfId="16952" xr:uid="{00000000-0005-0000-0000-00001D420000}"/>
    <cellStyle name="Normal 3 2 2 3 4 3 3 2 2" xfId="16953" xr:uid="{00000000-0005-0000-0000-00001E420000}"/>
    <cellStyle name="Normal 3 2 2 3 4 3 3 2 2 2" xfId="16954" xr:uid="{00000000-0005-0000-0000-00001F420000}"/>
    <cellStyle name="Normal 3 2 2 3 4 3 3 2 3" xfId="16955" xr:uid="{00000000-0005-0000-0000-000020420000}"/>
    <cellStyle name="Normal 3 2 2 3 4 3 3 3" xfId="16956" xr:uid="{00000000-0005-0000-0000-000021420000}"/>
    <cellStyle name="Normal 3 2 2 3 4 3 3 3 2" xfId="16957" xr:uid="{00000000-0005-0000-0000-000022420000}"/>
    <cellStyle name="Normal 3 2 2 3 4 3 3 4" xfId="16958" xr:uid="{00000000-0005-0000-0000-000023420000}"/>
    <cellStyle name="Normal 3 2 2 3 4 3 4" xfId="16959" xr:uid="{00000000-0005-0000-0000-000024420000}"/>
    <cellStyle name="Normal 3 2 2 3 4 3 4 2" xfId="16960" xr:uid="{00000000-0005-0000-0000-000025420000}"/>
    <cellStyle name="Normal 3 2 2 3 4 3 4 2 2" xfId="16961" xr:uid="{00000000-0005-0000-0000-000026420000}"/>
    <cellStyle name="Normal 3 2 2 3 4 3 4 2 2 2" xfId="16962" xr:uid="{00000000-0005-0000-0000-000027420000}"/>
    <cellStyle name="Normal 3 2 2 3 4 3 4 2 3" xfId="16963" xr:uid="{00000000-0005-0000-0000-000028420000}"/>
    <cellStyle name="Normal 3 2 2 3 4 3 4 3" xfId="16964" xr:uid="{00000000-0005-0000-0000-000029420000}"/>
    <cellStyle name="Normal 3 2 2 3 4 3 4 3 2" xfId="16965" xr:uid="{00000000-0005-0000-0000-00002A420000}"/>
    <cellStyle name="Normal 3 2 2 3 4 3 4 4" xfId="16966" xr:uid="{00000000-0005-0000-0000-00002B420000}"/>
    <cellStyle name="Normal 3 2 2 3 4 3 5" xfId="16967" xr:uid="{00000000-0005-0000-0000-00002C420000}"/>
    <cellStyle name="Normal 3 2 2 3 4 3 5 2" xfId="16968" xr:uid="{00000000-0005-0000-0000-00002D420000}"/>
    <cellStyle name="Normal 3 2 2 3 4 3 5 2 2" xfId="16969" xr:uid="{00000000-0005-0000-0000-00002E420000}"/>
    <cellStyle name="Normal 3 2 2 3 4 3 5 3" xfId="16970" xr:uid="{00000000-0005-0000-0000-00002F420000}"/>
    <cellStyle name="Normal 3 2 2 3 4 3 6" xfId="16971" xr:uid="{00000000-0005-0000-0000-000030420000}"/>
    <cellStyle name="Normal 3 2 2 3 4 3 6 2" xfId="16972" xr:uid="{00000000-0005-0000-0000-000031420000}"/>
    <cellStyle name="Normal 3 2 2 3 4 3 7" xfId="16973" xr:uid="{00000000-0005-0000-0000-000032420000}"/>
    <cellStyle name="Normal 3 2 2 3 4 3 7 2" xfId="16974" xr:uid="{00000000-0005-0000-0000-000033420000}"/>
    <cellStyle name="Normal 3 2 2 3 4 3 8" xfId="16975" xr:uid="{00000000-0005-0000-0000-000034420000}"/>
    <cellStyle name="Normal 3 2 2 3 4 4" xfId="16976" xr:uid="{00000000-0005-0000-0000-000035420000}"/>
    <cellStyle name="Normal 3 2 2 3 4 4 2" xfId="16977" xr:uid="{00000000-0005-0000-0000-000036420000}"/>
    <cellStyle name="Normal 3 2 2 3 4 4 2 2" xfId="16978" xr:uid="{00000000-0005-0000-0000-000037420000}"/>
    <cellStyle name="Normal 3 2 2 3 4 4 2 2 2" xfId="16979" xr:uid="{00000000-0005-0000-0000-000038420000}"/>
    <cellStyle name="Normal 3 2 2 3 4 4 2 2 2 2" xfId="16980" xr:uid="{00000000-0005-0000-0000-000039420000}"/>
    <cellStyle name="Normal 3 2 2 3 4 4 2 2 3" xfId="16981" xr:uid="{00000000-0005-0000-0000-00003A420000}"/>
    <cellStyle name="Normal 3 2 2 3 4 4 2 3" xfId="16982" xr:uid="{00000000-0005-0000-0000-00003B420000}"/>
    <cellStyle name="Normal 3 2 2 3 4 4 2 3 2" xfId="16983" xr:uid="{00000000-0005-0000-0000-00003C420000}"/>
    <cellStyle name="Normal 3 2 2 3 4 4 2 4" xfId="16984" xr:uid="{00000000-0005-0000-0000-00003D420000}"/>
    <cellStyle name="Normal 3 2 2 3 4 4 3" xfId="16985" xr:uid="{00000000-0005-0000-0000-00003E420000}"/>
    <cellStyle name="Normal 3 2 2 3 4 4 3 2" xfId="16986" xr:uid="{00000000-0005-0000-0000-00003F420000}"/>
    <cellStyle name="Normal 3 2 2 3 4 4 3 2 2" xfId="16987" xr:uid="{00000000-0005-0000-0000-000040420000}"/>
    <cellStyle name="Normal 3 2 2 3 4 4 3 3" xfId="16988" xr:uid="{00000000-0005-0000-0000-000041420000}"/>
    <cellStyle name="Normal 3 2 2 3 4 4 4" xfId="16989" xr:uid="{00000000-0005-0000-0000-000042420000}"/>
    <cellStyle name="Normal 3 2 2 3 4 4 4 2" xfId="16990" xr:uid="{00000000-0005-0000-0000-000043420000}"/>
    <cellStyle name="Normal 3 2 2 3 4 4 5" xfId="16991" xr:uid="{00000000-0005-0000-0000-000044420000}"/>
    <cellStyle name="Normal 3 2 2 3 4 5" xfId="16992" xr:uid="{00000000-0005-0000-0000-000045420000}"/>
    <cellStyle name="Normal 3 2 2 3 4 5 2" xfId="16993" xr:uid="{00000000-0005-0000-0000-000046420000}"/>
    <cellStyle name="Normal 3 2 2 3 4 5 2 2" xfId="16994" xr:uid="{00000000-0005-0000-0000-000047420000}"/>
    <cellStyle name="Normal 3 2 2 3 4 5 2 2 2" xfId="16995" xr:uid="{00000000-0005-0000-0000-000048420000}"/>
    <cellStyle name="Normal 3 2 2 3 4 5 2 3" xfId="16996" xr:uid="{00000000-0005-0000-0000-000049420000}"/>
    <cellStyle name="Normal 3 2 2 3 4 5 3" xfId="16997" xr:uid="{00000000-0005-0000-0000-00004A420000}"/>
    <cellStyle name="Normal 3 2 2 3 4 5 3 2" xfId="16998" xr:uid="{00000000-0005-0000-0000-00004B420000}"/>
    <cellStyle name="Normal 3 2 2 3 4 5 4" xfId="16999" xr:uid="{00000000-0005-0000-0000-00004C420000}"/>
    <cellStyle name="Normal 3 2 2 3 4 6" xfId="17000" xr:uid="{00000000-0005-0000-0000-00004D420000}"/>
    <cellStyle name="Normal 3 2 2 3 4 6 2" xfId="17001" xr:uid="{00000000-0005-0000-0000-00004E420000}"/>
    <cellStyle name="Normal 3 2 2 3 4 6 2 2" xfId="17002" xr:uid="{00000000-0005-0000-0000-00004F420000}"/>
    <cellStyle name="Normal 3 2 2 3 4 6 2 2 2" xfId="17003" xr:uid="{00000000-0005-0000-0000-000050420000}"/>
    <cellStyle name="Normal 3 2 2 3 4 6 2 3" xfId="17004" xr:uid="{00000000-0005-0000-0000-000051420000}"/>
    <cellStyle name="Normal 3 2 2 3 4 6 3" xfId="17005" xr:uid="{00000000-0005-0000-0000-000052420000}"/>
    <cellStyle name="Normal 3 2 2 3 4 6 3 2" xfId="17006" xr:uid="{00000000-0005-0000-0000-000053420000}"/>
    <cellStyle name="Normal 3 2 2 3 4 6 4" xfId="17007" xr:uid="{00000000-0005-0000-0000-000054420000}"/>
    <cellStyle name="Normal 3 2 2 3 4 7" xfId="17008" xr:uid="{00000000-0005-0000-0000-000055420000}"/>
    <cellStyle name="Normal 3 2 2 3 4 7 2" xfId="17009" xr:uid="{00000000-0005-0000-0000-000056420000}"/>
    <cellStyle name="Normal 3 2 2 3 4 7 2 2" xfId="17010" xr:uid="{00000000-0005-0000-0000-000057420000}"/>
    <cellStyle name="Normal 3 2 2 3 4 7 3" xfId="17011" xr:uid="{00000000-0005-0000-0000-000058420000}"/>
    <cellStyle name="Normal 3 2 2 3 4 8" xfId="17012" xr:uid="{00000000-0005-0000-0000-000059420000}"/>
    <cellStyle name="Normal 3 2 2 3 4 8 2" xfId="17013" xr:uid="{00000000-0005-0000-0000-00005A420000}"/>
    <cellStyle name="Normal 3 2 2 3 4 9" xfId="17014" xr:uid="{00000000-0005-0000-0000-00005B420000}"/>
    <cellStyle name="Normal 3 2 2 3 4 9 2" xfId="17015" xr:uid="{00000000-0005-0000-0000-00005C420000}"/>
    <cellStyle name="Normal 3 2 2 3 5" xfId="17016" xr:uid="{00000000-0005-0000-0000-00005D420000}"/>
    <cellStyle name="Normal 3 2 2 3 5 10" xfId="17017" xr:uid="{00000000-0005-0000-0000-00005E420000}"/>
    <cellStyle name="Normal 3 2 2 3 5 2" xfId="17018" xr:uid="{00000000-0005-0000-0000-00005F420000}"/>
    <cellStyle name="Normal 3 2 2 3 5 2 2" xfId="17019" xr:uid="{00000000-0005-0000-0000-000060420000}"/>
    <cellStyle name="Normal 3 2 2 3 5 2 2 2" xfId="17020" xr:uid="{00000000-0005-0000-0000-000061420000}"/>
    <cellStyle name="Normal 3 2 2 3 5 2 2 2 2" xfId="17021" xr:uid="{00000000-0005-0000-0000-000062420000}"/>
    <cellStyle name="Normal 3 2 2 3 5 2 2 2 2 2" xfId="17022" xr:uid="{00000000-0005-0000-0000-000063420000}"/>
    <cellStyle name="Normal 3 2 2 3 5 2 2 2 2 2 2" xfId="17023" xr:uid="{00000000-0005-0000-0000-000064420000}"/>
    <cellStyle name="Normal 3 2 2 3 5 2 2 2 2 2 2 2" xfId="17024" xr:uid="{00000000-0005-0000-0000-000065420000}"/>
    <cellStyle name="Normal 3 2 2 3 5 2 2 2 2 2 3" xfId="17025" xr:uid="{00000000-0005-0000-0000-000066420000}"/>
    <cellStyle name="Normal 3 2 2 3 5 2 2 2 2 3" xfId="17026" xr:uid="{00000000-0005-0000-0000-000067420000}"/>
    <cellStyle name="Normal 3 2 2 3 5 2 2 2 2 3 2" xfId="17027" xr:uid="{00000000-0005-0000-0000-000068420000}"/>
    <cellStyle name="Normal 3 2 2 3 5 2 2 2 2 4" xfId="17028" xr:uid="{00000000-0005-0000-0000-000069420000}"/>
    <cellStyle name="Normal 3 2 2 3 5 2 2 2 3" xfId="17029" xr:uid="{00000000-0005-0000-0000-00006A420000}"/>
    <cellStyle name="Normal 3 2 2 3 5 2 2 2 3 2" xfId="17030" xr:uid="{00000000-0005-0000-0000-00006B420000}"/>
    <cellStyle name="Normal 3 2 2 3 5 2 2 2 3 2 2" xfId="17031" xr:uid="{00000000-0005-0000-0000-00006C420000}"/>
    <cellStyle name="Normal 3 2 2 3 5 2 2 2 3 3" xfId="17032" xr:uid="{00000000-0005-0000-0000-00006D420000}"/>
    <cellStyle name="Normal 3 2 2 3 5 2 2 2 4" xfId="17033" xr:uid="{00000000-0005-0000-0000-00006E420000}"/>
    <cellStyle name="Normal 3 2 2 3 5 2 2 2 4 2" xfId="17034" xr:uid="{00000000-0005-0000-0000-00006F420000}"/>
    <cellStyle name="Normal 3 2 2 3 5 2 2 2 5" xfId="17035" xr:uid="{00000000-0005-0000-0000-000070420000}"/>
    <cellStyle name="Normal 3 2 2 3 5 2 2 3" xfId="17036" xr:uid="{00000000-0005-0000-0000-000071420000}"/>
    <cellStyle name="Normal 3 2 2 3 5 2 2 3 2" xfId="17037" xr:uid="{00000000-0005-0000-0000-000072420000}"/>
    <cellStyle name="Normal 3 2 2 3 5 2 2 3 2 2" xfId="17038" xr:uid="{00000000-0005-0000-0000-000073420000}"/>
    <cellStyle name="Normal 3 2 2 3 5 2 2 3 2 2 2" xfId="17039" xr:uid="{00000000-0005-0000-0000-000074420000}"/>
    <cellStyle name="Normal 3 2 2 3 5 2 2 3 2 3" xfId="17040" xr:uid="{00000000-0005-0000-0000-000075420000}"/>
    <cellStyle name="Normal 3 2 2 3 5 2 2 3 3" xfId="17041" xr:uid="{00000000-0005-0000-0000-000076420000}"/>
    <cellStyle name="Normal 3 2 2 3 5 2 2 3 3 2" xfId="17042" xr:uid="{00000000-0005-0000-0000-000077420000}"/>
    <cellStyle name="Normal 3 2 2 3 5 2 2 3 4" xfId="17043" xr:uid="{00000000-0005-0000-0000-000078420000}"/>
    <cellStyle name="Normal 3 2 2 3 5 2 2 4" xfId="17044" xr:uid="{00000000-0005-0000-0000-000079420000}"/>
    <cellStyle name="Normal 3 2 2 3 5 2 2 4 2" xfId="17045" xr:uid="{00000000-0005-0000-0000-00007A420000}"/>
    <cellStyle name="Normal 3 2 2 3 5 2 2 4 2 2" xfId="17046" xr:uid="{00000000-0005-0000-0000-00007B420000}"/>
    <cellStyle name="Normal 3 2 2 3 5 2 2 4 2 2 2" xfId="17047" xr:uid="{00000000-0005-0000-0000-00007C420000}"/>
    <cellStyle name="Normal 3 2 2 3 5 2 2 4 2 3" xfId="17048" xr:uid="{00000000-0005-0000-0000-00007D420000}"/>
    <cellStyle name="Normal 3 2 2 3 5 2 2 4 3" xfId="17049" xr:uid="{00000000-0005-0000-0000-00007E420000}"/>
    <cellStyle name="Normal 3 2 2 3 5 2 2 4 3 2" xfId="17050" xr:uid="{00000000-0005-0000-0000-00007F420000}"/>
    <cellStyle name="Normal 3 2 2 3 5 2 2 4 4" xfId="17051" xr:uid="{00000000-0005-0000-0000-000080420000}"/>
    <cellStyle name="Normal 3 2 2 3 5 2 2 5" xfId="17052" xr:uid="{00000000-0005-0000-0000-000081420000}"/>
    <cellStyle name="Normal 3 2 2 3 5 2 2 5 2" xfId="17053" xr:uid="{00000000-0005-0000-0000-000082420000}"/>
    <cellStyle name="Normal 3 2 2 3 5 2 2 5 2 2" xfId="17054" xr:uid="{00000000-0005-0000-0000-000083420000}"/>
    <cellStyle name="Normal 3 2 2 3 5 2 2 5 3" xfId="17055" xr:uid="{00000000-0005-0000-0000-000084420000}"/>
    <cellStyle name="Normal 3 2 2 3 5 2 2 6" xfId="17056" xr:uid="{00000000-0005-0000-0000-000085420000}"/>
    <cellStyle name="Normal 3 2 2 3 5 2 2 6 2" xfId="17057" xr:uid="{00000000-0005-0000-0000-000086420000}"/>
    <cellStyle name="Normal 3 2 2 3 5 2 2 7" xfId="17058" xr:uid="{00000000-0005-0000-0000-000087420000}"/>
    <cellStyle name="Normal 3 2 2 3 5 2 2 7 2" xfId="17059" xr:uid="{00000000-0005-0000-0000-000088420000}"/>
    <cellStyle name="Normal 3 2 2 3 5 2 2 8" xfId="17060" xr:uid="{00000000-0005-0000-0000-000089420000}"/>
    <cellStyle name="Normal 3 2 2 3 5 2 3" xfId="17061" xr:uid="{00000000-0005-0000-0000-00008A420000}"/>
    <cellStyle name="Normal 3 2 2 3 5 2 3 2" xfId="17062" xr:uid="{00000000-0005-0000-0000-00008B420000}"/>
    <cellStyle name="Normal 3 2 2 3 5 2 3 2 2" xfId="17063" xr:uid="{00000000-0005-0000-0000-00008C420000}"/>
    <cellStyle name="Normal 3 2 2 3 5 2 3 2 2 2" xfId="17064" xr:uid="{00000000-0005-0000-0000-00008D420000}"/>
    <cellStyle name="Normal 3 2 2 3 5 2 3 2 2 2 2" xfId="17065" xr:uid="{00000000-0005-0000-0000-00008E420000}"/>
    <cellStyle name="Normal 3 2 2 3 5 2 3 2 2 3" xfId="17066" xr:uid="{00000000-0005-0000-0000-00008F420000}"/>
    <cellStyle name="Normal 3 2 2 3 5 2 3 2 3" xfId="17067" xr:uid="{00000000-0005-0000-0000-000090420000}"/>
    <cellStyle name="Normal 3 2 2 3 5 2 3 2 3 2" xfId="17068" xr:uid="{00000000-0005-0000-0000-000091420000}"/>
    <cellStyle name="Normal 3 2 2 3 5 2 3 2 4" xfId="17069" xr:uid="{00000000-0005-0000-0000-000092420000}"/>
    <cellStyle name="Normal 3 2 2 3 5 2 3 3" xfId="17070" xr:uid="{00000000-0005-0000-0000-000093420000}"/>
    <cellStyle name="Normal 3 2 2 3 5 2 3 3 2" xfId="17071" xr:uid="{00000000-0005-0000-0000-000094420000}"/>
    <cellStyle name="Normal 3 2 2 3 5 2 3 3 2 2" xfId="17072" xr:uid="{00000000-0005-0000-0000-000095420000}"/>
    <cellStyle name="Normal 3 2 2 3 5 2 3 3 3" xfId="17073" xr:uid="{00000000-0005-0000-0000-000096420000}"/>
    <cellStyle name="Normal 3 2 2 3 5 2 3 4" xfId="17074" xr:uid="{00000000-0005-0000-0000-000097420000}"/>
    <cellStyle name="Normal 3 2 2 3 5 2 3 4 2" xfId="17075" xr:uid="{00000000-0005-0000-0000-000098420000}"/>
    <cellStyle name="Normal 3 2 2 3 5 2 3 5" xfId="17076" xr:uid="{00000000-0005-0000-0000-000099420000}"/>
    <cellStyle name="Normal 3 2 2 3 5 2 4" xfId="17077" xr:uid="{00000000-0005-0000-0000-00009A420000}"/>
    <cellStyle name="Normal 3 2 2 3 5 2 4 2" xfId="17078" xr:uid="{00000000-0005-0000-0000-00009B420000}"/>
    <cellStyle name="Normal 3 2 2 3 5 2 4 2 2" xfId="17079" xr:uid="{00000000-0005-0000-0000-00009C420000}"/>
    <cellStyle name="Normal 3 2 2 3 5 2 4 2 2 2" xfId="17080" xr:uid="{00000000-0005-0000-0000-00009D420000}"/>
    <cellStyle name="Normal 3 2 2 3 5 2 4 2 3" xfId="17081" xr:uid="{00000000-0005-0000-0000-00009E420000}"/>
    <cellStyle name="Normal 3 2 2 3 5 2 4 3" xfId="17082" xr:uid="{00000000-0005-0000-0000-00009F420000}"/>
    <cellStyle name="Normal 3 2 2 3 5 2 4 3 2" xfId="17083" xr:uid="{00000000-0005-0000-0000-0000A0420000}"/>
    <cellStyle name="Normal 3 2 2 3 5 2 4 4" xfId="17084" xr:uid="{00000000-0005-0000-0000-0000A1420000}"/>
    <cellStyle name="Normal 3 2 2 3 5 2 5" xfId="17085" xr:uid="{00000000-0005-0000-0000-0000A2420000}"/>
    <cellStyle name="Normal 3 2 2 3 5 2 5 2" xfId="17086" xr:uid="{00000000-0005-0000-0000-0000A3420000}"/>
    <cellStyle name="Normal 3 2 2 3 5 2 5 2 2" xfId="17087" xr:uid="{00000000-0005-0000-0000-0000A4420000}"/>
    <cellStyle name="Normal 3 2 2 3 5 2 5 2 2 2" xfId="17088" xr:uid="{00000000-0005-0000-0000-0000A5420000}"/>
    <cellStyle name="Normal 3 2 2 3 5 2 5 2 3" xfId="17089" xr:uid="{00000000-0005-0000-0000-0000A6420000}"/>
    <cellStyle name="Normal 3 2 2 3 5 2 5 3" xfId="17090" xr:uid="{00000000-0005-0000-0000-0000A7420000}"/>
    <cellStyle name="Normal 3 2 2 3 5 2 5 3 2" xfId="17091" xr:uid="{00000000-0005-0000-0000-0000A8420000}"/>
    <cellStyle name="Normal 3 2 2 3 5 2 5 4" xfId="17092" xr:uid="{00000000-0005-0000-0000-0000A9420000}"/>
    <cellStyle name="Normal 3 2 2 3 5 2 6" xfId="17093" xr:uid="{00000000-0005-0000-0000-0000AA420000}"/>
    <cellStyle name="Normal 3 2 2 3 5 2 6 2" xfId="17094" xr:uid="{00000000-0005-0000-0000-0000AB420000}"/>
    <cellStyle name="Normal 3 2 2 3 5 2 6 2 2" xfId="17095" xr:uid="{00000000-0005-0000-0000-0000AC420000}"/>
    <cellStyle name="Normal 3 2 2 3 5 2 6 3" xfId="17096" xr:uid="{00000000-0005-0000-0000-0000AD420000}"/>
    <cellStyle name="Normal 3 2 2 3 5 2 7" xfId="17097" xr:uid="{00000000-0005-0000-0000-0000AE420000}"/>
    <cellStyle name="Normal 3 2 2 3 5 2 7 2" xfId="17098" xr:uid="{00000000-0005-0000-0000-0000AF420000}"/>
    <cellStyle name="Normal 3 2 2 3 5 2 8" xfId="17099" xr:uid="{00000000-0005-0000-0000-0000B0420000}"/>
    <cellStyle name="Normal 3 2 2 3 5 2 8 2" xfId="17100" xr:uid="{00000000-0005-0000-0000-0000B1420000}"/>
    <cellStyle name="Normal 3 2 2 3 5 2 9" xfId="17101" xr:uid="{00000000-0005-0000-0000-0000B2420000}"/>
    <cellStyle name="Normal 3 2 2 3 5 3" xfId="17102" xr:uid="{00000000-0005-0000-0000-0000B3420000}"/>
    <cellStyle name="Normal 3 2 2 3 5 3 2" xfId="17103" xr:uid="{00000000-0005-0000-0000-0000B4420000}"/>
    <cellStyle name="Normal 3 2 2 3 5 3 2 2" xfId="17104" xr:uid="{00000000-0005-0000-0000-0000B5420000}"/>
    <cellStyle name="Normal 3 2 2 3 5 3 2 2 2" xfId="17105" xr:uid="{00000000-0005-0000-0000-0000B6420000}"/>
    <cellStyle name="Normal 3 2 2 3 5 3 2 2 2 2" xfId="17106" xr:uid="{00000000-0005-0000-0000-0000B7420000}"/>
    <cellStyle name="Normal 3 2 2 3 5 3 2 2 2 2 2" xfId="17107" xr:uid="{00000000-0005-0000-0000-0000B8420000}"/>
    <cellStyle name="Normal 3 2 2 3 5 3 2 2 2 3" xfId="17108" xr:uid="{00000000-0005-0000-0000-0000B9420000}"/>
    <cellStyle name="Normal 3 2 2 3 5 3 2 2 3" xfId="17109" xr:uid="{00000000-0005-0000-0000-0000BA420000}"/>
    <cellStyle name="Normal 3 2 2 3 5 3 2 2 3 2" xfId="17110" xr:uid="{00000000-0005-0000-0000-0000BB420000}"/>
    <cellStyle name="Normal 3 2 2 3 5 3 2 2 4" xfId="17111" xr:uid="{00000000-0005-0000-0000-0000BC420000}"/>
    <cellStyle name="Normal 3 2 2 3 5 3 2 3" xfId="17112" xr:uid="{00000000-0005-0000-0000-0000BD420000}"/>
    <cellStyle name="Normal 3 2 2 3 5 3 2 3 2" xfId="17113" xr:uid="{00000000-0005-0000-0000-0000BE420000}"/>
    <cellStyle name="Normal 3 2 2 3 5 3 2 3 2 2" xfId="17114" xr:uid="{00000000-0005-0000-0000-0000BF420000}"/>
    <cellStyle name="Normal 3 2 2 3 5 3 2 3 3" xfId="17115" xr:uid="{00000000-0005-0000-0000-0000C0420000}"/>
    <cellStyle name="Normal 3 2 2 3 5 3 2 4" xfId="17116" xr:uid="{00000000-0005-0000-0000-0000C1420000}"/>
    <cellStyle name="Normal 3 2 2 3 5 3 2 4 2" xfId="17117" xr:uid="{00000000-0005-0000-0000-0000C2420000}"/>
    <cellStyle name="Normal 3 2 2 3 5 3 2 5" xfId="17118" xr:uid="{00000000-0005-0000-0000-0000C3420000}"/>
    <cellStyle name="Normal 3 2 2 3 5 3 3" xfId="17119" xr:uid="{00000000-0005-0000-0000-0000C4420000}"/>
    <cellStyle name="Normal 3 2 2 3 5 3 3 2" xfId="17120" xr:uid="{00000000-0005-0000-0000-0000C5420000}"/>
    <cellStyle name="Normal 3 2 2 3 5 3 3 2 2" xfId="17121" xr:uid="{00000000-0005-0000-0000-0000C6420000}"/>
    <cellStyle name="Normal 3 2 2 3 5 3 3 2 2 2" xfId="17122" xr:uid="{00000000-0005-0000-0000-0000C7420000}"/>
    <cellStyle name="Normal 3 2 2 3 5 3 3 2 3" xfId="17123" xr:uid="{00000000-0005-0000-0000-0000C8420000}"/>
    <cellStyle name="Normal 3 2 2 3 5 3 3 3" xfId="17124" xr:uid="{00000000-0005-0000-0000-0000C9420000}"/>
    <cellStyle name="Normal 3 2 2 3 5 3 3 3 2" xfId="17125" xr:uid="{00000000-0005-0000-0000-0000CA420000}"/>
    <cellStyle name="Normal 3 2 2 3 5 3 3 4" xfId="17126" xr:uid="{00000000-0005-0000-0000-0000CB420000}"/>
    <cellStyle name="Normal 3 2 2 3 5 3 4" xfId="17127" xr:uid="{00000000-0005-0000-0000-0000CC420000}"/>
    <cellStyle name="Normal 3 2 2 3 5 3 4 2" xfId="17128" xr:uid="{00000000-0005-0000-0000-0000CD420000}"/>
    <cellStyle name="Normal 3 2 2 3 5 3 4 2 2" xfId="17129" xr:uid="{00000000-0005-0000-0000-0000CE420000}"/>
    <cellStyle name="Normal 3 2 2 3 5 3 4 2 2 2" xfId="17130" xr:uid="{00000000-0005-0000-0000-0000CF420000}"/>
    <cellStyle name="Normal 3 2 2 3 5 3 4 2 3" xfId="17131" xr:uid="{00000000-0005-0000-0000-0000D0420000}"/>
    <cellStyle name="Normal 3 2 2 3 5 3 4 3" xfId="17132" xr:uid="{00000000-0005-0000-0000-0000D1420000}"/>
    <cellStyle name="Normal 3 2 2 3 5 3 4 3 2" xfId="17133" xr:uid="{00000000-0005-0000-0000-0000D2420000}"/>
    <cellStyle name="Normal 3 2 2 3 5 3 4 4" xfId="17134" xr:uid="{00000000-0005-0000-0000-0000D3420000}"/>
    <cellStyle name="Normal 3 2 2 3 5 3 5" xfId="17135" xr:uid="{00000000-0005-0000-0000-0000D4420000}"/>
    <cellStyle name="Normal 3 2 2 3 5 3 5 2" xfId="17136" xr:uid="{00000000-0005-0000-0000-0000D5420000}"/>
    <cellStyle name="Normal 3 2 2 3 5 3 5 2 2" xfId="17137" xr:uid="{00000000-0005-0000-0000-0000D6420000}"/>
    <cellStyle name="Normal 3 2 2 3 5 3 5 3" xfId="17138" xr:uid="{00000000-0005-0000-0000-0000D7420000}"/>
    <cellStyle name="Normal 3 2 2 3 5 3 6" xfId="17139" xr:uid="{00000000-0005-0000-0000-0000D8420000}"/>
    <cellStyle name="Normal 3 2 2 3 5 3 6 2" xfId="17140" xr:uid="{00000000-0005-0000-0000-0000D9420000}"/>
    <cellStyle name="Normal 3 2 2 3 5 3 7" xfId="17141" xr:uid="{00000000-0005-0000-0000-0000DA420000}"/>
    <cellStyle name="Normal 3 2 2 3 5 3 7 2" xfId="17142" xr:uid="{00000000-0005-0000-0000-0000DB420000}"/>
    <cellStyle name="Normal 3 2 2 3 5 3 8" xfId="17143" xr:uid="{00000000-0005-0000-0000-0000DC420000}"/>
    <cellStyle name="Normal 3 2 2 3 5 4" xfId="17144" xr:uid="{00000000-0005-0000-0000-0000DD420000}"/>
    <cellStyle name="Normal 3 2 2 3 5 4 2" xfId="17145" xr:uid="{00000000-0005-0000-0000-0000DE420000}"/>
    <cellStyle name="Normal 3 2 2 3 5 4 2 2" xfId="17146" xr:uid="{00000000-0005-0000-0000-0000DF420000}"/>
    <cellStyle name="Normal 3 2 2 3 5 4 2 2 2" xfId="17147" xr:uid="{00000000-0005-0000-0000-0000E0420000}"/>
    <cellStyle name="Normal 3 2 2 3 5 4 2 2 2 2" xfId="17148" xr:uid="{00000000-0005-0000-0000-0000E1420000}"/>
    <cellStyle name="Normal 3 2 2 3 5 4 2 2 3" xfId="17149" xr:uid="{00000000-0005-0000-0000-0000E2420000}"/>
    <cellStyle name="Normal 3 2 2 3 5 4 2 3" xfId="17150" xr:uid="{00000000-0005-0000-0000-0000E3420000}"/>
    <cellStyle name="Normal 3 2 2 3 5 4 2 3 2" xfId="17151" xr:uid="{00000000-0005-0000-0000-0000E4420000}"/>
    <cellStyle name="Normal 3 2 2 3 5 4 2 4" xfId="17152" xr:uid="{00000000-0005-0000-0000-0000E5420000}"/>
    <cellStyle name="Normal 3 2 2 3 5 4 3" xfId="17153" xr:uid="{00000000-0005-0000-0000-0000E6420000}"/>
    <cellStyle name="Normal 3 2 2 3 5 4 3 2" xfId="17154" xr:uid="{00000000-0005-0000-0000-0000E7420000}"/>
    <cellStyle name="Normal 3 2 2 3 5 4 3 2 2" xfId="17155" xr:uid="{00000000-0005-0000-0000-0000E8420000}"/>
    <cellStyle name="Normal 3 2 2 3 5 4 3 3" xfId="17156" xr:uid="{00000000-0005-0000-0000-0000E9420000}"/>
    <cellStyle name="Normal 3 2 2 3 5 4 4" xfId="17157" xr:uid="{00000000-0005-0000-0000-0000EA420000}"/>
    <cellStyle name="Normal 3 2 2 3 5 4 4 2" xfId="17158" xr:uid="{00000000-0005-0000-0000-0000EB420000}"/>
    <cellStyle name="Normal 3 2 2 3 5 4 5" xfId="17159" xr:uid="{00000000-0005-0000-0000-0000EC420000}"/>
    <cellStyle name="Normal 3 2 2 3 5 5" xfId="17160" xr:uid="{00000000-0005-0000-0000-0000ED420000}"/>
    <cellStyle name="Normal 3 2 2 3 5 5 2" xfId="17161" xr:uid="{00000000-0005-0000-0000-0000EE420000}"/>
    <cellStyle name="Normal 3 2 2 3 5 5 2 2" xfId="17162" xr:uid="{00000000-0005-0000-0000-0000EF420000}"/>
    <cellStyle name="Normal 3 2 2 3 5 5 2 2 2" xfId="17163" xr:uid="{00000000-0005-0000-0000-0000F0420000}"/>
    <cellStyle name="Normal 3 2 2 3 5 5 2 3" xfId="17164" xr:uid="{00000000-0005-0000-0000-0000F1420000}"/>
    <cellStyle name="Normal 3 2 2 3 5 5 3" xfId="17165" xr:uid="{00000000-0005-0000-0000-0000F2420000}"/>
    <cellStyle name="Normal 3 2 2 3 5 5 3 2" xfId="17166" xr:uid="{00000000-0005-0000-0000-0000F3420000}"/>
    <cellStyle name="Normal 3 2 2 3 5 5 4" xfId="17167" xr:uid="{00000000-0005-0000-0000-0000F4420000}"/>
    <cellStyle name="Normal 3 2 2 3 5 6" xfId="17168" xr:uid="{00000000-0005-0000-0000-0000F5420000}"/>
    <cellStyle name="Normal 3 2 2 3 5 6 2" xfId="17169" xr:uid="{00000000-0005-0000-0000-0000F6420000}"/>
    <cellStyle name="Normal 3 2 2 3 5 6 2 2" xfId="17170" xr:uid="{00000000-0005-0000-0000-0000F7420000}"/>
    <cellStyle name="Normal 3 2 2 3 5 6 2 2 2" xfId="17171" xr:uid="{00000000-0005-0000-0000-0000F8420000}"/>
    <cellStyle name="Normal 3 2 2 3 5 6 2 3" xfId="17172" xr:uid="{00000000-0005-0000-0000-0000F9420000}"/>
    <cellStyle name="Normal 3 2 2 3 5 6 3" xfId="17173" xr:uid="{00000000-0005-0000-0000-0000FA420000}"/>
    <cellStyle name="Normal 3 2 2 3 5 6 3 2" xfId="17174" xr:uid="{00000000-0005-0000-0000-0000FB420000}"/>
    <cellStyle name="Normal 3 2 2 3 5 6 4" xfId="17175" xr:uid="{00000000-0005-0000-0000-0000FC420000}"/>
    <cellStyle name="Normal 3 2 2 3 5 7" xfId="17176" xr:uid="{00000000-0005-0000-0000-0000FD420000}"/>
    <cellStyle name="Normal 3 2 2 3 5 7 2" xfId="17177" xr:uid="{00000000-0005-0000-0000-0000FE420000}"/>
    <cellStyle name="Normal 3 2 2 3 5 7 2 2" xfId="17178" xr:uid="{00000000-0005-0000-0000-0000FF420000}"/>
    <cellStyle name="Normal 3 2 2 3 5 7 3" xfId="17179" xr:uid="{00000000-0005-0000-0000-000000430000}"/>
    <cellStyle name="Normal 3 2 2 3 5 8" xfId="17180" xr:uid="{00000000-0005-0000-0000-000001430000}"/>
    <cellStyle name="Normal 3 2 2 3 5 8 2" xfId="17181" xr:uid="{00000000-0005-0000-0000-000002430000}"/>
    <cellStyle name="Normal 3 2 2 3 5 9" xfId="17182" xr:uid="{00000000-0005-0000-0000-000003430000}"/>
    <cellStyle name="Normal 3 2 2 3 5 9 2" xfId="17183" xr:uid="{00000000-0005-0000-0000-000004430000}"/>
    <cellStyle name="Normal 3 2 2 3 6" xfId="17184" xr:uid="{00000000-0005-0000-0000-000005430000}"/>
    <cellStyle name="Normal 3 2 2 3 6 2" xfId="17185" xr:uid="{00000000-0005-0000-0000-000006430000}"/>
    <cellStyle name="Normal 3 2 2 3 6 2 2" xfId="17186" xr:uid="{00000000-0005-0000-0000-000007430000}"/>
    <cellStyle name="Normal 3 2 2 3 6 2 2 2" xfId="17187" xr:uid="{00000000-0005-0000-0000-000008430000}"/>
    <cellStyle name="Normal 3 2 2 3 6 2 2 2 2" xfId="17188" xr:uid="{00000000-0005-0000-0000-000009430000}"/>
    <cellStyle name="Normal 3 2 2 3 6 2 2 2 2 2" xfId="17189" xr:uid="{00000000-0005-0000-0000-00000A430000}"/>
    <cellStyle name="Normal 3 2 2 3 6 2 2 2 2 2 2" xfId="17190" xr:uid="{00000000-0005-0000-0000-00000B430000}"/>
    <cellStyle name="Normal 3 2 2 3 6 2 2 2 2 3" xfId="17191" xr:uid="{00000000-0005-0000-0000-00000C430000}"/>
    <cellStyle name="Normal 3 2 2 3 6 2 2 2 3" xfId="17192" xr:uid="{00000000-0005-0000-0000-00000D430000}"/>
    <cellStyle name="Normal 3 2 2 3 6 2 2 2 3 2" xfId="17193" xr:uid="{00000000-0005-0000-0000-00000E430000}"/>
    <cellStyle name="Normal 3 2 2 3 6 2 2 2 4" xfId="17194" xr:uid="{00000000-0005-0000-0000-00000F430000}"/>
    <cellStyle name="Normal 3 2 2 3 6 2 2 3" xfId="17195" xr:uid="{00000000-0005-0000-0000-000010430000}"/>
    <cellStyle name="Normal 3 2 2 3 6 2 2 3 2" xfId="17196" xr:uid="{00000000-0005-0000-0000-000011430000}"/>
    <cellStyle name="Normal 3 2 2 3 6 2 2 3 2 2" xfId="17197" xr:uid="{00000000-0005-0000-0000-000012430000}"/>
    <cellStyle name="Normal 3 2 2 3 6 2 2 3 3" xfId="17198" xr:uid="{00000000-0005-0000-0000-000013430000}"/>
    <cellStyle name="Normal 3 2 2 3 6 2 2 4" xfId="17199" xr:uid="{00000000-0005-0000-0000-000014430000}"/>
    <cellStyle name="Normal 3 2 2 3 6 2 2 4 2" xfId="17200" xr:uid="{00000000-0005-0000-0000-000015430000}"/>
    <cellStyle name="Normal 3 2 2 3 6 2 2 5" xfId="17201" xr:uid="{00000000-0005-0000-0000-000016430000}"/>
    <cellStyle name="Normal 3 2 2 3 6 2 3" xfId="17202" xr:uid="{00000000-0005-0000-0000-000017430000}"/>
    <cellStyle name="Normal 3 2 2 3 6 2 3 2" xfId="17203" xr:uid="{00000000-0005-0000-0000-000018430000}"/>
    <cellStyle name="Normal 3 2 2 3 6 2 3 2 2" xfId="17204" xr:uid="{00000000-0005-0000-0000-000019430000}"/>
    <cellStyle name="Normal 3 2 2 3 6 2 3 2 2 2" xfId="17205" xr:uid="{00000000-0005-0000-0000-00001A430000}"/>
    <cellStyle name="Normal 3 2 2 3 6 2 3 2 3" xfId="17206" xr:uid="{00000000-0005-0000-0000-00001B430000}"/>
    <cellStyle name="Normal 3 2 2 3 6 2 3 3" xfId="17207" xr:uid="{00000000-0005-0000-0000-00001C430000}"/>
    <cellStyle name="Normal 3 2 2 3 6 2 3 3 2" xfId="17208" xr:uid="{00000000-0005-0000-0000-00001D430000}"/>
    <cellStyle name="Normal 3 2 2 3 6 2 3 4" xfId="17209" xr:uid="{00000000-0005-0000-0000-00001E430000}"/>
    <cellStyle name="Normal 3 2 2 3 6 2 4" xfId="17210" xr:uid="{00000000-0005-0000-0000-00001F430000}"/>
    <cellStyle name="Normal 3 2 2 3 6 2 4 2" xfId="17211" xr:uid="{00000000-0005-0000-0000-000020430000}"/>
    <cellStyle name="Normal 3 2 2 3 6 2 4 2 2" xfId="17212" xr:uid="{00000000-0005-0000-0000-000021430000}"/>
    <cellStyle name="Normal 3 2 2 3 6 2 4 2 2 2" xfId="17213" xr:uid="{00000000-0005-0000-0000-000022430000}"/>
    <cellStyle name="Normal 3 2 2 3 6 2 4 2 3" xfId="17214" xr:uid="{00000000-0005-0000-0000-000023430000}"/>
    <cellStyle name="Normal 3 2 2 3 6 2 4 3" xfId="17215" xr:uid="{00000000-0005-0000-0000-000024430000}"/>
    <cellStyle name="Normal 3 2 2 3 6 2 4 3 2" xfId="17216" xr:uid="{00000000-0005-0000-0000-000025430000}"/>
    <cellStyle name="Normal 3 2 2 3 6 2 4 4" xfId="17217" xr:uid="{00000000-0005-0000-0000-000026430000}"/>
    <cellStyle name="Normal 3 2 2 3 6 2 5" xfId="17218" xr:uid="{00000000-0005-0000-0000-000027430000}"/>
    <cellStyle name="Normal 3 2 2 3 6 2 5 2" xfId="17219" xr:uid="{00000000-0005-0000-0000-000028430000}"/>
    <cellStyle name="Normal 3 2 2 3 6 2 5 2 2" xfId="17220" xr:uid="{00000000-0005-0000-0000-000029430000}"/>
    <cellStyle name="Normal 3 2 2 3 6 2 5 3" xfId="17221" xr:uid="{00000000-0005-0000-0000-00002A430000}"/>
    <cellStyle name="Normal 3 2 2 3 6 2 6" xfId="17222" xr:uid="{00000000-0005-0000-0000-00002B430000}"/>
    <cellStyle name="Normal 3 2 2 3 6 2 6 2" xfId="17223" xr:uid="{00000000-0005-0000-0000-00002C430000}"/>
    <cellStyle name="Normal 3 2 2 3 6 2 7" xfId="17224" xr:uid="{00000000-0005-0000-0000-00002D430000}"/>
    <cellStyle name="Normal 3 2 2 3 6 2 7 2" xfId="17225" xr:uid="{00000000-0005-0000-0000-00002E430000}"/>
    <cellStyle name="Normal 3 2 2 3 6 2 8" xfId="17226" xr:uid="{00000000-0005-0000-0000-00002F430000}"/>
    <cellStyle name="Normal 3 2 2 3 6 3" xfId="17227" xr:uid="{00000000-0005-0000-0000-000030430000}"/>
    <cellStyle name="Normal 3 2 2 3 6 3 2" xfId="17228" xr:uid="{00000000-0005-0000-0000-000031430000}"/>
    <cellStyle name="Normal 3 2 2 3 6 3 2 2" xfId="17229" xr:uid="{00000000-0005-0000-0000-000032430000}"/>
    <cellStyle name="Normal 3 2 2 3 6 3 2 2 2" xfId="17230" xr:uid="{00000000-0005-0000-0000-000033430000}"/>
    <cellStyle name="Normal 3 2 2 3 6 3 2 2 2 2" xfId="17231" xr:uid="{00000000-0005-0000-0000-000034430000}"/>
    <cellStyle name="Normal 3 2 2 3 6 3 2 2 3" xfId="17232" xr:uid="{00000000-0005-0000-0000-000035430000}"/>
    <cellStyle name="Normal 3 2 2 3 6 3 2 3" xfId="17233" xr:uid="{00000000-0005-0000-0000-000036430000}"/>
    <cellStyle name="Normal 3 2 2 3 6 3 2 3 2" xfId="17234" xr:uid="{00000000-0005-0000-0000-000037430000}"/>
    <cellStyle name="Normal 3 2 2 3 6 3 2 4" xfId="17235" xr:uid="{00000000-0005-0000-0000-000038430000}"/>
    <cellStyle name="Normal 3 2 2 3 6 3 3" xfId="17236" xr:uid="{00000000-0005-0000-0000-000039430000}"/>
    <cellStyle name="Normal 3 2 2 3 6 3 3 2" xfId="17237" xr:uid="{00000000-0005-0000-0000-00003A430000}"/>
    <cellStyle name="Normal 3 2 2 3 6 3 3 2 2" xfId="17238" xr:uid="{00000000-0005-0000-0000-00003B430000}"/>
    <cellStyle name="Normal 3 2 2 3 6 3 3 3" xfId="17239" xr:uid="{00000000-0005-0000-0000-00003C430000}"/>
    <cellStyle name="Normal 3 2 2 3 6 3 4" xfId="17240" xr:uid="{00000000-0005-0000-0000-00003D430000}"/>
    <cellStyle name="Normal 3 2 2 3 6 3 4 2" xfId="17241" xr:uid="{00000000-0005-0000-0000-00003E430000}"/>
    <cellStyle name="Normal 3 2 2 3 6 3 5" xfId="17242" xr:uid="{00000000-0005-0000-0000-00003F430000}"/>
    <cellStyle name="Normal 3 2 2 3 6 4" xfId="17243" xr:uid="{00000000-0005-0000-0000-000040430000}"/>
    <cellStyle name="Normal 3 2 2 3 6 4 2" xfId="17244" xr:uid="{00000000-0005-0000-0000-000041430000}"/>
    <cellStyle name="Normal 3 2 2 3 6 4 2 2" xfId="17245" xr:uid="{00000000-0005-0000-0000-000042430000}"/>
    <cellStyle name="Normal 3 2 2 3 6 4 2 2 2" xfId="17246" xr:uid="{00000000-0005-0000-0000-000043430000}"/>
    <cellStyle name="Normal 3 2 2 3 6 4 2 3" xfId="17247" xr:uid="{00000000-0005-0000-0000-000044430000}"/>
    <cellStyle name="Normal 3 2 2 3 6 4 3" xfId="17248" xr:uid="{00000000-0005-0000-0000-000045430000}"/>
    <cellStyle name="Normal 3 2 2 3 6 4 3 2" xfId="17249" xr:uid="{00000000-0005-0000-0000-000046430000}"/>
    <cellStyle name="Normal 3 2 2 3 6 4 4" xfId="17250" xr:uid="{00000000-0005-0000-0000-000047430000}"/>
    <cellStyle name="Normal 3 2 2 3 6 5" xfId="17251" xr:uid="{00000000-0005-0000-0000-000048430000}"/>
    <cellStyle name="Normal 3 2 2 3 6 5 2" xfId="17252" xr:uid="{00000000-0005-0000-0000-000049430000}"/>
    <cellStyle name="Normal 3 2 2 3 6 5 2 2" xfId="17253" xr:uid="{00000000-0005-0000-0000-00004A430000}"/>
    <cellStyle name="Normal 3 2 2 3 6 5 2 2 2" xfId="17254" xr:uid="{00000000-0005-0000-0000-00004B430000}"/>
    <cellStyle name="Normal 3 2 2 3 6 5 2 3" xfId="17255" xr:uid="{00000000-0005-0000-0000-00004C430000}"/>
    <cellStyle name="Normal 3 2 2 3 6 5 3" xfId="17256" xr:uid="{00000000-0005-0000-0000-00004D430000}"/>
    <cellStyle name="Normal 3 2 2 3 6 5 3 2" xfId="17257" xr:uid="{00000000-0005-0000-0000-00004E430000}"/>
    <cellStyle name="Normal 3 2 2 3 6 5 4" xfId="17258" xr:uid="{00000000-0005-0000-0000-00004F430000}"/>
    <cellStyle name="Normal 3 2 2 3 6 6" xfId="17259" xr:uid="{00000000-0005-0000-0000-000050430000}"/>
    <cellStyle name="Normal 3 2 2 3 6 6 2" xfId="17260" xr:uid="{00000000-0005-0000-0000-000051430000}"/>
    <cellStyle name="Normal 3 2 2 3 6 6 2 2" xfId="17261" xr:uid="{00000000-0005-0000-0000-000052430000}"/>
    <cellStyle name="Normal 3 2 2 3 6 6 3" xfId="17262" xr:uid="{00000000-0005-0000-0000-000053430000}"/>
    <cellStyle name="Normal 3 2 2 3 6 7" xfId="17263" xr:uid="{00000000-0005-0000-0000-000054430000}"/>
    <cellStyle name="Normal 3 2 2 3 6 7 2" xfId="17264" xr:uid="{00000000-0005-0000-0000-000055430000}"/>
    <cellStyle name="Normal 3 2 2 3 6 8" xfId="17265" xr:uid="{00000000-0005-0000-0000-000056430000}"/>
    <cellStyle name="Normal 3 2 2 3 6 8 2" xfId="17266" xr:uid="{00000000-0005-0000-0000-000057430000}"/>
    <cellStyle name="Normal 3 2 2 3 6 9" xfId="17267" xr:uid="{00000000-0005-0000-0000-000058430000}"/>
    <cellStyle name="Normal 3 2 2 3 7" xfId="17268" xr:uid="{00000000-0005-0000-0000-000059430000}"/>
    <cellStyle name="Normal 3 2 2 3 7 2" xfId="17269" xr:uid="{00000000-0005-0000-0000-00005A430000}"/>
    <cellStyle name="Normal 3 2 2 3 7 2 2" xfId="17270" xr:uid="{00000000-0005-0000-0000-00005B430000}"/>
    <cellStyle name="Normal 3 2 2 3 7 2 2 2" xfId="17271" xr:uid="{00000000-0005-0000-0000-00005C430000}"/>
    <cellStyle name="Normal 3 2 2 3 7 2 2 2 2" xfId="17272" xr:uid="{00000000-0005-0000-0000-00005D430000}"/>
    <cellStyle name="Normal 3 2 2 3 7 2 2 2 2 2" xfId="17273" xr:uid="{00000000-0005-0000-0000-00005E430000}"/>
    <cellStyle name="Normal 3 2 2 3 7 2 2 2 3" xfId="17274" xr:uid="{00000000-0005-0000-0000-00005F430000}"/>
    <cellStyle name="Normal 3 2 2 3 7 2 2 3" xfId="17275" xr:uid="{00000000-0005-0000-0000-000060430000}"/>
    <cellStyle name="Normal 3 2 2 3 7 2 2 3 2" xfId="17276" xr:uid="{00000000-0005-0000-0000-000061430000}"/>
    <cellStyle name="Normal 3 2 2 3 7 2 2 4" xfId="17277" xr:uid="{00000000-0005-0000-0000-000062430000}"/>
    <cellStyle name="Normal 3 2 2 3 7 2 3" xfId="17278" xr:uid="{00000000-0005-0000-0000-000063430000}"/>
    <cellStyle name="Normal 3 2 2 3 7 2 3 2" xfId="17279" xr:uid="{00000000-0005-0000-0000-000064430000}"/>
    <cellStyle name="Normal 3 2 2 3 7 2 3 2 2" xfId="17280" xr:uid="{00000000-0005-0000-0000-000065430000}"/>
    <cellStyle name="Normal 3 2 2 3 7 2 3 3" xfId="17281" xr:uid="{00000000-0005-0000-0000-000066430000}"/>
    <cellStyle name="Normal 3 2 2 3 7 2 4" xfId="17282" xr:uid="{00000000-0005-0000-0000-000067430000}"/>
    <cellStyle name="Normal 3 2 2 3 7 2 4 2" xfId="17283" xr:uid="{00000000-0005-0000-0000-000068430000}"/>
    <cellStyle name="Normal 3 2 2 3 7 2 5" xfId="17284" xr:uid="{00000000-0005-0000-0000-000069430000}"/>
    <cellStyle name="Normal 3 2 2 3 7 3" xfId="17285" xr:uid="{00000000-0005-0000-0000-00006A430000}"/>
    <cellStyle name="Normal 3 2 2 3 7 3 2" xfId="17286" xr:uid="{00000000-0005-0000-0000-00006B430000}"/>
    <cellStyle name="Normal 3 2 2 3 7 3 2 2" xfId="17287" xr:uid="{00000000-0005-0000-0000-00006C430000}"/>
    <cellStyle name="Normal 3 2 2 3 7 3 2 2 2" xfId="17288" xr:uid="{00000000-0005-0000-0000-00006D430000}"/>
    <cellStyle name="Normal 3 2 2 3 7 3 2 3" xfId="17289" xr:uid="{00000000-0005-0000-0000-00006E430000}"/>
    <cellStyle name="Normal 3 2 2 3 7 3 3" xfId="17290" xr:uid="{00000000-0005-0000-0000-00006F430000}"/>
    <cellStyle name="Normal 3 2 2 3 7 3 3 2" xfId="17291" xr:uid="{00000000-0005-0000-0000-000070430000}"/>
    <cellStyle name="Normal 3 2 2 3 7 3 4" xfId="17292" xr:uid="{00000000-0005-0000-0000-000071430000}"/>
    <cellStyle name="Normal 3 2 2 3 7 4" xfId="17293" xr:uid="{00000000-0005-0000-0000-000072430000}"/>
    <cellStyle name="Normal 3 2 2 3 7 4 2" xfId="17294" xr:uid="{00000000-0005-0000-0000-000073430000}"/>
    <cellStyle name="Normal 3 2 2 3 7 4 2 2" xfId="17295" xr:uid="{00000000-0005-0000-0000-000074430000}"/>
    <cellStyle name="Normal 3 2 2 3 7 4 2 2 2" xfId="17296" xr:uid="{00000000-0005-0000-0000-000075430000}"/>
    <cellStyle name="Normal 3 2 2 3 7 4 2 3" xfId="17297" xr:uid="{00000000-0005-0000-0000-000076430000}"/>
    <cellStyle name="Normal 3 2 2 3 7 4 3" xfId="17298" xr:uid="{00000000-0005-0000-0000-000077430000}"/>
    <cellStyle name="Normal 3 2 2 3 7 4 3 2" xfId="17299" xr:uid="{00000000-0005-0000-0000-000078430000}"/>
    <cellStyle name="Normal 3 2 2 3 7 4 4" xfId="17300" xr:uid="{00000000-0005-0000-0000-000079430000}"/>
    <cellStyle name="Normal 3 2 2 3 7 5" xfId="17301" xr:uid="{00000000-0005-0000-0000-00007A430000}"/>
    <cellStyle name="Normal 3 2 2 3 7 5 2" xfId="17302" xr:uid="{00000000-0005-0000-0000-00007B430000}"/>
    <cellStyle name="Normal 3 2 2 3 7 5 2 2" xfId="17303" xr:uid="{00000000-0005-0000-0000-00007C430000}"/>
    <cellStyle name="Normal 3 2 2 3 7 5 3" xfId="17304" xr:uid="{00000000-0005-0000-0000-00007D430000}"/>
    <cellStyle name="Normal 3 2 2 3 7 6" xfId="17305" xr:uid="{00000000-0005-0000-0000-00007E430000}"/>
    <cellStyle name="Normal 3 2 2 3 7 6 2" xfId="17306" xr:uid="{00000000-0005-0000-0000-00007F430000}"/>
    <cellStyle name="Normal 3 2 2 3 7 7" xfId="17307" xr:uid="{00000000-0005-0000-0000-000080430000}"/>
    <cellStyle name="Normal 3 2 2 3 7 7 2" xfId="17308" xr:uid="{00000000-0005-0000-0000-000081430000}"/>
    <cellStyle name="Normal 3 2 2 3 7 8" xfId="17309" xr:uid="{00000000-0005-0000-0000-000082430000}"/>
    <cellStyle name="Normal 3 2 2 3 8" xfId="17310" xr:uid="{00000000-0005-0000-0000-000083430000}"/>
    <cellStyle name="Normal 3 2 2 3 8 2" xfId="17311" xr:uid="{00000000-0005-0000-0000-000084430000}"/>
    <cellStyle name="Normal 3 2 2 3 8 2 2" xfId="17312" xr:uid="{00000000-0005-0000-0000-000085430000}"/>
    <cellStyle name="Normal 3 2 2 3 8 2 2 2" xfId="17313" xr:uid="{00000000-0005-0000-0000-000086430000}"/>
    <cellStyle name="Normal 3 2 2 3 8 2 2 2 2" xfId="17314" xr:uid="{00000000-0005-0000-0000-000087430000}"/>
    <cellStyle name="Normal 3 2 2 3 8 2 2 2 2 2" xfId="17315" xr:uid="{00000000-0005-0000-0000-000088430000}"/>
    <cellStyle name="Normal 3 2 2 3 8 2 2 2 3" xfId="17316" xr:uid="{00000000-0005-0000-0000-000089430000}"/>
    <cellStyle name="Normal 3 2 2 3 8 2 2 3" xfId="17317" xr:uid="{00000000-0005-0000-0000-00008A430000}"/>
    <cellStyle name="Normal 3 2 2 3 8 2 2 3 2" xfId="17318" xr:uid="{00000000-0005-0000-0000-00008B430000}"/>
    <cellStyle name="Normal 3 2 2 3 8 2 2 4" xfId="17319" xr:uid="{00000000-0005-0000-0000-00008C430000}"/>
    <cellStyle name="Normal 3 2 2 3 8 2 3" xfId="17320" xr:uid="{00000000-0005-0000-0000-00008D430000}"/>
    <cellStyle name="Normal 3 2 2 3 8 2 3 2" xfId="17321" xr:uid="{00000000-0005-0000-0000-00008E430000}"/>
    <cellStyle name="Normal 3 2 2 3 8 2 3 2 2" xfId="17322" xr:uid="{00000000-0005-0000-0000-00008F430000}"/>
    <cellStyle name="Normal 3 2 2 3 8 2 3 3" xfId="17323" xr:uid="{00000000-0005-0000-0000-000090430000}"/>
    <cellStyle name="Normal 3 2 2 3 8 2 4" xfId="17324" xr:uid="{00000000-0005-0000-0000-000091430000}"/>
    <cellStyle name="Normal 3 2 2 3 8 2 4 2" xfId="17325" xr:uid="{00000000-0005-0000-0000-000092430000}"/>
    <cellStyle name="Normal 3 2 2 3 8 2 5" xfId="17326" xr:uid="{00000000-0005-0000-0000-000093430000}"/>
    <cellStyle name="Normal 3 2 2 3 8 3" xfId="17327" xr:uid="{00000000-0005-0000-0000-000094430000}"/>
    <cellStyle name="Normal 3 2 2 3 8 3 2" xfId="17328" xr:uid="{00000000-0005-0000-0000-000095430000}"/>
    <cellStyle name="Normal 3 2 2 3 8 3 2 2" xfId="17329" xr:uid="{00000000-0005-0000-0000-000096430000}"/>
    <cellStyle name="Normal 3 2 2 3 8 3 2 2 2" xfId="17330" xr:uid="{00000000-0005-0000-0000-000097430000}"/>
    <cellStyle name="Normal 3 2 2 3 8 3 2 3" xfId="17331" xr:uid="{00000000-0005-0000-0000-000098430000}"/>
    <cellStyle name="Normal 3 2 2 3 8 3 3" xfId="17332" xr:uid="{00000000-0005-0000-0000-000099430000}"/>
    <cellStyle name="Normal 3 2 2 3 8 3 3 2" xfId="17333" xr:uid="{00000000-0005-0000-0000-00009A430000}"/>
    <cellStyle name="Normal 3 2 2 3 8 3 4" xfId="17334" xr:uid="{00000000-0005-0000-0000-00009B430000}"/>
    <cellStyle name="Normal 3 2 2 3 8 4" xfId="17335" xr:uid="{00000000-0005-0000-0000-00009C430000}"/>
    <cellStyle name="Normal 3 2 2 3 8 4 2" xfId="17336" xr:uid="{00000000-0005-0000-0000-00009D430000}"/>
    <cellStyle name="Normal 3 2 2 3 8 4 2 2" xfId="17337" xr:uid="{00000000-0005-0000-0000-00009E430000}"/>
    <cellStyle name="Normal 3 2 2 3 8 4 2 2 2" xfId="17338" xr:uid="{00000000-0005-0000-0000-00009F430000}"/>
    <cellStyle name="Normal 3 2 2 3 8 4 2 3" xfId="17339" xr:uid="{00000000-0005-0000-0000-0000A0430000}"/>
    <cellStyle name="Normal 3 2 2 3 8 4 3" xfId="17340" xr:uid="{00000000-0005-0000-0000-0000A1430000}"/>
    <cellStyle name="Normal 3 2 2 3 8 4 3 2" xfId="17341" xr:uid="{00000000-0005-0000-0000-0000A2430000}"/>
    <cellStyle name="Normal 3 2 2 3 8 4 4" xfId="17342" xr:uid="{00000000-0005-0000-0000-0000A3430000}"/>
    <cellStyle name="Normal 3 2 2 3 8 5" xfId="17343" xr:uid="{00000000-0005-0000-0000-0000A4430000}"/>
    <cellStyle name="Normal 3 2 2 3 8 5 2" xfId="17344" xr:uid="{00000000-0005-0000-0000-0000A5430000}"/>
    <cellStyle name="Normal 3 2 2 3 8 5 2 2" xfId="17345" xr:uid="{00000000-0005-0000-0000-0000A6430000}"/>
    <cellStyle name="Normal 3 2 2 3 8 5 3" xfId="17346" xr:uid="{00000000-0005-0000-0000-0000A7430000}"/>
    <cellStyle name="Normal 3 2 2 3 8 6" xfId="17347" xr:uid="{00000000-0005-0000-0000-0000A8430000}"/>
    <cellStyle name="Normal 3 2 2 3 8 6 2" xfId="17348" xr:uid="{00000000-0005-0000-0000-0000A9430000}"/>
    <cellStyle name="Normal 3 2 2 3 8 7" xfId="17349" xr:uid="{00000000-0005-0000-0000-0000AA430000}"/>
    <cellStyle name="Normal 3 2 2 3 8 7 2" xfId="17350" xr:uid="{00000000-0005-0000-0000-0000AB430000}"/>
    <cellStyle name="Normal 3 2 2 3 8 8" xfId="17351" xr:uid="{00000000-0005-0000-0000-0000AC430000}"/>
    <cellStyle name="Normal 3 2 2 3 9" xfId="17352" xr:uid="{00000000-0005-0000-0000-0000AD430000}"/>
    <cellStyle name="Normal 3 2 2 3 9 2" xfId="17353" xr:uid="{00000000-0005-0000-0000-0000AE430000}"/>
    <cellStyle name="Normal 3 2 2 3 9 2 2" xfId="17354" xr:uid="{00000000-0005-0000-0000-0000AF430000}"/>
    <cellStyle name="Normal 3 2 2 3 9 2 2 2" xfId="17355" xr:uid="{00000000-0005-0000-0000-0000B0430000}"/>
    <cellStyle name="Normal 3 2 2 3 9 2 2 2 2" xfId="17356" xr:uid="{00000000-0005-0000-0000-0000B1430000}"/>
    <cellStyle name="Normal 3 2 2 3 9 2 2 2 2 2" xfId="17357" xr:uid="{00000000-0005-0000-0000-0000B2430000}"/>
    <cellStyle name="Normal 3 2 2 3 9 2 2 2 3" xfId="17358" xr:uid="{00000000-0005-0000-0000-0000B3430000}"/>
    <cellStyle name="Normal 3 2 2 3 9 2 2 3" xfId="17359" xr:uid="{00000000-0005-0000-0000-0000B4430000}"/>
    <cellStyle name="Normal 3 2 2 3 9 2 2 3 2" xfId="17360" xr:uid="{00000000-0005-0000-0000-0000B5430000}"/>
    <cellStyle name="Normal 3 2 2 3 9 2 2 4" xfId="17361" xr:uid="{00000000-0005-0000-0000-0000B6430000}"/>
    <cellStyle name="Normal 3 2 2 3 9 2 3" xfId="17362" xr:uid="{00000000-0005-0000-0000-0000B7430000}"/>
    <cellStyle name="Normal 3 2 2 3 9 2 3 2" xfId="17363" xr:uid="{00000000-0005-0000-0000-0000B8430000}"/>
    <cellStyle name="Normal 3 2 2 3 9 2 3 2 2" xfId="17364" xr:uid="{00000000-0005-0000-0000-0000B9430000}"/>
    <cellStyle name="Normal 3 2 2 3 9 2 3 3" xfId="17365" xr:uid="{00000000-0005-0000-0000-0000BA430000}"/>
    <cellStyle name="Normal 3 2 2 3 9 2 4" xfId="17366" xr:uid="{00000000-0005-0000-0000-0000BB430000}"/>
    <cellStyle name="Normal 3 2 2 3 9 2 4 2" xfId="17367" xr:uid="{00000000-0005-0000-0000-0000BC430000}"/>
    <cellStyle name="Normal 3 2 2 3 9 2 5" xfId="17368" xr:uid="{00000000-0005-0000-0000-0000BD430000}"/>
    <cellStyle name="Normal 3 2 2 3 9 3" xfId="17369" xr:uid="{00000000-0005-0000-0000-0000BE430000}"/>
    <cellStyle name="Normal 3 2 2 3 9 3 2" xfId="17370" xr:uid="{00000000-0005-0000-0000-0000BF430000}"/>
    <cellStyle name="Normal 3 2 2 3 9 3 2 2" xfId="17371" xr:uid="{00000000-0005-0000-0000-0000C0430000}"/>
    <cellStyle name="Normal 3 2 2 3 9 3 2 2 2" xfId="17372" xr:uid="{00000000-0005-0000-0000-0000C1430000}"/>
    <cellStyle name="Normal 3 2 2 3 9 3 2 3" xfId="17373" xr:uid="{00000000-0005-0000-0000-0000C2430000}"/>
    <cellStyle name="Normal 3 2 2 3 9 3 3" xfId="17374" xr:uid="{00000000-0005-0000-0000-0000C3430000}"/>
    <cellStyle name="Normal 3 2 2 3 9 3 3 2" xfId="17375" xr:uid="{00000000-0005-0000-0000-0000C4430000}"/>
    <cellStyle name="Normal 3 2 2 3 9 3 4" xfId="17376" xr:uid="{00000000-0005-0000-0000-0000C5430000}"/>
    <cellStyle name="Normal 3 2 2 3 9 4" xfId="17377" xr:uid="{00000000-0005-0000-0000-0000C6430000}"/>
    <cellStyle name="Normal 3 2 2 3 9 4 2" xfId="17378" xr:uid="{00000000-0005-0000-0000-0000C7430000}"/>
    <cellStyle name="Normal 3 2 2 3 9 4 2 2" xfId="17379" xr:uid="{00000000-0005-0000-0000-0000C8430000}"/>
    <cellStyle name="Normal 3 2 2 3 9 4 3" xfId="17380" xr:uid="{00000000-0005-0000-0000-0000C9430000}"/>
    <cellStyle name="Normal 3 2 2 3 9 5" xfId="17381" xr:uid="{00000000-0005-0000-0000-0000CA430000}"/>
    <cellStyle name="Normal 3 2 2 3 9 5 2" xfId="17382" xr:uid="{00000000-0005-0000-0000-0000CB430000}"/>
    <cellStyle name="Normal 3 2 2 3 9 6" xfId="17383" xr:uid="{00000000-0005-0000-0000-0000CC430000}"/>
    <cellStyle name="Normal 3 2 2 4" xfId="17384" xr:uid="{00000000-0005-0000-0000-0000CD430000}"/>
    <cellStyle name="Normal 3 2 2 4 10" xfId="17385" xr:uid="{00000000-0005-0000-0000-0000CE430000}"/>
    <cellStyle name="Normal 3 2 2 4 10 2" xfId="17386" xr:uid="{00000000-0005-0000-0000-0000CF430000}"/>
    <cellStyle name="Normal 3 2 2 4 10 2 2" xfId="17387" xr:uid="{00000000-0005-0000-0000-0000D0430000}"/>
    <cellStyle name="Normal 3 2 2 4 10 2 2 2" xfId="17388" xr:uid="{00000000-0005-0000-0000-0000D1430000}"/>
    <cellStyle name="Normal 3 2 2 4 10 2 3" xfId="17389" xr:uid="{00000000-0005-0000-0000-0000D2430000}"/>
    <cellStyle name="Normal 3 2 2 4 10 3" xfId="17390" xr:uid="{00000000-0005-0000-0000-0000D3430000}"/>
    <cellStyle name="Normal 3 2 2 4 10 3 2" xfId="17391" xr:uid="{00000000-0005-0000-0000-0000D4430000}"/>
    <cellStyle name="Normal 3 2 2 4 10 4" xfId="17392" xr:uid="{00000000-0005-0000-0000-0000D5430000}"/>
    <cellStyle name="Normal 3 2 2 4 11" xfId="17393" xr:uid="{00000000-0005-0000-0000-0000D6430000}"/>
    <cellStyle name="Normal 3 2 2 4 11 2" xfId="17394" xr:uid="{00000000-0005-0000-0000-0000D7430000}"/>
    <cellStyle name="Normal 3 2 2 4 11 2 2" xfId="17395" xr:uid="{00000000-0005-0000-0000-0000D8430000}"/>
    <cellStyle name="Normal 3 2 2 4 11 2 2 2" xfId="17396" xr:uid="{00000000-0005-0000-0000-0000D9430000}"/>
    <cellStyle name="Normal 3 2 2 4 11 2 3" xfId="17397" xr:uid="{00000000-0005-0000-0000-0000DA430000}"/>
    <cellStyle name="Normal 3 2 2 4 11 3" xfId="17398" xr:uid="{00000000-0005-0000-0000-0000DB430000}"/>
    <cellStyle name="Normal 3 2 2 4 11 3 2" xfId="17399" xr:uid="{00000000-0005-0000-0000-0000DC430000}"/>
    <cellStyle name="Normal 3 2 2 4 11 4" xfId="17400" xr:uid="{00000000-0005-0000-0000-0000DD430000}"/>
    <cellStyle name="Normal 3 2 2 4 12" xfId="17401" xr:uid="{00000000-0005-0000-0000-0000DE430000}"/>
    <cellStyle name="Normal 3 2 2 4 12 2" xfId="17402" xr:uid="{00000000-0005-0000-0000-0000DF430000}"/>
    <cellStyle name="Normal 3 2 2 4 12 2 2" xfId="17403" xr:uid="{00000000-0005-0000-0000-0000E0430000}"/>
    <cellStyle name="Normal 3 2 2 4 12 2 2 2" xfId="17404" xr:uid="{00000000-0005-0000-0000-0000E1430000}"/>
    <cellStyle name="Normal 3 2 2 4 12 2 3" xfId="17405" xr:uid="{00000000-0005-0000-0000-0000E2430000}"/>
    <cellStyle name="Normal 3 2 2 4 12 3" xfId="17406" xr:uid="{00000000-0005-0000-0000-0000E3430000}"/>
    <cellStyle name="Normal 3 2 2 4 12 3 2" xfId="17407" xr:uid="{00000000-0005-0000-0000-0000E4430000}"/>
    <cellStyle name="Normal 3 2 2 4 12 4" xfId="17408" xr:uid="{00000000-0005-0000-0000-0000E5430000}"/>
    <cellStyle name="Normal 3 2 2 4 13" xfId="17409" xr:uid="{00000000-0005-0000-0000-0000E6430000}"/>
    <cellStyle name="Normal 3 2 2 4 13 2" xfId="17410" xr:uid="{00000000-0005-0000-0000-0000E7430000}"/>
    <cellStyle name="Normal 3 2 2 4 13 2 2" xfId="17411" xr:uid="{00000000-0005-0000-0000-0000E8430000}"/>
    <cellStyle name="Normal 3 2 2 4 13 3" xfId="17412" xr:uid="{00000000-0005-0000-0000-0000E9430000}"/>
    <cellStyle name="Normal 3 2 2 4 14" xfId="17413" xr:uid="{00000000-0005-0000-0000-0000EA430000}"/>
    <cellStyle name="Normal 3 2 2 4 14 2" xfId="17414" xr:uid="{00000000-0005-0000-0000-0000EB430000}"/>
    <cellStyle name="Normal 3 2 2 4 15" xfId="17415" xr:uid="{00000000-0005-0000-0000-0000EC430000}"/>
    <cellStyle name="Normal 3 2 2 4 15 2" xfId="17416" xr:uid="{00000000-0005-0000-0000-0000ED430000}"/>
    <cellStyle name="Normal 3 2 2 4 16" xfId="17417" xr:uid="{00000000-0005-0000-0000-0000EE430000}"/>
    <cellStyle name="Normal 3 2 2 4 2" xfId="17418" xr:uid="{00000000-0005-0000-0000-0000EF430000}"/>
    <cellStyle name="Normal 3 2 2 4 2 10" xfId="17419" xr:uid="{00000000-0005-0000-0000-0000F0430000}"/>
    <cellStyle name="Normal 3 2 2 4 2 2" xfId="17420" xr:uid="{00000000-0005-0000-0000-0000F1430000}"/>
    <cellStyle name="Normal 3 2 2 4 2 2 2" xfId="17421" xr:uid="{00000000-0005-0000-0000-0000F2430000}"/>
    <cellStyle name="Normal 3 2 2 4 2 2 2 2" xfId="17422" xr:uid="{00000000-0005-0000-0000-0000F3430000}"/>
    <cellStyle name="Normal 3 2 2 4 2 2 2 2 2" xfId="17423" xr:uid="{00000000-0005-0000-0000-0000F4430000}"/>
    <cellStyle name="Normal 3 2 2 4 2 2 2 2 2 2" xfId="17424" xr:uid="{00000000-0005-0000-0000-0000F5430000}"/>
    <cellStyle name="Normal 3 2 2 4 2 2 2 2 2 2 2" xfId="17425" xr:uid="{00000000-0005-0000-0000-0000F6430000}"/>
    <cellStyle name="Normal 3 2 2 4 2 2 2 2 2 2 2 2" xfId="17426" xr:uid="{00000000-0005-0000-0000-0000F7430000}"/>
    <cellStyle name="Normal 3 2 2 4 2 2 2 2 2 2 3" xfId="17427" xr:uid="{00000000-0005-0000-0000-0000F8430000}"/>
    <cellStyle name="Normal 3 2 2 4 2 2 2 2 2 3" xfId="17428" xr:uid="{00000000-0005-0000-0000-0000F9430000}"/>
    <cellStyle name="Normal 3 2 2 4 2 2 2 2 2 3 2" xfId="17429" xr:uid="{00000000-0005-0000-0000-0000FA430000}"/>
    <cellStyle name="Normal 3 2 2 4 2 2 2 2 2 4" xfId="17430" xr:uid="{00000000-0005-0000-0000-0000FB430000}"/>
    <cellStyle name="Normal 3 2 2 4 2 2 2 2 3" xfId="17431" xr:uid="{00000000-0005-0000-0000-0000FC430000}"/>
    <cellStyle name="Normal 3 2 2 4 2 2 2 2 3 2" xfId="17432" xr:uid="{00000000-0005-0000-0000-0000FD430000}"/>
    <cellStyle name="Normal 3 2 2 4 2 2 2 2 3 2 2" xfId="17433" xr:uid="{00000000-0005-0000-0000-0000FE430000}"/>
    <cellStyle name="Normal 3 2 2 4 2 2 2 2 3 3" xfId="17434" xr:uid="{00000000-0005-0000-0000-0000FF430000}"/>
    <cellStyle name="Normal 3 2 2 4 2 2 2 2 4" xfId="17435" xr:uid="{00000000-0005-0000-0000-000000440000}"/>
    <cellStyle name="Normal 3 2 2 4 2 2 2 2 4 2" xfId="17436" xr:uid="{00000000-0005-0000-0000-000001440000}"/>
    <cellStyle name="Normal 3 2 2 4 2 2 2 2 5" xfId="17437" xr:uid="{00000000-0005-0000-0000-000002440000}"/>
    <cellStyle name="Normal 3 2 2 4 2 2 2 3" xfId="17438" xr:uid="{00000000-0005-0000-0000-000003440000}"/>
    <cellStyle name="Normal 3 2 2 4 2 2 2 3 2" xfId="17439" xr:uid="{00000000-0005-0000-0000-000004440000}"/>
    <cellStyle name="Normal 3 2 2 4 2 2 2 3 2 2" xfId="17440" xr:uid="{00000000-0005-0000-0000-000005440000}"/>
    <cellStyle name="Normal 3 2 2 4 2 2 2 3 2 2 2" xfId="17441" xr:uid="{00000000-0005-0000-0000-000006440000}"/>
    <cellStyle name="Normal 3 2 2 4 2 2 2 3 2 3" xfId="17442" xr:uid="{00000000-0005-0000-0000-000007440000}"/>
    <cellStyle name="Normal 3 2 2 4 2 2 2 3 3" xfId="17443" xr:uid="{00000000-0005-0000-0000-000008440000}"/>
    <cellStyle name="Normal 3 2 2 4 2 2 2 3 3 2" xfId="17444" xr:uid="{00000000-0005-0000-0000-000009440000}"/>
    <cellStyle name="Normal 3 2 2 4 2 2 2 3 4" xfId="17445" xr:uid="{00000000-0005-0000-0000-00000A440000}"/>
    <cellStyle name="Normal 3 2 2 4 2 2 2 4" xfId="17446" xr:uid="{00000000-0005-0000-0000-00000B440000}"/>
    <cellStyle name="Normal 3 2 2 4 2 2 2 4 2" xfId="17447" xr:uid="{00000000-0005-0000-0000-00000C440000}"/>
    <cellStyle name="Normal 3 2 2 4 2 2 2 4 2 2" xfId="17448" xr:uid="{00000000-0005-0000-0000-00000D440000}"/>
    <cellStyle name="Normal 3 2 2 4 2 2 2 4 2 2 2" xfId="17449" xr:uid="{00000000-0005-0000-0000-00000E440000}"/>
    <cellStyle name="Normal 3 2 2 4 2 2 2 4 2 3" xfId="17450" xr:uid="{00000000-0005-0000-0000-00000F440000}"/>
    <cellStyle name="Normal 3 2 2 4 2 2 2 4 3" xfId="17451" xr:uid="{00000000-0005-0000-0000-000010440000}"/>
    <cellStyle name="Normal 3 2 2 4 2 2 2 4 3 2" xfId="17452" xr:uid="{00000000-0005-0000-0000-000011440000}"/>
    <cellStyle name="Normal 3 2 2 4 2 2 2 4 4" xfId="17453" xr:uid="{00000000-0005-0000-0000-000012440000}"/>
    <cellStyle name="Normal 3 2 2 4 2 2 2 5" xfId="17454" xr:uid="{00000000-0005-0000-0000-000013440000}"/>
    <cellStyle name="Normal 3 2 2 4 2 2 2 5 2" xfId="17455" xr:uid="{00000000-0005-0000-0000-000014440000}"/>
    <cellStyle name="Normal 3 2 2 4 2 2 2 5 2 2" xfId="17456" xr:uid="{00000000-0005-0000-0000-000015440000}"/>
    <cellStyle name="Normal 3 2 2 4 2 2 2 5 3" xfId="17457" xr:uid="{00000000-0005-0000-0000-000016440000}"/>
    <cellStyle name="Normal 3 2 2 4 2 2 2 6" xfId="17458" xr:uid="{00000000-0005-0000-0000-000017440000}"/>
    <cellStyle name="Normal 3 2 2 4 2 2 2 6 2" xfId="17459" xr:uid="{00000000-0005-0000-0000-000018440000}"/>
    <cellStyle name="Normal 3 2 2 4 2 2 2 7" xfId="17460" xr:uid="{00000000-0005-0000-0000-000019440000}"/>
    <cellStyle name="Normal 3 2 2 4 2 2 2 7 2" xfId="17461" xr:uid="{00000000-0005-0000-0000-00001A440000}"/>
    <cellStyle name="Normal 3 2 2 4 2 2 2 8" xfId="17462" xr:uid="{00000000-0005-0000-0000-00001B440000}"/>
    <cellStyle name="Normal 3 2 2 4 2 2 3" xfId="17463" xr:uid="{00000000-0005-0000-0000-00001C440000}"/>
    <cellStyle name="Normal 3 2 2 4 2 2 3 2" xfId="17464" xr:uid="{00000000-0005-0000-0000-00001D440000}"/>
    <cellStyle name="Normal 3 2 2 4 2 2 3 2 2" xfId="17465" xr:uid="{00000000-0005-0000-0000-00001E440000}"/>
    <cellStyle name="Normal 3 2 2 4 2 2 3 2 2 2" xfId="17466" xr:uid="{00000000-0005-0000-0000-00001F440000}"/>
    <cellStyle name="Normal 3 2 2 4 2 2 3 2 2 2 2" xfId="17467" xr:uid="{00000000-0005-0000-0000-000020440000}"/>
    <cellStyle name="Normal 3 2 2 4 2 2 3 2 2 3" xfId="17468" xr:uid="{00000000-0005-0000-0000-000021440000}"/>
    <cellStyle name="Normal 3 2 2 4 2 2 3 2 3" xfId="17469" xr:uid="{00000000-0005-0000-0000-000022440000}"/>
    <cellStyle name="Normal 3 2 2 4 2 2 3 2 3 2" xfId="17470" xr:uid="{00000000-0005-0000-0000-000023440000}"/>
    <cellStyle name="Normal 3 2 2 4 2 2 3 2 4" xfId="17471" xr:uid="{00000000-0005-0000-0000-000024440000}"/>
    <cellStyle name="Normal 3 2 2 4 2 2 3 3" xfId="17472" xr:uid="{00000000-0005-0000-0000-000025440000}"/>
    <cellStyle name="Normal 3 2 2 4 2 2 3 3 2" xfId="17473" xr:uid="{00000000-0005-0000-0000-000026440000}"/>
    <cellStyle name="Normal 3 2 2 4 2 2 3 3 2 2" xfId="17474" xr:uid="{00000000-0005-0000-0000-000027440000}"/>
    <cellStyle name="Normal 3 2 2 4 2 2 3 3 3" xfId="17475" xr:uid="{00000000-0005-0000-0000-000028440000}"/>
    <cellStyle name="Normal 3 2 2 4 2 2 3 4" xfId="17476" xr:uid="{00000000-0005-0000-0000-000029440000}"/>
    <cellStyle name="Normal 3 2 2 4 2 2 3 4 2" xfId="17477" xr:uid="{00000000-0005-0000-0000-00002A440000}"/>
    <cellStyle name="Normal 3 2 2 4 2 2 3 5" xfId="17478" xr:uid="{00000000-0005-0000-0000-00002B440000}"/>
    <cellStyle name="Normal 3 2 2 4 2 2 4" xfId="17479" xr:uid="{00000000-0005-0000-0000-00002C440000}"/>
    <cellStyle name="Normal 3 2 2 4 2 2 4 2" xfId="17480" xr:uid="{00000000-0005-0000-0000-00002D440000}"/>
    <cellStyle name="Normal 3 2 2 4 2 2 4 2 2" xfId="17481" xr:uid="{00000000-0005-0000-0000-00002E440000}"/>
    <cellStyle name="Normal 3 2 2 4 2 2 4 2 2 2" xfId="17482" xr:uid="{00000000-0005-0000-0000-00002F440000}"/>
    <cellStyle name="Normal 3 2 2 4 2 2 4 2 3" xfId="17483" xr:uid="{00000000-0005-0000-0000-000030440000}"/>
    <cellStyle name="Normal 3 2 2 4 2 2 4 3" xfId="17484" xr:uid="{00000000-0005-0000-0000-000031440000}"/>
    <cellStyle name="Normal 3 2 2 4 2 2 4 3 2" xfId="17485" xr:uid="{00000000-0005-0000-0000-000032440000}"/>
    <cellStyle name="Normal 3 2 2 4 2 2 4 4" xfId="17486" xr:uid="{00000000-0005-0000-0000-000033440000}"/>
    <cellStyle name="Normal 3 2 2 4 2 2 5" xfId="17487" xr:uid="{00000000-0005-0000-0000-000034440000}"/>
    <cellStyle name="Normal 3 2 2 4 2 2 5 2" xfId="17488" xr:uid="{00000000-0005-0000-0000-000035440000}"/>
    <cellStyle name="Normal 3 2 2 4 2 2 5 2 2" xfId="17489" xr:uid="{00000000-0005-0000-0000-000036440000}"/>
    <cellStyle name="Normal 3 2 2 4 2 2 5 2 2 2" xfId="17490" xr:uid="{00000000-0005-0000-0000-000037440000}"/>
    <cellStyle name="Normal 3 2 2 4 2 2 5 2 3" xfId="17491" xr:uid="{00000000-0005-0000-0000-000038440000}"/>
    <cellStyle name="Normal 3 2 2 4 2 2 5 3" xfId="17492" xr:uid="{00000000-0005-0000-0000-000039440000}"/>
    <cellStyle name="Normal 3 2 2 4 2 2 5 3 2" xfId="17493" xr:uid="{00000000-0005-0000-0000-00003A440000}"/>
    <cellStyle name="Normal 3 2 2 4 2 2 5 4" xfId="17494" xr:uid="{00000000-0005-0000-0000-00003B440000}"/>
    <cellStyle name="Normal 3 2 2 4 2 2 6" xfId="17495" xr:uid="{00000000-0005-0000-0000-00003C440000}"/>
    <cellStyle name="Normal 3 2 2 4 2 2 6 2" xfId="17496" xr:uid="{00000000-0005-0000-0000-00003D440000}"/>
    <cellStyle name="Normal 3 2 2 4 2 2 6 2 2" xfId="17497" xr:uid="{00000000-0005-0000-0000-00003E440000}"/>
    <cellStyle name="Normal 3 2 2 4 2 2 6 3" xfId="17498" xr:uid="{00000000-0005-0000-0000-00003F440000}"/>
    <cellStyle name="Normal 3 2 2 4 2 2 7" xfId="17499" xr:uid="{00000000-0005-0000-0000-000040440000}"/>
    <cellStyle name="Normal 3 2 2 4 2 2 7 2" xfId="17500" xr:uid="{00000000-0005-0000-0000-000041440000}"/>
    <cellStyle name="Normal 3 2 2 4 2 2 8" xfId="17501" xr:uid="{00000000-0005-0000-0000-000042440000}"/>
    <cellStyle name="Normal 3 2 2 4 2 2 8 2" xfId="17502" xr:uid="{00000000-0005-0000-0000-000043440000}"/>
    <cellStyle name="Normal 3 2 2 4 2 2 9" xfId="17503" xr:uid="{00000000-0005-0000-0000-000044440000}"/>
    <cellStyle name="Normal 3 2 2 4 2 3" xfId="17504" xr:uid="{00000000-0005-0000-0000-000045440000}"/>
    <cellStyle name="Normal 3 2 2 4 2 3 2" xfId="17505" xr:uid="{00000000-0005-0000-0000-000046440000}"/>
    <cellStyle name="Normal 3 2 2 4 2 3 2 2" xfId="17506" xr:uid="{00000000-0005-0000-0000-000047440000}"/>
    <cellStyle name="Normal 3 2 2 4 2 3 2 2 2" xfId="17507" xr:uid="{00000000-0005-0000-0000-000048440000}"/>
    <cellStyle name="Normal 3 2 2 4 2 3 2 2 2 2" xfId="17508" xr:uid="{00000000-0005-0000-0000-000049440000}"/>
    <cellStyle name="Normal 3 2 2 4 2 3 2 2 2 2 2" xfId="17509" xr:uid="{00000000-0005-0000-0000-00004A440000}"/>
    <cellStyle name="Normal 3 2 2 4 2 3 2 2 2 3" xfId="17510" xr:uid="{00000000-0005-0000-0000-00004B440000}"/>
    <cellStyle name="Normal 3 2 2 4 2 3 2 2 3" xfId="17511" xr:uid="{00000000-0005-0000-0000-00004C440000}"/>
    <cellStyle name="Normal 3 2 2 4 2 3 2 2 3 2" xfId="17512" xr:uid="{00000000-0005-0000-0000-00004D440000}"/>
    <cellStyle name="Normal 3 2 2 4 2 3 2 2 4" xfId="17513" xr:uid="{00000000-0005-0000-0000-00004E440000}"/>
    <cellStyle name="Normal 3 2 2 4 2 3 2 3" xfId="17514" xr:uid="{00000000-0005-0000-0000-00004F440000}"/>
    <cellStyle name="Normal 3 2 2 4 2 3 2 3 2" xfId="17515" xr:uid="{00000000-0005-0000-0000-000050440000}"/>
    <cellStyle name="Normal 3 2 2 4 2 3 2 3 2 2" xfId="17516" xr:uid="{00000000-0005-0000-0000-000051440000}"/>
    <cellStyle name="Normal 3 2 2 4 2 3 2 3 3" xfId="17517" xr:uid="{00000000-0005-0000-0000-000052440000}"/>
    <cellStyle name="Normal 3 2 2 4 2 3 2 4" xfId="17518" xr:uid="{00000000-0005-0000-0000-000053440000}"/>
    <cellStyle name="Normal 3 2 2 4 2 3 2 4 2" xfId="17519" xr:uid="{00000000-0005-0000-0000-000054440000}"/>
    <cellStyle name="Normal 3 2 2 4 2 3 2 5" xfId="17520" xr:uid="{00000000-0005-0000-0000-000055440000}"/>
    <cellStyle name="Normal 3 2 2 4 2 3 3" xfId="17521" xr:uid="{00000000-0005-0000-0000-000056440000}"/>
    <cellStyle name="Normal 3 2 2 4 2 3 3 2" xfId="17522" xr:uid="{00000000-0005-0000-0000-000057440000}"/>
    <cellStyle name="Normal 3 2 2 4 2 3 3 2 2" xfId="17523" xr:uid="{00000000-0005-0000-0000-000058440000}"/>
    <cellStyle name="Normal 3 2 2 4 2 3 3 2 2 2" xfId="17524" xr:uid="{00000000-0005-0000-0000-000059440000}"/>
    <cellStyle name="Normal 3 2 2 4 2 3 3 2 3" xfId="17525" xr:uid="{00000000-0005-0000-0000-00005A440000}"/>
    <cellStyle name="Normal 3 2 2 4 2 3 3 3" xfId="17526" xr:uid="{00000000-0005-0000-0000-00005B440000}"/>
    <cellStyle name="Normal 3 2 2 4 2 3 3 3 2" xfId="17527" xr:uid="{00000000-0005-0000-0000-00005C440000}"/>
    <cellStyle name="Normal 3 2 2 4 2 3 3 4" xfId="17528" xr:uid="{00000000-0005-0000-0000-00005D440000}"/>
    <cellStyle name="Normal 3 2 2 4 2 3 4" xfId="17529" xr:uid="{00000000-0005-0000-0000-00005E440000}"/>
    <cellStyle name="Normal 3 2 2 4 2 3 4 2" xfId="17530" xr:uid="{00000000-0005-0000-0000-00005F440000}"/>
    <cellStyle name="Normal 3 2 2 4 2 3 4 2 2" xfId="17531" xr:uid="{00000000-0005-0000-0000-000060440000}"/>
    <cellStyle name="Normal 3 2 2 4 2 3 4 2 2 2" xfId="17532" xr:uid="{00000000-0005-0000-0000-000061440000}"/>
    <cellStyle name="Normal 3 2 2 4 2 3 4 2 3" xfId="17533" xr:uid="{00000000-0005-0000-0000-000062440000}"/>
    <cellStyle name="Normal 3 2 2 4 2 3 4 3" xfId="17534" xr:uid="{00000000-0005-0000-0000-000063440000}"/>
    <cellStyle name="Normal 3 2 2 4 2 3 4 3 2" xfId="17535" xr:uid="{00000000-0005-0000-0000-000064440000}"/>
    <cellStyle name="Normal 3 2 2 4 2 3 4 4" xfId="17536" xr:uid="{00000000-0005-0000-0000-000065440000}"/>
    <cellStyle name="Normal 3 2 2 4 2 3 5" xfId="17537" xr:uid="{00000000-0005-0000-0000-000066440000}"/>
    <cellStyle name="Normal 3 2 2 4 2 3 5 2" xfId="17538" xr:uid="{00000000-0005-0000-0000-000067440000}"/>
    <cellStyle name="Normal 3 2 2 4 2 3 5 2 2" xfId="17539" xr:uid="{00000000-0005-0000-0000-000068440000}"/>
    <cellStyle name="Normal 3 2 2 4 2 3 5 3" xfId="17540" xr:uid="{00000000-0005-0000-0000-000069440000}"/>
    <cellStyle name="Normal 3 2 2 4 2 3 6" xfId="17541" xr:uid="{00000000-0005-0000-0000-00006A440000}"/>
    <cellStyle name="Normal 3 2 2 4 2 3 6 2" xfId="17542" xr:uid="{00000000-0005-0000-0000-00006B440000}"/>
    <cellStyle name="Normal 3 2 2 4 2 3 7" xfId="17543" xr:uid="{00000000-0005-0000-0000-00006C440000}"/>
    <cellStyle name="Normal 3 2 2 4 2 3 7 2" xfId="17544" xr:uid="{00000000-0005-0000-0000-00006D440000}"/>
    <cellStyle name="Normal 3 2 2 4 2 3 8" xfId="17545" xr:uid="{00000000-0005-0000-0000-00006E440000}"/>
    <cellStyle name="Normal 3 2 2 4 2 4" xfId="17546" xr:uid="{00000000-0005-0000-0000-00006F440000}"/>
    <cellStyle name="Normal 3 2 2 4 2 4 2" xfId="17547" xr:uid="{00000000-0005-0000-0000-000070440000}"/>
    <cellStyle name="Normal 3 2 2 4 2 4 2 2" xfId="17548" xr:uid="{00000000-0005-0000-0000-000071440000}"/>
    <cellStyle name="Normal 3 2 2 4 2 4 2 2 2" xfId="17549" xr:uid="{00000000-0005-0000-0000-000072440000}"/>
    <cellStyle name="Normal 3 2 2 4 2 4 2 2 2 2" xfId="17550" xr:uid="{00000000-0005-0000-0000-000073440000}"/>
    <cellStyle name="Normal 3 2 2 4 2 4 2 2 3" xfId="17551" xr:uid="{00000000-0005-0000-0000-000074440000}"/>
    <cellStyle name="Normal 3 2 2 4 2 4 2 3" xfId="17552" xr:uid="{00000000-0005-0000-0000-000075440000}"/>
    <cellStyle name="Normal 3 2 2 4 2 4 2 3 2" xfId="17553" xr:uid="{00000000-0005-0000-0000-000076440000}"/>
    <cellStyle name="Normal 3 2 2 4 2 4 2 4" xfId="17554" xr:uid="{00000000-0005-0000-0000-000077440000}"/>
    <cellStyle name="Normal 3 2 2 4 2 4 3" xfId="17555" xr:uid="{00000000-0005-0000-0000-000078440000}"/>
    <cellStyle name="Normal 3 2 2 4 2 4 3 2" xfId="17556" xr:uid="{00000000-0005-0000-0000-000079440000}"/>
    <cellStyle name="Normal 3 2 2 4 2 4 3 2 2" xfId="17557" xr:uid="{00000000-0005-0000-0000-00007A440000}"/>
    <cellStyle name="Normal 3 2 2 4 2 4 3 3" xfId="17558" xr:uid="{00000000-0005-0000-0000-00007B440000}"/>
    <cellStyle name="Normal 3 2 2 4 2 4 4" xfId="17559" xr:uid="{00000000-0005-0000-0000-00007C440000}"/>
    <cellStyle name="Normal 3 2 2 4 2 4 4 2" xfId="17560" xr:uid="{00000000-0005-0000-0000-00007D440000}"/>
    <cellStyle name="Normal 3 2 2 4 2 4 5" xfId="17561" xr:uid="{00000000-0005-0000-0000-00007E440000}"/>
    <cellStyle name="Normal 3 2 2 4 2 5" xfId="17562" xr:uid="{00000000-0005-0000-0000-00007F440000}"/>
    <cellStyle name="Normal 3 2 2 4 2 5 2" xfId="17563" xr:uid="{00000000-0005-0000-0000-000080440000}"/>
    <cellStyle name="Normal 3 2 2 4 2 5 2 2" xfId="17564" xr:uid="{00000000-0005-0000-0000-000081440000}"/>
    <cellStyle name="Normal 3 2 2 4 2 5 2 2 2" xfId="17565" xr:uid="{00000000-0005-0000-0000-000082440000}"/>
    <cellStyle name="Normal 3 2 2 4 2 5 2 3" xfId="17566" xr:uid="{00000000-0005-0000-0000-000083440000}"/>
    <cellStyle name="Normal 3 2 2 4 2 5 3" xfId="17567" xr:uid="{00000000-0005-0000-0000-000084440000}"/>
    <cellStyle name="Normal 3 2 2 4 2 5 3 2" xfId="17568" xr:uid="{00000000-0005-0000-0000-000085440000}"/>
    <cellStyle name="Normal 3 2 2 4 2 5 4" xfId="17569" xr:uid="{00000000-0005-0000-0000-000086440000}"/>
    <cellStyle name="Normal 3 2 2 4 2 6" xfId="17570" xr:uid="{00000000-0005-0000-0000-000087440000}"/>
    <cellStyle name="Normal 3 2 2 4 2 6 2" xfId="17571" xr:uid="{00000000-0005-0000-0000-000088440000}"/>
    <cellStyle name="Normal 3 2 2 4 2 6 2 2" xfId="17572" xr:uid="{00000000-0005-0000-0000-000089440000}"/>
    <cellStyle name="Normal 3 2 2 4 2 6 2 2 2" xfId="17573" xr:uid="{00000000-0005-0000-0000-00008A440000}"/>
    <cellStyle name="Normal 3 2 2 4 2 6 2 3" xfId="17574" xr:uid="{00000000-0005-0000-0000-00008B440000}"/>
    <cellStyle name="Normal 3 2 2 4 2 6 3" xfId="17575" xr:uid="{00000000-0005-0000-0000-00008C440000}"/>
    <cellStyle name="Normal 3 2 2 4 2 6 3 2" xfId="17576" xr:uid="{00000000-0005-0000-0000-00008D440000}"/>
    <cellStyle name="Normal 3 2 2 4 2 6 4" xfId="17577" xr:uid="{00000000-0005-0000-0000-00008E440000}"/>
    <cellStyle name="Normal 3 2 2 4 2 7" xfId="17578" xr:uid="{00000000-0005-0000-0000-00008F440000}"/>
    <cellStyle name="Normal 3 2 2 4 2 7 2" xfId="17579" xr:uid="{00000000-0005-0000-0000-000090440000}"/>
    <cellStyle name="Normal 3 2 2 4 2 7 2 2" xfId="17580" xr:uid="{00000000-0005-0000-0000-000091440000}"/>
    <cellStyle name="Normal 3 2 2 4 2 7 3" xfId="17581" xr:uid="{00000000-0005-0000-0000-000092440000}"/>
    <cellStyle name="Normal 3 2 2 4 2 8" xfId="17582" xr:uid="{00000000-0005-0000-0000-000093440000}"/>
    <cellStyle name="Normal 3 2 2 4 2 8 2" xfId="17583" xr:uid="{00000000-0005-0000-0000-000094440000}"/>
    <cellStyle name="Normal 3 2 2 4 2 9" xfId="17584" xr:uid="{00000000-0005-0000-0000-000095440000}"/>
    <cellStyle name="Normal 3 2 2 4 2 9 2" xfId="17585" xr:uid="{00000000-0005-0000-0000-000096440000}"/>
    <cellStyle name="Normal 3 2 2 4 3" xfId="17586" xr:uid="{00000000-0005-0000-0000-000097440000}"/>
    <cellStyle name="Normal 3 2 2 4 3 10" xfId="17587" xr:uid="{00000000-0005-0000-0000-000098440000}"/>
    <cellStyle name="Normal 3 2 2 4 3 2" xfId="17588" xr:uid="{00000000-0005-0000-0000-000099440000}"/>
    <cellStyle name="Normal 3 2 2 4 3 2 2" xfId="17589" xr:uid="{00000000-0005-0000-0000-00009A440000}"/>
    <cellStyle name="Normal 3 2 2 4 3 2 2 2" xfId="17590" xr:uid="{00000000-0005-0000-0000-00009B440000}"/>
    <cellStyle name="Normal 3 2 2 4 3 2 2 2 2" xfId="17591" xr:uid="{00000000-0005-0000-0000-00009C440000}"/>
    <cellStyle name="Normal 3 2 2 4 3 2 2 2 2 2" xfId="17592" xr:uid="{00000000-0005-0000-0000-00009D440000}"/>
    <cellStyle name="Normal 3 2 2 4 3 2 2 2 2 2 2" xfId="17593" xr:uid="{00000000-0005-0000-0000-00009E440000}"/>
    <cellStyle name="Normal 3 2 2 4 3 2 2 2 2 2 2 2" xfId="17594" xr:uid="{00000000-0005-0000-0000-00009F440000}"/>
    <cellStyle name="Normal 3 2 2 4 3 2 2 2 2 2 3" xfId="17595" xr:uid="{00000000-0005-0000-0000-0000A0440000}"/>
    <cellStyle name="Normal 3 2 2 4 3 2 2 2 2 3" xfId="17596" xr:uid="{00000000-0005-0000-0000-0000A1440000}"/>
    <cellStyle name="Normal 3 2 2 4 3 2 2 2 2 3 2" xfId="17597" xr:uid="{00000000-0005-0000-0000-0000A2440000}"/>
    <cellStyle name="Normal 3 2 2 4 3 2 2 2 2 4" xfId="17598" xr:uid="{00000000-0005-0000-0000-0000A3440000}"/>
    <cellStyle name="Normal 3 2 2 4 3 2 2 2 3" xfId="17599" xr:uid="{00000000-0005-0000-0000-0000A4440000}"/>
    <cellStyle name="Normal 3 2 2 4 3 2 2 2 3 2" xfId="17600" xr:uid="{00000000-0005-0000-0000-0000A5440000}"/>
    <cellStyle name="Normal 3 2 2 4 3 2 2 2 3 2 2" xfId="17601" xr:uid="{00000000-0005-0000-0000-0000A6440000}"/>
    <cellStyle name="Normal 3 2 2 4 3 2 2 2 3 3" xfId="17602" xr:uid="{00000000-0005-0000-0000-0000A7440000}"/>
    <cellStyle name="Normal 3 2 2 4 3 2 2 2 4" xfId="17603" xr:uid="{00000000-0005-0000-0000-0000A8440000}"/>
    <cellStyle name="Normal 3 2 2 4 3 2 2 2 4 2" xfId="17604" xr:uid="{00000000-0005-0000-0000-0000A9440000}"/>
    <cellStyle name="Normal 3 2 2 4 3 2 2 2 5" xfId="17605" xr:uid="{00000000-0005-0000-0000-0000AA440000}"/>
    <cellStyle name="Normal 3 2 2 4 3 2 2 3" xfId="17606" xr:uid="{00000000-0005-0000-0000-0000AB440000}"/>
    <cellStyle name="Normal 3 2 2 4 3 2 2 3 2" xfId="17607" xr:uid="{00000000-0005-0000-0000-0000AC440000}"/>
    <cellStyle name="Normal 3 2 2 4 3 2 2 3 2 2" xfId="17608" xr:uid="{00000000-0005-0000-0000-0000AD440000}"/>
    <cellStyle name="Normal 3 2 2 4 3 2 2 3 2 2 2" xfId="17609" xr:uid="{00000000-0005-0000-0000-0000AE440000}"/>
    <cellStyle name="Normal 3 2 2 4 3 2 2 3 2 3" xfId="17610" xr:uid="{00000000-0005-0000-0000-0000AF440000}"/>
    <cellStyle name="Normal 3 2 2 4 3 2 2 3 3" xfId="17611" xr:uid="{00000000-0005-0000-0000-0000B0440000}"/>
    <cellStyle name="Normal 3 2 2 4 3 2 2 3 3 2" xfId="17612" xr:uid="{00000000-0005-0000-0000-0000B1440000}"/>
    <cellStyle name="Normal 3 2 2 4 3 2 2 3 4" xfId="17613" xr:uid="{00000000-0005-0000-0000-0000B2440000}"/>
    <cellStyle name="Normal 3 2 2 4 3 2 2 4" xfId="17614" xr:uid="{00000000-0005-0000-0000-0000B3440000}"/>
    <cellStyle name="Normal 3 2 2 4 3 2 2 4 2" xfId="17615" xr:uid="{00000000-0005-0000-0000-0000B4440000}"/>
    <cellStyle name="Normal 3 2 2 4 3 2 2 4 2 2" xfId="17616" xr:uid="{00000000-0005-0000-0000-0000B5440000}"/>
    <cellStyle name="Normal 3 2 2 4 3 2 2 4 2 2 2" xfId="17617" xr:uid="{00000000-0005-0000-0000-0000B6440000}"/>
    <cellStyle name="Normal 3 2 2 4 3 2 2 4 2 3" xfId="17618" xr:uid="{00000000-0005-0000-0000-0000B7440000}"/>
    <cellStyle name="Normal 3 2 2 4 3 2 2 4 3" xfId="17619" xr:uid="{00000000-0005-0000-0000-0000B8440000}"/>
    <cellStyle name="Normal 3 2 2 4 3 2 2 4 3 2" xfId="17620" xr:uid="{00000000-0005-0000-0000-0000B9440000}"/>
    <cellStyle name="Normal 3 2 2 4 3 2 2 4 4" xfId="17621" xr:uid="{00000000-0005-0000-0000-0000BA440000}"/>
    <cellStyle name="Normal 3 2 2 4 3 2 2 5" xfId="17622" xr:uid="{00000000-0005-0000-0000-0000BB440000}"/>
    <cellStyle name="Normal 3 2 2 4 3 2 2 5 2" xfId="17623" xr:uid="{00000000-0005-0000-0000-0000BC440000}"/>
    <cellStyle name="Normal 3 2 2 4 3 2 2 5 2 2" xfId="17624" xr:uid="{00000000-0005-0000-0000-0000BD440000}"/>
    <cellStyle name="Normal 3 2 2 4 3 2 2 5 3" xfId="17625" xr:uid="{00000000-0005-0000-0000-0000BE440000}"/>
    <cellStyle name="Normal 3 2 2 4 3 2 2 6" xfId="17626" xr:uid="{00000000-0005-0000-0000-0000BF440000}"/>
    <cellStyle name="Normal 3 2 2 4 3 2 2 6 2" xfId="17627" xr:uid="{00000000-0005-0000-0000-0000C0440000}"/>
    <cellStyle name="Normal 3 2 2 4 3 2 2 7" xfId="17628" xr:uid="{00000000-0005-0000-0000-0000C1440000}"/>
    <cellStyle name="Normal 3 2 2 4 3 2 2 7 2" xfId="17629" xr:uid="{00000000-0005-0000-0000-0000C2440000}"/>
    <cellStyle name="Normal 3 2 2 4 3 2 2 8" xfId="17630" xr:uid="{00000000-0005-0000-0000-0000C3440000}"/>
    <cellStyle name="Normal 3 2 2 4 3 2 3" xfId="17631" xr:uid="{00000000-0005-0000-0000-0000C4440000}"/>
    <cellStyle name="Normal 3 2 2 4 3 2 3 2" xfId="17632" xr:uid="{00000000-0005-0000-0000-0000C5440000}"/>
    <cellStyle name="Normal 3 2 2 4 3 2 3 2 2" xfId="17633" xr:uid="{00000000-0005-0000-0000-0000C6440000}"/>
    <cellStyle name="Normal 3 2 2 4 3 2 3 2 2 2" xfId="17634" xr:uid="{00000000-0005-0000-0000-0000C7440000}"/>
    <cellStyle name="Normal 3 2 2 4 3 2 3 2 2 2 2" xfId="17635" xr:uid="{00000000-0005-0000-0000-0000C8440000}"/>
    <cellStyle name="Normal 3 2 2 4 3 2 3 2 2 3" xfId="17636" xr:uid="{00000000-0005-0000-0000-0000C9440000}"/>
    <cellStyle name="Normal 3 2 2 4 3 2 3 2 3" xfId="17637" xr:uid="{00000000-0005-0000-0000-0000CA440000}"/>
    <cellStyle name="Normal 3 2 2 4 3 2 3 2 3 2" xfId="17638" xr:uid="{00000000-0005-0000-0000-0000CB440000}"/>
    <cellStyle name="Normal 3 2 2 4 3 2 3 2 4" xfId="17639" xr:uid="{00000000-0005-0000-0000-0000CC440000}"/>
    <cellStyle name="Normal 3 2 2 4 3 2 3 3" xfId="17640" xr:uid="{00000000-0005-0000-0000-0000CD440000}"/>
    <cellStyle name="Normal 3 2 2 4 3 2 3 3 2" xfId="17641" xr:uid="{00000000-0005-0000-0000-0000CE440000}"/>
    <cellStyle name="Normal 3 2 2 4 3 2 3 3 2 2" xfId="17642" xr:uid="{00000000-0005-0000-0000-0000CF440000}"/>
    <cellStyle name="Normal 3 2 2 4 3 2 3 3 3" xfId="17643" xr:uid="{00000000-0005-0000-0000-0000D0440000}"/>
    <cellStyle name="Normal 3 2 2 4 3 2 3 4" xfId="17644" xr:uid="{00000000-0005-0000-0000-0000D1440000}"/>
    <cellStyle name="Normal 3 2 2 4 3 2 3 4 2" xfId="17645" xr:uid="{00000000-0005-0000-0000-0000D2440000}"/>
    <cellStyle name="Normal 3 2 2 4 3 2 3 5" xfId="17646" xr:uid="{00000000-0005-0000-0000-0000D3440000}"/>
    <cellStyle name="Normal 3 2 2 4 3 2 4" xfId="17647" xr:uid="{00000000-0005-0000-0000-0000D4440000}"/>
    <cellStyle name="Normal 3 2 2 4 3 2 4 2" xfId="17648" xr:uid="{00000000-0005-0000-0000-0000D5440000}"/>
    <cellStyle name="Normal 3 2 2 4 3 2 4 2 2" xfId="17649" xr:uid="{00000000-0005-0000-0000-0000D6440000}"/>
    <cellStyle name="Normal 3 2 2 4 3 2 4 2 2 2" xfId="17650" xr:uid="{00000000-0005-0000-0000-0000D7440000}"/>
    <cellStyle name="Normal 3 2 2 4 3 2 4 2 3" xfId="17651" xr:uid="{00000000-0005-0000-0000-0000D8440000}"/>
    <cellStyle name="Normal 3 2 2 4 3 2 4 3" xfId="17652" xr:uid="{00000000-0005-0000-0000-0000D9440000}"/>
    <cellStyle name="Normal 3 2 2 4 3 2 4 3 2" xfId="17653" xr:uid="{00000000-0005-0000-0000-0000DA440000}"/>
    <cellStyle name="Normal 3 2 2 4 3 2 4 4" xfId="17654" xr:uid="{00000000-0005-0000-0000-0000DB440000}"/>
    <cellStyle name="Normal 3 2 2 4 3 2 5" xfId="17655" xr:uid="{00000000-0005-0000-0000-0000DC440000}"/>
    <cellStyle name="Normal 3 2 2 4 3 2 5 2" xfId="17656" xr:uid="{00000000-0005-0000-0000-0000DD440000}"/>
    <cellStyle name="Normal 3 2 2 4 3 2 5 2 2" xfId="17657" xr:uid="{00000000-0005-0000-0000-0000DE440000}"/>
    <cellStyle name="Normal 3 2 2 4 3 2 5 2 2 2" xfId="17658" xr:uid="{00000000-0005-0000-0000-0000DF440000}"/>
    <cellStyle name="Normal 3 2 2 4 3 2 5 2 3" xfId="17659" xr:uid="{00000000-0005-0000-0000-0000E0440000}"/>
    <cellStyle name="Normal 3 2 2 4 3 2 5 3" xfId="17660" xr:uid="{00000000-0005-0000-0000-0000E1440000}"/>
    <cellStyle name="Normal 3 2 2 4 3 2 5 3 2" xfId="17661" xr:uid="{00000000-0005-0000-0000-0000E2440000}"/>
    <cellStyle name="Normal 3 2 2 4 3 2 5 4" xfId="17662" xr:uid="{00000000-0005-0000-0000-0000E3440000}"/>
    <cellStyle name="Normal 3 2 2 4 3 2 6" xfId="17663" xr:uid="{00000000-0005-0000-0000-0000E4440000}"/>
    <cellStyle name="Normal 3 2 2 4 3 2 6 2" xfId="17664" xr:uid="{00000000-0005-0000-0000-0000E5440000}"/>
    <cellStyle name="Normal 3 2 2 4 3 2 6 2 2" xfId="17665" xr:uid="{00000000-0005-0000-0000-0000E6440000}"/>
    <cellStyle name="Normal 3 2 2 4 3 2 6 3" xfId="17666" xr:uid="{00000000-0005-0000-0000-0000E7440000}"/>
    <cellStyle name="Normal 3 2 2 4 3 2 7" xfId="17667" xr:uid="{00000000-0005-0000-0000-0000E8440000}"/>
    <cellStyle name="Normal 3 2 2 4 3 2 7 2" xfId="17668" xr:uid="{00000000-0005-0000-0000-0000E9440000}"/>
    <cellStyle name="Normal 3 2 2 4 3 2 8" xfId="17669" xr:uid="{00000000-0005-0000-0000-0000EA440000}"/>
    <cellStyle name="Normal 3 2 2 4 3 2 8 2" xfId="17670" xr:uid="{00000000-0005-0000-0000-0000EB440000}"/>
    <cellStyle name="Normal 3 2 2 4 3 2 9" xfId="17671" xr:uid="{00000000-0005-0000-0000-0000EC440000}"/>
    <cellStyle name="Normal 3 2 2 4 3 3" xfId="17672" xr:uid="{00000000-0005-0000-0000-0000ED440000}"/>
    <cellStyle name="Normal 3 2 2 4 3 3 2" xfId="17673" xr:uid="{00000000-0005-0000-0000-0000EE440000}"/>
    <cellStyle name="Normal 3 2 2 4 3 3 2 2" xfId="17674" xr:uid="{00000000-0005-0000-0000-0000EF440000}"/>
    <cellStyle name="Normal 3 2 2 4 3 3 2 2 2" xfId="17675" xr:uid="{00000000-0005-0000-0000-0000F0440000}"/>
    <cellStyle name="Normal 3 2 2 4 3 3 2 2 2 2" xfId="17676" xr:uid="{00000000-0005-0000-0000-0000F1440000}"/>
    <cellStyle name="Normal 3 2 2 4 3 3 2 2 2 2 2" xfId="17677" xr:uid="{00000000-0005-0000-0000-0000F2440000}"/>
    <cellStyle name="Normal 3 2 2 4 3 3 2 2 2 3" xfId="17678" xr:uid="{00000000-0005-0000-0000-0000F3440000}"/>
    <cellStyle name="Normal 3 2 2 4 3 3 2 2 3" xfId="17679" xr:uid="{00000000-0005-0000-0000-0000F4440000}"/>
    <cellStyle name="Normal 3 2 2 4 3 3 2 2 3 2" xfId="17680" xr:uid="{00000000-0005-0000-0000-0000F5440000}"/>
    <cellStyle name="Normal 3 2 2 4 3 3 2 2 4" xfId="17681" xr:uid="{00000000-0005-0000-0000-0000F6440000}"/>
    <cellStyle name="Normal 3 2 2 4 3 3 2 3" xfId="17682" xr:uid="{00000000-0005-0000-0000-0000F7440000}"/>
    <cellStyle name="Normal 3 2 2 4 3 3 2 3 2" xfId="17683" xr:uid="{00000000-0005-0000-0000-0000F8440000}"/>
    <cellStyle name="Normal 3 2 2 4 3 3 2 3 2 2" xfId="17684" xr:uid="{00000000-0005-0000-0000-0000F9440000}"/>
    <cellStyle name="Normal 3 2 2 4 3 3 2 3 3" xfId="17685" xr:uid="{00000000-0005-0000-0000-0000FA440000}"/>
    <cellStyle name="Normal 3 2 2 4 3 3 2 4" xfId="17686" xr:uid="{00000000-0005-0000-0000-0000FB440000}"/>
    <cellStyle name="Normal 3 2 2 4 3 3 2 4 2" xfId="17687" xr:uid="{00000000-0005-0000-0000-0000FC440000}"/>
    <cellStyle name="Normal 3 2 2 4 3 3 2 5" xfId="17688" xr:uid="{00000000-0005-0000-0000-0000FD440000}"/>
    <cellStyle name="Normal 3 2 2 4 3 3 3" xfId="17689" xr:uid="{00000000-0005-0000-0000-0000FE440000}"/>
    <cellStyle name="Normal 3 2 2 4 3 3 3 2" xfId="17690" xr:uid="{00000000-0005-0000-0000-0000FF440000}"/>
    <cellStyle name="Normal 3 2 2 4 3 3 3 2 2" xfId="17691" xr:uid="{00000000-0005-0000-0000-000000450000}"/>
    <cellStyle name="Normal 3 2 2 4 3 3 3 2 2 2" xfId="17692" xr:uid="{00000000-0005-0000-0000-000001450000}"/>
    <cellStyle name="Normal 3 2 2 4 3 3 3 2 3" xfId="17693" xr:uid="{00000000-0005-0000-0000-000002450000}"/>
    <cellStyle name="Normal 3 2 2 4 3 3 3 3" xfId="17694" xr:uid="{00000000-0005-0000-0000-000003450000}"/>
    <cellStyle name="Normal 3 2 2 4 3 3 3 3 2" xfId="17695" xr:uid="{00000000-0005-0000-0000-000004450000}"/>
    <cellStyle name="Normal 3 2 2 4 3 3 3 4" xfId="17696" xr:uid="{00000000-0005-0000-0000-000005450000}"/>
    <cellStyle name="Normal 3 2 2 4 3 3 4" xfId="17697" xr:uid="{00000000-0005-0000-0000-000006450000}"/>
    <cellStyle name="Normal 3 2 2 4 3 3 4 2" xfId="17698" xr:uid="{00000000-0005-0000-0000-000007450000}"/>
    <cellStyle name="Normal 3 2 2 4 3 3 4 2 2" xfId="17699" xr:uid="{00000000-0005-0000-0000-000008450000}"/>
    <cellStyle name="Normal 3 2 2 4 3 3 4 2 2 2" xfId="17700" xr:uid="{00000000-0005-0000-0000-000009450000}"/>
    <cellStyle name="Normal 3 2 2 4 3 3 4 2 3" xfId="17701" xr:uid="{00000000-0005-0000-0000-00000A450000}"/>
    <cellStyle name="Normal 3 2 2 4 3 3 4 3" xfId="17702" xr:uid="{00000000-0005-0000-0000-00000B450000}"/>
    <cellStyle name="Normal 3 2 2 4 3 3 4 3 2" xfId="17703" xr:uid="{00000000-0005-0000-0000-00000C450000}"/>
    <cellStyle name="Normal 3 2 2 4 3 3 4 4" xfId="17704" xr:uid="{00000000-0005-0000-0000-00000D450000}"/>
    <cellStyle name="Normal 3 2 2 4 3 3 5" xfId="17705" xr:uid="{00000000-0005-0000-0000-00000E450000}"/>
    <cellStyle name="Normal 3 2 2 4 3 3 5 2" xfId="17706" xr:uid="{00000000-0005-0000-0000-00000F450000}"/>
    <cellStyle name="Normal 3 2 2 4 3 3 5 2 2" xfId="17707" xr:uid="{00000000-0005-0000-0000-000010450000}"/>
    <cellStyle name="Normal 3 2 2 4 3 3 5 3" xfId="17708" xr:uid="{00000000-0005-0000-0000-000011450000}"/>
    <cellStyle name="Normal 3 2 2 4 3 3 6" xfId="17709" xr:uid="{00000000-0005-0000-0000-000012450000}"/>
    <cellStyle name="Normal 3 2 2 4 3 3 6 2" xfId="17710" xr:uid="{00000000-0005-0000-0000-000013450000}"/>
    <cellStyle name="Normal 3 2 2 4 3 3 7" xfId="17711" xr:uid="{00000000-0005-0000-0000-000014450000}"/>
    <cellStyle name="Normal 3 2 2 4 3 3 7 2" xfId="17712" xr:uid="{00000000-0005-0000-0000-000015450000}"/>
    <cellStyle name="Normal 3 2 2 4 3 3 8" xfId="17713" xr:uid="{00000000-0005-0000-0000-000016450000}"/>
    <cellStyle name="Normal 3 2 2 4 3 4" xfId="17714" xr:uid="{00000000-0005-0000-0000-000017450000}"/>
    <cellStyle name="Normal 3 2 2 4 3 4 2" xfId="17715" xr:uid="{00000000-0005-0000-0000-000018450000}"/>
    <cellStyle name="Normal 3 2 2 4 3 4 2 2" xfId="17716" xr:uid="{00000000-0005-0000-0000-000019450000}"/>
    <cellStyle name="Normal 3 2 2 4 3 4 2 2 2" xfId="17717" xr:uid="{00000000-0005-0000-0000-00001A450000}"/>
    <cellStyle name="Normal 3 2 2 4 3 4 2 2 2 2" xfId="17718" xr:uid="{00000000-0005-0000-0000-00001B450000}"/>
    <cellStyle name="Normal 3 2 2 4 3 4 2 2 3" xfId="17719" xr:uid="{00000000-0005-0000-0000-00001C450000}"/>
    <cellStyle name="Normal 3 2 2 4 3 4 2 3" xfId="17720" xr:uid="{00000000-0005-0000-0000-00001D450000}"/>
    <cellStyle name="Normal 3 2 2 4 3 4 2 3 2" xfId="17721" xr:uid="{00000000-0005-0000-0000-00001E450000}"/>
    <cellStyle name="Normal 3 2 2 4 3 4 2 4" xfId="17722" xr:uid="{00000000-0005-0000-0000-00001F450000}"/>
    <cellStyle name="Normal 3 2 2 4 3 4 3" xfId="17723" xr:uid="{00000000-0005-0000-0000-000020450000}"/>
    <cellStyle name="Normal 3 2 2 4 3 4 3 2" xfId="17724" xr:uid="{00000000-0005-0000-0000-000021450000}"/>
    <cellStyle name="Normal 3 2 2 4 3 4 3 2 2" xfId="17725" xr:uid="{00000000-0005-0000-0000-000022450000}"/>
    <cellStyle name="Normal 3 2 2 4 3 4 3 3" xfId="17726" xr:uid="{00000000-0005-0000-0000-000023450000}"/>
    <cellStyle name="Normal 3 2 2 4 3 4 4" xfId="17727" xr:uid="{00000000-0005-0000-0000-000024450000}"/>
    <cellStyle name="Normal 3 2 2 4 3 4 4 2" xfId="17728" xr:uid="{00000000-0005-0000-0000-000025450000}"/>
    <cellStyle name="Normal 3 2 2 4 3 4 5" xfId="17729" xr:uid="{00000000-0005-0000-0000-000026450000}"/>
    <cellStyle name="Normal 3 2 2 4 3 5" xfId="17730" xr:uid="{00000000-0005-0000-0000-000027450000}"/>
    <cellStyle name="Normal 3 2 2 4 3 5 2" xfId="17731" xr:uid="{00000000-0005-0000-0000-000028450000}"/>
    <cellStyle name="Normal 3 2 2 4 3 5 2 2" xfId="17732" xr:uid="{00000000-0005-0000-0000-000029450000}"/>
    <cellStyle name="Normal 3 2 2 4 3 5 2 2 2" xfId="17733" xr:uid="{00000000-0005-0000-0000-00002A450000}"/>
    <cellStyle name="Normal 3 2 2 4 3 5 2 3" xfId="17734" xr:uid="{00000000-0005-0000-0000-00002B450000}"/>
    <cellStyle name="Normal 3 2 2 4 3 5 3" xfId="17735" xr:uid="{00000000-0005-0000-0000-00002C450000}"/>
    <cellStyle name="Normal 3 2 2 4 3 5 3 2" xfId="17736" xr:uid="{00000000-0005-0000-0000-00002D450000}"/>
    <cellStyle name="Normal 3 2 2 4 3 5 4" xfId="17737" xr:uid="{00000000-0005-0000-0000-00002E450000}"/>
    <cellStyle name="Normal 3 2 2 4 3 6" xfId="17738" xr:uid="{00000000-0005-0000-0000-00002F450000}"/>
    <cellStyle name="Normal 3 2 2 4 3 6 2" xfId="17739" xr:uid="{00000000-0005-0000-0000-000030450000}"/>
    <cellStyle name="Normal 3 2 2 4 3 6 2 2" xfId="17740" xr:uid="{00000000-0005-0000-0000-000031450000}"/>
    <cellStyle name="Normal 3 2 2 4 3 6 2 2 2" xfId="17741" xr:uid="{00000000-0005-0000-0000-000032450000}"/>
    <cellStyle name="Normal 3 2 2 4 3 6 2 3" xfId="17742" xr:uid="{00000000-0005-0000-0000-000033450000}"/>
    <cellStyle name="Normal 3 2 2 4 3 6 3" xfId="17743" xr:uid="{00000000-0005-0000-0000-000034450000}"/>
    <cellStyle name="Normal 3 2 2 4 3 6 3 2" xfId="17744" xr:uid="{00000000-0005-0000-0000-000035450000}"/>
    <cellStyle name="Normal 3 2 2 4 3 6 4" xfId="17745" xr:uid="{00000000-0005-0000-0000-000036450000}"/>
    <cellStyle name="Normal 3 2 2 4 3 7" xfId="17746" xr:uid="{00000000-0005-0000-0000-000037450000}"/>
    <cellStyle name="Normal 3 2 2 4 3 7 2" xfId="17747" xr:uid="{00000000-0005-0000-0000-000038450000}"/>
    <cellStyle name="Normal 3 2 2 4 3 7 2 2" xfId="17748" xr:uid="{00000000-0005-0000-0000-000039450000}"/>
    <cellStyle name="Normal 3 2 2 4 3 7 3" xfId="17749" xr:uid="{00000000-0005-0000-0000-00003A450000}"/>
    <cellStyle name="Normal 3 2 2 4 3 8" xfId="17750" xr:uid="{00000000-0005-0000-0000-00003B450000}"/>
    <cellStyle name="Normal 3 2 2 4 3 8 2" xfId="17751" xr:uid="{00000000-0005-0000-0000-00003C450000}"/>
    <cellStyle name="Normal 3 2 2 4 3 9" xfId="17752" xr:uid="{00000000-0005-0000-0000-00003D450000}"/>
    <cellStyle name="Normal 3 2 2 4 3 9 2" xfId="17753" xr:uid="{00000000-0005-0000-0000-00003E450000}"/>
    <cellStyle name="Normal 3 2 2 4 4" xfId="17754" xr:uid="{00000000-0005-0000-0000-00003F450000}"/>
    <cellStyle name="Normal 3 2 2 4 4 10" xfId="17755" xr:uid="{00000000-0005-0000-0000-000040450000}"/>
    <cellStyle name="Normal 3 2 2 4 4 2" xfId="17756" xr:uid="{00000000-0005-0000-0000-000041450000}"/>
    <cellStyle name="Normal 3 2 2 4 4 2 2" xfId="17757" xr:uid="{00000000-0005-0000-0000-000042450000}"/>
    <cellStyle name="Normal 3 2 2 4 4 2 2 2" xfId="17758" xr:uid="{00000000-0005-0000-0000-000043450000}"/>
    <cellStyle name="Normal 3 2 2 4 4 2 2 2 2" xfId="17759" xr:uid="{00000000-0005-0000-0000-000044450000}"/>
    <cellStyle name="Normal 3 2 2 4 4 2 2 2 2 2" xfId="17760" xr:uid="{00000000-0005-0000-0000-000045450000}"/>
    <cellStyle name="Normal 3 2 2 4 4 2 2 2 2 2 2" xfId="17761" xr:uid="{00000000-0005-0000-0000-000046450000}"/>
    <cellStyle name="Normal 3 2 2 4 4 2 2 2 2 2 2 2" xfId="17762" xr:uid="{00000000-0005-0000-0000-000047450000}"/>
    <cellStyle name="Normal 3 2 2 4 4 2 2 2 2 2 3" xfId="17763" xr:uid="{00000000-0005-0000-0000-000048450000}"/>
    <cellStyle name="Normal 3 2 2 4 4 2 2 2 2 3" xfId="17764" xr:uid="{00000000-0005-0000-0000-000049450000}"/>
    <cellStyle name="Normal 3 2 2 4 4 2 2 2 2 3 2" xfId="17765" xr:uid="{00000000-0005-0000-0000-00004A450000}"/>
    <cellStyle name="Normal 3 2 2 4 4 2 2 2 2 4" xfId="17766" xr:uid="{00000000-0005-0000-0000-00004B450000}"/>
    <cellStyle name="Normal 3 2 2 4 4 2 2 2 3" xfId="17767" xr:uid="{00000000-0005-0000-0000-00004C450000}"/>
    <cellStyle name="Normal 3 2 2 4 4 2 2 2 3 2" xfId="17768" xr:uid="{00000000-0005-0000-0000-00004D450000}"/>
    <cellStyle name="Normal 3 2 2 4 4 2 2 2 3 2 2" xfId="17769" xr:uid="{00000000-0005-0000-0000-00004E450000}"/>
    <cellStyle name="Normal 3 2 2 4 4 2 2 2 3 3" xfId="17770" xr:uid="{00000000-0005-0000-0000-00004F450000}"/>
    <cellStyle name="Normal 3 2 2 4 4 2 2 2 4" xfId="17771" xr:uid="{00000000-0005-0000-0000-000050450000}"/>
    <cellStyle name="Normal 3 2 2 4 4 2 2 2 4 2" xfId="17772" xr:uid="{00000000-0005-0000-0000-000051450000}"/>
    <cellStyle name="Normal 3 2 2 4 4 2 2 2 5" xfId="17773" xr:uid="{00000000-0005-0000-0000-000052450000}"/>
    <cellStyle name="Normal 3 2 2 4 4 2 2 3" xfId="17774" xr:uid="{00000000-0005-0000-0000-000053450000}"/>
    <cellStyle name="Normal 3 2 2 4 4 2 2 3 2" xfId="17775" xr:uid="{00000000-0005-0000-0000-000054450000}"/>
    <cellStyle name="Normal 3 2 2 4 4 2 2 3 2 2" xfId="17776" xr:uid="{00000000-0005-0000-0000-000055450000}"/>
    <cellStyle name="Normal 3 2 2 4 4 2 2 3 2 2 2" xfId="17777" xr:uid="{00000000-0005-0000-0000-000056450000}"/>
    <cellStyle name="Normal 3 2 2 4 4 2 2 3 2 3" xfId="17778" xr:uid="{00000000-0005-0000-0000-000057450000}"/>
    <cellStyle name="Normal 3 2 2 4 4 2 2 3 3" xfId="17779" xr:uid="{00000000-0005-0000-0000-000058450000}"/>
    <cellStyle name="Normal 3 2 2 4 4 2 2 3 3 2" xfId="17780" xr:uid="{00000000-0005-0000-0000-000059450000}"/>
    <cellStyle name="Normal 3 2 2 4 4 2 2 3 4" xfId="17781" xr:uid="{00000000-0005-0000-0000-00005A450000}"/>
    <cellStyle name="Normal 3 2 2 4 4 2 2 4" xfId="17782" xr:uid="{00000000-0005-0000-0000-00005B450000}"/>
    <cellStyle name="Normal 3 2 2 4 4 2 2 4 2" xfId="17783" xr:uid="{00000000-0005-0000-0000-00005C450000}"/>
    <cellStyle name="Normal 3 2 2 4 4 2 2 4 2 2" xfId="17784" xr:uid="{00000000-0005-0000-0000-00005D450000}"/>
    <cellStyle name="Normal 3 2 2 4 4 2 2 4 2 2 2" xfId="17785" xr:uid="{00000000-0005-0000-0000-00005E450000}"/>
    <cellStyle name="Normal 3 2 2 4 4 2 2 4 2 3" xfId="17786" xr:uid="{00000000-0005-0000-0000-00005F450000}"/>
    <cellStyle name="Normal 3 2 2 4 4 2 2 4 3" xfId="17787" xr:uid="{00000000-0005-0000-0000-000060450000}"/>
    <cellStyle name="Normal 3 2 2 4 4 2 2 4 3 2" xfId="17788" xr:uid="{00000000-0005-0000-0000-000061450000}"/>
    <cellStyle name="Normal 3 2 2 4 4 2 2 4 4" xfId="17789" xr:uid="{00000000-0005-0000-0000-000062450000}"/>
    <cellStyle name="Normal 3 2 2 4 4 2 2 5" xfId="17790" xr:uid="{00000000-0005-0000-0000-000063450000}"/>
    <cellStyle name="Normal 3 2 2 4 4 2 2 5 2" xfId="17791" xr:uid="{00000000-0005-0000-0000-000064450000}"/>
    <cellStyle name="Normal 3 2 2 4 4 2 2 5 2 2" xfId="17792" xr:uid="{00000000-0005-0000-0000-000065450000}"/>
    <cellStyle name="Normal 3 2 2 4 4 2 2 5 3" xfId="17793" xr:uid="{00000000-0005-0000-0000-000066450000}"/>
    <cellStyle name="Normal 3 2 2 4 4 2 2 6" xfId="17794" xr:uid="{00000000-0005-0000-0000-000067450000}"/>
    <cellStyle name="Normal 3 2 2 4 4 2 2 6 2" xfId="17795" xr:uid="{00000000-0005-0000-0000-000068450000}"/>
    <cellStyle name="Normal 3 2 2 4 4 2 2 7" xfId="17796" xr:uid="{00000000-0005-0000-0000-000069450000}"/>
    <cellStyle name="Normal 3 2 2 4 4 2 2 7 2" xfId="17797" xr:uid="{00000000-0005-0000-0000-00006A450000}"/>
    <cellStyle name="Normal 3 2 2 4 4 2 2 8" xfId="17798" xr:uid="{00000000-0005-0000-0000-00006B450000}"/>
    <cellStyle name="Normal 3 2 2 4 4 2 3" xfId="17799" xr:uid="{00000000-0005-0000-0000-00006C450000}"/>
    <cellStyle name="Normal 3 2 2 4 4 2 3 2" xfId="17800" xr:uid="{00000000-0005-0000-0000-00006D450000}"/>
    <cellStyle name="Normal 3 2 2 4 4 2 3 2 2" xfId="17801" xr:uid="{00000000-0005-0000-0000-00006E450000}"/>
    <cellStyle name="Normal 3 2 2 4 4 2 3 2 2 2" xfId="17802" xr:uid="{00000000-0005-0000-0000-00006F450000}"/>
    <cellStyle name="Normal 3 2 2 4 4 2 3 2 2 2 2" xfId="17803" xr:uid="{00000000-0005-0000-0000-000070450000}"/>
    <cellStyle name="Normal 3 2 2 4 4 2 3 2 2 3" xfId="17804" xr:uid="{00000000-0005-0000-0000-000071450000}"/>
    <cellStyle name="Normal 3 2 2 4 4 2 3 2 3" xfId="17805" xr:uid="{00000000-0005-0000-0000-000072450000}"/>
    <cellStyle name="Normal 3 2 2 4 4 2 3 2 3 2" xfId="17806" xr:uid="{00000000-0005-0000-0000-000073450000}"/>
    <cellStyle name="Normal 3 2 2 4 4 2 3 2 4" xfId="17807" xr:uid="{00000000-0005-0000-0000-000074450000}"/>
    <cellStyle name="Normal 3 2 2 4 4 2 3 3" xfId="17808" xr:uid="{00000000-0005-0000-0000-000075450000}"/>
    <cellStyle name="Normal 3 2 2 4 4 2 3 3 2" xfId="17809" xr:uid="{00000000-0005-0000-0000-000076450000}"/>
    <cellStyle name="Normal 3 2 2 4 4 2 3 3 2 2" xfId="17810" xr:uid="{00000000-0005-0000-0000-000077450000}"/>
    <cellStyle name="Normal 3 2 2 4 4 2 3 3 3" xfId="17811" xr:uid="{00000000-0005-0000-0000-000078450000}"/>
    <cellStyle name="Normal 3 2 2 4 4 2 3 4" xfId="17812" xr:uid="{00000000-0005-0000-0000-000079450000}"/>
    <cellStyle name="Normal 3 2 2 4 4 2 3 4 2" xfId="17813" xr:uid="{00000000-0005-0000-0000-00007A450000}"/>
    <cellStyle name="Normal 3 2 2 4 4 2 3 5" xfId="17814" xr:uid="{00000000-0005-0000-0000-00007B450000}"/>
    <cellStyle name="Normal 3 2 2 4 4 2 4" xfId="17815" xr:uid="{00000000-0005-0000-0000-00007C450000}"/>
    <cellStyle name="Normal 3 2 2 4 4 2 4 2" xfId="17816" xr:uid="{00000000-0005-0000-0000-00007D450000}"/>
    <cellStyle name="Normal 3 2 2 4 4 2 4 2 2" xfId="17817" xr:uid="{00000000-0005-0000-0000-00007E450000}"/>
    <cellStyle name="Normal 3 2 2 4 4 2 4 2 2 2" xfId="17818" xr:uid="{00000000-0005-0000-0000-00007F450000}"/>
    <cellStyle name="Normal 3 2 2 4 4 2 4 2 3" xfId="17819" xr:uid="{00000000-0005-0000-0000-000080450000}"/>
    <cellStyle name="Normal 3 2 2 4 4 2 4 3" xfId="17820" xr:uid="{00000000-0005-0000-0000-000081450000}"/>
    <cellStyle name="Normal 3 2 2 4 4 2 4 3 2" xfId="17821" xr:uid="{00000000-0005-0000-0000-000082450000}"/>
    <cellStyle name="Normal 3 2 2 4 4 2 4 4" xfId="17822" xr:uid="{00000000-0005-0000-0000-000083450000}"/>
    <cellStyle name="Normal 3 2 2 4 4 2 5" xfId="17823" xr:uid="{00000000-0005-0000-0000-000084450000}"/>
    <cellStyle name="Normal 3 2 2 4 4 2 5 2" xfId="17824" xr:uid="{00000000-0005-0000-0000-000085450000}"/>
    <cellStyle name="Normal 3 2 2 4 4 2 5 2 2" xfId="17825" xr:uid="{00000000-0005-0000-0000-000086450000}"/>
    <cellStyle name="Normal 3 2 2 4 4 2 5 2 2 2" xfId="17826" xr:uid="{00000000-0005-0000-0000-000087450000}"/>
    <cellStyle name="Normal 3 2 2 4 4 2 5 2 3" xfId="17827" xr:uid="{00000000-0005-0000-0000-000088450000}"/>
    <cellStyle name="Normal 3 2 2 4 4 2 5 3" xfId="17828" xr:uid="{00000000-0005-0000-0000-000089450000}"/>
    <cellStyle name="Normal 3 2 2 4 4 2 5 3 2" xfId="17829" xr:uid="{00000000-0005-0000-0000-00008A450000}"/>
    <cellStyle name="Normal 3 2 2 4 4 2 5 4" xfId="17830" xr:uid="{00000000-0005-0000-0000-00008B450000}"/>
    <cellStyle name="Normal 3 2 2 4 4 2 6" xfId="17831" xr:uid="{00000000-0005-0000-0000-00008C450000}"/>
    <cellStyle name="Normal 3 2 2 4 4 2 6 2" xfId="17832" xr:uid="{00000000-0005-0000-0000-00008D450000}"/>
    <cellStyle name="Normal 3 2 2 4 4 2 6 2 2" xfId="17833" xr:uid="{00000000-0005-0000-0000-00008E450000}"/>
    <cellStyle name="Normal 3 2 2 4 4 2 6 3" xfId="17834" xr:uid="{00000000-0005-0000-0000-00008F450000}"/>
    <cellStyle name="Normal 3 2 2 4 4 2 7" xfId="17835" xr:uid="{00000000-0005-0000-0000-000090450000}"/>
    <cellStyle name="Normal 3 2 2 4 4 2 7 2" xfId="17836" xr:uid="{00000000-0005-0000-0000-000091450000}"/>
    <cellStyle name="Normal 3 2 2 4 4 2 8" xfId="17837" xr:uid="{00000000-0005-0000-0000-000092450000}"/>
    <cellStyle name="Normal 3 2 2 4 4 2 8 2" xfId="17838" xr:uid="{00000000-0005-0000-0000-000093450000}"/>
    <cellStyle name="Normal 3 2 2 4 4 2 9" xfId="17839" xr:uid="{00000000-0005-0000-0000-000094450000}"/>
    <cellStyle name="Normal 3 2 2 4 4 3" xfId="17840" xr:uid="{00000000-0005-0000-0000-000095450000}"/>
    <cellStyle name="Normal 3 2 2 4 4 3 2" xfId="17841" xr:uid="{00000000-0005-0000-0000-000096450000}"/>
    <cellStyle name="Normal 3 2 2 4 4 3 2 2" xfId="17842" xr:uid="{00000000-0005-0000-0000-000097450000}"/>
    <cellStyle name="Normal 3 2 2 4 4 3 2 2 2" xfId="17843" xr:uid="{00000000-0005-0000-0000-000098450000}"/>
    <cellStyle name="Normal 3 2 2 4 4 3 2 2 2 2" xfId="17844" xr:uid="{00000000-0005-0000-0000-000099450000}"/>
    <cellStyle name="Normal 3 2 2 4 4 3 2 2 2 2 2" xfId="17845" xr:uid="{00000000-0005-0000-0000-00009A450000}"/>
    <cellStyle name="Normal 3 2 2 4 4 3 2 2 2 3" xfId="17846" xr:uid="{00000000-0005-0000-0000-00009B450000}"/>
    <cellStyle name="Normal 3 2 2 4 4 3 2 2 3" xfId="17847" xr:uid="{00000000-0005-0000-0000-00009C450000}"/>
    <cellStyle name="Normal 3 2 2 4 4 3 2 2 3 2" xfId="17848" xr:uid="{00000000-0005-0000-0000-00009D450000}"/>
    <cellStyle name="Normal 3 2 2 4 4 3 2 2 4" xfId="17849" xr:uid="{00000000-0005-0000-0000-00009E450000}"/>
    <cellStyle name="Normal 3 2 2 4 4 3 2 3" xfId="17850" xr:uid="{00000000-0005-0000-0000-00009F450000}"/>
    <cellStyle name="Normal 3 2 2 4 4 3 2 3 2" xfId="17851" xr:uid="{00000000-0005-0000-0000-0000A0450000}"/>
    <cellStyle name="Normal 3 2 2 4 4 3 2 3 2 2" xfId="17852" xr:uid="{00000000-0005-0000-0000-0000A1450000}"/>
    <cellStyle name="Normal 3 2 2 4 4 3 2 3 3" xfId="17853" xr:uid="{00000000-0005-0000-0000-0000A2450000}"/>
    <cellStyle name="Normal 3 2 2 4 4 3 2 4" xfId="17854" xr:uid="{00000000-0005-0000-0000-0000A3450000}"/>
    <cellStyle name="Normal 3 2 2 4 4 3 2 4 2" xfId="17855" xr:uid="{00000000-0005-0000-0000-0000A4450000}"/>
    <cellStyle name="Normal 3 2 2 4 4 3 2 5" xfId="17856" xr:uid="{00000000-0005-0000-0000-0000A5450000}"/>
    <cellStyle name="Normal 3 2 2 4 4 3 3" xfId="17857" xr:uid="{00000000-0005-0000-0000-0000A6450000}"/>
    <cellStyle name="Normal 3 2 2 4 4 3 3 2" xfId="17858" xr:uid="{00000000-0005-0000-0000-0000A7450000}"/>
    <cellStyle name="Normal 3 2 2 4 4 3 3 2 2" xfId="17859" xr:uid="{00000000-0005-0000-0000-0000A8450000}"/>
    <cellStyle name="Normal 3 2 2 4 4 3 3 2 2 2" xfId="17860" xr:uid="{00000000-0005-0000-0000-0000A9450000}"/>
    <cellStyle name="Normal 3 2 2 4 4 3 3 2 3" xfId="17861" xr:uid="{00000000-0005-0000-0000-0000AA450000}"/>
    <cellStyle name="Normal 3 2 2 4 4 3 3 3" xfId="17862" xr:uid="{00000000-0005-0000-0000-0000AB450000}"/>
    <cellStyle name="Normal 3 2 2 4 4 3 3 3 2" xfId="17863" xr:uid="{00000000-0005-0000-0000-0000AC450000}"/>
    <cellStyle name="Normal 3 2 2 4 4 3 3 4" xfId="17864" xr:uid="{00000000-0005-0000-0000-0000AD450000}"/>
    <cellStyle name="Normal 3 2 2 4 4 3 4" xfId="17865" xr:uid="{00000000-0005-0000-0000-0000AE450000}"/>
    <cellStyle name="Normal 3 2 2 4 4 3 4 2" xfId="17866" xr:uid="{00000000-0005-0000-0000-0000AF450000}"/>
    <cellStyle name="Normal 3 2 2 4 4 3 4 2 2" xfId="17867" xr:uid="{00000000-0005-0000-0000-0000B0450000}"/>
    <cellStyle name="Normal 3 2 2 4 4 3 4 2 2 2" xfId="17868" xr:uid="{00000000-0005-0000-0000-0000B1450000}"/>
    <cellStyle name="Normal 3 2 2 4 4 3 4 2 3" xfId="17869" xr:uid="{00000000-0005-0000-0000-0000B2450000}"/>
    <cellStyle name="Normal 3 2 2 4 4 3 4 3" xfId="17870" xr:uid="{00000000-0005-0000-0000-0000B3450000}"/>
    <cellStyle name="Normal 3 2 2 4 4 3 4 3 2" xfId="17871" xr:uid="{00000000-0005-0000-0000-0000B4450000}"/>
    <cellStyle name="Normal 3 2 2 4 4 3 4 4" xfId="17872" xr:uid="{00000000-0005-0000-0000-0000B5450000}"/>
    <cellStyle name="Normal 3 2 2 4 4 3 5" xfId="17873" xr:uid="{00000000-0005-0000-0000-0000B6450000}"/>
    <cellStyle name="Normal 3 2 2 4 4 3 5 2" xfId="17874" xr:uid="{00000000-0005-0000-0000-0000B7450000}"/>
    <cellStyle name="Normal 3 2 2 4 4 3 5 2 2" xfId="17875" xr:uid="{00000000-0005-0000-0000-0000B8450000}"/>
    <cellStyle name="Normal 3 2 2 4 4 3 5 3" xfId="17876" xr:uid="{00000000-0005-0000-0000-0000B9450000}"/>
    <cellStyle name="Normal 3 2 2 4 4 3 6" xfId="17877" xr:uid="{00000000-0005-0000-0000-0000BA450000}"/>
    <cellStyle name="Normal 3 2 2 4 4 3 6 2" xfId="17878" xr:uid="{00000000-0005-0000-0000-0000BB450000}"/>
    <cellStyle name="Normal 3 2 2 4 4 3 7" xfId="17879" xr:uid="{00000000-0005-0000-0000-0000BC450000}"/>
    <cellStyle name="Normal 3 2 2 4 4 3 7 2" xfId="17880" xr:uid="{00000000-0005-0000-0000-0000BD450000}"/>
    <cellStyle name="Normal 3 2 2 4 4 3 8" xfId="17881" xr:uid="{00000000-0005-0000-0000-0000BE450000}"/>
    <cellStyle name="Normal 3 2 2 4 4 4" xfId="17882" xr:uid="{00000000-0005-0000-0000-0000BF450000}"/>
    <cellStyle name="Normal 3 2 2 4 4 4 2" xfId="17883" xr:uid="{00000000-0005-0000-0000-0000C0450000}"/>
    <cellStyle name="Normal 3 2 2 4 4 4 2 2" xfId="17884" xr:uid="{00000000-0005-0000-0000-0000C1450000}"/>
    <cellStyle name="Normal 3 2 2 4 4 4 2 2 2" xfId="17885" xr:uid="{00000000-0005-0000-0000-0000C2450000}"/>
    <cellStyle name="Normal 3 2 2 4 4 4 2 2 2 2" xfId="17886" xr:uid="{00000000-0005-0000-0000-0000C3450000}"/>
    <cellStyle name="Normal 3 2 2 4 4 4 2 2 3" xfId="17887" xr:uid="{00000000-0005-0000-0000-0000C4450000}"/>
    <cellStyle name="Normal 3 2 2 4 4 4 2 3" xfId="17888" xr:uid="{00000000-0005-0000-0000-0000C5450000}"/>
    <cellStyle name="Normal 3 2 2 4 4 4 2 3 2" xfId="17889" xr:uid="{00000000-0005-0000-0000-0000C6450000}"/>
    <cellStyle name="Normal 3 2 2 4 4 4 2 4" xfId="17890" xr:uid="{00000000-0005-0000-0000-0000C7450000}"/>
    <cellStyle name="Normal 3 2 2 4 4 4 3" xfId="17891" xr:uid="{00000000-0005-0000-0000-0000C8450000}"/>
    <cellStyle name="Normal 3 2 2 4 4 4 3 2" xfId="17892" xr:uid="{00000000-0005-0000-0000-0000C9450000}"/>
    <cellStyle name="Normal 3 2 2 4 4 4 3 2 2" xfId="17893" xr:uid="{00000000-0005-0000-0000-0000CA450000}"/>
    <cellStyle name="Normal 3 2 2 4 4 4 3 3" xfId="17894" xr:uid="{00000000-0005-0000-0000-0000CB450000}"/>
    <cellStyle name="Normal 3 2 2 4 4 4 4" xfId="17895" xr:uid="{00000000-0005-0000-0000-0000CC450000}"/>
    <cellStyle name="Normal 3 2 2 4 4 4 4 2" xfId="17896" xr:uid="{00000000-0005-0000-0000-0000CD450000}"/>
    <cellStyle name="Normal 3 2 2 4 4 4 5" xfId="17897" xr:uid="{00000000-0005-0000-0000-0000CE450000}"/>
    <cellStyle name="Normal 3 2 2 4 4 5" xfId="17898" xr:uid="{00000000-0005-0000-0000-0000CF450000}"/>
    <cellStyle name="Normal 3 2 2 4 4 5 2" xfId="17899" xr:uid="{00000000-0005-0000-0000-0000D0450000}"/>
    <cellStyle name="Normal 3 2 2 4 4 5 2 2" xfId="17900" xr:uid="{00000000-0005-0000-0000-0000D1450000}"/>
    <cellStyle name="Normal 3 2 2 4 4 5 2 2 2" xfId="17901" xr:uid="{00000000-0005-0000-0000-0000D2450000}"/>
    <cellStyle name="Normal 3 2 2 4 4 5 2 3" xfId="17902" xr:uid="{00000000-0005-0000-0000-0000D3450000}"/>
    <cellStyle name="Normal 3 2 2 4 4 5 3" xfId="17903" xr:uid="{00000000-0005-0000-0000-0000D4450000}"/>
    <cellStyle name="Normal 3 2 2 4 4 5 3 2" xfId="17904" xr:uid="{00000000-0005-0000-0000-0000D5450000}"/>
    <cellStyle name="Normal 3 2 2 4 4 5 4" xfId="17905" xr:uid="{00000000-0005-0000-0000-0000D6450000}"/>
    <cellStyle name="Normal 3 2 2 4 4 6" xfId="17906" xr:uid="{00000000-0005-0000-0000-0000D7450000}"/>
    <cellStyle name="Normal 3 2 2 4 4 6 2" xfId="17907" xr:uid="{00000000-0005-0000-0000-0000D8450000}"/>
    <cellStyle name="Normal 3 2 2 4 4 6 2 2" xfId="17908" xr:uid="{00000000-0005-0000-0000-0000D9450000}"/>
    <cellStyle name="Normal 3 2 2 4 4 6 2 2 2" xfId="17909" xr:uid="{00000000-0005-0000-0000-0000DA450000}"/>
    <cellStyle name="Normal 3 2 2 4 4 6 2 3" xfId="17910" xr:uid="{00000000-0005-0000-0000-0000DB450000}"/>
    <cellStyle name="Normal 3 2 2 4 4 6 3" xfId="17911" xr:uid="{00000000-0005-0000-0000-0000DC450000}"/>
    <cellStyle name="Normal 3 2 2 4 4 6 3 2" xfId="17912" xr:uid="{00000000-0005-0000-0000-0000DD450000}"/>
    <cellStyle name="Normal 3 2 2 4 4 6 4" xfId="17913" xr:uid="{00000000-0005-0000-0000-0000DE450000}"/>
    <cellStyle name="Normal 3 2 2 4 4 7" xfId="17914" xr:uid="{00000000-0005-0000-0000-0000DF450000}"/>
    <cellStyle name="Normal 3 2 2 4 4 7 2" xfId="17915" xr:uid="{00000000-0005-0000-0000-0000E0450000}"/>
    <cellStyle name="Normal 3 2 2 4 4 7 2 2" xfId="17916" xr:uid="{00000000-0005-0000-0000-0000E1450000}"/>
    <cellStyle name="Normal 3 2 2 4 4 7 3" xfId="17917" xr:uid="{00000000-0005-0000-0000-0000E2450000}"/>
    <cellStyle name="Normal 3 2 2 4 4 8" xfId="17918" xr:uid="{00000000-0005-0000-0000-0000E3450000}"/>
    <cellStyle name="Normal 3 2 2 4 4 8 2" xfId="17919" xr:uid="{00000000-0005-0000-0000-0000E4450000}"/>
    <cellStyle name="Normal 3 2 2 4 4 9" xfId="17920" xr:uid="{00000000-0005-0000-0000-0000E5450000}"/>
    <cellStyle name="Normal 3 2 2 4 4 9 2" xfId="17921" xr:uid="{00000000-0005-0000-0000-0000E6450000}"/>
    <cellStyle name="Normal 3 2 2 4 5" xfId="17922" xr:uid="{00000000-0005-0000-0000-0000E7450000}"/>
    <cellStyle name="Normal 3 2 2 4 5 2" xfId="17923" xr:uid="{00000000-0005-0000-0000-0000E8450000}"/>
    <cellStyle name="Normal 3 2 2 4 5 2 2" xfId="17924" xr:uid="{00000000-0005-0000-0000-0000E9450000}"/>
    <cellStyle name="Normal 3 2 2 4 5 2 2 2" xfId="17925" xr:uid="{00000000-0005-0000-0000-0000EA450000}"/>
    <cellStyle name="Normal 3 2 2 4 5 2 2 2 2" xfId="17926" xr:uid="{00000000-0005-0000-0000-0000EB450000}"/>
    <cellStyle name="Normal 3 2 2 4 5 2 2 2 2 2" xfId="17927" xr:uid="{00000000-0005-0000-0000-0000EC450000}"/>
    <cellStyle name="Normal 3 2 2 4 5 2 2 2 2 2 2" xfId="17928" xr:uid="{00000000-0005-0000-0000-0000ED450000}"/>
    <cellStyle name="Normal 3 2 2 4 5 2 2 2 2 3" xfId="17929" xr:uid="{00000000-0005-0000-0000-0000EE450000}"/>
    <cellStyle name="Normal 3 2 2 4 5 2 2 2 3" xfId="17930" xr:uid="{00000000-0005-0000-0000-0000EF450000}"/>
    <cellStyle name="Normal 3 2 2 4 5 2 2 2 3 2" xfId="17931" xr:uid="{00000000-0005-0000-0000-0000F0450000}"/>
    <cellStyle name="Normal 3 2 2 4 5 2 2 2 4" xfId="17932" xr:uid="{00000000-0005-0000-0000-0000F1450000}"/>
    <cellStyle name="Normal 3 2 2 4 5 2 2 3" xfId="17933" xr:uid="{00000000-0005-0000-0000-0000F2450000}"/>
    <cellStyle name="Normal 3 2 2 4 5 2 2 3 2" xfId="17934" xr:uid="{00000000-0005-0000-0000-0000F3450000}"/>
    <cellStyle name="Normal 3 2 2 4 5 2 2 3 2 2" xfId="17935" xr:uid="{00000000-0005-0000-0000-0000F4450000}"/>
    <cellStyle name="Normal 3 2 2 4 5 2 2 3 3" xfId="17936" xr:uid="{00000000-0005-0000-0000-0000F5450000}"/>
    <cellStyle name="Normal 3 2 2 4 5 2 2 4" xfId="17937" xr:uid="{00000000-0005-0000-0000-0000F6450000}"/>
    <cellStyle name="Normal 3 2 2 4 5 2 2 4 2" xfId="17938" xr:uid="{00000000-0005-0000-0000-0000F7450000}"/>
    <cellStyle name="Normal 3 2 2 4 5 2 2 5" xfId="17939" xr:uid="{00000000-0005-0000-0000-0000F8450000}"/>
    <cellStyle name="Normal 3 2 2 4 5 2 3" xfId="17940" xr:uid="{00000000-0005-0000-0000-0000F9450000}"/>
    <cellStyle name="Normal 3 2 2 4 5 2 3 2" xfId="17941" xr:uid="{00000000-0005-0000-0000-0000FA450000}"/>
    <cellStyle name="Normal 3 2 2 4 5 2 3 2 2" xfId="17942" xr:uid="{00000000-0005-0000-0000-0000FB450000}"/>
    <cellStyle name="Normal 3 2 2 4 5 2 3 2 2 2" xfId="17943" xr:uid="{00000000-0005-0000-0000-0000FC450000}"/>
    <cellStyle name="Normal 3 2 2 4 5 2 3 2 3" xfId="17944" xr:uid="{00000000-0005-0000-0000-0000FD450000}"/>
    <cellStyle name="Normal 3 2 2 4 5 2 3 3" xfId="17945" xr:uid="{00000000-0005-0000-0000-0000FE450000}"/>
    <cellStyle name="Normal 3 2 2 4 5 2 3 3 2" xfId="17946" xr:uid="{00000000-0005-0000-0000-0000FF450000}"/>
    <cellStyle name="Normal 3 2 2 4 5 2 3 4" xfId="17947" xr:uid="{00000000-0005-0000-0000-000000460000}"/>
    <cellStyle name="Normal 3 2 2 4 5 2 4" xfId="17948" xr:uid="{00000000-0005-0000-0000-000001460000}"/>
    <cellStyle name="Normal 3 2 2 4 5 2 4 2" xfId="17949" xr:uid="{00000000-0005-0000-0000-000002460000}"/>
    <cellStyle name="Normal 3 2 2 4 5 2 4 2 2" xfId="17950" xr:uid="{00000000-0005-0000-0000-000003460000}"/>
    <cellStyle name="Normal 3 2 2 4 5 2 4 2 2 2" xfId="17951" xr:uid="{00000000-0005-0000-0000-000004460000}"/>
    <cellStyle name="Normal 3 2 2 4 5 2 4 2 3" xfId="17952" xr:uid="{00000000-0005-0000-0000-000005460000}"/>
    <cellStyle name="Normal 3 2 2 4 5 2 4 3" xfId="17953" xr:uid="{00000000-0005-0000-0000-000006460000}"/>
    <cellStyle name="Normal 3 2 2 4 5 2 4 3 2" xfId="17954" xr:uid="{00000000-0005-0000-0000-000007460000}"/>
    <cellStyle name="Normal 3 2 2 4 5 2 4 4" xfId="17955" xr:uid="{00000000-0005-0000-0000-000008460000}"/>
    <cellStyle name="Normal 3 2 2 4 5 2 5" xfId="17956" xr:uid="{00000000-0005-0000-0000-000009460000}"/>
    <cellStyle name="Normal 3 2 2 4 5 2 5 2" xfId="17957" xr:uid="{00000000-0005-0000-0000-00000A460000}"/>
    <cellStyle name="Normal 3 2 2 4 5 2 5 2 2" xfId="17958" xr:uid="{00000000-0005-0000-0000-00000B460000}"/>
    <cellStyle name="Normal 3 2 2 4 5 2 5 3" xfId="17959" xr:uid="{00000000-0005-0000-0000-00000C460000}"/>
    <cellStyle name="Normal 3 2 2 4 5 2 6" xfId="17960" xr:uid="{00000000-0005-0000-0000-00000D460000}"/>
    <cellStyle name="Normal 3 2 2 4 5 2 6 2" xfId="17961" xr:uid="{00000000-0005-0000-0000-00000E460000}"/>
    <cellStyle name="Normal 3 2 2 4 5 2 7" xfId="17962" xr:uid="{00000000-0005-0000-0000-00000F460000}"/>
    <cellStyle name="Normal 3 2 2 4 5 2 7 2" xfId="17963" xr:uid="{00000000-0005-0000-0000-000010460000}"/>
    <cellStyle name="Normal 3 2 2 4 5 2 8" xfId="17964" xr:uid="{00000000-0005-0000-0000-000011460000}"/>
    <cellStyle name="Normal 3 2 2 4 5 3" xfId="17965" xr:uid="{00000000-0005-0000-0000-000012460000}"/>
    <cellStyle name="Normal 3 2 2 4 5 3 2" xfId="17966" xr:uid="{00000000-0005-0000-0000-000013460000}"/>
    <cellStyle name="Normal 3 2 2 4 5 3 2 2" xfId="17967" xr:uid="{00000000-0005-0000-0000-000014460000}"/>
    <cellStyle name="Normal 3 2 2 4 5 3 2 2 2" xfId="17968" xr:uid="{00000000-0005-0000-0000-000015460000}"/>
    <cellStyle name="Normal 3 2 2 4 5 3 2 2 2 2" xfId="17969" xr:uid="{00000000-0005-0000-0000-000016460000}"/>
    <cellStyle name="Normal 3 2 2 4 5 3 2 2 3" xfId="17970" xr:uid="{00000000-0005-0000-0000-000017460000}"/>
    <cellStyle name="Normal 3 2 2 4 5 3 2 3" xfId="17971" xr:uid="{00000000-0005-0000-0000-000018460000}"/>
    <cellStyle name="Normal 3 2 2 4 5 3 2 3 2" xfId="17972" xr:uid="{00000000-0005-0000-0000-000019460000}"/>
    <cellStyle name="Normal 3 2 2 4 5 3 2 4" xfId="17973" xr:uid="{00000000-0005-0000-0000-00001A460000}"/>
    <cellStyle name="Normal 3 2 2 4 5 3 3" xfId="17974" xr:uid="{00000000-0005-0000-0000-00001B460000}"/>
    <cellStyle name="Normal 3 2 2 4 5 3 3 2" xfId="17975" xr:uid="{00000000-0005-0000-0000-00001C460000}"/>
    <cellStyle name="Normal 3 2 2 4 5 3 3 2 2" xfId="17976" xr:uid="{00000000-0005-0000-0000-00001D460000}"/>
    <cellStyle name="Normal 3 2 2 4 5 3 3 3" xfId="17977" xr:uid="{00000000-0005-0000-0000-00001E460000}"/>
    <cellStyle name="Normal 3 2 2 4 5 3 4" xfId="17978" xr:uid="{00000000-0005-0000-0000-00001F460000}"/>
    <cellStyle name="Normal 3 2 2 4 5 3 4 2" xfId="17979" xr:uid="{00000000-0005-0000-0000-000020460000}"/>
    <cellStyle name="Normal 3 2 2 4 5 3 5" xfId="17980" xr:uid="{00000000-0005-0000-0000-000021460000}"/>
    <cellStyle name="Normal 3 2 2 4 5 4" xfId="17981" xr:uid="{00000000-0005-0000-0000-000022460000}"/>
    <cellStyle name="Normal 3 2 2 4 5 4 2" xfId="17982" xr:uid="{00000000-0005-0000-0000-000023460000}"/>
    <cellStyle name="Normal 3 2 2 4 5 4 2 2" xfId="17983" xr:uid="{00000000-0005-0000-0000-000024460000}"/>
    <cellStyle name="Normal 3 2 2 4 5 4 2 2 2" xfId="17984" xr:uid="{00000000-0005-0000-0000-000025460000}"/>
    <cellStyle name="Normal 3 2 2 4 5 4 2 3" xfId="17985" xr:uid="{00000000-0005-0000-0000-000026460000}"/>
    <cellStyle name="Normal 3 2 2 4 5 4 3" xfId="17986" xr:uid="{00000000-0005-0000-0000-000027460000}"/>
    <cellStyle name="Normal 3 2 2 4 5 4 3 2" xfId="17987" xr:uid="{00000000-0005-0000-0000-000028460000}"/>
    <cellStyle name="Normal 3 2 2 4 5 4 4" xfId="17988" xr:uid="{00000000-0005-0000-0000-000029460000}"/>
    <cellStyle name="Normal 3 2 2 4 5 5" xfId="17989" xr:uid="{00000000-0005-0000-0000-00002A460000}"/>
    <cellStyle name="Normal 3 2 2 4 5 5 2" xfId="17990" xr:uid="{00000000-0005-0000-0000-00002B460000}"/>
    <cellStyle name="Normal 3 2 2 4 5 5 2 2" xfId="17991" xr:uid="{00000000-0005-0000-0000-00002C460000}"/>
    <cellStyle name="Normal 3 2 2 4 5 5 2 2 2" xfId="17992" xr:uid="{00000000-0005-0000-0000-00002D460000}"/>
    <cellStyle name="Normal 3 2 2 4 5 5 2 3" xfId="17993" xr:uid="{00000000-0005-0000-0000-00002E460000}"/>
    <cellStyle name="Normal 3 2 2 4 5 5 3" xfId="17994" xr:uid="{00000000-0005-0000-0000-00002F460000}"/>
    <cellStyle name="Normal 3 2 2 4 5 5 3 2" xfId="17995" xr:uid="{00000000-0005-0000-0000-000030460000}"/>
    <cellStyle name="Normal 3 2 2 4 5 5 4" xfId="17996" xr:uid="{00000000-0005-0000-0000-000031460000}"/>
    <cellStyle name="Normal 3 2 2 4 5 6" xfId="17997" xr:uid="{00000000-0005-0000-0000-000032460000}"/>
    <cellStyle name="Normal 3 2 2 4 5 6 2" xfId="17998" xr:uid="{00000000-0005-0000-0000-000033460000}"/>
    <cellStyle name="Normal 3 2 2 4 5 6 2 2" xfId="17999" xr:uid="{00000000-0005-0000-0000-000034460000}"/>
    <cellStyle name="Normal 3 2 2 4 5 6 3" xfId="18000" xr:uid="{00000000-0005-0000-0000-000035460000}"/>
    <cellStyle name="Normal 3 2 2 4 5 7" xfId="18001" xr:uid="{00000000-0005-0000-0000-000036460000}"/>
    <cellStyle name="Normal 3 2 2 4 5 7 2" xfId="18002" xr:uid="{00000000-0005-0000-0000-000037460000}"/>
    <cellStyle name="Normal 3 2 2 4 5 8" xfId="18003" xr:uid="{00000000-0005-0000-0000-000038460000}"/>
    <cellStyle name="Normal 3 2 2 4 5 8 2" xfId="18004" xr:uid="{00000000-0005-0000-0000-000039460000}"/>
    <cellStyle name="Normal 3 2 2 4 5 9" xfId="18005" xr:uid="{00000000-0005-0000-0000-00003A460000}"/>
    <cellStyle name="Normal 3 2 2 4 6" xfId="18006" xr:uid="{00000000-0005-0000-0000-00003B460000}"/>
    <cellStyle name="Normal 3 2 2 4 6 2" xfId="18007" xr:uid="{00000000-0005-0000-0000-00003C460000}"/>
    <cellStyle name="Normal 3 2 2 4 6 2 2" xfId="18008" xr:uid="{00000000-0005-0000-0000-00003D460000}"/>
    <cellStyle name="Normal 3 2 2 4 6 2 2 2" xfId="18009" xr:uid="{00000000-0005-0000-0000-00003E460000}"/>
    <cellStyle name="Normal 3 2 2 4 6 2 2 2 2" xfId="18010" xr:uid="{00000000-0005-0000-0000-00003F460000}"/>
    <cellStyle name="Normal 3 2 2 4 6 2 2 2 2 2" xfId="18011" xr:uid="{00000000-0005-0000-0000-000040460000}"/>
    <cellStyle name="Normal 3 2 2 4 6 2 2 2 3" xfId="18012" xr:uid="{00000000-0005-0000-0000-000041460000}"/>
    <cellStyle name="Normal 3 2 2 4 6 2 2 3" xfId="18013" xr:uid="{00000000-0005-0000-0000-000042460000}"/>
    <cellStyle name="Normal 3 2 2 4 6 2 2 3 2" xfId="18014" xr:uid="{00000000-0005-0000-0000-000043460000}"/>
    <cellStyle name="Normal 3 2 2 4 6 2 2 4" xfId="18015" xr:uid="{00000000-0005-0000-0000-000044460000}"/>
    <cellStyle name="Normal 3 2 2 4 6 2 3" xfId="18016" xr:uid="{00000000-0005-0000-0000-000045460000}"/>
    <cellStyle name="Normal 3 2 2 4 6 2 3 2" xfId="18017" xr:uid="{00000000-0005-0000-0000-000046460000}"/>
    <cellStyle name="Normal 3 2 2 4 6 2 3 2 2" xfId="18018" xr:uid="{00000000-0005-0000-0000-000047460000}"/>
    <cellStyle name="Normal 3 2 2 4 6 2 3 3" xfId="18019" xr:uid="{00000000-0005-0000-0000-000048460000}"/>
    <cellStyle name="Normal 3 2 2 4 6 2 4" xfId="18020" xr:uid="{00000000-0005-0000-0000-000049460000}"/>
    <cellStyle name="Normal 3 2 2 4 6 2 4 2" xfId="18021" xr:uid="{00000000-0005-0000-0000-00004A460000}"/>
    <cellStyle name="Normal 3 2 2 4 6 2 5" xfId="18022" xr:uid="{00000000-0005-0000-0000-00004B460000}"/>
    <cellStyle name="Normal 3 2 2 4 6 3" xfId="18023" xr:uid="{00000000-0005-0000-0000-00004C460000}"/>
    <cellStyle name="Normal 3 2 2 4 6 3 2" xfId="18024" xr:uid="{00000000-0005-0000-0000-00004D460000}"/>
    <cellStyle name="Normal 3 2 2 4 6 3 2 2" xfId="18025" xr:uid="{00000000-0005-0000-0000-00004E460000}"/>
    <cellStyle name="Normal 3 2 2 4 6 3 2 2 2" xfId="18026" xr:uid="{00000000-0005-0000-0000-00004F460000}"/>
    <cellStyle name="Normal 3 2 2 4 6 3 2 3" xfId="18027" xr:uid="{00000000-0005-0000-0000-000050460000}"/>
    <cellStyle name="Normal 3 2 2 4 6 3 3" xfId="18028" xr:uid="{00000000-0005-0000-0000-000051460000}"/>
    <cellStyle name="Normal 3 2 2 4 6 3 3 2" xfId="18029" xr:uid="{00000000-0005-0000-0000-000052460000}"/>
    <cellStyle name="Normal 3 2 2 4 6 3 4" xfId="18030" xr:uid="{00000000-0005-0000-0000-000053460000}"/>
    <cellStyle name="Normal 3 2 2 4 6 4" xfId="18031" xr:uid="{00000000-0005-0000-0000-000054460000}"/>
    <cellStyle name="Normal 3 2 2 4 6 4 2" xfId="18032" xr:uid="{00000000-0005-0000-0000-000055460000}"/>
    <cellStyle name="Normal 3 2 2 4 6 4 2 2" xfId="18033" xr:uid="{00000000-0005-0000-0000-000056460000}"/>
    <cellStyle name="Normal 3 2 2 4 6 4 2 2 2" xfId="18034" xr:uid="{00000000-0005-0000-0000-000057460000}"/>
    <cellStyle name="Normal 3 2 2 4 6 4 2 3" xfId="18035" xr:uid="{00000000-0005-0000-0000-000058460000}"/>
    <cellStyle name="Normal 3 2 2 4 6 4 3" xfId="18036" xr:uid="{00000000-0005-0000-0000-000059460000}"/>
    <cellStyle name="Normal 3 2 2 4 6 4 3 2" xfId="18037" xr:uid="{00000000-0005-0000-0000-00005A460000}"/>
    <cellStyle name="Normal 3 2 2 4 6 4 4" xfId="18038" xr:uid="{00000000-0005-0000-0000-00005B460000}"/>
    <cellStyle name="Normal 3 2 2 4 6 5" xfId="18039" xr:uid="{00000000-0005-0000-0000-00005C460000}"/>
    <cellStyle name="Normal 3 2 2 4 6 5 2" xfId="18040" xr:uid="{00000000-0005-0000-0000-00005D460000}"/>
    <cellStyle name="Normal 3 2 2 4 6 5 2 2" xfId="18041" xr:uid="{00000000-0005-0000-0000-00005E460000}"/>
    <cellStyle name="Normal 3 2 2 4 6 5 3" xfId="18042" xr:uid="{00000000-0005-0000-0000-00005F460000}"/>
    <cellStyle name="Normal 3 2 2 4 6 6" xfId="18043" xr:uid="{00000000-0005-0000-0000-000060460000}"/>
    <cellStyle name="Normal 3 2 2 4 6 6 2" xfId="18044" xr:uid="{00000000-0005-0000-0000-000061460000}"/>
    <cellStyle name="Normal 3 2 2 4 6 7" xfId="18045" xr:uid="{00000000-0005-0000-0000-000062460000}"/>
    <cellStyle name="Normal 3 2 2 4 6 7 2" xfId="18046" xr:uid="{00000000-0005-0000-0000-000063460000}"/>
    <cellStyle name="Normal 3 2 2 4 6 8" xfId="18047" xr:uid="{00000000-0005-0000-0000-000064460000}"/>
    <cellStyle name="Normal 3 2 2 4 7" xfId="18048" xr:uid="{00000000-0005-0000-0000-000065460000}"/>
    <cellStyle name="Normal 3 2 2 4 7 2" xfId="18049" xr:uid="{00000000-0005-0000-0000-000066460000}"/>
    <cellStyle name="Normal 3 2 2 4 7 2 2" xfId="18050" xr:uid="{00000000-0005-0000-0000-000067460000}"/>
    <cellStyle name="Normal 3 2 2 4 7 2 2 2" xfId="18051" xr:uid="{00000000-0005-0000-0000-000068460000}"/>
    <cellStyle name="Normal 3 2 2 4 7 2 2 2 2" xfId="18052" xr:uid="{00000000-0005-0000-0000-000069460000}"/>
    <cellStyle name="Normal 3 2 2 4 7 2 2 2 2 2" xfId="18053" xr:uid="{00000000-0005-0000-0000-00006A460000}"/>
    <cellStyle name="Normal 3 2 2 4 7 2 2 2 3" xfId="18054" xr:uid="{00000000-0005-0000-0000-00006B460000}"/>
    <cellStyle name="Normal 3 2 2 4 7 2 2 3" xfId="18055" xr:uid="{00000000-0005-0000-0000-00006C460000}"/>
    <cellStyle name="Normal 3 2 2 4 7 2 2 3 2" xfId="18056" xr:uid="{00000000-0005-0000-0000-00006D460000}"/>
    <cellStyle name="Normal 3 2 2 4 7 2 2 4" xfId="18057" xr:uid="{00000000-0005-0000-0000-00006E460000}"/>
    <cellStyle name="Normal 3 2 2 4 7 2 3" xfId="18058" xr:uid="{00000000-0005-0000-0000-00006F460000}"/>
    <cellStyle name="Normal 3 2 2 4 7 2 3 2" xfId="18059" xr:uid="{00000000-0005-0000-0000-000070460000}"/>
    <cellStyle name="Normal 3 2 2 4 7 2 3 2 2" xfId="18060" xr:uid="{00000000-0005-0000-0000-000071460000}"/>
    <cellStyle name="Normal 3 2 2 4 7 2 3 3" xfId="18061" xr:uid="{00000000-0005-0000-0000-000072460000}"/>
    <cellStyle name="Normal 3 2 2 4 7 2 4" xfId="18062" xr:uid="{00000000-0005-0000-0000-000073460000}"/>
    <cellStyle name="Normal 3 2 2 4 7 2 4 2" xfId="18063" xr:uid="{00000000-0005-0000-0000-000074460000}"/>
    <cellStyle name="Normal 3 2 2 4 7 2 5" xfId="18064" xr:uid="{00000000-0005-0000-0000-000075460000}"/>
    <cellStyle name="Normal 3 2 2 4 7 3" xfId="18065" xr:uid="{00000000-0005-0000-0000-000076460000}"/>
    <cellStyle name="Normal 3 2 2 4 7 3 2" xfId="18066" xr:uid="{00000000-0005-0000-0000-000077460000}"/>
    <cellStyle name="Normal 3 2 2 4 7 3 2 2" xfId="18067" xr:uid="{00000000-0005-0000-0000-000078460000}"/>
    <cellStyle name="Normal 3 2 2 4 7 3 2 2 2" xfId="18068" xr:uid="{00000000-0005-0000-0000-000079460000}"/>
    <cellStyle name="Normal 3 2 2 4 7 3 2 3" xfId="18069" xr:uid="{00000000-0005-0000-0000-00007A460000}"/>
    <cellStyle name="Normal 3 2 2 4 7 3 3" xfId="18070" xr:uid="{00000000-0005-0000-0000-00007B460000}"/>
    <cellStyle name="Normal 3 2 2 4 7 3 3 2" xfId="18071" xr:uid="{00000000-0005-0000-0000-00007C460000}"/>
    <cellStyle name="Normal 3 2 2 4 7 3 4" xfId="18072" xr:uid="{00000000-0005-0000-0000-00007D460000}"/>
    <cellStyle name="Normal 3 2 2 4 7 4" xfId="18073" xr:uid="{00000000-0005-0000-0000-00007E460000}"/>
    <cellStyle name="Normal 3 2 2 4 7 4 2" xfId="18074" xr:uid="{00000000-0005-0000-0000-00007F460000}"/>
    <cellStyle name="Normal 3 2 2 4 7 4 2 2" xfId="18075" xr:uid="{00000000-0005-0000-0000-000080460000}"/>
    <cellStyle name="Normal 3 2 2 4 7 4 3" xfId="18076" xr:uid="{00000000-0005-0000-0000-000081460000}"/>
    <cellStyle name="Normal 3 2 2 4 7 5" xfId="18077" xr:uid="{00000000-0005-0000-0000-000082460000}"/>
    <cellStyle name="Normal 3 2 2 4 7 5 2" xfId="18078" xr:uid="{00000000-0005-0000-0000-000083460000}"/>
    <cellStyle name="Normal 3 2 2 4 7 6" xfId="18079" xr:uid="{00000000-0005-0000-0000-000084460000}"/>
    <cellStyle name="Normal 3 2 2 4 8" xfId="18080" xr:uid="{00000000-0005-0000-0000-000085460000}"/>
    <cellStyle name="Normal 3 2 2 4 8 2" xfId="18081" xr:uid="{00000000-0005-0000-0000-000086460000}"/>
    <cellStyle name="Normal 3 2 2 4 8 2 2" xfId="18082" xr:uid="{00000000-0005-0000-0000-000087460000}"/>
    <cellStyle name="Normal 3 2 2 4 8 2 2 2" xfId="18083" xr:uid="{00000000-0005-0000-0000-000088460000}"/>
    <cellStyle name="Normal 3 2 2 4 8 2 2 2 2" xfId="18084" xr:uid="{00000000-0005-0000-0000-000089460000}"/>
    <cellStyle name="Normal 3 2 2 4 8 2 2 2 2 2" xfId="18085" xr:uid="{00000000-0005-0000-0000-00008A460000}"/>
    <cellStyle name="Normal 3 2 2 4 8 2 2 2 3" xfId="18086" xr:uid="{00000000-0005-0000-0000-00008B460000}"/>
    <cellStyle name="Normal 3 2 2 4 8 2 2 3" xfId="18087" xr:uid="{00000000-0005-0000-0000-00008C460000}"/>
    <cellStyle name="Normal 3 2 2 4 8 2 2 3 2" xfId="18088" xr:uid="{00000000-0005-0000-0000-00008D460000}"/>
    <cellStyle name="Normal 3 2 2 4 8 2 2 4" xfId="18089" xr:uid="{00000000-0005-0000-0000-00008E460000}"/>
    <cellStyle name="Normal 3 2 2 4 8 2 3" xfId="18090" xr:uid="{00000000-0005-0000-0000-00008F460000}"/>
    <cellStyle name="Normal 3 2 2 4 8 2 3 2" xfId="18091" xr:uid="{00000000-0005-0000-0000-000090460000}"/>
    <cellStyle name="Normal 3 2 2 4 8 2 3 2 2" xfId="18092" xr:uid="{00000000-0005-0000-0000-000091460000}"/>
    <cellStyle name="Normal 3 2 2 4 8 2 3 3" xfId="18093" xr:uid="{00000000-0005-0000-0000-000092460000}"/>
    <cellStyle name="Normal 3 2 2 4 8 2 4" xfId="18094" xr:uid="{00000000-0005-0000-0000-000093460000}"/>
    <cellStyle name="Normal 3 2 2 4 8 2 4 2" xfId="18095" xr:uid="{00000000-0005-0000-0000-000094460000}"/>
    <cellStyle name="Normal 3 2 2 4 8 2 5" xfId="18096" xr:uid="{00000000-0005-0000-0000-000095460000}"/>
    <cellStyle name="Normal 3 2 2 4 8 3" xfId="18097" xr:uid="{00000000-0005-0000-0000-000096460000}"/>
    <cellStyle name="Normal 3 2 2 4 8 3 2" xfId="18098" xr:uid="{00000000-0005-0000-0000-000097460000}"/>
    <cellStyle name="Normal 3 2 2 4 8 3 2 2" xfId="18099" xr:uid="{00000000-0005-0000-0000-000098460000}"/>
    <cellStyle name="Normal 3 2 2 4 8 3 2 2 2" xfId="18100" xr:uid="{00000000-0005-0000-0000-000099460000}"/>
    <cellStyle name="Normal 3 2 2 4 8 3 2 3" xfId="18101" xr:uid="{00000000-0005-0000-0000-00009A460000}"/>
    <cellStyle name="Normal 3 2 2 4 8 3 3" xfId="18102" xr:uid="{00000000-0005-0000-0000-00009B460000}"/>
    <cellStyle name="Normal 3 2 2 4 8 3 3 2" xfId="18103" xr:uid="{00000000-0005-0000-0000-00009C460000}"/>
    <cellStyle name="Normal 3 2 2 4 8 3 4" xfId="18104" xr:uid="{00000000-0005-0000-0000-00009D460000}"/>
    <cellStyle name="Normal 3 2 2 4 8 4" xfId="18105" xr:uid="{00000000-0005-0000-0000-00009E460000}"/>
    <cellStyle name="Normal 3 2 2 4 8 4 2" xfId="18106" xr:uid="{00000000-0005-0000-0000-00009F460000}"/>
    <cellStyle name="Normal 3 2 2 4 8 4 2 2" xfId="18107" xr:uid="{00000000-0005-0000-0000-0000A0460000}"/>
    <cellStyle name="Normal 3 2 2 4 8 4 3" xfId="18108" xr:uid="{00000000-0005-0000-0000-0000A1460000}"/>
    <cellStyle name="Normal 3 2 2 4 8 5" xfId="18109" xr:uid="{00000000-0005-0000-0000-0000A2460000}"/>
    <cellStyle name="Normal 3 2 2 4 8 5 2" xfId="18110" xr:uid="{00000000-0005-0000-0000-0000A3460000}"/>
    <cellStyle name="Normal 3 2 2 4 8 6" xfId="18111" xr:uid="{00000000-0005-0000-0000-0000A4460000}"/>
    <cellStyle name="Normal 3 2 2 4 9" xfId="18112" xr:uid="{00000000-0005-0000-0000-0000A5460000}"/>
    <cellStyle name="Normal 3 2 2 4 9 2" xfId="18113" xr:uid="{00000000-0005-0000-0000-0000A6460000}"/>
    <cellStyle name="Normal 3 2 2 4 9 2 2" xfId="18114" xr:uid="{00000000-0005-0000-0000-0000A7460000}"/>
    <cellStyle name="Normal 3 2 2 4 9 2 2 2" xfId="18115" xr:uid="{00000000-0005-0000-0000-0000A8460000}"/>
    <cellStyle name="Normal 3 2 2 4 9 2 2 2 2" xfId="18116" xr:uid="{00000000-0005-0000-0000-0000A9460000}"/>
    <cellStyle name="Normal 3 2 2 4 9 2 2 3" xfId="18117" xr:uid="{00000000-0005-0000-0000-0000AA460000}"/>
    <cellStyle name="Normal 3 2 2 4 9 2 3" xfId="18118" xr:uid="{00000000-0005-0000-0000-0000AB460000}"/>
    <cellStyle name="Normal 3 2 2 4 9 2 3 2" xfId="18119" xr:uid="{00000000-0005-0000-0000-0000AC460000}"/>
    <cellStyle name="Normal 3 2 2 4 9 2 4" xfId="18120" xr:uid="{00000000-0005-0000-0000-0000AD460000}"/>
    <cellStyle name="Normal 3 2 2 4 9 3" xfId="18121" xr:uid="{00000000-0005-0000-0000-0000AE460000}"/>
    <cellStyle name="Normal 3 2 2 4 9 3 2" xfId="18122" xr:uid="{00000000-0005-0000-0000-0000AF460000}"/>
    <cellStyle name="Normal 3 2 2 4 9 3 2 2" xfId="18123" xr:uid="{00000000-0005-0000-0000-0000B0460000}"/>
    <cellStyle name="Normal 3 2 2 4 9 3 3" xfId="18124" xr:uid="{00000000-0005-0000-0000-0000B1460000}"/>
    <cellStyle name="Normal 3 2 2 4 9 4" xfId="18125" xr:uid="{00000000-0005-0000-0000-0000B2460000}"/>
    <cellStyle name="Normal 3 2 2 4 9 4 2" xfId="18126" xr:uid="{00000000-0005-0000-0000-0000B3460000}"/>
    <cellStyle name="Normal 3 2 2 4 9 5" xfId="18127" xr:uid="{00000000-0005-0000-0000-0000B4460000}"/>
    <cellStyle name="Normal 3 2 2 5" xfId="18128" xr:uid="{00000000-0005-0000-0000-0000B5460000}"/>
    <cellStyle name="Normal 3 2 2 5 10" xfId="18129" xr:uid="{00000000-0005-0000-0000-0000B6460000}"/>
    <cellStyle name="Normal 3 2 2 5 2" xfId="18130" xr:uid="{00000000-0005-0000-0000-0000B7460000}"/>
    <cellStyle name="Normal 3 2 2 5 2 2" xfId="18131" xr:uid="{00000000-0005-0000-0000-0000B8460000}"/>
    <cellStyle name="Normal 3 2 2 5 2 2 2" xfId="18132" xr:uid="{00000000-0005-0000-0000-0000B9460000}"/>
    <cellStyle name="Normal 3 2 2 5 2 2 2 2" xfId="18133" xr:uid="{00000000-0005-0000-0000-0000BA460000}"/>
    <cellStyle name="Normal 3 2 2 5 2 2 2 2 2" xfId="18134" xr:uid="{00000000-0005-0000-0000-0000BB460000}"/>
    <cellStyle name="Normal 3 2 2 5 2 2 2 2 2 2" xfId="18135" xr:uid="{00000000-0005-0000-0000-0000BC460000}"/>
    <cellStyle name="Normal 3 2 2 5 2 2 2 2 2 2 2" xfId="18136" xr:uid="{00000000-0005-0000-0000-0000BD460000}"/>
    <cellStyle name="Normal 3 2 2 5 2 2 2 2 2 3" xfId="18137" xr:uid="{00000000-0005-0000-0000-0000BE460000}"/>
    <cellStyle name="Normal 3 2 2 5 2 2 2 2 3" xfId="18138" xr:uid="{00000000-0005-0000-0000-0000BF460000}"/>
    <cellStyle name="Normal 3 2 2 5 2 2 2 2 3 2" xfId="18139" xr:uid="{00000000-0005-0000-0000-0000C0460000}"/>
    <cellStyle name="Normal 3 2 2 5 2 2 2 2 4" xfId="18140" xr:uid="{00000000-0005-0000-0000-0000C1460000}"/>
    <cellStyle name="Normal 3 2 2 5 2 2 2 3" xfId="18141" xr:uid="{00000000-0005-0000-0000-0000C2460000}"/>
    <cellStyle name="Normal 3 2 2 5 2 2 2 3 2" xfId="18142" xr:uid="{00000000-0005-0000-0000-0000C3460000}"/>
    <cellStyle name="Normal 3 2 2 5 2 2 2 3 2 2" xfId="18143" xr:uid="{00000000-0005-0000-0000-0000C4460000}"/>
    <cellStyle name="Normal 3 2 2 5 2 2 2 3 3" xfId="18144" xr:uid="{00000000-0005-0000-0000-0000C5460000}"/>
    <cellStyle name="Normal 3 2 2 5 2 2 2 4" xfId="18145" xr:uid="{00000000-0005-0000-0000-0000C6460000}"/>
    <cellStyle name="Normal 3 2 2 5 2 2 2 4 2" xfId="18146" xr:uid="{00000000-0005-0000-0000-0000C7460000}"/>
    <cellStyle name="Normal 3 2 2 5 2 2 2 5" xfId="18147" xr:uid="{00000000-0005-0000-0000-0000C8460000}"/>
    <cellStyle name="Normal 3 2 2 5 2 2 3" xfId="18148" xr:uid="{00000000-0005-0000-0000-0000C9460000}"/>
    <cellStyle name="Normal 3 2 2 5 2 2 3 2" xfId="18149" xr:uid="{00000000-0005-0000-0000-0000CA460000}"/>
    <cellStyle name="Normal 3 2 2 5 2 2 3 2 2" xfId="18150" xr:uid="{00000000-0005-0000-0000-0000CB460000}"/>
    <cellStyle name="Normal 3 2 2 5 2 2 3 2 2 2" xfId="18151" xr:uid="{00000000-0005-0000-0000-0000CC460000}"/>
    <cellStyle name="Normal 3 2 2 5 2 2 3 2 3" xfId="18152" xr:uid="{00000000-0005-0000-0000-0000CD460000}"/>
    <cellStyle name="Normal 3 2 2 5 2 2 3 3" xfId="18153" xr:uid="{00000000-0005-0000-0000-0000CE460000}"/>
    <cellStyle name="Normal 3 2 2 5 2 2 3 3 2" xfId="18154" xr:uid="{00000000-0005-0000-0000-0000CF460000}"/>
    <cellStyle name="Normal 3 2 2 5 2 2 3 4" xfId="18155" xr:uid="{00000000-0005-0000-0000-0000D0460000}"/>
    <cellStyle name="Normal 3 2 2 5 2 2 4" xfId="18156" xr:uid="{00000000-0005-0000-0000-0000D1460000}"/>
    <cellStyle name="Normal 3 2 2 5 2 2 4 2" xfId="18157" xr:uid="{00000000-0005-0000-0000-0000D2460000}"/>
    <cellStyle name="Normal 3 2 2 5 2 2 4 2 2" xfId="18158" xr:uid="{00000000-0005-0000-0000-0000D3460000}"/>
    <cellStyle name="Normal 3 2 2 5 2 2 4 2 2 2" xfId="18159" xr:uid="{00000000-0005-0000-0000-0000D4460000}"/>
    <cellStyle name="Normal 3 2 2 5 2 2 4 2 3" xfId="18160" xr:uid="{00000000-0005-0000-0000-0000D5460000}"/>
    <cellStyle name="Normal 3 2 2 5 2 2 4 3" xfId="18161" xr:uid="{00000000-0005-0000-0000-0000D6460000}"/>
    <cellStyle name="Normal 3 2 2 5 2 2 4 3 2" xfId="18162" xr:uid="{00000000-0005-0000-0000-0000D7460000}"/>
    <cellStyle name="Normal 3 2 2 5 2 2 4 4" xfId="18163" xr:uid="{00000000-0005-0000-0000-0000D8460000}"/>
    <cellStyle name="Normal 3 2 2 5 2 2 5" xfId="18164" xr:uid="{00000000-0005-0000-0000-0000D9460000}"/>
    <cellStyle name="Normal 3 2 2 5 2 2 5 2" xfId="18165" xr:uid="{00000000-0005-0000-0000-0000DA460000}"/>
    <cellStyle name="Normal 3 2 2 5 2 2 5 2 2" xfId="18166" xr:uid="{00000000-0005-0000-0000-0000DB460000}"/>
    <cellStyle name="Normal 3 2 2 5 2 2 5 3" xfId="18167" xr:uid="{00000000-0005-0000-0000-0000DC460000}"/>
    <cellStyle name="Normal 3 2 2 5 2 2 6" xfId="18168" xr:uid="{00000000-0005-0000-0000-0000DD460000}"/>
    <cellStyle name="Normal 3 2 2 5 2 2 6 2" xfId="18169" xr:uid="{00000000-0005-0000-0000-0000DE460000}"/>
    <cellStyle name="Normal 3 2 2 5 2 2 7" xfId="18170" xr:uid="{00000000-0005-0000-0000-0000DF460000}"/>
    <cellStyle name="Normal 3 2 2 5 2 2 7 2" xfId="18171" xr:uid="{00000000-0005-0000-0000-0000E0460000}"/>
    <cellStyle name="Normal 3 2 2 5 2 2 8" xfId="18172" xr:uid="{00000000-0005-0000-0000-0000E1460000}"/>
    <cellStyle name="Normal 3 2 2 5 2 3" xfId="18173" xr:uid="{00000000-0005-0000-0000-0000E2460000}"/>
    <cellStyle name="Normal 3 2 2 5 2 3 2" xfId="18174" xr:uid="{00000000-0005-0000-0000-0000E3460000}"/>
    <cellStyle name="Normal 3 2 2 5 2 3 2 2" xfId="18175" xr:uid="{00000000-0005-0000-0000-0000E4460000}"/>
    <cellStyle name="Normal 3 2 2 5 2 3 2 2 2" xfId="18176" xr:uid="{00000000-0005-0000-0000-0000E5460000}"/>
    <cellStyle name="Normal 3 2 2 5 2 3 2 2 2 2" xfId="18177" xr:uid="{00000000-0005-0000-0000-0000E6460000}"/>
    <cellStyle name="Normal 3 2 2 5 2 3 2 2 3" xfId="18178" xr:uid="{00000000-0005-0000-0000-0000E7460000}"/>
    <cellStyle name="Normal 3 2 2 5 2 3 2 3" xfId="18179" xr:uid="{00000000-0005-0000-0000-0000E8460000}"/>
    <cellStyle name="Normal 3 2 2 5 2 3 2 3 2" xfId="18180" xr:uid="{00000000-0005-0000-0000-0000E9460000}"/>
    <cellStyle name="Normal 3 2 2 5 2 3 2 4" xfId="18181" xr:uid="{00000000-0005-0000-0000-0000EA460000}"/>
    <cellStyle name="Normal 3 2 2 5 2 3 3" xfId="18182" xr:uid="{00000000-0005-0000-0000-0000EB460000}"/>
    <cellStyle name="Normal 3 2 2 5 2 3 3 2" xfId="18183" xr:uid="{00000000-0005-0000-0000-0000EC460000}"/>
    <cellStyle name="Normal 3 2 2 5 2 3 3 2 2" xfId="18184" xr:uid="{00000000-0005-0000-0000-0000ED460000}"/>
    <cellStyle name="Normal 3 2 2 5 2 3 3 3" xfId="18185" xr:uid="{00000000-0005-0000-0000-0000EE460000}"/>
    <cellStyle name="Normal 3 2 2 5 2 3 4" xfId="18186" xr:uid="{00000000-0005-0000-0000-0000EF460000}"/>
    <cellStyle name="Normal 3 2 2 5 2 3 4 2" xfId="18187" xr:uid="{00000000-0005-0000-0000-0000F0460000}"/>
    <cellStyle name="Normal 3 2 2 5 2 3 5" xfId="18188" xr:uid="{00000000-0005-0000-0000-0000F1460000}"/>
    <cellStyle name="Normal 3 2 2 5 2 4" xfId="18189" xr:uid="{00000000-0005-0000-0000-0000F2460000}"/>
    <cellStyle name="Normal 3 2 2 5 2 4 2" xfId="18190" xr:uid="{00000000-0005-0000-0000-0000F3460000}"/>
    <cellStyle name="Normal 3 2 2 5 2 4 2 2" xfId="18191" xr:uid="{00000000-0005-0000-0000-0000F4460000}"/>
    <cellStyle name="Normal 3 2 2 5 2 4 2 2 2" xfId="18192" xr:uid="{00000000-0005-0000-0000-0000F5460000}"/>
    <cellStyle name="Normal 3 2 2 5 2 4 2 3" xfId="18193" xr:uid="{00000000-0005-0000-0000-0000F6460000}"/>
    <cellStyle name="Normal 3 2 2 5 2 4 3" xfId="18194" xr:uid="{00000000-0005-0000-0000-0000F7460000}"/>
    <cellStyle name="Normal 3 2 2 5 2 4 3 2" xfId="18195" xr:uid="{00000000-0005-0000-0000-0000F8460000}"/>
    <cellStyle name="Normal 3 2 2 5 2 4 4" xfId="18196" xr:uid="{00000000-0005-0000-0000-0000F9460000}"/>
    <cellStyle name="Normal 3 2 2 5 2 5" xfId="18197" xr:uid="{00000000-0005-0000-0000-0000FA460000}"/>
    <cellStyle name="Normal 3 2 2 5 2 5 2" xfId="18198" xr:uid="{00000000-0005-0000-0000-0000FB460000}"/>
    <cellStyle name="Normal 3 2 2 5 2 5 2 2" xfId="18199" xr:uid="{00000000-0005-0000-0000-0000FC460000}"/>
    <cellStyle name="Normal 3 2 2 5 2 5 2 2 2" xfId="18200" xr:uid="{00000000-0005-0000-0000-0000FD460000}"/>
    <cellStyle name="Normal 3 2 2 5 2 5 2 3" xfId="18201" xr:uid="{00000000-0005-0000-0000-0000FE460000}"/>
    <cellStyle name="Normal 3 2 2 5 2 5 3" xfId="18202" xr:uid="{00000000-0005-0000-0000-0000FF460000}"/>
    <cellStyle name="Normal 3 2 2 5 2 5 3 2" xfId="18203" xr:uid="{00000000-0005-0000-0000-000000470000}"/>
    <cellStyle name="Normal 3 2 2 5 2 5 4" xfId="18204" xr:uid="{00000000-0005-0000-0000-000001470000}"/>
    <cellStyle name="Normal 3 2 2 5 2 6" xfId="18205" xr:uid="{00000000-0005-0000-0000-000002470000}"/>
    <cellStyle name="Normal 3 2 2 5 2 6 2" xfId="18206" xr:uid="{00000000-0005-0000-0000-000003470000}"/>
    <cellStyle name="Normal 3 2 2 5 2 6 2 2" xfId="18207" xr:uid="{00000000-0005-0000-0000-000004470000}"/>
    <cellStyle name="Normal 3 2 2 5 2 6 3" xfId="18208" xr:uid="{00000000-0005-0000-0000-000005470000}"/>
    <cellStyle name="Normal 3 2 2 5 2 7" xfId="18209" xr:uid="{00000000-0005-0000-0000-000006470000}"/>
    <cellStyle name="Normal 3 2 2 5 2 7 2" xfId="18210" xr:uid="{00000000-0005-0000-0000-000007470000}"/>
    <cellStyle name="Normal 3 2 2 5 2 8" xfId="18211" xr:uid="{00000000-0005-0000-0000-000008470000}"/>
    <cellStyle name="Normal 3 2 2 5 2 8 2" xfId="18212" xr:uid="{00000000-0005-0000-0000-000009470000}"/>
    <cellStyle name="Normal 3 2 2 5 2 9" xfId="18213" xr:uid="{00000000-0005-0000-0000-00000A470000}"/>
    <cellStyle name="Normal 3 2 2 5 3" xfId="18214" xr:uid="{00000000-0005-0000-0000-00000B470000}"/>
    <cellStyle name="Normal 3 2 2 5 3 2" xfId="18215" xr:uid="{00000000-0005-0000-0000-00000C470000}"/>
    <cellStyle name="Normal 3 2 2 5 3 2 2" xfId="18216" xr:uid="{00000000-0005-0000-0000-00000D470000}"/>
    <cellStyle name="Normal 3 2 2 5 3 2 2 2" xfId="18217" xr:uid="{00000000-0005-0000-0000-00000E470000}"/>
    <cellStyle name="Normal 3 2 2 5 3 2 2 2 2" xfId="18218" xr:uid="{00000000-0005-0000-0000-00000F470000}"/>
    <cellStyle name="Normal 3 2 2 5 3 2 2 2 2 2" xfId="18219" xr:uid="{00000000-0005-0000-0000-000010470000}"/>
    <cellStyle name="Normal 3 2 2 5 3 2 2 2 3" xfId="18220" xr:uid="{00000000-0005-0000-0000-000011470000}"/>
    <cellStyle name="Normal 3 2 2 5 3 2 2 3" xfId="18221" xr:uid="{00000000-0005-0000-0000-000012470000}"/>
    <cellStyle name="Normal 3 2 2 5 3 2 2 3 2" xfId="18222" xr:uid="{00000000-0005-0000-0000-000013470000}"/>
    <cellStyle name="Normal 3 2 2 5 3 2 2 4" xfId="18223" xr:uid="{00000000-0005-0000-0000-000014470000}"/>
    <cellStyle name="Normal 3 2 2 5 3 2 3" xfId="18224" xr:uid="{00000000-0005-0000-0000-000015470000}"/>
    <cellStyle name="Normal 3 2 2 5 3 2 3 2" xfId="18225" xr:uid="{00000000-0005-0000-0000-000016470000}"/>
    <cellStyle name="Normal 3 2 2 5 3 2 3 2 2" xfId="18226" xr:uid="{00000000-0005-0000-0000-000017470000}"/>
    <cellStyle name="Normal 3 2 2 5 3 2 3 3" xfId="18227" xr:uid="{00000000-0005-0000-0000-000018470000}"/>
    <cellStyle name="Normal 3 2 2 5 3 2 4" xfId="18228" xr:uid="{00000000-0005-0000-0000-000019470000}"/>
    <cellStyle name="Normal 3 2 2 5 3 2 4 2" xfId="18229" xr:uid="{00000000-0005-0000-0000-00001A470000}"/>
    <cellStyle name="Normal 3 2 2 5 3 2 5" xfId="18230" xr:uid="{00000000-0005-0000-0000-00001B470000}"/>
    <cellStyle name="Normal 3 2 2 5 3 3" xfId="18231" xr:uid="{00000000-0005-0000-0000-00001C470000}"/>
    <cellStyle name="Normal 3 2 2 5 3 3 2" xfId="18232" xr:uid="{00000000-0005-0000-0000-00001D470000}"/>
    <cellStyle name="Normal 3 2 2 5 3 3 2 2" xfId="18233" xr:uid="{00000000-0005-0000-0000-00001E470000}"/>
    <cellStyle name="Normal 3 2 2 5 3 3 2 2 2" xfId="18234" xr:uid="{00000000-0005-0000-0000-00001F470000}"/>
    <cellStyle name="Normal 3 2 2 5 3 3 2 3" xfId="18235" xr:uid="{00000000-0005-0000-0000-000020470000}"/>
    <cellStyle name="Normal 3 2 2 5 3 3 3" xfId="18236" xr:uid="{00000000-0005-0000-0000-000021470000}"/>
    <cellStyle name="Normal 3 2 2 5 3 3 3 2" xfId="18237" xr:uid="{00000000-0005-0000-0000-000022470000}"/>
    <cellStyle name="Normal 3 2 2 5 3 3 4" xfId="18238" xr:uid="{00000000-0005-0000-0000-000023470000}"/>
    <cellStyle name="Normal 3 2 2 5 3 4" xfId="18239" xr:uid="{00000000-0005-0000-0000-000024470000}"/>
    <cellStyle name="Normal 3 2 2 5 3 4 2" xfId="18240" xr:uid="{00000000-0005-0000-0000-000025470000}"/>
    <cellStyle name="Normal 3 2 2 5 3 4 2 2" xfId="18241" xr:uid="{00000000-0005-0000-0000-000026470000}"/>
    <cellStyle name="Normal 3 2 2 5 3 4 2 2 2" xfId="18242" xr:uid="{00000000-0005-0000-0000-000027470000}"/>
    <cellStyle name="Normal 3 2 2 5 3 4 2 3" xfId="18243" xr:uid="{00000000-0005-0000-0000-000028470000}"/>
    <cellStyle name="Normal 3 2 2 5 3 4 3" xfId="18244" xr:uid="{00000000-0005-0000-0000-000029470000}"/>
    <cellStyle name="Normal 3 2 2 5 3 4 3 2" xfId="18245" xr:uid="{00000000-0005-0000-0000-00002A470000}"/>
    <cellStyle name="Normal 3 2 2 5 3 4 4" xfId="18246" xr:uid="{00000000-0005-0000-0000-00002B470000}"/>
    <cellStyle name="Normal 3 2 2 5 3 5" xfId="18247" xr:uid="{00000000-0005-0000-0000-00002C470000}"/>
    <cellStyle name="Normal 3 2 2 5 3 5 2" xfId="18248" xr:uid="{00000000-0005-0000-0000-00002D470000}"/>
    <cellStyle name="Normal 3 2 2 5 3 5 2 2" xfId="18249" xr:uid="{00000000-0005-0000-0000-00002E470000}"/>
    <cellStyle name="Normal 3 2 2 5 3 5 3" xfId="18250" xr:uid="{00000000-0005-0000-0000-00002F470000}"/>
    <cellStyle name="Normal 3 2 2 5 3 6" xfId="18251" xr:uid="{00000000-0005-0000-0000-000030470000}"/>
    <cellStyle name="Normal 3 2 2 5 3 6 2" xfId="18252" xr:uid="{00000000-0005-0000-0000-000031470000}"/>
    <cellStyle name="Normal 3 2 2 5 3 7" xfId="18253" xr:uid="{00000000-0005-0000-0000-000032470000}"/>
    <cellStyle name="Normal 3 2 2 5 3 7 2" xfId="18254" xr:uid="{00000000-0005-0000-0000-000033470000}"/>
    <cellStyle name="Normal 3 2 2 5 3 8" xfId="18255" xr:uid="{00000000-0005-0000-0000-000034470000}"/>
    <cellStyle name="Normal 3 2 2 5 4" xfId="18256" xr:uid="{00000000-0005-0000-0000-000035470000}"/>
    <cellStyle name="Normal 3 2 2 5 4 2" xfId="18257" xr:uid="{00000000-0005-0000-0000-000036470000}"/>
    <cellStyle name="Normal 3 2 2 5 4 2 2" xfId="18258" xr:uid="{00000000-0005-0000-0000-000037470000}"/>
    <cellStyle name="Normal 3 2 2 5 4 2 2 2" xfId="18259" xr:uid="{00000000-0005-0000-0000-000038470000}"/>
    <cellStyle name="Normal 3 2 2 5 4 2 2 2 2" xfId="18260" xr:uid="{00000000-0005-0000-0000-000039470000}"/>
    <cellStyle name="Normal 3 2 2 5 4 2 2 3" xfId="18261" xr:uid="{00000000-0005-0000-0000-00003A470000}"/>
    <cellStyle name="Normal 3 2 2 5 4 2 3" xfId="18262" xr:uid="{00000000-0005-0000-0000-00003B470000}"/>
    <cellStyle name="Normal 3 2 2 5 4 2 3 2" xfId="18263" xr:uid="{00000000-0005-0000-0000-00003C470000}"/>
    <cellStyle name="Normal 3 2 2 5 4 2 4" xfId="18264" xr:uid="{00000000-0005-0000-0000-00003D470000}"/>
    <cellStyle name="Normal 3 2 2 5 4 3" xfId="18265" xr:uid="{00000000-0005-0000-0000-00003E470000}"/>
    <cellStyle name="Normal 3 2 2 5 4 3 2" xfId="18266" xr:uid="{00000000-0005-0000-0000-00003F470000}"/>
    <cellStyle name="Normal 3 2 2 5 4 3 2 2" xfId="18267" xr:uid="{00000000-0005-0000-0000-000040470000}"/>
    <cellStyle name="Normal 3 2 2 5 4 3 3" xfId="18268" xr:uid="{00000000-0005-0000-0000-000041470000}"/>
    <cellStyle name="Normal 3 2 2 5 4 4" xfId="18269" xr:uid="{00000000-0005-0000-0000-000042470000}"/>
    <cellStyle name="Normal 3 2 2 5 4 4 2" xfId="18270" xr:uid="{00000000-0005-0000-0000-000043470000}"/>
    <cellStyle name="Normal 3 2 2 5 4 5" xfId="18271" xr:uid="{00000000-0005-0000-0000-000044470000}"/>
    <cellStyle name="Normal 3 2 2 5 5" xfId="18272" xr:uid="{00000000-0005-0000-0000-000045470000}"/>
    <cellStyle name="Normal 3 2 2 5 5 2" xfId="18273" xr:uid="{00000000-0005-0000-0000-000046470000}"/>
    <cellStyle name="Normal 3 2 2 5 5 2 2" xfId="18274" xr:uid="{00000000-0005-0000-0000-000047470000}"/>
    <cellStyle name="Normal 3 2 2 5 5 2 2 2" xfId="18275" xr:uid="{00000000-0005-0000-0000-000048470000}"/>
    <cellStyle name="Normal 3 2 2 5 5 2 3" xfId="18276" xr:uid="{00000000-0005-0000-0000-000049470000}"/>
    <cellStyle name="Normal 3 2 2 5 5 3" xfId="18277" xr:uid="{00000000-0005-0000-0000-00004A470000}"/>
    <cellStyle name="Normal 3 2 2 5 5 3 2" xfId="18278" xr:uid="{00000000-0005-0000-0000-00004B470000}"/>
    <cellStyle name="Normal 3 2 2 5 5 4" xfId="18279" xr:uid="{00000000-0005-0000-0000-00004C470000}"/>
    <cellStyle name="Normal 3 2 2 5 6" xfId="18280" xr:uid="{00000000-0005-0000-0000-00004D470000}"/>
    <cellStyle name="Normal 3 2 2 5 6 2" xfId="18281" xr:uid="{00000000-0005-0000-0000-00004E470000}"/>
    <cellStyle name="Normal 3 2 2 5 6 2 2" xfId="18282" xr:uid="{00000000-0005-0000-0000-00004F470000}"/>
    <cellStyle name="Normal 3 2 2 5 6 2 2 2" xfId="18283" xr:uid="{00000000-0005-0000-0000-000050470000}"/>
    <cellStyle name="Normal 3 2 2 5 6 2 3" xfId="18284" xr:uid="{00000000-0005-0000-0000-000051470000}"/>
    <cellStyle name="Normal 3 2 2 5 6 3" xfId="18285" xr:uid="{00000000-0005-0000-0000-000052470000}"/>
    <cellStyle name="Normal 3 2 2 5 6 3 2" xfId="18286" xr:uid="{00000000-0005-0000-0000-000053470000}"/>
    <cellStyle name="Normal 3 2 2 5 6 4" xfId="18287" xr:uid="{00000000-0005-0000-0000-000054470000}"/>
    <cellStyle name="Normal 3 2 2 5 7" xfId="18288" xr:uid="{00000000-0005-0000-0000-000055470000}"/>
    <cellStyle name="Normal 3 2 2 5 7 2" xfId="18289" xr:uid="{00000000-0005-0000-0000-000056470000}"/>
    <cellStyle name="Normal 3 2 2 5 7 2 2" xfId="18290" xr:uid="{00000000-0005-0000-0000-000057470000}"/>
    <cellStyle name="Normal 3 2 2 5 7 3" xfId="18291" xr:uid="{00000000-0005-0000-0000-000058470000}"/>
    <cellStyle name="Normal 3 2 2 5 8" xfId="18292" xr:uid="{00000000-0005-0000-0000-000059470000}"/>
    <cellStyle name="Normal 3 2 2 5 8 2" xfId="18293" xr:uid="{00000000-0005-0000-0000-00005A470000}"/>
    <cellStyle name="Normal 3 2 2 5 9" xfId="18294" xr:uid="{00000000-0005-0000-0000-00005B470000}"/>
    <cellStyle name="Normal 3 2 2 5 9 2" xfId="18295" xr:uid="{00000000-0005-0000-0000-00005C470000}"/>
    <cellStyle name="Normal 3 2 2 6" xfId="18296" xr:uid="{00000000-0005-0000-0000-00005D470000}"/>
    <cellStyle name="Normal 3 2 2 6 10" xfId="18297" xr:uid="{00000000-0005-0000-0000-00005E470000}"/>
    <cellStyle name="Normal 3 2 2 6 2" xfId="18298" xr:uid="{00000000-0005-0000-0000-00005F470000}"/>
    <cellStyle name="Normal 3 2 2 6 2 2" xfId="18299" xr:uid="{00000000-0005-0000-0000-000060470000}"/>
    <cellStyle name="Normal 3 2 2 6 2 2 2" xfId="18300" xr:uid="{00000000-0005-0000-0000-000061470000}"/>
    <cellStyle name="Normal 3 2 2 6 2 2 2 2" xfId="18301" xr:uid="{00000000-0005-0000-0000-000062470000}"/>
    <cellStyle name="Normal 3 2 2 6 2 2 2 2 2" xfId="18302" xr:uid="{00000000-0005-0000-0000-000063470000}"/>
    <cellStyle name="Normal 3 2 2 6 2 2 2 2 2 2" xfId="18303" xr:uid="{00000000-0005-0000-0000-000064470000}"/>
    <cellStyle name="Normal 3 2 2 6 2 2 2 2 2 2 2" xfId="18304" xr:uid="{00000000-0005-0000-0000-000065470000}"/>
    <cellStyle name="Normal 3 2 2 6 2 2 2 2 2 3" xfId="18305" xr:uid="{00000000-0005-0000-0000-000066470000}"/>
    <cellStyle name="Normal 3 2 2 6 2 2 2 2 3" xfId="18306" xr:uid="{00000000-0005-0000-0000-000067470000}"/>
    <cellStyle name="Normal 3 2 2 6 2 2 2 2 3 2" xfId="18307" xr:uid="{00000000-0005-0000-0000-000068470000}"/>
    <cellStyle name="Normal 3 2 2 6 2 2 2 2 4" xfId="18308" xr:uid="{00000000-0005-0000-0000-000069470000}"/>
    <cellStyle name="Normal 3 2 2 6 2 2 2 3" xfId="18309" xr:uid="{00000000-0005-0000-0000-00006A470000}"/>
    <cellStyle name="Normal 3 2 2 6 2 2 2 3 2" xfId="18310" xr:uid="{00000000-0005-0000-0000-00006B470000}"/>
    <cellStyle name="Normal 3 2 2 6 2 2 2 3 2 2" xfId="18311" xr:uid="{00000000-0005-0000-0000-00006C470000}"/>
    <cellStyle name="Normal 3 2 2 6 2 2 2 3 3" xfId="18312" xr:uid="{00000000-0005-0000-0000-00006D470000}"/>
    <cellStyle name="Normal 3 2 2 6 2 2 2 4" xfId="18313" xr:uid="{00000000-0005-0000-0000-00006E470000}"/>
    <cellStyle name="Normal 3 2 2 6 2 2 2 4 2" xfId="18314" xr:uid="{00000000-0005-0000-0000-00006F470000}"/>
    <cellStyle name="Normal 3 2 2 6 2 2 2 5" xfId="18315" xr:uid="{00000000-0005-0000-0000-000070470000}"/>
    <cellStyle name="Normal 3 2 2 6 2 2 3" xfId="18316" xr:uid="{00000000-0005-0000-0000-000071470000}"/>
    <cellStyle name="Normal 3 2 2 6 2 2 3 2" xfId="18317" xr:uid="{00000000-0005-0000-0000-000072470000}"/>
    <cellStyle name="Normal 3 2 2 6 2 2 3 2 2" xfId="18318" xr:uid="{00000000-0005-0000-0000-000073470000}"/>
    <cellStyle name="Normal 3 2 2 6 2 2 3 2 2 2" xfId="18319" xr:uid="{00000000-0005-0000-0000-000074470000}"/>
    <cellStyle name="Normal 3 2 2 6 2 2 3 2 3" xfId="18320" xr:uid="{00000000-0005-0000-0000-000075470000}"/>
    <cellStyle name="Normal 3 2 2 6 2 2 3 3" xfId="18321" xr:uid="{00000000-0005-0000-0000-000076470000}"/>
    <cellStyle name="Normal 3 2 2 6 2 2 3 3 2" xfId="18322" xr:uid="{00000000-0005-0000-0000-000077470000}"/>
    <cellStyle name="Normal 3 2 2 6 2 2 3 4" xfId="18323" xr:uid="{00000000-0005-0000-0000-000078470000}"/>
    <cellStyle name="Normal 3 2 2 6 2 2 4" xfId="18324" xr:uid="{00000000-0005-0000-0000-000079470000}"/>
    <cellStyle name="Normal 3 2 2 6 2 2 4 2" xfId="18325" xr:uid="{00000000-0005-0000-0000-00007A470000}"/>
    <cellStyle name="Normal 3 2 2 6 2 2 4 2 2" xfId="18326" xr:uid="{00000000-0005-0000-0000-00007B470000}"/>
    <cellStyle name="Normal 3 2 2 6 2 2 4 2 2 2" xfId="18327" xr:uid="{00000000-0005-0000-0000-00007C470000}"/>
    <cellStyle name="Normal 3 2 2 6 2 2 4 2 3" xfId="18328" xr:uid="{00000000-0005-0000-0000-00007D470000}"/>
    <cellStyle name="Normal 3 2 2 6 2 2 4 3" xfId="18329" xr:uid="{00000000-0005-0000-0000-00007E470000}"/>
    <cellStyle name="Normal 3 2 2 6 2 2 4 3 2" xfId="18330" xr:uid="{00000000-0005-0000-0000-00007F470000}"/>
    <cellStyle name="Normal 3 2 2 6 2 2 4 4" xfId="18331" xr:uid="{00000000-0005-0000-0000-000080470000}"/>
    <cellStyle name="Normal 3 2 2 6 2 2 5" xfId="18332" xr:uid="{00000000-0005-0000-0000-000081470000}"/>
    <cellStyle name="Normal 3 2 2 6 2 2 5 2" xfId="18333" xr:uid="{00000000-0005-0000-0000-000082470000}"/>
    <cellStyle name="Normal 3 2 2 6 2 2 5 2 2" xfId="18334" xr:uid="{00000000-0005-0000-0000-000083470000}"/>
    <cellStyle name="Normal 3 2 2 6 2 2 5 3" xfId="18335" xr:uid="{00000000-0005-0000-0000-000084470000}"/>
    <cellStyle name="Normal 3 2 2 6 2 2 6" xfId="18336" xr:uid="{00000000-0005-0000-0000-000085470000}"/>
    <cellStyle name="Normal 3 2 2 6 2 2 6 2" xfId="18337" xr:uid="{00000000-0005-0000-0000-000086470000}"/>
    <cellStyle name="Normal 3 2 2 6 2 2 7" xfId="18338" xr:uid="{00000000-0005-0000-0000-000087470000}"/>
    <cellStyle name="Normal 3 2 2 6 2 2 7 2" xfId="18339" xr:uid="{00000000-0005-0000-0000-000088470000}"/>
    <cellStyle name="Normal 3 2 2 6 2 2 8" xfId="18340" xr:uid="{00000000-0005-0000-0000-000089470000}"/>
    <cellStyle name="Normal 3 2 2 6 2 3" xfId="18341" xr:uid="{00000000-0005-0000-0000-00008A470000}"/>
    <cellStyle name="Normal 3 2 2 6 2 3 2" xfId="18342" xr:uid="{00000000-0005-0000-0000-00008B470000}"/>
    <cellStyle name="Normal 3 2 2 6 2 3 2 2" xfId="18343" xr:uid="{00000000-0005-0000-0000-00008C470000}"/>
    <cellStyle name="Normal 3 2 2 6 2 3 2 2 2" xfId="18344" xr:uid="{00000000-0005-0000-0000-00008D470000}"/>
    <cellStyle name="Normal 3 2 2 6 2 3 2 2 2 2" xfId="18345" xr:uid="{00000000-0005-0000-0000-00008E470000}"/>
    <cellStyle name="Normal 3 2 2 6 2 3 2 2 3" xfId="18346" xr:uid="{00000000-0005-0000-0000-00008F470000}"/>
    <cellStyle name="Normal 3 2 2 6 2 3 2 3" xfId="18347" xr:uid="{00000000-0005-0000-0000-000090470000}"/>
    <cellStyle name="Normal 3 2 2 6 2 3 2 3 2" xfId="18348" xr:uid="{00000000-0005-0000-0000-000091470000}"/>
    <cellStyle name="Normal 3 2 2 6 2 3 2 4" xfId="18349" xr:uid="{00000000-0005-0000-0000-000092470000}"/>
    <cellStyle name="Normal 3 2 2 6 2 3 3" xfId="18350" xr:uid="{00000000-0005-0000-0000-000093470000}"/>
    <cellStyle name="Normal 3 2 2 6 2 3 3 2" xfId="18351" xr:uid="{00000000-0005-0000-0000-000094470000}"/>
    <cellStyle name="Normal 3 2 2 6 2 3 3 2 2" xfId="18352" xr:uid="{00000000-0005-0000-0000-000095470000}"/>
    <cellStyle name="Normal 3 2 2 6 2 3 3 3" xfId="18353" xr:uid="{00000000-0005-0000-0000-000096470000}"/>
    <cellStyle name="Normal 3 2 2 6 2 3 4" xfId="18354" xr:uid="{00000000-0005-0000-0000-000097470000}"/>
    <cellStyle name="Normal 3 2 2 6 2 3 4 2" xfId="18355" xr:uid="{00000000-0005-0000-0000-000098470000}"/>
    <cellStyle name="Normal 3 2 2 6 2 3 5" xfId="18356" xr:uid="{00000000-0005-0000-0000-000099470000}"/>
    <cellStyle name="Normal 3 2 2 6 2 4" xfId="18357" xr:uid="{00000000-0005-0000-0000-00009A470000}"/>
    <cellStyle name="Normal 3 2 2 6 2 4 2" xfId="18358" xr:uid="{00000000-0005-0000-0000-00009B470000}"/>
    <cellStyle name="Normal 3 2 2 6 2 4 2 2" xfId="18359" xr:uid="{00000000-0005-0000-0000-00009C470000}"/>
    <cellStyle name="Normal 3 2 2 6 2 4 2 2 2" xfId="18360" xr:uid="{00000000-0005-0000-0000-00009D470000}"/>
    <cellStyle name="Normal 3 2 2 6 2 4 2 3" xfId="18361" xr:uid="{00000000-0005-0000-0000-00009E470000}"/>
    <cellStyle name="Normal 3 2 2 6 2 4 3" xfId="18362" xr:uid="{00000000-0005-0000-0000-00009F470000}"/>
    <cellStyle name="Normal 3 2 2 6 2 4 3 2" xfId="18363" xr:uid="{00000000-0005-0000-0000-0000A0470000}"/>
    <cellStyle name="Normal 3 2 2 6 2 4 4" xfId="18364" xr:uid="{00000000-0005-0000-0000-0000A1470000}"/>
    <cellStyle name="Normal 3 2 2 6 2 5" xfId="18365" xr:uid="{00000000-0005-0000-0000-0000A2470000}"/>
    <cellStyle name="Normal 3 2 2 6 2 5 2" xfId="18366" xr:uid="{00000000-0005-0000-0000-0000A3470000}"/>
    <cellStyle name="Normal 3 2 2 6 2 5 2 2" xfId="18367" xr:uid="{00000000-0005-0000-0000-0000A4470000}"/>
    <cellStyle name="Normal 3 2 2 6 2 5 2 2 2" xfId="18368" xr:uid="{00000000-0005-0000-0000-0000A5470000}"/>
    <cellStyle name="Normal 3 2 2 6 2 5 2 3" xfId="18369" xr:uid="{00000000-0005-0000-0000-0000A6470000}"/>
    <cellStyle name="Normal 3 2 2 6 2 5 3" xfId="18370" xr:uid="{00000000-0005-0000-0000-0000A7470000}"/>
    <cellStyle name="Normal 3 2 2 6 2 5 3 2" xfId="18371" xr:uid="{00000000-0005-0000-0000-0000A8470000}"/>
    <cellStyle name="Normal 3 2 2 6 2 5 4" xfId="18372" xr:uid="{00000000-0005-0000-0000-0000A9470000}"/>
    <cellStyle name="Normal 3 2 2 6 2 6" xfId="18373" xr:uid="{00000000-0005-0000-0000-0000AA470000}"/>
    <cellStyle name="Normal 3 2 2 6 2 6 2" xfId="18374" xr:uid="{00000000-0005-0000-0000-0000AB470000}"/>
    <cellStyle name="Normal 3 2 2 6 2 6 2 2" xfId="18375" xr:uid="{00000000-0005-0000-0000-0000AC470000}"/>
    <cellStyle name="Normal 3 2 2 6 2 6 3" xfId="18376" xr:uid="{00000000-0005-0000-0000-0000AD470000}"/>
    <cellStyle name="Normal 3 2 2 6 2 7" xfId="18377" xr:uid="{00000000-0005-0000-0000-0000AE470000}"/>
    <cellStyle name="Normal 3 2 2 6 2 7 2" xfId="18378" xr:uid="{00000000-0005-0000-0000-0000AF470000}"/>
    <cellStyle name="Normal 3 2 2 6 2 8" xfId="18379" xr:uid="{00000000-0005-0000-0000-0000B0470000}"/>
    <cellStyle name="Normal 3 2 2 6 2 8 2" xfId="18380" xr:uid="{00000000-0005-0000-0000-0000B1470000}"/>
    <cellStyle name="Normal 3 2 2 6 2 9" xfId="18381" xr:uid="{00000000-0005-0000-0000-0000B2470000}"/>
    <cellStyle name="Normal 3 2 2 6 3" xfId="18382" xr:uid="{00000000-0005-0000-0000-0000B3470000}"/>
    <cellStyle name="Normal 3 2 2 6 3 2" xfId="18383" xr:uid="{00000000-0005-0000-0000-0000B4470000}"/>
    <cellStyle name="Normal 3 2 2 6 3 2 2" xfId="18384" xr:uid="{00000000-0005-0000-0000-0000B5470000}"/>
    <cellStyle name="Normal 3 2 2 6 3 2 2 2" xfId="18385" xr:uid="{00000000-0005-0000-0000-0000B6470000}"/>
    <cellStyle name="Normal 3 2 2 6 3 2 2 2 2" xfId="18386" xr:uid="{00000000-0005-0000-0000-0000B7470000}"/>
    <cellStyle name="Normal 3 2 2 6 3 2 2 2 2 2" xfId="18387" xr:uid="{00000000-0005-0000-0000-0000B8470000}"/>
    <cellStyle name="Normal 3 2 2 6 3 2 2 2 3" xfId="18388" xr:uid="{00000000-0005-0000-0000-0000B9470000}"/>
    <cellStyle name="Normal 3 2 2 6 3 2 2 3" xfId="18389" xr:uid="{00000000-0005-0000-0000-0000BA470000}"/>
    <cellStyle name="Normal 3 2 2 6 3 2 2 3 2" xfId="18390" xr:uid="{00000000-0005-0000-0000-0000BB470000}"/>
    <cellStyle name="Normal 3 2 2 6 3 2 2 4" xfId="18391" xr:uid="{00000000-0005-0000-0000-0000BC470000}"/>
    <cellStyle name="Normal 3 2 2 6 3 2 3" xfId="18392" xr:uid="{00000000-0005-0000-0000-0000BD470000}"/>
    <cellStyle name="Normal 3 2 2 6 3 2 3 2" xfId="18393" xr:uid="{00000000-0005-0000-0000-0000BE470000}"/>
    <cellStyle name="Normal 3 2 2 6 3 2 3 2 2" xfId="18394" xr:uid="{00000000-0005-0000-0000-0000BF470000}"/>
    <cellStyle name="Normal 3 2 2 6 3 2 3 3" xfId="18395" xr:uid="{00000000-0005-0000-0000-0000C0470000}"/>
    <cellStyle name="Normal 3 2 2 6 3 2 4" xfId="18396" xr:uid="{00000000-0005-0000-0000-0000C1470000}"/>
    <cellStyle name="Normal 3 2 2 6 3 2 4 2" xfId="18397" xr:uid="{00000000-0005-0000-0000-0000C2470000}"/>
    <cellStyle name="Normal 3 2 2 6 3 2 5" xfId="18398" xr:uid="{00000000-0005-0000-0000-0000C3470000}"/>
    <cellStyle name="Normal 3 2 2 6 3 3" xfId="18399" xr:uid="{00000000-0005-0000-0000-0000C4470000}"/>
    <cellStyle name="Normal 3 2 2 6 3 3 2" xfId="18400" xr:uid="{00000000-0005-0000-0000-0000C5470000}"/>
    <cellStyle name="Normal 3 2 2 6 3 3 2 2" xfId="18401" xr:uid="{00000000-0005-0000-0000-0000C6470000}"/>
    <cellStyle name="Normal 3 2 2 6 3 3 2 2 2" xfId="18402" xr:uid="{00000000-0005-0000-0000-0000C7470000}"/>
    <cellStyle name="Normal 3 2 2 6 3 3 2 3" xfId="18403" xr:uid="{00000000-0005-0000-0000-0000C8470000}"/>
    <cellStyle name="Normal 3 2 2 6 3 3 3" xfId="18404" xr:uid="{00000000-0005-0000-0000-0000C9470000}"/>
    <cellStyle name="Normal 3 2 2 6 3 3 3 2" xfId="18405" xr:uid="{00000000-0005-0000-0000-0000CA470000}"/>
    <cellStyle name="Normal 3 2 2 6 3 3 4" xfId="18406" xr:uid="{00000000-0005-0000-0000-0000CB470000}"/>
    <cellStyle name="Normal 3 2 2 6 3 4" xfId="18407" xr:uid="{00000000-0005-0000-0000-0000CC470000}"/>
    <cellStyle name="Normal 3 2 2 6 3 4 2" xfId="18408" xr:uid="{00000000-0005-0000-0000-0000CD470000}"/>
    <cellStyle name="Normal 3 2 2 6 3 4 2 2" xfId="18409" xr:uid="{00000000-0005-0000-0000-0000CE470000}"/>
    <cellStyle name="Normal 3 2 2 6 3 4 2 2 2" xfId="18410" xr:uid="{00000000-0005-0000-0000-0000CF470000}"/>
    <cellStyle name="Normal 3 2 2 6 3 4 2 3" xfId="18411" xr:uid="{00000000-0005-0000-0000-0000D0470000}"/>
    <cellStyle name="Normal 3 2 2 6 3 4 3" xfId="18412" xr:uid="{00000000-0005-0000-0000-0000D1470000}"/>
    <cellStyle name="Normal 3 2 2 6 3 4 3 2" xfId="18413" xr:uid="{00000000-0005-0000-0000-0000D2470000}"/>
    <cellStyle name="Normal 3 2 2 6 3 4 4" xfId="18414" xr:uid="{00000000-0005-0000-0000-0000D3470000}"/>
    <cellStyle name="Normal 3 2 2 6 3 5" xfId="18415" xr:uid="{00000000-0005-0000-0000-0000D4470000}"/>
    <cellStyle name="Normal 3 2 2 6 3 5 2" xfId="18416" xr:uid="{00000000-0005-0000-0000-0000D5470000}"/>
    <cellStyle name="Normal 3 2 2 6 3 5 2 2" xfId="18417" xr:uid="{00000000-0005-0000-0000-0000D6470000}"/>
    <cellStyle name="Normal 3 2 2 6 3 5 3" xfId="18418" xr:uid="{00000000-0005-0000-0000-0000D7470000}"/>
    <cellStyle name="Normal 3 2 2 6 3 6" xfId="18419" xr:uid="{00000000-0005-0000-0000-0000D8470000}"/>
    <cellStyle name="Normal 3 2 2 6 3 6 2" xfId="18420" xr:uid="{00000000-0005-0000-0000-0000D9470000}"/>
    <cellStyle name="Normal 3 2 2 6 3 7" xfId="18421" xr:uid="{00000000-0005-0000-0000-0000DA470000}"/>
    <cellStyle name="Normal 3 2 2 6 3 7 2" xfId="18422" xr:uid="{00000000-0005-0000-0000-0000DB470000}"/>
    <cellStyle name="Normal 3 2 2 6 3 8" xfId="18423" xr:uid="{00000000-0005-0000-0000-0000DC470000}"/>
    <cellStyle name="Normal 3 2 2 6 4" xfId="18424" xr:uid="{00000000-0005-0000-0000-0000DD470000}"/>
    <cellStyle name="Normal 3 2 2 6 4 2" xfId="18425" xr:uid="{00000000-0005-0000-0000-0000DE470000}"/>
    <cellStyle name="Normal 3 2 2 6 4 2 2" xfId="18426" xr:uid="{00000000-0005-0000-0000-0000DF470000}"/>
    <cellStyle name="Normal 3 2 2 6 4 2 2 2" xfId="18427" xr:uid="{00000000-0005-0000-0000-0000E0470000}"/>
    <cellStyle name="Normal 3 2 2 6 4 2 2 2 2" xfId="18428" xr:uid="{00000000-0005-0000-0000-0000E1470000}"/>
    <cellStyle name="Normal 3 2 2 6 4 2 2 3" xfId="18429" xr:uid="{00000000-0005-0000-0000-0000E2470000}"/>
    <cellStyle name="Normal 3 2 2 6 4 2 3" xfId="18430" xr:uid="{00000000-0005-0000-0000-0000E3470000}"/>
    <cellStyle name="Normal 3 2 2 6 4 2 3 2" xfId="18431" xr:uid="{00000000-0005-0000-0000-0000E4470000}"/>
    <cellStyle name="Normal 3 2 2 6 4 2 4" xfId="18432" xr:uid="{00000000-0005-0000-0000-0000E5470000}"/>
    <cellStyle name="Normal 3 2 2 6 4 3" xfId="18433" xr:uid="{00000000-0005-0000-0000-0000E6470000}"/>
    <cellStyle name="Normal 3 2 2 6 4 3 2" xfId="18434" xr:uid="{00000000-0005-0000-0000-0000E7470000}"/>
    <cellStyle name="Normal 3 2 2 6 4 3 2 2" xfId="18435" xr:uid="{00000000-0005-0000-0000-0000E8470000}"/>
    <cellStyle name="Normal 3 2 2 6 4 3 3" xfId="18436" xr:uid="{00000000-0005-0000-0000-0000E9470000}"/>
    <cellStyle name="Normal 3 2 2 6 4 4" xfId="18437" xr:uid="{00000000-0005-0000-0000-0000EA470000}"/>
    <cellStyle name="Normal 3 2 2 6 4 4 2" xfId="18438" xr:uid="{00000000-0005-0000-0000-0000EB470000}"/>
    <cellStyle name="Normal 3 2 2 6 4 5" xfId="18439" xr:uid="{00000000-0005-0000-0000-0000EC470000}"/>
    <cellStyle name="Normal 3 2 2 6 5" xfId="18440" xr:uid="{00000000-0005-0000-0000-0000ED470000}"/>
    <cellStyle name="Normal 3 2 2 6 5 2" xfId="18441" xr:uid="{00000000-0005-0000-0000-0000EE470000}"/>
    <cellStyle name="Normal 3 2 2 6 5 2 2" xfId="18442" xr:uid="{00000000-0005-0000-0000-0000EF470000}"/>
    <cellStyle name="Normal 3 2 2 6 5 2 2 2" xfId="18443" xr:uid="{00000000-0005-0000-0000-0000F0470000}"/>
    <cellStyle name="Normal 3 2 2 6 5 2 3" xfId="18444" xr:uid="{00000000-0005-0000-0000-0000F1470000}"/>
    <cellStyle name="Normal 3 2 2 6 5 3" xfId="18445" xr:uid="{00000000-0005-0000-0000-0000F2470000}"/>
    <cellStyle name="Normal 3 2 2 6 5 3 2" xfId="18446" xr:uid="{00000000-0005-0000-0000-0000F3470000}"/>
    <cellStyle name="Normal 3 2 2 6 5 4" xfId="18447" xr:uid="{00000000-0005-0000-0000-0000F4470000}"/>
    <cellStyle name="Normal 3 2 2 6 6" xfId="18448" xr:uid="{00000000-0005-0000-0000-0000F5470000}"/>
    <cellStyle name="Normal 3 2 2 6 6 2" xfId="18449" xr:uid="{00000000-0005-0000-0000-0000F6470000}"/>
    <cellStyle name="Normal 3 2 2 6 6 2 2" xfId="18450" xr:uid="{00000000-0005-0000-0000-0000F7470000}"/>
    <cellStyle name="Normal 3 2 2 6 6 2 2 2" xfId="18451" xr:uid="{00000000-0005-0000-0000-0000F8470000}"/>
    <cellStyle name="Normal 3 2 2 6 6 2 3" xfId="18452" xr:uid="{00000000-0005-0000-0000-0000F9470000}"/>
    <cellStyle name="Normal 3 2 2 6 6 3" xfId="18453" xr:uid="{00000000-0005-0000-0000-0000FA470000}"/>
    <cellStyle name="Normal 3 2 2 6 6 3 2" xfId="18454" xr:uid="{00000000-0005-0000-0000-0000FB470000}"/>
    <cellStyle name="Normal 3 2 2 6 6 4" xfId="18455" xr:uid="{00000000-0005-0000-0000-0000FC470000}"/>
    <cellStyle name="Normal 3 2 2 6 7" xfId="18456" xr:uid="{00000000-0005-0000-0000-0000FD470000}"/>
    <cellStyle name="Normal 3 2 2 6 7 2" xfId="18457" xr:uid="{00000000-0005-0000-0000-0000FE470000}"/>
    <cellStyle name="Normal 3 2 2 6 7 2 2" xfId="18458" xr:uid="{00000000-0005-0000-0000-0000FF470000}"/>
    <cellStyle name="Normal 3 2 2 6 7 3" xfId="18459" xr:uid="{00000000-0005-0000-0000-000000480000}"/>
    <cellStyle name="Normal 3 2 2 6 8" xfId="18460" xr:uid="{00000000-0005-0000-0000-000001480000}"/>
    <cellStyle name="Normal 3 2 2 6 8 2" xfId="18461" xr:uid="{00000000-0005-0000-0000-000002480000}"/>
    <cellStyle name="Normal 3 2 2 6 9" xfId="18462" xr:uid="{00000000-0005-0000-0000-000003480000}"/>
    <cellStyle name="Normal 3 2 2 6 9 2" xfId="18463" xr:uid="{00000000-0005-0000-0000-000004480000}"/>
    <cellStyle name="Normal 3 2 2 7" xfId="18464" xr:uid="{00000000-0005-0000-0000-000005480000}"/>
    <cellStyle name="Normal 3 2 2 7 10" xfId="18465" xr:uid="{00000000-0005-0000-0000-000006480000}"/>
    <cellStyle name="Normal 3 2 2 7 2" xfId="18466" xr:uid="{00000000-0005-0000-0000-000007480000}"/>
    <cellStyle name="Normal 3 2 2 7 2 2" xfId="18467" xr:uid="{00000000-0005-0000-0000-000008480000}"/>
    <cellStyle name="Normal 3 2 2 7 2 2 2" xfId="18468" xr:uid="{00000000-0005-0000-0000-000009480000}"/>
    <cellStyle name="Normal 3 2 2 7 2 2 2 2" xfId="18469" xr:uid="{00000000-0005-0000-0000-00000A480000}"/>
    <cellStyle name="Normal 3 2 2 7 2 2 2 2 2" xfId="18470" xr:uid="{00000000-0005-0000-0000-00000B480000}"/>
    <cellStyle name="Normal 3 2 2 7 2 2 2 2 2 2" xfId="18471" xr:uid="{00000000-0005-0000-0000-00000C480000}"/>
    <cellStyle name="Normal 3 2 2 7 2 2 2 2 2 2 2" xfId="18472" xr:uid="{00000000-0005-0000-0000-00000D480000}"/>
    <cellStyle name="Normal 3 2 2 7 2 2 2 2 2 3" xfId="18473" xr:uid="{00000000-0005-0000-0000-00000E480000}"/>
    <cellStyle name="Normal 3 2 2 7 2 2 2 2 3" xfId="18474" xr:uid="{00000000-0005-0000-0000-00000F480000}"/>
    <cellStyle name="Normal 3 2 2 7 2 2 2 2 3 2" xfId="18475" xr:uid="{00000000-0005-0000-0000-000010480000}"/>
    <cellStyle name="Normal 3 2 2 7 2 2 2 2 4" xfId="18476" xr:uid="{00000000-0005-0000-0000-000011480000}"/>
    <cellStyle name="Normal 3 2 2 7 2 2 2 3" xfId="18477" xr:uid="{00000000-0005-0000-0000-000012480000}"/>
    <cellStyle name="Normal 3 2 2 7 2 2 2 3 2" xfId="18478" xr:uid="{00000000-0005-0000-0000-000013480000}"/>
    <cellStyle name="Normal 3 2 2 7 2 2 2 3 2 2" xfId="18479" xr:uid="{00000000-0005-0000-0000-000014480000}"/>
    <cellStyle name="Normal 3 2 2 7 2 2 2 3 3" xfId="18480" xr:uid="{00000000-0005-0000-0000-000015480000}"/>
    <cellStyle name="Normal 3 2 2 7 2 2 2 4" xfId="18481" xr:uid="{00000000-0005-0000-0000-000016480000}"/>
    <cellStyle name="Normal 3 2 2 7 2 2 2 4 2" xfId="18482" xr:uid="{00000000-0005-0000-0000-000017480000}"/>
    <cellStyle name="Normal 3 2 2 7 2 2 2 5" xfId="18483" xr:uid="{00000000-0005-0000-0000-000018480000}"/>
    <cellStyle name="Normal 3 2 2 7 2 2 3" xfId="18484" xr:uid="{00000000-0005-0000-0000-000019480000}"/>
    <cellStyle name="Normal 3 2 2 7 2 2 3 2" xfId="18485" xr:uid="{00000000-0005-0000-0000-00001A480000}"/>
    <cellStyle name="Normal 3 2 2 7 2 2 3 2 2" xfId="18486" xr:uid="{00000000-0005-0000-0000-00001B480000}"/>
    <cellStyle name="Normal 3 2 2 7 2 2 3 2 2 2" xfId="18487" xr:uid="{00000000-0005-0000-0000-00001C480000}"/>
    <cellStyle name="Normal 3 2 2 7 2 2 3 2 3" xfId="18488" xr:uid="{00000000-0005-0000-0000-00001D480000}"/>
    <cellStyle name="Normal 3 2 2 7 2 2 3 3" xfId="18489" xr:uid="{00000000-0005-0000-0000-00001E480000}"/>
    <cellStyle name="Normal 3 2 2 7 2 2 3 3 2" xfId="18490" xr:uid="{00000000-0005-0000-0000-00001F480000}"/>
    <cellStyle name="Normal 3 2 2 7 2 2 3 4" xfId="18491" xr:uid="{00000000-0005-0000-0000-000020480000}"/>
    <cellStyle name="Normal 3 2 2 7 2 2 4" xfId="18492" xr:uid="{00000000-0005-0000-0000-000021480000}"/>
    <cellStyle name="Normal 3 2 2 7 2 2 4 2" xfId="18493" xr:uid="{00000000-0005-0000-0000-000022480000}"/>
    <cellStyle name="Normal 3 2 2 7 2 2 4 2 2" xfId="18494" xr:uid="{00000000-0005-0000-0000-000023480000}"/>
    <cellStyle name="Normal 3 2 2 7 2 2 4 2 2 2" xfId="18495" xr:uid="{00000000-0005-0000-0000-000024480000}"/>
    <cellStyle name="Normal 3 2 2 7 2 2 4 2 3" xfId="18496" xr:uid="{00000000-0005-0000-0000-000025480000}"/>
    <cellStyle name="Normal 3 2 2 7 2 2 4 3" xfId="18497" xr:uid="{00000000-0005-0000-0000-000026480000}"/>
    <cellStyle name="Normal 3 2 2 7 2 2 4 3 2" xfId="18498" xr:uid="{00000000-0005-0000-0000-000027480000}"/>
    <cellStyle name="Normal 3 2 2 7 2 2 4 4" xfId="18499" xr:uid="{00000000-0005-0000-0000-000028480000}"/>
    <cellStyle name="Normal 3 2 2 7 2 2 5" xfId="18500" xr:uid="{00000000-0005-0000-0000-000029480000}"/>
    <cellStyle name="Normal 3 2 2 7 2 2 5 2" xfId="18501" xr:uid="{00000000-0005-0000-0000-00002A480000}"/>
    <cellStyle name="Normal 3 2 2 7 2 2 5 2 2" xfId="18502" xr:uid="{00000000-0005-0000-0000-00002B480000}"/>
    <cellStyle name="Normal 3 2 2 7 2 2 5 3" xfId="18503" xr:uid="{00000000-0005-0000-0000-00002C480000}"/>
    <cellStyle name="Normal 3 2 2 7 2 2 6" xfId="18504" xr:uid="{00000000-0005-0000-0000-00002D480000}"/>
    <cellStyle name="Normal 3 2 2 7 2 2 6 2" xfId="18505" xr:uid="{00000000-0005-0000-0000-00002E480000}"/>
    <cellStyle name="Normal 3 2 2 7 2 2 7" xfId="18506" xr:uid="{00000000-0005-0000-0000-00002F480000}"/>
    <cellStyle name="Normal 3 2 2 7 2 2 7 2" xfId="18507" xr:uid="{00000000-0005-0000-0000-000030480000}"/>
    <cellStyle name="Normal 3 2 2 7 2 2 8" xfId="18508" xr:uid="{00000000-0005-0000-0000-000031480000}"/>
    <cellStyle name="Normal 3 2 2 7 2 3" xfId="18509" xr:uid="{00000000-0005-0000-0000-000032480000}"/>
    <cellStyle name="Normal 3 2 2 7 2 3 2" xfId="18510" xr:uid="{00000000-0005-0000-0000-000033480000}"/>
    <cellStyle name="Normal 3 2 2 7 2 3 2 2" xfId="18511" xr:uid="{00000000-0005-0000-0000-000034480000}"/>
    <cellStyle name="Normal 3 2 2 7 2 3 2 2 2" xfId="18512" xr:uid="{00000000-0005-0000-0000-000035480000}"/>
    <cellStyle name="Normal 3 2 2 7 2 3 2 2 2 2" xfId="18513" xr:uid="{00000000-0005-0000-0000-000036480000}"/>
    <cellStyle name="Normal 3 2 2 7 2 3 2 2 3" xfId="18514" xr:uid="{00000000-0005-0000-0000-000037480000}"/>
    <cellStyle name="Normal 3 2 2 7 2 3 2 3" xfId="18515" xr:uid="{00000000-0005-0000-0000-000038480000}"/>
    <cellStyle name="Normal 3 2 2 7 2 3 2 3 2" xfId="18516" xr:uid="{00000000-0005-0000-0000-000039480000}"/>
    <cellStyle name="Normal 3 2 2 7 2 3 2 4" xfId="18517" xr:uid="{00000000-0005-0000-0000-00003A480000}"/>
    <cellStyle name="Normal 3 2 2 7 2 3 3" xfId="18518" xr:uid="{00000000-0005-0000-0000-00003B480000}"/>
    <cellStyle name="Normal 3 2 2 7 2 3 3 2" xfId="18519" xr:uid="{00000000-0005-0000-0000-00003C480000}"/>
    <cellStyle name="Normal 3 2 2 7 2 3 3 2 2" xfId="18520" xr:uid="{00000000-0005-0000-0000-00003D480000}"/>
    <cellStyle name="Normal 3 2 2 7 2 3 3 3" xfId="18521" xr:uid="{00000000-0005-0000-0000-00003E480000}"/>
    <cellStyle name="Normal 3 2 2 7 2 3 4" xfId="18522" xr:uid="{00000000-0005-0000-0000-00003F480000}"/>
    <cellStyle name="Normal 3 2 2 7 2 3 4 2" xfId="18523" xr:uid="{00000000-0005-0000-0000-000040480000}"/>
    <cellStyle name="Normal 3 2 2 7 2 3 5" xfId="18524" xr:uid="{00000000-0005-0000-0000-000041480000}"/>
    <cellStyle name="Normal 3 2 2 7 2 4" xfId="18525" xr:uid="{00000000-0005-0000-0000-000042480000}"/>
    <cellStyle name="Normal 3 2 2 7 2 4 2" xfId="18526" xr:uid="{00000000-0005-0000-0000-000043480000}"/>
    <cellStyle name="Normal 3 2 2 7 2 4 2 2" xfId="18527" xr:uid="{00000000-0005-0000-0000-000044480000}"/>
    <cellStyle name="Normal 3 2 2 7 2 4 2 2 2" xfId="18528" xr:uid="{00000000-0005-0000-0000-000045480000}"/>
    <cellStyle name="Normal 3 2 2 7 2 4 2 3" xfId="18529" xr:uid="{00000000-0005-0000-0000-000046480000}"/>
    <cellStyle name="Normal 3 2 2 7 2 4 3" xfId="18530" xr:uid="{00000000-0005-0000-0000-000047480000}"/>
    <cellStyle name="Normal 3 2 2 7 2 4 3 2" xfId="18531" xr:uid="{00000000-0005-0000-0000-000048480000}"/>
    <cellStyle name="Normal 3 2 2 7 2 4 4" xfId="18532" xr:uid="{00000000-0005-0000-0000-000049480000}"/>
    <cellStyle name="Normal 3 2 2 7 2 5" xfId="18533" xr:uid="{00000000-0005-0000-0000-00004A480000}"/>
    <cellStyle name="Normal 3 2 2 7 2 5 2" xfId="18534" xr:uid="{00000000-0005-0000-0000-00004B480000}"/>
    <cellStyle name="Normal 3 2 2 7 2 5 2 2" xfId="18535" xr:uid="{00000000-0005-0000-0000-00004C480000}"/>
    <cellStyle name="Normal 3 2 2 7 2 5 2 2 2" xfId="18536" xr:uid="{00000000-0005-0000-0000-00004D480000}"/>
    <cellStyle name="Normal 3 2 2 7 2 5 2 3" xfId="18537" xr:uid="{00000000-0005-0000-0000-00004E480000}"/>
    <cellStyle name="Normal 3 2 2 7 2 5 3" xfId="18538" xr:uid="{00000000-0005-0000-0000-00004F480000}"/>
    <cellStyle name="Normal 3 2 2 7 2 5 3 2" xfId="18539" xr:uid="{00000000-0005-0000-0000-000050480000}"/>
    <cellStyle name="Normal 3 2 2 7 2 5 4" xfId="18540" xr:uid="{00000000-0005-0000-0000-000051480000}"/>
    <cellStyle name="Normal 3 2 2 7 2 6" xfId="18541" xr:uid="{00000000-0005-0000-0000-000052480000}"/>
    <cellStyle name="Normal 3 2 2 7 2 6 2" xfId="18542" xr:uid="{00000000-0005-0000-0000-000053480000}"/>
    <cellStyle name="Normal 3 2 2 7 2 6 2 2" xfId="18543" xr:uid="{00000000-0005-0000-0000-000054480000}"/>
    <cellStyle name="Normal 3 2 2 7 2 6 3" xfId="18544" xr:uid="{00000000-0005-0000-0000-000055480000}"/>
    <cellStyle name="Normal 3 2 2 7 2 7" xfId="18545" xr:uid="{00000000-0005-0000-0000-000056480000}"/>
    <cellStyle name="Normal 3 2 2 7 2 7 2" xfId="18546" xr:uid="{00000000-0005-0000-0000-000057480000}"/>
    <cellStyle name="Normal 3 2 2 7 2 8" xfId="18547" xr:uid="{00000000-0005-0000-0000-000058480000}"/>
    <cellStyle name="Normal 3 2 2 7 2 8 2" xfId="18548" xr:uid="{00000000-0005-0000-0000-000059480000}"/>
    <cellStyle name="Normal 3 2 2 7 2 9" xfId="18549" xr:uid="{00000000-0005-0000-0000-00005A480000}"/>
    <cellStyle name="Normal 3 2 2 7 3" xfId="18550" xr:uid="{00000000-0005-0000-0000-00005B480000}"/>
    <cellStyle name="Normal 3 2 2 7 3 2" xfId="18551" xr:uid="{00000000-0005-0000-0000-00005C480000}"/>
    <cellStyle name="Normal 3 2 2 7 3 2 2" xfId="18552" xr:uid="{00000000-0005-0000-0000-00005D480000}"/>
    <cellStyle name="Normal 3 2 2 7 3 2 2 2" xfId="18553" xr:uid="{00000000-0005-0000-0000-00005E480000}"/>
    <cellStyle name="Normal 3 2 2 7 3 2 2 2 2" xfId="18554" xr:uid="{00000000-0005-0000-0000-00005F480000}"/>
    <cellStyle name="Normal 3 2 2 7 3 2 2 2 2 2" xfId="18555" xr:uid="{00000000-0005-0000-0000-000060480000}"/>
    <cellStyle name="Normal 3 2 2 7 3 2 2 2 3" xfId="18556" xr:uid="{00000000-0005-0000-0000-000061480000}"/>
    <cellStyle name="Normal 3 2 2 7 3 2 2 3" xfId="18557" xr:uid="{00000000-0005-0000-0000-000062480000}"/>
    <cellStyle name="Normal 3 2 2 7 3 2 2 3 2" xfId="18558" xr:uid="{00000000-0005-0000-0000-000063480000}"/>
    <cellStyle name="Normal 3 2 2 7 3 2 2 4" xfId="18559" xr:uid="{00000000-0005-0000-0000-000064480000}"/>
    <cellStyle name="Normal 3 2 2 7 3 2 3" xfId="18560" xr:uid="{00000000-0005-0000-0000-000065480000}"/>
    <cellStyle name="Normal 3 2 2 7 3 2 3 2" xfId="18561" xr:uid="{00000000-0005-0000-0000-000066480000}"/>
    <cellStyle name="Normal 3 2 2 7 3 2 3 2 2" xfId="18562" xr:uid="{00000000-0005-0000-0000-000067480000}"/>
    <cellStyle name="Normal 3 2 2 7 3 2 3 3" xfId="18563" xr:uid="{00000000-0005-0000-0000-000068480000}"/>
    <cellStyle name="Normal 3 2 2 7 3 2 4" xfId="18564" xr:uid="{00000000-0005-0000-0000-000069480000}"/>
    <cellStyle name="Normal 3 2 2 7 3 2 4 2" xfId="18565" xr:uid="{00000000-0005-0000-0000-00006A480000}"/>
    <cellStyle name="Normal 3 2 2 7 3 2 5" xfId="18566" xr:uid="{00000000-0005-0000-0000-00006B480000}"/>
    <cellStyle name="Normal 3 2 2 7 3 3" xfId="18567" xr:uid="{00000000-0005-0000-0000-00006C480000}"/>
    <cellStyle name="Normal 3 2 2 7 3 3 2" xfId="18568" xr:uid="{00000000-0005-0000-0000-00006D480000}"/>
    <cellStyle name="Normal 3 2 2 7 3 3 2 2" xfId="18569" xr:uid="{00000000-0005-0000-0000-00006E480000}"/>
    <cellStyle name="Normal 3 2 2 7 3 3 2 2 2" xfId="18570" xr:uid="{00000000-0005-0000-0000-00006F480000}"/>
    <cellStyle name="Normal 3 2 2 7 3 3 2 3" xfId="18571" xr:uid="{00000000-0005-0000-0000-000070480000}"/>
    <cellStyle name="Normal 3 2 2 7 3 3 3" xfId="18572" xr:uid="{00000000-0005-0000-0000-000071480000}"/>
    <cellStyle name="Normal 3 2 2 7 3 3 3 2" xfId="18573" xr:uid="{00000000-0005-0000-0000-000072480000}"/>
    <cellStyle name="Normal 3 2 2 7 3 3 4" xfId="18574" xr:uid="{00000000-0005-0000-0000-000073480000}"/>
    <cellStyle name="Normal 3 2 2 7 3 4" xfId="18575" xr:uid="{00000000-0005-0000-0000-000074480000}"/>
    <cellStyle name="Normal 3 2 2 7 3 4 2" xfId="18576" xr:uid="{00000000-0005-0000-0000-000075480000}"/>
    <cellStyle name="Normal 3 2 2 7 3 4 2 2" xfId="18577" xr:uid="{00000000-0005-0000-0000-000076480000}"/>
    <cellStyle name="Normal 3 2 2 7 3 4 2 2 2" xfId="18578" xr:uid="{00000000-0005-0000-0000-000077480000}"/>
    <cellStyle name="Normal 3 2 2 7 3 4 2 3" xfId="18579" xr:uid="{00000000-0005-0000-0000-000078480000}"/>
    <cellStyle name="Normal 3 2 2 7 3 4 3" xfId="18580" xr:uid="{00000000-0005-0000-0000-000079480000}"/>
    <cellStyle name="Normal 3 2 2 7 3 4 3 2" xfId="18581" xr:uid="{00000000-0005-0000-0000-00007A480000}"/>
    <cellStyle name="Normal 3 2 2 7 3 4 4" xfId="18582" xr:uid="{00000000-0005-0000-0000-00007B480000}"/>
    <cellStyle name="Normal 3 2 2 7 3 5" xfId="18583" xr:uid="{00000000-0005-0000-0000-00007C480000}"/>
    <cellStyle name="Normal 3 2 2 7 3 5 2" xfId="18584" xr:uid="{00000000-0005-0000-0000-00007D480000}"/>
    <cellStyle name="Normal 3 2 2 7 3 5 2 2" xfId="18585" xr:uid="{00000000-0005-0000-0000-00007E480000}"/>
    <cellStyle name="Normal 3 2 2 7 3 5 3" xfId="18586" xr:uid="{00000000-0005-0000-0000-00007F480000}"/>
    <cellStyle name="Normal 3 2 2 7 3 6" xfId="18587" xr:uid="{00000000-0005-0000-0000-000080480000}"/>
    <cellStyle name="Normal 3 2 2 7 3 6 2" xfId="18588" xr:uid="{00000000-0005-0000-0000-000081480000}"/>
    <cellStyle name="Normal 3 2 2 7 3 7" xfId="18589" xr:uid="{00000000-0005-0000-0000-000082480000}"/>
    <cellStyle name="Normal 3 2 2 7 3 7 2" xfId="18590" xr:uid="{00000000-0005-0000-0000-000083480000}"/>
    <cellStyle name="Normal 3 2 2 7 3 8" xfId="18591" xr:uid="{00000000-0005-0000-0000-000084480000}"/>
    <cellStyle name="Normal 3 2 2 7 4" xfId="18592" xr:uid="{00000000-0005-0000-0000-000085480000}"/>
    <cellStyle name="Normal 3 2 2 7 4 2" xfId="18593" xr:uid="{00000000-0005-0000-0000-000086480000}"/>
    <cellStyle name="Normal 3 2 2 7 4 2 2" xfId="18594" xr:uid="{00000000-0005-0000-0000-000087480000}"/>
    <cellStyle name="Normal 3 2 2 7 4 2 2 2" xfId="18595" xr:uid="{00000000-0005-0000-0000-000088480000}"/>
    <cellStyle name="Normal 3 2 2 7 4 2 2 2 2" xfId="18596" xr:uid="{00000000-0005-0000-0000-000089480000}"/>
    <cellStyle name="Normal 3 2 2 7 4 2 2 3" xfId="18597" xr:uid="{00000000-0005-0000-0000-00008A480000}"/>
    <cellStyle name="Normal 3 2 2 7 4 2 3" xfId="18598" xr:uid="{00000000-0005-0000-0000-00008B480000}"/>
    <cellStyle name="Normal 3 2 2 7 4 2 3 2" xfId="18599" xr:uid="{00000000-0005-0000-0000-00008C480000}"/>
    <cellStyle name="Normal 3 2 2 7 4 2 4" xfId="18600" xr:uid="{00000000-0005-0000-0000-00008D480000}"/>
    <cellStyle name="Normal 3 2 2 7 4 3" xfId="18601" xr:uid="{00000000-0005-0000-0000-00008E480000}"/>
    <cellStyle name="Normal 3 2 2 7 4 3 2" xfId="18602" xr:uid="{00000000-0005-0000-0000-00008F480000}"/>
    <cellStyle name="Normal 3 2 2 7 4 3 2 2" xfId="18603" xr:uid="{00000000-0005-0000-0000-000090480000}"/>
    <cellStyle name="Normal 3 2 2 7 4 3 3" xfId="18604" xr:uid="{00000000-0005-0000-0000-000091480000}"/>
    <cellStyle name="Normal 3 2 2 7 4 4" xfId="18605" xr:uid="{00000000-0005-0000-0000-000092480000}"/>
    <cellStyle name="Normal 3 2 2 7 4 4 2" xfId="18606" xr:uid="{00000000-0005-0000-0000-000093480000}"/>
    <cellStyle name="Normal 3 2 2 7 4 5" xfId="18607" xr:uid="{00000000-0005-0000-0000-000094480000}"/>
    <cellStyle name="Normal 3 2 2 7 5" xfId="18608" xr:uid="{00000000-0005-0000-0000-000095480000}"/>
    <cellStyle name="Normal 3 2 2 7 5 2" xfId="18609" xr:uid="{00000000-0005-0000-0000-000096480000}"/>
    <cellStyle name="Normal 3 2 2 7 5 2 2" xfId="18610" xr:uid="{00000000-0005-0000-0000-000097480000}"/>
    <cellStyle name="Normal 3 2 2 7 5 2 2 2" xfId="18611" xr:uid="{00000000-0005-0000-0000-000098480000}"/>
    <cellStyle name="Normal 3 2 2 7 5 2 3" xfId="18612" xr:uid="{00000000-0005-0000-0000-000099480000}"/>
    <cellStyle name="Normal 3 2 2 7 5 3" xfId="18613" xr:uid="{00000000-0005-0000-0000-00009A480000}"/>
    <cellStyle name="Normal 3 2 2 7 5 3 2" xfId="18614" xr:uid="{00000000-0005-0000-0000-00009B480000}"/>
    <cellStyle name="Normal 3 2 2 7 5 4" xfId="18615" xr:uid="{00000000-0005-0000-0000-00009C480000}"/>
    <cellStyle name="Normal 3 2 2 7 6" xfId="18616" xr:uid="{00000000-0005-0000-0000-00009D480000}"/>
    <cellStyle name="Normal 3 2 2 7 6 2" xfId="18617" xr:uid="{00000000-0005-0000-0000-00009E480000}"/>
    <cellStyle name="Normal 3 2 2 7 6 2 2" xfId="18618" xr:uid="{00000000-0005-0000-0000-00009F480000}"/>
    <cellStyle name="Normal 3 2 2 7 6 2 2 2" xfId="18619" xr:uid="{00000000-0005-0000-0000-0000A0480000}"/>
    <cellStyle name="Normal 3 2 2 7 6 2 3" xfId="18620" xr:uid="{00000000-0005-0000-0000-0000A1480000}"/>
    <cellStyle name="Normal 3 2 2 7 6 3" xfId="18621" xr:uid="{00000000-0005-0000-0000-0000A2480000}"/>
    <cellStyle name="Normal 3 2 2 7 6 3 2" xfId="18622" xr:uid="{00000000-0005-0000-0000-0000A3480000}"/>
    <cellStyle name="Normal 3 2 2 7 6 4" xfId="18623" xr:uid="{00000000-0005-0000-0000-0000A4480000}"/>
    <cellStyle name="Normal 3 2 2 7 7" xfId="18624" xr:uid="{00000000-0005-0000-0000-0000A5480000}"/>
    <cellStyle name="Normal 3 2 2 7 7 2" xfId="18625" xr:uid="{00000000-0005-0000-0000-0000A6480000}"/>
    <cellStyle name="Normal 3 2 2 7 7 2 2" xfId="18626" xr:uid="{00000000-0005-0000-0000-0000A7480000}"/>
    <cellStyle name="Normal 3 2 2 7 7 3" xfId="18627" xr:uid="{00000000-0005-0000-0000-0000A8480000}"/>
    <cellStyle name="Normal 3 2 2 7 8" xfId="18628" xr:uid="{00000000-0005-0000-0000-0000A9480000}"/>
    <cellStyle name="Normal 3 2 2 7 8 2" xfId="18629" xr:uid="{00000000-0005-0000-0000-0000AA480000}"/>
    <cellStyle name="Normal 3 2 2 7 9" xfId="18630" xr:uid="{00000000-0005-0000-0000-0000AB480000}"/>
    <cellStyle name="Normal 3 2 2 7 9 2" xfId="18631" xr:uid="{00000000-0005-0000-0000-0000AC480000}"/>
    <cellStyle name="Normal 3 2 2 8" xfId="18632" xr:uid="{00000000-0005-0000-0000-0000AD480000}"/>
    <cellStyle name="Normal 3 2 2 8 2" xfId="18633" xr:uid="{00000000-0005-0000-0000-0000AE480000}"/>
    <cellStyle name="Normal 3 2 2 8 2 2" xfId="18634" xr:uid="{00000000-0005-0000-0000-0000AF480000}"/>
    <cellStyle name="Normal 3 2 2 8 2 2 2" xfId="18635" xr:uid="{00000000-0005-0000-0000-0000B0480000}"/>
    <cellStyle name="Normal 3 2 2 8 2 2 2 2" xfId="18636" xr:uid="{00000000-0005-0000-0000-0000B1480000}"/>
    <cellStyle name="Normal 3 2 2 8 2 2 2 2 2" xfId="18637" xr:uid="{00000000-0005-0000-0000-0000B2480000}"/>
    <cellStyle name="Normal 3 2 2 8 2 2 2 2 2 2" xfId="18638" xr:uid="{00000000-0005-0000-0000-0000B3480000}"/>
    <cellStyle name="Normal 3 2 2 8 2 2 2 2 3" xfId="18639" xr:uid="{00000000-0005-0000-0000-0000B4480000}"/>
    <cellStyle name="Normal 3 2 2 8 2 2 2 3" xfId="18640" xr:uid="{00000000-0005-0000-0000-0000B5480000}"/>
    <cellStyle name="Normal 3 2 2 8 2 2 2 3 2" xfId="18641" xr:uid="{00000000-0005-0000-0000-0000B6480000}"/>
    <cellStyle name="Normal 3 2 2 8 2 2 2 4" xfId="18642" xr:uid="{00000000-0005-0000-0000-0000B7480000}"/>
    <cellStyle name="Normal 3 2 2 8 2 2 3" xfId="18643" xr:uid="{00000000-0005-0000-0000-0000B8480000}"/>
    <cellStyle name="Normal 3 2 2 8 2 2 3 2" xfId="18644" xr:uid="{00000000-0005-0000-0000-0000B9480000}"/>
    <cellStyle name="Normal 3 2 2 8 2 2 3 2 2" xfId="18645" xr:uid="{00000000-0005-0000-0000-0000BA480000}"/>
    <cellStyle name="Normal 3 2 2 8 2 2 3 3" xfId="18646" xr:uid="{00000000-0005-0000-0000-0000BB480000}"/>
    <cellStyle name="Normal 3 2 2 8 2 2 4" xfId="18647" xr:uid="{00000000-0005-0000-0000-0000BC480000}"/>
    <cellStyle name="Normal 3 2 2 8 2 2 4 2" xfId="18648" xr:uid="{00000000-0005-0000-0000-0000BD480000}"/>
    <cellStyle name="Normal 3 2 2 8 2 2 5" xfId="18649" xr:uid="{00000000-0005-0000-0000-0000BE480000}"/>
    <cellStyle name="Normal 3 2 2 8 2 3" xfId="18650" xr:uid="{00000000-0005-0000-0000-0000BF480000}"/>
    <cellStyle name="Normal 3 2 2 8 2 3 2" xfId="18651" xr:uid="{00000000-0005-0000-0000-0000C0480000}"/>
    <cellStyle name="Normal 3 2 2 8 2 3 2 2" xfId="18652" xr:uid="{00000000-0005-0000-0000-0000C1480000}"/>
    <cellStyle name="Normal 3 2 2 8 2 3 2 2 2" xfId="18653" xr:uid="{00000000-0005-0000-0000-0000C2480000}"/>
    <cellStyle name="Normal 3 2 2 8 2 3 2 3" xfId="18654" xr:uid="{00000000-0005-0000-0000-0000C3480000}"/>
    <cellStyle name="Normal 3 2 2 8 2 3 3" xfId="18655" xr:uid="{00000000-0005-0000-0000-0000C4480000}"/>
    <cellStyle name="Normal 3 2 2 8 2 3 3 2" xfId="18656" xr:uid="{00000000-0005-0000-0000-0000C5480000}"/>
    <cellStyle name="Normal 3 2 2 8 2 3 4" xfId="18657" xr:uid="{00000000-0005-0000-0000-0000C6480000}"/>
    <cellStyle name="Normal 3 2 2 8 2 4" xfId="18658" xr:uid="{00000000-0005-0000-0000-0000C7480000}"/>
    <cellStyle name="Normal 3 2 2 8 2 4 2" xfId="18659" xr:uid="{00000000-0005-0000-0000-0000C8480000}"/>
    <cellStyle name="Normal 3 2 2 8 2 4 2 2" xfId="18660" xr:uid="{00000000-0005-0000-0000-0000C9480000}"/>
    <cellStyle name="Normal 3 2 2 8 2 4 2 2 2" xfId="18661" xr:uid="{00000000-0005-0000-0000-0000CA480000}"/>
    <cellStyle name="Normal 3 2 2 8 2 4 2 3" xfId="18662" xr:uid="{00000000-0005-0000-0000-0000CB480000}"/>
    <cellStyle name="Normal 3 2 2 8 2 4 3" xfId="18663" xr:uid="{00000000-0005-0000-0000-0000CC480000}"/>
    <cellStyle name="Normal 3 2 2 8 2 4 3 2" xfId="18664" xr:uid="{00000000-0005-0000-0000-0000CD480000}"/>
    <cellStyle name="Normal 3 2 2 8 2 4 4" xfId="18665" xr:uid="{00000000-0005-0000-0000-0000CE480000}"/>
    <cellStyle name="Normal 3 2 2 8 2 5" xfId="18666" xr:uid="{00000000-0005-0000-0000-0000CF480000}"/>
    <cellStyle name="Normal 3 2 2 8 2 5 2" xfId="18667" xr:uid="{00000000-0005-0000-0000-0000D0480000}"/>
    <cellStyle name="Normal 3 2 2 8 2 5 2 2" xfId="18668" xr:uid="{00000000-0005-0000-0000-0000D1480000}"/>
    <cellStyle name="Normal 3 2 2 8 2 5 3" xfId="18669" xr:uid="{00000000-0005-0000-0000-0000D2480000}"/>
    <cellStyle name="Normal 3 2 2 8 2 6" xfId="18670" xr:uid="{00000000-0005-0000-0000-0000D3480000}"/>
    <cellStyle name="Normal 3 2 2 8 2 6 2" xfId="18671" xr:uid="{00000000-0005-0000-0000-0000D4480000}"/>
    <cellStyle name="Normal 3 2 2 8 2 7" xfId="18672" xr:uid="{00000000-0005-0000-0000-0000D5480000}"/>
    <cellStyle name="Normal 3 2 2 8 2 7 2" xfId="18673" xr:uid="{00000000-0005-0000-0000-0000D6480000}"/>
    <cellStyle name="Normal 3 2 2 8 2 8" xfId="18674" xr:uid="{00000000-0005-0000-0000-0000D7480000}"/>
    <cellStyle name="Normal 3 2 2 8 3" xfId="18675" xr:uid="{00000000-0005-0000-0000-0000D8480000}"/>
    <cellStyle name="Normal 3 2 2 8 3 2" xfId="18676" xr:uid="{00000000-0005-0000-0000-0000D9480000}"/>
    <cellStyle name="Normal 3 2 2 8 3 2 2" xfId="18677" xr:uid="{00000000-0005-0000-0000-0000DA480000}"/>
    <cellStyle name="Normal 3 2 2 8 3 2 2 2" xfId="18678" xr:uid="{00000000-0005-0000-0000-0000DB480000}"/>
    <cellStyle name="Normal 3 2 2 8 3 2 2 2 2" xfId="18679" xr:uid="{00000000-0005-0000-0000-0000DC480000}"/>
    <cellStyle name="Normal 3 2 2 8 3 2 2 3" xfId="18680" xr:uid="{00000000-0005-0000-0000-0000DD480000}"/>
    <cellStyle name="Normal 3 2 2 8 3 2 3" xfId="18681" xr:uid="{00000000-0005-0000-0000-0000DE480000}"/>
    <cellStyle name="Normal 3 2 2 8 3 2 3 2" xfId="18682" xr:uid="{00000000-0005-0000-0000-0000DF480000}"/>
    <cellStyle name="Normal 3 2 2 8 3 2 4" xfId="18683" xr:uid="{00000000-0005-0000-0000-0000E0480000}"/>
    <cellStyle name="Normal 3 2 2 8 3 3" xfId="18684" xr:uid="{00000000-0005-0000-0000-0000E1480000}"/>
    <cellStyle name="Normal 3 2 2 8 3 3 2" xfId="18685" xr:uid="{00000000-0005-0000-0000-0000E2480000}"/>
    <cellStyle name="Normal 3 2 2 8 3 3 2 2" xfId="18686" xr:uid="{00000000-0005-0000-0000-0000E3480000}"/>
    <cellStyle name="Normal 3 2 2 8 3 3 3" xfId="18687" xr:uid="{00000000-0005-0000-0000-0000E4480000}"/>
    <cellStyle name="Normal 3 2 2 8 3 4" xfId="18688" xr:uid="{00000000-0005-0000-0000-0000E5480000}"/>
    <cellStyle name="Normal 3 2 2 8 3 4 2" xfId="18689" xr:uid="{00000000-0005-0000-0000-0000E6480000}"/>
    <cellStyle name="Normal 3 2 2 8 3 5" xfId="18690" xr:uid="{00000000-0005-0000-0000-0000E7480000}"/>
    <cellStyle name="Normal 3 2 2 8 4" xfId="18691" xr:uid="{00000000-0005-0000-0000-0000E8480000}"/>
    <cellStyle name="Normal 3 2 2 8 4 2" xfId="18692" xr:uid="{00000000-0005-0000-0000-0000E9480000}"/>
    <cellStyle name="Normal 3 2 2 8 4 2 2" xfId="18693" xr:uid="{00000000-0005-0000-0000-0000EA480000}"/>
    <cellStyle name="Normal 3 2 2 8 4 2 2 2" xfId="18694" xr:uid="{00000000-0005-0000-0000-0000EB480000}"/>
    <cellStyle name="Normal 3 2 2 8 4 2 3" xfId="18695" xr:uid="{00000000-0005-0000-0000-0000EC480000}"/>
    <cellStyle name="Normal 3 2 2 8 4 3" xfId="18696" xr:uid="{00000000-0005-0000-0000-0000ED480000}"/>
    <cellStyle name="Normal 3 2 2 8 4 3 2" xfId="18697" xr:uid="{00000000-0005-0000-0000-0000EE480000}"/>
    <cellStyle name="Normal 3 2 2 8 4 4" xfId="18698" xr:uid="{00000000-0005-0000-0000-0000EF480000}"/>
    <cellStyle name="Normal 3 2 2 8 5" xfId="18699" xr:uid="{00000000-0005-0000-0000-0000F0480000}"/>
    <cellStyle name="Normal 3 2 2 8 5 2" xfId="18700" xr:uid="{00000000-0005-0000-0000-0000F1480000}"/>
    <cellStyle name="Normal 3 2 2 8 5 2 2" xfId="18701" xr:uid="{00000000-0005-0000-0000-0000F2480000}"/>
    <cellStyle name="Normal 3 2 2 8 5 2 2 2" xfId="18702" xr:uid="{00000000-0005-0000-0000-0000F3480000}"/>
    <cellStyle name="Normal 3 2 2 8 5 2 3" xfId="18703" xr:uid="{00000000-0005-0000-0000-0000F4480000}"/>
    <cellStyle name="Normal 3 2 2 8 5 3" xfId="18704" xr:uid="{00000000-0005-0000-0000-0000F5480000}"/>
    <cellStyle name="Normal 3 2 2 8 5 3 2" xfId="18705" xr:uid="{00000000-0005-0000-0000-0000F6480000}"/>
    <cellStyle name="Normal 3 2 2 8 5 4" xfId="18706" xr:uid="{00000000-0005-0000-0000-0000F7480000}"/>
    <cellStyle name="Normal 3 2 2 8 6" xfId="18707" xr:uid="{00000000-0005-0000-0000-0000F8480000}"/>
    <cellStyle name="Normal 3 2 2 8 6 2" xfId="18708" xr:uid="{00000000-0005-0000-0000-0000F9480000}"/>
    <cellStyle name="Normal 3 2 2 8 6 2 2" xfId="18709" xr:uid="{00000000-0005-0000-0000-0000FA480000}"/>
    <cellStyle name="Normal 3 2 2 8 6 3" xfId="18710" xr:uid="{00000000-0005-0000-0000-0000FB480000}"/>
    <cellStyle name="Normal 3 2 2 8 7" xfId="18711" xr:uid="{00000000-0005-0000-0000-0000FC480000}"/>
    <cellStyle name="Normal 3 2 2 8 7 2" xfId="18712" xr:uid="{00000000-0005-0000-0000-0000FD480000}"/>
    <cellStyle name="Normal 3 2 2 8 8" xfId="18713" xr:uid="{00000000-0005-0000-0000-0000FE480000}"/>
    <cellStyle name="Normal 3 2 2 8 8 2" xfId="18714" xr:uid="{00000000-0005-0000-0000-0000FF480000}"/>
    <cellStyle name="Normal 3 2 2 8 9" xfId="18715" xr:uid="{00000000-0005-0000-0000-000000490000}"/>
    <cellStyle name="Normal 3 2 2 9" xfId="18716" xr:uid="{00000000-0005-0000-0000-000001490000}"/>
    <cellStyle name="Normal 3 2 2 9 2" xfId="18717" xr:uid="{00000000-0005-0000-0000-000002490000}"/>
    <cellStyle name="Normal 3 2 2 9 2 2" xfId="18718" xr:uid="{00000000-0005-0000-0000-000003490000}"/>
    <cellStyle name="Normal 3 2 2 9 2 2 2" xfId="18719" xr:uid="{00000000-0005-0000-0000-000004490000}"/>
    <cellStyle name="Normal 3 2 2 9 2 2 2 2" xfId="18720" xr:uid="{00000000-0005-0000-0000-000005490000}"/>
    <cellStyle name="Normal 3 2 2 9 2 2 2 2 2" xfId="18721" xr:uid="{00000000-0005-0000-0000-000006490000}"/>
    <cellStyle name="Normal 3 2 2 9 2 2 2 3" xfId="18722" xr:uid="{00000000-0005-0000-0000-000007490000}"/>
    <cellStyle name="Normal 3 2 2 9 2 2 3" xfId="18723" xr:uid="{00000000-0005-0000-0000-000008490000}"/>
    <cellStyle name="Normal 3 2 2 9 2 2 3 2" xfId="18724" xr:uid="{00000000-0005-0000-0000-000009490000}"/>
    <cellStyle name="Normal 3 2 2 9 2 2 4" xfId="18725" xr:uid="{00000000-0005-0000-0000-00000A490000}"/>
    <cellStyle name="Normal 3 2 2 9 2 3" xfId="18726" xr:uid="{00000000-0005-0000-0000-00000B490000}"/>
    <cellStyle name="Normal 3 2 2 9 2 3 2" xfId="18727" xr:uid="{00000000-0005-0000-0000-00000C490000}"/>
    <cellStyle name="Normal 3 2 2 9 2 3 2 2" xfId="18728" xr:uid="{00000000-0005-0000-0000-00000D490000}"/>
    <cellStyle name="Normal 3 2 2 9 2 3 3" xfId="18729" xr:uid="{00000000-0005-0000-0000-00000E490000}"/>
    <cellStyle name="Normal 3 2 2 9 2 4" xfId="18730" xr:uid="{00000000-0005-0000-0000-00000F490000}"/>
    <cellStyle name="Normal 3 2 2 9 2 4 2" xfId="18731" xr:uid="{00000000-0005-0000-0000-000010490000}"/>
    <cellStyle name="Normal 3 2 2 9 2 5" xfId="18732" xr:uid="{00000000-0005-0000-0000-000011490000}"/>
    <cellStyle name="Normal 3 2 2 9 3" xfId="18733" xr:uid="{00000000-0005-0000-0000-000012490000}"/>
    <cellStyle name="Normal 3 2 2 9 3 2" xfId="18734" xr:uid="{00000000-0005-0000-0000-000013490000}"/>
    <cellStyle name="Normal 3 2 2 9 3 2 2" xfId="18735" xr:uid="{00000000-0005-0000-0000-000014490000}"/>
    <cellStyle name="Normal 3 2 2 9 3 2 2 2" xfId="18736" xr:uid="{00000000-0005-0000-0000-000015490000}"/>
    <cellStyle name="Normal 3 2 2 9 3 2 3" xfId="18737" xr:uid="{00000000-0005-0000-0000-000016490000}"/>
    <cellStyle name="Normal 3 2 2 9 3 3" xfId="18738" xr:uid="{00000000-0005-0000-0000-000017490000}"/>
    <cellStyle name="Normal 3 2 2 9 3 3 2" xfId="18739" xr:uid="{00000000-0005-0000-0000-000018490000}"/>
    <cellStyle name="Normal 3 2 2 9 3 4" xfId="18740" xr:uid="{00000000-0005-0000-0000-000019490000}"/>
    <cellStyle name="Normal 3 2 2 9 4" xfId="18741" xr:uid="{00000000-0005-0000-0000-00001A490000}"/>
    <cellStyle name="Normal 3 2 2 9 4 2" xfId="18742" xr:uid="{00000000-0005-0000-0000-00001B490000}"/>
    <cellStyle name="Normal 3 2 2 9 4 2 2" xfId="18743" xr:uid="{00000000-0005-0000-0000-00001C490000}"/>
    <cellStyle name="Normal 3 2 2 9 4 2 2 2" xfId="18744" xr:uid="{00000000-0005-0000-0000-00001D490000}"/>
    <cellStyle name="Normal 3 2 2 9 4 2 3" xfId="18745" xr:uid="{00000000-0005-0000-0000-00001E490000}"/>
    <cellStyle name="Normal 3 2 2 9 4 3" xfId="18746" xr:uid="{00000000-0005-0000-0000-00001F490000}"/>
    <cellStyle name="Normal 3 2 2 9 4 3 2" xfId="18747" xr:uid="{00000000-0005-0000-0000-000020490000}"/>
    <cellStyle name="Normal 3 2 2 9 4 4" xfId="18748" xr:uid="{00000000-0005-0000-0000-000021490000}"/>
    <cellStyle name="Normal 3 2 2 9 5" xfId="18749" xr:uid="{00000000-0005-0000-0000-000022490000}"/>
    <cellStyle name="Normal 3 2 2 9 5 2" xfId="18750" xr:uid="{00000000-0005-0000-0000-000023490000}"/>
    <cellStyle name="Normal 3 2 2 9 5 2 2" xfId="18751" xr:uid="{00000000-0005-0000-0000-000024490000}"/>
    <cellStyle name="Normal 3 2 2 9 5 3" xfId="18752" xr:uid="{00000000-0005-0000-0000-000025490000}"/>
    <cellStyle name="Normal 3 2 2 9 6" xfId="18753" xr:uid="{00000000-0005-0000-0000-000026490000}"/>
    <cellStyle name="Normal 3 2 2 9 6 2" xfId="18754" xr:uid="{00000000-0005-0000-0000-000027490000}"/>
    <cellStyle name="Normal 3 2 2 9 7" xfId="18755" xr:uid="{00000000-0005-0000-0000-000028490000}"/>
    <cellStyle name="Normal 3 2 2 9 7 2" xfId="18756" xr:uid="{00000000-0005-0000-0000-000029490000}"/>
    <cellStyle name="Normal 3 2 2 9 8" xfId="18757" xr:uid="{00000000-0005-0000-0000-00002A490000}"/>
    <cellStyle name="Normal 3 2 2_Sheet1" xfId="18758" xr:uid="{00000000-0005-0000-0000-00002B490000}"/>
    <cellStyle name="Normal 3 2 20" xfId="18759" xr:uid="{00000000-0005-0000-0000-00002C490000}"/>
    <cellStyle name="Normal 3 2 20 2" xfId="18760" xr:uid="{00000000-0005-0000-0000-00002D490000}"/>
    <cellStyle name="Normal 3 2 21" xfId="18761" xr:uid="{00000000-0005-0000-0000-00002E490000}"/>
    <cellStyle name="Normal 3 2 22" xfId="18762" xr:uid="{00000000-0005-0000-0000-00002F490000}"/>
    <cellStyle name="Normal 3 2 3" xfId="18763" xr:uid="{00000000-0005-0000-0000-000030490000}"/>
    <cellStyle name="Normal 3 2 3 10" xfId="18764" xr:uid="{00000000-0005-0000-0000-000031490000}"/>
    <cellStyle name="Normal 3 2 3 10 2" xfId="18765" xr:uid="{00000000-0005-0000-0000-000032490000}"/>
    <cellStyle name="Normal 3 2 3 10 2 2" xfId="18766" xr:uid="{00000000-0005-0000-0000-000033490000}"/>
    <cellStyle name="Normal 3 2 3 10 2 2 2" xfId="18767" xr:uid="{00000000-0005-0000-0000-000034490000}"/>
    <cellStyle name="Normal 3 2 3 10 2 2 2 2" xfId="18768" xr:uid="{00000000-0005-0000-0000-000035490000}"/>
    <cellStyle name="Normal 3 2 3 10 2 2 2 2 2" xfId="18769" xr:uid="{00000000-0005-0000-0000-000036490000}"/>
    <cellStyle name="Normal 3 2 3 10 2 2 2 3" xfId="18770" xr:uid="{00000000-0005-0000-0000-000037490000}"/>
    <cellStyle name="Normal 3 2 3 10 2 2 3" xfId="18771" xr:uid="{00000000-0005-0000-0000-000038490000}"/>
    <cellStyle name="Normal 3 2 3 10 2 2 3 2" xfId="18772" xr:uid="{00000000-0005-0000-0000-000039490000}"/>
    <cellStyle name="Normal 3 2 3 10 2 2 4" xfId="18773" xr:uid="{00000000-0005-0000-0000-00003A490000}"/>
    <cellStyle name="Normal 3 2 3 10 2 3" xfId="18774" xr:uid="{00000000-0005-0000-0000-00003B490000}"/>
    <cellStyle name="Normal 3 2 3 10 2 3 2" xfId="18775" xr:uid="{00000000-0005-0000-0000-00003C490000}"/>
    <cellStyle name="Normal 3 2 3 10 2 3 2 2" xfId="18776" xr:uid="{00000000-0005-0000-0000-00003D490000}"/>
    <cellStyle name="Normal 3 2 3 10 2 3 3" xfId="18777" xr:uid="{00000000-0005-0000-0000-00003E490000}"/>
    <cellStyle name="Normal 3 2 3 10 2 4" xfId="18778" xr:uid="{00000000-0005-0000-0000-00003F490000}"/>
    <cellStyle name="Normal 3 2 3 10 2 4 2" xfId="18779" xr:uid="{00000000-0005-0000-0000-000040490000}"/>
    <cellStyle name="Normal 3 2 3 10 2 5" xfId="18780" xr:uid="{00000000-0005-0000-0000-000041490000}"/>
    <cellStyle name="Normal 3 2 3 10 3" xfId="18781" xr:uid="{00000000-0005-0000-0000-000042490000}"/>
    <cellStyle name="Normal 3 2 3 10 3 2" xfId="18782" xr:uid="{00000000-0005-0000-0000-000043490000}"/>
    <cellStyle name="Normal 3 2 3 10 3 2 2" xfId="18783" xr:uid="{00000000-0005-0000-0000-000044490000}"/>
    <cellStyle name="Normal 3 2 3 10 3 2 2 2" xfId="18784" xr:uid="{00000000-0005-0000-0000-000045490000}"/>
    <cellStyle name="Normal 3 2 3 10 3 2 3" xfId="18785" xr:uid="{00000000-0005-0000-0000-000046490000}"/>
    <cellStyle name="Normal 3 2 3 10 3 3" xfId="18786" xr:uid="{00000000-0005-0000-0000-000047490000}"/>
    <cellStyle name="Normal 3 2 3 10 3 3 2" xfId="18787" xr:uid="{00000000-0005-0000-0000-000048490000}"/>
    <cellStyle name="Normal 3 2 3 10 3 4" xfId="18788" xr:uid="{00000000-0005-0000-0000-000049490000}"/>
    <cellStyle name="Normal 3 2 3 10 4" xfId="18789" xr:uid="{00000000-0005-0000-0000-00004A490000}"/>
    <cellStyle name="Normal 3 2 3 10 4 2" xfId="18790" xr:uid="{00000000-0005-0000-0000-00004B490000}"/>
    <cellStyle name="Normal 3 2 3 10 4 2 2" xfId="18791" xr:uid="{00000000-0005-0000-0000-00004C490000}"/>
    <cellStyle name="Normal 3 2 3 10 4 3" xfId="18792" xr:uid="{00000000-0005-0000-0000-00004D490000}"/>
    <cellStyle name="Normal 3 2 3 10 5" xfId="18793" xr:uid="{00000000-0005-0000-0000-00004E490000}"/>
    <cellStyle name="Normal 3 2 3 10 5 2" xfId="18794" xr:uid="{00000000-0005-0000-0000-00004F490000}"/>
    <cellStyle name="Normal 3 2 3 10 6" xfId="18795" xr:uid="{00000000-0005-0000-0000-000050490000}"/>
    <cellStyle name="Normal 3 2 3 11" xfId="18796" xr:uid="{00000000-0005-0000-0000-000051490000}"/>
    <cellStyle name="Normal 3 2 3 11 2" xfId="18797" xr:uid="{00000000-0005-0000-0000-000052490000}"/>
    <cellStyle name="Normal 3 2 3 11 2 2" xfId="18798" xr:uid="{00000000-0005-0000-0000-000053490000}"/>
    <cellStyle name="Normal 3 2 3 11 2 2 2" xfId="18799" xr:uid="{00000000-0005-0000-0000-000054490000}"/>
    <cellStyle name="Normal 3 2 3 11 2 2 2 2" xfId="18800" xr:uid="{00000000-0005-0000-0000-000055490000}"/>
    <cellStyle name="Normal 3 2 3 11 2 2 2 2 2" xfId="18801" xr:uid="{00000000-0005-0000-0000-000056490000}"/>
    <cellStyle name="Normal 3 2 3 11 2 2 2 3" xfId="18802" xr:uid="{00000000-0005-0000-0000-000057490000}"/>
    <cellStyle name="Normal 3 2 3 11 2 2 3" xfId="18803" xr:uid="{00000000-0005-0000-0000-000058490000}"/>
    <cellStyle name="Normal 3 2 3 11 2 2 3 2" xfId="18804" xr:uid="{00000000-0005-0000-0000-000059490000}"/>
    <cellStyle name="Normal 3 2 3 11 2 2 4" xfId="18805" xr:uid="{00000000-0005-0000-0000-00005A490000}"/>
    <cellStyle name="Normal 3 2 3 11 2 3" xfId="18806" xr:uid="{00000000-0005-0000-0000-00005B490000}"/>
    <cellStyle name="Normal 3 2 3 11 2 3 2" xfId="18807" xr:uid="{00000000-0005-0000-0000-00005C490000}"/>
    <cellStyle name="Normal 3 2 3 11 2 3 2 2" xfId="18808" xr:uid="{00000000-0005-0000-0000-00005D490000}"/>
    <cellStyle name="Normal 3 2 3 11 2 3 3" xfId="18809" xr:uid="{00000000-0005-0000-0000-00005E490000}"/>
    <cellStyle name="Normal 3 2 3 11 2 4" xfId="18810" xr:uid="{00000000-0005-0000-0000-00005F490000}"/>
    <cellStyle name="Normal 3 2 3 11 2 4 2" xfId="18811" xr:uid="{00000000-0005-0000-0000-000060490000}"/>
    <cellStyle name="Normal 3 2 3 11 2 5" xfId="18812" xr:uid="{00000000-0005-0000-0000-000061490000}"/>
    <cellStyle name="Normal 3 2 3 11 3" xfId="18813" xr:uid="{00000000-0005-0000-0000-000062490000}"/>
    <cellStyle name="Normal 3 2 3 11 3 2" xfId="18814" xr:uid="{00000000-0005-0000-0000-000063490000}"/>
    <cellStyle name="Normal 3 2 3 11 3 2 2" xfId="18815" xr:uid="{00000000-0005-0000-0000-000064490000}"/>
    <cellStyle name="Normal 3 2 3 11 3 2 2 2" xfId="18816" xr:uid="{00000000-0005-0000-0000-000065490000}"/>
    <cellStyle name="Normal 3 2 3 11 3 2 3" xfId="18817" xr:uid="{00000000-0005-0000-0000-000066490000}"/>
    <cellStyle name="Normal 3 2 3 11 3 3" xfId="18818" xr:uid="{00000000-0005-0000-0000-000067490000}"/>
    <cellStyle name="Normal 3 2 3 11 3 3 2" xfId="18819" xr:uid="{00000000-0005-0000-0000-000068490000}"/>
    <cellStyle name="Normal 3 2 3 11 3 4" xfId="18820" xr:uid="{00000000-0005-0000-0000-000069490000}"/>
    <cellStyle name="Normal 3 2 3 11 4" xfId="18821" xr:uid="{00000000-0005-0000-0000-00006A490000}"/>
    <cellStyle name="Normal 3 2 3 11 4 2" xfId="18822" xr:uid="{00000000-0005-0000-0000-00006B490000}"/>
    <cellStyle name="Normal 3 2 3 11 4 2 2" xfId="18823" xr:uid="{00000000-0005-0000-0000-00006C490000}"/>
    <cellStyle name="Normal 3 2 3 11 4 3" xfId="18824" xr:uid="{00000000-0005-0000-0000-00006D490000}"/>
    <cellStyle name="Normal 3 2 3 11 5" xfId="18825" xr:uid="{00000000-0005-0000-0000-00006E490000}"/>
    <cellStyle name="Normal 3 2 3 11 5 2" xfId="18826" xr:uid="{00000000-0005-0000-0000-00006F490000}"/>
    <cellStyle name="Normal 3 2 3 11 6" xfId="18827" xr:uid="{00000000-0005-0000-0000-000070490000}"/>
    <cellStyle name="Normal 3 2 3 12" xfId="18828" xr:uid="{00000000-0005-0000-0000-000071490000}"/>
    <cellStyle name="Normal 3 2 3 12 2" xfId="18829" xr:uid="{00000000-0005-0000-0000-000072490000}"/>
    <cellStyle name="Normal 3 2 3 12 2 2" xfId="18830" xr:uid="{00000000-0005-0000-0000-000073490000}"/>
    <cellStyle name="Normal 3 2 3 12 2 2 2" xfId="18831" xr:uid="{00000000-0005-0000-0000-000074490000}"/>
    <cellStyle name="Normal 3 2 3 12 2 2 2 2" xfId="18832" xr:uid="{00000000-0005-0000-0000-000075490000}"/>
    <cellStyle name="Normal 3 2 3 12 2 2 3" xfId="18833" xr:uid="{00000000-0005-0000-0000-000076490000}"/>
    <cellStyle name="Normal 3 2 3 12 2 3" xfId="18834" xr:uid="{00000000-0005-0000-0000-000077490000}"/>
    <cellStyle name="Normal 3 2 3 12 2 3 2" xfId="18835" xr:uid="{00000000-0005-0000-0000-000078490000}"/>
    <cellStyle name="Normal 3 2 3 12 2 4" xfId="18836" xr:uid="{00000000-0005-0000-0000-000079490000}"/>
    <cellStyle name="Normal 3 2 3 12 3" xfId="18837" xr:uid="{00000000-0005-0000-0000-00007A490000}"/>
    <cellStyle name="Normal 3 2 3 12 3 2" xfId="18838" xr:uid="{00000000-0005-0000-0000-00007B490000}"/>
    <cellStyle name="Normal 3 2 3 12 3 2 2" xfId="18839" xr:uid="{00000000-0005-0000-0000-00007C490000}"/>
    <cellStyle name="Normal 3 2 3 12 3 3" xfId="18840" xr:uid="{00000000-0005-0000-0000-00007D490000}"/>
    <cellStyle name="Normal 3 2 3 12 4" xfId="18841" xr:uid="{00000000-0005-0000-0000-00007E490000}"/>
    <cellStyle name="Normal 3 2 3 12 4 2" xfId="18842" xr:uid="{00000000-0005-0000-0000-00007F490000}"/>
    <cellStyle name="Normal 3 2 3 12 5" xfId="18843" xr:uid="{00000000-0005-0000-0000-000080490000}"/>
    <cellStyle name="Normal 3 2 3 13" xfId="18844" xr:uid="{00000000-0005-0000-0000-000081490000}"/>
    <cellStyle name="Normal 3 2 3 13 2" xfId="18845" xr:uid="{00000000-0005-0000-0000-000082490000}"/>
    <cellStyle name="Normal 3 2 3 13 2 2" xfId="18846" xr:uid="{00000000-0005-0000-0000-000083490000}"/>
    <cellStyle name="Normal 3 2 3 13 2 2 2" xfId="18847" xr:uid="{00000000-0005-0000-0000-000084490000}"/>
    <cellStyle name="Normal 3 2 3 13 2 3" xfId="18848" xr:uid="{00000000-0005-0000-0000-000085490000}"/>
    <cellStyle name="Normal 3 2 3 13 3" xfId="18849" xr:uid="{00000000-0005-0000-0000-000086490000}"/>
    <cellStyle name="Normal 3 2 3 13 3 2" xfId="18850" xr:uid="{00000000-0005-0000-0000-000087490000}"/>
    <cellStyle name="Normal 3 2 3 13 4" xfId="18851" xr:uid="{00000000-0005-0000-0000-000088490000}"/>
    <cellStyle name="Normal 3 2 3 14" xfId="18852" xr:uid="{00000000-0005-0000-0000-000089490000}"/>
    <cellStyle name="Normal 3 2 3 14 2" xfId="18853" xr:uid="{00000000-0005-0000-0000-00008A490000}"/>
    <cellStyle name="Normal 3 2 3 14 2 2" xfId="18854" xr:uid="{00000000-0005-0000-0000-00008B490000}"/>
    <cellStyle name="Normal 3 2 3 14 2 2 2" xfId="18855" xr:uid="{00000000-0005-0000-0000-00008C490000}"/>
    <cellStyle name="Normal 3 2 3 14 2 3" xfId="18856" xr:uid="{00000000-0005-0000-0000-00008D490000}"/>
    <cellStyle name="Normal 3 2 3 14 3" xfId="18857" xr:uid="{00000000-0005-0000-0000-00008E490000}"/>
    <cellStyle name="Normal 3 2 3 14 3 2" xfId="18858" xr:uid="{00000000-0005-0000-0000-00008F490000}"/>
    <cellStyle name="Normal 3 2 3 14 4" xfId="18859" xr:uid="{00000000-0005-0000-0000-000090490000}"/>
    <cellStyle name="Normal 3 2 3 15" xfId="18860" xr:uid="{00000000-0005-0000-0000-000091490000}"/>
    <cellStyle name="Normal 3 2 3 15 2" xfId="18861" xr:uid="{00000000-0005-0000-0000-000092490000}"/>
    <cellStyle name="Normal 3 2 3 15 2 2" xfId="18862" xr:uid="{00000000-0005-0000-0000-000093490000}"/>
    <cellStyle name="Normal 3 2 3 15 2 2 2" xfId="18863" xr:uid="{00000000-0005-0000-0000-000094490000}"/>
    <cellStyle name="Normal 3 2 3 15 2 3" xfId="18864" xr:uid="{00000000-0005-0000-0000-000095490000}"/>
    <cellStyle name="Normal 3 2 3 15 3" xfId="18865" xr:uid="{00000000-0005-0000-0000-000096490000}"/>
    <cellStyle name="Normal 3 2 3 15 3 2" xfId="18866" xr:uid="{00000000-0005-0000-0000-000097490000}"/>
    <cellStyle name="Normal 3 2 3 15 4" xfId="18867" xr:uid="{00000000-0005-0000-0000-000098490000}"/>
    <cellStyle name="Normal 3 2 3 16" xfId="18868" xr:uid="{00000000-0005-0000-0000-000099490000}"/>
    <cellStyle name="Normal 3 2 3 16 2" xfId="18869" xr:uid="{00000000-0005-0000-0000-00009A490000}"/>
    <cellStyle name="Normal 3 2 3 16 2 2" xfId="18870" xr:uid="{00000000-0005-0000-0000-00009B490000}"/>
    <cellStyle name="Normal 3 2 3 16 3" xfId="18871" xr:uid="{00000000-0005-0000-0000-00009C490000}"/>
    <cellStyle name="Normal 3 2 3 17" xfId="18872" xr:uid="{00000000-0005-0000-0000-00009D490000}"/>
    <cellStyle name="Normal 3 2 3 17 2" xfId="18873" xr:uid="{00000000-0005-0000-0000-00009E490000}"/>
    <cellStyle name="Normal 3 2 3 18" xfId="18874" xr:uid="{00000000-0005-0000-0000-00009F490000}"/>
    <cellStyle name="Normal 3 2 3 18 2" xfId="18875" xr:uid="{00000000-0005-0000-0000-0000A0490000}"/>
    <cellStyle name="Normal 3 2 3 19" xfId="18876" xr:uid="{00000000-0005-0000-0000-0000A1490000}"/>
    <cellStyle name="Normal 3 2 3 2" xfId="18877" xr:uid="{00000000-0005-0000-0000-0000A2490000}"/>
    <cellStyle name="Normal 3 2 3 2 10" xfId="18878" xr:uid="{00000000-0005-0000-0000-0000A3490000}"/>
    <cellStyle name="Normal 3 2 3 2 10 2" xfId="18879" xr:uid="{00000000-0005-0000-0000-0000A4490000}"/>
    <cellStyle name="Normal 3 2 3 2 10 2 2" xfId="18880" xr:uid="{00000000-0005-0000-0000-0000A5490000}"/>
    <cellStyle name="Normal 3 2 3 2 10 2 2 2" xfId="18881" xr:uid="{00000000-0005-0000-0000-0000A6490000}"/>
    <cellStyle name="Normal 3 2 3 2 10 2 2 2 2" xfId="18882" xr:uid="{00000000-0005-0000-0000-0000A7490000}"/>
    <cellStyle name="Normal 3 2 3 2 10 2 2 2 2 2" xfId="18883" xr:uid="{00000000-0005-0000-0000-0000A8490000}"/>
    <cellStyle name="Normal 3 2 3 2 10 2 2 2 3" xfId="18884" xr:uid="{00000000-0005-0000-0000-0000A9490000}"/>
    <cellStyle name="Normal 3 2 3 2 10 2 2 3" xfId="18885" xr:uid="{00000000-0005-0000-0000-0000AA490000}"/>
    <cellStyle name="Normal 3 2 3 2 10 2 2 3 2" xfId="18886" xr:uid="{00000000-0005-0000-0000-0000AB490000}"/>
    <cellStyle name="Normal 3 2 3 2 10 2 2 4" xfId="18887" xr:uid="{00000000-0005-0000-0000-0000AC490000}"/>
    <cellStyle name="Normal 3 2 3 2 10 2 3" xfId="18888" xr:uid="{00000000-0005-0000-0000-0000AD490000}"/>
    <cellStyle name="Normal 3 2 3 2 10 2 3 2" xfId="18889" xr:uid="{00000000-0005-0000-0000-0000AE490000}"/>
    <cellStyle name="Normal 3 2 3 2 10 2 3 2 2" xfId="18890" xr:uid="{00000000-0005-0000-0000-0000AF490000}"/>
    <cellStyle name="Normal 3 2 3 2 10 2 3 3" xfId="18891" xr:uid="{00000000-0005-0000-0000-0000B0490000}"/>
    <cellStyle name="Normal 3 2 3 2 10 2 4" xfId="18892" xr:uid="{00000000-0005-0000-0000-0000B1490000}"/>
    <cellStyle name="Normal 3 2 3 2 10 2 4 2" xfId="18893" xr:uid="{00000000-0005-0000-0000-0000B2490000}"/>
    <cellStyle name="Normal 3 2 3 2 10 2 5" xfId="18894" xr:uid="{00000000-0005-0000-0000-0000B3490000}"/>
    <cellStyle name="Normal 3 2 3 2 10 3" xfId="18895" xr:uid="{00000000-0005-0000-0000-0000B4490000}"/>
    <cellStyle name="Normal 3 2 3 2 10 3 2" xfId="18896" xr:uid="{00000000-0005-0000-0000-0000B5490000}"/>
    <cellStyle name="Normal 3 2 3 2 10 3 2 2" xfId="18897" xr:uid="{00000000-0005-0000-0000-0000B6490000}"/>
    <cellStyle name="Normal 3 2 3 2 10 3 2 2 2" xfId="18898" xr:uid="{00000000-0005-0000-0000-0000B7490000}"/>
    <cellStyle name="Normal 3 2 3 2 10 3 2 3" xfId="18899" xr:uid="{00000000-0005-0000-0000-0000B8490000}"/>
    <cellStyle name="Normal 3 2 3 2 10 3 3" xfId="18900" xr:uid="{00000000-0005-0000-0000-0000B9490000}"/>
    <cellStyle name="Normal 3 2 3 2 10 3 3 2" xfId="18901" xr:uid="{00000000-0005-0000-0000-0000BA490000}"/>
    <cellStyle name="Normal 3 2 3 2 10 3 4" xfId="18902" xr:uid="{00000000-0005-0000-0000-0000BB490000}"/>
    <cellStyle name="Normal 3 2 3 2 10 4" xfId="18903" xr:uid="{00000000-0005-0000-0000-0000BC490000}"/>
    <cellStyle name="Normal 3 2 3 2 10 4 2" xfId="18904" xr:uid="{00000000-0005-0000-0000-0000BD490000}"/>
    <cellStyle name="Normal 3 2 3 2 10 4 2 2" xfId="18905" xr:uid="{00000000-0005-0000-0000-0000BE490000}"/>
    <cellStyle name="Normal 3 2 3 2 10 4 3" xfId="18906" xr:uid="{00000000-0005-0000-0000-0000BF490000}"/>
    <cellStyle name="Normal 3 2 3 2 10 5" xfId="18907" xr:uid="{00000000-0005-0000-0000-0000C0490000}"/>
    <cellStyle name="Normal 3 2 3 2 10 5 2" xfId="18908" xr:uid="{00000000-0005-0000-0000-0000C1490000}"/>
    <cellStyle name="Normal 3 2 3 2 10 6" xfId="18909" xr:uid="{00000000-0005-0000-0000-0000C2490000}"/>
    <cellStyle name="Normal 3 2 3 2 11" xfId="18910" xr:uid="{00000000-0005-0000-0000-0000C3490000}"/>
    <cellStyle name="Normal 3 2 3 2 11 2" xfId="18911" xr:uid="{00000000-0005-0000-0000-0000C4490000}"/>
    <cellStyle name="Normal 3 2 3 2 11 2 2" xfId="18912" xr:uid="{00000000-0005-0000-0000-0000C5490000}"/>
    <cellStyle name="Normal 3 2 3 2 11 2 2 2" xfId="18913" xr:uid="{00000000-0005-0000-0000-0000C6490000}"/>
    <cellStyle name="Normal 3 2 3 2 11 2 2 2 2" xfId="18914" xr:uid="{00000000-0005-0000-0000-0000C7490000}"/>
    <cellStyle name="Normal 3 2 3 2 11 2 2 3" xfId="18915" xr:uid="{00000000-0005-0000-0000-0000C8490000}"/>
    <cellStyle name="Normal 3 2 3 2 11 2 3" xfId="18916" xr:uid="{00000000-0005-0000-0000-0000C9490000}"/>
    <cellStyle name="Normal 3 2 3 2 11 2 3 2" xfId="18917" xr:uid="{00000000-0005-0000-0000-0000CA490000}"/>
    <cellStyle name="Normal 3 2 3 2 11 2 4" xfId="18918" xr:uid="{00000000-0005-0000-0000-0000CB490000}"/>
    <cellStyle name="Normal 3 2 3 2 11 3" xfId="18919" xr:uid="{00000000-0005-0000-0000-0000CC490000}"/>
    <cellStyle name="Normal 3 2 3 2 11 3 2" xfId="18920" xr:uid="{00000000-0005-0000-0000-0000CD490000}"/>
    <cellStyle name="Normal 3 2 3 2 11 3 2 2" xfId="18921" xr:uid="{00000000-0005-0000-0000-0000CE490000}"/>
    <cellStyle name="Normal 3 2 3 2 11 3 3" xfId="18922" xr:uid="{00000000-0005-0000-0000-0000CF490000}"/>
    <cellStyle name="Normal 3 2 3 2 11 4" xfId="18923" xr:uid="{00000000-0005-0000-0000-0000D0490000}"/>
    <cellStyle name="Normal 3 2 3 2 11 4 2" xfId="18924" xr:uid="{00000000-0005-0000-0000-0000D1490000}"/>
    <cellStyle name="Normal 3 2 3 2 11 5" xfId="18925" xr:uid="{00000000-0005-0000-0000-0000D2490000}"/>
    <cellStyle name="Normal 3 2 3 2 12" xfId="18926" xr:uid="{00000000-0005-0000-0000-0000D3490000}"/>
    <cellStyle name="Normal 3 2 3 2 12 2" xfId="18927" xr:uid="{00000000-0005-0000-0000-0000D4490000}"/>
    <cellStyle name="Normal 3 2 3 2 12 2 2" xfId="18928" xr:uid="{00000000-0005-0000-0000-0000D5490000}"/>
    <cellStyle name="Normal 3 2 3 2 12 2 2 2" xfId="18929" xr:uid="{00000000-0005-0000-0000-0000D6490000}"/>
    <cellStyle name="Normal 3 2 3 2 12 2 3" xfId="18930" xr:uid="{00000000-0005-0000-0000-0000D7490000}"/>
    <cellStyle name="Normal 3 2 3 2 12 3" xfId="18931" xr:uid="{00000000-0005-0000-0000-0000D8490000}"/>
    <cellStyle name="Normal 3 2 3 2 12 3 2" xfId="18932" xr:uid="{00000000-0005-0000-0000-0000D9490000}"/>
    <cellStyle name="Normal 3 2 3 2 12 4" xfId="18933" xr:uid="{00000000-0005-0000-0000-0000DA490000}"/>
    <cellStyle name="Normal 3 2 3 2 13" xfId="18934" xr:uid="{00000000-0005-0000-0000-0000DB490000}"/>
    <cellStyle name="Normal 3 2 3 2 13 2" xfId="18935" xr:uid="{00000000-0005-0000-0000-0000DC490000}"/>
    <cellStyle name="Normal 3 2 3 2 13 2 2" xfId="18936" xr:uid="{00000000-0005-0000-0000-0000DD490000}"/>
    <cellStyle name="Normal 3 2 3 2 13 2 2 2" xfId="18937" xr:uid="{00000000-0005-0000-0000-0000DE490000}"/>
    <cellStyle name="Normal 3 2 3 2 13 2 3" xfId="18938" xr:uid="{00000000-0005-0000-0000-0000DF490000}"/>
    <cellStyle name="Normal 3 2 3 2 13 3" xfId="18939" xr:uid="{00000000-0005-0000-0000-0000E0490000}"/>
    <cellStyle name="Normal 3 2 3 2 13 3 2" xfId="18940" xr:uid="{00000000-0005-0000-0000-0000E1490000}"/>
    <cellStyle name="Normal 3 2 3 2 13 4" xfId="18941" xr:uid="{00000000-0005-0000-0000-0000E2490000}"/>
    <cellStyle name="Normal 3 2 3 2 14" xfId="18942" xr:uid="{00000000-0005-0000-0000-0000E3490000}"/>
    <cellStyle name="Normal 3 2 3 2 14 2" xfId="18943" xr:uid="{00000000-0005-0000-0000-0000E4490000}"/>
    <cellStyle name="Normal 3 2 3 2 14 2 2" xfId="18944" xr:uid="{00000000-0005-0000-0000-0000E5490000}"/>
    <cellStyle name="Normal 3 2 3 2 14 2 2 2" xfId="18945" xr:uid="{00000000-0005-0000-0000-0000E6490000}"/>
    <cellStyle name="Normal 3 2 3 2 14 2 3" xfId="18946" xr:uid="{00000000-0005-0000-0000-0000E7490000}"/>
    <cellStyle name="Normal 3 2 3 2 14 3" xfId="18947" xr:uid="{00000000-0005-0000-0000-0000E8490000}"/>
    <cellStyle name="Normal 3 2 3 2 14 3 2" xfId="18948" xr:uid="{00000000-0005-0000-0000-0000E9490000}"/>
    <cellStyle name="Normal 3 2 3 2 14 4" xfId="18949" xr:uid="{00000000-0005-0000-0000-0000EA490000}"/>
    <cellStyle name="Normal 3 2 3 2 15" xfId="18950" xr:uid="{00000000-0005-0000-0000-0000EB490000}"/>
    <cellStyle name="Normal 3 2 3 2 15 2" xfId="18951" xr:uid="{00000000-0005-0000-0000-0000EC490000}"/>
    <cellStyle name="Normal 3 2 3 2 15 2 2" xfId="18952" xr:uid="{00000000-0005-0000-0000-0000ED490000}"/>
    <cellStyle name="Normal 3 2 3 2 15 3" xfId="18953" xr:uid="{00000000-0005-0000-0000-0000EE490000}"/>
    <cellStyle name="Normal 3 2 3 2 16" xfId="18954" xr:uid="{00000000-0005-0000-0000-0000EF490000}"/>
    <cellStyle name="Normal 3 2 3 2 16 2" xfId="18955" xr:uid="{00000000-0005-0000-0000-0000F0490000}"/>
    <cellStyle name="Normal 3 2 3 2 17" xfId="18956" xr:uid="{00000000-0005-0000-0000-0000F1490000}"/>
    <cellStyle name="Normal 3 2 3 2 17 2" xfId="18957" xr:uid="{00000000-0005-0000-0000-0000F2490000}"/>
    <cellStyle name="Normal 3 2 3 2 18" xfId="18958" xr:uid="{00000000-0005-0000-0000-0000F3490000}"/>
    <cellStyle name="Normal 3 2 3 2 2" xfId="18959" xr:uid="{00000000-0005-0000-0000-0000F4490000}"/>
    <cellStyle name="Normal 3 2 3 2 2 10" xfId="18960" xr:uid="{00000000-0005-0000-0000-0000F5490000}"/>
    <cellStyle name="Normal 3 2 3 2 2 10 2" xfId="18961" xr:uid="{00000000-0005-0000-0000-0000F6490000}"/>
    <cellStyle name="Normal 3 2 3 2 2 10 2 2" xfId="18962" xr:uid="{00000000-0005-0000-0000-0000F7490000}"/>
    <cellStyle name="Normal 3 2 3 2 2 10 2 2 2" xfId="18963" xr:uid="{00000000-0005-0000-0000-0000F8490000}"/>
    <cellStyle name="Normal 3 2 3 2 2 10 2 3" xfId="18964" xr:uid="{00000000-0005-0000-0000-0000F9490000}"/>
    <cellStyle name="Normal 3 2 3 2 2 10 3" xfId="18965" xr:uid="{00000000-0005-0000-0000-0000FA490000}"/>
    <cellStyle name="Normal 3 2 3 2 2 10 3 2" xfId="18966" xr:uid="{00000000-0005-0000-0000-0000FB490000}"/>
    <cellStyle name="Normal 3 2 3 2 2 10 4" xfId="18967" xr:uid="{00000000-0005-0000-0000-0000FC490000}"/>
    <cellStyle name="Normal 3 2 3 2 2 11" xfId="18968" xr:uid="{00000000-0005-0000-0000-0000FD490000}"/>
    <cellStyle name="Normal 3 2 3 2 2 11 2" xfId="18969" xr:uid="{00000000-0005-0000-0000-0000FE490000}"/>
    <cellStyle name="Normal 3 2 3 2 2 11 2 2" xfId="18970" xr:uid="{00000000-0005-0000-0000-0000FF490000}"/>
    <cellStyle name="Normal 3 2 3 2 2 11 2 2 2" xfId="18971" xr:uid="{00000000-0005-0000-0000-0000004A0000}"/>
    <cellStyle name="Normal 3 2 3 2 2 11 2 3" xfId="18972" xr:uid="{00000000-0005-0000-0000-0000014A0000}"/>
    <cellStyle name="Normal 3 2 3 2 2 11 3" xfId="18973" xr:uid="{00000000-0005-0000-0000-0000024A0000}"/>
    <cellStyle name="Normal 3 2 3 2 2 11 3 2" xfId="18974" xr:uid="{00000000-0005-0000-0000-0000034A0000}"/>
    <cellStyle name="Normal 3 2 3 2 2 11 4" xfId="18975" xr:uid="{00000000-0005-0000-0000-0000044A0000}"/>
    <cellStyle name="Normal 3 2 3 2 2 12" xfId="18976" xr:uid="{00000000-0005-0000-0000-0000054A0000}"/>
    <cellStyle name="Normal 3 2 3 2 2 12 2" xfId="18977" xr:uid="{00000000-0005-0000-0000-0000064A0000}"/>
    <cellStyle name="Normal 3 2 3 2 2 12 2 2" xfId="18978" xr:uid="{00000000-0005-0000-0000-0000074A0000}"/>
    <cellStyle name="Normal 3 2 3 2 2 12 2 2 2" xfId="18979" xr:uid="{00000000-0005-0000-0000-0000084A0000}"/>
    <cellStyle name="Normal 3 2 3 2 2 12 2 3" xfId="18980" xr:uid="{00000000-0005-0000-0000-0000094A0000}"/>
    <cellStyle name="Normal 3 2 3 2 2 12 3" xfId="18981" xr:uid="{00000000-0005-0000-0000-00000A4A0000}"/>
    <cellStyle name="Normal 3 2 3 2 2 12 3 2" xfId="18982" xr:uid="{00000000-0005-0000-0000-00000B4A0000}"/>
    <cellStyle name="Normal 3 2 3 2 2 12 4" xfId="18983" xr:uid="{00000000-0005-0000-0000-00000C4A0000}"/>
    <cellStyle name="Normal 3 2 3 2 2 13" xfId="18984" xr:uid="{00000000-0005-0000-0000-00000D4A0000}"/>
    <cellStyle name="Normal 3 2 3 2 2 13 2" xfId="18985" xr:uid="{00000000-0005-0000-0000-00000E4A0000}"/>
    <cellStyle name="Normal 3 2 3 2 2 13 2 2" xfId="18986" xr:uid="{00000000-0005-0000-0000-00000F4A0000}"/>
    <cellStyle name="Normal 3 2 3 2 2 13 3" xfId="18987" xr:uid="{00000000-0005-0000-0000-0000104A0000}"/>
    <cellStyle name="Normal 3 2 3 2 2 14" xfId="18988" xr:uid="{00000000-0005-0000-0000-0000114A0000}"/>
    <cellStyle name="Normal 3 2 3 2 2 14 2" xfId="18989" xr:uid="{00000000-0005-0000-0000-0000124A0000}"/>
    <cellStyle name="Normal 3 2 3 2 2 15" xfId="18990" xr:uid="{00000000-0005-0000-0000-0000134A0000}"/>
    <cellStyle name="Normal 3 2 3 2 2 15 2" xfId="18991" xr:uid="{00000000-0005-0000-0000-0000144A0000}"/>
    <cellStyle name="Normal 3 2 3 2 2 16" xfId="18992" xr:uid="{00000000-0005-0000-0000-0000154A0000}"/>
    <cellStyle name="Normal 3 2 3 2 2 2" xfId="18993" xr:uid="{00000000-0005-0000-0000-0000164A0000}"/>
    <cellStyle name="Normal 3 2 3 2 2 2 10" xfId="18994" xr:uid="{00000000-0005-0000-0000-0000174A0000}"/>
    <cellStyle name="Normal 3 2 3 2 2 2 2" xfId="18995" xr:uid="{00000000-0005-0000-0000-0000184A0000}"/>
    <cellStyle name="Normal 3 2 3 2 2 2 2 2" xfId="18996" xr:uid="{00000000-0005-0000-0000-0000194A0000}"/>
    <cellStyle name="Normal 3 2 3 2 2 2 2 2 2" xfId="18997" xr:uid="{00000000-0005-0000-0000-00001A4A0000}"/>
    <cellStyle name="Normal 3 2 3 2 2 2 2 2 2 2" xfId="18998" xr:uid="{00000000-0005-0000-0000-00001B4A0000}"/>
    <cellStyle name="Normal 3 2 3 2 2 2 2 2 2 2 2" xfId="18999" xr:uid="{00000000-0005-0000-0000-00001C4A0000}"/>
    <cellStyle name="Normal 3 2 3 2 2 2 2 2 2 2 2 2" xfId="19000" xr:uid="{00000000-0005-0000-0000-00001D4A0000}"/>
    <cellStyle name="Normal 3 2 3 2 2 2 2 2 2 2 2 2 2" xfId="19001" xr:uid="{00000000-0005-0000-0000-00001E4A0000}"/>
    <cellStyle name="Normal 3 2 3 2 2 2 2 2 2 2 2 3" xfId="19002" xr:uid="{00000000-0005-0000-0000-00001F4A0000}"/>
    <cellStyle name="Normal 3 2 3 2 2 2 2 2 2 2 3" xfId="19003" xr:uid="{00000000-0005-0000-0000-0000204A0000}"/>
    <cellStyle name="Normal 3 2 3 2 2 2 2 2 2 2 3 2" xfId="19004" xr:uid="{00000000-0005-0000-0000-0000214A0000}"/>
    <cellStyle name="Normal 3 2 3 2 2 2 2 2 2 2 4" xfId="19005" xr:uid="{00000000-0005-0000-0000-0000224A0000}"/>
    <cellStyle name="Normal 3 2 3 2 2 2 2 2 2 3" xfId="19006" xr:uid="{00000000-0005-0000-0000-0000234A0000}"/>
    <cellStyle name="Normal 3 2 3 2 2 2 2 2 2 3 2" xfId="19007" xr:uid="{00000000-0005-0000-0000-0000244A0000}"/>
    <cellStyle name="Normal 3 2 3 2 2 2 2 2 2 3 2 2" xfId="19008" xr:uid="{00000000-0005-0000-0000-0000254A0000}"/>
    <cellStyle name="Normal 3 2 3 2 2 2 2 2 2 3 3" xfId="19009" xr:uid="{00000000-0005-0000-0000-0000264A0000}"/>
    <cellStyle name="Normal 3 2 3 2 2 2 2 2 2 4" xfId="19010" xr:uid="{00000000-0005-0000-0000-0000274A0000}"/>
    <cellStyle name="Normal 3 2 3 2 2 2 2 2 2 4 2" xfId="19011" xr:uid="{00000000-0005-0000-0000-0000284A0000}"/>
    <cellStyle name="Normal 3 2 3 2 2 2 2 2 2 5" xfId="19012" xr:uid="{00000000-0005-0000-0000-0000294A0000}"/>
    <cellStyle name="Normal 3 2 3 2 2 2 2 2 3" xfId="19013" xr:uid="{00000000-0005-0000-0000-00002A4A0000}"/>
    <cellStyle name="Normal 3 2 3 2 2 2 2 2 3 2" xfId="19014" xr:uid="{00000000-0005-0000-0000-00002B4A0000}"/>
    <cellStyle name="Normal 3 2 3 2 2 2 2 2 3 2 2" xfId="19015" xr:uid="{00000000-0005-0000-0000-00002C4A0000}"/>
    <cellStyle name="Normal 3 2 3 2 2 2 2 2 3 2 2 2" xfId="19016" xr:uid="{00000000-0005-0000-0000-00002D4A0000}"/>
    <cellStyle name="Normal 3 2 3 2 2 2 2 2 3 2 3" xfId="19017" xr:uid="{00000000-0005-0000-0000-00002E4A0000}"/>
    <cellStyle name="Normal 3 2 3 2 2 2 2 2 3 3" xfId="19018" xr:uid="{00000000-0005-0000-0000-00002F4A0000}"/>
    <cellStyle name="Normal 3 2 3 2 2 2 2 2 3 3 2" xfId="19019" xr:uid="{00000000-0005-0000-0000-0000304A0000}"/>
    <cellStyle name="Normal 3 2 3 2 2 2 2 2 3 4" xfId="19020" xr:uid="{00000000-0005-0000-0000-0000314A0000}"/>
    <cellStyle name="Normal 3 2 3 2 2 2 2 2 4" xfId="19021" xr:uid="{00000000-0005-0000-0000-0000324A0000}"/>
    <cellStyle name="Normal 3 2 3 2 2 2 2 2 4 2" xfId="19022" xr:uid="{00000000-0005-0000-0000-0000334A0000}"/>
    <cellStyle name="Normal 3 2 3 2 2 2 2 2 4 2 2" xfId="19023" xr:uid="{00000000-0005-0000-0000-0000344A0000}"/>
    <cellStyle name="Normal 3 2 3 2 2 2 2 2 4 2 2 2" xfId="19024" xr:uid="{00000000-0005-0000-0000-0000354A0000}"/>
    <cellStyle name="Normal 3 2 3 2 2 2 2 2 4 2 3" xfId="19025" xr:uid="{00000000-0005-0000-0000-0000364A0000}"/>
    <cellStyle name="Normal 3 2 3 2 2 2 2 2 4 3" xfId="19026" xr:uid="{00000000-0005-0000-0000-0000374A0000}"/>
    <cellStyle name="Normal 3 2 3 2 2 2 2 2 4 3 2" xfId="19027" xr:uid="{00000000-0005-0000-0000-0000384A0000}"/>
    <cellStyle name="Normal 3 2 3 2 2 2 2 2 4 4" xfId="19028" xr:uid="{00000000-0005-0000-0000-0000394A0000}"/>
    <cellStyle name="Normal 3 2 3 2 2 2 2 2 5" xfId="19029" xr:uid="{00000000-0005-0000-0000-00003A4A0000}"/>
    <cellStyle name="Normal 3 2 3 2 2 2 2 2 5 2" xfId="19030" xr:uid="{00000000-0005-0000-0000-00003B4A0000}"/>
    <cellStyle name="Normal 3 2 3 2 2 2 2 2 5 2 2" xfId="19031" xr:uid="{00000000-0005-0000-0000-00003C4A0000}"/>
    <cellStyle name="Normal 3 2 3 2 2 2 2 2 5 3" xfId="19032" xr:uid="{00000000-0005-0000-0000-00003D4A0000}"/>
    <cellStyle name="Normal 3 2 3 2 2 2 2 2 6" xfId="19033" xr:uid="{00000000-0005-0000-0000-00003E4A0000}"/>
    <cellStyle name="Normal 3 2 3 2 2 2 2 2 6 2" xfId="19034" xr:uid="{00000000-0005-0000-0000-00003F4A0000}"/>
    <cellStyle name="Normal 3 2 3 2 2 2 2 2 7" xfId="19035" xr:uid="{00000000-0005-0000-0000-0000404A0000}"/>
    <cellStyle name="Normal 3 2 3 2 2 2 2 2 7 2" xfId="19036" xr:uid="{00000000-0005-0000-0000-0000414A0000}"/>
    <cellStyle name="Normal 3 2 3 2 2 2 2 2 8" xfId="19037" xr:uid="{00000000-0005-0000-0000-0000424A0000}"/>
    <cellStyle name="Normal 3 2 3 2 2 2 2 3" xfId="19038" xr:uid="{00000000-0005-0000-0000-0000434A0000}"/>
    <cellStyle name="Normal 3 2 3 2 2 2 2 3 2" xfId="19039" xr:uid="{00000000-0005-0000-0000-0000444A0000}"/>
    <cellStyle name="Normal 3 2 3 2 2 2 2 3 2 2" xfId="19040" xr:uid="{00000000-0005-0000-0000-0000454A0000}"/>
    <cellStyle name="Normal 3 2 3 2 2 2 2 3 2 2 2" xfId="19041" xr:uid="{00000000-0005-0000-0000-0000464A0000}"/>
    <cellStyle name="Normal 3 2 3 2 2 2 2 3 2 2 2 2" xfId="19042" xr:uid="{00000000-0005-0000-0000-0000474A0000}"/>
    <cellStyle name="Normal 3 2 3 2 2 2 2 3 2 2 3" xfId="19043" xr:uid="{00000000-0005-0000-0000-0000484A0000}"/>
    <cellStyle name="Normal 3 2 3 2 2 2 2 3 2 3" xfId="19044" xr:uid="{00000000-0005-0000-0000-0000494A0000}"/>
    <cellStyle name="Normal 3 2 3 2 2 2 2 3 2 3 2" xfId="19045" xr:uid="{00000000-0005-0000-0000-00004A4A0000}"/>
    <cellStyle name="Normal 3 2 3 2 2 2 2 3 2 4" xfId="19046" xr:uid="{00000000-0005-0000-0000-00004B4A0000}"/>
    <cellStyle name="Normal 3 2 3 2 2 2 2 3 3" xfId="19047" xr:uid="{00000000-0005-0000-0000-00004C4A0000}"/>
    <cellStyle name="Normal 3 2 3 2 2 2 2 3 3 2" xfId="19048" xr:uid="{00000000-0005-0000-0000-00004D4A0000}"/>
    <cellStyle name="Normal 3 2 3 2 2 2 2 3 3 2 2" xfId="19049" xr:uid="{00000000-0005-0000-0000-00004E4A0000}"/>
    <cellStyle name="Normal 3 2 3 2 2 2 2 3 3 3" xfId="19050" xr:uid="{00000000-0005-0000-0000-00004F4A0000}"/>
    <cellStyle name="Normal 3 2 3 2 2 2 2 3 4" xfId="19051" xr:uid="{00000000-0005-0000-0000-0000504A0000}"/>
    <cellStyle name="Normal 3 2 3 2 2 2 2 3 4 2" xfId="19052" xr:uid="{00000000-0005-0000-0000-0000514A0000}"/>
    <cellStyle name="Normal 3 2 3 2 2 2 2 3 5" xfId="19053" xr:uid="{00000000-0005-0000-0000-0000524A0000}"/>
    <cellStyle name="Normal 3 2 3 2 2 2 2 4" xfId="19054" xr:uid="{00000000-0005-0000-0000-0000534A0000}"/>
    <cellStyle name="Normal 3 2 3 2 2 2 2 4 2" xfId="19055" xr:uid="{00000000-0005-0000-0000-0000544A0000}"/>
    <cellStyle name="Normal 3 2 3 2 2 2 2 4 2 2" xfId="19056" xr:uid="{00000000-0005-0000-0000-0000554A0000}"/>
    <cellStyle name="Normal 3 2 3 2 2 2 2 4 2 2 2" xfId="19057" xr:uid="{00000000-0005-0000-0000-0000564A0000}"/>
    <cellStyle name="Normal 3 2 3 2 2 2 2 4 2 3" xfId="19058" xr:uid="{00000000-0005-0000-0000-0000574A0000}"/>
    <cellStyle name="Normal 3 2 3 2 2 2 2 4 3" xfId="19059" xr:uid="{00000000-0005-0000-0000-0000584A0000}"/>
    <cellStyle name="Normal 3 2 3 2 2 2 2 4 3 2" xfId="19060" xr:uid="{00000000-0005-0000-0000-0000594A0000}"/>
    <cellStyle name="Normal 3 2 3 2 2 2 2 4 4" xfId="19061" xr:uid="{00000000-0005-0000-0000-00005A4A0000}"/>
    <cellStyle name="Normal 3 2 3 2 2 2 2 5" xfId="19062" xr:uid="{00000000-0005-0000-0000-00005B4A0000}"/>
    <cellStyle name="Normal 3 2 3 2 2 2 2 5 2" xfId="19063" xr:uid="{00000000-0005-0000-0000-00005C4A0000}"/>
    <cellStyle name="Normal 3 2 3 2 2 2 2 5 2 2" xfId="19064" xr:uid="{00000000-0005-0000-0000-00005D4A0000}"/>
    <cellStyle name="Normal 3 2 3 2 2 2 2 5 2 2 2" xfId="19065" xr:uid="{00000000-0005-0000-0000-00005E4A0000}"/>
    <cellStyle name="Normal 3 2 3 2 2 2 2 5 2 3" xfId="19066" xr:uid="{00000000-0005-0000-0000-00005F4A0000}"/>
    <cellStyle name="Normal 3 2 3 2 2 2 2 5 3" xfId="19067" xr:uid="{00000000-0005-0000-0000-0000604A0000}"/>
    <cellStyle name="Normal 3 2 3 2 2 2 2 5 3 2" xfId="19068" xr:uid="{00000000-0005-0000-0000-0000614A0000}"/>
    <cellStyle name="Normal 3 2 3 2 2 2 2 5 4" xfId="19069" xr:uid="{00000000-0005-0000-0000-0000624A0000}"/>
    <cellStyle name="Normal 3 2 3 2 2 2 2 6" xfId="19070" xr:uid="{00000000-0005-0000-0000-0000634A0000}"/>
    <cellStyle name="Normal 3 2 3 2 2 2 2 6 2" xfId="19071" xr:uid="{00000000-0005-0000-0000-0000644A0000}"/>
    <cellStyle name="Normal 3 2 3 2 2 2 2 6 2 2" xfId="19072" xr:uid="{00000000-0005-0000-0000-0000654A0000}"/>
    <cellStyle name="Normal 3 2 3 2 2 2 2 6 3" xfId="19073" xr:uid="{00000000-0005-0000-0000-0000664A0000}"/>
    <cellStyle name="Normal 3 2 3 2 2 2 2 7" xfId="19074" xr:uid="{00000000-0005-0000-0000-0000674A0000}"/>
    <cellStyle name="Normal 3 2 3 2 2 2 2 7 2" xfId="19075" xr:uid="{00000000-0005-0000-0000-0000684A0000}"/>
    <cellStyle name="Normal 3 2 3 2 2 2 2 8" xfId="19076" xr:uid="{00000000-0005-0000-0000-0000694A0000}"/>
    <cellStyle name="Normal 3 2 3 2 2 2 2 8 2" xfId="19077" xr:uid="{00000000-0005-0000-0000-00006A4A0000}"/>
    <cellStyle name="Normal 3 2 3 2 2 2 2 9" xfId="19078" xr:uid="{00000000-0005-0000-0000-00006B4A0000}"/>
    <cellStyle name="Normal 3 2 3 2 2 2 3" xfId="19079" xr:uid="{00000000-0005-0000-0000-00006C4A0000}"/>
    <cellStyle name="Normal 3 2 3 2 2 2 3 2" xfId="19080" xr:uid="{00000000-0005-0000-0000-00006D4A0000}"/>
    <cellStyle name="Normal 3 2 3 2 2 2 3 2 2" xfId="19081" xr:uid="{00000000-0005-0000-0000-00006E4A0000}"/>
    <cellStyle name="Normal 3 2 3 2 2 2 3 2 2 2" xfId="19082" xr:uid="{00000000-0005-0000-0000-00006F4A0000}"/>
    <cellStyle name="Normal 3 2 3 2 2 2 3 2 2 2 2" xfId="19083" xr:uid="{00000000-0005-0000-0000-0000704A0000}"/>
    <cellStyle name="Normal 3 2 3 2 2 2 3 2 2 2 2 2" xfId="19084" xr:uid="{00000000-0005-0000-0000-0000714A0000}"/>
    <cellStyle name="Normal 3 2 3 2 2 2 3 2 2 2 3" xfId="19085" xr:uid="{00000000-0005-0000-0000-0000724A0000}"/>
    <cellStyle name="Normal 3 2 3 2 2 2 3 2 2 3" xfId="19086" xr:uid="{00000000-0005-0000-0000-0000734A0000}"/>
    <cellStyle name="Normal 3 2 3 2 2 2 3 2 2 3 2" xfId="19087" xr:uid="{00000000-0005-0000-0000-0000744A0000}"/>
    <cellStyle name="Normal 3 2 3 2 2 2 3 2 2 4" xfId="19088" xr:uid="{00000000-0005-0000-0000-0000754A0000}"/>
    <cellStyle name="Normal 3 2 3 2 2 2 3 2 3" xfId="19089" xr:uid="{00000000-0005-0000-0000-0000764A0000}"/>
    <cellStyle name="Normal 3 2 3 2 2 2 3 2 3 2" xfId="19090" xr:uid="{00000000-0005-0000-0000-0000774A0000}"/>
    <cellStyle name="Normal 3 2 3 2 2 2 3 2 3 2 2" xfId="19091" xr:uid="{00000000-0005-0000-0000-0000784A0000}"/>
    <cellStyle name="Normal 3 2 3 2 2 2 3 2 3 3" xfId="19092" xr:uid="{00000000-0005-0000-0000-0000794A0000}"/>
    <cellStyle name="Normal 3 2 3 2 2 2 3 2 4" xfId="19093" xr:uid="{00000000-0005-0000-0000-00007A4A0000}"/>
    <cellStyle name="Normal 3 2 3 2 2 2 3 2 4 2" xfId="19094" xr:uid="{00000000-0005-0000-0000-00007B4A0000}"/>
    <cellStyle name="Normal 3 2 3 2 2 2 3 2 5" xfId="19095" xr:uid="{00000000-0005-0000-0000-00007C4A0000}"/>
    <cellStyle name="Normal 3 2 3 2 2 2 3 3" xfId="19096" xr:uid="{00000000-0005-0000-0000-00007D4A0000}"/>
    <cellStyle name="Normal 3 2 3 2 2 2 3 3 2" xfId="19097" xr:uid="{00000000-0005-0000-0000-00007E4A0000}"/>
    <cellStyle name="Normal 3 2 3 2 2 2 3 3 2 2" xfId="19098" xr:uid="{00000000-0005-0000-0000-00007F4A0000}"/>
    <cellStyle name="Normal 3 2 3 2 2 2 3 3 2 2 2" xfId="19099" xr:uid="{00000000-0005-0000-0000-0000804A0000}"/>
    <cellStyle name="Normal 3 2 3 2 2 2 3 3 2 3" xfId="19100" xr:uid="{00000000-0005-0000-0000-0000814A0000}"/>
    <cellStyle name="Normal 3 2 3 2 2 2 3 3 3" xfId="19101" xr:uid="{00000000-0005-0000-0000-0000824A0000}"/>
    <cellStyle name="Normal 3 2 3 2 2 2 3 3 3 2" xfId="19102" xr:uid="{00000000-0005-0000-0000-0000834A0000}"/>
    <cellStyle name="Normal 3 2 3 2 2 2 3 3 4" xfId="19103" xr:uid="{00000000-0005-0000-0000-0000844A0000}"/>
    <cellStyle name="Normal 3 2 3 2 2 2 3 4" xfId="19104" xr:uid="{00000000-0005-0000-0000-0000854A0000}"/>
    <cellStyle name="Normal 3 2 3 2 2 2 3 4 2" xfId="19105" xr:uid="{00000000-0005-0000-0000-0000864A0000}"/>
    <cellStyle name="Normal 3 2 3 2 2 2 3 4 2 2" xfId="19106" xr:uid="{00000000-0005-0000-0000-0000874A0000}"/>
    <cellStyle name="Normal 3 2 3 2 2 2 3 4 2 2 2" xfId="19107" xr:uid="{00000000-0005-0000-0000-0000884A0000}"/>
    <cellStyle name="Normal 3 2 3 2 2 2 3 4 2 3" xfId="19108" xr:uid="{00000000-0005-0000-0000-0000894A0000}"/>
    <cellStyle name="Normal 3 2 3 2 2 2 3 4 3" xfId="19109" xr:uid="{00000000-0005-0000-0000-00008A4A0000}"/>
    <cellStyle name="Normal 3 2 3 2 2 2 3 4 3 2" xfId="19110" xr:uid="{00000000-0005-0000-0000-00008B4A0000}"/>
    <cellStyle name="Normal 3 2 3 2 2 2 3 4 4" xfId="19111" xr:uid="{00000000-0005-0000-0000-00008C4A0000}"/>
    <cellStyle name="Normal 3 2 3 2 2 2 3 5" xfId="19112" xr:uid="{00000000-0005-0000-0000-00008D4A0000}"/>
    <cellStyle name="Normal 3 2 3 2 2 2 3 5 2" xfId="19113" xr:uid="{00000000-0005-0000-0000-00008E4A0000}"/>
    <cellStyle name="Normal 3 2 3 2 2 2 3 5 2 2" xfId="19114" xr:uid="{00000000-0005-0000-0000-00008F4A0000}"/>
    <cellStyle name="Normal 3 2 3 2 2 2 3 5 3" xfId="19115" xr:uid="{00000000-0005-0000-0000-0000904A0000}"/>
    <cellStyle name="Normal 3 2 3 2 2 2 3 6" xfId="19116" xr:uid="{00000000-0005-0000-0000-0000914A0000}"/>
    <cellStyle name="Normal 3 2 3 2 2 2 3 6 2" xfId="19117" xr:uid="{00000000-0005-0000-0000-0000924A0000}"/>
    <cellStyle name="Normal 3 2 3 2 2 2 3 7" xfId="19118" xr:uid="{00000000-0005-0000-0000-0000934A0000}"/>
    <cellStyle name="Normal 3 2 3 2 2 2 3 7 2" xfId="19119" xr:uid="{00000000-0005-0000-0000-0000944A0000}"/>
    <cellStyle name="Normal 3 2 3 2 2 2 3 8" xfId="19120" xr:uid="{00000000-0005-0000-0000-0000954A0000}"/>
    <cellStyle name="Normal 3 2 3 2 2 2 4" xfId="19121" xr:uid="{00000000-0005-0000-0000-0000964A0000}"/>
    <cellStyle name="Normal 3 2 3 2 2 2 4 2" xfId="19122" xr:uid="{00000000-0005-0000-0000-0000974A0000}"/>
    <cellStyle name="Normal 3 2 3 2 2 2 4 2 2" xfId="19123" xr:uid="{00000000-0005-0000-0000-0000984A0000}"/>
    <cellStyle name="Normal 3 2 3 2 2 2 4 2 2 2" xfId="19124" xr:uid="{00000000-0005-0000-0000-0000994A0000}"/>
    <cellStyle name="Normal 3 2 3 2 2 2 4 2 2 2 2" xfId="19125" xr:uid="{00000000-0005-0000-0000-00009A4A0000}"/>
    <cellStyle name="Normal 3 2 3 2 2 2 4 2 2 3" xfId="19126" xr:uid="{00000000-0005-0000-0000-00009B4A0000}"/>
    <cellStyle name="Normal 3 2 3 2 2 2 4 2 3" xfId="19127" xr:uid="{00000000-0005-0000-0000-00009C4A0000}"/>
    <cellStyle name="Normal 3 2 3 2 2 2 4 2 3 2" xfId="19128" xr:uid="{00000000-0005-0000-0000-00009D4A0000}"/>
    <cellStyle name="Normal 3 2 3 2 2 2 4 2 4" xfId="19129" xr:uid="{00000000-0005-0000-0000-00009E4A0000}"/>
    <cellStyle name="Normal 3 2 3 2 2 2 4 3" xfId="19130" xr:uid="{00000000-0005-0000-0000-00009F4A0000}"/>
    <cellStyle name="Normal 3 2 3 2 2 2 4 3 2" xfId="19131" xr:uid="{00000000-0005-0000-0000-0000A04A0000}"/>
    <cellStyle name="Normal 3 2 3 2 2 2 4 3 2 2" xfId="19132" xr:uid="{00000000-0005-0000-0000-0000A14A0000}"/>
    <cellStyle name="Normal 3 2 3 2 2 2 4 3 3" xfId="19133" xr:uid="{00000000-0005-0000-0000-0000A24A0000}"/>
    <cellStyle name="Normal 3 2 3 2 2 2 4 4" xfId="19134" xr:uid="{00000000-0005-0000-0000-0000A34A0000}"/>
    <cellStyle name="Normal 3 2 3 2 2 2 4 4 2" xfId="19135" xr:uid="{00000000-0005-0000-0000-0000A44A0000}"/>
    <cellStyle name="Normal 3 2 3 2 2 2 4 5" xfId="19136" xr:uid="{00000000-0005-0000-0000-0000A54A0000}"/>
    <cellStyle name="Normal 3 2 3 2 2 2 5" xfId="19137" xr:uid="{00000000-0005-0000-0000-0000A64A0000}"/>
    <cellStyle name="Normal 3 2 3 2 2 2 5 2" xfId="19138" xr:uid="{00000000-0005-0000-0000-0000A74A0000}"/>
    <cellStyle name="Normal 3 2 3 2 2 2 5 2 2" xfId="19139" xr:uid="{00000000-0005-0000-0000-0000A84A0000}"/>
    <cellStyle name="Normal 3 2 3 2 2 2 5 2 2 2" xfId="19140" xr:uid="{00000000-0005-0000-0000-0000A94A0000}"/>
    <cellStyle name="Normal 3 2 3 2 2 2 5 2 3" xfId="19141" xr:uid="{00000000-0005-0000-0000-0000AA4A0000}"/>
    <cellStyle name="Normal 3 2 3 2 2 2 5 3" xfId="19142" xr:uid="{00000000-0005-0000-0000-0000AB4A0000}"/>
    <cellStyle name="Normal 3 2 3 2 2 2 5 3 2" xfId="19143" xr:uid="{00000000-0005-0000-0000-0000AC4A0000}"/>
    <cellStyle name="Normal 3 2 3 2 2 2 5 4" xfId="19144" xr:uid="{00000000-0005-0000-0000-0000AD4A0000}"/>
    <cellStyle name="Normal 3 2 3 2 2 2 6" xfId="19145" xr:uid="{00000000-0005-0000-0000-0000AE4A0000}"/>
    <cellStyle name="Normal 3 2 3 2 2 2 6 2" xfId="19146" xr:uid="{00000000-0005-0000-0000-0000AF4A0000}"/>
    <cellStyle name="Normal 3 2 3 2 2 2 6 2 2" xfId="19147" xr:uid="{00000000-0005-0000-0000-0000B04A0000}"/>
    <cellStyle name="Normal 3 2 3 2 2 2 6 2 2 2" xfId="19148" xr:uid="{00000000-0005-0000-0000-0000B14A0000}"/>
    <cellStyle name="Normal 3 2 3 2 2 2 6 2 3" xfId="19149" xr:uid="{00000000-0005-0000-0000-0000B24A0000}"/>
    <cellStyle name="Normal 3 2 3 2 2 2 6 3" xfId="19150" xr:uid="{00000000-0005-0000-0000-0000B34A0000}"/>
    <cellStyle name="Normal 3 2 3 2 2 2 6 3 2" xfId="19151" xr:uid="{00000000-0005-0000-0000-0000B44A0000}"/>
    <cellStyle name="Normal 3 2 3 2 2 2 6 4" xfId="19152" xr:uid="{00000000-0005-0000-0000-0000B54A0000}"/>
    <cellStyle name="Normal 3 2 3 2 2 2 7" xfId="19153" xr:uid="{00000000-0005-0000-0000-0000B64A0000}"/>
    <cellStyle name="Normal 3 2 3 2 2 2 7 2" xfId="19154" xr:uid="{00000000-0005-0000-0000-0000B74A0000}"/>
    <cellStyle name="Normal 3 2 3 2 2 2 7 2 2" xfId="19155" xr:uid="{00000000-0005-0000-0000-0000B84A0000}"/>
    <cellStyle name="Normal 3 2 3 2 2 2 7 3" xfId="19156" xr:uid="{00000000-0005-0000-0000-0000B94A0000}"/>
    <cellStyle name="Normal 3 2 3 2 2 2 8" xfId="19157" xr:uid="{00000000-0005-0000-0000-0000BA4A0000}"/>
    <cellStyle name="Normal 3 2 3 2 2 2 8 2" xfId="19158" xr:uid="{00000000-0005-0000-0000-0000BB4A0000}"/>
    <cellStyle name="Normal 3 2 3 2 2 2 9" xfId="19159" xr:uid="{00000000-0005-0000-0000-0000BC4A0000}"/>
    <cellStyle name="Normal 3 2 3 2 2 2 9 2" xfId="19160" xr:uid="{00000000-0005-0000-0000-0000BD4A0000}"/>
    <cellStyle name="Normal 3 2 3 2 2 3" xfId="19161" xr:uid="{00000000-0005-0000-0000-0000BE4A0000}"/>
    <cellStyle name="Normal 3 2 3 2 2 3 10" xfId="19162" xr:uid="{00000000-0005-0000-0000-0000BF4A0000}"/>
    <cellStyle name="Normal 3 2 3 2 2 3 2" xfId="19163" xr:uid="{00000000-0005-0000-0000-0000C04A0000}"/>
    <cellStyle name="Normal 3 2 3 2 2 3 2 2" xfId="19164" xr:uid="{00000000-0005-0000-0000-0000C14A0000}"/>
    <cellStyle name="Normal 3 2 3 2 2 3 2 2 2" xfId="19165" xr:uid="{00000000-0005-0000-0000-0000C24A0000}"/>
    <cellStyle name="Normal 3 2 3 2 2 3 2 2 2 2" xfId="19166" xr:uid="{00000000-0005-0000-0000-0000C34A0000}"/>
    <cellStyle name="Normal 3 2 3 2 2 3 2 2 2 2 2" xfId="19167" xr:uid="{00000000-0005-0000-0000-0000C44A0000}"/>
    <cellStyle name="Normal 3 2 3 2 2 3 2 2 2 2 2 2" xfId="19168" xr:uid="{00000000-0005-0000-0000-0000C54A0000}"/>
    <cellStyle name="Normal 3 2 3 2 2 3 2 2 2 2 2 2 2" xfId="19169" xr:uid="{00000000-0005-0000-0000-0000C64A0000}"/>
    <cellStyle name="Normal 3 2 3 2 2 3 2 2 2 2 2 3" xfId="19170" xr:uid="{00000000-0005-0000-0000-0000C74A0000}"/>
    <cellStyle name="Normal 3 2 3 2 2 3 2 2 2 2 3" xfId="19171" xr:uid="{00000000-0005-0000-0000-0000C84A0000}"/>
    <cellStyle name="Normal 3 2 3 2 2 3 2 2 2 2 3 2" xfId="19172" xr:uid="{00000000-0005-0000-0000-0000C94A0000}"/>
    <cellStyle name="Normal 3 2 3 2 2 3 2 2 2 2 4" xfId="19173" xr:uid="{00000000-0005-0000-0000-0000CA4A0000}"/>
    <cellStyle name="Normal 3 2 3 2 2 3 2 2 2 3" xfId="19174" xr:uid="{00000000-0005-0000-0000-0000CB4A0000}"/>
    <cellStyle name="Normal 3 2 3 2 2 3 2 2 2 3 2" xfId="19175" xr:uid="{00000000-0005-0000-0000-0000CC4A0000}"/>
    <cellStyle name="Normal 3 2 3 2 2 3 2 2 2 3 2 2" xfId="19176" xr:uid="{00000000-0005-0000-0000-0000CD4A0000}"/>
    <cellStyle name="Normal 3 2 3 2 2 3 2 2 2 3 3" xfId="19177" xr:uid="{00000000-0005-0000-0000-0000CE4A0000}"/>
    <cellStyle name="Normal 3 2 3 2 2 3 2 2 2 4" xfId="19178" xr:uid="{00000000-0005-0000-0000-0000CF4A0000}"/>
    <cellStyle name="Normal 3 2 3 2 2 3 2 2 2 4 2" xfId="19179" xr:uid="{00000000-0005-0000-0000-0000D04A0000}"/>
    <cellStyle name="Normal 3 2 3 2 2 3 2 2 2 5" xfId="19180" xr:uid="{00000000-0005-0000-0000-0000D14A0000}"/>
    <cellStyle name="Normal 3 2 3 2 2 3 2 2 3" xfId="19181" xr:uid="{00000000-0005-0000-0000-0000D24A0000}"/>
    <cellStyle name="Normal 3 2 3 2 2 3 2 2 3 2" xfId="19182" xr:uid="{00000000-0005-0000-0000-0000D34A0000}"/>
    <cellStyle name="Normal 3 2 3 2 2 3 2 2 3 2 2" xfId="19183" xr:uid="{00000000-0005-0000-0000-0000D44A0000}"/>
    <cellStyle name="Normal 3 2 3 2 2 3 2 2 3 2 2 2" xfId="19184" xr:uid="{00000000-0005-0000-0000-0000D54A0000}"/>
    <cellStyle name="Normal 3 2 3 2 2 3 2 2 3 2 3" xfId="19185" xr:uid="{00000000-0005-0000-0000-0000D64A0000}"/>
    <cellStyle name="Normal 3 2 3 2 2 3 2 2 3 3" xfId="19186" xr:uid="{00000000-0005-0000-0000-0000D74A0000}"/>
    <cellStyle name="Normal 3 2 3 2 2 3 2 2 3 3 2" xfId="19187" xr:uid="{00000000-0005-0000-0000-0000D84A0000}"/>
    <cellStyle name="Normal 3 2 3 2 2 3 2 2 3 4" xfId="19188" xr:uid="{00000000-0005-0000-0000-0000D94A0000}"/>
    <cellStyle name="Normal 3 2 3 2 2 3 2 2 4" xfId="19189" xr:uid="{00000000-0005-0000-0000-0000DA4A0000}"/>
    <cellStyle name="Normal 3 2 3 2 2 3 2 2 4 2" xfId="19190" xr:uid="{00000000-0005-0000-0000-0000DB4A0000}"/>
    <cellStyle name="Normal 3 2 3 2 2 3 2 2 4 2 2" xfId="19191" xr:uid="{00000000-0005-0000-0000-0000DC4A0000}"/>
    <cellStyle name="Normal 3 2 3 2 2 3 2 2 4 2 2 2" xfId="19192" xr:uid="{00000000-0005-0000-0000-0000DD4A0000}"/>
    <cellStyle name="Normal 3 2 3 2 2 3 2 2 4 2 3" xfId="19193" xr:uid="{00000000-0005-0000-0000-0000DE4A0000}"/>
    <cellStyle name="Normal 3 2 3 2 2 3 2 2 4 3" xfId="19194" xr:uid="{00000000-0005-0000-0000-0000DF4A0000}"/>
    <cellStyle name="Normal 3 2 3 2 2 3 2 2 4 3 2" xfId="19195" xr:uid="{00000000-0005-0000-0000-0000E04A0000}"/>
    <cellStyle name="Normal 3 2 3 2 2 3 2 2 4 4" xfId="19196" xr:uid="{00000000-0005-0000-0000-0000E14A0000}"/>
    <cellStyle name="Normal 3 2 3 2 2 3 2 2 5" xfId="19197" xr:uid="{00000000-0005-0000-0000-0000E24A0000}"/>
    <cellStyle name="Normal 3 2 3 2 2 3 2 2 5 2" xfId="19198" xr:uid="{00000000-0005-0000-0000-0000E34A0000}"/>
    <cellStyle name="Normal 3 2 3 2 2 3 2 2 5 2 2" xfId="19199" xr:uid="{00000000-0005-0000-0000-0000E44A0000}"/>
    <cellStyle name="Normal 3 2 3 2 2 3 2 2 5 3" xfId="19200" xr:uid="{00000000-0005-0000-0000-0000E54A0000}"/>
    <cellStyle name="Normal 3 2 3 2 2 3 2 2 6" xfId="19201" xr:uid="{00000000-0005-0000-0000-0000E64A0000}"/>
    <cellStyle name="Normal 3 2 3 2 2 3 2 2 6 2" xfId="19202" xr:uid="{00000000-0005-0000-0000-0000E74A0000}"/>
    <cellStyle name="Normal 3 2 3 2 2 3 2 2 7" xfId="19203" xr:uid="{00000000-0005-0000-0000-0000E84A0000}"/>
    <cellStyle name="Normal 3 2 3 2 2 3 2 2 7 2" xfId="19204" xr:uid="{00000000-0005-0000-0000-0000E94A0000}"/>
    <cellStyle name="Normal 3 2 3 2 2 3 2 2 8" xfId="19205" xr:uid="{00000000-0005-0000-0000-0000EA4A0000}"/>
    <cellStyle name="Normal 3 2 3 2 2 3 2 3" xfId="19206" xr:uid="{00000000-0005-0000-0000-0000EB4A0000}"/>
    <cellStyle name="Normal 3 2 3 2 2 3 2 3 2" xfId="19207" xr:uid="{00000000-0005-0000-0000-0000EC4A0000}"/>
    <cellStyle name="Normal 3 2 3 2 2 3 2 3 2 2" xfId="19208" xr:uid="{00000000-0005-0000-0000-0000ED4A0000}"/>
    <cellStyle name="Normal 3 2 3 2 2 3 2 3 2 2 2" xfId="19209" xr:uid="{00000000-0005-0000-0000-0000EE4A0000}"/>
    <cellStyle name="Normal 3 2 3 2 2 3 2 3 2 2 2 2" xfId="19210" xr:uid="{00000000-0005-0000-0000-0000EF4A0000}"/>
    <cellStyle name="Normal 3 2 3 2 2 3 2 3 2 2 3" xfId="19211" xr:uid="{00000000-0005-0000-0000-0000F04A0000}"/>
    <cellStyle name="Normal 3 2 3 2 2 3 2 3 2 3" xfId="19212" xr:uid="{00000000-0005-0000-0000-0000F14A0000}"/>
    <cellStyle name="Normal 3 2 3 2 2 3 2 3 2 3 2" xfId="19213" xr:uid="{00000000-0005-0000-0000-0000F24A0000}"/>
    <cellStyle name="Normal 3 2 3 2 2 3 2 3 2 4" xfId="19214" xr:uid="{00000000-0005-0000-0000-0000F34A0000}"/>
    <cellStyle name="Normal 3 2 3 2 2 3 2 3 3" xfId="19215" xr:uid="{00000000-0005-0000-0000-0000F44A0000}"/>
    <cellStyle name="Normal 3 2 3 2 2 3 2 3 3 2" xfId="19216" xr:uid="{00000000-0005-0000-0000-0000F54A0000}"/>
    <cellStyle name="Normal 3 2 3 2 2 3 2 3 3 2 2" xfId="19217" xr:uid="{00000000-0005-0000-0000-0000F64A0000}"/>
    <cellStyle name="Normal 3 2 3 2 2 3 2 3 3 3" xfId="19218" xr:uid="{00000000-0005-0000-0000-0000F74A0000}"/>
    <cellStyle name="Normal 3 2 3 2 2 3 2 3 4" xfId="19219" xr:uid="{00000000-0005-0000-0000-0000F84A0000}"/>
    <cellStyle name="Normal 3 2 3 2 2 3 2 3 4 2" xfId="19220" xr:uid="{00000000-0005-0000-0000-0000F94A0000}"/>
    <cellStyle name="Normal 3 2 3 2 2 3 2 3 5" xfId="19221" xr:uid="{00000000-0005-0000-0000-0000FA4A0000}"/>
    <cellStyle name="Normal 3 2 3 2 2 3 2 4" xfId="19222" xr:uid="{00000000-0005-0000-0000-0000FB4A0000}"/>
    <cellStyle name="Normal 3 2 3 2 2 3 2 4 2" xfId="19223" xr:uid="{00000000-0005-0000-0000-0000FC4A0000}"/>
    <cellStyle name="Normal 3 2 3 2 2 3 2 4 2 2" xfId="19224" xr:uid="{00000000-0005-0000-0000-0000FD4A0000}"/>
    <cellStyle name="Normal 3 2 3 2 2 3 2 4 2 2 2" xfId="19225" xr:uid="{00000000-0005-0000-0000-0000FE4A0000}"/>
    <cellStyle name="Normal 3 2 3 2 2 3 2 4 2 3" xfId="19226" xr:uid="{00000000-0005-0000-0000-0000FF4A0000}"/>
    <cellStyle name="Normal 3 2 3 2 2 3 2 4 3" xfId="19227" xr:uid="{00000000-0005-0000-0000-0000004B0000}"/>
    <cellStyle name="Normal 3 2 3 2 2 3 2 4 3 2" xfId="19228" xr:uid="{00000000-0005-0000-0000-0000014B0000}"/>
    <cellStyle name="Normal 3 2 3 2 2 3 2 4 4" xfId="19229" xr:uid="{00000000-0005-0000-0000-0000024B0000}"/>
    <cellStyle name="Normal 3 2 3 2 2 3 2 5" xfId="19230" xr:uid="{00000000-0005-0000-0000-0000034B0000}"/>
    <cellStyle name="Normal 3 2 3 2 2 3 2 5 2" xfId="19231" xr:uid="{00000000-0005-0000-0000-0000044B0000}"/>
    <cellStyle name="Normal 3 2 3 2 2 3 2 5 2 2" xfId="19232" xr:uid="{00000000-0005-0000-0000-0000054B0000}"/>
    <cellStyle name="Normal 3 2 3 2 2 3 2 5 2 2 2" xfId="19233" xr:uid="{00000000-0005-0000-0000-0000064B0000}"/>
    <cellStyle name="Normal 3 2 3 2 2 3 2 5 2 3" xfId="19234" xr:uid="{00000000-0005-0000-0000-0000074B0000}"/>
    <cellStyle name="Normal 3 2 3 2 2 3 2 5 3" xfId="19235" xr:uid="{00000000-0005-0000-0000-0000084B0000}"/>
    <cellStyle name="Normal 3 2 3 2 2 3 2 5 3 2" xfId="19236" xr:uid="{00000000-0005-0000-0000-0000094B0000}"/>
    <cellStyle name="Normal 3 2 3 2 2 3 2 5 4" xfId="19237" xr:uid="{00000000-0005-0000-0000-00000A4B0000}"/>
    <cellStyle name="Normal 3 2 3 2 2 3 2 6" xfId="19238" xr:uid="{00000000-0005-0000-0000-00000B4B0000}"/>
    <cellStyle name="Normal 3 2 3 2 2 3 2 6 2" xfId="19239" xr:uid="{00000000-0005-0000-0000-00000C4B0000}"/>
    <cellStyle name="Normal 3 2 3 2 2 3 2 6 2 2" xfId="19240" xr:uid="{00000000-0005-0000-0000-00000D4B0000}"/>
    <cellStyle name="Normal 3 2 3 2 2 3 2 6 3" xfId="19241" xr:uid="{00000000-0005-0000-0000-00000E4B0000}"/>
    <cellStyle name="Normal 3 2 3 2 2 3 2 7" xfId="19242" xr:uid="{00000000-0005-0000-0000-00000F4B0000}"/>
    <cellStyle name="Normal 3 2 3 2 2 3 2 7 2" xfId="19243" xr:uid="{00000000-0005-0000-0000-0000104B0000}"/>
    <cellStyle name="Normal 3 2 3 2 2 3 2 8" xfId="19244" xr:uid="{00000000-0005-0000-0000-0000114B0000}"/>
    <cellStyle name="Normal 3 2 3 2 2 3 2 8 2" xfId="19245" xr:uid="{00000000-0005-0000-0000-0000124B0000}"/>
    <cellStyle name="Normal 3 2 3 2 2 3 2 9" xfId="19246" xr:uid="{00000000-0005-0000-0000-0000134B0000}"/>
    <cellStyle name="Normal 3 2 3 2 2 3 3" xfId="19247" xr:uid="{00000000-0005-0000-0000-0000144B0000}"/>
    <cellStyle name="Normal 3 2 3 2 2 3 3 2" xfId="19248" xr:uid="{00000000-0005-0000-0000-0000154B0000}"/>
    <cellStyle name="Normal 3 2 3 2 2 3 3 2 2" xfId="19249" xr:uid="{00000000-0005-0000-0000-0000164B0000}"/>
    <cellStyle name="Normal 3 2 3 2 2 3 3 2 2 2" xfId="19250" xr:uid="{00000000-0005-0000-0000-0000174B0000}"/>
    <cellStyle name="Normal 3 2 3 2 2 3 3 2 2 2 2" xfId="19251" xr:uid="{00000000-0005-0000-0000-0000184B0000}"/>
    <cellStyle name="Normal 3 2 3 2 2 3 3 2 2 2 2 2" xfId="19252" xr:uid="{00000000-0005-0000-0000-0000194B0000}"/>
    <cellStyle name="Normal 3 2 3 2 2 3 3 2 2 2 3" xfId="19253" xr:uid="{00000000-0005-0000-0000-00001A4B0000}"/>
    <cellStyle name="Normal 3 2 3 2 2 3 3 2 2 3" xfId="19254" xr:uid="{00000000-0005-0000-0000-00001B4B0000}"/>
    <cellStyle name="Normal 3 2 3 2 2 3 3 2 2 3 2" xfId="19255" xr:uid="{00000000-0005-0000-0000-00001C4B0000}"/>
    <cellStyle name="Normal 3 2 3 2 2 3 3 2 2 4" xfId="19256" xr:uid="{00000000-0005-0000-0000-00001D4B0000}"/>
    <cellStyle name="Normal 3 2 3 2 2 3 3 2 3" xfId="19257" xr:uid="{00000000-0005-0000-0000-00001E4B0000}"/>
    <cellStyle name="Normal 3 2 3 2 2 3 3 2 3 2" xfId="19258" xr:uid="{00000000-0005-0000-0000-00001F4B0000}"/>
    <cellStyle name="Normal 3 2 3 2 2 3 3 2 3 2 2" xfId="19259" xr:uid="{00000000-0005-0000-0000-0000204B0000}"/>
    <cellStyle name="Normal 3 2 3 2 2 3 3 2 3 3" xfId="19260" xr:uid="{00000000-0005-0000-0000-0000214B0000}"/>
    <cellStyle name="Normal 3 2 3 2 2 3 3 2 4" xfId="19261" xr:uid="{00000000-0005-0000-0000-0000224B0000}"/>
    <cellStyle name="Normal 3 2 3 2 2 3 3 2 4 2" xfId="19262" xr:uid="{00000000-0005-0000-0000-0000234B0000}"/>
    <cellStyle name="Normal 3 2 3 2 2 3 3 2 5" xfId="19263" xr:uid="{00000000-0005-0000-0000-0000244B0000}"/>
    <cellStyle name="Normal 3 2 3 2 2 3 3 3" xfId="19264" xr:uid="{00000000-0005-0000-0000-0000254B0000}"/>
    <cellStyle name="Normal 3 2 3 2 2 3 3 3 2" xfId="19265" xr:uid="{00000000-0005-0000-0000-0000264B0000}"/>
    <cellStyle name="Normal 3 2 3 2 2 3 3 3 2 2" xfId="19266" xr:uid="{00000000-0005-0000-0000-0000274B0000}"/>
    <cellStyle name="Normal 3 2 3 2 2 3 3 3 2 2 2" xfId="19267" xr:uid="{00000000-0005-0000-0000-0000284B0000}"/>
    <cellStyle name="Normal 3 2 3 2 2 3 3 3 2 3" xfId="19268" xr:uid="{00000000-0005-0000-0000-0000294B0000}"/>
    <cellStyle name="Normal 3 2 3 2 2 3 3 3 3" xfId="19269" xr:uid="{00000000-0005-0000-0000-00002A4B0000}"/>
    <cellStyle name="Normal 3 2 3 2 2 3 3 3 3 2" xfId="19270" xr:uid="{00000000-0005-0000-0000-00002B4B0000}"/>
    <cellStyle name="Normal 3 2 3 2 2 3 3 3 4" xfId="19271" xr:uid="{00000000-0005-0000-0000-00002C4B0000}"/>
    <cellStyle name="Normal 3 2 3 2 2 3 3 4" xfId="19272" xr:uid="{00000000-0005-0000-0000-00002D4B0000}"/>
    <cellStyle name="Normal 3 2 3 2 2 3 3 4 2" xfId="19273" xr:uid="{00000000-0005-0000-0000-00002E4B0000}"/>
    <cellStyle name="Normal 3 2 3 2 2 3 3 4 2 2" xfId="19274" xr:uid="{00000000-0005-0000-0000-00002F4B0000}"/>
    <cellStyle name="Normal 3 2 3 2 2 3 3 4 2 2 2" xfId="19275" xr:uid="{00000000-0005-0000-0000-0000304B0000}"/>
    <cellStyle name="Normal 3 2 3 2 2 3 3 4 2 3" xfId="19276" xr:uid="{00000000-0005-0000-0000-0000314B0000}"/>
    <cellStyle name="Normal 3 2 3 2 2 3 3 4 3" xfId="19277" xr:uid="{00000000-0005-0000-0000-0000324B0000}"/>
    <cellStyle name="Normal 3 2 3 2 2 3 3 4 3 2" xfId="19278" xr:uid="{00000000-0005-0000-0000-0000334B0000}"/>
    <cellStyle name="Normal 3 2 3 2 2 3 3 4 4" xfId="19279" xr:uid="{00000000-0005-0000-0000-0000344B0000}"/>
    <cellStyle name="Normal 3 2 3 2 2 3 3 5" xfId="19280" xr:uid="{00000000-0005-0000-0000-0000354B0000}"/>
    <cellStyle name="Normal 3 2 3 2 2 3 3 5 2" xfId="19281" xr:uid="{00000000-0005-0000-0000-0000364B0000}"/>
    <cellStyle name="Normal 3 2 3 2 2 3 3 5 2 2" xfId="19282" xr:uid="{00000000-0005-0000-0000-0000374B0000}"/>
    <cellStyle name="Normal 3 2 3 2 2 3 3 5 3" xfId="19283" xr:uid="{00000000-0005-0000-0000-0000384B0000}"/>
    <cellStyle name="Normal 3 2 3 2 2 3 3 6" xfId="19284" xr:uid="{00000000-0005-0000-0000-0000394B0000}"/>
    <cellStyle name="Normal 3 2 3 2 2 3 3 6 2" xfId="19285" xr:uid="{00000000-0005-0000-0000-00003A4B0000}"/>
    <cellStyle name="Normal 3 2 3 2 2 3 3 7" xfId="19286" xr:uid="{00000000-0005-0000-0000-00003B4B0000}"/>
    <cellStyle name="Normal 3 2 3 2 2 3 3 7 2" xfId="19287" xr:uid="{00000000-0005-0000-0000-00003C4B0000}"/>
    <cellStyle name="Normal 3 2 3 2 2 3 3 8" xfId="19288" xr:uid="{00000000-0005-0000-0000-00003D4B0000}"/>
    <cellStyle name="Normal 3 2 3 2 2 3 4" xfId="19289" xr:uid="{00000000-0005-0000-0000-00003E4B0000}"/>
    <cellStyle name="Normal 3 2 3 2 2 3 4 2" xfId="19290" xr:uid="{00000000-0005-0000-0000-00003F4B0000}"/>
    <cellStyle name="Normal 3 2 3 2 2 3 4 2 2" xfId="19291" xr:uid="{00000000-0005-0000-0000-0000404B0000}"/>
    <cellStyle name="Normal 3 2 3 2 2 3 4 2 2 2" xfId="19292" xr:uid="{00000000-0005-0000-0000-0000414B0000}"/>
    <cellStyle name="Normal 3 2 3 2 2 3 4 2 2 2 2" xfId="19293" xr:uid="{00000000-0005-0000-0000-0000424B0000}"/>
    <cellStyle name="Normal 3 2 3 2 2 3 4 2 2 3" xfId="19294" xr:uid="{00000000-0005-0000-0000-0000434B0000}"/>
    <cellStyle name="Normal 3 2 3 2 2 3 4 2 3" xfId="19295" xr:uid="{00000000-0005-0000-0000-0000444B0000}"/>
    <cellStyle name="Normal 3 2 3 2 2 3 4 2 3 2" xfId="19296" xr:uid="{00000000-0005-0000-0000-0000454B0000}"/>
    <cellStyle name="Normal 3 2 3 2 2 3 4 2 4" xfId="19297" xr:uid="{00000000-0005-0000-0000-0000464B0000}"/>
    <cellStyle name="Normal 3 2 3 2 2 3 4 3" xfId="19298" xr:uid="{00000000-0005-0000-0000-0000474B0000}"/>
    <cellStyle name="Normal 3 2 3 2 2 3 4 3 2" xfId="19299" xr:uid="{00000000-0005-0000-0000-0000484B0000}"/>
    <cellStyle name="Normal 3 2 3 2 2 3 4 3 2 2" xfId="19300" xr:uid="{00000000-0005-0000-0000-0000494B0000}"/>
    <cellStyle name="Normal 3 2 3 2 2 3 4 3 3" xfId="19301" xr:uid="{00000000-0005-0000-0000-00004A4B0000}"/>
    <cellStyle name="Normal 3 2 3 2 2 3 4 4" xfId="19302" xr:uid="{00000000-0005-0000-0000-00004B4B0000}"/>
    <cellStyle name="Normal 3 2 3 2 2 3 4 4 2" xfId="19303" xr:uid="{00000000-0005-0000-0000-00004C4B0000}"/>
    <cellStyle name="Normal 3 2 3 2 2 3 4 5" xfId="19304" xr:uid="{00000000-0005-0000-0000-00004D4B0000}"/>
    <cellStyle name="Normal 3 2 3 2 2 3 5" xfId="19305" xr:uid="{00000000-0005-0000-0000-00004E4B0000}"/>
    <cellStyle name="Normal 3 2 3 2 2 3 5 2" xfId="19306" xr:uid="{00000000-0005-0000-0000-00004F4B0000}"/>
    <cellStyle name="Normal 3 2 3 2 2 3 5 2 2" xfId="19307" xr:uid="{00000000-0005-0000-0000-0000504B0000}"/>
    <cellStyle name="Normal 3 2 3 2 2 3 5 2 2 2" xfId="19308" xr:uid="{00000000-0005-0000-0000-0000514B0000}"/>
    <cellStyle name="Normal 3 2 3 2 2 3 5 2 3" xfId="19309" xr:uid="{00000000-0005-0000-0000-0000524B0000}"/>
    <cellStyle name="Normal 3 2 3 2 2 3 5 3" xfId="19310" xr:uid="{00000000-0005-0000-0000-0000534B0000}"/>
    <cellStyle name="Normal 3 2 3 2 2 3 5 3 2" xfId="19311" xr:uid="{00000000-0005-0000-0000-0000544B0000}"/>
    <cellStyle name="Normal 3 2 3 2 2 3 5 4" xfId="19312" xr:uid="{00000000-0005-0000-0000-0000554B0000}"/>
    <cellStyle name="Normal 3 2 3 2 2 3 6" xfId="19313" xr:uid="{00000000-0005-0000-0000-0000564B0000}"/>
    <cellStyle name="Normal 3 2 3 2 2 3 6 2" xfId="19314" xr:uid="{00000000-0005-0000-0000-0000574B0000}"/>
    <cellStyle name="Normal 3 2 3 2 2 3 6 2 2" xfId="19315" xr:uid="{00000000-0005-0000-0000-0000584B0000}"/>
    <cellStyle name="Normal 3 2 3 2 2 3 6 2 2 2" xfId="19316" xr:uid="{00000000-0005-0000-0000-0000594B0000}"/>
    <cellStyle name="Normal 3 2 3 2 2 3 6 2 3" xfId="19317" xr:uid="{00000000-0005-0000-0000-00005A4B0000}"/>
    <cellStyle name="Normal 3 2 3 2 2 3 6 3" xfId="19318" xr:uid="{00000000-0005-0000-0000-00005B4B0000}"/>
    <cellStyle name="Normal 3 2 3 2 2 3 6 3 2" xfId="19319" xr:uid="{00000000-0005-0000-0000-00005C4B0000}"/>
    <cellStyle name="Normal 3 2 3 2 2 3 6 4" xfId="19320" xr:uid="{00000000-0005-0000-0000-00005D4B0000}"/>
    <cellStyle name="Normal 3 2 3 2 2 3 7" xfId="19321" xr:uid="{00000000-0005-0000-0000-00005E4B0000}"/>
    <cellStyle name="Normal 3 2 3 2 2 3 7 2" xfId="19322" xr:uid="{00000000-0005-0000-0000-00005F4B0000}"/>
    <cellStyle name="Normal 3 2 3 2 2 3 7 2 2" xfId="19323" xr:uid="{00000000-0005-0000-0000-0000604B0000}"/>
    <cellStyle name="Normal 3 2 3 2 2 3 7 3" xfId="19324" xr:uid="{00000000-0005-0000-0000-0000614B0000}"/>
    <cellStyle name="Normal 3 2 3 2 2 3 8" xfId="19325" xr:uid="{00000000-0005-0000-0000-0000624B0000}"/>
    <cellStyle name="Normal 3 2 3 2 2 3 8 2" xfId="19326" xr:uid="{00000000-0005-0000-0000-0000634B0000}"/>
    <cellStyle name="Normal 3 2 3 2 2 3 9" xfId="19327" xr:uid="{00000000-0005-0000-0000-0000644B0000}"/>
    <cellStyle name="Normal 3 2 3 2 2 3 9 2" xfId="19328" xr:uid="{00000000-0005-0000-0000-0000654B0000}"/>
    <cellStyle name="Normal 3 2 3 2 2 4" xfId="19329" xr:uid="{00000000-0005-0000-0000-0000664B0000}"/>
    <cellStyle name="Normal 3 2 3 2 2 4 10" xfId="19330" xr:uid="{00000000-0005-0000-0000-0000674B0000}"/>
    <cellStyle name="Normal 3 2 3 2 2 4 2" xfId="19331" xr:uid="{00000000-0005-0000-0000-0000684B0000}"/>
    <cellStyle name="Normal 3 2 3 2 2 4 2 2" xfId="19332" xr:uid="{00000000-0005-0000-0000-0000694B0000}"/>
    <cellStyle name="Normal 3 2 3 2 2 4 2 2 2" xfId="19333" xr:uid="{00000000-0005-0000-0000-00006A4B0000}"/>
    <cellStyle name="Normal 3 2 3 2 2 4 2 2 2 2" xfId="19334" xr:uid="{00000000-0005-0000-0000-00006B4B0000}"/>
    <cellStyle name="Normal 3 2 3 2 2 4 2 2 2 2 2" xfId="19335" xr:uid="{00000000-0005-0000-0000-00006C4B0000}"/>
    <cellStyle name="Normal 3 2 3 2 2 4 2 2 2 2 2 2" xfId="19336" xr:uid="{00000000-0005-0000-0000-00006D4B0000}"/>
    <cellStyle name="Normal 3 2 3 2 2 4 2 2 2 2 2 2 2" xfId="19337" xr:uid="{00000000-0005-0000-0000-00006E4B0000}"/>
    <cellStyle name="Normal 3 2 3 2 2 4 2 2 2 2 2 3" xfId="19338" xr:uid="{00000000-0005-0000-0000-00006F4B0000}"/>
    <cellStyle name="Normal 3 2 3 2 2 4 2 2 2 2 3" xfId="19339" xr:uid="{00000000-0005-0000-0000-0000704B0000}"/>
    <cellStyle name="Normal 3 2 3 2 2 4 2 2 2 2 3 2" xfId="19340" xr:uid="{00000000-0005-0000-0000-0000714B0000}"/>
    <cellStyle name="Normal 3 2 3 2 2 4 2 2 2 2 4" xfId="19341" xr:uid="{00000000-0005-0000-0000-0000724B0000}"/>
    <cellStyle name="Normal 3 2 3 2 2 4 2 2 2 3" xfId="19342" xr:uid="{00000000-0005-0000-0000-0000734B0000}"/>
    <cellStyle name="Normal 3 2 3 2 2 4 2 2 2 3 2" xfId="19343" xr:uid="{00000000-0005-0000-0000-0000744B0000}"/>
    <cellStyle name="Normal 3 2 3 2 2 4 2 2 2 3 2 2" xfId="19344" xr:uid="{00000000-0005-0000-0000-0000754B0000}"/>
    <cellStyle name="Normal 3 2 3 2 2 4 2 2 2 3 3" xfId="19345" xr:uid="{00000000-0005-0000-0000-0000764B0000}"/>
    <cellStyle name="Normal 3 2 3 2 2 4 2 2 2 4" xfId="19346" xr:uid="{00000000-0005-0000-0000-0000774B0000}"/>
    <cellStyle name="Normal 3 2 3 2 2 4 2 2 2 4 2" xfId="19347" xr:uid="{00000000-0005-0000-0000-0000784B0000}"/>
    <cellStyle name="Normal 3 2 3 2 2 4 2 2 2 5" xfId="19348" xr:uid="{00000000-0005-0000-0000-0000794B0000}"/>
    <cellStyle name="Normal 3 2 3 2 2 4 2 2 3" xfId="19349" xr:uid="{00000000-0005-0000-0000-00007A4B0000}"/>
    <cellStyle name="Normal 3 2 3 2 2 4 2 2 3 2" xfId="19350" xr:uid="{00000000-0005-0000-0000-00007B4B0000}"/>
    <cellStyle name="Normal 3 2 3 2 2 4 2 2 3 2 2" xfId="19351" xr:uid="{00000000-0005-0000-0000-00007C4B0000}"/>
    <cellStyle name="Normal 3 2 3 2 2 4 2 2 3 2 2 2" xfId="19352" xr:uid="{00000000-0005-0000-0000-00007D4B0000}"/>
    <cellStyle name="Normal 3 2 3 2 2 4 2 2 3 2 3" xfId="19353" xr:uid="{00000000-0005-0000-0000-00007E4B0000}"/>
    <cellStyle name="Normal 3 2 3 2 2 4 2 2 3 3" xfId="19354" xr:uid="{00000000-0005-0000-0000-00007F4B0000}"/>
    <cellStyle name="Normal 3 2 3 2 2 4 2 2 3 3 2" xfId="19355" xr:uid="{00000000-0005-0000-0000-0000804B0000}"/>
    <cellStyle name="Normal 3 2 3 2 2 4 2 2 3 4" xfId="19356" xr:uid="{00000000-0005-0000-0000-0000814B0000}"/>
    <cellStyle name="Normal 3 2 3 2 2 4 2 2 4" xfId="19357" xr:uid="{00000000-0005-0000-0000-0000824B0000}"/>
    <cellStyle name="Normal 3 2 3 2 2 4 2 2 4 2" xfId="19358" xr:uid="{00000000-0005-0000-0000-0000834B0000}"/>
    <cellStyle name="Normal 3 2 3 2 2 4 2 2 4 2 2" xfId="19359" xr:uid="{00000000-0005-0000-0000-0000844B0000}"/>
    <cellStyle name="Normal 3 2 3 2 2 4 2 2 4 2 2 2" xfId="19360" xr:uid="{00000000-0005-0000-0000-0000854B0000}"/>
    <cellStyle name="Normal 3 2 3 2 2 4 2 2 4 2 3" xfId="19361" xr:uid="{00000000-0005-0000-0000-0000864B0000}"/>
    <cellStyle name="Normal 3 2 3 2 2 4 2 2 4 3" xfId="19362" xr:uid="{00000000-0005-0000-0000-0000874B0000}"/>
    <cellStyle name="Normal 3 2 3 2 2 4 2 2 4 3 2" xfId="19363" xr:uid="{00000000-0005-0000-0000-0000884B0000}"/>
    <cellStyle name="Normal 3 2 3 2 2 4 2 2 4 4" xfId="19364" xr:uid="{00000000-0005-0000-0000-0000894B0000}"/>
    <cellStyle name="Normal 3 2 3 2 2 4 2 2 5" xfId="19365" xr:uid="{00000000-0005-0000-0000-00008A4B0000}"/>
    <cellStyle name="Normal 3 2 3 2 2 4 2 2 5 2" xfId="19366" xr:uid="{00000000-0005-0000-0000-00008B4B0000}"/>
    <cellStyle name="Normal 3 2 3 2 2 4 2 2 5 2 2" xfId="19367" xr:uid="{00000000-0005-0000-0000-00008C4B0000}"/>
    <cellStyle name="Normal 3 2 3 2 2 4 2 2 5 3" xfId="19368" xr:uid="{00000000-0005-0000-0000-00008D4B0000}"/>
    <cellStyle name="Normal 3 2 3 2 2 4 2 2 6" xfId="19369" xr:uid="{00000000-0005-0000-0000-00008E4B0000}"/>
    <cellStyle name="Normal 3 2 3 2 2 4 2 2 6 2" xfId="19370" xr:uid="{00000000-0005-0000-0000-00008F4B0000}"/>
    <cellStyle name="Normal 3 2 3 2 2 4 2 2 7" xfId="19371" xr:uid="{00000000-0005-0000-0000-0000904B0000}"/>
    <cellStyle name="Normal 3 2 3 2 2 4 2 2 7 2" xfId="19372" xr:uid="{00000000-0005-0000-0000-0000914B0000}"/>
    <cellStyle name="Normal 3 2 3 2 2 4 2 2 8" xfId="19373" xr:uid="{00000000-0005-0000-0000-0000924B0000}"/>
    <cellStyle name="Normal 3 2 3 2 2 4 2 3" xfId="19374" xr:uid="{00000000-0005-0000-0000-0000934B0000}"/>
    <cellStyle name="Normal 3 2 3 2 2 4 2 3 2" xfId="19375" xr:uid="{00000000-0005-0000-0000-0000944B0000}"/>
    <cellStyle name="Normal 3 2 3 2 2 4 2 3 2 2" xfId="19376" xr:uid="{00000000-0005-0000-0000-0000954B0000}"/>
    <cellStyle name="Normal 3 2 3 2 2 4 2 3 2 2 2" xfId="19377" xr:uid="{00000000-0005-0000-0000-0000964B0000}"/>
    <cellStyle name="Normal 3 2 3 2 2 4 2 3 2 2 2 2" xfId="19378" xr:uid="{00000000-0005-0000-0000-0000974B0000}"/>
    <cellStyle name="Normal 3 2 3 2 2 4 2 3 2 2 3" xfId="19379" xr:uid="{00000000-0005-0000-0000-0000984B0000}"/>
    <cellStyle name="Normal 3 2 3 2 2 4 2 3 2 3" xfId="19380" xr:uid="{00000000-0005-0000-0000-0000994B0000}"/>
    <cellStyle name="Normal 3 2 3 2 2 4 2 3 2 3 2" xfId="19381" xr:uid="{00000000-0005-0000-0000-00009A4B0000}"/>
    <cellStyle name="Normal 3 2 3 2 2 4 2 3 2 4" xfId="19382" xr:uid="{00000000-0005-0000-0000-00009B4B0000}"/>
    <cellStyle name="Normal 3 2 3 2 2 4 2 3 3" xfId="19383" xr:uid="{00000000-0005-0000-0000-00009C4B0000}"/>
    <cellStyle name="Normal 3 2 3 2 2 4 2 3 3 2" xfId="19384" xr:uid="{00000000-0005-0000-0000-00009D4B0000}"/>
    <cellStyle name="Normal 3 2 3 2 2 4 2 3 3 2 2" xfId="19385" xr:uid="{00000000-0005-0000-0000-00009E4B0000}"/>
    <cellStyle name="Normal 3 2 3 2 2 4 2 3 3 3" xfId="19386" xr:uid="{00000000-0005-0000-0000-00009F4B0000}"/>
    <cellStyle name="Normal 3 2 3 2 2 4 2 3 4" xfId="19387" xr:uid="{00000000-0005-0000-0000-0000A04B0000}"/>
    <cellStyle name="Normal 3 2 3 2 2 4 2 3 4 2" xfId="19388" xr:uid="{00000000-0005-0000-0000-0000A14B0000}"/>
    <cellStyle name="Normal 3 2 3 2 2 4 2 3 5" xfId="19389" xr:uid="{00000000-0005-0000-0000-0000A24B0000}"/>
    <cellStyle name="Normal 3 2 3 2 2 4 2 4" xfId="19390" xr:uid="{00000000-0005-0000-0000-0000A34B0000}"/>
    <cellStyle name="Normal 3 2 3 2 2 4 2 4 2" xfId="19391" xr:uid="{00000000-0005-0000-0000-0000A44B0000}"/>
    <cellStyle name="Normal 3 2 3 2 2 4 2 4 2 2" xfId="19392" xr:uid="{00000000-0005-0000-0000-0000A54B0000}"/>
    <cellStyle name="Normal 3 2 3 2 2 4 2 4 2 2 2" xfId="19393" xr:uid="{00000000-0005-0000-0000-0000A64B0000}"/>
    <cellStyle name="Normal 3 2 3 2 2 4 2 4 2 3" xfId="19394" xr:uid="{00000000-0005-0000-0000-0000A74B0000}"/>
    <cellStyle name="Normal 3 2 3 2 2 4 2 4 3" xfId="19395" xr:uid="{00000000-0005-0000-0000-0000A84B0000}"/>
    <cellStyle name="Normal 3 2 3 2 2 4 2 4 3 2" xfId="19396" xr:uid="{00000000-0005-0000-0000-0000A94B0000}"/>
    <cellStyle name="Normal 3 2 3 2 2 4 2 4 4" xfId="19397" xr:uid="{00000000-0005-0000-0000-0000AA4B0000}"/>
    <cellStyle name="Normal 3 2 3 2 2 4 2 5" xfId="19398" xr:uid="{00000000-0005-0000-0000-0000AB4B0000}"/>
    <cellStyle name="Normal 3 2 3 2 2 4 2 5 2" xfId="19399" xr:uid="{00000000-0005-0000-0000-0000AC4B0000}"/>
    <cellStyle name="Normal 3 2 3 2 2 4 2 5 2 2" xfId="19400" xr:uid="{00000000-0005-0000-0000-0000AD4B0000}"/>
    <cellStyle name="Normal 3 2 3 2 2 4 2 5 2 2 2" xfId="19401" xr:uid="{00000000-0005-0000-0000-0000AE4B0000}"/>
    <cellStyle name="Normal 3 2 3 2 2 4 2 5 2 3" xfId="19402" xr:uid="{00000000-0005-0000-0000-0000AF4B0000}"/>
    <cellStyle name="Normal 3 2 3 2 2 4 2 5 3" xfId="19403" xr:uid="{00000000-0005-0000-0000-0000B04B0000}"/>
    <cellStyle name="Normal 3 2 3 2 2 4 2 5 3 2" xfId="19404" xr:uid="{00000000-0005-0000-0000-0000B14B0000}"/>
    <cellStyle name="Normal 3 2 3 2 2 4 2 5 4" xfId="19405" xr:uid="{00000000-0005-0000-0000-0000B24B0000}"/>
    <cellStyle name="Normal 3 2 3 2 2 4 2 6" xfId="19406" xr:uid="{00000000-0005-0000-0000-0000B34B0000}"/>
    <cellStyle name="Normal 3 2 3 2 2 4 2 6 2" xfId="19407" xr:uid="{00000000-0005-0000-0000-0000B44B0000}"/>
    <cellStyle name="Normal 3 2 3 2 2 4 2 6 2 2" xfId="19408" xr:uid="{00000000-0005-0000-0000-0000B54B0000}"/>
    <cellStyle name="Normal 3 2 3 2 2 4 2 6 3" xfId="19409" xr:uid="{00000000-0005-0000-0000-0000B64B0000}"/>
    <cellStyle name="Normal 3 2 3 2 2 4 2 7" xfId="19410" xr:uid="{00000000-0005-0000-0000-0000B74B0000}"/>
    <cellStyle name="Normal 3 2 3 2 2 4 2 7 2" xfId="19411" xr:uid="{00000000-0005-0000-0000-0000B84B0000}"/>
    <cellStyle name="Normal 3 2 3 2 2 4 2 8" xfId="19412" xr:uid="{00000000-0005-0000-0000-0000B94B0000}"/>
    <cellStyle name="Normal 3 2 3 2 2 4 2 8 2" xfId="19413" xr:uid="{00000000-0005-0000-0000-0000BA4B0000}"/>
    <cellStyle name="Normal 3 2 3 2 2 4 2 9" xfId="19414" xr:uid="{00000000-0005-0000-0000-0000BB4B0000}"/>
    <cellStyle name="Normal 3 2 3 2 2 4 3" xfId="19415" xr:uid="{00000000-0005-0000-0000-0000BC4B0000}"/>
    <cellStyle name="Normal 3 2 3 2 2 4 3 2" xfId="19416" xr:uid="{00000000-0005-0000-0000-0000BD4B0000}"/>
    <cellStyle name="Normal 3 2 3 2 2 4 3 2 2" xfId="19417" xr:uid="{00000000-0005-0000-0000-0000BE4B0000}"/>
    <cellStyle name="Normal 3 2 3 2 2 4 3 2 2 2" xfId="19418" xr:uid="{00000000-0005-0000-0000-0000BF4B0000}"/>
    <cellStyle name="Normal 3 2 3 2 2 4 3 2 2 2 2" xfId="19419" xr:uid="{00000000-0005-0000-0000-0000C04B0000}"/>
    <cellStyle name="Normal 3 2 3 2 2 4 3 2 2 2 2 2" xfId="19420" xr:uid="{00000000-0005-0000-0000-0000C14B0000}"/>
    <cellStyle name="Normal 3 2 3 2 2 4 3 2 2 2 3" xfId="19421" xr:uid="{00000000-0005-0000-0000-0000C24B0000}"/>
    <cellStyle name="Normal 3 2 3 2 2 4 3 2 2 3" xfId="19422" xr:uid="{00000000-0005-0000-0000-0000C34B0000}"/>
    <cellStyle name="Normal 3 2 3 2 2 4 3 2 2 3 2" xfId="19423" xr:uid="{00000000-0005-0000-0000-0000C44B0000}"/>
    <cellStyle name="Normal 3 2 3 2 2 4 3 2 2 4" xfId="19424" xr:uid="{00000000-0005-0000-0000-0000C54B0000}"/>
    <cellStyle name="Normal 3 2 3 2 2 4 3 2 3" xfId="19425" xr:uid="{00000000-0005-0000-0000-0000C64B0000}"/>
    <cellStyle name="Normal 3 2 3 2 2 4 3 2 3 2" xfId="19426" xr:uid="{00000000-0005-0000-0000-0000C74B0000}"/>
    <cellStyle name="Normal 3 2 3 2 2 4 3 2 3 2 2" xfId="19427" xr:uid="{00000000-0005-0000-0000-0000C84B0000}"/>
    <cellStyle name="Normal 3 2 3 2 2 4 3 2 3 3" xfId="19428" xr:uid="{00000000-0005-0000-0000-0000C94B0000}"/>
    <cellStyle name="Normal 3 2 3 2 2 4 3 2 4" xfId="19429" xr:uid="{00000000-0005-0000-0000-0000CA4B0000}"/>
    <cellStyle name="Normal 3 2 3 2 2 4 3 2 4 2" xfId="19430" xr:uid="{00000000-0005-0000-0000-0000CB4B0000}"/>
    <cellStyle name="Normal 3 2 3 2 2 4 3 2 5" xfId="19431" xr:uid="{00000000-0005-0000-0000-0000CC4B0000}"/>
    <cellStyle name="Normal 3 2 3 2 2 4 3 3" xfId="19432" xr:uid="{00000000-0005-0000-0000-0000CD4B0000}"/>
    <cellStyle name="Normal 3 2 3 2 2 4 3 3 2" xfId="19433" xr:uid="{00000000-0005-0000-0000-0000CE4B0000}"/>
    <cellStyle name="Normal 3 2 3 2 2 4 3 3 2 2" xfId="19434" xr:uid="{00000000-0005-0000-0000-0000CF4B0000}"/>
    <cellStyle name="Normal 3 2 3 2 2 4 3 3 2 2 2" xfId="19435" xr:uid="{00000000-0005-0000-0000-0000D04B0000}"/>
    <cellStyle name="Normal 3 2 3 2 2 4 3 3 2 3" xfId="19436" xr:uid="{00000000-0005-0000-0000-0000D14B0000}"/>
    <cellStyle name="Normal 3 2 3 2 2 4 3 3 3" xfId="19437" xr:uid="{00000000-0005-0000-0000-0000D24B0000}"/>
    <cellStyle name="Normal 3 2 3 2 2 4 3 3 3 2" xfId="19438" xr:uid="{00000000-0005-0000-0000-0000D34B0000}"/>
    <cellStyle name="Normal 3 2 3 2 2 4 3 3 4" xfId="19439" xr:uid="{00000000-0005-0000-0000-0000D44B0000}"/>
    <cellStyle name="Normal 3 2 3 2 2 4 3 4" xfId="19440" xr:uid="{00000000-0005-0000-0000-0000D54B0000}"/>
    <cellStyle name="Normal 3 2 3 2 2 4 3 4 2" xfId="19441" xr:uid="{00000000-0005-0000-0000-0000D64B0000}"/>
    <cellStyle name="Normal 3 2 3 2 2 4 3 4 2 2" xfId="19442" xr:uid="{00000000-0005-0000-0000-0000D74B0000}"/>
    <cellStyle name="Normal 3 2 3 2 2 4 3 4 2 2 2" xfId="19443" xr:uid="{00000000-0005-0000-0000-0000D84B0000}"/>
    <cellStyle name="Normal 3 2 3 2 2 4 3 4 2 3" xfId="19444" xr:uid="{00000000-0005-0000-0000-0000D94B0000}"/>
    <cellStyle name="Normal 3 2 3 2 2 4 3 4 3" xfId="19445" xr:uid="{00000000-0005-0000-0000-0000DA4B0000}"/>
    <cellStyle name="Normal 3 2 3 2 2 4 3 4 3 2" xfId="19446" xr:uid="{00000000-0005-0000-0000-0000DB4B0000}"/>
    <cellStyle name="Normal 3 2 3 2 2 4 3 4 4" xfId="19447" xr:uid="{00000000-0005-0000-0000-0000DC4B0000}"/>
    <cellStyle name="Normal 3 2 3 2 2 4 3 5" xfId="19448" xr:uid="{00000000-0005-0000-0000-0000DD4B0000}"/>
    <cellStyle name="Normal 3 2 3 2 2 4 3 5 2" xfId="19449" xr:uid="{00000000-0005-0000-0000-0000DE4B0000}"/>
    <cellStyle name="Normal 3 2 3 2 2 4 3 5 2 2" xfId="19450" xr:uid="{00000000-0005-0000-0000-0000DF4B0000}"/>
    <cellStyle name="Normal 3 2 3 2 2 4 3 5 3" xfId="19451" xr:uid="{00000000-0005-0000-0000-0000E04B0000}"/>
    <cellStyle name="Normal 3 2 3 2 2 4 3 6" xfId="19452" xr:uid="{00000000-0005-0000-0000-0000E14B0000}"/>
    <cellStyle name="Normal 3 2 3 2 2 4 3 6 2" xfId="19453" xr:uid="{00000000-0005-0000-0000-0000E24B0000}"/>
    <cellStyle name="Normal 3 2 3 2 2 4 3 7" xfId="19454" xr:uid="{00000000-0005-0000-0000-0000E34B0000}"/>
    <cellStyle name="Normal 3 2 3 2 2 4 3 7 2" xfId="19455" xr:uid="{00000000-0005-0000-0000-0000E44B0000}"/>
    <cellStyle name="Normal 3 2 3 2 2 4 3 8" xfId="19456" xr:uid="{00000000-0005-0000-0000-0000E54B0000}"/>
    <cellStyle name="Normal 3 2 3 2 2 4 4" xfId="19457" xr:uid="{00000000-0005-0000-0000-0000E64B0000}"/>
    <cellStyle name="Normal 3 2 3 2 2 4 4 2" xfId="19458" xr:uid="{00000000-0005-0000-0000-0000E74B0000}"/>
    <cellStyle name="Normal 3 2 3 2 2 4 4 2 2" xfId="19459" xr:uid="{00000000-0005-0000-0000-0000E84B0000}"/>
    <cellStyle name="Normal 3 2 3 2 2 4 4 2 2 2" xfId="19460" xr:uid="{00000000-0005-0000-0000-0000E94B0000}"/>
    <cellStyle name="Normal 3 2 3 2 2 4 4 2 2 2 2" xfId="19461" xr:uid="{00000000-0005-0000-0000-0000EA4B0000}"/>
    <cellStyle name="Normal 3 2 3 2 2 4 4 2 2 3" xfId="19462" xr:uid="{00000000-0005-0000-0000-0000EB4B0000}"/>
    <cellStyle name="Normal 3 2 3 2 2 4 4 2 3" xfId="19463" xr:uid="{00000000-0005-0000-0000-0000EC4B0000}"/>
    <cellStyle name="Normal 3 2 3 2 2 4 4 2 3 2" xfId="19464" xr:uid="{00000000-0005-0000-0000-0000ED4B0000}"/>
    <cellStyle name="Normal 3 2 3 2 2 4 4 2 4" xfId="19465" xr:uid="{00000000-0005-0000-0000-0000EE4B0000}"/>
    <cellStyle name="Normal 3 2 3 2 2 4 4 3" xfId="19466" xr:uid="{00000000-0005-0000-0000-0000EF4B0000}"/>
    <cellStyle name="Normal 3 2 3 2 2 4 4 3 2" xfId="19467" xr:uid="{00000000-0005-0000-0000-0000F04B0000}"/>
    <cellStyle name="Normal 3 2 3 2 2 4 4 3 2 2" xfId="19468" xr:uid="{00000000-0005-0000-0000-0000F14B0000}"/>
    <cellStyle name="Normal 3 2 3 2 2 4 4 3 3" xfId="19469" xr:uid="{00000000-0005-0000-0000-0000F24B0000}"/>
    <cellStyle name="Normal 3 2 3 2 2 4 4 4" xfId="19470" xr:uid="{00000000-0005-0000-0000-0000F34B0000}"/>
    <cellStyle name="Normal 3 2 3 2 2 4 4 4 2" xfId="19471" xr:uid="{00000000-0005-0000-0000-0000F44B0000}"/>
    <cellStyle name="Normal 3 2 3 2 2 4 4 5" xfId="19472" xr:uid="{00000000-0005-0000-0000-0000F54B0000}"/>
    <cellStyle name="Normal 3 2 3 2 2 4 5" xfId="19473" xr:uid="{00000000-0005-0000-0000-0000F64B0000}"/>
    <cellStyle name="Normal 3 2 3 2 2 4 5 2" xfId="19474" xr:uid="{00000000-0005-0000-0000-0000F74B0000}"/>
    <cellStyle name="Normal 3 2 3 2 2 4 5 2 2" xfId="19475" xr:uid="{00000000-0005-0000-0000-0000F84B0000}"/>
    <cellStyle name="Normal 3 2 3 2 2 4 5 2 2 2" xfId="19476" xr:uid="{00000000-0005-0000-0000-0000F94B0000}"/>
    <cellStyle name="Normal 3 2 3 2 2 4 5 2 3" xfId="19477" xr:uid="{00000000-0005-0000-0000-0000FA4B0000}"/>
    <cellStyle name="Normal 3 2 3 2 2 4 5 3" xfId="19478" xr:uid="{00000000-0005-0000-0000-0000FB4B0000}"/>
    <cellStyle name="Normal 3 2 3 2 2 4 5 3 2" xfId="19479" xr:uid="{00000000-0005-0000-0000-0000FC4B0000}"/>
    <cellStyle name="Normal 3 2 3 2 2 4 5 4" xfId="19480" xr:uid="{00000000-0005-0000-0000-0000FD4B0000}"/>
    <cellStyle name="Normal 3 2 3 2 2 4 6" xfId="19481" xr:uid="{00000000-0005-0000-0000-0000FE4B0000}"/>
    <cellStyle name="Normal 3 2 3 2 2 4 6 2" xfId="19482" xr:uid="{00000000-0005-0000-0000-0000FF4B0000}"/>
    <cellStyle name="Normal 3 2 3 2 2 4 6 2 2" xfId="19483" xr:uid="{00000000-0005-0000-0000-0000004C0000}"/>
    <cellStyle name="Normal 3 2 3 2 2 4 6 2 2 2" xfId="19484" xr:uid="{00000000-0005-0000-0000-0000014C0000}"/>
    <cellStyle name="Normal 3 2 3 2 2 4 6 2 3" xfId="19485" xr:uid="{00000000-0005-0000-0000-0000024C0000}"/>
    <cellStyle name="Normal 3 2 3 2 2 4 6 3" xfId="19486" xr:uid="{00000000-0005-0000-0000-0000034C0000}"/>
    <cellStyle name="Normal 3 2 3 2 2 4 6 3 2" xfId="19487" xr:uid="{00000000-0005-0000-0000-0000044C0000}"/>
    <cellStyle name="Normal 3 2 3 2 2 4 6 4" xfId="19488" xr:uid="{00000000-0005-0000-0000-0000054C0000}"/>
    <cellStyle name="Normal 3 2 3 2 2 4 7" xfId="19489" xr:uid="{00000000-0005-0000-0000-0000064C0000}"/>
    <cellStyle name="Normal 3 2 3 2 2 4 7 2" xfId="19490" xr:uid="{00000000-0005-0000-0000-0000074C0000}"/>
    <cellStyle name="Normal 3 2 3 2 2 4 7 2 2" xfId="19491" xr:uid="{00000000-0005-0000-0000-0000084C0000}"/>
    <cellStyle name="Normal 3 2 3 2 2 4 7 3" xfId="19492" xr:uid="{00000000-0005-0000-0000-0000094C0000}"/>
    <cellStyle name="Normal 3 2 3 2 2 4 8" xfId="19493" xr:uid="{00000000-0005-0000-0000-00000A4C0000}"/>
    <cellStyle name="Normal 3 2 3 2 2 4 8 2" xfId="19494" xr:uid="{00000000-0005-0000-0000-00000B4C0000}"/>
    <cellStyle name="Normal 3 2 3 2 2 4 9" xfId="19495" xr:uid="{00000000-0005-0000-0000-00000C4C0000}"/>
    <cellStyle name="Normal 3 2 3 2 2 4 9 2" xfId="19496" xr:uid="{00000000-0005-0000-0000-00000D4C0000}"/>
    <cellStyle name="Normal 3 2 3 2 2 5" xfId="19497" xr:uid="{00000000-0005-0000-0000-00000E4C0000}"/>
    <cellStyle name="Normal 3 2 3 2 2 5 2" xfId="19498" xr:uid="{00000000-0005-0000-0000-00000F4C0000}"/>
    <cellStyle name="Normal 3 2 3 2 2 5 2 2" xfId="19499" xr:uid="{00000000-0005-0000-0000-0000104C0000}"/>
    <cellStyle name="Normal 3 2 3 2 2 5 2 2 2" xfId="19500" xr:uid="{00000000-0005-0000-0000-0000114C0000}"/>
    <cellStyle name="Normal 3 2 3 2 2 5 2 2 2 2" xfId="19501" xr:uid="{00000000-0005-0000-0000-0000124C0000}"/>
    <cellStyle name="Normal 3 2 3 2 2 5 2 2 2 2 2" xfId="19502" xr:uid="{00000000-0005-0000-0000-0000134C0000}"/>
    <cellStyle name="Normal 3 2 3 2 2 5 2 2 2 2 2 2" xfId="19503" xr:uid="{00000000-0005-0000-0000-0000144C0000}"/>
    <cellStyle name="Normal 3 2 3 2 2 5 2 2 2 2 3" xfId="19504" xr:uid="{00000000-0005-0000-0000-0000154C0000}"/>
    <cellStyle name="Normal 3 2 3 2 2 5 2 2 2 3" xfId="19505" xr:uid="{00000000-0005-0000-0000-0000164C0000}"/>
    <cellStyle name="Normal 3 2 3 2 2 5 2 2 2 3 2" xfId="19506" xr:uid="{00000000-0005-0000-0000-0000174C0000}"/>
    <cellStyle name="Normal 3 2 3 2 2 5 2 2 2 4" xfId="19507" xr:uid="{00000000-0005-0000-0000-0000184C0000}"/>
    <cellStyle name="Normal 3 2 3 2 2 5 2 2 3" xfId="19508" xr:uid="{00000000-0005-0000-0000-0000194C0000}"/>
    <cellStyle name="Normal 3 2 3 2 2 5 2 2 3 2" xfId="19509" xr:uid="{00000000-0005-0000-0000-00001A4C0000}"/>
    <cellStyle name="Normal 3 2 3 2 2 5 2 2 3 2 2" xfId="19510" xr:uid="{00000000-0005-0000-0000-00001B4C0000}"/>
    <cellStyle name="Normal 3 2 3 2 2 5 2 2 3 3" xfId="19511" xr:uid="{00000000-0005-0000-0000-00001C4C0000}"/>
    <cellStyle name="Normal 3 2 3 2 2 5 2 2 4" xfId="19512" xr:uid="{00000000-0005-0000-0000-00001D4C0000}"/>
    <cellStyle name="Normal 3 2 3 2 2 5 2 2 4 2" xfId="19513" xr:uid="{00000000-0005-0000-0000-00001E4C0000}"/>
    <cellStyle name="Normal 3 2 3 2 2 5 2 2 5" xfId="19514" xr:uid="{00000000-0005-0000-0000-00001F4C0000}"/>
    <cellStyle name="Normal 3 2 3 2 2 5 2 3" xfId="19515" xr:uid="{00000000-0005-0000-0000-0000204C0000}"/>
    <cellStyle name="Normal 3 2 3 2 2 5 2 3 2" xfId="19516" xr:uid="{00000000-0005-0000-0000-0000214C0000}"/>
    <cellStyle name="Normal 3 2 3 2 2 5 2 3 2 2" xfId="19517" xr:uid="{00000000-0005-0000-0000-0000224C0000}"/>
    <cellStyle name="Normal 3 2 3 2 2 5 2 3 2 2 2" xfId="19518" xr:uid="{00000000-0005-0000-0000-0000234C0000}"/>
    <cellStyle name="Normal 3 2 3 2 2 5 2 3 2 3" xfId="19519" xr:uid="{00000000-0005-0000-0000-0000244C0000}"/>
    <cellStyle name="Normal 3 2 3 2 2 5 2 3 3" xfId="19520" xr:uid="{00000000-0005-0000-0000-0000254C0000}"/>
    <cellStyle name="Normal 3 2 3 2 2 5 2 3 3 2" xfId="19521" xr:uid="{00000000-0005-0000-0000-0000264C0000}"/>
    <cellStyle name="Normal 3 2 3 2 2 5 2 3 4" xfId="19522" xr:uid="{00000000-0005-0000-0000-0000274C0000}"/>
    <cellStyle name="Normal 3 2 3 2 2 5 2 4" xfId="19523" xr:uid="{00000000-0005-0000-0000-0000284C0000}"/>
    <cellStyle name="Normal 3 2 3 2 2 5 2 4 2" xfId="19524" xr:uid="{00000000-0005-0000-0000-0000294C0000}"/>
    <cellStyle name="Normal 3 2 3 2 2 5 2 4 2 2" xfId="19525" xr:uid="{00000000-0005-0000-0000-00002A4C0000}"/>
    <cellStyle name="Normal 3 2 3 2 2 5 2 4 2 2 2" xfId="19526" xr:uid="{00000000-0005-0000-0000-00002B4C0000}"/>
    <cellStyle name="Normal 3 2 3 2 2 5 2 4 2 3" xfId="19527" xr:uid="{00000000-0005-0000-0000-00002C4C0000}"/>
    <cellStyle name="Normal 3 2 3 2 2 5 2 4 3" xfId="19528" xr:uid="{00000000-0005-0000-0000-00002D4C0000}"/>
    <cellStyle name="Normal 3 2 3 2 2 5 2 4 3 2" xfId="19529" xr:uid="{00000000-0005-0000-0000-00002E4C0000}"/>
    <cellStyle name="Normal 3 2 3 2 2 5 2 4 4" xfId="19530" xr:uid="{00000000-0005-0000-0000-00002F4C0000}"/>
    <cellStyle name="Normal 3 2 3 2 2 5 2 5" xfId="19531" xr:uid="{00000000-0005-0000-0000-0000304C0000}"/>
    <cellStyle name="Normal 3 2 3 2 2 5 2 5 2" xfId="19532" xr:uid="{00000000-0005-0000-0000-0000314C0000}"/>
    <cellStyle name="Normal 3 2 3 2 2 5 2 5 2 2" xfId="19533" xr:uid="{00000000-0005-0000-0000-0000324C0000}"/>
    <cellStyle name="Normal 3 2 3 2 2 5 2 5 3" xfId="19534" xr:uid="{00000000-0005-0000-0000-0000334C0000}"/>
    <cellStyle name="Normal 3 2 3 2 2 5 2 6" xfId="19535" xr:uid="{00000000-0005-0000-0000-0000344C0000}"/>
    <cellStyle name="Normal 3 2 3 2 2 5 2 6 2" xfId="19536" xr:uid="{00000000-0005-0000-0000-0000354C0000}"/>
    <cellStyle name="Normal 3 2 3 2 2 5 2 7" xfId="19537" xr:uid="{00000000-0005-0000-0000-0000364C0000}"/>
    <cellStyle name="Normal 3 2 3 2 2 5 2 7 2" xfId="19538" xr:uid="{00000000-0005-0000-0000-0000374C0000}"/>
    <cellStyle name="Normal 3 2 3 2 2 5 2 8" xfId="19539" xr:uid="{00000000-0005-0000-0000-0000384C0000}"/>
    <cellStyle name="Normal 3 2 3 2 2 5 3" xfId="19540" xr:uid="{00000000-0005-0000-0000-0000394C0000}"/>
    <cellStyle name="Normal 3 2 3 2 2 5 3 2" xfId="19541" xr:uid="{00000000-0005-0000-0000-00003A4C0000}"/>
    <cellStyle name="Normal 3 2 3 2 2 5 3 2 2" xfId="19542" xr:uid="{00000000-0005-0000-0000-00003B4C0000}"/>
    <cellStyle name="Normal 3 2 3 2 2 5 3 2 2 2" xfId="19543" xr:uid="{00000000-0005-0000-0000-00003C4C0000}"/>
    <cellStyle name="Normal 3 2 3 2 2 5 3 2 2 2 2" xfId="19544" xr:uid="{00000000-0005-0000-0000-00003D4C0000}"/>
    <cellStyle name="Normal 3 2 3 2 2 5 3 2 2 3" xfId="19545" xr:uid="{00000000-0005-0000-0000-00003E4C0000}"/>
    <cellStyle name="Normal 3 2 3 2 2 5 3 2 3" xfId="19546" xr:uid="{00000000-0005-0000-0000-00003F4C0000}"/>
    <cellStyle name="Normal 3 2 3 2 2 5 3 2 3 2" xfId="19547" xr:uid="{00000000-0005-0000-0000-0000404C0000}"/>
    <cellStyle name="Normal 3 2 3 2 2 5 3 2 4" xfId="19548" xr:uid="{00000000-0005-0000-0000-0000414C0000}"/>
    <cellStyle name="Normal 3 2 3 2 2 5 3 3" xfId="19549" xr:uid="{00000000-0005-0000-0000-0000424C0000}"/>
    <cellStyle name="Normal 3 2 3 2 2 5 3 3 2" xfId="19550" xr:uid="{00000000-0005-0000-0000-0000434C0000}"/>
    <cellStyle name="Normal 3 2 3 2 2 5 3 3 2 2" xfId="19551" xr:uid="{00000000-0005-0000-0000-0000444C0000}"/>
    <cellStyle name="Normal 3 2 3 2 2 5 3 3 3" xfId="19552" xr:uid="{00000000-0005-0000-0000-0000454C0000}"/>
    <cellStyle name="Normal 3 2 3 2 2 5 3 4" xfId="19553" xr:uid="{00000000-0005-0000-0000-0000464C0000}"/>
    <cellStyle name="Normal 3 2 3 2 2 5 3 4 2" xfId="19554" xr:uid="{00000000-0005-0000-0000-0000474C0000}"/>
    <cellStyle name="Normal 3 2 3 2 2 5 3 5" xfId="19555" xr:uid="{00000000-0005-0000-0000-0000484C0000}"/>
    <cellStyle name="Normal 3 2 3 2 2 5 4" xfId="19556" xr:uid="{00000000-0005-0000-0000-0000494C0000}"/>
    <cellStyle name="Normal 3 2 3 2 2 5 4 2" xfId="19557" xr:uid="{00000000-0005-0000-0000-00004A4C0000}"/>
    <cellStyle name="Normal 3 2 3 2 2 5 4 2 2" xfId="19558" xr:uid="{00000000-0005-0000-0000-00004B4C0000}"/>
    <cellStyle name="Normal 3 2 3 2 2 5 4 2 2 2" xfId="19559" xr:uid="{00000000-0005-0000-0000-00004C4C0000}"/>
    <cellStyle name="Normal 3 2 3 2 2 5 4 2 3" xfId="19560" xr:uid="{00000000-0005-0000-0000-00004D4C0000}"/>
    <cellStyle name="Normal 3 2 3 2 2 5 4 3" xfId="19561" xr:uid="{00000000-0005-0000-0000-00004E4C0000}"/>
    <cellStyle name="Normal 3 2 3 2 2 5 4 3 2" xfId="19562" xr:uid="{00000000-0005-0000-0000-00004F4C0000}"/>
    <cellStyle name="Normal 3 2 3 2 2 5 4 4" xfId="19563" xr:uid="{00000000-0005-0000-0000-0000504C0000}"/>
    <cellStyle name="Normal 3 2 3 2 2 5 5" xfId="19564" xr:uid="{00000000-0005-0000-0000-0000514C0000}"/>
    <cellStyle name="Normal 3 2 3 2 2 5 5 2" xfId="19565" xr:uid="{00000000-0005-0000-0000-0000524C0000}"/>
    <cellStyle name="Normal 3 2 3 2 2 5 5 2 2" xfId="19566" xr:uid="{00000000-0005-0000-0000-0000534C0000}"/>
    <cellStyle name="Normal 3 2 3 2 2 5 5 2 2 2" xfId="19567" xr:uid="{00000000-0005-0000-0000-0000544C0000}"/>
    <cellStyle name="Normal 3 2 3 2 2 5 5 2 3" xfId="19568" xr:uid="{00000000-0005-0000-0000-0000554C0000}"/>
    <cellStyle name="Normal 3 2 3 2 2 5 5 3" xfId="19569" xr:uid="{00000000-0005-0000-0000-0000564C0000}"/>
    <cellStyle name="Normal 3 2 3 2 2 5 5 3 2" xfId="19570" xr:uid="{00000000-0005-0000-0000-0000574C0000}"/>
    <cellStyle name="Normal 3 2 3 2 2 5 5 4" xfId="19571" xr:uid="{00000000-0005-0000-0000-0000584C0000}"/>
    <cellStyle name="Normal 3 2 3 2 2 5 6" xfId="19572" xr:uid="{00000000-0005-0000-0000-0000594C0000}"/>
    <cellStyle name="Normal 3 2 3 2 2 5 6 2" xfId="19573" xr:uid="{00000000-0005-0000-0000-00005A4C0000}"/>
    <cellStyle name="Normal 3 2 3 2 2 5 6 2 2" xfId="19574" xr:uid="{00000000-0005-0000-0000-00005B4C0000}"/>
    <cellStyle name="Normal 3 2 3 2 2 5 6 3" xfId="19575" xr:uid="{00000000-0005-0000-0000-00005C4C0000}"/>
    <cellStyle name="Normal 3 2 3 2 2 5 7" xfId="19576" xr:uid="{00000000-0005-0000-0000-00005D4C0000}"/>
    <cellStyle name="Normal 3 2 3 2 2 5 7 2" xfId="19577" xr:uid="{00000000-0005-0000-0000-00005E4C0000}"/>
    <cellStyle name="Normal 3 2 3 2 2 5 8" xfId="19578" xr:uid="{00000000-0005-0000-0000-00005F4C0000}"/>
    <cellStyle name="Normal 3 2 3 2 2 5 8 2" xfId="19579" xr:uid="{00000000-0005-0000-0000-0000604C0000}"/>
    <cellStyle name="Normal 3 2 3 2 2 5 9" xfId="19580" xr:uid="{00000000-0005-0000-0000-0000614C0000}"/>
    <cellStyle name="Normal 3 2 3 2 2 6" xfId="19581" xr:uid="{00000000-0005-0000-0000-0000624C0000}"/>
    <cellStyle name="Normal 3 2 3 2 2 6 2" xfId="19582" xr:uid="{00000000-0005-0000-0000-0000634C0000}"/>
    <cellStyle name="Normal 3 2 3 2 2 6 2 2" xfId="19583" xr:uid="{00000000-0005-0000-0000-0000644C0000}"/>
    <cellStyle name="Normal 3 2 3 2 2 6 2 2 2" xfId="19584" xr:uid="{00000000-0005-0000-0000-0000654C0000}"/>
    <cellStyle name="Normal 3 2 3 2 2 6 2 2 2 2" xfId="19585" xr:uid="{00000000-0005-0000-0000-0000664C0000}"/>
    <cellStyle name="Normal 3 2 3 2 2 6 2 2 2 2 2" xfId="19586" xr:uid="{00000000-0005-0000-0000-0000674C0000}"/>
    <cellStyle name="Normal 3 2 3 2 2 6 2 2 2 3" xfId="19587" xr:uid="{00000000-0005-0000-0000-0000684C0000}"/>
    <cellStyle name="Normal 3 2 3 2 2 6 2 2 3" xfId="19588" xr:uid="{00000000-0005-0000-0000-0000694C0000}"/>
    <cellStyle name="Normal 3 2 3 2 2 6 2 2 3 2" xfId="19589" xr:uid="{00000000-0005-0000-0000-00006A4C0000}"/>
    <cellStyle name="Normal 3 2 3 2 2 6 2 2 4" xfId="19590" xr:uid="{00000000-0005-0000-0000-00006B4C0000}"/>
    <cellStyle name="Normal 3 2 3 2 2 6 2 3" xfId="19591" xr:uid="{00000000-0005-0000-0000-00006C4C0000}"/>
    <cellStyle name="Normal 3 2 3 2 2 6 2 3 2" xfId="19592" xr:uid="{00000000-0005-0000-0000-00006D4C0000}"/>
    <cellStyle name="Normal 3 2 3 2 2 6 2 3 2 2" xfId="19593" xr:uid="{00000000-0005-0000-0000-00006E4C0000}"/>
    <cellStyle name="Normal 3 2 3 2 2 6 2 3 3" xfId="19594" xr:uid="{00000000-0005-0000-0000-00006F4C0000}"/>
    <cellStyle name="Normal 3 2 3 2 2 6 2 4" xfId="19595" xr:uid="{00000000-0005-0000-0000-0000704C0000}"/>
    <cellStyle name="Normal 3 2 3 2 2 6 2 4 2" xfId="19596" xr:uid="{00000000-0005-0000-0000-0000714C0000}"/>
    <cellStyle name="Normal 3 2 3 2 2 6 2 5" xfId="19597" xr:uid="{00000000-0005-0000-0000-0000724C0000}"/>
    <cellStyle name="Normal 3 2 3 2 2 6 3" xfId="19598" xr:uid="{00000000-0005-0000-0000-0000734C0000}"/>
    <cellStyle name="Normal 3 2 3 2 2 6 3 2" xfId="19599" xr:uid="{00000000-0005-0000-0000-0000744C0000}"/>
    <cellStyle name="Normal 3 2 3 2 2 6 3 2 2" xfId="19600" xr:uid="{00000000-0005-0000-0000-0000754C0000}"/>
    <cellStyle name="Normal 3 2 3 2 2 6 3 2 2 2" xfId="19601" xr:uid="{00000000-0005-0000-0000-0000764C0000}"/>
    <cellStyle name="Normal 3 2 3 2 2 6 3 2 3" xfId="19602" xr:uid="{00000000-0005-0000-0000-0000774C0000}"/>
    <cellStyle name="Normal 3 2 3 2 2 6 3 3" xfId="19603" xr:uid="{00000000-0005-0000-0000-0000784C0000}"/>
    <cellStyle name="Normal 3 2 3 2 2 6 3 3 2" xfId="19604" xr:uid="{00000000-0005-0000-0000-0000794C0000}"/>
    <cellStyle name="Normal 3 2 3 2 2 6 3 4" xfId="19605" xr:uid="{00000000-0005-0000-0000-00007A4C0000}"/>
    <cellStyle name="Normal 3 2 3 2 2 6 4" xfId="19606" xr:uid="{00000000-0005-0000-0000-00007B4C0000}"/>
    <cellStyle name="Normal 3 2 3 2 2 6 4 2" xfId="19607" xr:uid="{00000000-0005-0000-0000-00007C4C0000}"/>
    <cellStyle name="Normal 3 2 3 2 2 6 4 2 2" xfId="19608" xr:uid="{00000000-0005-0000-0000-00007D4C0000}"/>
    <cellStyle name="Normal 3 2 3 2 2 6 4 2 2 2" xfId="19609" xr:uid="{00000000-0005-0000-0000-00007E4C0000}"/>
    <cellStyle name="Normal 3 2 3 2 2 6 4 2 3" xfId="19610" xr:uid="{00000000-0005-0000-0000-00007F4C0000}"/>
    <cellStyle name="Normal 3 2 3 2 2 6 4 3" xfId="19611" xr:uid="{00000000-0005-0000-0000-0000804C0000}"/>
    <cellStyle name="Normal 3 2 3 2 2 6 4 3 2" xfId="19612" xr:uid="{00000000-0005-0000-0000-0000814C0000}"/>
    <cellStyle name="Normal 3 2 3 2 2 6 4 4" xfId="19613" xr:uid="{00000000-0005-0000-0000-0000824C0000}"/>
    <cellStyle name="Normal 3 2 3 2 2 6 5" xfId="19614" xr:uid="{00000000-0005-0000-0000-0000834C0000}"/>
    <cellStyle name="Normal 3 2 3 2 2 6 5 2" xfId="19615" xr:uid="{00000000-0005-0000-0000-0000844C0000}"/>
    <cellStyle name="Normal 3 2 3 2 2 6 5 2 2" xfId="19616" xr:uid="{00000000-0005-0000-0000-0000854C0000}"/>
    <cellStyle name="Normal 3 2 3 2 2 6 5 3" xfId="19617" xr:uid="{00000000-0005-0000-0000-0000864C0000}"/>
    <cellStyle name="Normal 3 2 3 2 2 6 6" xfId="19618" xr:uid="{00000000-0005-0000-0000-0000874C0000}"/>
    <cellStyle name="Normal 3 2 3 2 2 6 6 2" xfId="19619" xr:uid="{00000000-0005-0000-0000-0000884C0000}"/>
    <cellStyle name="Normal 3 2 3 2 2 6 7" xfId="19620" xr:uid="{00000000-0005-0000-0000-0000894C0000}"/>
    <cellStyle name="Normal 3 2 3 2 2 6 7 2" xfId="19621" xr:uid="{00000000-0005-0000-0000-00008A4C0000}"/>
    <cellStyle name="Normal 3 2 3 2 2 6 8" xfId="19622" xr:uid="{00000000-0005-0000-0000-00008B4C0000}"/>
    <cellStyle name="Normal 3 2 3 2 2 7" xfId="19623" xr:uid="{00000000-0005-0000-0000-00008C4C0000}"/>
    <cellStyle name="Normal 3 2 3 2 2 7 2" xfId="19624" xr:uid="{00000000-0005-0000-0000-00008D4C0000}"/>
    <cellStyle name="Normal 3 2 3 2 2 7 2 2" xfId="19625" xr:uid="{00000000-0005-0000-0000-00008E4C0000}"/>
    <cellStyle name="Normal 3 2 3 2 2 7 2 2 2" xfId="19626" xr:uid="{00000000-0005-0000-0000-00008F4C0000}"/>
    <cellStyle name="Normal 3 2 3 2 2 7 2 2 2 2" xfId="19627" xr:uid="{00000000-0005-0000-0000-0000904C0000}"/>
    <cellStyle name="Normal 3 2 3 2 2 7 2 2 2 2 2" xfId="19628" xr:uid="{00000000-0005-0000-0000-0000914C0000}"/>
    <cellStyle name="Normal 3 2 3 2 2 7 2 2 2 3" xfId="19629" xr:uid="{00000000-0005-0000-0000-0000924C0000}"/>
    <cellStyle name="Normal 3 2 3 2 2 7 2 2 3" xfId="19630" xr:uid="{00000000-0005-0000-0000-0000934C0000}"/>
    <cellStyle name="Normal 3 2 3 2 2 7 2 2 3 2" xfId="19631" xr:uid="{00000000-0005-0000-0000-0000944C0000}"/>
    <cellStyle name="Normal 3 2 3 2 2 7 2 2 4" xfId="19632" xr:uid="{00000000-0005-0000-0000-0000954C0000}"/>
    <cellStyle name="Normal 3 2 3 2 2 7 2 3" xfId="19633" xr:uid="{00000000-0005-0000-0000-0000964C0000}"/>
    <cellStyle name="Normal 3 2 3 2 2 7 2 3 2" xfId="19634" xr:uid="{00000000-0005-0000-0000-0000974C0000}"/>
    <cellStyle name="Normal 3 2 3 2 2 7 2 3 2 2" xfId="19635" xr:uid="{00000000-0005-0000-0000-0000984C0000}"/>
    <cellStyle name="Normal 3 2 3 2 2 7 2 3 3" xfId="19636" xr:uid="{00000000-0005-0000-0000-0000994C0000}"/>
    <cellStyle name="Normal 3 2 3 2 2 7 2 4" xfId="19637" xr:uid="{00000000-0005-0000-0000-00009A4C0000}"/>
    <cellStyle name="Normal 3 2 3 2 2 7 2 4 2" xfId="19638" xr:uid="{00000000-0005-0000-0000-00009B4C0000}"/>
    <cellStyle name="Normal 3 2 3 2 2 7 2 5" xfId="19639" xr:uid="{00000000-0005-0000-0000-00009C4C0000}"/>
    <cellStyle name="Normal 3 2 3 2 2 7 3" xfId="19640" xr:uid="{00000000-0005-0000-0000-00009D4C0000}"/>
    <cellStyle name="Normal 3 2 3 2 2 7 3 2" xfId="19641" xr:uid="{00000000-0005-0000-0000-00009E4C0000}"/>
    <cellStyle name="Normal 3 2 3 2 2 7 3 2 2" xfId="19642" xr:uid="{00000000-0005-0000-0000-00009F4C0000}"/>
    <cellStyle name="Normal 3 2 3 2 2 7 3 2 2 2" xfId="19643" xr:uid="{00000000-0005-0000-0000-0000A04C0000}"/>
    <cellStyle name="Normal 3 2 3 2 2 7 3 2 3" xfId="19644" xr:uid="{00000000-0005-0000-0000-0000A14C0000}"/>
    <cellStyle name="Normal 3 2 3 2 2 7 3 3" xfId="19645" xr:uid="{00000000-0005-0000-0000-0000A24C0000}"/>
    <cellStyle name="Normal 3 2 3 2 2 7 3 3 2" xfId="19646" xr:uid="{00000000-0005-0000-0000-0000A34C0000}"/>
    <cellStyle name="Normal 3 2 3 2 2 7 3 4" xfId="19647" xr:uid="{00000000-0005-0000-0000-0000A44C0000}"/>
    <cellStyle name="Normal 3 2 3 2 2 7 4" xfId="19648" xr:uid="{00000000-0005-0000-0000-0000A54C0000}"/>
    <cellStyle name="Normal 3 2 3 2 2 7 4 2" xfId="19649" xr:uid="{00000000-0005-0000-0000-0000A64C0000}"/>
    <cellStyle name="Normal 3 2 3 2 2 7 4 2 2" xfId="19650" xr:uid="{00000000-0005-0000-0000-0000A74C0000}"/>
    <cellStyle name="Normal 3 2 3 2 2 7 4 3" xfId="19651" xr:uid="{00000000-0005-0000-0000-0000A84C0000}"/>
    <cellStyle name="Normal 3 2 3 2 2 7 5" xfId="19652" xr:uid="{00000000-0005-0000-0000-0000A94C0000}"/>
    <cellStyle name="Normal 3 2 3 2 2 7 5 2" xfId="19653" xr:uid="{00000000-0005-0000-0000-0000AA4C0000}"/>
    <cellStyle name="Normal 3 2 3 2 2 7 6" xfId="19654" xr:uid="{00000000-0005-0000-0000-0000AB4C0000}"/>
    <cellStyle name="Normal 3 2 3 2 2 8" xfId="19655" xr:uid="{00000000-0005-0000-0000-0000AC4C0000}"/>
    <cellStyle name="Normal 3 2 3 2 2 8 2" xfId="19656" xr:uid="{00000000-0005-0000-0000-0000AD4C0000}"/>
    <cellStyle name="Normal 3 2 3 2 2 8 2 2" xfId="19657" xr:uid="{00000000-0005-0000-0000-0000AE4C0000}"/>
    <cellStyle name="Normal 3 2 3 2 2 8 2 2 2" xfId="19658" xr:uid="{00000000-0005-0000-0000-0000AF4C0000}"/>
    <cellStyle name="Normal 3 2 3 2 2 8 2 2 2 2" xfId="19659" xr:uid="{00000000-0005-0000-0000-0000B04C0000}"/>
    <cellStyle name="Normal 3 2 3 2 2 8 2 2 2 2 2" xfId="19660" xr:uid="{00000000-0005-0000-0000-0000B14C0000}"/>
    <cellStyle name="Normal 3 2 3 2 2 8 2 2 2 3" xfId="19661" xr:uid="{00000000-0005-0000-0000-0000B24C0000}"/>
    <cellStyle name="Normal 3 2 3 2 2 8 2 2 3" xfId="19662" xr:uid="{00000000-0005-0000-0000-0000B34C0000}"/>
    <cellStyle name="Normal 3 2 3 2 2 8 2 2 3 2" xfId="19663" xr:uid="{00000000-0005-0000-0000-0000B44C0000}"/>
    <cellStyle name="Normal 3 2 3 2 2 8 2 2 4" xfId="19664" xr:uid="{00000000-0005-0000-0000-0000B54C0000}"/>
    <cellStyle name="Normal 3 2 3 2 2 8 2 3" xfId="19665" xr:uid="{00000000-0005-0000-0000-0000B64C0000}"/>
    <cellStyle name="Normal 3 2 3 2 2 8 2 3 2" xfId="19666" xr:uid="{00000000-0005-0000-0000-0000B74C0000}"/>
    <cellStyle name="Normal 3 2 3 2 2 8 2 3 2 2" xfId="19667" xr:uid="{00000000-0005-0000-0000-0000B84C0000}"/>
    <cellStyle name="Normal 3 2 3 2 2 8 2 3 3" xfId="19668" xr:uid="{00000000-0005-0000-0000-0000B94C0000}"/>
    <cellStyle name="Normal 3 2 3 2 2 8 2 4" xfId="19669" xr:uid="{00000000-0005-0000-0000-0000BA4C0000}"/>
    <cellStyle name="Normal 3 2 3 2 2 8 2 4 2" xfId="19670" xr:uid="{00000000-0005-0000-0000-0000BB4C0000}"/>
    <cellStyle name="Normal 3 2 3 2 2 8 2 5" xfId="19671" xr:uid="{00000000-0005-0000-0000-0000BC4C0000}"/>
    <cellStyle name="Normal 3 2 3 2 2 8 3" xfId="19672" xr:uid="{00000000-0005-0000-0000-0000BD4C0000}"/>
    <cellStyle name="Normal 3 2 3 2 2 8 3 2" xfId="19673" xr:uid="{00000000-0005-0000-0000-0000BE4C0000}"/>
    <cellStyle name="Normal 3 2 3 2 2 8 3 2 2" xfId="19674" xr:uid="{00000000-0005-0000-0000-0000BF4C0000}"/>
    <cellStyle name="Normal 3 2 3 2 2 8 3 2 2 2" xfId="19675" xr:uid="{00000000-0005-0000-0000-0000C04C0000}"/>
    <cellStyle name="Normal 3 2 3 2 2 8 3 2 3" xfId="19676" xr:uid="{00000000-0005-0000-0000-0000C14C0000}"/>
    <cellStyle name="Normal 3 2 3 2 2 8 3 3" xfId="19677" xr:uid="{00000000-0005-0000-0000-0000C24C0000}"/>
    <cellStyle name="Normal 3 2 3 2 2 8 3 3 2" xfId="19678" xr:uid="{00000000-0005-0000-0000-0000C34C0000}"/>
    <cellStyle name="Normal 3 2 3 2 2 8 3 4" xfId="19679" xr:uid="{00000000-0005-0000-0000-0000C44C0000}"/>
    <cellStyle name="Normal 3 2 3 2 2 8 4" xfId="19680" xr:uid="{00000000-0005-0000-0000-0000C54C0000}"/>
    <cellStyle name="Normal 3 2 3 2 2 8 4 2" xfId="19681" xr:uid="{00000000-0005-0000-0000-0000C64C0000}"/>
    <cellStyle name="Normal 3 2 3 2 2 8 4 2 2" xfId="19682" xr:uid="{00000000-0005-0000-0000-0000C74C0000}"/>
    <cellStyle name="Normal 3 2 3 2 2 8 4 3" xfId="19683" xr:uid="{00000000-0005-0000-0000-0000C84C0000}"/>
    <cellStyle name="Normal 3 2 3 2 2 8 5" xfId="19684" xr:uid="{00000000-0005-0000-0000-0000C94C0000}"/>
    <cellStyle name="Normal 3 2 3 2 2 8 5 2" xfId="19685" xr:uid="{00000000-0005-0000-0000-0000CA4C0000}"/>
    <cellStyle name="Normal 3 2 3 2 2 8 6" xfId="19686" xr:uid="{00000000-0005-0000-0000-0000CB4C0000}"/>
    <cellStyle name="Normal 3 2 3 2 2 9" xfId="19687" xr:uid="{00000000-0005-0000-0000-0000CC4C0000}"/>
    <cellStyle name="Normal 3 2 3 2 2 9 2" xfId="19688" xr:uid="{00000000-0005-0000-0000-0000CD4C0000}"/>
    <cellStyle name="Normal 3 2 3 2 2 9 2 2" xfId="19689" xr:uid="{00000000-0005-0000-0000-0000CE4C0000}"/>
    <cellStyle name="Normal 3 2 3 2 2 9 2 2 2" xfId="19690" xr:uid="{00000000-0005-0000-0000-0000CF4C0000}"/>
    <cellStyle name="Normal 3 2 3 2 2 9 2 2 2 2" xfId="19691" xr:uid="{00000000-0005-0000-0000-0000D04C0000}"/>
    <cellStyle name="Normal 3 2 3 2 2 9 2 2 3" xfId="19692" xr:uid="{00000000-0005-0000-0000-0000D14C0000}"/>
    <cellStyle name="Normal 3 2 3 2 2 9 2 3" xfId="19693" xr:uid="{00000000-0005-0000-0000-0000D24C0000}"/>
    <cellStyle name="Normal 3 2 3 2 2 9 2 3 2" xfId="19694" xr:uid="{00000000-0005-0000-0000-0000D34C0000}"/>
    <cellStyle name="Normal 3 2 3 2 2 9 2 4" xfId="19695" xr:uid="{00000000-0005-0000-0000-0000D44C0000}"/>
    <cellStyle name="Normal 3 2 3 2 2 9 3" xfId="19696" xr:uid="{00000000-0005-0000-0000-0000D54C0000}"/>
    <cellStyle name="Normal 3 2 3 2 2 9 3 2" xfId="19697" xr:uid="{00000000-0005-0000-0000-0000D64C0000}"/>
    <cellStyle name="Normal 3 2 3 2 2 9 3 2 2" xfId="19698" xr:uid="{00000000-0005-0000-0000-0000D74C0000}"/>
    <cellStyle name="Normal 3 2 3 2 2 9 3 3" xfId="19699" xr:uid="{00000000-0005-0000-0000-0000D84C0000}"/>
    <cellStyle name="Normal 3 2 3 2 2 9 4" xfId="19700" xr:uid="{00000000-0005-0000-0000-0000D94C0000}"/>
    <cellStyle name="Normal 3 2 3 2 2 9 4 2" xfId="19701" xr:uid="{00000000-0005-0000-0000-0000DA4C0000}"/>
    <cellStyle name="Normal 3 2 3 2 2 9 5" xfId="19702" xr:uid="{00000000-0005-0000-0000-0000DB4C0000}"/>
    <cellStyle name="Normal 3 2 3 2 3" xfId="19703" xr:uid="{00000000-0005-0000-0000-0000DC4C0000}"/>
    <cellStyle name="Normal 3 2 3 2 3 10" xfId="19704" xr:uid="{00000000-0005-0000-0000-0000DD4C0000}"/>
    <cellStyle name="Normal 3 2 3 2 3 2" xfId="19705" xr:uid="{00000000-0005-0000-0000-0000DE4C0000}"/>
    <cellStyle name="Normal 3 2 3 2 3 2 2" xfId="19706" xr:uid="{00000000-0005-0000-0000-0000DF4C0000}"/>
    <cellStyle name="Normal 3 2 3 2 3 2 2 2" xfId="19707" xr:uid="{00000000-0005-0000-0000-0000E04C0000}"/>
    <cellStyle name="Normal 3 2 3 2 3 2 2 2 2" xfId="19708" xr:uid="{00000000-0005-0000-0000-0000E14C0000}"/>
    <cellStyle name="Normal 3 2 3 2 3 2 2 2 2 2" xfId="19709" xr:uid="{00000000-0005-0000-0000-0000E24C0000}"/>
    <cellStyle name="Normal 3 2 3 2 3 2 2 2 2 2 2" xfId="19710" xr:uid="{00000000-0005-0000-0000-0000E34C0000}"/>
    <cellStyle name="Normal 3 2 3 2 3 2 2 2 2 2 2 2" xfId="19711" xr:uid="{00000000-0005-0000-0000-0000E44C0000}"/>
    <cellStyle name="Normal 3 2 3 2 3 2 2 2 2 2 3" xfId="19712" xr:uid="{00000000-0005-0000-0000-0000E54C0000}"/>
    <cellStyle name="Normal 3 2 3 2 3 2 2 2 2 3" xfId="19713" xr:uid="{00000000-0005-0000-0000-0000E64C0000}"/>
    <cellStyle name="Normal 3 2 3 2 3 2 2 2 2 3 2" xfId="19714" xr:uid="{00000000-0005-0000-0000-0000E74C0000}"/>
    <cellStyle name="Normal 3 2 3 2 3 2 2 2 2 4" xfId="19715" xr:uid="{00000000-0005-0000-0000-0000E84C0000}"/>
    <cellStyle name="Normal 3 2 3 2 3 2 2 2 3" xfId="19716" xr:uid="{00000000-0005-0000-0000-0000E94C0000}"/>
    <cellStyle name="Normal 3 2 3 2 3 2 2 2 3 2" xfId="19717" xr:uid="{00000000-0005-0000-0000-0000EA4C0000}"/>
    <cellStyle name="Normal 3 2 3 2 3 2 2 2 3 2 2" xfId="19718" xr:uid="{00000000-0005-0000-0000-0000EB4C0000}"/>
    <cellStyle name="Normal 3 2 3 2 3 2 2 2 3 3" xfId="19719" xr:uid="{00000000-0005-0000-0000-0000EC4C0000}"/>
    <cellStyle name="Normal 3 2 3 2 3 2 2 2 4" xfId="19720" xr:uid="{00000000-0005-0000-0000-0000ED4C0000}"/>
    <cellStyle name="Normal 3 2 3 2 3 2 2 2 4 2" xfId="19721" xr:uid="{00000000-0005-0000-0000-0000EE4C0000}"/>
    <cellStyle name="Normal 3 2 3 2 3 2 2 2 5" xfId="19722" xr:uid="{00000000-0005-0000-0000-0000EF4C0000}"/>
    <cellStyle name="Normal 3 2 3 2 3 2 2 3" xfId="19723" xr:uid="{00000000-0005-0000-0000-0000F04C0000}"/>
    <cellStyle name="Normal 3 2 3 2 3 2 2 3 2" xfId="19724" xr:uid="{00000000-0005-0000-0000-0000F14C0000}"/>
    <cellStyle name="Normal 3 2 3 2 3 2 2 3 2 2" xfId="19725" xr:uid="{00000000-0005-0000-0000-0000F24C0000}"/>
    <cellStyle name="Normal 3 2 3 2 3 2 2 3 2 2 2" xfId="19726" xr:uid="{00000000-0005-0000-0000-0000F34C0000}"/>
    <cellStyle name="Normal 3 2 3 2 3 2 2 3 2 3" xfId="19727" xr:uid="{00000000-0005-0000-0000-0000F44C0000}"/>
    <cellStyle name="Normal 3 2 3 2 3 2 2 3 3" xfId="19728" xr:uid="{00000000-0005-0000-0000-0000F54C0000}"/>
    <cellStyle name="Normal 3 2 3 2 3 2 2 3 3 2" xfId="19729" xr:uid="{00000000-0005-0000-0000-0000F64C0000}"/>
    <cellStyle name="Normal 3 2 3 2 3 2 2 3 4" xfId="19730" xr:uid="{00000000-0005-0000-0000-0000F74C0000}"/>
    <cellStyle name="Normal 3 2 3 2 3 2 2 4" xfId="19731" xr:uid="{00000000-0005-0000-0000-0000F84C0000}"/>
    <cellStyle name="Normal 3 2 3 2 3 2 2 4 2" xfId="19732" xr:uid="{00000000-0005-0000-0000-0000F94C0000}"/>
    <cellStyle name="Normal 3 2 3 2 3 2 2 4 2 2" xfId="19733" xr:uid="{00000000-0005-0000-0000-0000FA4C0000}"/>
    <cellStyle name="Normal 3 2 3 2 3 2 2 4 2 2 2" xfId="19734" xr:uid="{00000000-0005-0000-0000-0000FB4C0000}"/>
    <cellStyle name="Normal 3 2 3 2 3 2 2 4 2 3" xfId="19735" xr:uid="{00000000-0005-0000-0000-0000FC4C0000}"/>
    <cellStyle name="Normal 3 2 3 2 3 2 2 4 3" xfId="19736" xr:uid="{00000000-0005-0000-0000-0000FD4C0000}"/>
    <cellStyle name="Normal 3 2 3 2 3 2 2 4 3 2" xfId="19737" xr:uid="{00000000-0005-0000-0000-0000FE4C0000}"/>
    <cellStyle name="Normal 3 2 3 2 3 2 2 4 4" xfId="19738" xr:uid="{00000000-0005-0000-0000-0000FF4C0000}"/>
    <cellStyle name="Normal 3 2 3 2 3 2 2 5" xfId="19739" xr:uid="{00000000-0005-0000-0000-0000004D0000}"/>
    <cellStyle name="Normal 3 2 3 2 3 2 2 5 2" xfId="19740" xr:uid="{00000000-0005-0000-0000-0000014D0000}"/>
    <cellStyle name="Normal 3 2 3 2 3 2 2 5 2 2" xfId="19741" xr:uid="{00000000-0005-0000-0000-0000024D0000}"/>
    <cellStyle name="Normal 3 2 3 2 3 2 2 5 3" xfId="19742" xr:uid="{00000000-0005-0000-0000-0000034D0000}"/>
    <cellStyle name="Normal 3 2 3 2 3 2 2 6" xfId="19743" xr:uid="{00000000-0005-0000-0000-0000044D0000}"/>
    <cellStyle name="Normal 3 2 3 2 3 2 2 6 2" xfId="19744" xr:uid="{00000000-0005-0000-0000-0000054D0000}"/>
    <cellStyle name="Normal 3 2 3 2 3 2 2 7" xfId="19745" xr:uid="{00000000-0005-0000-0000-0000064D0000}"/>
    <cellStyle name="Normal 3 2 3 2 3 2 2 7 2" xfId="19746" xr:uid="{00000000-0005-0000-0000-0000074D0000}"/>
    <cellStyle name="Normal 3 2 3 2 3 2 2 8" xfId="19747" xr:uid="{00000000-0005-0000-0000-0000084D0000}"/>
    <cellStyle name="Normal 3 2 3 2 3 2 3" xfId="19748" xr:uid="{00000000-0005-0000-0000-0000094D0000}"/>
    <cellStyle name="Normal 3 2 3 2 3 2 3 2" xfId="19749" xr:uid="{00000000-0005-0000-0000-00000A4D0000}"/>
    <cellStyle name="Normal 3 2 3 2 3 2 3 2 2" xfId="19750" xr:uid="{00000000-0005-0000-0000-00000B4D0000}"/>
    <cellStyle name="Normal 3 2 3 2 3 2 3 2 2 2" xfId="19751" xr:uid="{00000000-0005-0000-0000-00000C4D0000}"/>
    <cellStyle name="Normal 3 2 3 2 3 2 3 2 2 2 2" xfId="19752" xr:uid="{00000000-0005-0000-0000-00000D4D0000}"/>
    <cellStyle name="Normal 3 2 3 2 3 2 3 2 2 3" xfId="19753" xr:uid="{00000000-0005-0000-0000-00000E4D0000}"/>
    <cellStyle name="Normal 3 2 3 2 3 2 3 2 3" xfId="19754" xr:uid="{00000000-0005-0000-0000-00000F4D0000}"/>
    <cellStyle name="Normal 3 2 3 2 3 2 3 2 3 2" xfId="19755" xr:uid="{00000000-0005-0000-0000-0000104D0000}"/>
    <cellStyle name="Normal 3 2 3 2 3 2 3 2 4" xfId="19756" xr:uid="{00000000-0005-0000-0000-0000114D0000}"/>
    <cellStyle name="Normal 3 2 3 2 3 2 3 3" xfId="19757" xr:uid="{00000000-0005-0000-0000-0000124D0000}"/>
    <cellStyle name="Normal 3 2 3 2 3 2 3 3 2" xfId="19758" xr:uid="{00000000-0005-0000-0000-0000134D0000}"/>
    <cellStyle name="Normal 3 2 3 2 3 2 3 3 2 2" xfId="19759" xr:uid="{00000000-0005-0000-0000-0000144D0000}"/>
    <cellStyle name="Normal 3 2 3 2 3 2 3 3 3" xfId="19760" xr:uid="{00000000-0005-0000-0000-0000154D0000}"/>
    <cellStyle name="Normal 3 2 3 2 3 2 3 4" xfId="19761" xr:uid="{00000000-0005-0000-0000-0000164D0000}"/>
    <cellStyle name="Normal 3 2 3 2 3 2 3 4 2" xfId="19762" xr:uid="{00000000-0005-0000-0000-0000174D0000}"/>
    <cellStyle name="Normal 3 2 3 2 3 2 3 5" xfId="19763" xr:uid="{00000000-0005-0000-0000-0000184D0000}"/>
    <cellStyle name="Normal 3 2 3 2 3 2 4" xfId="19764" xr:uid="{00000000-0005-0000-0000-0000194D0000}"/>
    <cellStyle name="Normal 3 2 3 2 3 2 4 2" xfId="19765" xr:uid="{00000000-0005-0000-0000-00001A4D0000}"/>
    <cellStyle name="Normal 3 2 3 2 3 2 4 2 2" xfId="19766" xr:uid="{00000000-0005-0000-0000-00001B4D0000}"/>
    <cellStyle name="Normal 3 2 3 2 3 2 4 2 2 2" xfId="19767" xr:uid="{00000000-0005-0000-0000-00001C4D0000}"/>
    <cellStyle name="Normal 3 2 3 2 3 2 4 2 3" xfId="19768" xr:uid="{00000000-0005-0000-0000-00001D4D0000}"/>
    <cellStyle name="Normal 3 2 3 2 3 2 4 3" xfId="19769" xr:uid="{00000000-0005-0000-0000-00001E4D0000}"/>
    <cellStyle name="Normal 3 2 3 2 3 2 4 3 2" xfId="19770" xr:uid="{00000000-0005-0000-0000-00001F4D0000}"/>
    <cellStyle name="Normal 3 2 3 2 3 2 4 4" xfId="19771" xr:uid="{00000000-0005-0000-0000-0000204D0000}"/>
    <cellStyle name="Normal 3 2 3 2 3 2 5" xfId="19772" xr:uid="{00000000-0005-0000-0000-0000214D0000}"/>
    <cellStyle name="Normal 3 2 3 2 3 2 5 2" xfId="19773" xr:uid="{00000000-0005-0000-0000-0000224D0000}"/>
    <cellStyle name="Normal 3 2 3 2 3 2 5 2 2" xfId="19774" xr:uid="{00000000-0005-0000-0000-0000234D0000}"/>
    <cellStyle name="Normal 3 2 3 2 3 2 5 2 2 2" xfId="19775" xr:uid="{00000000-0005-0000-0000-0000244D0000}"/>
    <cellStyle name="Normal 3 2 3 2 3 2 5 2 3" xfId="19776" xr:uid="{00000000-0005-0000-0000-0000254D0000}"/>
    <cellStyle name="Normal 3 2 3 2 3 2 5 3" xfId="19777" xr:uid="{00000000-0005-0000-0000-0000264D0000}"/>
    <cellStyle name="Normal 3 2 3 2 3 2 5 3 2" xfId="19778" xr:uid="{00000000-0005-0000-0000-0000274D0000}"/>
    <cellStyle name="Normal 3 2 3 2 3 2 5 4" xfId="19779" xr:uid="{00000000-0005-0000-0000-0000284D0000}"/>
    <cellStyle name="Normal 3 2 3 2 3 2 6" xfId="19780" xr:uid="{00000000-0005-0000-0000-0000294D0000}"/>
    <cellStyle name="Normal 3 2 3 2 3 2 6 2" xfId="19781" xr:uid="{00000000-0005-0000-0000-00002A4D0000}"/>
    <cellStyle name="Normal 3 2 3 2 3 2 6 2 2" xfId="19782" xr:uid="{00000000-0005-0000-0000-00002B4D0000}"/>
    <cellStyle name="Normal 3 2 3 2 3 2 6 3" xfId="19783" xr:uid="{00000000-0005-0000-0000-00002C4D0000}"/>
    <cellStyle name="Normal 3 2 3 2 3 2 7" xfId="19784" xr:uid="{00000000-0005-0000-0000-00002D4D0000}"/>
    <cellStyle name="Normal 3 2 3 2 3 2 7 2" xfId="19785" xr:uid="{00000000-0005-0000-0000-00002E4D0000}"/>
    <cellStyle name="Normal 3 2 3 2 3 2 8" xfId="19786" xr:uid="{00000000-0005-0000-0000-00002F4D0000}"/>
    <cellStyle name="Normal 3 2 3 2 3 2 8 2" xfId="19787" xr:uid="{00000000-0005-0000-0000-0000304D0000}"/>
    <cellStyle name="Normal 3 2 3 2 3 2 9" xfId="19788" xr:uid="{00000000-0005-0000-0000-0000314D0000}"/>
    <cellStyle name="Normal 3 2 3 2 3 3" xfId="19789" xr:uid="{00000000-0005-0000-0000-0000324D0000}"/>
    <cellStyle name="Normal 3 2 3 2 3 3 2" xfId="19790" xr:uid="{00000000-0005-0000-0000-0000334D0000}"/>
    <cellStyle name="Normal 3 2 3 2 3 3 2 2" xfId="19791" xr:uid="{00000000-0005-0000-0000-0000344D0000}"/>
    <cellStyle name="Normal 3 2 3 2 3 3 2 2 2" xfId="19792" xr:uid="{00000000-0005-0000-0000-0000354D0000}"/>
    <cellStyle name="Normal 3 2 3 2 3 3 2 2 2 2" xfId="19793" xr:uid="{00000000-0005-0000-0000-0000364D0000}"/>
    <cellStyle name="Normal 3 2 3 2 3 3 2 2 2 2 2" xfId="19794" xr:uid="{00000000-0005-0000-0000-0000374D0000}"/>
    <cellStyle name="Normal 3 2 3 2 3 3 2 2 2 3" xfId="19795" xr:uid="{00000000-0005-0000-0000-0000384D0000}"/>
    <cellStyle name="Normal 3 2 3 2 3 3 2 2 3" xfId="19796" xr:uid="{00000000-0005-0000-0000-0000394D0000}"/>
    <cellStyle name="Normal 3 2 3 2 3 3 2 2 3 2" xfId="19797" xr:uid="{00000000-0005-0000-0000-00003A4D0000}"/>
    <cellStyle name="Normal 3 2 3 2 3 3 2 2 4" xfId="19798" xr:uid="{00000000-0005-0000-0000-00003B4D0000}"/>
    <cellStyle name="Normal 3 2 3 2 3 3 2 3" xfId="19799" xr:uid="{00000000-0005-0000-0000-00003C4D0000}"/>
    <cellStyle name="Normal 3 2 3 2 3 3 2 3 2" xfId="19800" xr:uid="{00000000-0005-0000-0000-00003D4D0000}"/>
    <cellStyle name="Normal 3 2 3 2 3 3 2 3 2 2" xfId="19801" xr:uid="{00000000-0005-0000-0000-00003E4D0000}"/>
    <cellStyle name="Normal 3 2 3 2 3 3 2 3 3" xfId="19802" xr:uid="{00000000-0005-0000-0000-00003F4D0000}"/>
    <cellStyle name="Normal 3 2 3 2 3 3 2 4" xfId="19803" xr:uid="{00000000-0005-0000-0000-0000404D0000}"/>
    <cellStyle name="Normal 3 2 3 2 3 3 2 4 2" xfId="19804" xr:uid="{00000000-0005-0000-0000-0000414D0000}"/>
    <cellStyle name="Normal 3 2 3 2 3 3 2 5" xfId="19805" xr:uid="{00000000-0005-0000-0000-0000424D0000}"/>
    <cellStyle name="Normal 3 2 3 2 3 3 3" xfId="19806" xr:uid="{00000000-0005-0000-0000-0000434D0000}"/>
    <cellStyle name="Normal 3 2 3 2 3 3 3 2" xfId="19807" xr:uid="{00000000-0005-0000-0000-0000444D0000}"/>
    <cellStyle name="Normal 3 2 3 2 3 3 3 2 2" xfId="19808" xr:uid="{00000000-0005-0000-0000-0000454D0000}"/>
    <cellStyle name="Normal 3 2 3 2 3 3 3 2 2 2" xfId="19809" xr:uid="{00000000-0005-0000-0000-0000464D0000}"/>
    <cellStyle name="Normal 3 2 3 2 3 3 3 2 3" xfId="19810" xr:uid="{00000000-0005-0000-0000-0000474D0000}"/>
    <cellStyle name="Normal 3 2 3 2 3 3 3 3" xfId="19811" xr:uid="{00000000-0005-0000-0000-0000484D0000}"/>
    <cellStyle name="Normal 3 2 3 2 3 3 3 3 2" xfId="19812" xr:uid="{00000000-0005-0000-0000-0000494D0000}"/>
    <cellStyle name="Normal 3 2 3 2 3 3 3 4" xfId="19813" xr:uid="{00000000-0005-0000-0000-00004A4D0000}"/>
    <cellStyle name="Normal 3 2 3 2 3 3 4" xfId="19814" xr:uid="{00000000-0005-0000-0000-00004B4D0000}"/>
    <cellStyle name="Normal 3 2 3 2 3 3 4 2" xfId="19815" xr:uid="{00000000-0005-0000-0000-00004C4D0000}"/>
    <cellStyle name="Normal 3 2 3 2 3 3 4 2 2" xfId="19816" xr:uid="{00000000-0005-0000-0000-00004D4D0000}"/>
    <cellStyle name="Normal 3 2 3 2 3 3 4 2 2 2" xfId="19817" xr:uid="{00000000-0005-0000-0000-00004E4D0000}"/>
    <cellStyle name="Normal 3 2 3 2 3 3 4 2 3" xfId="19818" xr:uid="{00000000-0005-0000-0000-00004F4D0000}"/>
    <cellStyle name="Normal 3 2 3 2 3 3 4 3" xfId="19819" xr:uid="{00000000-0005-0000-0000-0000504D0000}"/>
    <cellStyle name="Normal 3 2 3 2 3 3 4 3 2" xfId="19820" xr:uid="{00000000-0005-0000-0000-0000514D0000}"/>
    <cellStyle name="Normal 3 2 3 2 3 3 4 4" xfId="19821" xr:uid="{00000000-0005-0000-0000-0000524D0000}"/>
    <cellStyle name="Normal 3 2 3 2 3 3 5" xfId="19822" xr:uid="{00000000-0005-0000-0000-0000534D0000}"/>
    <cellStyle name="Normal 3 2 3 2 3 3 5 2" xfId="19823" xr:uid="{00000000-0005-0000-0000-0000544D0000}"/>
    <cellStyle name="Normal 3 2 3 2 3 3 5 2 2" xfId="19824" xr:uid="{00000000-0005-0000-0000-0000554D0000}"/>
    <cellStyle name="Normal 3 2 3 2 3 3 5 3" xfId="19825" xr:uid="{00000000-0005-0000-0000-0000564D0000}"/>
    <cellStyle name="Normal 3 2 3 2 3 3 6" xfId="19826" xr:uid="{00000000-0005-0000-0000-0000574D0000}"/>
    <cellStyle name="Normal 3 2 3 2 3 3 6 2" xfId="19827" xr:uid="{00000000-0005-0000-0000-0000584D0000}"/>
    <cellStyle name="Normal 3 2 3 2 3 3 7" xfId="19828" xr:uid="{00000000-0005-0000-0000-0000594D0000}"/>
    <cellStyle name="Normal 3 2 3 2 3 3 7 2" xfId="19829" xr:uid="{00000000-0005-0000-0000-00005A4D0000}"/>
    <cellStyle name="Normal 3 2 3 2 3 3 8" xfId="19830" xr:uid="{00000000-0005-0000-0000-00005B4D0000}"/>
    <cellStyle name="Normal 3 2 3 2 3 4" xfId="19831" xr:uid="{00000000-0005-0000-0000-00005C4D0000}"/>
    <cellStyle name="Normal 3 2 3 2 3 4 2" xfId="19832" xr:uid="{00000000-0005-0000-0000-00005D4D0000}"/>
    <cellStyle name="Normal 3 2 3 2 3 4 2 2" xfId="19833" xr:uid="{00000000-0005-0000-0000-00005E4D0000}"/>
    <cellStyle name="Normal 3 2 3 2 3 4 2 2 2" xfId="19834" xr:uid="{00000000-0005-0000-0000-00005F4D0000}"/>
    <cellStyle name="Normal 3 2 3 2 3 4 2 2 2 2" xfId="19835" xr:uid="{00000000-0005-0000-0000-0000604D0000}"/>
    <cellStyle name="Normal 3 2 3 2 3 4 2 2 3" xfId="19836" xr:uid="{00000000-0005-0000-0000-0000614D0000}"/>
    <cellStyle name="Normal 3 2 3 2 3 4 2 3" xfId="19837" xr:uid="{00000000-0005-0000-0000-0000624D0000}"/>
    <cellStyle name="Normal 3 2 3 2 3 4 2 3 2" xfId="19838" xr:uid="{00000000-0005-0000-0000-0000634D0000}"/>
    <cellStyle name="Normal 3 2 3 2 3 4 2 4" xfId="19839" xr:uid="{00000000-0005-0000-0000-0000644D0000}"/>
    <cellStyle name="Normal 3 2 3 2 3 4 3" xfId="19840" xr:uid="{00000000-0005-0000-0000-0000654D0000}"/>
    <cellStyle name="Normal 3 2 3 2 3 4 3 2" xfId="19841" xr:uid="{00000000-0005-0000-0000-0000664D0000}"/>
    <cellStyle name="Normal 3 2 3 2 3 4 3 2 2" xfId="19842" xr:uid="{00000000-0005-0000-0000-0000674D0000}"/>
    <cellStyle name="Normal 3 2 3 2 3 4 3 3" xfId="19843" xr:uid="{00000000-0005-0000-0000-0000684D0000}"/>
    <cellStyle name="Normal 3 2 3 2 3 4 4" xfId="19844" xr:uid="{00000000-0005-0000-0000-0000694D0000}"/>
    <cellStyle name="Normal 3 2 3 2 3 4 4 2" xfId="19845" xr:uid="{00000000-0005-0000-0000-00006A4D0000}"/>
    <cellStyle name="Normal 3 2 3 2 3 4 5" xfId="19846" xr:uid="{00000000-0005-0000-0000-00006B4D0000}"/>
    <cellStyle name="Normal 3 2 3 2 3 5" xfId="19847" xr:uid="{00000000-0005-0000-0000-00006C4D0000}"/>
    <cellStyle name="Normal 3 2 3 2 3 5 2" xfId="19848" xr:uid="{00000000-0005-0000-0000-00006D4D0000}"/>
    <cellStyle name="Normal 3 2 3 2 3 5 2 2" xfId="19849" xr:uid="{00000000-0005-0000-0000-00006E4D0000}"/>
    <cellStyle name="Normal 3 2 3 2 3 5 2 2 2" xfId="19850" xr:uid="{00000000-0005-0000-0000-00006F4D0000}"/>
    <cellStyle name="Normal 3 2 3 2 3 5 2 3" xfId="19851" xr:uid="{00000000-0005-0000-0000-0000704D0000}"/>
    <cellStyle name="Normal 3 2 3 2 3 5 3" xfId="19852" xr:uid="{00000000-0005-0000-0000-0000714D0000}"/>
    <cellStyle name="Normal 3 2 3 2 3 5 3 2" xfId="19853" xr:uid="{00000000-0005-0000-0000-0000724D0000}"/>
    <cellStyle name="Normal 3 2 3 2 3 5 4" xfId="19854" xr:uid="{00000000-0005-0000-0000-0000734D0000}"/>
    <cellStyle name="Normal 3 2 3 2 3 6" xfId="19855" xr:uid="{00000000-0005-0000-0000-0000744D0000}"/>
    <cellStyle name="Normal 3 2 3 2 3 6 2" xfId="19856" xr:uid="{00000000-0005-0000-0000-0000754D0000}"/>
    <cellStyle name="Normal 3 2 3 2 3 6 2 2" xfId="19857" xr:uid="{00000000-0005-0000-0000-0000764D0000}"/>
    <cellStyle name="Normal 3 2 3 2 3 6 2 2 2" xfId="19858" xr:uid="{00000000-0005-0000-0000-0000774D0000}"/>
    <cellStyle name="Normal 3 2 3 2 3 6 2 3" xfId="19859" xr:uid="{00000000-0005-0000-0000-0000784D0000}"/>
    <cellStyle name="Normal 3 2 3 2 3 6 3" xfId="19860" xr:uid="{00000000-0005-0000-0000-0000794D0000}"/>
    <cellStyle name="Normal 3 2 3 2 3 6 3 2" xfId="19861" xr:uid="{00000000-0005-0000-0000-00007A4D0000}"/>
    <cellStyle name="Normal 3 2 3 2 3 6 4" xfId="19862" xr:uid="{00000000-0005-0000-0000-00007B4D0000}"/>
    <cellStyle name="Normal 3 2 3 2 3 7" xfId="19863" xr:uid="{00000000-0005-0000-0000-00007C4D0000}"/>
    <cellStyle name="Normal 3 2 3 2 3 7 2" xfId="19864" xr:uid="{00000000-0005-0000-0000-00007D4D0000}"/>
    <cellStyle name="Normal 3 2 3 2 3 7 2 2" xfId="19865" xr:uid="{00000000-0005-0000-0000-00007E4D0000}"/>
    <cellStyle name="Normal 3 2 3 2 3 7 3" xfId="19866" xr:uid="{00000000-0005-0000-0000-00007F4D0000}"/>
    <cellStyle name="Normal 3 2 3 2 3 8" xfId="19867" xr:uid="{00000000-0005-0000-0000-0000804D0000}"/>
    <cellStyle name="Normal 3 2 3 2 3 8 2" xfId="19868" xr:uid="{00000000-0005-0000-0000-0000814D0000}"/>
    <cellStyle name="Normal 3 2 3 2 3 9" xfId="19869" xr:uid="{00000000-0005-0000-0000-0000824D0000}"/>
    <cellStyle name="Normal 3 2 3 2 3 9 2" xfId="19870" xr:uid="{00000000-0005-0000-0000-0000834D0000}"/>
    <cellStyle name="Normal 3 2 3 2 4" xfId="19871" xr:uid="{00000000-0005-0000-0000-0000844D0000}"/>
    <cellStyle name="Normal 3 2 3 2 4 10" xfId="19872" xr:uid="{00000000-0005-0000-0000-0000854D0000}"/>
    <cellStyle name="Normal 3 2 3 2 4 2" xfId="19873" xr:uid="{00000000-0005-0000-0000-0000864D0000}"/>
    <cellStyle name="Normal 3 2 3 2 4 2 2" xfId="19874" xr:uid="{00000000-0005-0000-0000-0000874D0000}"/>
    <cellStyle name="Normal 3 2 3 2 4 2 2 2" xfId="19875" xr:uid="{00000000-0005-0000-0000-0000884D0000}"/>
    <cellStyle name="Normal 3 2 3 2 4 2 2 2 2" xfId="19876" xr:uid="{00000000-0005-0000-0000-0000894D0000}"/>
    <cellStyle name="Normal 3 2 3 2 4 2 2 2 2 2" xfId="19877" xr:uid="{00000000-0005-0000-0000-00008A4D0000}"/>
    <cellStyle name="Normal 3 2 3 2 4 2 2 2 2 2 2" xfId="19878" xr:uid="{00000000-0005-0000-0000-00008B4D0000}"/>
    <cellStyle name="Normal 3 2 3 2 4 2 2 2 2 2 2 2" xfId="19879" xr:uid="{00000000-0005-0000-0000-00008C4D0000}"/>
    <cellStyle name="Normal 3 2 3 2 4 2 2 2 2 2 3" xfId="19880" xr:uid="{00000000-0005-0000-0000-00008D4D0000}"/>
    <cellStyle name="Normal 3 2 3 2 4 2 2 2 2 3" xfId="19881" xr:uid="{00000000-0005-0000-0000-00008E4D0000}"/>
    <cellStyle name="Normal 3 2 3 2 4 2 2 2 2 3 2" xfId="19882" xr:uid="{00000000-0005-0000-0000-00008F4D0000}"/>
    <cellStyle name="Normal 3 2 3 2 4 2 2 2 2 4" xfId="19883" xr:uid="{00000000-0005-0000-0000-0000904D0000}"/>
    <cellStyle name="Normal 3 2 3 2 4 2 2 2 3" xfId="19884" xr:uid="{00000000-0005-0000-0000-0000914D0000}"/>
    <cellStyle name="Normal 3 2 3 2 4 2 2 2 3 2" xfId="19885" xr:uid="{00000000-0005-0000-0000-0000924D0000}"/>
    <cellStyle name="Normal 3 2 3 2 4 2 2 2 3 2 2" xfId="19886" xr:uid="{00000000-0005-0000-0000-0000934D0000}"/>
    <cellStyle name="Normal 3 2 3 2 4 2 2 2 3 3" xfId="19887" xr:uid="{00000000-0005-0000-0000-0000944D0000}"/>
    <cellStyle name="Normal 3 2 3 2 4 2 2 2 4" xfId="19888" xr:uid="{00000000-0005-0000-0000-0000954D0000}"/>
    <cellStyle name="Normal 3 2 3 2 4 2 2 2 4 2" xfId="19889" xr:uid="{00000000-0005-0000-0000-0000964D0000}"/>
    <cellStyle name="Normal 3 2 3 2 4 2 2 2 5" xfId="19890" xr:uid="{00000000-0005-0000-0000-0000974D0000}"/>
    <cellStyle name="Normal 3 2 3 2 4 2 2 3" xfId="19891" xr:uid="{00000000-0005-0000-0000-0000984D0000}"/>
    <cellStyle name="Normal 3 2 3 2 4 2 2 3 2" xfId="19892" xr:uid="{00000000-0005-0000-0000-0000994D0000}"/>
    <cellStyle name="Normal 3 2 3 2 4 2 2 3 2 2" xfId="19893" xr:uid="{00000000-0005-0000-0000-00009A4D0000}"/>
    <cellStyle name="Normal 3 2 3 2 4 2 2 3 2 2 2" xfId="19894" xr:uid="{00000000-0005-0000-0000-00009B4D0000}"/>
    <cellStyle name="Normal 3 2 3 2 4 2 2 3 2 3" xfId="19895" xr:uid="{00000000-0005-0000-0000-00009C4D0000}"/>
    <cellStyle name="Normal 3 2 3 2 4 2 2 3 3" xfId="19896" xr:uid="{00000000-0005-0000-0000-00009D4D0000}"/>
    <cellStyle name="Normal 3 2 3 2 4 2 2 3 3 2" xfId="19897" xr:uid="{00000000-0005-0000-0000-00009E4D0000}"/>
    <cellStyle name="Normal 3 2 3 2 4 2 2 3 4" xfId="19898" xr:uid="{00000000-0005-0000-0000-00009F4D0000}"/>
    <cellStyle name="Normal 3 2 3 2 4 2 2 4" xfId="19899" xr:uid="{00000000-0005-0000-0000-0000A04D0000}"/>
    <cellStyle name="Normal 3 2 3 2 4 2 2 4 2" xfId="19900" xr:uid="{00000000-0005-0000-0000-0000A14D0000}"/>
    <cellStyle name="Normal 3 2 3 2 4 2 2 4 2 2" xfId="19901" xr:uid="{00000000-0005-0000-0000-0000A24D0000}"/>
    <cellStyle name="Normal 3 2 3 2 4 2 2 4 2 2 2" xfId="19902" xr:uid="{00000000-0005-0000-0000-0000A34D0000}"/>
    <cellStyle name="Normal 3 2 3 2 4 2 2 4 2 3" xfId="19903" xr:uid="{00000000-0005-0000-0000-0000A44D0000}"/>
    <cellStyle name="Normal 3 2 3 2 4 2 2 4 3" xfId="19904" xr:uid="{00000000-0005-0000-0000-0000A54D0000}"/>
    <cellStyle name="Normal 3 2 3 2 4 2 2 4 3 2" xfId="19905" xr:uid="{00000000-0005-0000-0000-0000A64D0000}"/>
    <cellStyle name="Normal 3 2 3 2 4 2 2 4 4" xfId="19906" xr:uid="{00000000-0005-0000-0000-0000A74D0000}"/>
    <cellStyle name="Normal 3 2 3 2 4 2 2 5" xfId="19907" xr:uid="{00000000-0005-0000-0000-0000A84D0000}"/>
    <cellStyle name="Normal 3 2 3 2 4 2 2 5 2" xfId="19908" xr:uid="{00000000-0005-0000-0000-0000A94D0000}"/>
    <cellStyle name="Normal 3 2 3 2 4 2 2 5 2 2" xfId="19909" xr:uid="{00000000-0005-0000-0000-0000AA4D0000}"/>
    <cellStyle name="Normal 3 2 3 2 4 2 2 5 3" xfId="19910" xr:uid="{00000000-0005-0000-0000-0000AB4D0000}"/>
    <cellStyle name="Normal 3 2 3 2 4 2 2 6" xfId="19911" xr:uid="{00000000-0005-0000-0000-0000AC4D0000}"/>
    <cellStyle name="Normal 3 2 3 2 4 2 2 6 2" xfId="19912" xr:uid="{00000000-0005-0000-0000-0000AD4D0000}"/>
    <cellStyle name="Normal 3 2 3 2 4 2 2 7" xfId="19913" xr:uid="{00000000-0005-0000-0000-0000AE4D0000}"/>
    <cellStyle name="Normal 3 2 3 2 4 2 2 7 2" xfId="19914" xr:uid="{00000000-0005-0000-0000-0000AF4D0000}"/>
    <cellStyle name="Normal 3 2 3 2 4 2 2 8" xfId="19915" xr:uid="{00000000-0005-0000-0000-0000B04D0000}"/>
    <cellStyle name="Normal 3 2 3 2 4 2 3" xfId="19916" xr:uid="{00000000-0005-0000-0000-0000B14D0000}"/>
    <cellStyle name="Normal 3 2 3 2 4 2 3 2" xfId="19917" xr:uid="{00000000-0005-0000-0000-0000B24D0000}"/>
    <cellStyle name="Normal 3 2 3 2 4 2 3 2 2" xfId="19918" xr:uid="{00000000-0005-0000-0000-0000B34D0000}"/>
    <cellStyle name="Normal 3 2 3 2 4 2 3 2 2 2" xfId="19919" xr:uid="{00000000-0005-0000-0000-0000B44D0000}"/>
    <cellStyle name="Normal 3 2 3 2 4 2 3 2 2 2 2" xfId="19920" xr:uid="{00000000-0005-0000-0000-0000B54D0000}"/>
    <cellStyle name="Normal 3 2 3 2 4 2 3 2 2 3" xfId="19921" xr:uid="{00000000-0005-0000-0000-0000B64D0000}"/>
    <cellStyle name="Normal 3 2 3 2 4 2 3 2 3" xfId="19922" xr:uid="{00000000-0005-0000-0000-0000B74D0000}"/>
    <cellStyle name="Normal 3 2 3 2 4 2 3 2 3 2" xfId="19923" xr:uid="{00000000-0005-0000-0000-0000B84D0000}"/>
    <cellStyle name="Normal 3 2 3 2 4 2 3 2 4" xfId="19924" xr:uid="{00000000-0005-0000-0000-0000B94D0000}"/>
    <cellStyle name="Normal 3 2 3 2 4 2 3 3" xfId="19925" xr:uid="{00000000-0005-0000-0000-0000BA4D0000}"/>
    <cellStyle name="Normal 3 2 3 2 4 2 3 3 2" xfId="19926" xr:uid="{00000000-0005-0000-0000-0000BB4D0000}"/>
    <cellStyle name="Normal 3 2 3 2 4 2 3 3 2 2" xfId="19927" xr:uid="{00000000-0005-0000-0000-0000BC4D0000}"/>
    <cellStyle name="Normal 3 2 3 2 4 2 3 3 3" xfId="19928" xr:uid="{00000000-0005-0000-0000-0000BD4D0000}"/>
    <cellStyle name="Normal 3 2 3 2 4 2 3 4" xfId="19929" xr:uid="{00000000-0005-0000-0000-0000BE4D0000}"/>
    <cellStyle name="Normal 3 2 3 2 4 2 3 4 2" xfId="19930" xr:uid="{00000000-0005-0000-0000-0000BF4D0000}"/>
    <cellStyle name="Normal 3 2 3 2 4 2 3 5" xfId="19931" xr:uid="{00000000-0005-0000-0000-0000C04D0000}"/>
    <cellStyle name="Normal 3 2 3 2 4 2 4" xfId="19932" xr:uid="{00000000-0005-0000-0000-0000C14D0000}"/>
    <cellStyle name="Normal 3 2 3 2 4 2 4 2" xfId="19933" xr:uid="{00000000-0005-0000-0000-0000C24D0000}"/>
    <cellStyle name="Normal 3 2 3 2 4 2 4 2 2" xfId="19934" xr:uid="{00000000-0005-0000-0000-0000C34D0000}"/>
    <cellStyle name="Normal 3 2 3 2 4 2 4 2 2 2" xfId="19935" xr:uid="{00000000-0005-0000-0000-0000C44D0000}"/>
    <cellStyle name="Normal 3 2 3 2 4 2 4 2 3" xfId="19936" xr:uid="{00000000-0005-0000-0000-0000C54D0000}"/>
    <cellStyle name="Normal 3 2 3 2 4 2 4 3" xfId="19937" xr:uid="{00000000-0005-0000-0000-0000C64D0000}"/>
    <cellStyle name="Normal 3 2 3 2 4 2 4 3 2" xfId="19938" xr:uid="{00000000-0005-0000-0000-0000C74D0000}"/>
    <cellStyle name="Normal 3 2 3 2 4 2 4 4" xfId="19939" xr:uid="{00000000-0005-0000-0000-0000C84D0000}"/>
    <cellStyle name="Normal 3 2 3 2 4 2 5" xfId="19940" xr:uid="{00000000-0005-0000-0000-0000C94D0000}"/>
    <cellStyle name="Normal 3 2 3 2 4 2 5 2" xfId="19941" xr:uid="{00000000-0005-0000-0000-0000CA4D0000}"/>
    <cellStyle name="Normal 3 2 3 2 4 2 5 2 2" xfId="19942" xr:uid="{00000000-0005-0000-0000-0000CB4D0000}"/>
    <cellStyle name="Normal 3 2 3 2 4 2 5 2 2 2" xfId="19943" xr:uid="{00000000-0005-0000-0000-0000CC4D0000}"/>
    <cellStyle name="Normal 3 2 3 2 4 2 5 2 3" xfId="19944" xr:uid="{00000000-0005-0000-0000-0000CD4D0000}"/>
    <cellStyle name="Normal 3 2 3 2 4 2 5 3" xfId="19945" xr:uid="{00000000-0005-0000-0000-0000CE4D0000}"/>
    <cellStyle name="Normal 3 2 3 2 4 2 5 3 2" xfId="19946" xr:uid="{00000000-0005-0000-0000-0000CF4D0000}"/>
    <cellStyle name="Normal 3 2 3 2 4 2 5 4" xfId="19947" xr:uid="{00000000-0005-0000-0000-0000D04D0000}"/>
    <cellStyle name="Normal 3 2 3 2 4 2 6" xfId="19948" xr:uid="{00000000-0005-0000-0000-0000D14D0000}"/>
    <cellStyle name="Normal 3 2 3 2 4 2 6 2" xfId="19949" xr:uid="{00000000-0005-0000-0000-0000D24D0000}"/>
    <cellStyle name="Normal 3 2 3 2 4 2 6 2 2" xfId="19950" xr:uid="{00000000-0005-0000-0000-0000D34D0000}"/>
    <cellStyle name="Normal 3 2 3 2 4 2 6 3" xfId="19951" xr:uid="{00000000-0005-0000-0000-0000D44D0000}"/>
    <cellStyle name="Normal 3 2 3 2 4 2 7" xfId="19952" xr:uid="{00000000-0005-0000-0000-0000D54D0000}"/>
    <cellStyle name="Normal 3 2 3 2 4 2 7 2" xfId="19953" xr:uid="{00000000-0005-0000-0000-0000D64D0000}"/>
    <cellStyle name="Normal 3 2 3 2 4 2 8" xfId="19954" xr:uid="{00000000-0005-0000-0000-0000D74D0000}"/>
    <cellStyle name="Normal 3 2 3 2 4 2 8 2" xfId="19955" xr:uid="{00000000-0005-0000-0000-0000D84D0000}"/>
    <cellStyle name="Normal 3 2 3 2 4 2 9" xfId="19956" xr:uid="{00000000-0005-0000-0000-0000D94D0000}"/>
    <cellStyle name="Normal 3 2 3 2 4 3" xfId="19957" xr:uid="{00000000-0005-0000-0000-0000DA4D0000}"/>
    <cellStyle name="Normal 3 2 3 2 4 3 2" xfId="19958" xr:uid="{00000000-0005-0000-0000-0000DB4D0000}"/>
    <cellStyle name="Normal 3 2 3 2 4 3 2 2" xfId="19959" xr:uid="{00000000-0005-0000-0000-0000DC4D0000}"/>
    <cellStyle name="Normal 3 2 3 2 4 3 2 2 2" xfId="19960" xr:uid="{00000000-0005-0000-0000-0000DD4D0000}"/>
    <cellStyle name="Normal 3 2 3 2 4 3 2 2 2 2" xfId="19961" xr:uid="{00000000-0005-0000-0000-0000DE4D0000}"/>
    <cellStyle name="Normal 3 2 3 2 4 3 2 2 2 2 2" xfId="19962" xr:uid="{00000000-0005-0000-0000-0000DF4D0000}"/>
    <cellStyle name="Normal 3 2 3 2 4 3 2 2 2 3" xfId="19963" xr:uid="{00000000-0005-0000-0000-0000E04D0000}"/>
    <cellStyle name="Normal 3 2 3 2 4 3 2 2 3" xfId="19964" xr:uid="{00000000-0005-0000-0000-0000E14D0000}"/>
    <cellStyle name="Normal 3 2 3 2 4 3 2 2 3 2" xfId="19965" xr:uid="{00000000-0005-0000-0000-0000E24D0000}"/>
    <cellStyle name="Normal 3 2 3 2 4 3 2 2 4" xfId="19966" xr:uid="{00000000-0005-0000-0000-0000E34D0000}"/>
    <cellStyle name="Normal 3 2 3 2 4 3 2 3" xfId="19967" xr:uid="{00000000-0005-0000-0000-0000E44D0000}"/>
    <cellStyle name="Normal 3 2 3 2 4 3 2 3 2" xfId="19968" xr:uid="{00000000-0005-0000-0000-0000E54D0000}"/>
    <cellStyle name="Normal 3 2 3 2 4 3 2 3 2 2" xfId="19969" xr:uid="{00000000-0005-0000-0000-0000E64D0000}"/>
    <cellStyle name="Normal 3 2 3 2 4 3 2 3 3" xfId="19970" xr:uid="{00000000-0005-0000-0000-0000E74D0000}"/>
    <cellStyle name="Normal 3 2 3 2 4 3 2 4" xfId="19971" xr:uid="{00000000-0005-0000-0000-0000E84D0000}"/>
    <cellStyle name="Normal 3 2 3 2 4 3 2 4 2" xfId="19972" xr:uid="{00000000-0005-0000-0000-0000E94D0000}"/>
    <cellStyle name="Normal 3 2 3 2 4 3 2 5" xfId="19973" xr:uid="{00000000-0005-0000-0000-0000EA4D0000}"/>
    <cellStyle name="Normal 3 2 3 2 4 3 3" xfId="19974" xr:uid="{00000000-0005-0000-0000-0000EB4D0000}"/>
    <cellStyle name="Normal 3 2 3 2 4 3 3 2" xfId="19975" xr:uid="{00000000-0005-0000-0000-0000EC4D0000}"/>
    <cellStyle name="Normal 3 2 3 2 4 3 3 2 2" xfId="19976" xr:uid="{00000000-0005-0000-0000-0000ED4D0000}"/>
    <cellStyle name="Normal 3 2 3 2 4 3 3 2 2 2" xfId="19977" xr:uid="{00000000-0005-0000-0000-0000EE4D0000}"/>
    <cellStyle name="Normal 3 2 3 2 4 3 3 2 3" xfId="19978" xr:uid="{00000000-0005-0000-0000-0000EF4D0000}"/>
    <cellStyle name="Normal 3 2 3 2 4 3 3 3" xfId="19979" xr:uid="{00000000-0005-0000-0000-0000F04D0000}"/>
    <cellStyle name="Normal 3 2 3 2 4 3 3 3 2" xfId="19980" xr:uid="{00000000-0005-0000-0000-0000F14D0000}"/>
    <cellStyle name="Normal 3 2 3 2 4 3 3 4" xfId="19981" xr:uid="{00000000-0005-0000-0000-0000F24D0000}"/>
    <cellStyle name="Normal 3 2 3 2 4 3 4" xfId="19982" xr:uid="{00000000-0005-0000-0000-0000F34D0000}"/>
    <cellStyle name="Normal 3 2 3 2 4 3 4 2" xfId="19983" xr:uid="{00000000-0005-0000-0000-0000F44D0000}"/>
    <cellStyle name="Normal 3 2 3 2 4 3 4 2 2" xfId="19984" xr:uid="{00000000-0005-0000-0000-0000F54D0000}"/>
    <cellStyle name="Normal 3 2 3 2 4 3 4 2 2 2" xfId="19985" xr:uid="{00000000-0005-0000-0000-0000F64D0000}"/>
    <cellStyle name="Normal 3 2 3 2 4 3 4 2 3" xfId="19986" xr:uid="{00000000-0005-0000-0000-0000F74D0000}"/>
    <cellStyle name="Normal 3 2 3 2 4 3 4 3" xfId="19987" xr:uid="{00000000-0005-0000-0000-0000F84D0000}"/>
    <cellStyle name="Normal 3 2 3 2 4 3 4 3 2" xfId="19988" xr:uid="{00000000-0005-0000-0000-0000F94D0000}"/>
    <cellStyle name="Normal 3 2 3 2 4 3 4 4" xfId="19989" xr:uid="{00000000-0005-0000-0000-0000FA4D0000}"/>
    <cellStyle name="Normal 3 2 3 2 4 3 5" xfId="19990" xr:uid="{00000000-0005-0000-0000-0000FB4D0000}"/>
    <cellStyle name="Normal 3 2 3 2 4 3 5 2" xfId="19991" xr:uid="{00000000-0005-0000-0000-0000FC4D0000}"/>
    <cellStyle name="Normal 3 2 3 2 4 3 5 2 2" xfId="19992" xr:uid="{00000000-0005-0000-0000-0000FD4D0000}"/>
    <cellStyle name="Normal 3 2 3 2 4 3 5 3" xfId="19993" xr:uid="{00000000-0005-0000-0000-0000FE4D0000}"/>
    <cellStyle name="Normal 3 2 3 2 4 3 6" xfId="19994" xr:uid="{00000000-0005-0000-0000-0000FF4D0000}"/>
    <cellStyle name="Normal 3 2 3 2 4 3 6 2" xfId="19995" xr:uid="{00000000-0005-0000-0000-0000004E0000}"/>
    <cellStyle name="Normal 3 2 3 2 4 3 7" xfId="19996" xr:uid="{00000000-0005-0000-0000-0000014E0000}"/>
    <cellStyle name="Normal 3 2 3 2 4 3 7 2" xfId="19997" xr:uid="{00000000-0005-0000-0000-0000024E0000}"/>
    <cellStyle name="Normal 3 2 3 2 4 3 8" xfId="19998" xr:uid="{00000000-0005-0000-0000-0000034E0000}"/>
    <cellStyle name="Normal 3 2 3 2 4 4" xfId="19999" xr:uid="{00000000-0005-0000-0000-0000044E0000}"/>
    <cellStyle name="Normal 3 2 3 2 4 4 2" xfId="20000" xr:uid="{00000000-0005-0000-0000-0000054E0000}"/>
    <cellStyle name="Normal 3 2 3 2 4 4 2 2" xfId="20001" xr:uid="{00000000-0005-0000-0000-0000064E0000}"/>
    <cellStyle name="Normal 3 2 3 2 4 4 2 2 2" xfId="20002" xr:uid="{00000000-0005-0000-0000-0000074E0000}"/>
    <cellStyle name="Normal 3 2 3 2 4 4 2 2 2 2" xfId="20003" xr:uid="{00000000-0005-0000-0000-0000084E0000}"/>
    <cellStyle name="Normal 3 2 3 2 4 4 2 2 3" xfId="20004" xr:uid="{00000000-0005-0000-0000-0000094E0000}"/>
    <cellStyle name="Normal 3 2 3 2 4 4 2 3" xfId="20005" xr:uid="{00000000-0005-0000-0000-00000A4E0000}"/>
    <cellStyle name="Normal 3 2 3 2 4 4 2 3 2" xfId="20006" xr:uid="{00000000-0005-0000-0000-00000B4E0000}"/>
    <cellStyle name="Normal 3 2 3 2 4 4 2 4" xfId="20007" xr:uid="{00000000-0005-0000-0000-00000C4E0000}"/>
    <cellStyle name="Normal 3 2 3 2 4 4 3" xfId="20008" xr:uid="{00000000-0005-0000-0000-00000D4E0000}"/>
    <cellStyle name="Normal 3 2 3 2 4 4 3 2" xfId="20009" xr:uid="{00000000-0005-0000-0000-00000E4E0000}"/>
    <cellStyle name="Normal 3 2 3 2 4 4 3 2 2" xfId="20010" xr:uid="{00000000-0005-0000-0000-00000F4E0000}"/>
    <cellStyle name="Normal 3 2 3 2 4 4 3 3" xfId="20011" xr:uid="{00000000-0005-0000-0000-0000104E0000}"/>
    <cellStyle name="Normal 3 2 3 2 4 4 4" xfId="20012" xr:uid="{00000000-0005-0000-0000-0000114E0000}"/>
    <cellStyle name="Normal 3 2 3 2 4 4 4 2" xfId="20013" xr:uid="{00000000-0005-0000-0000-0000124E0000}"/>
    <cellStyle name="Normal 3 2 3 2 4 4 5" xfId="20014" xr:uid="{00000000-0005-0000-0000-0000134E0000}"/>
    <cellStyle name="Normal 3 2 3 2 4 5" xfId="20015" xr:uid="{00000000-0005-0000-0000-0000144E0000}"/>
    <cellStyle name="Normal 3 2 3 2 4 5 2" xfId="20016" xr:uid="{00000000-0005-0000-0000-0000154E0000}"/>
    <cellStyle name="Normal 3 2 3 2 4 5 2 2" xfId="20017" xr:uid="{00000000-0005-0000-0000-0000164E0000}"/>
    <cellStyle name="Normal 3 2 3 2 4 5 2 2 2" xfId="20018" xr:uid="{00000000-0005-0000-0000-0000174E0000}"/>
    <cellStyle name="Normal 3 2 3 2 4 5 2 3" xfId="20019" xr:uid="{00000000-0005-0000-0000-0000184E0000}"/>
    <cellStyle name="Normal 3 2 3 2 4 5 3" xfId="20020" xr:uid="{00000000-0005-0000-0000-0000194E0000}"/>
    <cellStyle name="Normal 3 2 3 2 4 5 3 2" xfId="20021" xr:uid="{00000000-0005-0000-0000-00001A4E0000}"/>
    <cellStyle name="Normal 3 2 3 2 4 5 4" xfId="20022" xr:uid="{00000000-0005-0000-0000-00001B4E0000}"/>
    <cellStyle name="Normal 3 2 3 2 4 6" xfId="20023" xr:uid="{00000000-0005-0000-0000-00001C4E0000}"/>
    <cellStyle name="Normal 3 2 3 2 4 6 2" xfId="20024" xr:uid="{00000000-0005-0000-0000-00001D4E0000}"/>
    <cellStyle name="Normal 3 2 3 2 4 6 2 2" xfId="20025" xr:uid="{00000000-0005-0000-0000-00001E4E0000}"/>
    <cellStyle name="Normal 3 2 3 2 4 6 2 2 2" xfId="20026" xr:uid="{00000000-0005-0000-0000-00001F4E0000}"/>
    <cellStyle name="Normal 3 2 3 2 4 6 2 3" xfId="20027" xr:uid="{00000000-0005-0000-0000-0000204E0000}"/>
    <cellStyle name="Normal 3 2 3 2 4 6 3" xfId="20028" xr:uid="{00000000-0005-0000-0000-0000214E0000}"/>
    <cellStyle name="Normal 3 2 3 2 4 6 3 2" xfId="20029" xr:uid="{00000000-0005-0000-0000-0000224E0000}"/>
    <cellStyle name="Normal 3 2 3 2 4 6 4" xfId="20030" xr:uid="{00000000-0005-0000-0000-0000234E0000}"/>
    <cellStyle name="Normal 3 2 3 2 4 7" xfId="20031" xr:uid="{00000000-0005-0000-0000-0000244E0000}"/>
    <cellStyle name="Normal 3 2 3 2 4 7 2" xfId="20032" xr:uid="{00000000-0005-0000-0000-0000254E0000}"/>
    <cellStyle name="Normal 3 2 3 2 4 7 2 2" xfId="20033" xr:uid="{00000000-0005-0000-0000-0000264E0000}"/>
    <cellStyle name="Normal 3 2 3 2 4 7 3" xfId="20034" xr:uid="{00000000-0005-0000-0000-0000274E0000}"/>
    <cellStyle name="Normal 3 2 3 2 4 8" xfId="20035" xr:uid="{00000000-0005-0000-0000-0000284E0000}"/>
    <cellStyle name="Normal 3 2 3 2 4 8 2" xfId="20036" xr:uid="{00000000-0005-0000-0000-0000294E0000}"/>
    <cellStyle name="Normal 3 2 3 2 4 9" xfId="20037" xr:uid="{00000000-0005-0000-0000-00002A4E0000}"/>
    <cellStyle name="Normal 3 2 3 2 4 9 2" xfId="20038" xr:uid="{00000000-0005-0000-0000-00002B4E0000}"/>
    <cellStyle name="Normal 3 2 3 2 5" xfId="20039" xr:uid="{00000000-0005-0000-0000-00002C4E0000}"/>
    <cellStyle name="Normal 3 2 3 2 5 10" xfId="20040" xr:uid="{00000000-0005-0000-0000-00002D4E0000}"/>
    <cellStyle name="Normal 3 2 3 2 5 2" xfId="20041" xr:uid="{00000000-0005-0000-0000-00002E4E0000}"/>
    <cellStyle name="Normal 3 2 3 2 5 2 2" xfId="20042" xr:uid="{00000000-0005-0000-0000-00002F4E0000}"/>
    <cellStyle name="Normal 3 2 3 2 5 2 2 2" xfId="20043" xr:uid="{00000000-0005-0000-0000-0000304E0000}"/>
    <cellStyle name="Normal 3 2 3 2 5 2 2 2 2" xfId="20044" xr:uid="{00000000-0005-0000-0000-0000314E0000}"/>
    <cellStyle name="Normal 3 2 3 2 5 2 2 2 2 2" xfId="20045" xr:uid="{00000000-0005-0000-0000-0000324E0000}"/>
    <cellStyle name="Normal 3 2 3 2 5 2 2 2 2 2 2" xfId="20046" xr:uid="{00000000-0005-0000-0000-0000334E0000}"/>
    <cellStyle name="Normal 3 2 3 2 5 2 2 2 2 2 2 2" xfId="20047" xr:uid="{00000000-0005-0000-0000-0000344E0000}"/>
    <cellStyle name="Normal 3 2 3 2 5 2 2 2 2 2 3" xfId="20048" xr:uid="{00000000-0005-0000-0000-0000354E0000}"/>
    <cellStyle name="Normal 3 2 3 2 5 2 2 2 2 3" xfId="20049" xr:uid="{00000000-0005-0000-0000-0000364E0000}"/>
    <cellStyle name="Normal 3 2 3 2 5 2 2 2 2 3 2" xfId="20050" xr:uid="{00000000-0005-0000-0000-0000374E0000}"/>
    <cellStyle name="Normal 3 2 3 2 5 2 2 2 2 4" xfId="20051" xr:uid="{00000000-0005-0000-0000-0000384E0000}"/>
    <cellStyle name="Normal 3 2 3 2 5 2 2 2 3" xfId="20052" xr:uid="{00000000-0005-0000-0000-0000394E0000}"/>
    <cellStyle name="Normal 3 2 3 2 5 2 2 2 3 2" xfId="20053" xr:uid="{00000000-0005-0000-0000-00003A4E0000}"/>
    <cellStyle name="Normal 3 2 3 2 5 2 2 2 3 2 2" xfId="20054" xr:uid="{00000000-0005-0000-0000-00003B4E0000}"/>
    <cellStyle name="Normal 3 2 3 2 5 2 2 2 3 3" xfId="20055" xr:uid="{00000000-0005-0000-0000-00003C4E0000}"/>
    <cellStyle name="Normal 3 2 3 2 5 2 2 2 4" xfId="20056" xr:uid="{00000000-0005-0000-0000-00003D4E0000}"/>
    <cellStyle name="Normal 3 2 3 2 5 2 2 2 4 2" xfId="20057" xr:uid="{00000000-0005-0000-0000-00003E4E0000}"/>
    <cellStyle name="Normal 3 2 3 2 5 2 2 2 5" xfId="20058" xr:uid="{00000000-0005-0000-0000-00003F4E0000}"/>
    <cellStyle name="Normal 3 2 3 2 5 2 2 3" xfId="20059" xr:uid="{00000000-0005-0000-0000-0000404E0000}"/>
    <cellStyle name="Normal 3 2 3 2 5 2 2 3 2" xfId="20060" xr:uid="{00000000-0005-0000-0000-0000414E0000}"/>
    <cellStyle name="Normal 3 2 3 2 5 2 2 3 2 2" xfId="20061" xr:uid="{00000000-0005-0000-0000-0000424E0000}"/>
    <cellStyle name="Normal 3 2 3 2 5 2 2 3 2 2 2" xfId="20062" xr:uid="{00000000-0005-0000-0000-0000434E0000}"/>
    <cellStyle name="Normal 3 2 3 2 5 2 2 3 2 3" xfId="20063" xr:uid="{00000000-0005-0000-0000-0000444E0000}"/>
    <cellStyle name="Normal 3 2 3 2 5 2 2 3 3" xfId="20064" xr:uid="{00000000-0005-0000-0000-0000454E0000}"/>
    <cellStyle name="Normal 3 2 3 2 5 2 2 3 3 2" xfId="20065" xr:uid="{00000000-0005-0000-0000-0000464E0000}"/>
    <cellStyle name="Normal 3 2 3 2 5 2 2 3 4" xfId="20066" xr:uid="{00000000-0005-0000-0000-0000474E0000}"/>
    <cellStyle name="Normal 3 2 3 2 5 2 2 4" xfId="20067" xr:uid="{00000000-0005-0000-0000-0000484E0000}"/>
    <cellStyle name="Normal 3 2 3 2 5 2 2 4 2" xfId="20068" xr:uid="{00000000-0005-0000-0000-0000494E0000}"/>
    <cellStyle name="Normal 3 2 3 2 5 2 2 4 2 2" xfId="20069" xr:uid="{00000000-0005-0000-0000-00004A4E0000}"/>
    <cellStyle name="Normal 3 2 3 2 5 2 2 4 2 2 2" xfId="20070" xr:uid="{00000000-0005-0000-0000-00004B4E0000}"/>
    <cellStyle name="Normal 3 2 3 2 5 2 2 4 2 3" xfId="20071" xr:uid="{00000000-0005-0000-0000-00004C4E0000}"/>
    <cellStyle name="Normal 3 2 3 2 5 2 2 4 3" xfId="20072" xr:uid="{00000000-0005-0000-0000-00004D4E0000}"/>
    <cellStyle name="Normal 3 2 3 2 5 2 2 4 3 2" xfId="20073" xr:uid="{00000000-0005-0000-0000-00004E4E0000}"/>
    <cellStyle name="Normal 3 2 3 2 5 2 2 4 4" xfId="20074" xr:uid="{00000000-0005-0000-0000-00004F4E0000}"/>
    <cellStyle name="Normal 3 2 3 2 5 2 2 5" xfId="20075" xr:uid="{00000000-0005-0000-0000-0000504E0000}"/>
    <cellStyle name="Normal 3 2 3 2 5 2 2 5 2" xfId="20076" xr:uid="{00000000-0005-0000-0000-0000514E0000}"/>
    <cellStyle name="Normal 3 2 3 2 5 2 2 5 2 2" xfId="20077" xr:uid="{00000000-0005-0000-0000-0000524E0000}"/>
    <cellStyle name="Normal 3 2 3 2 5 2 2 5 3" xfId="20078" xr:uid="{00000000-0005-0000-0000-0000534E0000}"/>
    <cellStyle name="Normal 3 2 3 2 5 2 2 6" xfId="20079" xr:uid="{00000000-0005-0000-0000-0000544E0000}"/>
    <cellStyle name="Normal 3 2 3 2 5 2 2 6 2" xfId="20080" xr:uid="{00000000-0005-0000-0000-0000554E0000}"/>
    <cellStyle name="Normal 3 2 3 2 5 2 2 7" xfId="20081" xr:uid="{00000000-0005-0000-0000-0000564E0000}"/>
    <cellStyle name="Normal 3 2 3 2 5 2 2 7 2" xfId="20082" xr:uid="{00000000-0005-0000-0000-0000574E0000}"/>
    <cellStyle name="Normal 3 2 3 2 5 2 2 8" xfId="20083" xr:uid="{00000000-0005-0000-0000-0000584E0000}"/>
    <cellStyle name="Normal 3 2 3 2 5 2 3" xfId="20084" xr:uid="{00000000-0005-0000-0000-0000594E0000}"/>
    <cellStyle name="Normal 3 2 3 2 5 2 3 2" xfId="20085" xr:uid="{00000000-0005-0000-0000-00005A4E0000}"/>
    <cellStyle name="Normal 3 2 3 2 5 2 3 2 2" xfId="20086" xr:uid="{00000000-0005-0000-0000-00005B4E0000}"/>
    <cellStyle name="Normal 3 2 3 2 5 2 3 2 2 2" xfId="20087" xr:uid="{00000000-0005-0000-0000-00005C4E0000}"/>
    <cellStyle name="Normal 3 2 3 2 5 2 3 2 2 2 2" xfId="20088" xr:uid="{00000000-0005-0000-0000-00005D4E0000}"/>
    <cellStyle name="Normal 3 2 3 2 5 2 3 2 2 3" xfId="20089" xr:uid="{00000000-0005-0000-0000-00005E4E0000}"/>
    <cellStyle name="Normal 3 2 3 2 5 2 3 2 3" xfId="20090" xr:uid="{00000000-0005-0000-0000-00005F4E0000}"/>
    <cellStyle name="Normal 3 2 3 2 5 2 3 2 3 2" xfId="20091" xr:uid="{00000000-0005-0000-0000-0000604E0000}"/>
    <cellStyle name="Normal 3 2 3 2 5 2 3 2 4" xfId="20092" xr:uid="{00000000-0005-0000-0000-0000614E0000}"/>
    <cellStyle name="Normal 3 2 3 2 5 2 3 3" xfId="20093" xr:uid="{00000000-0005-0000-0000-0000624E0000}"/>
    <cellStyle name="Normal 3 2 3 2 5 2 3 3 2" xfId="20094" xr:uid="{00000000-0005-0000-0000-0000634E0000}"/>
    <cellStyle name="Normal 3 2 3 2 5 2 3 3 2 2" xfId="20095" xr:uid="{00000000-0005-0000-0000-0000644E0000}"/>
    <cellStyle name="Normal 3 2 3 2 5 2 3 3 3" xfId="20096" xr:uid="{00000000-0005-0000-0000-0000654E0000}"/>
    <cellStyle name="Normal 3 2 3 2 5 2 3 4" xfId="20097" xr:uid="{00000000-0005-0000-0000-0000664E0000}"/>
    <cellStyle name="Normal 3 2 3 2 5 2 3 4 2" xfId="20098" xr:uid="{00000000-0005-0000-0000-0000674E0000}"/>
    <cellStyle name="Normal 3 2 3 2 5 2 3 5" xfId="20099" xr:uid="{00000000-0005-0000-0000-0000684E0000}"/>
    <cellStyle name="Normal 3 2 3 2 5 2 4" xfId="20100" xr:uid="{00000000-0005-0000-0000-0000694E0000}"/>
    <cellStyle name="Normal 3 2 3 2 5 2 4 2" xfId="20101" xr:uid="{00000000-0005-0000-0000-00006A4E0000}"/>
    <cellStyle name="Normal 3 2 3 2 5 2 4 2 2" xfId="20102" xr:uid="{00000000-0005-0000-0000-00006B4E0000}"/>
    <cellStyle name="Normal 3 2 3 2 5 2 4 2 2 2" xfId="20103" xr:uid="{00000000-0005-0000-0000-00006C4E0000}"/>
    <cellStyle name="Normal 3 2 3 2 5 2 4 2 3" xfId="20104" xr:uid="{00000000-0005-0000-0000-00006D4E0000}"/>
    <cellStyle name="Normal 3 2 3 2 5 2 4 3" xfId="20105" xr:uid="{00000000-0005-0000-0000-00006E4E0000}"/>
    <cellStyle name="Normal 3 2 3 2 5 2 4 3 2" xfId="20106" xr:uid="{00000000-0005-0000-0000-00006F4E0000}"/>
    <cellStyle name="Normal 3 2 3 2 5 2 4 4" xfId="20107" xr:uid="{00000000-0005-0000-0000-0000704E0000}"/>
    <cellStyle name="Normal 3 2 3 2 5 2 5" xfId="20108" xr:uid="{00000000-0005-0000-0000-0000714E0000}"/>
    <cellStyle name="Normal 3 2 3 2 5 2 5 2" xfId="20109" xr:uid="{00000000-0005-0000-0000-0000724E0000}"/>
    <cellStyle name="Normal 3 2 3 2 5 2 5 2 2" xfId="20110" xr:uid="{00000000-0005-0000-0000-0000734E0000}"/>
    <cellStyle name="Normal 3 2 3 2 5 2 5 2 2 2" xfId="20111" xr:uid="{00000000-0005-0000-0000-0000744E0000}"/>
    <cellStyle name="Normal 3 2 3 2 5 2 5 2 3" xfId="20112" xr:uid="{00000000-0005-0000-0000-0000754E0000}"/>
    <cellStyle name="Normal 3 2 3 2 5 2 5 3" xfId="20113" xr:uid="{00000000-0005-0000-0000-0000764E0000}"/>
    <cellStyle name="Normal 3 2 3 2 5 2 5 3 2" xfId="20114" xr:uid="{00000000-0005-0000-0000-0000774E0000}"/>
    <cellStyle name="Normal 3 2 3 2 5 2 5 4" xfId="20115" xr:uid="{00000000-0005-0000-0000-0000784E0000}"/>
    <cellStyle name="Normal 3 2 3 2 5 2 6" xfId="20116" xr:uid="{00000000-0005-0000-0000-0000794E0000}"/>
    <cellStyle name="Normal 3 2 3 2 5 2 6 2" xfId="20117" xr:uid="{00000000-0005-0000-0000-00007A4E0000}"/>
    <cellStyle name="Normal 3 2 3 2 5 2 6 2 2" xfId="20118" xr:uid="{00000000-0005-0000-0000-00007B4E0000}"/>
    <cellStyle name="Normal 3 2 3 2 5 2 6 3" xfId="20119" xr:uid="{00000000-0005-0000-0000-00007C4E0000}"/>
    <cellStyle name="Normal 3 2 3 2 5 2 7" xfId="20120" xr:uid="{00000000-0005-0000-0000-00007D4E0000}"/>
    <cellStyle name="Normal 3 2 3 2 5 2 7 2" xfId="20121" xr:uid="{00000000-0005-0000-0000-00007E4E0000}"/>
    <cellStyle name="Normal 3 2 3 2 5 2 8" xfId="20122" xr:uid="{00000000-0005-0000-0000-00007F4E0000}"/>
    <cellStyle name="Normal 3 2 3 2 5 2 8 2" xfId="20123" xr:uid="{00000000-0005-0000-0000-0000804E0000}"/>
    <cellStyle name="Normal 3 2 3 2 5 2 9" xfId="20124" xr:uid="{00000000-0005-0000-0000-0000814E0000}"/>
    <cellStyle name="Normal 3 2 3 2 5 3" xfId="20125" xr:uid="{00000000-0005-0000-0000-0000824E0000}"/>
    <cellStyle name="Normal 3 2 3 2 5 3 2" xfId="20126" xr:uid="{00000000-0005-0000-0000-0000834E0000}"/>
    <cellStyle name="Normal 3 2 3 2 5 3 2 2" xfId="20127" xr:uid="{00000000-0005-0000-0000-0000844E0000}"/>
    <cellStyle name="Normal 3 2 3 2 5 3 2 2 2" xfId="20128" xr:uid="{00000000-0005-0000-0000-0000854E0000}"/>
    <cellStyle name="Normal 3 2 3 2 5 3 2 2 2 2" xfId="20129" xr:uid="{00000000-0005-0000-0000-0000864E0000}"/>
    <cellStyle name="Normal 3 2 3 2 5 3 2 2 2 2 2" xfId="20130" xr:uid="{00000000-0005-0000-0000-0000874E0000}"/>
    <cellStyle name="Normal 3 2 3 2 5 3 2 2 2 3" xfId="20131" xr:uid="{00000000-0005-0000-0000-0000884E0000}"/>
    <cellStyle name="Normal 3 2 3 2 5 3 2 2 3" xfId="20132" xr:uid="{00000000-0005-0000-0000-0000894E0000}"/>
    <cellStyle name="Normal 3 2 3 2 5 3 2 2 3 2" xfId="20133" xr:uid="{00000000-0005-0000-0000-00008A4E0000}"/>
    <cellStyle name="Normal 3 2 3 2 5 3 2 2 4" xfId="20134" xr:uid="{00000000-0005-0000-0000-00008B4E0000}"/>
    <cellStyle name="Normal 3 2 3 2 5 3 2 3" xfId="20135" xr:uid="{00000000-0005-0000-0000-00008C4E0000}"/>
    <cellStyle name="Normal 3 2 3 2 5 3 2 3 2" xfId="20136" xr:uid="{00000000-0005-0000-0000-00008D4E0000}"/>
    <cellStyle name="Normal 3 2 3 2 5 3 2 3 2 2" xfId="20137" xr:uid="{00000000-0005-0000-0000-00008E4E0000}"/>
    <cellStyle name="Normal 3 2 3 2 5 3 2 3 3" xfId="20138" xr:uid="{00000000-0005-0000-0000-00008F4E0000}"/>
    <cellStyle name="Normal 3 2 3 2 5 3 2 4" xfId="20139" xr:uid="{00000000-0005-0000-0000-0000904E0000}"/>
    <cellStyle name="Normal 3 2 3 2 5 3 2 4 2" xfId="20140" xr:uid="{00000000-0005-0000-0000-0000914E0000}"/>
    <cellStyle name="Normal 3 2 3 2 5 3 2 5" xfId="20141" xr:uid="{00000000-0005-0000-0000-0000924E0000}"/>
    <cellStyle name="Normal 3 2 3 2 5 3 3" xfId="20142" xr:uid="{00000000-0005-0000-0000-0000934E0000}"/>
    <cellStyle name="Normal 3 2 3 2 5 3 3 2" xfId="20143" xr:uid="{00000000-0005-0000-0000-0000944E0000}"/>
    <cellStyle name="Normal 3 2 3 2 5 3 3 2 2" xfId="20144" xr:uid="{00000000-0005-0000-0000-0000954E0000}"/>
    <cellStyle name="Normal 3 2 3 2 5 3 3 2 2 2" xfId="20145" xr:uid="{00000000-0005-0000-0000-0000964E0000}"/>
    <cellStyle name="Normal 3 2 3 2 5 3 3 2 3" xfId="20146" xr:uid="{00000000-0005-0000-0000-0000974E0000}"/>
    <cellStyle name="Normal 3 2 3 2 5 3 3 3" xfId="20147" xr:uid="{00000000-0005-0000-0000-0000984E0000}"/>
    <cellStyle name="Normal 3 2 3 2 5 3 3 3 2" xfId="20148" xr:uid="{00000000-0005-0000-0000-0000994E0000}"/>
    <cellStyle name="Normal 3 2 3 2 5 3 3 4" xfId="20149" xr:uid="{00000000-0005-0000-0000-00009A4E0000}"/>
    <cellStyle name="Normal 3 2 3 2 5 3 4" xfId="20150" xr:uid="{00000000-0005-0000-0000-00009B4E0000}"/>
    <cellStyle name="Normal 3 2 3 2 5 3 4 2" xfId="20151" xr:uid="{00000000-0005-0000-0000-00009C4E0000}"/>
    <cellStyle name="Normal 3 2 3 2 5 3 4 2 2" xfId="20152" xr:uid="{00000000-0005-0000-0000-00009D4E0000}"/>
    <cellStyle name="Normal 3 2 3 2 5 3 4 2 2 2" xfId="20153" xr:uid="{00000000-0005-0000-0000-00009E4E0000}"/>
    <cellStyle name="Normal 3 2 3 2 5 3 4 2 3" xfId="20154" xr:uid="{00000000-0005-0000-0000-00009F4E0000}"/>
    <cellStyle name="Normal 3 2 3 2 5 3 4 3" xfId="20155" xr:uid="{00000000-0005-0000-0000-0000A04E0000}"/>
    <cellStyle name="Normal 3 2 3 2 5 3 4 3 2" xfId="20156" xr:uid="{00000000-0005-0000-0000-0000A14E0000}"/>
    <cellStyle name="Normal 3 2 3 2 5 3 4 4" xfId="20157" xr:uid="{00000000-0005-0000-0000-0000A24E0000}"/>
    <cellStyle name="Normal 3 2 3 2 5 3 5" xfId="20158" xr:uid="{00000000-0005-0000-0000-0000A34E0000}"/>
    <cellStyle name="Normal 3 2 3 2 5 3 5 2" xfId="20159" xr:uid="{00000000-0005-0000-0000-0000A44E0000}"/>
    <cellStyle name="Normal 3 2 3 2 5 3 5 2 2" xfId="20160" xr:uid="{00000000-0005-0000-0000-0000A54E0000}"/>
    <cellStyle name="Normal 3 2 3 2 5 3 5 3" xfId="20161" xr:uid="{00000000-0005-0000-0000-0000A64E0000}"/>
    <cellStyle name="Normal 3 2 3 2 5 3 6" xfId="20162" xr:uid="{00000000-0005-0000-0000-0000A74E0000}"/>
    <cellStyle name="Normal 3 2 3 2 5 3 6 2" xfId="20163" xr:uid="{00000000-0005-0000-0000-0000A84E0000}"/>
    <cellStyle name="Normal 3 2 3 2 5 3 7" xfId="20164" xr:uid="{00000000-0005-0000-0000-0000A94E0000}"/>
    <cellStyle name="Normal 3 2 3 2 5 3 7 2" xfId="20165" xr:uid="{00000000-0005-0000-0000-0000AA4E0000}"/>
    <cellStyle name="Normal 3 2 3 2 5 3 8" xfId="20166" xr:uid="{00000000-0005-0000-0000-0000AB4E0000}"/>
    <cellStyle name="Normal 3 2 3 2 5 4" xfId="20167" xr:uid="{00000000-0005-0000-0000-0000AC4E0000}"/>
    <cellStyle name="Normal 3 2 3 2 5 4 2" xfId="20168" xr:uid="{00000000-0005-0000-0000-0000AD4E0000}"/>
    <cellStyle name="Normal 3 2 3 2 5 4 2 2" xfId="20169" xr:uid="{00000000-0005-0000-0000-0000AE4E0000}"/>
    <cellStyle name="Normal 3 2 3 2 5 4 2 2 2" xfId="20170" xr:uid="{00000000-0005-0000-0000-0000AF4E0000}"/>
    <cellStyle name="Normal 3 2 3 2 5 4 2 2 2 2" xfId="20171" xr:uid="{00000000-0005-0000-0000-0000B04E0000}"/>
    <cellStyle name="Normal 3 2 3 2 5 4 2 2 3" xfId="20172" xr:uid="{00000000-0005-0000-0000-0000B14E0000}"/>
    <cellStyle name="Normal 3 2 3 2 5 4 2 3" xfId="20173" xr:uid="{00000000-0005-0000-0000-0000B24E0000}"/>
    <cellStyle name="Normal 3 2 3 2 5 4 2 3 2" xfId="20174" xr:uid="{00000000-0005-0000-0000-0000B34E0000}"/>
    <cellStyle name="Normal 3 2 3 2 5 4 2 4" xfId="20175" xr:uid="{00000000-0005-0000-0000-0000B44E0000}"/>
    <cellStyle name="Normal 3 2 3 2 5 4 3" xfId="20176" xr:uid="{00000000-0005-0000-0000-0000B54E0000}"/>
    <cellStyle name="Normal 3 2 3 2 5 4 3 2" xfId="20177" xr:uid="{00000000-0005-0000-0000-0000B64E0000}"/>
    <cellStyle name="Normal 3 2 3 2 5 4 3 2 2" xfId="20178" xr:uid="{00000000-0005-0000-0000-0000B74E0000}"/>
    <cellStyle name="Normal 3 2 3 2 5 4 3 3" xfId="20179" xr:uid="{00000000-0005-0000-0000-0000B84E0000}"/>
    <cellStyle name="Normal 3 2 3 2 5 4 4" xfId="20180" xr:uid="{00000000-0005-0000-0000-0000B94E0000}"/>
    <cellStyle name="Normal 3 2 3 2 5 4 4 2" xfId="20181" xr:uid="{00000000-0005-0000-0000-0000BA4E0000}"/>
    <cellStyle name="Normal 3 2 3 2 5 4 5" xfId="20182" xr:uid="{00000000-0005-0000-0000-0000BB4E0000}"/>
    <cellStyle name="Normal 3 2 3 2 5 5" xfId="20183" xr:uid="{00000000-0005-0000-0000-0000BC4E0000}"/>
    <cellStyle name="Normal 3 2 3 2 5 5 2" xfId="20184" xr:uid="{00000000-0005-0000-0000-0000BD4E0000}"/>
    <cellStyle name="Normal 3 2 3 2 5 5 2 2" xfId="20185" xr:uid="{00000000-0005-0000-0000-0000BE4E0000}"/>
    <cellStyle name="Normal 3 2 3 2 5 5 2 2 2" xfId="20186" xr:uid="{00000000-0005-0000-0000-0000BF4E0000}"/>
    <cellStyle name="Normal 3 2 3 2 5 5 2 3" xfId="20187" xr:uid="{00000000-0005-0000-0000-0000C04E0000}"/>
    <cellStyle name="Normal 3 2 3 2 5 5 3" xfId="20188" xr:uid="{00000000-0005-0000-0000-0000C14E0000}"/>
    <cellStyle name="Normal 3 2 3 2 5 5 3 2" xfId="20189" xr:uid="{00000000-0005-0000-0000-0000C24E0000}"/>
    <cellStyle name="Normal 3 2 3 2 5 5 4" xfId="20190" xr:uid="{00000000-0005-0000-0000-0000C34E0000}"/>
    <cellStyle name="Normal 3 2 3 2 5 6" xfId="20191" xr:uid="{00000000-0005-0000-0000-0000C44E0000}"/>
    <cellStyle name="Normal 3 2 3 2 5 6 2" xfId="20192" xr:uid="{00000000-0005-0000-0000-0000C54E0000}"/>
    <cellStyle name="Normal 3 2 3 2 5 6 2 2" xfId="20193" xr:uid="{00000000-0005-0000-0000-0000C64E0000}"/>
    <cellStyle name="Normal 3 2 3 2 5 6 2 2 2" xfId="20194" xr:uid="{00000000-0005-0000-0000-0000C74E0000}"/>
    <cellStyle name="Normal 3 2 3 2 5 6 2 3" xfId="20195" xr:uid="{00000000-0005-0000-0000-0000C84E0000}"/>
    <cellStyle name="Normal 3 2 3 2 5 6 3" xfId="20196" xr:uid="{00000000-0005-0000-0000-0000C94E0000}"/>
    <cellStyle name="Normal 3 2 3 2 5 6 3 2" xfId="20197" xr:uid="{00000000-0005-0000-0000-0000CA4E0000}"/>
    <cellStyle name="Normal 3 2 3 2 5 6 4" xfId="20198" xr:uid="{00000000-0005-0000-0000-0000CB4E0000}"/>
    <cellStyle name="Normal 3 2 3 2 5 7" xfId="20199" xr:uid="{00000000-0005-0000-0000-0000CC4E0000}"/>
    <cellStyle name="Normal 3 2 3 2 5 7 2" xfId="20200" xr:uid="{00000000-0005-0000-0000-0000CD4E0000}"/>
    <cellStyle name="Normal 3 2 3 2 5 7 2 2" xfId="20201" xr:uid="{00000000-0005-0000-0000-0000CE4E0000}"/>
    <cellStyle name="Normal 3 2 3 2 5 7 3" xfId="20202" xr:uid="{00000000-0005-0000-0000-0000CF4E0000}"/>
    <cellStyle name="Normal 3 2 3 2 5 8" xfId="20203" xr:uid="{00000000-0005-0000-0000-0000D04E0000}"/>
    <cellStyle name="Normal 3 2 3 2 5 8 2" xfId="20204" xr:uid="{00000000-0005-0000-0000-0000D14E0000}"/>
    <cellStyle name="Normal 3 2 3 2 5 9" xfId="20205" xr:uid="{00000000-0005-0000-0000-0000D24E0000}"/>
    <cellStyle name="Normal 3 2 3 2 5 9 2" xfId="20206" xr:uid="{00000000-0005-0000-0000-0000D34E0000}"/>
    <cellStyle name="Normal 3 2 3 2 6" xfId="20207" xr:uid="{00000000-0005-0000-0000-0000D44E0000}"/>
    <cellStyle name="Normal 3 2 3 2 6 2" xfId="20208" xr:uid="{00000000-0005-0000-0000-0000D54E0000}"/>
    <cellStyle name="Normal 3 2 3 2 6 2 2" xfId="20209" xr:uid="{00000000-0005-0000-0000-0000D64E0000}"/>
    <cellStyle name="Normal 3 2 3 2 6 2 2 2" xfId="20210" xr:uid="{00000000-0005-0000-0000-0000D74E0000}"/>
    <cellStyle name="Normal 3 2 3 2 6 2 2 2 2" xfId="20211" xr:uid="{00000000-0005-0000-0000-0000D84E0000}"/>
    <cellStyle name="Normal 3 2 3 2 6 2 2 2 2 2" xfId="20212" xr:uid="{00000000-0005-0000-0000-0000D94E0000}"/>
    <cellStyle name="Normal 3 2 3 2 6 2 2 2 2 2 2" xfId="20213" xr:uid="{00000000-0005-0000-0000-0000DA4E0000}"/>
    <cellStyle name="Normal 3 2 3 2 6 2 2 2 2 3" xfId="20214" xr:uid="{00000000-0005-0000-0000-0000DB4E0000}"/>
    <cellStyle name="Normal 3 2 3 2 6 2 2 2 3" xfId="20215" xr:uid="{00000000-0005-0000-0000-0000DC4E0000}"/>
    <cellStyle name="Normal 3 2 3 2 6 2 2 2 3 2" xfId="20216" xr:uid="{00000000-0005-0000-0000-0000DD4E0000}"/>
    <cellStyle name="Normal 3 2 3 2 6 2 2 2 4" xfId="20217" xr:uid="{00000000-0005-0000-0000-0000DE4E0000}"/>
    <cellStyle name="Normal 3 2 3 2 6 2 2 3" xfId="20218" xr:uid="{00000000-0005-0000-0000-0000DF4E0000}"/>
    <cellStyle name="Normal 3 2 3 2 6 2 2 3 2" xfId="20219" xr:uid="{00000000-0005-0000-0000-0000E04E0000}"/>
    <cellStyle name="Normal 3 2 3 2 6 2 2 3 2 2" xfId="20220" xr:uid="{00000000-0005-0000-0000-0000E14E0000}"/>
    <cellStyle name="Normal 3 2 3 2 6 2 2 3 3" xfId="20221" xr:uid="{00000000-0005-0000-0000-0000E24E0000}"/>
    <cellStyle name="Normal 3 2 3 2 6 2 2 4" xfId="20222" xr:uid="{00000000-0005-0000-0000-0000E34E0000}"/>
    <cellStyle name="Normal 3 2 3 2 6 2 2 4 2" xfId="20223" xr:uid="{00000000-0005-0000-0000-0000E44E0000}"/>
    <cellStyle name="Normal 3 2 3 2 6 2 2 5" xfId="20224" xr:uid="{00000000-0005-0000-0000-0000E54E0000}"/>
    <cellStyle name="Normal 3 2 3 2 6 2 3" xfId="20225" xr:uid="{00000000-0005-0000-0000-0000E64E0000}"/>
    <cellStyle name="Normal 3 2 3 2 6 2 3 2" xfId="20226" xr:uid="{00000000-0005-0000-0000-0000E74E0000}"/>
    <cellStyle name="Normal 3 2 3 2 6 2 3 2 2" xfId="20227" xr:uid="{00000000-0005-0000-0000-0000E84E0000}"/>
    <cellStyle name="Normal 3 2 3 2 6 2 3 2 2 2" xfId="20228" xr:uid="{00000000-0005-0000-0000-0000E94E0000}"/>
    <cellStyle name="Normal 3 2 3 2 6 2 3 2 3" xfId="20229" xr:uid="{00000000-0005-0000-0000-0000EA4E0000}"/>
    <cellStyle name="Normal 3 2 3 2 6 2 3 3" xfId="20230" xr:uid="{00000000-0005-0000-0000-0000EB4E0000}"/>
    <cellStyle name="Normal 3 2 3 2 6 2 3 3 2" xfId="20231" xr:uid="{00000000-0005-0000-0000-0000EC4E0000}"/>
    <cellStyle name="Normal 3 2 3 2 6 2 3 4" xfId="20232" xr:uid="{00000000-0005-0000-0000-0000ED4E0000}"/>
    <cellStyle name="Normal 3 2 3 2 6 2 4" xfId="20233" xr:uid="{00000000-0005-0000-0000-0000EE4E0000}"/>
    <cellStyle name="Normal 3 2 3 2 6 2 4 2" xfId="20234" xr:uid="{00000000-0005-0000-0000-0000EF4E0000}"/>
    <cellStyle name="Normal 3 2 3 2 6 2 4 2 2" xfId="20235" xr:uid="{00000000-0005-0000-0000-0000F04E0000}"/>
    <cellStyle name="Normal 3 2 3 2 6 2 4 2 2 2" xfId="20236" xr:uid="{00000000-0005-0000-0000-0000F14E0000}"/>
    <cellStyle name="Normal 3 2 3 2 6 2 4 2 3" xfId="20237" xr:uid="{00000000-0005-0000-0000-0000F24E0000}"/>
    <cellStyle name="Normal 3 2 3 2 6 2 4 3" xfId="20238" xr:uid="{00000000-0005-0000-0000-0000F34E0000}"/>
    <cellStyle name="Normal 3 2 3 2 6 2 4 3 2" xfId="20239" xr:uid="{00000000-0005-0000-0000-0000F44E0000}"/>
    <cellStyle name="Normal 3 2 3 2 6 2 4 4" xfId="20240" xr:uid="{00000000-0005-0000-0000-0000F54E0000}"/>
    <cellStyle name="Normal 3 2 3 2 6 2 5" xfId="20241" xr:uid="{00000000-0005-0000-0000-0000F64E0000}"/>
    <cellStyle name="Normal 3 2 3 2 6 2 5 2" xfId="20242" xr:uid="{00000000-0005-0000-0000-0000F74E0000}"/>
    <cellStyle name="Normal 3 2 3 2 6 2 5 2 2" xfId="20243" xr:uid="{00000000-0005-0000-0000-0000F84E0000}"/>
    <cellStyle name="Normal 3 2 3 2 6 2 5 3" xfId="20244" xr:uid="{00000000-0005-0000-0000-0000F94E0000}"/>
    <cellStyle name="Normal 3 2 3 2 6 2 6" xfId="20245" xr:uid="{00000000-0005-0000-0000-0000FA4E0000}"/>
    <cellStyle name="Normal 3 2 3 2 6 2 6 2" xfId="20246" xr:uid="{00000000-0005-0000-0000-0000FB4E0000}"/>
    <cellStyle name="Normal 3 2 3 2 6 2 7" xfId="20247" xr:uid="{00000000-0005-0000-0000-0000FC4E0000}"/>
    <cellStyle name="Normal 3 2 3 2 6 2 7 2" xfId="20248" xr:uid="{00000000-0005-0000-0000-0000FD4E0000}"/>
    <cellStyle name="Normal 3 2 3 2 6 2 8" xfId="20249" xr:uid="{00000000-0005-0000-0000-0000FE4E0000}"/>
    <cellStyle name="Normal 3 2 3 2 6 3" xfId="20250" xr:uid="{00000000-0005-0000-0000-0000FF4E0000}"/>
    <cellStyle name="Normal 3 2 3 2 6 3 2" xfId="20251" xr:uid="{00000000-0005-0000-0000-0000004F0000}"/>
    <cellStyle name="Normal 3 2 3 2 6 3 2 2" xfId="20252" xr:uid="{00000000-0005-0000-0000-0000014F0000}"/>
    <cellStyle name="Normal 3 2 3 2 6 3 2 2 2" xfId="20253" xr:uid="{00000000-0005-0000-0000-0000024F0000}"/>
    <cellStyle name="Normal 3 2 3 2 6 3 2 2 2 2" xfId="20254" xr:uid="{00000000-0005-0000-0000-0000034F0000}"/>
    <cellStyle name="Normal 3 2 3 2 6 3 2 2 3" xfId="20255" xr:uid="{00000000-0005-0000-0000-0000044F0000}"/>
    <cellStyle name="Normal 3 2 3 2 6 3 2 3" xfId="20256" xr:uid="{00000000-0005-0000-0000-0000054F0000}"/>
    <cellStyle name="Normal 3 2 3 2 6 3 2 3 2" xfId="20257" xr:uid="{00000000-0005-0000-0000-0000064F0000}"/>
    <cellStyle name="Normal 3 2 3 2 6 3 2 4" xfId="20258" xr:uid="{00000000-0005-0000-0000-0000074F0000}"/>
    <cellStyle name="Normal 3 2 3 2 6 3 3" xfId="20259" xr:uid="{00000000-0005-0000-0000-0000084F0000}"/>
    <cellStyle name="Normal 3 2 3 2 6 3 3 2" xfId="20260" xr:uid="{00000000-0005-0000-0000-0000094F0000}"/>
    <cellStyle name="Normal 3 2 3 2 6 3 3 2 2" xfId="20261" xr:uid="{00000000-0005-0000-0000-00000A4F0000}"/>
    <cellStyle name="Normal 3 2 3 2 6 3 3 3" xfId="20262" xr:uid="{00000000-0005-0000-0000-00000B4F0000}"/>
    <cellStyle name="Normal 3 2 3 2 6 3 4" xfId="20263" xr:uid="{00000000-0005-0000-0000-00000C4F0000}"/>
    <cellStyle name="Normal 3 2 3 2 6 3 4 2" xfId="20264" xr:uid="{00000000-0005-0000-0000-00000D4F0000}"/>
    <cellStyle name="Normal 3 2 3 2 6 3 5" xfId="20265" xr:uid="{00000000-0005-0000-0000-00000E4F0000}"/>
    <cellStyle name="Normal 3 2 3 2 6 4" xfId="20266" xr:uid="{00000000-0005-0000-0000-00000F4F0000}"/>
    <cellStyle name="Normal 3 2 3 2 6 4 2" xfId="20267" xr:uid="{00000000-0005-0000-0000-0000104F0000}"/>
    <cellStyle name="Normal 3 2 3 2 6 4 2 2" xfId="20268" xr:uid="{00000000-0005-0000-0000-0000114F0000}"/>
    <cellStyle name="Normal 3 2 3 2 6 4 2 2 2" xfId="20269" xr:uid="{00000000-0005-0000-0000-0000124F0000}"/>
    <cellStyle name="Normal 3 2 3 2 6 4 2 3" xfId="20270" xr:uid="{00000000-0005-0000-0000-0000134F0000}"/>
    <cellStyle name="Normal 3 2 3 2 6 4 3" xfId="20271" xr:uid="{00000000-0005-0000-0000-0000144F0000}"/>
    <cellStyle name="Normal 3 2 3 2 6 4 3 2" xfId="20272" xr:uid="{00000000-0005-0000-0000-0000154F0000}"/>
    <cellStyle name="Normal 3 2 3 2 6 4 4" xfId="20273" xr:uid="{00000000-0005-0000-0000-0000164F0000}"/>
    <cellStyle name="Normal 3 2 3 2 6 5" xfId="20274" xr:uid="{00000000-0005-0000-0000-0000174F0000}"/>
    <cellStyle name="Normal 3 2 3 2 6 5 2" xfId="20275" xr:uid="{00000000-0005-0000-0000-0000184F0000}"/>
    <cellStyle name="Normal 3 2 3 2 6 5 2 2" xfId="20276" xr:uid="{00000000-0005-0000-0000-0000194F0000}"/>
    <cellStyle name="Normal 3 2 3 2 6 5 2 2 2" xfId="20277" xr:uid="{00000000-0005-0000-0000-00001A4F0000}"/>
    <cellStyle name="Normal 3 2 3 2 6 5 2 3" xfId="20278" xr:uid="{00000000-0005-0000-0000-00001B4F0000}"/>
    <cellStyle name="Normal 3 2 3 2 6 5 3" xfId="20279" xr:uid="{00000000-0005-0000-0000-00001C4F0000}"/>
    <cellStyle name="Normal 3 2 3 2 6 5 3 2" xfId="20280" xr:uid="{00000000-0005-0000-0000-00001D4F0000}"/>
    <cellStyle name="Normal 3 2 3 2 6 5 4" xfId="20281" xr:uid="{00000000-0005-0000-0000-00001E4F0000}"/>
    <cellStyle name="Normal 3 2 3 2 6 6" xfId="20282" xr:uid="{00000000-0005-0000-0000-00001F4F0000}"/>
    <cellStyle name="Normal 3 2 3 2 6 6 2" xfId="20283" xr:uid="{00000000-0005-0000-0000-0000204F0000}"/>
    <cellStyle name="Normal 3 2 3 2 6 6 2 2" xfId="20284" xr:uid="{00000000-0005-0000-0000-0000214F0000}"/>
    <cellStyle name="Normal 3 2 3 2 6 6 3" xfId="20285" xr:uid="{00000000-0005-0000-0000-0000224F0000}"/>
    <cellStyle name="Normal 3 2 3 2 6 7" xfId="20286" xr:uid="{00000000-0005-0000-0000-0000234F0000}"/>
    <cellStyle name="Normal 3 2 3 2 6 7 2" xfId="20287" xr:uid="{00000000-0005-0000-0000-0000244F0000}"/>
    <cellStyle name="Normal 3 2 3 2 6 8" xfId="20288" xr:uid="{00000000-0005-0000-0000-0000254F0000}"/>
    <cellStyle name="Normal 3 2 3 2 6 8 2" xfId="20289" xr:uid="{00000000-0005-0000-0000-0000264F0000}"/>
    <cellStyle name="Normal 3 2 3 2 6 9" xfId="20290" xr:uid="{00000000-0005-0000-0000-0000274F0000}"/>
    <cellStyle name="Normal 3 2 3 2 7" xfId="20291" xr:uid="{00000000-0005-0000-0000-0000284F0000}"/>
    <cellStyle name="Normal 3 2 3 2 7 2" xfId="20292" xr:uid="{00000000-0005-0000-0000-0000294F0000}"/>
    <cellStyle name="Normal 3 2 3 2 7 2 2" xfId="20293" xr:uid="{00000000-0005-0000-0000-00002A4F0000}"/>
    <cellStyle name="Normal 3 2 3 2 7 2 2 2" xfId="20294" xr:uid="{00000000-0005-0000-0000-00002B4F0000}"/>
    <cellStyle name="Normal 3 2 3 2 7 2 2 2 2" xfId="20295" xr:uid="{00000000-0005-0000-0000-00002C4F0000}"/>
    <cellStyle name="Normal 3 2 3 2 7 2 2 2 2 2" xfId="20296" xr:uid="{00000000-0005-0000-0000-00002D4F0000}"/>
    <cellStyle name="Normal 3 2 3 2 7 2 2 2 3" xfId="20297" xr:uid="{00000000-0005-0000-0000-00002E4F0000}"/>
    <cellStyle name="Normal 3 2 3 2 7 2 2 3" xfId="20298" xr:uid="{00000000-0005-0000-0000-00002F4F0000}"/>
    <cellStyle name="Normal 3 2 3 2 7 2 2 3 2" xfId="20299" xr:uid="{00000000-0005-0000-0000-0000304F0000}"/>
    <cellStyle name="Normal 3 2 3 2 7 2 2 4" xfId="20300" xr:uid="{00000000-0005-0000-0000-0000314F0000}"/>
    <cellStyle name="Normal 3 2 3 2 7 2 3" xfId="20301" xr:uid="{00000000-0005-0000-0000-0000324F0000}"/>
    <cellStyle name="Normal 3 2 3 2 7 2 3 2" xfId="20302" xr:uid="{00000000-0005-0000-0000-0000334F0000}"/>
    <cellStyle name="Normal 3 2 3 2 7 2 3 2 2" xfId="20303" xr:uid="{00000000-0005-0000-0000-0000344F0000}"/>
    <cellStyle name="Normal 3 2 3 2 7 2 3 3" xfId="20304" xr:uid="{00000000-0005-0000-0000-0000354F0000}"/>
    <cellStyle name="Normal 3 2 3 2 7 2 4" xfId="20305" xr:uid="{00000000-0005-0000-0000-0000364F0000}"/>
    <cellStyle name="Normal 3 2 3 2 7 2 4 2" xfId="20306" xr:uid="{00000000-0005-0000-0000-0000374F0000}"/>
    <cellStyle name="Normal 3 2 3 2 7 2 5" xfId="20307" xr:uid="{00000000-0005-0000-0000-0000384F0000}"/>
    <cellStyle name="Normal 3 2 3 2 7 3" xfId="20308" xr:uid="{00000000-0005-0000-0000-0000394F0000}"/>
    <cellStyle name="Normal 3 2 3 2 7 3 2" xfId="20309" xr:uid="{00000000-0005-0000-0000-00003A4F0000}"/>
    <cellStyle name="Normal 3 2 3 2 7 3 2 2" xfId="20310" xr:uid="{00000000-0005-0000-0000-00003B4F0000}"/>
    <cellStyle name="Normal 3 2 3 2 7 3 2 2 2" xfId="20311" xr:uid="{00000000-0005-0000-0000-00003C4F0000}"/>
    <cellStyle name="Normal 3 2 3 2 7 3 2 3" xfId="20312" xr:uid="{00000000-0005-0000-0000-00003D4F0000}"/>
    <cellStyle name="Normal 3 2 3 2 7 3 3" xfId="20313" xr:uid="{00000000-0005-0000-0000-00003E4F0000}"/>
    <cellStyle name="Normal 3 2 3 2 7 3 3 2" xfId="20314" xr:uid="{00000000-0005-0000-0000-00003F4F0000}"/>
    <cellStyle name="Normal 3 2 3 2 7 3 4" xfId="20315" xr:uid="{00000000-0005-0000-0000-0000404F0000}"/>
    <cellStyle name="Normal 3 2 3 2 7 4" xfId="20316" xr:uid="{00000000-0005-0000-0000-0000414F0000}"/>
    <cellStyle name="Normal 3 2 3 2 7 4 2" xfId="20317" xr:uid="{00000000-0005-0000-0000-0000424F0000}"/>
    <cellStyle name="Normal 3 2 3 2 7 4 2 2" xfId="20318" xr:uid="{00000000-0005-0000-0000-0000434F0000}"/>
    <cellStyle name="Normal 3 2 3 2 7 4 2 2 2" xfId="20319" xr:uid="{00000000-0005-0000-0000-0000444F0000}"/>
    <cellStyle name="Normal 3 2 3 2 7 4 2 3" xfId="20320" xr:uid="{00000000-0005-0000-0000-0000454F0000}"/>
    <cellStyle name="Normal 3 2 3 2 7 4 3" xfId="20321" xr:uid="{00000000-0005-0000-0000-0000464F0000}"/>
    <cellStyle name="Normal 3 2 3 2 7 4 3 2" xfId="20322" xr:uid="{00000000-0005-0000-0000-0000474F0000}"/>
    <cellStyle name="Normal 3 2 3 2 7 4 4" xfId="20323" xr:uid="{00000000-0005-0000-0000-0000484F0000}"/>
    <cellStyle name="Normal 3 2 3 2 7 5" xfId="20324" xr:uid="{00000000-0005-0000-0000-0000494F0000}"/>
    <cellStyle name="Normal 3 2 3 2 7 5 2" xfId="20325" xr:uid="{00000000-0005-0000-0000-00004A4F0000}"/>
    <cellStyle name="Normal 3 2 3 2 7 5 2 2" xfId="20326" xr:uid="{00000000-0005-0000-0000-00004B4F0000}"/>
    <cellStyle name="Normal 3 2 3 2 7 5 3" xfId="20327" xr:uid="{00000000-0005-0000-0000-00004C4F0000}"/>
    <cellStyle name="Normal 3 2 3 2 7 6" xfId="20328" xr:uid="{00000000-0005-0000-0000-00004D4F0000}"/>
    <cellStyle name="Normal 3 2 3 2 7 6 2" xfId="20329" xr:uid="{00000000-0005-0000-0000-00004E4F0000}"/>
    <cellStyle name="Normal 3 2 3 2 7 7" xfId="20330" xr:uid="{00000000-0005-0000-0000-00004F4F0000}"/>
    <cellStyle name="Normal 3 2 3 2 7 7 2" xfId="20331" xr:uid="{00000000-0005-0000-0000-0000504F0000}"/>
    <cellStyle name="Normal 3 2 3 2 7 8" xfId="20332" xr:uid="{00000000-0005-0000-0000-0000514F0000}"/>
    <cellStyle name="Normal 3 2 3 2 8" xfId="20333" xr:uid="{00000000-0005-0000-0000-0000524F0000}"/>
    <cellStyle name="Normal 3 2 3 2 8 2" xfId="20334" xr:uid="{00000000-0005-0000-0000-0000534F0000}"/>
    <cellStyle name="Normal 3 2 3 2 8 2 2" xfId="20335" xr:uid="{00000000-0005-0000-0000-0000544F0000}"/>
    <cellStyle name="Normal 3 2 3 2 8 2 2 2" xfId="20336" xr:uid="{00000000-0005-0000-0000-0000554F0000}"/>
    <cellStyle name="Normal 3 2 3 2 8 2 2 2 2" xfId="20337" xr:uid="{00000000-0005-0000-0000-0000564F0000}"/>
    <cellStyle name="Normal 3 2 3 2 8 2 2 2 2 2" xfId="20338" xr:uid="{00000000-0005-0000-0000-0000574F0000}"/>
    <cellStyle name="Normal 3 2 3 2 8 2 2 2 3" xfId="20339" xr:uid="{00000000-0005-0000-0000-0000584F0000}"/>
    <cellStyle name="Normal 3 2 3 2 8 2 2 3" xfId="20340" xr:uid="{00000000-0005-0000-0000-0000594F0000}"/>
    <cellStyle name="Normal 3 2 3 2 8 2 2 3 2" xfId="20341" xr:uid="{00000000-0005-0000-0000-00005A4F0000}"/>
    <cellStyle name="Normal 3 2 3 2 8 2 2 4" xfId="20342" xr:uid="{00000000-0005-0000-0000-00005B4F0000}"/>
    <cellStyle name="Normal 3 2 3 2 8 2 3" xfId="20343" xr:uid="{00000000-0005-0000-0000-00005C4F0000}"/>
    <cellStyle name="Normal 3 2 3 2 8 2 3 2" xfId="20344" xr:uid="{00000000-0005-0000-0000-00005D4F0000}"/>
    <cellStyle name="Normal 3 2 3 2 8 2 3 2 2" xfId="20345" xr:uid="{00000000-0005-0000-0000-00005E4F0000}"/>
    <cellStyle name="Normal 3 2 3 2 8 2 3 3" xfId="20346" xr:uid="{00000000-0005-0000-0000-00005F4F0000}"/>
    <cellStyle name="Normal 3 2 3 2 8 2 4" xfId="20347" xr:uid="{00000000-0005-0000-0000-0000604F0000}"/>
    <cellStyle name="Normal 3 2 3 2 8 2 4 2" xfId="20348" xr:uid="{00000000-0005-0000-0000-0000614F0000}"/>
    <cellStyle name="Normal 3 2 3 2 8 2 5" xfId="20349" xr:uid="{00000000-0005-0000-0000-0000624F0000}"/>
    <cellStyle name="Normal 3 2 3 2 8 3" xfId="20350" xr:uid="{00000000-0005-0000-0000-0000634F0000}"/>
    <cellStyle name="Normal 3 2 3 2 8 3 2" xfId="20351" xr:uid="{00000000-0005-0000-0000-0000644F0000}"/>
    <cellStyle name="Normal 3 2 3 2 8 3 2 2" xfId="20352" xr:uid="{00000000-0005-0000-0000-0000654F0000}"/>
    <cellStyle name="Normal 3 2 3 2 8 3 2 2 2" xfId="20353" xr:uid="{00000000-0005-0000-0000-0000664F0000}"/>
    <cellStyle name="Normal 3 2 3 2 8 3 2 3" xfId="20354" xr:uid="{00000000-0005-0000-0000-0000674F0000}"/>
    <cellStyle name="Normal 3 2 3 2 8 3 3" xfId="20355" xr:uid="{00000000-0005-0000-0000-0000684F0000}"/>
    <cellStyle name="Normal 3 2 3 2 8 3 3 2" xfId="20356" xr:uid="{00000000-0005-0000-0000-0000694F0000}"/>
    <cellStyle name="Normal 3 2 3 2 8 3 4" xfId="20357" xr:uid="{00000000-0005-0000-0000-00006A4F0000}"/>
    <cellStyle name="Normal 3 2 3 2 8 4" xfId="20358" xr:uid="{00000000-0005-0000-0000-00006B4F0000}"/>
    <cellStyle name="Normal 3 2 3 2 8 4 2" xfId="20359" xr:uid="{00000000-0005-0000-0000-00006C4F0000}"/>
    <cellStyle name="Normal 3 2 3 2 8 4 2 2" xfId="20360" xr:uid="{00000000-0005-0000-0000-00006D4F0000}"/>
    <cellStyle name="Normal 3 2 3 2 8 4 2 2 2" xfId="20361" xr:uid="{00000000-0005-0000-0000-00006E4F0000}"/>
    <cellStyle name="Normal 3 2 3 2 8 4 2 3" xfId="20362" xr:uid="{00000000-0005-0000-0000-00006F4F0000}"/>
    <cellStyle name="Normal 3 2 3 2 8 4 3" xfId="20363" xr:uid="{00000000-0005-0000-0000-0000704F0000}"/>
    <cellStyle name="Normal 3 2 3 2 8 4 3 2" xfId="20364" xr:uid="{00000000-0005-0000-0000-0000714F0000}"/>
    <cellStyle name="Normal 3 2 3 2 8 4 4" xfId="20365" xr:uid="{00000000-0005-0000-0000-0000724F0000}"/>
    <cellStyle name="Normal 3 2 3 2 8 5" xfId="20366" xr:uid="{00000000-0005-0000-0000-0000734F0000}"/>
    <cellStyle name="Normal 3 2 3 2 8 5 2" xfId="20367" xr:uid="{00000000-0005-0000-0000-0000744F0000}"/>
    <cellStyle name="Normal 3 2 3 2 8 5 2 2" xfId="20368" xr:uid="{00000000-0005-0000-0000-0000754F0000}"/>
    <cellStyle name="Normal 3 2 3 2 8 5 3" xfId="20369" xr:uid="{00000000-0005-0000-0000-0000764F0000}"/>
    <cellStyle name="Normal 3 2 3 2 8 6" xfId="20370" xr:uid="{00000000-0005-0000-0000-0000774F0000}"/>
    <cellStyle name="Normal 3 2 3 2 8 6 2" xfId="20371" xr:uid="{00000000-0005-0000-0000-0000784F0000}"/>
    <cellStyle name="Normal 3 2 3 2 8 7" xfId="20372" xr:uid="{00000000-0005-0000-0000-0000794F0000}"/>
    <cellStyle name="Normal 3 2 3 2 8 7 2" xfId="20373" xr:uid="{00000000-0005-0000-0000-00007A4F0000}"/>
    <cellStyle name="Normal 3 2 3 2 8 8" xfId="20374" xr:uid="{00000000-0005-0000-0000-00007B4F0000}"/>
    <cellStyle name="Normal 3 2 3 2 9" xfId="20375" xr:uid="{00000000-0005-0000-0000-00007C4F0000}"/>
    <cellStyle name="Normal 3 2 3 2 9 2" xfId="20376" xr:uid="{00000000-0005-0000-0000-00007D4F0000}"/>
    <cellStyle name="Normal 3 2 3 2 9 2 2" xfId="20377" xr:uid="{00000000-0005-0000-0000-00007E4F0000}"/>
    <cellStyle name="Normal 3 2 3 2 9 2 2 2" xfId="20378" xr:uid="{00000000-0005-0000-0000-00007F4F0000}"/>
    <cellStyle name="Normal 3 2 3 2 9 2 2 2 2" xfId="20379" xr:uid="{00000000-0005-0000-0000-0000804F0000}"/>
    <cellStyle name="Normal 3 2 3 2 9 2 2 2 2 2" xfId="20380" xr:uid="{00000000-0005-0000-0000-0000814F0000}"/>
    <cellStyle name="Normal 3 2 3 2 9 2 2 2 3" xfId="20381" xr:uid="{00000000-0005-0000-0000-0000824F0000}"/>
    <cellStyle name="Normal 3 2 3 2 9 2 2 3" xfId="20382" xr:uid="{00000000-0005-0000-0000-0000834F0000}"/>
    <cellStyle name="Normal 3 2 3 2 9 2 2 3 2" xfId="20383" xr:uid="{00000000-0005-0000-0000-0000844F0000}"/>
    <cellStyle name="Normal 3 2 3 2 9 2 2 4" xfId="20384" xr:uid="{00000000-0005-0000-0000-0000854F0000}"/>
    <cellStyle name="Normal 3 2 3 2 9 2 3" xfId="20385" xr:uid="{00000000-0005-0000-0000-0000864F0000}"/>
    <cellStyle name="Normal 3 2 3 2 9 2 3 2" xfId="20386" xr:uid="{00000000-0005-0000-0000-0000874F0000}"/>
    <cellStyle name="Normal 3 2 3 2 9 2 3 2 2" xfId="20387" xr:uid="{00000000-0005-0000-0000-0000884F0000}"/>
    <cellStyle name="Normal 3 2 3 2 9 2 3 3" xfId="20388" xr:uid="{00000000-0005-0000-0000-0000894F0000}"/>
    <cellStyle name="Normal 3 2 3 2 9 2 4" xfId="20389" xr:uid="{00000000-0005-0000-0000-00008A4F0000}"/>
    <cellStyle name="Normal 3 2 3 2 9 2 4 2" xfId="20390" xr:uid="{00000000-0005-0000-0000-00008B4F0000}"/>
    <cellStyle name="Normal 3 2 3 2 9 2 5" xfId="20391" xr:uid="{00000000-0005-0000-0000-00008C4F0000}"/>
    <cellStyle name="Normal 3 2 3 2 9 3" xfId="20392" xr:uid="{00000000-0005-0000-0000-00008D4F0000}"/>
    <cellStyle name="Normal 3 2 3 2 9 3 2" xfId="20393" xr:uid="{00000000-0005-0000-0000-00008E4F0000}"/>
    <cellStyle name="Normal 3 2 3 2 9 3 2 2" xfId="20394" xr:uid="{00000000-0005-0000-0000-00008F4F0000}"/>
    <cellStyle name="Normal 3 2 3 2 9 3 2 2 2" xfId="20395" xr:uid="{00000000-0005-0000-0000-0000904F0000}"/>
    <cellStyle name="Normal 3 2 3 2 9 3 2 3" xfId="20396" xr:uid="{00000000-0005-0000-0000-0000914F0000}"/>
    <cellStyle name="Normal 3 2 3 2 9 3 3" xfId="20397" xr:uid="{00000000-0005-0000-0000-0000924F0000}"/>
    <cellStyle name="Normal 3 2 3 2 9 3 3 2" xfId="20398" xr:uid="{00000000-0005-0000-0000-0000934F0000}"/>
    <cellStyle name="Normal 3 2 3 2 9 3 4" xfId="20399" xr:uid="{00000000-0005-0000-0000-0000944F0000}"/>
    <cellStyle name="Normal 3 2 3 2 9 4" xfId="20400" xr:uid="{00000000-0005-0000-0000-0000954F0000}"/>
    <cellStyle name="Normal 3 2 3 2 9 4 2" xfId="20401" xr:uid="{00000000-0005-0000-0000-0000964F0000}"/>
    <cellStyle name="Normal 3 2 3 2 9 4 2 2" xfId="20402" xr:uid="{00000000-0005-0000-0000-0000974F0000}"/>
    <cellStyle name="Normal 3 2 3 2 9 4 3" xfId="20403" xr:uid="{00000000-0005-0000-0000-0000984F0000}"/>
    <cellStyle name="Normal 3 2 3 2 9 5" xfId="20404" xr:uid="{00000000-0005-0000-0000-0000994F0000}"/>
    <cellStyle name="Normal 3 2 3 2 9 5 2" xfId="20405" xr:uid="{00000000-0005-0000-0000-00009A4F0000}"/>
    <cellStyle name="Normal 3 2 3 2 9 6" xfId="20406" xr:uid="{00000000-0005-0000-0000-00009B4F0000}"/>
    <cellStyle name="Normal 3 2 3 3" xfId="20407" xr:uid="{00000000-0005-0000-0000-00009C4F0000}"/>
    <cellStyle name="Normal 3 2 3 3 10" xfId="20408" xr:uid="{00000000-0005-0000-0000-00009D4F0000}"/>
    <cellStyle name="Normal 3 2 3 3 10 2" xfId="20409" xr:uid="{00000000-0005-0000-0000-00009E4F0000}"/>
    <cellStyle name="Normal 3 2 3 3 10 2 2" xfId="20410" xr:uid="{00000000-0005-0000-0000-00009F4F0000}"/>
    <cellStyle name="Normal 3 2 3 3 10 2 2 2" xfId="20411" xr:uid="{00000000-0005-0000-0000-0000A04F0000}"/>
    <cellStyle name="Normal 3 2 3 3 10 2 3" xfId="20412" xr:uid="{00000000-0005-0000-0000-0000A14F0000}"/>
    <cellStyle name="Normal 3 2 3 3 10 3" xfId="20413" xr:uid="{00000000-0005-0000-0000-0000A24F0000}"/>
    <cellStyle name="Normal 3 2 3 3 10 3 2" xfId="20414" xr:uid="{00000000-0005-0000-0000-0000A34F0000}"/>
    <cellStyle name="Normal 3 2 3 3 10 4" xfId="20415" xr:uid="{00000000-0005-0000-0000-0000A44F0000}"/>
    <cellStyle name="Normal 3 2 3 3 11" xfId="20416" xr:uid="{00000000-0005-0000-0000-0000A54F0000}"/>
    <cellStyle name="Normal 3 2 3 3 11 2" xfId="20417" xr:uid="{00000000-0005-0000-0000-0000A64F0000}"/>
    <cellStyle name="Normal 3 2 3 3 11 2 2" xfId="20418" xr:uid="{00000000-0005-0000-0000-0000A74F0000}"/>
    <cellStyle name="Normal 3 2 3 3 11 2 2 2" xfId="20419" xr:uid="{00000000-0005-0000-0000-0000A84F0000}"/>
    <cellStyle name="Normal 3 2 3 3 11 2 3" xfId="20420" xr:uid="{00000000-0005-0000-0000-0000A94F0000}"/>
    <cellStyle name="Normal 3 2 3 3 11 3" xfId="20421" xr:uid="{00000000-0005-0000-0000-0000AA4F0000}"/>
    <cellStyle name="Normal 3 2 3 3 11 3 2" xfId="20422" xr:uid="{00000000-0005-0000-0000-0000AB4F0000}"/>
    <cellStyle name="Normal 3 2 3 3 11 4" xfId="20423" xr:uid="{00000000-0005-0000-0000-0000AC4F0000}"/>
    <cellStyle name="Normal 3 2 3 3 12" xfId="20424" xr:uid="{00000000-0005-0000-0000-0000AD4F0000}"/>
    <cellStyle name="Normal 3 2 3 3 12 2" xfId="20425" xr:uid="{00000000-0005-0000-0000-0000AE4F0000}"/>
    <cellStyle name="Normal 3 2 3 3 12 2 2" xfId="20426" xr:uid="{00000000-0005-0000-0000-0000AF4F0000}"/>
    <cellStyle name="Normal 3 2 3 3 12 2 2 2" xfId="20427" xr:uid="{00000000-0005-0000-0000-0000B04F0000}"/>
    <cellStyle name="Normal 3 2 3 3 12 2 3" xfId="20428" xr:uid="{00000000-0005-0000-0000-0000B14F0000}"/>
    <cellStyle name="Normal 3 2 3 3 12 3" xfId="20429" xr:uid="{00000000-0005-0000-0000-0000B24F0000}"/>
    <cellStyle name="Normal 3 2 3 3 12 3 2" xfId="20430" xr:uid="{00000000-0005-0000-0000-0000B34F0000}"/>
    <cellStyle name="Normal 3 2 3 3 12 4" xfId="20431" xr:uid="{00000000-0005-0000-0000-0000B44F0000}"/>
    <cellStyle name="Normal 3 2 3 3 13" xfId="20432" xr:uid="{00000000-0005-0000-0000-0000B54F0000}"/>
    <cellStyle name="Normal 3 2 3 3 13 2" xfId="20433" xr:uid="{00000000-0005-0000-0000-0000B64F0000}"/>
    <cellStyle name="Normal 3 2 3 3 13 2 2" xfId="20434" xr:uid="{00000000-0005-0000-0000-0000B74F0000}"/>
    <cellStyle name="Normal 3 2 3 3 13 3" xfId="20435" xr:uid="{00000000-0005-0000-0000-0000B84F0000}"/>
    <cellStyle name="Normal 3 2 3 3 14" xfId="20436" xr:uid="{00000000-0005-0000-0000-0000B94F0000}"/>
    <cellStyle name="Normal 3 2 3 3 14 2" xfId="20437" xr:uid="{00000000-0005-0000-0000-0000BA4F0000}"/>
    <cellStyle name="Normal 3 2 3 3 15" xfId="20438" xr:uid="{00000000-0005-0000-0000-0000BB4F0000}"/>
    <cellStyle name="Normal 3 2 3 3 15 2" xfId="20439" xr:uid="{00000000-0005-0000-0000-0000BC4F0000}"/>
    <cellStyle name="Normal 3 2 3 3 16" xfId="20440" xr:uid="{00000000-0005-0000-0000-0000BD4F0000}"/>
    <cellStyle name="Normal 3 2 3 3 2" xfId="20441" xr:uid="{00000000-0005-0000-0000-0000BE4F0000}"/>
    <cellStyle name="Normal 3 2 3 3 2 10" xfId="20442" xr:uid="{00000000-0005-0000-0000-0000BF4F0000}"/>
    <cellStyle name="Normal 3 2 3 3 2 2" xfId="20443" xr:uid="{00000000-0005-0000-0000-0000C04F0000}"/>
    <cellStyle name="Normal 3 2 3 3 2 2 2" xfId="20444" xr:uid="{00000000-0005-0000-0000-0000C14F0000}"/>
    <cellStyle name="Normal 3 2 3 3 2 2 2 2" xfId="20445" xr:uid="{00000000-0005-0000-0000-0000C24F0000}"/>
    <cellStyle name="Normal 3 2 3 3 2 2 2 2 2" xfId="20446" xr:uid="{00000000-0005-0000-0000-0000C34F0000}"/>
    <cellStyle name="Normal 3 2 3 3 2 2 2 2 2 2" xfId="20447" xr:uid="{00000000-0005-0000-0000-0000C44F0000}"/>
    <cellStyle name="Normal 3 2 3 3 2 2 2 2 2 2 2" xfId="20448" xr:uid="{00000000-0005-0000-0000-0000C54F0000}"/>
    <cellStyle name="Normal 3 2 3 3 2 2 2 2 2 2 2 2" xfId="20449" xr:uid="{00000000-0005-0000-0000-0000C64F0000}"/>
    <cellStyle name="Normal 3 2 3 3 2 2 2 2 2 2 3" xfId="20450" xr:uid="{00000000-0005-0000-0000-0000C74F0000}"/>
    <cellStyle name="Normal 3 2 3 3 2 2 2 2 2 3" xfId="20451" xr:uid="{00000000-0005-0000-0000-0000C84F0000}"/>
    <cellStyle name="Normal 3 2 3 3 2 2 2 2 2 3 2" xfId="20452" xr:uid="{00000000-0005-0000-0000-0000C94F0000}"/>
    <cellStyle name="Normal 3 2 3 3 2 2 2 2 2 4" xfId="20453" xr:uid="{00000000-0005-0000-0000-0000CA4F0000}"/>
    <cellStyle name="Normal 3 2 3 3 2 2 2 2 3" xfId="20454" xr:uid="{00000000-0005-0000-0000-0000CB4F0000}"/>
    <cellStyle name="Normal 3 2 3 3 2 2 2 2 3 2" xfId="20455" xr:uid="{00000000-0005-0000-0000-0000CC4F0000}"/>
    <cellStyle name="Normal 3 2 3 3 2 2 2 2 3 2 2" xfId="20456" xr:uid="{00000000-0005-0000-0000-0000CD4F0000}"/>
    <cellStyle name="Normal 3 2 3 3 2 2 2 2 3 3" xfId="20457" xr:uid="{00000000-0005-0000-0000-0000CE4F0000}"/>
    <cellStyle name="Normal 3 2 3 3 2 2 2 2 4" xfId="20458" xr:uid="{00000000-0005-0000-0000-0000CF4F0000}"/>
    <cellStyle name="Normal 3 2 3 3 2 2 2 2 4 2" xfId="20459" xr:uid="{00000000-0005-0000-0000-0000D04F0000}"/>
    <cellStyle name="Normal 3 2 3 3 2 2 2 2 5" xfId="20460" xr:uid="{00000000-0005-0000-0000-0000D14F0000}"/>
    <cellStyle name="Normal 3 2 3 3 2 2 2 3" xfId="20461" xr:uid="{00000000-0005-0000-0000-0000D24F0000}"/>
    <cellStyle name="Normal 3 2 3 3 2 2 2 3 2" xfId="20462" xr:uid="{00000000-0005-0000-0000-0000D34F0000}"/>
    <cellStyle name="Normal 3 2 3 3 2 2 2 3 2 2" xfId="20463" xr:uid="{00000000-0005-0000-0000-0000D44F0000}"/>
    <cellStyle name="Normal 3 2 3 3 2 2 2 3 2 2 2" xfId="20464" xr:uid="{00000000-0005-0000-0000-0000D54F0000}"/>
    <cellStyle name="Normal 3 2 3 3 2 2 2 3 2 3" xfId="20465" xr:uid="{00000000-0005-0000-0000-0000D64F0000}"/>
    <cellStyle name="Normal 3 2 3 3 2 2 2 3 3" xfId="20466" xr:uid="{00000000-0005-0000-0000-0000D74F0000}"/>
    <cellStyle name="Normal 3 2 3 3 2 2 2 3 3 2" xfId="20467" xr:uid="{00000000-0005-0000-0000-0000D84F0000}"/>
    <cellStyle name="Normal 3 2 3 3 2 2 2 3 4" xfId="20468" xr:uid="{00000000-0005-0000-0000-0000D94F0000}"/>
    <cellStyle name="Normal 3 2 3 3 2 2 2 4" xfId="20469" xr:uid="{00000000-0005-0000-0000-0000DA4F0000}"/>
    <cellStyle name="Normal 3 2 3 3 2 2 2 4 2" xfId="20470" xr:uid="{00000000-0005-0000-0000-0000DB4F0000}"/>
    <cellStyle name="Normal 3 2 3 3 2 2 2 4 2 2" xfId="20471" xr:uid="{00000000-0005-0000-0000-0000DC4F0000}"/>
    <cellStyle name="Normal 3 2 3 3 2 2 2 4 2 2 2" xfId="20472" xr:uid="{00000000-0005-0000-0000-0000DD4F0000}"/>
    <cellStyle name="Normal 3 2 3 3 2 2 2 4 2 3" xfId="20473" xr:uid="{00000000-0005-0000-0000-0000DE4F0000}"/>
    <cellStyle name="Normal 3 2 3 3 2 2 2 4 3" xfId="20474" xr:uid="{00000000-0005-0000-0000-0000DF4F0000}"/>
    <cellStyle name="Normal 3 2 3 3 2 2 2 4 3 2" xfId="20475" xr:uid="{00000000-0005-0000-0000-0000E04F0000}"/>
    <cellStyle name="Normal 3 2 3 3 2 2 2 4 4" xfId="20476" xr:uid="{00000000-0005-0000-0000-0000E14F0000}"/>
    <cellStyle name="Normal 3 2 3 3 2 2 2 5" xfId="20477" xr:uid="{00000000-0005-0000-0000-0000E24F0000}"/>
    <cellStyle name="Normal 3 2 3 3 2 2 2 5 2" xfId="20478" xr:uid="{00000000-0005-0000-0000-0000E34F0000}"/>
    <cellStyle name="Normal 3 2 3 3 2 2 2 5 2 2" xfId="20479" xr:uid="{00000000-0005-0000-0000-0000E44F0000}"/>
    <cellStyle name="Normal 3 2 3 3 2 2 2 5 3" xfId="20480" xr:uid="{00000000-0005-0000-0000-0000E54F0000}"/>
    <cellStyle name="Normal 3 2 3 3 2 2 2 6" xfId="20481" xr:uid="{00000000-0005-0000-0000-0000E64F0000}"/>
    <cellStyle name="Normal 3 2 3 3 2 2 2 6 2" xfId="20482" xr:uid="{00000000-0005-0000-0000-0000E74F0000}"/>
    <cellStyle name="Normal 3 2 3 3 2 2 2 7" xfId="20483" xr:uid="{00000000-0005-0000-0000-0000E84F0000}"/>
    <cellStyle name="Normal 3 2 3 3 2 2 2 7 2" xfId="20484" xr:uid="{00000000-0005-0000-0000-0000E94F0000}"/>
    <cellStyle name="Normal 3 2 3 3 2 2 2 8" xfId="20485" xr:uid="{00000000-0005-0000-0000-0000EA4F0000}"/>
    <cellStyle name="Normal 3 2 3 3 2 2 3" xfId="20486" xr:uid="{00000000-0005-0000-0000-0000EB4F0000}"/>
    <cellStyle name="Normal 3 2 3 3 2 2 3 2" xfId="20487" xr:uid="{00000000-0005-0000-0000-0000EC4F0000}"/>
    <cellStyle name="Normal 3 2 3 3 2 2 3 2 2" xfId="20488" xr:uid="{00000000-0005-0000-0000-0000ED4F0000}"/>
    <cellStyle name="Normal 3 2 3 3 2 2 3 2 2 2" xfId="20489" xr:uid="{00000000-0005-0000-0000-0000EE4F0000}"/>
    <cellStyle name="Normal 3 2 3 3 2 2 3 2 2 2 2" xfId="20490" xr:uid="{00000000-0005-0000-0000-0000EF4F0000}"/>
    <cellStyle name="Normal 3 2 3 3 2 2 3 2 2 3" xfId="20491" xr:uid="{00000000-0005-0000-0000-0000F04F0000}"/>
    <cellStyle name="Normal 3 2 3 3 2 2 3 2 3" xfId="20492" xr:uid="{00000000-0005-0000-0000-0000F14F0000}"/>
    <cellStyle name="Normal 3 2 3 3 2 2 3 2 3 2" xfId="20493" xr:uid="{00000000-0005-0000-0000-0000F24F0000}"/>
    <cellStyle name="Normal 3 2 3 3 2 2 3 2 4" xfId="20494" xr:uid="{00000000-0005-0000-0000-0000F34F0000}"/>
    <cellStyle name="Normal 3 2 3 3 2 2 3 3" xfId="20495" xr:uid="{00000000-0005-0000-0000-0000F44F0000}"/>
    <cellStyle name="Normal 3 2 3 3 2 2 3 3 2" xfId="20496" xr:uid="{00000000-0005-0000-0000-0000F54F0000}"/>
    <cellStyle name="Normal 3 2 3 3 2 2 3 3 2 2" xfId="20497" xr:uid="{00000000-0005-0000-0000-0000F64F0000}"/>
    <cellStyle name="Normal 3 2 3 3 2 2 3 3 3" xfId="20498" xr:uid="{00000000-0005-0000-0000-0000F74F0000}"/>
    <cellStyle name="Normal 3 2 3 3 2 2 3 4" xfId="20499" xr:uid="{00000000-0005-0000-0000-0000F84F0000}"/>
    <cellStyle name="Normal 3 2 3 3 2 2 3 4 2" xfId="20500" xr:uid="{00000000-0005-0000-0000-0000F94F0000}"/>
    <cellStyle name="Normal 3 2 3 3 2 2 3 5" xfId="20501" xr:uid="{00000000-0005-0000-0000-0000FA4F0000}"/>
    <cellStyle name="Normal 3 2 3 3 2 2 4" xfId="20502" xr:uid="{00000000-0005-0000-0000-0000FB4F0000}"/>
    <cellStyle name="Normal 3 2 3 3 2 2 4 2" xfId="20503" xr:uid="{00000000-0005-0000-0000-0000FC4F0000}"/>
    <cellStyle name="Normal 3 2 3 3 2 2 4 2 2" xfId="20504" xr:uid="{00000000-0005-0000-0000-0000FD4F0000}"/>
    <cellStyle name="Normal 3 2 3 3 2 2 4 2 2 2" xfId="20505" xr:uid="{00000000-0005-0000-0000-0000FE4F0000}"/>
    <cellStyle name="Normal 3 2 3 3 2 2 4 2 3" xfId="20506" xr:uid="{00000000-0005-0000-0000-0000FF4F0000}"/>
    <cellStyle name="Normal 3 2 3 3 2 2 4 3" xfId="20507" xr:uid="{00000000-0005-0000-0000-000000500000}"/>
    <cellStyle name="Normal 3 2 3 3 2 2 4 3 2" xfId="20508" xr:uid="{00000000-0005-0000-0000-000001500000}"/>
    <cellStyle name="Normal 3 2 3 3 2 2 4 4" xfId="20509" xr:uid="{00000000-0005-0000-0000-000002500000}"/>
    <cellStyle name="Normal 3 2 3 3 2 2 5" xfId="20510" xr:uid="{00000000-0005-0000-0000-000003500000}"/>
    <cellStyle name="Normal 3 2 3 3 2 2 5 2" xfId="20511" xr:uid="{00000000-0005-0000-0000-000004500000}"/>
    <cellStyle name="Normal 3 2 3 3 2 2 5 2 2" xfId="20512" xr:uid="{00000000-0005-0000-0000-000005500000}"/>
    <cellStyle name="Normal 3 2 3 3 2 2 5 2 2 2" xfId="20513" xr:uid="{00000000-0005-0000-0000-000006500000}"/>
    <cellStyle name="Normal 3 2 3 3 2 2 5 2 3" xfId="20514" xr:uid="{00000000-0005-0000-0000-000007500000}"/>
    <cellStyle name="Normal 3 2 3 3 2 2 5 3" xfId="20515" xr:uid="{00000000-0005-0000-0000-000008500000}"/>
    <cellStyle name="Normal 3 2 3 3 2 2 5 3 2" xfId="20516" xr:uid="{00000000-0005-0000-0000-000009500000}"/>
    <cellStyle name="Normal 3 2 3 3 2 2 5 4" xfId="20517" xr:uid="{00000000-0005-0000-0000-00000A500000}"/>
    <cellStyle name="Normal 3 2 3 3 2 2 6" xfId="20518" xr:uid="{00000000-0005-0000-0000-00000B500000}"/>
    <cellStyle name="Normal 3 2 3 3 2 2 6 2" xfId="20519" xr:uid="{00000000-0005-0000-0000-00000C500000}"/>
    <cellStyle name="Normal 3 2 3 3 2 2 6 2 2" xfId="20520" xr:uid="{00000000-0005-0000-0000-00000D500000}"/>
    <cellStyle name="Normal 3 2 3 3 2 2 6 3" xfId="20521" xr:uid="{00000000-0005-0000-0000-00000E500000}"/>
    <cellStyle name="Normal 3 2 3 3 2 2 7" xfId="20522" xr:uid="{00000000-0005-0000-0000-00000F500000}"/>
    <cellStyle name="Normal 3 2 3 3 2 2 7 2" xfId="20523" xr:uid="{00000000-0005-0000-0000-000010500000}"/>
    <cellStyle name="Normal 3 2 3 3 2 2 8" xfId="20524" xr:uid="{00000000-0005-0000-0000-000011500000}"/>
    <cellStyle name="Normal 3 2 3 3 2 2 8 2" xfId="20525" xr:uid="{00000000-0005-0000-0000-000012500000}"/>
    <cellStyle name="Normal 3 2 3 3 2 2 9" xfId="20526" xr:uid="{00000000-0005-0000-0000-000013500000}"/>
    <cellStyle name="Normal 3 2 3 3 2 3" xfId="20527" xr:uid="{00000000-0005-0000-0000-000014500000}"/>
    <cellStyle name="Normal 3 2 3 3 2 3 2" xfId="20528" xr:uid="{00000000-0005-0000-0000-000015500000}"/>
    <cellStyle name="Normal 3 2 3 3 2 3 2 2" xfId="20529" xr:uid="{00000000-0005-0000-0000-000016500000}"/>
    <cellStyle name="Normal 3 2 3 3 2 3 2 2 2" xfId="20530" xr:uid="{00000000-0005-0000-0000-000017500000}"/>
    <cellStyle name="Normal 3 2 3 3 2 3 2 2 2 2" xfId="20531" xr:uid="{00000000-0005-0000-0000-000018500000}"/>
    <cellStyle name="Normal 3 2 3 3 2 3 2 2 2 2 2" xfId="20532" xr:uid="{00000000-0005-0000-0000-000019500000}"/>
    <cellStyle name="Normal 3 2 3 3 2 3 2 2 2 3" xfId="20533" xr:uid="{00000000-0005-0000-0000-00001A500000}"/>
    <cellStyle name="Normal 3 2 3 3 2 3 2 2 3" xfId="20534" xr:uid="{00000000-0005-0000-0000-00001B500000}"/>
    <cellStyle name="Normal 3 2 3 3 2 3 2 2 3 2" xfId="20535" xr:uid="{00000000-0005-0000-0000-00001C500000}"/>
    <cellStyle name="Normal 3 2 3 3 2 3 2 2 4" xfId="20536" xr:uid="{00000000-0005-0000-0000-00001D500000}"/>
    <cellStyle name="Normal 3 2 3 3 2 3 2 3" xfId="20537" xr:uid="{00000000-0005-0000-0000-00001E500000}"/>
    <cellStyle name="Normal 3 2 3 3 2 3 2 3 2" xfId="20538" xr:uid="{00000000-0005-0000-0000-00001F500000}"/>
    <cellStyle name="Normal 3 2 3 3 2 3 2 3 2 2" xfId="20539" xr:uid="{00000000-0005-0000-0000-000020500000}"/>
    <cellStyle name="Normal 3 2 3 3 2 3 2 3 3" xfId="20540" xr:uid="{00000000-0005-0000-0000-000021500000}"/>
    <cellStyle name="Normal 3 2 3 3 2 3 2 4" xfId="20541" xr:uid="{00000000-0005-0000-0000-000022500000}"/>
    <cellStyle name="Normal 3 2 3 3 2 3 2 4 2" xfId="20542" xr:uid="{00000000-0005-0000-0000-000023500000}"/>
    <cellStyle name="Normal 3 2 3 3 2 3 2 5" xfId="20543" xr:uid="{00000000-0005-0000-0000-000024500000}"/>
    <cellStyle name="Normal 3 2 3 3 2 3 3" xfId="20544" xr:uid="{00000000-0005-0000-0000-000025500000}"/>
    <cellStyle name="Normal 3 2 3 3 2 3 3 2" xfId="20545" xr:uid="{00000000-0005-0000-0000-000026500000}"/>
    <cellStyle name="Normal 3 2 3 3 2 3 3 2 2" xfId="20546" xr:uid="{00000000-0005-0000-0000-000027500000}"/>
    <cellStyle name="Normal 3 2 3 3 2 3 3 2 2 2" xfId="20547" xr:uid="{00000000-0005-0000-0000-000028500000}"/>
    <cellStyle name="Normal 3 2 3 3 2 3 3 2 3" xfId="20548" xr:uid="{00000000-0005-0000-0000-000029500000}"/>
    <cellStyle name="Normal 3 2 3 3 2 3 3 3" xfId="20549" xr:uid="{00000000-0005-0000-0000-00002A500000}"/>
    <cellStyle name="Normal 3 2 3 3 2 3 3 3 2" xfId="20550" xr:uid="{00000000-0005-0000-0000-00002B500000}"/>
    <cellStyle name="Normal 3 2 3 3 2 3 3 4" xfId="20551" xr:uid="{00000000-0005-0000-0000-00002C500000}"/>
    <cellStyle name="Normal 3 2 3 3 2 3 4" xfId="20552" xr:uid="{00000000-0005-0000-0000-00002D500000}"/>
    <cellStyle name="Normal 3 2 3 3 2 3 4 2" xfId="20553" xr:uid="{00000000-0005-0000-0000-00002E500000}"/>
    <cellStyle name="Normal 3 2 3 3 2 3 4 2 2" xfId="20554" xr:uid="{00000000-0005-0000-0000-00002F500000}"/>
    <cellStyle name="Normal 3 2 3 3 2 3 4 2 2 2" xfId="20555" xr:uid="{00000000-0005-0000-0000-000030500000}"/>
    <cellStyle name="Normal 3 2 3 3 2 3 4 2 3" xfId="20556" xr:uid="{00000000-0005-0000-0000-000031500000}"/>
    <cellStyle name="Normal 3 2 3 3 2 3 4 3" xfId="20557" xr:uid="{00000000-0005-0000-0000-000032500000}"/>
    <cellStyle name="Normal 3 2 3 3 2 3 4 3 2" xfId="20558" xr:uid="{00000000-0005-0000-0000-000033500000}"/>
    <cellStyle name="Normal 3 2 3 3 2 3 4 4" xfId="20559" xr:uid="{00000000-0005-0000-0000-000034500000}"/>
    <cellStyle name="Normal 3 2 3 3 2 3 5" xfId="20560" xr:uid="{00000000-0005-0000-0000-000035500000}"/>
    <cellStyle name="Normal 3 2 3 3 2 3 5 2" xfId="20561" xr:uid="{00000000-0005-0000-0000-000036500000}"/>
    <cellStyle name="Normal 3 2 3 3 2 3 5 2 2" xfId="20562" xr:uid="{00000000-0005-0000-0000-000037500000}"/>
    <cellStyle name="Normal 3 2 3 3 2 3 5 3" xfId="20563" xr:uid="{00000000-0005-0000-0000-000038500000}"/>
    <cellStyle name="Normal 3 2 3 3 2 3 6" xfId="20564" xr:uid="{00000000-0005-0000-0000-000039500000}"/>
    <cellStyle name="Normal 3 2 3 3 2 3 6 2" xfId="20565" xr:uid="{00000000-0005-0000-0000-00003A500000}"/>
    <cellStyle name="Normal 3 2 3 3 2 3 7" xfId="20566" xr:uid="{00000000-0005-0000-0000-00003B500000}"/>
    <cellStyle name="Normal 3 2 3 3 2 3 7 2" xfId="20567" xr:uid="{00000000-0005-0000-0000-00003C500000}"/>
    <cellStyle name="Normal 3 2 3 3 2 3 8" xfId="20568" xr:uid="{00000000-0005-0000-0000-00003D500000}"/>
    <cellStyle name="Normal 3 2 3 3 2 4" xfId="20569" xr:uid="{00000000-0005-0000-0000-00003E500000}"/>
    <cellStyle name="Normal 3 2 3 3 2 4 2" xfId="20570" xr:uid="{00000000-0005-0000-0000-00003F500000}"/>
    <cellStyle name="Normal 3 2 3 3 2 4 2 2" xfId="20571" xr:uid="{00000000-0005-0000-0000-000040500000}"/>
    <cellStyle name="Normal 3 2 3 3 2 4 2 2 2" xfId="20572" xr:uid="{00000000-0005-0000-0000-000041500000}"/>
    <cellStyle name="Normal 3 2 3 3 2 4 2 2 2 2" xfId="20573" xr:uid="{00000000-0005-0000-0000-000042500000}"/>
    <cellStyle name="Normal 3 2 3 3 2 4 2 2 3" xfId="20574" xr:uid="{00000000-0005-0000-0000-000043500000}"/>
    <cellStyle name="Normal 3 2 3 3 2 4 2 3" xfId="20575" xr:uid="{00000000-0005-0000-0000-000044500000}"/>
    <cellStyle name="Normal 3 2 3 3 2 4 2 3 2" xfId="20576" xr:uid="{00000000-0005-0000-0000-000045500000}"/>
    <cellStyle name="Normal 3 2 3 3 2 4 2 4" xfId="20577" xr:uid="{00000000-0005-0000-0000-000046500000}"/>
    <cellStyle name="Normal 3 2 3 3 2 4 3" xfId="20578" xr:uid="{00000000-0005-0000-0000-000047500000}"/>
    <cellStyle name="Normal 3 2 3 3 2 4 3 2" xfId="20579" xr:uid="{00000000-0005-0000-0000-000048500000}"/>
    <cellStyle name="Normal 3 2 3 3 2 4 3 2 2" xfId="20580" xr:uid="{00000000-0005-0000-0000-000049500000}"/>
    <cellStyle name="Normal 3 2 3 3 2 4 3 3" xfId="20581" xr:uid="{00000000-0005-0000-0000-00004A500000}"/>
    <cellStyle name="Normal 3 2 3 3 2 4 4" xfId="20582" xr:uid="{00000000-0005-0000-0000-00004B500000}"/>
    <cellStyle name="Normal 3 2 3 3 2 4 4 2" xfId="20583" xr:uid="{00000000-0005-0000-0000-00004C500000}"/>
    <cellStyle name="Normal 3 2 3 3 2 4 5" xfId="20584" xr:uid="{00000000-0005-0000-0000-00004D500000}"/>
    <cellStyle name="Normal 3 2 3 3 2 5" xfId="20585" xr:uid="{00000000-0005-0000-0000-00004E500000}"/>
    <cellStyle name="Normal 3 2 3 3 2 5 2" xfId="20586" xr:uid="{00000000-0005-0000-0000-00004F500000}"/>
    <cellStyle name="Normal 3 2 3 3 2 5 2 2" xfId="20587" xr:uid="{00000000-0005-0000-0000-000050500000}"/>
    <cellStyle name="Normal 3 2 3 3 2 5 2 2 2" xfId="20588" xr:uid="{00000000-0005-0000-0000-000051500000}"/>
    <cellStyle name="Normal 3 2 3 3 2 5 2 3" xfId="20589" xr:uid="{00000000-0005-0000-0000-000052500000}"/>
    <cellStyle name="Normal 3 2 3 3 2 5 3" xfId="20590" xr:uid="{00000000-0005-0000-0000-000053500000}"/>
    <cellStyle name="Normal 3 2 3 3 2 5 3 2" xfId="20591" xr:uid="{00000000-0005-0000-0000-000054500000}"/>
    <cellStyle name="Normal 3 2 3 3 2 5 4" xfId="20592" xr:uid="{00000000-0005-0000-0000-000055500000}"/>
    <cellStyle name="Normal 3 2 3 3 2 6" xfId="20593" xr:uid="{00000000-0005-0000-0000-000056500000}"/>
    <cellStyle name="Normal 3 2 3 3 2 6 2" xfId="20594" xr:uid="{00000000-0005-0000-0000-000057500000}"/>
    <cellStyle name="Normal 3 2 3 3 2 6 2 2" xfId="20595" xr:uid="{00000000-0005-0000-0000-000058500000}"/>
    <cellStyle name="Normal 3 2 3 3 2 6 2 2 2" xfId="20596" xr:uid="{00000000-0005-0000-0000-000059500000}"/>
    <cellStyle name="Normal 3 2 3 3 2 6 2 3" xfId="20597" xr:uid="{00000000-0005-0000-0000-00005A500000}"/>
    <cellStyle name="Normal 3 2 3 3 2 6 3" xfId="20598" xr:uid="{00000000-0005-0000-0000-00005B500000}"/>
    <cellStyle name="Normal 3 2 3 3 2 6 3 2" xfId="20599" xr:uid="{00000000-0005-0000-0000-00005C500000}"/>
    <cellStyle name="Normal 3 2 3 3 2 6 4" xfId="20600" xr:uid="{00000000-0005-0000-0000-00005D500000}"/>
    <cellStyle name="Normal 3 2 3 3 2 7" xfId="20601" xr:uid="{00000000-0005-0000-0000-00005E500000}"/>
    <cellStyle name="Normal 3 2 3 3 2 7 2" xfId="20602" xr:uid="{00000000-0005-0000-0000-00005F500000}"/>
    <cellStyle name="Normal 3 2 3 3 2 7 2 2" xfId="20603" xr:uid="{00000000-0005-0000-0000-000060500000}"/>
    <cellStyle name="Normal 3 2 3 3 2 7 3" xfId="20604" xr:uid="{00000000-0005-0000-0000-000061500000}"/>
    <cellStyle name="Normal 3 2 3 3 2 8" xfId="20605" xr:uid="{00000000-0005-0000-0000-000062500000}"/>
    <cellStyle name="Normal 3 2 3 3 2 8 2" xfId="20606" xr:uid="{00000000-0005-0000-0000-000063500000}"/>
    <cellStyle name="Normal 3 2 3 3 2 9" xfId="20607" xr:uid="{00000000-0005-0000-0000-000064500000}"/>
    <cellStyle name="Normal 3 2 3 3 2 9 2" xfId="20608" xr:uid="{00000000-0005-0000-0000-000065500000}"/>
    <cellStyle name="Normal 3 2 3 3 3" xfId="20609" xr:uid="{00000000-0005-0000-0000-000066500000}"/>
    <cellStyle name="Normal 3 2 3 3 3 10" xfId="20610" xr:uid="{00000000-0005-0000-0000-000067500000}"/>
    <cellStyle name="Normal 3 2 3 3 3 2" xfId="20611" xr:uid="{00000000-0005-0000-0000-000068500000}"/>
    <cellStyle name="Normal 3 2 3 3 3 2 2" xfId="20612" xr:uid="{00000000-0005-0000-0000-000069500000}"/>
    <cellStyle name="Normal 3 2 3 3 3 2 2 2" xfId="20613" xr:uid="{00000000-0005-0000-0000-00006A500000}"/>
    <cellStyle name="Normal 3 2 3 3 3 2 2 2 2" xfId="20614" xr:uid="{00000000-0005-0000-0000-00006B500000}"/>
    <cellStyle name="Normal 3 2 3 3 3 2 2 2 2 2" xfId="20615" xr:uid="{00000000-0005-0000-0000-00006C500000}"/>
    <cellStyle name="Normal 3 2 3 3 3 2 2 2 2 2 2" xfId="20616" xr:uid="{00000000-0005-0000-0000-00006D500000}"/>
    <cellStyle name="Normal 3 2 3 3 3 2 2 2 2 2 2 2" xfId="20617" xr:uid="{00000000-0005-0000-0000-00006E500000}"/>
    <cellStyle name="Normal 3 2 3 3 3 2 2 2 2 2 3" xfId="20618" xr:uid="{00000000-0005-0000-0000-00006F500000}"/>
    <cellStyle name="Normal 3 2 3 3 3 2 2 2 2 3" xfId="20619" xr:uid="{00000000-0005-0000-0000-000070500000}"/>
    <cellStyle name="Normal 3 2 3 3 3 2 2 2 2 3 2" xfId="20620" xr:uid="{00000000-0005-0000-0000-000071500000}"/>
    <cellStyle name="Normal 3 2 3 3 3 2 2 2 2 4" xfId="20621" xr:uid="{00000000-0005-0000-0000-000072500000}"/>
    <cellStyle name="Normal 3 2 3 3 3 2 2 2 3" xfId="20622" xr:uid="{00000000-0005-0000-0000-000073500000}"/>
    <cellStyle name="Normal 3 2 3 3 3 2 2 2 3 2" xfId="20623" xr:uid="{00000000-0005-0000-0000-000074500000}"/>
    <cellStyle name="Normal 3 2 3 3 3 2 2 2 3 2 2" xfId="20624" xr:uid="{00000000-0005-0000-0000-000075500000}"/>
    <cellStyle name="Normal 3 2 3 3 3 2 2 2 3 3" xfId="20625" xr:uid="{00000000-0005-0000-0000-000076500000}"/>
    <cellStyle name="Normal 3 2 3 3 3 2 2 2 4" xfId="20626" xr:uid="{00000000-0005-0000-0000-000077500000}"/>
    <cellStyle name="Normal 3 2 3 3 3 2 2 2 4 2" xfId="20627" xr:uid="{00000000-0005-0000-0000-000078500000}"/>
    <cellStyle name="Normal 3 2 3 3 3 2 2 2 5" xfId="20628" xr:uid="{00000000-0005-0000-0000-000079500000}"/>
    <cellStyle name="Normal 3 2 3 3 3 2 2 3" xfId="20629" xr:uid="{00000000-0005-0000-0000-00007A500000}"/>
    <cellStyle name="Normal 3 2 3 3 3 2 2 3 2" xfId="20630" xr:uid="{00000000-0005-0000-0000-00007B500000}"/>
    <cellStyle name="Normal 3 2 3 3 3 2 2 3 2 2" xfId="20631" xr:uid="{00000000-0005-0000-0000-00007C500000}"/>
    <cellStyle name="Normal 3 2 3 3 3 2 2 3 2 2 2" xfId="20632" xr:uid="{00000000-0005-0000-0000-00007D500000}"/>
    <cellStyle name="Normal 3 2 3 3 3 2 2 3 2 3" xfId="20633" xr:uid="{00000000-0005-0000-0000-00007E500000}"/>
    <cellStyle name="Normal 3 2 3 3 3 2 2 3 3" xfId="20634" xr:uid="{00000000-0005-0000-0000-00007F500000}"/>
    <cellStyle name="Normal 3 2 3 3 3 2 2 3 3 2" xfId="20635" xr:uid="{00000000-0005-0000-0000-000080500000}"/>
    <cellStyle name="Normal 3 2 3 3 3 2 2 3 4" xfId="20636" xr:uid="{00000000-0005-0000-0000-000081500000}"/>
    <cellStyle name="Normal 3 2 3 3 3 2 2 4" xfId="20637" xr:uid="{00000000-0005-0000-0000-000082500000}"/>
    <cellStyle name="Normal 3 2 3 3 3 2 2 4 2" xfId="20638" xr:uid="{00000000-0005-0000-0000-000083500000}"/>
    <cellStyle name="Normal 3 2 3 3 3 2 2 4 2 2" xfId="20639" xr:uid="{00000000-0005-0000-0000-000084500000}"/>
    <cellStyle name="Normal 3 2 3 3 3 2 2 4 2 2 2" xfId="20640" xr:uid="{00000000-0005-0000-0000-000085500000}"/>
    <cellStyle name="Normal 3 2 3 3 3 2 2 4 2 3" xfId="20641" xr:uid="{00000000-0005-0000-0000-000086500000}"/>
    <cellStyle name="Normal 3 2 3 3 3 2 2 4 3" xfId="20642" xr:uid="{00000000-0005-0000-0000-000087500000}"/>
    <cellStyle name="Normal 3 2 3 3 3 2 2 4 3 2" xfId="20643" xr:uid="{00000000-0005-0000-0000-000088500000}"/>
    <cellStyle name="Normal 3 2 3 3 3 2 2 4 4" xfId="20644" xr:uid="{00000000-0005-0000-0000-000089500000}"/>
    <cellStyle name="Normal 3 2 3 3 3 2 2 5" xfId="20645" xr:uid="{00000000-0005-0000-0000-00008A500000}"/>
    <cellStyle name="Normal 3 2 3 3 3 2 2 5 2" xfId="20646" xr:uid="{00000000-0005-0000-0000-00008B500000}"/>
    <cellStyle name="Normal 3 2 3 3 3 2 2 5 2 2" xfId="20647" xr:uid="{00000000-0005-0000-0000-00008C500000}"/>
    <cellStyle name="Normal 3 2 3 3 3 2 2 5 3" xfId="20648" xr:uid="{00000000-0005-0000-0000-00008D500000}"/>
    <cellStyle name="Normal 3 2 3 3 3 2 2 6" xfId="20649" xr:uid="{00000000-0005-0000-0000-00008E500000}"/>
    <cellStyle name="Normal 3 2 3 3 3 2 2 6 2" xfId="20650" xr:uid="{00000000-0005-0000-0000-00008F500000}"/>
    <cellStyle name="Normal 3 2 3 3 3 2 2 7" xfId="20651" xr:uid="{00000000-0005-0000-0000-000090500000}"/>
    <cellStyle name="Normal 3 2 3 3 3 2 2 7 2" xfId="20652" xr:uid="{00000000-0005-0000-0000-000091500000}"/>
    <cellStyle name="Normal 3 2 3 3 3 2 2 8" xfId="20653" xr:uid="{00000000-0005-0000-0000-000092500000}"/>
    <cellStyle name="Normal 3 2 3 3 3 2 3" xfId="20654" xr:uid="{00000000-0005-0000-0000-000093500000}"/>
    <cellStyle name="Normal 3 2 3 3 3 2 3 2" xfId="20655" xr:uid="{00000000-0005-0000-0000-000094500000}"/>
    <cellStyle name="Normal 3 2 3 3 3 2 3 2 2" xfId="20656" xr:uid="{00000000-0005-0000-0000-000095500000}"/>
    <cellStyle name="Normal 3 2 3 3 3 2 3 2 2 2" xfId="20657" xr:uid="{00000000-0005-0000-0000-000096500000}"/>
    <cellStyle name="Normal 3 2 3 3 3 2 3 2 2 2 2" xfId="20658" xr:uid="{00000000-0005-0000-0000-000097500000}"/>
    <cellStyle name="Normal 3 2 3 3 3 2 3 2 2 3" xfId="20659" xr:uid="{00000000-0005-0000-0000-000098500000}"/>
    <cellStyle name="Normal 3 2 3 3 3 2 3 2 3" xfId="20660" xr:uid="{00000000-0005-0000-0000-000099500000}"/>
    <cellStyle name="Normal 3 2 3 3 3 2 3 2 3 2" xfId="20661" xr:uid="{00000000-0005-0000-0000-00009A500000}"/>
    <cellStyle name="Normal 3 2 3 3 3 2 3 2 4" xfId="20662" xr:uid="{00000000-0005-0000-0000-00009B500000}"/>
    <cellStyle name="Normal 3 2 3 3 3 2 3 3" xfId="20663" xr:uid="{00000000-0005-0000-0000-00009C500000}"/>
    <cellStyle name="Normal 3 2 3 3 3 2 3 3 2" xfId="20664" xr:uid="{00000000-0005-0000-0000-00009D500000}"/>
    <cellStyle name="Normal 3 2 3 3 3 2 3 3 2 2" xfId="20665" xr:uid="{00000000-0005-0000-0000-00009E500000}"/>
    <cellStyle name="Normal 3 2 3 3 3 2 3 3 3" xfId="20666" xr:uid="{00000000-0005-0000-0000-00009F500000}"/>
    <cellStyle name="Normal 3 2 3 3 3 2 3 4" xfId="20667" xr:uid="{00000000-0005-0000-0000-0000A0500000}"/>
    <cellStyle name="Normal 3 2 3 3 3 2 3 4 2" xfId="20668" xr:uid="{00000000-0005-0000-0000-0000A1500000}"/>
    <cellStyle name="Normal 3 2 3 3 3 2 3 5" xfId="20669" xr:uid="{00000000-0005-0000-0000-0000A2500000}"/>
    <cellStyle name="Normal 3 2 3 3 3 2 4" xfId="20670" xr:uid="{00000000-0005-0000-0000-0000A3500000}"/>
    <cellStyle name="Normal 3 2 3 3 3 2 4 2" xfId="20671" xr:uid="{00000000-0005-0000-0000-0000A4500000}"/>
    <cellStyle name="Normal 3 2 3 3 3 2 4 2 2" xfId="20672" xr:uid="{00000000-0005-0000-0000-0000A5500000}"/>
    <cellStyle name="Normal 3 2 3 3 3 2 4 2 2 2" xfId="20673" xr:uid="{00000000-0005-0000-0000-0000A6500000}"/>
    <cellStyle name="Normal 3 2 3 3 3 2 4 2 3" xfId="20674" xr:uid="{00000000-0005-0000-0000-0000A7500000}"/>
    <cellStyle name="Normal 3 2 3 3 3 2 4 3" xfId="20675" xr:uid="{00000000-0005-0000-0000-0000A8500000}"/>
    <cellStyle name="Normal 3 2 3 3 3 2 4 3 2" xfId="20676" xr:uid="{00000000-0005-0000-0000-0000A9500000}"/>
    <cellStyle name="Normal 3 2 3 3 3 2 4 4" xfId="20677" xr:uid="{00000000-0005-0000-0000-0000AA500000}"/>
    <cellStyle name="Normal 3 2 3 3 3 2 5" xfId="20678" xr:uid="{00000000-0005-0000-0000-0000AB500000}"/>
    <cellStyle name="Normal 3 2 3 3 3 2 5 2" xfId="20679" xr:uid="{00000000-0005-0000-0000-0000AC500000}"/>
    <cellStyle name="Normal 3 2 3 3 3 2 5 2 2" xfId="20680" xr:uid="{00000000-0005-0000-0000-0000AD500000}"/>
    <cellStyle name="Normal 3 2 3 3 3 2 5 2 2 2" xfId="20681" xr:uid="{00000000-0005-0000-0000-0000AE500000}"/>
    <cellStyle name="Normal 3 2 3 3 3 2 5 2 3" xfId="20682" xr:uid="{00000000-0005-0000-0000-0000AF500000}"/>
    <cellStyle name="Normal 3 2 3 3 3 2 5 3" xfId="20683" xr:uid="{00000000-0005-0000-0000-0000B0500000}"/>
    <cellStyle name="Normal 3 2 3 3 3 2 5 3 2" xfId="20684" xr:uid="{00000000-0005-0000-0000-0000B1500000}"/>
    <cellStyle name="Normal 3 2 3 3 3 2 5 4" xfId="20685" xr:uid="{00000000-0005-0000-0000-0000B2500000}"/>
    <cellStyle name="Normal 3 2 3 3 3 2 6" xfId="20686" xr:uid="{00000000-0005-0000-0000-0000B3500000}"/>
    <cellStyle name="Normal 3 2 3 3 3 2 6 2" xfId="20687" xr:uid="{00000000-0005-0000-0000-0000B4500000}"/>
    <cellStyle name="Normal 3 2 3 3 3 2 6 2 2" xfId="20688" xr:uid="{00000000-0005-0000-0000-0000B5500000}"/>
    <cellStyle name="Normal 3 2 3 3 3 2 6 3" xfId="20689" xr:uid="{00000000-0005-0000-0000-0000B6500000}"/>
    <cellStyle name="Normal 3 2 3 3 3 2 7" xfId="20690" xr:uid="{00000000-0005-0000-0000-0000B7500000}"/>
    <cellStyle name="Normal 3 2 3 3 3 2 7 2" xfId="20691" xr:uid="{00000000-0005-0000-0000-0000B8500000}"/>
    <cellStyle name="Normal 3 2 3 3 3 2 8" xfId="20692" xr:uid="{00000000-0005-0000-0000-0000B9500000}"/>
    <cellStyle name="Normal 3 2 3 3 3 2 8 2" xfId="20693" xr:uid="{00000000-0005-0000-0000-0000BA500000}"/>
    <cellStyle name="Normal 3 2 3 3 3 2 9" xfId="20694" xr:uid="{00000000-0005-0000-0000-0000BB500000}"/>
    <cellStyle name="Normal 3 2 3 3 3 3" xfId="20695" xr:uid="{00000000-0005-0000-0000-0000BC500000}"/>
    <cellStyle name="Normal 3 2 3 3 3 3 2" xfId="20696" xr:uid="{00000000-0005-0000-0000-0000BD500000}"/>
    <cellStyle name="Normal 3 2 3 3 3 3 2 2" xfId="20697" xr:uid="{00000000-0005-0000-0000-0000BE500000}"/>
    <cellStyle name="Normal 3 2 3 3 3 3 2 2 2" xfId="20698" xr:uid="{00000000-0005-0000-0000-0000BF500000}"/>
    <cellStyle name="Normal 3 2 3 3 3 3 2 2 2 2" xfId="20699" xr:uid="{00000000-0005-0000-0000-0000C0500000}"/>
    <cellStyle name="Normal 3 2 3 3 3 3 2 2 2 2 2" xfId="20700" xr:uid="{00000000-0005-0000-0000-0000C1500000}"/>
    <cellStyle name="Normal 3 2 3 3 3 3 2 2 2 3" xfId="20701" xr:uid="{00000000-0005-0000-0000-0000C2500000}"/>
    <cellStyle name="Normal 3 2 3 3 3 3 2 2 3" xfId="20702" xr:uid="{00000000-0005-0000-0000-0000C3500000}"/>
    <cellStyle name="Normal 3 2 3 3 3 3 2 2 3 2" xfId="20703" xr:uid="{00000000-0005-0000-0000-0000C4500000}"/>
    <cellStyle name="Normal 3 2 3 3 3 3 2 2 4" xfId="20704" xr:uid="{00000000-0005-0000-0000-0000C5500000}"/>
    <cellStyle name="Normal 3 2 3 3 3 3 2 3" xfId="20705" xr:uid="{00000000-0005-0000-0000-0000C6500000}"/>
    <cellStyle name="Normal 3 2 3 3 3 3 2 3 2" xfId="20706" xr:uid="{00000000-0005-0000-0000-0000C7500000}"/>
    <cellStyle name="Normal 3 2 3 3 3 3 2 3 2 2" xfId="20707" xr:uid="{00000000-0005-0000-0000-0000C8500000}"/>
    <cellStyle name="Normal 3 2 3 3 3 3 2 3 3" xfId="20708" xr:uid="{00000000-0005-0000-0000-0000C9500000}"/>
    <cellStyle name="Normal 3 2 3 3 3 3 2 4" xfId="20709" xr:uid="{00000000-0005-0000-0000-0000CA500000}"/>
    <cellStyle name="Normal 3 2 3 3 3 3 2 4 2" xfId="20710" xr:uid="{00000000-0005-0000-0000-0000CB500000}"/>
    <cellStyle name="Normal 3 2 3 3 3 3 2 5" xfId="20711" xr:uid="{00000000-0005-0000-0000-0000CC500000}"/>
    <cellStyle name="Normal 3 2 3 3 3 3 3" xfId="20712" xr:uid="{00000000-0005-0000-0000-0000CD500000}"/>
    <cellStyle name="Normal 3 2 3 3 3 3 3 2" xfId="20713" xr:uid="{00000000-0005-0000-0000-0000CE500000}"/>
    <cellStyle name="Normal 3 2 3 3 3 3 3 2 2" xfId="20714" xr:uid="{00000000-0005-0000-0000-0000CF500000}"/>
    <cellStyle name="Normal 3 2 3 3 3 3 3 2 2 2" xfId="20715" xr:uid="{00000000-0005-0000-0000-0000D0500000}"/>
    <cellStyle name="Normal 3 2 3 3 3 3 3 2 3" xfId="20716" xr:uid="{00000000-0005-0000-0000-0000D1500000}"/>
    <cellStyle name="Normal 3 2 3 3 3 3 3 3" xfId="20717" xr:uid="{00000000-0005-0000-0000-0000D2500000}"/>
    <cellStyle name="Normal 3 2 3 3 3 3 3 3 2" xfId="20718" xr:uid="{00000000-0005-0000-0000-0000D3500000}"/>
    <cellStyle name="Normal 3 2 3 3 3 3 3 4" xfId="20719" xr:uid="{00000000-0005-0000-0000-0000D4500000}"/>
    <cellStyle name="Normal 3 2 3 3 3 3 4" xfId="20720" xr:uid="{00000000-0005-0000-0000-0000D5500000}"/>
    <cellStyle name="Normal 3 2 3 3 3 3 4 2" xfId="20721" xr:uid="{00000000-0005-0000-0000-0000D6500000}"/>
    <cellStyle name="Normal 3 2 3 3 3 3 4 2 2" xfId="20722" xr:uid="{00000000-0005-0000-0000-0000D7500000}"/>
    <cellStyle name="Normal 3 2 3 3 3 3 4 2 2 2" xfId="20723" xr:uid="{00000000-0005-0000-0000-0000D8500000}"/>
    <cellStyle name="Normal 3 2 3 3 3 3 4 2 3" xfId="20724" xr:uid="{00000000-0005-0000-0000-0000D9500000}"/>
    <cellStyle name="Normal 3 2 3 3 3 3 4 3" xfId="20725" xr:uid="{00000000-0005-0000-0000-0000DA500000}"/>
    <cellStyle name="Normal 3 2 3 3 3 3 4 3 2" xfId="20726" xr:uid="{00000000-0005-0000-0000-0000DB500000}"/>
    <cellStyle name="Normal 3 2 3 3 3 3 4 4" xfId="20727" xr:uid="{00000000-0005-0000-0000-0000DC500000}"/>
    <cellStyle name="Normal 3 2 3 3 3 3 5" xfId="20728" xr:uid="{00000000-0005-0000-0000-0000DD500000}"/>
    <cellStyle name="Normal 3 2 3 3 3 3 5 2" xfId="20729" xr:uid="{00000000-0005-0000-0000-0000DE500000}"/>
    <cellStyle name="Normal 3 2 3 3 3 3 5 2 2" xfId="20730" xr:uid="{00000000-0005-0000-0000-0000DF500000}"/>
    <cellStyle name="Normal 3 2 3 3 3 3 5 3" xfId="20731" xr:uid="{00000000-0005-0000-0000-0000E0500000}"/>
    <cellStyle name="Normal 3 2 3 3 3 3 6" xfId="20732" xr:uid="{00000000-0005-0000-0000-0000E1500000}"/>
    <cellStyle name="Normal 3 2 3 3 3 3 6 2" xfId="20733" xr:uid="{00000000-0005-0000-0000-0000E2500000}"/>
    <cellStyle name="Normal 3 2 3 3 3 3 7" xfId="20734" xr:uid="{00000000-0005-0000-0000-0000E3500000}"/>
    <cellStyle name="Normal 3 2 3 3 3 3 7 2" xfId="20735" xr:uid="{00000000-0005-0000-0000-0000E4500000}"/>
    <cellStyle name="Normal 3 2 3 3 3 3 8" xfId="20736" xr:uid="{00000000-0005-0000-0000-0000E5500000}"/>
    <cellStyle name="Normal 3 2 3 3 3 4" xfId="20737" xr:uid="{00000000-0005-0000-0000-0000E6500000}"/>
    <cellStyle name="Normal 3 2 3 3 3 4 2" xfId="20738" xr:uid="{00000000-0005-0000-0000-0000E7500000}"/>
    <cellStyle name="Normal 3 2 3 3 3 4 2 2" xfId="20739" xr:uid="{00000000-0005-0000-0000-0000E8500000}"/>
    <cellStyle name="Normal 3 2 3 3 3 4 2 2 2" xfId="20740" xr:uid="{00000000-0005-0000-0000-0000E9500000}"/>
    <cellStyle name="Normal 3 2 3 3 3 4 2 2 2 2" xfId="20741" xr:uid="{00000000-0005-0000-0000-0000EA500000}"/>
    <cellStyle name="Normal 3 2 3 3 3 4 2 2 3" xfId="20742" xr:uid="{00000000-0005-0000-0000-0000EB500000}"/>
    <cellStyle name="Normal 3 2 3 3 3 4 2 3" xfId="20743" xr:uid="{00000000-0005-0000-0000-0000EC500000}"/>
    <cellStyle name="Normal 3 2 3 3 3 4 2 3 2" xfId="20744" xr:uid="{00000000-0005-0000-0000-0000ED500000}"/>
    <cellStyle name="Normal 3 2 3 3 3 4 2 4" xfId="20745" xr:uid="{00000000-0005-0000-0000-0000EE500000}"/>
    <cellStyle name="Normal 3 2 3 3 3 4 3" xfId="20746" xr:uid="{00000000-0005-0000-0000-0000EF500000}"/>
    <cellStyle name="Normal 3 2 3 3 3 4 3 2" xfId="20747" xr:uid="{00000000-0005-0000-0000-0000F0500000}"/>
    <cellStyle name="Normal 3 2 3 3 3 4 3 2 2" xfId="20748" xr:uid="{00000000-0005-0000-0000-0000F1500000}"/>
    <cellStyle name="Normal 3 2 3 3 3 4 3 3" xfId="20749" xr:uid="{00000000-0005-0000-0000-0000F2500000}"/>
    <cellStyle name="Normal 3 2 3 3 3 4 4" xfId="20750" xr:uid="{00000000-0005-0000-0000-0000F3500000}"/>
    <cellStyle name="Normal 3 2 3 3 3 4 4 2" xfId="20751" xr:uid="{00000000-0005-0000-0000-0000F4500000}"/>
    <cellStyle name="Normal 3 2 3 3 3 4 5" xfId="20752" xr:uid="{00000000-0005-0000-0000-0000F5500000}"/>
    <cellStyle name="Normal 3 2 3 3 3 5" xfId="20753" xr:uid="{00000000-0005-0000-0000-0000F6500000}"/>
    <cellStyle name="Normal 3 2 3 3 3 5 2" xfId="20754" xr:uid="{00000000-0005-0000-0000-0000F7500000}"/>
    <cellStyle name="Normal 3 2 3 3 3 5 2 2" xfId="20755" xr:uid="{00000000-0005-0000-0000-0000F8500000}"/>
    <cellStyle name="Normal 3 2 3 3 3 5 2 2 2" xfId="20756" xr:uid="{00000000-0005-0000-0000-0000F9500000}"/>
    <cellStyle name="Normal 3 2 3 3 3 5 2 3" xfId="20757" xr:uid="{00000000-0005-0000-0000-0000FA500000}"/>
    <cellStyle name="Normal 3 2 3 3 3 5 3" xfId="20758" xr:uid="{00000000-0005-0000-0000-0000FB500000}"/>
    <cellStyle name="Normal 3 2 3 3 3 5 3 2" xfId="20759" xr:uid="{00000000-0005-0000-0000-0000FC500000}"/>
    <cellStyle name="Normal 3 2 3 3 3 5 4" xfId="20760" xr:uid="{00000000-0005-0000-0000-0000FD500000}"/>
    <cellStyle name="Normal 3 2 3 3 3 6" xfId="20761" xr:uid="{00000000-0005-0000-0000-0000FE500000}"/>
    <cellStyle name="Normal 3 2 3 3 3 6 2" xfId="20762" xr:uid="{00000000-0005-0000-0000-0000FF500000}"/>
    <cellStyle name="Normal 3 2 3 3 3 6 2 2" xfId="20763" xr:uid="{00000000-0005-0000-0000-000000510000}"/>
    <cellStyle name="Normal 3 2 3 3 3 6 2 2 2" xfId="20764" xr:uid="{00000000-0005-0000-0000-000001510000}"/>
    <cellStyle name="Normal 3 2 3 3 3 6 2 3" xfId="20765" xr:uid="{00000000-0005-0000-0000-000002510000}"/>
    <cellStyle name="Normal 3 2 3 3 3 6 3" xfId="20766" xr:uid="{00000000-0005-0000-0000-000003510000}"/>
    <cellStyle name="Normal 3 2 3 3 3 6 3 2" xfId="20767" xr:uid="{00000000-0005-0000-0000-000004510000}"/>
    <cellStyle name="Normal 3 2 3 3 3 6 4" xfId="20768" xr:uid="{00000000-0005-0000-0000-000005510000}"/>
    <cellStyle name="Normal 3 2 3 3 3 7" xfId="20769" xr:uid="{00000000-0005-0000-0000-000006510000}"/>
    <cellStyle name="Normal 3 2 3 3 3 7 2" xfId="20770" xr:uid="{00000000-0005-0000-0000-000007510000}"/>
    <cellStyle name="Normal 3 2 3 3 3 7 2 2" xfId="20771" xr:uid="{00000000-0005-0000-0000-000008510000}"/>
    <cellStyle name="Normal 3 2 3 3 3 7 3" xfId="20772" xr:uid="{00000000-0005-0000-0000-000009510000}"/>
    <cellStyle name="Normal 3 2 3 3 3 8" xfId="20773" xr:uid="{00000000-0005-0000-0000-00000A510000}"/>
    <cellStyle name="Normal 3 2 3 3 3 8 2" xfId="20774" xr:uid="{00000000-0005-0000-0000-00000B510000}"/>
    <cellStyle name="Normal 3 2 3 3 3 9" xfId="20775" xr:uid="{00000000-0005-0000-0000-00000C510000}"/>
    <cellStyle name="Normal 3 2 3 3 3 9 2" xfId="20776" xr:uid="{00000000-0005-0000-0000-00000D510000}"/>
    <cellStyle name="Normal 3 2 3 3 4" xfId="20777" xr:uid="{00000000-0005-0000-0000-00000E510000}"/>
    <cellStyle name="Normal 3 2 3 3 4 10" xfId="20778" xr:uid="{00000000-0005-0000-0000-00000F510000}"/>
    <cellStyle name="Normal 3 2 3 3 4 2" xfId="20779" xr:uid="{00000000-0005-0000-0000-000010510000}"/>
    <cellStyle name="Normal 3 2 3 3 4 2 2" xfId="20780" xr:uid="{00000000-0005-0000-0000-000011510000}"/>
    <cellStyle name="Normal 3 2 3 3 4 2 2 2" xfId="20781" xr:uid="{00000000-0005-0000-0000-000012510000}"/>
    <cellStyle name="Normal 3 2 3 3 4 2 2 2 2" xfId="20782" xr:uid="{00000000-0005-0000-0000-000013510000}"/>
    <cellStyle name="Normal 3 2 3 3 4 2 2 2 2 2" xfId="20783" xr:uid="{00000000-0005-0000-0000-000014510000}"/>
    <cellStyle name="Normal 3 2 3 3 4 2 2 2 2 2 2" xfId="20784" xr:uid="{00000000-0005-0000-0000-000015510000}"/>
    <cellStyle name="Normal 3 2 3 3 4 2 2 2 2 2 2 2" xfId="20785" xr:uid="{00000000-0005-0000-0000-000016510000}"/>
    <cellStyle name="Normal 3 2 3 3 4 2 2 2 2 2 3" xfId="20786" xr:uid="{00000000-0005-0000-0000-000017510000}"/>
    <cellStyle name="Normal 3 2 3 3 4 2 2 2 2 3" xfId="20787" xr:uid="{00000000-0005-0000-0000-000018510000}"/>
    <cellStyle name="Normal 3 2 3 3 4 2 2 2 2 3 2" xfId="20788" xr:uid="{00000000-0005-0000-0000-000019510000}"/>
    <cellStyle name="Normal 3 2 3 3 4 2 2 2 2 4" xfId="20789" xr:uid="{00000000-0005-0000-0000-00001A510000}"/>
    <cellStyle name="Normal 3 2 3 3 4 2 2 2 3" xfId="20790" xr:uid="{00000000-0005-0000-0000-00001B510000}"/>
    <cellStyle name="Normal 3 2 3 3 4 2 2 2 3 2" xfId="20791" xr:uid="{00000000-0005-0000-0000-00001C510000}"/>
    <cellStyle name="Normal 3 2 3 3 4 2 2 2 3 2 2" xfId="20792" xr:uid="{00000000-0005-0000-0000-00001D510000}"/>
    <cellStyle name="Normal 3 2 3 3 4 2 2 2 3 3" xfId="20793" xr:uid="{00000000-0005-0000-0000-00001E510000}"/>
    <cellStyle name="Normal 3 2 3 3 4 2 2 2 4" xfId="20794" xr:uid="{00000000-0005-0000-0000-00001F510000}"/>
    <cellStyle name="Normal 3 2 3 3 4 2 2 2 4 2" xfId="20795" xr:uid="{00000000-0005-0000-0000-000020510000}"/>
    <cellStyle name="Normal 3 2 3 3 4 2 2 2 5" xfId="20796" xr:uid="{00000000-0005-0000-0000-000021510000}"/>
    <cellStyle name="Normal 3 2 3 3 4 2 2 3" xfId="20797" xr:uid="{00000000-0005-0000-0000-000022510000}"/>
    <cellStyle name="Normal 3 2 3 3 4 2 2 3 2" xfId="20798" xr:uid="{00000000-0005-0000-0000-000023510000}"/>
    <cellStyle name="Normal 3 2 3 3 4 2 2 3 2 2" xfId="20799" xr:uid="{00000000-0005-0000-0000-000024510000}"/>
    <cellStyle name="Normal 3 2 3 3 4 2 2 3 2 2 2" xfId="20800" xr:uid="{00000000-0005-0000-0000-000025510000}"/>
    <cellStyle name="Normal 3 2 3 3 4 2 2 3 2 3" xfId="20801" xr:uid="{00000000-0005-0000-0000-000026510000}"/>
    <cellStyle name="Normal 3 2 3 3 4 2 2 3 3" xfId="20802" xr:uid="{00000000-0005-0000-0000-000027510000}"/>
    <cellStyle name="Normal 3 2 3 3 4 2 2 3 3 2" xfId="20803" xr:uid="{00000000-0005-0000-0000-000028510000}"/>
    <cellStyle name="Normal 3 2 3 3 4 2 2 3 4" xfId="20804" xr:uid="{00000000-0005-0000-0000-000029510000}"/>
    <cellStyle name="Normal 3 2 3 3 4 2 2 4" xfId="20805" xr:uid="{00000000-0005-0000-0000-00002A510000}"/>
    <cellStyle name="Normal 3 2 3 3 4 2 2 4 2" xfId="20806" xr:uid="{00000000-0005-0000-0000-00002B510000}"/>
    <cellStyle name="Normal 3 2 3 3 4 2 2 4 2 2" xfId="20807" xr:uid="{00000000-0005-0000-0000-00002C510000}"/>
    <cellStyle name="Normal 3 2 3 3 4 2 2 4 2 2 2" xfId="20808" xr:uid="{00000000-0005-0000-0000-00002D510000}"/>
    <cellStyle name="Normal 3 2 3 3 4 2 2 4 2 3" xfId="20809" xr:uid="{00000000-0005-0000-0000-00002E510000}"/>
    <cellStyle name="Normal 3 2 3 3 4 2 2 4 3" xfId="20810" xr:uid="{00000000-0005-0000-0000-00002F510000}"/>
    <cellStyle name="Normal 3 2 3 3 4 2 2 4 3 2" xfId="20811" xr:uid="{00000000-0005-0000-0000-000030510000}"/>
    <cellStyle name="Normal 3 2 3 3 4 2 2 4 4" xfId="20812" xr:uid="{00000000-0005-0000-0000-000031510000}"/>
    <cellStyle name="Normal 3 2 3 3 4 2 2 5" xfId="20813" xr:uid="{00000000-0005-0000-0000-000032510000}"/>
    <cellStyle name="Normal 3 2 3 3 4 2 2 5 2" xfId="20814" xr:uid="{00000000-0005-0000-0000-000033510000}"/>
    <cellStyle name="Normal 3 2 3 3 4 2 2 5 2 2" xfId="20815" xr:uid="{00000000-0005-0000-0000-000034510000}"/>
    <cellStyle name="Normal 3 2 3 3 4 2 2 5 3" xfId="20816" xr:uid="{00000000-0005-0000-0000-000035510000}"/>
    <cellStyle name="Normal 3 2 3 3 4 2 2 6" xfId="20817" xr:uid="{00000000-0005-0000-0000-000036510000}"/>
    <cellStyle name="Normal 3 2 3 3 4 2 2 6 2" xfId="20818" xr:uid="{00000000-0005-0000-0000-000037510000}"/>
    <cellStyle name="Normal 3 2 3 3 4 2 2 7" xfId="20819" xr:uid="{00000000-0005-0000-0000-000038510000}"/>
    <cellStyle name="Normal 3 2 3 3 4 2 2 7 2" xfId="20820" xr:uid="{00000000-0005-0000-0000-000039510000}"/>
    <cellStyle name="Normal 3 2 3 3 4 2 2 8" xfId="20821" xr:uid="{00000000-0005-0000-0000-00003A510000}"/>
    <cellStyle name="Normal 3 2 3 3 4 2 3" xfId="20822" xr:uid="{00000000-0005-0000-0000-00003B510000}"/>
    <cellStyle name="Normal 3 2 3 3 4 2 3 2" xfId="20823" xr:uid="{00000000-0005-0000-0000-00003C510000}"/>
    <cellStyle name="Normal 3 2 3 3 4 2 3 2 2" xfId="20824" xr:uid="{00000000-0005-0000-0000-00003D510000}"/>
    <cellStyle name="Normal 3 2 3 3 4 2 3 2 2 2" xfId="20825" xr:uid="{00000000-0005-0000-0000-00003E510000}"/>
    <cellStyle name="Normal 3 2 3 3 4 2 3 2 2 2 2" xfId="20826" xr:uid="{00000000-0005-0000-0000-00003F510000}"/>
    <cellStyle name="Normal 3 2 3 3 4 2 3 2 2 3" xfId="20827" xr:uid="{00000000-0005-0000-0000-000040510000}"/>
    <cellStyle name="Normal 3 2 3 3 4 2 3 2 3" xfId="20828" xr:uid="{00000000-0005-0000-0000-000041510000}"/>
    <cellStyle name="Normal 3 2 3 3 4 2 3 2 3 2" xfId="20829" xr:uid="{00000000-0005-0000-0000-000042510000}"/>
    <cellStyle name="Normal 3 2 3 3 4 2 3 2 4" xfId="20830" xr:uid="{00000000-0005-0000-0000-000043510000}"/>
    <cellStyle name="Normal 3 2 3 3 4 2 3 3" xfId="20831" xr:uid="{00000000-0005-0000-0000-000044510000}"/>
    <cellStyle name="Normal 3 2 3 3 4 2 3 3 2" xfId="20832" xr:uid="{00000000-0005-0000-0000-000045510000}"/>
    <cellStyle name="Normal 3 2 3 3 4 2 3 3 2 2" xfId="20833" xr:uid="{00000000-0005-0000-0000-000046510000}"/>
    <cellStyle name="Normal 3 2 3 3 4 2 3 3 3" xfId="20834" xr:uid="{00000000-0005-0000-0000-000047510000}"/>
    <cellStyle name="Normal 3 2 3 3 4 2 3 4" xfId="20835" xr:uid="{00000000-0005-0000-0000-000048510000}"/>
    <cellStyle name="Normal 3 2 3 3 4 2 3 4 2" xfId="20836" xr:uid="{00000000-0005-0000-0000-000049510000}"/>
    <cellStyle name="Normal 3 2 3 3 4 2 3 5" xfId="20837" xr:uid="{00000000-0005-0000-0000-00004A510000}"/>
    <cellStyle name="Normal 3 2 3 3 4 2 4" xfId="20838" xr:uid="{00000000-0005-0000-0000-00004B510000}"/>
    <cellStyle name="Normal 3 2 3 3 4 2 4 2" xfId="20839" xr:uid="{00000000-0005-0000-0000-00004C510000}"/>
    <cellStyle name="Normal 3 2 3 3 4 2 4 2 2" xfId="20840" xr:uid="{00000000-0005-0000-0000-00004D510000}"/>
    <cellStyle name="Normal 3 2 3 3 4 2 4 2 2 2" xfId="20841" xr:uid="{00000000-0005-0000-0000-00004E510000}"/>
    <cellStyle name="Normal 3 2 3 3 4 2 4 2 3" xfId="20842" xr:uid="{00000000-0005-0000-0000-00004F510000}"/>
    <cellStyle name="Normal 3 2 3 3 4 2 4 3" xfId="20843" xr:uid="{00000000-0005-0000-0000-000050510000}"/>
    <cellStyle name="Normal 3 2 3 3 4 2 4 3 2" xfId="20844" xr:uid="{00000000-0005-0000-0000-000051510000}"/>
    <cellStyle name="Normal 3 2 3 3 4 2 4 4" xfId="20845" xr:uid="{00000000-0005-0000-0000-000052510000}"/>
    <cellStyle name="Normal 3 2 3 3 4 2 5" xfId="20846" xr:uid="{00000000-0005-0000-0000-000053510000}"/>
    <cellStyle name="Normal 3 2 3 3 4 2 5 2" xfId="20847" xr:uid="{00000000-0005-0000-0000-000054510000}"/>
    <cellStyle name="Normal 3 2 3 3 4 2 5 2 2" xfId="20848" xr:uid="{00000000-0005-0000-0000-000055510000}"/>
    <cellStyle name="Normal 3 2 3 3 4 2 5 2 2 2" xfId="20849" xr:uid="{00000000-0005-0000-0000-000056510000}"/>
    <cellStyle name="Normal 3 2 3 3 4 2 5 2 3" xfId="20850" xr:uid="{00000000-0005-0000-0000-000057510000}"/>
    <cellStyle name="Normal 3 2 3 3 4 2 5 3" xfId="20851" xr:uid="{00000000-0005-0000-0000-000058510000}"/>
    <cellStyle name="Normal 3 2 3 3 4 2 5 3 2" xfId="20852" xr:uid="{00000000-0005-0000-0000-000059510000}"/>
    <cellStyle name="Normal 3 2 3 3 4 2 5 4" xfId="20853" xr:uid="{00000000-0005-0000-0000-00005A510000}"/>
    <cellStyle name="Normal 3 2 3 3 4 2 6" xfId="20854" xr:uid="{00000000-0005-0000-0000-00005B510000}"/>
    <cellStyle name="Normal 3 2 3 3 4 2 6 2" xfId="20855" xr:uid="{00000000-0005-0000-0000-00005C510000}"/>
    <cellStyle name="Normal 3 2 3 3 4 2 6 2 2" xfId="20856" xr:uid="{00000000-0005-0000-0000-00005D510000}"/>
    <cellStyle name="Normal 3 2 3 3 4 2 6 3" xfId="20857" xr:uid="{00000000-0005-0000-0000-00005E510000}"/>
    <cellStyle name="Normal 3 2 3 3 4 2 7" xfId="20858" xr:uid="{00000000-0005-0000-0000-00005F510000}"/>
    <cellStyle name="Normal 3 2 3 3 4 2 7 2" xfId="20859" xr:uid="{00000000-0005-0000-0000-000060510000}"/>
    <cellStyle name="Normal 3 2 3 3 4 2 8" xfId="20860" xr:uid="{00000000-0005-0000-0000-000061510000}"/>
    <cellStyle name="Normal 3 2 3 3 4 2 8 2" xfId="20861" xr:uid="{00000000-0005-0000-0000-000062510000}"/>
    <cellStyle name="Normal 3 2 3 3 4 2 9" xfId="20862" xr:uid="{00000000-0005-0000-0000-000063510000}"/>
    <cellStyle name="Normal 3 2 3 3 4 3" xfId="20863" xr:uid="{00000000-0005-0000-0000-000064510000}"/>
    <cellStyle name="Normal 3 2 3 3 4 3 2" xfId="20864" xr:uid="{00000000-0005-0000-0000-000065510000}"/>
    <cellStyle name="Normal 3 2 3 3 4 3 2 2" xfId="20865" xr:uid="{00000000-0005-0000-0000-000066510000}"/>
    <cellStyle name="Normal 3 2 3 3 4 3 2 2 2" xfId="20866" xr:uid="{00000000-0005-0000-0000-000067510000}"/>
    <cellStyle name="Normal 3 2 3 3 4 3 2 2 2 2" xfId="20867" xr:uid="{00000000-0005-0000-0000-000068510000}"/>
    <cellStyle name="Normal 3 2 3 3 4 3 2 2 2 2 2" xfId="20868" xr:uid="{00000000-0005-0000-0000-000069510000}"/>
    <cellStyle name="Normal 3 2 3 3 4 3 2 2 2 3" xfId="20869" xr:uid="{00000000-0005-0000-0000-00006A510000}"/>
    <cellStyle name="Normal 3 2 3 3 4 3 2 2 3" xfId="20870" xr:uid="{00000000-0005-0000-0000-00006B510000}"/>
    <cellStyle name="Normal 3 2 3 3 4 3 2 2 3 2" xfId="20871" xr:uid="{00000000-0005-0000-0000-00006C510000}"/>
    <cellStyle name="Normal 3 2 3 3 4 3 2 2 4" xfId="20872" xr:uid="{00000000-0005-0000-0000-00006D510000}"/>
    <cellStyle name="Normal 3 2 3 3 4 3 2 3" xfId="20873" xr:uid="{00000000-0005-0000-0000-00006E510000}"/>
    <cellStyle name="Normal 3 2 3 3 4 3 2 3 2" xfId="20874" xr:uid="{00000000-0005-0000-0000-00006F510000}"/>
    <cellStyle name="Normal 3 2 3 3 4 3 2 3 2 2" xfId="20875" xr:uid="{00000000-0005-0000-0000-000070510000}"/>
    <cellStyle name="Normal 3 2 3 3 4 3 2 3 3" xfId="20876" xr:uid="{00000000-0005-0000-0000-000071510000}"/>
    <cellStyle name="Normal 3 2 3 3 4 3 2 4" xfId="20877" xr:uid="{00000000-0005-0000-0000-000072510000}"/>
    <cellStyle name="Normal 3 2 3 3 4 3 2 4 2" xfId="20878" xr:uid="{00000000-0005-0000-0000-000073510000}"/>
    <cellStyle name="Normal 3 2 3 3 4 3 2 5" xfId="20879" xr:uid="{00000000-0005-0000-0000-000074510000}"/>
    <cellStyle name="Normal 3 2 3 3 4 3 3" xfId="20880" xr:uid="{00000000-0005-0000-0000-000075510000}"/>
    <cellStyle name="Normal 3 2 3 3 4 3 3 2" xfId="20881" xr:uid="{00000000-0005-0000-0000-000076510000}"/>
    <cellStyle name="Normal 3 2 3 3 4 3 3 2 2" xfId="20882" xr:uid="{00000000-0005-0000-0000-000077510000}"/>
    <cellStyle name="Normal 3 2 3 3 4 3 3 2 2 2" xfId="20883" xr:uid="{00000000-0005-0000-0000-000078510000}"/>
    <cellStyle name="Normal 3 2 3 3 4 3 3 2 3" xfId="20884" xr:uid="{00000000-0005-0000-0000-000079510000}"/>
    <cellStyle name="Normal 3 2 3 3 4 3 3 3" xfId="20885" xr:uid="{00000000-0005-0000-0000-00007A510000}"/>
    <cellStyle name="Normal 3 2 3 3 4 3 3 3 2" xfId="20886" xr:uid="{00000000-0005-0000-0000-00007B510000}"/>
    <cellStyle name="Normal 3 2 3 3 4 3 3 4" xfId="20887" xr:uid="{00000000-0005-0000-0000-00007C510000}"/>
    <cellStyle name="Normal 3 2 3 3 4 3 4" xfId="20888" xr:uid="{00000000-0005-0000-0000-00007D510000}"/>
    <cellStyle name="Normal 3 2 3 3 4 3 4 2" xfId="20889" xr:uid="{00000000-0005-0000-0000-00007E510000}"/>
    <cellStyle name="Normal 3 2 3 3 4 3 4 2 2" xfId="20890" xr:uid="{00000000-0005-0000-0000-00007F510000}"/>
    <cellStyle name="Normal 3 2 3 3 4 3 4 2 2 2" xfId="20891" xr:uid="{00000000-0005-0000-0000-000080510000}"/>
    <cellStyle name="Normal 3 2 3 3 4 3 4 2 3" xfId="20892" xr:uid="{00000000-0005-0000-0000-000081510000}"/>
    <cellStyle name="Normal 3 2 3 3 4 3 4 3" xfId="20893" xr:uid="{00000000-0005-0000-0000-000082510000}"/>
    <cellStyle name="Normal 3 2 3 3 4 3 4 3 2" xfId="20894" xr:uid="{00000000-0005-0000-0000-000083510000}"/>
    <cellStyle name="Normal 3 2 3 3 4 3 4 4" xfId="20895" xr:uid="{00000000-0005-0000-0000-000084510000}"/>
    <cellStyle name="Normal 3 2 3 3 4 3 5" xfId="20896" xr:uid="{00000000-0005-0000-0000-000085510000}"/>
    <cellStyle name="Normal 3 2 3 3 4 3 5 2" xfId="20897" xr:uid="{00000000-0005-0000-0000-000086510000}"/>
    <cellStyle name="Normal 3 2 3 3 4 3 5 2 2" xfId="20898" xr:uid="{00000000-0005-0000-0000-000087510000}"/>
    <cellStyle name="Normal 3 2 3 3 4 3 5 3" xfId="20899" xr:uid="{00000000-0005-0000-0000-000088510000}"/>
    <cellStyle name="Normal 3 2 3 3 4 3 6" xfId="20900" xr:uid="{00000000-0005-0000-0000-000089510000}"/>
    <cellStyle name="Normal 3 2 3 3 4 3 6 2" xfId="20901" xr:uid="{00000000-0005-0000-0000-00008A510000}"/>
    <cellStyle name="Normal 3 2 3 3 4 3 7" xfId="20902" xr:uid="{00000000-0005-0000-0000-00008B510000}"/>
    <cellStyle name="Normal 3 2 3 3 4 3 7 2" xfId="20903" xr:uid="{00000000-0005-0000-0000-00008C510000}"/>
    <cellStyle name="Normal 3 2 3 3 4 3 8" xfId="20904" xr:uid="{00000000-0005-0000-0000-00008D510000}"/>
    <cellStyle name="Normal 3 2 3 3 4 4" xfId="20905" xr:uid="{00000000-0005-0000-0000-00008E510000}"/>
    <cellStyle name="Normal 3 2 3 3 4 4 2" xfId="20906" xr:uid="{00000000-0005-0000-0000-00008F510000}"/>
    <cellStyle name="Normal 3 2 3 3 4 4 2 2" xfId="20907" xr:uid="{00000000-0005-0000-0000-000090510000}"/>
    <cellStyle name="Normal 3 2 3 3 4 4 2 2 2" xfId="20908" xr:uid="{00000000-0005-0000-0000-000091510000}"/>
    <cellStyle name="Normal 3 2 3 3 4 4 2 2 2 2" xfId="20909" xr:uid="{00000000-0005-0000-0000-000092510000}"/>
    <cellStyle name="Normal 3 2 3 3 4 4 2 2 3" xfId="20910" xr:uid="{00000000-0005-0000-0000-000093510000}"/>
    <cellStyle name="Normal 3 2 3 3 4 4 2 3" xfId="20911" xr:uid="{00000000-0005-0000-0000-000094510000}"/>
    <cellStyle name="Normal 3 2 3 3 4 4 2 3 2" xfId="20912" xr:uid="{00000000-0005-0000-0000-000095510000}"/>
    <cellStyle name="Normal 3 2 3 3 4 4 2 4" xfId="20913" xr:uid="{00000000-0005-0000-0000-000096510000}"/>
    <cellStyle name="Normal 3 2 3 3 4 4 3" xfId="20914" xr:uid="{00000000-0005-0000-0000-000097510000}"/>
    <cellStyle name="Normal 3 2 3 3 4 4 3 2" xfId="20915" xr:uid="{00000000-0005-0000-0000-000098510000}"/>
    <cellStyle name="Normal 3 2 3 3 4 4 3 2 2" xfId="20916" xr:uid="{00000000-0005-0000-0000-000099510000}"/>
    <cellStyle name="Normal 3 2 3 3 4 4 3 3" xfId="20917" xr:uid="{00000000-0005-0000-0000-00009A510000}"/>
    <cellStyle name="Normal 3 2 3 3 4 4 4" xfId="20918" xr:uid="{00000000-0005-0000-0000-00009B510000}"/>
    <cellStyle name="Normal 3 2 3 3 4 4 4 2" xfId="20919" xr:uid="{00000000-0005-0000-0000-00009C510000}"/>
    <cellStyle name="Normal 3 2 3 3 4 4 5" xfId="20920" xr:uid="{00000000-0005-0000-0000-00009D510000}"/>
    <cellStyle name="Normal 3 2 3 3 4 5" xfId="20921" xr:uid="{00000000-0005-0000-0000-00009E510000}"/>
    <cellStyle name="Normal 3 2 3 3 4 5 2" xfId="20922" xr:uid="{00000000-0005-0000-0000-00009F510000}"/>
    <cellStyle name="Normal 3 2 3 3 4 5 2 2" xfId="20923" xr:uid="{00000000-0005-0000-0000-0000A0510000}"/>
    <cellStyle name="Normal 3 2 3 3 4 5 2 2 2" xfId="20924" xr:uid="{00000000-0005-0000-0000-0000A1510000}"/>
    <cellStyle name="Normal 3 2 3 3 4 5 2 3" xfId="20925" xr:uid="{00000000-0005-0000-0000-0000A2510000}"/>
    <cellStyle name="Normal 3 2 3 3 4 5 3" xfId="20926" xr:uid="{00000000-0005-0000-0000-0000A3510000}"/>
    <cellStyle name="Normal 3 2 3 3 4 5 3 2" xfId="20927" xr:uid="{00000000-0005-0000-0000-0000A4510000}"/>
    <cellStyle name="Normal 3 2 3 3 4 5 4" xfId="20928" xr:uid="{00000000-0005-0000-0000-0000A5510000}"/>
    <cellStyle name="Normal 3 2 3 3 4 6" xfId="20929" xr:uid="{00000000-0005-0000-0000-0000A6510000}"/>
    <cellStyle name="Normal 3 2 3 3 4 6 2" xfId="20930" xr:uid="{00000000-0005-0000-0000-0000A7510000}"/>
    <cellStyle name="Normal 3 2 3 3 4 6 2 2" xfId="20931" xr:uid="{00000000-0005-0000-0000-0000A8510000}"/>
    <cellStyle name="Normal 3 2 3 3 4 6 2 2 2" xfId="20932" xr:uid="{00000000-0005-0000-0000-0000A9510000}"/>
    <cellStyle name="Normal 3 2 3 3 4 6 2 3" xfId="20933" xr:uid="{00000000-0005-0000-0000-0000AA510000}"/>
    <cellStyle name="Normal 3 2 3 3 4 6 3" xfId="20934" xr:uid="{00000000-0005-0000-0000-0000AB510000}"/>
    <cellStyle name="Normal 3 2 3 3 4 6 3 2" xfId="20935" xr:uid="{00000000-0005-0000-0000-0000AC510000}"/>
    <cellStyle name="Normal 3 2 3 3 4 6 4" xfId="20936" xr:uid="{00000000-0005-0000-0000-0000AD510000}"/>
    <cellStyle name="Normal 3 2 3 3 4 7" xfId="20937" xr:uid="{00000000-0005-0000-0000-0000AE510000}"/>
    <cellStyle name="Normal 3 2 3 3 4 7 2" xfId="20938" xr:uid="{00000000-0005-0000-0000-0000AF510000}"/>
    <cellStyle name="Normal 3 2 3 3 4 7 2 2" xfId="20939" xr:uid="{00000000-0005-0000-0000-0000B0510000}"/>
    <cellStyle name="Normal 3 2 3 3 4 7 3" xfId="20940" xr:uid="{00000000-0005-0000-0000-0000B1510000}"/>
    <cellStyle name="Normal 3 2 3 3 4 8" xfId="20941" xr:uid="{00000000-0005-0000-0000-0000B2510000}"/>
    <cellStyle name="Normal 3 2 3 3 4 8 2" xfId="20942" xr:uid="{00000000-0005-0000-0000-0000B3510000}"/>
    <cellStyle name="Normal 3 2 3 3 4 9" xfId="20943" xr:uid="{00000000-0005-0000-0000-0000B4510000}"/>
    <cellStyle name="Normal 3 2 3 3 4 9 2" xfId="20944" xr:uid="{00000000-0005-0000-0000-0000B5510000}"/>
    <cellStyle name="Normal 3 2 3 3 5" xfId="20945" xr:uid="{00000000-0005-0000-0000-0000B6510000}"/>
    <cellStyle name="Normal 3 2 3 3 5 2" xfId="20946" xr:uid="{00000000-0005-0000-0000-0000B7510000}"/>
    <cellStyle name="Normal 3 2 3 3 5 2 2" xfId="20947" xr:uid="{00000000-0005-0000-0000-0000B8510000}"/>
    <cellStyle name="Normal 3 2 3 3 5 2 2 2" xfId="20948" xr:uid="{00000000-0005-0000-0000-0000B9510000}"/>
    <cellStyle name="Normal 3 2 3 3 5 2 2 2 2" xfId="20949" xr:uid="{00000000-0005-0000-0000-0000BA510000}"/>
    <cellStyle name="Normal 3 2 3 3 5 2 2 2 2 2" xfId="20950" xr:uid="{00000000-0005-0000-0000-0000BB510000}"/>
    <cellStyle name="Normal 3 2 3 3 5 2 2 2 2 2 2" xfId="20951" xr:uid="{00000000-0005-0000-0000-0000BC510000}"/>
    <cellStyle name="Normal 3 2 3 3 5 2 2 2 2 3" xfId="20952" xr:uid="{00000000-0005-0000-0000-0000BD510000}"/>
    <cellStyle name="Normal 3 2 3 3 5 2 2 2 3" xfId="20953" xr:uid="{00000000-0005-0000-0000-0000BE510000}"/>
    <cellStyle name="Normal 3 2 3 3 5 2 2 2 3 2" xfId="20954" xr:uid="{00000000-0005-0000-0000-0000BF510000}"/>
    <cellStyle name="Normal 3 2 3 3 5 2 2 2 4" xfId="20955" xr:uid="{00000000-0005-0000-0000-0000C0510000}"/>
    <cellStyle name="Normal 3 2 3 3 5 2 2 3" xfId="20956" xr:uid="{00000000-0005-0000-0000-0000C1510000}"/>
    <cellStyle name="Normal 3 2 3 3 5 2 2 3 2" xfId="20957" xr:uid="{00000000-0005-0000-0000-0000C2510000}"/>
    <cellStyle name="Normal 3 2 3 3 5 2 2 3 2 2" xfId="20958" xr:uid="{00000000-0005-0000-0000-0000C3510000}"/>
    <cellStyle name="Normal 3 2 3 3 5 2 2 3 3" xfId="20959" xr:uid="{00000000-0005-0000-0000-0000C4510000}"/>
    <cellStyle name="Normal 3 2 3 3 5 2 2 4" xfId="20960" xr:uid="{00000000-0005-0000-0000-0000C5510000}"/>
    <cellStyle name="Normal 3 2 3 3 5 2 2 4 2" xfId="20961" xr:uid="{00000000-0005-0000-0000-0000C6510000}"/>
    <cellStyle name="Normal 3 2 3 3 5 2 2 5" xfId="20962" xr:uid="{00000000-0005-0000-0000-0000C7510000}"/>
    <cellStyle name="Normal 3 2 3 3 5 2 3" xfId="20963" xr:uid="{00000000-0005-0000-0000-0000C8510000}"/>
    <cellStyle name="Normal 3 2 3 3 5 2 3 2" xfId="20964" xr:uid="{00000000-0005-0000-0000-0000C9510000}"/>
    <cellStyle name="Normal 3 2 3 3 5 2 3 2 2" xfId="20965" xr:uid="{00000000-0005-0000-0000-0000CA510000}"/>
    <cellStyle name="Normal 3 2 3 3 5 2 3 2 2 2" xfId="20966" xr:uid="{00000000-0005-0000-0000-0000CB510000}"/>
    <cellStyle name="Normal 3 2 3 3 5 2 3 2 3" xfId="20967" xr:uid="{00000000-0005-0000-0000-0000CC510000}"/>
    <cellStyle name="Normal 3 2 3 3 5 2 3 3" xfId="20968" xr:uid="{00000000-0005-0000-0000-0000CD510000}"/>
    <cellStyle name="Normal 3 2 3 3 5 2 3 3 2" xfId="20969" xr:uid="{00000000-0005-0000-0000-0000CE510000}"/>
    <cellStyle name="Normal 3 2 3 3 5 2 3 4" xfId="20970" xr:uid="{00000000-0005-0000-0000-0000CF510000}"/>
    <cellStyle name="Normal 3 2 3 3 5 2 4" xfId="20971" xr:uid="{00000000-0005-0000-0000-0000D0510000}"/>
    <cellStyle name="Normal 3 2 3 3 5 2 4 2" xfId="20972" xr:uid="{00000000-0005-0000-0000-0000D1510000}"/>
    <cellStyle name="Normal 3 2 3 3 5 2 4 2 2" xfId="20973" xr:uid="{00000000-0005-0000-0000-0000D2510000}"/>
    <cellStyle name="Normal 3 2 3 3 5 2 4 2 2 2" xfId="20974" xr:uid="{00000000-0005-0000-0000-0000D3510000}"/>
    <cellStyle name="Normal 3 2 3 3 5 2 4 2 3" xfId="20975" xr:uid="{00000000-0005-0000-0000-0000D4510000}"/>
    <cellStyle name="Normal 3 2 3 3 5 2 4 3" xfId="20976" xr:uid="{00000000-0005-0000-0000-0000D5510000}"/>
    <cellStyle name="Normal 3 2 3 3 5 2 4 3 2" xfId="20977" xr:uid="{00000000-0005-0000-0000-0000D6510000}"/>
    <cellStyle name="Normal 3 2 3 3 5 2 4 4" xfId="20978" xr:uid="{00000000-0005-0000-0000-0000D7510000}"/>
    <cellStyle name="Normal 3 2 3 3 5 2 5" xfId="20979" xr:uid="{00000000-0005-0000-0000-0000D8510000}"/>
    <cellStyle name="Normal 3 2 3 3 5 2 5 2" xfId="20980" xr:uid="{00000000-0005-0000-0000-0000D9510000}"/>
    <cellStyle name="Normal 3 2 3 3 5 2 5 2 2" xfId="20981" xr:uid="{00000000-0005-0000-0000-0000DA510000}"/>
    <cellStyle name="Normal 3 2 3 3 5 2 5 3" xfId="20982" xr:uid="{00000000-0005-0000-0000-0000DB510000}"/>
    <cellStyle name="Normal 3 2 3 3 5 2 6" xfId="20983" xr:uid="{00000000-0005-0000-0000-0000DC510000}"/>
    <cellStyle name="Normal 3 2 3 3 5 2 6 2" xfId="20984" xr:uid="{00000000-0005-0000-0000-0000DD510000}"/>
    <cellStyle name="Normal 3 2 3 3 5 2 7" xfId="20985" xr:uid="{00000000-0005-0000-0000-0000DE510000}"/>
    <cellStyle name="Normal 3 2 3 3 5 2 7 2" xfId="20986" xr:uid="{00000000-0005-0000-0000-0000DF510000}"/>
    <cellStyle name="Normal 3 2 3 3 5 2 8" xfId="20987" xr:uid="{00000000-0005-0000-0000-0000E0510000}"/>
    <cellStyle name="Normal 3 2 3 3 5 3" xfId="20988" xr:uid="{00000000-0005-0000-0000-0000E1510000}"/>
    <cellStyle name="Normal 3 2 3 3 5 3 2" xfId="20989" xr:uid="{00000000-0005-0000-0000-0000E2510000}"/>
    <cellStyle name="Normal 3 2 3 3 5 3 2 2" xfId="20990" xr:uid="{00000000-0005-0000-0000-0000E3510000}"/>
    <cellStyle name="Normal 3 2 3 3 5 3 2 2 2" xfId="20991" xr:uid="{00000000-0005-0000-0000-0000E4510000}"/>
    <cellStyle name="Normal 3 2 3 3 5 3 2 2 2 2" xfId="20992" xr:uid="{00000000-0005-0000-0000-0000E5510000}"/>
    <cellStyle name="Normal 3 2 3 3 5 3 2 2 3" xfId="20993" xr:uid="{00000000-0005-0000-0000-0000E6510000}"/>
    <cellStyle name="Normal 3 2 3 3 5 3 2 3" xfId="20994" xr:uid="{00000000-0005-0000-0000-0000E7510000}"/>
    <cellStyle name="Normal 3 2 3 3 5 3 2 3 2" xfId="20995" xr:uid="{00000000-0005-0000-0000-0000E8510000}"/>
    <cellStyle name="Normal 3 2 3 3 5 3 2 4" xfId="20996" xr:uid="{00000000-0005-0000-0000-0000E9510000}"/>
    <cellStyle name="Normal 3 2 3 3 5 3 3" xfId="20997" xr:uid="{00000000-0005-0000-0000-0000EA510000}"/>
    <cellStyle name="Normal 3 2 3 3 5 3 3 2" xfId="20998" xr:uid="{00000000-0005-0000-0000-0000EB510000}"/>
    <cellStyle name="Normal 3 2 3 3 5 3 3 2 2" xfId="20999" xr:uid="{00000000-0005-0000-0000-0000EC510000}"/>
    <cellStyle name="Normal 3 2 3 3 5 3 3 3" xfId="21000" xr:uid="{00000000-0005-0000-0000-0000ED510000}"/>
    <cellStyle name="Normal 3 2 3 3 5 3 4" xfId="21001" xr:uid="{00000000-0005-0000-0000-0000EE510000}"/>
    <cellStyle name="Normal 3 2 3 3 5 3 4 2" xfId="21002" xr:uid="{00000000-0005-0000-0000-0000EF510000}"/>
    <cellStyle name="Normal 3 2 3 3 5 3 5" xfId="21003" xr:uid="{00000000-0005-0000-0000-0000F0510000}"/>
    <cellStyle name="Normal 3 2 3 3 5 4" xfId="21004" xr:uid="{00000000-0005-0000-0000-0000F1510000}"/>
    <cellStyle name="Normal 3 2 3 3 5 4 2" xfId="21005" xr:uid="{00000000-0005-0000-0000-0000F2510000}"/>
    <cellStyle name="Normal 3 2 3 3 5 4 2 2" xfId="21006" xr:uid="{00000000-0005-0000-0000-0000F3510000}"/>
    <cellStyle name="Normal 3 2 3 3 5 4 2 2 2" xfId="21007" xr:uid="{00000000-0005-0000-0000-0000F4510000}"/>
    <cellStyle name="Normal 3 2 3 3 5 4 2 3" xfId="21008" xr:uid="{00000000-0005-0000-0000-0000F5510000}"/>
    <cellStyle name="Normal 3 2 3 3 5 4 3" xfId="21009" xr:uid="{00000000-0005-0000-0000-0000F6510000}"/>
    <cellStyle name="Normal 3 2 3 3 5 4 3 2" xfId="21010" xr:uid="{00000000-0005-0000-0000-0000F7510000}"/>
    <cellStyle name="Normal 3 2 3 3 5 4 4" xfId="21011" xr:uid="{00000000-0005-0000-0000-0000F8510000}"/>
    <cellStyle name="Normal 3 2 3 3 5 5" xfId="21012" xr:uid="{00000000-0005-0000-0000-0000F9510000}"/>
    <cellStyle name="Normal 3 2 3 3 5 5 2" xfId="21013" xr:uid="{00000000-0005-0000-0000-0000FA510000}"/>
    <cellStyle name="Normal 3 2 3 3 5 5 2 2" xfId="21014" xr:uid="{00000000-0005-0000-0000-0000FB510000}"/>
    <cellStyle name="Normal 3 2 3 3 5 5 2 2 2" xfId="21015" xr:uid="{00000000-0005-0000-0000-0000FC510000}"/>
    <cellStyle name="Normal 3 2 3 3 5 5 2 3" xfId="21016" xr:uid="{00000000-0005-0000-0000-0000FD510000}"/>
    <cellStyle name="Normal 3 2 3 3 5 5 3" xfId="21017" xr:uid="{00000000-0005-0000-0000-0000FE510000}"/>
    <cellStyle name="Normal 3 2 3 3 5 5 3 2" xfId="21018" xr:uid="{00000000-0005-0000-0000-0000FF510000}"/>
    <cellStyle name="Normal 3 2 3 3 5 5 4" xfId="21019" xr:uid="{00000000-0005-0000-0000-000000520000}"/>
    <cellStyle name="Normal 3 2 3 3 5 6" xfId="21020" xr:uid="{00000000-0005-0000-0000-000001520000}"/>
    <cellStyle name="Normal 3 2 3 3 5 6 2" xfId="21021" xr:uid="{00000000-0005-0000-0000-000002520000}"/>
    <cellStyle name="Normal 3 2 3 3 5 6 2 2" xfId="21022" xr:uid="{00000000-0005-0000-0000-000003520000}"/>
    <cellStyle name="Normal 3 2 3 3 5 6 3" xfId="21023" xr:uid="{00000000-0005-0000-0000-000004520000}"/>
    <cellStyle name="Normal 3 2 3 3 5 7" xfId="21024" xr:uid="{00000000-0005-0000-0000-000005520000}"/>
    <cellStyle name="Normal 3 2 3 3 5 7 2" xfId="21025" xr:uid="{00000000-0005-0000-0000-000006520000}"/>
    <cellStyle name="Normal 3 2 3 3 5 8" xfId="21026" xr:uid="{00000000-0005-0000-0000-000007520000}"/>
    <cellStyle name="Normal 3 2 3 3 5 8 2" xfId="21027" xr:uid="{00000000-0005-0000-0000-000008520000}"/>
    <cellStyle name="Normal 3 2 3 3 5 9" xfId="21028" xr:uid="{00000000-0005-0000-0000-000009520000}"/>
    <cellStyle name="Normal 3 2 3 3 6" xfId="21029" xr:uid="{00000000-0005-0000-0000-00000A520000}"/>
    <cellStyle name="Normal 3 2 3 3 6 2" xfId="21030" xr:uid="{00000000-0005-0000-0000-00000B520000}"/>
    <cellStyle name="Normal 3 2 3 3 6 2 2" xfId="21031" xr:uid="{00000000-0005-0000-0000-00000C520000}"/>
    <cellStyle name="Normal 3 2 3 3 6 2 2 2" xfId="21032" xr:uid="{00000000-0005-0000-0000-00000D520000}"/>
    <cellStyle name="Normal 3 2 3 3 6 2 2 2 2" xfId="21033" xr:uid="{00000000-0005-0000-0000-00000E520000}"/>
    <cellStyle name="Normal 3 2 3 3 6 2 2 2 2 2" xfId="21034" xr:uid="{00000000-0005-0000-0000-00000F520000}"/>
    <cellStyle name="Normal 3 2 3 3 6 2 2 2 3" xfId="21035" xr:uid="{00000000-0005-0000-0000-000010520000}"/>
    <cellStyle name="Normal 3 2 3 3 6 2 2 3" xfId="21036" xr:uid="{00000000-0005-0000-0000-000011520000}"/>
    <cellStyle name="Normal 3 2 3 3 6 2 2 3 2" xfId="21037" xr:uid="{00000000-0005-0000-0000-000012520000}"/>
    <cellStyle name="Normal 3 2 3 3 6 2 2 4" xfId="21038" xr:uid="{00000000-0005-0000-0000-000013520000}"/>
    <cellStyle name="Normal 3 2 3 3 6 2 3" xfId="21039" xr:uid="{00000000-0005-0000-0000-000014520000}"/>
    <cellStyle name="Normal 3 2 3 3 6 2 3 2" xfId="21040" xr:uid="{00000000-0005-0000-0000-000015520000}"/>
    <cellStyle name="Normal 3 2 3 3 6 2 3 2 2" xfId="21041" xr:uid="{00000000-0005-0000-0000-000016520000}"/>
    <cellStyle name="Normal 3 2 3 3 6 2 3 3" xfId="21042" xr:uid="{00000000-0005-0000-0000-000017520000}"/>
    <cellStyle name="Normal 3 2 3 3 6 2 4" xfId="21043" xr:uid="{00000000-0005-0000-0000-000018520000}"/>
    <cellStyle name="Normal 3 2 3 3 6 2 4 2" xfId="21044" xr:uid="{00000000-0005-0000-0000-000019520000}"/>
    <cellStyle name="Normal 3 2 3 3 6 2 5" xfId="21045" xr:uid="{00000000-0005-0000-0000-00001A520000}"/>
    <cellStyle name="Normal 3 2 3 3 6 3" xfId="21046" xr:uid="{00000000-0005-0000-0000-00001B520000}"/>
    <cellStyle name="Normal 3 2 3 3 6 3 2" xfId="21047" xr:uid="{00000000-0005-0000-0000-00001C520000}"/>
    <cellStyle name="Normal 3 2 3 3 6 3 2 2" xfId="21048" xr:uid="{00000000-0005-0000-0000-00001D520000}"/>
    <cellStyle name="Normal 3 2 3 3 6 3 2 2 2" xfId="21049" xr:uid="{00000000-0005-0000-0000-00001E520000}"/>
    <cellStyle name="Normal 3 2 3 3 6 3 2 3" xfId="21050" xr:uid="{00000000-0005-0000-0000-00001F520000}"/>
    <cellStyle name="Normal 3 2 3 3 6 3 3" xfId="21051" xr:uid="{00000000-0005-0000-0000-000020520000}"/>
    <cellStyle name="Normal 3 2 3 3 6 3 3 2" xfId="21052" xr:uid="{00000000-0005-0000-0000-000021520000}"/>
    <cellStyle name="Normal 3 2 3 3 6 3 4" xfId="21053" xr:uid="{00000000-0005-0000-0000-000022520000}"/>
    <cellStyle name="Normal 3 2 3 3 6 4" xfId="21054" xr:uid="{00000000-0005-0000-0000-000023520000}"/>
    <cellStyle name="Normal 3 2 3 3 6 4 2" xfId="21055" xr:uid="{00000000-0005-0000-0000-000024520000}"/>
    <cellStyle name="Normal 3 2 3 3 6 4 2 2" xfId="21056" xr:uid="{00000000-0005-0000-0000-000025520000}"/>
    <cellStyle name="Normal 3 2 3 3 6 4 2 2 2" xfId="21057" xr:uid="{00000000-0005-0000-0000-000026520000}"/>
    <cellStyle name="Normal 3 2 3 3 6 4 2 3" xfId="21058" xr:uid="{00000000-0005-0000-0000-000027520000}"/>
    <cellStyle name="Normal 3 2 3 3 6 4 3" xfId="21059" xr:uid="{00000000-0005-0000-0000-000028520000}"/>
    <cellStyle name="Normal 3 2 3 3 6 4 3 2" xfId="21060" xr:uid="{00000000-0005-0000-0000-000029520000}"/>
    <cellStyle name="Normal 3 2 3 3 6 4 4" xfId="21061" xr:uid="{00000000-0005-0000-0000-00002A520000}"/>
    <cellStyle name="Normal 3 2 3 3 6 5" xfId="21062" xr:uid="{00000000-0005-0000-0000-00002B520000}"/>
    <cellStyle name="Normal 3 2 3 3 6 5 2" xfId="21063" xr:uid="{00000000-0005-0000-0000-00002C520000}"/>
    <cellStyle name="Normal 3 2 3 3 6 5 2 2" xfId="21064" xr:uid="{00000000-0005-0000-0000-00002D520000}"/>
    <cellStyle name="Normal 3 2 3 3 6 5 3" xfId="21065" xr:uid="{00000000-0005-0000-0000-00002E520000}"/>
    <cellStyle name="Normal 3 2 3 3 6 6" xfId="21066" xr:uid="{00000000-0005-0000-0000-00002F520000}"/>
    <cellStyle name="Normal 3 2 3 3 6 6 2" xfId="21067" xr:uid="{00000000-0005-0000-0000-000030520000}"/>
    <cellStyle name="Normal 3 2 3 3 6 7" xfId="21068" xr:uid="{00000000-0005-0000-0000-000031520000}"/>
    <cellStyle name="Normal 3 2 3 3 6 7 2" xfId="21069" xr:uid="{00000000-0005-0000-0000-000032520000}"/>
    <cellStyle name="Normal 3 2 3 3 6 8" xfId="21070" xr:uid="{00000000-0005-0000-0000-000033520000}"/>
    <cellStyle name="Normal 3 2 3 3 7" xfId="21071" xr:uid="{00000000-0005-0000-0000-000034520000}"/>
    <cellStyle name="Normal 3 2 3 3 7 2" xfId="21072" xr:uid="{00000000-0005-0000-0000-000035520000}"/>
    <cellStyle name="Normal 3 2 3 3 7 2 2" xfId="21073" xr:uid="{00000000-0005-0000-0000-000036520000}"/>
    <cellStyle name="Normal 3 2 3 3 7 2 2 2" xfId="21074" xr:uid="{00000000-0005-0000-0000-000037520000}"/>
    <cellStyle name="Normal 3 2 3 3 7 2 2 2 2" xfId="21075" xr:uid="{00000000-0005-0000-0000-000038520000}"/>
    <cellStyle name="Normal 3 2 3 3 7 2 2 2 2 2" xfId="21076" xr:uid="{00000000-0005-0000-0000-000039520000}"/>
    <cellStyle name="Normal 3 2 3 3 7 2 2 2 3" xfId="21077" xr:uid="{00000000-0005-0000-0000-00003A520000}"/>
    <cellStyle name="Normal 3 2 3 3 7 2 2 3" xfId="21078" xr:uid="{00000000-0005-0000-0000-00003B520000}"/>
    <cellStyle name="Normal 3 2 3 3 7 2 2 3 2" xfId="21079" xr:uid="{00000000-0005-0000-0000-00003C520000}"/>
    <cellStyle name="Normal 3 2 3 3 7 2 2 4" xfId="21080" xr:uid="{00000000-0005-0000-0000-00003D520000}"/>
    <cellStyle name="Normal 3 2 3 3 7 2 3" xfId="21081" xr:uid="{00000000-0005-0000-0000-00003E520000}"/>
    <cellStyle name="Normal 3 2 3 3 7 2 3 2" xfId="21082" xr:uid="{00000000-0005-0000-0000-00003F520000}"/>
    <cellStyle name="Normal 3 2 3 3 7 2 3 2 2" xfId="21083" xr:uid="{00000000-0005-0000-0000-000040520000}"/>
    <cellStyle name="Normal 3 2 3 3 7 2 3 3" xfId="21084" xr:uid="{00000000-0005-0000-0000-000041520000}"/>
    <cellStyle name="Normal 3 2 3 3 7 2 4" xfId="21085" xr:uid="{00000000-0005-0000-0000-000042520000}"/>
    <cellStyle name="Normal 3 2 3 3 7 2 4 2" xfId="21086" xr:uid="{00000000-0005-0000-0000-000043520000}"/>
    <cellStyle name="Normal 3 2 3 3 7 2 5" xfId="21087" xr:uid="{00000000-0005-0000-0000-000044520000}"/>
    <cellStyle name="Normal 3 2 3 3 7 3" xfId="21088" xr:uid="{00000000-0005-0000-0000-000045520000}"/>
    <cellStyle name="Normal 3 2 3 3 7 3 2" xfId="21089" xr:uid="{00000000-0005-0000-0000-000046520000}"/>
    <cellStyle name="Normal 3 2 3 3 7 3 2 2" xfId="21090" xr:uid="{00000000-0005-0000-0000-000047520000}"/>
    <cellStyle name="Normal 3 2 3 3 7 3 2 2 2" xfId="21091" xr:uid="{00000000-0005-0000-0000-000048520000}"/>
    <cellStyle name="Normal 3 2 3 3 7 3 2 3" xfId="21092" xr:uid="{00000000-0005-0000-0000-000049520000}"/>
    <cellStyle name="Normal 3 2 3 3 7 3 3" xfId="21093" xr:uid="{00000000-0005-0000-0000-00004A520000}"/>
    <cellStyle name="Normal 3 2 3 3 7 3 3 2" xfId="21094" xr:uid="{00000000-0005-0000-0000-00004B520000}"/>
    <cellStyle name="Normal 3 2 3 3 7 3 4" xfId="21095" xr:uid="{00000000-0005-0000-0000-00004C520000}"/>
    <cellStyle name="Normal 3 2 3 3 7 4" xfId="21096" xr:uid="{00000000-0005-0000-0000-00004D520000}"/>
    <cellStyle name="Normal 3 2 3 3 7 4 2" xfId="21097" xr:uid="{00000000-0005-0000-0000-00004E520000}"/>
    <cellStyle name="Normal 3 2 3 3 7 4 2 2" xfId="21098" xr:uid="{00000000-0005-0000-0000-00004F520000}"/>
    <cellStyle name="Normal 3 2 3 3 7 4 3" xfId="21099" xr:uid="{00000000-0005-0000-0000-000050520000}"/>
    <cellStyle name="Normal 3 2 3 3 7 5" xfId="21100" xr:uid="{00000000-0005-0000-0000-000051520000}"/>
    <cellStyle name="Normal 3 2 3 3 7 5 2" xfId="21101" xr:uid="{00000000-0005-0000-0000-000052520000}"/>
    <cellStyle name="Normal 3 2 3 3 7 6" xfId="21102" xr:uid="{00000000-0005-0000-0000-000053520000}"/>
    <cellStyle name="Normal 3 2 3 3 8" xfId="21103" xr:uid="{00000000-0005-0000-0000-000054520000}"/>
    <cellStyle name="Normal 3 2 3 3 8 2" xfId="21104" xr:uid="{00000000-0005-0000-0000-000055520000}"/>
    <cellStyle name="Normal 3 2 3 3 8 2 2" xfId="21105" xr:uid="{00000000-0005-0000-0000-000056520000}"/>
    <cellStyle name="Normal 3 2 3 3 8 2 2 2" xfId="21106" xr:uid="{00000000-0005-0000-0000-000057520000}"/>
    <cellStyle name="Normal 3 2 3 3 8 2 2 2 2" xfId="21107" xr:uid="{00000000-0005-0000-0000-000058520000}"/>
    <cellStyle name="Normal 3 2 3 3 8 2 2 2 2 2" xfId="21108" xr:uid="{00000000-0005-0000-0000-000059520000}"/>
    <cellStyle name="Normal 3 2 3 3 8 2 2 2 3" xfId="21109" xr:uid="{00000000-0005-0000-0000-00005A520000}"/>
    <cellStyle name="Normal 3 2 3 3 8 2 2 3" xfId="21110" xr:uid="{00000000-0005-0000-0000-00005B520000}"/>
    <cellStyle name="Normal 3 2 3 3 8 2 2 3 2" xfId="21111" xr:uid="{00000000-0005-0000-0000-00005C520000}"/>
    <cellStyle name="Normal 3 2 3 3 8 2 2 4" xfId="21112" xr:uid="{00000000-0005-0000-0000-00005D520000}"/>
    <cellStyle name="Normal 3 2 3 3 8 2 3" xfId="21113" xr:uid="{00000000-0005-0000-0000-00005E520000}"/>
    <cellStyle name="Normal 3 2 3 3 8 2 3 2" xfId="21114" xr:uid="{00000000-0005-0000-0000-00005F520000}"/>
    <cellStyle name="Normal 3 2 3 3 8 2 3 2 2" xfId="21115" xr:uid="{00000000-0005-0000-0000-000060520000}"/>
    <cellStyle name="Normal 3 2 3 3 8 2 3 3" xfId="21116" xr:uid="{00000000-0005-0000-0000-000061520000}"/>
    <cellStyle name="Normal 3 2 3 3 8 2 4" xfId="21117" xr:uid="{00000000-0005-0000-0000-000062520000}"/>
    <cellStyle name="Normal 3 2 3 3 8 2 4 2" xfId="21118" xr:uid="{00000000-0005-0000-0000-000063520000}"/>
    <cellStyle name="Normal 3 2 3 3 8 2 5" xfId="21119" xr:uid="{00000000-0005-0000-0000-000064520000}"/>
    <cellStyle name="Normal 3 2 3 3 8 3" xfId="21120" xr:uid="{00000000-0005-0000-0000-000065520000}"/>
    <cellStyle name="Normal 3 2 3 3 8 3 2" xfId="21121" xr:uid="{00000000-0005-0000-0000-000066520000}"/>
    <cellStyle name="Normal 3 2 3 3 8 3 2 2" xfId="21122" xr:uid="{00000000-0005-0000-0000-000067520000}"/>
    <cellStyle name="Normal 3 2 3 3 8 3 2 2 2" xfId="21123" xr:uid="{00000000-0005-0000-0000-000068520000}"/>
    <cellStyle name="Normal 3 2 3 3 8 3 2 3" xfId="21124" xr:uid="{00000000-0005-0000-0000-000069520000}"/>
    <cellStyle name="Normal 3 2 3 3 8 3 3" xfId="21125" xr:uid="{00000000-0005-0000-0000-00006A520000}"/>
    <cellStyle name="Normal 3 2 3 3 8 3 3 2" xfId="21126" xr:uid="{00000000-0005-0000-0000-00006B520000}"/>
    <cellStyle name="Normal 3 2 3 3 8 3 4" xfId="21127" xr:uid="{00000000-0005-0000-0000-00006C520000}"/>
    <cellStyle name="Normal 3 2 3 3 8 4" xfId="21128" xr:uid="{00000000-0005-0000-0000-00006D520000}"/>
    <cellStyle name="Normal 3 2 3 3 8 4 2" xfId="21129" xr:uid="{00000000-0005-0000-0000-00006E520000}"/>
    <cellStyle name="Normal 3 2 3 3 8 4 2 2" xfId="21130" xr:uid="{00000000-0005-0000-0000-00006F520000}"/>
    <cellStyle name="Normal 3 2 3 3 8 4 3" xfId="21131" xr:uid="{00000000-0005-0000-0000-000070520000}"/>
    <cellStyle name="Normal 3 2 3 3 8 5" xfId="21132" xr:uid="{00000000-0005-0000-0000-000071520000}"/>
    <cellStyle name="Normal 3 2 3 3 8 5 2" xfId="21133" xr:uid="{00000000-0005-0000-0000-000072520000}"/>
    <cellStyle name="Normal 3 2 3 3 8 6" xfId="21134" xr:uid="{00000000-0005-0000-0000-000073520000}"/>
    <cellStyle name="Normal 3 2 3 3 9" xfId="21135" xr:uid="{00000000-0005-0000-0000-000074520000}"/>
    <cellStyle name="Normal 3 2 3 3 9 2" xfId="21136" xr:uid="{00000000-0005-0000-0000-000075520000}"/>
    <cellStyle name="Normal 3 2 3 3 9 2 2" xfId="21137" xr:uid="{00000000-0005-0000-0000-000076520000}"/>
    <cellStyle name="Normal 3 2 3 3 9 2 2 2" xfId="21138" xr:uid="{00000000-0005-0000-0000-000077520000}"/>
    <cellStyle name="Normal 3 2 3 3 9 2 2 2 2" xfId="21139" xr:uid="{00000000-0005-0000-0000-000078520000}"/>
    <cellStyle name="Normal 3 2 3 3 9 2 2 3" xfId="21140" xr:uid="{00000000-0005-0000-0000-000079520000}"/>
    <cellStyle name="Normal 3 2 3 3 9 2 3" xfId="21141" xr:uid="{00000000-0005-0000-0000-00007A520000}"/>
    <cellStyle name="Normal 3 2 3 3 9 2 3 2" xfId="21142" xr:uid="{00000000-0005-0000-0000-00007B520000}"/>
    <cellStyle name="Normal 3 2 3 3 9 2 4" xfId="21143" xr:uid="{00000000-0005-0000-0000-00007C520000}"/>
    <cellStyle name="Normal 3 2 3 3 9 3" xfId="21144" xr:uid="{00000000-0005-0000-0000-00007D520000}"/>
    <cellStyle name="Normal 3 2 3 3 9 3 2" xfId="21145" xr:uid="{00000000-0005-0000-0000-00007E520000}"/>
    <cellStyle name="Normal 3 2 3 3 9 3 2 2" xfId="21146" xr:uid="{00000000-0005-0000-0000-00007F520000}"/>
    <cellStyle name="Normal 3 2 3 3 9 3 3" xfId="21147" xr:uid="{00000000-0005-0000-0000-000080520000}"/>
    <cellStyle name="Normal 3 2 3 3 9 4" xfId="21148" xr:uid="{00000000-0005-0000-0000-000081520000}"/>
    <cellStyle name="Normal 3 2 3 3 9 4 2" xfId="21149" xr:uid="{00000000-0005-0000-0000-000082520000}"/>
    <cellStyle name="Normal 3 2 3 3 9 5" xfId="21150" xr:uid="{00000000-0005-0000-0000-000083520000}"/>
    <cellStyle name="Normal 3 2 3 4" xfId="21151" xr:uid="{00000000-0005-0000-0000-000084520000}"/>
    <cellStyle name="Normal 3 2 3 4 10" xfId="21152" xr:uid="{00000000-0005-0000-0000-000085520000}"/>
    <cellStyle name="Normal 3 2 3 4 2" xfId="21153" xr:uid="{00000000-0005-0000-0000-000086520000}"/>
    <cellStyle name="Normal 3 2 3 4 2 2" xfId="21154" xr:uid="{00000000-0005-0000-0000-000087520000}"/>
    <cellStyle name="Normal 3 2 3 4 2 2 2" xfId="21155" xr:uid="{00000000-0005-0000-0000-000088520000}"/>
    <cellStyle name="Normal 3 2 3 4 2 2 2 2" xfId="21156" xr:uid="{00000000-0005-0000-0000-000089520000}"/>
    <cellStyle name="Normal 3 2 3 4 2 2 2 2 2" xfId="21157" xr:uid="{00000000-0005-0000-0000-00008A520000}"/>
    <cellStyle name="Normal 3 2 3 4 2 2 2 2 2 2" xfId="21158" xr:uid="{00000000-0005-0000-0000-00008B520000}"/>
    <cellStyle name="Normal 3 2 3 4 2 2 2 2 2 2 2" xfId="21159" xr:uid="{00000000-0005-0000-0000-00008C520000}"/>
    <cellStyle name="Normal 3 2 3 4 2 2 2 2 2 3" xfId="21160" xr:uid="{00000000-0005-0000-0000-00008D520000}"/>
    <cellStyle name="Normal 3 2 3 4 2 2 2 2 3" xfId="21161" xr:uid="{00000000-0005-0000-0000-00008E520000}"/>
    <cellStyle name="Normal 3 2 3 4 2 2 2 2 3 2" xfId="21162" xr:uid="{00000000-0005-0000-0000-00008F520000}"/>
    <cellStyle name="Normal 3 2 3 4 2 2 2 2 4" xfId="21163" xr:uid="{00000000-0005-0000-0000-000090520000}"/>
    <cellStyle name="Normal 3 2 3 4 2 2 2 3" xfId="21164" xr:uid="{00000000-0005-0000-0000-000091520000}"/>
    <cellStyle name="Normal 3 2 3 4 2 2 2 3 2" xfId="21165" xr:uid="{00000000-0005-0000-0000-000092520000}"/>
    <cellStyle name="Normal 3 2 3 4 2 2 2 3 2 2" xfId="21166" xr:uid="{00000000-0005-0000-0000-000093520000}"/>
    <cellStyle name="Normal 3 2 3 4 2 2 2 3 3" xfId="21167" xr:uid="{00000000-0005-0000-0000-000094520000}"/>
    <cellStyle name="Normal 3 2 3 4 2 2 2 4" xfId="21168" xr:uid="{00000000-0005-0000-0000-000095520000}"/>
    <cellStyle name="Normal 3 2 3 4 2 2 2 4 2" xfId="21169" xr:uid="{00000000-0005-0000-0000-000096520000}"/>
    <cellStyle name="Normal 3 2 3 4 2 2 2 5" xfId="21170" xr:uid="{00000000-0005-0000-0000-000097520000}"/>
    <cellStyle name="Normal 3 2 3 4 2 2 3" xfId="21171" xr:uid="{00000000-0005-0000-0000-000098520000}"/>
    <cellStyle name="Normal 3 2 3 4 2 2 3 2" xfId="21172" xr:uid="{00000000-0005-0000-0000-000099520000}"/>
    <cellStyle name="Normal 3 2 3 4 2 2 3 2 2" xfId="21173" xr:uid="{00000000-0005-0000-0000-00009A520000}"/>
    <cellStyle name="Normal 3 2 3 4 2 2 3 2 2 2" xfId="21174" xr:uid="{00000000-0005-0000-0000-00009B520000}"/>
    <cellStyle name="Normal 3 2 3 4 2 2 3 2 3" xfId="21175" xr:uid="{00000000-0005-0000-0000-00009C520000}"/>
    <cellStyle name="Normal 3 2 3 4 2 2 3 3" xfId="21176" xr:uid="{00000000-0005-0000-0000-00009D520000}"/>
    <cellStyle name="Normal 3 2 3 4 2 2 3 3 2" xfId="21177" xr:uid="{00000000-0005-0000-0000-00009E520000}"/>
    <cellStyle name="Normal 3 2 3 4 2 2 3 4" xfId="21178" xr:uid="{00000000-0005-0000-0000-00009F520000}"/>
    <cellStyle name="Normal 3 2 3 4 2 2 4" xfId="21179" xr:uid="{00000000-0005-0000-0000-0000A0520000}"/>
    <cellStyle name="Normal 3 2 3 4 2 2 4 2" xfId="21180" xr:uid="{00000000-0005-0000-0000-0000A1520000}"/>
    <cellStyle name="Normal 3 2 3 4 2 2 4 2 2" xfId="21181" xr:uid="{00000000-0005-0000-0000-0000A2520000}"/>
    <cellStyle name="Normal 3 2 3 4 2 2 4 2 2 2" xfId="21182" xr:uid="{00000000-0005-0000-0000-0000A3520000}"/>
    <cellStyle name="Normal 3 2 3 4 2 2 4 2 3" xfId="21183" xr:uid="{00000000-0005-0000-0000-0000A4520000}"/>
    <cellStyle name="Normal 3 2 3 4 2 2 4 3" xfId="21184" xr:uid="{00000000-0005-0000-0000-0000A5520000}"/>
    <cellStyle name="Normal 3 2 3 4 2 2 4 3 2" xfId="21185" xr:uid="{00000000-0005-0000-0000-0000A6520000}"/>
    <cellStyle name="Normal 3 2 3 4 2 2 4 4" xfId="21186" xr:uid="{00000000-0005-0000-0000-0000A7520000}"/>
    <cellStyle name="Normal 3 2 3 4 2 2 5" xfId="21187" xr:uid="{00000000-0005-0000-0000-0000A8520000}"/>
    <cellStyle name="Normal 3 2 3 4 2 2 5 2" xfId="21188" xr:uid="{00000000-0005-0000-0000-0000A9520000}"/>
    <cellStyle name="Normal 3 2 3 4 2 2 5 2 2" xfId="21189" xr:uid="{00000000-0005-0000-0000-0000AA520000}"/>
    <cellStyle name="Normal 3 2 3 4 2 2 5 3" xfId="21190" xr:uid="{00000000-0005-0000-0000-0000AB520000}"/>
    <cellStyle name="Normal 3 2 3 4 2 2 6" xfId="21191" xr:uid="{00000000-0005-0000-0000-0000AC520000}"/>
    <cellStyle name="Normal 3 2 3 4 2 2 6 2" xfId="21192" xr:uid="{00000000-0005-0000-0000-0000AD520000}"/>
    <cellStyle name="Normal 3 2 3 4 2 2 7" xfId="21193" xr:uid="{00000000-0005-0000-0000-0000AE520000}"/>
    <cellStyle name="Normal 3 2 3 4 2 2 7 2" xfId="21194" xr:uid="{00000000-0005-0000-0000-0000AF520000}"/>
    <cellStyle name="Normal 3 2 3 4 2 2 8" xfId="21195" xr:uid="{00000000-0005-0000-0000-0000B0520000}"/>
    <cellStyle name="Normal 3 2 3 4 2 3" xfId="21196" xr:uid="{00000000-0005-0000-0000-0000B1520000}"/>
    <cellStyle name="Normal 3 2 3 4 2 3 2" xfId="21197" xr:uid="{00000000-0005-0000-0000-0000B2520000}"/>
    <cellStyle name="Normal 3 2 3 4 2 3 2 2" xfId="21198" xr:uid="{00000000-0005-0000-0000-0000B3520000}"/>
    <cellStyle name="Normal 3 2 3 4 2 3 2 2 2" xfId="21199" xr:uid="{00000000-0005-0000-0000-0000B4520000}"/>
    <cellStyle name="Normal 3 2 3 4 2 3 2 2 2 2" xfId="21200" xr:uid="{00000000-0005-0000-0000-0000B5520000}"/>
    <cellStyle name="Normal 3 2 3 4 2 3 2 2 3" xfId="21201" xr:uid="{00000000-0005-0000-0000-0000B6520000}"/>
    <cellStyle name="Normal 3 2 3 4 2 3 2 3" xfId="21202" xr:uid="{00000000-0005-0000-0000-0000B7520000}"/>
    <cellStyle name="Normal 3 2 3 4 2 3 2 3 2" xfId="21203" xr:uid="{00000000-0005-0000-0000-0000B8520000}"/>
    <cellStyle name="Normal 3 2 3 4 2 3 2 4" xfId="21204" xr:uid="{00000000-0005-0000-0000-0000B9520000}"/>
    <cellStyle name="Normal 3 2 3 4 2 3 3" xfId="21205" xr:uid="{00000000-0005-0000-0000-0000BA520000}"/>
    <cellStyle name="Normal 3 2 3 4 2 3 3 2" xfId="21206" xr:uid="{00000000-0005-0000-0000-0000BB520000}"/>
    <cellStyle name="Normal 3 2 3 4 2 3 3 2 2" xfId="21207" xr:uid="{00000000-0005-0000-0000-0000BC520000}"/>
    <cellStyle name="Normal 3 2 3 4 2 3 3 3" xfId="21208" xr:uid="{00000000-0005-0000-0000-0000BD520000}"/>
    <cellStyle name="Normal 3 2 3 4 2 3 4" xfId="21209" xr:uid="{00000000-0005-0000-0000-0000BE520000}"/>
    <cellStyle name="Normal 3 2 3 4 2 3 4 2" xfId="21210" xr:uid="{00000000-0005-0000-0000-0000BF520000}"/>
    <cellStyle name="Normal 3 2 3 4 2 3 5" xfId="21211" xr:uid="{00000000-0005-0000-0000-0000C0520000}"/>
    <cellStyle name="Normal 3 2 3 4 2 4" xfId="21212" xr:uid="{00000000-0005-0000-0000-0000C1520000}"/>
    <cellStyle name="Normal 3 2 3 4 2 4 2" xfId="21213" xr:uid="{00000000-0005-0000-0000-0000C2520000}"/>
    <cellStyle name="Normal 3 2 3 4 2 4 2 2" xfId="21214" xr:uid="{00000000-0005-0000-0000-0000C3520000}"/>
    <cellStyle name="Normal 3 2 3 4 2 4 2 2 2" xfId="21215" xr:uid="{00000000-0005-0000-0000-0000C4520000}"/>
    <cellStyle name="Normal 3 2 3 4 2 4 2 3" xfId="21216" xr:uid="{00000000-0005-0000-0000-0000C5520000}"/>
    <cellStyle name="Normal 3 2 3 4 2 4 3" xfId="21217" xr:uid="{00000000-0005-0000-0000-0000C6520000}"/>
    <cellStyle name="Normal 3 2 3 4 2 4 3 2" xfId="21218" xr:uid="{00000000-0005-0000-0000-0000C7520000}"/>
    <cellStyle name="Normal 3 2 3 4 2 4 4" xfId="21219" xr:uid="{00000000-0005-0000-0000-0000C8520000}"/>
    <cellStyle name="Normal 3 2 3 4 2 5" xfId="21220" xr:uid="{00000000-0005-0000-0000-0000C9520000}"/>
    <cellStyle name="Normal 3 2 3 4 2 5 2" xfId="21221" xr:uid="{00000000-0005-0000-0000-0000CA520000}"/>
    <cellStyle name="Normal 3 2 3 4 2 5 2 2" xfId="21222" xr:uid="{00000000-0005-0000-0000-0000CB520000}"/>
    <cellStyle name="Normal 3 2 3 4 2 5 2 2 2" xfId="21223" xr:uid="{00000000-0005-0000-0000-0000CC520000}"/>
    <cellStyle name="Normal 3 2 3 4 2 5 2 3" xfId="21224" xr:uid="{00000000-0005-0000-0000-0000CD520000}"/>
    <cellStyle name="Normal 3 2 3 4 2 5 3" xfId="21225" xr:uid="{00000000-0005-0000-0000-0000CE520000}"/>
    <cellStyle name="Normal 3 2 3 4 2 5 3 2" xfId="21226" xr:uid="{00000000-0005-0000-0000-0000CF520000}"/>
    <cellStyle name="Normal 3 2 3 4 2 5 4" xfId="21227" xr:uid="{00000000-0005-0000-0000-0000D0520000}"/>
    <cellStyle name="Normal 3 2 3 4 2 6" xfId="21228" xr:uid="{00000000-0005-0000-0000-0000D1520000}"/>
    <cellStyle name="Normal 3 2 3 4 2 6 2" xfId="21229" xr:uid="{00000000-0005-0000-0000-0000D2520000}"/>
    <cellStyle name="Normal 3 2 3 4 2 6 2 2" xfId="21230" xr:uid="{00000000-0005-0000-0000-0000D3520000}"/>
    <cellStyle name="Normal 3 2 3 4 2 6 3" xfId="21231" xr:uid="{00000000-0005-0000-0000-0000D4520000}"/>
    <cellStyle name="Normal 3 2 3 4 2 7" xfId="21232" xr:uid="{00000000-0005-0000-0000-0000D5520000}"/>
    <cellStyle name="Normal 3 2 3 4 2 7 2" xfId="21233" xr:uid="{00000000-0005-0000-0000-0000D6520000}"/>
    <cellStyle name="Normal 3 2 3 4 2 8" xfId="21234" xr:uid="{00000000-0005-0000-0000-0000D7520000}"/>
    <cellStyle name="Normal 3 2 3 4 2 8 2" xfId="21235" xr:uid="{00000000-0005-0000-0000-0000D8520000}"/>
    <cellStyle name="Normal 3 2 3 4 2 9" xfId="21236" xr:uid="{00000000-0005-0000-0000-0000D9520000}"/>
    <cellStyle name="Normal 3 2 3 4 3" xfId="21237" xr:uid="{00000000-0005-0000-0000-0000DA520000}"/>
    <cellStyle name="Normal 3 2 3 4 3 2" xfId="21238" xr:uid="{00000000-0005-0000-0000-0000DB520000}"/>
    <cellStyle name="Normal 3 2 3 4 3 2 2" xfId="21239" xr:uid="{00000000-0005-0000-0000-0000DC520000}"/>
    <cellStyle name="Normal 3 2 3 4 3 2 2 2" xfId="21240" xr:uid="{00000000-0005-0000-0000-0000DD520000}"/>
    <cellStyle name="Normal 3 2 3 4 3 2 2 2 2" xfId="21241" xr:uid="{00000000-0005-0000-0000-0000DE520000}"/>
    <cellStyle name="Normal 3 2 3 4 3 2 2 2 2 2" xfId="21242" xr:uid="{00000000-0005-0000-0000-0000DF520000}"/>
    <cellStyle name="Normal 3 2 3 4 3 2 2 2 3" xfId="21243" xr:uid="{00000000-0005-0000-0000-0000E0520000}"/>
    <cellStyle name="Normal 3 2 3 4 3 2 2 3" xfId="21244" xr:uid="{00000000-0005-0000-0000-0000E1520000}"/>
    <cellStyle name="Normal 3 2 3 4 3 2 2 3 2" xfId="21245" xr:uid="{00000000-0005-0000-0000-0000E2520000}"/>
    <cellStyle name="Normal 3 2 3 4 3 2 2 4" xfId="21246" xr:uid="{00000000-0005-0000-0000-0000E3520000}"/>
    <cellStyle name="Normal 3 2 3 4 3 2 3" xfId="21247" xr:uid="{00000000-0005-0000-0000-0000E4520000}"/>
    <cellStyle name="Normal 3 2 3 4 3 2 3 2" xfId="21248" xr:uid="{00000000-0005-0000-0000-0000E5520000}"/>
    <cellStyle name="Normal 3 2 3 4 3 2 3 2 2" xfId="21249" xr:uid="{00000000-0005-0000-0000-0000E6520000}"/>
    <cellStyle name="Normal 3 2 3 4 3 2 3 3" xfId="21250" xr:uid="{00000000-0005-0000-0000-0000E7520000}"/>
    <cellStyle name="Normal 3 2 3 4 3 2 4" xfId="21251" xr:uid="{00000000-0005-0000-0000-0000E8520000}"/>
    <cellStyle name="Normal 3 2 3 4 3 2 4 2" xfId="21252" xr:uid="{00000000-0005-0000-0000-0000E9520000}"/>
    <cellStyle name="Normal 3 2 3 4 3 2 5" xfId="21253" xr:uid="{00000000-0005-0000-0000-0000EA520000}"/>
    <cellStyle name="Normal 3 2 3 4 3 3" xfId="21254" xr:uid="{00000000-0005-0000-0000-0000EB520000}"/>
    <cellStyle name="Normal 3 2 3 4 3 3 2" xfId="21255" xr:uid="{00000000-0005-0000-0000-0000EC520000}"/>
    <cellStyle name="Normal 3 2 3 4 3 3 2 2" xfId="21256" xr:uid="{00000000-0005-0000-0000-0000ED520000}"/>
    <cellStyle name="Normal 3 2 3 4 3 3 2 2 2" xfId="21257" xr:uid="{00000000-0005-0000-0000-0000EE520000}"/>
    <cellStyle name="Normal 3 2 3 4 3 3 2 3" xfId="21258" xr:uid="{00000000-0005-0000-0000-0000EF520000}"/>
    <cellStyle name="Normal 3 2 3 4 3 3 3" xfId="21259" xr:uid="{00000000-0005-0000-0000-0000F0520000}"/>
    <cellStyle name="Normal 3 2 3 4 3 3 3 2" xfId="21260" xr:uid="{00000000-0005-0000-0000-0000F1520000}"/>
    <cellStyle name="Normal 3 2 3 4 3 3 4" xfId="21261" xr:uid="{00000000-0005-0000-0000-0000F2520000}"/>
    <cellStyle name="Normal 3 2 3 4 3 4" xfId="21262" xr:uid="{00000000-0005-0000-0000-0000F3520000}"/>
    <cellStyle name="Normal 3 2 3 4 3 4 2" xfId="21263" xr:uid="{00000000-0005-0000-0000-0000F4520000}"/>
    <cellStyle name="Normal 3 2 3 4 3 4 2 2" xfId="21264" xr:uid="{00000000-0005-0000-0000-0000F5520000}"/>
    <cellStyle name="Normal 3 2 3 4 3 4 2 2 2" xfId="21265" xr:uid="{00000000-0005-0000-0000-0000F6520000}"/>
    <cellStyle name="Normal 3 2 3 4 3 4 2 3" xfId="21266" xr:uid="{00000000-0005-0000-0000-0000F7520000}"/>
    <cellStyle name="Normal 3 2 3 4 3 4 3" xfId="21267" xr:uid="{00000000-0005-0000-0000-0000F8520000}"/>
    <cellStyle name="Normal 3 2 3 4 3 4 3 2" xfId="21268" xr:uid="{00000000-0005-0000-0000-0000F9520000}"/>
    <cellStyle name="Normal 3 2 3 4 3 4 4" xfId="21269" xr:uid="{00000000-0005-0000-0000-0000FA520000}"/>
    <cellStyle name="Normal 3 2 3 4 3 5" xfId="21270" xr:uid="{00000000-0005-0000-0000-0000FB520000}"/>
    <cellStyle name="Normal 3 2 3 4 3 5 2" xfId="21271" xr:uid="{00000000-0005-0000-0000-0000FC520000}"/>
    <cellStyle name="Normal 3 2 3 4 3 5 2 2" xfId="21272" xr:uid="{00000000-0005-0000-0000-0000FD520000}"/>
    <cellStyle name="Normal 3 2 3 4 3 5 3" xfId="21273" xr:uid="{00000000-0005-0000-0000-0000FE520000}"/>
    <cellStyle name="Normal 3 2 3 4 3 6" xfId="21274" xr:uid="{00000000-0005-0000-0000-0000FF520000}"/>
    <cellStyle name="Normal 3 2 3 4 3 6 2" xfId="21275" xr:uid="{00000000-0005-0000-0000-000000530000}"/>
    <cellStyle name="Normal 3 2 3 4 3 7" xfId="21276" xr:uid="{00000000-0005-0000-0000-000001530000}"/>
    <cellStyle name="Normal 3 2 3 4 3 7 2" xfId="21277" xr:uid="{00000000-0005-0000-0000-000002530000}"/>
    <cellStyle name="Normal 3 2 3 4 3 8" xfId="21278" xr:uid="{00000000-0005-0000-0000-000003530000}"/>
    <cellStyle name="Normal 3 2 3 4 4" xfId="21279" xr:uid="{00000000-0005-0000-0000-000004530000}"/>
    <cellStyle name="Normal 3 2 3 4 4 2" xfId="21280" xr:uid="{00000000-0005-0000-0000-000005530000}"/>
    <cellStyle name="Normal 3 2 3 4 4 2 2" xfId="21281" xr:uid="{00000000-0005-0000-0000-000006530000}"/>
    <cellStyle name="Normal 3 2 3 4 4 2 2 2" xfId="21282" xr:uid="{00000000-0005-0000-0000-000007530000}"/>
    <cellStyle name="Normal 3 2 3 4 4 2 2 2 2" xfId="21283" xr:uid="{00000000-0005-0000-0000-000008530000}"/>
    <cellStyle name="Normal 3 2 3 4 4 2 2 3" xfId="21284" xr:uid="{00000000-0005-0000-0000-000009530000}"/>
    <cellStyle name="Normal 3 2 3 4 4 2 3" xfId="21285" xr:uid="{00000000-0005-0000-0000-00000A530000}"/>
    <cellStyle name="Normal 3 2 3 4 4 2 3 2" xfId="21286" xr:uid="{00000000-0005-0000-0000-00000B530000}"/>
    <cellStyle name="Normal 3 2 3 4 4 2 4" xfId="21287" xr:uid="{00000000-0005-0000-0000-00000C530000}"/>
    <cellStyle name="Normal 3 2 3 4 4 3" xfId="21288" xr:uid="{00000000-0005-0000-0000-00000D530000}"/>
    <cellStyle name="Normal 3 2 3 4 4 3 2" xfId="21289" xr:uid="{00000000-0005-0000-0000-00000E530000}"/>
    <cellStyle name="Normal 3 2 3 4 4 3 2 2" xfId="21290" xr:uid="{00000000-0005-0000-0000-00000F530000}"/>
    <cellStyle name="Normal 3 2 3 4 4 3 3" xfId="21291" xr:uid="{00000000-0005-0000-0000-000010530000}"/>
    <cellStyle name="Normal 3 2 3 4 4 4" xfId="21292" xr:uid="{00000000-0005-0000-0000-000011530000}"/>
    <cellStyle name="Normal 3 2 3 4 4 4 2" xfId="21293" xr:uid="{00000000-0005-0000-0000-000012530000}"/>
    <cellStyle name="Normal 3 2 3 4 4 5" xfId="21294" xr:uid="{00000000-0005-0000-0000-000013530000}"/>
    <cellStyle name="Normal 3 2 3 4 5" xfId="21295" xr:uid="{00000000-0005-0000-0000-000014530000}"/>
    <cellStyle name="Normal 3 2 3 4 5 2" xfId="21296" xr:uid="{00000000-0005-0000-0000-000015530000}"/>
    <cellStyle name="Normal 3 2 3 4 5 2 2" xfId="21297" xr:uid="{00000000-0005-0000-0000-000016530000}"/>
    <cellStyle name="Normal 3 2 3 4 5 2 2 2" xfId="21298" xr:uid="{00000000-0005-0000-0000-000017530000}"/>
    <cellStyle name="Normal 3 2 3 4 5 2 3" xfId="21299" xr:uid="{00000000-0005-0000-0000-000018530000}"/>
    <cellStyle name="Normal 3 2 3 4 5 3" xfId="21300" xr:uid="{00000000-0005-0000-0000-000019530000}"/>
    <cellStyle name="Normal 3 2 3 4 5 3 2" xfId="21301" xr:uid="{00000000-0005-0000-0000-00001A530000}"/>
    <cellStyle name="Normal 3 2 3 4 5 4" xfId="21302" xr:uid="{00000000-0005-0000-0000-00001B530000}"/>
    <cellStyle name="Normal 3 2 3 4 6" xfId="21303" xr:uid="{00000000-0005-0000-0000-00001C530000}"/>
    <cellStyle name="Normal 3 2 3 4 6 2" xfId="21304" xr:uid="{00000000-0005-0000-0000-00001D530000}"/>
    <cellStyle name="Normal 3 2 3 4 6 2 2" xfId="21305" xr:uid="{00000000-0005-0000-0000-00001E530000}"/>
    <cellStyle name="Normal 3 2 3 4 6 2 2 2" xfId="21306" xr:uid="{00000000-0005-0000-0000-00001F530000}"/>
    <cellStyle name="Normal 3 2 3 4 6 2 3" xfId="21307" xr:uid="{00000000-0005-0000-0000-000020530000}"/>
    <cellStyle name="Normal 3 2 3 4 6 3" xfId="21308" xr:uid="{00000000-0005-0000-0000-000021530000}"/>
    <cellStyle name="Normal 3 2 3 4 6 3 2" xfId="21309" xr:uid="{00000000-0005-0000-0000-000022530000}"/>
    <cellStyle name="Normal 3 2 3 4 6 4" xfId="21310" xr:uid="{00000000-0005-0000-0000-000023530000}"/>
    <cellStyle name="Normal 3 2 3 4 7" xfId="21311" xr:uid="{00000000-0005-0000-0000-000024530000}"/>
    <cellStyle name="Normal 3 2 3 4 7 2" xfId="21312" xr:uid="{00000000-0005-0000-0000-000025530000}"/>
    <cellStyle name="Normal 3 2 3 4 7 2 2" xfId="21313" xr:uid="{00000000-0005-0000-0000-000026530000}"/>
    <cellStyle name="Normal 3 2 3 4 7 3" xfId="21314" xr:uid="{00000000-0005-0000-0000-000027530000}"/>
    <cellStyle name="Normal 3 2 3 4 8" xfId="21315" xr:uid="{00000000-0005-0000-0000-000028530000}"/>
    <cellStyle name="Normal 3 2 3 4 8 2" xfId="21316" xr:uid="{00000000-0005-0000-0000-000029530000}"/>
    <cellStyle name="Normal 3 2 3 4 9" xfId="21317" xr:uid="{00000000-0005-0000-0000-00002A530000}"/>
    <cellStyle name="Normal 3 2 3 4 9 2" xfId="21318" xr:uid="{00000000-0005-0000-0000-00002B530000}"/>
    <cellStyle name="Normal 3 2 3 5" xfId="21319" xr:uid="{00000000-0005-0000-0000-00002C530000}"/>
    <cellStyle name="Normal 3 2 3 5 10" xfId="21320" xr:uid="{00000000-0005-0000-0000-00002D530000}"/>
    <cellStyle name="Normal 3 2 3 5 2" xfId="21321" xr:uid="{00000000-0005-0000-0000-00002E530000}"/>
    <cellStyle name="Normal 3 2 3 5 2 2" xfId="21322" xr:uid="{00000000-0005-0000-0000-00002F530000}"/>
    <cellStyle name="Normal 3 2 3 5 2 2 2" xfId="21323" xr:uid="{00000000-0005-0000-0000-000030530000}"/>
    <cellStyle name="Normal 3 2 3 5 2 2 2 2" xfId="21324" xr:uid="{00000000-0005-0000-0000-000031530000}"/>
    <cellStyle name="Normal 3 2 3 5 2 2 2 2 2" xfId="21325" xr:uid="{00000000-0005-0000-0000-000032530000}"/>
    <cellStyle name="Normal 3 2 3 5 2 2 2 2 2 2" xfId="21326" xr:uid="{00000000-0005-0000-0000-000033530000}"/>
    <cellStyle name="Normal 3 2 3 5 2 2 2 2 2 2 2" xfId="21327" xr:uid="{00000000-0005-0000-0000-000034530000}"/>
    <cellStyle name="Normal 3 2 3 5 2 2 2 2 2 3" xfId="21328" xr:uid="{00000000-0005-0000-0000-000035530000}"/>
    <cellStyle name="Normal 3 2 3 5 2 2 2 2 3" xfId="21329" xr:uid="{00000000-0005-0000-0000-000036530000}"/>
    <cellStyle name="Normal 3 2 3 5 2 2 2 2 3 2" xfId="21330" xr:uid="{00000000-0005-0000-0000-000037530000}"/>
    <cellStyle name="Normal 3 2 3 5 2 2 2 2 4" xfId="21331" xr:uid="{00000000-0005-0000-0000-000038530000}"/>
    <cellStyle name="Normal 3 2 3 5 2 2 2 3" xfId="21332" xr:uid="{00000000-0005-0000-0000-000039530000}"/>
    <cellStyle name="Normal 3 2 3 5 2 2 2 3 2" xfId="21333" xr:uid="{00000000-0005-0000-0000-00003A530000}"/>
    <cellStyle name="Normal 3 2 3 5 2 2 2 3 2 2" xfId="21334" xr:uid="{00000000-0005-0000-0000-00003B530000}"/>
    <cellStyle name="Normal 3 2 3 5 2 2 2 3 3" xfId="21335" xr:uid="{00000000-0005-0000-0000-00003C530000}"/>
    <cellStyle name="Normal 3 2 3 5 2 2 2 4" xfId="21336" xr:uid="{00000000-0005-0000-0000-00003D530000}"/>
    <cellStyle name="Normal 3 2 3 5 2 2 2 4 2" xfId="21337" xr:uid="{00000000-0005-0000-0000-00003E530000}"/>
    <cellStyle name="Normal 3 2 3 5 2 2 2 5" xfId="21338" xr:uid="{00000000-0005-0000-0000-00003F530000}"/>
    <cellStyle name="Normal 3 2 3 5 2 2 3" xfId="21339" xr:uid="{00000000-0005-0000-0000-000040530000}"/>
    <cellStyle name="Normal 3 2 3 5 2 2 3 2" xfId="21340" xr:uid="{00000000-0005-0000-0000-000041530000}"/>
    <cellStyle name="Normal 3 2 3 5 2 2 3 2 2" xfId="21341" xr:uid="{00000000-0005-0000-0000-000042530000}"/>
    <cellStyle name="Normal 3 2 3 5 2 2 3 2 2 2" xfId="21342" xr:uid="{00000000-0005-0000-0000-000043530000}"/>
    <cellStyle name="Normal 3 2 3 5 2 2 3 2 3" xfId="21343" xr:uid="{00000000-0005-0000-0000-000044530000}"/>
    <cellStyle name="Normal 3 2 3 5 2 2 3 3" xfId="21344" xr:uid="{00000000-0005-0000-0000-000045530000}"/>
    <cellStyle name="Normal 3 2 3 5 2 2 3 3 2" xfId="21345" xr:uid="{00000000-0005-0000-0000-000046530000}"/>
    <cellStyle name="Normal 3 2 3 5 2 2 3 4" xfId="21346" xr:uid="{00000000-0005-0000-0000-000047530000}"/>
    <cellStyle name="Normal 3 2 3 5 2 2 4" xfId="21347" xr:uid="{00000000-0005-0000-0000-000048530000}"/>
    <cellStyle name="Normal 3 2 3 5 2 2 4 2" xfId="21348" xr:uid="{00000000-0005-0000-0000-000049530000}"/>
    <cellStyle name="Normal 3 2 3 5 2 2 4 2 2" xfId="21349" xr:uid="{00000000-0005-0000-0000-00004A530000}"/>
    <cellStyle name="Normal 3 2 3 5 2 2 4 2 2 2" xfId="21350" xr:uid="{00000000-0005-0000-0000-00004B530000}"/>
    <cellStyle name="Normal 3 2 3 5 2 2 4 2 3" xfId="21351" xr:uid="{00000000-0005-0000-0000-00004C530000}"/>
    <cellStyle name="Normal 3 2 3 5 2 2 4 3" xfId="21352" xr:uid="{00000000-0005-0000-0000-00004D530000}"/>
    <cellStyle name="Normal 3 2 3 5 2 2 4 3 2" xfId="21353" xr:uid="{00000000-0005-0000-0000-00004E530000}"/>
    <cellStyle name="Normal 3 2 3 5 2 2 4 4" xfId="21354" xr:uid="{00000000-0005-0000-0000-00004F530000}"/>
    <cellStyle name="Normal 3 2 3 5 2 2 5" xfId="21355" xr:uid="{00000000-0005-0000-0000-000050530000}"/>
    <cellStyle name="Normal 3 2 3 5 2 2 5 2" xfId="21356" xr:uid="{00000000-0005-0000-0000-000051530000}"/>
    <cellStyle name="Normal 3 2 3 5 2 2 5 2 2" xfId="21357" xr:uid="{00000000-0005-0000-0000-000052530000}"/>
    <cellStyle name="Normal 3 2 3 5 2 2 5 3" xfId="21358" xr:uid="{00000000-0005-0000-0000-000053530000}"/>
    <cellStyle name="Normal 3 2 3 5 2 2 6" xfId="21359" xr:uid="{00000000-0005-0000-0000-000054530000}"/>
    <cellStyle name="Normal 3 2 3 5 2 2 6 2" xfId="21360" xr:uid="{00000000-0005-0000-0000-000055530000}"/>
    <cellStyle name="Normal 3 2 3 5 2 2 7" xfId="21361" xr:uid="{00000000-0005-0000-0000-000056530000}"/>
    <cellStyle name="Normal 3 2 3 5 2 2 7 2" xfId="21362" xr:uid="{00000000-0005-0000-0000-000057530000}"/>
    <cellStyle name="Normal 3 2 3 5 2 2 8" xfId="21363" xr:uid="{00000000-0005-0000-0000-000058530000}"/>
    <cellStyle name="Normal 3 2 3 5 2 3" xfId="21364" xr:uid="{00000000-0005-0000-0000-000059530000}"/>
    <cellStyle name="Normal 3 2 3 5 2 3 2" xfId="21365" xr:uid="{00000000-0005-0000-0000-00005A530000}"/>
    <cellStyle name="Normal 3 2 3 5 2 3 2 2" xfId="21366" xr:uid="{00000000-0005-0000-0000-00005B530000}"/>
    <cellStyle name="Normal 3 2 3 5 2 3 2 2 2" xfId="21367" xr:uid="{00000000-0005-0000-0000-00005C530000}"/>
    <cellStyle name="Normal 3 2 3 5 2 3 2 2 2 2" xfId="21368" xr:uid="{00000000-0005-0000-0000-00005D530000}"/>
    <cellStyle name="Normal 3 2 3 5 2 3 2 2 3" xfId="21369" xr:uid="{00000000-0005-0000-0000-00005E530000}"/>
    <cellStyle name="Normal 3 2 3 5 2 3 2 3" xfId="21370" xr:uid="{00000000-0005-0000-0000-00005F530000}"/>
    <cellStyle name="Normal 3 2 3 5 2 3 2 3 2" xfId="21371" xr:uid="{00000000-0005-0000-0000-000060530000}"/>
    <cellStyle name="Normal 3 2 3 5 2 3 2 4" xfId="21372" xr:uid="{00000000-0005-0000-0000-000061530000}"/>
    <cellStyle name="Normal 3 2 3 5 2 3 3" xfId="21373" xr:uid="{00000000-0005-0000-0000-000062530000}"/>
    <cellStyle name="Normal 3 2 3 5 2 3 3 2" xfId="21374" xr:uid="{00000000-0005-0000-0000-000063530000}"/>
    <cellStyle name="Normal 3 2 3 5 2 3 3 2 2" xfId="21375" xr:uid="{00000000-0005-0000-0000-000064530000}"/>
    <cellStyle name="Normal 3 2 3 5 2 3 3 3" xfId="21376" xr:uid="{00000000-0005-0000-0000-000065530000}"/>
    <cellStyle name="Normal 3 2 3 5 2 3 4" xfId="21377" xr:uid="{00000000-0005-0000-0000-000066530000}"/>
    <cellStyle name="Normal 3 2 3 5 2 3 4 2" xfId="21378" xr:uid="{00000000-0005-0000-0000-000067530000}"/>
    <cellStyle name="Normal 3 2 3 5 2 3 5" xfId="21379" xr:uid="{00000000-0005-0000-0000-000068530000}"/>
    <cellStyle name="Normal 3 2 3 5 2 4" xfId="21380" xr:uid="{00000000-0005-0000-0000-000069530000}"/>
    <cellStyle name="Normal 3 2 3 5 2 4 2" xfId="21381" xr:uid="{00000000-0005-0000-0000-00006A530000}"/>
    <cellStyle name="Normal 3 2 3 5 2 4 2 2" xfId="21382" xr:uid="{00000000-0005-0000-0000-00006B530000}"/>
    <cellStyle name="Normal 3 2 3 5 2 4 2 2 2" xfId="21383" xr:uid="{00000000-0005-0000-0000-00006C530000}"/>
    <cellStyle name="Normal 3 2 3 5 2 4 2 3" xfId="21384" xr:uid="{00000000-0005-0000-0000-00006D530000}"/>
    <cellStyle name="Normal 3 2 3 5 2 4 3" xfId="21385" xr:uid="{00000000-0005-0000-0000-00006E530000}"/>
    <cellStyle name="Normal 3 2 3 5 2 4 3 2" xfId="21386" xr:uid="{00000000-0005-0000-0000-00006F530000}"/>
    <cellStyle name="Normal 3 2 3 5 2 4 4" xfId="21387" xr:uid="{00000000-0005-0000-0000-000070530000}"/>
    <cellStyle name="Normal 3 2 3 5 2 5" xfId="21388" xr:uid="{00000000-0005-0000-0000-000071530000}"/>
    <cellStyle name="Normal 3 2 3 5 2 5 2" xfId="21389" xr:uid="{00000000-0005-0000-0000-000072530000}"/>
    <cellStyle name="Normal 3 2 3 5 2 5 2 2" xfId="21390" xr:uid="{00000000-0005-0000-0000-000073530000}"/>
    <cellStyle name="Normal 3 2 3 5 2 5 2 2 2" xfId="21391" xr:uid="{00000000-0005-0000-0000-000074530000}"/>
    <cellStyle name="Normal 3 2 3 5 2 5 2 3" xfId="21392" xr:uid="{00000000-0005-0000-0000-000075530000}"/>
    <cellStyle name="Normal 3 2 3 5 2 5 3" xfId="21393" xr:uid="{00000000-0005-0000-0000-000076530000}"/>
    <cellStyle name="Normal 3 2 3 5 2 5 3 2" xfId="21394" xr:uid="{00000000-0005-0000-0000-000077530000}"/>
    <cellStyle name="Normal 3 2 3 5 2 5 4" xfId="21395" xr:uid="{00000000-0005-0000-0000-000078530000}"/>
    <cellStyle name="Normal 3 2 3 5 2 6" xfId="21396" xr:uid="{00000000-0005-0000-0000-000079530000}"/>
    <cellStyle name="Normal 3 2 3 5 2 6 2" xfId="21397" xr:uid="{00000000-0005-0000-0000-00007A530000}"/>
    <cellStyle name="Normal 3 2 3 5 2 6 2 2" xfId="21398" xr:uid="{00000000-0005-0000-0000-00007B530000}"/>
    <cellStyle name="Normal 3 2 3 5 2 6 3" xfId="21399" xr:uid="{00000000-0005-0000-0000-00007C530000}"/>
    <cellStyle name="Normal 3 2 3 5 2 7" xfId="21400" xr:uid="{00000000-0005-0000-0000-00007D530000}"/>
    <cellStyle name="Normal 3 2 3 5 2 7 2" xfId="21401" xr:uid="{00000000-0005-0000-0000-00007E530000}"/>
    <cellStyle name="Normal 3 2 3 5 2 8" xfId="21402" xr:uid="{00000000-0005-0000-0000-00007F530000}"/>
    <cellStyle name="Normal 3 2 3 5 2 8 2" xfId="21403" xr:uid="{00000000-0005-0000-0000-000080530000}"/>
    <cellStyle name="Normal 3 2 3 5 2 9" xfId="21404" xr:uid="{00000000-0005-0000-0000-000081530000}"/>
    <cellStyle name="Normal 3 2 3 5 3" xfId="21405" xr:uid="{00000000-0005-0000-0000-000082530000}"/>
    <cellStyle name="Normal 3 2 3 5 3 2" xfId="21406" xr:uid="{00000000-0005-0000-0000-000083530000}"/>
    <cellStyle name="Normal 3 2 3 5 3 2 2" xfId="21407" xr:uid="{00000000-0005-0000-0000-000084530000}"/>
    <cellStyle name="Normal 3 2 3 5 3 2 2 2" xfId="21408" xr:uid="{00000000-0005-0000-0000-000085530000}"/>
    <cellStyle name="Normal 3 2 3 5 3 2 2 2 2" xfId="21409" xr:uid="{00000000-0005-0000-0000-000086530000}"/>
    <cellStyle name="Normal 3 2 3 5 3 2 2 2 2 2" xfId="21410" xr:uid="{00000000-0005-0000-0000-000087530000}"/>
    <cellStyle name="Normal 3 2 3 5 3 2 2 2 3" xfId="21411" xr:uid="{00000000-0005-0000-0000-000088530000}"/>
    <cellStyle name="Normal 3 2 3 5 3 2 2 3" xfId="21412" xr:uid="{00000000-0005-0000-0000-000089530000}"/>
    <cellStyle name="Normal 3 2 3 5 3 2 2 3 2" xfId="21413" xr:uid="{00000000-0005-0000-0000-00008A530000}"/>
    <cellStyle name="Normal 3 2 3 5 3 2 2 4" xfId="21414" xr:uid="{00000000-0005-0000-0000-00008B530000}"/>
    <cellStyle name="Normal 3 2 3 5 3 2 3" xfId="21415" xr:uid="{00000000-0005-0000-0000-00008C530000}"/>
    <cellStyle name="Normal 3 2 3 5 3 2 3 2" xfId="21416" xr:uid="{00000000-0005-0000-0000-00008D530000}"/>
    <cellStyle name="Normal 3 2 3 5 3 2 3 2 2" xfId="21417" xr:uid="{00000000-0005-0000-0000-00008E530000}"/>
    <cellStyle name="Normal 3 2 3 5 3 2 3 3" xfId="21418" xr:uid="{00000000-0005-0000-0000-00008F530000}"/>
    <cellStyle name="Normal 3 2 3 5 3 2 4" xfId="21419" xr:uid="{00000000-0005-0000-0000-000090530000}"/>
    <cellStyle name="Normal 3 2 3 5 3 2 4 2" xfId="21420" xr:uid="{00000000-0005-0000-0000-000091530000}"/>
    <cellStyle name="Normal 3 2 3 5 3 2 5" xfId="21421" xr:uid="{00000000-0005-0000-0000-000092530000}"/>
    <cellStyle name="Normal 3 2 3 5 3 3" xfId="21422" xr:uid="{00000000-0005-0000-0000-000093530000}"/>
    <cellStyle name="Normal 3 2 3 5 3 3 2" xfId="21423" xr:uid="{00000000-0005-0000-0000-000094530000}"/>
    <cellStyle name="Normal 3 2 3 5 3 3 2 2" xfId="21424" xr:uid="{00000000-0005-0000-0000-000095530000}"/>
    <cellStyle name="Normal 3 2 3 5 3 3 2 2 2" xfId="21425" xr:uid="{00000000-0005-0000-0000-000096530000}"/>
    <cellStyle name="Normal 3 2 3 5 3 3 2 3" xfId="21426" xr:uid="{00000000-0005-0000-0000-000097530000}"/>
    <cellStyle name="Normal 3 2 3 5 3 3 3" xfId="21427" xr:uid="{00000000-0005-0000-0000-000098530000}"/>
    <cellStyle name="Normal 3 2 3 5 3 3 3 2" xfId="21428" xr:uid="{00000000-0005-0000-0000-000099530000}"/>
    <cellStyle name="Normal 3 2 3 5 3 3 4" xfId="21429" xr:uid="{00000000-0005-0000-0000-00009A530000}"/>
    <cellStyle name="Normal 3 2 3 5 3 4" xfId="21430" xr:uid="{00000000-0005-0000-0000-00009B530000}"/>
    <cellStyle name="Normal 3 2 3 5 3 4 2" xfId="21431" xr:uid="{00000000-0005-0000-0000-00009C530000}"/>
    <cellStyle name="Normal 3 2 3 5 3 4 2 2" xfId="21432" xr:uid="{00000000-0005-0000-0000-00009D530000}"/>
    <cellStyle name="Normal 3 2 3 5 3 4 2 2 2" xfId="21433" xr:uid="{00000000-0005-0000-0000-00009E530000}"/>
    <cellStyle name="Normal 3 2 3 5 3 4 2 3" xfId="21434" xr:uid="{00000000-0005-0000-0000-00009F530000}"/>
    <cellStyle name="Normal 3 2 3 5 3 4 3" xfId="21435" xr:uid="{00000000-0005-0000-0000-0000A0530000}"/>
    <cellStyle name="Normal 3 2 3 5 3 4 3 2" xfId="21436" xr:uid="{00000000-0005-0000-0000-0000A1530000}"/>
    <cellStyle name="Normal 3 2 3 5 3 4 4" xfId="21437" xr:uid="{00000000-0005-0000-0000-0000A2530000}"/>
    <cellStyle name="Normal 3 2 3 5 3 5" xfId="21438" xr:uid="{00000000-0005-0000-0000-0000A3530000}"/>
    <cellStyle name="Normal 3 2 3 5 3 5 2" xfId="21439" xr:uid="{00000000-0005-0000-0000-0000A4530000}"/>
    <cellStyle name="Normal 3 2 3 5 3 5 2 2" xfId="21440" xr:uid="{00000000-0005-0000-0000-0000A5530000}"/>
    <cellStyle name="Normal 3 2 3 5 3 5 3" xfId="21441" xr:uid="{00000000-0005-0000-0000-0000A6530000}"/>
    <cellStyle name="Normal 3 2 3 5 3 6" xfId="21442" xr:uid="{00000000-0005-0000-0000-0000A7530000}"/>
    <cellStyle name="Normal 3 2 3 5 3 6 2" xfId="21443" xr:uid="{00000000-0005-0000-0000-0000A8530000}"/>
    <cellStyle name="Normal 3 2 3 5 3 7" xfId="21444" xr:uid="{00000000-0005-0000-0000-0000A9530000}"/>
    <cellStyle name="Normal 3 2 3 5 3 7 2" xfId="21445" xr:uid="{00000000-0005-0000-0000-0000AA530000}"/>
    <cellStyle name="Normal 3 2 3 5 3 8" xfId="21446" xr:uid="{00000000-0005-0000-0000-0000AB530000}"/>
    <cellStyle name="Normal 3 2 3 5 4" xfId="21447" xr:uid="{00000000-0005-0000-0000-0000AC530000}"/>
    <cellStyle name="Normal 3 2 3 5 4 2" xfId="21448" xr:uid="{00000000-0005-0000-0000-0000AD530000}"/>
    <cellStyle name="Normal 3 2 3 5 4 2 2" xfId="21449" xr:uid="{00000000-0005-0000-0000-0000AE530000}"/>
    <cellStyle name="Normal 3 2 3 5 4 2 2 2" xfId="21450" xr:uid="{00000000-0005-0000-0000-0000AF530000}"/>
    <cellStyle name="Normal 3 2 3 5 4 2 2 2 2" xfId="21451" xr:uid="{00000000-0005-0000-0000-0000B0530000}"/>
    <cellStyle name="Normal 3 2 3 5 4 2 2 3" xfId="21452" xr:uid="{00000000-0005-0000-0000-0000B1530000}"/>
    <cellStyle name="Normal 3 2 3 5 4 2 3" xfId="21453" xr:uid="{00000000-0005-0000-0000-0000B2530000}"/>
    <cellStyle name="Normal 3 2 3 5 4 2 3 2" xfId="21454" xr:uid="{00000000-0005-0000-0000-0000B3530000}"/>
    <cellStyle name="Normal 3 2 3 5 4 2 4" xfId="21455" xr:uid="{00000000-0005-0000-0000-0000B4530000}"/>
    <cellStyle name="Normal 3 2 3 5 4 3" xfId="21456" xr:uid="{00000000-0005-0000-0000-0000B5530000}"/>
    <cellStyle name="Normal 3 2 3 5 4 3 2" xfId="21457" xr:uid="{00000000-0005-0000-0000-0000B6530000}"/>
    <cellStyle name="Normal 3 2 3 5 4 3 2 2" xfId="21458" xr:uid="{00000000-0005-0000-0000-0000B7530000}"/>
    <cellStyle name="Normal 3 2 3 5 4 3 3" xfId="21459" xr:uid="{00000000-0005-0000-0000-0000B8530000}"/>
    <cellStyle name="Normal 3 2 3 5 4 4" xfId="21460" xr:uid="{00000000-0005-0000-0000-0000B9530000}"/>
    <cellStyle name="Normal 3 2 3 5 4 4 2" xfId="21461" xr:uid="{00000000-0005-0000-0000-0000BA530000}"/>
    <cellStyle name="Normal 3 2 3 5 4 5" xfId="21462" xr:uid="{00000000-0005-0000-0000-0000BB530000}"/>
    <cellStyle name="Normal 3 2 3 5 5" xfId="21463" xr:uid="{00000000-0005-0000-0000-0000BC530000}"/>
    <cellStyle name="Normal 3 2 3 5 5 2" xfId="21464" xr:uid="{00000000-0005-0000-0000-0000BD530000}"/>
    <cellStyle name="Normal 3 2 3 5 5 2 2" xfId="21465" xr:uid="{00000000-0005-0000-0000-0000BE530000}"/>
    <cellStyle name="Normal 3 2 3 5 5 2 2 2" xfId="21466" xr:uid="{00000000-0005-0000-0000-0000BF530000}"/>
    <cellStyle name="Normal 3 2 3 5 5 2 3" xfId="21467" xr:uid="{00000000-0005-0000-0000-0000C0530000}"/>
    <cellStyle name="Normal 3 2 3 5 5 3" xfId="21468" xr:uid="{00000000-0005-0000-0000-0000C1530000}"/>
    <cellStyle name="Normal 3 2 3 5 5 3 2" xfId="21469" xr:uid="{00000000-0005-0000-0000-0000C2530000}"/>
    <cellStyle name="Normal 3 2 3 5 5 4" xfId="21470" xr:uid="{00000000-0005-0000-0000-0000C3530000}"/>
    <cellStyle name="Normal 3 2 3 5 6" xfId="21471" xr:uid="{00000000-0005-0000-0000-0000C4530000}"/>
    <cellStyle name="Normal 3 2 3 5 6 2" xfId="21472" xr:uid="{00000000-0005-0000-0000-0000C5530000}"/>
    <cellStyle name="Normal 3 2 3 5 6 2 2" xfId="21473" xr:uid="{00000000-0005-0000-0000-0000C6530000}"/>
    <cellStyle name="Normal 3 2 3 5 6 2 2 2" xfId="21474" xr:uid="{00000000-0005-0000-0000-0000C7530000}"/>
    <cellStyle name="Normal 3 2 3 5 6 2 3" xfId="21475" xr:uid="{00000000-0005-0000-0000-0000C8530000}"/>
    <cellStyle name="Normal 3 2 3 5 6 3" xfId="21476" xr:uid="{00000000-0005-0000-0000-0000C9530000}"/>
    <cellStyle name="Normal 3 2 3 5 6 3 2" xfId="21477" xr:uid="{00000000-0005-0000-0000-0000CA530000}"/>
    <cellStyle name="Normal 3 2 3 5 6 4" xfId="21478" xr:uid="{00000000-0005-0000-0000-0000CB530000}"/>
    <cellStyle name="Normal 3 2 3 5 7" xfId="21479" xr:uid="{00000000-0005-0000-0000-0000CC530000}"/>
    <cellStyle name="Normal 3 2 3 5 7 2" xfId="21480" xr:uid="{00000000-0005-0000-0000-0000CD530000}"/>
    <cellStyle name="Normal 3 2 3 5 7 2 2" xfId="21481" xr:uid="{00000000-0005-0000-0000-0000CE530000}"/>
    <cellStyle name="Normal 3 2 3 5 7 3" xfId="21482" xr:uid="{00000000-0005-0000-0000-0000CF530000}"/>
    <cellStyle name="Normal 3 2 3 5 8" xfId="21483" xr:uid="{00000000-0005-0000-0000-0000D0530000}"/>
    <cellStyle name="Normal 3 2 3 5 8 2" xfId="21484" xr:uid="{00000000-0005-0000-0000-0000D1530000}"/>
    <cellStyle name="Normal 3 2 3 5 9" xfId="21485" xr:uid="{00000000-0005-0000-0000-0000D2530000}"/>
    <cellStyle name="Normal 3 2 3 5 9 2" xfId="21486" xr:uid="{00000000-0005-0000-0000-0000D3530000}"/>
    <cellStyle name="Normal 3 2 3 6" xfId="21487" xr:uid="{00000000-0005-0000-0000-0000D4530000}"/>
    <cellStyle name="Normal 3 2 3 6 10" xfId="21488" xr:uid="{00000000-0005-0000-0000-0000D5530000}"/>
    <cellStyle name="Normal 3 2 3 6 2" xfId="21489" xr:uid="{00000000-0005-0000-0000-0000D6530000}"/>
    <cellStyle name="Normal 3 2 3 6 2 2" xfId="21490" xr:uid="{00000000-0005-0000-0000-0000D7530000}"/>
    <cellStyle name="Normal 3 2 3 6 2 2 2" xfId="21491" xr:uid="{00000000-0005-0000-0000-0000D8530000}"/>
    <cellStyle name="Normal 3 2 3 6 2 2 2 2" xfId="21492" xr:uid="{00000000-0005-0000-0000-0000D9530000}"/>
    <cellStyle name="Normal 3 2 3 6 2 2 2 2 2" xfId="21493" xr:uid="{00000000-0005-0000-0000-0000DA530000}"/>
    <cellStyle name="Normal 3 2 3 6 2 2 2 2 2 2" xfId="21494" xr:uid="{00000000-0005-0000-0000-0000DB530000}"/>
    <cellStyle name="Normal 3 2 3 6 2 2 2 2 2 2 2" xfId="21495" xr:uid="{00000000-0005-0000-0000-0000DC530000}"/>
    <cellStyle name="Normal 3 2 3 6 2 2 2 2 2 3" xfId="21496" xr:uid="{00000000-0005-0000-0000-0000DD530000}"/>
    <cellStyle name="Normal 3 2 3 6 2 2 2 2 3" xfId="21497" xr:uid="{00000000-0005-0000-0000-0000DE530000}"/>
    <cellStyle name="Normal 3 2 3 6 2 2 2 2 3 2" xfId="21498" xr:uid="{00000000-0005-0000-0000-0000DF530000}"/>
    <cellStyle name="Normal 3 2 3 6 2 2 2 2 4" xfId="21499" xr:uid="{00000000-0005-0000-0000-0000E0530000}"/>
    <cellStyle name="Normal 3 2 3 6 2 2 2 3" xfId="21500" xr:uid="{00000000-0005-0000-0000-0000E1530000}"/>
    <cellStyle name="Normal 3 2 3 6 2 2 2 3 2" xfId="21501" xr:uid="{00000000-0005-0000-0000-0000E2530000}"/>
    <cellStyle name="Normal 3 2 3 6 2 2 2 3 2 2" xfId="21502" xr:uid="{00000000-0005-0000-0000-0000E3530000}"/>
    <cellStyle name="Normal 3 2 3 6 2 2 2 3 3" xfId="21503" xr:uid="{00000000-0005-0000-0000-0000E4530000}"/>
    <cellStyle name="Normal 3 2 3 6 2 2 2 4" xfId="21504" xr:uid="{00000000-0005-0000-0000-0000E5530000}"/>
    <cellStyle name="Normal 3 2 3 6 2 2 2 4 2" xfId="21505" xr:uid="{00000000-0005-0000-0000-0000E6530000}"/>
    <cellStyle name="Normal 3 2 3 6 2 2 2 5" xfId="21506" xr:uid="{00000000-0005-0000-0000-0000E7530000}"/>
    <cellStyle name="Normal 3 2 3 6 2 2 3" xfId="21507" xr:uid="{00000000-0005-0000-0000-0000E8530000}"/>
    <cellStyle name="Normal 3 2 3 6 2 2 3 2" xfId="21508" xr:uid="{00000000-0005-0000-0000-0000E9530000}"/>
    <cellStyle name="Normal 3 2 3 6 2 2 3 2 2" xfId="21509" xr:uid="{00000000-0005-0000-0000-0000EA530000}"/>
    <cellStyle name="Normal 3 2 3 6 2 2 3 2 2 2" xfId="21510" xr:uid="{00000000-0005-0000-0000-0000EB530000}"/>
    <cellStyle name="Normal 3 2 3 6 2 2 3 2 3" xfId="21511" xr:uid="{00000000-0005-0000-0000-0000EC530000}"/>
    <cellStyle name="Normal 3 2 3 6 2 2 3 3" xfId="21512" xr:uid="{00000000-0005-0000-0000-0000ED530000}"/>
    <cellStyle name="Normal 3 2 3 6 2 2 3 3 2" xfId="21513" xr:uid="{00000000-0005-0000-0000-0000EE530000}"/>
    <cellStyle name="Normal 3 2 3 6 2 2 3 4" xfId="21514" xr:uid="{00000000-0005-0000-0000-0000EF530000}"/>
    <cellStyle name="Normal 3 2 3 6 2 2 4" xfId="21515" xr:uid="{00000000-0005-0000-0000-0000F0530000}"/>
    <cellStyle name="Normal 3 2 3 6 2 2 4 2" xfId="21516" xr:uid="{00000000-0005-0000-0000-0000F1530000}"/>
    <cellStyle name="Normal 3 2 3 6 2 2 4 2 2" xfId="21517" xr:uid="{00000000-0005-0000-0000-0000F2530000}"/>
    <cellStyle name="Normal 3 2 3 6 2 2 4 2 2 2" xfId="21518" xr:uid="{00000000-0005-0000-0000-0000F3530000}"/>
    <cellStyle name="Normal 3 2 3 6 2 2 4 2 3" xfId="21519" xr:uid="{00000000-0005-0000-0000-0000F4530000}"/>
    <cellStyle name="Normal 3 2 3 6 2 2 4 3" xfId="21520" xr:uid="{00000000-0005-0000-0000-0000F5530000}"/>
    <cellStyle name="Normal 3 2 3 6 2 2 4 3 2" xfId="21521" xr:uid="{00000000-0005-0000-0000-0000F6530000}"/>
    <cellStyle name="Normal 3 2 3 6 2 2 4 4" xfId="21522" xr:uid="{00000000-0005-0000-0000-0000F7530000}"/>
    <cellStyle name="Normal 3 2 3 6 2 2 5" xfId="21523" xr:uid="{00000000-0005-0000-0000-0000F8530000}"/>
    <cellStyle name="Normal 3 2 3 6 2 2 5 2" xfId="21524" xr:uid="{00000000-0005-0000-0000-0000F9530000}"/>
    <cellStyle name="Normal 3 2 3 6 2 2 5 2 2" xfId="21525" xr:uid="{00000000-0005-0000-0000-0000FA530000}"/>
    <cellStyle name="Normal 3 2 3 6 2 2 5 3" xfId="21526" xr:uid="{00000000-0005-0000-0000-0000FB530000}"/>
    <cellStyle name="Normal 3 2 3 6 2 2 6" xfId="21527" xr:uid="{00000000-0005-0000-0000-0000FC530000}"/>
    <cellStyle name="Normal 3 2 3 6 2 2 6 2" xfId="21528" xr:uid="{00000000-0005-0000-0000-0000FD530000}"/>
    <cellStyle name="Normal 3 2 3 6 2 2 7" xfId="21529" xr:uid="{00000000-0005-0000-0000-0000FE530000}"/>
    <cellStyle name="Normal 3 2 3 6 2 2 7 2" xfId="21530" xr:uid="{00000000-0005-0000-0000-0000FF530000}"/>
    <cellStyle name="Normal 3 2 3 6 2 2 8" xfId="21531" xr:uid="{00000000-0005-0000-0000-000000540000}"/>
    <cellStyle name="Normal 3 2 3 6 2 3" xfId="21532" xr:uid="{00000000-0005-0000-0000-000001540000}"/>
    <cellStyle name="Normal 3 2 3 6 2 3 2" xfId="21533" xr:uid="{00000000-0005-0000-0000-000002540000}"/>
    <cellStyle name="Normal 3 2 3 6 2 3 2 2" xfId="21534" xr:uid="{00000000-0005-0000-0000-000003540000}"/>
    <cellStyle name="Normal 3 2 3 6 2 3 2 2 2" xfId="21535" xr:uid="{00000000-0005-0000-0000-000004540000}"/>
    <cellStyle name="Normal 3 2 3 6 2 3 2 2 2 2" xfId="21536" xr:uid="{00000000-0005-0000-0000-000005540000}"/>
    <cellStyle name="Normal 3 2 3 6 2 3 2 2 3" xfId="21537" xr:uid="{00000000-0005-0000-0000-000006540000}"/>
    <cellStyle name="Normal 3 2 3 6 2 3 2 3" xfId="21538" xr:uid="{00000000-0005-0000-0000-000007540000}"/>
    <cellStyle name="Normal 3 2 3 6 2 3 2 3 2" xfId="21539" xr:uid="{00000000-0005-0000-0000-000008540000}"/>
    <cellStyle name="Normal 3 2 3 6 2 3 2 4" xfId="21540" xr:uid="{00000000-0005-0000-0000-000009540000}"/>
    <cellStyle name="Normal 3 2 3 6 2 3 3" xfId="21541" xr:uid="{00000000-0005-0000-0000-00000A540000}"/>
    <cellStyle name="Normal 3 2 3 6 2 3 3 2" xfId="21542" xr:uid="{00000000-0005-0000-0000-00000B540000}"/>
    <cellStyle name="Normal 3 2 3 6 2 3 3 2 2" xfId="21543" xr:uid="{00000000-0005-0000-0000-00000C540000}"/>
    <cellStyle name="Normal 3 2 3 6 2 3 3 3" xfId="21544" xr:uid="{00000000-0005-0000-0000-00000D540000}"/>
    <cellStyle name="Normal 3 2 3 6 2 3 4" xfId="21545" xr:uid="{00000000-0005-0000-0000-00000E540000}"/>
    <cellStyle name="Normal 3 2 3 6 2 3 4 2" xfId="21546" xr:uid="{00000000-0005-0000-0000-00000F540000}"/>
    <cellStyle name="Normal 3 2 3 6 2 3 5" xfId="21547" xr:uid="{00000000-0005-0000-0000-000010540000}"/>
    <cellStyle name="Normal 3 2 3 6 2 4" xfId="21548" xr:uid="{00000000-0005-0000-0000-000011540000}"/>
    <cellStyle name="Normal 3 2 3 6 2 4 2" xfId="21549" xr:uid="{00000000-0005-0000-0000-000012540000}"/>
    <cellStyle name="Normal 3 2 3 6 2 4 2 2" xfId="21550" xr:uid="{00000000-0005-0000-0000-000013540000}"/>
    <cellStyle name="Normal 3 2 3 6 2 4 2 2 2" xfId="21551" xr:uid="{00000000-0005-0000-0000-000014540000}"/>
    <cellStyle name="Normal 3 2 3 6 2 4 2 3" xfId="21552" xr:uid="{00000000-0005-0000-0000-000015540000}"/>
    <cellStyle name="Normal 3 2 3 6 2 4 3" xfId="21553" xr:uid="{00000000-0005-0000-0000-000016540000}"/>
    <cellStyle name="Normal 3 2 3 6 2 4 3 2" xfId="21554" xr:uid="{00000000-0005-0000-0000-000017540000}"/>
    <cellStyle name="Normal 3 2 3 6 2 4 4" xfId="21555" xr:uid="{00000000-0005-0000-0000-000018540000}"/>
    <cellStyle name="Normal 3 2 3 6 2 5" xfId="21556" xr:uid="{00000000-0005-0000-0000-000019540000}"/>
    <cellStyle name="Normal 3 2 3 6 2 5 2" xfId="21557" xr:uid="{00000000-0005-0000-0000-00001A540000}"/>
    <cellStyle name="Normal 3 2 3 6 2 5 2 2" xfId="21558" xr:uid="{00000000-0005-0000-0000-00001B540000}"/>
    <cellStyle name="Normal 3 2 3 6 2 5 2 2 2" xfId="21559" xr:uid="{00000000-0005-0000-0000-00001C540000}"/>
    <cellStyle name="Normal 3 2 3 6 2 5 2 3" xfId="21560" xr:uid="{00000000-0005-0000-0000-00001D540000}"/>
    <cellStyle name="Normal 3 2 3 6 2 5 3" xfId="21561" xr:uid="{00000000-0005-0000-0000-00001E540000}"/>
    <cellStyle name="Normal 3 2 3 6 2 5 3 2" xfId="21562" xr:uid="{00000000-0005-0000-0000-00001F540000}"/>
    <cellStyle name="Normal 3 2 3 6 2 5 4" xfId="21563" xr:uid="{00000000-0005-0000-0000-000020540000}"/>
    <cellStyle name="Normal 3 2 3 6 2 6" xfId="21564" xr:uid="{00000000-0005-0000-0000-000021540000}"/>
    <cellStyle name="Normal 3 2 3 6 2 6 2" xfId="21565" xr:uid="{00000000-0005-0000-0000-000022540000}"/>
    <cellStyle name="Normal 3 2 3 6 2 6 2 2" xfId="21566" xr:uid="{00000000-0005-0000-0000-000023540000}"/>
    <cellStyle name="Normal 3 2 3 6 2 6 3" xfId="21567" xr:uid="{00000000-0005-0000-0000-000024540000}"/>
    <cellStyle name="Normal 3 2 3 6 2 7" xfId="21568" xr:uid="{00000000-0005-0000-0000-000025540000}"/>
    <cellStyle name="Normal 3 2 3 6 2 7 2" xfId="21569" xr:uid="{00000000-0005-0000-0000-000026540000}"/>
    <cellStyle name="Normal 3 2 3 6 2 8" xfId="21570" xr:uid="{00000000-0005-0000-0000-000027540000}"/>
    <cellStyle name="Normal 3 2 3 6 2 8 2" xfId="21571" xr:uid="{00000000-0005-0000-0000-000028540000}"/>
    <cellStyle name="Normal 3 2 3 6 2 9" xfId="21572" xr:uid="{00000000-0005-0000-0000-000029540000}"/>
    <cellStyle name="Normal 3 2 3 6 3" xfId="21573" xr:uid="{00000000-0005-0000-0000-00002A540000}"/>
    <cellStyle name="Normal 3 2 3 6 3 2" xfId="21574" xr:uid="{00000000-0005-0000-0000-00002B540000}"/>
    <cellStyle name="Normal 3 2 3 6 3 2 2" xfId="21575" xr:uid="{00000000-0005-0000-0000-00002C540000}"/>
    <cellStyle name="Normal 3 2 3 6 3 2 2 2" xfId="21576" xr:uid="{00000000-0005-0000-0000-00002D540000}"/>
    <cellStyle name="Normal 3 2 3 6 3 2 2 2 2" xfId="21577" xr:uid="{00000000-0005-0000-0000-00002E540000}"/>
    <cellStyle name="Normal 3 2 3 6 3 2 2 2 2 2" xfId="21578" xr:uid="{00000000-0005-0000-0000-00002F540000}"/>
    <cellStyle name="Normal 3 2 3 6 3 2 2 2 3" xfId="21579" xr:uid="{00000000-0005-0000-0000-000030540000}"/>
    <cellStyle name="Normal 3 2 3 6 3 2 2 3" xfId="21580" xr:uid="{00000000-0005-0000-0000-000031540000}"/>
    <cellStyle name="Normal 3 2 3 6 3 2 2 3 2" xfId="21581" xr:uid="{00000000-0005-0000-0000-000032540000}"/>
    <cellStyle name="Normal 3 2 3 6 3 2 2 4" xfId="21582" xr:uid="{00000000-0005-0000-0000-000033540000}"/>
    <cellStyle name="Normal 3 2 3 6 3 2 3" xfId="21583" xr:uid="{00000000-0005-0000-0000-000034540000}"/>
    <cellStyle name="Normal 3 2 3 6 3 2 3 2" xfId="21584" xr:uid="{00000000-0005-0000-0000-000035540000}"/>
    <cellStyle name="Normal 3 2 3 6 3 2 3 2 2" xfId="21585" xr:uid="{00000000-0005-0000-0000-000036540000}"/>
    <cellStyle name="Normal 3 2 3 6 3 2 3 3" xfId="21586" xr:uid="{00000000-0005-0000-0000-000037540000}"/>
    <cellStyle name="Normal 3 2 3 6 3 2 4" xfId="21587" xr:uid="{00000000-0005-0000-0000-000038540000}"/>
    <cellStyle name="Normal 3 2 3 6 3 2 4 2" xfId="21588" xr:uid="{00000000-0005-0000-0000-000039540000}"/>
    <cellStyle name="Normal 3 2 3 6 3 2 5" xfId="21589" xr:uid="{00000000-0005-0000-0000-00003A540000}"/>
    <cellStyle name="Normal 3 2 3 6 3 3" xfId="21590" xr:uid="{00000000-0005-0000-0000-00003B540000}"/>
    <cellStyle name="Normal 3 2 3 6 3 3 2" xfId="21591" xr:uid="{00000000-0005-0000-0000-00003C540000}"/>
    <cellStyle name="Normal 3 2 3 6 3 3 2 2" xfId="21592" xr:uid="{00000000-0005-0000-0000-00003D540000}"/>
    <cellStyle name="Normal 3 2 3 6 3 3 2 2 2" xfId="21593" xr:uid="{00000000-0005-0000-0000-00003E540000}"/>
    <cellStyle name="Normal 3 2 3 6 3 3 2 3" xfId="21594" xr:uid="{00000000-0005-0000-0000-00003F540000}"/>
    <cellStyle name="Normal 3 2 3 6 3 3 3" xfId="21595" xr:uid="{00000000-0005-0000-0000-000040540000}"/>
    <cellStyle name="Normal 3 2 3 6 3 3 3 2" xfId="21596" xr:uid="{00000000-0005-0000-0000-000041540000}"/>
    <cellStyle name="Normal 3 2 3 6 3 3 4" xfId="21597" xr:uid="{00000000-0005-0000-0000-000042540000}"/>
    <cellStyle name="Normal 3 2 3 6 3 4" xfId="21598" xr:uid="{00000000-0005-0000-0000-000043540000}"/>
    <cellStyle name="Normal 3 2 3 6 3 4 2" xfId="21599" xr:uid="{00000000-0005-0000-0000-000044540000}"/>
    <cellStyle name="Normal 3 2 3 6 3 4 2 2" xfId="21600" xr:uid="{00000000-0005-0000-0000-000045540000}"/>
    <cellStyle name="Normal 3 2 3 6 3 4 2 2 2" xfId="21601" xr:uid="{00000000-0005-0000-0000-000046540000}"/>
    <cellStyle name="Normal 3 2 3 6 3 4 2 3" xfId="21602" xr:uid="{00000000-0005-0000-0000-000047540000}"/>
    <cellStyle name="Normal 3 2 3 6 3 4 3" xfId="21603" xr:uid="{00000000-0005-0000-0000-000048540000}"/>
    <cellStyle name="Normal 3 2 3 6 3 4 3 2" xfId="21604" xr:uid="{00000000-0005-0000-0000-000049540000}"/>
    <cellStyle name="Normal 3 2 3 6 3 4 4" xfId="21605" xr:uid="{00000000-0005-0000-0000-00004A540000}"/>
    <cellStyle name="Normal 3 2 3 6 3 5" xfId="21606" xr:uid="{00000000-0005-0000-0000-00004B540000}"/>
    <cellStyle name="Normal 3 2 3 6 3 5 2" xfId="21607" xr:uid="{00000000-0005-0000-0000-00004C540000}"/>
    <cellStyle name="Normal 3 2 3 6 3 5 2 2" xfId="21608" xr:uid="{00000000-0005-0000-0000-00004D540000}"/>
    <cellStyle name="Normal 3 2 3 6 3 5 3" xfId="21609" xr:uid="{00000000-0005-0000-0000-00004E540000}"/>
    <cellStyle name="Normal 3 2 3 6 3 6" xfId="21610" xr:uid="{00000000-0005-0000-0000-00004F540000}"/>
    <cellStyle name="Normal 3 2 3 6 3 6 2" xfId="21611" xr:uid="{00000000-0005-0000-0000-000050540000}"/>
    <cellStyle name="Normal 3 2 3 6 3 7" xfId="21612" xr:uid="{00000000-0005-0000-0000-000051540000}"/>
    <cellStyle name="Normal 3 2 3 6 3 7 2" xfId="21613" xr:uid="{00000000-0005-0000-0000-000052540000}"/>
    <cellStyle name="Normal 3 2 3 6 3 8" xfId="21614" xr:uid="{00000000-0005-0000-0000-000053540000}"/>
    <cellStyle name="Normal 3 2 3 6 4" xfId="21615" xr:uid="{00000000-0005-0000-0000-000054540000}"/>
    <cellStyle name="Normal 3 2 3 6 4 2" xfId="21616" xr:uid="{00000000-0005-0000-0000-000055540000}"/>
    <cellStyle name="Normal 3 2 3 6 4 2 2" xfId="21617" xr:uid="{00000000-0005-0000-0000-000056540000}"/>
    <cellStyle name="Normal 3 2 3 6 4 2 2 2" xfId="21618" xr:uid="{00000000-0005-0000-0000-000057540000}"/>
    <cellStyle name="Normal 3 2 3 6 4 2 2 2 2" xfId="21619" xr:uid="{00000000-0005-0000-0000-000058540000}"/>
    <cellStyle name="Normal 3 2 3 6 4 2 2 3" xfId="21620" xr:uid="{00000000-0005-0000-0000-000059540000}"/>
    <cellStyle name="Normal 3 2 3 6 4 2 3" xfId="21621" xr:uid="{00000000-0005-0000-0000-00005A540000}"/>
    <cellStyle name="Normal 3 2 3 6 4 2 3 2" xfId="21622" xr:uid="{00000000-0005-0000-0000-00005B540000}"/>
    <cellStyle name="Normal 3 2 3 6 4 2 4" xfId="21623" xr:uid="{00000000-0005-0000-0000-00005C540000}"/>
    <cellStyle name="Normal 3 2 3 6 4 3" xfId="21624" xr:uid="{00000000-0005-0000-0000-00005D540000}"/>
    <cellStyle name="Normal 3 2 3 6 4 3 2" xfId="21625" xr:uid="{00000000-0005-0000-0000-00005E540000}"/>
    <cellStyle name="Normal 3 2 3 6 4 3 2 2" xfId="21626" xr:uid="{00000000-0005-0000-0000-00005F540000}"/>
    <cellStyle name="Normal 3 2 3 6 4 3 3" xfId="21627" xr:uid="{00000000-0005-0000-0000-000060540000}"/>
    <cellStyle name="Normal 3 2 3 6 4 4" xfId="21628" xr:uid="{00000000-0005-0000-0000-000061540000}"/>
    <cellStyle name="Normal 3 2 3 6 4 4 2" xfId="21629" xr:uid="{00000000-0005-0000-0000-000062540000}"/>
    <cellStyle name="Normal 3 2 3 6 4 5" xfId="21630" xr:uid="{00000000-0005-0000-0000-000063540000}"/>
    <cellStyle name="Normal 3 2 3 6 5" xfId="21631" xr:uid="{00000000-0005-0000-0000-000064540000}"/>
    <cellStyle name="Normal 3 2 3 6 5 2" xfId="21632" xr:uid="{00000000-0005-0000-0000-000065540000}"/>
    <cellStyle name="Normal 3 2 3 6 5 2 2" xfId="21633" xr:uid="{00000000-0005-0000-0000-000066540000}"/>
    <cellStyle name="Normal 3 2 3 6 5 2 2 2" xfId="21634" xr:uid="{00000000-0005-0000-0000-000067540000}"/>
    <cellStyle name="Normal 3 2 3 6 5 2 3" xfId="21635" xr:uid="{00000000-0005-0000-0000-000068540000}"/>
    <cellStyle name="Normal 3 2 3 6 5 3" xfId="21636" xr:uid="{00000000-0005-0000-0000-000069540000}"/>
    <cellStyle name="Normal 3 2 3 6 5 3 2" xfId="21637" xr:uid="{00000000-0005-0000-0000-00006A540000}"/>
    <cellStyle name="Normal 3 2 3 6 5 4" xfId="21638" xr:uid="{00000000-0005-0000-0000-00006B540000}"/>
    <cellStyle name="Normal 3 2 3 6 6" xfId="21639" xr:uid="{00000000-0005-0000-0000-00006C540000}"/>
    <cellStyle name="Normal 3 2 3 6 6 2" xfId="21640" xr:uid="{00000000-0005-0000-0000-00006D540000}"/>
    <cellStyle name="Normal 3 2 3 6 6 2 2" xfId="21641" xr:uid="{00000000-0005-0000-0000-00006E540000}"/>
    <cellStyle name="Normal 3 2 3 6 6 2 2 2" xfId="21642" xr:uid="{00000000-0005-0000-0000-00006F540000}"/>
    <cellStyle name="Normal 3 2 3 6 6 2 3" xfId="21643" xr:uid="{00000000-0005-0000-0000-000070540000}"/>
    <cellStyle name="Normal 3 2 3 6 6 3" xfId="21644" xr:uid="{00000000-0005-0000-0000-000071540000}"/>
    <cellStyle name="Normal 3 2 3 6 6 3 2" xfId="21645" xr:uid="{00000000-0005-0000-0000-000072540000}"/>
    <cellStyle name="Normal 3 2 3 6 6 4" xfId="21646" xr:uid="{00000000-0005-0000-0000-000073540000}"/>
    <cellStyle name="Normal 3 2 3 6 7" xfId="21647" xr:uid="{00000000-0005-0000-0000-000074540000}"/>
    <cellStyle name="Normal 3 2 3 6 7 2" xfId="21648" xr:uid="{00000000-0005-0000-0000-000075540000}"/>
    <cellStyle name="Normal 3 2 3 6 7 2 2" xfId="21649" xr:uid="{00000000-0005-0000-0000-000076540000}"/>
    <cellStyle name="Normal 3 2 3 6 7 3" xfId="21650" xr:uid="{00000000-0005-0000-0000-000077540000}"/>
    <cellStyle name="Normal 3 2 3 6 8" xfId="21651" xr:uid="{00000000-0005-0000-0000-000078540000}"/>
    <cellStyle name="Normal 3 2 3 6 8 2" xfId="21652" xr:uid="{00000000-0005-0000-0000-000079540000}"/>
    <cellStyle name="Normal 3 2 3 6 9" xfId="21653" xr:uid="{00000000-0005-0000-0000-00007A540000}"/>
    <cellStyle name="Normal 3 2 3 6 9 2" xfId="21654" xr:uid="{00000000-0005-0000-0000-00007B540000}"/>
    <cellStyle name="Normal 3 2 3 7" xfId="21655" xr:uid="{00000000-0005-0000-0000-00007C540000}"/>
    <cellStyle name="Normal 3 2 3 7 2" xfId="21656" xr:uid="{00000000-0005-0000-0000-00007D540000}"/>
    <cellStyle name="Normal 3 2 3 7 2 2" xfId="21657" xr:uid="{00000000-0005-0000-0000-00007E540000}"/>
    <cellStyle name="Normal 3 2 3 7 2 2 2" xfId="21658" xr:uid="{00000000-0005-0000-0000-00007F540000}"/>
    <cellStyle name="Normal 3 2 3 7 2 2 2 2" xfId="21659" xr:uid="{00000000-0005-0000-0000-000080540000}"/>
    <cellStyle name="Normal 3 2 3 7 2 2 2 2 2" xfId="21660" xr:uid="{00000000-0005-0000-0000-000081540000}"/>
    <cellStyle name="Normal 3 2 3 7 2 2 2 2 2 2" xfId="21661" xr:uid="{00000000-0005-0000-0000-000082540000}"/>
    <cellStyle name="Normal 3 2 3 7 2 2 2 2 3" xfId="21662" xr:uid="{00000000-0005-0000-0000-000083540000}"/>
    <cellStyle name="Normal 3 2 3 7 2 2 2 3" xfId="21663" xr:uid="{00000000-0005-0000-0000-000084540000}"/>
    <cellStyle name="Normal 3 2 3 7 2 2 2 3 2" xfId="21664" xr:uid="{00000000-0005-0000-0000-000085540000}"/>
    <cellStyle name="Normal 3 2 3 7 2 2 2 4" xfId="21665" xr:uid="{00000000-0005-0000-0000-000086540000}"/>
    <cellStyle name="Normal 3 2 3 7 2 2 3" xfId="21666" xr:uid="{00000000-0005-0000-0000-000087540000}"/>
    <cellStyle name="Normal 3 2 3 7 2 2 3 2" xfId="21667" xr:uid="{00000000-0005-0000-0000-000088540000}"/>
    <cellStyle name="Normal 3 2 3 7 2 2 3 2 2" xfId="21668" xr:uid="{00000000-0005-0000-0000-000089540000}"/>
    <cellStyle name="Normal 3 2 3 7 2 2 3 3" xfId="21669" xr:uid="{00000000-0005-0000-0000-00008A540000}"/>
    <cellStyle name="Normal 3 2 3 7 2 2 4" xfId="21670" xr:uid="{00000000-0005-0000-0000-00008B540000}"/>
    <cellStyle name="Normal 3 2 3 7 2 2 4 2" xfId="21671" xr:uid="{00000000-0005-0000-0000-00008C540000}"/>
    <cellStyle name="Normal 3 2 3 7 2 2 5" xfId="21672" xr:uid="{00000000-0005-0000-0000-00008D540000}"/>
    <cellStyle name="Normal 3 2 3 7 2 3" xfId="21673" xr:uid="{00000000-0005-0000-0000-00008E540000}"/>
    <cellStyle name="Normal 3 2 3 7 2 3 2" xfId="21674" xr:uid="{00000000-0005-0000-0000-00008F540000}"/>
    <cellStyle name="Normal 3 2 3 7 2 3 2 2" xfId="21675" xr:uid="{00000000-0005-0000-0000-000090540000}"/>
    <cellStyle name="Normal 3 2 3 7 2 3 2 2 2" xfId="21676" xr:uid="{00000000-0005-0000-0000-000091540000}"/>
    <cellStyle name="Normal 3 2 3 7 2 3 2 3" xfId="21677" xr:uid="{00000000-0005-0000-0000-000092540000}"/>
    <cellStyle name="Normal 3 2 3 7 2 3 3" xfId="21678" xr:uid="{00000000-0005-0000-0000-000093540000}"/>
    <cellStyle name="Normal 3 2 3 7 2 3 3 2" xfId="21679" xr:uid="{00000000-0005-0000-0000-000094540000}"/>
    <cellStyle name="Normal 3 2 3 7 2 3 4" xfId="21680" xr:uid="{00000000-0005-0000-0000-000095540000}"/>
    <cellStyle name="Normal 3 2 3 7 2 4" xfId="21681" xr:uid="{00000000-0005-0000-0000-000096540000}"/>
    <cellStyle name="Normal 3 2 3 7 2 4 2" xfId="21682" xr:uid="{00000000-0005-0000-0000-000097540000}"/>
    <cellStyle name="Normal 3 2 3 7 2 4 2 2" xfId="21683" xr:uid="{00000000-0005-0000-0000-000098540000}"/>
    <cellStyle name="Normal 3 2 3 7 2 4 2 2 2" xfId="21684" xr:uid="{00000000-0005-0000-0000-000099540000}"/>
    <cellStyle name="Normal 3 2 3 7 2 4 2 3" xfId="21685" xr:uid="{00000000-0005-0000-0000-00009A540000}"/>
    <cellStyle name="Normal 3 2 3 7 2 4 3" xfId="21686" xr:uid="{00000000-0005-0000-0000-00009B540000}"/>
    <cellStyle name="Normal 3 2 3 7 2 4 3 2" xfId="21687" xr:uid="{00000000-0005-0000-0000-00009C540000}"/>
    <cellStyle name="Normal 3 2 3 7 2 4 4" xfId="21688" xr:uid="{00000000-0005-0000-0000-00009D540000}"/>
    <cellStyle name="Normal 3 2 3 7 2 5" xfId="21689" xr:uid="{00000000-0005-0000-0000-00009E540000}"/>
    <cellStyle name="Normal 3 2 3 7 2 5 2" xfId="21690" xr:uid="{00000000-0005-0000-0000-00009F540000}"/>
    <cellStyle name="Normal 3 2 3 7 2 5 2 2" xfId="21691" xr:uid="{00000000-0005-0000-0000-0000A0540000}"/>
    <cellStyle name="Normal 3 2 3 7 2 5 3" xfId="21692" xr:uid="{00000000-0005-0000-0000-0000A1540000}"/>
    <cellStyle name="Normal 3 2 3 7 2 6" xfId="21693" xr:uid="{00000000-0005-0000-0000-0000A2540000}"/>
    <cellStyle name="Normal 3 2 3 7 2 6 2" xfId="21694" xr:uid="{00000000-0005-0000-0000-0000A3540000}"/>
    <cellStyle name="Normal 3 2 3 7 2 7" xfId="21695" xr:uid="{00000000-0005-0000-0000-0000A4540000}"/>
    <cellStyle name="Normal 3 2 3 7 2 7 2" xfId="21696" xr:uid="{00000000-0005-0000-0000-0000A5540000}"/>
    <cellStyle name="Normal 3 2 3 7 2 8" xfId="21697" xr:uid="{00000000-0005-0000-0000-0000A6540000}"/>
    <cellStyle name="Normal 3 2 3 7 3" xfId="21698" xr:uid="{00000000-0005-0000-0000-0000A7540000}"/>
    <cellStyle name="Normal 3 2 3 7 3 2" xfId="21699" xr:uid="{00000000-0005-0000-0000-0000A8540000}"/>
    <cellStyle name="Normal 3 2 3 7 3 2 2" xfId="21700" xr:uid="{00000000-0005-0000-0000-0000A9540000}"/>
    <cellStyle name="Normal 3 2 3 7 3 2 2 2" xfId="21701" xr:uid="{00000000-0005-0000-0000-0000AA540000}"/>
    <cellStyle name="Normal 3 2 3 7 3 2 2 2 2" xfId="21702" xr:uid="{00000000-0005-0000-0000-0000AB540000}"/>
    <cellStyle name="Normal 3 2 3 7 3 2 2 3" xfId="21703" xr:uid="{00000000-0005-0000-0000-0000AC540000}"/>
    <cellStyle name="Normal 3 2 3 7 3 2 3" xfId="21704" xr:uid="{00000000-0005-0000-0000-0000AD540000}"/>
    <cellStyle name="Normal 3 2 3 7 3 2 3 2" xfId="21705" xr:uid="{00000000-0005-0000-0000-0000AE540000}"/>
    <cellStyle name="Normal 3 2 3 7 3 2 4" xfId="21706" xr:uid="{00000000-0005-0000-0000-0000AF540000}"/>
    <cellStyle name="Normal 3 2 3 7 3 3" xfId="21707" xr:uid="{00000000-0005-0000-0000-0000B0540000}"/>
    <cellStyle name="Normal 3 2 3 7 3 3 2" xfId="21708" xr:uid="{00000000-0005-0000-0000-0000B1540000}"/>
    <cellStyle name="Normal 3 2 3 7 3 3 2 2" xfId="21709" xr:uid="{00000000-0005-0000-0000-0000B2540000}"/>
    <cellStyle name="Normal 3 2 3 7 3 3 3" xfId="21710" xr:uid="{00000000-0005-0000-0000-0000B3540000}"/>
    <cellStyle name="Normal 3 2 3 7 3 4" xfId="21711" xr:uid="{00000000-0005-0000-0000-0000B4540000}"/>
    <cellStyle name="Normal 3 2 3 7 3 4 2" xfId="21712" xr:uid="{00000000-0005-0000-0000-0000B5540000}"/>
    <cellStyle name="Normal 3 2 3 7 3 5" xfId="21713" xr:uid="{00000000-0005-0000-0000-0000B6540000}"/>
    <cellStyle name="Normal 3 2 3 7 4" xfId="21714" xr:uid="{00000000-0005-0000-0000-0000B7540000}"/>
    <cellStyle name="Normal 3 2 3 7 4 2" xfId="21715" xr:uid="{00000000-0005-0000-0000-0000B8540000}"/>
    <cellStyle name="Normal 3 2 3 7 4 2 2" xfId="21716" xr:uid="{00000000-0005-0000-0000-0000B9540000}"/>
    <cellStyle name="Normal 3 2 3 7 4 2 2 2" xfId="21717" xr:uid="{00000000-0005-0000-0000-0000BA540000}"/>
    <cellStyle name="Normal 3 2 3 7 4 2 3" xfId="21718" xr:uid="{00000000-0005-0000-0000-0000BB540000}"/>
    <cellStyle name="Normal 3 2 3 7 4 3" xfId="21719" xr:uid="{00000000-0005-0000-0000-0000BC540000}"/>
    <cellStyle name="Normal 3 2 3 7 4 3 2" xfId="21720" xr:uid="{00000000-0005-0000-0000-0000BD540000}"/>
    <cellStyle name="Normal 3 2 3 7 4 4" xfId="21721" xr:uid="{00000000-0005-0000-0000-0000BE540000}"/>
    <cellStyle name="Normal 3 2 3 7 5" xfId="21722" xr:uid="{00000000-0005-0000-0000-0000BF540000}"/>
    <cellStyle name="Normal 3 2 3 7 5 2" xfId="21723" xr:uid="{00000000-0005-0000-0000-0000C0540000}"/>
    <cellStyle name="Normal 3 2 3 7 5 2 2" xfId="21724" xr:uid="{00000000-0005-0000-0000-0000C1540000}"/>
    <cellStyle name="Normal 3 2 3 7 5 2 2 2" xfId="21725" xr:uid="{00000000-0005-0000-0000-0000C2540000}"/>
    <cellStyle name="Normal 3 2 3 7 5 2 3" xfId="21726" xr:uid="{00000000-0005-0000-0000-0000C3540000}"/>
    <cellStyle name="Normal 3 2 3 7 5 3" xfId="21727" xr:uid="{00000000-0005-0000-0000-0000C4540000}"/>
    <cellStyle name="Normal 3 2 3 7 5 3 2" xfId="21728" xr:uid="{00000000-0005-0000-0000-0000C5540000}"/>
    <cellStyle name="Normal 3 2 3 7 5 4" xfId="21729" xr:uid="{00000000-0005-0000-0000-0000C6540000}"/>
    <cellStyle name="Normal 3 2 3 7 6" xfId="21730" xr:uid="{00000000-0005-0000-0000-0000C7540000}"/>
    <cellStyle name="Normal 3 2 3 7 6 2" xfId="21731" xr:uid="{00000000-0005-0000-0000-0000C8540000}"/>
    <cellStyle name="Normal 3 2 3 7 6 2 2" xfId="21732" xr:uid="{00000000-0005-0000-0000-0000C9540000}"/>
    <cellStyle name="Normal 3 2 3 7 6 3" xfId="21733" xr:uid="{00000000-0005-0000-0000-0000CA540000}"/>
    <cellStyle name="Normal 3 2 3 7 7" xfId="21734" xr:uid="{00000000-0005-0000-0000-0000CB540000}"/>
    <cellStyle name="Normal 3 2 3 7 7 2" xfId="21735" xr:uid="{00000000-0005-0000-0000-0000CC540000}"/>
    <cellStyle name="Normal 3 2 3 7 8" xfId="21736" xr:uid="{00000000-0005-0000-0000-0000CD540000}"/>
    <cellStyle name="Normal 3 2 3 7 8 2" xfId="21737" xr:uid="{00000000-0005-0000-0000-0000CE540000}"/>
    <cellStyle name="Normal 3 2 3 7 9" xfId="21738" xr:uid="{00000000-0005-0000-0000-0000CF540000}"/>
    <cellStyle name="Normal 3 2 3 8" xfId="21739" xr:uid="{00000000-0005-0000-0000-0000D0540000}"/>
    <cellStyle name="Normal 3 2 3 8 2" xfId="21740" xr:uid="{00000000-0005-0000-0000-0000D1540000}"/>
    <cellStyle name="Normal 3 2 3 8 2 2" xfId="21741" xr:uid="{00000000-0005-0000-0000-0000D2540000}"/>
    <cellStyle name="Normal 3 2 3 8 2 2 2" xfId="21742" xr:uid="{00000000-0005-0000-0000-0000D3540000}"/>
    <cellStyle name="Normal 3 2 3 8 2 2 2 2" xfId="21743" xr:uid="{00000000-0005-0000-0000-0000D4540000}"/>
    <cellStyle name="Normal 3 2 3 8 2 2 2 2 2" xfId="21744" xr:uid="{00000000-0005-0000-0000-0000D5540000}"/>
    <cellStyle name="Normal 3 2 3 8 2 2 2 3" xfId="21745" xr:uid="{00000000-0005-0000-0000-0000D6540000}"/>
    <cellStyle name="Normal 3 2 3 8 2 2 3" xfId="21746" xr:uid="{00000000-0005-0000-0000-0000D7540000}"/>
    <cellStyle name="Normal 3 2 3 8 2 2 3 2" xfId="21747" xr:uid="{00000000-0005-0000-0000-0000D8540000}"/>
    <cellStyle name="Normal 3 2 3 8 2 2 4" xfId="21748" xr:uid="{00000000-0005-0000-0000-0000D9540000}"/>
    <cellStyle name="Normal 3 2 3 8 2 3" xfId="21749" xr:uid="{00000000-0005-0000-0000-0000DA540000}"/>
    <cellStyle name="Normal 3 2 3 8 2 3 2" xfId="21750" xr:uid="{00000000-0005-0000-0000-0000DB540000}"/>
    <cellStyle name="Normal 3 2 3 8 2 3 2 2" xfId="21751" xr:uid="{00000000-0005-0000-0000-0000DC540000}"/>
    <cellStyle name="Normal 3 2 3 8 2 3 3" xfId="21752" xr:uid="{00000000-0005-0000-0000-0000DD540000}"/>
    <cellStyle name="Normal 3 2 3 8 2 4" xfId="21753" xr:uid="{00000000-0005-0000-0000-0000DE540000}"/>
    <cellStyle name="Normal 3 2 3 8 2 4 2" xfId="21754" xr:uid="{00000000-0005-0000-0000-0000DF540000}"/>
    <cellStyle name="Normal 3 2 3 8 2 5" xfId="21755" xr:uid="{00000000-0005-0000-0000-0000E0540000}"/>
    <cellStyle name="Normal 3 2 3 8 3" xfId="21756" xr:uid="{00000000-0005-0000-0000-0000E1540000}"/>
    <cellStyle name="Normal 3 2 3 8 3 2" xfId="21757" xr:uid="{00000000-0005-0000-0000-0000E2540000}"/>
    <cellStyle name="Normal 3 2 3 8 3 2 2" xfId="21758" xr:uid="{00000000-0005-0000-0000-0000E3540000}"/>
    <cellStyle name="Normal 3 2 3 8 3 2 2 2" xfId="21759" xr:uid="{00000000-0005-0000-0000-0000E4540000}"/>
    <cellStyle name="Normal 3 2 3 8 3 2 3" xfId="21760" xr:uid="{00000000-0005-0000-0000-0000E5540000}"/>
    <cellStyle name="Normal 3 2 3 8 3 3" xfId="21761" xr:uid="{00000000-0005-0000-0000-0000E6540000}"/>
    <cellStyle name="Normal 3 2 3 8 3 3 2" xfId="21762" xr:uid="{00000000-0005-0000-0000-0000E7540000}"/>
    <cellStyle name="Normal 3 2 3 8 3 4" xfId="21763" xr:uid="{00000000-0005-0000-0000-0000E8540000}"/>
    <cellStyle name="Normal 3 2 3 8 4" xfId="21764" xr:uid="{00000000-0005-0000-0000-0000E9540000}"/>
    <cellStyle name="Normal 3 2 3 8 4 2" xfId="21765" xr:uid="{00000000-0005-0000-0000-0000EA540000}"/>
    <cellStyle name="Normal 3 2 3 8 4 2 2" xfId="21766" xr:uid="{00000000-0005-0000-0000-0000EB540000}"/>
    <cellStyle name="Normal 3 2 3 8 4 2 2 2" xfId="21767" xr:uid="{00000000-0005-0000-0000-0000EC540000}"/>
    <cellStyle name="Normal 3 2 3 8 4 2 3" xfId="21768" xr:uid="{00000000-0005-0000-0000-0000ED540000}"/>
    <cellStyle name="Normal 3 2 3 8 4 3" xfId="21769" xr:uid="{00000000-0005-0000-0000-0000EE540000}"/>
    <cellStyle name="Normal 3 2 3 8 4 3 2" xfId="21770" xr:uid="{00000000-0005-0000-0000-0000EF540000}"/>
    <cellStyle name="Normal 3 2 3 8 4 4" xfId="21771" xr:uid="{00000000-0005-0000-0000-0000F0540000}"/>
    <cellStyle name="Normal 3 2 3 8 5" xfId="21772" xr:uid="{00000000-0005-0000-0000-0000F1540000}"/>
    <cellStyle name="Normal 3 2 3 8 5 2" xfId="21773" xr:uid="{00000000-0005-0000-0000-0000F2540000}"/>
    <cellStyle name="Normal 3 2 3 8 5 2 2" xfId="21774" xr:uid="{00000000-0005-0000-0000-0000F3540000}"/>
    <cellStyle name="Normal 3 2 3 8 5 3" xfId="21775" xr:uid="{00000000-0005-0000-0000-0000F4540000}"/>
    <cellStyle name="Normal 3 2 3 8 6" xfId="21776" xr:uid="{00000000-0005-0000-0000-0000F5540000}"/>
    <cellStyle name="Normal 3 2 3 8 6 2" xfId="21777" xr:uid="{00000000-0005-0000-0000-0000F6540000}"/>
    <cellStyle name="Normal 3 2 3 8 7" xfId="21778" xr:uid="{00000000-0005-0000-0000-0000F7540000}"/>
    <cellStyle name="Normal 3 2 3 8 7 2" xfId="21779" xr:uid="{00000000-0005-0000-0000-0000F8540000}"/>
    <cellStyle name="Normal 3 2 3 8 8" xfId="21780" xr:uid="{00000000-0005-0000-0000-0000F9540000}"/>
    <cellStyle name="Normal 3 2 3 9" xfId="21781" xr:uid="{00000000-0005-0000-0000-0000FA540000}"/>
    <cellStyle name="Normal 3 2 3 9 2" xfId="21782" xr:uid="{00000000-0005-0000-0000-0000FB540000}"/>
    <cellStyle name="Normal 3 2 3 9 2 2" xfId="21783" xr:uid="{00000000-0005-0000-0000-0000FC540000}"/>
    <cellStyle name="Normal 3 2 3 9 2 2 2" xfId="21784" xr:uid="{00000000-0005-0000-0000-0000FD540000}"/>
    <cellStyle name="Normal 3 2 3 9 2 2 2 2" xfId="21785" xr:uid="{00000000-0005-0000-0000-0000FE540000}"/>
    <cellStyle name="Normal 3 2 3 9 2 2 2 2 2" xfId="21786" xr:uid="{00000000-0005-0000-0000-0000FF540000}"/>
    <cellStyle name="Normal 3 2 3 9 2 2 2 3" xfId="21787" xr:uid="{00000000-0005-0000-0000-000000550000}"/>
    <cellStyle name="Normal 3 2 3 9 2 2 3" xfId="21788" xr:uid="{00000000-0005-0000-0000-000001550000}"/>
    <cellStyle name="Normal 3 2 3 9 2 2 3 2" xfId="21789" xr:uid="{00000000-0005-0000-0000-000002550000}"/>
    <cellStyle name="Normal 3 2 3 9 2 2 4" xfId="21790" xr:uid="{00000000-0005-0000-0000-000003550000}"/>
    <cellStyle name="Normal 3 2 3 9 2 3" xfId="21791" xr:uid="{00000000-0005-0000-0000-000004550000}"/>
    <cellStyle name="Normal 3 2 3 9 2 3 2" xfId="21792" xr:uid="{00000000-0005-0000-0000-000005550000}"/>
    <cellStyle name="Normal 3 2 3 9 2 3 2 2" xfId="21793" xr:uid="{00000000-0005-0000-0000-000006550000}"/>
    <cellStyle name="Normal 3 2 3 9 2 3 3" xfId="21794" xr:uid="{00000000-0005-0000-0000-000007550000}"/>
    <cellStyle name="Normal 3 2 3 9 2 4" xfId="21795" xr:uid="{00000000-0005-0000-0000-000008550000}"/>
    <cellStyle name="Normal 3 2 3 9 2 4 2" xfId="21796" xr:uid="{00000000-0005-0000-0000-000009550000}"/>
    <cellStyle name="Normal 3 2 3 9 2 5" xfId="21797" xr:uid="{00000000-0005-0000-0000-00000A550000}"/>
    <cellStyle name="Normal 3 2 3 9 3" xfId="21798" xr:uid="{00000000-0005-0000-0000-00000B550000}"/>
    <cellStyle name="Normal 3 2 3 9 3 2" xfId="21799" xr:uid="{00000000-0005-0000-0000-00000C550000}"/>
    <cellStyle name="Normal 3 2 3 9 3 2 2" xfId="21800" xr:uid="{00000000-0005-0000-0000-00000D550000}"/>
    <cellStyle name="Normal 3 2 3 9 3 2 2 2" xfId="21801" xr:uid="{00000000-0005-0000-0000-00000E550000}"/>
    <cellStyle name="Normal 3 2 3 9 3 2 3" xfId="21802" xr:uid="{00000000-0005-0000-0000-00000F550000}"/>
    <cellStyle name="Normal 3 2 3 9 3 3" xfId="21803" xr:uid="{00000000-0005-0000-0000-000010550000}"/>
    <cellStyle name="Normal 3 2 3 9 3 3 2" xfId="21804" xr:uid="{00000000-0005-0000-0000-000011550000}"/>
    <cellStyle name="Normal 3 2 3 9 3 4" xfId="21805" xr:uid="{00000000-0005-0000-0000-000012550000}"/>
    <cellStyle name="Normal 3 2 3 9 4" xfId="21806" xr:uid="{00000000-0005-0000-0000-000013550000}"/>
    <cellStyle name="Normal 3 2 3 9 4 2" xfId="21807" xr:uid="{00000000-0005-0000-0000-000014550000}"/>
    <cellStyle name="Normal 3 2 3 9 4 2 2" xfId="21808" xr:uid="{00000000-0005-0000-0000-000015550000}"/>
    <cellStyle name="Normal 3 2 3 9 4 2 2 2" xfId="21809" xr:uid="{00000000-0005-0000-0000-000016550000}"/>
    <cellStyle name="Normal 3 2 3 9 4 2 3" xfId="21810" xr:uid="{00000000-0005-0000-0000-000017550000}"/>
    <cellStyle name="Normal 3 2 3 9 4 3" xfId="21811" xr:uid="{00000000-0005-0000-0000-000018550000}"/>
    <cellStyle name="Normal 3 2 3 9 4 3 2" xfId="21812" xr:uid="{00000000-0005-0000-0000-000019550000}"/>
    <cellStyle name="Normal 3 2 3 9 4 4" xfId="21813" xr:uid="{00000000-0005-0000-0000-00001A550000}"/>
    <cellStyle name="Normal 3 2 3 9 5" xfId="21814" xr:uid="{00000000-0005-0000-0000-00001B550000}"/>
    <cellStyle name="Normal 3 2 3 9 5 2" xfId="21815" xr:uid="{00000000-0005-0000-0000-00001C550000}"/>
    <cellStyle name="Normal 3 2 3 9 5 2 2" xfId="21816" xr:uid="{00000000-0005-0000-0000-00001D550000}"/>
    <cellStyle name="Normal 3 2 3 9 5 3" xfId="21817" xr:uid="{00000000-0005-0000-0000-00001E550000}"/>
    <cellStyle name="Normal 3 2 3 9 6" xfId="21818" xr:uid="{00000000-0005-0000-0000-00001F550000}"/>
    <cellStyle name="Normal 3 2 3 9 6 2" xfId="21819" xr:uid="{00000000-0005-0000-0000-000020550000}"/>
    <cellStyle name="Normal 3 2 3 9 7" xfId="21820" xr:uid="{00000000-0005-0000-0000-000021550000}"/>
    <cellStyle name="Normal 3 2 3 9 7 2" xfId="21821" xr:uid="{00000000-0005-0000-0000-000022550000}"/>
    <cellStyle name="Normal 3 2 3 9 8" xfId="21822" xr:uid="{00000000-0005-0000-0000-000023550000}"/>
    <cellStyle name="Normal 3 2 3_Sheet1" xfId="21823" xr:uid="{00000000-0005-0000-0000-000024550000}"/>
    <cellStyle name="Normal 3 2 4" xfId="21824" xr:uid="{00000000-0005-0000-0000-000025550000}"/>
    <cellStyle name="Normal 3 2 4 10" xfId="21825" xr:uid="{00000000-0005-0000-0000-000026550000}"/>
    <cellStyle name="Normal 3 2 4 10 2" xfId="21826" xr:uid="{00000000-0005-0000-0000-000027550000}"/>
    <cellStyle name="Normal 3 2 4 10 2 2" xfId="21827" xr:uid="{00000000-0005-0000-0000-000028550000}"/>
    <cellStyle name="Normal 3 2 4 10 2 2 2" xfId="21828" xr:uid="{00000000-0005-0000-0000-000029550000}"/>
    <cellStyle name="Normal 3 2 4 10 2 2 2 2" xfId="21829" xr:uid="{00000000-0005-0000-0000-00002A550000}"/>
    <cellStyle name="Normal 3 2 4 10 2 2 2 2 2" xfId="21830" xr:uid="{00000000-0005-0000-0000-00002B550000}"/>
    <cellStyle name="Normal 3 2 4 10 2 2 2 3" xfId="21831" xr:uid="{00000000-0005-0000-0000-00002C550000}"/>
    <cellStyle name="Normal 3 2 4 10 2 2 3" xfId="21832" xr:uid="{00000000-0005-0000-0000-00002D550000}"/>
    <cellStyle name="Normal 3 2 4 10 2 2 3 2" xfId="21833" xr:uid="{00000000-0005-0000-0000-00002E550000}"/>
    <cellStyle name="Normal 3 2 4 10 2 2 4" xfId="21834" xr:uid="{00000000-0005-0000-0000-00002F550000}"/>
    <cellStyle name="Normal 3 2 4 10 2 3" xfId="21835" xr:uid="{00000000-0005-0000-0000-000030550000}"/>
    <cellStyle name="Normal 3 2 4 10 2 3 2" xfId="21836" xr:uid="{00000000-0005-0000-0000-000031550000}"/>
    <cellStyle name="Normal 3 2 4 10 2 3 2 2" xfId="21837" xr:uid="{00000000-0005-0000-0000-000032550000}"/>
    <cellStyle name="Normal 3 2 4 10 2 3 3" xfId="21838" xr:uid="{00000000-0005-0000-0000-000033550000}"/>
    <cellStyle name="Normal 3 2 4 10 2 4" xfId="21839" xr:uid="{00000000-0005-0000-0000-000034550000}"/>
    <cellStyle name="Normal 3 2 4 10 2 4 2" xfId="21840" xr:uid="{00000000-0005-0000-0000-000035550000}"/>
    <cellStyle name="Normal 3 2 4 10 2 5" xfId="21841" xr:uid="{00000000-0005-0000-0000-000036550000}"/>
    <cellStyle name="Normal 3 2 4 10 3" xfId="21842" xr:uid="{00000000-0005-0000-0000-000037550000}"/>
    <cellStyle name="Normal 3 2 4 10 3 2" xfId="21843" xr:uid="{00000000-0005-0000-0000-000038550000}"/>
    <cellStyle name="Normal 3 2 4 10 3 2 2" xfId="21844" xr:uid="{00000000-0005-0000-0000-000039550000}"/>
    <cellStyle name="Normal 3 2 4 10 3 2 2 2" xfId="21845" xr:uid="{00000000-0005-0000-0000-00003A550000}"/>
    <cellStyle name="Normal 3 2 4 10 3 2 3" xfId="21846" xr:uid="{00000000-0005-0000-0000-00003B550000}"/>
    <cellStyle name="Normal 3 2 4 10 3 3" xfId="21847" xr:uid="{00000000-0005-0000-0000-00003C550000}"/>
    <cellStyle name="Normal 3 2 4 10 3 3 2" xfId="21848" xr:uid="{00000000-0005-0000-0000-00003D550000}"/>
    <cellStyle name="Normal 3 2 4 10 3 4" xfId="21849" xr:uid="{00000000-0005-0000-0000-00003E550000}"/>
    <cellStyle name="Normal 3 2 4 10 4" xfId="21850" xr:uid="{00000000-0005-0000-0000-00003F550000}"/>
    <cellStyle name="Normal 3 2 4 10 4 2" xfId="21851" xr:uid="{00000000-0005-0000-0000-000040550000}"/>
    <cellStyle name="Normal 3 2 4 10 4 2 2" xfId="21852" xr:uid="{00000000-0005-0000-0000-000041550000}"/>
    <cellStyle name="Normal 3 2 4 10 4 3" xfId="21853" xr:uid="{00000000-0005-0000-0000-000042550000}"/>
    <cellStyle name="Normal 3 2 4 10 5" xfId="21854" xr:uid="{00000000-0005-0000-0000-000043550000}"/>
    <cellStyle name="Normal 3 2 4 10 5 2" xfId="21855" xr:uid="{00000000-0005-0000-0000-000044550000}"/>
    <cellStyle name="Normal 3 2 4 10 6" xfId="21856" xr:uid="{00000000-0005-0000-0000-000045550000}"/>
    <cellStyle name="Normal 3 2 4 11" xfId="21857" xr:uid="{00000000-0005-0000-0000-000046550000}"/>
    <cellStyle name="Normal 3 2 4 11 2" xfId="21858" xr:uid="{00000000-0005-0000-0000-000047550000}"/>
    <cellStyle name="Normal 3 2 4 11 2 2" xfId="21859" xr:uid="{00000000-0005-0000-0000-000048550000}"/>
    <cellStyle name="Normal 3 2 4 11 2 2 2" xfId="21860" xr:uid="{00000000-0005-0000-0000-000049550000}"/>
    <cellStyle name="Normal 3 2 4 11 2 2 2 2" xfId="21861" xr:uid="{00000000-0005-0000-0000-00004A550000}"/>
    <cellStyle name="Normal 3 2 4 11 2 2 3" xfId="21862" xr:uid="{00000000-0005-0000-0000-00004B550000}"/>
    <cellStyle name="Normal 3 2 4 11 2 3" xfId="21863" xr:uid="{00000000-0005-0000-0000-00004C550000}"/>
    <cellStyle name="Normal 3 2 4 11 2 3 2" xfId="21864" xr:uid="{00000000-0005-0000-0000-00004D550000}"/>
    <cellStyle name="Normal 3 2 4 11 2 4" xfId="21865" xr:uid="{00000000-0005-0000-0000-00004E550000}"/>
    <cellStyle name="Normal 3 2 4 11 3" xfId="21866" xr:uid="{00000000-0005-0000-0000-00004F550000}"/>
    <cellStyle name="Normal 3 2 4 11 3 2" xfId="21867" xr:uid="{00000000-0005-0000-0000-000050550000}"/>
    <cellStyle name="Normal 3 2 4 11 3 2 2" xfId="21868" xr:uid="{00000000-0005-0000-0000-000051550000}"/>
    <cellStyle name="Normal 3 2 4 11 3 3" xfId="21869" xr:uid="{00000000-0005-0000-0000-000052550000}"/>
    <cellStyle name="Normal 3 2 4 11 4" xfId="21870" xr:uid="{00000000-0005-0000-0000-000053550000}"/>
    <cellStyle name="Normal 3 2 4 11 4 2" xfId="21871" xr:uid="{00000000-0005-0000-0000-000054550000}"/>
    <cellStyle name="Normal 3 2 4 11 5" xfId="21872" xr:uid="{00000000-0005-0000-0000-000055550000}"/>
    <cellStyle name="Normal 3 2 4 12" xfId="21873" xr:uid="{00000000-0005-0000-0000-000056550000}"/>
    <cellStyle name="Normal 3 2 4 12 2" xfId="21874" xr:uid="{00000000-0005-0000-0000-000057550000}"/>
    <cellStyle name="Normal 3 2 4 12 2 2" xfId="21875" xr:uid="{00000000-0005-0000-0000-000058550000}"/>
    <cellStyle name="Normal 3 2 4 12 2 2 2" xfId="21876" xr:uid="{00000000-0005-0000-0000-000059550000}"/>
    <cellStyle name="Normal 3 2 4 12 2 3" xfId="21877" xr:uid="{00000000-0005-0000-0000-00005A550000}"/>
    <cellStyle name="Normal 3 2 4 12 3" xfId="21878" xr:uid="{00000000-0005-0000-0000-00005B550000}"/>
    <cellStyle name="Normal 3 2 4 12 3 2" xfId="21879" xr:uid="{00000000-0005-0000-0000-00005C550000}"/>
    <cellStyle name="Normal 3 2 4 12 4" xfId="21880" xr:uid="{00000000-0005-0000-0000-00005D550000}"/>
    <cellStyle name="Normal 3 2 4 13" xfId="21881" xr:uid="{00000000-0005-0000-0000-00005E550000}"/>
    <cellStyle name="Normal 3 2 4 13 2" xfId="21882" xr:uid="{00000000-0005-0000-0000-00005F550000}"/>
    <cellStyle name="Normal 3 2 4 13 2 2" xfId="21883" xr:uid="{00000000-0005-0000-0000-000060550000}"/>
    <cellStyle name="Normal 3 2 4 13 2 2 2" xfId="21884" xr:uid="{00000000-0005-0000-0000-000061550000}"/>
    <cellStyle name="Normal 3 2 4 13 2 3" xfId="21885" xr:uid="{00000000-0005-0000-0000-000062550000}"/>
    <cellStyle name="Normal 3 2 4 13 3" xfId="21886" xr:uid="{00000000-0005-0000-0000-000063550000}"/>
    <cellStyle name="Normal 3 2 4 13 3 2" xfId="21887" xr:uid="{00000000-0005-0000-0000-000064550000}"/>
    <cellStyle name="Normal 3 2 4 13 4" xfId="21888" xr:uid="{00000000-0005-0000-0000-000065550000}"/>
    <cellStyle name="Normal 3 2 4 14" xfId="21889" xr:uid="{00000000-0005-0000-0000-000066550000}"/>
    <cellStyle name="Normal 3 2 4 14 2" xfId="21890" xr:uid="{00000000-0005-0000-0000-000067550000}"/>
    <cellStyle name="Normal 3 2 4 14 2 2" xfId="21891" xr:uid="{00000000-0005-0000-0000-000068550000}"/>
    <cellStyle name="Normal 3 2 4 14 2 2 2" xfId="21892" xr:uid="{00000000-0005-0000-0000-000069550000}"/>
    <cellStyle name="Normal 3 2 4 14 2 3" xfId="21893" xr:uid="{00000000-0005-0000-0000-00006A550000}"/>
    <cellStyle name="Normal 3 2 4 14 3" xfId="21894" xr:uid="{00000000-0005-0000-0000-00006B550000}"/>
    <cellStyle name="Normal 3 2 4 14 3 2" xfId="21895" xr:uid="{00000000-0005-0000-0000-00006C550000}"/>
    <cellStyle name="Normal 3 2 4 14 4" xfId="21896" xr:uid="{00000000-0005-0000-0000-00006D550000}"/>
    <cellStyle name="Normal 3 2 4 15" xfId="21897" xr:uid="{00000000-0005-0000-0000-00006E550000}"/>
    <cellStyle name="Normal 3 2 4 15 2" xfId="21898" xr:uid="{00000000-0005-0000-0000-00006F550000}"/>
    <cellStyle name="Normal 3 2 4 15 2 2" xfId="21899" xr:uid="{00000000-0005-0000-0000-000070550000}"/>
    <cellStyle name="Normal 3 2 4 15 3" xfId="21900" xr:uid="{00000000-0005-0000-0000-000071550000}"/>
    <cellStyle name="Normal 3 2 4 16" xfId="21901" xr:uid="{00000000-0005-0000-0000-000072550000}"/>
    <cellStyle name="Normal 3 2 4 16 2" xfId="21902" xr:uid="{00000000-0005-0000-0000-000073550000}"/>
    <cellStyle name="Normal 3 2 4 17" xfId="21903" xr:uid="{00000000-0005-0000-0000-000074550000}"/>
    <cellStyle name="Normal 3 2 4 17 2" xfId="21904" xr:uid="{00000000-0005-0000-0000-000075550000}"/>
    <cellStyle name="Normal 3 2 4 18" xfId="21905" xr:uid="{00000000-0005-0000-0000-000076550000}"/>
    <cellStyle name="Normal 3 2 4 2" xfId="21906" xr:uid="{00000000-0005-0000-0000-000077550000}"/>
    <cellStyle name="Normal 3 2 4 2 10" xfId="21907" xr:uid="{00000000-0005-0000-0000-000078550000}"/>
    <cellStyle name="Normal 3 2 4 2 10 2" xfId="21908" xr:uid="{00000000-0005-0000-0000-000079550000}"/>
    <cellStyle name="Normal 3 2 4 2 10 2 2" xfId="21909" xr:uid="{00000000-0005-0000-0000-00007A550000}"/>
    <cellStyle name="Normal 3 2 4 2 10 2 2 2" xfId="21910" xr:uid="{00000000-0005-0000-0000-00007B550000}"/>
    <cellStyle name="Normal 3 2 4 2 10 2 3" xfId="21911" xr:uid="{00000000-0005-0000-0000-00007C550000}"/>
    <cellStyle name="Normal 3 2 4 2 10 3" xfId="21912" xr:uid="{00000000-0005-0000-0000-00007D550000}"/>
    <cellStyle name="Normal 3 2 4 2 10 3 2" xfId="21913" xr:uid="{00000000-0005-0000-0000-00007E550000}"/>
    <cellStyle name="Normal 3 2 4 2 10 4" xfId="21914" xr:uid="{00000000-0005-0000-0000-00007F550000}"/>
    <cellStyle name="Normal 3 2 4 2 11" xfId="21915" xr:uid="{00000000-0005-0000-0000-000080550000}"/>
    <cellStyle name="Normal 3 2 4 2 11 2" xfId="21916" xr:uid="{00000000-0005-0000-0000-000081550000}"/>
    <cellStyle name="Normal 3 2 4 2 11 2 2" xfId="21917" xr:uid="{00000000-0005-0000-0000-000082550000}"/>
    <cellStyle name="Normal 3 2 4 2 11 2 2 2" xfId="21918" xr:uid="{00000000-0005-0000-0000-000083550000}"/>
    <cellStyle name="Normal 3 2 4 2 11 2 3" xfId="21919" xr:uid="{00000000-0005-0000-0000-000084550000}"/>
    <cellStyle name="Normal 3 2 4 2 11 3" xfId="21920" xr:uid="{00000000-0005-0000-0000-000085550000}"/>
    <cellStyle name="Normal 3 2 4 2 11 3 2" xfId="21921" xr:uid="{00000000-0005-0000-0000-000086550000}"/>
    <cellStyle name="Normal 3 2 4 2 11 4" xfId="21922" xr:uid="{00000000-0005-0000-0000-000087550000}"/>
    <cellStyle name="Normal 3 2 4 2 12" xfId="21923" xr:uid="{00000000-0005-0000-0000-000088550000}"/>
    <cellStyle name="Normal 3 2 4 2 12 2" xfId="21924" xr:uid="{00000000-0005-0000-0000-000089550000}"/>
    <cellStyle name="Normal 3 2 4 2 12 2 2" xfId="21925" xr:uid="{00000000-0005-0000-0000-00008A550000}"/>
    <cellStyle name="Normal 3 2 4 2 12 2 2 2" xfId="21926" xr:uid="{00000000-0005-0000-0000-00008B550000}"/>
    <cellStyle name="Normal 3 2 4 2 12 2 3" xfId="21927" xr:uid="{00000000-0005-0000-0000-00008C550000}"/>
    <cellStyle name="Normal 3 2 4 2 12 3" xfId="21928" xr:uid="{00000000-0005-0000-0000-00008D550000}"/>
    <cellStyle name="Normal 3 2 4 2 12 3 2" xfId="21929" xr:uid="{00000000-0005-0000-0000-00008E550000}"/>
    <cellStyle name="Normal 3 2 4 2 12 4" xfId="21930" xr:uid="{00000000-0005-0000-0000-00008F550000}"/>
    <cellStyle name="Normal 3 2 4 2 13" xfId="21931" xr:uid="{00000000-0005-0000-0000-000090550000}"/>
    <cellStyle name="Normal 3 2 4 2 13 2" xfId="21932" xr:uid="{00000000-0005-0000-0000-000091550000}"/>
    <cellStyle name="Normal 3 2 4 2 13 2 2" xfId="21933" xr:uid="{00000000-0005-0000-0000-000092550000}"/>
    <cellStyle name="Normal 3 2 4 2 13 3" xfId="21934" xr:uid="{00000000-0005-0000-0000-000093550000}"/>
    <cellStyle name="Normal 3 2 4 2 14" xfId="21935" xr:uid="{00000000-0005-0000-0000-000094550000}"/>
    <cellStyle name="Normal 3 2 4 2 14 2" xfId="21936" xr:uid="{00000000-0005-0000-0000-000095550000}"/>
    <cellStyle name="Normal 3 2 4 2 15" xfId="21937" xr:uid="{00000000-0005-0000-0000-000096550000}"/>
    <cellStyle name="Normal 3 2 4 2 15 2" xfId="21938" xr:uid="{00000000-0005-0000-0000-000097550000}"/>
    <cellStyle name="Normal 3 2 4 2 16" xfId="21939" xr:uid="{00000000-0005-0000-0000-000098550000}"/>
    <cellStyle name="Normal 3 2 4 2 2" xfId="21940" xr:uid="{00000000-0005-0000-0000-000099550000}"/>
    <cellStyle name="Normal 3 2 4 2 2 10" xfId="21941" xr:uid="{00000000-0005-0000-0000-00009A550000}"/>
    <cellStyle name="Normal 3 2 4 2 2 2" xfId="21942" xr:uid="{00000000-0005-0000-0000-00009B550000}"/>
    <cellStyle name="Normal 3 2 4 2 2 2 2" xfId="21943" xr:uid="{00000000-0005-0000-0000-00009C550000}"/>
    <cellStyle name="Normal 3 2 4 2 2 2 2 2" xfId="21944" xr:uid="{00000000-0005-0000-0000-00009D550000}"/>
    <cellStyle name="Normal 3 2 4 2 2 2 2 2 2" xfId="21945" xr:uid="{00000000-0005-0000-0000-00009E550000}"/>
    <cellStyle name="Normal 3 2 4 2 2 2 2 2 2 2" xfId="21946" xr:uid="{00000000-0005-0000-0000-00009F550000}"/>
    <cellStyle name="Normal 3 2 4 2 2 2 2 2 2 2 2" xfId="21947" xr:uid="{00000000-0005-0000-0000-0000A0550000}"/>
    <cellStyle name="Normal 3 2 4 2 2 2 2 2 2 2 2 2" xfId="21948" xr:uid="{00000000-0005-0000-0000-0000A1550000}"/>
    <cellStyle name="Normal 3 2 4 2 2 2 2 2 2 2 3" xfId="21949" xr:uid="{00000000-0005-0000-0000-0000A2550000}"/>
    <cellStyle name="Normal 3 2 4 2 2 2 2 2 2 3" xfId="21950" xr:uid="{00000000-0005-0000-0000-0000A3550000}"/>
    <cellStyle name="Normal 3 2 4 2 2 2 2 2 2 3 2" xfId="21951" xr:uid="{00000000-0005-0000-0000-0000A4550000}"/>
    <cellStyle name="Normal 3 2 4 2 2 2 2 2 2 4" xfId="21952" xr:uid="{00000000-0005-0000-0000-0000A5550000}"/>
    <cellStyle name="Normal 3 2 4 2 2 2 2 2 3" xfId="21953" xr:uid="{00000000-0005-0000-0000-0000A6550000}"/>
    <cellStyle name="Normal 3 2 4 2 2 2 2 2 3 2" xfId="21954" xr:uid="{00000000-0005-0000-0000-0000A7550000}"/>
    <cellStyle name="Normal 3 2 4 2 2 2 2 2 3 2 2" xfId="21955" xr:uid="{00000000-0005-0000-0000-0000A8550000}"/>
    <cellStyle name="Normal 3 2 4 2 2 2 2 2 3 3" xfId="21956" xr:uid="{00000000-0005-0000-0000-0000A9550000}"/>
    <cellStyle name="Normal 3 2 4 2 2 2 2 2 4" xfId="21957" xr:uid="{00000000-0005-0000-0000-0000AA550000}"/>
    <cellStyle name="Normal 3 2 4 2 2 2 2 2 4 2" xfId="21958" xr:uid="{00000000-0005-0000-0000-0000AB550000}"/>
    <cellStyle name="Normal 3 2 4 2 2 2 2 2 5" xfId="21959" xr:uid="{00000000-0005-0000-0000-0000AC550000}"/>
    <cellStyle name="Normal 3 2 4 2 2 2 2 3" xfId="21960" xr:uid="{00000000-0005-0000-0000-0000AD550000}"/>
    <cellStyle name="Normal 3 2 4 2 2 2 2 3 2" xfId="21961" xr:uid="{00000000-0005-0000-0000-0000AE550000}"/>
    <cellStyle name="Normal 3 2 4 2 2 2 2 3 2 2" xfId="21962" xr:uid="{00000000-0005-0000-0000-0000AF550000}"/>
    <cellStyle name="Normal 3 2 4 2 2 2 2 3 2 2 2" xfId="21963" xr:uid="{00000000-0005-0000-0000-0000B0550000}"/>
    <cellStyle name="Normal 3 2 4 2 2 2 2 3 2 3" xfId="21964" xr:uid="{00000000-0005-0000-0000-0000B1550000}"/>
    <cellStyle name="Normal 3 2 4 2 2 2 2 3 3" xfId="21965" xr:uid="{00000000-0005-0000-0000-0000B2550000}"/>
    <cellStyle name="Normal 3 2 4 2 2 2 2 3 3 2" xfId="21966" xr:uid="{00000000-0005-0000-0000-0000B3550000}"/>
    <cellStyle name="Normal 3 2 4 2 2 2 2 3 4" xfId="21967" xr:uid="{00000000-0005-0000-0000-0000B4550000}"/>
    <cellStyle name="Normal 3 2 4 2 2 2 2 4" xfId="21968" xr:uid="{00000000-0005-0000-0000-0000B5550000}"/>
    <cellStyle name="Normal 3 2 4 2 2 2 2 4 2" xfId="21969" xr:uid="{00000000-0005-0000-0000-0000B6550000}"/>
    <cellStyle name="Normal 3 2 4 2 2 2 2 4 2 2" xfId="21970" xr:uid="{00000000-0005-0000-0000-0000B7550000}"/>
    <cellStyle name="Normal 3 2 4 2 2 2 2 4 2 2 2" xfId="21971" xr:uid="{00000000-0005-0000-0000-0000B8550000}"/>
    <cellStyle name="Normal 3 2 4 2 2 2 2 4 2 3" xfId="21972" xr:uid="{00000000-0005-0000-0000-0000B9550000}"/>
    <cellStyle name="Normal 3 2 4 2 2 2 2 4 3" xfId="21973" xr:uid="{00000000-0005-0000-0000-0000BA550000}"/>
    <cellStyle name="Normal 3 2 4 2 2 2 2 4 3 2" xfId="21974" xr:uid="{00000000-0005-0000-0000-0000BB550000}"/>
    <cellStyle name="Normal 3 2 4 2 2 2 2 4 4" xfId="21975" xr:uid="{00000000-0005-0000-0000-0000BC550000}"/>
    <cellStyle name="Normal 3 2 4 2 2 2 2 5" xfId="21976" xr:uid="{00000000-0005-0000-0000-0000BD550000}"/>
    <cellStyle name="Normal 3 2 4 2 2 2 2 5 2" xfId="21977" xr:uid="{00000000-0005-0000-0000-0000BE550000}"/>
    <cellStyle name="Normal 3 2 4 2 2 2 2 5 2 2" xfId="21978" xr:uid="{00000000-0005-0000-0000-0000BF550000}"/>
    <cellStyle name="Normal 3 2 4 2 2 2 2 5 3" xfId="21979" xr:uid="{00000000-0005-0000-0000-0000C0550000}"/>
    <cellStyle name="Normal 3 2 4 2 2 2 2 6" xfId="21980" xr:uid="{00000000-0005-0000-0000-0000C1550000}"/>
    <cellStyle name="Normal 3 2 4 2 2 2 2 6 2" xfId="21981" xr:uid="{00000000-0005-0000-0000-0000C2550000}"/>
    <cellStyle name="Normal 3 2 4 2 2 2 2 7" xfId="21982" xr:uid="{00000000-0005-0000-0000-0000C3550000}"/>
    <cellStyle name="Normal 3 2 4 2 2 2 2 7 2" xfId="21983" xr:uid="{00000000-0005-0000-0000-0000C4550000}"/>
    <cellStyle name="Normal 3 2 4 2 2 2 2 8" xfId="21984" xr:uid="{00000000-0005-0000-0000-0000C5550000}"/>
    <cellStyle name="Normal 3 2 4 2 2 2 3" xfId="21985" xr:uid="{00000000-0005-0000-0000-0000C6550000}"/>
    <cellStyle name="Normal 3 2 4 2 2 2 3 2" xfId="21986" xr:uid="{00000000-0005-0000-0000-0000C7550000}"/>
    <cellStyle name="Normal 3 2 4 2 2 2 3 2 2" xfId="21987" xr:uid="{00000000-0005-0000-0000-0000C8550000}"/>
    <cellStyle name="Normal 3 2 4 2 2 2 3 2 2 2" xfId="21988" xr:uid="{00000000-0005-0000-0000-0000C9550000}"/>
    <cellStyle name="Normal 3 2 4 2 2 2 3 2 2 2 2" xfId="21989" xr:uid="{00000000-0005-0000-0000-0000CA550000}"/>
    <cellStyle name="Normal 3 2 4 2 2 2 3 2 2 3" xfId="21990" xr:uid="{00000000-0005-0000-0000-0000CB550000}"/>
    <cellStyle name="Normal 3 2 4 2 2 2 3 2 3" xfId="21991" xr:uid="{00000000-0005-0000-0000-0000CC550000}"/>
    <cellStyle name="Normal 3 2 4 2 2 2 3 2 3 2" xfId="21992" xr:uid="{00000000-0005-0000-0000-0000CD550000}"/>
    <cellStyle name="Normal 3 2 4 2 2 2 3 2 4" xfId="21993" xr:uid="{00000000-0005-0000-0000-0000CE550000}"/>
    <cellStyle name="Normal 3 2 4 2 2 2 3 3" xfId="21994" xr:uid="{00000000-0005-0000-0000-0000CF550000}"/>
    <cellStyle name="Normal 3 2 4 2 2 2 3 3 2" xfId="21995" xr:uid="{00000000-0005-0000-0000-0000D0550000}"/>
    <cellStyle name="Normal 3 2 4 2 2 2 3 3 2 2" xfId="21996" xr:uid="{00000000-0005-0000-0000-0000D1550000}"/>
    <cellStyle name="Normal 3 2 4 2 2 2 3 3 3" xfId="21997" xr:uid="{00000000-0005-0000-0000-0000D2550000}"/>
    <cellStyle name="Normal 3 2 4 2 2 2 3 4" xfId="21998" xr:uid="{00000000-0005-0000-0000-0000D3550000}"/>
    <cellStyle name="Normal 3 2 4 2 2 2 3 4 2" xfId="21999" xr:uid="{00000000-0005-0000-0000-0000D4550000}"/>
    <cellStyle name="Normal 3 2 4 2 2 2 3 5" xfId="22000" xr:uid="{00000000-0005-0000-0000-0000D5550000}"/>
    <cellStyle name="Normal 3 2 4 2 2 2 4" xfId="22001" xr:uid="{00000000-0005-0000-0000-0000D6550000}"/>
    <cellStyle name="Normal 3 2 4 2 2 2 4 2" xfId="22002" xr:uid="{00000000-0005-0000-0000-0000D7550000}"/>
    <cellStyle name="Normal 3 2 4 2 2 2 4 2 2" xfId="22003" xr:uid="{00000000-0005-0000-0000-0000D8550000}"/>
    <cellStyle name="Normal 3 2 4 2 2 2 4 2 2 2" xfId="22004" xr:uid="{00000000-0005-0000-0000-0000D9550000}"/>
    <cellStyle name="Normal 3 2 4 2 2 2 4 2 3" xfId="22005" xr:uid="{00000000-0005-0000-0000-0000DA550000}"/>
    <cellStyle name="Normal 3 2 4 2 2 2 4 3" xfId="22006" xr:uid="{00000000-0005-0000-0000-0000DB550000}"/>
    <cellStyle name="Normal 3 2 4 2 2 2 4 3 2" xfId="22007" xr:uid="{00000000-0005-0000-0000-0000DC550000}"/>
    <cellStyle name="Normal 3 2 4 2 2 2 4 4" xfId="22008" xr:uid="{00000000-0005-0000-0000-0000DD550000}"/>
    <cellStyle name="Normal 3 2 4 2 2 2 5" xfId="22009" xr:uid="{00000000-0005-0000-0000-0000DE550000}"/>
    <cellStyle name="Normal 3 2 4 2 2 2 5 2" xfId="22010" xr:uid="{00000000-0005-0000-0000-0000DF550000}"/>
    <cellStyle name="Normal 3 2 4 2 2 2 5 2 2" xfId="22011" xr:uid="{00000000-0005-0000-0000-0000E0550000}"/>
    <cellStyle name="Normal 3 2 4 2 2 2 5 2 2 2" xfId="22012" xr:uid="{00000000-0005-0000-0000-0000E1550000}"/>
    <cellStyle name="Normal 3 2 4 2 2 2 5 2 3" xfId="22013" xr:uid="{00000000-0005-0000-0000-0000E2550000}"/>
    <cellStyle name="Normal 3 2 4 2 2 2 5 3" xfId="22014" xr:uid="{00000000-0005-0000-0000-0000E3550000}"/>
    <cellStyle name="Normal 3 2 4 2 2 2 5 3 2" xfId="22015" xr:uid="{00000000-0005-0000-0000-0000E4550000}"/>
    <cellStyle name="Normal 3 2 4 2 2 2 5 4" xfId="22016" xr:uid="{00000000-0005-0000-0000-0000E5550000}"/>
    <cellStyle name="Normal 3 2 4 2 2 2 6" xfId="22017" xr:uid="{00000000-0005-0000-0000-0000E6550000}"/>
    <cellStyle name="Normal 3 2 4 2 2 2 6 2" xfId="22018" xr:uid="{00000000-0005-0000-0000-0000E7550000}"/>
    <cellStyle name="Normal 3 2 4 2 2 2 6 2 2" xfId="22019" xr:uid="{00000000-0005-0000-0000-0000E8550000}"/>
    <cellStyle name="Normal 3 2 4 2 2 2 6 3" xfId="22020" xr:uid="{00000000-0005-0000-0000-0000E9550000}"/>
    <cellStyle name="Normal 3 2 4 2 2 2 7" xfId="22021" xr:uid="{00000000-0005-0000-0000-0000EA550000}"/>
    <cellStyle name="Normal 3 2 4 2 2 2 7 2" xfId="22022" xr:uid="{00000000-0005-0000-0000-0000EB550000}"/>
    <cellStyle name="Normal 3 2 4 2 2 2 8" xfId="22023" xr:uid="{00000000-0005-0000-0000-0000EC550000}"/>
    <cellStyle name="Normal 3 2 4 2 2 2 8 2" xfId="22024" xr:uid="{00000000-0005-0000-0000-0000ED550000}"/>
    <cellStyle name="Normal 3 2 4 2 2 2 9" xfId="22025" xr:uid="{00000000-0005-0000-0000-0000EE550000}"/>
    <cellStyle name="Normal 3 2 4 2 2 3" xfId="22026" xr:uid="{00000000-0005-0000-0000-0000EF550000}"/>
    <cellStyle name="Normal 3 2 4 2 2 3 2" xfId="22027" xr:uid="{00000000-0005-0000-0000-0000F0550000}"/>
    <cellStyle name="Normal 3 2 4 2 2 3 2 2" xfId="22028" xr:uid="{00000000-0005-0000-0000-0000F1550000}"/>
    <cellStyle name="Normal 3 2 4 2 2 3 2 2 2" xfId="22029" xr:uid="{00000000-0005-0000-0000-0000F2550000}"/>
    <cellStyle name="Normal 3 2 4 2 2 3 2 2 2 2" xfId="22030" xr:uid="{00000000-0005-0000-0000-0000F3550000}"/>
    <cellStyle name="Normal 3 2 4 2 2 3 2 2 2 2 2" xfId="22031" xr:uid="{00000000-0005-0000-0000-0000F4550000}"/>
    <cellStyle name="Normal 3 2 4 2 2 3 2 2 2 3" xfId="22032" xr:uid="{00000000-0005-0000-0000-0000F5550000}"/>
    <cellStyle name="Normal 3 2 4 2 2 3 2 2 3" xfId="22033" xr:uid="{00000000-0005-0000-0000-0000F6550000}"/>
    <cellStyle name="Normal 3 2 4 2 2 3 2 2 3 2" xfId="22034" xr:uid="{00000000-0005-0000-0000-0000F7550000}"/>
    <cellStyle name="Normal 3 2 4 2 2 3 2 2 4" xfId="22035" xr:uid="{00000000-0005-0000-0000-0000F8550000}"/>
    <cellStyle name="Normal 3 2 4 2 2 3 2 3" xfId="22036" xr:uid="{00000000-0005-0000-0000-0000F9550000}"/>
    <cellStyle name="Normal 3 2 4 2 2 3 2 3 2" xfId="22037" xr:uid="{00000000-0005-0000-0000-0000FA550000}"/>
    <cellStyle name="Normal 3 2 4 2 2 3 2 3 2 2" xfId="22038" xr:uid="{00000000-0005-0000-0000-0000FB550000}"/>
    <cellStyle name="Normal 3 2 4 2 2 3 2 3 3" xfId="22039" xr:uid="{00000000-0005-0000-0000-0000FC550000}"/>
    <cellStyle name="Normal 3 2 4 2 2 3 2 4" xfId="22040" xr:uid="{00000000-0005-0000-0000-0000FD550000}"/>
    <cellStyle name="Normal 3 2 4 2 2 3 2 4 2" xfId="22041" xr:uid="{00000000-0005-0000-0000-0000FE550000}"/>
    <cellStyle name="Normal 3 2 4 2 2 3 2 5" xfId="22042" xr:uid="{00000000-0005-0000-0000-0000FF550000}"/>
    <cellStyle name="Normal 3 2 4 2 2 3 3" xfId="22043" xr:uid="{00000000-0005-0000-0000-000000560000}"/>
    <cellStyle name="Normal 3 2 4 2 2 3 3 2" xfId="22044" xr:uid="{00000000-0005-0000-0000-000001560000}"/>
    <cellStyle name="Normal 3 2 4 2 2 3 3 2 2" xfId="22045" xr:uid="{00000000-0005-0000-0000-000002560000}"/>
    <cellStyle name="Normal 3 2 4 2 2 3 3 2 2 2" xfId="22046" xr:uid="{00000000-0005-0000-0000-000003560000}"/>
    <cellStyle name="Normal 3 2 4 2 2 3 3 2 3" xfId="22047" xr:uid="{00000000-0005-0000-0000-000004560000}"/>
    <cellStyle name="Normal 3 2 4 2 2 3 3 3" xfId="22048" xr:uid="{00000000-0005-0000-0000-000005560000}"/>
    <cellStyle name="Normal 3 2 4 2 2 3 3 3 2" xfId="22049" xr:uid="{00000000-0005-0000-0000-000006560000}"/>
    <cellStyle name="Normal 3 2 4 2 2 3 3 4" xfId="22050" xr:uid="{00000000-0005-0000-0000-000007560000}"/>
    <cellStyle name="Normal 3 2 4 2 2 3 4" xfId="22051" xr:uid="{00000000-0005-0000-0000-000008560000}"/>
    <cellStyle name="Normal 3 2 4 2 2 3 4 2" xfId="22052" xr:uid="{00000000-0005-0000-0000-000009560000}"/>
    <cellStyle name="Normal 3 2 4 2 2 3 4 2 2" xfId="22053" xr:uid="{00000000-0005-0000-0000-00000A560000}"/>
    <cellStyle name="Normal 3 2 4 2 2 3 4 2 2 2" xfId="22054" xr:uid="{00000000-0005-0000-0000-00000B560000}"/>
    <cellStyle name="Normal 3 2 4 2 2 3 4 2 3" xfId="22055" xr:uid="{00000000-0005-0000-0000-00000C560000}"/>
    <cellStyle name="Normal 3 2 4 2 2 3 4 3" xfId="22056" xr:uid="{00000000-0005-0000-0000-00000D560000}"/>
    <cellStyle name="Normal 3 2 4 2 2 3 4 3 2" xfId="22057" xr:uid="{00000000-0005-0000-0000-00000E560000}"/>
    <cellStyle name="Normal 3 2 4 2 2 3 4 4" xfId="22058" xr:uid="{00000000-0005-0000-0000-00000F560000}"/>
    <cellStyle name="Normal 3 2 4 2 2 3 5" xfId="22059" xr:uid="{00000000-0005-0000-0000-000010560000}"/>
    <cellStyle name="Normal 3 2 4 2 2 3 5 2" xfId="22060" xr:uid="{00000000-0005-0000-0000-000011560000}"/>
    <cellStyle name="Normal 3 2 4 2 2 3 5 2 2" xfId="22061" xr:uid="{00000000-0005-0000-0000-000012560000}"/>
    <cellStyle name="Normal 3 2 4 2 2 3 5 3" xfId="22062" xr:uid="{00000000-0005-0000-0000-000013560000}"/>
    <cellStyle name="Normal 3 2 4 2 2 3 6" xfId="22063" xr:uid="{00000000-0005-0000-0000-000014560000}"/>
    <cellStyle name="Normal 3 2 4 2 2 3 6 2" xfId="22064" xr:uid="{00000000-0005-0000-0000-000015560000}"/>
    <cellStyle name="Normal 3 2 4 2 2 3 7" xfId="22065" xr:uid="{00000000-0005-0000-0000-000016560000}"/>
    <cellStyle name="Normal 3 2 4 2 2 3 7 2" xfId="22066" xr:uid="{00000000-0005-0000-0000-000017560000}"/>
    <cellStyle name="Normal 3 2 4 2 2 3 8" xfId="22067" xr:uid="{00000000-0005-0000-0000-000018560000}"/>
    <cellStyle name="Normal 3 2 4 2 2 4" xfId="22068" xr:uid="{00000000-0005-0000-0000-000019560000}"/>
    <cellStyle name="Normal 3 2 4 2 2 4 2" xfId="22069" xr:uid="{00000000-0005-0000-0000-00001A560000}"/>
    <cellStyle name="Normal 3 2 4 2 2 4 2 2" xfId="22070" xr:uid="{00000000-0005-0000-0000-00001B560000}"/>
    <cellStyle name="Normal 3 2 4 2 2 4 2 2 2" xfId="22071" xr:uid="{00000000-0005-0000-0000-00001C560000}"/>
    <cellStyle name="Normal 3 2 4 2 2 4 2 2 2 2" xfId="22072" xr:uid="{00000000-0005-0000-0000-00001D560000}"/>
    <cellStyle name="Normal 3 2 4 2 2 4 2 2 3" xfId="22073" xr:uid="{00000000-0005-0000-0000-00001E560000}"/>
    <cellStyle name="Normal 3 2 4 2 2 4 2 3" xfId="22074" xr:uid="{00000000-0005-0000-0000-00001F560000}"/>
    <cellStyle name="Normal 3 2 4 2 2 4 2 3 2" xfId="22075" xr:uid="{00000000-0005-0000-0000-000020560000}"/>
    <cellStyle name="Normal 3 2 4 2 2 4 2 4" xfId="22076" xr:uid="{00000000-0005-0000-0000-000021560000}"/>
    <cellStyle name="Normal 3 2 4 2 2 4 3" xfId="22077" xr:uid="{00000000-0005-0000-0000-000022560000}"/>
    <cellStyle name="Normal 3 2 4 2 2 4 3 2" xfId="22078" xr:uid="{00000000-0005-0000-0000-000023560000}"/>
    <cellStyle name="Normal 3 2 4 2 2 4 3 2 2" xfId="22079" xr:uid="{00000000-0005-0000-0000-000024560000}"/>
    <cellStyle name="Normal 3 2 4 2 2 4 3 3" xfId="22080" xr:uid="{00000000-0005-0000-0000-000025560000}"/>
    <cellStyle name="Normal 3 2 4 2 2 4 4" xfId="22081" xr:uid="{00000000-0005-0000-0000-000026560000}"/>
    <cellStyle name="Normal 3 2 4 2 2 4 4 2" xfId="22082" xr:uid="{00000000-0005-0000-0000-000027560000}"/>
    <cellStyle name="Normal 3 2 4 2 2 4 5" xfId="22083" xr:uid="{00000000-0005-0000-0000-000028560000}"/>
    <cellStyle name="Normal 3 2 4 2 2 5" xfId="22084" xr:uid="{00000000-0005-0000-0000-000029560000}"/>
    <cellStyle name="Normal 3 2 4 2 2 5 2" xfId="22085" xr:uid="{00000000-0005-0000-0000-00002A560000}"/>
    <cellStyle name="Normal 3 2 4 2 2 5 2 2" xfId="22086" xr:uid="{00000000-0005-0000-0000-00002B560000}"/>
    <cellStyle name="Normal 3 2 4 2 2 5 2 2 2" xfId="22087" xr:uid="{00000000-0005-0000-0000-00002C560000}"/>
    <cellStyle name="Normal 3 2 4 2 2 5 2 3" xfId="22088" xr:uid="{00000000-0005-0000-0000-00002D560000}"/>
    <cellStyle name="Normal 3 2 4 2 2 5 3" xfId="22089" xr:uid="{00000000-0005-0000-0000-00002E560000}"/>
    <cellStyle name="Normal 3 2 4 2 2 5 3 2" xfId="22090" xr:uid="{00000000-0005-0000-0000-00002F560000}"/>
    <cellStyle name="Normal 3 2 4 2 2 5 4" xfId="22091" xr:uid="{00000000-0005-0000-0000-000030560000}"/>
    <cellStyle name="Normal 3 2 4 2 2 6" xfId="22092" xr:uid="{00000000-0005-0000-0000-000031560000}"/>
    <cellStyle name="Normal 3 2 4 2 2 6 2" xfId="22093" xr:uid="{00000000-0005-0000-0000-000032560000}"/>
    <cellStyle name="Normal 3 2 4 2 2 6 2 2" xfId="22094" xr:uid="{00000000-0005-0000-0000-000033560000}"/>
    <cellStyle name="Normal 3 2 4 2 2 6 2 2 2" xfId="22095" xr:uid="{00000000-0005-0000-0000-000034560000}"/>
    <cellStyle name="Normal 3 2 4 2 2 6 2 3" xfId="22096" xr:uid="{00000000-0005-0000-0000-000035560000}"/>
    <cellStyle name="Normal 3 2 4 2 2 6 3" xfId="22097" xr:uid="{00000000-0005-0000-0000-000036560000}"/>
    <cellStyle name="Normal 3 2 4 2 2 6 3 2" xfId="22098" xr:uid="{00000000-0005-0000-0000-000037560000}"/>
    <cellStyle name="Normal 3 2 4 2 2 6 4" xfId="22099" xr:uid="{00000000-0005-0000-0000-000038560000}"/>
    <cellStyle name="Normal 3 2 4 2 2 7" xfId="22100" xr:uid="{00000000-0005-0000-0000-000039560000}"/>
    <cellStyle name="Normal 3 2 4 2 2 7 2" xfId="22101" xr:uid="{00000000-0005-0000-0000-00003A560000}"/>
    <cellStyle name="Normal 3 2 4 2 2 7 2 2" xfId="22102" xr:uid="{00000000-0005-0000-0000-00003B560000}"/>
    <cellStyle name="Normal 3 2 4 2 2 7 3" xfId="22103" xr:uid="{00000000-0005-0000-0000-00003C560000}"/>
    <cellStyle name="Normal 3 2 4 2 2 8" xfId="22104" xr:uid="{00000000-0005-0000-0000-00003D560000}"/>
    <cellStyle name="Normal 3 2 4 2 2 8 2" xfId="22105" xr:uid="{00000000-0005-0000-0000-00003E560000}"/>
    <cellStyle name="Normal 3 2 4 2 2 9" xfId="22106" xr:uid="{00000000-0005-0000-0000-00003F560000}"/>
    <cellStyle name="Normal 3 2 4 2 2 9 2" xfId="22107" xr:uid="{00000000-0005-0000-0000-000040560000}"/>
    <cellStyle name="Normal 3 2 4 2 3" xfId="22108" xr:uid="{00000000-0005-0000-0000-000041560000}"/>
    <cellStyle name="Normal 3 2 4 2 3 10" xfId="22109" xr:uid="{00000000-0005-0000-0000-000042560000}"/>
    <cellStyle name="Normal 3 2 4 2 3 2" xfId="22110" xr:uid="{00000000-0005-0000-0000-000043560000}"/>
    <cellStyle name="Normal 3 2 4 2 3 2 2" xfId="22111" xr:uid="{00000000-0005-0000-0000-000044560000}"/>
    <cellStyle name="Normal 3 2 4 2 3 2 2 2" xfId="22112" xr:uid="{00000000-0005-0000-0000-000045560000}"/>
    <cellStyle name="Normal 3 2 4 2 3 2 2 2 2" xfId="22113" xr:uid="{00000000-0005-0000-0000-000046560000}"/>
    <cellStyle name="Normal 3 2 4 2 3 2 2 2 2 2" xfId="22114" xr:uid="{00000000-0005-0000-0000-000047560000}"/>
    <cellStyle name="Normal 3 2 4 2 3 2 2 2 2 2 2" xfId="22115" xr:uid="{00000000-0005-0000-0000-000048560000}"/>
    <cellStyle name="Normal 3 2 4 2 3 2 2 2 2 2 2 2" xfId="22116" xr:uid="{00000000-0005-0000-0000-000049560000}"/>
    <cellStyle name="Normal 3 2 4 2 3 2 2 2 2 2 3" xfId="22117" xr:uid="{00000000-0005-0000-0000-00004A560000}"/>
    <cellStyle name="Normal 3 2 4 2 3 2 2 2 2 3" xfId="22118" xr:uid="{00000000-0005-0000-0000-00004B560000}"/>
    <cellStyle name="Normal 3 2 4 2 3 2 2 2 2 3 2" xfId="22119" xr:uid="{00000000-0005-0000-0000-00004C560000}"/>
    <cellStyle name="Normal 3 2 4 2 3 2 2 2 2 4" xfId="22120" xr:uid="{00000000-0005-0000-0000-00004D560000}"/>
    <cellStyle name="Normal 3 2 4 2 3 2 2 2 3" xfId="22121" xr:uid="{00000000-0005-0000-0000-00004E560000}"/>
    <cellStyle name="Normal 3 2 4 2 3 2 2 2 3 2" xfId="22122" xr:uid="{00000000-0005-0000-0000-00004F560000}"/>
    <cellStyle name="Normal 3 2 4 2 3 2 2 2 3 2 2" xfId="22123" xr:uid="{00000000-0005-0000-0000-000050560000}"/>
    <cellStyle name="Normal 3 2 4 2 3 2 2 2 3 3" xfId="22124" xr:uid="{00000000-0005-0000-0000-000051560000}"/>
    <cellStyle name="Normal 3 2 4 2 3 2 2 2 4" xfId="22125" xr:uid="{00000000-0005-0000-0000-000052560000}"/>
    <cellStyle name="Normal 3 2 4 2 3 2 2 2 4 2" xfId="22126" xr:uid="{00000000-0005-0000-0000-000053560000}"/>
    <cellStyle name="Normal 3 2 4 2 3 2 2 2 5" xfId="22127" xr:uid="{00000000-0005-0000-0000-000054560000}"/>
    <cellStyle name="Normal 3 2 4 2 3 2 2 3" xfId="22128" xr:uid="{00000000-0005-0000-0000-000055560000}"/>
    <cellStyle name="Normal 3 2 4 2 3 2 2 3 2" xfId="22129" xr:uid="{00000000-0005-0000-0000-000056560000}"/>
    <cellStyle name="Normal 3 2 4 2 3 2 2 3 2 2" xfId="22130" xr:uid="{00000000-0005-0000-0000-000057560000}"/>
    <cellStyle name="Normal 3 2 4 2 3 2 2 3 2 2 2" xfId="22131" xr:uid="{00000000-0005-0000-0000-000058560000}"/>
    <cellStyle name="Normal 3 2 4 2 3 2 2 3 2 3" xfId="22132" xr:uid="{00000000-0005-0000-0000-000059560000}"/>
    <cellStyle name="Normal 3 2 4 2 3 2 2 3 3" xfId="22133" xr:uid="{00000000-0005-0000-0000-00005A560000}"/>
    <cellStyle name="Normal 3 2 4 2 3 2 2 3 3 2" xfId="22134" xr:uid="{00000000-0005-0000-0000-00005B560000}"/>
    <cellStyle name="Normal 3 2 4 2 3 2 2 3 4" xfId="22135" xr:uid="{00000000-0005-0000-0000-00005C560000}"/>
    <cellStyle name="Normal 3 2 4 2 3 2 2 4" xfId="22136" xr:uid="{00000000-0005-0000-0000-00005D560000}"/>
    <cellStyle name="Normal 3 2 4 2 3 2 2 4 2" xfId="22137" xr:uid="{00000000-0005-0000-0000-00005E560000}"/>
    <cellStyle name="Normal 3 2 4 2 3 2 2 4 2 2" xfId="22138" xr:uid="{00000000-0005-0000-0000-00005F560000}"/>
    <cellStyle name="Normal 3 2 4 2 3 2 2 4 2 2 2" xfId="22139" xr:uid="{00000000-0005-0000-0000-000060560000}"/>
    <cellStyle name="Normal 3 2 4 2 3 2 2 4 2 3" xfId="22140" xr:uid="{00000000-0005-0000-0000-000061560000}"/>
    <cellStyle name="Normal 3 2 4 2 3 2 2 4 3" xfId="22141" xr:uid="{00000000-0005-0000-0000-000062560000}"/>
    <cellStyle name="Normal 3 2 4 2 3 2 2 4 3 2" xfId="22142" xr:uid="{00000000-0005-0000-0000-000063560000}"/>
    <cellStyle name="Normal 3 2 4 2 3 2 2 4 4" xfId="22143" xr:uid="{00000000-0005-0000-0000-000064560000}"/>
    <cellStyle name="Normal 3 2 4 2 3 2 2 5" xfId="22144" xr:uid="{00000000-0005-0000-0000-000065560000}"/>
    <cellStyle name="Normal 3 2 4 2 3 2 2 5 2" xfId="22145" xr:uid="{00000000-0005-0000-0000-000066560000}"/>
    <cellStyle name="Normal 3 2 4 2 3 2 2 5 2 2" xfId="22146" xr:uid="{00000000-0005-0000-0000-000067560000}"/>
    <cellStyle name="Normal 3 2 4 2 3 2 2 5 3" xfId="22147" xr:uid="{00000000-0005-0000-0000-000068560000}"/>
    <cellStyle name="Normal 3 2 4 2 3 2 2 6" xfId="22148" xr:uid="{00000000-0005-0000-0000-000069560000}"/>
    <cellStyle name="Normal 3 2 4 2 3 2 2 6 2" xfId="22149" xr:uid="{00000000-0005-0000-0000-00006A560000}"/>
    <cellStyle name="Normal 3 2 4 2 3 2 2 7" xfId="22150" xr:uid="{00000000-0005-0000-0000-00006B560000}"/>
    <cellStyle name="Normal 3 2 4 2 3 2 2 7 2" xfId="22151" xr:uid="{00000000-0005-0000-0000-00006C560000}"/>
    <cellStyle name="Normal 3 2 4 2 3 2 2 8" xfId="22152" xr:uid="{00000000-0005-0000-0000-00006D560000}"/>
    <cellStyle name="Normal 3 2 4 2 3 2 3" xfId="22153" xr:uid="{00000000-0005-0000-0000-00006E560000}"/>
    <cellStyle name="Normal 3 2 4 2 3 2 3 2" xfId="22154" xr:uid="{00000000-0005-0000-0000-00006F560000}"/>
    <cellStyle name="Normal 3 2 4 2 3 2 3 2 2" xfId="22155" xr:uid="{00000000-0005-0000-0000-000070560000}"/>
    <cellStyle name="Normal 3 2 4 2 3 2 3 2 2 2" xfId="22156" xr:uid="{00000000-0005-0000-0000-000071560000}"/>
    <cellStyle name="Normal 3 2 4 2 3 2 3 2 2 2 2" xfId="22157" xr:uid="{00000000-0005-0000-0000-000072560000}"/>
    <cellStyle name="Normal 3 2 4 2 3 2 3 2 2 3" xfId="22158" xr:uid="{00000000-0005-0000-0000-000073560000}"/>
    <cellStyle name="Normal 3 2 4 2 3 2 3 2 3" xfId="22159" xr:uid="{00000000-0005-0000-0000-000074560000}"/>
    <cellStyle name="Normal 3 2 4 2 3 2 3 2 3 2" xfId="22160" xr:uid="{00000000-0005-0000-0000-000075560000}"/>
    <cellStyle name="Normal 3 2 4 2 3 2 3 2 4" xfId="22161" xr:uid="{00000000-0005-0000-0000-000076560000}"/>
    <cellStyle name="Normal 3 2 4 2 3 2 3 3" xfId="22162" xr:uid="{00000000-0005-0000-0000-000077560000}"/>
    <cellStyle name="Normal 3 2 4 2 3 2 3 3 2" xfId="22163" xr:uid="{00000000-0005-0000-0000-000078560000}"/>
    <cellStyle name="Normal 3 2 4 2 3 2 3 3 2 2" xfId="22164" xr:uid="{00000000-0005-0000-0000-000079560000}"/>
    <cellStyle name="Normal 3 2 4 2 3 2 3 3 3" xfId="22165" xr:uid="{00000000-0005-0000-0000-00007A560000}"/>
    <cellStyle name="Normal 3 2 4 2 3 2 3 4" xfId="22166" xr:uid="{00000000-0005-0000-0000-00007B560000}"/>
    <cellStyle name="Normal 3 2 4 2 3 2 3 4 2" xfId="22167" xr:uid="{00000000-0005-0000-0000-00007C560000}"/>
    <cellStyle name="Normal 3 2 4 2 3 2 3 5" xfId="22168" xr:uid="{00000000-0005-0000-0000-00007D560000}"/>
    <cellStyle name="Normal 3 2 4 2 3 2 4" xfId="22169" xr:uid="{00000000-0005-0000-0000-00007E560000}"/>
    <cellStyle name="Normal 3 2 4 2 3 2 4 2" xfId="22170" xr:uid="{00000000-0005-0000-0000-00007F560000}"/>
    <cellStyle name="Normal 3 2 4 2 3 2 4 2 2" xfId="22171" xr:uid="{00000000-0005-0000-0000-000080560000}"/>
    <cellStyle name="Normal 3 2 4 2 3 2 4 2 2 2" xfId="22172" xr:uid="{00000000-0005-0000-0000-000081560000}"/>
    <cellStyle name="Normal 3 2 4 2 3 2 4 2 3" xfId="22173" xr:uid="{00000000-0005-0000-0000-000082560000}"/>
    <cellStyle name="Normal 3 2 4 2 3 2 4 3" xfId="22174" xr:uid="{00000000-0005-0000-0000-000083560000}"/>
    <cellStyle name="Normal 3 2 4 2 3 2 4 3 2" xfId="22175" xr:uid="{00000000-0005-0000-0000-000084560000}"/>
    <cellStyle name="Normal 3 2 4 2 3 2 4 4" xfId="22176" xr:uid="{00000000-0005-0000-0000-000085560000}"/>
    <cellStyle name="Normal 3 2 4 2 3 2 5" xfId="22177" xr:uid="{00000000-0005-0000-0000-000086560000}"/>
    <cellStyle name="Normal 3 2 4 2 3 2 5 2" xfId="22178" xr:uid="{00000000-0005-0000-0000-000087560000}"/>
    <cellStyle name="Normal 3 2 4 2 3 2 5 2 2" xfId="22179" xr:uid="{00000000-0005-0000-0000-000088560000}"/>
    <cellStyle name="Normal 3 2 4 2 3 2 5 2 2 2" xfId="22180" xr:uid="{00000000-0005-0000-0000-000089560000}"/>
    <cellStyle name="Normal 3 2 4 2 3 2 5 2 3" xfId="22181" xr:uid="{00000000-0005-0000-0000-00008A560000}"/>
    <cellStyle name="Normal 3 2 4 2 3 2 5 3" xfId="22182" xr:uid="{00000000-0005-0000-0000-00008B560000}"/>
    <cellStyle name="Normal 3 2 4 2 3 2 5 3 2" xfId="22183" xr:uid="{00000000-0005-0000-0000-00008C560000}"/>
    <cellStyle name="Normal 3 2 4 2 3 2 5 4" xfId="22184" xr:uid="{00000000-0005-0000-0000-00008D560000}"/>
    <cellStyle name="Normal 3 2 4 2 3 2 6" xfId="22185" xr:uid="{00000000-0005-0000-0000-00008E560000}"/>
    <cellStyle name="Normal 3 2 4 2 3 2 6 2" xfId="22186" xr:uid="{00000000-0005-0000-0000-00008F560000}"/>
    <cellStyle name="Normal 3 2 4 2 3 2 6 2 2" xfId="22187" xr:uid="{00000000-0005-0000-0000-000090560000}"/>
    <cellStyle name="Normal 3 2 4 2 3 2 6 3" xfId="22188" xr:uid="{00000000-0005-0000-0000-000091560000}"/>
    <cellStyle name="Normal 3 2 4 2 3 2 7" xfId="22189" xr:uid="{00000000-0005-0000-0000-000092560000}"/>
    <cellStyle name="Normal 3 2 4 2 3 2 7 2" xfId="22190" xr:uid="{00000000-0005-0000-0000-000093560000}"/>
    <cellStyle name="Normal 3 2 4 2 3 2 8" xfId="22191" xr:uid="{00000000-0005-0000-0000-000094560000}"/>
    <cellStyle name="Normal 3 2 4 2 3 2 8 2" xfId="22192" xr:uid="{00000000-0005-0000-0000-000095560000}"/>
    <cellStyle name="Normal 3 2 4 2 3 2 9" xfId="22193" xr:uid="{00000000-0005-0000-0000-000096560000}"/>
    <cellStyle name="Normal 3 2 4 2 3 3" xfId="22194" xr:uid="{00000000-0005-0000-0000-000097560000}"/>
    <cellStyle name="Normal 3 2 4 2 3 3 2" xfId="22195" xr:uid="{00000000-0005-0000-0000-000098560000}"/>
    <cellStyle name="Normal 3 2 4 2 3 3 2 2" xfId="22196" xr:uid="{00000000-0005-0000-0000-000099560000}"/>
    <cellStyle name="Normal 3 2 4 2 3 3 2 2 2" xfId="22197" xr:uid="{00000000-0005-0000-0000-00009A560000}"/>
    <cellStyle name="Normal 3 2 4 2 3 3 2 2 2 2" xfId="22198" xr:uid="{00000000-0005-0000-0000-00009B560000}"/>
    <cellStyle name="Normal 3 2 4 2 3 3 2 2 2 2 2" xfId="22199" xr:uid="{00000000-0005-0000-0000-00009C560000}"/>
    <cellStyle name="Normal 3 2 4 2 3 3 2 2 2 3" xfId="22200" xr:uid="{00000000-0005-0000-0000-00009D560000}"/>
    <cellStyle name="Normal 3 2 4 2 3 3 2 2 3" xfId="22201" xr:uid="{00000000-0005-0000-0000-00009E560000}"/>
    <cellStyle name="Normal 3 2 4 2 3 3 2 2 3 2" xfId="22202" xr:uid="{00000000-0005-0000-0000-00009F560000}"/>
    <cellStyle name="Normal 3 2 4 2 3 3 2 2 4" xfId="22203" xr:uid="{00000000-0005-0000-0000-0000A0560000}"/>
    <cellStyle name="Normal 3 2 4 2 3 3 2 3" xfId="22204" xr:uid="{00000000-0005-0000-0000-0000A1560000}"/>
    <cellStyle name="Normal 3 2 4 2 3 3 2 3 2" xfId="22205" xr:uid="{00000000-0005-0000-0000-0000A2560000}"/>
    <cellStyle name="Normal 3 2 4 2 3 3 2 3 2 2" xfId="22206" xr:uid="{00000000-0005-0000-0000-0000A3560000}"/>
    <cellStyle name="Normal 3 2 4 2 3 3 2 3 3" xfId="22207" xr:uid="{00000000-0005-0000-0000-0000A4560000}"/>
    <cellStyle name="Normal 3 2 4 2 3 3 2 4" xfId="22208" xr:uid="{00000000-0005-0000-0000-0000A5560000}"/>
    <cellStyle name="Normal 3 2 4 2 3 3 2 4 2" xfId="22209" xr:uid="{00000000-0005-0000-0000-0000A6560000}"/>
    <cellStyle name="Normal 3 2 4 2 3 3 2 5" xfId="22210" xr:uid="{00000000-0005-0000-0000-0000A7560000}"/>
    <cellStyle name="Normal 3 2 4 2 3 3 3" xfId="22211" xr:uid="{00000000-0005-0000-0000-0000A8560000}"/>
    <cellStyle name="Normal 3 2 4 2 3 3 3 2" xfId="22212" xr:uid="{00000000-0005-0000-0000-0000A9560000}"/>
    <cellStyle name="Normal 3 2 4 2 3 3 3 2 2" xfId="22213" xr:uid="{00000000-0005-0000-0000-0000AA560000}"/>
    <cellStyle name="Normal 3 2 4 2 3 3 3 2 2 2" xfId="22214" xr:uid="{00000000-0005-0000-0000-0000AB560000}"/>
    <cellStyle name="Normal 3 2 4 2 3 3 3 2 3" xfId="22215" xr:uid="{00000000-0005-0000-0000-0000AC560000}"/>
    <cellStyle name="Normal 3 2 4 2 3 3 3 3" xfId="22216" xr:uid="{00000000-0005-0000-0000-0000AD560000}"/>
    <cellStyle name="Normal 3 2 4 2 3 3 3 3 2" xfId="22217" xr:uid="{00000000-0005-0000-0000-0000AE560000}"/>
    <cellStyle name="Normal 3 2 4 2 3 3 3 4" xfId="22218" xr:uid="{00000000-0005-0000-0000-0000AF560000}"/>
    <cellStyle name="Normal 3 2 4 2 3 3 4" xfId="22219" xr:uid="{00000000-0005-0000-0000-0000B0560000}"/>
    <cellStyle name="Normal 3 2 4 2 3 3 4 2" xfId="22220" xr:uid="{00000000-0005-0000-0000-0000B1560000}"/>
    <cellStyle name="Normal 3 2 4 2 3 3 4 2 2" xfId="22221" xr:uid="{00000000-0005-0000-0000-0000B2560000}"/>
    <cellStyle name="Normal 3 2 4 2 3 3 4 2 2 2" xfId="22222" xr:uid="{00000000-0005-0000-0000-0000B3560000}"/>
    <cellStyle name="Normal 3 2 4 2 3 3 4 2 3" xfId="22223" xr:uid="{00000000-0005-0000-0000-0000B4560000}"/>
    <cellStyle name="Normal 3 2 4 2 3 3 4 3" xfId="22224" xr:uid="{00000000-0005-0000-0000-0000B5560000}"/>
    <cellStyle name="Normal 3 2 4 2 3 3 4 3 2" xfId="22225" xr:uid="{00000000-0005-0000-0000-0000B6560000}"/>
    <cellStyle name="Normal 3 2 4 2 3 3 4 4" xfId="22226" xr:uid="{00000000-0005-0000-0000-0000B7560000}"/>
    <cellStyle name="Normal 3 2 4 2 3 3 5" xfId="22227" xr:uid="{00000000-0005-0000-0000-0000B8560000}"/>
    <cellStyle name="Normal 3 2 4 2 3 3 5 2" xfId="22228" xr:uid="{00000000-0005-0000-0000-0000B9560000}"/>
    <cellStyle name="Normal 3 2 4 2 3 3 5 2 2" xfId="22229" xr:uid="{00000000-0005-0000-0000-0000BA560000}"/>
    <cellStyle name="Normal 3 2 4 2 3 3 5 3" xfId="22230" xr:uid="{00000000-0005-0000-0000-0000BB560000}"/>
    <cellStyle name="Normal 3 2 4 2 3 3 6" xfId="22231" xr:uid="{00000000-0005-0000-0000-0000BC560000}"/>
    <cellStyle name="Normal 3 2 4 2 3 3 6 2" xfId="22232" xr:uid="{00000000-0005-0000-0000-0000BD560000}"/>
    <cellStyle name="Normal 3 2 4 2 3 3 7" xfId="22233" xr:uid="{00000000-0005-0000-0000-0000BE560000}"/>
    <cellStyle name="Normal 3 2 4 2 3 3 7 2" xfId="22234" xr:uid="{00000000-0005-0000-0000-0000BF560000}"/>
    <cellStyle name="Normal 3 2 4 2 3 3 8" xfId="22235" xr:uid="{00000000-0005-0000-0000-0000C0560000}"/>
    <cellStyle name="Normal 3 2 4 2 3 4" xfId="22236" xr:uid="{00000000-0005-0000-0000-0000C1560000}"/>
    <cellStyle name="Normal 3 2 4 2 3 4 2" xfId="22237" xr:uid="{00000000-0005-0000-0000-0000C2560000}"/>
    <cellStyle name="Normal 3 2 4 2 3 4 2 2" xfId="22238" xr:uid="{00000000-0005-0000-0000-0000C3560000}"/>
    <cellStyle name="Normal 3 2 4 2 3 4 2 2 2" xfId="22239" xr:uid="{00000000-0005-0000-0000-0000C4560000}"/>
    <cellStyle name="Normal 3 2 4 2 3 4 2 2 2 2" xfId="22240" xr:uid="{00000000-0005-0000-0000-0000C5560000}"/>
    <cellStyle name="Normal 3 2 4 2 3 4 2 2 3" xfId="22241" xr:uid="{00000000-0005-0000-0000-0000C6560000}"/>
    <cellStyle name="Normal 3 2 4 2 3 4 2 3" xfId="22242" xr:uid="{00000000-0005-0000-0000-0000C7560000}"/>
    <cellStyle name="Normal 3 2 4 2 3 4 2 3 2" xfId="22243" xr:uid="{00000000-0005-0000-0000-0000C8560000}"/>
    <cellStyle name="Normal 3 2 4 2 3 4 2 4" xfId="22244" xr:uid="{00000000-0005-0000-0000-0000C9560000}"/>
    <cellStyle name="Normal 3 2 4 2 3 4 3" xfId="22245" xr:uid="{00000000-0005-0000-0000-0000CA560000}"/>
    <cellStyle name="Normal 3 2 4 2 3 4 3 2" xfId="22246" xr:uid="{00000000-0005-0000-0000-0000CB560000}"/>
    <cellStyle name="Normal 3 2 4 2 3 4 3 2 2" xfId="22247" xr:uid="{00000000-0005-0000-0000-0000CC560000}"/>
    <cellStyle name="Normal 3 2 4 2 3 4 3 3" xfId="22248" xr:uid="{00000000-0005-0000-0000-0000CD560000}"/>
    <cellStyle name="Normal 3 2 4 2 3 4 4" xfId="22249" xr:uid="{00000000-0005-0000-0000-0000CE560000}"/>
    <cellStyle name="Normal 3 2 4 2 3 4 4 2" xfId="22250" xr:uid="{00000000-0005-0000-0000-0000CF560000}"/>
    <cellStyle name="Normal 3 2 4 2 3 4 5" xfId="22251" xr:uid="{00000000-0005-0000-0000-0000D0560000}"/>
    <cellStyle name="Normal 3 2 4 2 3 5" xfId="22252" xr:uid="{00000000-0005-0000-0000-0000D1560000}"/>
    <cellStyle name="Normal 3 2 4 2 3 5 2" xfId="22253" xr:uid="{00000000-0005-0000-0000-0000D2560000}"/>
    <cellStyle name="Normal 3 2 4 2 3 5 2 2" xfId="22254" xr:uid="{00000000-0005-0000-0000-0000D3560000}"/>
    <cellStyle name="Normal 3 2 4 2 3 5 2 2 2" xfId="22255" xr:uid="{00000000-0005-0000-0000-0000D4560000}"/>
    <cellStyle name="Normal 3 2 4 2 3 5 2 3" xfId="22256" xr:uid="{00000000-0005-0000-0000-0000D5560000}"/>
    <cellStyle name="Normal 3 2 4 2 3 5 3" xfId="22257" xr:uid="{00000000-0005-0000-0000-0000D6560000}"/>
    <cellStyle name="Normal 3 2 4 2 3 5 3 2" xfId="22258" xr:uid="{00000000-0005-0000-0000-0000D7560000}"/>
    <cellStyle name="Normal 3 2 4 2 3 5 4" xfId="22259" xr:uid="{00000000-0005-0000-0000-0000D8560000}"/>
    <cellStyle name="Normal 3 2 4 2 3 6" xfId="22260" xr:uid="{00000000-0005-0000-0000-0000D9560000}"/>
    <cellStyle name="Normal 3 2 4 2 3 6 2" xfId="22261" xr:uid="{00000000-0005-0000-0000-0000DA560000}"/>
    <cellStyle name="Normal 3 2 4 2 3 6 2 2" xfId="22262" xr:uid="{00000000-0005-0000-0000-0000DB560000}"/>
    <cellStyle name="Normal 3 2 4 2 3 6 2 2 2" xfId="22263" xr:uid="{00000000-0005-0000-0000-0000DC560000}"/>
    <cellStyle name="Normal 3 2 4 2 3 6 2 3" xfId="22264" xr:uid="{00000000-0005-0000-0000-0000DD560000}"/>
    <cellStyle name="Normal 3 2 4 2 3 6 3" xfId="22265" xr:uid="{00000000-0005-0000-0000-0000DE560000}"/>
    <cellStyle name="Normal 3 2 4 2 3 6 3 2" xfId="22266" xr:uid="{00000000-0005-0000-0000-0000DF560000}"/>
    <cellStyle name="Normal 3 2 4 2 3 6 4" xfId="22267" xr:uid="{00000000-0005-0000-0000-0000E0560000}"/>
    <cellStyle name="Normal 3 2 4 2 3 7" xfId="22268" xr:uid="{00000000-0005-0000-0000-0000E1560000}"/>
    <cellStyle name="Normal 3 2 4 2 3 7 2" xfId="22269" xr:uid="{00000000-0005-0000-0000-0000E2560000}"/>
    <cellStyle name="Normal 3 2 4 2 3 7 2 2" xfId="22270" xr:uid="{00000000-0005-0000-0000-0000E3560000}"/>
    <cellStyle name="Normal 3 2 4 2 3 7 3" xfId="22271" xr:uid="{00000000-0005-0000-0000-0000E4560000}"/>
    <cellStyle name="Normal 3 2 4 2 3 8" xfId="22272" xr:uid="{00000000-0005-0000-0000-0000E5560000}"/>
    <cellStyle name="Normal 3 2 4 2 3 8 2" xfId="22273" xr:uid="{00000000-0005-0000-0000-0000E6560000}"/>
    <cellStyle name="Normal 3 2 4 2 3 9" xfId="22274" xr:uid="{00000000-0005-0000-0000-0000E7560000}"/>
    <cellStyle name="Normal 3 2 4 2 3 9 2" xfId="22275" xr:uid="{00000000-0005-0000-0000-0000E8560000}"/>
    <cellStyle name="Normal 3 2 4 2 4" xfId="22276" xr:uid="{00000000-0005-0000-0000-0000E9560000}"/>
    <cellStyle name="Normal 3 2 4 2 4 10" xfId="22277" xr:uid="{00000000-0005-0000-0000-0000EA560000}"/>
    <cellStyle name="Normal 3 2 4 2 4 2" xfId="22278" xr:uid="{00000000-0005-0000-0000-0000EB560000}"/>
    <cellStyle name="Normal 3 2 4 2 4 2 2" xfId="22279" xr:uid="{00000000-0005-0000-0000-0000EC560000}"/>
    <cellStyle name="Normal 3 2 4 2 4 2 2 2" xfId="22280" xr:uid="{00000000-0005-0000-0000-0000ED560000}"/>
    <cellStyle name="Normal 3 2 4 2 4 2 2 2 2" xfId="22281" xr:uid="{00000000-0005-0000-0000-0000EE560000}"/>
    <cellStyle name="Normal 3 2 4 2 4 2 2 2 2 2" xfId="22282" xr:uid="{00000000-0005-0000-0000-0000EF560000}"/>
    <cellStyle name="Normal 3 2 4 2 4 2 2 2 2 2 2" xfId="22283" xr:uid="{00000000-0005-0000-0000-0000F0560000}"/>
    <cellStyle name="Normal 3 2 4 2 4 2 2 2 2 2 2 2" xfId="22284" xr:uid="{00000000-0005-0000-0000-0000F1560000}"/>
    <cellStyle name="Normal 3 2 4 2 4 2 2 2 2 2 3" xfId="22285" xr:uid="{00000000-0005-0000-0000-0000F2560000}"/>
    <cellStyle name="Normal 3 2 4 2 4 2 2 2 2 3" xfId="22286" xr:uid="{00000000-0005-0000-0000-0000F3560000}"/>
    <cellStyle name="Normal 3 2 4 2 4 2 2 2 2 3 2" xfId="22287" xr:uid="{00000000-0005-0000-0000-0000F4560000}"/>
    <cellStyle name="Normal 3 2 4 2 4 2 2 2 2 4" xfId="22288" xr:uid="{00000000-0005-0000-0000-0000F5560000}"/>
    <cellStyle name="Normal 3 2 4 2 4 2 2 2 3" xfId="22289" xr:uid="{00000000-0005-0000-0000-0000F6560000}"/>
    <cellStyle name="Normal 3 2 4 2 4 2 2 2 3 2" xfId="22290" xr:uid="{00000000-0005-0000-0000-0000F7560000}"/>
    <cellStyle name="Normal 3 2 4 2 4 2 2 2 3 2 2" xfId="22291" xr:uid="{00000000-0005-0000-0000-0000F8560000}"/>
    <cellStyle name="Normal 3 2 4 2 4 2 2 2 3 3" xfId="22292" xr:uid="{00000000-0005-0000-0000-0000F9560000}"/>
    <cellStyle name="Normal 3 2 4 2 4 2 2 2 4" xfId="22293" xr:uid="{00000000-0005-0000-0000-0000FA560000}"/>
    <cellStyle name="Normal 3 2 4 2 4 2 2 2 4 2" xfId="22294" xr:uid="{00000000-0005-0000-0000-0000FB560000}"/>
    <cellStyle name="Normal 3 2 4 2 4 2 2 2 5" xfId="22295" xr:uid="{00000000-0005-0000-0000-0000FC560000}"/>
    <cellStyle name="Normal 3 2 4 2 4 2 2 3" xfId="22296" xr:uid="{00000000-0005-0000-0000-0000FD560000}"/>
    <cellStyle name="Normal 3 2 4 2 4 2 2 3 2" xfId="22297" xr:uid="{00000000-0005-0000-0000-0000FE560000}"/>
    <cellStyle name="Normal 3 2 4 2 4 2 2 3 2 2" xfId="22298" xr:uid="{00000000-0005-0000-0000-0000FF560000}"/>
    <cellStyle name="Normal 3 2 4 2 4 2 2 3 2 2 2" xfId="22299" xr:uid="{00000000-0005-0000-0000-000000570000}"/>
    <cellStyle name="Normal 3 2 4 2 4 2 2 3 2 3" xfId="22300" xr:uid="{00000000-0005-0000-0000-000001570000}"/>
    <cellStyle name="Normal 3 2 4 2 4 2 2 3 3" xfId="22301" xr:uid="{00000000-0005-0000-0000-000002570000}"/>
    <cellStyle name="Normal 3 2 4 2 4 2 2 3 3 2" xfId="22302" xr:uid="{00000000-0005-0000-0000-000003570000}"/>
    <cellStyle name="Normal 3 2 4 2 4 2 2 3 4" xfId="22303" xr:uid="{00000000-0005-0000-0000-000004570000}"/>
    <cellStyle name="Normal 3 2 4 2 4 2 2 4" xfId="22304" xr:uid="{00000000-0005-0000-0000-000005570000}"/>
    <cellStyle name="Normal 3 2 4 2 4 2 2 4 2" xfId="22305" xr:uid="{00000000-0005-0000-0000-000006570000}"/>
    <cellStyle name="Normal 3 2 4 2 4 2 2 4 2 2" xfId="22306" xr:uid="{00000000-0005-0000-0000-000007570000}"/>
    <cellStyle name="Normal 3 2 4 2 4 2 2 4 2 2 2" xfId="22307" xr:uid="{00000000-0005-0000-0000-000008570000}"/>
    <cellStyle name="Normal 3 2 4 2 4 2 2 4 2 3" xfId="22308" xr:uid="{00000000-0005-0000-0000-000009570000}"/>
    <cellStyle name="Normal 3 2 4 2 4 2 2 4 3" xfId="22309" xr:uid="{00000000-0005-0000-0000-00000A570000}"/>
    <cellStyle name="Normal 3 2 4 2 4 2 2 4 3 2" xfId="22310" xr:uid="{00000000-0005-0000-0000-00000B570000}"/>
    <cellStyle name="Normal 3 2 4 2 4 2 2 4 4" xfId="22311" xr:uid="{00000000-0005-0000-0000-00000C570000}"/>
    <cellStyle name="Normal 3 2 4 2 4 2 2 5" xfId="22312" xr:uid="{00000000-0005-0000-0000-00000D570000}"/>
    <cellStyle name="Normal 3 2 4 2 4 2 2 5 2" xfId="22313" xr:uid="{00000000-0005-0000-0000-00000E570000}"/>
    <cellStyle name="Normal 3 2 4 2 4 2 2 5 2 2" xfId="22314" xr:uid="{00000000-0005-0000-0000-00000F570000}"/>
    <cellStyle name="Normal 3 2 4 2 4 2 2 5 3" xfId="22315" xr:uid="{00000000-0005-0000-0000-000010570000}"/>
    <cellStyle name="Normal 3 2 4 2 4 2 2 6" xfId="22316" xr:uid="{00000000-0005-0000-0000-000011570000}"/>
    <cellStyle name="Normal 3 2 4 2 4 2 2 6 2" xfId="22317" xr:uid="{00000000-0005-0000-0000-000012570000}"/>
    <cellStyle name="Normal 3 2 4 2 4 2 2 7" xfId="22318" xr:uid="{00000000-0005-0000-0000-000013570000}"/>
    <cellStyle name="Normal 3 2 4 2 4 2 2 7 2" xfId="22319" xr:uid="{00000000-0005-0000-0000-000014570000}"/>
    <cellStyle name="Normal 3 2 4 2 4 2 2 8" xfId="22320" xr:uid="{00000000-0005-0000-0000-000015570000}"/>
    <cellStyle name="Normal 3 2 4 2 4 2 3" xfId="22321" xr:uid="{00000000-0005-0000-0000-000016570000}"/>
    <cellStyle name="Normal 3 2 4 2 4 2 3 2" xfId="22322" xr:uid="{00000000-0005-0000-0000-000017570000}"/>
    <cellStyle name="Normal 3 2 4 2 4 2 3 2 2" xfId="22323" xr:uid="{00000000-0005-0000-0000-000018570000}"/>
    <cellStyle name="Normal 3 2 4 2 4 2 3 2 2 2" xfId="22324" xr:uid="{00000000-0005-0000-0000-000019570000}"/>
    <cellStyle name="Normal 3 2 4 2 4 2 3 2 2 2 2" xfId="22325" xr:uid="{00000000-0005-0000-0000-00001A570000}"/>
    <cellStyle name="Normal 3 2 4 2 4 2 3 2 2 3" xfId="22326" xr:uid="{00000000-0005-0000-0000-00001B570000}"/>
    <cellStyle name="Normal 3 2 4 2 4 2 3 2 3" xfId="22327" xr:uid="{00000000-0005-0000-0000-00001C570000}"/>
    <cellStyle name="Normal 3 2 4 2 4 2 3 2 3 2" xfId="22328" xr:uid="{00000000-0005-0000-0000-00001D570000}"/>
    <cellStyle name="Normal 3 2 4 2 4 2 3 2 4" xfId="22329" xr:uid="{00000000-0005-0000-0000-00001E570000}"/>
    <cellStyle name="Normal 3 2 4 2 4 2 3 3" xfId="22330" xr:uid="{00000000-0005-0000-0000-00001F570000}"/>
    <cellStyle name="Normal 3 2 4 2 4 2 3 3 2" xfId="22331" xr:uid="{00000000-0005-0000-0000-000020570000}"/>
    <cellStyle name="Normal 3 2 4 2 4 2 3 3 2 2" xfId="22332" xr:uid="{00000000-0005-0000-0000-000021570000}"/>
    <cellStyle name="Normal 3 2 4 2 4 2 3 3 3" xfId="22333" xr:uid="{00000000-0005-0000-0000-000022570000}"/>
    <cellStyle name="Normal 3 2 4 2 4 2 3 4" xfId="22334" xr:uid="{00000000-0005-0000-0000-000023570000}"/>
    <cellStyle name="Normal 3 2 4 2 4 2 3 4 2" xfId="22335" xr:uid="{00000000-0005-0000-0000-000024570000}"/>
    <cellStyle name="Normal 3 2 4 2 4 2 3 5" xfId="22336" xr:uid="{00000000-0005-0000-0000-000025570000}"/>
    <cellStyle name="Normal 3 2 4 2 4 2 4" xfId="22337" xr:uid="{00000000-0005-0000-0000-000026570000}"/>
    <cellStyle name="Normal 3 2 4 2 4 2 4 2" xfId="22338" xr:uid="{00000000-0005-0000-0000-000027570000}"/>
    <cellStyle name="Normal 3 2 4 2 4 2 4 2 2" xfId="22339" xr:uid="{00000000-0005-0000-0000-000028570000}"/>
    <cellStyle name="Normal 3 2 4 2 4 2 4 2 2 2" xfId="22340" xr:uid="{00000000-0005-0000-0000-000029570000}"/>
    <cellStyle name="Normal 3 2 4 2 4 2 4 2 3" xfId="22341" xr:uid="{00000000-0005-0000-0000-00002A570000}"/>
    <cellStyle name="Normal 3 2 4 2 4 2 4 3" xfId="22342" xr:uid="{00000000-0005-0000-0000-00002B570000}"/>
    <cellStyle name="Normal 3 2 4 2 4 2 4 3 2" xfId="22343" xr:uid="{00000000-0005-0000-0000-00002C570000}"/>
    <cellStyle name="Normal 3 2 4 2 4 2 4 4" xfId="22344" xr:uid="{00000000-0005-0000-0000-00002D570000}"/>
    <cellStyle name="Normal 3 2 4 2 4 2 5" xfId="22345" xr:uid="{00000000-0005-0000-0000-00002E570000}"/>
    <cellStyle name="Normal 3 2 4 2 4 2 5 2" xfId="22346" xr:uid="{00000000-0005-0000-0000-00002F570000}"/>
    <cellStyle name="Normal 3 2 4 2 4 2 5 2 2" xfId="22347" xr:uid="{00000000-0005-0000-0000-000030570000}"/>
    <cellStyle name="Normal 3 2 4 2 4 2 5 2 2 2" xfId="22348" xr:uid="{00000000-0005-0000-0000-000031570000}"/>
    <cellStyle name="Normal 3 2 4 2 4 2 5 2 3" xfId="22349" xr:uid="{00000000-0005-0000-0000-000032570000}"/>
    <cellStyle name="Normal 3 2 4 2 4 2 5 3" xfId="22350" xr:uid="{00000000-0005-0000-0000-000033570000}"/>
    <cellStyle name="Normal 3 2 4 2 4 2 5 3 2" xfId="22351" xr:uid="{00000000-0005-0000-0000-000034570000}"/>
    <cellStyle name="Normal 3 2 4 2 4 2 5 4" xfId="22352" xr:uid="{00000000-0005-0000-0000-000035570000}"/>
    <cellStyle name="Normal 3 2 4 2 4 2 6" xfId="22353" xr:uid="{00000000-0005-0000-0000-000036570000}"/>
    <cellStyle name="Normal 3 2 4 2 4 2 6 2" xfId="22354" xr:uid="{00000000-0005-0000-0000-000037570000}"/>
    <cellStyle name="Normal 3 2 4 2 4 2 6 2 2" xfId="22355" xr:uid="{00000000-0005-0000-0000-000038570000}"/>
    <cellStyle name="Normal 3 2 4 2 4 2 6 3" xfId="22356" xr:uid="{00000000-0005-0000-0000-000039570000}"/>
    <cellStyle name="Normal 3 2 4 2 4 2 7" xfId="22357" xr:uid="{00000000-0005-0000-0000-00003A570000}"/>
    <cellStyle name="Normal 3 2 4 2 4 2 7 2" xfId="22358" xr:uid="{00000000-0005-0000-0000-00003B570000}"/>
    <cellStyle name="Normal 3 2 4 2 4 2 8" xfId="22359" xr:uid="{00000000-0005-0000-0000-00003C570000}"/>
    <cellStyle name="Normal 3 2 4 2 4 2 8 2" xfId="22360" xr:uid="{00000000-0005-0000-0000-00003D570000}"/>
    <cellStyle name="Normal 3 2 4 2 4 2 9" xfId="22361" xr:uid="{00000000-0005-0000-0000-00003E570000}"/>
    <cellStyle name="Normal 3 2 4 2 4 3" xfId="22362" xr:uid="{00000000-0005-0000-0000-00003F570000}"/>
    <cellStyle name="Normal 3 2 4 2 4 3 2" xfId="22363" xr:uid="{00000000-0005-0000-0000-000040570000}"/>
    <cellStyle name="Normal 3 2 4 2 4 3 2 2" xfId="22364" xr:uid="{00000000-0005-0000-0000-000041570000}"/>
    <cellStyle name="Normal 3 2 4 2 4 3 2 2 2" xfId="22365" xr:uid="{00000000-0005-0000-0000-000042570000}"/>
    <cellStyle name="Normal 3 2 4 2 4 3 2 2 2 2" xfId="22366" xr:uid="{00000000-0005-0000-0000-000043570000}"/>
    <cellStyle name="Normal 3 2 4 2 4 3 2 2 2 2 2" xfId="22367" xr:uid="{00000000-0005-0000-0000-000044570000}"/>
    <cellStyle name="Normal 3 2 4 2 4 3 2 2 2 3" xfId="22368" xr:uid="{00000000-0005-0000-0000-000045570000}"/>
    <cellStyle name="Normal 3 2 4 2 4 3 2 2 3" xfId="22369" xr:uid="{00000000-0005-0000-0000-000046570000}"/>
    <cellStyle name="Normal 3 2 4 2 4 3 2 2 3 2" xfId="22370" xr:uid="{00000000-0005-0000-0000-000047570000}"/>
    <cellStyle name="Normal 3 2 4 2 4 3 2 2 4" xfId="22371" xr:uid="{00000000-0005-0000-0000-000048570000}"/>
    <cellStyle name="Normal 3 2 4 2 4 3 2 3" xfId="22372" xr:uid="{00000000-0005-0000-0000-000049570000}"/>
    <cellStyle name="Normal 3 2 4 2 4 3 2 3 2" xfId="22373" xr:uid="{00000000-0005-0000-0000-00004A570000}"/>
    <cellStyle name="Normal 3 2 4 2 4 3 2 3 2 2" xfId="22374" xr:uid="{00000000-0005-0000-0000-00004B570000}"/>
    <cellStyle name="Normal 3 2 4 2 4 3 2 3 3" xfId="22375" xr:uid="{00000000-0005-0000-0000-00004C570000}"/>
    <cellStyle name="Normal 3 2 4 2 4 3 2 4" xfId="22376" xr:uid="{00000000-0005-0000-0000-00004D570000}"/>
    <cellStyle name="Normal 3 2 4 2 4 3 2 4 2" xfId="22377" xr:uid="{00000000-0005-0000-0000-00004E570000}"/>
    <cellStyle name="Normal 3 2 4 2 4 3 2 5" xfId="22378" xr:uid="{00000000-0005-0000-0000-00004F570000}"/>
    <cellStyle name="Normal 3 2 4 2 4 3 3" xfId="22379" xr:uid="{00000000-0005-0000-0000-000050570000}"/>
    <cellStyle name="Normal 3 2 4 2 4 3 3 2" xfId="22380" xr:uid="{00000000-0005-0000-0000-000051570000}"/>
    <cellStyle name="Normal 3 2 4 2 4 3 3 2 2" xfId="22381" xr:uid="{00000000-0005-0000-0000-000052570000}"/>
    <cellStyle name="Normal 3 2 4 2 4 3 3 2 2 2" xfId="22382" xr:uid="{00000000-0005-0000-0000-000053570000}"/>
    <cellStyle name="Normal 3 2 4 2 4 3 3 2 3" xfId="22383" xr:uid="{00000000-0005-0000-0000-000054570000}"/>
    <cellStyle name="Normal 3 2 4 2 4 3 3 3" xfId="22384" xr:uid="{00000000-0005-0000-0000-000055570000}"/>
    <cellStyle name="Normal 3 2 4 2 4 3 3 3 2" xfId="22385" xr:uid="{00000000-0005-0000-0000-000056570000}"/>
    <cellStyle name="Normal 3 2 4 2 4 3 3 4" xfId="22386" xr:uid="{00000000-0005-0000-0000-000057570000}"/>
    <cellStyle name="Normal 3 2 4 2 4 3 4" xfId="22387" xr:uid="{00000000-0005-0000-0000-000058570000}"/>
    <cellStyle name="Normal 3 2 4 2 4 3 4 2" xfId="22388" xr:uid="{00000000-0005-0000-0000-000059570000}"/>
    <cellStyle name="Normal 3 2 4 2 4 3 4 2 2" xfId="22389" xr:uid="{00000000-0005-0000-0000-00005A570000}"/>
    <cellStyle name="Normal 3 2 4 2 4 3 4 2 2 2" xfId="22390" xr:uid="{00000000-0005-0000-0000-00005B570000}"/>
    <cellStyle name="Normal 3 2 4 2 4 3 4 2 3" xfId="22391" xr:uid="{00000000-0005-0000-0000-00005C570000}"/>
    <cellStyle name="Normal 3 2 4 2 4 3 4 3" xfId="22392" xr:uid="{00000000-0005-0000-0000-00005D570000}"/>
    <cellStyle name="Normal 3 2 4 2 4 3 4 3 2" xfId="22393" xr:uid="{00000000-0005-0000-0000-00005E570000}"/>
    <cellStyle name="Normal 3 2 4 2 4 3 4 4" xfId="22394" xr:uid="{00000000-0005-0000-0000-00005F570000}"/>
    <cellStyle name="Normal 3 2 4 2 4 3 5" xfId="22395" xr:uid="{00000000-0005-0000-0000-000060570000}"/>
    <cellStyle name="Normal 3 2 4 2 4 3 5 2" xfId="22396" xr:uid="{00000000-0005-0000-0000-000061570000}"/>
    <cellStyle name="Normal 3 2 4 2 4 3 5 2 2" xfId="22397" xr:uid="{00000000-0005-0000-0000-000062570000}"/>
    <cellStyle name="Normal 3 2 4 2 4 3 5 3" xfId="22398" xr:uid="{00000000-0005-0000-0000-000063570000}"/>
    <cellStyle name="Normal 3 2 4 2 4 3 6" xfId="22399" xr:uid="{00000000-0005-0000-0000-000064570000}"/>
    <cellStyle name="Normal 3 2 4 2 4 3 6 2" xfId="22400" xr:uid="{00000000-0005-0000-0000-000065570000}"/>
    <cellStyle name="Normal 3 2 4 2 4 3 7" xfId="22401" xr:uid="{00000000-0005-0000-0000-000066570000}"/>
    <cellStyle name="Normal 3 2 4 2 4 3 7 2" xfId="22402" xr:uid="{00000000-0005-0000-0000-000067570000}"/>
    <cellStyle name="Normal 3 2 4 2 4 3 8" xfId="22403" xr:uid="{00000000-0005-0000-0000-000068570000}"/>
    <cellStyle name="Normal 3 2 4 2 4 4" xfId="22404" xr:uid="{00000000-0005-0000-0000-000069570000}"/>
    <cellStyle name="Normal 3 2 4 2 4 4 2" xfId="22405" xr:uid="{00000000-0005-0000-0000-00006A570000}"/>
    <cellStyle name="Normal 3 2 4 2 4 4 2 2" xfId="22406" xr:uid="{00000000-0005-0000-0000-00006B570000}"/>
    <cellStyle name="Normal 3 2 4 2 4 4 2 2 2" xfId="22407" xr:uid="{00000000-0005-0000-0000-00006C570000}"/>
    <cellStyle name="Normal 3 2 4 2 4 4 2 2 2 2" xfId="22408" xr:uid="{00000000-0005-0000-0000-00006D570000}"/>
    <cellStyle name="Normal 3 2 4 2 4 4 2 2 3" xfId="22409" xr:uid="{00000000-0005-0000-0000-00006E570000}"/>
    <cellStyle name="Normal 3 2 4 2 4 4 2 3" xfId="22410" xr:uid="{00000000-0005-0000-0000-00006F570000}"/>
    <cellStyle name="Normal 3 2 4 2 4 4 2 3 2" xfId="22411" xr:uid="{00000000-0005-0000-0000-000070570000}"/>
    <cellStyle name="Normal 3 2 4 2 4 4 2 4" xfId="22412" xr:uid="{00000000-0005-0000-0000-000071570000}"/>
    <cellStyle name="Normal 3 2 4 2 4 4 3" xfId="22413" xr:uid="{00000000-0005-0000-0000-000072570000}"/>
    <cellStyle name="Normal 3 2 4 2 4 4 3 2" xfId="22414" xr:uid="{00000000-0005-0000-0000-000073570000}"/>
    <cellStyle name="Normal 3 2 4 2 4 4 3 2 2" xfId="22415" xr:uid="{00000000-0005-0000-0000-000074570000}"/>
    <cellStyle name="Normal 3 2 4 2 4 4 3 3" xfId="22416" xr:uid="{00000000-0005-0000-0000-000075570000}"/>
    <cellStyle name="Normal 3 2 4 2 4 4 4" xfId="22417" xr:uid="{00000000-0005-0000-0000-000076570000}"/>
    <cellStyle name="Normal 3 2 4 2 4 4 4 2" xfId="22418" xr:uid="{00000000-0005-0000-0000-000077570000}"/>
    <cellStyle name="Normal 3 2 4 2 4 4 5" xfId="22419" xr:uid="{00000000-0005-0000-0000-000078570000}"/>
    <cellStyle name="Normal 3 2 4 2 4 5" xfId="22420" xr:uid="{00000000-0005-0000-0000-000079570000}"/>
    <cellStyle name="Normal 3 2 4 2 4 5 2" xfId="22421" xr:uid="{00000000-0005-0000-0000-00007A570000}"/>
    <cellStyle name="Normal 3 2 4 2 4 5 2 2" xfId="22422" xr:uid="{00000000-0005-0000-0000-00007B570000}"/>
    <cellStyle name="Normal 3 2 4 2 4 5 2 2 2" xfId="22423" xr:uid="{00000000-0005-0000-0000-00007C570000}"/>
    <cellStyle name="Normal 3 2 4 2 4 5 2 3" xfId="22424" xr:uid="{00000000-0005-0000-0000-00007D570000}"/>
    <cellStyle name="Normal 3 2 4 2 4 5 3" xfId="22425" xr:uid="{00000000-0005-0000-0000-00007E570000}"/>
    <cellStyle name="Normal 3 2 4 2 4 5 3 2" xfId="22426" xr:uid="{00000000-0005-0000-0000-00007F570000}"/>
    <cellStyle name="Normal 3 2 4 2 4 5 4" xfId="22427" xr:uid="{00000000-0005-0000-0000-000080570000}"/>
    <cellStyle name="Normal 3 2 4 2 4 6" xfId="22428" xr:uid="{00000000-0005-0000-0000-000081570000}"/>
    <cellStyle name="Normal 3 2 4 2 4 6 2" xfId="22429" xr:uid="{00000000-0005-0000-0000-000082570000}"/>
    <cellStyle name="Normal 3 2 4 2 4 6 2 2" xfId="22430" xr:uid="{00000000-0005-0000-0000-000083570000}"/>
    <cellStyle name="Normal 3 2 4 2 4 6 2 2 2" xfId="22431" xr:uid="{00000000-0005-0000-0000-000084570000}"/>
    <cellStyle name="Normal 3 2 4 2 4 6 2 3" xfId="22432" xr:uid="{00000000-0005-0000-0000-000085570000}"/>
    <cellStyle name="Normal 3 2 4 2 4 6 3" xfId="22433" xr:uid="{00000000-0005-0000-0000-000086570000}"/>
    <cellStyle name="Normal 3 2 4 2 4 6 3 2" xfId="22434" xr:uid="{00000000-0005-0000-0000-000087570000}"/>
    <cellStyle name="Normal 3 2 4 2 4 6 4" xfId="22435" xr:uid="{00000000-0005-0000-0000-000088570000}"/>
    <cellStyle name="Normal 3 2 4 2 4 7" xfId="22436" xr:uid="{00000000-0005-0000-0000-000089570000}"/>
    <cellStyle name="Normal 3 2 4 2 4 7 2" xfId="22437" xr:uid="{00000000-0005-0000-0000-00008A570000}"/>
    <cellStyle name="Normal 3 2 4 2 4 7 2 2" xfId="22438" xr:uid="{00000000-0005-0000-0000-00008B570000}"/>
    <cellStyle name="Normal 3 2 4 2 4 7 3" xfId="22439" xr:uid="{00000000-0005-0000-0000-00008C570000}"/>
    <cellStyle name="Normal 3 2 4 2 4 8" xfId="22440" xr:uid="{00000000-0005-0000-0000-00008D570000}"/>
    <cellStyle name="Normal 3 2 4 2 4 8 2" xfId="22441" xr:uid="{00000000-0005-0000-0000-00008E570000}"/>
    <cellStyle name="Normal 3 2 4 2 4 9" xfId="22442" xr:uid="{00000000-0005-0000-0000-00008F570000}"/>
    <cellStyle name="Normal 3 2 4 2 4 9 2" xfId="22443" xr:uid="{00000000-0005-0000-0000-000090570000}"/>
    <cellStyle name="Normal 3 2 4 2 5" xfId="22444" xr:uid="{00000000-0005-0000-0000-000091570000}"/>
    <cellStyle name="Normal 3 2 4 2 5 2" xfId="22445" xr:uid="{00000000-0005-0000-0000-000092570000}"/>
    <cellStyle name="Normal 3 2 4 2 5 2 2" xfId="22446" xr:uid="{00000000-0005-0000-0000-000093570000}"/>
    <cellStyle name="Normal 3 2 4 2 5 2 2 2" xfId="22447" xr:uid="{00000000-0005-0000-0000-000094570000}"/>
    <cellStyle name="Normal 3 2 4 2 5 2 2 2 2" xfId="22448" xr:uid="{00000000-0005-0000-0000-000095570000}"/>
    <cellStyle name="Normal 3 2 4 2 5 2 2 2 2 2" xfId="22449" xr:uid="{00000000-0005-0000-0000-000096570000}"/>
    <cellStyle name="Normal 3 2 4 2 5 2 2 2 2 2 2" xfId="22450" xr:uid="{00000000-0005-0000-0000-000097570000}"/>
    <cellStyle name="Normal 3 2 4 2 5 2 2 2 2 3" xfId="22451" xr:uid="{00000000-0005-0000-0000-000098570000}"/>
    <cellStyle name="Normal 3 2 4 2 5 2 2 2 3" xfId="22452" xr:uid="{00000000-0005-0000-0000-000099570000}"/>
    <cellStyle name="Normal 3 2 4 2 5 2 2 2 3 2" xfId="22453" xr:uid="{00000000-0005-0000-0000-00009A570000}"/>
    <cellStyle name="Normal 3 2 4 2 5 2 2 2 4" xfId="22454" xr:uid="{00000000-0005-0000-0000-00009B570000}"/>
    <cellStyle name="Normal 3 2 4 2 5 2 2 3" xfId="22455" xr:uid="{00000000-0005-0000-0000-00009C570000}"/>
    <cellStyle name="Normal 3 2 4 2 5 2 2 3 2" xfId="22456" xr:uid="{00000000-0005-0000-0000-00009D570000}"/>
    <cellStyle name="Normal 3 2 4 2 5 2 2 3 2 2" xfId="22457" xr:uid="{00000000-0005-0000-0000-00009E570000}"/>
    <cellStyle name="Normal 3 2 4 2 5 2 2 3 3" xfId="22458" xr:uid="{00000000-0005-0000-0000-00009F570000}"/>
    <cellStyle name="Normal 3 2 4 2 5 2 2 4" xfId="22459" xr:uid="{00000000-0005-0000-0000-0000A0570000}"/>
    <cellStyle name="Normal 3 2 4 2 5 2 2 4 2" xfId="22460" xr:uid="{00000000-0005-0000-0000-0000A1570000}"/>
    <cellStyle name="Normal 3 2 4 2 5 2 2 5" xfId="22461" xr:uid="{00000000-0005-0000-0000-0000A2570000}"/>
    <cellStyle name="Normal 3 2 4 2 5 2 3" xfId="22462" xr:uid="{00000000-0005-0000-0000-0000A3570000}"/>
    <cellStyle name="Normal 3 2 4 2 5 2 3 2" xfId="22463" xr:uid="{00000000-0005-0000-0000-0000A4570000}"/>
    <cellStyle name="Normal 3 2 4 2 5 2 3 2 2" xfId="22464" xr:uid="{00000000-0005-0000-0000-0000A5570000}"/>
    <cellStyle name="Normal 3 2 4 2 5 2 3 2 2 2" xfId="22465" xr:uid="{00000000-0005-0000-0000-0000A6570000}"/>
    <cellStyle name="Normal 3 2 4 2 5 2 3 2 3" xfId="22466" xr:uid="{00000000-0005-0000-0000-0000A7570000}"/>
    <cellStyle name="Normal 3 2 4 2 5 2 3 3" xfId="22467" xr:uid="{00000000-0005-0000-0000-0000A8570000}"/>
    <cellStyle name="Normal 3 2 4 2 5 2 3 3 2" xfId="22468" xr:uid="{00000000-0005-0000-0000-0000A9570000}"/>
    <cellStyle name="Normal 3 2 4 2 5 2 3 4" xfId="22469" xr:uid="{00000000-0005-0000-0000-0000AA570000}"/>
    <cellStyle name="Normal 3 2 4 2 5 2 4" xfId="22470" xr:uid="{00000000-0005-0000-0000-0000AB570000}"/>
    <cellStyle name="Normal 3 2 4 2 5 2 4 2" xfId="22471" xr:uid="{00000000-0005-0000-0000-0000AC570000}"/>
    <cellStyle name="Normal 3 2 4 2 5 2 4 2 2" xfId="22472" xr:uid="{00000000-0005-0000-0000-0000AD570000}"/>
    <cellStyle name="Normal 3 2 4 2 5 2 4 2 2 2" xfId="22473" xr:uid="{00000000-0005-0000-0000-0000AE570000}"/>
    <cellStyle name="Normal 3 2 4 2 5 2 4 2 3" xfId="22474" xr:uid="{00000000-0005-0000-0000-0000AF570000}"/>
    <cellStyle name="Normal 3 2 4 2 5 2 4 3" xfId="22475" xr:uid="{00000000-0005-0000-0000-0000B0570000}"/>
    <cellStyle name="Normal 3 2 4 2 5 2 4 3 2" xfId="22476" xr:uid="{00000000-0005-0000-0000-0000B1570000}"/>
    <cellStyle name="Normal 3 2 4 2 5 2 4 4" xfId="22477" xr:uid="{00000000-0005-0000-0000-0000B2570000}"/>
    <cellStyle name="Normal 3 2 4 2 5 2 5" xfId="22478" xr:uid="{00000000-0005-0000-0000-0000B3570000}"/>
    <cellStyle name="Normal 3 2 4 2 5 2 5 2" xfId="22479" xr:uid="{00000000-0005-0000-0000-0000B4570000}"/>
    <cellStyle name="Normal 3 2 4 2 5 2 5 2 2" xfId="22480" xr:uid="{00000000-0005-0000-0000-0000B5570000}"/>
    <cellStyle name="Normal 3 2 4 2 5 2 5 3" xfId="22481" xr:uid="{00000000-0005-0000-0000-0000B6570000}"/>
    <cellStyle name="Normal 3 2 4 2 5 2 6" xfId="22482" xr:uid="{00000000-0005-0000-0000-0000B7570000}"/>
    <cellStyle name="Normal 3 2 4 2 5 2 6 2" xfId="22483" xr:uid="{00000000-0005-0000-0000-0000B8570000}"/>
    <cellStyle name="Normal 3 2 4 2 5 2 7" xfId="22484" xr:uid="{00000000-0005-0000-0000-0000B9570000}"/>
    <cellStyle name="Normal 3 2 4 2 5 2 7 2" xfId="22485" xr:uid="{00000000-0005-0000-0000-0000BA570000}"/>
    <cellStyle name="Normal 3 2 4 2 5 2 8" xfId="22486" xr:uid="{00000000-0005-0000-0000-0000BB570000}"/>
    <cellStyle name="Normal 3 2 4 2 5 3" xfId="22487" xr:uid="{00000000-0005-0000-0000-0000BC570000}"/>
    <cellStyle name="Normal 3 2 4 2 5 3 2" xfId="22488" xr:uid="{00000000-0005-0000-0000-0000BD570000}"/>
    <cellStyle name="Normal 3 2 4 2 5 3 2 2" xfId="22489" xr:uid="{00000000-0005-0000-0000-0000BE570000}"/>
    <cellStyle name="Normal 3 2 4 2 5 3 2 2 2" xfId="22490" xr:uid="{00000000-0005-0000-0000-0000BF570000}"/>
    <cellStyle name="Normal 3 2 4 2 5 3 2 2 2 2" xfId="22491" xr:uid="{00000000-0005-0000-0000-0000C0570000}"/>
    <cellStyle name="Normal 3 2 4 2 5 3 2 2 3" xfId="22492" xr:uid="{00000000-0005-0000-0000-0000C1570000}"/>
    <cellStyle name="Normal 3 2 4 2 5 3 2 3" xfId="22493" xr:uid="{00000000-0005-0000-0000-0000C2570000}"/>
    <cellStyle name="Normal 3 2 4 2 5 3 2 3 2" xfId="22494" xr:uid="{00000000-0005-0000-0000-0000C3570000}"/>
    <cellStyle name="Normal 3 2 4 2 5 3 2 4" xfId="22495" xr:uid="{00000000-0005-0000-0000-0000C4570000}"/>
    <cellStyle name="Normal 3 2 4 2 5 3 3" xfId="22496" xr:uid="{00000000-0005-0000-0000-0000C5570000}"/>
    <cellStyle name="Normal 3 2 4 2 5 3 3 2" xfId="22497" xr:uid="{00000000-0005-0000-0000-0000C6570000}"/>
    <cellStyle name="Normal 3 2 4 2 5 3 3 2 2" xfId="22498" xr:uid="{00000000-0005-0000-0000-0000C7570000}"/>
    <cellStyle name="Normal 3 2 4 2 5 3 3 3" xfId="22499" xr:uid="{00000000-0005-0000-0000-0000C8570000}"/>
    <cellStyle name="Normal 3 2 4 2 5 3 4" xfId="22500" xr:uid="{00000000-0005-0000-0000-0000C9570000}"/>
    <cellStyle name="Normal 3 2 4 2 5 3 4 2" xfId="22501" xr:uid="{00000000-0005-0000-0000-0000CA570000}"/>
    <cellStyle name="Normal 3 2 4 2 5 3 5" xfId="22502" xr:uid="{00000000-0005-0000-0000-0000CB570000}"/>
    <cellStyle name="Normal 3 2 4 2 5 4" xfId="22503" xr:uid="{00000000-0005-0000-0000-0000CC570000}"/>
    <cellStyle name="Normal 3 2 4 2 5 4 2" xfId="22504" xr:uid="{00000000-0005-0000-0000-0000CD570000}"/>
    <cellStyle name="Normal 3 2 4 2 5 4 2 2" xfId="22505" xr:uid="{00000000-0005-0000-0000-0000CE570000}"/>
    <cellStyle name="Normal 3 2 4 2 5 4 2 2 2" xfId="22506" xr:uid="{00000000-0005-0000-0000-0000CF570000}"/>
    <cellStyle name="Normal 3 2 4 2 5 4 2 3" xfId="22507" xr:uid="{00000000-0005-0000-0000-0000D0570000}"/>
    <cellStyle name="Normal 3 2 4 2 5 4 3" xfId="22508" xr:uid="{00000000-0005-0000-0000-0000D1570000}"/>
    <cellStyle name="Normal 3 2 4 2 5 4 3 2" xfId="22509" xr:uid="{00000000-0005-0000-0000-0000D2570000}"/>
    <cellStyle name="Normal 3 2 4 2 5 4 4" xfId="22510" xr:uid="{00000000-0005-0000-0000-0000D3570000}"/>
    <cellStyle name="Normal 3 2 4 2 5 5" xfId="22511" xr:uid="{00000000-0005-0000-0000-0000D4570000}"/>
    <cellStyle name="Normal 3 2 4 2 5 5 2" xfId="22512" xr:uid="{00000000-0005-0000-0000-0000D5570000}"/>
    <cellStyle name="Normal 3 2 4 2 5 5 2 2" xfId="22513" xr:uid="{00000000-0005-0000-0000-0000D6570000}"/>
    <cellStyle name="Normal 3 2 4 2 5 5 2 2 2" xfId="22514" xr:uid="{00000000-0005-0000-0000-0000D7570000}"/>
    <cellStyle name="Normal 3 2 4 2 5 5 2 3" xfId="22515" xr:uid="{00000000-0005-0000-0000-0000D8570000}"/>
    <cellStyle name="Normal 3 2 4 2 5 5 3" xfId="22516" xr:uid="{00000000-0005-0000-0000-0000D9570000}"/>
    <cellStyle name="Normal 3 2 4 2 5 5 3 2" xfId="22517" xr:uid="{00000000-0005-0000-0000-0000DA570000}"/>
    <cellStyle name="Normal 3 2 4 2 5 5 4" xfId="22518" xr:uid="{00000000-0005-0000-0000-0000DB570000}"/>
    <cellStyle name="Normal 3 2 4 2 5 6" xfId="22519" xr:uid="{00000000-0005-0000-0000-0000DC570000}"/>
    <cellStyle name="Normal 3 2 4 2 5 6 2" xfId="22520" xr:uid="{00000000-0005-0000-0000-0000DD570000}"/>
    <cellStyle name="Normal 3 2 4 2 5 6 2 2" xfId="22521" xr:uid="{00000000-0005-0000-0000-0000DE570000}"/>
    <cellStyle name="Normal 3 2 4 2 5 6 3" xfId="22522" xr:uid="{00000000-0005-0000-0000-0000DF570000}"/>
    <cellStyle name="Normal 3 2 4 2 5 7" xfId="22523" xr:uid="{00000000-0005-0000-0000-0000E0570000}"/>
    <cellStyle name="Normal 3 2 4 2 5 7 2" xfId="22524" xr:uid="{00000000-0005-0000-0000-0000E1570000}"/>
    <cellStyle name="Normal 3 2 4 2 5 8" xfId="22525" xr:uid="{00000000-0005-0000-0000-0000E2570000}"/>
    <cellStyle name="Normal 3 2 4 2 5 8 2" xfId="22526" xr:uid="{00000000-0005-0000-0000-0000E3570000}"/>
    <cellStyle name="Normal 3 2 4 2 5 9" xfId="22527" xr:uid="{00000000-0005-0000-0000-0000E4570000}"/>
    <cellStyle name="Normal 3 2 4 2 6" xfId="22528" xr:uid="{00000000-0005-0000-0000-0000E5570000}"/>
    <cellStyle name="Normal 3 2 4 2 6 2" xfId="22529" xr:uid="{00000000-0005-0000-0000-0000E6570000}"/>
    <cellStyle name="Normal 3 2 4 2 6 2 2" xfId="22530" xr:uid="{00000000-0005-0000-0000-0000E7570000}"/>
    <cellStyle name="Normal 3 2 4 2 6 2 2 2" xfId="22531" xr:uid="{00000000-0005-0000-0000-0000E8570000}"/>
    <cellStyle name="Normal 3 2 4 2 6 2 2 2 2" xfId="22532" xr:uid="{00000000-0005-0000-0000-0000E9570000}"/>
    <cellStyle name="Normal 3 2 4 2 6 2 2 2 2 2" xfId="22533" xr:uid="{00000000-0005-0000-0000-0000EA570000}"/>
    <cellStyle name="Normal 3 2 4 2 6 2 2 2 3" xfId="22534" xr:uid="{00000000-0005-0000-0000-0000EB570000}"/>
    <cellStyle name="Normal 3 2 4 2 6 2 2 3" xfId="22535" xr:uid="{00000000-0005-0000-0000-0000EC570000}"/>
    <cellStyle name="Normal 3 2 4 2 6 2 2 3 2" xfId="22536" xr:uid="{00000000-0005-0000-0000-0000ED570000}"/>
    <cellStyle name="Normal 3 2 4 2 6 2 2 4" xfId="22537" xr:uid="{00000000-0005-0000-0000-0000EE570000}"/>
    <cellStyle name="Normal 3 2 4 2 6 2 3" xfId="22538" xr:uid="{00000000-0005-0000-0000-0000EF570000}"/>
    <cellStyle name="Normal 3 2 4 2 6 2 3 2" xfId="22539" xr:uid="{00000000-0005-0000-0000-0000F0570000}"/>
    <cellStyle name="Normal 3 2 4 2 6 2 3 2 2" xfId="22540" xr:uid="{00000000-0005-0000-0000-0000F1570000}"/>
    <cellStyle name="Normal 3 2 4 2 6 2 3 3" xfId="22541" xr:uid="{00000000-0005-0000-0000-0000F2570000}"/>
    <cellStyle name="Normal 3 2 4 2 6 2 4" xfId="22542" xr:uid="{00000000-0005-0000-0000-0000F3570000}"/>
    <cellStyle name="Normal 3 2 4 2 6 2 4 2" xfId="22543" xr:uid="{00000000-0005-0000-0000-0000F4570000}"/>
    <cellStyle name="Normal 3 2 4 2 6 2 5" xfId="22544" xr:uid="{00000000-0005-0000-0000-0000F5570000}"/>
    <cellStyle name="Normal 3 2 4 2 6 3" xfId="22545" xr:uid="{00000000-0005-0000-0000-0000F6570000}"/>
    <cellStyle name="Normal 3 2 4 2 6 3 2" xfId="22546" xr:uid="{00000000-0005-0000-0000-0000F7570000}"/>
    <cellStyle name="Normal 3 2 4 2 6 3 2 2" xfId="22547" xr:uid="{00000000-0005-0000-0000-0000F8570000}"/>
    <cellStyle name="Normal 3 2 4 2 6 3 2 2 2" xfId="22548" xr:uid="{00000000-0005-0000-0000-0000F9570000}"/>
    <cellStyle name="Normal 3 2 4 2 6 3 2 3" xfId="22549" xr:uid="{00000000-0005-0000-0000-0000FA570000}"/>
    <cellStyle name="Normal 3 2 4 2 6 3 3" xfId="22550" xr:uid="{00000000-0005-0000-0000-0000FB570000}"/>
    <cellStyle name="Normal 3 2 4 2 6 3 3 2" xfId="22551" xr:uid="{00000000-0005-0000-0000-0000FC570000}"/>
    <cellStyle name="Normal 3 2 4 2 6 3 4" xfId="22552" xr:uid="{00000000-0005-0000-0000-0000FD570000}"/>
    <cellStyle name="Normal 3 2 4 2 6 4" xfId="22553" xr:uid="{00000000-0005-0000-0000-0000FE570000}"/>
    <cellStyle name="Normal 3 2 4 2 6 4 2" xfId="22554" xr:uid="{00000000-0005-0000-0000-0000FF570000}"/>
    <cellStyle name="Normal 3 2 4 2 6 4 2 2" xfId="22555" xr:uid="{00000000-0005-0000-0000-000000580000}"/>
    <cellStyle name="Normal 3 2 4 2 6 4 2 2 2" xfId="22556" xr:uid="{00000000-0005-0000-0000-000001580000}"/>
    <cellStyle name="Normal 3 2 4 2 6 4 2 3" xfId="22557" xr:uid="{00000000-0005-0000-0000-000002580000}"/>
    <cellStyle name="Normal 3 2 4 2 6 4 3" xfId="22558" xr:uid="{00000000-0005-0000-0000-000003580000}"/>
    <cellStyle name="Normal 3 2 4 2 6 4 3 2" xfId="22559" xr:uid="{00000000-0005-0000-0000-000004580000}"/>
    <cellStyle name="Normal 3 2 4 2 6 4 4" xfId="22560" xr:uid="{00000000-0005-0000-0000-000005580000}"/>
    <cellStyle name="Normal 3 2 4 2 6 5" xfId="22561" xr:uid="{00000000-0005-0000-0000-000006580000}"/>
    <cellStyle name="Normal 3 2 4 2 6 5 2" xfId="22562" xr:uid="{00000000-0005-0000-0000-000007580000}"/>
    <cellStyle name="Normal 3 2 4 2 6 5 2 2" xfId="22563" xr:uid="{00000000-0005-0000-0000-000008580000}"/>
    <cellStyle name="Normal 3 2 4 2 6 5 3" xfId="22564" xr:uid="{00000000-0005-0000-0000-000009580000}"/>
    <cellStyle name="Normal 3 2 4 2 6 6" xfId="22565" xr:uid="{00000000-0005-0000-0000-00000A580000}"/>
    <cellStyle name="Normal 3 2 4 2 6 6 2" xfId="22566" xr:uid="{00000000-0005-0000-0000-00000B580000}"/>
    <cellStyle name="Normal 3 2 4 2 6 7" xfId="22567" xr:uid="{00000000-0005-0000-0000-00000C580000}"/>
    <cellStyle name="Normal 3 2 4 2 6 7 2" xfId="22568" xr:uid="{00000000-0005-0000-0000-00000D580000}"/>
    <cellStyle name="Normal 3 2 4 2 6 8" xfId="22569" xr:uid="{00000000-0005-0000-0000-00000E580000}"/>
    <cellStyle name="Normal 3 2 4 2 7" xfId="22570" xr:uid="{00000000-0005-0000-0000-00000F580000}"/>
    <cellStyle name="Normal 3 2 4 2 7 2" xfId="22571" xr:uid="{00000000-0005-0000-0000-000010580000}"/>
    <cellStyle name="Normal 3 2 4 2 7 2 2" xfId="22572" xr:uid="{00000000-0005-0000-0000-000011580000}"/>
    <cellStyle name="Normal 3 2 4 2 7 2 2 2" xfId="22573" xr:uid="{00000000-0005-0000-0000-000012580000}"/>
    <cellStyle name="Normal 3 2 4 2 7 2 2 2 2" xfId="22574" xr:uid="{00000000-0005-0000-0000-000013580000}"/>
    <cellStyle name="Normal 3 2 4 2 7 2 2 2 2 2" xfId="22575" xr:uid="{00000000-0005-0000-0000-000014580000}"/>
    <cellStyle name="Normal 3 2 4 2 7 2 2 2 3" xfId="22576" xr:uid="{00000000-0005-0000-0000-000015580000}"/>
    <cellStyle name="Normal 3 2 4 2 7 2 2 3" xfId="22577" xr:uid="{00000000-0005-0000-0000-000016580000}"/>
    <cellStyle name="Normal 3 2 4 2 7 2 2 3 2" xfId="22578" xr:uid="{00000000-0005-0000-0000-000017580000}"/>
    <cellStyle name="Normal 3 2 4 2 7 2 2 4" xfId="22579" xr:uid="{00000000-0005-0000-0000-000018580000}"/>
    <cellStyle name="Normal 3 2 4 2 7 2 3" xfId="22580" xr:uid="{00000000-0005-0000-0000-000019580000}"/>
    <cellStyle name="Normal 3 2 4 2 7 2 3 2" xfId="22581" xr:uid="{00000000-0005-0000-0000-00001A580000}"/>
    <cellStyle name="Normal 3 2 4 2 7 2 3 2 2" xfId="22582" xr:uid="{00000000-0005-0000-0000-00001B580000}"/>
    <cellStyle name="Normal 3 2 4 2 7 2 3 3" xfId="22583" xr:uid="{00000000-0005-0000-0000-00001C580000}"/>
    <cellStyle name="Normal 3 2 4 2 7 2 4" xfId="22584" xr:uid="{00000000-0005-0000-0000-00001D580000}"/>
    <cellStyle name="Normal 3 2 4 2 7 2 4 2" xfId="22585" xr:uid="{00000000-0005-0000-0000-00001E580000}"/>
    <cellStyle name="Normal 3 2 4 2 7 2 5" xfId="22586" xr:uid="{00000000-0005-0000-0000-00001F580000}"/>
    <cellStyle name="Normal 3 2 4 2 7 3" xfId="22587" xr:uid="{00000000-0005-0000-0000-000020580000}"/>
    <cellStyle name="Normal 3 2 4 2 7 3 2" xfId="22588" xr:uid="{00000000-0005-0000-0000-000021580000}"/>
    <cellStyle name="Normal 3 2 4 2 7 3 2 2" xfId="22589" xr:uid="{00000000-0005-0000-0000-000022580000}"/>
    <cellStyle name="Normal 3 2 4 2 7 3 2 2 2" xfId="22590" xr:uid="{00000000-0005-0000-0000-000023580000}"/>
    <cellStyle name="Normal 3 2 4 2 7 3 2 3" xfId="22591" xr:uid="{00000000-0005-0000-0000-000024580000}"/>
    <cellStyle name="Normal 3 2 4 2 7 3 3" xfId="22592" xr:uid="{00000000-0005-0000-0000-000025580000}"/>
    <cellStyle name="Normal 3 2 4 2 7 3 3 2" xfId="22593" xr:uid="{00000000-0005-0000-0000-000026580000}"/>
    <cellStyle name="Normal 3 2 4 2 7 3 4" xfId="22594" xr:uid="{00000000-0005-0000-0000-000027580000}"/>
    <cellStyle name="Normal 3 2 4 2 7 4" xfId="22595" xr:uid="{00000000-0005-0000-0000-000028580000}"/>
    <cellStyle name="Normal 3 2 4 2 7 4 2" xfId="22596" xr:uid="{00000000-0005-0000-0000-000029580000}"/>
    <cellStyle name="Normal 3 2 4 2 7 4 2 2" xfId="22597" xr:uid="{00000000-0005-0000-0000-00002A580000}"/>
    <cellStyle name="Normal 3 2 4 2 7 4 3" xfId="22598" xr:uid="{00000000-0005-0000-0000-00002B580000}"/>
    <cellStyle name="Normal 3 2 4 2 7 5" xfId="22599" xr:uid="{00000000-0005-0000-0000-00002C580000}"/>
    <cellStyle name="Normal 3 2 4 2 7 5 2" xfId="22600" xr:uid="{00000000-0005-0000-0000-00002D580000}"/>
    <cellStyle name="Normal 3 2 4 2 7 6" xfId="22601" xr:uid="{00000000-0005-0000-0000-00002E580000}"/>
    <cellStyle name="Normal 3 2 4 2 8" xfId="22602" xr:uid="{00000000-0005-0000-0000-00002F580000}"/>
    <cellStyle name="Normal 3 2 4 2 8 2" xfId="22603" xr:uid="{00000000-0005-0000-0000-000030580000}"/>
    <cellStyle name="Normal 3 2 4 2 8 2 2" xfId="22604" xr:uid="{00000000-0005-0000-0000-000031580000}"/>
    <cellStyle name="Normal 3 2 4 2 8 2 2 2" xfId="22605" xr:uid="{00000000-0005-0000-0000-000032580000}"/>
    <cellStyle name="Normal 3 2 4 2 8 2 2 2 2" xfId="22606" xr:uid="{00000000-0005-0000-0000-000033580000}"/>
    <cellStyle name="Normal 3 2 4 2 8 2 2 2 2 2" xfId="22607" xr:uid="{00000000-0005-0000-0000-000034580000}"/>
    <cellStyle name="Normal 3 2 4 2 8 2 2 2 3" xfId="22608" xr:uid="{00000000-0005-0000-0000-000035580000}"/>
    <cellStyle name="Normal 3 2 4 2 8 2 2 3" xfId="22609" xr:uid="{00000000-0005-0000-0000-000036580000}"/>
    <cellStyle name="Normal 3 2 4 2 8 2 2 3 2" xfId="22610" xr:uid="{00000000-0005-0000-0000-000037580000}"/>
    <cellStyle name="Normal 3 2 4 2 8 2 2 4" xfId="22611" xr:uid="{00000000-0005-0000-0000-000038580000}"/>
    <cellStyle name="Normal 3 2 4 2 8 2 3" xfId="22612" xr:uid="{00000000-0005-0000-0000-000039580000}"/>
    <cellStyle name="Normal 3 2 4 2 8 2 3 2" xfId="22613" xr:uid="{00000000-0005-0000-0000-00003A580000}"/>
    <cellStyle name="Normal 3 2 4 2 8 2 3 2 2" xfId="22614" xr:uid="{00000000-0005-0000-0000-00003B580000}"/>
    <cellStyle name="Normal 3 2 4 2 8 2 3 3" xfId="22615" xr:uid="{00000000-0005-0000-0000-00003C580000}"/>
    <cellStyle name="Normal 3 2 4 2 8 2 4" xfId="22616" xr:uid="{00000000-0005-0000-0000-00003D580000}"/>
    <cellStyle name="Normal 3 2 4 2 8 2 4 2" xfId="22617" xr:uid="{00000000-0005-0000-0000-00003E580000}"/>
    <cellStyle name="Normal 3 2 4 2 8 2 5" xfId="22618" xr:uid="{00000000-0005-0000-0000-00003F580000}"/>
    <cellStyle name="Normal 3 2 4 2 8 3" xfId="22619" xr:uid="{00000000-0005-0000-0000-000040580000}"/>
    <cellStyle name="Normal 3 2 4 2 8 3 2" xfId="22620" xr:uid="{00000000-0005-0000-0000-000041580000}"/>
    <cellStyle name="Normal 3 2 4 2 8 3 2 2" xfId="22621" xr:uid="{00000000-0005-0000-0000-000042580000}"/>
    <cellStyle name="Normal 3 2 4 2 8 3 2 2 2" xfId="22622" xr:uid="{00000000-0005-0000-0000-000043580000}"/>
    <cellStyle name="Normal 3 2 4 2 8 3 2 3" xfId="22623" xr:uid="{00000000-0005-0000-0000-000044580000}"/>
    <cellStyle name="Normal 3 2 4 2 8 3 3" xfId="22624" xr:uid="{00000000-0005-0000-0000-000045580000}"/>
    <cellStyle name="Normal 3 2 4 2 8 3 3 2" xfId="22625" xr:uid="{00000000-0005-0000-0000-000046580000}"/>
    <cellStyle name="Normal 3 2 4 2 8 3 4" xfId="22626" xr:uid="{00000000-0005-0000-0000-000047580000}"/>
    <cellStyle name="Normal 3 2 4 2 8 4" xfId="22627" xr:uid="{00000000-0005-0000-0000-000048580000}"/>
    <cellStyle name="Normal 3 2 4 2 8 4 2" xfId="22628" xr:uid="{00000000-0005-0000-0000-000049580000}"/>
    <cellStyle name="Normal 3 2 4 2 8 4 2 2" xfId="22629" xr:uid="{00000000-0005-0000-0000-00004A580000}"/>
    <cellStyle name="Normal 3 2 4 2 8 4 3" xfId="22630" xr:uid="{00000000-0005-0000-0000-00004B580000}"/>
    <cellStyle name="Normal 3 2 4 2 8 5" xfId="22631" xr:uid="{00000000-0005-0000-0000-00004C580000}"/>
    <cellStyle name="Normal 3 2 4 2 8 5 2" xfId="22632" xr:uid="{00000000-0005-0000-0000-00004D580000}"/>
    <cellStyle name="Normal 3 2 4 2 8 6" xfId="22633" xr:uid="{00000000-0005-0000-0000-00004E580000}"/>
    <cellStyle name="Normal 3 2 4 2 9" xfId="22634" xr:uid="{00000000-0005-0000-0000-00004F580000}"/>
    <cellStyle name="Normal 3 2 4 2 9 2" xfId="22635" xr:uid="{00000000-0005-0000-0000-000050580000}"/>
    <cellStyle name="Normal 3 2 4 2 9 2 2" xfId="22636" xr:uid="{00000000-0005-0000-0000-000051580000}"/>
    <cellStyle name="Normal 3 2 4 2 9 2 2 2" xfId="22637" xr:uid="{00000000-0005-0000-0000-000052580000}"/>
    <cellStyle name="Normal 3 2 4 2 9 2 2 2 2" xfId="22638" xr:uid="{00000000-0005-0000-0000-000053580000}"/>
    <cellStyle name="Normal 3 2 4 2 9 2 2 3" xfId="22639" xr:uid="{00000000-0005-0000-0000-000054580000}"/>
    <cellStyle name="Normal 3 2 4 2 9 2 3" xfId="22640" xr:uid="{00000000-0005-0000-0000-000055580000}"/>
    <cellStyle name="Normal 3 2 4 2 9 2 3 2" xfId="22641" xr:uid="{00000000-0005-0000-0000-000056580000}"/>
    <cellStyle name="Normal 3 2 4 2 9 2 4" xfId="22642" xr:uid="{00000000-0005-0000-0000-000057580000}"/>
    <cellStyle name="Normal 3 2 4 2 9 3" xfId="22643" xr:uid="{00000000-0005-0000-0000-000058580000}"/>
    <cellStyle name="Normal 3 2 4 2 9 3 2" xfId="22644" xr:uid="{00000000-0005-0000-0000-000059580000}"/>
    <cellStyle name="Normal 3 2 4 2 9 3 2 2" xfId="22645" xr:uid="{00000000-0005-0000-0000-00005A580000}"/>
    <cellStyle name="Normal 3 2 4 2 9 3 3" xfId="22646" xr:uid="{00000000-0005-0000-0000-00005B580000}"/>
    <cellStyle name="Normal 3 2 4 2 9 4" xfId="22647" xr:uid="{00000000-0005-0000-0000-00005C580000}"/>
    <cellStyle name="Normal 3 2 4 2 9 4 2" xfId="22648" xr:uid="{00000000-0005-0000-0000-00005D580000}"/>
    <cellStyle name="Normal 3 2 4 2 9 5" xfId="22649" xr:uid="{00000000-0005-0000-0000-00005E580000}"/>
    <cellStyle name="Normal 3 2 4 3" xfId="22650" xr:uid="{00000000-0005-0000-0000-00005F580000}"/>
    <cellStyle name="Normal 3 2 4 3 10" xfId="22651" xr:uid="{00000000-0005-0000-0000-000060580000}"/>
    <cellStyle name="Normal 3 2 4 3 2" xfId="22652" xr:uid="{00000000-0005-0000-0000-000061580000}"/>
    <cellStyle name="Normal 3 2 4 3 2 2" xfId="22653" xr:uid="{00000000-0005-0000-0000-000062580000}"/>
    <cellStyle name="Normal 3 2 4 3 2 2 2" xfId="22654" xr:uid="{00000000-0005-0000-0000-000063580000}"/>
    <cellStyle name="Normal 3 2 4 3 2 2 2 2" xfId="22655" xr:uid="{00000000-0005-0000-0000-000064580000}"/>
    <cellStyle name="Normal 3 2 4 3 2 2 2 2 2" xfId="22656" xr:uid="{00000000-0005-0000-0000-000065580000}"/>
    <cellStyle name="Normal 3 2 4 3 2 2 2 2 2 2" xfId="22657" xr:uid="{00000000-0005-0000-0000-000066580000}"/>
    <cellStyle name="Normal 3 2 4 3 2 2 2 2 2 2 2" xfId="22658" xr:uid="{00000000-0005-0000-0000-000067580000}"/>
    <cellStyle name="Normal 3 2 4 3 2 2 2 2 2 3" xfId="22659" xr:uid="{00000000-0005-0000-0000-000068580000}"/>
    <cellStyle name="Normal 3 2 4 3 2 2 2 2 3" xfId="22660" xr:uid="{00000000-0005-0000-0000-000069580000}"/>
    <cellStyle name="Normal 3 2 4 3 2 2 2 2 3 2" xfId="22661" xr:uid="{00000000-0005-0000-0000-00006A580000}"/>
    <cellStyle name="Normal 3 2 4 3 2 2 2 2 4" xfId="22662" xr:uid="{00000000-0005-0000-0000-00006B580000}"/>
    <cellStyle name="Normal 3 2 4 3 2 2 2 3" xfId="22663" xr:uid="{00000000-0005-0000-0000-00006C580000}"/>
    <cellStyle name="Normal 3 2 4 3 2 2 2 3 2" xfId="22664" xr:uid="{00000000-0005-0000-0000-00006D580000}"/>
    <cellStyle name="Normal 3 2 4 3 2 2 2 3 2 2" xfId="22665" xr:uid="{00000000-0005-0000-0000-00006E580000}"/>
    <cellStyle name="Normal 3 2 4 3 2 2 2 3 3" xfId="22666" xr:uid="{00000000-0005-0000-0000-00006F580000}"/>
    <cellStyle name="Normal 3 2 4 3 2 2 2 4" xfId="22667" xr:uid="{00000000-0005-0000-0000-000070580000}"/>
    <cellStyle name="Normal 3 2 4 3 2 2 2 4 2" xfId="22668" xr:uid="{00000000-0005-0000-0000-000071580000}"/>
    <cellStyle name="Normal 3 2 4 3 2 2 2 5" xfId="22669" xr:uid="{00000000-0005-0000-0000-000072580000}"/>
    <cellStyle name="Normal 3 2 4 3 2 2 3" xfId="22670" xr:uid="{00000000-0005-0000-0000-000073580000}"/>
    <cellStyle name="Normal 3 2 4 3 2 2 3 2" xfId="22671" xr:uid="{00000000-0005-0000-0000-000074580000}"/>
    <cellStyle name="Normal 3 2 4 3 2 2 3 2 2" xfId="22672" xr:uid="{00000000-0005-0000-0000-000075580000}"/>
    <cellStyle name="Normal 3 2 4 3 2 2 3 2 2 2" xfId="22673" xr:uid="{00000000-0005-0000-0000-000076580000}"/>
    <cellStyle name="Normal 3 2 4 3 2 2 3 2 3" xfId="22674" xr:uid="{00000000-0005-0000-0000-000077580000}"/>
    <cellStyle name="Normal 3 2 4 3 2 2 3 3" xfId="22675" xr:uid="{00000000-0005-0000-0000-000078580000}"/>
    <cellStyle name="Normal 3 2 4 3 2 2 3 3 2" xfId="22676" xr:uid="{00000000-0005-0000-0000-000079580000}"/>
    <cellStyle name="Normal 3 2 4 3 2 2 3 4" xfId="22677" xr:uid="{00000000-0005-0000-0000-00007A580000}"/>
    <cellStyle name="Normal 3 2 4 3 2 2 4" xfId="22678" xr:uid="{00000000-0005-0000-0000-00007B580000}"/>
    <cellStyle name="Normal 3 2 4 3 2 2 4 2" xfId="22679" xr:uid="{00000000-0005-0000-0000-00007C580000}"/>
    <cellStyle name="Normal 3 2 4 3 2 2 4 2 2" xfId="22680" xr:uid="{00000000-0005-0000-0000-00007D580000}"/>
    <cellStyle name="Normal 3 2 4 3 2 2 4 2 2 2" xfId="22681" xr:uid="{00000000-0005-0000-0000-00007E580000}"/>
    <cellStyle name="Normal 3 2 4 3 2 2 4 2 3" xfId="22682" xr:uid="{00000000-0005-0000-0000-00007F580000}"/>
    <cellStyle name="Normal 3 2 4 3 2 2 4 3" xfId="22683" xr:uid="{00000000-0005-0000-0000-000080580000}"/>
    <cellStyle name="Normal 3 2 4 3 2 2 4 3 2" xfId="22684" xr:uid="{00000000-0005-0000-0000-000081580000}"/>
    <cellStyle name="Normal 3 2 4 3 2 2 4 4" xfId="22685" xr:uid="{00000000-0005-0000-0000-000082580000}"/>
    <cellStyle name="Normal 3 2 4 3 2 2 5" xfId="22686" xr:uid="{00000000-0005-0000-0000-000083580000}"/>
    <cellStyle name="Normal 3 2 4 3 2 2 5 2" xfId="22687" xr:uid="{00000000-0005-0000-0000-000084580000}"/>
    <cellStyle name="Normal 3 2 4 3 2 2 5 2 2" xfId="22688" xr:uid="{00000000-0005-0000-0000-000085580000}"/>
    <cellStyle name="Normal 3 2 4 3 2 2 5 3" xfId="22689" xr:uid="{00000000-0005-0000-0000-000086580000}"/>
    <cellStyle name="Normal 3 2 4 3 2 2 6" xfId="22690" xr:uid="{00000000-0005-0000-0000-000087580000}"/>
    <cellStyle name="Normal 3 2 4 3 2 2 6 2" xfId="22691" xr:uid="{00000000-0005-0000-0000-000088580000}"/>
    <cellStyle name="Normal 3 2 4 3 2 2 7" xfId="22692" xr:uid="{00000000-0005-0000-0000-000089580000}"/>
    <cellStyle name="Normal 3 2 4 3 2 2 7 2" xfId="22693" xr:uid="{00000000-0005-0000-0000-00008A580000}"/>
    <cellStyle name="Normal 3 2 4 3 2 2 8" xfId="22694" xr:uid="{00000000-0005-0000-0000-00008B580000}"/>
    <cellStyle name="Normal 3 2 4 3 2 3" xfId="22695" xr:uid="{00000000-0005-0000-0000-00008C580000}"/>
    <cellStyle name="Normal 3 2 4 3 2 3 2" xfId="22696" xr:uid="{00000000-0005-0000-0000-00008D580000}"/>
    <cellStyle name="Normal 3 2 4 3 2 3 2 2" xfId="22697" xr:uid="{00000000-0005-0000-0000-00008E580000}"/>
    <cellStyle name="Normal 3 2 4 3 2 3 2 2 2" xfId="22698" xr:uid="{00000000-0005-0000-0000-00008F580000}"/>
    <cellStyle name="Normal 3 2 4 3 2 3 2 2 2 2" xfId="22699" xr:uid="{00000000-0005-0000-0000-000090580000}"/>
    <cellStyle name="Normal 3 2 4 3 2 3 2 2 3" xfId="22700" xr:uid="{00000000-0005-0000-0000-000091580000}"/>
    <cellStyle name="Normal 3 2 4 3 2 3 2 3" xfId="22701" xr:uid="{00000000-0005-0000-0000-000092580000}"/>
    <cellStyle name="Normal 3 2 4 3 2 3 2 3 2" xfId="22702" xr:uid="{00000000-0005-0000-0000-000093580000}"/>
    <cellStyle name="Normal 3 2 4 3 2 3 2 4" xfId="22703" xr:uid="{00000000-0005-0000-0000-000094580000}"/>
    <cellStyle name="Normal 3 2 4 3 2 3 3" xfId="22704" xr:uid="{00000000-0005-0000-0000-000095580000}"/>
    <cellStyle name="Normal 3 2 4 3 2 3 3 2" xfId="22705" xr:uid="{00000000-0005-0000-0000-000096580000}"/>
    <cellStyle name="Normal 3 2 4 3 2 3 3 2 2" xfId="22706" xr:uid="{00000000-0005-0000-0000-000097580000}"/>
    <cellStyle name="Normal 3 2 4 3 2 3 3 3" xfId="22707" xr:uid="{00000000-0005-0000-0000-000098580000}"/>
    <cellStyle name="Normal 3 2 4 3 2 3 4" xfId="22708" xr:uid="{00000000-0005-0000-0000-000099580000}"/>
    <cellStyle name="Normal 3 2 4 3 2 3 4 2" xfId="22709" xr:uid="{00000000-0005-0000-0000-00009A580000}"/>
    <cellStyle name="Normal 3 2 4 3 2 3 5" xfId="22710" xr:uid="{00000000-0005-0000-0000-00009B580000}"/>
    <cellStyle name="Normal 3 2 4 3 2 4" xfId="22711" xr:uid="{00000000-0005-0000-0000-00009C580000}"/>
    <cellStyle name="Normal 3 2 4 3 2 4 2" xfId="22712" xr:uid="{00000000-0005-0000-0000-00009D580000}"/>
    <cellStyle name="Normal 3 2 4 3 2 4 2 2" xfId="22713" xr:uid="{00000000-0005-0000-0000-00009E580000}"/>
    <cellStyle name="Normal 3 2 4 3 2 4 2 2 2" xfId="22714" xr:uid="{00000000-0005-0000-0000-00009F580000}"/>
    <cellStyle name="Normal 3 2 4 3 2 4 2 3" xfId="22715" xr:uid="{00000000-0005-0000-0000-0000A0580000}"/>
    <cellStyle name="Normal 3 2 4 3 2 4 3" xfId="22716" xr:uid="{00000000-0005-0000-0000-0000A1580000}"/>
    <cellStyle name="Normal 3 2 4 3 2 4 3 2" xfId="22717" xr:uid="{00000000-0005-0000-0000-0000A2580000}"/>
    <cellStyle name="Normal 3 2 4 3 2 4 4" xfId="22718" xr:uid="{00000000-0005-0000-0000-0000A3580000}"/>
    <cellStyle name="Normal 3 2 4 3 2 5" xfId="22719" xr:uid="{00000000-0005-0000-0000-0000A4580000}"/>
    <cellStyle name="Normal 3 2 4 3 2 5 2" xfId="22720" xr:uid="{00000000-0005-0000-0000-0000A5580000}"/>
    <cellStyle name="Normal 3 2 4 3 2 5 2 2" xfId="22721" xr:uid="{00000000-0005-0000-0000-0000A6580000}"/>
    <cellStyle name="Normal 3 2 4 3 2 5 2 2 2" xfId="22722" xr:uid="{00000000-0005-0000-0000-0000A7580000}"/>
    <cellStyle name="Normal 3 2 4 3 2 5 2 3" xfId="22723" xr:uid="{00000000-0005-0000-0000-0000A8580000}"/>
    <cellStyle name="Normal 3 2 4 3 2 5 3" xfId="22724" xr:uid="{00000000-0005-0000-0000-0000A9580000}"/>
    <cellStyle name="Normal 3 2 4 3 2 5 3 2" xfId="22725" xr:uid="{00000000-0005-0000-0000-0000AA580000}"/>
    <cellStyle name="Normal 3 2 4 3 2 5 4" xfId="22726" xr:uid="{00000000-0005-0000-0000-0000AB580000}"/>
    <cellStyle name="Normal 3 2 4 3 2 6" xfId="22727" xr:uid="{00000000-0005-0000-0000-0000AC580000}"/>
    <cellStyle name="Normal 3 2 4 3 2 6 2" xfId="22728" xr:uid="{00000000-0005-0000-0000-0000AD580000}"/>
    <cellStyle name="Normal 3 2 4 3 2 6 2 2" xfId="22729" xr:uid="{00000000-0005-0000-0000-0000AE580000}"/>
    <cellStyle name="Normal 3 2 4 3 2 6 3" xfId="22730" xr:uid="{00000000-0005-0000-0000-0000AF580000}"/>
    <cellStyle name="Normal 3 2 4 3 2 7" xfId="22731" xr:uid="{00000000-0005-0000-0000-0000B0580000}"/>
    <cellStyle name="Normal 3 2 4 3 2 7 2" xfId="22732" xr:uid="{00000000-0005-0000-0000-0000B1580000}"/>
    <cellStyle name="Normal 3 2 4 3 2 8" xfId="22733" xr:uid="{00000000-0005-0000-0000-0000B2580000}"/>
    <cellStyle name="Normal 3 2 4 3 2 8 2" xfId="22734" xr:uid="{00000000-0005-0000-0000-0000B3580000}"/>
    <cellStyle name="Normal 3 2 4 3 2 9" xfId="22735" xr:uid="{00000000-0005-0000-0000-0000B4580000}"/>
    <cellStyle name="Normal 3 2 4 3 3" xfId="22736" xr:uid="{00000000-0005-0000-0000-0000B5580000}"/>
    <cellStyle name="Normal 3 2 4 3 3 2" xfId="22737" xr:uid="{00000000-0005-0000-0000-0000B6580000}"/>
    <cellStyle name="Normal 3 2 4 3 3 2 2" xfId="22738" xr:uid="{00000000-0005-0000-0000-0000B7580000}"/>
    <cellStyle name="Normal 3 2 4 3 3 2 2 2" xfId="22739" xr:uid="{00000000-0005-0000-0000-0000B8580000}"/>
    <cellStyle name="Normal 3 2 4 3 3 2 2 2 2" xfId="22740" xr:uid="{00000000-0005-0000-0000-0000B9580000}"/>
    <cellStyle name="Normal 3 2 4 3 3 2 2 2 2 2" xfId="22741" xr:uid="{00000000-0005-0000-0000-0000BA580000}"/>
    <cellStyle name="Normal 3 2 4 3 3 2 2 2 3" xfId="22742" xr:uid="{00000000-0005-0000-0000-0000BB580000}"/>
    <cellStyle name="Normal 3 2 4 3 3 2 2 3" xfId="22743" xr:uid="{00000000-0005-0000-0000-0000BC580000}"/>
    <cellStyle name="Normal 3 2 4 3 3 2 2 3 2" xfId="22744" xr:uid="{00000000-0005-0000-0000-0000BD580000}"/>
    <cellStyle name="Normal 3 2 4 3 3 2 2 4" xfId="22745" xr:uid="{00000000-0005-0000-0000-0000BE580000}"/>
    <cellStyle name="Normal 3 2 4 3 3 2 3" xfId="22746" xr:uid="{00000000-0005-0000-0000-0000BF580000}"/>
    <cellStyle name="Normal 3 2 4 3 3 2 3 2" xfId="22747" xr:uid="{00000000-0005-0000-0000-0000C0580000}"/>
    <cellStyle name="Normal 3 2 4 3 3 2 3 2 2" xfId="22748" xr:uid="{00000000-0005-0000-0000-0000C1580000}"/>
    <cellStyle name="Normal 3 2 4 3 3 2 3 3" xfId="22749" xr:uid="{00000000-0005-0000-0000-0000C2580000}"/>
    <cellStyle name="Normal 3 2 4 3 3 2 4" xfId="22750" xr:uid="{00000000-0005-0000-0000-0000C3580000}"/>
    <cellStyle name="Normal 3 2 4 3 3 2 4 2" xfId="22751" xr:uid="{00000000-0005-0000-0000-0000C4580000}"/>
    <cellStyle name="Normal 3 2 4 3 3 2 5" xfId="22752" xr:uid="{00000000-0005-0000-0000-0000C5580000}"/>
    <cellStyle name="Normal 3 2 4 3 3 3" xfId="22753" xr:uid="{00000000-0005-0000-0000-0000C6580000}"/>
    <cellStyle name="Normal 3 2 4 3 3 3 2" xfId="22754" xr:uid="{00000000-0005-0000-0000-0000C7580000}"/>
    <cellStyle name="Normal 3 2 4 3 3 3 2 2" xfId="22755" xr:uid="{00000000-0005-0000-0000-0000C8580000}"/>
    <cellStyle name="Normal 3 2 4 3 3 3 2 2 2" xfId="22756" xr:uid="{00000000-0005-0000-0000-0000C9580000}"/>
    <cellStyle name="Normal 3 2 4 3 3 3 2 3" xfId="22757" xr:uid="{00000000-0005-0000-0000-0000CA580000}"/>
    <cellStyle name="Normal 3 2 4 3 3 3 3" xfId="22758" xr:uid="{00000000-0005-0000-0000-0000CB580000}"/>
    <cellStyle name="Normal 3 2 4 3 3 3 3 2" xfId="22759" xr:uid="{00000000-0005-0000-0000-0000CC580000}"/>
    <cellStyle name="Normal 3 2 4 3 3 3 4" xfId="22760" xr:uid="{00000000-0005-0000-0000-0000CD580000}"/>
    <cellStyle name="Normal 3 2 4 3 3 4" xfId="22761" xr:uid="{00000000-0005-0000-0000-0000CE580000}"/>
    <cellStyle name="Normal 3 2 4 3 3 4 2" xfId="22762" xr:uid="{00000000-0005-0000-0000-0000CF580000}"/>
    <cellStyle name="Normal 3 2 4 3 3 4 2 2" xfId="22763" xr:uid="{00000000-0005-0000-0000-0000D0580000}"/>
    <cellStyle name="Normal 3 2 4 3 3 4 2 2 2" xfId="22764" xr:uid="{00000000-0005-0000-0000-0000D1580000}"/>
    <cellStyle name="Normal 3 2 4 3 3 4 2 3" xfId="22765" xr:uid="{00000000-0005-0000-0000-0000D2580000}"/>
    <cellStyle name="Normal 3 2 4 3 3 4 3" xfId="22766" xr:uid="{00000000-0005-0000-0000-0000D3580000}"/>
    <cellStyle name="Normal 3 2 4 3 3 4 3 2" xfId="22767" xr:uid="{00000000-0005-0000-0000-0000D4580000}"/>
    <cellStyle name="Normal 3 2 4 3 3 4 4" xfId="22768" xr:uid="{00000000-0005-0000-0000-0000D5580000}"/>
    <cellStyle name="Normal 3 2 4 3 3 5" xfId="22769" xr:uid="{00000000-0005-0000-0000-0000D6580000}"/>
    <cellStyle name="Normal 3 2 4 3 3 5 2" xfId="22770" xr:uid="{00000000-0005-0000-0000-0000D7580000}"/>
    <cellStyle name="Normal 3 2 4 3 3 5 2 2" xfId="22771" xr:uid="{00000000-0005-0000-0000-0000D8580000}"/>
    <cellStyle name="Normal 3 2 4 3 3 5 3" xfId="22772" xr:uid="{00000000-0005-0000-0000-0000D9580000}"/>
    <cellStyle name="Normal 3 2 4 3 3 6" xfId="22773" xr:uid="{00000000-0005-0000-0000-0000DA580000}"/>
    <cellStyle name="Normal 3 2 4 3 3 6 2" xfId="22774" xr:uid="{00000000-0005-0000-0000-0000DB580000}"/>
    <cellStyle name="Normal 3 2 4 3 3 7" xfId="22775" xr:uid="{00000000-0005-0000-0000-0000DC580000}"/>
    <cellStyle name="Normal 3 2 4 3 3 7 2" xfId="22776" xr:uid="{00000000-0005-0000-0000-0000DD580000}"/>
    <cellStyle name="Normal 3 2 4 3 3 8" xfId="22777" xr:uid="{00000000-0005-0000-0000-0000DE580000}"/>
    <cellStyle name="Normal 3 2 4 3 4" xfId="22778" xr:uid="{00000000-0005-0000-0000-0000DF580000}"/>
    <cellStyle name="Normal 3 2 4 3 4 2" xfId="22779" xr:uid="{00000000-0005-0000-0000-0000E0580000}"/>
    <cellStyle name="Normal 3 2 4 3 4 2 2" xfId="22780" xr:uid="{00000000-0005-0000-0000-0000E1580000}"/>
    <cellStyle name="Normal 3 2 4 3 4 2 2 2" xfId="22781" xr:uid="{00000000-0005-0000-0000-0000E2580000}"/>
    <cellStyle name="Normal 3 2 4 3 4 2 2 2 2" xfId="22782" xr:uid="{00000000-0005-0000-0000-0000E3580000}"/>
    <cellStyle name="Normal 3 2 4 3 4 2 2 3" xfId="22783" xr:uid="{00000000-0005-0000-0000-0000E4580000}"/>
    <cellStyle name="Normal 3 2 4 3 4 2 3" xfId="22784" xr:uid="{00000000-0005-0000-0000-0000E5580000}"/>
    <cellStyle name="Normal 3 2 4 3 4 2 3 2" xfId="22785" xr:uid="{00000000-0005-0000-0000-0000E6580000}"/>
    <cellStyle name="Normal 3 2 4 3 4 2 4" xfId="22786" xr:uid="{00000000-0005-0000-0000-0000E7580000}"/>
    <cellStyle name="Normal 3 2 4 3 4 3" xfId="22787" xr:uid="{00000000-0005-0000-0000-0000E8580000}"/>
    <cellStyle name="Normal 3 2 4 3 4 3 2" xfId="22788" xr:uid="{00000000-0005-0000-0000-0000E9580000}"/>
    <cellStyle name="Normal 3 2 4 3 4 3 2 2" xfId="22789" xr:uid="{00000000-0005-0000-0000-0000EA580000}"/>
    <cellStyle name="Normal 3 2 4 3 4 3 3" xfId="22790" xr:uid="{00000000-0005-0000-0000-0000EB580000}"/>
    <cellStyle name="Normal 3 2 4 3 4 4" xfId="22791" xr:uid="{00000000-0005-0000-0000-0000EC580000}"/>
    <cellStyle name="Normal 3 2 4 3 4 4 2" xfId="22792" xr:uid="{00000000-0005-0000-0000-0000ED580000}"/>
    <cellStyle name="Normal 3 2 4 3 4 5" xfId="22793" xr:uid="{00000000-0005-0000-0000-0000EE580000}"/>
    <cellStyle name="Normal 3 2 4 3 5" xfId="22794" xr:uid="{00000000-0005-0000-0000-0000EF580000}"/>
    <cellStyle name="Normal 3 2 4 3 5 2" xfId="22795" xr:uid="{00000000-0005-0000-0000-0000F0580000}"/>
    <cellStyle name="Normal 3 2 4 3 5 2 2" xfId="22796" xr:uid="{00000000-0005-0000-0000-0000F1580000}"/>
    <cellStyle name="Normal 3 2 4 3 5 2 2 2" xfId="22797" xr:uid="{00000000-0005-0000-0000-0000F2580000}"/>
    <cellStyle name="Normal 3 2 4 3 5 2 3" xfId="22798" xr:uid="{00000000-0005-0000-0000-0000F3580000}"/>
    <cellStyle name="Normal 3 2 4 3 5 3" xfId="22799" xr:uid="{00000000-0005-0000-0000-0000F4580000}"/>
    <cellStyle name="Normal 3 2 4 3 5 3 2" xfId="22800" xr:uid="{00000000-0005-0000-0000-0000F5580000}"/>
    <cellStyle name="Normal 3 2 4 3 5 4" xfId="22801" xr:uid="{00000000-0005-0000-0000-0000F6580000}"/>
    <cellStyle name="Normal 3 2 4 3 6" xfId="22802" xr:uid="{00000000-0005-0000-0000-0000F7580000}"/>
    <cellStyle name="Normal 3 2 4 3 6 2" xfId="22803" xr:uid="{00000000-0005-0000-0000-0000F8580000}"/>
    <cellStyle name="Normal 3 2 4 3 6 2 2" xfId="22804" xr:uid="{00000000-0005-0000-0000-0000F9580000}"/>
    <cellStyle name="Normal 3 2 4 3 6 2 2 2" xfId="22805" xr:uid="{00000000-0005-0000-0000-0000FA580000}"/>
    <cellStyle name="Normal 3 2 4 3 6 2 3" xfId="22806" xr:uid="{00000000-0005-0000-0000-0000FB580000}"/>
    <cellStyle name="Normal 3 2 4 3 6 3" xfId="22807" xr:uid="{00000000-0005-0000-0000-0000FC580000}"/>
    <cellStyle name="Normal 3 2 4 3 6 3 2" xfId="22808" xr:uid="{00000000-0005-0000-0000-0000FD580000}"/>
    <cellStyle name="Normal 3 2 4 3 6 4" xfId="22809" xr:uid="{00000000-0005-0000-0000-0000FE580000}"/>
    <cellStyle name="Normal 3 2 4 3 7" xfId="22810" xr:uid="{00000000-0005-0000-0000-0000FF580000}"/>
    <cellStyle name="Normal 3 2 4 3 7 2" xfId="22811" xr:uid="{00000000-0005-0000-0000-000000590000}"/>
    <cellStyle name="Normal 3 2 4 3 7 2 2" xfId="22812" xr:uid="{00000000-0005-0000-0000-000001590000}"/>
    <cellStyle name="Normal 3 2 4 3 7 3" xfId="22813" xr:uid="{00000000-0005-0000-0000-000002590000}"/>
    <cellStyle name="Normal 3 2 4 3 8" xfId="22814" xr:uid="{00000000-0005-0000-0000-000003590000}"/>
    <cellStyle name="Normal 3 2 4 3 8 2" xfId="22815" xr:uid="{00000000-0005-0000-0000-000004590000}"/>
    <cellStyle name="Normal 3 2 4 3 9" xfId="22816" xr:uid="{00000000-0005-0000-0000-000005590000}"/>
    <cellStyle name="Normal 3 2 4 3 9 2" xfId="22817" xr:uid="{00000000-0005-0000-0000-000006590000}"/>
    <cellStyle name="Normal 3 2 4 4" xfId="22818" xr:uid="{00000000-0005-0000-0000-000007590000}"/>
    <cellStyle name="Normal 3 2 4 4 10" xfId="22819" xr:uid="{00000000-0005-0000-0000-000008590000}"/>
    <cellStyle name="Normal 3 2 4 4 2" xfId="22820" xr:uid="{00000000-0005-0000-0000-000009590000}"/>
    <cellStyle name="Normal 3 2 4 4 2 2" xfId="22821" xr:uid="{00000000-0005-0000-0000-00000A590000}"/>
    <cellStyle name="Normal 3 2 4 4 2 2 2" xfId="22822" xr:uid="{00000000-0005-0000-0000-00000B590000}"/>
    <cellStyle name="Normal 3 2 4 4 2 2 2 2" xfId="22823" xr:uid="{00000000-0005-0000-0000-00000C590000}"/>
    <cellStyle name="Normal 3 2 4 4 2 2 2 2 2" xfId="22824" xr:uid="{00000000-0005-0000-0000-00000D590000}"/>
    <cellStyle name="Normal 3 2 4 4 2 2 2 2 2 2" xfId="22825" xr:uid="{00000000-0005-0000-0000-00000E590000}"/>
    <cellStyle name="Normal 3 2 4 4 2 2 2 2 2 2 2" xfId="22826" xr:uid="{00000000-0005-0000-0000-00000F590000}"/>
    <cellStyle name="Normal 3 2 4 4 2 2 2 2 2 3" xfId="22827" xr:uid="{00000000-0005-0000-0000-000010590000}"/>
    <cellStyle name="Normal 3 2 4 4 2 2 2 2 3" xfId="22828" xr:uid="{00000000-0005-0000-0000-000011590000}"/>
    <cellStyle name="Normal 3 2 4 4 2 2 2 2 3 2" xfId="22829" xr:uid="{00000000-0005-0000-0000-000012590000}"/>
    <cellStyle name="Normal 3 2 4 4 2 2 2 2 4" xfId="22830" xr:uid="{00000000-0005-0000-0000-000013590000}"/>
    <cellStyle name="Normal 3 2 4 4 2 2 2 3" xfId="22831" xr:uid="{00000000-0005-0000-0000-000014590000}"/>
    <cellStyle name="Normal 3 2 4 4 2 2 2 3 2" xfId="22832" xr:uid="{00000000-0005-0000-0000-000015590000}"/>
    <cellStyle name="Normal 3 2 4 4 2 2 2 3 2 2" xfId="22833" xr:uid="{00000000-0005-0000-0000-000016590000}"/>
    <cellStyle name="Normal 3 2 4 4 2 2 2 3 3" xfId="22834" xr:uid="{00000000-0005-0000-0000-000017590000}"/>
    <cellStyle name="Normal 3 2 4 4 2 2 2 4" xfId="22835" xr:uid="{00000000-0005-0000-0000-000018590000}"/>
    <cellStyle name="Normal 3 2 4 4 2 2 2 4 2" xfId="22836" xr:uid="{00000000-0005-0000-0000-000019590000}"/>
    <cellStyle name="Normal 3 2 4 4 2 2 2 5" xfId="22837" xr:uid="{00000000-0005-0000-0000-00001A590000}"/>
    <cellStyle name="Normal 3 2 4 4 2 2 3" xfId="22838" xr:uid="{00000000-0005-0000-0000-00001B590000}"/>
    <cellStyle name="Normal 3 2 4 4 2 2 3 2" xfId="22839" xr:uid="{00000000-0005-0000-0000-00001C590000}"/>
    <cellStyle name="Normal 3 2 4 4 2 2 3 2 2" xfId="22840" xr:uid="{00000000-0005-0000-0000-00001D590000}"/>
    <cellStyle name="Normal 3 2 4 4 2 2 3 2 2 2" xfId="22841" xr:uid="{00000000-0005-0000-0000-00001E590000}"/>
    <cellStyle name="Normal 3 2 4 4 2 2 3 2 3" xfId="22842" xr:uid="{00000000-0005-0000-0000-00001F590000}"/>
    <cellStyle name="Normal 3 2 4 4 2 2 3 3" xfId="22843" xr:uid="{00000000-0005-0000-0000-000020590000}"/>
    <cellStyle name="Normal 3 2 4 4 2 2 3 3 2" xfId="22844" xr:uid="{00000000-0005-0000-0000-000021590000}"/>
    <cellStyle name="Normal 3 2 4 4 2 2 3 4" xfId="22845" xr:uid="{00000000-0005-0000-0000-000022590000}"/>
    <cellStyle name="Normal 3 2 4 4 2 2 4" xfId="22846" xr:uid="{00000000-0005-0000-0000-000023590000}"/>
    <cellStyle name="Normal 3 2 4 4 2 2 4 2" xfId="22847" xr:uid="{00000000-0005-0000-0000-000024590000}"/>
    <cellStyle name="Normal 3 2 4 4 2 2 4 2 2" xfId="22848" xr:uid="{00000000-0005-0000-0000-000025590000}"/>
    <cellStyle name="Normal 3 2 4 4 2 2 4 2 2 2" xfId="22849" xr:uid="{00000000-0005-0000-0000-000026590000}"/>
    <cellStyle name="Normal 3 2 4 4 2 2 4 2 3" xfId="22850" xr:uid="{00000000-0005-0000-0000-000027590000}"/>
    <cellStyle name="Normal 3 2 4 4 2 2 4 3" xfId="22851" xr:uid="{00000000-0005-0000-0000-000028590000}"/>
    <cellStyle name="Normal 3 2 4 4 2 2 4 3 2" xfId="22852" xr:uid="{00000000-0005-0000-0000-000029590000}"/>
    <cellStyle name="Normal 3 2 4 4 2 2 4 4" xfId="22853" xr:uid="{00000000-0005-0000-0000-00002A590000}"/>
    <cellStyle name="Normal 3 2 4 4 2 2 5" xfId="22854" xr:uid="{00000000-0005-0000-0000-00002B590000}"/>
    <cellStyle name="Normal 3 2 4 4 2 2 5 2" xfId="22855" xr:uid="{00000000-0005-0000-0000-00002C590000}"/>
    <cellStyle name="Normal 3 2 4 4 2 2 5 2 2" xfId="22856" xr:uid="{00000000-0005-0000-0000-00002D590000}"/>
    <cellStyle name="Normal 3 2 4 4 2 2 5 3" xfId="22857" xr:uid="{00000000-0005-0000-0000-00002E590000}"/>
    <cellStyle name="Normal 3 2 4 4 2 2 6" xfId="22858" xr:uid="{00000000-0005-0000-0000-00002F590000}"/>
    <cellStyle name="Normal 3 2 4 4 2 2 6 2" xfId="22859" xr:uid="{00000000-0005-0000-0000-000030590000}"/>
    <cellStyle name="Normal 3 2 4 4 2 2 7" xfId="22860" xr:uid="{00000000-0005-0000-0000-000031590000}"/>
    <cellStyle name="Normal 3 2 4 4 2 2 7 2" xfId="22861" xr:uid="{00000000-0005-0000-0000-000032590000}"/>
    <cellStyle name="Normal 3 2 4 4 2 2 8" xfId="22862" xr:uid="{00000000-0005-0000-0000-000033590000}"/>
    <cellStyle name="Normal 3 2 4 4 2 3" xfId="22863" xr:uid="{00000000-0005-0000-0000-000034590000}"/>
    <cellStyle name="Normal 3 2 4 4 2 3 2" xfId="22864" xr:uid="{00000000-0005-0000-0000-000035590000}"/>
    <cellStyle name="Normal 3 2 4 4 2 3 2 2" xfId="22865" xr:uid="{00000000-0005-0000-0000-000036590000}"/>
    <cellStyle name="Normal 3 2 4 4 2 3 2 2 2" xfId="22866" xr:uid="{00000000-0005-0000-0000-000037590000}"/>
    <cellStyle name="Normal 3 2 4 4 2 3 2 2 2 2" xfId="22867" xr:uid="{00000000-0005-0000-0000-000038590000}"/>
    <cellStyle name="Normal 3 2 4 4 2 3 2 2 3" xfId="22868" xr:uid="{00000000-0005-0000-0000-000039590000}"/>
    <cellStyle name="Normal 3 2 4 4 2 3 2 3" xfId="22869" xr:uid="{00000000-0005-0000-0000-00003A590000}"/>
    <cellStyle name="Normal 3 2 4 4 2 3 2 3 2" xfId="22870" xr:uid="{00000000-0005-0000-0000-00003B590000}"/>
    <cellStyle name="Normal 3 2 4 4 2 3 2 4" xfId="22871" xr:uid="{00000000-0005-0000-0000-00003C590000}"/>
    <cellStyle name="Normal 3 2 4 4 2 3 3" xfId="22872" xr:uid="{00000000-0005-0000-0000-00003D590000}"/>
    <cellStyle name="Normal 3 2 4 4 2 3 3 2" xfId="22873" xr:uid="{00000000-0005-0000-0000-00003E590000}"/>
    <cellStyle name="Normal 3 2 4 4 2 3 3 2 2" xfId="22874" xr:uid="{00000000-0005-0000-0000-00003F590000}"/>
    <cellStyle name="Normal 3 2 4 4 2 3 3 3" xfId="22875" xr:uid="{00000000-0005-0000-0000-000040590000}"/>
    <cellStyle name="Normal 3 2 4 4 2 3 4" xfId="22876" xr:uid="{00000000-0005-0000-0000-000041590000}"/>
    <cellStyle name="Normal 3 2 4 4 2 3 4 2" xfId="22877" xr:uid="{00000000-0005-0000-0000-000042590000}"/>
    <cellStyle name="Normal 3 2 4 4 2 3 5" xfId="22878" xr:uid="{00000000-0005-0000-0000-000043590000}"/>
    <cellStyle name="Normal 3 2 4 4 2 4" xfId="22879" xr:uid="{00000000-0005-0000-0000-000044590000}"/>
    <cellStyle name="Normal 3 2 4 4 2 4 2" xfId="22880" xr:uid="{00000000-0005-0000-0000-000045590000}"/>
    <cellStyle name="Normal 3 2 4 4 2 4 2 2" xfId="22881" xr:uid="{00000000-0005-0000-0000-000046590000}"/>
    <cellStyle name="Normal 3 2 4 4 2 4 2 2 2" xfId="22882" xr:uid="{00000000-0005-0000-0000-000047590000}"/>
    <cellStyle name="Normal 3 2 4 4 2 4 2 3" xfId="22883" xr:uid="{00000000-0005-0000-0000-000048590000}"/>
    <cellStyle name="Normal 3 2 4 4 2 4 3" xfId="22884" xr:uid="{00000000-0005-0000-0000-000049590000}"/>
    <cellStyle name="Normal 3 2 4 4 2 4 3 2" xfId="22885" xr:uid="{00000000-0005-0000-0000-00004A590000}"/>
    <cellStyle name="Normal 3 2 4 4 2 4 4" xfId="22886" xr:uid="{00000000-0005-0000-0000-00004B590000}"/>
    <cellStyle name="Normal 3 2 4 4 2 5" xfId="22887" xr:uid="{00000000-0005-0000-0000-00004C590000}"/>
    <cellStyle name="Normal 3 2 4 4 2 5 2" xfId="22888" xr:uid="{00000000-0005-0000-0000-00004D590000}"/>
    <cellStyle name="Normal 3 2 4 4 2 5 2 2" xfId="22889" xr:uid="{00000000-0005-0000-0000-00004E590000}"/>
    <cellStyle name="Normal 3 2 4 4 2 5 2 2 2" xfId="22890" xr:uid="{00000000-0005-0000-0000-00004F590000}"/>
    <cellStyle name="Normal 3 2 4 4 2 5 2 3" xfId="22891" xr:uid="{00000000-0005-0000-0000-000050590000}"/>
    <cellStyle name="Normal 3 2 4 4 2 5 3" xfId="22892" xr:uid="{00000000-0005-0000-0000-000051590000}"/>
    <cellStyle name="Normal 3 2 4 4 2 5 3 2" xfId="22893" xr:uid="{00000000-0005-0000-0000-000052590000}"/>
    <cellStyle name="Normal 3 2 4 4 2 5 4" xfId="22894" xr:uid="{00000000-0005-0000-0000-000053590000}"/>
    <cellStyle name="Normal 3 2 4 4 2 6" xfId="22895" xr:uid="{00000000-0005-0000-0000-000054590000}"/>
    <cellStyle name="Normal 3 2 4 4 2 6 2" xfId="22896" xr:uid="{00000000-0005-0000-0000-000055590000}"/>
    <cellStyle name="Normal 3 2 4 4 2 6 2 2" xfId="22897" xr:uid="{00000000-0005-0000-0000-000056590000}"/>
    <cellStyle name="Normal 3 2 4 4 2 6 3" xfId="22898" xr:uid="{00000000-0005-0000-0000-000057590000}"/>
    <cellStyle name="Normal 3 2 4 4 2 7" xfId="22899" xr:uid="{00000000-0005-0000-0000-000058590000}"/>
    <cellStyle name="Normal 3 2 4 4 2 7 2" xfId="22900" xr:uid="{00000000-0005-0000-0000-000059590000}"/>
    <cellStyle name="Normal 3 2 4 4 2 8" xfId="22901" xr:uid="{00000000-0005-0000-0000-00005A590000}"/>
    <cellStyle name="Normal 3 2 4 4 2 8 2" xfId="22902" xr:uid="{00000000-0005-0000-0000-00005B590000}"/>
    <cellStyle name="Normal 3 2 4 4 2 9" xfId="22903" xr:uid="{00000000-0005-0000-0000-00005C590000}"/>
    <cellStyle name="Normal 3 2 4 4 3" xfId="22904" xr:uid="{00000000-0005-0000-0000-00005D590000}"/>
    <cellStyle name="Normal 3 2 4 4 3 2" xfId="22905" xr:uid="{00000000-0005-0000-0000-00005E590000}"/>
    <cellStyle name="Normal 3 2 4 4 3 2 2" xfId="22906" xr:uid="{00000000-0005-0000-0000-00005F590000}"/>
    <cellStyle name="Normal 3 2 4 4 3 2 2 2" xfId="22907" xr:uid="{00000000-0005-0000-0000-000060590000}"/>
    <cellStyle name="Normal 3 2 4 4 3 2 2 2 2" xfId="22908" xr:uid="{00000000-0005-0000-0000-000061590000}"/>
    <cellStyle name="Normal 3 2 4 4 3 2 2 2 2 2" xfId="22909" xr:uid="{00000000-0005-0000-0000-000062590000}"/>
    <cellStyle name="Normal 3 2 4 4 3 2 2 2 3" xfId="22910" xr:uid="{00000000-0005-0000-0000-000063590000}"/>
    <cellStyle name="Normal 3 2 4 4 3 2 2 3" xfId="22911" xr:uid="{00000000-0005-0000-0000-000064590000}"/>
    <cellStyle name="Normal 3 2 4 4 3 2 2 3 2" xfId="22912" xr:uid="{00000000-0005-0000-0000-000065590000}"/>
    <cellStyle name="Normal 3 2 4 4 3 2 2 4" xfId="22913" xr:uid="{00000000-0005-0000-0000-000066590000}"/>
    <cellStyle name="Normal 3 2 4 4 3 2 3" xfId="22914" xr:uid="{00000000-0005-0000-0000-000067590000}"/>
    <cellStyle name="Normal 3 2 4 4 3 2 3 2" xfId="22915" xr:uid="{00000000-0005-0000-0000-000068590000}"/>
    <cellStyle name="Normal 3 2 4 4 3 2 3 2 2" xfId="22916" xr:uid="{00000000-0005-0000-0000-000069590000}"/>
    <cellStyle name="Normal 3 2 4 4 3 2 3 3" xfId="22917" xr:uid="{00000000-0005-0000-0000-00006A590000}"/>
    <cellStyle name="Normal 3 2 4 4 3 2 4" xfId="22918" xr:uid="{00000000-0005-0000-0000-00006B590000}"/>
    <cellStyle name="Normal 3 2 4 4 3 2 4 2" xfId="22919" xr:uid="{00000000-0005-0000-0000-00006C590000}"/>
    <cellStyle name="Normal 3 2 4 4 3 2 5" xfId="22920" xr:uid="{00000000-0005-0000-0000-00006D590000}"/>
    <cellStyle name="Normal 3 2 4 4 3 3" xfId="22921" xr:uid="{00000000-0005-0000-0000-00006E590000}"/>
    <cellStyle name="Normal 3 2 4 4 3 3 2" xfId="22922" xr:uid="{00000000-0005-0000-0000-00006F590000}"/>
    <cellStyle name="Normal 3 2 4 4 3 3 2 2" xfId="22923" xr:uid="{00000000-0005-0000-0000-000070590000}"/>
    <cellStyle name="Normal 3 2 4 4 3 3 2 2 2" xfId="22924" xr:uid="{00000000-0005-0000-0000-000071590000}"/>
    <cellStyle name="Normal 3 2 4 4 3 3 2 3" xfId="22925" xr:uid="{00000000-0005-0000-0000-000072590000}"/>
    <cellStyle name="Normal 3 2 4 4 3 3 3" xfId="22926" xr:uid="{00000000-0005-0000-0000-000073590000}"/>
    <cellStyle name="Normal 3 2 4 4 3 3 3 2" xfId="22927" xr:uid="{00000000-0005-0000-0000-000074590000}"/>
    <cellStyle name="Normal 3 2 4 4 3 3 4" xfId="22928" xr:uid="{00000000-0005-0000-0000-000075590000}"/>
    <cellStyle name="Normal 3 2 4 4 3 4" xfId="22929" xr:uid="{00000000-0005-0000-0000-000076590000}"/>
    <cellStyle name="Normal 3 2 4 4 3 4 2" xfId="22930" xr:uid="{00000000-0005-0000-0000-000077590000}"/>
    <cellStyle name="Normal 3 2 4 4 3 4 2 2" xfId="22931" xr:uid="{00000000-0005-0000-0000-000078590000}"/>
    <cellStyle name="Normal 3 2 4 4 3 4 2 2 2" xfId="22932" xr:uid="{00000000-0005-0000-0000-000079590000}"/>
    <cellStyle name="Normal 3 2 4 4 3 4 2 3" xfId="22933" xr:uid="{00000000-0005-0000-0000-00007A590000}"/>
    <cellStyle name="Normal 3 2 4 4 3 4 3" xfId="22934" xr:uid="{00000000-0005-0000-0000-00007B590000}"/>
    <cellStyle name="Normal 3 2 4 4 3 4 3 2" xfId="22935" xr:uid="{00000000-0005-0000-0000-00007C590000}"/>
    <cellStyle name="Normal 3 2 4 4 3 4 4" xfId="22936" xr:uid="{00000000-0005-0000-0000-00007D590000}"/>
    <cellStyle name="Normal 3 2 4 4 3 5" xfId="22937" xr:uid="{00000000-0005-0000-0000-00007E590000}"/>
    <cellStyle name="Normal 3 2 4 4 3 5 2" xfId="22938" xr:uid="{00000000-0005-0000-0000-00007F590000}"/>
    <cellStyle name="Normal 3 2 4 4 3 5 2 2" xfId="22939" xr:uid="{00000000-0005-0000-0000-000080590000}"/>
    <cellStyle name="Normal 3 2 4 4 3 5 3" xfId="22940" xr:uid="{00000000-0005-0000-0000-000081590000}"/>
    <cellStyle name="Normal 3 2 4 4 3 6" xfId="22941" xr:uid="{00000000-0005-0000-0000-000082590000}"/>
    <cellStyle name="Normal 3 2 4 4 3 6 2" xfId="22942" xr:uid="{00000000-0005-0000-0000-000083590000}"/>
    <cellStyle name="Normal 3 2 4 4 3 7" xfId="22943" xr:uid="{00000000-0005-0000-0000-000084590000}"/>
    <cellStyle name="Normal 3 2 4 4 3 7 2" xfId="22944" xr:uid="{00000000-0005-0000-0000-000085590000}"/>
    <cellStyle name="Normal 3 2 4 4 3 8" xfId="22945" xr:uid="{00000000-0005-0000-0000-000086590000}"/>
    <cellStyle name="Normal 3 2 4 4 4" xfId="22946" xr:uid="{00000000-0005-0000-0000-000087590000}"/>
    <cellStyle name="Normal 3 2 4 4 4 2" xfId="22947" xr:uid="{00000000-0005-0000-0000-000088590000}"/>
    <cellStyle name="Normal 3 2 4 4 4 2 2" xfId="22948" xr:uid="{00000000-0005-0000-0000-000089590000}"/>
    <cellStyle name="Normal 3 2 4 4 4 2 2 2" xfId="22949" xr:uid="{00000000-0005-0000-0000-00008A590000}"/>
    <cellStyle name="Normal 3 2 4 4 4 2 2 2 2" xfId="22950" xr:uid="{00000000-0005-0000-0000-00008B590000}"/>
    <cellStyle name="Normal 3 2 4 4 4 2 2 3" xfId="22951" xr:uid="{00000000-0005-0000-0000-00008C590000}"/>
    <cellStyle name="Normal 3 2 4 4 4 2 3" xfId="22952" xr:uid="{00000000-0005-0000-0000-00008D590000}"/>
    <cellStyle name="Normal 3 2 4 4 4 2 3 2" xfId="22953" xr:uid="{00000000-0005-0000-0000-00008E590000}"/>
    <cellStyle name="Normal 3 2 4 4 4 2 4" xfId="22954" xr:uid="{00000000-0005-0000-0000-00008F590000}"/>
    <cellStyle name="Normal 3 2 4 4 4 3" xfId="22955" xr:uid="{00000000-0005-0000-0000-000090590000}"/>
    <cellStyle name="Normal 3 2 4 4 4 3 2" xfId="22956" xr:uid="{00000000-0005-0000-0000-000091590000}"/>
    <cellStyle name="Normal 3 2 4 4 4 3 2 2" xfId="22957" xr:uid="{00000000-0005-0000-0000-000092590000}"/>
    <cellStyle name="Normal 3 2 4 4 4 3 3" xfId="22958" xr:uid="{00000000-0005-0000-0000-000093590000}"/>
    <cellStyle name="Normal 3 2 4 4 4 4" xfId="22959" xr:uid="{00000000-0005-0000-0000-000094590000}"/>
    <cellStyle name="Normal 3 2 4 4 4 4 2" xfId="22960" xr:uid="{00000000-0005-0000-0000-000095590000}"/>
    <cellStyle name="Normal 3 2 4 4 4 5" xfId="22961" xr:uid="{00000000-0005-0000-0000-000096590000}"/>
    <cellStyle name="Normal 3 2 4 4 5" xfId="22962" xr:uid="{00000000-0005-0000-0000-000097590000}"/>
    <cellStyle name="Normal 3 2 4 4 5 2" xfId="22963" xr:uid="{00000000-0005-0000-0000-000098590000}"/>
    <cellStyle name="Normal 3 2 4 4 5 2 2" xfId="22964" xr:uid="{00000000-0005-0000-0000-000099590000}"/>
    <cellStyle name="Normal 3 2 4 4 5 2 2 2" xfId="22965" xr:uid="{00000000-0005-0000-0000-00009A590000}"/>
    <cellStyle name="Normal 3 2 4 4 5 2 3" xfId="22966" xr:uid="{00000000-0005-0000-0000-00009B590000}"/>
    <cellStyle name="Normal 3 2 4 4 5 3" xfId="22967" xr:uid="{00000000-0005-0000-0000-00009C590000}"/>
    <cellStyle name="Normal 3 2 4 4 5 3 2" xfId="22968" xr:uid="{00000000-0005-0000-0000-00009D590000}"/>
    <cellStyle name="Normal 3 2 4 4 5 4" xfId="22969" xr:uid="{00000000-0005-0000-0000-00009E590000}"/>
    <cellStyle name="Normal 3 2 4 4 6" xfId="22970" xr:uid="{00000000-0005-0000-0000-00009F590000}"/>
    <cellStyle name="Normal 3 2 4 4 6 2" xfId="22971" xr:uid="{00000000-0005-0000-0000-0000A0590000}"/>
    <cellStyle name="Normal 3 2 4 4 6 2 2" xfId="22972" xr:uid="{00000000-0005-0000-0000-0000A1590000}"/>
    <cellStyle name="Normal 3 2 4 4 6 2 2 2" xfId="22973" xr:uid="{00000000-0005-0000-0000-0000A2590000}"/>
    <cellStyle name="Normal 3 2 4 4 6 2 3" xfId="22974" xr:uid="{00000000-0005-0000-0000-0000A3590000}"/>
    <cellStyle name="Normal 3 2 4 4 6 3" xfId="22975" xr:uid="{00000000-0005-0000-0000-0000A4590000}"/>
    <cellStyle name="Normal 3 2 4 4 6 3 2" xfId="22976" xr:uid="{00000000-0005-0000-0000-0000A5590000}"/>
    <cellStyle name="Normal 3 2 4 4 6 4" xfId="22977" xr:uid="{00000000-0005-0000-0000-0000A6590000}"/>
    <cellStyle name="Normal 3 2 4 4 7" xfId="22978" xr:uid="{00000000-0005-0000-0000-0000A7590000}"/>
    <cellStyle name="Normal 3 2 4 4 7 2" xfId="22979" xr:uid="{00000000-0005-0000-0000-0000A8590000}"/>
    <cellStyle name="Normal 3 2 4 4 7 2 2" xfId="22980" xr:uid="{00000000-0005-0000-0000-0000A9590000}"/>
    <cellStyle name="Normal 3 2 4 4 7 3" xfId="22981" xr:uid="{00000000-0005-0000-0000-0000AA590000}"/>
    <cellStyle name="Normal 3 2 4 4 8" xfId="22982" xr:uid="{00000000-0005-0000-0000-0000AB590000}"/>
    <cellStyle name="Normal 3 2 4 4 8 2" xfId="22983" xr:uid="{00000000-0005-0000-0000-0000AC590000}"/>
    <cellStyle name="Normal 3 2 4 4 9" xfId="22984" xr:uid="{00000000-0005-0000-0000-0000AD590000}"/>
    <cellStyle name="Normal 3 2 4 4 9 2" xfId="22985" xr:uid="{00000000-0005-0000-0000-0000AE590000}"/>
    <cellStyle name="Normal 3 2 4 5" xfId="22986" xr:uid="{00000000-0005-0000-0000-0000AF590000}"/>
    <cellStyle name="Normal 3 2 4 5 10" xfId="22987" xr:uid="{00000000-0005-0000-0000-0000B0590000}"/>
    <cellStyle name="Normal 3 2 4 5 2" xfId="22988" xr:uid="{00000000-0005-0000-0000-0000B1590000}"/>
    <cellStyle name="Normal 3 2 4 5 2 2" xfId="22989" xr:uid="{00000000-0005-0000-0000-0000B2590000}"/>
    <cellStyle name="Normal 3 2 4 5 2 2 2" xfId="22990" xr:uid="{00000000-0005-0000-0000-0000B3590000}"/>
    <cellStyle name="Normal 3 2 4 5 2 2 2 2" xfId="22991" xr:uid="{00000000-0005-0000-0000-0000B4590000}"/>
    <cellStyle name="Normal 3 2 4 5 2 2 2 2 2" xfId="22992" xr:uid="{00000000-0005-0000-0000-0000B5590000}"/>
    <cellStyle name="Normal 3 2 4 5 2 2 2 2 2 2" xfId="22993" xr:uid="{00000000-0005-0000-0000-0000B6590000}"/>
    <cellStyle name="Normal 3 2 4 5 2 2 2 2 2 2 2" xfId="22994" xr:uid="{00000000-0005-0000-0000-0000B7590000}"/>
    <cellStyle name="Normal 3 2 4 5 2 2 2 2 2 3" xfId="22995" xr:uid="{00000000-0005-0000-0000-0000B8590000}"/>
    <cellStyle name="Normal 3 2 4 5 2 2 2 2 3" xfId="22996" xr:uid="{00000000-0005-0000-0000-0000B9590000}"/>
    <cellStyle name="Normal 3 2 4 5 2 2 2 2 3 2" xfId="22997" xr:uid="{00000000-0005-0000-0000-0000BA590000}"/>
    <cellStyle name="Normal 3 2 4 5 2 2 2 2 4" xfId="22998" xr:uid="{00000000-0005-0000-0000-0000BB590000}"/>
    <cellStyle name="Normal 3 2 4 5 2 2 2 3" xfId="22999" xr:uid="{00000000-0005-0000-0000-0000BC590000}"/>
    <cellStyle name="Normal 3 2 4 5 2 2 2 3 2" xfId="23000" xr:uid="{00000000-0005-0000-0000-0000BD590000}"/>
    <cellStyle name="Normal 3 2 4 5 2 2 2 3 2 2" xfId="23001" xr:uid="{00000000-0005-0000-0000-0000BE590000}"/>
    <cellStyle name="Normal 3 2 4 5 2 2 2 3 3" xfId="23002" xr:uid="{00000000-0005-0000-0000-0000BF590000}"/>
    <cellStyle name="Normal 3 2 4 5 2 2 2 4" xfId="23003" xr:uid="{00000000-0005-0000-0000-0000C0590000}"/>
    <cellStyle name="Normal 3 2 4 5 2 2 2 4 2" xfId="23004" xr:uid="{00000000-0005-0000-0000-0000C1590000}"/>
    <cellStyle name="Normal 3 2 4 5 2 2 2 5" xfId="23005" xr:uid="{00000000-0005-0000-0000-0000C2590000}"/>
    <cellStyle name="Normal 3 2 4 5 2 2 3" xfId="23006" xr:uid="{00000000-0005-0000-0000-0000C3590000}"/>
    <cellStyle name="Normal 3 2 4 5 2 2 3 2" xfId="23007" xr:uid="{00000000-0005-0000-0000-0000C4590000}"/>
    <cellStyle name="Normal 3 2 4 5 2 2 3 2 2" xfId="23008" xr:uid="{00000000-0005-0000-0000-0000C5590000}"/>
    <cellStyle name="Normal 3 2 4 5 2 2 3 2 2 2" xfId="23009" xr:uid="{00000000-0005-0000-0000-0000C6590000}"/>
    <cellStyle name="Normal 3 2 4 5 2 2 3 2 3" xfId="23010" xr:uid="{00000000-0005-0000-0000-0000C7590000}"/>
    <cellStyle name="Normal 3 2 4 5 2 2 3 3" xfId="23011" xr:uid="{00000000-0005-0000-0000-0000C8590000}"/>
    <cellStyle name="Normal 3 2 4 5 2 2 3 3 2" xfId="23012" xr:uid="{00000000-0005-0000-0000-0000C9590000}"/>
    <cellStyle name="Normal 3 2 4 5 2 2 3 4" xfId="23013" xr:uid="{00000000-0005-0000-0000-0000CA590000}"/>
    <cellStyle name="Normal 3 2 4 5 2 2 4" xfId="23014" xr:uid="{00000000-0005-0000-0000-0000CB590000}"/>
    <cellStyle name="Normal 3 2 4 5 2 2 4 2" xfId="23015" xr:uid="{00000000-0005-0000-0000-0000CC590000}"/>
    <cellStyle name="Normal 3 2 4 5 2 2 4 2 2" xfId="23016" xr:uid="{00000000-0005-0000-0000-0000CD590000}"/>
    <cellStyle name="Normal 3 2 4 5 2 2 4 2 2 2" xfId="23017" xr:uid="{00000000-0005-0000-0000-0000CE590000}"/>
    <cellStyle name="Normal 3 2 4 5 2 2 4 2 3" xfId="23018" xr:uid="{00000000-0005-0000-0000-0000CF590000}"/>
    <cellStyle name="Normal 3 2 4 5 2 2 4 3" xfId="23019" xr:uid="{00000000-0005-0000-0000-0000D0590000}"/>
    <cellStyle name="Normal 3 2 4 5 2 2 4 3 2" xfId="23020" xr:uid="{00000000-0005-0000-0000-0000D1590000}"/>
    <cellStyle name="Normal 3 2 4 5 2 2 4 4" xfId="23021" xr:uid="{00000000-0005-0000-0000-0000D2590000}"/>
    <cellStyle name="Normal 3 2 4 5 2 2 5" xfId="23022" xr:uid="{00000000-0005-0000-0000-0000D3590000}"/>
    <cellStyle name="Normal 3 2 4 5 2 2 5 2" xfId="23023" xr:uid="{00000000-0005-0000-0000-0000D4590000}"/>
    <cellStyle name="Normal 3 2 4 5 2 2 5 2 2" xfId="23024" xr:uid="{00000000-0005-0000-0000-0000D5590000}"/>
    <cellStyle name="Normal 3 2 4 5 2 2 5 3" xfId="23025" xr:uid="{00000000-0005-0000-0000-0000D6590000}"/>
    <cellStyle name="Normal 3 2 4 5 2 2 6" xfId="23026" xr:uid="{00000000-0005-0000-0000-0000D7590000}"/>
    <cellStyle name="Normal 3 2 4 5 2 2 6 2" xfId="23027" xr:uid="{00000000-0005-0000-0000-0000D8590000}"/>
    <cellStyle name="Normal 3 2 4 5 2 2 7" xfId="23028" xr:uid="{00000000-0005-0000-0000-0000D9590000}"/>
    <cellStyle name="Normal 3 2 4 5 2 2 7 2" xfId="23029" xr:uid="{00000000-0005-0000-0000-0000DA590000}"/>
    <cellStyle name="Normal 3 2 4 5 2 2 8" xfId="23030" xr:uid="{00000000-0005-0000-0000-0000DB590000}"/>
    <cellStyle name="Normal 3 2 4 5 2 3" xfId="23031" xr:uid="{00000000-0005-0000-0000-0000DC590000}"/>
    <cellStyle name="Normal 3 2 4 5 2 3 2" xfId="23032" xr:uid="{00000000-0005-0000-0000-0000DD590000}"/>
    <cellStyle name="Normal 3 2 4 5 2 3 2 2" xfId="23033" xr:uid="{00000000-0005-0000-0000-0000DE590000}"/>
    <cellStyle name="Normal 3 2 4 5 2 3 2 2 2" xfId="23034" xr:uid="{00000000-0005-0000-0000-0000DF590000}"/>
    <cellStyle name="Normal 3 2 4 5 2 3 2 2 2 2" xfId="23035" xr:uid="{00000000-0005-0000-0000-0000E0590000}"/>
    <cellStyle name="Normal 3 2 4 5 2 3 2 2 3" xfId="23036" xr:uid="{00000000-0005-0000-0000-0000E1590000}"/>
    <cellStyle name="Normal 3 2 4 5 2 3 2 3" xfId="23037" xr:uid="{00000000-0005-0000-0000-0000E2590000}"/>
    <cellStyle name="Normal 3 2 4 5 2 3 2 3 2" xfId="23038" xr:uid="{00000000-0005-0000-0000-0000E3590000}"/>
    <cellStyle name="Normal 3 2 4 5 2 3 2 4" xfId="23039" xr:uid="{00000000-0005-0000-0000-0000E4590000}"/>
    <cellStyle name="Normal 3 2 4 5 2 3 3" xfId="23040" xr:uid="{00000000-0005-0000-0000-0000E5590000}"/>
    <cellStyle name="Normal 3 2 4 5 2 3 3 2" xfId="23041" xr:uid="{00000000-0005-0000-0000-0000E6590000}"/>
    <cellStyle name="Normal 3 2 4 5 2 3 3 2 2" xfId="23042" xr:uid="{00000000-0005-0000-0000-0000E7590000}"/>
    <cellStyle name="Normal 3 2 4 5 2 3 3 3" xfId="23043" xr:uid="{00000000-0005-0000-0000-0000E8590000}"/>
    <cellStyle name="Normal 3 2 4 5 2 3 4" xfId="23044" xr:uid="{00000000-0005-0000-0000-0000E9590000}"/>
    <cellStyle name="Normal 3 2 4 5 2 3 4 2" xfId="23045" xr:uid="{00000000-0005-0000-0000-0000EA590000}"/>
    <cellStyle name="Normal 3 2 4 5 2 3 5" xfId="23046" xr:uid="{00000000-0005-0000-0000-0000EB590000}"/>
    <cellStyle name="Normal 3 2 4 5 2 4" xfId="23047" xr:uid="{00000000-0005-0000-0000-0000EC590000}"/>
    <cellStyle name="Normal 3 2 4 5 2 4 2" xfId="23048" xr:uid="{00000000-0005-0000-0000-0000ED590000}"/>
    <cellStyle name="Normal 3 2 4 5 2 4 2 2" xfId="23049" xr:uid="{00000000-0005-0000-0000-0000EE590000}"/>
    <cellStyle name="Normal 3 2 4 5 2 4 2 2 2" xfId="23050" xr:uid="{00000000-0005-0000-0000-0000EF590000}"/>
    <cellStyle name="Normal 3 2 4 5 2 4 2 3" xfId="23051" xr:uid="{00000000-0005-0000-0000-0000F0590000}"/>
    <cellStyle name="Normal 3 2 4 5 2 4 3" xfId="23052" xr:uid="{00000000-0005-0000-0000-0000F1590000}"/>
    <cellStyle name="Normal 3 2 4 5 2 4 3 2" xfId="23053" xr:uid="{00000000-0005-0000-0000-0000F2590000}"/>
    <cellStyle name="Normal 3 2 4 5 2 4 4" xfId="23054" xr:uid="{00000000-0005-0000-0000-0000F3590000}"/>
    <cellStyle name="Normal 3 2 4 5 2 5" xfId="23055" xr:uid="{00000000-0005-0000-0000-0000F4590000}"/>
    <cellStyle name="Normal 3 2 4 5 2 5 2" xfId="23056" xr:uid="{00000000-0005-0000-0000-0000F5590000}"/>
    <cellStyle name="Normal 3 2 4 5 2 5 2 2" xfId="23057" xr:uid="{00000000-0005-0000-0000-0000F6590000}"/>
    <cellStyle name="Normal 3 2 4 5 2 5 2 2 2" xfId="23058" xr:uid="{00000000-0005-0000-0000-0000F7590000}"/>
    <cellStyle name="Normal 3 2 4 5 2 5 2 3" xfId="23059" xr:uid="{00000000-0005-0000-0000-0000F8590000}"/>
    <cellStyle name="Normal 3 2 4 5 2 5 3" xfId="23060" xr:uid="{00000000-0005-0000-0000-0000F9590000}"/>
    <cellStyle name="Normal 3 2 4 5 2 5 3 2" xfId="23061" xr:uid="{00000000-0005-0000-0000-0000FA590000}"/>
    <cellStyle name="Normal 3 2 4 5 2 5 4" xfId="23062" xr:uid="{00000000-0005-0000-0000-0000FB590000}"/>
    <cellStyle name="Normal 3 2 4 5 2 6" xfId="23063" xr:uid="{00000000-0005-0000-0000-0000FC590000}"/>
    <cellStyle name="Normal 3 2 4 5 2 6 2" xfId="23064" xr:uid="{00000000-0005-0000-0000-0000FD590000}"/>
    <cellStyle name="Normal 3 2 4 5 2 6 2 2" xfId="23065" xr:uid="{00000000-0005-0000-0000-0000FE590000}"/>
    <cellStyle name="Normal 3 2 4 5 2 6 3" xfId="23066" xr:uid="{00000000-0005-0000-0000-0000FF590000}"/>
    <cellStyle name="Normal 3 2 4 5 2 7" xfId="23067" xr:uid="{00000000-0005-0000-0000-0000005A0000}"/>
    <cellStyle name="Normal 3 2 4 5 2 7 2" xfId="23068" xr:uid="{00000000-0005-0000-0000-0000015A0000}"/>
    <cellStyle name="Normal 3 2 4 5 2 8" xfId="23069" xr:uid="{00000000-0005-0000-0000-0000025A0000}"/>
    <cellStyle name="Normal 3 2 4 5 2 8 2" xfId="23070" xr:uid="{00000000-0005-0000-0000-0000035A0000}"/>
    <cellStyle name="Normal 3 2 4 5 2 9" xfId="23071" xr:uid="{00000000-0005-0000-0000-0000045A0000}"/>
    <cellStyle name="Normal 3 2 4 5 3" xfId="23072" xr:uid="{00000000-0005-0000-0000-0000055A0000}"/>
    <cellStyle name="Normal 3 2 4 5 3 2" xfId="23073" xr:uid="{00000000-0005-0000-0000-0000065A0000}"/>
    <cellStyle name="Normal 3 2 4 5 3 2 2" xfId="23074" xr:uid="{00000000-0005-0000-0000-0000075A0000}"/>
    <cellStyle name="Normal 3 2 4 5 3 2 2 2" xfId="23075" xr:uid="{00000000-0005-0000-0000-0000085A0000}"/>
    <cellStyle name="Normal 3 2 4 5 3 2 2 2 2" xfId="23076" xr:uid="{00000000-0005-0000-0000-0000095A0000}"/>
    <cellStyle name="Normal 3 2 4 5 3 2 2 2 2 2" xfId="23077" xr:uid="{00000000-0005-0000-0000-00000A5A0000}"/>
    <cellStyle name="Normal 3 2 4 5 3 2 2 2 3" xfId="23078" xr:uid="{00000000-0005-0000-0000-00000B5A0000}"/>
    <cellStyle name="Normal 3 2 4 5 3 2 2 3" xfId="23079" xr:uid="{00000000-0005-0000-0000-00000C5A0000}"/>
    <cellStyle name="Normal 3 2 4 5 3 2 2 3 2" xfId="23080" xr:uid="{00000000-0005-0000-0000-00000D5A0000}"/>
    <cellStyle name="Normal 3 2 4 5 3 2 2 4" xfId="23081" xr:uid="{00000000-0005-0000-0000-00000E5A0000}"/>
    <cellStyle name="Normal 3 2 4 5 3 2 3" xfId="23082" xr:uid="{00000000-0005-0000-0000-00000F5A0000}"/>
    <cellStyle name="Normal 3 2 4 5 3 2 3 2" xfId="23083" xr:uid="{00000000-0005-0000-0000-0000105A0000}"/>
    <cellStyle name="Normal 3 2 4 5 3 2 3 2 2" xfId="23084" xr:uid="{00000000-0005-0000-0000-0000115A0000}"/>
    <cellStyle name="Normal 3 2 4 5 3 2 3 3" xfId="23085" xr:uid="{00000000-0005-0000-0000-0000125A0000}"/>
    <cellStyle name="Normal 3 2 4 5 3 2 4" xfId="23086" xr:uid="{00000000-0005-0000-0000-0000135A0000}"/>
    <cellStyle name="Normal 3 2 4 5 3 2 4 2" xfId="23087" xr:uid="{00000000-0005-0000-0000-0000145A0000}"/>
    <cellStyle name="Normal 3 2 4 5 3 2 5" xfId="23088" xr:uid="{00000000-0005-0000-0000-0000155A0000}"/>
    <cellStyle name="Normal 3 2 4 5 3 3" xfId="23089" xr:uid="{00000000-0005-0000-0000-0000165A0000}"/>
    <cellStyle name="Normal 3 2 4 5 3 3 2" xfId="23090" xr:uid="{00000000-0005-0000-0000-0000175A0000}"/>
    <cellStyle name="Normal 3 2 4 5 3 3 2 2" xfId="23091" xr:uid="{00000000-0005-0000-0000-0000185A0000}"/>
    <cellStyle name="Normal 3 2 4 5 3 3 2 2 2" xfId="23092" xr:uid="{00000000-0005-0000-0000-0000195A0000}"/>
    <cellStyle name="Normal 3 2 4 5 3 3 2 3" xfId="23093" xr:uid="{00000000-0005-0000-0000-00001A5A0000}"/>
    <cellStyle name="Normal 3 2 4 5 3 3 3" xfId="23094" xr:uid="{00000000-0005-0000-0000-00001B5A0000}"/>
    <cellStyle name="Normal 3 2 4 5 3 3 3 2" xfId="23095" xr:uid="{00000000-0005-0000-0000-00001C5A0000}"/>
    <cellStyle name="Normal 3 2 4 5 3 3 4" xfId="23096" xr:uid="{00000000-0005-0000-0000-00001D5A0000}"/>
    <cellStyle name="Normal 3 2 4 5 3 4" xfId="23097" xr:uid="{00000000-0005-0000-0000-00001E5A0000}"/>
    <cellStyle name="Normal 3 2 4 5 3 4 2" xfId="23098" xr:uid="{00000000-0005-0000-0000-00001F5A0000}"/>
    <cellStyle name="Normal 3 2 4 5 3 4 2 2" xfId="23099" xr:uid="{00000000-0005-0000-0000-0000205A0000}"/>
    <cellStyle name="Normal 3 2 4 5 3 4 2 2 2" xfId="23100" xr:uid="{00000000-0005-0000-0000-0000215A0000}"/>
    <cellStyle name="Normal 3 2 4 5 3 4 2 3" xfId="23101" xr:uid="{00000000-0005-0000-0000-0000225A0000}"/>
    <cellStyle name="Normal 3 2 4 5 3 4 3" xfId="23102" xr:uid="{00000000-0005-0000-0000-0000235A0000}"/>
    <cellStyle name="Normal 3 2 4 5 3 4 3 2" xfId="23103" xr:uid="{00000000-0005-0000-0000-0000245A0000}"/>
    <cellStyle name="Normal 3 2 4 5 3 4 4" xfId="23104" xr:uid="{00000000-0005-0000-0000-0000255A0000}"/>
    <cellStyle name="Normal 3 2 4 5 3 5" xfId="23105" xr:uid="{00000000-0005-0000-0000-0000265A0000}"/>
    <cellStyle name="Normal 3 2 4 5 3 5 2" xfId="23106" xr:uid="{00000000-0005-0000-0000-0000275A0000}"/>
    <cellStyle name="Normal 3 2 4 5 3 5 2 2" xfId="23107" xr:uid="{00000000-0005-0000-0000-0000285A0000}"/>
    <cellStyle name="Normal 3 2 4 5 3 5 3" xfId="23108" xr:uid="{00000000-0005-0000-0000-0000295A0000}"/>
    <cellStyle name="Normal 3 2 4 5 3 6" xfId="23109" xr:uid="{00000000-0005-0000-0000-00002A5A0000}"/>
    <cellStyle name="Normal 3 2 4 5 3 6 2" xfId="23110" xr:uid="{00000000-0005-0000-0000-00002B5A0000}"/>
    <cellStyle name="Normal 3 2 4 5 3 7" xfId="23111" xr:uid="{00000000-0005-0000-0000-00002C5A0000}"/>
    <cellStyle name="Normal 3 2 4 5 3 7 2" xfId="23112" xr:uid="{00000000-0005-0000-0000-00002D5A0000}"/>
    <cellStyle name="Normal 3 2 4 5 3 8" xfId="23113" xr:uid="{00000000-0005-0000-0000-00002E5A0000}"/>
    <cellStyle name="Normal 3 2 4 5 4" xfId="23114" xr:uid="{00000000-0005-0000-0000-00002F5A0000}"/>
    <cellStyle name="Normal 3 2 4 5 4 2" xfId="23115" xr:uid="{00000000-0005-0000-0000-0000305A0000}"/>
    <cellStyle name="Normal 3 2 4 5 4 2 2" xfId="23116" xr:uid="{00000000-0005-0000-0000-0000315A0000}"/>
    <cellStyle name="Normal 3 2 4 5 4 2 2 2" xfId="23117" xr:uid="{00000000-0005-0000-0000-0000325A0000}"/>
    <cellStyle name="Normal 3 2 4 5 4 2 2 2 2" xfId="23118" xr:uid="{00000000-0005-0000-0000-0000335A0000}"/>
    <cellStyle name="Normal 3 2 4 5 4 2 2 3" xfId="23119" xr:uid="{00000000-0005-0000-0000-0000345A0000}"/>
    <cellStyle name="Normal 3 2 4 5 4 2 3" xfId="23120" xr:uid="{00000000-0005-0000-0000-0000355A0000}"/>
    <cellStyle name="Normal 3 2 4 5 4 2 3 2" xfId="23121" xr:uid="{00000000-0005-0000-0000-0000365A0000}"/>
    <cellStyle name="Normal 3 2 4 5 4 2 4" xfId="23122" xr:uid="{00000000-0005-0000-0000-0000375A0000}"/>
    <cellStyle name="Normal 3 2 4 5 4 3" xfId="23123" xr:uid="{00000000-0005-0000-0000-0000385A0000}"/>
    <cellStyle name="Normal 3 2 4 5 4 3 2" xfId="23124" xr:uid="{00000000-0005-0000-0000-0000395A0000}"/>
    <cellStyle name="Normal 3 2 4 5 4 3 2 2" xfId="23125" xr:uid="{00000000-0005-0000-0000-00003A5A0000}"/>
    <cellStyle name="Normal 3 2 4 5 4 3 3" xfId="23126" xr:uid="{00000000-0005-0000-0000-00003B5A0000}"/>
    <cellStyle name="Normal 3 2 4 5 4 4" xfId="23127" xr:uid="{00000000-0005-0000-0000-00003C5A0000}"/>
    <cellStyle name="Normal 3 2 4 5 4 4 2" xfId="23128" xr:uid="{00000000-0005-0000-0000-00003D5A0000}"/>
    <cellStyle name="Normal 3 2 4 5 4 5" xfId="23129" xr:uid="{00000000-0005-0000-0000-00003E5A0000}"/>
    <cellStyle name="Normal 3 2 4 5 5" xfId="23130" xr:uid="{00000000-0005-0000-0000-00003F5A0000}"/>
    <cellStyle name="Normal 3 2 4 5 5 2" xfId="23131" xr:uid="{00000000-0005-0000-0000-0000405A0000}"/>
    <cellStyle name="Normal 3 2 4 5 5 2 2" xfId="23132" xr:uid="{00000000-0005-0000-0000-0000415A0000}"/>
    <cellStyle name="Normal 3 2 4 5 5 2 2 2" xfId="23133" xr:uid="{00000000-0005-0000-0000-0000425A0000}"/>
    <cellStyle name="Normal 3 2 4 5 5 2 3" xfId="23134" xr:uid="{00000000-0005-0000-0000-0000435A0000}"/>
    <cellStyle name="Normal 3 2 4 5 5 3" xfId="23135" xr:uid="{00000000-0005-0000-0000-0000445A0000}"/>
    <cellStyle name="Normal 3 2 4 5 5 3 2" xfId="23136" xr:uid="{00000000-0005-0000-0000-0000455A0000}"/>
    <cellStyle name="Normal 3 2 4 5 5 4" xfId="23137" xr:uid="{00000000-0005-0000-0000-0000465A0000}"/>
    <cellStyle name="Normal 3 2 4 5 6" xfId="23138" xr:uid="{00000000-0005-0000-0000-0000475A0000}"/>
    <cellStyle name="Normal 3 2 4 5 6 2" xfId="23139" xr:uid="{00000000-0005-0000-0000-0000485A0000}"/>
    <cellStyle name="Normal 3 2 4 5 6 2 2" xfId="23140" xr:uid="{00000000-0005-0000-0000-0000495A0000}"/>
    <cellStyle name="Normal 3 2 4 5 6 2 2 2" xfId="23141" xr:uid="{00000000-0005-0000-0000-00004A5A0000}"/>
    <cellStyle name="Normal 3 2 4 5 6 2 3" xfId="23142" xr:uid="{00000000-0005-0000-0000-00004B5A0000}"/>
    <cellStyle name="Normal 3 2 4 5 6 3" xfId="23143" xr:uid="{00000000-0005-0000-0000-00004C5A0000}"/>
    <cellStyle name="Normal 3 2 4 5 6 3 2" xfId="23144" xr:uid="{00000000-0005-0000-0000-00004D5A0000}"/>
    <cellStyle name="Normal 3 2 4 5 6 4" xfId="23145" xr:uid="{00000000-0005-0000-0000-00004E5A0000}"/>
    <cellStyle name="Normal 3 2 4 5 7" xfId="23146" xr:uid="{00000000-0005-0000-0000-00004F5A0000}"/>
    <cellStyle name="Normal 3 2 4 5 7 2" xfId="23147" xr:uid="{00000000-0005-0000-0000-0000505A0000}"/>
    <cellStyle name="Normal 3 2 4 5 7 2 2" xfId="23148" xr:uid="{00000000-0005-0000-0000-0000515A0000}"/>
    <cellStyle name="Normal 3 2 4 5 7 3" xfId="23149" xr:uid="{00000000-0005-0000-0000-0000525A0000}"/>
    <cellStyle name="Normal 3 2 4 5 8" xfId="23150" xr:uid="{00000000-0005-0000-0000-0000535A0000}"/>
    <cellStyle name="Normal 3 2 4 5 8 2" xfId="23151" xr:uid="{00000000-0005-0000-0000-0000545A0000}"/>
    <cellStyle name="Normal 3 2 4 5 9" xfId="23152" xr:uid="{00000000-0005-0000-0000-0000555A0000}"/>
    <cellStyle name="Normal 3 2 4 5 9 2" xfId="23153" xr:uid="{00000000-0005-0000-0000-0000565A0000}"/>
    <cellStyle name="Normal 3 2 4 6" xfId="23154" xr:uid="{00000000-0005-0000-0000-0000575A0000}"/>
    <cellStyle name="Normal 3 2 4 6 2" xfId="23155" xr:uid="{00000000-0005-0000-0000-0000585A0000}"/>
    <cellStyle name="Normal 3 2 4 6 2 2" xfId="23156" xr:uid="{00000000-0005-0000-0000-0000595A0000}"/>
    <cellStyle name="Normal 3 2 4 6 2 2 2" xfId="23157" xr:uid="{00000000-0005-0000-0000-00005A5A0000}"/>
    <cellStyle name="Normal 3 2 4 6 2 2 2 2" xfId="23158" xr:uid="{00000000-0005-0000-0000-00005B5A0000}"/>
    <cellStyle name="Normal 3 2 4 6 2 2 2 2 2" xfId="23159" xr:uid="{00000000-0005-0000-0000-00005C5A0000}"/>
    <cellStyle name="Normal 3 2 4 6 2 2 2 2 2 2" xfId="23160" xr:uid="{00000000-0005-0000-0000-00005D5A0000}"/>
    <cellStyle name="Normal 3 2 4 6 2 2 2 2 3" xfId="23161" xr:uid="{00000000-0005-0000-0000-00005E5A0000}"/>
    <cellStyle name="Normal 3 2 4 6 2 2 2 3" xfId="23162" xr:uid="{00000000-0005-0000-0000-00005F5A0000}"/>
    <cellStyle name="Normal 3 2 4 6 2 2 2 3 2" xfId="23163" xr:uid="{00000000-0005-0000-0000-0000605A0000}"/>
    <cellStyle name="Normal 3 2 4 6 2 2 2 4" xfId="23164" xr:uid="{00000000-0005-0000-0000-0000615A0000}"/>
    <cellStyle name="Normal 3 2 4 6 2 2 3" xfId="23165" xr:uid="{00000000-0005-0000-0000-0000625A0000}"/>
    <cellStyle name="Normal 3 2 4 6 2 2 3 2" xfId="23166" xr:uid="{00000000-0005-0000-0000-0000635A0000}"/>
    <cellStyle name="Normal 3 2 4 6 2 2 3 2 2" xfId="23167" xr:uid="{00000000-0005-0000-0000-0000645A0000}"/>
    <cellStyle name="Normal 3 2 4 6 2 2 3 3" xfId="23168" xr:uid="{00000000-0005-0000-0000-0000655A0000}"/>
    <cellStyle name="Normal 3 2 4 6 2 2 4" xfId="23169" xr:uid="{00000000-0005-0000-0000-0000665A0000}"/>
    <cellStyle name="Normal 3 2 4 6 2 2 4 2" xfId="23170" xr:uid="{00000000-0005-0000-0000-0000675A0000}"/>
    <cellStyle name="Normal 3 2 4 6 2 2 5" xfId="23171" xr:uid="{00000000-0005-0000-0000-0000685A0000}"/>
    <cellStyle name="Normal 3 2 4 6 2 3" xfId="23172" xr:uid="{00000000-0005-0000-0000-0000695A0000}"/>
    <cellStyle name="Normal 3 2 4 6 2 3 2" xfId="23173" xr:uid="{00000000-0005-0000-0000-00006A5A0000}"/>
    <cellStyle name="Normal 3 2 4 6 2 3 2 2" xfId="23174" xr:uid="{00000000-0005-0000-0000-00006B5A0000}"/>
    <cellStyle name="Normal 3 2 4 6 2 3 2 2 2" xfId="23175" xr:uid="{00000000-0005-0000-0000-00006C5A0000}"/>
    <cellStyle name="Normal 3 2 4 6 2 3 2 3" xfId="23176" xr:uid="{00000000-0005-0000-0000-00006D5A0000}"/>
    <cellStyle name="Normal 3 2 4 6 2 3 3" xfId="23177" xr:uid="{00000000-0005-0000-0000-00006E5A0000}"/>
    <cellStyle name="Normal 3 2 4 6 2 3 3 2" xfId="23178" xr:uid="{00000000-0005-0000-0000-00006F5A0000}"/>
    <cellStyle name="Normal 3 2 4 6 2 3 4" xfId="23179" xr:uid="{00000000-0005-0000-0000-0000705A0000}"/>
    <cellStyle name="Normal 3 2 4 6 2 4" xfId="23180" xr:uid="{00000000-0005-0000-0000-0000715A0000}"/>
    <cellStyle name="Normal 3 2 4 6 2 4 2" xfId="23181" xr:uid="{00000000-0005-0000-0000-0000725A0000}"/>
    <cellStyle name="Normal 3 2 4 6 2 4 2 2" xfId="23182" xr:uid="{00000000-0005-0000-0000-0000735A0000}"/>
    <cellStyle name="Normal 3 2 4 6 2 4 2 2 2" xfId="23183" xr:uid="{00000000-0005-0000-0000-0000745A0000}"/>
    <cellStyle name="Normal 3 2 4 6 2 4 2 3" xfId="23184" xr:uid="{00000000-0005-0000-0000-0000755A0000}"/>
    <cellStyle name="Normal 3 2 4 6 2 4 3" xfId="23185" xr:uid="{00000000-0005-0000-0000-0000765A0000}"/>
    <cellStyle name="Normal 3 2 4 6 2 4 3 2" xfId="23186" xr:uid="{00000000-0005-0000-0000-0000775A0000}"/>
    <cellStyle name="Normal 3 2 4 6 2 4 4" xfId="23187" xr:uid="{00000000-0005-0000-0000-0000785A0000}"/>
    <cellStyle name="Normal 3 2 4 6 2 5" xfId="23188" xr:uid="{00000000-0005-0000-0000-0000795A0000}"/>
    <cellStyle name="Normal 3 2 4 6 2 5 2" xfId="23189" xr:uid="{00000000-0005-0000-0000-00007A5A0000}"/>
    <cellStyle name="Normal 3 2 4 6 2 5 2 2" xfId="23190" xr:uid="{00000000-0005-0000-0000-00007B5A0000}"/>
    <cellStyle name="Normal 3 2 4 6 2 5 3" xfId="23191" xr:uid="{00000000-0005-0000-0000-00007C5A0000}"/>
    <cellStyle name="Normal 3 2 4 6 2 6" xfId="23192" xr:uid="{00000000-0005-0000-0000-00007D5A0000}"/>
    <cellStyle name="Normal 3 2 4 6 2 6 2" xfId="23193" xr:uid="{00000000-0005-0000-0000-00007E5A0000}"/>
    <cellStyle name="Normal 3 2 4 6 2 7" xfId="23194" xr:uid="{00000000-0005-0000-0000-00007F5A0000}"/>
    <cellStyle name="Normal 3 2 4 6 2 7 2" xfId="23195" xr:uid="{00000000-0005-0000-0000-0000805A0000}"/>
    <cellStyle name="Normal 3 2 4 6 2 8" xfId="23196" xr:uid="{00000000-0005-0000-0000-0000815A0000}"/>
    <cellStyle name="Normal 3 2 4 6 3" xfId="23197" xr:uid="{00000000-0005-0000-0000-0000825A0000}"/>
    <cellStyle name="Normal 3 2 4 6 3 2" xfId="23198" xr:uid="{00000000-0005-0000-0000-0000835A0000}"/>
    <cellStyle name="Normal 3 2 4 6 3 2 2" xfId="23199" xr:uid="{00000000-0005-0000-0000-0000845A0000}"/>
    <cellStyle name="Normal 3 2 4 6 3 2 2 2" xfId="23200" xr:uid="{00000000-0005-0000-0000-0000855A0000}"/>
    <cellStyle name="Normal 3 2 4 6 3 2 2 2 2" xfId="23201" xr:uid="{00000000-0005-0000-0000-0000865A0000}"/>
    <cellStyle name="Normal 3 2 4 6 3 2 2 3" xfId="23202" xr:uid="{00000000-0005-0000-0000-0000875A0000}"/>
    <cellStyle name="Normal 3 2 4 6 3 2 3" xfId="23203" xr:uid="{00000000-0005-0000-0000-0000885A0000}"/>
    <cellStyle name="Normal 3 2 4 6 3 2 3 2" xfId="23204" xr:uid="{00000000-0005-0000-0000-0000895A0000}"/>
    <cellStyle name="Normal 3 2 4 6 3 2 4" xfId="23205" xr:uid="{00000000-0005-0000-0000-00008A5A0000}"/>
    <cellStyle name="Normal 3 2 4 6 3 3" xfId="23206" xr:uid="{00000000-0005-0000-0000-00008B5A0000}"/>
    <cellStyle name="Normal 3 2 4 6 3 3 2" xfId="23207" xr:uid="{00000000-0005-0000-0000-00008C5A0000}"/>
    <cellStyle name="Normal 3 2 4 6 3 3 2 2" xfId="23208" xr:uid="{00000000-0005-0000-0000-00008D5A0000}"/>
    <cellStyle name="Normal 3 2 4 6 3 3 3" xfId="23209" xr:uid="{00000000-0005-0000-0000-00008E5A0000}"/>
    <cellStyle name="Normal 3 2 4 6 3 4" xfId="23210" xr:uid="{00000000-0005-0000-0000-00008F5A0000}"/>
    <cellStyle name="Normal 3 2 4 6 3 4 2" xfId="23211" xr:uid="{00000000-0005-0000-0000-0000905A0000}"/>
    <cellStyle name="Normal 3 2 4 6 3 5" xfId="23212" xr:uid="{00000000-0005-0000-0000-0000915A0000}"/>
    <cellStyle name="Normal 3 2 4 6 4" xfId="23213" xr:uid="{00000000-0005-0000-0000-0000925A0000}"/>
    <cellStyle name="Normal 3 2 4 6 4 2" xfId="23214" xr:uid="{00000000-0005-0000-0000-0000935A0000}"/>
    <cellStyle name="Normal 3 2 4 6 4 2 2" xfId="23215" xr:uid="{00000000-0005-0000-0000-0000945A0000}"/>
    <cellStyle name="Normal 3 2 4 6 4 2 2 2" xfId="23216" xr:uid="{00000000-0005-0000-0000-0000955A0000}"/>
    <cellStyle name="Normal 3 2 4 6 4 2 3" xfId="23217" xr:uid="{00000000-0005-0000-0000-0000965A0000}"/>
    <cellStyle name="Normal 3 2 4 6 4 3" xfId="23218" xr:uid="{00000000-0005-0000-0000-0000975A0000}"/>
    <cellStyle name="Normal 3 2 4 6 4 3 2" xfId="23219" xr:uid="{00000000-0005-0000-0000-0000985A0000}"/>
    <cellStyle name="Normal 3 2 4 6 4 4" xfId="23220" xr:uid="{00000000-0005-0000-0000-0000995A0000}"/>
    <cellStyle name="Normal 3 2 4 6 5" xfId="23221" xr:uid="{00000000-0005-0000-0000-00009A5A0000}"/>
    <cellStyle name="Normal 3 2 4 6 5 2" xfId="23222" xr:uid="{00000000-0005-0000-0000-00009B5A0000}"/>
    <cellStyle name="Normal 3 2 4 6 5 2 2" xfId="23223" xr:uid="{00000000-0005-0000-0000-00009C5A0000}"/>
    <cellStyle name="Normal 3 2 4 6 5 2 2 2" xfId="23224" xr:uid="{00000000-0005-0000-0000-00009D5A0000}"/>
    <cellStyle name="Normal 3 2 4 6 5 2 3" xfId="23225" xr:uid="{00000000-0005-0000-0000-00009E5A0000}"/>
    <cellStyle name="Normal 3 2 4 6 5 3" xfId="23226" xr:uid="{00000000-0005-0000-0000-00009F5A0000}"/>
    <cellStyle name="Normal 3 2 4 6 5 3 2" xfId="23227" xr:uid="{00000000-0005-0000-0000-0000A05A0000}"/>
    <cellStyle name="Normal 3 2 4 6 5 4" xfId="23228" xr:uid="{00000000-0005-0000-0000-0000A15A0000}"/>
    <cellStyle name="Normal 3 2 4 6 6" xfId="23229" xr:uid="{00000000-0005-0000-0000-0000A25A0000}"/>
    <cellStyle name="Normal 3 2 4 6 6 2" xfId="23230" xr:uid="{00000000-0005-0000-0000-0000A35A0000}"/>
    <cellStyle name="Normal 3 2 4 6 6 2 2" xfId="23231" xr:uid="{00000000-0005-0000-0000-0000A45A0000}"/>
    <cellStyle name="Normal 3 2 4 6 6 3" xfId="23232" xr:uid="{00000000-0005-0000-0000-0000A55A0000}"/>
    <cellStyle name="Normal 3 2 4 6 7" xfId="23233" xr:uid="{00000000-0005-0000-0000-0000A65A0000}"/>
    <cellStyle name="Normal 3 2 4 6 7 2" xfId="23234" xr:uid="{00000000-0005-0000-0000-0000A75A0000}"/>
    <cellStyle name="Normal 3 2 4 6 8" xfId="23235" xr:uid="{00000000-0005-0000-0000-0000A85A0000}"/>
    <cellStyle name="Normal 3 2 4 6 8 2" xfId="23236" xr:uid="{00000000-0005-0000-0000-0000A95A0000}"/>
    <cellStyle name="Normal 3 2 4 6 9" xfId="23237" xr:uid="{00000000-0005-0000-0000-0000AA5A0000}"/>
    <cellStyle name="Normal 3 2 4 7" xfId="23238" xr:uid="{00000000-0005-0000-0000-0000AB5A0000}"/>
    <cellStyle name="Normal 3 2 4 7 2" xfId="23239" xr:uid="{00000000-0005-0000-0000-0000AC5A0000}"/>
    <cellStyle name="Normal 3 2 4 7 2 2" xfId="23240" xr:uid="{00000000-0005-0000-0000-0000AD5A0000}"/>
    <cellStyle name="Normal 3 2 4 7 2 2 2" xfId="23241" xr:uid="{00000000-0005-0000-0000-0000AE5A0000}"/>
    <cellStyle name="Normal 3 2 4 7 2 2 2 2" xfId="23242" xr:uid="{00000000-0005-0000-0000-0000AF5A0000}"/>
    <cellStyle name="Normal 3 2 4 7 2 2 2 2 2" xfId="23243" xr:uid="{00000000-0005-0000-0000-0000B05A0000}"/>
    <cellStyle name="Normal 3 2 4 7 2 2 2 3" xfId="23244" xr:uid="{00000000-0005-0000-0000-0000B15A0000}"/>
    <cellStyle name="Normal 3 2 4 7 2 2 3" xfId="23245" xr:uid="{00000000-0005-0000-0000-0000B25A0000}"/>
    <cellStyle name="Normal 3 2 4 7 2 2 3 2" xfId="23246" xr:uid="{00000000-0005-0000-0000-0000B35A0000}"/>
    <cellStyle name="Normal 3 2 4 7 2 2 4" xfId="23247" xr:uid="{00000000-0005-0000-0000-0000B45A0000}"/>
    <cellStyle name="Normal 3 2 4 7 2 3" xfId="23248" xr:uid="{00000000-0005-0000-0000-0000B55A0000}"/>
    <cellStyle name="Normal 3 2 4 7 2 3 2" xfId="23249" xr:uid="{00000000-0005-0000-0000-0000B65A0000}"/>
    <cellStyle name="Normal 3 2 4 7 2 3 2 2" xfId="23250" xr:uid="{00000000-0005-0000-0000-0000B75A0000}"/>
    <cellStyle name="Normal 3 2 4 7 2 3 3" xfId="23251" xr:uid="{00000000-0005-0000-0000-0000B85A0000}"/>
    <cellStyle name="Normal 3 2 4 7 2 4" xfId="23252" xr:uid="{00000000-0005-0000-0000-0000B95A0000}"/>
    <cellStyle name="Normal 3 2 4 7 2 4 2" xfId="23253" xr:uid="{00000000-0005-0000-0000-0000BA5A0000}"/>
    <cellStyle name="Normal 3 2 4 7 2 5" xfId="23254" xr:uid="{00000000-0005-0000-0000-0000BB5A0000}"/>
    <cellStyle name="Normal 3 2 4 7 3" xfId="23255" xr:uid="{00000000-0005-0000-0000-0000BC5A0000}"/>
    <cellStyle name="Normal 3 2 4 7 3 2" xfId="23256" xr:uid="{00000000-0005-0000-0000-0000BD5A0000}"/>
    <cellStyle name="Normal 3 2 4 7 3 2 2" xfId="23257" xr:uid="{00000000-0005-0000-0000-0000BE5A0000}"/>
    <cellStyle name="Normal 3 2 4 7 3 2 2 2" xfId="23258" xr:uid="{00000000-0005-0000-0000-0000BF5A0000}"/>
    <cellStyle name="Normal 3 2 4 7 3 2 3" xfId="23259" xr:uid="{00000000-0005-0000-0000-0000C05A0000}"/>
    <cellStyle name="Normal 3 2 4 7 3 3" xfId="23260" xr:uid="{00000000-0005-0000-0000-0000C15A0000}"/>
    <cellStyle name="Normal 3 2 4 7 3 3 2" xfId="23261" xr:uid="{00000000-0005-0000-0000-0000C25A0000}"/>
    <cellStyle name="Normal 3 2 4 7 3 4" xfId="23262" xr:uid="{00000000-0005-0000-0000-0000C35A0000}"/>
    <cellStyle name="Normal 3 2 4 7 4" xfId="23263" xr:uid="{00000000-0005-0000-0000-0000C45A0000}"/>
    <cellStyle name="Normal 3 2 4 7 4 2" xfId="23264" xr:uid="{00000000-0005-0000-0000-0000C55A0000}"/>
    <cellStyle name="Normal 3 2 4 7 4 2 2" xfId="23265" xr:uid="{00000000-0005-0000-0000-0000C65A0000}"/>
    <cellStyle name="Normal 3 2 4 7 4 2 2 2" xfId="23266" xr:uid="{00000000-0005-0000-0000-0000C75A0000}"/>
    <cellStyle name="Normal 3 2 4 7 4 2 3" xfId="23267" xr:uid="{00000000-0005-0000-0000-0000C85A0000}"/>
    <cellStyle name="Normal 3 2 4 7 4 3" xfId="23268" xr:uid="{00000000-0005-0000-0000-0000C95A0000}"/>
    <cellStyle name="Normal 3 2 4 7 4 3 2" xfId="23269" xr:uid="{00000000-0005-0000-0000-0000CA5A0000}"/>
    <cellStyle name="Normal 3 2 4 7 4 4" xfId="23270" xr:uid="{00000000-0005-0000-0000-0000CB5A0000}"/>
    <cellStyle name="Normal 3 2 4 7 5" xfId="23271" xr:uid="{00000000-0005-0000-0000-0000CC5A0000}"/>
    <cellStyle name="Normal 3 2 4 7 5 2" xfId="23272" xr:uid="{00000000-0005-0000-0000-0000CD5A0000}"/>
    <cellStyle name="Normal 3 2 4 7 5 2 2" xfId="23273" xr:uid="{00000000-0005-0000-0000-0000CE5A0000}"/>
    <cellStyle name="Normal 3 2 4 7 5 3" xfId="23274" xr:uid="{00000000-0005-0000-0000-0000CF5A0000}"/>
    <cellStyle name="Normal 3 2 4 7 6" xfId="23275" xr:uid="{00000000-0005-0000-0000-0000D05A0000}"/>
    <cellStyle name="Normal 3 2 4 7 6 2" xfId="23276" xr:uid="{00000000-0005-0000-0000-0000D15A0000}"/>
    <cellStyle name="Normal 3 2 4 7 7" xfId="23277" xr:uid="{00000000-0005-0000-0000-0000D25A0000}"/>
    <cellStyle name="Normal 3 2 4 7 7 2" xfId="23278" xr:uid="{00000000-0005-0000-0000-0000D35A0000}"/>
    <cellStyle name="Normal 3 2 4 7 8" xfId="23279" xr:uid="{00000000-0005-0000-0000-0000D45A0000}"/>
    <cellStyle name="Normal 3 2 4 8" xfId="23280" xr:uid="{00000000-0005-0000-0000-0000D55A0000}"/>
    <cellStyle name="Normal 3 2 4 8 2" xfId="23281" xr:uid="{00000000-0005-0000-0000-0000D65A0000}"/>
    <cellStyle name="Normal 3 2 4 8 2 2" xfId="23282" xr:uid="{00000000-0005-0000-0000-0000D75A0000}"/>
    <cellStyle name="Normal 3 2 4 8 2 2 2" xfId="23283" xr:uid="{00000000-0005-0000-0000-0000D85A0000}"/>
    <cellStyle name="Normal 3 2 4 8 2 2 2 2" xfId="23284" xr:uid="{00000000-0005-0000-0000-0000D95A0000}"/>
    <cellStyle name="Normal 3 2 4 8 2 2 2 2 2" xfId="23285" xr:uid="{00000000-0005-0000-0000-0000DA5A0000}"/>
    <cellStyle name="Normal 3 2 4 8 2 2 2 3" xfId="23286" xr:uid="{00000000-0005-0000-0000-0000DB5A0000}"/>
    <cellStyle name="Normal 3 2 4 8 2 2 3" xfId="23287" xr:uid="{00000000-0005-0000-0000-0000DC5A0000}"/>
    <cellStyle name="Normal 3 2 4 8 2 2 3 2" xfId="23288" xr:uid="{00000000-0005-0000-0000-0000DD5A0000}"/>
    <cellStyle name="Normal 3 2 4 8 2 2 4" xfId="23289" xr:uid="{00000000-0005-0000-0000-0000DE5A0000}"/>
    <cellStyle name="Normal 3 2 4 8 2 3" xfId="23290" xr:uid="{00000000-0005-0000-0000-0000DF5A0000}"/>
    <cellStyle name="Normal 3 2 4 8 2 3 2" xfId="23291" xr:uid="{00000000-0005-0000-0000-0000E05A0000}"/>
    <cellStyle name="Normal 3 2 4 8 2 3 2 2" xfId="23292" xr:uid="{00000000-0005-0000-0000-0000E15A0000}"/>
    <cellStyle name="Normal 3 2 4 8 2 3 3" xfId="23293" xr:uid="{00000000-0005-0000-0000-0000E25A0000}"/>
    <cellStyle name="Normal 3 2 4 8 2 4" xfId="23294" xr:uid="{00000000-0005-0000-0000-0000E35A0000}"/>
    <cellStyle name="Normal 3 2 4 8 2 4 2" xfId="23295" xr:uid="{00000000-0005-0000-0000-0000E45A0000}"/>
    <cellStyle name="Normal 3 2 4 8 2 5" xfId="23296" xr:uid="{00000000-0005-0000-0000-0000E55A0000}"/>
    <cellStyle name="Normal 3 2 4 8 3" xfId="23297" xr:uid="{00000000-0005-0000-0000-0000E65A0000}"/>
    <cellStyle name="Normal 3 2 4 8 3 2" xfId="23298" xr:uid="{00000000-0005-0000-0000-0000E75A0000}"/>
    <cellStyle name="Normal 3 2 4 8 3 2 2" xfId="23299" xr:uid="{00000000-0005-0000-0000-0000E85A0000}"/>
    <cellStyle name="Normal 3 2 4 8 3 2 2 2" xfId="23300" xr:uid="{00000000-0005-0000-0000-0000E95A0000}"/>
    <cellStyle name="Normal 3 2 4 8 3 2 3" xfId="23301" xr:uid="{00000000-0005-0000-0000-0000EA5A0000}"/>
    <cellStyle name="Normal 3 2 4 8 3 3" xfId="23302" xr:uid="{00000000-0005-0000-0000-0000EB5A0000}"/>
    <cellStyle name="Normal 3 2 4 8 3 3 2" xfId="23303" xr:uid="{00000000-0005-0000-0000-0000EC5A0000}"/>
    <cellStyle name="Normal 3 2 4 8 3 4" xfId="23304" xr:uid="{00000000-0005-0000-0000-0000ED5A0000}"/>
    <cellStyle name="Normal 3 2 4 8 4" xfId="23305" xr:uid="{00000000-0005-0000-0000-0000EE5A0000}"/>
    <cellStyle name="Normal 3 2 4 8 4 2" xfId="23306" xr:uid="{00000000-0005-0000-0000-0000EF5A0000}"/>
    <cellStyle name="Normal 3 2 4 8 4 2 2" xfId="23307" xr:uid="{00000000-0005-0000-0000-0000F05A0000}"/>
    <cellStyle name="Normal 3 2 4 8 4 2 2 2" xfId="23308" xr:uid="{00000000-0005-0000-0000-0000F15A0000}"/>
    <cellStyle name="Normal 3 2 4 8 4 2 3" xfId="23309" xr:uid="{00000000-0005-0000-0000-0000F25A0000}"/>
    <cellStyle name="Normal 3 2 4 8 4 3" xfId="23310" xr:uid="{00000000-0005-0000-0000-0000F35A0000}"/>
    <cellStyle name="Normal 3 2 4 8 4 3 2" xfId="23311" xr:uid="{00000000-0005-0000-0000-0000F45A0000}"/>
    <cellStyle name="Normal 3 2 4 8 4 4" xfId="23312" xr:uid="{00000000-0005-0000-0000-0000F55A0000}"/>
    <cellStyle name="Normal 3 2 4 8 5" xfId="23313" xr:uid="{00000000-0005-0000-0000-0000F65A0000}"/>
    <cellStyle name="Normal 3 2 4 8 5 2" xfId="23314" xr:uid="{00000000-0005-0000-0000-0000F75A0000}"/>
    <cellStyle name="Normal 3 2 4 8 5 2 2" xfId="23315" xr:uid="{00000000-0005-0000-0000-0000F85A0000}"/>
    <cellStyle name="Normal 3 2 4 8 5 3" xfId="23316" xr:uid="{00000000-0005-0000-0000-0000F95A0000}"/>
    <cellStyle name="Normal 3 2 4 8 6" xfId="23317" xr:uid="{00000000-0005-0000-0000-0000FA5A0000}"/>
    <cellStyle name="Normal 3 2 4 8 6 2" xfId="23318" xr:uid="{00000000-0005-0000-0000-0000FB5A0000}"/>
    <cellStyle name="Normal 3 2 4 8 7" xfId="23319" xr:uid="{00000000-0005-0000-0000-0000FC5A0000}"/>
    <cellStyle name="Normal 3 2 4 8 7 2" xfId="23320" xr:uid="{00000000-0005-0000-0000-0000FD5A0000}"/>
    <cellStyle name="Normal 3 2 4 8 8" xfId="23321" xr:uid="{00000000-0005-0000-0000-0000FE5A0000}"/>
    <cellStyle name="Normal 3 2 4 9" xfId="23322" xr:uid="{00000000-0005-0000-0000-0000FF5A0000}"/>
    <cellStyle name="Normal 3 2 4 9 2" xfId="23323" xr:uid="{00000000-0005-0000-0000-0000005B0000}"/>
    <cellStyle name="Normal 3 2 4 9 2 2" xfId="23324" xr:uid="{00000000-0005-0000-0000-0000015B0000}"/>
    <cellStyle name="Normal 3 2 4 9 2 2 2" xfId="23325" xr:uid="{00000000-0005-0000-0000-0000025B0000}"/>
    <cellStyle name="Normal 3 2 4 9 2 2 2 2" xfId="23326" xr:uid="{00000000-0005-0000-0000-0000035B0000}"/>
    <cellStyle name="Normal 3 2 4 9 2 2 2 2 2" xfId="23327" xr:uid="{00000000-0005-0000-0000-0000045B0000}"/>
    <cellStyle name="Normal 3 2 4 9 2 2 2 3" xfId="23328" xr:uid="{00000000-0005-0000-0000-0000055B0000}"/>
    <cellStyle name="Normal 3 2 4 9 2 2 3" xfId="23329" xr:uid="{00000000-0005-0000-0000-0000065B0000}"/>
    <cellStyle name="Normal 3 2 4 9 2 2 3 2" xfId="23330" xr:uid="{00000000-0005-0000-0000-0000075B0000}"/>
    <cellStyle name="Normal 3 2 4 9 2 2 4" xfId="23331" xr:uid="{00000000-0005-0000-0000-0000085B0000}"/>
    <cellStyle name="Normal 3 2 4 9 2 3" xfId="23332" xr:uid="{00000000-0005-0000-0000-0000095B0000}"/>
    <cellStyle name="Normal 3 2 4 9 2 3 2" xfId="23333" xr:uid="{00000000-0005-0000-0000-00000A5B0000}"/>
    <cellStyle name="Normal 3 2 4 9 2 3 2 2" xfId="23334" xr:uid="{00000000-0005-0000-0000-00000B5B0000}"/>
    <cellStyle name="Normal 3 2 4 9 2 3 3" xfId="23335" xr:uid="{00000000-0005-0000-0000-00000C5B0000}"/>
    <cellStyle name="Normal 3 2 4 9 2 4" xfId="23336" xr:uid="{00000000-0005-0000-0000-00000D5B0000}"/>
    <cellStyle name="Normal 3 2 4 9 2 4 2" xfId="23337" xr:uid="{00000000-0005-0000-0000-00000E5B0000}"/>
    <cellStyle name="Normal 3 2 4 9 2 5" xfId="23338" xr:uid="{00000000-0005-0000-0000-00000F5B0000}"/>
    <cellStyle name="Normal 3 2 4 9 3" xfId="23339" xr:uid="{00000000-0005-0000-0000-0000105B0000}"/>
    <cellStyle name="Normal 3 2 4 9 3 2" xfId="23340" xr:uid="{00000000-0005-0000-0000-0000115B0000}"/>
    <cellStyle name="Normal 3 2 4 9 3 2 2" xfId="23341" xr:uid="{00000000-0005-0000-0000-0000125B0000}"/>
    <cellStyle name="Normal 3 2 4 9 3 2 2 2" xfId="23342" xr:uid="{00000000-0005-0000-0000-0000135B0000}"/>
    <cellStyle name="Normal 3 2 4 9 3 2 3" xfId="23343" xr:uid="{00000000-0005-0000-0000-0000145B0000}"/>
    <cellStyle name="Normal 3 2 4 9 3 3" xfId="23344" xr:uid="{00000000-0005-0000-0000-0000155B0000}"/>
    <cellStyle name="Normal 3 2 4 9 3 3 2" xfId="23345" xr:uid="{00000000-0005-0000-0000-0000165B0000}"/>
    <cellStyle name="Normal 3 2 4 9 3 4" xfId="23346" xr:uid="{00000000-0005-0000-0000-0000175B0000}"/>
    <cellStyle name="Normal 3 2 4 9 4" xfId="23347" xr:uid="{00000000-0005-0000-0000-0000185B0000}"/>
    <cellStyle name="Normal 3 2 4 9 4 2" xfId="23348" xr:uid="{00000000-0005-0000-0000-0000195B0000}"/>
    <cellStyle name="Normal 3 2 4 9 4 2 2" xfId="23349" xr:uid="{00000000-0005-0000-0000-00001A5B0000}"/>
    <cellStyle name="Normal 3 2 4 9 4 3" xfId="23350" xr:uid="{00000000-0005-0000-0000-00001B5B0000}"/>
    <cellStyle name="Normal 3 2 4 9 5" xfId="23351" xr:uid="{00000000-0005-0000-0000-00001C5B0000}"/>
    <cellStyle name="Normal 3 2 4 9 5 2" xfId="23352" xr:uid="{00000000-0005-0000-0000-00001D5B0000}"/>
    <cellStyle name="Normal 3 2 4 9 6" xfId="23353" xr:uid="{00000000-0005-0000-0000-00001E5B0000}"/>
    <cellStyle name="Normal 3 2 5" xfId="23354" xr:uid="{00000000-0005-0000-0000-00001F5B0000}"/>
    <cellStyle name="Normal 3 2 5 10" xfId="23355" xr:uid="{00000000-0005-0000-0000-0000205B0000}"/>
    <cellStyle name="Normal 3 2 5 10 2" xfId="23356" xr:uid="{00000000-0005-0000-0000-0000215B0000}"/>
    <cellStyle name="Normal 3 2 5 10 2 2" xfId="23357" xr:uid="{00000000-0005-0000-0000-0000225B0000}"/>
    <cellStyle name="Normal 3 2 5 10 2 2 2" xfId="23358" xr:uid="{00000000-0005-0000-0000-0000235B0000}"/>
    <cellStyle name="Normal 3 2 5 10 2 3" xfId="23359" xr:uid="{00000000-0005-0000-0000-0000245B0000}"/>
    <cellStyle name="Normal 3 2 5 10 3" xfId="23360" xr:uid="{00000000-0005-0000-0000-0000255B0000}"/>
    <cellStyle name="Normal 3 2 5 10 3 2" xfId="23361" xr:uid="{00000000-0005-0000-0000-0000265B0000}"/>
    <cellStyle name="Normal 3 2 5 10 4" xfId="23362" xr:uid="{00000000-0005-0000-0000-0000275B0000}"/>
    <cellStyle name="Normal 3 2 5 11" xfId="23363" xr:uid="{00000000-0005-0000-0000-0000285B0000}"/>
    <cellStyle name="Normal 3 2 5 11 2" xfId="23364" xr:uid="{00000000-0005-0000-0000-0000295B0000}"/>
    <cellStyle name="Normal 3 2 5 11 2 2" xfId="23365" xr:uid="{00000000-0005-0000-0000-00002A5B0000}"/>
    <cellStyle name="Normal 3 2 5 11 2 2 2" xfId="23366" xr:uid="{00000000-0005-0000-0000-00002B5B0000}"/>
    <cellStyle name="Normal 3 2 5 11 2 3" xfId="23367" xr:uid="{00000000-0005-0000-0000-00002C5B0000}"/>
    <cellStyle name="Normal 3 2 5 11 3" xfId="23368" xr:uid="{00000000-0005-0000-0000-00002D5B0000}"/>
    <cellStyle name="Normal 3 2 5 11 3 2" xfId="23369" xr:uid="{00000000-0005-0000-0000-00002E5B0000}"/>
    <cellStyle name="Normal 3 2 5 11 4" xfId="23370" xr:uid="{00000000-0005-0000-0000-00002F5B0000}"/>
    <cellStyle name="Normal 3 2 5 12" xfId="23371" xr:uid="{00000000-0005-0000-0000-0000305B0000}"/>
    <cellStyle name="Normal 3 2 5 12 2" xfId="23372" xr:uid="{00000000-0005-0000-0000-0000315B0000}"/>
    <cellStyle name="Normal 3 2 5 12 2 2" xfId="23373" xr:uid="{00000000-0005-0000-0000-0000325B0000}"/>
    <cellStyle name="Normal 3 2 5 12 2 2 2" xfId="23374" xr:uid="{00000000-0005-0000-0000-0000335B0000}"/>
    <cellStyle name="Normal 3 2 5 12 2 3" xfId="23375" xr:uid="{00000000-0005-0000-0000-0000345B0000}"/>
    <cellStyle name="Normal 3 2 5 12 3" xfId="23376" xr:uid="{00000000-0005-0000-0000-0000355B0000}"/>
    <cellStyle name="Normal 3 2 5 12 3 2" xfId="23377" xr:uid="{00000000-0005-0000-0000-0000365B0000}"/>
    <cellStyle name="Normal 3 2 5 12 4" xfId="23378" xr:uid="{00000000-0005-0000-0000-0000375B0000}"/>
    <cellStyle name="Normal 3 2 5 13" xfId="23379" xr:uid="{00000000-0005-0000-0000-0000385B0000}"/>
    <cellStyle name="Normal 3 2 5 13 2" xfId="23380" xr:uid="{00000000-0005-0000-0000-0000395B0000}"/>
    <cellStyle name="Normal 3 2 5 13 2 2" xfId="23381" xr:uid="{00000000-0005-0000-0000-00003A5B0000}"/>
    <cellStyle name="Normal 3 2 5 13 3" xfId="23382" xr:uid="{00000000-0005-0000-0000-00003B5B0000}"/>
    <cellStyle name="Normal 3 2 5 14" xfId="23383" xr:uid="{00000000-0005-0000-0000-00003C5B0000}"/>
    <cellStyle name="Normal 3 2 5 14 2" xfId="23384" xr:uid="{00000000-0005-0000-0000-00003D5B0000}"/>
    <cellStyle name="Normal 3 2 5 15" xfId="23385" xr:uid="{00000000-0005-0000-0000-00003E5B0000}"/>
    <cellStyle name="Normal 3 2 5 15 2" xfId="23386" xr:uid="{00000000-0005-0000-0000-00003F5B0000}"/>
    <cellStyle name="Normal 3 2 5 16" xfId="23387" xr:uid="{00000000-0005-0000-0000-0000405B0000}"/>
    <cellStyle name="Normal 3 2 5 2" xfId="23388" xr:uid="{00000000-0005-0000-0000-0000415B0000}"/>
    <cellStyle name="Normal 3 2 5 2 10" xfId="23389" xr:uid="{00000000-0005-0000-0000-0000425B0000}"/>
    <cellStyle name="Normal 3 2 5 2 2" xfId="23390" xr:uid="{00000000-0005-0000-0000-0000435B0000}"/>
    <cellStyle name="Normal 3 2 5 2 2 2" xfId="23391" xr:uid="{00000000-0005-0000-0000-0000445B0000}"/>
    <cellStyle name="Normal 3 2 5 2 2 2 2" xfId="23392" xr:uid="{00000000-0005-0000-0000-0000455B0000}"/>
    <cellStyle name="Normal 3 2 5 2 2 2 2 2" xfId="23393" xr:uid="{00000000-0005-0000-0000-0000465B0000}"/>
    <cellStyle name="Normal 3 2 5 2 2 2 2 2 2" xfId="23394" xr:uid="{00000000-0005-0000-0000-0000475B0000}"/>
    <cellStyle name="Normal 3 2 5 2 2 2 2 2 2 2" xfId="23395" xr:uid="{00000000-0005-0000-0000-0000485B0000}"/>
    <cellStyle name="Normal 3 2 5 2 2 2 2 2 2 2 2" xfId="23396" xr:uid="{00000000-0005-0000-0000-0000495B0000}"/>
    <cellStyle name="Normal 3 2 5 2 2 2 2 2 2 3" xfId="23397" xr:uid="{00000000-0005-0000-0000-00004A5B0000}"/>
    <cellStyle name="Normal 3 2 5 2 2 2 2 2 3" xfId="23398" xr:uid="{00000000-0005-0000-0000-00004B5B0000}"/>
    <cellStyle name="Normal 3 2 5 2 2 2 2 2 3 2" xfId="23399" xr:uid="{00000000-0005-0000-0000-00004C5B0000}"/>
    <cellStyle name="Normal 3 2 5 2 2 2 2 2 4" xfId="23400" xr:uid="{00000000-0005-0000-0000-00004D5B0000}"/>
    <cellStyle name="Normal 3 2 5 2 2 2 2 3" xfId="23401" xr:uid="{00000000-0005-0000-0000-00004E5B0000}"/>
    <cellStyle name="Normal 3 2 5 2 2 2 2 3 2" xfId="23402" xr:uid="{00000000-0005-0000-0000-00004F5B0000}"/>
    <cellStyle name="Normal 3 2 5 2 2 2 2 3 2 2" xfId="23403" xr:uid="{00000000-0005-0000-0000-0000505B0000}"/>
    <cellStyle name="Normal 3 2 5 2 2 2 2 3 3" xfId="23404" xr:uid="{00000000-0005-0000-0000-0000515B0000}"/>
    <cellStyle name="Normal 3 2 5 2 2 2 2 4" xfId="23405" xr:uid="{00000000-0005-0000-0000-0000525B0000}"/>
    <cellStyle name="Normal 3 2 5 2 2 2 2 4 2" xfId="23406" xr:uid="{00000000-0005-0000-0000-0000535B0000}"/>
    <cellStyle name="Normal 3 2 5 2 2 2 2 5" xfId="23407" xr:uid="{00000000-0005-0000-0000-0000545B0000}"/>
    <cellStyle name="Normal 3 2 5 2 2 2 3" xfId="23408" xr:uid="{00000000-0005-0000-0000-0000555B0000}"/>
    <cellStyle name="Normal 3 2 5 2 2 2 3 2" xfId="23409" xr:uid="{00000000-0005-0000-0000-0000565B0000}"/>
    <cellStyle name="Normal 3 2 5 2 2 2 3 2 2" xfId="23410" xr:uid="{00000000-0005-0000-0000-0000575B0000}"/>
    <cellStyle name="Normal 3 2 5 2 2 2 3 2 2 2" xfId="23411" xr:uid="{00000000-0005-0000-0000-0000585B0000}"/>
    <cellStyle name="Normal 3 2 5 2 2 2 3 2 3" xfId="23412" xr:uid="{00000000-0005-0000-0000-0000595B0000}"/>
    <cellStyle name="Normal 3 2 5 2 2 2 3 3" xfId="23413" xr:uid="{00000000-0005-0000-0000-00005A5B0000}"/>
    <cellStyle name="Normal 3 2 5 2 2 2 3 3 2" xfId="23414" xr:uid="{00000000-0005-0000-0000-00005B5B0000}"/>
    <cellStyle name="Normal 3 2 5 2 2 2 3 4" xfId="23415" xr:uid="{00000000-0005-0000-0000-00005C5B0000}"/>
    <cellStyle name="Normal 3 2 5 2 2 2 4" xfId="23416" xr:uid="{00000000-0005-0000-0000-00005D5B0000}"/>
    <cellStyle name="Normal 3 2 5 2 2 2 4 2" xfId="23417" xr:uid="{00000000-0005-0000-0000-00005E5B0000}"/>
    <cellStyle name="Normal 3 2 5 2 2 2 4 2 2" xfId="23418" xr:uid="{00000000-0005-0000-0000-00005F5B0000}"/>
    <cellStyle name="Normal 3 2 5 2 2 2 4 2 2 2" xfId="23419" xr:uid="{00000000-0005-0000-0000-0000605B0000}"/>
    <cellStyle name="Normal 3 2 5 2 2 2 4 2 3" xfId="23420" xr:uid="{00000000-0005-0000-0000-0000615B0000}"/>
    <cellStyle name="Normal 3 2 5 2 2 2 4 3" xfId="23421" xr:uid="{00000000-0005-0000-0000-0000625B0000}"/>
    <cellStyle name="Normal 3 2 5 2 2 2 4 3 2" xfId="23422" xr:uid="{00000000-0005-0000-0000-0000635B0000}"/>
    <cellStyle name="Normal 3 2 5 2 2 2 4 4" xfId="23423" xr:uid="{00000000-0005-0000-0000-0000645B0000}"/>
    <cellStyle name="Normal 3 2 5 2 2 2 5" xfId="23424" xr:uid="{00000000-0005-0000-0000-0000655B0000}"/>
    <cellStyle name="Normal 3 2 5 2 2 2 5 2" xfId="23425" xr:uid="{00000000-0005-0000-0000-0000665B0000}"/>
    <cellStyle name="Normal 3 2 5 2 2 2 5 2 2" xfId="23426" xr:uid="{00000000-0005-0000-0000-0000675B0000}"/>
    <cellStyle name="Normal 3 2 5 2 2 2 5 3" xfId="23427" xr:uid="{00000000-0005-0000-0000-0000685B0000}"/>
    <cellStyle name="Normal 3 2 5 2 2 2 6" xfId="23428" xr:uid="{00000000-0005-0000-0000-0000695B0000}"/>
    <cellStyle name="Normal 3 2 5 2 2 2 6 2" xfId="23429" xr:uid="{00000000-0005-0000-0000-00006A5B0000}"/>
    <cellStyle name="Normal 3 2 5 2 2 2 7" xfId="23430" xr:uid="{00000000-0005-0000-0000-00006B5B0000}"/>
    <cellStyle name="Normal 3 2 5 2 2 2 7 2" xfId="23431" xr:uid="{00000000-0005-0000-0000-00006C5B0000}"/>
    <cellStyle name="Normal 3 2 5 2 2 2 8" xfId="23432" xr:uid="{00000000-0005-0000-0000-00006D5B0000}"/>
    <cellStyle name="Normal 3 2 5 2 2 3" xfId="23433" xr:uid="{00000000-0005-0000-0000-00006E5B0000}"/>
    <cellStyle name="Normal 3 2 5 2 2 3 2" xfId="23434" xr:uid="{00000000-0005-0000-0000-00006F5B0000}"/>
    <cellStyle name="Normal 3 2 5 2 2 3 2 2" xfId="23435" xr:uid="{00000000-0005-0000-0000-0000705B0000}"/>
    <cellStyle name="Normal 3 2 5 2 2 3 2 2 2" xfId="23436" xr:uid="{00000000-0005-0000-0000-0000715B0000}"/>
    <cellStyle name="Normal 3 2 5 2 2 3 2 2 2 2" xfId="23437" xr:uid="{00000000-0005-0000-0000-0000725B0000}"/>
    <cellStyle name="Normal 3 2 5 2 2 3 2 2 3" xfId="23438" xr:uid="{00000000-0005-0000-0000-0000735B0000}"/>
    <cellStyle name="Normal 3 2 5 2 2 3 2 3" xfId="23439" xr:uid="{00000000-0005-0000-0000-0000745B0000}"/>
    <cellStyle name="Normal 3 2 5 2 2 3 2 3 2" xfId="23440" xr:uid="{00000000-0005-0000-0000-0000755B0000}"/>
    <cellStyle name="Normal 3 2 5 2 2 3 2 4" xfId="23441" xr:uid="{00000000-0005-0000-0000-0000765B0000}"/>
    <cellStyle name="Normal 3 2 5 2 2 3 3" xfId="23442" xr:uid="{00000000-0005-0000-0000-0000775B0000}"/>
    <cellStyle name="Normal 3 2 5 2 2 3 3 2" xfId="23443" xr:uid="{00000000-0005-0000-0000-0000785B0000}"/>
    <cellStyle name="Normal 3 2 5 2 2 3 3 2 2" xfId="23444" xr:uid="{00000000-0005-0000-0000-0000795B0000}"/>
    <cellStyle name="Normal 3 2 5 2 2 3 3 3" xfId="23445" xr:uid="{00000000-0005-0000-0000-00007A5B0000}"/>
    <cellStyle name="Normal 3 2 5 2 2 3 4" xfId="23446" xr:uid="{00000000-0005-0000-0000-00007B5B0000}"/>
    <cellStyle name="Normal 3 2 5 2 2 3 4 2" xfId="23447" xr:uid="{00000000-0005-0000-0000-00007C5B0000}"/>
    <cellStyle name="Normal 3 2 5 2 2 3 5" xfId="23448" xr:uid="{00000000-0005-0000-0000-00007D5B0000}"/>
    <cellStyle name="Normal 3 2 5 2 2 4" xfId="23449" xr:uid="{00000000-0005-0000-0000-00007E5B0000}"/>
    <cellStyle name="Normal 3 2 5 2 2 4 2" xfId="23450" xr:uid="{00000000-0005-0000-0000-00007F5B0000}"/>
    <cellStyle name="Normal 3 2 5 2 2 4 2 2" xfId="23451" xr:uid="{00000000-0005-0000-0000-0000805B0000}"/>
    <cellStyle name="Normal 3 2 5 2 2 4 2 2 2" xfId="23452" xr:uid="{00000000-0005-0000-0000-0000815B0000}"/>
    <cellStyle name="Normal 3 2 5 2 2 4 2 3" xfId="23453" xr:uid="{00000000-0005-0000-0000-0000825B0000}"/>
    <cellStyle name="Normal 3 2 5 2 2 4 3" xfId="23454" xr:uid="{00000000-0005-0000-0000-0000835B0000}"/>
    <cellStyle name="Normal 3 2 5 2 2 4 3 2" xfId="23455" xr:uid="{00000000-0005-0000-0000-0000845B0000}"/>
    <cellStyle name="Normal 3 2 5 2 2 4 4" xfId="23456" xr:uid="{00000000-0005-0000-0000-0000855B0000}"/>
    <cellStyle name="Normal 3 2 5 2 2 5" xfId="23457" xr:uid="{00000000-0005-0000-0000-0000865B0000}"/>
    <cellStyle name="Normal 3 2 5 2 2 5 2" xfId="23458" xr:uid="{00000000-0005-0000-0000-0000875B0000}"/>
    <cellStyle name="Normal 3 2 5 2 2 5 2 2" xfId="23459" xr:uid="{00000000-0005-0000-0000-0000885B0000}"/>
    <cellStyle name="Normal 3 2 5 2 2 5 2 2 2" xfId="23460" xr:uid="{00000000-0005-0000-0000-0000895B0000}"/>
    <cellStyle name="Normal 3 2 5 2 2 5 2 3" xfId="23461" xr:uid="{00000000-0005-0000-0000-00008A5B0000}"/>
    <cellStyle name="Normal 3 2 5 2 2 5 3" xfId="23462" xr:uid="{00000000-0005-0000-0000-00008B5B0000}"/>
    <cellStyle name="Normal 3 2 5 2 2 5 3 2" xfId="23463" xr:uid="{00000000-0005-0000-0000-00008C5B0000}"/>
    <cellStyle name="Normal 3 2 5 2 2 5 4" xfId="23464" xr:uid="{00000000-0005-0000-0000-00008D5B0000}"/>
    <cellStyle name="Normal 3 2 5 2 2 6" xfId="23465" xr:uid="{00000000-0005-0000-0000-00008E5B0000}"/>
    <cellStyle name="Normal 3 2 5 2 2 6 2" xfId="23466" xr:uid="{00000000-0005-0000-0000-00008F5B0000}"/>
    <cellStyle name="Normal 3 2 5 2 2 6 2 2" xfId="23467" xr:uid="{00000000-0005-0000-0000-0000905B0000}"/>
    <cellStyle name="Normal 3 2 5 2 2 6 3" xfId="23468" xr:uid="{00000000-0005-0000-0000-0000915B0000}"/>
    <cellStyle name="Normal 3 2 5 2 2 7" xfId="23469" xr:uid="{00000000-0005-0000-0000-0000925B0000}"/>
    <cellStyle name="Normal 3 2 5 2 2 7 2" xfId="23470" xr:uid="{00000000-0005-0000-0000-0000935B0000}"/>
    <cellStyle name="Normal 3 2 5 2 2 8" xfId="23471" xr:uid="{00000000-0005-0000-0000-0000945B0000}"/>
    <cellStyle name="Normal 3 2 5 2 2 8 2" xfId="23472" xr:uid="{00000000-0005-0000-0000-0000955B0000}"/>
    <cellStyle name="Normal 3 2 5 2 2 9" xfId="23473" xr:uid="{00000000-0005-0000-0000-0000965B0000}"/>
    <cellStyle name="Normal 3 2 5 2 3" xfId="23474" xr:uid="{00000000-0005-0000-0000-0000975B0000}"/>
    <cellStyle name="Normal 3 2 5 2 3 2" xfId="23475" xr:uid="{00000000-0005-0000-0000-0000985B0000}"/>
    <cellStyle name="Normal 3 2 5 2 3 2 2" xfId="23476" xr:uid="{00000000-0005-0000-0000-0000995B0000}"/>
    <cellStyle name="Normal 3 2 5 2 3 2 2 2" xfId="23477" xr:uid="{00000000-0005-0000-0000-00009A5B0000}"/>
    <cellStyle name="Normal 3 2 5 2 3 2 2 2 2" xfId="23478" xr:uid="{00000000-0005-0000-0000-00009B5B0000}"/>
    <cellStyle name="Normal 3 2 5 2 3 2 2 2 2 2" xfId="23479" xr:uid="{00000000-0005-0000-0000-00009C5B0000}"/>
    <cellStyle name="Normal 3 2 5 2 3 2 2 2 3" xfId="23480" xr:uid="{00000000-0005-0000-0000-00009D5B0000}"/>
    <cellStyle name="Normal 3 2 5 2 3 2 2 3" xfId="23481" xr:uid="{00000000-0005-0000-0000-00009E5B0000}"/>
    <cellStyle name="Normal 3 2 5 2 3 2 2 3 2" xfId="23482" xr:uid="{00000000-0005-0000-0000-00009F5B0000}"/>
    <cellStyle name="Normal 3 2 5 2 3 2 2 4" xfId="23483" xr:uid="{00000000-0005-0000-0000-0000A05B0000}"/>
    <cellStyle name="Normal 3 2 5 2 3 2 3" xfId="23484" xr:uid="{00000000-0005-0000-0000-0000A15B0000}"/>
    <cellStyle name="Normal 3 2 5 2 3 2 3 2" xfId="23485" xr:uid="{00000000-0005-0000-0000-0000A25B0000}"/>
    <cellStyle name="Normal 3 2 5 2 3 2 3 2 2" xfId="23486" xr:uid="{00000000-0005-0000-0000-0000A35B0000}"/>
    <cellStyle name="Normal 3 2 5 2 3 2 3 3" xfId="23487" xr:uid="{00000000-0005-0000-0000-0000A45B0000}"/>
    <cellStyle name="Normal 3 2 5 2 3 2 4" xfId="23488" xr:uid="{00000000-0005-0000-0000-0000A55B0000}"/>
    <cellStyle name="Normal 3 2 5 2 3 2 4 2" xfId="23489" xr:uid="{00000000-0005-0000-0000-0000A65B0000}"/>
    <cellStyle name="Normal 3 2 5 2 3 2 5" xfId="23490" xr:uid="{00000000-0005-0000-0000-0000A75B0000}"/>
    <cellStyle name="Normal 3 2 5 2 3 3" xfId="23491" xr:uid="{00000000-0005-0000-0000-0000A85B0000}"/>
    <cellStyle name="Normal 3 2 5 2 3 3 2" xfId="23492" xr:uid="{00000000-0005-0000-0000-0000A95B0000}"/>
    <cellStyle name="Normal 3 2 5 2 3 3 2 2" xfId="23493" xr:uid="{00000000-0005-0000-0000-0000AA5B0000}"/>
    <cellStyle name="Normal 3 2 5 2 3 3 2 2 2" xfId="23494" xr:uid="{00000000-0005-0000-0000-0000AB5B0000}"/>
    <cellStyle name="Normal 3 2 5 2 3 3 2 3" xfId="23495" xr:uid="{00000000-0005-0000-0000-0000AC5B0000}"/>
    <cellStyle name="Normal 3 2 5 2 3 3 3" xfId="23496" xr:uid="{00000000-0005-0000-0000-0000AD5B0000}"/>
    <cellStyle name="Normal 3 2 5 2 3 3 3 2" xfId="23497" xr:uid="{00000000-0005-0000-0000-0000AE5B0000}"/>
    <cellStyle name="Normal 3 2 5 2 3 3 4" xfId="23498" xr:uid="{00000000-0005-0000-0000-0000AF5B0000}"/>
    <cellStyle name="Normal 3 2 5 2 3 4" xfId="23499" xr:uid="{00000000-0005-0000-0000-0000B05B0000}"/>
    <cellStyle name="Normal 3 2 5 2 3 4 2" xfId="23500" xr:uid="{00000000-0005-0000-0000-0000B15B0000}"/>
    <cellStyle name="Normal 3 2 5 2 3 4 2 2" xfId="23501" xr:uid="{00000000-0005-0000-0000-0000B25B0000}"/>
    <cellStyle name="Normal 3 2 5 2 3 4 2 2 2" xfId="23502" xr:uid="{00000000-0005-0000-0000-0000B35B0000}"/>
    <cellStyle name="Normal 3 2 5 2 3 4 2 3" xfId="23503" xr:uid="{00000000-0005-0000-0000-0000B45B0000}"/>
    <cellStyle name="Normal 3 2 5 2 3 4 3" xfId="23504" xr:uid="{00000000-0005-0000-0000-0000B55B0000}"/>
    <cellStyle name="Normal 3 2 5 2 3 4 3 2" xfId="23505" xr:uid="{00000000-0005-0000-0000-0000B65B0000}"/>
    <cellStyle name="Normal 3 2 5 2 3 4 4" xfId="23506" xr:uid="{00000000-0005-0000-0000-0000B75B0000}"/>
    <cellStyle name="Normal 3 2 5 2 3 5" xfId="23507" xr:uid="{00000000-0005-0000-0000-0000B85B0000}"/>
    <cellStyle name="Normal 3 2 5 2 3 5 2" xfId="23508" xr:uid="{00000000-0005-0000-0000-0000B95B0000}"/>
    <cellStyle name="Normal 3 2 5 2 3 5 2 2" xfId="23509" xr:uid="{00000000-0005-0000-0000-0000BA5B0000}"/>
    <cellStyle name="Normal 3 2 5 2 3 5 3" xfId="23510" xr:uid="{00000000-0005-0000-0000-0000BB5B0000}"/>
    <cellStyle name="Normal 3 2 5 2 3 6" xfId="23511" xr:uid="{00000000-0005-0000-0000-0000BC5B0000}"/>
    <cellStyle name="Normal 3 2 5 2 3 6 2" xfId="23512" xr:uid="{00000000-0005-0000-0000-0000BD5B0000}"/>
    <cellStyle name="Normal 3 2 5 2 3 7" xfId="23513" xr:uid="{00000000-0005-0000-0000-0000BE5B0000}"/>
    <cellStyle name="Normal 3 2 5 2 3 7 2" xfId="23514" xr:uid="{00000000-0005-0000-0000-0000BF5B0000}"/>
    <cellStyle name="Normal 3 2 5 2 3 8" xfId="23515" xr:uid="{00000000-0005-0000-0000-0000C05B0000}"/>
    <cellStyle name="Normal 3 2 5 2 4" xfId="23516" xr:uid="{00000000-0005-0000-0000-0000C15B0000}"/>
    <cellStyle name="Normal 3 2 5 2 4 2" xfId="23517" xr:uid="{00000000-0005-0000-0000-0000C25B0000}"/>
    <cellStyle name="Normal 3 2 5 2 4 2 2" xfId="23518" xr:uid="{00000000-0005-0000-0000-0000C35B0000}"/>
    <cellStyle name="Normal 3 2 5 2 4 2 2 2" xfId="23519" xr:uid="{00000000-0005-0000-0000-0000C45B0000}"/>
    <cellStyle name="Normal 3 2 5 2 4 2 2 2 2" xfId="23520" xr:uid="{00000000-0005-0000-0000-0000C55B0000}"/>
    <cellStyle name="Normal 3 2 5 2 4 2 2 3" xfId="23521" xr:uid="{00000000-0005-0000-0000-0000C65B0000}"/>
    <cellStyle name="Normal 3 2 5 2 4 2 3" xfId="23522" xr:uid="{00000000-0005-0000-0000-0000C75B0000}"/>
    <cellStyle name="Normal 3 2 5 2 4 2 3 2" xfId="23523" xr:uid="{00000000-0005-0000-0000-0000C85B0000}"/>
    <cellStyle name="Normal 3 2 5 2 4 2 4" xfId="23524" xr:uid="{00000000-0005-0000-0000-0000C95B0000}"/>
    <cellStyle name="Normal 3 2 5 2 4 3" xfId="23525" xr:uid="{00000000-0005-0000-0000-0000CA5B0000}"/>
    <cellStyle name="Normal 3 2 5 2 4 3 2" xfId="23526" xr:uid="{00000000-0005-0000-0000-0000CB5B0000}"/>
    <cellStyle name="Normal 3 2 5 2 4 3 2 2" xfId="23527" xr:uid="{00000000-0005-0000-0000-0000CC5B0000}"/>
    <cellStyle name="Normal 3 2 5 2 4 3 3" xfId="23528" xr:uid="{00000000-0005-0000-0000-0000CD5B0000}"/>
    <cellStyle name="Normal 3 2 5 2 4 4" xfId="23529" xr:uid="{00000000-0005-0000-0000-0000CE5B0000}"/>
    <cellStyle name="Normal 3 2 5 2 4 4 2" xfId="23530" xr:uid="{00000000-0005-0000-0000-0000CF5B0000}"/>
    <cellStyle name="Normal 3 2 5 2 4 5" xfId="23531" xr:uid="{00000000-0005-0000-0000-0000D05B0000}"/>
    <cellStyle name="Normal 3 2 5 2 5" xfId="23532" xr:uid="{00000000-0005-0000-0000-0000D15B0000}"/>
    <cellStyle name="Normal 3 2 5 2 5 2" xfId="23533" xr:uid="{00000000-0005-0000-0000-0000D25B0000}"/>
    <cellStyle name="Normal 3 2 5 2 5 2 2" xfId="23534" xr:uid="{00000000-0005-0000-0000-0000D35B0000}"/>
    <cellStyle name="Normal 3 2 5 2 5 2 2 2" xfId="23535" xr:uid="{00000000-0005-0000-0000-0000D45B0000}"/>
    <cellStyle name="Normal 3 2 5 2 5 2 3" xfId="23536" xr:uid="{00000000-0005-0000-0000-0000D55B0000}"/>
    <cellStyle name="Normal 3 2 5 2 5 3" xfId="23537" xr:uid="{00000000-0005-0000-0000-0000D65B0000}"/>
    <cellStyle name="Normal 3 2 5 2 5 3 2" xfId="23538" xr:uid="{00000000-0005-0000-0000-0000D75B0000}"/>
    <cellStyle name="Normal 3 2 5 2 5 4" xfId="23539" xr:uid="{00000000-0005-0000-0000-0000D85B0000}"/>
    <cellStyle name="Normal 3 2 5 2 6" xfId="23540" xr:uid="{00000000-0005-0000-0000-0000D95B0000}"/>
    <cellStyle name="Normal 3 2 5 2 6 2" xfId="23541" xr:uid="{00000000-0005-0000-0000-0000DA5B0000}"/>
    <cellStyle name="Normal 3 2 5 2 6 2 2" xfId="23542" xr:uid="{00000000-0005-0000-0000-0000DB5B0000}"/>
    <cellStyle name="Normal 3 2 5 2 6 2 2 2" xfId="23543" xr:uid="{00000000-0005-0000-0000-0000DC5B0000}"/>
    <cellStyle name="Normal 3 2 5 2 6 2 3" xfId="23544" xr:uid="{00000000-0005-0000-0000-0000DD5B0000}"/>
    <cellStyle name="Normal 3 2 5 2 6 3" xfId="23545" xr:uid="{00000000-0005-0000-0000-0000DE5B0000}"/>
    <cellStyle name="Normal 3 2 5 2 6 3 2" xfId="23546" xr:uid="{00000000-0005-0000-0000-0000DF5B0000}"/>
    <cellStyle name="Normal 3 2 5 2 6 4" xfId="23547" xr:uid="{00000000-0005-0000-0000-0000E05B0000}"/>
    <cellStyle name="Normal 3 2 5 2 7" xfId="23548" xr:uid="{00000000-0005-0000-0000-0000E15B0000}"/>
    <cellStyle name="Normal 3 2 5 2 7 2" xfId="23549" xr:uid="{00000000-0005-0000-0000-0000E25B0000}"/>
    <cellStyle name="Normal 3 2 5 2 7 2 2" xfId="23550" xr:uid="{00000000-0005-0000-0000-0000E35B0000}"/>
    <cellStyle name="Normal 3 2 5 2 7 3" xfId="23551" xr:uid="{00000000-0005-0000-0000-0000E45B0000}"/>
    <cellStyle name="Normal 3 2 5 2 8" xfId="23552" xr:uid="{00000000-0005-0000-0000-0000E55B0000}"/>
    <cellStyle name="Normal 3 2 5 2 8 2" xfId="23553" xr:uid="{00000000-0005-0000-0000-0000E65B0000}"/>
    <cellStyle name="Normal 3 2 5 2 9" xfId="23554" xr:uid="{00000000-0005-0000-0000-0000E75B0000}"/>
    <cellStyle name="Normal 3 2 5 2 9 2" xfId="23555" xr:uid="{00000000-0005-0000-0000-0000E85B0000}"/>
    <cellStyle name="Normal 3 2 5 3" xfId="23556" xr:uid="{00000000-0005-0000-0000-0000E95B0000}"/>
    <cellStyle name="Normal 3 2 5 3 10" xfId="23557" xr:uid="{00000000-0005-0000-0000-0000EA5B0000}"/>
    <cellStyle name="Normal 3 2 5 3 2" xfId="23558" xr:uid="{00000000-0005-0000-0000-0000EB5B0000}"/>
    <cellStyle name="Normal 3 2 5 3 2 2" xfId="23559" xr:uid="{00000000-0005-0000-0000-0000EC5B0000}"/>
    <cellStyle name="Normal 3 2 5 3 2 2 2" xfId="23560" xr:uid="{00000000-0005-0000-0000-0000ED5B0000}"/>
    <cellStyle name="Normal 3 2 5 3 2 2 2 2" xfId="23561" xr:uid="{00000000-0005-0000-0000-0000EE5B0000}"/>
    <cellStyle name="Normal 3 2 5 3 2 2 2 2 2" xfId="23562" xr:uid="{00000000-0005-0000-0000-0000EF5B0000}"/>
    <cellStyle name="Normal 3 2 5 3 2 2 2 2 2 2" xfId="23563" xr:uid="{00000000-0005-0000-0000-0000F05B0000}"/>
    <cellStyle name="Normal 3 2 5 3 2 2 2 2 2 2 2" xfId="23564" xr:uid="{00000000-0005-0000-0000-0000F15B0000}"/>
    <cellStyle name="Normal 3 2 5 3 2 2 2 2 2 3" xfId="23565" xr:uid="{00000000-0005-0000-0000-0000F25B0000}"/>
    <cellStyle name="Normal 3 2 5 3 2 2 2 2 3" xfId="23566" xr:uid="{00000000-0005-0000-0000-0000F35B0000}"/>
    <cellStyle name="Normal 3 2 5 3 2 2 2 2 3 2" xfId="23567" xr:uid="{00000000-0005-0000-0000-0000F45B0000}"/>
    <cellStyle name="Normal 3 2 5 3 2 2 2 2 4" xfId="23568" xr:uid="{00000000-0005-0000-0000-0000F55B0000}"/>
    <cellStyle name="Normal 3 2 5 3 2 2 2 3" xfId="23569" xr:uid="{00000000-0005-0000-0000-0000F65B0000}"/>
    <cellStyle name="Normal 3 2 5 3 2 2 2 3 2" xfId="23570" xr:uid="{00000000-0005-0000-0000-0000F75B0000}"/>
    <cellStyle name="Normal 3 2 5 3 2 2 2 3 2 2" xfId="23571" xr:uid="{00000000-0005-0000-0000-0000F85B0000}"/>
    <cellStyle name="Normal 3 2 5 3 2 2 2 3 3" xfId="23572" xr:uid="{00000000-0005-0000-0000-0000F95B0000}"/>
    <cellStyle name="Normal 3 2 5 3 2 2 2 4" xfId="23573" xr:uid="{00000000-0005-0000-0000-0000FA5B0000}"/>
    <cellStyle name="Normal 3 2 5 3 2 2 2 4 2" xfId="23574" xr:uid="{00000000-0005-0000-0000-0000FB5B0000}"/>
    <cellStyle name="Normal 3 2 5 3 2 2 2 5" xfId="23575" xr:uid="{00000000-0005-0000-0000-0000FC5B0000}"/>
    <cellStyle name="Normal 3 2 5 3 2 2 3" xfId="23576" xr:uid="{00000000-0005-0000-0000-0000FD5B0000}"/>
    <cellStyle name="Normal 3 2 5 3 2 2 3 2" xfId="23577" xr:uid="{00000000-0005-0000-0000-0000FE5B0000}"/>
    <cellStyle name="Normal 3 2 5 3 2 2 3 2 2" xfId="23578" xr:uid="{00000000-0005-0000-0000-0000FF5B0000}"/>
    <cellStyle name="Normal 3 2 5 3 2 2 3 2 2 2" xfId="23579" xr:uid="{00000000-0005-0000-0000-0000005C0000}"/>
    <cellStyle name="Normal 3 2 5 3 2 2 3 2 3" xfId="23580" xr:uid="{00000000-0005-0000-0000-0000015C0000}"/>
    <cellStyle name="Normal 3 2 5 3 2 2 3 3" xfId="23581" xr:uid="{00000000-0005-0000-0000-0000025C0000}"/>
    <cellStyle name="Normal 3 2 5 3 2 2 3 3 2" xfId="23582" xr:uid="{00000000-0005-0000-0000-0000035C0000}"/>
    <cellStyle name="Normal 3 2 5 3 2 2 3 4" xfId="23583" xr:uid="{00000000-0005-0000-0000-0000045C0000}"/>
    <cellStyle name="Normal 3 2 5 3 2 2 4" xfId="23584" xr:uid="{00000000-0005-0000-0000-0000055C0000}"/>
    <cellStyle name="Normal 3 2 5 3 2 2 4 2" xfId="23585" xr:uid="{00000000-0005-0000-0000-0000065C0000}"/>
    <cellStyle name="Normal 3 2 5 3 2 2 4 2 2" xfId="23586" xr:uid="{00000000-0005-0000-0000-0000075C0000}"/>
    <cellStyle name="Normal 3 2 5 3 2 2 4 2 2 2" xfId="23587" xr:uid="{00000000-0005-0000-0000-0000085C0000}"/>
    <cellStyle name="Normal 3 2 5 3 2 2 4 2 3" xfId="23588" xr:uid="{00000000-0005-0000-0000-0000095C0000}"/>
    <cellStyle name="Normal 3 2 5 3 2 2 4 3" xfId="23589" xr:uid="{00000000-0005-0000-0000-00000A5C0000}"/>
    <cellStyle name="Normal 3 2 5 3 2 2 4 3 2" xfId="23590" xr:uid="{00000000-0005-0000-0000-00000B5C0000}"/>
    <cellStyle name="Normal 3 2 5 3 2 2 4 4" xfId="23591" xr:uid="{00000000-0005-0000-0000-00000C5C0000}"/>
    <cellStyle name="Normal 3 2 5 3 2 2 5" xfId="23592" xr:uid="{00000000-0005-0000-0000-00000D5C0000}"/>
    <cellStyle name="Normal 3 2 5 3 2 2 5 2" xfId="23593" xr:uid="{00000000-0005-0000-0000-00000E5C0000}"/>
    <cellStyle name="Normal 3 2 5 3 2 2 5 2 2" xfId="23594" xr:uid="{00000000-0005-0000-0000-00000F5C0000}"/>
    <cellStyle name="Normal 3 2 5 3 2 2 5 3" xfId="23595" xr:uid="{00000000-0005-0000-0000-0000105C0000}"/>
    <cellStyle name="Normal 3 2 5 3 2 2 6" xfId="23596" xr:uid="{00000000-0005-0000-0000-0000115C0000}"/>
    <cellStyle name="Normal 3 2 5 3 2 2 6 2" xfId="23597" xr:uid="{00000000-0005-0000-0000-0000125C0000}"/>
    <cellStyle name="Normal 3 2 5 3 2 2 7" xfId="23598" xr:uid="{00000000-0005-0000-0000-0000135C0000}"/>
    <cellStyle name="Normal 3 2 5 3 2 2 7 2" xfId="23599" xr:uid="{00000000-0005-0000-0000-0000145C0000}"/>
    <cellStyle name="Normal 3 2 5 3 2 2 8" xfId="23600" xr:uid="{00000000-0005-0000-0000-0000155C0000}"/>
    <cellStyle name="Normal 3 2 5 3 2 3" xfId="23601" xr:uid="{00000000-0005-0000-0000-0000165C0000}"/>
    <cellStyle name="Normal 3 2 5 3 2 3 2" xfId="23602" xr:uid="{00000000-0005-0000-0000-0000175C0000}"/>
    <cellStyle name="Normal 3 2 5 3 2 3 2 2" xfId="23603" xr:uid="{00000000-0005-0000-0000-0000185C0000}"/>
    <cellStyle name="Normal 3 2 5 3 2 3 2 2 2" xfId="23604" xr:uid="{00000000-0005-0000-0000-0000195C0000}"/>
    <cellStyle name="Normal 3 2 5 3 2 3 2 2 2 2" xfId="23605" xr:uid="{00000000-0005-0000-0000-00001A5C0000}"/>
    <cellStyle name="Normal 3 2 5 3 2 3 2 2 3" xfId="23606" xr:uid="{00000000-0005-0000-0000-00001B5C0000}"/>
    <cellStyle name="Normal 3 2 5 3 2 3 2 3" xfId="23607" xr:uid="{00000000-0005-0000-0000-00001C5C0000}"/>
    <cellStyle name="Normal 3 2 5 3 2 3 2 3 2" xfId="23608" xr:uid="{00000000-0005-0000-0000-00001D5C0000}"/>
    <cellStyle name="Normal 3 2 5 3 2 3 2 4" xfId="23609" xr:uid="{00000000-0005-0000-0000-00001E5C0000}"/>
    <cellStyle name="Normal 3 2 5 3 2 3 3" xfId="23610" xr:uid="{00000000-0005-0000-0000-00001F5C0000}"/>
    <cellStyle name="Normal 3 2 5 3 2 3 3 2" xfId="23611" xr:uid="{00000000-0005-0000-0000-0000205C0000}"/>
    <cellStyle name="Normal 3 2 5 3 2 3 3 2 2" xfId="23612" xr:uid="{00000000-0005-0000-0000-0000215C0000}"/>
    <cellStyle name="Normal 3 2 5 3 2 3 3 3" xfId="23613" xr:uid="{00000000-0005-0000-0000-0000225C0000}"/>
    <cellStyle name="Normal 3 2 5 3 2 3 4" xfId="23614" xr:uid="{00000000-0005-0000-0000-0000235C0000}"/>
    <cellStyle name="Normal 3 2 5 3 2 3 4 2" xfId="23615" xr:uid="{00000000-0005-0000-0000-0000245C0000}"/>
    <cellStyle name="Normal 3 2 5 3 2 3 5" xfId="23616" xr:uid="{00000000-0005-0000-0000-0000255C0000}"/>
    <cellStyle name="Normal 3 2 5 3 2 4" xfId="23617" xr:uid="{00000000-0005-0000-0000-0000265C0000}"/>
    <cellStyle name="Normal 3 2 5 3 2 4 2" xfId="23618" xr:uid="{00000000-0005-0000-0000-0000275C0000}"/>
    <cellStyle name="Normal 3 2 5 3 2 4 2 2" xfId="23619" xr:uid="{00000000-0005-0000-0000-0000285C0000}"/>
    <cellStyle name="Normal 3 2 5 3 2 4 2 2 2" xfId="23620" xr:uid="{00000000-0005-0000-0000-0000295C0000}"/>
    <cellStyle name="Normal 3 2 5 3 2 4 2 3" xfId="23621" xr:uid="{00000000-0005-0000-0000-00002A5C0000}"/>
    <cellStyle name="Normal 3 2 5 3 2 4 3" xfId="23622" xr:uid="{00000000-0005-0000-0000-00002B5C0000}"/>
    <cellStyle name="Normal 3 2 5 3 2 4 3 2" xfId="23623" xr:uid="{00000000-0005-0000-0000-00002C5C0000}"/>
    <cellStyle name="Normal 3 2 5 3 2 4 4" xfId="23624" xr:uid="{00000000-0005-0000-0000-00002D5C0000}"/>
    <cellStyle name="Normal 3 2 5 3 2 5" xfId="23625" xr:uid="{00000000-0005-0000-0000-00002E5C0000}"/>
    <cellStyle name="Normal 3 2 5 3 2 5 2" xfId="23626" xr:uid="{00000000-0005-0000-0000-00002F5C0000}"/>
    <cellStyle name="Normal 3 2 5 3 2 5 2 2" xfId="23627" xr:uid="{00000000-0005-0000-0000-0000305C0000}"/>
    <cellStyle name="Normal 3 2 5 3 2 5 2 2 2" xfId="23628" xr:uid="{00000000-0005-0000-0000-0000315C0000}"/>
    <cellStyle name="Normal 3 2 5 3 2 5 2 3" xfId="23629" xr:uid="{00000000-0005-0000-0000-0000325C0000}"/>
    <cellStyle name="Normal 3 2 5 3 2 5 3" xfId="23630" xr:uid="{00000000-0005-0000-0000-0000335C0000}"/>
    <cellStyle name="Normal 3 2 5 3 2 5 3 2" xfId="23631" xr:uid="{00000000-0005-0000-0000-0000345C0000}"/>
    <cellStyle name="Normal 3 2 5 3 2 5 4" xfId="23632" xr:uid="{00000000-0005-0000-0000-0000355C0000}"/>
    <cellStyle name="Normal 3 2 5 3 2 6" xfId="23633" xr:uid="{00000000-0005-0000-0000-0000365C0000}"/>
    <cellStyle name="Normal 3 2 5 3 2 6 2" xfId="23634" xr:uid="{00000000-0005-0000-0000-0000375C0000}"/>
    <cellStyle name="Normal 3 2 5 3 2 6 2 2" xfId="23635" xr:uid="{00000000-0005-0000-0000-0000385C0000}"/>
    <cellStyle name="Normal 3 2 5 3 2 6 3" xfId="23636" xr:uid="{00000000-0005-0000-0000-0000395C0000}"/>
    <cellStyle name="Normal 3 2 5 3 2 7" xfId="23637" xr:uid="{00000000-0005-0000-0000-00003A5C0000}"/>
    <cellStyle name="Normal 3 2 5 3 2 7 2" xfId="23638" xr:uid="{00000000-0005-0000-0000-00003B5C0000}"/>
    <cellStyle name="Normal 3 2 5 3 2 8" xfId="23639" xr:uid="{00000000-0005-0000-0000-00003C5C0000}"/>
    <cellStyle name="Normal 3 2 5 3 2 8 2" xfId="23640" xr:uid="{00000000-0005-0000-0000-00003D5C0000}"/>
    <cellStyle name="Normal 3 2 5 3 2 9" xfId="23641" xr:uid="{00000000-0005-0000-0000-00003E5C0000}"/>
    <cellStyle name="Normal 3 2 5 3 3" xfId="23642" xr:uid="{00000000-0005-0000-0000-00003F5C0000}"/>
    <cellStyle name="Normal 3 2 5 3 3 2" xfId="23643" xr:uid="{00000000-0005-0000-0000-0000405C0000}"/>
    <cellStyle name="Normal 3 2 5 3 3 2 2" xfId="23644" xr:uid="{00000000-0005-0000-0000-0000415C0000}"/>
    <cellStyle name="Normal 3 2 5 3 3 2 2 2" xfId="23645" xr:uid="{00000000-0005-0000-0000-0000425C0000}"/>
    <cellStyle name="Normal 3 2 5 3 3 2 2 2 2" xfId="23646" xr:uid="{00000000-0005-0000-0000-0000435C0000}"/>
    <cellStyle name="Normal 3 2 5 3 3 2 2 2 2 2" xfId="23647" xr:uid="{00000000-0005-0000-0000-0000445C0000}"/>
    <cellStyle name="Normal 3 2 5 3 3 2 2 2 3" xfId="23648" xr:uid="{00000000-0005-0000-0000-0000455C0000}"/>
    <cellStyle name="Normal 3 2 5 3 3 2 2 3" xfId="23649" xr:uid="{00000000-0005-0000-0000-0000465C0000}"/>
    <cellStyle name="Normal 3 2 5 3 3 2 2 3 2" xfId="23650" xr:uid="{00000000-0005-0000-0000-0000475C0000}"/>
    <cellStyle name="Normal 3 2 5 3 3 2 2 4" xfId="23651" xr:uid="{00000000-0005-0000-0000-0000485C0000}"/>
    <cellStyle name="Normal 3 2 5 3 3 2 3" xfId="23652" xr:uid="{00000000-0005-0000-0000-0000495C0000}"/>
    <cellStyle name="Normal 3 2 5 3 3 2 3 2" xfId="23653" xr:uid="{00000000-0005-0000-0000-00004A5C0000}"/>
    <cellStyle name="Normal 3 2 5 3 3 2 3 2 2" xfId="23654" xr:uid="{00000000-0005-0000-0000-00004B5C0000}"/>
    <cellStyle name="Normal 3 2 5 3 3 2 3 3" xfId="23655" xr:uid="{00000000-0005-0000-0000-00004C5C0000}"/>
    <cellStyle name="Normal 3 2 5 3 3 2 4" xfId="23656" xr:uid="{00000000-0005-0000-0000-00004D5C0000}"/>
    <cellStyle name="Normal 3 2 5 3 3 2 4 2" xfId="23657" xr:uid="{00000000-0005-0000-0000-00004E5C0000}"/>
    <cellStyle name="Normal 3 2 5 3 3 2 5" xfId="23658" xr:uid="{00000000-0005-0000-0000-00004F5C0000}"/>
    <cellStyle name="Normal 3 2 5 3 3 3" xfId="23659" xr:uid="{00000000-0005-0000-0000-0000505C0000}"/>
    <cellStyle name="Normal 3 2 5 3 3 3 2" xfId="23660" xr:uid="{00000000-0005-0000-0000-0000515C0000}"/>
    <cellStyle name="Normal 3 2 5 3 3 3 2 2" xfId="23661" xr:uid="{00000000-0005-0000-0000-0000525C0000}"/>
    <cellStyle name="Normal 3 2 5 3 3 3 2 2 2" xfId="23662" xr:uid="{00000000-0005-0000-0000-0000535C0000}"/>
    <cellStyle name="Normal 3 2 5 3 3 3 2 3" xfId="23663" xr:uid="{00000000-0005-0000-0000-0000545C0000}"/>
    <cellStyle name="Normal 3 2 5 3 3 3 3" xfId="23664" xr:uid="{00000000-0005-0000-0000-0000555C0000}"/>
    <cellStyle name="Normal 3 2 5 3 3 3 3 2" xfId="23665" xr:uid="{00000000-0005-0000-0000-0000565C0000}"/>
    <cellStyle name="Normal 3 2 5 3 3 3 4" xfId="23666" xr:uid="{00000000-0005-0000-0000-0000575C0000}"/>
    <cellStyle name="Normal 3 2 5 3 3 4" xfId="23667" xr:uid="{00000000-0005-0000-0000-0000585C0000}"/>
    <cellStyle name="Normal 3 2 5 3 3 4 2" xfId="23668" xr:uid="{00000000-0005-0000-0000-0000595C0000}"/>
    <cellStyle name="Normal 3 2 5 3 3 4 2 2" xfId="23669" xr:uid="{00000000-0005-0000-0000-00005A5C0000}"/>
    <cellStyle name="Normal 3 2 5 3 3 4 2 2 2" xfId="23670" xr:uid="{00000000-0005-0000-0000-00005B5C0000}"/>
    <cellStyle name="Normal 3 2 5 3 3 4 2 3" xfId="23671" xr:uid="{00000000-0005-0000-0000-00005C5C0000}"/>
    <cellStyle name="Normal 3 2 5 3 3 4 3" xfId="23672" xr:uid="{00000000-0005-0000-0000-00005D5C0000}"/>
    <cellStyle name="Normal 3 2 5 3 3 4 3 2" xfId="23673" xr:uid="{00000000-0005-0000-0000-00005E5C0000}"/>
    <cellStyle name="Normal 3 2 5 3 3 4 4" xfId="23674" xr:uid="{00000000-0005-0000-0000-00005F5C0000}"/>
    <cellStyle name="Normal 3 2 5 3 3 5" xfId="23675" xr:uid="{00000000-0005-0000-0000-0000605C0000}"/>
    <cellStyle name="Normal 3 2 5 3 3 5 2" xfId="23676" xr:uid="{00000000-0005-0000-0000-0000615C0000}"/>
    <cellStyle name="Normal 3 2 5 3 3 5 2 2" xfId="23677" xr:uid="{00000000-0005-0000-0000-0000625C0000}"/>
    <cellStyle name="Normal 3 2 5 3 3 5 3" xfId="23678" xr:uid="{00000000-0005-0000-0000-0000635C0000}"/>
    <cellStyle name="Normal 3 2 5 3 3 6" xfId="23679" xr:uid="{00000000-0005-0000-0000-0000645C0000}"/>
    <cellStyle name="Normal 3 2 5 3 3 6 2" xfId="23680" xr:uid="{00000000-0005-0000-0000-0000655C0000}"/>
    <cellStyle name="Normal 3 2 5 3 3 7" xfId="23681" xr:uid="{00000000-0005-0000-0000-0000665C0000}"/>
    <cellStyle name="Normal 3 2 5 3 3 7 2" xfId="23682" xr:uid="{00000000-0005-0000-0000-0000675C0000}"/>
    <cellStyle name="Normal 3 2 5 3 3 8" xfId="23683" xr:uid="{00000000-0005-0000-0000-0000685C0000}"/>
    <cellStyle name="Normal 3 2 5 3 4" xfId="23684" xr:uid="{00000000-0005-0000-0000-0000695C0000}"/>
    <cellStyle name="Normal 3 2 5 3 4 2" xfId="23685" xr:uid="{00000000-0005-0000-0000-00006A5C0000}"/>
    <cellStyle name="Normal 3 2 5 3 4 2 2" xfId="23686" xr:uid="{00000000-0005-0000-0000-00006B5C0000}"/>
    <cellStyle name="Normal 3 2 5 3 4 2 2 2" xfId="23687" xr:uid="{00000000-0005-0000-0000-00006C5C0000}"/>
    <cellStyle name="Normal 3 2 5 3 4 2 2 2 2" xfId="23688" xr:uid="{00000000-0005-0000-0000-00006D5C0000}"/>
    <cellStyle name="Normal 3 2 5 3 4 2 2 3" xfId="23689" xr:uid="{00000000-0005-0000-0000-00006E5C0000}"/>
    <cellStyle name="Normal 3 2 5 3 4 2 3" xfId="23690" xr:uid="{00000000-0005-0000-0000-00006F5C0000}"/>
    <cellStyle name="Normal 3 2 5 3 4 2 3 2" xfId="23691" xr:uid="{00000000-0005-0000-0000-0000705C0000}"/>
    <cellStyle name="Normal 3 2 5 3 4 2 4" xfId="23692" xr:uid="{00000000-0005-0000-0000-0000715C0000}"/>
    <cellStyle name="Normal 3 2 5 3 4 3" xfId="23693" xr:uid="{00000000-0005-0000-0000-0000725C0000}"/>
    <cellStyle name="Normal 3 2 5 3 4 3 2" xfId="23694" xr:uid="{00000000-0005-0000-0000-0000735C0000}"/>
    <cellStyle name="Normal 3 2 5 3 4 3 2 2" xfId="23695" xr:uid="{00000000-0005-0000-0000-0000745C0000}"/>
    <cellStyle name="Normal 3 2 5 3 4 3 3" xfId="23696" xr:uid="{00000000-0005-0000-0000-0000755C0000}"/>
    <cellStyle name="Normal 3 2 5 3 4 4" xfId="23697" xr:uid="{00000000-0005-0000-0000-0000765C0000}"/>
    <cellStyle name="Normal 3 2 5 3 4 4 2" xfId="23698" xr:uid="{00000000-0005-0000-0000-0000775C0000}"/>
    <cellStyle name="Normal 3 2 5 3 4 5" xfId="23699" xr:uid="{00000000-0005-0000-0000-0000785C0000}"/>
    <cellStyle name="Normal 3 2 5 3 5" xfId="23700" xr:uid="{00000000-0005-0000-0000-0000795C0000}"/>
    <cellStyle name="Normal 3 2 5 3 5 2" xfId="23701" xr:uid="{00000000-0005-0000-0000-00007A5C0000}"/>
    <cellStyle name="Normal 3 2 5 3 5 2 2" xfId="23702" xr:uid="{00000000-0005-0000-0000-00007B5C0000}"/>
    <cellStyle name="Normal 3 2 5 3 5 2 2 2" xfId="23703" xr:uid="{00000000-0005-0000-0000-00007C5C0000}"/>
    <cellStyle name="Normal 3 2 5 3 5 2 3" xfId="23704" xr:uid="{00000000-0005-0000-0000-00007D5C0000}"/>
    <cellStyle name="Normal 3 2 5 3 5 3" xfId="23705" xr:uid="{00000000-0005-0000-0000-00007E5C0000}"/>
    <cellStyle name="Normal 3 2 5 3 5 3 2" xfId="23706" xr:uid="{00000000-0005-0000-0000-00007F5C0000}"/>
    <cellStyle name="Normal 3 2 5 3 5 4" xfId="23707" xr:uid="{00000000-0005-0000-0000-0000805C0000}"/>
    <cellStyle name="Normal 3 2 5 3 6" xfId="23708" xr:uid="{00000000-0005-0000-0000-0000815C0000}"/>
    <cellStyle name="Normal 3 2 5 3 6 2" xfId="23709" xr:uid="{00000000-0005-0000-0000-0000825C0000}"/>
    <cellStyle name="Normal 3 2 5 3 6 2 2" xfId="23710" xr:uid="{00000000-0005-0000-0000-0000835C0000}"/>
    <cellStyle name="Normal 3 2 5 3 6 2 2 2" xfId="23711" xr:uid="{00000000-0005-0000-0000-0000845C0000}"/>
    <cellStyle name="Normal 3 2 5 3 6 2 3" xfId="23712" xr:uid="{00000000-0005-0000-0000-0000855C0000}"/>
    <cellStyle name="Normal 3 2 5 3 6 3" xfId="23713" xr:uid="{00000000-0005-0000-0000-0000865C0000}"/>
    <cellStyle name="Normal 3 2 5 3 6 3 2" xfId="23714" xr:uid="{00000000-0005-0000-0000-0000875C0000}"/>
    <cellStyle name="Normal 3 2 5 3 6 4" xfId="23715" xr:uid="{00000000-0005-0000-0000-0000885C0000}"/>
    <cellStyle name="Normal 3 2 5 3 7" xfId="23716" xr:uid="{00000000-0005-0000-0000-0000895C0000}"/>
    <cellStyle name="Normal 3 2 5 3 7 2" xfId="23717" xr:uid="{00000000-0005-0000-0000-00008A5C0000}"/>
    <cellStyle name="Normal 3 2 5 3 7 2 2" xfId="23718" xr:uid="{00000000-0005-0000-0000-00008B5C0000}"/>
    <cellStyle name="Normal 3 2 5 3 7 3" xfId="23719" xr:uid="{00000000-0005-0000-0000-00008C5C0000}"/>
    <cellStyle name="Normal 3 2 5 3 8" xfId="23720" xr:uid="{00000000-0005-0000-0000-00008D5C0000}"/>
    <cellStyle name="Normal 3 2 5 3 8 2" xfId="23721" xr:uid="{00000000-0005-0000-0000-00008E5C0000}"/>
    <cellStyle name="Normal 3 2 5 3 9" xfId="23722" xr:uid="{00000000-0005-0000-0000-00008F5C0000}"/>
    <cellStyle name="Normal 3 2 5 3 9 2" xfId="23723" xr:uid="{00000000-0005-0000-0000-0000905C0000}"/>
    <cellStyle name="Normal 3 2 5 4" xfId="23724" xr:uid="{00000000-0005-0000-0000-0000915C0000}"/>
    <cellStyle name="Normal 3 2 5 4 10" xfId="23725" xr:uid="{00000000-0005-0000-0000-0000925C0000}"/>
    <cellStyle name="Normal 3 2 5 4 2" xfId="23726" xr:uid="{00000000-0005-0000-0000-0000935C0000}"/>
    <cellStyle name="Normal 3 2 5 4 2 2" xfId="23727" xr:uid="{00000000-0005-0000-0000-0000945C0000}"/>
    <cellStyle name="Normal 3 2 5 4 2 2 2" xfId="23728" xr:uid="{00000000-0005-0000-0000-0000955C0000}"/>
    <cellStyle name="Normal 3 2 5 4 2 2 2 2" xfId="23729" xr:uid="{00000000-0005-0000-0000-0000965C0000}"/>
    <cellStyle name="Normal 3 2 5 4 2 2 2 2 2" xfId="23730" xr:uid="{00000000-0005-0000-0000-0000975C0000}"/>
    <cellStyle name="Normal 3 2 5 4 2 2 2 2 2 2" xfId="23731" xr:uid="{00000000-0005-0000-0000-0000985C0000}"/>
    <cellStyle name="Normal 3 2 5 4 2 2 2 2 2 2 2" xfId="23732" xr:uid="{00000000-0005-0000-0000-0000995C0000}"/>
    <cellStyle name="Normal 3 2 5 4 2 2 2 2 2 3" xfId="23733" xr:uid="{00000000-0005-0000-0000-00009A5C0000}"/>
    <cellStyle name="Normal 3 2 5 4 2 2 2 2 3" xfId="23734" xr:uid="{00000000-0005-0000-0000-00009B5C0000}"/>
    <cellStyle name="Normal 3 2 5 4 2 2 2 2 3 2" xfId="23735" xr:uid="{00000000-0005-0000-0000-00009C5C0000}"/>
    <cellStyle name="Normal 3 2 5 4 2 2 2 2 4" xfId="23736" xr:uid="{00000000-0005-0000-0000-00009D5C0000}"/>
    <cellStyle name="Normal 3 2 5 4 2 2 2 3" xfId="23737" xr:uid="{00000000-0005-0000-0000-00009E5C0000}"/>
    <cellStyle name="Normal 3 2 5 4 2 2 2 3 2" xfId="23738" xr:uid="{00000000-0005-0000-0000-00009F5C0000}"/>
    <cellStyle name="Normal 3 2 5 4 2 2 2 3 2 2" xfId="23739" xr:uid="{00000000-0005-0000-0000-0000A05C0000}"/>
    <cellStyle name="Normal 3 2 5 4 2 2 2 3 3" xfId="23740" xr:uid="{00000000-0005-0000-0000-0000A15C0000}"/>
    <cellStyle name="Normal 3 2 5 4 2 2 2 4" xfId="23741" xr:uid="{00000000-0005-0000-0000-0000A25C0000}"/>
    <cellStyle name="Normal 3 2 5 4 2 2 2 4 2" xfId="23742" xr:uid="{00000000-0005-0000-0000-0000A35C0000}"/>
    <cellStyle name="Normal 3 2 5 4 2 2 2 5" xfId="23743" xr:uid="{00000000-0005-0000-0000-0000A45C0000}"/>
    <cellStyle name="Normal 3 2 5 4 2 2 3" xfId="23744" xr:uid="{00000000-0005-0000-0000-0000A55C0000}"/>
    <cellStyle name="Normal 3 2 5 4 2 2 3 2" xfId="23745" xr:uid="{00000000-0005-0000-0000-0000A65C0000}"/>
    <cellStyle name="Normal 3 2 5 4 2 2 3 2 2" xfId="23746" xr:uid="{00000000-0005-0000-0000-0000A75C0000}"/>
    <cellStyle name="Normal 3 2 5 4 2 2 3 2 2 2" xfId="23747" xr:uid="{00000000-0005-0000-0000-0000A85C0000}"/>
    <cellStyle name="Normal 3 2 5 4 2 2 3 2 3" xfId="23748" xr:uid="{00000000-0005-0000-0000-0000A95C0000}"/>
    <cellStyle name="Normal 3 2 5 4 2 2 3 3" xfId="23749" xr:uid="{00000000-0005-0000-0000-0000AA5C0000}"/>
    <cellStyle name="Normal 3 2 5 4 2 2 3 3 2" xfId="23750" xr:uid="{00000000-0005-0000-0000-0000AB5C0000}"/>
    <cellStyle name="Normal 3 2 5 4 2 2 3 4" xfId="23751" xr:uid="{00000000-0005-0000-0000-0000AC5C0000}"/>
    <cellStyle name="Normal 3 2 5 4 2 2 4" xfId="23752" xr:uid="{00000000-0005-0000-0000-0000AD5C0000}"/>
    <cellStyle name="Normal 3 2 5 4 2 2 4 2" xfId="23753" xr:uid="{00000000-0005-0000-0000-0000AE5C0000}"/>
    <cellStyle name="Normal 3 2 5 4 2 2 4 2 2" xfId="23754" xr:uid="{00000000-0005-0000-0000-0000AF5C0000}"/>
    <cellStyle name="Normal 3 2 5 4 2 2 4 2 2 2" xfId="23755" xr:uid="{00000000-0005-0000-0000-0000B05C0000}"/>
    <cellStyle name="Normal 3 2 5 4 2 2 4 2 3" xfId="23756" xr:uid="{00000000-0005-0000-0000-0000B15C0000}"/>
    <cellStyle name="Normal 3 2 5 4 2 2 4 3" xfId="23757" xr:uid="{00000000-0005-0000-0000-0000B25C0000}"/>
    <cellStyle name="Normal 3 2 5 4 2 2 4 3 2" xfId="23758" xr:uid="{00000000-0005-0000-0000-0000B35C0000}"/>
    <cellStyle name="Normal 3 2 5 4 2 2 4 4" xfId="23759" xr:uid="{00000000-0005-0000-0000-0000B45C0000}"/>
    <cellStyle name="Normal 3 2 5 4 2 2 5" xfId="23760" xr:uid="{00000000-0005-0000-0000-0000B55C0000}"/>
    <cellStyle name="Normal 3 2 5 4 2 2 5 2" xfId="23761" xr:uid="{00000000-0005-0000-0000-0000B65C0000}"/>
    <cellStyle name="Normal 3 2 5 4 2 2 5 2 2" xfId="23762" xr:uid="{00000000-0005-0000-0000-0000B75C0000}"/>
    <cellStyle name="Normal 3 2 5 4 2 2 5 3" xfId="23763" xr:uid="{00000000-0005-0000-0000-0000B85C0000}"/>
    <cellStyle name="Normal 3 2 5 4 2 2 6" xfId="23764" xr:uid="{00000000-0005-0000-0000-0000B95C0000}"/>
    <cellStyle name="Normal 3 2 5 4 2 2 6 2" xfId="23765" xr:uid="{00000000-0005-0000-0000-0000BA5C0000}"/>
    <cellStyle name="Normal 3 2 5 4 2 2 7" xfId="23766" xr:uid="{00000000-0005-0000-0000-0000BB5C0000}"/>
    <cellStyle name="Normal 3 2 5 4 2 2 7 2" xfId="23767" xr:uid="{00000000-0005-0000-0000-0000BC5C0000}"/>
    <cellStyle name="Normal 3 2 5 4 2 2 8" xfId="23768" xr:uid="{00000000-0005-0000-0000-0000BD5C0000}"/>
    <cellStyle name="Normal 3 2 5 4 2 3" xfId="23769" xr:uid="{00000000-0005-0000-0000-0000BE5C0000}"/>
    <cellStyle name="Normal 3 2 5 4 2 3 2" xfId="23770" xr:uid="{00000000-0005-0000-0000-0000BF5C0000}"/>
    <cellStyle name="Normal 3 2 5 4 2 3 2 2" xfId="23771" xr:uid="{00000000-0005-0000-0000-0000C05C0000}"/>
    <cellStyle name="Normal 3 2 5 4 2 3 2 2 2" xfId="23772" xr:uid="{00000000-0005-0000-0000-0000C15C0000}"/>
    <cellStyle name="Normal 3 2 5 4 2 3 2 2 2 2" xfId="23773" xr:uid="{00000000-0005-0000-0000-0000C25C0000}"/>
    <cellStyle name="Normal 3 2 5 4 2 3 2 2 3" xfId="23774" xr:uid="{00000000-0005-0000-0000-0000C35C0000}"/>
    <cellStyle name="Normal 3 2 5 4 2 3 2 3" xfId="23775" xr:uid="{00000000-0005-0000-0000-0000C45C0000}"/>
    <cellStyle name="Normal 3 2 5 4 2 3 2 3 2" xfId="23776" xr:uid="{00000000-0005-0000-0000-0000C55C0000}"/>
    <cellStyle name="Normal 3 2 5 4 2 3 2 4" xfId="23777" xr:uid="{00000000-0005-0000-0000-0000C65C0000}"/>
    <cellStyle name="Normal 3 2 5 4 2 3 3" xfId="23778" xr:uid="{00000000-0005-0000-0000-0000C75C0000}"/>
    <cellStyle name="Normal 3 2 5 4 2 3 3 2" xfId="23779" xr:uid="{00000000-0005-0000-0000-0000C85C0000}"/>
    <cellStyle name="Normal 3 2 5 4 2 3 3 2 2" xfId="23780" xr:uid="{00000000-0005-0000-0000-0000C95C0000}"/>
    <cellStyle name="Normal 3 2 5 4 2 3 3 3" xfId="23781" xr:uid="{00000000-0005-0000-0000-0000CA5C0000}"/>
    <cellStyle name="Normal 3 2 5 4 2 3 4" xfId="23782" xr:uid="{00000000-0005-0000-0000-0000CB5C0000}"/>
    <cellStyle name="Normal 3 2 5 4 2 3 4 2" xfId="23783" xr:uid="{00000000-0005-0000-0000-0000CC5C0000}"/>
    <cellStyle name="Normal 3 2 5 4 2 3 5" xfId="23784" xr:uid="{00000000-0005-0000-0000-0000CD5C0000}"/>
    <cellStyle name="Normal 3 2 5 4 2 4" xfId="23785" xr:uid="{00000000-0005-0000-0000-0000CE5C0000}"/>
    <cellStyle name="Normal 3 2 5 4 2 4 2" xfId="23786" xr:uid="{00000000-0005-0000-0000-0000CF5C0000}"/>
    <cellStyle name="Normal 3 2 5 4 2 4 2 2" xfId="23787" xr:uid="{00000000-0005-0000-0000-0000D05C0000}"/>
    <cellStyle name="Normal 3 2 5 4 2 4 2 2 2" xfId="23788" xr:uid="{00000000-0005-0000-0000-0000D15C0000}"/>
    <cellStyle name="Normal 3 2 5 4 2 4 2 3" xfId="23789" xr:uid="{00000000-0005-0000-0000-0000D25C0000}"/>
    <cellStyle name="Normal 3 2 5 4 2 4 3" xfId="23790" xr:uid="{00000000-0005-0000-0000-0000D35C0000}"/>
    <cellStyle name="Normal 3 2 5 4 2 4 3 2" xfId="23791" xr:uid="{00000000-0005-0000-0000-0000D45C0000}"/>
    <cellStyle name="Normal 3 2 5 4 2 4 4" xfId="23792" xr:uid="{00000000-0005-0000-0000-0000D55C0000}"/>
    <cellStyle name="Normal 3 2 5 4 2 5" xfId="23793" xr:uid="{00000000-0005-0000-0000-0000D65C0000}"/>
    <cellStyle name="Normal 3 2 5 4 2 5 2" xfId="23794" xr:uid="{00000000-0005-0000-0000-0000D75C0000}"/>
    <cellStyle name="Normal 3 2 5 4 2 5 2 2" xfId="23795" xr:uid="{00000000-0005-0000-0000-0000D85C0000}"/>
    <cellStyle name="Normal 3 2 5 4 2 5 2 2 2" xfId="23796" xr:uid="{00000000-0005-0000-0000-0000D95C0000}"/>
    <cellStyle name="Normal 3 2 5 4 2 5 2 3" xfId="23797" xr:uid="{00000000-0005-0000-0000-0000DA5C0000}"/>
    <cellStyle name="Normal 3 2 5 4 2 5 3" xfId="23798" xr:uid="{00000000-0005-0000-0000-0000DB5C0000}"/>
    <cellStyle name="Normal 3 2 5 4 2 5 3 2" xfId="23799" xr:uid="{00000000-0005-0000-0000-0000DC5C0000}"/>
    <cellStyle name="Normal 3 2 5 4 2 5 4" xfId="23800" xr:uid="{00000000-0005-0000-0000-0000DD5C0000}"/>
    <cellStyle name="Normal 3 2 5 4 2 6" xfId="23801" xr:uid="{00000000-0005-0000-0000-0000DE5C0000}"/>
    <cellStyle name="Normal 3 2 5 4 2 6 2" xfId="23802" xr:uid="{00000000-0005-0000-0000-0000DF5C0000}"/>
    <cellStyle name="Normal 3 2 5 4 2 6 2 2" xfId="23803" xr:uid="{00000000-0005-0000-0000-0000E05C0000}"/>
    <cellStyle name="Normal 3 2 5 4 2 6 3" xfId="23804" xr:uid="{00000000-0005-0000-0000-0000E15C0000}"/>
    <cellStyle name="Normal 3 2 5 4 2 7" xfId="23805" xr:uid="{00000000-0005-0000-0000-0000E25C0000}"/>
    <cellStyle name="Normal 3 2 5 4 2 7 2" xfId="23806" xr:uid="{00000000-0005-0000-0000-0000E35C0000}"/>
    <cellStyle name="Normal 3 2 5 4 2 8" xfId="23807" xr:uid="{00000000-0005-0000-0000-0000E45C0000}"/>
    <cellStyle name="Normal 3 2 5 4 2 8 2" xfId="23808" xr:uid="{00000000-0005-0000-0000-0000E55C0000}"/>
    <cellStyle name="Normal 3 2 5 4 2 9" xfId="23809" xr:uid="{00000000-0005-0000-0000-0000E65C0000}"/>
    <cellStyle name="Normal 3 2 5 4 3" xfId="23810" xr:uid="{00000000-0005-0000-0000-0000E75C0000}"/>
    <cellStyle name="Normal 3 2 5 4 3 2" xfId="23811" xr:uid="{00000000-0005-0000-0000-0000E85C0000}"/>
    <cellStyle name="Normal 3 2 5 4 3 2 2" xfId="23812" xr:uid="{00000000-0005-0000-0000-0000E95C0000}"/>
    <cellStyle name="Normal 3 2 5 4 3 2 2 2" xfId="23813" xr:uid="{00000000-0005-0000-0000-0000EA5C0000}"/>
    <cellStyle name="Normal 3 2 5 4 3 2 2 2 2" xfId="23814" xr:uid="{00000000-0005-0000-0000-0000EB5C0000}"/>
    <cellStyle name="Normal 3 2 5 4 3 2 2 2 2 2" xfId="23815" xr:uid="{00000000-0005-0000-0000-0000EC5C0000}"/>
    <cellStyle name="Normal 3 2 5 4 3 2 2 2 3" xfId="23816" xr:uid="{00000000-0005-0000-0000-0000ED5C0000}"/>
    <cellStyle name="Normal 3 2 5 4 3 2 2 3" xfId="23817" xr:uid="{00000000-0005-0000-0000-0000EE5C0000}"/>
    <cellStyle name="Normal 3 2 5 4 3 2 2 3 2" xfId="23818" xr:uid="{00000000-0005-0000-0000-0000EF5C0000}"/>
    <cellStyle name="Normal 3 2 5 4 3 2 2 4" xfId="23819" xr:uid="{00000000-0005-0000-0000-0000F05C0000}"/>
    <cellStyle name="Normal 3 2 5 4 3 2 3" xfId="23820" xr:uid="{00000000-0005-0000-0000-0000F15C0000}"/>
    <cellStyle name="Normal 3 2 5 4 3 2 3 2" xfId="23821" xr:uid="{00000000-0005-0000-0000-0000F25C0000}"/>
    <cellStyle name="Normal 3 2 5 4 3 2 3 2 2" xfId="23822" xr:uid="{00000000-0005-0000-0000-0000F35C0000}"/>
    <cellStyle name="Normal 3 2 5 4 3 2 3 3" xfId="23823" xr:uid="{00000000-0005-0000-0000-0000F45C0000}"/>
    <cellStyle name="Normal 3 2 5 4 3 2 4" xfId="23824" xr:uid="{00000000-0005-0000-0000-0000F55C0000}"/>
    <cellStyle name="Normal 3 2 5 4 3 2 4 2" xfId="23825" xr:uid="{00000000-0005-0000-0000-0000F65C0000}"/>
    <cellStyle name="Normal 3 2 5 4 3 2 5" xfId="23826" xr:uid="{00000000-0005-0000-0000-0000F75C0000}"/>
    <cellStyle name="Normal 3 2 5 4 3 3" xfId="23827" xr:uid="{00000000-0005-0000-0000-0000F85C0000}"/>
    <cellStyle name="Normal 3 2 5 4 3 3 2" xfId="23828" xr:uid="{00000000-0005-0000-0000-0000F95C0000}"/>
    <cellStyle name="Normal 3 2 5 4 3 3 2 2" xfId="23829" xr:uid="{00000000-0005-0000-0000-0000FA5C0000}"/>
    <cellStyle name="Normal 3 2 5 4 3 3 2 2 2" xfId="23830" xr:uid="{00000000-0005-0000-0000-0000FB5C0000}"/>
    <cellStyle name="Normal 3 2 5 4 3 3 2 3" xfId="23831" xr:uid="{00000000-0005-0000-0000-0000FC5C0000}"/>
    <cellStyle name="Normal 3 2 5 4 3 3 3" xfId="23832" xr:uid="{00000000-0005-0000-0000-0000FD5C0000}"/>
    <cellStyle name="Normal 3 2 5 4 3 3 3 2" xfId="23833" xr:uid="{00000000-0005-0000-0000-0000FE5C0000}"/>
    <cellStyle name="Normal 3 2 5 4 3 3 4" xfId="23834" xr:uid="{00000000-0005-0000-0000-0000FF5C0000}"/>
    <cellStyle name="Normal 3 2 5 4 3 4" xfId="23835" xr:uid="{00000000-0005-0000-0000-0000005D0000}"/>
    <cellStyle name="Normal 3 2 5 4 3 4 2" xfId="23836" xr:uid="{00000000-0005-0000-0000-0000015D0000}"/>
    <cellStyle name="Normal 3 2 5 4 3 4 2 2" xfId="23837" xr:uid="{00000000-0005-0000-0000-0000025D0000}"/>
    <cellStyle name="Normal 3 2 5 4 3 4 2 2 2" xfId="23838" xr:uid="{00000000-0005-0000-0000-0000035D0000}"/>
    <cellStyle name="Normal 3 2 5 4 3 4 2 3" xfId="23839" xr:uid="{00000000-0005-0000-0000-0000045D0000}"/>
    <cellStyle name="Normal 3 2 5 4 3 4 3" xfId="23840" xr:uid="{00000000-0005-0000-0000-0000055D0000}"/>
    <cellStyle name="Normal 3 2 5 4 3 4 3 2" xfId="23841" xr:uid="{00000000-0005-0000-0000-0000065D0000}"/>
    <cellStyle name="Normal 3 2 5 4 3 4 4" xfId="23842" xr:uid="{00000000-0005-0000-0000-0000075D0000}"/>
    <cellStyle name="Normal 3 2 5 4 3 5" xfId="23843" xr:uid="{00000000-0005-0000-0000-0000085D0000}"/>
    <cellStyle name="Normal 3 2 5 4 3 5 2" xfId="23844" xr:uid="{00000000-0005-0000-0000-0000095D0000}"/>
    <cellStyle name="Normal 3 2 5 4 3 5 2 2" xfId="23845" xr:uid="{00000000-0005-0000-0000-00000A5D0000}"/>
    <cellStyle name="Normal 3 2 5 4 3 5 3" xfId="23846" xr:uid="{00000000-0005-0000-0000-00000B5D0000}"/>
    <cellStyle name="Normal 3 2 5 4 3 6" xfId="23847" xr:uid="{00000000-0005-0000-0000-00000C5D0000}"/>
    <cellStyle name="Normal 3 2 5 4 3 6 2" xfId="23848" xr:uid="{00000000-0005-0000-0000-00000D5D0000}"/>
    <cellStyle name="Normal 3 2 5 4 3 7" xfId="23849" xr:uid="{00000000-0005-0000-0000-00000E5D0000}"/>
    <cellStyle name="Normal 3 2 5 4 3 7 2" xfId="23850" xr:uid="{00000000-0005-0000-0000-00000F5D0000}"/>
    <cellStyle name="Normal 3 2 5 4 3 8" xfId="23851" xr:uid="{00000000-0005-0000-0000-0000105D0000}"/>
    <cellStyle name="Normal 3 2 5 4 4" xfId="23852" xr:uid="{00000000-0005-0000-0000-0000115D0000}"/>
    <cellStyle name="Normal 3 2 5 4 4 2" xfId="23853" xr:uid="{00000000-0005-0000-0000-0000125D0000}"/>
    <cellStyle name="Normal 3 2 5 4 4 2 2" xfId="23854" xr:uid="{00000000-0005-0000-0000-0000135D0000}"/>
    <cellStyle name="Normal 3 2 5 4 4 2 2 2" xfId="23855" xr:uid="{00000000-0005-0000-0000-0000145D0000}"/>
    <cellStyle name="Normal 3 2 5 4 4 2 2 2 2" xfId="23856" xr:uid="{00000000-0005-0000-0000-0000155D0000}"/>
    <cellStyle name="Normal 3 2 5 4 4 2 2 3" xfId="23857" xr:uid="{00000000-0005-0000-0000-0000165D0000}"/>
    <cellStyle name="Normal 3 2 5 4 4 2 3" xfId="23858" xr:uid="{00000000-0005-0000-0000-0000175D0000}"/>
    <cellStyle name="Normal 3 2 5 4 4 2 3 2" xfId="23859" xr:uid="{00000000-0005-0000-0000-0000185D0000}"/>
    <cellStyle name="Normal 3 2 5 4 4 2 4" xfId="23860" xr:uid="{00000000-0005-0000-0000-0000195D0000}"/>
    <cellStyle name="Normal 3 2 5 4 4 3" xfId="23861" xr:uid="{00000000-0005-0000-0000-00001A5D0000}"/>
    <cellStyle name="Normal 3 2 5 4 4 3 2" xfId="23862" xr:uid="{00000000-0005-0000-0000-00001B5D0000}"/>
    <cellStyle name="Normal 3 2 5 4 4 3 2 2" xfId="23863" xr:uid="{00000000-0005-0000-0000-00001C5D0000}"/>
    <cellStyle name="Normal 3 2 5 4 4 3 3" xfId="23864" xr:uid="{00000000-0005-0000-0000-00001D5D0000}"/>
    <cellStyle name="Normal 3 2 5 4 4 4" xfId="23865" xr:uid="{00000000-0005-0000-0000-00001E5D0000}"/>
    <cellStyle name="Normal 3 2 5 4 4 4 2" xfId="23866" xr:uid="{00000000-0005-0000-0000-00001F5D0000}"/>
    <cellStyle name="Normal 3 2 5 4 4 5" xfId="23867" xr:uid="{00000000-0005-0000-0000-0000205D0000}"/>
    <cellStyle name="Normal 3 2 5 4 5" xfId="23868" xr:uid="{00000000-0005-0000-0000-0000215D0000}"/>
    <cellStyle name="Normal 3 2 5 4 5 2" xfId="23869" xr:uid="{00000000-0005-0000-0000-0000225D0000}"/>
    <cellStyle name="Normal 3 2 5 4 5 2 2" xfId="23870" xr:uid="{00000000-0005-0000-0000-0000235D0000}"/>
    <cellStyle name="Normal 3 2 5 4 5 2 2 2" xfId="23871" xr:uid="{00000000-0005-0000-0000-0000245D0000}"/>
    <cellStyle name="Normal 3 2 5 4 5 2 3" xfId="23872" xr:uid="{00000000-0005-0000-0000-0000255D0000}"/>
    <cellStyle name="Normal 3 2 5 4 5 3" xfId="23873" xr:uid="{00000000-0005-0000-0000-0000265D0000}"/>
    <cellStyle name="Normal 3 2 5 4 5 3 2" xfId="23874" xr:uid="{00000000-0005-0000-0000-0000275D0000}"/>
    <cellStyle name="Normal 3 2 5 4 5 4" xfId="23875" xr:uid="{00000000-0005-0000-0000-0000285D0000}"/>
    <cellStyle name="Normal 3 2 5 4 6" xfId="23876" xr:uid="{00000000-0005-0000-0000-0000295D0000}"/>
    <cellStyle name="Normal 3 2 5 4 6 2" xfId="23877" xr:uid="{00000000-0005-0000-0000-00002A5D0000}"/>
    <cellStyle name="Normal 3 2 5 4 6 2 2" xfId="23878" xr:uid="{00000000-0005-0000-0000-00002B5D0000}"/>
    <cellStyle name="Normal 3 2 5 4 6 2 2 2" xfId="23879" xr:uid="{00000000-0005-0000-0000-00002C5D0000}"/>
    <cellStyle name="Normal 3 2 5 4 6 2 3" xfId="23880" xr:uid="{00000000-0005-0000-0000-00002D5D0000}"/>
    <cellStyle name="Normal 3 2 5 4 6 3" xfId="23881" xr:uid="{00000000-0005-0000-0000-00002E5D0000}"/>
    <cellStyle name="Normal 3 2 5 4 6 3 2" xfId="23882" xr:uid="{00000000-0005-0000-0000-00002F5D0000}"/>
    <cellStyle name="Normal 3 2 5 4 6 4" xfId="23883" xr:uid="{00000000-0005-0000-0000-0000305D0000}"/>
    <cellStyle name="Normal 3 2 5 4 7" xfId="23884" xr:uid="{00000000-0005-0000-0000-0000315D0000}"/>
    <cellStyle name="Normal 3 2 5 4 7 2" xfId="23885" xr:uid="{00000000-0005-0000-0000-0000325D0000}"/>
    <cellStyle name="Normal 3 2 5 4 7 2 2" xfId="23886" xr:uid="{00000000-0005-0000-0000-0000335D0000}"/>
    <cellStyle name="Normal 3 2 5 4 7 3" xfId="23887" xr:uid="{00000000-0005-0000-0000-0000345D0000}"/>
    <cellStyle name="Normal 3 2 5 4 8" xfId="23888" xr:uid="{00000000-0005-0000-0000-0000355D0000}"/>
    <cellStyle name="Normal 3 2 5 4 8 2" xfId="23889" xr:uid="{00000000-0005-0000-0000-0000365D0000}"/>
    <cellStyle name="Normal 3 2 5 4 9" xfId="23890" xr:uid="{00000000-0005-0000-0000-0000375D0000}"/>
    <cellStyle name="Normal 3 2 5 4 9 2" xfId="23891" xr:uid="{00000000-0005-0000-0000-0000385D0000}"/>
    <cellStyle name="Normal 3 2 5 5" xfId="23892" xr:uid="{00000000-0005-0000-0000-0000395D0000}"/>
    <cellStyle name="Normal 3 2 5 5 2" xfId="23893" xr:uid="{00000000-0005-0000-0000-00003A5D0000}"/>
    <cellStyle name="Normal 3 2 5 5 2 2" xfId="23894" xr:uid="{00000000-0005-0000-0000-00003B5D0000}"/>
    <cellStyle name="Normal 3 2 5 5 2 2 2" xfId="23895" xr:uid="{00000000-0005-0000-0000-00003C5D0000}"/>
    <cellStyle name="Normal 3 2 5 5 2 2 2 2" xfId="23896" xr:uid="{00000000-0005-0000-0000-00003D5D0000}"/>
    <cellStyle name="Normal 3 2 5 5 2 2 2 2 2" xfId="23897" xr:uid="{00000000-0005-0000-0000-00003E5D0000}"/>
    <cellStyle name="Normal 3 2 5 5 2 2 2 2 2 2" xfId="23898" xr:uid="{00000000-0005-0000-0000-00003F5D0000}"/>
    <cellStyle name="Normal 3 2 5 5 2 2 2 2 3" xfId="23899" xr:uid="{00000000-0005-0000-0000-0000405D0000}"/>
    <cellStyle name="Normal 3 2 5 5 2 2 2 3" xfId="23900" xr:uid="{00000000-0005-0000-0000-0000415D0000}"/>
    <cellStyle name="Normal 3 2 5 5 2 2 2 3 2" xfId="23901" xr:uid="{00000000-0005-0000-0000-0000425D0000}"/>
    <cellStyle name="Normal 3 2 5 5 2 2 2 4" xfId="23902" xr:uid="{00000000-0005-0000-0000-0000435D0000}"/>
    <cellStyle name="Normal 3 2 5 5 2 2 3" xfId="23903" xr:uid="{00000000-0005-0000-0000-0000445D0000}"/>
    <cellStyle name="Normal 3 2 5 5 2 2 3 2" xfId="23904" xr:uid="{00000000-0005-0000-0000-0000455D0000}"/>
    <cellStyle name="Normal 3 2 5 5 2 2 3 2 2" xfId="23905" xr:uid="{00000000-0005-0000-0000-0000465D0000}"/>
    <cellStyle name="Normal 3 2 5 5 2 2 3 3" xfId="23906" xr:uid="{00000000-0005-0000-0000-0000475D0000}"/>
    <cellStyle name="Normal 3 2 5 5 2 2 4" xfId="23907" xr:uid="{00000000-0005-0000-0000-0000485D0000}"/>
    <cellStyle name="Normal 3 2 5 5 2 2 4 2" xfId="23908" xr:uid="{00000000-0005-0000-0000-0000495D0000}"/>
    <cellStyle name="Normal 3 2 5 5 2 2 5" xfId="23909" xr:uid="{00000000-0005-0000-0000-00004A5D0000}"/>
    <cellStyle name="Normal 3 2 5 5 2 3" xfId="23910" xr:uid="{00000000-0005-0000-0000-00004B5D0000}"/>
    <cellStyle name="Normal 3 2 5 5 2 3 2" xfId="23911" xr:uid="{00000000-0005-0000-0000-00004C5D0000}"/>
    <cellStyle name="Normal 3 2 5 5 2 3 2 2" xfId="23912" xr:uid="{00000000-0005-0000-0000-00004D5D0000}"/>
    <cellStyle name="Normal 3 2 5 5 2 3 2 2 2" xfId="23913" xr:uid="{00000000-0005-0000-0000-00004E5D0000}"/>
    <cellStyle name="Normal 3 2 5 5 2 3 2 3" xfId="23914" xr:uid="{00000000-0005-0000-0000-00004F5D0000}"/>
    <cellStyle name="Normal 3 2 5 5 2 3 3" xfId="23915" xr:uid="{00000000-0005-0000-0000-0000505D0000}"/>
    <cellStyle name="Normal 3 2 5 5 2 3 3 2" xfId="23916" xr:uid="{00000000-0005-0000-0000-0000515D0000}"/>
    <cellStyle name="Normal 3 2 5 5 2 3 4" xfId="23917" xr:uid="{00000000-0005-0000-0000-0000525D0000}"/>
    <cellStyle name="Normal 3 2 5 5 2 4" xfId="23918" xr:uid="{00000000-0005-0000-0000-0000535D0000}"/>
    <cellStyle name="Normal 3 2 5 5 2 4 2" xfId="23919" xr:uid="{00000000-0005-0000-0000-0000545D0000}"/>
    <cellStyle name="Normal 3 2 5 5 2 4 2 2" xfId="23920" xr:uid="{00000000-0005-0000-0000-0000555D0000}"/>
    <cellStyle name="Normal 3 2 5 5 2 4 2 2 2" xfId="23921" xr:uid="{00000000-0005-0000-0000-0000565D0000}"/>
    <cellStyle name="Normal 3 2 5 5 2 4 2 3" xfId="23922" xr:uid="{00000000-0005-0000-0000-0000575D0000}"/>
    <cellStyle name="Normal 3 2 5 5 2 4 3" xfId="23923" xr:uid="{00000000-0005-0000-0000-0000585D0000}"/>
    <cellStyle name="Normal 3 2 5 5 2 4 3 2" xfId="23924" xr:uid="{00000000-0005-0000-0000-0000595D0000}"/>
    <cellStyle name="Normal 3 2 5 5 2 4 4" xfId="23925" xr:uid="{00000000-0005-0000-0000-00005A5D0000}"/>
    <cellStyle name="Normal 3 2 5 5 2 5" xfId="23926" xr:uid="{00000000-0005-0000-0000-00005B5D0000}"/>
    <cellStyle name="Normal 3 2 5 5 2 5 2" xfId="23927" xr:uid="{00000000-0005-0000-0000-00005C5D0000}"/>
    <cellStyle name="Normal 3 2 5 5 2 5 2 2" xfId="23928" xr:uid="{00000000-0005-0000-0000-00005D5D0000}"/>
    <cellStyle name="Normal 3 2 5 5 2 5 3" xfId="23929" xr:uid="{00000000-0005-0000-0000-00005E5D0000}"/>
    <cellStyle name="Normal 3 2 5 5 2 6" xfId="23930" xr:uid="{00000000-0005-0000-0000-00005F5D0000}"/>
    <cellStyle name="Normal 3 2 5 5 2 6 2" xfId="23931" xr:uid="{00000000-0005-0000-0000-0000605D0000}"/>
    <cellStyle name="Normal 3 2 5 5 2 7" xfId="23932" xr:uid="{00000000-0005-0000-0000-0000615D0000}"/>
    <cellStyle name="Normal 3 2 5 5 2 7 2" xfId="23933" xr:uid="{00000000-0005-0000-0000-0000625D0000}"/>
    <cellStyle name="Normal 3 2 5 5 2 8" xfId="23934" xr:uid="{00000000-0005-0000-0000-0000635D0000}"/>
    <cellStyle name="Normal 3 2 5 5 3" xfId="23935" xr:uid="{00000000-0005-0000-0000-0000645D0000}"/>
    <cellStyle name="Normal 3 2 5 5 3 2" xfId="23936" xr:uid="{00000000-0005-0000-0000-0000655D0000}"/>
    <cellStyle name="Normal 3 2 5 5 3 2 2" xfId="23937" xr:uid="{00000000-0005-0000-0000-0000665D0000}"/>
    <cellStyle name="Normal 3 2 5 5 3 2 2 2" xfId="23938" xr:uid="{00000000-0005-0000-0000-0000675D0000}"/>
    <cellStyle name="Normal 3 2 5 5 3 2 2 2 2" xfId="23939" xr:uid="{00000000-0005-0000-0000-0000685D0000}"/>
    <cellStyle name="Normal 3 2 5 5 3 2 2 3" xfId="23940" xr:uid="{00000000-0005-0000-0000-0000695D0000}"/>
    <cellStyle name="Normal 3 2 5 5 3 2 3" xfId="23941" xr:uid="{00000000-0005-0000-0000-00006A5D0000}"/>
    <cellStyle name="Normal 3 2 5 5 3 2 3 2" xfId="23942" xr:uid="{00000000-0005-0000-0000-00006B5D0000}"/>
    <cellStyle name="Normal 3 2 5 5 3 2 4" xfId="23943" xr:uid="{00000000-0005-0000-0000-00006C5D0000}"/>
    <cellStyle name="Normal 3 2 5 5 3 3" xfId="23944" xr:uid="{00000000-0005-0000-0000-00006D5D0000}"/>
    <cellStyle name="Normal 3 2 5 5 3 3 2" xfId="23945" xr:uid="{00000000-0005-0000-0000-00006E5D0000}"/>
    <cellStyle name="Normal 3 2 5 5 3 3 2 2" xfId="23946" xr:uid="{00000000-0005-0000-0000-00006F5D0000}"/>
    <cellStyle name="Normal 3 2 5 5 3 3 3" xfId="23947" xr:uid="{00000000-0005-0000-0000-0000705D0000}"/>
    <cellStyle name="Normal 3 2 5 5 3 4" xfId="23948" xr:uid="{00000000-0005-0000-0000-0000715D0000}"/>
    <cellStyle name="Normal 3 2 5 5 3 4 2" xfId="23949" xr:uid="{00000000-0005-0000-0000-0000725D0000}"/>
    <cellStyle name="Normal 3 2 5 5 3 5" xfId="23950" xr:uid="{00000000-0005-0000-0000-0000735D0000}"/>
    <cellStyle name="Normal 3 2 5 5 4" xfId="23951" xr:uid="{00000000-0005-0000-0000-0000745D0000}"/>
    <cellStyle name="Normal 3 2 5 5 4 2" xfId="23952" xr:uid="{00000000-0005-0000-0000-0000755D0000}"/>
    <cellStyle name="Normal 3 2 5 5 4 2 2" xfId="23953" xr:uid="{00000000-0005-0000-0000-0000765D0000}"/>
    <cellStyle name="Normal 3 2 5 5 4 2 2 2" xfId="23954" xr:uid="{00000000-0005-0000-0000-0000775D0000}"/>
    <cellStyle name="Normal 3 2 5 5 4 2 3" xfId="23955" xr:uid="{00000000-0005-0000-0000-0000785D0000}"/>
    <cellStyle name="Normal 3 2 5 5 4 3" xfId="23956" xr:uid="{00000000-0005-0000-0000-0000795D0000}"/>
    <cellStyle name="Normal 3 2 5 5 4 3 2" xfId="23957" xr:uid="{00000000-0005-0000-0000-00007A5D0000}"/>
    <cellStyle name="Normal 3 2 5 5 4 4" xfId="23958" xr:uid="{00000000-0005-0000-0000-00007B5D0000}"/>
    <cellStyle name="Normal 3 2 5 5 5" xfId="23959" xr:uid="{00000000-0005-0000-0000-00007C5D0000}"/>
    <cellStyle name="Normal 3 2 5 5 5 2" xfId="23960" xr:uid="{00000000-0005-0000-0000-00007D5D0000}"/>
    <cellStyle name="Normal 3 2 5 5 5 2 2" xfId="23961" xr:uid="{00000000-0005-0000-0000-00007E5D0000}"/>
    <cellStyle name="Normal 3 2 5 5 5 2 2 2" xfId="23962" xr:uid="{00000000-0005-0000-0000-00007F5D0000}"/>
    <cellStyle name="Normal 3 2 5 5 5 2 3" xfId="23963" xr:uid="{00000000-0005-0000-0000-0000805D0000}"/>
    <cellStyle name="Normal 3 2 5 5 5 3" xfId="23964" xr:uid="{00000000-0005-0000-0000-0000815D0000}"/>
    <cellStyle name="Normal 3 2 5 5 5 3 2" xfId="23965" xr:uid="{00000000-0005-0000-0000-0000825D0000}"/>
    <cellStyle name="Normal 3 2 5 5 5 4" xfId="23966" xr:uid="{00000000-0005-0000-0000-0000835D0000}"/>
    <cellStyle name="Normal 3 2 5 5 6" xfId="23967" xr:uid="{00000000-0005-0000-0000-0000845D0000}"/>
    <cellStyle name="Normal 3 2 5 5 6 2" xfId="23968" xr:uid="{00000000-0005-0000-0000-0000855D0000}"/>
    <cellStyle name="Normal 3 2 5 5 6 2 2" xfId="23969" xr:uid="{00000000-0005-0000-0000-0000865D0000}"/>
    <cellStyle name="Normal 3 2 5 5 6 3" xfId="23970" xr:uid="{00000000-0005-0000-0000-0000875D0000}"/>
    <cellStyle name="Normal 3 2 5 5 7" xfId="23971" xr:uid="{00000000-0005-0000-0000-0000885D0000}"/>
    <cellStyle name="Normal 3 2 5 5 7 2" xfId="23972" xr:uid="{00000000-0005-0000-0000-0000895D0000}"/>
    <cellStyle name="Normal 3 2 5 5 8" xfId="23973" xr:uid="{00000000-0005-0000-0000-00008A5D0000}"/>
    <cellStyle name="Normal 3 2 5 5 8 2" xfId="23974" xr:uid="{00000000-0005-0000-0000-00008B5D0000}"/>
    <cellStyle name="Normal 3 2 5 5 9" xfId="23975" xr:uid="{00000000-0005-0000-0000-00008C5D0000}"/>
    <cellStyle name="Normal 3 2 5 6" xfId="23976" xr:uid="{00000000-0005-0000-0000-00008D5D0000}"/>
    <cellStyle name="Normal 3 2 5 6 2" xfId="23977" xr:uid="{00000000-0005-0000-0000-00008E5D0000}"/>
    <cellStyle name="Normal 3 2 5 6 2 2" xfId="23978" xr:uid="{00000000-0005-0000-0000-00008F5D0000}"/>
    <cellStyle name="Normal 3 2 5 6 2 2 2" xfId="23979" xr:uid="{00000000-0005-0000-0000-0000905D0000}"/>
    <cellStyle name="Normal 3 2 5 6 2 2 2 2" xfId="23980" xr:uid="{00000000-0005-0000-0000-0000915D0000}"/>
    <cellStyle name="Normal 3 2 5 6 2 2 2 2 2" xfId="23981" xr:uid="{00000000-0005-0000-0000-0000925D0000}"/>
    <cellStyle name="Normal 3 2 5 6 2 2 2 3" xfId="23982" xr:uid="{00000000-0005-0000-0000-0000935D0000}"/>
    <cellStyle name="Normal 3 2 5 6 2 2 3" xfId="23983" xr:uid="{00000000-0005-0000-0000-0000945D0000}"/>
    <cellStyle name="Normal 3 2 5 6 2 2 3 2" xfId="23984" xr:uid="{00000000-0005-0000-0000-0000955D0000}"/>
    <cellStyle name="Normal 3 2 5 6 2 2 4" xfId="23985" xr:uid="{00000000-0005-0000-0000-0000965D0000}"/>
    <cellStyle name="Normal 3 2 5 6 2 3" xfId="23986" xr:uid="{00000000-0005-0000-0000-0000975D0000}"/>
    <cellStyle name="Normal 3 2 5 6 2 3 2" xfId="23987" xr:uid="{00000000-0005-0000-0000-0000985D0000}"/>
    <cellStyle name="Normal 3 2 5 6 2 3 2 2" xfId="23988" xr:uid="{00000000-0005-0000-0000-0000995D0000}"/>
    <cellStyle name="Normal 3 2 5 6 2 3 3" xfId="23989" xr:uid="{00000000-0005-0000-0000-00009A5D0000}"/>
    <cellStyle name="Normal 3 2 5 6 2 4" xfId="23990" xr:uid="{00000000-0005-0000-0000-00009B5D0000}"/>
    <cellStyle name="Normal 3 2 5 6 2 4 2" xfId="23991" xr:uid="{00000000-0005-0000-0000-00009C5D0000}"/>
    <cellStyle name="Normal 3 2 5 6 2 5" xfId="23992" xr:uid="{00000000-0005-0000-0000-00009D5D0000}"/>
    <cellStyle name="Normal 3 2 5 6 3" xfId="23993" xr:uid="{00000000-0005-0000-0000-00009E5D0000}"/>
    <cellStyle name="Normal 3 2 5 6 3 2" xfId="23994" xr:uid="{00000000-0005-0000-0000-00009F5D0000}"/>
    <cellStyle name="Normal 3 2 5 6 3 2 2" xfId="23995" xr:uid="{00000000-0005-0000-0000-0000A05D0000}"/>
    <cellStyle name="Normal 3 2 5 6 3 2 2 2" xfId="23996" xr:uid="{00000000-0005-0000-0000-0000A15D0000}"/>
    <cellStyle name="Normal 3 2 5 6 3 2 3" xfId="23997" xr:uid="{00000000-0005-0000-0000-0000A25D0000}"/>
    <cellStyle name="Normal 3 2 5 6 3 3" xfId="23998" xr:uid="{00000000-0005-0000-0000-0000A35D0000}"/>
    <cellStyle name="Normal 3 2 5 6 3 3 2" xfId="23999" xr:uid="{00000000-0005-0000-0000-0000A45D0000}"/>
    <cellStyle name="Normal 3 2 5 6 3 4" xfId="24000" xr:uid="{00000000-0005-0000-0000-0000A55D0000}"/>
    <cellStyle name="Normal 3 2 5 6 4" xfId="24001" xr:uid="{00000000-0005-0000-0000-0000A65D0000}"/>
    <cellStyle name="Normal 3 2 5 6 4 2" xfId="24002" xr:uid="{00000000-0005-0000-0000-0000A75D0000}"/>
    <cellStyle name="Normal 3 2 5 6 4 2 2" xfId="24003" xr:uid="{00000000-0005-0000-0000-0000A85D0000}"/>
    <cellStyle name="Normal 3 2 5 6 4 2 2 2" xfId="24004" xr:uid="{00000000-0005-0000-0000-0000A95D0000}"/>
    <cellStyle name="Normal 3 2 5 6 4 2 3" xfId="24005" xr:uid="{00000000-0005-0000-0000-0000AA5D0000}"/>
    <cellStyle name="Normal 3 2 5 6 4 3" xfId="24006" xr:uid="{00000000-0005-0000-0000-0000AB5D0000}"/>
    <cellStyle name="Normal 3 2 5 6 4 3 2" xfId="24007" xr:uid="{00000000-0005-0000-0000-0000AC5D0000}"/>
    <cellStyle name="Normal 3 2 5 6 4 4" xfId="24008" xr:uid="{00000000-0005-0000-0000-0000AD5D0000}"/>
    <cellStyle name="Normal 3 2 5 6 5" xfId="24009" xr:uid="{00000000-0005-0000-0000-0000AE5D0000}"/>
    <cellStyle name="Normal 3 2 5 6 5 2" xfId="24010" xr:uid="{00000000-0005-0000-0000-0000AF5D0000}"/>
    <cellStyle name="Normal 3 2 5 6 5 2 2" xfId="24011" xr:uid="{00000000-0005-0000-0000-0000B05D0000}"/>
    <cellStyle name="Normal 3 2 5 6 5 3" xfId="24012" xr:uid="{00000000-0005-0000-0000-0000B15D0000}"/>
    <cellStyle name="Normal 3 2 5 6 6" xfId="24013" xr:uid="{00000000-0005-0000-0000-0000B25D0000}"/>
    <cellStyle name="Normal 3 2 5 6 6 2" xfId="24014" xr:uid="{00000000-0005-0000-0000-0000B35D0000}"/>
    <cellStyle name="Normal 3 2 5 6 7" xfId="24015" xr:uid="{00000000-0005-0000-0000-0000B45D0000}"/>
    <cellStyle name="Normal 3 2 5 6 7 2" xfId="24016" xr:uid="{00000000-0005-0000-0000-0000B55D0000}"/>
    <cellStyle name="Normal 3 2 5 6 8" xfId="24017" xr:uid="{00000000-0005-0000-0000-0000B65D0000}"/>
    <cellStyle name="Normal 3 2 5 7" xfId="24018" xr:uid="{00000000-0005-0000-0000-0000B75D0000}"/>
    <cellStyle name="Normal 3 2 5 7 2" xfId="24019" xr:uid="{00000000-0005-0000-0000-0000B85D0000}"/>
    <cellStyle name="Normal 3 2 5 7 2 2" xfId="24020" xr:uid="{00000000-0005-0000-0000-0000B95D0000}"/>
    <cellStyle name="Normal 3 2 5 7 2 2 2" xfId="24021" xr:uid="{00000000-0005-0000-0000-0000BA5D0000}"/>
    <cellStyle name="Normal 3 2 5 7 2 2 2 2" xfId="24022" xr:uid="{00000000-0005-0000-0000-0000BB5D0000}"/>
    <cellStyle name="Normal 3 2 5 7 2 2 2 2 2" xfId="24023" xr:uid="{00000000-0005-0000-0000-0000BC5D0000}"/>
    <cellStyle name="Normal 3 2 5 7 2 2 2 3" xfId="24024" xr:uid="{00000000-0005-0000-0000-0000BD5D0000}"/>
    <cellStyle name="Normal 3 2 5 7 2 2 3" xfId="24025" xr:uid="{00000000-0005-0000-0000-0000BE5D0000}"/>
    <cellStyle name="Normal 3 2 5 7 2 2 3 2" xfId="24026" xr:uid="{00000000-0005-0000-0000-0000BF5D0000}"/>
    <cellStyle name="Normal 3 2 5 7 2 2 4" xfId="24027" xr:uid="{00000000-0005-0000-0000-0000C05D0000}"/>
    <cellStyle name="Normal 3 2 5 7 2 3" xfId="24028" xr:uid="{00000000-0005-0000-0000-0000C15D0000}"/>
    <cellStyle name="Normal 3 2 5 7 2 3 2" xfId="24029" xr:uid="{00000000-0005-0000-0000-0000C25D0000}"/>
    <cellStyle name="Normal 3 2 5 7 2 3 2 2" xfId="24030" xr:uid="{00000000-0005-0000-0000-0000C35D0000}"/>
    <cellStyle name="Normal 3 2 5 7 2 3 3" xfId="24031" xr:uid="{00000000-0005-0000-0000-0000C45D0000}"/>
    <cellStyle name="Normal 3 2 5 7 2 4" xfId="24032" xr:uid="{00000000-0005-0000-0000-0000C55D0000}"/>
    <cellStyle name="Normal 3 2 5 7 2 4 2" xfId="24033" xr:uid="{00000000-0005-0000-0000-0000C65D0000}"/>
    <cellStyle name="Normal 3 2 5 7 2 5" xfId="24034" xr:uid="{00000000-0005-0000-0000-0000C75D0000}"/>
    <cellStyle name="Normal 3 2 5 7 3" xfId="24035" xr:uid="{00000000-0005-0000-0000-0000C85D0000}"/>
    <cellStyle name="Normal 3 2 5 7 3 2" xfId="24036" xr:uid="{00000000-0005-0000-0000-0000C95D0000}"/>
    <cellStyle name="Normal 3 2 5 7 3 2 2" xfId="24037" xr:uid="{00000000-0005-0000-0000-0000CA5D0000}"/>
    <cellStyle name="Normal 3 2 5 7 3 2 2 2" xfId="24038" xr:uid="{00000000-0005-0000-0000-0000CB5D0000}"/>
    <cellStyle name="Normal 3 2 5 7 3 2 3" xfId="24039" xr:uid="{00000000-0005-0000-0000-0000CC5D0000}"/>
    <cellStyle name="Normal 3 2 5 7 3 3" xfId="24040" xr:uid="{00000000-0005-0000-0000-0000CD5D0000}"/>
    <cellStyle name="Normal 3 2 5 7 3 3 2" xfId="24041" xr:uid="{00000000-0005-0000-0000-0000CE5D0000}"/>
    <cellStyle name="Normal 3 2 5 7 3 4" xfId="24042" xr:uid="{00000000-0005-0000-0000-0000CF5D0000}"/>
    <cellStyle name="Normal 3 2 5 7 4" xfId="24043" xr:uid="{00000000-0005-0000-0000-0000D05D0000}"/>
    <cellStyle name="Normal 3 2 5 7 4 2" xfId="24044" xr:uid="{00000000-0005-0000-0000-0000D15D0000}"/>
    <cellStyle name="Normal 3 2 5 7 4 2 2" xfId="24045" xr:uid="{00000000-0005-0000-0000-0000D25D0000}"/>
    <cellStyle name="Normal 3 2 5 7 4 3" xfId="24046" xr:uid="{00000000-0005-0000-0000-0000D35D0000}"/>
    <cellStyle name="Normal 3 2 5 7 5" xfId="24047" xr:uid="{00000000-0005-0000-0000-0000D45D0000}"/>
    <cellStyle name="Normal 3 2 5 7 5 2" xfId="24048" xr:uid="{00000000-0005-0000-0000-0000D55D0000}"/>
    <cellStyle name="Normal 3 2 5 7 6" xfId="24049" xr:uid="{00000000-0005-0000-0000-0000D65D0000}"/>
    <cellStyle name="Normal 3 2 5 8" xfId="24050" xr:uid="{00000000-0005-0000-0000-0000D75D0000}"/>
    <cellStyle name="Normal 3 2 5 8 2" xfId="24051" xr:uid="{00000000-0005-0000-0000-0000D85D0000}"/>
    <cellStyle name="Normal 3 2 5 8 2 2" xfId="24052" xr:uid="{00000000-0005-0000-0000-0000D95D0000}"/>
    <cellStyle name="Normal 3 2 5 8 2 2 2" xfId="24053" xr:uid="{00000000-0005-0000-0000-0000DA5D0000}"/>
    <cellStyle name="Normal 3 2 5 8 2 2 2 2" xfId="24054" xr:uid="{00000000-0005-0000-0000-0000DB5D0000}"/>
    <cellStyle name="Normal 3 2 5 8 2 2 2 2 2" xfId="24055" xr:uid="{00000000-0005-0000-0000-0000DC5D0000}"/>
    <cellStyle name="Normal 3 2 5 8 2 2 2 3" xfId="24056" xr:uid="{00000000-0005-0000-0000-0000DD5D0000}"/>
    <cellStyle name="Normal 3 2 5 8 2 2 3" xfId="24057" xr:uid="{00000000-0005-0000-0000-0000DE5D0000}"/>
    <cellStyle name="Normal 3 2 5 8 2 2 3 2" xfId="24058" xr:uid="{00000000-0005-0000-0000-0000DF5D0000}"/>
    <cellStyle name="Normal 3 2 5 8 2 2 4" xfId="24059" xr:uid="{00000000-0005-0000-0000-0000E05D0000}"/>
    <cellStyle name="Normal 3 2 5 8 2 3" xfId="24060" xr:uid="{00000000-0005-0000-0000-0000E15D0000}"/>
    <cellStyle name="Normal 3 2 5 8 2 3 2" xfId="24061" xr:uid="{00000000-0005-0000-0000-0000E25D0000}"/>
    <cellStyle name="Normal 3 2 5 8 2 3 2 2" xfId="24062" xr:uid="{00000000-0005-0000-0000-0000E35D0000}"/>
    <cellStyle name="Normal 3 2 5 8 2 3 3" xfId="24063" xr:uid="{00000000-0005-0000-0000-0000E45D0000}"/>
    <cellStyle name="Normal 3 2 5 8 2 4" xfId="24064" xr:uid="{00000000-0005-0000-0000-0000E55D0000}"/>
    <cellStyle name="Normal 3 2 5 8 2 4 2" xfId="24065" xr:uid="{00000000-0005-0000-0000-0000E65D0000}"/>
    <cellStyle name="Normal 3 2 5 8 2 5" xfId="24066" xr:uid="{00000000-0005-0000-0000-0000E75D0000}"/>
    <cellStyle name="Normal 3 2 5 8 3" xfId="24067" xr:uid="{00000000-0005-0000-0000-0000E85D0000}"/>
    <cellStyle name="Normal 3 2 5 8 3 2" xfId="24068" xr:uid="{00000000-0005-0000-0000-0000E95D0000}"/>
    <cellStyle name="Normal 3 2 5 8 3 2 2" xfId="24069" xr:uid="{00000000-0005-0000-0000-0000EA5D0000}"/>
    <cellStyle name="Normal 3 2 5 8 3 2 2 2" xfId="24070" xr:uid="{00000000-0005-0000-0000-0000EB5D0000}"/>
    <cellStyle name="Normal 3 2 5 8 3 2 3" xfId="24071" xr:uid="{00000000-0005-0000-0000-0000EC5D0000}"/>
    <cellStyle name="Normal 3 2 5 8 3 3" xfId="24072" xr:uid="{00000000-0005-0000-0000-0000ED5D0000}"/>
    <cellStyle name="Normal 3 2 5 8 3 3 2" xfId="24073" xr:uid="{00000000-0005-0000-0000-0000EE5D0000}"/>
    <cellStyle name="Normal 3 2 5 8 3 4" xfId="24074" xr:uid="{00000000-0005-0000-0000-0000EF5D0000}"/>
    <cellStyle name="Normal 3 2 5 8 4" xfId="24075" xr:uid="{00000000-0005-0000-0000-0000F05D0000}"/>
    <cellStyle name="Normal 3 2 5 8 4 2" xfId="24076" xr:uid="{00000000-0005-0000-0000-0000F15D0000}"/>
    <cellStyle name="Normal 3 2 5 8 4 2 2" xfId="24077" xr:uid="{00000000-0005-0000-0000-0000F25D0000}"/>
    <cellStyle name="Normal 3 2 5 8 4 3" xfId="24078" xr:uid="{00000000-0005-0000-0000-0000F35D0000}"/>
    <cellStyle name="Normal 3 2 5 8 5" xfId="24079" xr:uid="{00000000-0005-0000-0000-0000F45D0000}"/>
    <cellStyle name="Normal 3 2 5 8 5 2" xfId="24080" xr:uid="{00000000-0005-0000-0000-0000F55D0000}"/>
    <cellStyle name="Normal 3 2 5 8 6" xfId="24081" xr:uid="{00000000-0005-0000-0000-0000F65D0000}"/>
    <cellStyle name="Normal 3 2 5 9" xfId="24082" xr:uid="{00000000-0005-0000-0000-0000F75D0000}"/>
    <cellStyle name="Normal 3 2 5 9 2" xfId="24083" xr:uid="{00000000-0005-0000-0000-0000F85D0000}"/>
    <cellStyle name="Normal 3 2 5 9 2 2" xfId="24084" xr:uid="{00000000-0005-0000-0000-0000F95D0000}"/>
    <cellStyle name="Normal 3 2 5 9 2 2 2" xfId="24085" xr:uid="{00000000-0005-0000-0000-0000FA5D0000}"/>
    <cellStyle name="Normal 3 2 5 9 2 2 2 2" xfId="24086" xr:uid="{00000000-0005-0000-0000-0000FB5D0000}"/>
    <cellStyle name="Normal 3 2 5 9 2 2 3" xfId="24087" xr:uid="{00000000-0005-0000-0000-0000FC5D0000}"/>
    <cellStyle name="Normal 3 2 5 9 2 3" xfId="24088" xr:uid="{00000000-0005-0000-0000-0000FD5D0000}"/>
    <cellStyle name="Normal 3 2 5 9 2 3 2" xfId="24089" xr:uid="{00000000-0005-0000-0000-0000FE5D0000}"/>
    <cellStyle name="Normal 3 2 5 9 2 4" xfId="24090" xr:uid="{00000000-0005-0000-0000-0000FF5D0000}"/>
    <cellStyle name="Normal 3 2 5 9 3" xfId="24091" xr:uid="{00000000-0005-0000-0000-0000005E0000}"/>
    <cellStyle name="Normal 3 2 5 9 3 2" xfId="24092" xr:uid="{00000000-0005-0000-0000-0000015E0000}"/>
    <cellStyle name="Normal 3 2 5 9 3 2 2" xfId="24093" xr:uid="{00000000-0005-0000-0000-0000025E0000}"/>
    <cellStyle name="Normal 3 2 5 9 3 3" xfId="24094" xr:uid="{00000000-0005-0000-0000-0000035E0000}"/>
    <cellStyle name="Normal 3 2 5 9 4" xfId="24095" xr:uid="{00000000-0005-0000-0000-0000045E0000}"/>
    <cellStyle name="Normal 3 2 5 9 4 2" xfId="24096" xr:uid="{00000000-0005-0000-0000-0000055E0000}"/>
    <cellStyle name="Normal 3 2 5 9 5" xfId="24097" xr:uid="{00000000-0005-0000-0000-0000065E0000}"/>
    <cellStyle name="Normal 3 2 6" xfId="24098" xr:uid="{00000000-0005-0000-0000-0000075E0000}"/>
    <cellStyle name="Normal 3 2 6 10" xfId="24099" xr:uid="{00000000-0005-0000-0000-0000085E0000}"/>
    <cellStyle name="Normal 3 2 6 2" xfId="24100" xr:uid="{00000000-0005-0000-0000-0000095E0000}"/>
    <cellStyle name="Normal 3 2 6 2 2" xfId="24101" xr:uid="{00000000-0005-0000-0000-00000A5E0000}"/>
    <cellStyle name="Normal 3 2 6 2 2 2" xfId="24102" xr:uid="{00000000-0005-0000-0000-00000B5E0000}"/>
    <cellStyle name="Normal 3 2 6 2 2 2 2" xfId="24103" xr:uid="{00000000-0005-0000-0000-00000C5E0000}"/>
    <cellStyle name="Normal 3 2 6 2 2 2 2 2" xfId="24104" xr:uid="{00000000-0005-0000-0000-00000D5E0000}"/>
    <cellStyle name="Normal 3 2 6 2 2 2 2 2 2" xfId="24105" xr:uid="{00000000-0005-0000-0000-00000E5E0000}"/>
    <cellStyle name="Normal 3 2 6 2 2 2 2 2 2 2" xfId="24106" xr:uid="{00000000-0005-0000-0000-00000F5E0000}"/>
    <cellStyle name="Normal 3 2 6 2 2 2 2 2 3" xfId="24107" xr:uid="{00000000-0005-0000-0000-0000105E0000}"/>
    <cellStyle name="Normal 3 2 6 2 2 2 2 3" xfId="24108" xr:uid="{00000000-0005-0000-0000-0000115E0000}"/>
    <cellStyle name="Normal 3 2 6 2 2 2 2 3 2" xfId="24109" xr:uid="{00000000-0005-0000-0000-0000125E0000}"/>
    <cellStyle name="Normal 3 2 6 2 2 2 2 4" xfId="24110" xr:uid="{00000000-0005-0000-0000-0000135E0000}"/>
    <cellStyle name="Normal 3 2 6 2 2 2 3" xfId="24111" xr:uid="{00000000-0005-0000-0000-0000145E0000}"/>
    <cellStyle name="Normal 3 2 6 2 2 2 3 2" xfId="24112" xr:uid="{00000000-0005-0000-0000-0000155E0000}"/>
    <cellStyle name="Normal 3 2 6 2 2 2 3 2 2" xfId="24113" xr:uid="{00000000-0005-0000-0000-0000165E0000}"/>
    <cellStyle name="Normal 3 2 6 2 2 2 3 3" xfId="24114" xr:uid="{00000000-0005-0000-0000-0000175E0000}"/>
    <cellStyle name="Normal 3 2 6 2 2 2 4" xfId="24115" xr:uid="{00000000-0005-0000-0000-0000185E0000}"/>
    <cellStyle name="Normal 3 2 6 2 2 2 4 2" xfId="24116" xr:uid="{00000000-0005-0000-0000-0000195E0000}"/>
    <cellStyle name="Normal 3 2 6 2 2 2 5" xfId="24117" xr:uid="{00000000-0005-0000-0000-00001A5E0000}"/>
    <cellStyle name="Normal 3 2 6 2 2 3" xfId="24118" xr:uid="{00000000-0005-0000-0000-00001B5E0000}"/>
    <cellStyle name="Normal 3 2 6 2 2 3 2" xfId="24119" xr:uid="{00000000-0005-0000-0000-00001C5E0000}"/>
    <cellStyle name="Normal 3 2 6 2 2 3 2 2" xfId="24120" xr:uid="{00000000-0005-0000-0000-00001D5E0000}"/>
    <cellStyle name="Normal 3 2 6 2 2 3 2 2 2" xfId="24121" xr:uid="{00000000-0005-0000-0000-00001E5E0000}"/>
    <cellStyle name="Normal 3 2 6 2 2 3 2 3" xfId="24122" xr:uid="{00000000-0005-0000-0000-00001F5E0000}"/>
    <cellStyle name="Normal 3 2 6 2 2 3 3" xfId="24123" xr:uid="{00000000-0005-0000-0000-0000205E0000}"/>
    <cellStyle name="Normal 3 2 6 2 2 3 3 2" xfId="24124" xr:uid="{00000000-0005-0000-0000-0000215E0000}"/>
    <cellStyle name="Normal 3 2 6 2 2 3 4" xfId="24125" xr:uid="{00000000-0005-0000-0000-0000225E0000}"/>
    <cellStyle name="Normal 3 2 6 2 2 4" xfId="24126" xr:uid="{00000000-0005-0000-0000-0000235E0000}"/>
    <cellStyle name="Normal 3 2 6 2 2 4 2" xfId="24127" xr:uid="{00000000-0005-0000-0000-0000245E0000}"/>
    <cellStyle name="Normal 3 2 6 2 2 4 2 2" xfId="24128" xr:uid="{00000000-0005-0000-0000-0000255E0000}"/>
    <cellStyle name="Normal 3 2 6 2 2 4 2 2 2" xfId="24129" xr:uid="{00000000-0005-0000-0000-0000265E0000}"/>
    <cellStyle name="Normal 3 2 6 2 2 4 2 3" xfId="24130" xr:uid="{00000000-0005-0000-0000-0000275E0000}"/>
    <cellStyle name="Normal 3 2 6 2 2 4 3" xfId="24131" xr:uid="{00000000-0005-0000-0000-0000285E0000}"/>
    <cellStyle name="Normal 3 2 6 2 2 4 3 2" xfId="24132" xr:uid="{00000000-0005-0000-0000-0000295E0000}"/>
    <cellStyle name="Normal 3 2 6 2 2 4 4" xfId="24133" xr:uid="{00000000-0005-0000-0000-00002A5E0000}"/>
    <cellStyle name="Normal 3 2 6 2 2 5" xfId="24134" xr:uid="{00000000-0005-0000-0000-00002B5E0000}"/>
    <cellStyle name="Normal 3 2 6 2 2 5 2" xfId="24135" xr:uid="{00000000-0005-0000-0000-00002C5E0000}"/>
    <cellStyle name="Normal 3 2 6 2 2 5 2 2" xfId="24136" xr:uid="{00000000-0005-0000-0000-00002D5E0000}"/>
    <cellStyle name="Normal 3 2 6 2 2 5 3" xfId="24137" xr:uid="{00000000-0005-0000-0000-00002E5E0000}"/>
    <cellStyle name="Normal 3 2 6 2 2 6" xfId="24138" xr:uid="{00000000-0005-0000-0000-00002F5E0000}"/>
    <cellStyle name="Normal 3 2 6 2 2 6 2" xfId="24139" xr:uid="{00000000-0005-0000-0000-0000305E0000}"/>
    <cellStyle name="Normal 3 2 6 2 2 7" xfId="24140" xr:uid="{00000000-0005-0000-0000-0000315E0000}"/>
    <cellStyle name="Normal 3 2 6 2 2 7 2" xfId="24141" xr:uid="{00000000-0005-0000-0000-0000325E0000}"/>
    <cellStyle name="Normal 3 2 6 2 2 8" xfId="24142" xr:uid="{00000000-0005-0000-0000-0000335E0000}"/>
    <cellStyle name="Normal 3 2 6 2 3" xfId="24143" xr:uid="{00000000-0005-0000-0000-0000345E0000}"/>
    <cellStyle name="Normal 3 2 6 2 3 2" xfId="24144" xr:uid="{00000000-0005-0000-0000-0000355E0000}"/>
    <cellStyle name="Normal 3 2 6 2 3 2 2" xfId="24145" xr:uid="{00000000-0005-0000-0000-0000365E0000}"/>
    <cellStyle name="Normal 3 2 6 2 3 2 2 2" xfId="24146" xr:uid="{00000000-0005-0000-0000-0000375E0000}"/>
    <cellStyle name="Normal 3 2 6 2 3 2 2 2 2" xfId="24147" xr:uid="{00000000-0005-0000-0000-0000385E0000}"/>
    <cellStyle name="Normal 3 2 6 2 3 2 2 3" xfId="24148" xr:uid="{00000000-0005-0000-0000-0000395E0000}"/>
    <cellStyle name="Normal 3 2 6 2 3 2 3" xfId="24149" xr:uid="{00000000-0005-0000-0000-00003A5E0000}"/>
    <cellStyle name="Normal 3 2 6 2 3 2 3 2" xfId="24150" xr:uid="{00000000-0005-0000-0000-00003B5E0000}"/>
    <cellStyle name="Normal 3 2 6 2 3 2 4" xfId="24151" xr:uid="{00000000-0005-0000-0000-00003C5E0000}"/>
    <cellStyle name="Normal 3 2 6 2 3 3" xfId="24152" xr:uid="{00000000-0005-0000-0000-00003D5E0000}"/>
    <cellStyle name="Normal 3 2 6 2 3 3 2" xfId="24153" xr:uid="{00000000-0005-0000-0000-00003E5E0000}"/>
    <cellStyle name="Normal 3 2 6 2 3 3 2 2" xfId="24154" xr:uid="{00000000-0005-0000-0000-00003F5E0000}"/>
    <cellStyle name="Normal 3 2 6 2 3 3 3" xfId="24155" xr:uid="{00000000-0005-0000-0000-0000405E0000}"/>
    <cellStyle name="Normal 3 2 6 2 3 4" xfId="24156" xr:uid="{00000000-0005-0000-0000-0000415E0000}"/>
    <cellStyle name="Normal 3 2 6 2 3 4 2" xfId="24157" xr:uid="{00000000-0005-0000-0000-0000425E0000}"/>
    <cellStyle name="Normal 3 2 6 2 3 5" xfId="24158" xr:uid="{00000000-0005-0000-0000-0000435E0000}"/>
    <cellStyle name="Normal 3 2 6 2 4" xfId="24159" xr:uid="{00000000-0005-0000-0000-0000445E0000}"/>
    <cellStyle name="Normal 3 2 6 2 4 2" xfId="24160" xr:uid="{00000000-0005-0000-0000-0000455E0000}"/>
    <cellStyle name="Normal 3 2 6 2 4 2 2" xfId="24161" xr:uid="{00000000-0005-0000-0000-0000465E0000}"/>
    <cellStyle name="Normal 3 2 6 2 4 2 2 2" xfId="24162" xr:uid="{00000000-0005-0000-0000-0000475E0000}"/>
    <cellStyle name="Normal 3 2 6 2 4 2 3" xfId="24163" xr:uid="{00000000-0005-0000-0000-0000485E0000}"/>
    <cellStyle name="Normal 3 2 6 2 4 3" xfId="24164" xr:uid="{00000000-0005-0000-0000-0000495E0000}"/>
    <cellStyle name="Normal 3 2 6 2 4 3 2" xfId="24165" xr:uid="{00000000-0005-0000-0000-00004A5E0000}"/>
    <cellStyle name="Normal 3 2 6 2 4 4" xfId="24166" xr:uid="{00000000-0005-0000-0000-00004B5E0000}"/>
    <cellStyle name="Normal 3 2 6 2 5" xfId="24167" xr:uid="{00000000-0005-0000-0000-00004C5E0000}"/>
    <cellStyle name="Normal 3 2 6 2 5 2" xfId="24168" xr:uid="{00000000-0005-0000-0000-00004D5E0000}"/>
    <cellStyle name="Normal 3 2 6 2 5 2 2" xfId="24169" xr:uid="{00000000-0005-0000-0000-00004E5E0000}"/>
    <cellStyle name="Normal 3 2 6 2 5 2 2 2" xfId="24170" xr:uid="{00000000-0005-0000-0000-00004F5E0000}"/>
    <cellStyle name="Normal 3 2 6 2 5 2 3" xfId="24171" xr:uid="{00000000-0005-0000-0000-0000505E0000}"/>
    <cellStyle name="Normal 3 2 6 2 5 3" xfId="24172" xr:uid="{00000000-0005-0000-0000-0000515E0000}"/>
    <cellStyle name="Normal 3 2 6 2 5 3 2" xfId="24173" xr:uid="{00000000-0005-0000-0000-0000525E0000}"/>
    <cellStyle name="Normal 3 2 6 2 5 4" xfId="24174" xr:uid="{00000000-0005-0000-0000-0000535E0000}"/>
    <cellStyle name="Normal 3 2 6 2 6" xfId="24175" xr:uid="{00000000-0005-0000-0000-0000545E0000}"/>
    <cellStyle name="Normal 3 2 6 2 6 2" xfId="24176" xr:uid="{00000000-0005-0000-0000-0000555E0000}"/>
    <cellStyle name="Normal 3 2 6 2 6 2 2" xfId="24177" xr:uid="{00000000-0005-0000-0000-0000565E0000}"/>
    <cellStyle name="Normal 3 2 6 2 6 3" xfId="24178" xr:uid="{00000000-0005-0000-0000-0000575E0000}"/>
    <cellStyle name="Normal 3 2 6 2 7" xfId="24179" xr:uid="{00000000-0005-0000-0000-0000585E0000}"/>
    <cellStyle name="Normal 3 2 6 2 7 2" xfId="24180" xr:uid="{00000000-0005-0000-0000-0000595E0000}"/>
    <cellStyle name="Normal 3 2 6 2 8" xfId="24181" xr:uid="{00000000-0005-0000-0000-00005A5E0000}"/>
    <cellStyle name="Normal 3 2 6 2 8 2" xfId="24182" xr:uid="{00000000-0005-0000-0000-00005B5E0000}"/>
    <cellStyle name="Normal 3 2 6 2 9" xfId="24183" xr:uid="{00000000-0005-0000-0000-00005C5E0000}"/>
    <cellStyle name="Normal 3 2 6 3" xfId="24184" xr:uid="{00000000-0005-0000-0000-00005D5E0000}"/>
    <cellStyle name="Normal 3 2 6 3 2" xfId="24185" xr:uid="{00000000-0005-0000-0000-00005E5E0000}"/>
    <cellStyle name="Normal 3 2 6 3 2 2" xfId="24186" xr:uid="{00000000-0005-0000-0000-00005F5E0000}"/>
    <cellStyle name="Normal 3 2 6 3 2 2 2" xfId="24187" xr:uid="{00000000-0005-0000-0000-0000605E0000}"/>
    <cellStyle name="Normal 3 2 6 3 2 2 2 2" xfId="24188" xr:uid="{00000000-0005-0000-0000-0000615E0000}"/>
    <cellStyle name="Normal 3 2 6 3 2 2 2 2 2" xfId="24189" xr:uid="{00000000-0005-0000-0000-0000625E0000}"/>
    <cellStyle name="Normal 3 2 6 3 2 2 2 3" xfId="24190" xr:uid="{00000000-0005-0000-0000-0000635E0000}"/>
    <cellStyle name="Normal 3 2 6 3 2 2 3" xfId="24191" xr:uid="{00000000-0005-0000-0000-0000645E0000}"/>
    <cellStyle name="Normal 3 2 6 3 2 2 3 2" xfId="24192" xr:uid="{00000000-0005-0000-0000-0000655E0000}"/>
    <cellStyle name="Normal 3 2 6 3 2 2 4" xfId="24193" xr:uid="{00000000-0005-0000-0000-0000665E0000}"/>
    <cellStyle name="Normal 3 2 6 3 2 3" xfId="24194" xr:uid="{00000000-0005-0000-0000-0000675E0000}"/>
    <cellStyle name="Normal 3 2 6 3 2 3 2" xfId="24195" xr:uid="{00000000-0005-0000-0000-0000685E0000}"/>
    <cellStyle name="Normal 3 2 6 3 2 3 2 2" xfId="24196" xr:uid="{00000000-0005-0000-0000-0000695E0000}"/>
    <cellStyle name="Normal 3 2 6 3 2 3 3" xfId="24197" xr:uid="{00000000-0005-0000-0000-00006A5E0000}"/>
    <cellStyle name="Normal 3 2 6 3 2 4" xfId="24198" xr:uid="{00000000-0005-0000-0000-00006B5E0000}"/>
    <cellStyle name="Normal 3 2 6 3 2 4 2" xfId="24199" xr:uid="{00000000-0005-0000-0000-00006C5E0000}"/>
    <cellStyle name="Normal 3 2 6 3 2 5" xfId="24200" xr:uid="{00000000-0005-0000-0000-00006D5E0000}"/>
    <cellStyle name="Normal 3 2 6 3 3" xfId="24201" xr:uid="{00000000-0005-0000-0000-00006E5E0000}"/>
    <cellStyle name="Normal 3 2 6 3 3 2" xfId="24202" xr:uid="{00000000-0005-0000-0000-00006F5E0000}"/>
    <cellStyle name="Normal 3 2 6 3 3 2 2" xfId="24203" xr:uid="{00000000-0005-0000-0000-0000705E0000}"/>
    <cellStyle name="Normal 3 2 6 3 3 2 2 2" xfId="24204" xr:uid="{00000000-0005-0000-0000-0000715E0000}"/>
    <cellStyle name="Normal 3 2 6 3 3 2 3" xfId="24205" xr:uid="{00000000-0005-0000-0000-0000725E0000}"/>
    <cellStyle name="Normal 3 2 6 3 3 3" xfId="24206" xr:uid="{00000000-0005-0000-0000-0000735E0000}"/>
    <cellStyle name="Normal 3 2 6 3 3 3 2" xfId="24207" xr:uid="{00000000-0005-0000-0000-0000745E0000}"/>
    <cellStyle name="Normal 3 2 6 3 3 4" xfId="24208" xr:uid="{00000000-0005-0000-0000-0000755E0000}"/>
    <cellStyle name="Normal 3 2 6 3 4" xfId="24209" xr:uid="{00000000-0005-0000-0000-0000765E0000}"/>
    <cellStyle name="Normal 3 2 6 3 4 2" xfId="24210" xr:uid="{00000000-0005-0000-0000-0000775E0000}"/>
    <cellStyle name="Normal 3 2 6 3 4 2 2" xfId="24211" xr:uid="{00000000-0005-0000-0000-0000785E0000}"/>
    <cellStyle name="Normal 3 2 6 3 4 2 2 2" xfId="24212" xr:uid="{00000000-0005-0000-0000-0000795E0000}"/>
    <cellStyle name="Normal 3 2 6 3 4 2 3" xfId="24213" xr:uid="{00000000-0005-0000-0000-00007A5E0000}"/>
    <cellStyle name="Normal 3 2 6 3 4 3" xfId="24214" xr:uid="{00000000-0005-0000-0000-00007B5E0000}"/>
    <cellStyle name="Normal 3 2 6 3 4 3 2" xfId="24215" xr:uid="{00000000-0005-0000-0000-00007C5E0000}"/>
    <cellStyle name="Normal 3 2 6 3 4 4" xfId="24216" xr:uid="{00000000-0005-0000-0000-00007D5E0000}"/>
    <cellStyle name="Normal 3 2 6 3 5" xfId="24217" xr:uid="{00000000-0005-0000-0000-00007E5E0000}"/>
    <cellStyle name="Normal 3 2 6 3 5 2" xfId="24218" xr:uid="{00000000-0005-0000-0000-00007F5E0000}"/>
    <cellStyle name="Normal 3 2 6 3 5 2 2" xfId="24219" xr:uid="{00000000-0005-0000-0000-0000805E0000}"/>
    <cellStyle name="Normal 3 2 6 3 5 3" xfId="24220" xr:uid="{00000000-0005-0000-0000-0000815E0000}"/>
    <cellStyle name="Normal 3 2 6 3 6" xfId="24221" xr:uid="{00000000-0005-0000-0000-0000825E0000}"/>
    <cellStyle name="Normal 3 2 6 3 6 2" xfId="24222" xr:uid="{00000000-0005-0000-0000-0000835E0000}"/>
    <cellStyle name="Normal 3 2 6 3 7" xfId="24223" xr:uid="{00000000-0005-0000-0000-0000845E0000}"/>
    <cellStyle name="Normal 3 2 6 3 7 2" xfId="24224" xr:uid="{00000000-0005-0000-0000-0000855E0000}"/>
    <cellStyle name="Normal 3 2 6 3 8" xfId="24225" xr:uid="{00000000-0005-0000-0000-0000865E0000}"/>
    <cellStyle name="Normal 3 2 6 4" xfId="24226" xr:uid="{00000000-0005-0000-0000-0000875E0000}"/>
    <cellStyle name="Normal 3 2 6 4 2" xfId="24227" xr:uid="{00000000-0005-0000-0000-0000885E0000}"/>
    <cellStyle name="Normal 3 2 6 4 2 2" xfId="24228" xr:uid="{00000000-0005-0000-0000-0000895E0000}"/>
    <cellStyle name="Normal 3 2 6 4 2 2 2" xfId="24229" xr:uid="{00000000-0005-0000-0000-00008A5E0000}"/>
    <cellStyle name="Normal 3 2 6 4 2 2 2 2" xfId="24230" xr:uid="{00000000-0005-0000-0000-00008B5E0000}"/>
    <cellStyle name="Normal 3 2 6 4 2 2 3" xfId="24231" xr:uid="{00000000-0005-0000-0000-00008C5E0000}"/>
    <cellStyle name="Normal 3 2 6 4 2 3" xfId="24232" xr:uid="{00000000-0005-0000-0000-00008D5E0000}"/>
    <cellStyle name="Normal 3 2 6 4 2 3 2" xfId="24233" xr:uid="{00000000-0005-0000-0000-00008E5E0000}"/>
    <cellStyle name="Normal 3 2 6 4 2 4" xfId="24234" xr:uid="{00000000-0005-0000-0000-00008F5E0000}"/>
    <cellStyle name="Normal 3 2 6 4 3" xfId="24235" xr:uid="{00000000-0005-0000-0000-0000905E0000}"/>
    <cellStyle name="Normal 3 2 6 4 3 2" xfId="24236" xr:uid="{00000000-0005-0000-0000-0000915E0000}"/>
    <cellStyle name="Normal 3 2 6 4 3 2 2" xfId="24237" xr:uid="{00000000-0005-0000-0000-0000925E0000}"/>
    <cellStyle name="Normal 3 2 6 4 3 3" xfId="24238" xr:uid="{00000000-0005-0000-0000-0000935E0000}"/>
    <cellStyle name="Normal 3 2 6 4 4" xfId="24239" xr:uid="{00000000-0005-0000-0000-0000945E0000}"/>
    <cellStyle name="Normal 3 2 6 4 4 2" xfId="24240" xr:uid="{00000000-0005-0000-0000-0000955E0000}"/>
    <cellStyle name="Normal 3 2 6 4 5" xfId="24241" xr:uid="{00000000-0005-0000-0000-0000965E0000}"/>
    <cellStyle name="Normal 3 2 6 5" xfId="24242" xr:uid="{00000000-0005-0000-0000-0000975E0000}"/>
    <cellStyle name="Normal 3 2 6 5 2" xfId="24243" xr:uid="{00000000-0005-0000-0000-0000985E0000}"/>
    <cellStyle name="Normal 3 2 6 5 2 2" xfId="24244" xr:uid="{00000000-0005-0000-0000-0000995E0000}"/>
    <cellStyle name="Normal 3 2 6 5 2 2 2" xfId="24245" xr:uid="{00000000-0005-0000-0000-00009A5E0000}"/>
    <cellStyle name="Normal 3 2 6 5 2 3" xfId="24246" xr:uid="{00000000-0005-0000-0000-00009B5E0000}"/>
    <cellStyle name="Normal 3 2 6 5 3" xfId="24247" xr:uid="{00000000-0005-0000-0000-00009C5E0000}"/>
    <cellStyle name="Normal 3 2 6 5 3 2" xfId="24248" xr:uid="{00000000-0005-0000-0000-00009D5E0000}"/>
    <cellStyle name="Normal 3 2 6 5 4" xfId="24249" xr:uid="{00000000-0005-0000-0000-00009E5E0000}"/>
    <cellStyle name="Normal 3 2 6 6" xfId="24250" xr:uid="{00000000-0005-0000-0000-00009F5E0000}"/>
    <cellStyle name="Normal 3 2 6 6 2" xfId="24251" xr:uid="{00000000-0005-0000-0000-0000A05E0000}"/>
    <cellStyle name="Normal 3 2 6 6 2 2" xfId="24252" xr:uid="{00000000-0005-0000-0000-0000A15E0000}"/>
    <cellStyle name="Normal 3 2 6 6 2 2 2" xfId="24253" xr:uid="{00000000-0005-0000-0000-0000A25E0000}"/>
    <cellStyle name="Normal 3 2 6 6 2 3" xfId="24254" xr:uid="{00000000-0005-0000-0000-0000A35E0000}"/>
    <cellStyle name="Normal 3 2 6 6 3" xfId="24255" xr:uid="{00000000-0005-0000-0000-0000A45E0000}"/>
    <cellStyle name="Normal 3 2 6 6 3 2" xfId="24256" xr:uid="{00000000-0005-0000-0000-0000A55E0000}"/>
    <cellStyle name="Normal 3 2 6 6 4" xfId="24257" xr:uid="{00000000-0005-0000-0000-0000A65E0000}"/>
    <cellStyle name="Normal 3 2 6 7" xfId="24258" xr:uid="{00000000-0005-0000-0000-0000A75E0000}"/>
    <cellStyle name="Normal 3 2 6 7 2" xfId="24259" xr:uid="{00000000-0005-0000-0000-0000A85E0000}"/>
    <cellStyle name="Normal 3 2 6 7 2 2" xfId="24260" xr:uid="{00000000-0005-0000-0000-0000A95E0000}"/>
    <cellStyle name="Normal 3 2 6 7 3" xfId="24261" xr:uid="{00000000-0005-0000-0000-0000AA5E0000}"/>
    <cellStyle name="Normal 3 2 6 8" xfId="24262" xr:uid="{00000000-0005-0000-0000-0000AB5E0000}"/>
    <cellStyle name="Normal 3 2 6 8 2" xfId="24263" xr:uid="{00000000-0005-0000-0000-0000AC5E0000}"/>
    <cellStyle name="Normal 3 2 6 9" xfId="24264" xr:uid="{00000000-0005-0000-0000-0000AD5E0000}"/>
    <cellStyle name="Normal 3 2 6 9 2" xfId="24265" xr:uid="{00000000-0005-0000-0000-0000AE5E0000}"/>
    <cellStyle name="Normal 3 2 7" xfId="24266" xr:uid="{00000000-0005-0000-0000-0000AF5E0000}"/>
    <cellStyle name="Normal 3 2 7 10" xfId="24267" xr:uid="{00000000-0005-0000-0000-0000B05E0000}"/>
    <cellStyle name="Normal 3 2 7 2" xfId="24268" xr:uid="{00000000-0005-0000-0000-0000B15E0000}"/>
    <cellStyle name="Normal 3 2 7 2 2" xfId="24269" xr:uid="{00000000-0005-0000-0000-0000B25E0000}"/>
    <cellStyle name="Normal 3 2 7 2 2 2" xfId="24270" xr:uid="{00000000-0005-0000-0000-0000B35E0000}"/>
    <cellStyle name="Normal 3 2 7 2 2 2 2" xfId="24271" xr:uid="{00000000-0005-0000-0000-0000B45E0000}"/>
    <cellStyle name="Normal 3 2 7 2 2 2 2 2" xfId="24272" xr:uid="{00000000-0005-0000-0000-0000B55E0000}"/>
    <cellStyle name="Normal 3 2 7 2 2 2 2 2 2" xfId="24273" xr:uid="{00000000-0005-0000-0000-0000B65E0000}"/>
    <cellStyle name="Normal 3 2 7 2 2 2 2 2 2 2" xfId="24274" xr:uid="{00000000-0005-0000-0000-0000B75E0000}"/>
    <cellStyle name="Normal 3 2 7 2 2 2 2 2 3" xfId="24275" xr:uid="{00000000-0005-0000-0000-0000B85E0000}"/>
    <cellStyle name="Normal 3 2 7 2 2 2 2 3" xfId="24276" xr:uid="{00000000-0005-0000-0000-0000B95E0000}"/>
    <cellStyle name="Normal 3 2 7 2 2 2 2 3 2" xfId="24277" xr:uid="{00000000-0005-0000-0000-0000BA5E0000}"/>
    <cellStyle name="Normal 3 2 7 2 2 2 2 4" xfId="24278" xr:uid="{00000000-0005-0000-0000-0000BB5E0000}"/>
    <cellStyle name="Normal 3 2 7 2 2 2 3" xfId="24279" xr:uid="{00000000-0005-0000-0000-0000BC5E0000}"/>
    <cellStyle name="Normal 3 2 7 2 2 2 3 2" xfId="24280" xr:uid="{00000000-0005-0000-0000-0000BD5E0000}"/>
    <cellStyle name="Normal 3 2 7 2 2 2 3 2 2" xfId="24281" xr:uid="{00000000-0005-0000-0000-0000BE5E0000}"/>
    <cellStyle name="Normal 3 2 7 2 2 2 3 3" xfId="24282" xr:uid="{00000000-0005-0000-0000-0000BF5E0000}"/>
    <cellStyle name="Normal 3 2 7 2 2 2 4" xfId="24283" xr:uid="{00000000-0005-0000-0000-0000C05E0000}"/>
    <cellStyle name="Normal 3 2 7 2 2 2 4 2" xfId="24284" xr:uid="{00000000-0005-0000-0000-0000C15E0000}"/>
    <cellStyle name="Normal 3 2 7 2 2 2 5" xfId="24285" xr:uid="{00000000-0005-0000-0000-0000C25E0000}"/>
    <cellStyle name="Normal 3 2 7 2 2 3" xfId="24286" xr:uid="{00000000-0005-0000-0000-0000C35E0000}"/>
    <cellStyle name="Normal 3 2 7 2 2 3 2" xfId="24287" xr:uid="{00000000-0005-0000-0000-0000C45E0000}"/>
    <cellStyle name="Normal 3 2 7 2 2 3 2 2" xfId="24288" xr:uid="{00000000-0005-0000-0000-0000C55E0000}"/>
    <cellStyle name="Normal 3 2 7 2 2 3 2 2 2" xfId="24289" xr:uid="{00000000-0005-0000-0000-0000C65E0000}"/>
    <cellStyle name="Normal 3 2 7 2 2 3 2 3" xfId="24290" xr:uid="{00000000-0005-0000-0000-0000C75E0000}"/>
    <cellStyle name="Normal 3 2 7 2 2 3 3" xfId="24291" xr:uid="{00000000-0005-0000-0000-0000C85E0000}"/>
    <cellStyle name="Normal 3 2 7 2 2 3 3 2" xfId="24292" xr:uid="{00000000-0005-0000-0000-0000C95E0000}"/>
    <cellStyle name="Normal 3 2 7 2 2 3 4" xfId="24293" xr:uid="{00000000-0005-0000-0000-0000CA5E0000}"/>
    <cellStyle name="Normal 3 2 7 2 2 4" xfId="24294" xr:uid="{00000000-0005-0000-0000-0000CB5E0000}"/>
    <cellStyle name="Normal 3 2 7 2 2 4 2" xfId="24295" xr:uid="{00000000-0005-0000-0000-0000CC5E0000}"/>
    <cellStyle name="Normal 3 2 7 2 2 4 2 2" xfId="24296" xr:uid="{00000000-0005-0000-0000-0000CD5E0000}"/>
    <cellStyle name="Normal 3 2 7 2 2 4 2 2 2" xfId="24297" xr:uid="{00000000-0005-0000-0000-0000CE5E0000}"/>
    <cellStyle name="Normal 3 2 7 2 2 4 2 3" xfId="24298" xr:uid="{00000000-0005-0000-0000-0000CF5E0000}"/>
    <cellStyle name="Normal 3 2 7 2 2 4 3" xfId="24299" xr:uid="{00000000-0005-0000-0000-0000D05E0000}"/>
    <cellStyle name="Normal 3 2 7 2 2 4 3 2" xfId="24300" xr:uid="{00000000-0005-0000-0000-0000D15E0000}"/>
    <cellStyle name="Normal 3 2 7 2 2 4 4" xfId="24301" xr:uid="{00000000-0005-0000-0000-0000D25E0000}"/>
    <cellStyle name="Normal 3 2 7 2 2 5" xfId="24302" xr:uid="{00000000-0005-0000-0000-0000D35E0000}"/>
    <cellStyle name="Normal 3 2 7 2 2 5 2" xfId="24303" xr:uid="{00000000-0005-0000-0000-0000D45E0000}"/>
    <cellStyle name="Normal 3 2 7 2 2 5 2 2" xfId="24304" xr:uid="{00000000-0005-0000-0000-0000D55E0000}"/>
    <cellStyle name="Normal 3 2 7 2 2 5 3" xfId="24305" xr:uid="{00000000-0005-0000-0000-0000D65E0000}"/>
    <cellStyle name="Normal 3 2 7 2 2 6" xfId="24306" xr:uid="{00000000-0005-0000-0000-0000D75E0000}"/>
    <cellStyle name="Normal 3 2 7 2 2 6 2" xfId="24307" xr:uid="{00000000-0005-0000-0000-0000D85E0000}"/>
    <cellStyle name="Normal 3 2 7 2 2 7" xfId="24308" xr:uid="{00000000-0005-0000-0000-0000D95E0000}"/>
    <cellStyle name="Normal 3 2 7 2 2 7 2" xfId="24309" xr:uid="{00000000-0005-0000-0000-0000DA5E0000}"/>
    <cellStyle name="Normal 3 2 7 2 2 8" xfId="24310" xr:uid="{00000000-0005-0000-0000-0000DB5E0000}"/>
    <cellStyle name="Normal 3 2 7 2 3" xfId="24311" xr:uid="{00000000-0005-0000-0000-0000DC5E0000}"/>
    <cellStyle name="Normal 3 2 7 2 3 2" xfId="24312" xr:uid="{00000000-0005-0000-0000-0000DD5E0000}"/>
    <cellStyle name="Normal 3 2 7 2 3 2 2" xfId="24313" xr:uid="{00000000-0005-0000-0000-0000DE5E0000}"/>
    <cellStyle name="Normal 3 2 7 2 3 2 2 2" xfId="24314" xr:uid="{00000000-0005-0000-0000-0000DF5E0000}"/>
    <cellStyle name="Normal 3 2 7 2 3 2 2 2 2" xfId="24315" xr:uid="{00000000-0005-0000-0000-0000E05E0000}"/>
    <cellStyle name="Normal 3 2 7 2 3 2 2 3" xfId="24316" xr:uid="{00000000-0005-0000-0000-0000E15E0000}"/>
    <cellStyle name="Normal 3 2 7 2 3 2 3" xfId="24317" xr:uid="{00000000-0005-0000-0000-0000E25E0000}"/>
    <cellStyle name="Normal 3 2 7 2 3 2 3 2" xfId="24318" xr:uid="{00000000-0005-0000-0000-0000E35E0000}"/>
    <cellStyle name="Normal 3 2 7 2 3 2 4" xfId="24319" xr:uid="{00000000-0005-0000-0000-0000E45E0000}"/>
    <cellStyle name="Normal 3 2 7 2 3 3" xfId="24320" xr:uid="{00000000-0005-0000-0000-0000E55E0000}"/>
    <cellStyle name="Normal 3 2 7 2 3 3 2" xfId="24321" xr:uid="{00000000-0005-0000-0000-0000E65E0000}"/>
    <cellStyle name="Normal 3 2 7 2 3 3 2 2" xfId="24322" xr:uid="{00000000-0005-0000-0000-0000E75E0000}"/>
    <cellStyle name="Normal 3 2 7 2 3 3 3" xfId="24323" xr:uid="{00000000-0005-0000-0000-0000E85E0000}"/>
    <cellStyle name="Normal 3 2 7 2 3 4" xfId="24324" xr:uid="{00000000-0005-0000-0000-0000E95E0000}"/>
    <cellStyle name="Normal 3 2 7 2 3 4 2" xfId="24325" xr:uid="{00000000-0005-0000-0000-0000EA5E0000}"/>
    <cellStyle name="Normal 3 2 7 2 3 5" xfId="24326" xr:uid="{00000000-0005-0000-0000-0000EB5E0000}"/>
    <cellStyle name="Normal 3 2 7 2 4" xfId="24327" xr:uid="{00000000-0005-0000-0000-0000EC5E0000}"/>
    <cellStyle name="Normal 3 2 7 2 4 2" xfId="24328" xr:uid="{00000000-0005-0000-0000-0000ED5E0000}"/>
    <cellStyle name="Normal 3 2 7 2 4 2 2" xfId="24329" xr:uid="{00000000-0005-0000-0000-0000EE5E0000}"/>
    <cellStyle name="Normal 3 2 7 2 4 2 2 2" xfId="24330" xr:uid="{00000000-0005-0000-0000-0000EF5E0000}"/>
    <cellStyle name="Normal 3 2 7 2 4 2 3" xfId="24331" xr:uid="{00000000-0005-0000-0000-0000F05E0000}"/>
    <cellStyle name="Normal 3 2 7 2 4 3" xfId="24332" xr:uid="{00000000-0005-0000-0000-0000F15E0000}"/>
    <cellStyle name="Normal 3 2 7 2 4 3 2" xfId="24333" xr:uid="{00000000-0005-0000-0000-0000F25E0000}"/>
    <cellStyle name="Normal 3 2 7 2 4 4" xfId="24334" xr:uid="{00000000-0005-0000-0000-0000F35E0000}"/>
    <cellStyle name="Normal 3 2 7 2 5" xfId="24335" xr:uid="{00000000-0005-0000-0000-0000F45E0000}"/>
    <cellStyle name="Normal 3 2 7 2 5 2" xfId="24336" xr:uid="{00000000-0005-0000-0000-0000F55E0000}"/>
    <cellStyle name="Normal 3 2 7 2 5 2 2" xfId="24337" xr:uid="{00000000-0005-0000-0000-0000F65E0000}"/>
    <cellStyle name="Normal 3 2 7 2 5 2 2 2" xfId="24338" xr:uid="{00000000-0005-0000-0000-0000F75E0000}"/>
    <cellStyle name="Normal 3 2 7 2 5 2 3" xfId="24339" xr:uid="{00000000-0005-0000-0000-0000F85E0000}"/>
    <cellStyle name="Normal 3 2 7 2 5 3" xfId="24340" xr:uid="{00000000-0005-0000-0000-0000F95E0000}"/>
    <cellStyle name="Normal 3 2 7 2 5 3 2" xfId="24341" xr:uid="{00000000-0005-0000-0000-0000FA5E0000}"/>
    <cellStyle name="Normal 3 2 7 2 5 4" xfId="24342" xr:uid="{00000000-0005-0000-0000-0000FB5E0000}"/>
    <cellStyle name="Normal 3 2 7 2 6" xfId="24343" xr:uid="{00000000-0005-0000-0000-0000FC5E0000}"/>
    <cellStyle name="Normal 3 2 7 2 6 2" xfId="24344" xr:uid="{00000000-0005-0000-0000-0000FD5E0000}"/>
    <cellStyle name="Normal 3 2 7 2 6 2 2" xfId="24345" xr:uid="{00000000-0005-0000-0000-0000FE5E0000}"/>
    <cellStyle name="Normal 3 2 7 2 6 3" xfId="24346" xr:uid="{00000000-0005-0000-0000-0000FF5E0000}"/>
    <cellStyle name="Normal 3 2 7 2 7" xfId="24347" xr:uid="{00000000-0005-0000-0000-0000005F0000}"/>
    <cellStyle name="Normal 3 2 7 2 7 2" xfId="24348" xr:uid="{00000000-0005-0000-0000-0000015F0000}"/>
    <cellStyle name="Normal 3 2 7 2 8" xfId="24349" xr:uid="{00000000-0005-0000-0000-0000025F0000}"/>
    <cellStyle name="Normal 3 2 7 2 8 2" xfId="24350" xr:uid="{00000000-0005-0000-0000-0000035F0000}"/>
    <cellStyle name="Normal 3 2 7 2 9" xfId="24351" xr:uid="{00000000-0005-0000-0000-0000045F0000}"/>
    <cellStyle name="Normal 3 2 7 3" xfId="24352" xr:uid="{00000000-0005-0000-0000-0000055F0000}"/>
    <cellStyle name="Normal 3 2 7 3 2" xfId="24353" xr:uid="{00000000-0005-0000-0000-0000065F0000}"/>
    <cellStyle name="Normal 3 2 7 3 2 2" xfId="24354" xr:uid="{00000000-0005-0000-0000-0000075F0000}"/>
    <cellStyle name="Normal 3 2 7 3 2 2 2" xfId="24355" xr:uid="{00000000-0005-0000-0000-0000085F0000}"/>
    <cellStyle name="Normal 3 2 7 3 2 2 2 2" xfId="24356" xr:uid="{00000000-0005-0000-0000-0000095F0000}"/>
    <cellStyle name="Normal 3 2 7 3 2 2 2 2 2" xfId="24357" xr:uid="{00000000-0005-0000-0000-00000A5F0000}"/>
    <cellStyle name="Normal 3 2 7 3 2 2 2 3" xfId="24358" xr:uid="{00000000-0005-0000-0000-00000B5F0000}"/>
    <cellStyle name="Normal 3 2 7 3 2 2 3" xfId="24359" xr:uid="{00000000-0005-0000-0000-00000C5F0000}"/>
    <cellStyle name="Normal 3 2 7 3 2 2 3 2" xfId="24360" xr:uid="{00000000-0005-0000-0000-00000D5F0000}"/>
    <cellStyle name="Normal 3 2 7 3 2 2 4" xfId="24361" xr:uid="{00000000-0005-0000-0000-00000E5F0000}"/>
    <cellStyle name="Normal 3 2 7 3 2 3" xfId="24362" xr:uid="{00000000-0005-0000-0000-00000F5F0000}"/>
    <cellStyle name="Normal 3 2 7 3 2 3 2" xfId="24363" xr:uid="{00000000-0005-0000-0000-0000105F0000}"/>
    <cellStyle name="Normal 3 2 7 3 2 3 2 2" xfId="24364" xr:uid="{00000000-0005-0000-0000-0000115F0000}"/>
    <cellStyle name="Normal 3 2 7 3 2 3 3" xfId="24365" xr:uid="{00000000-0005-0000-0000-0000125F0000}"/>
    <cellStyle name="Normal 3 2 7 3 2 4" xfId="24366" xr:uid="{00000000-0005-0000-0000-0000135F0000}"/>
    <cellStyle name="Normal 3 2 7 3 2 4 2" xfId="24367" xr:uid="{00000000-0005-0000-0000-0000145F0000}"/>
    <cellStyle name="Normal 3 2 7 3 2 5" xfId="24368" xr:uid="{00000000-0005-0000-0000-0000155F0000}"/>
    <cellStyle name="Normal 3 2 7 3 3" xfId="24369" xr:uid="{00000000-0005-0000-0000-0000165F0000}"/>
    <cellStyle name="Normal 3 2 7 3 3 2" xfId="24370" xr:uid="{00000000-0005-0000-0000-0000175F0000}"/>
    <cellStyle name="Normal 3 2 7 3 3 2 2" xfId="24371" xr:uid="{00000000-0005-0000-0000-0000185F0000}"/>
    <cellStyle name="Normal 3 2 7 3 3 2 2 2" xfId="24372" xr:uid="{00000000-0005-0000-0000-0000195F0000}"/>
    <cellStyle name="Normal 3 2 7 3 3 2 3" xfId="24373" xr:uid="{00000000-0005-0000-0000-00001A5F0000}"/>
    <cellStyle name="Normal 3 2 7 3 3 3" xfId="24374" xr:uid="{00000000-0005-0000-0000-00001B5F0000}"/>
    <cellStyle name="Normal 3 2 7 3 3 3 2" xfId="24375" xr:uid="{00000000-0005-0000-0000-00001C5F0000}"/>
    <cellStyle name="Normal 3 2 7 3 3 4" xfId="24376" xr:uid="{00000000-0005-0000-0000-00001D5F0000}"/>
    <cellStyle name="Normal 3 2 7 3 4" xfId="24377" xr:uid="{00000000-0005-0000-0000-00001E5F0000}"/>
    <cellStyle name="Normal 3 2 7 3 4 2" xfId="24378" xr:uid="{00000000-0005-0000-0000-00001F5F0000}"/>
    <cellStyle name="Normal 3 2 7 3 4 2 2" xfId="24379" xr:uid="{00000000-0005-0000-0000-0000205F0000}"/>
    <cellStyle name="Normal 3 2 7 3 4 2 2 2" xfId="24380" xr:uid="{00000000-0005-0000-0000-0000215F0000}"/>
    <cellStyle name="Normal 3 2 7 3 4 2 3" xfId="24381" xr:uid="{00000000-0005-0000-0000-0000225F0000}"/>
    <cellStyle name="Normal 3 2 7 3 4 3" xfId="24382" xr:uid="{00000000-0005-0000-0000-0000235F0000}"/>
    <cellStyle name="Normal 3 2 7 3 4 3 2" xfId="24383" xr:uid="{00000000-0005-0000-0000-0000245F0000}"/>
    <cellStyle name="Normal 3 2 7 3 4 4" xfId="24384" xr:uid="{00000000-0005-0000-0000-0000255F0000}"/>
    <cellStyle name="Normal 3 2 7 3 5" xfId="24385" xr:uid="{00000000-0005-0000-0000-0000265F0000}"/>
    <cellStyle name="Normal 3 2 7 3 5 2" xfId="24386" xr:uid="{00000000-0005-0000-0000-0000275F0000}"/>
    <cellStyle name="Normal 3 2 7 3 5 2 2" xfId="24387" xr:uid="{00000000-0005-0000-0000-0000285F0000}"/>
    <cellStyle name="Normal 3 2 7 3 5 3" xfId="24388" xr:uid="{00000000-0005-0000-0000-0000295F0000}"/>
    <cellStyle name="Normal 3 2 7 3 6" xfId="24389" xr:uid="{00000000-0005-0000-0000-00002A5F0000}"/>
    <cellStyle name="Normal 3 2 7 3 6 2" xfId="24390" xr:uid="{00000000-0005-0000-0000-00002B5F0000}"/>
    <cellStyle name="Normal 3 2 7 3 7" xfId="24391" xr:uid="{00000000-0005-0000-0000-00002C5F0000}"/>
    <cellStyle name="Normal 3 2 7 3 7 2" xfId="24392" xr:uid="{00000000-0005-0000-0000-00002D5F0000}"/>
    <cellStyle name="Normal 3 2 7 3 8" xfId="24393" xr:uid="{00000000-0005-0000-0000-00002E5F0000}"/>
    <cellStyle name="Normal 3 2 7 4" xfId="24394" xr:uid="{00000000-0005-0000-0000-00002F5F0000}"/>
    <cellStyle name="Normal 3 2 7 4 2" xfId="24395" xr:uid="{00000000-0005-0000-0000-0000305F0000}"/>
    <cellStyle name="Normal 3 2 7 4 2 2" xfId="24396" xr:uid="{00000000-0005-0000-0000-0000315F0000}"/>
    <cellStyle name="Normal 3 2 7 4 2 2 2" xfId="24397" xr:uid="{00000000-0005-0000-0000-0000325F0000}"/>
    <cellStyle name="Normal 3 2 7 4 2 2 2 2" xfId="24398" xr:uid="{00000000-0005-0000-0000-0000335F0000}"/>
    <cellStyle name="Normal 3 2 7 4 2 2 3" xfId="24399" xr:uid="{00000000-0005-0000-0000-0000345F0000}"/>
    <cellStyle name="Normal 3 2 7 4 2 3" xfId="24400" xr:uid="{00000000-0005-0000-0000-0000355F0000}"/>
    <cellStyle name="Normal 3 2 7 4 2 3 2" xfId="24401" xr:uid="{00000000-0005-0000-0000-0000365F0000}"/>
    <cellStyle name="Normal 3 2 7 4 2 4" xfId="24402" xr:uid="{00000000-0005-0000-0000-0000375F0000}"/>
    <cellStyle name="Normal 3 2 7 4 3" xfId="24403" xr:uid="{00000000-0005-0000-0000-0000385F0000}"/>
    <cellStyle name="Normal 3 2 7 4 3 2" xfId="24404" xr:uid="{00000000-0005-0000-0000-0000395F0000}"/>
    <cellStyle name="Normal 3 2 7 4 3 2 2" xfId="24405" xr:uid="{00000000-0005-0000-0000-00003A5F0000}"/>
    <cellStyle name="Normal 3 2 7 4 3 3" xfId="24406" xr:uid="{00000000-0005-0000-0000-00003B5F0000}"/>
    <cellStyle name="Normal 3 2 7 4 4" xfId="24407" xr:uid="{00000000-0005-0000-0000-00003C5F0000}"/>
    <cellStyle name="Normal 3 2 7 4 4 2" xfId="24408" xr:uid="{00000000-0005-0000-0000-00003D5F0000}"/>
    <cellStyle name="Normal 3 2 7 4 5" xfId="24409" xr:uid="{00000000-0005-0000-0000-00003E5F0000}"/>
    <cellStyle name="Normal 3 2 7 5" xfId="24410" xr:uid="{00000000-0005-0000-0000-00003F5F0000}"/>
    <cellStyle name="Normal 3 2 7 5 2" xfId="24411" xr:uid="{00000000-0005-0000-0000-0000405F0000}"/>
    <cellStyle name="Normal 3 2 7 5 2 2" xfId="24412" xr:uid="{00000000-0005-0000-0000-0000415F0000}"/>
    <cellStyle name="Normal 3 2 7 5 2 2 2" xfId="24413" xr:uid="{00000000-0005-0000-0000-0000425F0000}"/>
    <cellStyle name="Normal 3 2 7 5 2 3" xfId="24414" xr:uid="{00000000-0005-0000-0000-0000435F0000}"/>
    <cellStyle name="Normal 3 2 7 5 3" xfId="24415" xr:uid="{00000000-0005-0000-0000-0000445F0000}"/>
    <cellStyle name="Normal 3 2 7 5 3 2" xfId="24416" xr:uid="{00000000-0005-0000-0000-0000455F0000}"/>
    <cellStyle name="Normal 3 2 7 5 4" xfId="24417" xr:uid="{00000000-0005-0000-0000-0000465F0000}"/>
    <cellStyle name="Normal 3 2 7 6" xfId="24418" xr:uid="{00000000-0005-0000-0000-0000475F0000}"/>
    <cellStyle name="Normal 3 2 7 6 2" xfId="24419" xr:uid="{00000000-0005-0000-0000-0000485F0000}"/>
    <cellStyle name="Normal 3 2 7 6 2 2" xfId="24420" xr:uid="{00000000-0005-0000-0000-0000495F0000}"/>
    <cellStyle name="Normal 3 2 7 6 2 2 2" xfId="24421" xr:uid="{00000000-0005-0000-0000-00004A5F0000}"/>
    <cellStyle name="Normal 3 2 7 6 2 3" xfId="24422" xr:uid="{00000000-0005-0000-0000-00004B5F0000}"/>
    <cellStyle name="Normal 3 2 7 6 3" xfId="24423" xr:uid="{00000000-0005-0000-0000-00004C5F0000}"/>
    <cellStyle name="Normal 3 2 7 6 3 2" xfId="24424" xr:uid="{00000000-0005-0000-0000-00004D5F0000}"/>
    <cellStyle name="Normal 3 2 7 6 4" xfId="24425" xr:uid="{00000000-0005-0000-0000-00004E5F0000}"/>
    <cellStyle name="Normal 3 2 7 7" xfId="24426" xr:uid="{00000000-0005-0000-0000-00004F5F0000}"/>
    <cellStyle name="Normal 3 2 7 7 2" xfId="24427" xr:uid="{00000000-0005-0000-0000-0000505F0000}"/>
    <cellStyle name="Normal 3 2 7 7 2 2" xfId="24428" xr:uid="{00000000-0005-0000-0000-0000515F0000}"/>
    <cellStyle name="Normal 3 2 7 7 3" xfId="24429" xr:uid="{00000000-0005-0000-0000-0000525F0000}"/>
    <cellStyle name="Normal 3 2 7 8" xfId="24430" xr:uid="{00000000-0005-0000-0000-0000535F0000}"/>
    <cellStyle name="Normal 3 2 7 8 2" xfId="24431" xr:uid="{00000000-0005-0000-0000-0000545F0000}"/>
    <cellStyle name="Normal 3 2 7 9" xfId="24432" xr:uid="{00000000-0005-0000-0000-0000555F0000}"/>
    <cellStyle name="Normal 3 2 7 9 2" xfId="24433" xr:uid="{00000000-0005-0000-0000-0000565F0000}"/>
    <cellStyle name="Normal 3 2 8" xfId="24434" xr:uid="{00000000-0005-0000-0000-0000575F0000}"/>
    <cellStyle name="Normal 3 2 8 10" xfId="24435" xr:uid="{00000000-0005-0000-0000-0000585F0000}"/>
    <cellStyle name="Normal 3 2 8 2" xfId="24436" xr:uid="{00000000-0005-0000-0000-0000595F0000}"/>
    <cellStyle name="Normal 3 2 8 2 2" xfId="24437" xr:uid="{00000000-0005-0000-0000-00005A5F0000}"/>
    <cellStyle name="Normal 3 2 8 2 2 2" xfId="24438" xr:uid="{00000000-0005-0000-0000-00005B5F0000}"/>
    <cellStyle name="Normal 3 2 8 2 2 2 2" xfId="24439" xr:uid="{00000000-0005-0000-0000-00005C5F0000}"/>
    <cellStyle name="Normal 3 2 8 2 2 2 2 2" xfId="24440" xr:uid="{00000000-0005-0000-0000-00005D5F0000}"/>
    <cellStyle name="Normal 3 2 8 2 2 2 2 2 2" xfId="24441" xr:uid="{00000000-0005-0000-0000-00005E5F0000}"/>
    <cellStyle name="Normal 3 2 8 2 2 2 2 2 2 2" xfId="24442" xr:uid="{00000000-0005-0000-0000-00005F5F0000}"/>
    <cellStyle name="Normal 3 2 8 2 2 2 2 2 3" xfId="24443" xr:uid="{00000000-0005-0000-0000-0000605F0000}"/>
    <cellStyle name="Normal 3 2 8 2 2 2 2 3" xfId="24444" xr:uid="{00000000-0005-0000-0000-0000615F0000}"/>
    <cellStyle name="Normal 3 2 8 2 2 2 2 3 2" xfId="24445" xr:uid="{00000000-0005-0000-0000-0000625F0000}"/>
    <cellStyle name="Normal 3 2 8 2 2 2 2 4" xfId="24446" xr:uid="{00000000-0005-0000-0000-0000635F0000}"/>
    <cellStyle name="Normal 3 2 8 2 2 2 3" xfId="24447" xr:uid="{00000000-0005-0000-0000-0000645F0000}"/>
    <cellStyle name="Normal 3 2 8 2 2 2 3 2" xfId="24448" xr:uid="{00000000-0005-0000-0000-0000655F0000}"/>
    <cellStyle name="Normal 3 2 8 2 2 2 3 2 2" xfId="24449" xr:uid="{00000000-0005-0000-0000-0000665F0000}"/>
    <cellStyle name="Normal 3 2 8 2 2 2 3 3" xfId="24450" xr:uid="{00000000-0005-0000-0000-0000675F0000}"/>
    <cellStyle name="Normal 3 2 8 2 2 2 4" xfId="24451" xr:uid="{00000000-0005-0000-0000-0000685F0000}"/>
    <cellStyle name="Normal 3 2 8 2 2 2 4 2" xfId="24452" xr:uid="{00000000-0005-0000-0000-0000695F0000}"/>
    <cellStyle name="Normal 3 2 8 2 2 2 5" xfId="24453" xr:uid="{00000000-0005-0000-0000-00006A5F0000}"/>
    <cellStyle name="Normal 3 2 8 2 2 3" xfId="24454" xr:uid="{00000000-0005-0000-0000-00006B5F0000}"/>
    <cellStyle name="Normal 3 2 8 2 2 3 2" xfId="24455" xr:uid="{00000000-0005-0000-0000-00006C5F0000}"/>
    <cellStyle name="Normal 3 2 8 2 2 3 2 2" xfId="24456" xr:uid="{00000000-0005-0000-0000-00006D5F0000}"/>
    <cellStyle name="Normal 3 2 8 2 2 3 2 2 2" xfId="24457" xr:uid="{00000000-0005-0000-0000-00006E5F0000}"/>
    <cellStyle name="Normal 3 2 8 2 2 3 2 3" xfId="24458" xr:uid="{00000000-0005-0000-0000-00006F5F0000}"/>
    <cellStyle name="Normal 3 2 8 2 2 3 3" xfId="24459" xr:uid="{00000000-0005-0000-0000-0000705F0000}"/>
    <cellStyle name="Normal 3 2 8 2 2 3 3 2" xfId="24460" xr:uid="{00000000-0005-0000-0000-0000715F0000}"/>
    <cellStyle name="Normal 3 2 8 2 2 3 4" xfId="24461" xr:uid="{00000000-0005-0000-0000-0000725F0000}"/>
    <cellStyle name="Normal 3 2 8 2 2 4" xfId="24462" xr:uid="{00000000-0005-0000-0000-0000735F0000}"/>
    <cellStyle name="Normal 3 2 8 2 2 4 2" xfId="24463" xr:uid="{00000000-0005-0000-0000-0000745F0000}"/>
    <cellStyle name="Normal 3 2 8 2 2 4 2 2" xfId="24464" xr:uid="{00000000-0005-0000-0000-0000755F0000}"/>
    <cellStyle name="Normal 3 2 8 2 2 4 2 2 2" xfId="24465" xr:uid="{00000000-0005-0000-0000-0000765F0000}"/>
    <cellStyle name="Normal 3 2 8 2 2 4 2 3" xfId="24466" xr:uid="{00000000-0005-0000-0000-0000775F0000}"/>
    <cellStyle name="Normal 3 2 8 2 2 4 3" xfId="24467" xr:uid="{00000000-0005-0000-0000-0000785F0000}"/>
    <cellStyle name="Normal 3 2 8 2 2 4 3 2" xfId="24468" xr:uid="{00000000-0005-0000-0000-0000795F0000}"/>
    <cellStyle name="Normal 3 2 8 2 2 4 4" xfId="24469" xr:uid="{00000000-0005-0000-0000-00007A5F0000}"/>
    <cellStyle name="Normal 3 2 8 2 2 5" xfId="24470" xr:uid="{00000000-0005-0000-0000-00007B5F0000}"/>
    <cellStyle name="Normal 3 2 8 2 2 5 2" xfId="24471" xr:uid="{00000000-0005-0000-0000-00007C5F0000}"/>
    <cellStyle name="Normal 3 2 8 2 2 5 2 2" xfId="24472" xr:uid="{00000000-0005-0000-0000-00007D5F0000}"/>
    <cellStyle name="Normal 3 2 8 2 2 5 3" xfId="24473" xr:uid="{00000000-0005-0000-0000-00007E5F0000}"/>
    <cellStyle name="Normal 3 2 8 2 2 6" xfId="24474" xr:uid="{00000000-0005-0000-0000-00007F5F0000}"/>
    <cellStyle name="Normal 3 2 8 2 2 6 2" xfId="24475" xr:uid="{00000000-0005-0000-0000-0000805F0000}"/>
    <cellStyle name="Normal 3 2 8 2 2 7" xfId="24476" xr:uid="{00000000-0005-0000-0000-0000815F0000}"/>
    <cellStyle name="Normal 3 2 8 2 2 7 2" xfId="24477" xr:uid="{00000000-0005-0000-0000-0000825F0000}"/>
    <cellStyle name="Normal 3 2 8 2 2 8" xfId="24478" xr:uid="{00000000-0005-0000-0000-0000835F0000}"/>
    <cellStyle name="Normal 3 2 8 2 3" xfId="24479" xr:uid="{00000000-0005-0000-0000-0000845F0000}"/>
    <cellStyle name="Normal 3 2 8 2 3 2" xfId="24480" xr:uid="{00000000-0005-0000-0000-0000855F0000}"/>
    <cellStyle name="Normal 3 2 8 2 3 2 2" xfId="24481" xr:uid="{00000000-0005-0000-0000-0000865F0000}"/>
    <cellStyle name="Normal 3 2 8 2 3 2 2 2" xfId="24482" xr:uid="{00000000-0005-0000-0000-0000875F0000}"/>
    <cellStyle name="Normal 3 2 8 2 3 2 2 2 2" xfId="24483" xr:uid="{00000000-0005-0000-0000-0000885F0000}"/>
    <cellStyle name="Normal 3 2 8 2 3 2 2 3" xfId="24484" xr:uid="{00000000-0005-0000-0000-0000895F0000}"/>
    <cellStyle name="Normal 3 2 8 2 3 2 3" xfId="24485" xr:uid="{00000000-0005-0000-0000-00008A5F0000}"/>
    <cellStyle name="Normal 3 2 8 2 3 2 3 2" xfId="24486" xr:uid="{00000000-0005-0000-0000-00008B5F0000}"/>
    <cellStyle name="Normal 3 2 8 2 3 2 4" xfId="24487" xr:uid="{00000000-0005-0000-0000-00008C5F0000}"/>
    <cellStyle name="Normal 3 2 8 2 3 3" xfId="24488" xr:uid="{00000000-0005-0000-0000-00008D5F0000}"/>
    <cellStyle name="Normal 3 2 8 2 3 3 2" xfId="24489" xr:uid="{00000000-0005-0000-0000-00008E5F0000}"/>
    <cellStyle name="Normal 3 2 8 2 3 3 2 2" xfId="24490" xr:uid="{00000000-0005-0000-0000-00008F5F0000}"/>
    <cellStyle name="Normal 3 2 8 2 3 3 3" xfId="24491" xr:uid="{00000000-0005-0000-0000-0000905F0000}"/>
    <cellStyle name="Normal 3 2 8 2 3 4" xfId="24492" xr:uid="{00000000-0005-0000-0000-0000915F0000}"/>
    <cellStyle name="Normal 3 2 8 2 3 4 2" xfId="24493" xr:uid="{00000000-0005-0000-0000-0000925F0000}"/>
    <cellStyle name="Normal 3 2 8 2 3 5" xfId="24494" xr:uid="{00000000-0005-0000-0000-0000935F0000}"/>
    <cellStyle name="Normal 3 2 8 2 4" xfId="24495" xr:uid="{00000000-0005-0000-0000-0000945F0000}"/>
    <cellStyle name="Normal 3 2 8 2 4 2" xfId="24496" xr:uid="{00000000-0005-0000-0000-0000955F0000}"/>
    <cellStyle name="Normal 3 2 8 2 4 2 2" xfId="24497" xr:uid="{00000000-0005-0000-0000-0000965F0000}"/>
    <cellStyle name="Normal 3 2 8 2 4 2 2 2" xfId="24498" xr:uid="{00000000-0005-0000-0000-0000975F0000}"/>
    <cellStyle name="Normal 3 2 8 2 4 2 3" xfId="24499" xr:uid="{00000000-0005-0000-0000-0000985F0000}"/>
    <cellStyle name="Normal 3 2 8 2 4 3" xfId="24500" xr:uid="{00000000-0005-0000-0000-0000995F0000}"/>
    <cellStyle name="Normal 3 2 8 2 4 3 2" xfId="24501" xr:uid="{00000000-0005-0000-0000-00009A5F0000}"/>
    <cellStyle name="Normal 3 2 8 2 4 4" xfId="24502" xr:uid="{00000000-0005-0000-0000-00009B5F0000}"/>
    <cellStyle name="Normal 3 2 8 2 5" xfId="24503" xr:uid="{00000000-0005-0000-0000-00009C5F0000}"/>
    <cellStyle name="Normal 3 2 8 2 5 2" xfId="24504" xr:uid="{00000000-0005-0000-0000-00009D5F0000}"/>
    <cellStyle name="Normal 3 2 8 2 5 2 2" xfId="24505" xr:uid="{00000000-0005-0000-0000-00009E5F0000}"/>
    <cellStyle name="Normal 3 2 8 2 5 2 2 2" xfId="24506" xr:uid="{00000000-0005-0000-0000-00009F5F0000}"/>
    <cellStyle name="Normal 3 2 8 2 5 2 3" xfId="24507" xr:uid="{00000000-0005-0000-0000-0000A05F0000}"/>
    <cellStyle name="Normal 3 2 8 2 5 3" xfId="24508" xr:uid="{00000000-0005-0000-0000-0000A15F0000}"/>
    <cellStyle name="Normal 3 2 8 2 5 3 2" xfId="24509" xr:uid="{00000000-0005-0000-0000-0000A25F0000}"/>
    <cellStyle name="Normal 3 2 8 2 5 4" xfId="24510" xr:uid="{00000000-0005-0000-0000-0000A35F0000}"/>
    <cellStyle name="Normal 3 2 8 2 6" xfId="24511" xr:uid="{00000000-0005-0000-0000-0000A45F0000}"/>
    <cellStyle name="Normal 3 2 8 2 6 2" xfId="24512" xr:uid="{00000000-0005-0000-0000-0000A55F0000}"/>
    <cellStyle name="Normal 3 2 8 2 6 2 2" xfId="24513" xr:uid="{00000000-0005-0000-0000-0000A65F0000}"/>
    <cellStyle name="Normal 3 2 8 2 6 3" xfId="24514" xr:uid="{00000000-0005-0000-0000-0000A75F0000}"/>
    <cellStyle name="Normal 3 2 8 2 7" xfId="24515" xr:uid="{00000000-0005-0000-0000-0000A85F0000}"/>
    <cellStyle name="Normal 3 2 8 2 7 2" xfId="24516" xr:uid="{00000000-0005-0000-0000-0000A95F0000}"/>
    <cellStyle name="Normal 3 2 8 2 8" xfId="24517" xr:uid="{00000000-0005-0000-0000-0000AA5F0000}"/>
    <cellStyle name="Normal 3 2 8 2 8 2" xfId="24518" xr:uid="{00000000-0005-0000-0000-0000AB5F0000}"/>
    <cellStyle name="Normal 3 2 8 2 9" xfId="24519" xr:uid="{00000000-0005-0000-0000-0000AC5F0000}"/>
    <cellStyle name="Normal 3 2 8 3" xfId="24520" xr:uid="{00000000-0005-0000-0000-0000AD5F0000}"/>
    <cellStyle name="Normal 3 2 8 3 2" xfId="24521" xr:uid="{00000000-0005-0000-0000-0000AE5F0000}"/>
    <cellStyle name="Normal 3 2 8 3 2 2" xfId="24522" xr:uid="{00000000-0005-0000-0000-0000AF5F0000}"/>
    <cellStyle name="Normal 3 2 8 3 2 2 2" xfId="24523" xr:uid="{00000000-0005-0000-0000-0000B05F0000}"/>
    <cellStyle name="Normal 3 2 8 3 2 2 2 2" xfId="24524" xr:uid="{00000000-0005-0000-0000-0000B15F0000}"/>
    <cellStyle name="Normal 3 2 8 3 2 2 2 2 2" xfId="24525" xr:uid="{00000000-0005-0000-0000-0000B25F0000}"/>
    <cellStyle name="Normal 3 2 8 3 2 2 2 3" xfId="24526" xr:uid="{00000000-0005-0000-0000-0000B35F0000}"/>
    <cellStyle name="Normal 3 2 8 3 2 2 3" xfId="24527" xr:uid="{00000000-0005-0000-0000-0000B45F0000}"/>
    <cellStyle name="Normal 3 2 8 3 2 2 3 2" xfId="24528" xr:uid="{00000000-0005-0000-0000-0000B55F0000}"/>
    <cellStyle name="Normal 3 2 8 3 2 2 4" xfId="24529" xr:uid="{00000000-0005-0000-0000-0000B65F0000}"/>
    <cellStyle name="Normal 3 2 8 3 2 3" xfId="24530" xr:uid="{00000000-0005-0000-0000-0000B75F0000}"/>
    <cellStyle name="Normal 3 2 8 3 2 3 2" xfId="24531" xr:uid="{00000000-0005-0000-0000-0000B85F0000}"/>
    <cellStyle name="Normal 3 2 8 3 2 3 2 2" xfId="24532" xr:uid="{00000000-0005-0000-0000-0000B95F0000}"/>
    <cellStyle name="Normal 3 2 8 3 2 3 3" xfId="24533" xr:uid="{00000000-0005-0000-0000-0000BA5F0000}"/>
    <cellStyle name="Normal 3 2 8 3 2 4" xfId="24534" xr:uid="{00000000-0005-0000-0000-0000BB5F0000}"/>
    <cellStyle name="Normal 3 2 8 3 2 4 2" xfId="24535" xr:uid="{00000000-0005-0000-0000-0000BC5F0000}"/>
    <cellStyle name="Normal 3 2 8 3 2 5" xfId="24536" xr:uid="{00000000-0005-0000-0000-0000BD5F0000}"/>
    <cellStyle name="Normal 3 2 8 3 3" xfId="24537" xr:uid="{00000000-0005-0000-0000-0000BE5F0000}"/>
    <cellStyle name="Normal 3 2 8 3 3 2" xfId="24538" xr:uid="{00000000-0005-0000-0000-0000BF5F0000}"/>
    <cellStyle name="Normal 3 2 8 3 3 2 2" xfId="24539" xr:uid="{00000000-0005-0000-0000-0000C05F0000}"/>
    <cellStyle name="Normal 3 2 8 3 3 2 2 2" xfId="24540" xr:uid="{00000000-0005-0000-0000-0000C15F0000}"/>
    <cellStyle name="Normal 3 2 8 3 3 2 3" xfId="24541" xr:uid="{00000000-0005-0000-0000-0000C25F0000}"/>
    <cellStyle name="Normal 3 2 8 3 3 3" xfId="24542" xr:uid="{00000000-0005-0000-0000-0000C35F0000}"/>
    <cellStyle name="Normal 3 2 8 3 3 3 2" xfId="24543" xr:uid="{00000000-0005-0000-0000-0000C45F0000}"/>
    <cellStyle name="Normal 3 2 8 3 3 4" xfId="24544" xr:uid="{00000000-0005-0000-0000-0000C55F0000}"/>
    <cellStyle name="Normal 3 2 8 3 4" xfId="24545" xr:uid="{00000000-0005-0000-0000-0000C65F0000}"/>
    <cellStyle name="Normal 3 2 8 3 4 2" xfId="24546" xr:uid="{00000000-0005-0000-0000-0000C75F0000}"/>
    <cellStyle name="Normal 3 2 8 3 4 2 2" xfId="24547" xr:uid="{00000000-0005-0000-0000-0000C85F0000}"/>
    <cellStyle name="Normal 3 2 8 3 4 2 2 2" xfId="24548" xr:uid="{00000000-0005-0000-0000-0000C95F0000}"/>
    <cellStyle name="Normal 3 2 8 3 4 2 3" xfId="24549" xr:uid="{00000000-0005-0000-0000-0000CA5F0000}"/>
    <cellStyle name="Normal 3 2 8 3 4 3" xfId="24550" xr:uid="{00000000-0005-0000-0000-0000CB5F0000}"/>
    <cellStyle name="Normal 3 2 8 3 4 3 2" xfId="24551" xr:uid="{00000000-0005-0000-0000-0000CC5F0000}"/>
    <cellStyle name="Normal 3 2 8 3 4 4" xfId="24552" xr:uid="{00000000-0005-0000-0000-0000CD5F0000}"/>
    <cellStyle name="Normal 3 2 8 3 5" xfId="24553" xr:uid="{00000000-0005-0000-0000-0000CE5F0000}"/>
    <cellStyle name="Normal 3 2 8 3 5 2" xfId="24554" xr:uid="{00000000-0005-0000-0000-0000CF5F0000}"/>
    <cellStyle name="Normal 3 2 8 3 5 2 2" xfId="24555" xr:uid="{00000000-0005-0000-0000-0000D05F0000}"/>
    <cellStyle name="Normal 3 2 8 3 5 3" xfId="24556" xr:uid="{00000000-0005-0000-0000-0000D15F0000}"/>
    <cellStyle name="Normal 3 2 8 3 6" xfId="24557" xr:uid="{00000000-0005-0000-0000-0000D25F0000}"/>
    <cellStyle name="Normal 3 2 8 3 6 2" xfId="24558" xr:uid="{00000000-0005-0000-0000-0000D35F0000}"/>
    <cellStyle name="Normal 3 2 8 3 7" xfId="24559" xr:uid="{00000000-0005-0000-0000-0000D45F0000}"/>
    <cellStyle name="Normal 3 2 8 3 7 2" xfId="24560" xr:uid="{00000000-0005-0000-0000-0000D55F0000}"/>
    <cellStyle name="Normal 3 2 8 3 8" xfId="24561" xr:uid="{00000000-0005-0000-0000-0000D65F0000}"/>
    <cellStyle name="Normal 3 2 8 4" xfId="24562" xr:uid="{00000000-0005-0000-0000-0000D75F0000}"/>
    <cellStyle name="Normal 3 2 8 4 2" xfId="24563" xr:uid="{00000000-0005-0000-0000-0000D85F0000}"/>
    <cellStyle name="Normal 3 2 8 4 2 2" xfId="24564" xr:uid="{00000000-0005-0000-0000-0000D95F0000}"/>
    <cellStyle name="Normal 3 2 8 4 2 2 2" xfId="24565" xr:uid="{00000000-0005-0000-0000-0000DA5F0000}"/>
    <cellStyle name="Normal 3 2 8 4 2 2 2 2" xfId="24566" xr:uid="{00000000-0005-0000-0000-0000DB5F0000}"/>
    <cellStyle name="Normal 3 2 8 4 2 2 3" xfId="24567" xr:uid="{00000000-0005-0000-0000-0000DC5F0000}"/>
    <cellStyle name="Normal 3 2 8 4 2 3" xfId="24568" xr:uid="{00000000-0005-0000-0000-0000DD5F0000}"/>
    <cellStyle name="Normal 3 2 8 4 2 3 2" xfId="24569" xr:uid="{00000000-0005-0000-0000-0000DE5F0000}"/>
    <cellStyle name="Normal 3 2 8 4 2 4" xfId="24570" xr:uid="{00000000-0005-0000-0000-0000DF5F0000}"/>
    <cellStyle name="Normal 3 2 8 4 3" xfId="24571" xr:uid="{00000000-0005-0000-0000-0000E05F0000}"/>
    <cellStyle name="Normal 3 2 8 4 3 2" xfId="24572" xr:uid="{00000000-0005-0000-0000-0000E15F0000}"/>
    <cellStyle name="Normal 3 2 8 4 3 2 2" xfId="24573" xr:uid="{00000000-0005-0000-0000-0000E25F0000}"/>
    <cellStyle name="Normal 3 2 8 4 3 3" xfId="24574" xr:uid="{00000000-0005-0000-0000-0000E35F0000}"/>
    <cellStyle name="Normal 3 2 8 4 4" xfId="24575" xr:uid="{00000000-0005-0000-0000-0000E45F0000}"/>
    <cellStyle name="Normal 3 2 8 4 4 2" xfId="24576" xr:uid="{00000000-0005-0000-0000-0000E55F0000}"/>
    <cellStyle name="Normal 3 2 8 4 5" xfId="24577" xr:uid="{00000000-0005-0000-0000-0000E65F0000}"/>
    <cellStyle name="Normal 3 2 8 5" xfId="24578" xr:uid="{00000000-0005-0000-0000-0000E75F0000}"/>
    <cellStyle name="Normal 3 2 8 5 2" xfId="24579" xr:uid="{00000000-0005-0000-0000-0000E85F0000}"/>
    <cellStyle name="Normal 3 2 8 5 2 2" xfId="24580" xr:uid="{00000000-0005-0000-0000-0000E95F0000}"/>
    <cellStyle name="Normal 3 2 8 5 2 2 2" xfId="24581" xr:uid="{00000000-0005-0000-0000-0000EA5F0000}"/>
    <cellStyle name="Normal 3 2 8 5 2 3" xfId="24582" xr:uid="{00000000-0005-0000-0000-0000EB5F0000}"/>
    <cellStyle name="Normal 3 2 8 5 3" xfId="24583" xr:uid="{00000000-0005-0000-0000-0000EC5F0000}"/>
    <cellStyle name="Normal 3 2 8 5 3 2" xfId="24584" xr:uid="{00000000-0005-0000-0000-0000ED5F0000}"/>
    <cellStyle name="Normal 3 2 8 5 4" xfId="24585" xr:uid="{00000000-0005-0000-0000-0000EE5F0000}"/>
    <cellStyle name="Normal 3 2 8 6" xfId="24586" xr:uid="{00000000-0005-0000-0000-0000EF5F0000}"/>
    <cellStyle name="Normal 3 2 8 6 2" xfId="24587" xr:uid="{00000000-0005-0000-0000-0000F05F0000}"/>
    <cellStyle name="Normal 3 2 8 6 2 2" xfId="24588" xr:uid="{00000000-0005-0000-0000-0000F15F0000}"/>
    <cellStyle name="Normal 3 2 8 6 2 2 2" xfId="24589" xr:uid="{00000000-0005-0000-0000-0000F25F0000}"/>
    <cellStyle name="Normal 3 2 8 6 2 3" xfId="24590" xr:uid="{00000000-0005-0000-0000-0000F35F0000}"/>
    <cellStyle name="Normal 3 2 8 6 3" xfId="24591" xr:uid="{00000000-0005-0000-0000-0000F45F0000}"/>
    <cellStyle name="Normal 3 2 8 6 3 2" xfId="24592" xr:uid="{00000000-0005-0000-0000-0000F55F0000}"/>
    <cellStyle name="Normal 3 2 8 6 4" xfId="24593" xr:uid="{00000000-0005-0000-0000-0000F65F0000}"/>
    <cellStyle name="Normal 3 2 8 7" xfId="24594" xr:uid="{00000000-0005-0000-0000-0000F75F0000}"/>
    <cellStyle name="Normal 3 2 8 7 2" xfId="24595" xr:uid="{00000000-0005-0000-0000-0000F85F0000}"/>
    <cellStyle name="Normal 3 2 8 7 2 2" xfId="24596" xr:uid="{00000000-0005-0000-0000-0000F95F0000}"/>
    <cellStyle name="Normal 3 2 8 7 3" xfId="24597" xr:uid="{00000000-0005-0000-0000-0000FA5F0000}"/>
    <cellStyle name="Normal 3 2 8 8" xfId="24598" xr:uid="{00000000-0005-0000-0000-0000FB5F0000}"/>
    <cellStyle name="Normal 3 2 8 8 2" xfId="24599" xr:uid="{00000000-0005-0000-0000-0000FC5F0000}"/>
    <cellStyle name="Normal 3 2 8 9" xfId="24600" xr:uid="{00000000-0005-0000-0000-0000FD5F0000}"/>
    <cellStyle name="Normal 3 2 8 9 2" xfId="24601" xr:uid="{00000000-0005-0000-0000-0000FE5F0000}"/>
    <cellStyle name="Normal 3 2 9" xfId="24602" xr:uid="{00000000-0005-0000-0000-0000FF5F0000}"/>
    <cellStyle name="Normal 3 2 9 2" xfId="24603" xr:uid="{00000000-0005-0000-0000-000000600000}"/>
    <cellStyle name="Normal 3 2 9 2 2" xfId="24604" xr:uid="{00000000-0005-0000-0000-000001600000}"/>
    <cellStyle name="Normal 3 2 9 2 2 2" xfId="24605" xr:uid="{00000000-0005-0000-0000-000002600000}"/>
    <cellStyle name="Normal 3 2 9 2 2 2 2" xfId="24606" xr:uid="{00000000-0005-0000-0000-000003600000}"/>
    <cellStyle name="Normal 3 2 9 2 2 2 2 2" xfId="24607" xr:uid="{00000000-0005-0000-0000-000004600000}"/>
    <cellStyle name="Normal 3 2 9 2 2 2 2 2 2" xfId="24608" xr:uid="{00000000-0005-0000-0000-000005600000}"/>
    <cellStyle name="Normal 3 2 9 2 2 2 2 3" xfId="24609" xr:uid="{00000000-0005-0000-0000-000006600000}"/>
    <cellStyle name="Normal 3 2 9 2 2 2 3" xfId="24610" xr:uid="{00000000-0005-0000-0000-000007600000}"/>
    <cellStyle name="Normal 3 2 9 2 2 2 3 2" xfId="24611" xr:uid="{00000000-0005-0000-0000-000008600000}"/>
    <cellStyle name="Normal 3 2 9 2 2 2 4" xfId="24612" xr:uid="{00000000-0005-0000-0000-000009600000}"/>
    <cellStyle name="Normal 3 2 9 2 2 3" xfId="24613" xr:uid="{00000000-0005-0000-0000-00000A600000}"/>
    <cellStyle name="Normal 3 2 9 2 2 3 2" xfId="24614" xr:uid="{00000000-0005-0000-0000-00000B600000}"/>
    <cellStyle name="Normal 3 2 9 2 2 3 2 2" xfId="24615" xr:uid="{00000000-0005-0000-0000-00000C600000}"/>
    <cellStyle name="Normal 3 2 9 2 2 3 3" xfId="24616" xr:uid="{00000000-0005-0000-0000-00000D600000}"/>
    <cellStyle name="Normal 3 2 9 2 2 4" xfId="24617" xr:uid="{00000000-0005-0000-0000-00000E600000}"/>
    <cellStyle name="Normal 3 2 9 2 2 4 2" xfId="24618" xr:uid="{00000000-0005-0000-0000-00000F600000}"/>
    <cellStyle name="Normal 3 2 9 2 2 5" xfId="24619" xr:uid="{00000000-0005-0000-0000-000010600000}"/>
    <cellStyle name="Normal 3 2 9 2 3" xfId="24620" xr:uid="{00000000-0005-0000-0000-000011600000}"/>
    <cellStyle name="Normal 3 2 9 2 3 2" xfId="24621" xr:uid="{00000000-0005-0000-0000-000012600000}"/>
    <cellStyle name="Normal 3 2 9 2 3 2 2" xfId="24622" xr:uid="{00000000-0005-0000-0000-000013600000}"/>
    <cellStyle name="Normal 3 2 9 2 3 2 2 2" xfId="24623" xr:uid="{00000000-0005-0000-0000-000014600000}"/>
    <cellStyle name="Normal 3 2 9 2 3 2 3" xfId="24624" xr:uid="{00000000-0005-0000-0000-000015600000}"/>
    <cellStyle name="Normal 3 2 9 2 3 3" xfId="24625" xr:uid="{00000000-0005-0000-0000-000016600000}"/>
    <cellStyle name="Normal 3 2 9 2 3 3 2" xfId="24626" xr:uid="{00000000-0005-0000-0000-000017600000}"/>
    <cellStyle name="Normal 3 2 9 2 3 4" xfId="24627" xr:uid="{00000000-0005-0000-0000-000018600000}"/>
    <cellStyle name="Normal 3 2 9 2 4" xfId="24628" xr:uid="{00000000-0005-0000-0000-000019600000}"/>
    <cellStyle name="Normal 3 2 9 2 4 2" xfId="24629" xr:uid="{00000000-0005-0000-0000-00001A600000}"/>
    <cellStyle name="Normal 3 2 9 2 4 2 2" xfId="24630" xr:uid="{00000000-0005-0000-0000-00001B600000}"/>
    <cellStyle name="Normal 3 2 9 2 4 2 2 2" xfId="24631" xr:uid="{00000000-0005-0000-0000-00001C600000}"/>
    <cellStyle name="Normal 3 2 9 2 4 2 3" xfId="24632" xr:uid="{00000000-0005-0000-0000-00001D600000}"/>
    <cellStyle name="Normal 3 2 9 2 4 3" xfId="24633" xr:uid="{00000000-0005-0000-0000-00001E600000}"/>
    <cellStyle name="Normal 3 2 9 2 4 3 2" xfId="24634" xr:uid="{00000000-0005-0000-0000-00001F600000}"/>
    <cellStyle name="Normal 3 2 9 2 4 4" xfId="24635" xr:uid="{00000000-0005-0000-0000-000020600000}"/>
    <cellStyle name="Normal 3 2 9 2 5" xfId="24636" xr:uid="{00000000-0005-0000-0000-000021600000}"/>
    <cellStyle name="Normal 3 2 9 2 5 2" xfId="24637" xr:uid="{00000000-0005-0000-0000-000022600000}"/>
    <cellStyle name="Normal 3 2 9 2 5 2 2" xfId="24638" xr:uid="{00000000-0005-0000-0000-000023600000}"/>
    <cellStyle name="Normal 3 2 9 2 5 3" xfId="24639" xr:uid="{00000000-0005-0000-0000-000024600000}"/>
    <cellStyle name="Normal 3 2 9 2 6" xfId="24640" xr:uid="{00000000-0005-0000-0000-000025600000}"/>
    <cellStyle name="Normal 3 2 9 2 6 2" xfId="24641" xr:uid="{00000000-0005-0000-0000-000026600000}"/>
    <cellStyle name="Normal 3 2 9 2 7" xfId="24642" xr:uid="{00000000-0005-0000-0000-000027600000}"/>
    <cellStyle name="Normal 3 2 9 2 7 2" xfId="24643" xr:uid="{00000000-0005-0000-0000-000028600000}"/>
    <cellStyle name="Normal 3 2 9 2 8" xfId="24644" xr:uid="{00000000-0005-0000-0000-000029600000}"/>
    <cellStyle name="Normal 3 2 9 3" xfId="24645" xr:uid="{00000000-0005-0000-0000-00002A600000}"/>
    <cellStyle name="Normal 3 2 9 3 2" xfId="24646" xr:uid="{00000000-0005-0000-0000-00002B600000}"/>
    <cellStyle name="Normal 3 2 9 3 2 2" xfId="24647" xr:uid="{00000000-0005-0000-0000-00002C600000}"/>
    <cellStyle name="Normal 3 2 9 3 2 2 2" xfId="24648" xr:uid="{00000000-0005-0000-0000-00002D600000}"/>
    <cellStyle name="Normal 3 2 9 3 2 2 2 2" xfId="24649" xr:uid="{00000000-0005-0000-0000-00002E600000}"/>
    <cellStyle name="Normal 3 2 9 3 2 2 3" xfId="24650" xr:uid="{00000000-0005-0000-0000-00002F600000}"/>
    <cellStyle name="Normal 3 2 9 3 2 3" xfId="24651" xr:uid="{00000000-0005-0000-0000-000030600000}"/>
    <cellStyle name="Normal 3 2 9 3 2 3 2" xfId="24652" xr:uid="{00000000-0005-0000-0000-000031600000}"/>
    <cellStyle name="Normal 3 2 9 3 2 4" xfId="24653" xr:uid="{00000000-0005-0000-0000-000032600000}"/>
    <cellStyle name="Normal 3 2 9 3 3" xfId="24654" xr:uid="{00000000-0005-0000-0000-000033600000}"/>
    <cellStyle name="Normal 3 2 9 3 3 2" xfId="24655" xr:uid="{00000000-0005-0000-0000-000034600000}"/>
    <cellStyle name="Normal 3 2 9 3 3 2 2" xfId="24656" xr:uid="{00000000-0005-0000-0000-000035600000}"/>
    <cellStyle name="Normal 3 2 9 3 3 3" xfId="24657" xr:uid="{00000000-0005-0000-0000-000036600000}"/>
    <cellStyle name="Normal 3 2 9 3 4" xfId="24658" xr:uid="{00000000-0005-0000-0000-000037600000}"/>
    <cellStyle name="Normal 3 2 9 3 4 2" xfId="24659" xr:uid="{00000000-0005-0000-0000-000038600000}"/>
    <cellStyle name="Normal 3 2 9 3 5" xfId="24660" xr:uid="{00000000-0005-0000-0000-000039600000}"/>
    <cellStyle name="Normal 3 2 9 4" xfId="24661" xr:uid="{00000000-0005-0000-0000-00003A600000}"/>
    <cellStyle name="Normal 3 2 9 4 2" xfId="24662" xr:uid="{00000000-0005-0000-0000-00003B600000}"/>
    <cellStyle name="Normal 3 2 9 4 2 2" xfId="24663" xr:uid="{00000000-0005-0000-0000-00003C600000}"/>
    <cellStyle name="Normal 3 2 9 4 2 2 2" xfId="24664" xr:uid="{00000000-0005-0000-0000-00003D600000}"/>
    <cellStyle name="Normal 3 2 9 4 2 3" xfId="24665" xr:uid="{00000000-0005-0000-0000-00003E600000}"/>
    <cellStyle name="Normal 3 2 9 4 3" xfId="24666" xr:uid="{00000000-0005-0000-0000-00003F600000}"/>
    <cellStyle name="Normal 3 2 9 4 3 2" xfId="24667" xr:uid="{00000000-0005-0000-0000-000040600000}"/>
    <cellStyle name="Normal 3 2 9 4 4" xfId="24668" xr:uid="{00000000-0005-0000-0000-000041600000}"/>
    <cellStyle name="Normal 3 2 9 5" xfId="24669" xr:uid="{00000000-0005-0000-0000-000042600000}"/>
    <cellStyle name="Normal 3 2 9 5 2" xfId="24670" xr:uid="{00000000-0005-0000-0000-000043600000}"/>
    <cellStyle name="Normal 3 2 9 5 2 2" xfId="24671" xr:uid="{00000000-0005-0000-0000-000044600000}"/>
    <cellStyle name="Normal 3 2 9 5 2 2 2" xfId="24672" xr:uid="{00000000-0005-0000-0000-000045600000}"/>
    <cellStyle name="Normal 3 2 9 5 2 3" xfId="24673" xr:uid="{00000000-0005-0000-0000-000046600000}"/>
    <cellStyle name="Normal 3 2 9 5 3" xfId="24674" xr:uid="{00000000-0005-0000-0000-000047600000}"/>
    <cellStyle name="Normal 3 2 9 5 3 2" xfId="24675" xr:uid="{00000000-0005-0000-0000-000048600000}"/>
    <cellStyle name="Normal 3 2 9 5 4" xfId="24676" xr:uid="{00000000-0005-0000-0000-000049600000}"/>
    <cellStyle name="Normal 3 2 9 6" xfId="24677" xr:uid="{00000000-0005-0000-0000-00004A600000}"/>
    <cellStyle name="Normal 3 2 9 6 2" xfId="24678" xr:uid="{00000000-0005-0000-0000-00004B600000}"/>
    <cellStyle name="Normal 3 2 9 6 2 2" xfId="24679" xr:uid="{00000000-0005-0000-0000-00004C600000}"/>
    <cellStyle name="Normal 3 2 9 6 3" xfId="24680" xr:uid="{00000000-0005-0000-0000-00004D600000}"/>
    <cellStyle name="Normal 3 2 9 7" xfId="24681" xr:uid="{00000000-0005-0000-0000-00004E600000}"/>
    <cellStyle name="Normal 3 2 9 7 2" xfId="24682" xr:uid="{00000000-0005-0000-0000-00004F600000}"/>
    <cellStyle name="Normal 3 2 9 8" xfId="24683" xr:uid="{00000000-0005-0000-0000-000050600000}"/>
    <cellStyle name="Normal 3 2 9 8 2" xfId="24684" xr:uid="{00000000-0005-0000-0000-000051600000}"/>
    <cellStyle name="Normal 3 2 9 9" xfId="24685" xr:uid="{00000000-0005-0000-0000-000052600000}"/>
    <cellStyle name="Normal 3 2_Sheet1" xfId="24686" xr:uid="{00000000-0005-0000-0000-000053600000}"/>
    <cellStyle name="Normal 3 20" xfId="24687" xr:uid="{00000000-0005-0000-0000-000054600000}"/>
    <cellStyle name="Normal 3 20 2" xfId="24688" xr:uid="{00000000-0005-0000-0000-000055600000}"/>
    <cellStyle name="Normal 3 21" xfId="24689" xr:uid="{00000000-0005-0000-0000-000056600000}"/>
    <cellStyle name="Normal 3 21 2" xfId="24690" xr:uid="{00000000-0005-0000-0000-000057600000}"/>
    <cellStyle name="Normal 3 22" xfId="24691" xr:uid="{00000000-0005-0000-0000-000058600000}"/>
    <cellStyle name="Normal 3 22 2" xfId="24692" xr:uid="{00000000-0005-0000-0000-000059600000}"/>
    <cellStyle name="Normal 3 23" xfId="24693" xr:uid="{00000000-0005-0000-0000-00005A600000}"/>
    <cellStyle name="Normal 3 23 2" xfId="24694" xr:uid="{00000000-0005-0000-0000-00005B600000}"/>
    <cellStyle name="Normal 3 24" xfId="24695" xr:uid="{00000000-0005-0000-0000-00005C600000}"/>
    <cellStyle name="Normal 3 24 2" xfId="24696" xr:uid="{00000000-0005-0000-0000-00005D600000}"/>
    <cellStyle name="Normal 3 25" xfId="24697" xr:uid="{00000000-0005-0000-0000-00005E600000}"/>
    <cellStyle name="Normal 3 25 2" xfId="24698" xr:uid="{00000000-0005-0000-0000-00005F600000}"/>
    <cellStyle name="Normal 3 26" xfId="24699" xr:uid="{00000000-0005-0000-0000-000060600000}"/>
    <cellStyle name="Normal 3 26 2" xfId="24700" xr:uid="{00000000-0005-0000-0000-000061600000}"/>
    <cellStyle name="Normal 3 27" xfId="24701" xr:uid="{00000000-0005-0000-0000-000062600000}"/>
    <cellStyle name="Normal 3 28" xfId="24702" xr:uid="{00000000-0005-0000-0000-000063600000}"/>
    <cellStyle name="Normal 3 29" xfId="24703" xr:uid="{00000000-0005-0000-0000-000064600000}"/>
    <cellStyle name="Normal 3 3" xfId="40" xr:uid="{00000000-0005-0000-0000-000065600000}"/>
    <cellStyle name="Normal 3 3 10" xfId="24704" xr:uid="{00000000-0005-0000-0000-000066600000}"/>
    <cellStyle name="Normal 3 3 10 2" xfId="24705" xr:uid="{00000000-0005-0000-0000-000067600000}"/>
    <cellStyle name="Normal 3 3 10 2 2" xfId="24706" xr:uid="{00000000-0005-0000-0000-000068600000}"/>
    <cellStyle name="Normal 3 3 10 2 2 2" xfId="24707" xr:uid="{00000000-0005-0000-0000-000069600000}"/>
    <cellStyle name="Normal 3 3 10 2 2 2 2" xfId="24708" xr:uid="{00000000-0005-0000-0000-00006A600000}"/>
    <cellStyle name="Normal 3 3 10 2 2 2 2 2" xfId="24709" xr:uid="{00000000-0005-0000-0000-00006B600000}"/>
    <cellStyle name="Normal 3 3 10 2 2 2 3" xfId="24710" xr:uid="{00000000-0005-0000-0000-00006C600000}"/>
    <cellStyle name="Normal 3 3 10 2 2 3" xfId="24711" xr:uid="{00000000-0005-0000-0000-00006D600000}"/>
    <cellStyle name="Normal 3 3 10 2 2 3 2" xfId="24712" xr:uid="{00000000-0005-0000-0000-00006E600000}"/>
    <cellStyle name="Normal 3 3 10 2 2 4" xfId="24713" xr:uid="{00000000-0005-0000-0000-00006F600000}"/>
    <cellStyle name="Normal 3 3 10 2 3" xfId="24714" xr:uid="{00000000-0005-0000-0000-000070600000}"/>
    <cellStyle name="Normal 3 3 10 2 3 2" xfId="24715" xr:uid="{00000000-0005-0000-0000-000071600000}"/>
    <cellStyle name="Normal 3 3 10 2 3 2 2" xfId="24716" xr:uid="{00000000-0005-0000-0000-000072600000}"/>
    <cellStyle name="Normal 3 3 10 2 3 3" xfId="24717" xr:uid="{00000000-0005-0000-0000-000073600000}"/>
    <cellStyle name="Normal 3 3 10 2 4" xfId="24718" xr:uid="{00000000-0005-0000-0000-000074600000}"/>
    <cellStyle name="Normal 3 3 10 2 4 2" xfId="24719" xr:uid="{00000000-0005-0000-0000-000075600000}"/>
    <cellStyle name="Normal 3 3 10 2 5" xfId="24720" xr:uid="{00000000-0005-0000-0000-000076600000}"/>
    <cellStyle name="Normal 3 3 10 3" xfId="24721" xr:uid="{00000000-0005-0000-0000-000077600000}"/>
    <cellStyle name="Normal 3 3 10 3 2" xfId="24722" xr:uid="{00000000-0005-0000-0000-000078600000}"/>
    <cellStyle name="Normal 3 3 10 3 2 2" xfId="24723" xr:uid="{00000000-0005-0000-0000-000079600000}"/>
    <cellStyle name="Normal 3 3 10 3 2 2 2" xfId="24724" xr:uid="{00000000-0005-0000-0000-00007A600000}"/>
    <cellStyle name="Normal 3 3 10 3 2 3" xfId="24725" xr:uid="{00000000-0005-0000-0000-00007B600000}"/>
    <cellStyle name="Normal 3 3 10 3 3" xfId="24726" xr:uid="{00000000-0005-0000-0000-00007C600000}"/>
    <cellStyle name="Normal 3 3 10 3 3 2" xfId="24727" xr:uid="{00000000-0005-0000-0000-00007D600000}"/>
    <cellStyle name="Normal 3 3 10 3 4" xfId="24728" xr:uid="{00000000-0005-0000-0000-00007E600000}"/>
    <cellStyle name="Normal 3 3 10 4" xfId="24729" xr:uid="{00000000-0005-0000-0000-00007F600000}"/>
    <cellStyle name="Normal 3 3 10 4 2" xfId="24730" xr:uid="{00000000-0005-0000-0000-000080600000}"/>
    <cellStyle name="Normal 3 3 10 4 2 2" xfId="24731" xr:uid="{00000000-0005-0000-0000-000081600000}"/>
    <cellStyle name="Normal 3 3 10 4 2 2 2" xfId="24732" xr:uid="{00000000-0005-0000-0000-000082600000}"/>
    <cellStyle name="Normal 3 3 10 4 2 3" xfId="24733" xr:uid="{00000000-0005-0000-0000-000083600000}"/>
    <cellStyle name="Normal 3 3 10 4 3" xfId="24734" xr:uid="{00000000-0005-0000-0000-000084600000}"/>
    <cellStyle name="Normal 3 3 10 4 3 2" xfId="24735" xr:uid="{00000000-0005-0000-0000-000085600000}"/>
    <cellStyle name="Normal 3 3 10 4 4" xfId="24736" xr:uid="{00000000-0005-0000-0000-000086600000}"/>
    <cellStyle name="Normal 3 3 10 5" xfId="24737" xr:uid="{00000000-0005-0000-0000-000087600000}"/>
    <cellStyle name="Normal 3 3 10 5 2" xfId="24738" xr:uid="{00000000-0005-0000-0000-000088600000}"/>
    <cellStyle name="Normal 3 3 10 5 2 2" xfId="24739" xr:uid="{00000000-0005-0000-0000-000089600000}"/>
    <cellStyle name="Normal 3 3 10 5 3" xfId="24740" xr:uid="{00000000-0005-0000-0000-00008A600000}"/>
    <cellStyle name="Normal 3 3 10 6" xfId="24741" xr:uid="{00000000-0005-0000-0000-00008B600000}"/>
    <cellStyle name="Normal 3 3 10 6 2" xfId="24742" xr:uid="{00000000-0005-0000-0000-00008C600000}"/>
    <cellStyle name="Normal 3 3 10 7" xfId="24743" xr:uid="{00000000-0005-0000-0000-00008D600000}"/>
    <cellStyle name="Normal 3 3 10 7 2" xfId="24744" xr:uid="{00000000-0005-0000-0000-00008E600000}"/>
    <cellStyle name="Normal 3 3 10 8" xfId="24745" xr:uid="{00000000-0005-0000-0000-00008F600000}"/>
    <cellStyle name="Normal 3 3 11" xfId="24746" xr:uid="{00000000-0005-0000-0000-000090600000}"/>
    <cellStyle name="Normal 3 3 11 2" xfId="24747" xr:uid="{00000000-0005-0000-0000-000091600000}"/>
    <cellStyle name="Normal 3 3 11 2 2" xfId="24748" xr:uid="{00000000-0005-0000-0000-000092600000}"/>
    <cellStyle name="Normal 3 3 11 2 2 2" xfId="24749" xr:uid="{00000000-0005-0000-0000-000093600000}"/>
    <cellStyle name="Normal 3 3 11 2 2 2 2" xfId="24750" xr:uid="{00000000-0005-0000-0000-000094600000}"/>
    <cellStyle name="Normal 3 3 11 2 2 2 2 2" xfId="24751" xr:uid="{00000000-0005-0000-0000-000095600000}"/>
    <cellStyle name="Normal 3 3 11 2 2 2 3" xfId="24752" xr:uid="{00000000-0005-0000-0000-000096600000}"/>
    <cellStyle name="Normal 3 3 11 2 2 3" xfId="24753" xr:uid="{00000000-0005-0000-0000-000097600000}"/>
    <cellStyle name="Normal 3 3 11 2 2 3 2" xfId="24754" xr:uid="{00000000-0005-0000-0000-000098600000}"/>
    <cellStyle name="Normal 3 3 11 2 2 4" xfId="24755" xr:uid="{00000000-0005-0000-0000-000099600000}"/>
    <cellStyle name="Normal 3 3 11 2 3" xfId="24756" xr:uid="{00000000-0005-0000-0000-00009A600000}"/>
    <cellStyle name="Normal 3 3 11 2 3 2" xfId="24757" xr:uid="{00000000-0005-0000-0000-00009B600000}"/>
    <cellStyle name="Normal 3 3 11 2 3 2 2" xfId="24758" xr:uid="{00000000-0005-0000-0000-00009C600000}"/>
    <cellStyle name="Normal 3 3 11 2 3 3" xfId="24759" xr:uid="{00000000-0005-0000-0000-00009D600000}"/>
    <cellStyle name="Normal 3 3 11 2 4" xfId="24760" xr:uid="{00000000-0005-0000-0000-00009E600000}"/>
    <cellStyle name="Normal 3 3 11 2 4 2" xfId="24761" xr:uid="{00000000-0005-0000-0000-00009F600000}"/>
    <cellStyle name="Normal 3 3 11 2 5" xfId="24762" xr:uid="{00000000-0005-0000-0000-0000A0600000}"/>
    <cellStyle name="Normal 3 3 11 3" xfId="24763" xr:uid="{00000000-0005-0000-0000-0000A1600000}"/>
    <cellStyle name="Normal 3 3 11 3 2" xfId="24764" xr:uid="{00000000-0005-0000-0000-0000A2600000}"/>
    <cellStyle name="Normal 3 3 11 3 2 2" xfId="24765" xr:uid="{00000000-0005-0000-0000-0000A3600000}"/>
    <cellStyle name="Normal 3 3 11 3 2 2 2" xfId="24766" xr:uid="{00000000-0005-0000-0000-0000A4600000}"/>
    <cellStyle name="Normal 3 3 11 3 2 3" xfId="24767" xr:uid="{00000000-0005-0000-0000-0000A5600000}"/>
    <cellStyle name="Normal 3 3 11 3 3" xfId="24768" xr:uid="{00000000-0005-0000-0000-0000A6600000}"/>
    <cellStyle name="Normal 3 3 11 3 3 2" xfId="24769" xr:uid="{00000000-0005-0000-0000-0000A7600000}"/>
    <cellStyle name="Normal 3 3 11 3 4" xfId="24770" xr:uid="{00000000-0005-0000-0000-0000A8600000}"/>
    <cellStyle name="Normal 3 3 11 4" xfId="24771" xr:uid="{00000000-0005-0000-0000-0000A9600000}"/>
    <cellStyle name="Normal 3 3 11 4 2" xfId="24772" xr:uid="{00000000-0005-0000-0000-0000AA600000}"/>
    <cellStyle name="Normal 3 3 11 4 2 2" xfId="24773" xr:uid="{00000000-0005-0000-0000-0000AB600000}"/>
    <cellStyle name="Normal 3 3 11 4 3" xfId="24774" xr:uid="{00000000-0005-0000-0000-0000AC600000}"/>
    <cellStyle name="Normal 3 3 11 5" xfId="24775" xr:uid="{00000000-0005-0000-0000-0000AD600000}"/>
    <cellStyle name="Normal 3 3 11 5 2" xfId="24776" xr:uid="{00000000-0005-0000-0000-0000AE600000}"/>
    <cellStyle name="Normal 3 3 11 6" xfId="24777" xr:uid="{00000000-0005-0000-0000-0000AF600000}"/>
    <cellStyle name="Normal 3 3 12" xfId="24778" xr:uid="{00000000-0005-0000-0000-0000B0600000}"/>
    <cellStyle name="Normal 3 3 12 2" xfId="24779" xr:uid="{00000000-0005-0000-0000-0000B1600000}"/>
    <cellStyle name="Normal 3 3 12 2 2" xfId="24780" xr:uid="{00000000-0005-0000-0000-0000B2600000}"/>
    <cellStyle name="Normal 3 3 12 2 2 2" xfId="24781" xr:uid="{00000000-0005-0000-0000-0000B3600000}"/>
    <cellStyle name="Normal 3 3 12 2 2 2 2" xfId="24782" xr:uid="{00000000-0005-0000-0000-0000B4600000}"/>
    <cellStyle name="Normal 3 3 12 2 2 2 2 2" xfId="24783" xr:uid="{00000000-0005-0000-0000-0000B5600000}"/>
    <cellStyle name="Normal 3 3 12 2 2 2 3" xfId="24784" xr:uid="{00000000-0005-0000-0000-0000B6600000}"/>
    <cellStyle name="Normal 3 3 12 2 2 3" xfId="24785" xr:uid="{00000000-0005-0000-0000-0000B7600000}"/>
    <cellStyle name="Normal 3 3 12 2 2 3 2" xfId="24786" xr:uid="{00000000-0005-0000-0000-0000B8600000}"/>
    <cellStyle name="Normal 3 3 12 2 2 4" xfId="24787" xr:uid="{00000000-0005-0000-0000-0000B9600000}"/>
    <cellStyle name="Normal 3 3 12 2 3" xfId="24788" xr:uid="{00000000-0005-0000-0000-0000BA600000}"/>
    <cellStyle name="Normal 3 3 12 2 3 2" xfId="24789" xr:uid="{00000000-0005-0000-0000-0000BB600000}"/>
    <cellStyle name="Normal 3 3 12 2 3 2 2" xfId="24790" xr:uid="{00000000-0005-0000-0000-0000BC600000}"/>
    <cellStyle name="Normal 3 3 12 2 3 3" xfId="24791" xr:uid="{00000000-0005-0000-0000-0000BD600000}"/>
    <cellStyle name="Normal 3 3 12 2 4" xfId="24792" xr:uid="{00000000-0005-0000-0000-0000BE600000}"/>
    <cellStyle name="Normal 3 3 12 2 4 2" xfId="24793" xr:uid="{00000000-0005-0000-0000-0000BF600000}"/>
    <cellStyle name="Normal 3 3 12 2 5" xfId="24794" xr:uid="{00000000-0005-0000-0000-0000C0600000}"/>
    <cellStyle name="Normal 3 3 12 3" xfId="24795" xr:uid="{00000000-0005-0000-0000-0000C1600000}"/>
    <cellStyle name="Normal 3 3 12 3 2" xfId="24796" xr:uid="{00000000-0005-0000-0000-0000C2600000}"/>
    <cellStyle name="Normal 3 3 12 3 2 2" xfId="24797" xr:uid="{00000000-0005-0000-0000-0000C3600000}"/>
    <cellStyle name="Normal 3 3 12 3 2 2 2" xfId="24798" xr:uid="{00000000-0005-0000-0000-0000C4600000}"/>
    <cellStyle name="Normal 3 3 12 3 2 3" xfId="24799" xr:uid="{00000000-0005-0000-0000-0000C5600000}"/>
    <cellStyle name="Normal 3 3 12 3 3" xfId="24800" xr:uid="{00000000-0005-0000-0000-0000C6600000}"/>
    <cellStyle name="Normal 3 3 12 3 3 2" xfId="24801" xr:uid="{00000000-0005-0000-0000-0000C7600000}"/>
    <cellStyle name="Normal 3 3 12 3 4" xfId="24802" xr:uid="{00000000-0005-0000-0000-0000C8600000}"/>
    <cellStyle name="Normal 3 3 12 4" xfId="24803" xr:uid="{00000000-0005-0000-0000-0000C9600000}"/>
    <cellStyle name="Normal 3 3 12 4 2" xfId="24804" xr:uid="{00000000-0005-0000-0000-0000CA600000}"/>
    <cellStyle name="Normal 3 3 12 4 2 2" xfId="24805" xr:uid="{00000000-0005-0000-0000-0000CB600000}"/>
    <cellStyle name="Normal 3 3 12 4 3" xfId="24806" xr:uid="{00000000-0005-0000-0000-0000CC600000}"/>
    <cellStyle name="Normal 3 3 12 5" xfId="24807" xr:uid="{00000000-0005-0000-0000-0000CD600000}"/>
    <cellStyle name="Normal 3 3 12 5 2" xfId="24808" xr:uid="{00000000-0005-0000-0000-0000CE600000}"/>
    <cellStyle name="Normal 3 3 12 6" xfId="24809" xr:uid="{00000000-0005-0000-0000-0000CF600000}"/>
    <cellStyle name="Normal 3 3 13" xfId="24810" xr:uid="{00000000-0005-0000-0000-0000D0600000}"/>
    <cellStyle name="Normal 3 3 13 2" xfId="24811" xr:uid="{00000000-0005-0000-0000-0000D1600000}"/>
    <cellStyle name="Normal 3 3 13 2 2" xfId="24812" xr:uid="{00000000-0005-0000-0000-0000D2600000}"/>
    <cellStyle name="Normal 3 3 13 2 2 2" xfId="24813" xr:uid="{00000000-0005-0000-0000-0000D3600000}"/>
    <cellStyle name="Normal 3 3 13 2 2 2 2" xfId="24814" xr:uid="{00000000-0005-0000-0000-0000D4600000}"/>
    <cellStyle name="Normal 3 3 13 2 2 3" xfId="24815" xr:uid="{00000000-0005-0000-0000-0000D5600000}"/>
    <cellStyle name="Normal 3 3 13 2 3" xfId="24816" xr:uid="{00000000-0005-0000-0000-0000D6600000}"/>
    <cellStyle name="Normal 3 3 13 2 3 2" xfId="24817" xr:uid="{00000000-0005-0000-0000-0000D7600000}"/>
    <cellStyle name="Normal 3 3 13 2 4" xfId="24818" xr:uid="{00000000-0005-0000-0000-0000D8600000}"/>
    <cellStyle name="Normal 3 3 13 3" xfId="24819" xr:uid="{00000000-0005-0000-0000-0000D9600000}"/>
    <cellStyle name="Normal 3 3 13 3 2" xfId="24820" xr:uid="{00000000-0005-0000-0000-0000DA600000}"/>
    <cellStyle name="Normal 3 3 13 3 2 2" xfId="24821" xr:uid="{00000000-0005-0000-0000-0000DB600000}"/>
    <cellStyle name="Normal 3 3 13 3 3" xfId="24822" xr:uid="{00000000-0005-0000-0000-0000DC600000}"/>
    <cellStyle name="Normal 3 3 13 4" xfId="24823" xr:uid="{00000000-0005-0000-0000-0000DD600000}"/>
    <cellStyle name="Normal 3 3 13 4 2" xfId="24824" xr:uid="{00000000-0005-0000-0000-0000DE600000}"/>
    <cellStyle name="Normal 3 3 13 5" xfId="24825" xr:uid="{00000000-0005-0000-0000-0000DF600000}"/>
    <cellStyle name="Normal 3 3 14" xfId="24826" xr:uid="{00000000-0005-0000-0000-0000E0600000}"/>
    <cellStyle name="Normal 3 3 14 2" xfId="24827" xr:uid="{00000000-0005-0000-0000-0000E1600000}"/>
    <cellStyle name="Normal 3 3 14 2 2" xfId="24828" xr:uid="{00000000-0005-0000-0000-0000E2600000}"/>
    <cellStyle name="Normal 3 3 14 2 2 2" xfId="24829" xr:uid="{00000000-0005-0000-0000-0000E3600000}"/>
    <cellStyle name="Normal 3 3 14 2 3" xfId="24830" xr:uid="{00000000-0005-0000-0000-0000E4600000}"/>
    <cellStyle name="Normal 3 3 14 3" xfId="24831" xr:uid="{00000000-0005-0000-0000-0000E5600000}"/>
    <cellStyle name="Normal 3 3 14 3 2" xfId="24832" xr:uid="{00000000-0005-0000-0000-0000E6600000}"/>
    <cellStyle name="Normal 3 3 14 4" xfId="24833" xr:uid="{00000000-0005-0000-0000-0000E7600000}"/>
    <cellStyle name="Normal 3 3 15" xfId="24834" xr:uid="{00000000-0005-0000-0000-0000E8600000}"/>
    <cellStyle name="Normal 3 3 15 2" xfId="24835" xr:uid="{00000000-0005-0000-0000-0000E9600000}"/>
    <cellStyle name="Normal 3 3 15 2 2" xfId="24836" xr:uid="{00000000-0005-0000-0000-0000EA600000}"/>
    <cellStyle name="Normal 3 3 15 2 2 2" xfId="24837" xr:uid="{00000000-0005-0000-0000-0000EB600000}"/>
    <cellStyle name="Normal 3 3 15 2 3" xfId="24838" xr:uid="{00000000-0005-0000-0000-0000EC600000}"/>
    <cellStyle name="Normal 3 3 15 3" xfId="24839" xr:uid="{00000000-0005-0000-0000-0000ED600000}"/>
    <cellStyle name="Normal 3 3 15 3 2" xfId="24840" xr:uid="{00000000-0005-0000-0000-0000EE600000}"/>
    <cellStyle name="Normal 3 3 15 4" xfId="24841" xr:uid="{00000000-0005-0000-0000-0000EF600000}"/>
    <cellStyle name="Normal 3 3 16" xfId="24842" xr:uid="{00000000-0005-0000-0000-0000F0600000}"/>
    <cellStyle name="Normal 3 3 16 2" xfId="24843" xr:uid="{00000000-0005-0000-0000-0000F1600000}"/>
    <cellStyle name="Normal 3 3 16 2 2" xfId="24844" xr:uid="{00000000-0005-0000-0000-0000F2600000}"/>
    <cellStyle name="Normal 3 3 16 2 2 2" xfId="24845" xr:uid="{00000000-0005-0000-0000-0000F3600000}"/>
    <cellStyle name="Normal 3 3 16 2 3" xfId="24846" xr:uid="{00000000-0005-0000-0000-0000F4600000}"/>
    <cellStyle name="Normal 3 3 16 3" xfId="24847" xr:uid="{00000000-0005-0000-0000-0000F5600000}"/>
    <cellStyle name="Normal 3 3 16 3 2" xfId="24848" xr:uid="{00000000-0005-0000-0000-0000F6600000}"/>
    <cellStyle name="Normal 3 3 16 4" xfId="24849" xr:uid="{00000000-0005-0000-0000-0000F7600000}"/>
    <cellStyle name="Normal 3 3 17" xfId="24850" xr:uid="{00000000-0005-0000-0000-0000F8600000}"/>
    <cellStyle name="Normal 3 3 17 2" xfId="24851" xr:uid="{00000000-0005-0000-0000-0000F9600000}"/>
    <cellStyle name="Normal 3 3 17 2 2" xfId="24852" xr:uid="{00000000-0005-0000-0000-0000FA600000}"/>
    <cellStyle name="Normal 3 3 17 3" xfId="24853" xr:uid="{00000000-0005-0000-0000-0000FB600000}"/>
    <cellStyle name="Normal 3 3 18" xfId="24854" xr:uid="{00000000-0005-0000-0000-0000FC600000}"/>
    <cellStyle name="Normal 3 3 18 2" xfId="24855" xr:uid="{00000000-0005-0000-0000-0000FD600000}"/>
    <cellStyle name="Normal 3 3 19" xfId="24856" xr:uid="{00000000-0005-0000-0000-0000FE600000}"/>
    <cellStyle name="Normal 3 3 19 2" xfId="24857" xr:uid="{00000000-0005-0000-0000-0000FF600000}"/>
    <cellStyle name="Normal 3 3 2" xfId="54" xr:uid="{00000000-0005-0000-0000-000000610000}"/>
    <cellStyle name="Normal 3 3 2 10" xfId="24858" xr:uid="{00000000-0005-0000-0000-000001610000}"/>
    <cellStyle name="Normal 3 3 2 10 2" xfId="24859" xr:uid="{00000000-0005-0000-0000-000002610000}"/>
    <cellStyle name="Normal 3 3 2 10 2 2" xfId="24860" xr:uid="{00000000-0005-0000-0000-000003610000}"/>
    <cellStyle name="Normal 3 3 2 10 2 2 2" xfId="24861" xr:uid="{00000000-0005-0000-0000-000004610000}"/>
    <cellStyle name="Normal 3 3 2 10 2 2 2 2" xfId="24862" xr:uid="{00000000-0005-0000-0000-000005610000}"/>
    <cellStyle name="Normal 3 3 2 10 2 2 2 2 2" xfId="24863" xr:uid="{00000000-0005-0000-0000-000006610000}"/>
    <cellStyle name="Normal 3 3 2 10 2 2 2 3" xfId="24864" xr:uid="{00000000-0005-0000-0000-000007610000}"/>
    <cellStyle name="Normal 3 3 2 10 2 2 3" xfId="24865" xr:uid="{00000000-0005-0000-0000-000008610000}"/>
    <cellStyle name="Normal 3 3 2 10 2 2 3 2" xfId="24866" xr:uid="{00000000-0005-0000-0000-000009610000}"/>
    <cellStyle name="Normal 3 3 2 10 2 2 4" xfId="24867" xr:uid="{00000000-0005-0000-0000-00000A610000}"/>
    <cellStyle name="Normal 3 3 2 10 2 3" xfId="24868" xr:uid="{00000000-0005-0000-0000-00000B610000}"/>
    <cellStyle name="Normal 3 3 2 10 2 3 2" xfId="24869" xr:uid="{00000000-0005-0000-0000-00000C610000}"/>
    <cellStyle name="Normal 3 3 2 10 2 3 2 2" xfId="24870" xr:uid="{00000000-0005-0000-0000-00000D610000}"/>
    <cellStyle name="Normal 3 3 2 10 2 3 3" xfId="24871" xr:uid="{00000000-0005-0000-0000-00000E610000}"/>
    <cellStyle name="Normal 3 3 2 10 2 4" xfId="24872" xr:uid="{00000000-0005-0000-0000-00000F610000}"/>
    <cellStyle name="Normal 3 3 2 10 2 4 2" xfId="24873" xr:uid="{00000000-0005-0000-0000-000010610000}"/>
    <cellStyle name="Normal 3 3 2 10 2 5" xfId="24874" xr:uid="{00000000-0005-0000-0000-000011610000}"/>
    <cellStyle name="Normal 3 3 2 10 3" xfId="24875" xr:uid="{00000000-0005-0000-0000-000012610000}"/>
    <cellStyle name="Normal 3 3 2 10 3 2" xfId="24876" xr:uid="{00000000-0005-0000-0000-000013610000}"/>
    <cellStyle name="Normal 3 3 2 10 3 2 2" xfId="24877" xr:uid="{00000000-0005-0000-0000-000014610000}"/>
    <cellStyle name="Normal 3 3 2 10 3 2 2 2" xfId="24878" xr:uid="{00000000-0005-0000-0000-000015610000}"/>
    <cellStyle name="Normal 3 3 2 10 3 2 3" xfId="24879" xr:uid="{00000000-0005-0000-0000-000016610000}"/>
    <cellStyle name="Normal 3 3 2 10 3 3" xfId="24880" xr:uid="{00000000-0005-0000-0000-000017610000}"/>
    <cellStyle name="Normal 3 3 2 10 3 3 2" xfId="24881" xr:uid="{00000000-0005-0000-0000-000018610000}"/>
    <cellStyle name="Normal 3 3 2 10 3 4" xfId="24882" xr:uid="{00000000-0005-0000-0000-000019610000}"/>
    <cellStyle name="Normal 3 3 2 10 4" xfId="24883" xr:uid="{00000000-0005-0000-0000-00001A610000}"/>
    <cellStyle name="Normal 3 3 2 10 4 2" xfId="24884" xr:uid="{00000000-0005-0000-0000-00001B610000}"/>
    <cellStyle name="Normal 3 3 2 10 4 2 2" xfId="24885" xr:uid="{00000000-0005-0000-0000-00001C610000}"/>
    <cellStyle name="Normal 3 3 2 10 4 3" xfId="24886" xr:uid="{00000000-0005-0000-0000-00001D610000}"/>
    <cellStyle name="Normal 3 3 2 10 5" xfId="24887" xr:uid="{00000000-0005-0000-0000-00001E610000}"/>
    <cellStyle name="Normal 3 3 2 10 5 2" xfId="24888" xr:uid="{00000000-0005-0000-0000-00001F610000}"/>
    <cellStyle name="Normal 3 3 2 10 6" xfId="24889" xr:uid="{00000000-0005-0000-0000-000020610000}"/>
    <cellStyle name="Normal 3 3 2 11" xfId="24890" xr:uid="{00000000-0005-0000-0000-000021610000}"/>
    <cellStyle name="Normal 3 3 2 11 2" xfId="24891" xr:uid="{00000000-0005-0000-0000-000022610000}"/>
    <cellStyle name="Normal 3 3 2 11 2 2" xfId="24892" xr:uid="{00000000-0005-0000-0000-000023610000}"/>
    <cellStyle name="Normal 3 3 2 11 2 2 2" xfId="24893" xr:uid="{00000000-0005-0000-0000-000024610000}"/>
    <cellStyle name="Normal 3 3 2 11 2 2 2 2" xfId="24894" xr:uid="{00000000-0005-0000-0000-000025610000}"/>
    <cellStyle name="Normal 3 3 2 11 2 2 2 2 2" xfId="24895" xr:uid="{00000000-0005-0000-0000-000026610000}"/>
    <cellStyle name="Normal 3 3 2 11 2 2 2 3" xfId="24896" xr:uid="{00000000-0005-0000-0000-000027610000}"/>
    <cellStyle name="Normal 3 3 2 11 2 2 3" xfId="24897" xr:uid="{00000000-0005-0000-0000-000028610000}"/>
    <cellStyle name="Normal 3 3 2 11 2 2 3 2" xfId="24898" xr:uid="{00000000-0005-0000-0000-000029610000}"/>
    <cellStyle name="Normal 3 3 2 11 2 2 4" xfId="24899" xr:uid="{00000000-0005-0000-0000-00002A610000}"/>
    <cellStyle name="Normal 3 3 2 11 2 3" xfId="24900" xr:uid="{00000000-0005-0000-0000-00002B610000}"/>
    <cellStyle name="Normal 3 3 2 11 2 3 2" xfId="24901" xr:uid="{00000000-0005-0000-0000-00002C610000}"/>
    <cellStyle name="Normal 3 3 2 11 2 3 2 2" xfId="24902" xr:uid="{00000000-0005-0000-0000-00002D610000}"/>
    <cellStyle name="Normal 3 3 2 11 2 3 3" xfId="24903" xr:uid="{00000000-0005-0000-0000-00002E610000}"/>
    <cellStyle name="Normal 3 3 2 11 2 4" xfId="24904" xr:uid="{00000000-0005-0000-0000-00002F610000}"/>
    <cellStyle name="Normal 3 3 2 11 2 4 2" xfId="24905" xr:uid="{00000000-0005-0000-0000-000030610000}"/>
    <cellStyle name="Normal 3 3 2 11 2 5" xfId="24906" xr:uid="{00000000-0005-0000-0000-000031610000}"/>
    <cellStyle name="Normal 3 3 2 11 3" xfId="24907" xr:uid="{00000000-0005-0000-0000-000032610000}"/>
    <cellStyle name="Normal 3 3 2 11 3 2" xfId="24908" xr:uid="{00000000-0005-0000-0000-000033610000}"/>
    <cellStyle name="Normal 3 3 2 11 3 2 2" xfId="24909" xr:uid="{00000000-0005-0000-0000-000034610000}"/>
    <cellStyle name="Normal 3 3 2 11 3 2 2 2" xfId="24910" xr:uid="{00000000-0005-0000-0000-000035610000}"/>
    <cellStyle name="Normal 3 3 2 11 3 2 3" xfId="24911" xr:uid="{00000000-0005-0000-0000-000036610000}"/>
    <cellStyle name="Normal 3 3 2 11 3 3" xfId="24912" xr:uid="{00000000-0005-0000-0000-000037610000}"/>
    <cellStyle name="Normal 3 3 2 11 3 3 2" xfId="24913" xr:uid="{00000000-0005-0000-0000-000038610000}"/>
    <cellStyle name="Normal 3 3 2 11 3 4" xfId="24914" xr:uid="{00000000-0005-0000-0000-000039610000}"/>
    <cellStyle name="Normal 3 3 2 11 4" xfId="24915" xr:uid="{00000000-0005-0000-0000-00003A610000}"/>
    <cellStyle name="Normal 3 3 2 11 4 2" xfId="24916" xr:uid="{00000000-0005-0000-0000-00003B610000}"/>
    <cellStyle name="Normal 3 3 2 11 4 2 2" xfId="24917" xr:uid="{00000000-0005-0000-0000-00003C610000}"/>
    <cellStyle name="Normal 3 3 2 11 4 3" xfId="24918" xr:uid="{00000000-0005-0000-0000-00003D610000}"/>
    <cellStyle name="Normal 3 3 2 11 5" xfId="24919" xr:uid="{00000000-0005-0000-0000-00003E610000}"/>
    <cellStyle name="Normal 3 3 2 11 5 2" xfId="24920" xr:uid="{00000000-0005-0000-0000-00003F610000}"/>
    <cellStyle name="Normal 3 3 2 11 6" xfId="24921" xr:uid="{00000000-0005-0000-0000-000040610000}"/>
    <cellStyle name="Normal 3 3 2 12" xfId="24922" xr:uid="{00000000-0005-0000-0000-000041610000}"/>
    <cellStyle name="Normal 3 3 2 12 2" xfId="24923" xr:uid="{00000000-0005-0000-0000-000042610000}"/>
    <cellStyle name="Normal 3 3 2 12 2 2" xfId="24924" xr:uid="{00000000-0005-0000-0000-000043610000}"/>
    <cellStyle name="Normal 3 3 2 12 2 2 2" xfId="24925" xr:uid="{00000000-0005-0000-0000-000044610000}"/>
    <cellStyle name="Normal 3 3 2 12 2 2 2 2" xfId="24926" xr:uid="{00000000-0005-0000-0000-000045610000}"/>
    <cellStyle name="Normal 3 3 2 12 2 2 3" xfId="24927" xr:uid="{00000000-0005-0000-0000-000046610000}"/>
    <cellStyle name="Normal 3 3 2 12 2 3" xfId="24928" xr:uid="{00000000-0005-0000-0000-000047610000}"/>
    <cellStyle name="Normal 3 3 2 12 2 3 2" xfId="24929" xr:uid="{00000000-0005-0000-0000-000048610000}"/>
    <cellStyle name="Normal 3 3 2 12 2 4" xfId="24930" xr:uid="{00000000-0005-0000-0000-000049610000}"/>
    <cellStyle name="Normal 3 3 2 12 3" xfId="24931" xr:uid="{00000000-0005-0000-0000-00004A610000}"/>
    <cellStyle name="Normal 3 3 2 12 3 2" xfId="24932" xr:uid="{00000000-0005-0000-0000-00004B610000}"/>
    <cellStyle name="Normal 3 3 2 12 3 2 2" xfId="24933" xr:uid="{00000000-0005-0000-0000-00004C610000}"/>
    <cellStyle name="Normal 3 3 2 12 3 3" xfId="24934" xr:uid="{00000000-0005-0000-0000-00004D610000}"/>
    <cellStyle name="Normal 3 3 2 12 4" xfId="24935" xr:uid="{00000000-0005-0000-0000-00004E610000}"/>
    <cellStyle name="Normal 3 3 2 12 4 2" xfId="24936" xr:uid="{00000000-0005-0000-0000-00004F610000}"/>
    <cellStyle name="Normal 3 3 2 12 5" xfId="24937" xr:uid="{00000000-0005-0000-0000-000050610000}"/>
    <cellStyle name="Normal 3 3 2 13" xfId="24938" xr:uid="{00000000-0005-0000-0000-000051610000}"/>
    <cellStyle name="Normal 3 3 2 13 2" xfId="24939" xr:uid="{00000000-0005-0000-0000-000052610000}"/>
    <cellStyle name="Normal 3 3 2 13 2 2" xfId="24940" xr:uid="{00000000-0005-0000-0000-000053610000}"/>
    <cellStyle name="Normal 3 3 2 13 2 2 2" xfId="24941" xr:uid="{00000000-0005-0000-0000-000054610000}"/>
    <cellStyle name="Normal 3 3 2 13 2 3" xfId="24942" xr:uid="{00000000-0005-0000-0000-000055610000}"/>
    <cellStyle name="Normal 3 3 2 13 3" xfId="24943" xr:uid="{00000000-0005-0000-0000-000056610000}"/>
    <cellStyle name="Normal 3 3 2 13 3 2" xfId="24944" xr:uid="{00000000-0005-0000-0000-000057610000}"/>
    <cellStyle name="Normal 3 3 2 13 4" xfId="24945" xr:uid="{00000000-0005-0000-0000-000058610000}"/>
    <cellStyle name="Normal 3 3 2 14" xfId="24946" xr:uid="{00000000-0005-0000-0000-000059610000}"/>
    <cellStyle name="Normal 3 3 2 14 2" xfId="24947" xr:uid="{00000000-0005-0000-0000-00005A610000}"/>
    <cellStyle name="Normal 3 3 2 14 2 2" xfId="24948" xr:uid="{00000000-0005-0000-0000-00005B610000}"/>
    <cellStyle name="Normal 3 3 2 14 2 2 2" xfId="24949" xr:uid="{00000000-0005-0000-0000-00005C610000}"/>
    <cellStyle name="Normal 3 3 2 14 2 3" xfId="24950" xr:uid="{00000000-0005-0000-0000-00005D610000}"/>
    <cellStyle name="Normal 3 3 2 14 3" xfId="24951" xr:uid="{00000000-0005-0000-0000-00005E610000}"/>
    <cellStyle name="Normal 3 3 2 14 3 2" xfId="24952" xr:uid="{00000000-0005-0000-0000-00005F610000}"/>
    <cellStyle name="Normal 3 3 2 14 4" xfId="24953" xr:uid="{00000000-0005-0000-0000-000060610000}"/>
    <cellStyle name="Normal 3 3 2 15" xfId="24954" xr:uid="{00000000-0005-0000-0000-000061610000}"/>
    <cellStyle name="Normal 3 3 2 15 2" xfId="24955" xr:uid="{00000000-0005-0000-0000-000062610000}"/>
    <cellStyle name="Normal 3 3 2 15 2 2" xfId="24956" xr:uid="{00000000-0005-0000-0000-000063610000}"/>
    <cellStyle name="Normal 3 3 2 15 2 2 2" xfId="24957" xr:uid="{00000000-0005-0000-0000-000064610000}"/>
    <cellStyle name="Normal 3 3 2 15 2 3" xfId="24958" xr:uid="{00000000-0005-0000-0000-000065610000}"/>
    <cellStyle name="Normal 3 3 2 15 3" xfId="24959" xr:uid="{00000000-0005-0000-0000-000066610000}"/>
    <cellStyle name="Normal 3 3 2 15 3 2" xfId="24960" xr:uid="{00000000-0005-0000-0000-000067610000}"/>
    <cellStyle name="Normal 3 3 2 15 4" xfId="24961" xr:uid="{00000000-0005-0000-0000-000068610000}"/>
    <cellStyle name="Normal 3 3 2 16" xfId="24962" xr:uid="{00000000-0005-0000-0000-000069610000}"/>
    <cellStyle name="Normal 3 3 2 16 2" xfId="24963" xr:uid="{00000000-0005-0000-0000-00006A610000}"/>
    <cellStyle name="Normal 3 3 2 16 2 2" xfId="24964" xr:uid="{00000000-0005-0000-0000-00006B610000}"/>
    <cellStyle name="Normal 3 3 2 16 3" xfId="24965" xr:uid="{00000000-0005-0000-0000-00006C610000}"/>
    <cellStyle name="Normal 3 3 2 17" xfId="24966" xr:uid="{00000000-0005-0000-0000-00006D610000}"/>
    <cellStyle name="Normal 3 3 2 17 2" xfId="24967" xr:uid="{00000000-0005-0000-0000-00006E610000}"/>
    <cellStyle name="Normal 3 3 2 18" xfId="24968" xr:uid="{00000000-0005-0000-0000-00006F610000}"/>
    <cellStyle name="Normal 3 3 2 18 2" xfId="24969" xr:uid="{00000000-0005-0000-0000-000070610000}"/>
    <cellStyle name="Normal 3 3 2 19" xfId="24970" xr:uid="{00000000-0005-0000-0000-000071610000}"/>
    <cellStyle name="Normal 3 3 2 2" xfId="24971" xr:uid="{00000000-0005-0000-0000-000072610000}"/>
    <cellStyle name="Normal 3 3 2 2 10" xfId="24972" xr:uid="{00000000-0005-0000-0000-000073610000}"/>
    <cellStyle name="Normal 3 3 2 2 10 2" xfId="24973" xr:uid="{00000000-0005-0000-0000-000074610000}"/>
    <cellStyle name="Normal 3 3 2 2 10 2 2" xfId="24974" xr:uid="{00000000-0005-0000-0000-000075610000}"/>
    <cellStyle name="Normal 3 3 2 2 10 2 2 2" xfId="24975" xr:uid="{00000000-0005-0000-0000-000076610000}"/>
    <cellStyle name="Normal 3 3 2 2 10 2 2 2 2" xfId="24976" xr:uid="{00000000-0005-0000-0000-000077610000}"/>
    <cellStyle name="Normal 3 3 2 2 10 2 2 2 2 2" xfId="24977" xr:uid="{00000000-0005-0000-0000-000078610000}"/>
    <cellStyle name="Normal 3 3 2 2 10 2 2 2 3" xfId="24978" xr:uid="{00000000-0005-0000-0000-000079610000}"/>
    <cellStyle name="Normal 3 3 2 2 10 2 2 3" xfId="24979" xr:uid="{00000000-0005-0000-0000-00007A610000}"/>
    <cellStyle name="Normal 3 3 2 2 10 2 2 3 2" xfId="24980" xr:uid="{00000000-0005-0000-0000-00007B610000}"/>
    <cellStyle name="Normal 3 3 2 2 10 2 2 4" xfId="24981" xr:uid="{00000000-0005-0000-0000-00007C610000}"/>
    <cellStyle name="Normal 3 3 2 2 10 2 3" xfId="24982" xr:uid="{00000000-0005-0000-0000-00007D610000}"/>
    <cellStyle name="Normal 3 3 2 2 10 2 3 2" xfId="24983" xr:uid="{00000000-0005-0000-0000-00007E610000}"/>
    <cellStyle name="Normal 3 3 2 2 10 2 3 2 2" xfId="24984" xr:uid="{00000000-0005-0000-0000-00007F610000}"/>
    <cellStyle name="Normal 3 3 2 2 10 2 3 3" xfId="24985" xr:uid="{00000000-0005-0000-0000-000080610000}"/>
    <cellStyle name="Normal 3 3 2 2 10 2 4" xfId="24986" xr:uid="{00000000-0005-0000-0000-000081610000}"/>
    <cellStyle name="Normal 3 3 2 2 10 2 4 2" xfId="24987" xr:uid="{00000000-0005-0000-0000-000082610000}"/>
    <cellStyle name="Normal 3 3 2 2 10 2 5" xfId="24988" xr:uid="{00000000-0005-0000-0000-000083610000}"/>
    <cellStyle name="Normal 3 3 2 2 10 3" xfId="24989" xr:uid="{00000000-0005-0000-0000-000084610000}"/>
    <cellStyle name="Normal 3 3 2 2 10 3 2" xfId="24990" xr:uid="{00000000-0005-0000-0000-000085610000}"/>
    <cellStyle name="Normal 3 3 2 2 10 3 2 2" xfId="24991" xr:uid="{00000000-0005-0000-0000-000086610000}"/>
    <cellStyle name="Normal 3 3 2 2 10 3 2 2 2" xfId="24992" xr:uid="{00000000-0005-0000-0000-000087610000}"/>
    <cellStyle name="Normal 3 3 2 2 10 3 2 3" xfId="24993" xr:uid="{00000000-0005-0000-0000-000088610000}"/>
    <cellStyle name="Normal 3 3 2 2 10 3 3" xfId="24994" xr:uid="{00000000-0005-0000-0000-000089610000}"/>
    <cellStyle name="Normal 3 3 2 2 10 3 3 2" xfId="24995" xr:uid="{00000000-0005-0000-0000-00008A610000}"/>
    <cellStyle name="Normal 3 3 2 2 10 3 4" xfId="24996" xr:uid="{00000000-0005-0000-0000-00008B610000}"/>
    <cellStyle name="Normal 3 3 2 2 10 4" xfId="24997" xr:uid="{00000000-0005-0000-0000-00008C610000}"/>
    <cellStyle name="Normal 3 3 2 2 10 4 2" xfId="24998" xr:uid="{00000000-0005-0000-0000-00008D610000}"/>
    <cellStyle name="Normal 3 3 2 2 10 4 2 2" xfId="24999" xr:uid="{00000000-0005-0000-0000-00008E610000}"/>
    <cellStyle name="Normal 3 3 2 2 10 4 3" xfId="25000" xr:uid="{00000000-0005-0000-0000-00008F610000}"/>
    <cellStyle name="Normal 3 3 2 2 10 5" xfId="25001" xr:uid="{00000000-0005-0000-0000-000090610000}"/>
    <cellStyle name="Normal 3 3 2 2 10 5 2" xfId="25002" xr:uid="{00000000-0005-0000-0000-000091610000}"/>
    <cellStyle name="Normal 3 3 2 2 10 6" xfId="25003" xr:uid="{00000000-0005-0000-0000-000092610000}"/>
    <cellStyle name="Normal 3 3 2 2 11" xfId="25004" xr:uid="{00000000-0005-0000-0000-000093610000}"/>
    <cellStyle name="Normal 3 3 2 2 11 2" xfId="25005" xr:uid="{00000000-0005-0000-0000-000094610000}"/>
    <cellStyle name="Normal 3 3 2 2 11 2 2" xfId="25006" xr:uid="{00000000-0005-0000-0000-000095610000}"/>
    <cellStyle name="Normal 3 3 2 2 11 2 2 2" xfId="25007" xr:uid="{00000000-0005-0000-0000-000096610000}"/>
    <cellStyle name="Normal 3 3 2 2 11 2 2 2 2" xfId="25008" xr:uid="{00000000-0005-0000-0000-000097610000}"/>
    <cellStyle name="Normal 3 3 2 2 11 2 2 3" xfId="25009" xr:uid="{00000000-0005-0000-0000-000098610000}"/>
    <cellStyle name="Normal 3 3 2 2 11 2 3" xfId="25010" xr:uid="{00000000-0005-0000-0000-000099610000}"/>
    <cellStyle name="Normal 3 3 2 2 11 2 3 2" xfId="25011" xr:uid="{00000000-0005-0000-0000-00009A610000}"/>
    <cellStyle name="Normal 3 3 2 2 11 2 4" xfId="25012" xr:uid="{00000000-0005-0000-0000-00009B610000}"/>
    <cellStyle name="Normal 3 3 2 2 11 3" xfId="25013" xr:uid="{00000000-0005-0000-0000-00009C610000}"/>
    <cellStyle name="Normal 3 3 2 2 11 3 2" xfId="25014" xr:uid="{00000000-0005-0000-0000-00009D610000}"/>
    <cellStyle name="Normal 3 3 2 2 11 3 2 2" xfId="25015" xr:uid="{00000000-0005-0000-0000-00009E610000}"/>
    <cellStyle name="Normal 3 3 2 2 11 3 3" xfId="25016" xr:uid="{00000000-0005-0000-0000-00009F610000}"/>
    <cellStyle name="Normal 3 3 2 2 11 4" xfId="25017" xr:uid="{00000000-0005-0000-0000-0000A0610000}"/>
    <cellStyle name="Normal 3 3 2 2 11 4 2" xfId="25018" xr:uid="{00000000-0005-0000-0000-0000A1610000}"/>
    <cellStyle name="Normal 3 3 2 2 11 5" xfId="25019" xr:uid="{00000000-0005-0000-0000-0000A2610000}"/>
    <cellStyle name="Normal 3 3 2 2 12" xfId="25020" xr:uid="{00000000-0005-0000-0000-0000A3610000}"/>
    <cellStyle name="Normal 3 3 2 2 12 2" xfId="25021" xr:uid="{00000000-0005-0000-0000-0000A4610000}"/>
    <cellStyle name="Normal 3 3 2 2 12 2 2" xfId="25022" xr:uid="{00000000-0005-0000-0000-0000A5610000}"/>
    <cellStyle name="Normal 3 3 2 2 12 2 2 2" xfId="25023" xr:uid="{00000000-0005-0000-0000-0000A6610000}"/>
    <cellStyle name="Normal 3 3 2 2 12 2 3" xfId="25024" xr:uid="{00000000-0005-0000-0000-0000A7610000}"/>
    <cellStyle name="Normal 3 3 2 2 12 3" xfId="25025" xr:uid="{00000000-0005-0000-0000-0000A8610000}"/>
    <cellStyle name="Normal 3 3 2 2 12 3 2" xfId="25026" xr:uid="{00000000-0005-0000-0000-0000A9610000}"/>
    <cellStyle name="Normal 3 3 2 2 12 4" xfId="25027" xr:uid="{00000000-0005-0000-0000-0000AA610000}"/>
    <cellStyle name="Normal 3 3 2 2 13" xfId="25028" xr:uid="{00000000-0005-0000-0000-0000AB610000}"/>
    <cellStyle name="Normal 3 3 2 2 13 2" xfId="25029" xr:uid="{00000000-0005-0000-0000-0000AC610000}"/>
    <cellStyle name="Normal 3 3 2 2 13 2 2" xfId="25030" xr:uid="{00000000-0005-0000-0000-0000AD610000}"/>
    <cellStyle name="Normal 3 3 2 2 13 2 2 2" xfId="25031" xr:uid="{00000000-0005-0000-0000-0000AE610000}"/>
    <cellStyle name="Normal 3 3 2 2 13 2 3" xfId="25032" xr:uid="{00000000-0005-0000-0000-0000AF610000}"/>
    <cellStyle name="Normal 3 3 2 2 13 3" xfId="25033" xr:uid="{00000000-0005-0000-0000-0000B0610000}"/>
    <cellStyle name="Normal 3 3 2 2 13 3 2" xfId="25034" xr:uid="{00000000-0005-0000-0000-0000B1610000}"/>
    <cellStyle name="Normal 3 3 2 2 13 4" xfId="25035" xr:uid="{00000000-0005-0000-0000-0000B2610000}"/>
    <cellStyle name="Normal 3 3 2 2 14" xfId="25036" xr:uid="{00000000-0005-0000-0000-0000B3610000}"/>
    <cellStyle name="Normal 3 3 2 2 14 2" xfId="25037" xr:uid="{00000000-0005-0000-0000-0000B4610000}"/>
    <cellStyle name="Normal 3 3 2 2 14 2 2" xfId="25038" xr:uid="{00000000-0005-0000-0000-0000B5610000}"/>
    <cellStyle name="Normal 3 3 2 2 14 2 2 2" xfId="25039" xr:uid="{00000000-0005-0000-0000-0000B6610000}"/>
    <cellStyle name="Normal 3 3 2 2 14 2 3" xfId="25040" xr:uid="{00000000-0005-0000-0000-0000B7610000}"/>
    <cellStyle name="Normal 3 3 2 2 14 3" xfId="25041" xr:uid="{00000000-0005-0000-0000-0000B8610000}"/>
    <cellStyle name="Normal 3 3 2 2 14 3 2" xfId="25042" xr:uid="{00000000-0005-0000-0000-0000B9610000}"/>
    <cellStyle name="Normal 3 3 2 2 14 4" xfId="25043" xr:uid="{00000000-0005-0000-0000-0000BA610000}"/>
    <cellStyle name="Normal 3 3 2 2 15" xfId="25044" xr:uid="{00000000-0005-0000-0000-0000BB610000}"/>
    <cellStyle name="Normal 3 3 2 2 15 2" xfId="25045" xr:uid="{00000000-0005-0000-0000-0000BC610000}"/>
    <cellStyle name="Normal 3 3 2 2 15 2 2" xfId="25046" xr:uid="{00000000-0005-0000-0000-0000BD610000}"/>
    <cellStyle name="Normal 3 3 2 2 15 3" xfId="25047" xr:uid="{00000000-0005-0000-0000-0000BE610000}"/>
    <cellStyle name="Normal 3 3 2 2 16" xfId="25048" xr:uid="{00000000-0005-0000-0000-0000BF610000}"/>
    <cellStyle name="Normal 3 3 2 2 16 2" xfId="25049" xr:uid="{00000000-0005-0000-0000-0000C0610000}"/>
    <cellStyle name="Normal 3 3 2 2 17" xfId="25050" xr:uid="{00000000-0005-0000-0000-0000C1610000}"/>
    <cellStyle name="Normal 3 3 2 2 17 2" xfId="25051" xr:uid="{00000000-0005-0000-0000-0000C2610000}"/>
    <cellStyle name="Normal 3 3 2 2 18" xfId="25052" xr:uid="{00000000-0005-0000-0000-0000C3610000}"/>
    <cellStyle name="Normal 3 3 2 2 19" xfId="25053" xr:uid="{00000000-0005-0000-0000-0000C4610000}"/>
    <cellStyle name="Normal 3 3 2 2 2" xfId="25054" xr:uid="{00000000-0005-0000-0000-0000C5610000}"/>
    <cellStyle name="Normal 3 3 2 2 2 10" xfId="25055" xr:uid="{00000000-0005-0000-0000-0000C6610000}"/>
    <cellStyle name="Normal 3 3 2 2 2 10 2" xfId="25056" xr:uid="{00000000-0005-0000-0000-0000C7610000}"/>
    <cellStyle name="Normal 3 3 2 2 2 10 2 2" xfId="25057" xr:uid="{00000000-0005-0000-0000-0000C8610000}"/>
    <cellStyle name="Normal 3 3 2 2 2 10 2 2 2" xfId="25058" xr:uid="{00000000-0005-0000-0000-0000C9610000}"/>
    <cellStyle name="Normal 3 3 2 2 2 10 2 3" xfId="25059" xr:uid="{00000000-0005-0000-0000-0000CA610000}"/>
    <cellStyle name="Normal 3 3 2 2 2 10 3" xfId="25060" xr:uid="{00000000-0005-0000-0000-0000CB610000}"/>
    <cellStyle name="Normal 3 3 2 2 2 10 3 2" xfId="25061" xr:uid="{00000000-0005-0000-0000-0000CC610000}"/>
    <cellStyle name="Normal 3 3 2 2 2 10 4" xfId="25062" xr:uid="{00000000-0005-0000-0000-0000CD610000}"/>
    <cellStyle name="Normal 3 3 2 2 2 11" xfId="25063" xr:uid="{00000000-0005-0000-0000-0000CE610000}"/>
    <cellStyle name="Normal 3 3 2 2 2 11 2" xfId="25064" xr:uid="{00000000-0005-0000-0000-0000CF610000}"/>
    <cellStyle name="Normal 3 3 2 2 2 11 2 2" xfId="25065" xr:uid="{00000000-0005-0000-0000-0000D0610000}"/>
    <cellStyle name="Normal 3 3 2 2 2 11 2 2 2" xfId="25066" xr:uid="{00000000-0005-0000-0000-0000D1610000}"/>
    <cellStyle name="Normal 3 3 2 2 2 11 2 3" xfId="25067" xr:uid="{00000000-0005-0000-0000-0000D2610000}"/>
    <cellStyle name="Normal 3 3 2 2 2 11 3" xfId="25068" xr:uid="{00000000-0005-0000-0000-0000D3610000}"/>
    <cellStyle name="Normal 3 3 2 2 2 11 3 2" xfId="25069" xr:uid="{00000000-0005-0000-0000-0000D4610000}"/>
    <cellStyle name="Normal 3 3 2 2 2 11 4" xfId="25070" xr:uid="{00000000-0005-0000-0000-0000D5610000}"/>
    <cellStyle name="Normal 3 3 2 2 2 12" xfId="25071" xr:uid="{00000000-0005-0000-0000-0000D6610000}"/>
    <cellStyle name="Normal 3 3 2 2 2 12 2" xfId="25072" xr:uid="{00000000-0005-0000-0000-0000D7610000}"/>
    <cellStyle name="Normal 3 3 2 2 2 12 2 2" xfId="25073" xr:uid="{00000000-0005-0000-0000-0000D8610000}"/>
    <cellStyle name="Normal 3 3 2 2 2 12 2 2 2" xfId="25074" xr:uid="{00000000-0005-0000-0000-0000D9610000}"/>
    <cellStyle name="Normal 3 3 2 2 2 12 2 3" xfId="25075" xr:uid="{00000000-0005-0000-0000-0000DA610000}"/>
    <cellStyle name="Normal 3 3 2 2 2 12 3" xfId="25076" xr:uid="{00000000-0005-0000-0000-0000DB610000}"/>
    <cellStyle name="Normal 3 3 2 2 2 12 3 2" xfId="25077" xr:uid="{00000000-0005-0000-0000-0000DC610000}"/>
    <cellStyle name="Normal 3 3 2 2 2 12 4" xfId="25078" xr:uid="{00000000-0005-0000-0000-0000DD610000}"/>
    <cellStyle name="Normal 3 3 2 2 2 13" xfId="25079" xr:uid="{00000000-0005-0000-0000-0000DE610000}"/>
    <cellStyle name="Normal 3 3 2 2 2 13 2" xfId="25080" xr:uid="{00000000-0005-0000-0000-0000DF610000}"/>
    <cellStyle name="Normal 3 3 2 2 2 13 2 2" xfId="25081" xr:uid="{00000000-0005-0000-0000-0000E0610000}"/>
    <cellStyle name="Normal 3 3 2 2 2 13 3" xfId="25082" xr:uid="{00000000-0005-0000-0000-0000E1610000}"/>
    <cellStyle name="Normal 3 3 2 2 2 14" xfId="25083" xr:uid="{00000000-0005-0000-0000-0000E2610000}"/>
    <cellStyle name="Normal 3 3 2 2 2 14 2" xfId="25084" xr:uid="{00000000-0005-0000-0000-0000E3610000}"/>
    <cellStyle name="Normal 3 3 2 2 2 15" xfId="25085" xr:uid="{00000000-0005-0000-0000-0000E4610000}"/>
    <cellStyle name="Normal 3 3 2 2 2 15 2" xfId="25086" xr:uid="{00000000-0005-0000-0000-0000E5610000}"/>
    <cellStyle name="Normal 3 3 2 2 2 16" xfId="25087" xr:uid="{00000000-0005-0000-0000-0000E6610000}"/>
    <cellStyle name="Normal 3 3 2 2 2 17" xfId="25088" xr:uid="{00000000-0005-0000-0000-0000E7610000}"/>
    <cellStyle name="Normal 3 3 2 2 2 2" xfId="25089" xr:uid="{00000000-0005-0000-0000-0000E8610000}"/>
    <cellStyle name="Normal 3 3 2 2 2 2 10" xfId="25090" xr:uid="{00000000-0005-0000-0000-0000E9610000}"/>
    <cellStyle name="Normal 3 3 2 2 2 2 11" xfId="25091" xr:uid="{00000000-0005-0000-0000-0000EA610000}"/>
    <cellStyle name="Normal 3 3 2 2 2 2 2" xfId="25092" xr:uid="{00000000-0005-0000-0000-0000EB610000}"/>
    <cellStyle name="Normal 3 3 2 2 2 2 2 10" xfId="25093" xr:uid="{00000000-0005-0000-0000-0000EC610000}"/>
    <cellStyle name="Normal 3 3 2 2 2 2 2 2" xfId="25094" xr:uid="{00000000-0005-0000-0000-0000ED610000}"/>
    <cellStyle name="Normal 3 3 2 2 2 2 2 2 2" xfId="25095" xr:uid="{00000000-0005-0000-0000-0000EE610000}"/>
    <cellStyle name="Normal 3 3 2 2 2 2 2 2 2 2" xfId="25096" xr:uid="{00000000-0005-0000-0000-0000EF610000}"/>
    <cellStyle name="Normal 3 3 2 2 2 2 2 2 2 2 2" xfId="25097" xr:uid="{00000000-0005-0000-0000-0000F0610000}"/>
    <cellStyle name="Normal 3 3 2 2 2 2 2 2 2 2 2 2" xfId="25098" xr:uid="{00000000-0005-0000-0000-0000F1610000}"/>
    <cellStyle name="Normal 3 3 2 2 2 2 2 2 2 2 2 2 2" xfId="25099" xr:uid="{00000000-0005-0000-0000-0000F2610000}"/>
    <cellStyle name="Normal 3 3 2 2 2 2 2 2 2 2 2 3" xfId="25100" xr:uid="{00000000-0005-0000-0000-0000F3610000}"/>
    <cellStyle name="Normal 3 3 2 2 2 2 2 2 2 2 3" xfId="25101" xr:uid="{00000000-0005-0000-0000-0000F4610000}"/>
    <cellStyle name="Normal 3 3 2 2 2 2 2 2 2 2 3 2" xfId="25102" xr:uid="{00000000-0005-0000-0000-0000F5610000}"/>
    <cellStyle name="Normal 3 3 2 2 2 2 2 2 2 2 4" xfId="25103" xr:uid="{00000000-0005-0000-0000-0000F6610000}"/>
    <cellStyle name="Normal 3 3 2 2 2 2 2 2 2 3" xfId="25104" xr:uid="{00000000-0005-0000-0000-0000F7610000}"/>
    <cellStyle name="Normal 3 3 2 2 2 2 2 2 2 3 2" xfId="25105" xr:uid="{00000000-0005-0000-0000-0000F8610000}"/>
    <cellStyle name="Normal 3 3 2 2 2 2 2 2 2 3 2 2" xfId="25106" xr:uid="{00000000-0005-0000-0000-0000F9610000}"/>
    <cellStyle name="Normal 3 3 2 2 2 2 2 2 2 3 3" xfId="25107" xr:uid="{00000000-0005-0000-0000-0000FA610000}"/>
    <cellStyle name="Normal 3 3 2 2 2 2 2 2 2 4" xfId="25108" xr:uid="{00000000-0005-0000-0000-0000FB610000}"/>
    <cellStyle name="Normal 3 3 2 2 2 2 2 2 2 4 2" xfId="25109" xr:uid="{00000000-0005-0000-0000-0000FC610000}"/>
    <cellStyle name="Normal 3 3 2 2 2 2 2 2 2 5" xfId="25110" xr:uid="{00000000-0005-0000-0000-0000FD610000}"/>
    <cellStyle name="Normal 3 3 2 2 2 2 2 2 3" xfId="25111" xr:uid="{00000000-0005-0000-0000-0000FE610000}"/>
    <cellStyle name="Normal 3 3 2 2 2 2 2 2 3 2" xfId="25112" xr:uid="{00000000-0005-0000-0000-0000FF610000}"/>
    <cellStyle name="Normal 3 3 2 2 2 2 2 2 3 2 2" xfId="25113" xr:uid="{00000000-0005-0000-0000-000000620000}"/>
    <cellStyle name="Normal 3 3 2 2 2 2 2 2 3 2 2 2" xfId="25114" xr:uid="{00000000-0005-0000-0000-000001620000}"/>
    <cellStyle name="Normal 3 3 2 2 2 2 2 2 3 2 3" xfId="25115" xr:uid="{00000000-0005-0000-0000-000002620000}"/>
    <cellStyle name="Normal 3 3 2 2 2 2 2 2 3 3" xfId="25116" xr:uid="{00000000-0005-0000-0000-000003620000}"/>
    <cellStyle name="Normal 3 3 2 2 2 2 2 2 3 3 2" xfId="25117" xr:uid="{00000000-0005-0000-0000-000004620000}"/>
    <cellStyle name="Normal 3 3 2 2 2 2 2 2 3 4" xfId="25118" xr:uid="{00000000-0005-0000-0000-000005620000}"/>
    <cellStyle name="Normal 3 3 2 2 2 2 2 2 4" xfId="25119" xr:uid="{00000000-0005-0000-0000-000006620000}"/>
    <cellStyle name="Normal 3 3 2 2 2 2 2 2 4 2" xfId="25120" xr:uid="{00000000-0005-0000-0000-000007620000}"/>
    <cellStyle name="Normal 3 3 2 2 2 2 2 2 4 2 2" xfId="25121" xr:uid="{00000000-0005-0000-0000-000008620000}"/>
    <cellStyle name="Normal 3 3 2 2 2 2 2 2 4 2 2 2" xfId="25122" xr:uid="{00000000-0005-0000-0000-000009620000}"/>
    <cellStyle name="Normal 3 3 2 2 2 2 2 2 4 2 3" xfId="25123" xr:uid="{00000000-0005-0000-0000-00000A620000}"/>
    <cellStyle name="Normal 3 3 2 2 2 2 2 2 4 3" xfId="25124" xr:uid="{00000000-0005-0000-0000-00000B620000}"/>
    <cellStyle name="Normal 3 3 2 2 2 2 2 2 4 3 2" xfId="25125" xr:uid="{00000000-0005-0000-0000-00000C620000}"/>
    <cellStyle name="Normal 3 3 2 2 2 2 2 2 4 4" xfId="25126" xr:uid="{00000000-0005-0000-0000-00000D620000}"/>
    <cellStyle name="Normal 3 3 2 2 2 2 2 2 5" xfId="25127" xr:uid="{00000000-0005-0000-0000-00000E620000}"/>
    <cellStyle name="Normal 3 3 2 2 2 2 2 2 5 2" xfId="25128" xr:uid="{00000000-0005-0000-0000-00000F620000}"/>
    <cellStyle name="Normal 3 3 2 2 2 2 2 2 5 2 2" xfId="25129" xr:uid="{00000000-0005-0000-0000-000010620000}"/>
    <cellStyle name="Normal 3 3 2 2 2 2 2 2 5 3" xfId="25130" xr:uid="{00000000-0005-0000-0000-000011620000}"/>
    <cellStyle name="Normal 3 3 2 2 2 2 2 2 6" xfId="25131" xr:uid="{00000000-0005-0000-0000-000012620000}"/>
    <cellStyle name="Normal 3 3 2 2 2 2 2 2 6 2" xfId="25132" xr:uid="{00000000-0005-0000-0000-000013620000}"/>
    <cellStyle name="Normal 3 3 2 2 2 2 2 2 7" xfId="25133" xr:uid="{00000000-0005-0000-0000-000014620000}"/>
    <cellStyle name="Normal 3 3 2 2 2 2 2 2 7 2" xfId="25134" xr:uid="{00000000-0005-0000-0000-000015620000}"/>
    <cellStyle name="Normal 3 3 2 2 2 2 2 2 8" xfId="25135" xr:uid="{00000000-0005-0000-0000-000016620000}"/>
    <cellStyle name="Normal 3 3 2 2 2 2 2 3" xfId="25136" xr:uid="{00000000-0005-0000-0000-000017620000}"/>
    <cellStyle name="Normal 3 3 2 2 2 2 2 3 2" xfId="25137" xr:uid="{00000000-0005-0000-0000-000018620000}"/>
    <cellStyle name="Normal 3 3 2 2 2 2 2 3 2 2" xfId="25138" xr:uid="{00000000-0005-0000-0000-000019620000}"/>
    <cellStyle name="Normal 3 3 2 2 2 2 2 3 2 2 2" xfId="25139" xr:uid="{00000000-0005-0000-0000-00001A620000}"/>
    <cellStyle name="Normal 3 3 2 2 2 2 2 3 2 2 2 2" xfId="25140" xr:uid="{00000000-0005-0000-0000-00001B620000}"/>
    <cellStyle name="Normal 3 3 2 2 2 2 2 3 2 2 3" xfId="25141" xr:uid="{00000000-0005-0000-0000-00001C620000}"/>
    <cellStyle name="Normal 3 3 2 2 2 2 2 3 2 3" xfId="25142" xr:uid="{00000000-0005-0000-0000-00001D620000}"/>
    <cellStyle name="Normal 3 3 2 2 2 2 2 3 2 3 2" xfId="25143" xr:uid="{00000000-0005-0000-0000-00001E620000}"/>
    <cellStyle name="Normal 3 3 2 2 2 2 2 3 2 4" xfId="25144" xr:uid="{00000000-0005-0000-0000-00001F620000}"/>
    <cellStyle name="Normal 3 3 2 2 2 2 2 3 3" xfId="25145" xr:uid="{00000000-0005-0000-0000-000020620000}"/>
    <cellStyle name="Normal 3 3 2 2 2 2 2 3 3 2" xfId="25146" xr:uid="{00000000-0005-0000-0000-000021620000}"/>
    <cellStyle name="Normal 3 3 2 2 2 2 2 3 3 2 2" xfId="25147" xr:uid="{00000000-0005-0000-0000-000022620000}"/>
    <cellStyle name="Normal 3 3 2 2 2 2 2 3 3 3" xfId="25148" xr:uid="{00000000-0005-0000-0000-000023620000}"/>
    <cellStyle name="Normal 3 3 2 2 2 2 2 3 4" xfId="25149" xr:uid="{00000000-0005-0000-0000-000024620000}"/>
    <cellStyle name="Normal 3 3 2 2 2 2 2 3 4 2" xfId="25150" xr:uid="{00000000-0005-0000-0000-000025620000}"/>
    <cellStyle name="Normal 3 3 2 2 2 2 2 3 5" xfId="25151" xr:uid="{00000000-0005-0000-0000-000026620000}"/>
    <cellStyle name="Normal 3 3 2 2 2 2 2 4" xfId="25152" xr:uid="{00000000-0005-0000-0000-000027620000}"/>
    <cellStyle name="Normal 3 3 2 2 2 2 2 4 2" xfId="25153" xr:uid="{00000000-0005-0000-0000-000028620000}"/>
    <cellStyle name="Normal 3 3 2 2 2 2 2 4 2 2" xfId="25154" xr:uid="{00000000-0005-0000-0000-000029620000}"/>
    <cellStyle name="Normal 3 3 2 2 2 2 2 4 2 2 2" xfId="25155" xr:uid="{00000000-0005-0000-0000-00002A620000}"/>
    <cellStyle name="Normal 3 3 2 2 2 2 2 4 2 3" xfId="25156" xr:uid="{00000000-0005-0000-0000-00002B620000}"/>
    <cellStyle name="Normal 3 3 2 2 2 2 2 4 3" xfId="25157" xr:uid="{00000000-0005-0000-0000-00002C620000}"/>
    <cellStyle name="Normal 3 3 2 2 2 2 2 4 3 2" xfId="25158" xr:uid="{00000000-0005-0000-0000-00002D620000}"/>
    <cellStyle name="Normal 3 3 2 2 2 2 2 4 4" xfId="25159" xr:uid="{00000000-0005-0000-0000-00002E620000}"/>
    <cellStyle name="Normal 3 3 2 2 2 2 2 5" xfId="25160" xr:uid="{00000000-0005-0000-0000-00002F620000}"/>
    <cellStyle name="Normal 3 3 2 2 2 2 2 5 2" xfId="25161" xr:uid="{00000000-0005-0000-0000-000030620000}"/>
    <cellStyle name="Normal 3 3 2 2 2 2 2 5 2 2" xfId="25162" xr:uid="{00000000-0005-0000-0000-000031620000}"/>
    <cellStyle name="Normal 3 3 2 2 2 2 2 5 2 2 2" xfId="25163" xr:uid="{00000000-0005-0000-0000-000032620000}"/>
    <cellStyle name="Normal 3 3 2 2 2 2 2 5 2 3" xfId="25164" xr:uid="{00000000-0005-0000-0000-000033620000}"/>
    <cellStyle name="Normal 3 3 2 2 2 2 2 5 3" xfId="25165" xr:uid="{00000000-0005-0000-0000-000034620000}"/>
    <cellStyle name="Normal 3 3 2 2 2 2 2 5 3 2" xfId="25166" xr:uid="{00000000-0005-0000-0000-000035620000}"/>
    <cellStyle name="Normal 3 3 2 2 2 2 2 5 4" xfId="25167" xr:uid="{00000000-0005-0000-0000-000036620000}"/>
    <cellStyle name="Normal 3 3 2 2 2 2 2 6" xfId="25168" xr:uid="{00000000-0005-0000-0000-000037620000}"/>
    <cellStyle name="Normal 3 3 2 2 2 2 2 6 2" xfId="25169" xr:uid="{00000000-0005-0000-0000-000038620000}"/>
    <cellStyle name="Normal 3 3 2 2 2 2 2 6 2 2" xfId="25170" xr:uid="{00000000-0005-0000-0000-000039620000}"/>
    <cellStyle name="Normal 3 3 2 2 2 2 2 6 3" xfId="25171" xr:uid="{00000000-0005-0000-0000-00003A620000}"/>
    <cellStyle name="Normal 3 3 2 2 2 2 2 7" xfId="25172" xr:uid="{00000000-0005-0000-0000-00003B620000}"/>
    <cellStyle name="Normal 3 3 2 2 2 2 2 7 2" xfId="25173" xr:uid="{00000000-0005-0000-0000-00003C620000}"/>
    <cellStyle name="Normal 3 3 2 2 2 2 2 8" xfId="25174" xr:uid="{00000000-0005-0000-0000-00003D620000}"/>
    <cellStyle name="Normal 3 3 2 2 2 2 2 8 2" xfId="25175" xr:uid="{00000000-0005-0000-0000-00003E620000}"/>
    <cellStyle name="Normal 3 3 2 2 2 2 2 9" xfId="25176" xr:uid="{00000000-0005-0000-0000-00003F620000}"/>
    <cellStyle name="Normal 3 3 2 2 2 2 3" xfId="25177" xr:uid="{00000000-0005-0000-0000-000040620000}"/>
    <cellStyle name="Normal 3 3 2 2 2 2 3 2" xfId="25178" xr:uid="{00000000-0005-0000-0000-000041620000}"/>
    <cellStyle name="Normal 3 3 2 2 2 2 3 2 2" xfId="25179" xr:uid="{00000000-0005-0000-0000-000042620000}"/>
    <cellStyle name="Normal 3 3 2 2 2 2 3 2 2 2" xfId="25180" xr:uid="{00000000-0005-0000-0000-000043620000}"/>
    <cellStyle name="Normal 3 3 2 2 2 2 3 2 2 2 2" xfId="25181" xr:uid="{00000000-0005-0000-0000-000044620000}"/>
    <cellStyle name="Normal 3 3 2 2 2 2 3 2 2 2 2 2" xfId="25182" xr:uid="{00000000-0005-0000-0000-000045620000}"/>
    <cellStyle name="Normal 3 3 2 2 2 2 3 2 2 2 3" xfId="25183" xr:uid="{00000000-0005-0000-0000-000046620000}"/>
    <cellStyle name="Normal 3 3 2 2 2 2 3 2 2 3" xfId="25184" xr:uid="{00000000-0005-0000-0000-000047620000}"/>
    <cellStyle name="Normal 3 3 2 2 2 2 3 2 2 3 2" xfId="25185" xr:uid="{00000000-0005-0000-0000-000048620000}"/>
    <cellStyle name="Normal 3 3 2 2 2 2 3 2 2 4" xfId="25186" xr:uid="{00000000-0005-0000-0000-000049620000}"/>
    <cellStyle name="Normal 3 3 2 2 2 2 3 2 3" xfId="25187" xr:uid="{00000000-0005-0000-0000-00004A620000}"/>
    <cellStyle name="Normal 3 3 2 2 2 2 3 2 3 2" xfId="25188" xr:uid="{00000000-0005-0000-0000-00004B620000}"/>
    <cellStyle name="Normal 3 3 2 2 2 2 3 2 3 2 2" xfId="25189" xr:uid="{00000000-0005-0000-0000-00004C620000}"/>
    <cellStyle name="Normal 3 3 2 2 2 2 3 2 3 3" xfId="25190" xr:uid="{00000000-0005-0000-0000-00004D620000}"/>
    <cellStyle name="Normal 3 3 2 2 2 2 3 2 4" xfId="25191" xr:uid="{00000000-0005-0000-0000-00004E620000}"/>
    <cellStyle name="Normal 3 3 2 2 2 2 3 2 4 2" xfId="25192" xr:uid="{00000000-0005-0000-0000-00004F620000}"/>
    <cellStyle name="Normal 3 3 2 2 2 2 3 2 5" xfId="25193" xr:uid="{00000000-0005-0000-0000-000050620000}"/>
    <cellStyle name="Normal 3 3 2 2 2 2 3 3" xfId="25194" xr:uid="{00000000-0005-0000-0000-000051620000}"/>
    <cellStyle name="Normal 3 3 2 2 2 2 3 3 2" xfId="25195" xr:uid="{00000000-0005-0000-0000-000052620000}"/>
    <cellStyle name="Normal 3 3 2 2 2 2 3 3 2 2" xfId="25196" xr:uid="{00000000-0005-0000-0000-000053620000}"/>
    <cellStyle name="Normal 3 3 2 2 2 2 3 3 2 2 2" xfId="25197" xr:uid="{00000000-0005-0000-0000-000054620000}"/>
    <cellStyle name="Normal 3 3 2 2 2 2 3 3 2 3" xfId="25198" xr:uid="{00000000-0005-0000-0000-000055620000}"/>
    <cellStyle name="Normal 3 3 2 2 2 2 3 3 3" xfId="25199" xr:uid="{00000000-0005-0000-0000-000056620000}"/>
    <cellStyle name="Normal 3 3 2 2 2 2 3 3 3 2" xfId="25200" xr:uid="{00000000-0005-0000-0000-000057620000}"/>
    <cellStyle name="Normal 3 3 2 2 2 2 3 3 4" xfId="25201" xr:uid="{00000000-0005-0000-0000-000058620000}"/>
    <cellStyle name="Normal 3 3 2 2 2 2 3 4" xfId="25202" xr:uid="{00000000-0005-0000-0000-000059620000}"/>
    <cellStyle name="Normal 3 3 2 2 2 2 3 4 2" xfId="25203" xr:uid="{00000000-0005-0000-0000-00005A620000}"/>
    <cellStyle name="Normal 3 3 2 2 2 2 3 4 2 2" xfId="25204" xr:uid="{00000000-0005-0000-0000-00005B620000}"/>
    <cellStyle name="Normal 3 3 2 2 2 2 3 4 2 2 2" xfId="25205" xr:uid="{00000000-0005-0000-0000-00005C620000}"/>
    <cellStyle name="Normal 3 3 2 2 2 2 3 4 2 3" xfId="25206" xr:uid="{00000000-0005-0000-0000-00005D620000}"/>
    <cellStyle name="Normal 3 3 2 2 2 2 3 4 3" xfId="25207" xr:uid="{00000000-0005-0000-0000-00005E620000}"/>
    <cellStyle name="Normal 3 3 2 2 2 2 3 4 3 2" xfId="25208" xr:uid="{00000000-0005-0000-0000-00005F620000}"/>
    <cellStyle name="Normal 3 3 2 2 2 2 3 4 4" xfId="25209" xr:uid="{00000000-0005-0000-0000-000060620000}"/>
    <cellStyle name="Normal 3 3 2 2 2 2 3 5" xfId="25210" xr:uid="{00000000-0005-0000-0000-000061620000}"/>
    <cellStyle name="Normal 3 3 2 2 2 2 3 5 2" xfId="25211" xr:uid="{00000000-0005-0000-0000-000062620000}"/>
    <cellStyle name="Normal 3 3 2 2 2 2 3 5 2 2" xfId="25212" xr:uid="{00000000-0005-0000-0000-000063620000}"/>
    <cellStyle name="Normal 3 3 2 2 2 2 3 5 3" xfId="25213" xr:uid="{00000000-0005-0000-0000-000064620000}"/>
    <cellStyle name="Normal 3 3 2 2 2 2 3 6" xfId="25214" xr:uid="{00000000-0005-0000-0000-000065620000}"/>
    <cellStyle name="Normal 3 3 2 2 2 2 3 6 2" xfId="25215" xr:uid="{00000000-0005-0000-0000-000066620000}"/>
    <cellStyle name="Normal 3 3 2 2 2 2 3 7" xfId="25216" xr:uid="{00000000-0005-0000-0000-000067620000}"/>
    <cellStyle name="Normal 3 3 2 2 2 2 3 7 2" xfId="25217" xr:uid="{00000000-0005-0000-0000-000068620000}"/>
    <cellStyle name="Normal 3 3 2 2 2 2 3 8" xfId="25218" xr:uid="{00000000-0005-0000-0000-000069620000}"/>
    <cellStyle name="Normal 3 3 2 2 2 2 4" xfId="25219" xr:uid="{00000000-0005-0000-0000-00006A620000}"/>
    <cellStyle name="Normal 3 3 2 2 2 2 4 2" xfId="25220" xr:uid="{00000000-0005-0000-0000-00006B620000}"/>
    <cellStyle name="Normal 3 3 2 2 2 2 4 2 2" xfId="25221" xr:uid="{00000000-0005-0000-0000-00006C620000}"/>
    <cellStyle name="Normal 3 3 2 2 2 2 4 2 2 2" xfId="25222" xr:uid="{00000000-0005-0000-0000-00006D620000}"/>
    <cellStyle name="Normal 3 3 2 2 2 2 4 2 2 2 2" xfId="25223" xr:uid="{00000000-0005-0000-0000-00006E620000}"/>
    <cellStyle name="Normal 3 3 2 2 2 2 4 2 2 3" xfId="25224" xr:uid="{00000000-0005-0000-0000-00006F620000}"/>
    <cellStyle name="Normal 3 3 2 2 2 2 4 2 3" xfId="25225" xr:uid="{00000000-0005-0000-0000-000070620000}"/>
    <cellStyle name="Normal 3 3 2 2 2 2 4 2 3 2" xfId="25226" xr:uid="{00000000-0005-0000-0000-000071620000}"/>
    <cellStyle name="Normal 3 3 2 2 2 2 4 2 4" xfId="25227" xr:uid="{00000000-0005-0000-0000-000072620000}"/>
    <cellStyle name="Normal 3 3 2 2 2 2 4 3" xfId="25228" xr:uid="{00000000-0005-0000-0000-000073620000}"/>
    <cellStyle name="Normal 3 3 2 2 2 2 4 3 2" xfId="25229" xr:uid="{00000000-0005-0000-0000-000074620000}"/>
    <cellStyle name="Normal 3 3 2 2 2 2 4 3 2 2" xfId="25230" xr:uid="{00000000-0005-0000-0000-000075620000}"/>
    <cellStyle name="Normal 3 3 2 2 2 2 4 3 3" xfId="25231" xr:uid="{00000000-0005-0000-0000-000076620000}"/>
    <cellStyle name="Normal 3 3 2 2 2 2 4 4" xfId="25232" xr:uid="{00000000-0005-0000-0000-000077620000}"/>
    <cellStyle name="Normal 3 3 2 2 2 2 4 4 2" xfId="25233" xr:uid="{00000000-0005-0000-0000-000078620000}"/>
    <cellStyle name="Normal 3 3 2 2 2 2 4 5" xfId="25234" xr:uid="{00000000-0005-0000-0000-000079620000}"/>
    <cellStyle name="Normal 3 3 2 2 2 2 5" xfId="25235" xr:uid="{00000000-0005-0000-0000-00007A620000}"/>
    <cellStyle name="Normal 3 3 2 2 2 2 5 2" xfId="25236" xr:uid="{00000000-0005-0000-0000-00007B620000}"/>
    <cellStyle name="Normal 3 3 2 2 2 2 5 2 2" xfId="25237" xr:uid="{00000000-0005-0000-0000-00007C620000}"/>
    <cellStyle name="Normal 3 3 2 2 2 2 5 2 2 2" xfId="25238" xr:uid="{00000000-0005-0000-0000-00007D620000}"/>
    <cellStyle name="Normal 3 3 2 2 2 2 5 2 3" xfId="25239" xr:uid="{00000000-0005-0000-0000-00007E620000}"/>
    <cellStyle name="Normal 3 3 2 2 2 2 5 3" xfId="25240" xr:uid="{00000000-0005-0000-0000-00007F620000}"/>
    <cellStyle name="Normal 3 3 2 2 2 2 5 3 2" xfId="25241" xr:uid="{00000000-0005-0000-0000-000080620000}"/>
    <cellStyle name="Normal 3 3 2 2 2 2 5 4" xfId="25242" xr:uid="{00000000-0005-0000-0000-000081620000}"/>
    <cellStyle name="Normal 3 3 2 2 2 2 6" xfId="25243" xr:uid="{00000000-0005-0000-0000-000082620000}"/>
    <cellStyle name="Normal 3 3 2 2 2 2 6 2" xfId="25244" xr:uid="{00000000-0005-0000-0000-000083620000}"/>
    <cellStyle name="Normal 3 3 2 2 2 2 6 2 2" xfId="25245" xr:uid="{00000000-0005-0000-0000-000084620000}"/>
    <cellStyle name="Normal 3 3 2 2 2 2 6 2 2 2" xfId="25246" xr:uid="{00000000-0005-0000-0000-000085620000}"/>
    <cellStyle name="Normal 3 3 2 2 2 2 6 2 3" xfId="25247" xr:uid="{00000000-0005-0000-0000-000086620000}"/>
    <cellStyle name="Normal 3 3 2 2 2 2 6 3" xfId="25248" xr:uid="{00000000-0005-0000-0000-000087620000}"/>
    <cellStyle name="Normal 3 3 2 2 2 2 6 3 2" xfId="25249" xr:uid="{00000000-0005-0000-0000-000088620000}"/>
    <cellStyle name="Normal 3 3 2 2 2 2 6 4" xfId="25250" xr:uid="{00000000-0005-0000-0000-000089620000}"/>
    <cellStyle name="Normal 3 3 2 2 2 2 7" xfId="25251" xr:uid="{00000000-0005-0000-0000-00008A620000}"/>
    <cellStyle name="Normal 3 3 2 2 2 2 7 2" xfId="25252" xr:uid="{00000000-0005-0000-0000-00008B620000}"/>
    <cellStyle name="Normal 3 3 2 2 2 2 7 2 2" xfId="25253" xr:uid="{00000000-0005-0000-0000-00008C620000}"/>
    <cellStyle name="Normal 3 3 2 2 2 2 7 3" xfId="25254" xr:uid="{00000000-0005-0000-0000-00008D620000}"/>
    <cellStyle name="Normal 3 3 2 2 2 2 8" xfId="25255" xr:uid="{00000000-0005-0000-0000-00008E620000}"/>
    <cellStyle name="Normal 3 3 2 2 2 2 8 2" xfId="25256" xr:uid="{00000000-0005-0000-0000-00008F620000}"/>
    <cellStyle name="Normal 3 3 2 2 2 2 9" xfId="25257" xr:uid="{00000000-0005-0000-0000-000090620000}"/>
    <cellStyle name="Normal 3 3 2 2 2 2 9 2" xfId="25258" xr:uid="{00000000-0005-0000-0000-000091620000}"/>
    <cellStyle name="Normal 3 3 2 2 2 3" xfId="25259" xr:uid="{00000000-0005-0000-0000-000092620000}"/>
    <cellStyle name="Normal 3 3 2 2 2 3 10" xfId="25260" xr:uid="{00000000-0005-0000-0000-000093620000}"/>
    <cellStyle name="Normal 3 3 2 2 2 3 11" xfId="25261" xr:uid="{00000000-0005-0000-0000-000094620000}"/>
    <cellStyle name="Normal 3 3 2 2 2 3 2" xfId="25262" xr:uid="{00000000-0005-0000-0000-000095620000}"/>
    <cellStyle name="Normal 3 3 2 2 2 3 2 10" xfId="25263" xr:uid="{00000000-0005-0000-0000-000096620000}"/>
    <cellStyle name="Normal 3 3 2 2 2 3 2 2" xfId="25264" xr:uid="{00000000-0005-0000-0000-000097620000}"/>
    <cellStyle name="Normal 3 3 2 2 2 3 2 2 2" xfId="25265" xr:uid="{00000000-0005-0000-0000-000098620000}"/>
    <cellStyle name="Normal 3 3 2 2 2 3 2 2 2 2" xfId="25266" xr:uid="{00000000-0005-0000-0000-000099620000}"/>
    <cellStyle name="Normal 3 3 2 2 2 3 2 2 2 2 2" xfId="25267" xr:uid="{00000000-0005-0000-0000-00009A620000}"/>
    <cellStyle name="Normal 3 3 2 2 2 3 2 2 2 2 2 2" xfId="25268" xr:uid="{00000000-0005-0000-0000-00009B620000}"/>
    <cellStyle name="Normal 3 3 2 2 2 3 2 2 2 2 2 2 2" xfId="25269" xr:uid="{00000000-0005-0000-0000-00009C620000}"/>
    <cellStyle name="Normal 3 3 2 2 2 3 2 2 2 2 2 3" xfId="25270" xr:uid="{00000000-0005-0000-0000-00009D620000}"/>
    <cellStyle name="Normal 3 3 2 2 2 3 2 2 2 2 3" xfId="25271" xr:uid="{00000000-0005-0000-0000-00009E620000}"/>
    <cellStyle name="Normal 3 3 2 2 2 3 2 2 2 2 3 2" xfId="25272" xr:uid="{00000000-0005-0000-0000-00009F620000}"/>
    <cellStyle name="Normal 3 3 2 2 2 3 2 2 2 2 4" xfId="25273" xr:uid="{00000000-0005-0000-0000-0000A0620000}"/>
    <cellStyle name="Normal 3 3 2 2 2 3 2 2 2 3" xfId="25274" xr:uid="{00000000-0005-0000-0000-0000A1620000}"/>
    <cellStyle name="Normal 3 3 2 2 2 3 2 2 2 3 2" xfId="25275" xr:uid="{00000000-0005-0000-0000-0000A2620000}"/>
    <cellStyle name="Normal 3 3 2 2 2 3 2 2 2 3 2 2" xfId="25276" xr:uid="{00000000-0005-0000-0000-0000A3620000}"/>
    <cellStyle name="Normal 3 3 2 2 2 3 2 2 2 3 3" xfId="25277" xr:uid="{00000000-0005-0000-0000-0000A4620000}"/>
    <cellStyle name="Normal 3 3 2 2 2 3 2 2 2 4" xfId="25278" xr:uid="{00000000-0005-0000-0000-0000A5620000}"/>
    <cellStyle name="Normal 3 3 2 2 2 3 2 2 2 4 2" xfId="25279" xr:uid="{00000000-0005-0000-0000-0000A6620000}"/>
    <cellStyle name="Normal 3 3 2 2 2 3 2 2 2 5" xfId="25280" xr:uid="{00000000-0005-0000-0000-0000A7620000}"/>
    <cellStyle name="Normal 3 3 2 2 2 3 2 2 3" xfId="25281" xr:uid="{00000000-0005-0000-0000-0000A8620000}"/>
    <cellStyle name="Normal 3 3 2 2 2 3 2 2 3 2" xfId="25282" xr:uid="{00000000-0005-0000-0000-0000A9620000}"/>
    <cellStyle name="Normal 3 3 2 2 2 3 2 2 3 2 2" xfId="25283" xr:uid="{00000000-0005-0000-0000-0000AA620000}"/>
    <cellStyle name="Normal 3 3 2 2 2 3 2 2 3 2 2 2" xfId="25284" xr:uid="{00000000-0005-0000-0000-0000AB620000}"/>
    <cellStyle name="Normal 3 3 2 2 2 3 2 2 3 2 3" xfId="25285" xr:uid="{00000000-0005-0000-0000-0000AC620000}"/>
    <cellStyle name="Normal 3 3 2 2 2 3 2 2 3 3" xfId="25286" xr:uid="{00000000-0005-0000-0000-0000AD620000}"/>
    <cellStyle name="Normal 3 3 2 2 2 3 2 2 3 3 2" xfId="25287" xr:uid="{00000000-0005-0000-0000-0000AE620000}"/>
    <cellStyle name="Normal 3 3 2 2 2 3 2 2 3 4" xfId="25288" xr:uid="{00000000-0005-0000-0000-0000AF620000}"/>
    <cellStyle name="Normal 3 3 2 2 2 3 2 2 4" xfId="25289" xr:uid="{00000000-0005-0000-0000-0000B0620000}"/>
    <cellStyle name="Normal 3 3 2 2 2 3 2 2 4 2" xfId="25290" xr:uid="{00000000-0005-0000-0000-0000B1620000}"/>
    <cellStyle name="Normal 3 3 2 2 2 3 2 2 4 2 2" xfId="25291" xr:uid="{00000000-0005-0000-0000-0000B2620000}"/>
    <cellStyle name="Normal 3 3 2 2 2 3 2 2 4 2 2 2" xfId="25292" xr:uid="{00000000-0005-0000-0000-0000B3620000}"/>
    <cellStyle name="Normal 3 3 2 2 2 3 2 2 4 2 3" xfId="25293" xr:uid="{00000000-0005-0000-0000-0000B4620000}"/>
    <cellStyle name="Normal 3 3 2 2 2 3 2 2 4 3" xfId="25294" xr:uid="{00000000-0005-0000-0000-0000B5620000}"/>
    <cellStyle name="Normal 3 3 2 2 2 3 2 2 4 3 2" xfId="25295" xr:uid="{00000000-0005-0000-0000-0000B6620000}"/>
    <cellStyle name="Normal 3 3 2 2 2 3 2 2 4 4" xfId="25296" xr:uid="{00000000-0005-0000-0000-0000B7620000}"/>
    <cellStyle name="Normal 3 3 2 2 2 3 2 2 5" xfId="25297" xr:uid="{00000000-0005-0000-0000-0000B8620000}"/>
    <cellStyle name="Normal 3 3 2 2 2 3 2 2 5 2" xfId="25298" xr:uid="{00000000-0005-0000-0000-0000B9620000}"/>
    <cellStyle name="Normal 3 3 2 2 2 3 2 2 5 2 2" xfId="25299" xr:uid="{00000000-0005-0000-0000-0000BA620000}"/>
    <cellStyle name="Normal 3 3 2 2 2 3 2 2 5 3" xfId="25300" xr:uid="{00000000-0005-0000-0000-0000BB620000}"/>
    <cellStyle name="Normal 3 3 2 2 2 3 2 2 6" xfId="25301" xr:uid="{00000000-0005-0000-0000-0000BC620000}"/>
    <cellStyle name="Normal 3 3 2 2 2 3 2 2 6 2" xfId="25302" xr:uid="{00000000-0005-0000-0000-0000BD620000}"/>
    <cellStyle name="Normal 3 3 2 2 2 3 2 2 7" xfId="25303" xr:uid="{00000000-0005-0000-0000-0000BE620000}"/>
    <cellStyle name="Normal 3 3 2 2 2 3 2 2 7 2" xfId="25304" xr:uid="{00000000-0005-0000-0000-0000BF620000}"/>
    <cellStyle name="Normal 3 3 2 2 2 3 2 2 8" xfId="25305" xr:uid="{00000000-0005-0000-0000-0000C0620000}"/>
    <cellStyle name="Normal 3 3 2 2 2 3 2 3" xfId="25306" xr:uid="{00000000-0005-0000-0000-0000C1620000}"/>
    <cellStyle name="Normal 3 3 2 2 2 3 2 3 2" xfId="25307" xr:uid="{00000000-0005-0000-0000-0000C2620000}"/>
    <cellStyle name="Normal 3 3 2 2 2 3 2 3 2 2" xfId="25308" xr:uid="{00000000-0005-0000-0000-0000C3620000}"/>
    <cellStyle name="Normal 3 3 2 2 2 3 2 3 2 2 2" xfId="25309" xr:uid="{00000000-0005-0000-0000-0000C4620000}"/>
    <cellStyle name="Normal 3 3 2 2 2 3 2 3 2 2 2 2" xfId="25310" xr:uid="{00000000-0005-0000-0000-0000C5620000}"/>
    <cellStyle name="Normal 3 3 2 2 2 3 2 3 2 2 3" xfId="25311" xr:uid="{00000000-0005-0000-0000-0000C6620000}"/>
    <cellStyle name="Normal 3 3 2 2 2 3 2 3 2 3" xfId="25312" xr:uid="{00000000-0005-0000-0000-0000C7620000}"/>
    <cellStyle name="Normal 3 3 2 2 2 3 2 3 2 3 2" xfId="25313" xr:uid="{00000000-0005-0000-0000-0000C8620000}"/>
    <cellStyle name="Normal 3 3 2 2 2 3 2 3 2 4" xfId="25314" xr:uid="{00000000-0005-0000-0000-0000C9620000}"/>
    <cellStyle name="Normal 3 3 2 2 2 3 2 3 3" xfId="25315" xr:uid="{00000000-0005-0000-0000-0000CA620000}"/>
    <cellStyle name="Normal 3 3 2 2 2 3 2 3 3 2" xfId="25316" xr:uid="{00000000-0005-0000-0000-0000CB620000}"/>
    <cellStyle name="Normal 3 3 2 2 2 3 2 3 3 2 2" xfId="25317" xr:uid="{00000000-0005-0000-0000-0000CC620000}"/>
    <cellStyle name="Normal 3 3 2 2 2 3 2 3 3 3" xfId="25318" xr:uid="{00000000-0005-0000-0000-0000CD620000}"/>
    <cellStyle name="Normal 3 3 2 2 2 3 2 3 4" xfId="25319" xr:uid="{00000000-0005-0000-0000-0000CE620000}"/>
    <cellStyle name="Normal 3 3 2 2 2 3 2 3 4 2" xfId="25320" xr:uid="{00000000-0005-0000-0000-0000CF620000}"/>
    <cellStyle name="Normal 3 3 2 2 2 3 2 3 5" xfId="25321" xr:uid="{00000000-0005-0000-0000-0000D0620000}"/>
    <cellStyle name="Normal 3 3 2 2 2 3 2 4" xfId="25322" xr:uid="{00000000-0005-0000-0000-0000D1620000}"/>
    <cellStyle name="Normal 3 3 2 2 2 3 2 4 2" xfId="25323" xr:uid="{00000000-0005-0000-0000-0000D2620000}"/>
    <cellStyle name="Normal 3 3 2 2 2 3 2 4 2 2" xfId="25324" xr:uid="{00000000-0005-0000-0000-0000D3620000}"/>
    <cellStyle name="Normal 3 3 2 2 2 3 2 4 2 2 2" xfId="25325" xr:uid="{00000000-0005-0000-0000-0000D4620000}"/>
    <cellStyle name="Normal 3 3 2 2 2 3 2 4 2 3" xfId="25326" xr:uid="{00000000-0005-0000-0000-0000D5620000}"/>
    <cellStyle name="Normal 3 3 2 2 2 3 2 4 3" xfId="25327" xr:uid="{00000000-0005-0000-0000-0000D6620000}"/>
    <cellStyle name="Normal 3 3 2 2 2 3 2 4 3 2" xfId="25328" xr:uid="{00000000-0005-0000-0000-0000D7620000}"/>
    <cellStyle name="Normal 3 3 2 2 2 3 2 4 4" xfId="25329" xr:uid="{00000000-0005-0000-0000-0000D8620000}"/>
    <cellStyle name="Normal 3 3 2 2 2 3 2 5" xfId="25330" xr:uid="{00000000-0005-0000-0000-0000D9620000}"/>
    <cellStyle name="Normal 3 3 2 2 2 3 2 5 2" xfId="25331" xr:uid="{00000000-0005-0000-0000-0000DA620000}"/>
    <cellStyle name="Normal 3 3 2 2 2 3 2 5 2 2" xfId="25332" xr:uid="{00000000-0005-0000-0000-0000DB620000}"/>
    <cellStyle name="Normal 3 3 2 2 2 3 2 5 2 2 2" xfId="25333" xr:uid="{00000000-0005-0000-0000-0000DC620000}"/>
    <cellStyle name="Normal 3 3 2 2 2 3 2 5 2 3" xfId="25334" xr:uid="{00000000-0005-0000-0000-0000DD620000}"/>
    <cellStyle name="Normal 3 3 2 2 2 3 2 5 3" xfId="25335" xr:uid="{00000000-0005-0000-0000-0000DE620000}"/>
    <cellStyle name="Normal 3 3 2 2 2 3 2 5 3 2" xfId="25336" xr:uid="{00000000-0005-0000-0000-0000DF620000}"/>
    <cellStyle name="Normal 3 3 2 2 2 3 2 5 4" xfId="25337" xr:uid="{00000000-0005-0000-0000-0000E0620000}"/>
    <cellStyle name="Normal 3 3 2 2 2 3 2 6" xfId="25338" xr:uid="{00000000-0005-0000-0000-0000E1620000}"/>
    <cellStyle name="Normal 3 3 2 2 2 3 2 6 2" xfId="25339" xr:uid="{00000000-0005-0000-0000-0000E2620000}"/>
    <cellStyle name="Normal 3 3 2 2 2 3 2 6 2 2" xfId="25340" xr:uid="{00000000-0005-0000-0000-0000E3620000}"/>
    <cellStyle name="Normal 3 3 2 2 2 3 2 6 3" xfId="25341" xr:uid="{00000000-0005-0000-0000-0000E4620000}"/>
    <cellStyle name="Normal 3 3 2 2 2 3 2 7" xfId="25342" xr:uid="{00000000-0005-0000-0000-0000E5620000}"/>
    <cellStyle name="Normal 3 3 2 2 2 3 2 7 2" xfId="25343" xr:uid="{00000000-0005-0000-0000-0000E6620000}"/>
    <cellStyle name="Normal 3 3 2 2 2 3 2 8" xfId="25344" xr:uid="{00000000-0005-0000-0000-0000E7620000}"/>
    <cellStyle name="Normal 3 3 2 2 2 3 2 8 2" xfId="25345" xr:uid="{00000000-0005-0000-0000-0000E8620000}"/>
    <cellStyle name="Normal 3 3 2 2 2 3 2 9" xfId="25346" xr:uid="{00000000-0005-0000-0000-0000E9620000}"/>
    <cellStyle name="Normal 3 3 2 2 2 3 3" xfId="25347" xr:uid="{00000000-0005-0000-0000-0000EA620000}"/>
    <cellStyle name="Normal 3 3 2 2 2 3 3 2" xfId="25348" xr:uid="{00000000-0005-0000-0000-0000EB620000}"/>
    <cellStyle name="Normal 3 3 2 2 2 3 3 2 2" xfId="25349" xr:uid="{00000000-0005-0000-0000-0000EC620000}"/>
    <cellStyle name="Normal 3 3 2 2 2 3 3 2 2 2" xfId="25350" xr:uid="{00000000-0005-0000-0000-0000ED620000}"/>
    <cellStyle name="Normal 3 3 2 2 2 3 3 2 2 2 2" xfId="25351" xr:uid="{00000000-0005-0000-0000-0000EE620000}"/>
    <cellStyle name="Normal 3 3 2 2 2 3 3 2 2 2 2 2" xfId="25352" xr:uid="{00000000-0005-0000-0000-0000EF620000}"/>
    <cellStyle name="Normal 3 3 2 2 2 3 3 2 2 2 3" xfId="25353" xr:uid="{00000000-0005-0000-0000-0000F0620000}"/>
    <cellStyle name="Normal 3 3 2 2 2 3 3 2 2 3" xfId="25354" xr:uid="{00000000-0005-0000-0000-0000F1620000}"/>
    <cellStyle name="Normal 3 3 2 2 2 3 3 2 2 3 2" xfId="25355" xr:uid="{00000000-0005-0000-0000-0000F2620000}"/>
    <cellStyle name="Normal 3 3 2 2 2 3 3 2 2 4" xfId="25356" xr:uid="{00000000-0005-0000-0000-0000F3620000}"/>
    <cellStyle name="Normal 3 3 2 2 2 3 3 2 3" xfId="25357" xr:uid="{00000000-0005-0000-0000-0000F4620000}"/>
    <cellStyle name="Normal 3 3 2 2 2 3 3 2 3 2" xfId="25358" xr:uid="{00000000-0005-0000-0000-0000F5620000}"/>
    <cellStyle name="Normal 3 3 2 2 2 3 3 2 3 2 2" xfId="25359" xr:uid="{00000000-0005-0000-0000-0000F6620000}"/>
    <cellStyle name="Normal 3 3 2 2 2 3 3 2 3 3" xfId="25360" xr:uid="{00000000-0005-0000-0000-0000F7620000}"/>
    <cellStyle name="Normal 3 3 2 2 2 3 3 2 4" xfId="25361" xr:uid="{00000000-0005-0000-0000-0000F8620000}"/>
    <cellStyle name="Normal 3 3 2 2 2 3 3 2 4 2" xfId="25362" xr:uid="{00000000-0005-0000-0000-0000F9620000}"/>
    <cellStyle name="Normal 3 3 2 2 2 3 3 2 5" xfId="25363" xr:uid="{00000000-0005-0000-0000-0000FA620000}"/>
    <cellStyle name="Normal 3 3 2 2 2 3 3 3" xfId="25364" xr:uid="{00000000-0005-0000-0000-0000FB620000}"/>
    <cellStyle name="Normal 3 3 2 2 2 3 3 3 2" xfId="25365" xr:uid="{00000000-0005-0000-0000-0000FC620000}"/>
    <cellStyle name="Normal 3 3 2 2 2 3 3 3 2 2" xfId="25366" xr:uid="{00000000-0005-0000-0000-0000FD620000}"/>
    <cellStyle name="Normal 3 3 2 2 2 3 3 3 2 2 2" xfId="25367" xr:uid="{00000000-0005-0000-0000-0000FE620000}"/>
    <cellStyle name="Normal 3 3 2 2 2 3 3 3 2 3" xfId="25368" xr:uid="{00000000-0005-0000-0000-0000FF620000}"/>
    <cellStyle name="Normal 3 3 2 2 2 3 3 3 3" xfId="25369" xr:uid="{00000000-0005-0000-0000-000000630000}"/>
    <cellStyle name="Normal 3 3 2 2 2 3 3 3 3 2" xfId="25370" xr:uid="{00000000-0005-0000-0000-000001630000}"/>
    <cellStyle name="Normal 3 3 2 2 2 3 3 3 4" xfId="25371" xr:uid="{00000000-0005-0000-0000-000002630000}"/>
    <cellStyle name="Normal 3 3 2 2 2 3 3 4" xfId="25372" xr:uid="{00000000-0005-0000-0000-000003630000}"/>
    <cellStyle name="Normal 3 3 2 2 2 3 3 4 2" xfId="25373" xr:uid="{00000000-0005-0000-0000-000004630000}"/>
    <cellStyle name="Normal 3 3 2 2 2 3 3 4 2 2" xfId="25374" xr:uid="{00000000-0005-0000-0000-000005630000}"/>
    <cellStyle name="Normal 3 3 2 2 2 3 3 4 2 2 2" xfId="25375" xr:uid="{00000000-0005-0000-0000-000006630000}"/>
    <cellStyle name="Normal 3 3 2 2 2 3 3 4 2 3" xfId="25376" xr:uid="{00000000-0005-0000-0000-000007630000}"/>
    <cellStyle name="Normal 3 3 2 2 2 3 3 4 3" xfId="25377" xr:uid="{00000000-0005-0000-0000-000008630000}"/>
    <cellStyle name="Normal 3 3 2 2 2 3 3 4 3 2" xfId="25378" xr:uid="{00000000-0005-0000-0000-000009630000}"/>
    <cellStyle name="Normal 3 3 2 2 2 3 3 4 4" xfId="25379" xr:uid="{00000000-0005-0000-0000-00000A630000}"/>
    <cellStyle name="Normal 3 3 2 2 2 3 3 5" xfId="25380" xr:uid="{00000000-0005-0000-0000-00000B630000}"/>
    <cellStyle name="Normal 3 3 2 2 2 3 3 5 2" xfId="25381" xr:uid="{00000000-0005-0000-0000-00000C630000}"/>
    <cellStyle name="Normal 3 3 2 2 2 3 3 5 2 2" xfId="25382" xr:uid="{00000000-0005-0000-0000-00000D630000}"/>
    <cellStyle name="Normal 3 3 2 2 2 3 3 5 3" xfId="25383" xr:uid="{00000000-0005-0000-0000-00000E630000}"/>
    <cellStyle name="Normal 3 3 2 2 2 3 3 6" xfId="25384" xr:uid="{00000000-0005-0000-0000-00000F630000}"/>
    <cellStyle name="Normal 3 3 2 2 2 3 3 6 2" xfId="25385" xr:uid="{00000000-0005-0000-0000-000010630000}"/>
    <cellStyle name="Normal 3 3 2 2 2 3 3 7" xfId="25386" xr:uid="{00000000-0005-0000-0000-000011630000}"/>
    <cellStyle name="Normal 3 3 2 2 2 3 3 7 2" xfId="25387" xr:uid="{00000000-0005-0000-0000-000012630000}"/>
    <cellStyle name="Normal 3 3 2 2 2 3 3 8" xfId="25388" xr:uid="{00000000-0005-0000-0000-000013630000}"/>
    <cellStyle name="Normal 3 3 2 2 2 3 4" xfId="25389" xr:uid="{00000000-0005-0000-0000-000014630000}"/>
    <cellStyle name="Normal 3 3 2 2 2 3 4 2" xfId="25390" xr:uid="{00000000-0005-0000-0000-000015630000}"/>
    <cellStyle name="Normal 3 3 2 2 2 3 4 2 2" xfId="25391" xr:uid="{00000000-0005-0000-0000-000016630000}"/>
    <cellStyle name="Normal 3 3 2 2 2 3 4 2 2 2" xfId="25392" xr:uid="{00000000-0005-0000-0000-000017630000}"/>
    <cellStyle name="Normal 3 3 2 2 2 3 4 2 2 2 2" xfId="25393" xr:uid="{00000000-0005-0000-0000-000018630000}"/>
    <cellStyle name="Normal 3 3 2 2 2 3 4 2 2 3" xfId="25394" xr:uid="{00000000-0005-0000-0000-000019630000}"/>
    <cellStyle name="Normal 3 3 2 2 2 3 4 2 3" xfId="25395" xr:uid="{00000000-0005-0000-0000-00001A630000}"/>
    <cellStyle name="Normal 3 3 2 2 2 3 4 2 3 2" xfId="25396" xr:uid="{00000000-0005-0000-0000-00001B630000}"/>
    <cellStyle name="Normal 3 3 2 2 2 3 4 2 4" xfId="25397" xr:uid="{00000000-0005-0000-0000-00001C630000}"/>
    <cellStyle name="Normal 3 3 2 2 2 3 4 3" xfId="25398" xr:uid="{00000000-0005-0000-0000-00001D630000}"/>
    <cellStyle name="Normal 3 3 2 2 2 3 4 3 2" xfId="25399" xr:uid="{00000000-0005-0000-0000-00001E630000}"/>
    <cellStyle name="Normal 3 3 2 2 2 3 4 3 2 2" xfId="25400" xr:uid="{00000000-0005-0000-0000-00001F630000}"/>
    <cellStyle name="Normal 3 3 2 2 2 3 4 3 3" xfId="25401" xr:uid="{00000000-0005-0000-0000-000020630000}"/>
    <cellStyle name="Normal 3 3 2 2 2 3 4 4" xfId="25402" xr:uid="{00000000-0005-0000-0000-000021630000}"/>
    <cellStyle name="Normal 3 3 2 2 2 3 4 4 2" xfId="25403" xr:uid="{00000000-0005-0000-0000-000022630000}"/>
    <cellStyle name="Normal 3 3 2 2 2 3 4 5" xfId="25404" xr:uid="{00000000-0005-0000-0000-000023630000}"/>
    <cellStyle name="Normal 3 3 2 2 2 3 5" xfId="25405" xr:uid="{00000000-0005-0000-0000-000024630000}"/>
    <cellStyle name="Normal 3 3 2 2 2 3 5 2" xfId="25406" xr:uid="{00000000-0005-0000-0000-000025630000}"/>
    <cellStyle name="Normal 3 3 2 2 2 3 5 2 2" xfId="25407" xr:uid="{00000000-0005-0000-0000-000026630000}"/>
    <cellStyle name="Normal 3 3 2 2 2 3 5 2 2 2" xfId="25408" xr:uid="{00000000-0005-0000-0000-000027630000}"/>
    <cellStyle name="Normal 3 3 2 2 2 3 5 2 3" xfId="25409" xr:uid="{00000000-0005-0000-0000-000028630000}"/>
    <cellStyle name="Normal 3 3 2 2 2 3 5 3" xfId="25410" xr:uid="{00000000-0005-0000-0000-000029630000}"/>
    <cellStyle name="Normal 3 3 2 2 2 3 5 3 2" xfId="25411" xr:uid="{00000000-0005-0000-0000-00002A630000}"/>
    <cellStyle name="Normal 3 3 2 2 2 3 5 4" xfId="25412" xr:uid="{00000000-0005-0000-0000-00002B630000}"/>
    <cellStyle name="Normal 3 3 2 2 2 3 6" xfId="25413" xr:uid="{00000000-0005-0000-0000-00002C630000}"/>
    <cellStyle name="Normal 3 3 2 2 2 3 6 2" xfId="25414" xr:uid="{00000000-0005-0000-0000-00002D630000}"/>
    <cellStyle name="Normal 3 3 2 2 2 3 6 2 2" xfId="25415" xr:uid="{00000000-0005-0000-0000-00002E630000}"/>
    <cellStyle name="Normal 3 3 2 2 2 3 6 2 2 2" xfId="25416" xr:uid="{00000000-0005-0000-0000-00002F630000}"/>
    <cellStyle name="Normal 3 3 2 2 2 3 6 2 3" xfId="25417" xr:uid="{00000000-0005-0000-0000-000030630000}"/>
    <cellStyle name="Normal 3 3 2 2 2 3 6 3" xfId="25418" xr:uid="{00000000-0005-0000-0000-000031630000}"/>
    <cellStyle name="Normal 3 3 2 2 2 3 6 3 2" xfId="25419" xr:uid="{00000000-0005-0000-0000-000032630000}"/>
    <cellStyle name="Normal 3 3 2 2 2 3 6 4" xfId="25420" xr:uid="{00000000-0005-0000-0000-000033630000}"/>
    <cellStyle name="Normal 3 3 2 2 2 3 7" xfId="25421" xr:uid="{00000000-0005-0000-0000-000034630000}"/>
    <cellStyle name="Normal 3 3 2 2 2 3 7 2" xfId="25422" xr:uid="{00000000-0005-0000-0000-000035630000}"/>
    <cellStyle name="Normal 3 3 2 2 2 3 7 2 2" xfId="25423" xr:uid="{00000000-0005-0000-0000-000036630000}"/>
    <cellStyle name="Normal 3 3 2 2 2 3 7 3" xfId="25424" xr:uid="{00000000-0005-0000-0000-000037630000}"/>
    <cellStyle name="Normal 3 3 2 2 2 3 8" xfId="25425" xr:uid="{00000000-0005-0000-0000-000038630000}"/>
    <cellStyle name="Normal 3 3 2 2 2 3 8 2" xfId="25426" xr:uid="{00000000-0005-0000-0000-000039630000}"/>
    <cellStyle name="Normal 3 3 2 2 2 3 9" xfId="25427" xr:uid="{00000000-0005-0000-0000-00003A630000}"/>
    <cellStyle name="Normal 3 3 2 2 2 3 9 2" xfId="25428" xr:uid="{00000000-0005-0000-0000-00003B630000}"/>
    <cellStyle name="Normal 3 3 2 2 2 4" xfId="25429" xr:uid="{00000000-0005-0000-0000-00003C630000}"/>
    <cellStyle name="Normal 3 3 2 2 2 4 10" xfId="25430" xr:uid="{00000000-0005-0000-0000-00003D630000}"/>
    <cellStyle name="Normal 3 3 2 2 2 4 11" xfId="25431" xr:uid="{00000000-0005-0000-0000-00003E630000}"/>
    <cellStyle name="Normal 3 3 2 2 2 4 2" xfId="25432" xr:uid="{00000000-0005-0000-0000-00003F630000}"/>
    <cellStyle name="Normal 3 3 2 2 2 4 2 2" xfId="25433" xr:uid="{00000000-0005-0000-0000-000040630000}"/>
    <cellStyle name="Normal 3 3 2 2 2 4 2 2 2" xfId="25434" xr:uid="{00000000-0005-0000-0000-000041630000}"/>
    <cellStyle name="Normal 3 3 2 2 2 4 2 2 2 2" xfId="25435" xr:uid="{00000000-0005-0000-0000-000042630000}"/>
    <cellStyle name="Normal 3 3 2 2 2 4 2 2 2 2 2" xfId="25436" xr:uid="{00000000-0005-0000-0000-000043630000}"/>
    <cellStyle name="Normal 3 3 2 2 2 4 2 2 2 2 2 2" xfId="25437" xr:uid="{00000000-0005-0000-0000-000044630000}"/>
    <cellStyle name="Normal 3 3 2 2 2 4 2 2 2 2 2 2 2" xfId="25438" xr:uid="{00000000-0005-0000-0000-000045630000}"/>
    <cellStyle name="Normal 3 3 2 2 2 4 2 2 2 2 2 3" xfId="25439" xr:uid="{00000000-0005-0000-0000-000046630000}"/>
    <cellStyle name="Normal 3 3 2 2 2 4 2 2 2 2 3" xfId="25440" xr:uid="{00000000-0005-0000-0000-000047630000}"/>
    <cellStyle name="Normal 3 3 2 2 2 4 2 2 2 2 3 2" xfId="25441" xr:uid="{00000000-0005-0000-0000-000048630000}"/>
    <cellStyle name="Normal 3 3 2 2 2 4 2 2 2 2 4" xfId="25442" xr:uid="{00000000-0005-0000-0000-000049630000}"/>
    <cellStyle name="Normal 3 3 2 2 2 4 2 2 2 3" xfId="25443" xr:uid="{00000000-0005-0000-0000-00004A630000}"/>
    <cellStyle name="Normal 3 3 2 2 2 4 2 2 2 3 2" xfId="25444" xr:uid="{00000000-0005-0000-0000-00004B630000}"/>
    <cellStyle name="Normal 3 3 2 2 2 4 2 2 2 3 2 2" xfId="25445" xr:uid="{00000000-0005-0000-0000-00004C630000}"/>
    <cellStyle name="Normal 3 3 2 2 2 4 2 2 2 3 3" xfId="25446" xr:uid="{00000000-0005-0000-0000-00004D630000}"/>
    <cellStyle name="Normal 3 3 2 2 2 4 2 2 2 4" xfId="25447" xr:uid="{00000000-0005-0000-0000-00004E630000}"/>
    <cellStyle name="Normal 3 3 2 2 2 4 2 2 2 4 2" xfId="25448" xr:uid="{00000000-0005-0000-0000-00004F630000}"/>
    <cellStyle name="Normal 3 3 2 2 2 4 2 2 2 5" xfId="25449" xr:uid="{00000000-0005-0000-0000-000050630000}"/>
    <cellStyle name="Normal 3 3 2 2 2 4 2 2 3" xfId="25450" xr:uid="{00000000-0005-0000-0000-000051630000}"/>
    <cellStyle name="Normal 3 3 2 2 2 4 2 2 3 2" xfId="25451" xr:uid="{00000000-0005-0000-0000-000052630000}"/>
    <cellStyle name="Normal 3 3 2 2 2 4 2 2 3 2 2" xfId="25452" xr:uid="{00000000-0005-0000-0000-000053630000}"/>
    <cellStyle name="Normal 3 3 2 2 2 4 2 2 3 2 2 2" xfId="25453" xr:uid="{00000000-0005-0000-0000-000054630000}"/>
    <cellStyle name="Normal 3 3 2 2 2 4 2 2 3 2 3" xfId="25454" xr:uid="{00000000-0005-0000-0000-000055630000}"/>
    <cellStyle name="Normal 3 3 2 2 2 4 2 2 3 3" xfId="25455" xr:uid="{00000000-0005-0000-0000-000056630000}"/>
    <cellStyle name="Normal 3 3 2 2 2 4 2 2 3 3 2" xfId="25456" xr:uid="{00000000-0005-0000-0000-000057630000}"/>
    <cellStyle name="Normal 3 3 2 2 2 4 2 2 3 4" xfId="25457" xr:uid="{00000000-0005-0000-0000-000058630000}"/>
    <cellStyle name="Normal 3 3 2 2 2 4 2 2 4" xfId="25458" xr:uid="{00000000-0005-0000-0000-000059630000}"/>
    <cellStyle name="Normal 3 3 2 2 2 4 2 2 4 2" xfId="25459" xr:uid="{00000000-0005-0000-0000-00005A630000}"/>
    <cellStyle name="Normal 3 3 2 2 2 4 2 2 4 2 2" xfId="25460" xr:uid="{00000000-0005-0000-0000-00005B630000}"/>
    <cellStyle name="Normal 3 3 2 2 2 4 2 2 4 2 2 2" xfId="25461" xr:uid="{00000000-0005-0000-0000-00005C630000}"/>
    <cellStyle name="Normal 3 3 2 2 2 4 2 2 4 2 3" xfId="25462" xr:uid="{00000000-0005-0000-0000-00005D630000}"/>
    <cellStyle name="Normal 3 3 2 2 2 4 2 2 4 3" xfId="25463" xr:uid="{00000000-0005-0000-0000-00005E630000}"/>
    <cellStyle name="Normal 3 3 2 2 2 4 2 2 4 3 2" xfId="25464" xr:uid="{00000000-0005-0000-0000-00005F630000}"/>
    <cellStyle name="Normal 3 3 2 2 2 4 2 2 4 4" xfId="25465" xr:uid="{00000000-0005-0000-0000-000060630000}"/>
    <cellStyle name="Normal 3 3 2 2 2 4 2 2 5" xfId="25466" xr:uid="{00000000-0005-0000-0000-000061630000}"/>
    <cellStyle name="Normal 3 3 2 2 2 4 2 2 5 2" xfId="25467" xr:uid="{00000000-0005-0000-0000-000062630000}"/>
    <cellStyle name="Normal 3 3 2 2 2 4 2 2 5 2 2" xfId="25468" xr:uid="{00000000-0005-0000-0000-000063630000}"/>
    <cellStyle name="Normal 3 3 2 2 2 4 2 2 5 3" xfId="25469" xr:uid="{00000000-0005-0000-0000-000064630000}"/>
    <cellStyle name="Normal 3 3 2 2 2 4 2 2 6" xfId="25470" xr:uid="{00000000-0005-0000-0000-000065630000}"/>
    <cellStyle name="Normal 3 3 2 2 2 4 2 2 6 2" xfId="25471" xr:uid="{00000000-0005-0000-0000-000066630000}"/>
    <cellStyle name="Normal 3 3 2 2 2 4 2 2 7" xfId="25472" xr:uid="{00000000-0005-0000-0000-000067630000}"/>
    <cellStyle name="Normal 3 3 2 2 2 4 2 2 7 2" xfId="25473" xr:uid="{00000000-0005-0000-0000-000068630000}"/>
    <cellStyle name="Normal 3 3 2 2 2 4 2 2 8" xfId="25474" xr:uid="{00000000-0005-0000-0000-000069630000}"/>
    <cellStyle name="Normal 3 3 2 2 2 4 2 3" xfId="25475" xr:uid="{00000000-0005-0000-0000-00006A630000}"/>
    <cellStyle name="Normal 3 3 2 2 2 4 2 3 2" xfId="25476" xr:uid="{00000000-0005-0000-0000-00006B630000}"/>
    <cellStyle name="Normal 3 3 2 2 2 4 2 3 2 2" xfId="25477" xr:uid="{00000000-0005-0000-0000-00006C630000}"/>
    <cellStyle name="Normal 3 3 2 2 2 4 2 3 2 2 2" xfId="25478" xr:uid="{00000000-0005-0000-0000-00006D630000}"/>
    <cellStyle name="Normal 3 3 2 2 2 4 2 3 2 2 2 2" xfId="25479" xr:uid="{00000000-0005-0000-0000-00006E630000}"/>
    <cellStyle name="Normal 3 3 2 2 2 4 2 3 2 2 3" xfId="25480" xr:uid="{00000000-0005-0000-0000-00006F630000}"/>
    <cellStyle name="Normal 3 3 2 2 2 4 2 3 2 3" xfId="25481" xr:uid="{00000000-0005-0000-0000-000070630000}"/>
    <cellStyle name="Normal 3 3 2 2 2 4 2 3 2 3 2" xfId="25482" xr:uid="{00000000-0005-0000-0000-000071630000}"/>
    <cellStyle name="Normal 3 3 2 2 2 4 2 3 2 4" xfId="25483" xr:uid="{00000000-0005-0000-0000-000072630000}"/>
    <cellStyle name="Normal 3 3 2 2 2 4 2 3 3" xfId="25484" xr:uid="{00000000-0005-0000-0000-000073630000}"/>
    <cellStyle name="Normal 3 3 2 2 2 4 2 3 3 2" xfId="25485" xr:uid="{00000000-0005-0000-0000-000074630000}"/>
    <cellStyle name="Normal 3 3 2 2 2 4 2 3 3 2 2" xfId="25486" xr:uid="{00000000-0005-0000-0000-000075630000}"/>
    <cellStyle name="Normal 3 3 2 2 2 4 2 3 3 3" xfId="25487" xr:uid="{00000000-0005-0000-0000-000076630000}"/>
    <cellStyle name="Normal 3 3 2 2 2 4 2 3 4" xfId="25488" xr:uid="{00000000-0005-0000-0000-000077630000}"/>
    <cellStyle name="Normal 3 3 2 2 2 4 2 3 4 2" xfId="25489" xr:uid="{00000000-0005-0000-0000-000078630000}"/>
    <cellStyle name="Normal 3 3 2 2 2 4 2 3 5" xfId="25490" xr:uid="{00000000-0005-0000-0000-000079630000}"/>
    <cellStyle name="Normal 3 3 2 2 2 4 2 4" xfId="25491" xr:uid="{00000000-0005-0000-0000-00007A630000}"/>
    <cellStyle name="Normal 3 3 2 2 2 4 2 4 2" xfId="25492" xr:uid="{00000000-0005-0000-0000-00007B630000}"/>
    <cellStyle name="Normal 3 3 2 2 2 4 2 4 2 2" xfId="25493" xr:uid="{00000000-0005-0000-0000-00007C630000}"/>
    <cellStyle name="Normal 3 3 2 2 2 4 2 4 2 2 2" xfId="25494" xr:uid="{00000000-0005-0000-0000-00007D630000}"/>
    <cellStyle name="Normal 3 3 2 2 2 4 2 4 2 3" xfId="25495" xr:uid="{00000000-0005-0000-0000-00007E630000}"/>
    <cellStyle name="Normal 3 3 2 2 2 4 2 4 3" xfId="25496" xr:uid="{00000000-0005-0000-0000-00007F630000}"/>
    <cellStyle name="Normal 3 3 2 2 2 4 2 4 3 2" xfId="25497" xr:uid="{00000000-0005-0000-0000-000080630000}"/>
    <cellStyle name="Normal 3 3 2 2 2 4 2 4 4" xfId="25498" xr:uid="{00000000-0005-0000-0000-000081630000}"/>
    <cellStyle name="Normal 3 3 2 2 2 4 2 5" xfId="25499" xr:uid="{00000000-0005-0000-0000-000082630000}"/>
    <cellStyle name="Normal 3 3 2 2 2 4 2 5 2" xfId="25500" xr:uid="{00000000-0005-0000-0000-000083630000}"/>
    <cellStyle name="Normal 3 3 2 2 2 4 2 5 2 2" xfId="25501" xr:uid="{00000000-0005-0000-0000-000084630000}"/>
    <cellStyle name="Normal 3 3 2 2 2 4 2 5 2 2 2" xfId="25502" xr:uid="{00000000-0005-0000-0000-000085630000}"/>
    <cellStyle name="Normal 3 3 2 2 2 4 2 5 2 3" xfId="25503" xr:uid="{00000000-0005-0000-0000-000086630000}"/>
    <cellStyle name="Normal 3 3 2 2 2 4 2 5 3" xfId="25504" xr:uid="{00000000-0005-0000-0000-000087630000}"/>
    <cellStyle name="Normal 3 3 2 2 2 4 2 5 3 2" xfId="25505" xr:uid="{00000000-0005-0000-0000-000088630000}"/>
    <cellStyle name="Normal 3 3 2 2 2 4 2 5 4" xfId="25506" xr:uid="{00000000-0005-0000-0000-000089630000}"/>
    <cellStyle name="Normal 3 3 2 2 2 4 2 6" xfId="25507" xr:uid="{00000000-0005-0000-0000-00008A630000}"/>
    <cellStyle name="Normal 3 3 2 2 2 4 2 6 2" xfId="25508" xr:uid="{00000000-0005-0000-0000-00008B630000}"/>
    <cellStyle name="Normal 3 3 2 2 2 4 2 6 2 2" xfId="25509" xr:uid="{00000000-0005-0000-0000-00008C630000}"/>
    <cellStyle name="Normal 3 3 2 2 2 4 2 6 3" xfId="25510" xr:uid="{00000000-0005-0000-0000-00008D630000}"/>
    <cellStyle name="Normal 3 3 2 2 2 4 2 7" xfId="25511" xr:uid="{00000000-0005-0000-0000-00008E630000}"/>
    <cellStyle name="Normal 3 3 2 2 2 4 2 7 2" xfId="25512" xr:uid="{00000000-0005-0000-0000-00008F630000}"/>
    <cellStyle name="Normal 3 3 2 2 2 4 2 8" xfId="25513" xr:uid="{00000000-0005-0000-0000-000090630000}"/>
    <cellStyle name="Normal 3 3 2 2 2 4 2 8 2" xfId="25514" xr:uid="{00000000-0005-0000-0000-000091630000}"/>
    <cellStyle name="Normal 3 3 2 2 2 4 2 9" xfId="25515" xr:uid="{00000000-0005-0000-0000-000092630000}"/>
    <cellStyle name="Normal 3 3 2 2 2 4 3" xfId="25516" xr:uid="{00000000-0005-0000-0000-000093630000}"/>
    <cellStyle name="Normal 3 3 2 2 2 4 3 2" xfId="25517" xr:uid="{00000000-0005-0000-0000-000094630000}"/>
    <cellStyle name="Normal 3 3 2 2 2 4 3 2 2" xfId="25518" xr:uid="{00000000-0005-0000-0000-000095630000}"/>
    <cellStyle name="Normal 3 3 2 2 2 4 3 2 2 2" xfId="25519" xr:uid="{00000000-0005-0000-0000-000096630000}"/>
    <cellStyle name="Normal 3 3 2 2 2 4 3 2 2 2 2" xfId="25520" xr:uid="{00000000-0005-0000-0000-000097630000}"/>
    <cellStyle name="Normal 3 3 2 2 2 4 3 2 2 2 2 2" xfId="25521" xr:uid="{00000000-0005-0000-0000-000098630000}"/>
    <cellStyle name="Normal 3 3 2 2 2 4 3 2 2 2 3" xfId="25522" xr:uid="{00000000-0005-0000-0000-000099630000}"/>
    <cellStyle name="Normal 3 3 2 2 2 4 3 2 2 3" xfId="25523" xr:uid="{00000000-0005-0000-0000-00009A630000}"/>
    <cellStyle name="Normal 3 3 2 2 2 4 3 2 2 3 2" xfId="25524" xr:uid="{00000000-0005-0000-0000-00009B630000}"/>
    <cellStyle name="Normal 3 3 2 2 2 4 3 2 2 4" xfId="25525" xr:uid="{00000000-0005-0000-0000-00009C630000}"/>
    <cellStyle name="Normal 3 3 2 2 2 4 3 2 3" xfId="25526" xr:uid="{00000000-0005-0000-0000-00009D630000}"/>
    <cellStyle name="Normal 3 3 2 2 2 4 3 2 3 2" xfId="25527" xr:uid="{00000000-0005-0000-0000-00009E630000}"/>
    <cellStyle name="Normal 3 3 2 2 2 4 3 2 3 2 2" xfId="25528" xr:uid="{00000000-0005-0000-0000-00009F630000}"/>
    <cellStyle name="Normal 3 3 2 2 2 4 3 2 3 3" xfId="25529" xr:uid="{00000000-0005-0000-0000-0000A0630000}"/>
    <cellStyle name="Normal 3 3 2 2 2 4 3 2 4" xfId="25530" xr:uid="{00000000-0005-0000-0000-0000A1630000}"/>
    <cellStyle name="Normal 3 3 2 2 2 4 3 2 4 2" xfId="25531" xr:uid="{00000000-0005-0000-0000-0000A2630000}"/>
    <cellStyle name="Normal 3 3 2 2 2 4 3 2 5" xfId="25532" xr:uid="{00000000-0005-0000-0000-0000A3630000}"/>
    <cellStyle name="Normal 3 3 2 2 2 4 3 3" xfId="25533" xr:uid="{00000000-0005-0000-0000-0000A4630000}"/>
    <cellStyle name="Normal 3 3 2 2 2 4 3 3 2" xfId="25534" xr:uid="{00000000-0005-0000-0000-0000A5630000}"/>
    <cellStyle name="Normal 3 3 2 2 2 4 3 3 2 2" xfId="25535" xr:uid="{00000000-0005-0000-0000-0000A6630000}"/>
    <cellStyle name="Normal 3 3 2 2 2 4 3 3 2 2 2" xfId="25536" xr:uid="{00000000-0005-0000-0000-0000A7630000}"/>
    <cellStyle name="Normal 3 3 2 2 2 4 3 3 2 3" xfId="25537" xr:uid="{00000000-0005-0000-0000-0000A8630000}"/>
    <cellStyle name="Normal 3 3 2 2 2 4 3 3 3" xfId="25538" xr:uid="{00000000-0005-0000-0000-0000A9630000}"/>
    <cellStyle name="Normal 3 3 2 2 2 4 3 3 3 2" xfId="25539" xr:uid="{00000000-0005-0000-0000-0000AA630000}"/>
    <cellStyle name="Normal 3 3 2 2 2 4 3 3 4" xfId="25540" xr:uid="{00000000-0005-0000-0000-0000AB630000}"/>
    <cellStyle name="Normal 3 3 2 2 2 4 3 4" xfId="25541" xr:uid="{00000000-0005-0000-0000-0000AC630000}"/>
    <cellStyle name="Normal 3 3 2 2 2 4 3 4 2" xfId="25542" xr:uid="{00000000-0005-0000-0000-0000AD630000}"/>
    <cellStyle name="Normal 3 3 2 2 2 4 3 4 2 2" xfId="25543" xr:uid="{00000000-0005-0000-0000-0000AE630000}"/>
    <cellStyle name="Normal 3 3 2 2 2 4 3 4 2 2 2" xfId="25544" xr:uid="{00000000-0005-0000-0000-0000AF630000}"/>
    <cellStyle name="Normal 3 3 2 2 2 4 3 4 2 3" xfId="25545" xr:uid="{00000000-0005-0000-0000-0000B0630000}"/>
    <cellStyle name="Normal 3 3 2 2 2 4 3 4 3" xfId="25546" xr:uid="{00000000-0005-0000-0000-0000B1630000}"/>
    <cellStyle name="Normal 3 3 2 2 2 4 3 4 3 2" xfId="25547" xr:uid="{00000000-0005-0000-0000-0000B2630000}"/>
    <cellStyle name="Normal 3 3 2 2 2 4 3 4 4" xfId="25548" xr:uid="{00000000-0005-0000-0000-0000B3630000}"/>
    <cellStyle name="Normal 3 3 2 2 2 4 3 5" xfId="25549" xr:uid="{00000000-0005-0000-0000-0000B4630000}"/>
    <cellStyle name="Normal 3 3 2 2 2 4 3 5 2" xfId="25550" xr:uid="{00000000-0005-0000-0000-0000B5630000}"/>
    <cellStyle name="Normal 3 3 2 2 2 4 3 5 2 2" xfId="25551" xr:uid="{00000000-0005-0000-0000-0000B6630000}"/>
    <cellStyle name="Normal 3 3 2 2 2 4 3 5 3" xfId="25552" xr:uid="{00000000-0005-0000-0000-0000B7630000}"/>
    <cellStyle name="Normal 3 3 2 2 2 4 3 6" xfId="25553" xr:uid="{00000000-0005-0000-0000-0000B8630000}"/>
    <cellStyle name="Normal 3 3 2 2 2 4 3 6 2" xfId="25554" xr:uid="{00000000-0005-0000-0000-0000B9630000}"/>
    <cellStyle name="Normal 3 3 2 2 2 4 3 7" xfId="25555" xr:uid="{00000000-0005-0000-0000-0000BA630000}"/>
    <cellStyle name="Normal 3 3 2 2 2 4 3 7 2" xfId="25556" xr:uid="{00000000-0005-0000-0000-0000BB630000}"/>
    <cellStyle name="Normal 3 3 2 2 2 4 3 8" xfId="25557" xr:uid="{00000000-0005-0000-0000-0000BC630000}"/>
    <cellStyle name="Normal 3 3 2 2 2 4 4" xfId="25558" xr:uid="{00000000-0005-0000-0000-0000BD630000}"/>
    <cellStyle name="Normal 3 3 2 2 2 4 4 2" xfId="25559" xr:uid="{00000000-0005-0000-0000-0000BE630000}"/>
    <cellStyle name="Normal 3 3 2 2 2 4 4 2 2" xfId="25560" xr:uid="{00000000-0005-0000-0000-0000BF630000}"/>
    <cellStyle name="Normal 3 3 2 2 2 4 4 2 2 2" xfId="25561" xr:uid="{00000000-0005-0000-0000-0000C0630000}"/>
    <cellStyle name="Normal 3 3 2 2 2 4 4 2 2 2 2" xfId="25562" xr:uid="{00000000-0005-0000-0000-0000C1630000}"/>
    <cellStyle name="Normal 3 3 2 2 2 4 4 2 2 3" xfId="25563" xr:uid="{00000000-0005-0000-0000-0000C2630000}"/>
    <cellStyle name="Normal 3 3 2 2 2 4 4 2 3" xfId="25564" xr:uid="{00000000-0005-0000-0000-0000C3630000}"/>
    <cellStyle name="Normal 3 3 2 2 2 4 4 2 3 2" xfId="25565" xr:uid="{00000000-0005-0000-0000-0000C4630000}"/>
    <cellStyle name="Normal 3 3 2 2 2 4 4 2 4" xfId="25566" xr:uid="{00000000-0005-0000-0000-0000C5630000}"/>
    <cellStyle name="Normal 3 3 2 2 2 4 4 3" xfId="25567" xr:uid="{00000000-0005-0000-0000-0000C6630000}"/>
    <cellStyle name="Normal 3 3 2 2 2 4 4 3 2" xfId="25568" xr:uid="{00000000-0005-0000-0000-0000C7630000}"/>
    <cellStyle name="Normal 3 3 2 2 2 4 4 3 2 2" xfId="25569" xr:uid="{00000000-0005-0000-0000-0000C8630000}"/>
    <cellStyle name="Normal 3 3 2 2 2 4 4 3 3" xfId="25570" xr:uid="{00000000-0005-0000-0000-0000C9630000}"/>
    <cellStyle name="Normal 3 3 2 2 2 4 4 4" xfId="25571" xr:uid="{00000000-0005-0000-0000-0000CA630000}"/>
    <cellStyle name="Normal 3 3 2 2 2 4 4 4 2" xfId="25572" xr:uid="{00000000-0005-0000-0000-0000CB630000}"/>
    <cellStyle name="Normal 3 3 2 2 2 4 4 5" xfId="25573" xr:uid="{00000000-0005-0000-0000-0000CC630000}"/>
    <cellStyle name="Normal 3 3 2 2 2 4 5" xfId="25574" xr:uid="{00000000-0005-0000-0000-0000CD630000}"/>
    <cellStyle name="Normal 3 3 2 2 2 4 5 2" xfId="25575" xr:uid="{00000000-0005-0000-0000-0000CE630000}"/>
    <cellStyle name="Normal 3 3 2 2 2 4 5 2 2" xfId="25576" xr:uid="{00000000-0005-0000-0000-0000CF630000}"/>
    <cellStyle name="Normal 3 3 2 2 2 4 5 2 2 2" xfId="25577" xr:uid="{00000000-0005-0000-0000-0000D0630000}"/>
    <cellStyle name="Normal 3 3 2 2 2 4 5 2 3" xfId="25578" xr:uid="{00000000-0005-0000-0000-0000D1630000}"/>
    <cellStyle name="Normal 3 3 2 2 2 4 5 3" xfId="25579" xr:uid="{00000000-0005-0000-0000-0000D2630000}"/>
    <cellStyle name="Normal 3 3 2 2 2 4 5 3 2" xfId="25580" xr:uid="{00000000-0005-0000-0000-0000D3630000}"/>
    <cellStyle name="Normal 3 3 2 2 2 4 5 4" xfId="25581" xr:uid="{00000000-0005-0000-0000-0000D4630000}"/>
    <cellStyle name="Normal 3 3 2 2 2 4 6" xfId="25582" xr:uid="{00000000-0005-0000-0000-0000D5630000}"/>
    <cellStyle name="Normal 3 3 2 2 2 4 6 2" xfId="25583" xr:uid="{00000000-0005-0000-0000-0000D6630000}"/>
    <cellStyle name="Normal 3 3 2 2 2 4 6 2 2" xfId="25584" xr:uid="{00000000-0005-0000-0000-0000D7630000}"/>
    <cellStyle name="Normal 3 3 2 2 2 4 6 2 2 2" xfId="25585" xr:uid="{00000000-0005-0000-0000-0000D8630000}"/>
    <cellStyle name="Normal 3 3 2 2 2 4 6 2 3" xfId="25586" xr:uid="{00000000-0005-0000-0000-0000D9630000}"/>
    <cellStyle name="Normal 3 3 2 2 2 4 6 3" xfId="25587" xr:uid="{00000000-0005-0000-0000-0000DA630000}"/>
    <cellStyle name="Normal 3 3 2 2 2 4 6 3 2" xfId="25588" xr:uid="{00000000-0005-0000-0000-0000DB630000}"/>
    <cellStyle name="Normal 3 3 2 2 2 4 6 4" xfId="25589" xr:uid="{00000000-0005-0000-0000-0000DC630000}"/>
    <cellStyle name="Normal 3 3 2 2 2 4 7" xfId="25590" xr:uid="{00000000-0005-0000-0000-0000DD630000}"/>
    <cellStyle name="Normal 3 3 2 2 2 4 7 2" xfId="25591" xr:uid="{00000000-0005-0000-0000-0000DE630000}"/>
    <cellStyle name="Normal 3 3 2 2 2 4 7 2 2" xfId="25592" xr:uid="{00000000-0005-0000-0000-0000DF630000}"/>
    <cellStyle name="Normal 3 3 2 2 2 4 7 3" xfId="25593" xr:uid="{00000000-0005-0000-0000-0000E0630000}"/>
    <cellStyle name="Normal 3 3 2 2 2 4 8" xfId="25594" xr:uid="{00000000-0005-0000-0000-0000E1630000}"/>
    <cellStyle name="Normal 3 3 2 2 2 4 8 2" xfId="25595" xr:uid="{00000000-0005-0000-0000-0000E2630000}"/>
    <cellStyle name="Normal 3 3 2 2 2 4 9" xfId="25596" xr:uid="{00000000-0005-0000-0000-0000E3630000}"/>
    <cellStyle name="Normal 3 3 2 2 2 4 9 2" xfId="25597" xr:uid="{00000000-0005-0000-0000-0000E4630000}"/>
    <cellStyle name="Normal 3 3 2 2 2 5" xfId="25598" xr:uid="{00000000-0005-0000-0000-0000E5630000}"/>
    <cellStyle name="Normal 3 3 2 2 2 5 2" xfId="25599" xr:uid="{00000000-0005-0000-0000-0000E6630000}"/>
    <cellStyle name="Normal 3 3 2 2 2 5 2 2" xfId="25600" xr:uid="{00000000-0005-0000-0000-0000E7630000}"/>
    <cellStyle name="Normal 3 3 2 2 2 5 2 2 2" xfId="25601" xr:uid="{00000000-0005-0000-0000-0000E8630000}"/>
    <cellStyle name="Normal 3 3 2 2 2 5 2 2 2 2" xfId="25602" xr:uid="{00000000-0005-0000-0000-0000E9630000}"/>
    <cellStyle name="Normal 3 3 2 2 2 5 2 2 2 2 2" xfId="25603" xr:uid="{00000000-0005-0000-0000-0000EA630000}"/>
    <cellStyle name="Normal 3 3 2 2 2 5 2 2 2 2 2 2" xfId="25604" xr:uid="{00000000-0005-0000-0000-0000EB630000}"/>
    <cellStyle name="Normal 3 3 2 2 2 5 2 2 2 2 3" xfId="25605" xr:uid="{00000000-0005-0000-0000-0000EC630000}"/>
    <cellStyle name="Normal 3 3 2 2 2 5 2 2 2 3" xfId="25606" xr:uid="{00000000-0005-0000-0000-0000ED630000}"/>
    <cellStyle name="Normal 3 3 2 2 2 5 2 2 2 3 2" xfId="25607" xr:uid="{00000000-0005-0000-0000-0000EE630000}"/>
    <cellStyle name="Normal 3 3 2 2 2 5 2 2 2 4" xfId="25608" xr:uid="{00000000-0005-0000-0000-0000EF630000}"/>
    <cellStyle name="Normal 3 3 2 2 2 5 2 2 3" xfId="25609" xr:uid="{00000000-0005-0000-0000-0000F0630000}"/>
    <cellStyle name="Normal 3 3 2 2 2 5 2 2 3 2" xfId="25610" xr:uid="{00000000-0005-0000-0000-0000F1630000}"/>
    <cellStyle name="Normal 3 3 2 2 2 5 2 2 3 2 2" xfId="25611" xr:uid="{00000000-0005-0000-0000-0000F2630000}"/>
    <cellStyle name="Normal 3 3 2 2 2 5 2 2 3 3" xfId="25612" xr:uid="{00000000-0005-0000-0000-0000F3630000}"/>
    <cellStyle name="Normal 3 3 2 2 2 5 2 2 4" xfId="25613" xr:uid="{00000000-0005-0000-0000-0000F4630000}"/>
    <cellStyle name="Normal 3 3 2 2 2 5 2 2 4 2" xfId="25614" xr:uid="{00000000-0005-0000-0000-0000F5630000}"/>
    <cellStyle name="Normal 3 3 2 2 2 5 2 2 5" xfId="25615" xr:uid="{00000000-0005-0000-0000-0000F6630000}"/>
    <cellStyle name="Normal 3 3 2 2 2 5 2 3" xfId="25616" xr:uid="{00000000-0005-0000-0000-0000F7630000}"/>
    <cellStyle name="Normal 3 3 2 2 2 5 2 3 2" xfId="25617" xr:uid="{00000000-0005-0000-0000-0000F8630000}"/>
    <cellStyle name="Normal 3 3 2 2 2 5 2 3 2 2" xfId="25618" xr:uid="{00000000-0005-0000-0000-0000F9630000}"/>
    <cellStyle name="Normal 3 3 2 2 2 5 2 3 2 2 2" xfId="25619" xr:uid="{00000000-0005-0000-0000-0000FA630000}"/>
    <cellStyle name="Normal 3 3 2 2 2 5 2 3 2 3" xfId="25620" xr:uid="{00000000-0005-0000-0000-0000FB630000}"/>
    <cellStyle name="Normal 3 3 2 2 2 5 2 3 3" xfId="25621" xr:uid="{00000000-0005-0000-0000-0000FC630000}"/>
    <cellStyle name="Normal 3 3 2 2 2 5 2 3 3 2" xfId="25622" xr:uid="{00000000-0005-0000-0000-0000FD630000}"/>
    <cellStyle name="Normal 3 3 2 2 2 5 2 3 4" xfId="25623" xr:uid="{00000000-0005-0000-0000-0000FE630000}"/>
    <cellStyle name="Normal 3 3 2 2 2 5 2 4" xfId="25624" xr:uid="{00000000-0005-0000-0000-0000FF630000}"/>
    <cellStyle name="Normal 3 3 2 2 2 5 2 4 2" xfId="25625" xr:uid="{00000000-0005-0000-0000-000000640000}"/>
    <cellStyle name="Normal 3 3 2 2 2 5 2 4 2 2" xfId="25626" xr:uid="{00000000-0005-0000-0000-000001640000}"/>
    <cellStyle name="Normal 3 3 2 2 2 5 2 4 2 2 2" xfId="25627" xr:uid="{00000000-0005-0000-0000-000002640000}"/>
    <cellStyle name="Normal 3 3 2 2 2 5 2 4 2 3" xfId="25628" xr:uid="{00000000-0005-0000-0000-000003640000}"/>
    <cellStyle name="Normal 3 3 2 2 2 5 2 4 3" xfId="25629" xr:uid="{00000000-0005-0000-0000-000004640000}"/>
    <cellStyle name="Normal 3 3 2 2 2 5 2 4 3 2" xfId="25630" xr:uid="{00000000-0005-0000-0000-000005640000}"/>
    <cellStyle name="Normal 3 3 2 2 2 5 2 4 4" xfId="25631" xr:uid="{00000000-0005-0000-0000-000006640000}"/>
    <cellStyle name="Normal 3 3 2 2 2 5 2 5" xfId="25632" xr:uid="{00000000-0005-0000-0000-000007640000}"/>
    <cellStyle name="Normal 3 3 2 2 2 5 2 5 2" xfId="25633" xr:uid="{00000000-0005-0000-0000-000008640000}"/>
    <cellStyle name="Normal 3 3 2 2 2 5 2 5 2 2" xfId="25634" xr:uid="{00000000-0005-0000-0000-000009640000}"/>
    <cellStyle name="Normal 3 3 2 2 2 5 2 5 3" xfId="25635" xr:uid="{00000000-0005-0000-0000-00000A640000}"/>
    <cellStyle name="Normal 3 3 2 2 2 5 2 6" xfId="25636" xr:uid="{00000000-0005-0000-0000-00000B640000}"/>
    <cellStyle name="Normal 3 3 2 2 2 5 2 6 2" xfId="25637" xr:uid="{00000000-0005-0000-0000-00000C640000}"/>
    <cellStyle name="Normal 3 3 2 2 2 5 2 7" xfId="25638" xr:uid="{00000000-0005-0000-0000-00000D640000}"/>
    <cellStyle name="Normal 3 3 2 2 2 5 2 7 2" xfId="25639" xr:uid="{00000000-0005-0000-0000-00000E640000}"/>
    <cellStyle name="Normal 3 3 2 2 2 5 2 8" xfId="25640" xr:uid="{00000000-0005-0000-0000-00000F640000}"/>
    <cellStyle name="Normal 3 3 2 2 2 5 3" xfId="25641" xr:uid="{00000000-0005-0000-0000-000010640000}"/>
    <cellStyle name="Normal 3 3 2 2 2 5 3 2" xfId="25642" xr:uid="{00000000-0005-0000-0000-000011640000}"/>
    <cellStyle name="Normal 3 3 2 2 2 5 3 2 2" xfId="25643" xr:uid="{00000000-0005-0000-0000-000012640000}"/>
    <cellStyle name="Normal 3 3 2 2 2 5 3 2 2 2" xfId="25644" xr:uid="{00000000-0005-0000-0000-000013640000}"/>
    <cellStyle name="Normal 3 3 2 2 2 5 3 2 2 2 2" xfId="25645" xr:uid="{00000000-0005-0000-0000-000014640000}"/>
    <cellStyle name="Normal 3 3 2 2 2 5 3 2 2 3" xfId="25646" xr:uid="{00000000-0005-0000-0000-000015640000}"/>
    <cellStyle name="Normal 3 3 2 2 2 5 3 2 3" xfId="25647" xr:uid="{00000000-0005-0000-0000-000016640000}"/>
    <cellStyle name="Normal 3 3 2 2 2 5 3 2 3 2" xfId="25648" xr:uid="{00000000-0005-0000-0000-000017640000}"/>
    <cellStyle name="Normal 3 3 2 2 2 5 3 2 4" xfId="25649" xr:uid="{00000000-0005-0000-0000-000018640000}"/>
    <cellStyle name="Normal 3 3 2 2 2 5 3 3" xfId="25650" xr:uid="{00000000-0005-0000-0000-000019640000}"/>
    <cellStyle name="Normal 3 3 2 2 2 5 3 3 2" xfId="25651" xr:uid="{00000000-0005-0000-0000-00001A640000}"/>
    <cellStyle name="Normal 3 3 2 2 2 5 3 3 2 2" xfId="25652" xr:uid="{00000000-0005-0000-0000-00001B640000}"/>
    <cellStyle name="Normal 3 3 2 2 2 5 3 3 3" xfId="25653" xr:uid="{00000000-0005-0000-0000-00001C640000}"/>
    <cellStyle name="Normal 3 3 2 2 2 5 3 4" xfId="25654" xr:uid="{00000000-0005-0000-0000-00001D640000}"/>
    <cellStyle name="Normal 3 3 2 2 2 5 3 4 2" xfId="25655" xr:uid="{00000000-0005-0000-0000-00001E640000}"/>
    <cellStyle name="Normal 3 3 2 2 2 5 3 5" xfId="25656" xr:uid="{00000000-0005-0000-0000-00001F640000}"/>
    <cellStyle name="Normal 3 3 2 2 2 5 4" xfId="25657" xr:uid="{00000000-0005-0000-0000-000020640000}"/>
    <cellStyle name="Normal 3 3 2 2 2 5 4 2" xfId="25658" xr:uid="{00000000-0005-0000-0000-000021640000}"/>
    <cellStyle name="Normal 3 3 2 2 2 5 4 2 2" xfId="25659" xr:uid="{00000000-0005-0000-0000-000022640000}"/>
    <cellStyle name="Normal 3 3 2 2 2 5 4 2 2 2" xfId="25660" xr:uid="{00000000-0005-0000-0000-000023640000}"/>
    <cellStyle name="Normal 3 3 2 2 2 5 4 2 3" xfId="25661" xr:uid="{00000000-0005-0000-0000-000024640000}"/>
    <cellStyle name="Normal 3 3 2 2 2 5 4 3" xfId="25662" xr:uid="{00000000-0005-0000-0000-000025640000}"/>
    <cellStyle name="Normal 3 3 2 2 2 5 4 3 2" xfId="25663" xr:uid="{00000000-0005-0000-0000-000026640000}"/>
    <cellStyle name="Normal 3 3 2 2 2 5 4 4" xfId="25664" xr:uid="{00000000-0005-0000-0000-000027640000}"/>
    <cellStyle name="Normal 3 3 2 2 2 5 5" xfId="25665" xr:uid="{00000000-0005-0000-0000-000028640000}"/>
    <cellStyle name="Normal 3 3 2 2 2 5 5 2" xfId="25666" xr:uid="{00000000-0005-0000-0000-000029640000}"/>
    <cellStyle name="Normal 3 3 2 2 2 5 5 2 2" xfId="25667" xr:uid="{00000000-0005-0000-0000-00002A640000}"/>
    <cellStyle name="Normal 3 3 2 2 2 5 5 2 2 2" xfId="25668" xr:uid="{00000000-0005-0000-0000-00002B640000}"/>
    <cellStyle name="Normal 3 3 2 2 2 5 5 2 3" xfId="25669" xr:uid="{00000000-0005-0000-0000-00002C640000}"/>
    <cellStyle name="Normal 3 3 2 2 2 5 5 3" xfId="25670" xr:uid="{00000000-0005-0000-0000-00002D640000}"/>
    <cellStyle name="Normal 3 3 2 2 2 5 5 3 2" xfId="25671" xr:uid="{00000000-0005-0000-0000-00002E640000}"/>
    <cellStyle name="Normal 3 3 2 2 2 5 5 4" xfId="25672" xr:uid="{00000000-0005-0000-0000-00002F640000}"/>
    <cellStyle name="Normal 3 3 2 2 2 5 6" xfId="25673" xr:uid="{00000000-0005-0000-0000-000030640000}"/>
    <cellStyle name="Normal 3 3 2 2 2 5 6 2" xfId="25674" xr:uid="{00000000-0005-0000-0000-000031640000}"/>
    <cellStyle name="Normal 3 3 2 2 2 5 6 2 2" xfId="25675" xr:uid="{00000000-0005-0000-0000-000032640000}"/>
    <cellStyle name="Normal 3 3 2 2 2 5 6 3" xfId="25676" xr:uid="{00000000-0005-0000-0000-000033640000}"/>
    <cellStyle name="Normal 3 3 2 2 2 5 7" xfId="25677" xr:uid="{00000000-0005-0000-0000-000034640000}"/>
    <cellStyle name="Normal 3 3 2 2 2 5 7 2" xfId="25678" xr:uid="{00000000-0005-0000-0000-000035640000}"/>
    <cellStyle name="Normal 3 3 2 2 2 5 8" xfId="25679" xr:uid="{00000000-0005-0000-0000-000036640000}"/>
    <cellStyle name="Normal 3 3 2 2 2 5 8 2" xfId="25680" xr:uid="{00000000-0005-0000-0000-000037640000}"/>
    <cellStyle name="Normal 3 3 2 2 2 5 9" xfId="25681" xr:uid="{00000000-0005-0000-0000-000038640000}"/>
    <cellStyle name="Normal 3 3 2 2 2 6" xfId="25682" xr:uid="{00000000-0005-0000-0000-000039640000}"/>
    <cellStyle name="Normal 3 3 2 2 2 6 2" xfId="25683" xr:uid="{00000000-0005-0000-0000-00003A640000}"/>
    <cellStyle name="Normal 3 3 2 2 2 6 2 2" xfId="25684" xr:uid="{00000000-0005-0000-0000-00003B640000}"/>
    <cellStyle name="Normal 3 3 2 2 2 6 2 2 2" xfId="25685" xr:uid="{00000000-0005-0000-0000-00003C640000}"/>
    <cellStyle name="Normal 3 3 2 2 2 6 2 2 2 2" xfId="25686" xr:uid="{00000000-0005-0000-0000-00003D640000}"/>
    <cellStyle name="Normal 3 3 2 2 2 6 2 2 2 2 2" xfId="25687" xr:uid="{00000000-0005-0000-0000-00003E640000}"/>
    <cellStyle name="Normal 3 3 2 2 2 6 2 2 2 3" xfId="25688" xr:uid="{00000000-0005-0000-0000-00003F640000}"/>
    <cellStyle name="Normal 3 3 2 2 2 6 2 2 3" xfId="25689" xr:uid="{00000000-0005-0000-0000-000040640000}"/>
    <cellStyle name="Normal 3 3 2 2 2 6 2 2 3 2" xfId="25690" xr:uid="{00000000-0005-0000-0000-000041640000}"/>
    <cellStyle name="Normal 3 3 2 2 2 6 2 2 4" xfId="25691" xr:uid="{00000000-0005-0000-0000-000042640000}"/>
    <cellStyle name="Normal 3 3 2 2 2 6 2 3" xfId="25692" xr:uid="{00000000-0005-0000-0000-000043640000}"/>
    <cellStyle name="Normal 3 3 2 2 2 6 2 3 2" xfId="25693" xr:uid="{00000000-0005-0000-0000-000044640000}"/>
    <cellStyle name="Normal 3 3 2 2 2 6 2 3 2 2" xfId="25694" xr:uid="{00000000-0005-0000-0000-000045640000}"/>
    <cellStyle name="Normal 3 3 2 2 2 6 2 3 3" xfId="25695" xr:uid="{00000000-0005-0000-0000-000046640000}"/>
    <cellStyle name="Normal 3 3 2 2 2 6 2 4" xfId="25696" xr:uid="{00000000-0005-0000-0000-000047640000}"/>
    <cellStyle name="Normal 3 3 2 2 2 6 2 4 2" xfId="25697" xr:uid="{00000000-0005-0000-0000-000048640000}"/>
    <cellStyle name="Normal 3 3 2 2 2 6 2 5" xfId="25698" xr:uid="{00000000-0005-0000-0000-000049640000}"/>
    <cellStyle name="Normal 3 3 2 2 2 6 3" xfId="25699" xr:uid="{00000000-0005-0000-0000-00004A640000}"/>
    <cellStyle name="Normal 3 3 2 2 2 6 3 2" xfId="25700" xr:uid="{00000000-0005-0000-0000-00004B640000}"/>
    <cellStyle name="Normal 3 3 2 2 2 6 3 2 2" xfId="25701" xr:uid="{00000000-0005-0000-0000-00004C640000}"/>
    <cellStyle name="Normal 3 3 2 2 2 6 3 2 2 2" xfId="25702" xr:uid="{00000000-0005-0000-0000-00004D640000}"/>
    <cellStyle name="Normal 3 3 2 2 2 6 3 2 3" xfId="25703" xr:uid="{00000000-0005-0000-0000-00004E640000}"/>
    <cellStyle name="Normal 3 3 2 2 2 6 3 3" xfId="25704" xr:uid="{00000000-0005-0000-0000-00004F640000}"/>
    <cellStyle name="Normal 3 3 2 2 2 6 3 3 2" xfId="25705" xr:uid="{00000000-0005-0000-0000-000050640000}"/>
    <cellStyle name="Normal 3 3 2 2 2 6 3 4" xfId="25706" xr:uid="{00000000-0005-0000-0000-000051640000}"/>
    <cellStyle name="Normal 3 3 2 2 2 6 4" xfId="25707" xr:uid="{00000000-0005-0000-0000-000052640000}"/>
    <cellStyle name="Normal 3 3 2 2 2 6 4 2" xfId="25708" xr:uid="{00000000-0005-0000-0000-000053640000}"/>
    <cellStyle name="Normal 3 3 2 2 2 6 4 2 2" xfId="25709" xr:uid="{00000000-0005-0000-0000-000054640000}"/>
    <cellStyle name="Normal 3 3 2 2 2 6 4 2 2 2" xfId="25710" xr:uid="{00000000-0005-0000-0000-000055640000}"/>
    <cellStyle name="Normal 3 3 2 2 2 6 4 2 3" xfId="25711" xr:uid="{00000000-0005-0000-0000-000056640000}"/>
    <cellStyle name="Normal 3 3 2 2 2 6 4 3" xfId="25712" xr:uid="{00000000-0005-0000-0000-000057640000}"/>
    <cellStyle name="Normal 3 3 2 2 2 6 4 3 2" xfId="25713" xr:uid="{00000000-0005-0000-0000-000058640000}"/>
    <cellStyle name="Normal 3 3 2 2 2 6 4 4" xfId="25714" xr:uid="{00000000-0005-0000-0000-000059640000}"/>
    <cellStyle name="Normal 3 3 2 2 2 6 5" xfId="25715" xr:uid="{00000000-0005-0000-0000-00005A640000}"/>
    <cellStyle name="Normal 3 3 2 2 2 6 5 2" xfId="25716" xr:uid="{00000000-0005-0000-0000-00005B640000}"/>
    <cellStyle name="Normal 3 3 2 2 2 6 5 2 2" xfId="25717" xr:uid="{00000000-0005-0000-0000-00005C640000}"/>
    <cellStyle name="Normal 3 3 2 2 2 6 5 3" xfId="25718" xr:uid="{00000000-0005-0000-0000-00005D640000}"/>
    <cellStyle name="Normal 3 3 2 2 2 6 6" xfId="25719" xr:uid="{00000000-0005-0000-0000-00005E640000}"/>
    <cellStyle name="Normal 3 3 2 2 2 6 6 2" xfId="25720" xr:uid="{00000000-0005-0000-0000-00005F640000}"/>
    <cellStyle name="Normal 3 3 2 2 2 6 7" xfId="25721" xr:uid="{00000000-0005-0000-0000-000060640000}"/>
    <cellStyle name="Normal 3 3 2 2 2 6 7 2" xfId="25722" xr:uid="{00000000-0005-0000-0000-000061640000}"/>
    <cellStyle name="Normal 3 3 2 2 2 6 8" xfId="25723" xr:uid="{00000000-0005-0000-0000-000062640000}"/>
    <cellStyle name="Normal 3 3 2 2 2 7" xfId="25724" xr:uid="{00000000-0005-0000-0000-000063640000}"/>
    <cellStyle name="Normal 3 3 2 2 2 7 2" xfId="25725" xr:uid="{00000000-0005-0000-0000-000064640000}"/>
    <cellStyle name="Normal 3 3 2 2 2 7 2 2" xfId="25726" xr:uid="{00000000-0005-0000-0000-000065640000}"/>
    <cellStyle name="Normal 3 3 2 2 2 7 2 2 2" xfId="25727" xr:uid="{00000000-0005-0000-0000-000066640000}"/>
    <cellStyle name="Normal 3 3 2 2 2 7 2 2 2 2" xfId="25728" xr:uid="{00000000-0005-0000-0000-000067640000}"/>
    <cellStyle name="Normal 3 3 2 2 2 7 2 2 2 2 2" xfId="25729" xr:uid="{00000000-0005-0000-0000-000068640000}"/>
    <cellStyle name="Normal 3 3 2 2 2 7 2 2 2 3" xfId="25730" xr:uid="{00000000-0005-0000-0000-000069640000}"/>
    <cellStyle name="Normal 3 3 2 2 2 7 2 2 3" xfId="25731" xr:uid="{00000000-0005-0000-0000-00006A640000}"/>
    <cellStyle name="Normal 3 3 2 2 2 7 2 2 3 2" xfId="25732" xr:uid="{00000000-0005-0000-0000-00006B640000}"/>
    <cellStyle name="Normal 3 3 2 2 2 7 2 2 4" xfId="25733" xr:uid="{00000000-0005-0000-0000-00006C640000}"/>
    <cellStyle name="Normal 3 3 2 2 2 7 2 3" xfId="25734" xr:uid="{00000000-0005-0000-0000-00006D640000}"/>
    <cellStyle name="Normal 3 3 2 2 2 7 2 3 2" xfId="25735" xr:uid="{00000000-0005-0000-0000-00006E640000}"/>
    <cellStyle name="Normal 3 3 2 2 2 7 2 3 2 2" xfId="25736" xr:uid="{00000000-0005-0000-0000-00006F640000}"/>
    <cellStyle name="Normal 3 3 2 2 2 7 2 3 3" xfId="25737" xr:uid="{00000000-0005-0000-0000-000070640000}"/>
    <cellStyle name="Normal 3 3 2 2 2 7 2 4" xfId="25738" xr:uid="{00000000-0005-0000-0000-000071640000}"/>
    <cellStyle name="Normal 3 3 2 2 2 7 2 4 2" xfId="25739" xr:uid="{00000000-0005-0000-0000-000072640000}"/>
    <cellStyle name="Normal 3 3 2 2 2 7 2 5" xfId="25740" xr:uid="{00000000-0005-0000-0000-000073640000}"/>
    <cellStyle name="Normal 3 3 2 2 2 7 3" xfId="25741" xr:uid="{00000000-0005-0000-0000-000074640000}"/>
    <cellStyle name="Normal 3 3 2 2 2 7 3 2" xfId="25742" xr:uid="{00000000-0005-0000-0000-000075640000}"/>
    <cellStyle name="Normal 3 3 2 2 2 7 3 2 2" xfId="25743" xr:uid="{00000000-0005-0000-0000-000076640000}"/>
    <cellStyle name="Normal 3 3 2 2 2 7 3 2 2 2" xfId="25744" xr:uid="{00000000-0005-0000-0000-000077640000}"/>
    <cellStyle name="Normal 3 3 2 2 2 7 3 2 3" xfId="25745" xr:uid="{00000000-0005-0000-0000-000078640000}"/>
    <cellStyle name="Normal 3 3 2 2 2 7 3 3" xfId="25746" xr:uid="{00000000-0005-0000-0000-000079640000}"/>
    <cellStyle name="Normal 3 3 2 2 2 7 3 3 2" xfId="25747" xr:uid="{00000000-0005-0000-0000-00007A640000}"/>
    <cellStyle name="Normal 3 3 2 2 2 7 3 4" xfId="25748" xr:uid="{00000000-0005-0000-0000-00007B640000}"/>
    <cellStyle name="Normal 3 3 2 2 2 7 4" xfId="25749" xr:uid="{00000000-0005-0000-0000-00007C640000}"/>
    <cellStyle name="Normal 3 3 2 2 2 7 4 2" xfId="25750" xr:uid="{00000000-0005-0000-0000-00007D640000}"/>
    <cellStyle name="Normal 3 3 2 2 2 7 4 2 2" xfId="25751" xr:uid="{00000000-0005-0000-0000-00007E640000}"/>
    <cellStyle name="Normal 3 3 2 2 2 7 4 3" xfId="25752" xr:uid="{00000000-0005-0000-0000-00007F640000}"/>
    <cellStyle name="Normal 3 3 2 2 2 7 5" xfId="25753" xr:uid="{00000000-0005-0000-0000-000080640000}"/>
    <cellStyle name="Normal 3 3 2 2 2 7 5 2" xfId="25754" xr:uid="{00000000-0005-0000-0000-000081640000}"/>
    <cellStyle name="Normal 3 3 2 2 2 7 6" xfId="25755" xr:uid="{00000000-0005-0000-0000-000082640000}"/>
    <cellStyle name="Normal 3 3 2 2 2 8" xfId="25756" xr:uid="{00000000-0005-0000-0000-000083640000}"/>
    <cellStyle name="Normal 3 3 2 2 2 8 2" xfId="25757" xr:uid="{00000000-0005-0000-0000-000084640000}"/>
    <cellStyle name="Normal 3 3 2 2 2 8 2 2" xfId="25758" xr:uid="{00000000-0005-0000-0000-000085640000}"/>
    <cellStyle name="Normal 3 3 2 2 2 8 2 2 2" xfId="25759" xr:uid="{00000000-0005-0000-0000-000086640000}"/>
    <cellStyle name="Normal 3 3 2 2 2 8 2 2 2 2" xfId="25760" xr:uid="{00000000-0005-0000-0000-000087640000}"/>
    <cellStyle name="Normal 3 3 2 2 2 8 2 2 2 2 2" xfId="25761" xr:uid="{00000000-0005-0000-0000-000088640000}"/>
    <cellStyle name="Normal 3 3 2 2 2 8 2 2 2 3" xfId="25762" xr:uid="{00000000-0005-0000-0000-000089640000}"/>
    <cellStyle name="Normal 3 3 2 2 2 8 2 2 3" xfId="25763" xr:uid="{00000000-0005-0000-0000-00008A640000}"/>
    <cellStyle name="Normal 3 3 2 2 2 8 2 2 3 2" xfId="25764" xr:uid="{00000000-0005-0000-0000-00008B640000}"/>
    <cellStyle name="Normal 3 3 2 2 2 8 2 2 4" xfId="25765" xr:uid="{00000000-0005-0000-0000-00008C640000}"/>
    <cellStyle name="Normal 3 3 2 2 2 8 2 3" xfId="25766" xr:uid="{00000000-0005-0000-0000-00008D640000}"/>
    <cellStyle name="Normal 3 3 2 2 2 8 2 3 2" xfId="25767" xr:uid="{00000000-0005-0000-0000-00008E640000}"/>
    <cellStyle name="Normal 3 3 2 2 2 8 2 3 2 2" xfId="25768" xr:uid="{00000000-0005-0000-0000-00008F640000}"/>
    <cellStyle name="Normal 3 3 2 2 2 8 2 3 3" xfId="25769" xr:uid="{00000000-0005-0000-0000-000090640000}"/>
    <cellStyle name="Normal 3 3 2 2 2 8 2 4" xfId="25770" xr:uid="{00000000-0005-0000-0000-000091640000}"/>
    <cellStyle name="Normal 3 3 2 2 2 8 2 4 2" xfId="25771" xr:uid="{00000000-0005-0000-0000-000092640000}"/>
    <cellStyle name="Normal 3 3 2 2 2 8 2 5" xfId="25772" xr:uid="{00000000-0005-0000-0000-000093640000}"/>
    <cellStyle name="Normal 3 3 2 2 2 8 3" xfId="25773" xr:uid="{00000000-0005-0000-0000-000094640000}"/>
    <cellStyle name="Normal 3 3 2 2 2 8 3 2" xfId="25774" xr:uid="{00000000-0005-0000-0000-000095640000}"/>
    <cellStyle name="Normal 3 3 2 2 2 8 3 2 2" xfId="25775" xr:uid="{00000000-0005-0000-0000-000096640000}"/>
    <cellStyle name="Normal 3 3 2 2 2 8 3 2 2 2" xfId="25776" xr:uid="{00000000-0005-0000-0000-000097640000}"/>
    <cellStyle name="Normal 3 3 2 2 2 8 3 2 3" xfId="25777" xr:uid="{00000000-0005-0000-0000-000098640000}"/>
    <cellStyle name="Normal 3 3 2 2 2 8 3 3" xfId="25778" xr:uid="{00000000-0005-0000-0000-000099640000}"/>
    <cellStyle name="Normal 3 3 2 2 2 8 3 3 2" xfId="25779" xr:uid="{00000000-0005-0000-0000-00009A640000}"/>
    <cellStyle name="Normal 3 3 2 2 2 8 3 4" xfId="25780" xr:uid="{00000000-0005-0000-0000-00009B640000}"/>
    <cellStyle name="Normal 3 3 2 2 2 8 4" xfId="25781" xr:uid="{00000000-0005-0000-0000-00009C640000}"/>
    <cellStyle name="Normal 3 3 2 2 2 8 4 2" xfId="25782" xr:uid="{00000000-0005-0000-0000-00009D640000}"/>
    <cellStyle name="Normal 3 3 2 2 2 8 4 2 2" xfId="25783" xr:uid="{00000000-0005-0000-0000-00009E640000}"/>
    <cellStyle name="Normal 3 3 2 2 2 8 4 3" xfId="25784" xr:uid="{00000000-0005-0000-0000-00009F640000}"/>
    <cellStyle name="Normal 3 3 2 2 2 8 5" xfId="25785" xr:uid="{00000000-0005-0000-0000-0000A0640000}"/>
    <cellStyle name="Normal 3 3 2 2 2 8 5 2" xfId="25786" xr:uid="{00000000-0005-0000-0000-0000A1640000}"/>
    <cellStyle name="Normal 3 3 2 2 2 8 6" xfId="25787" xr:uid="{00000000-0005-0000-0000-0000A2640000}"/>
    <cellStyle name="Normal 3 3 2 2 2 9" xfId="25788" xr:uid="{00000000-0005-0000-0000-0000A3640000}"/>
    <cellStyle name="Normal 3 3 2 2 2 9 2" xfId="25789" xr:uid="{00000000-0005-0000-0000-0000A4640000}"/>
    <cellStyle name="Normal 3 3 2 2 2 9 2 2" xfId="25790" xr:uid="{00000000-0005-0000-0000-0000A5640000}"/>
    <cellStyle name="Normal 3 3 2 2 2 9 2 2 2" xfId="25791" xr:uid="{00000000-0005-0000-0000-0000A6640000}"/>
    <cellStyle name="Normal 3 3 2 2 2 9 2 2 2 2" xfId="25792" xr:uid="{00000000-0005-0000-0000-0000A7640000}"/>
    <cellStyle name="Normal 3 3 2 2 2 9 2 2 3" xfId="25793" xr:uid="{00000000-0005-0000-0000-0000A8640000}"/>
    <cellStyle name="Normal 3 3 2 2 2 9 2 3" xfId="25794" xr:uid="{00000000-0005-0000-0000-0000A9640000}"/>
    <cellStyle name="Normal 3 3 2 2 2 9 2 3 2" xfId="25795" xr:uid="{00000000-0005-0000-0000-0000AA640000}"/>
    <cellStyle name="Normal 3 3 2 2 2 9 2 4" xfId="25796" xr:uid="{00000000-0005-0000-0000-0000AB640000}"/>
    <cellStyle name="Normal 3 3 2 2 2 9 3" xfId="25797" xr:uid="{00000000-0005-0000-0000-0000AC640000}"/>
    <cellStyle name="Normal 3 3 2 2 2 9 3 2" xfId="25798" xr:uid="{00000000-0005-0000-0000-0000AD640000}"/>
    <cellStyle name="Normal 3 3 2 2 2 9 3 2 2" xfId="25799" xr:uid="{00000000-0005-0000-0000-0000AE640000}"/>
    <cellStyle name="Normal 3 3 2 2 2 9 3 3" xfId="25800" xr:uid="{00000000-0005-0000-0000-0000AF640000}"/>
    <cellStyle name="Normal 3 3 2 2 2 9 4" xfId="25801" xr:uid="{00000000-0005-0000-0000-0000B0640000}"/>
    <cellStyle name="Normal 3 3 2 2 2 9 4 2" xfId="25802" xr:uid="{00000000-0005-0000-0000-0000B1640000}"/>
    <cellStyle name="Normal 3 3 2 2 2 9 5" xfId="25803" xr:uid="{00000000-0005-0000-0000-0000B2640000}"/>
    <cellStyle name="Normal 3 3 2 2 2_T-straight with PEDs adjustor" xfId="25804" xr:uid="{00000000-0005-0000-0000-0000B3640000}"/>
    <cellStyle name="Normal 3 3 2 2 3" xfId="25805" xr:uid="{00000000-0005-0000-0000-0000B4640000}"/>
    <cellStyle name="Normal 3 3 2 2 3 10" xfId="25806" xr:uid="{00000000-0005-0000-0000-0000B5640000}"/>
    <cellStyle name="Normal 3 3 2 2 3 11" xfId="25807" xr:uid="{00000000-0005-0000-0000-0000B6640000}"/>
    <cellStyle name="Normal 3 3 2 2 3 2" xfId="25808" xr:uid="{00000000-0005-0000-0000-0000B7640000}"/>
    <cellStyle name="Normal 3 3 2 2 3 2 10" xfId="25809" xr:uid="{00000000-0005-0000-0000-0000B8640000}"/>
    <cellStyle name="Normal 3 3 2 2 3 2 2" xfId="25810" xr:uid="{00000000-0005-0000-0000-0000B9640000}"/>
    <cellStyle name="Normal 3 3 2 2 3 2 2 2" xfId="25811" xr:uid="{00000000-0005-0000-0000-0000BA640000}"/>
    <cellStyle name="Normal 3 3 2 2 3 2 2 2 2" xfId="25812" xr:uid="{00000000-0005-0000-0000-0000BB640000}"/>
    <cellStyle name="Normal 3 3 2 2 3 2 2 2 2 2" xfId="25813" xr:uid="{00000000-0005-0000-0000-0000BC640000}"/>
    <cellStyle name="Normal 3 3 2 2 3 2 2 2 2 2 2" xfId="25814" xr:uid="{00000000-0005-0000-0000-0000BD640000}"/>
    <cellStyle name="Normal 3 3 2 2 3 2 2 2 2 2 2 2" xfId="25815" xr:uid="{00000000-0005-0000-0000-0000BE640000}"/>
    <cellStyle name="Normal 3 3 2 2 3 2 2 2 2 2 3" xfId="25816" xr:uid="{00000000-0005-0000-0000-0000BF640000}"/>
    <cellStyle name="Normal 3 3 2 2 3 2 2 2 2 3" xfId="25817" xr:uid="{00000000-0005-0000-0000-0000C0640000}"/>
    <cellStyle name="Normal 3 3 2 2 3 2 2 2 2 3 2" xfId="25818" xr:uid="{00000000-0005-0000-0000-0000C1640000}"/>
    <cellStyle name="Normal 3 3 2 2 3 2 2 2 2 4" xfId="25819" xr:uid="{00000000-0005-0000-0000-0000C2640000}"/>
    <cellStyle name="Normal 3 3 2 2 3 2 2 2 3" xfId="25820" xr:uid="{00000000-0005-0000-0000-0000C3640000}"/>
    <cellStyle name="Normal 3 3 2 2 3 2 2 2 3 2" xfId="25821" xr:uid="{00000000-0005-0000-0000-0000C4640000}"/>
    <cellStyle name="Normal 3 3 2 2 3 2 2 2 3 2 2" xfId="25822" xr:uid="{00000000-0005-0000-0000-0000C5640000}"/>
    <cellStyle name="Normal 3 3 2 2 3 2 2 2 3 3" xfId="25823" xr:uid="{00000000-0005-0000-0000-0000C6640000}"/>
    <cellStyle name="Normal 3 3 2 2 3 2 2 2 4" xfId="25824" xr:uid="{00000000-0005-0000-0000-0000C7640000}"/>
    <cellStyle name="Normal 3 3 2 2 3 2 2 2 4 2" xfId="25825" xr:uid="{00000000-0005-0000-0000-0000C8640000}"/>
    <cellStyle name="Normal 3 3 2 2 3 2 2 2 5" xfId="25826" xr:uid="{00000000-0005-0000-0000-0000C9640000}"/>
    <cellStyle name="Normal 3 3 2 2 3 2 2 3" xfId="25827" xr:uid="{00000000-0005-0000-0000-0000CA640000}"/>
    <cellStyle name="Normal 3 3 2 2 3 2 2 3 2" xfId="25828" xr:uid="{00000000-0005-0000-0000-0000CB640000}"/>
    <cellStyle name="Normal 3 3 2 2 3 2 2 3 2 2" xfId="25829" xr:uid="{00000000-0005-0000-0000-0000CC640000}"/>
    <cellStyle name="Normal 3 3 2 2 3 2 2 3 2 2 2" xfId="25830" xr:uid="{00000000-0005-0000-0000-0000CD640000}"/>
    <cellStyle name="Normal 3 3 2 2 3 2 2 3 2 3" xfId="25831" xr:uid="{00000000-0005-0000-0000-0000CE640000}"/>
    <cellStyle name="Normal 3 3 2 2 3 2 2 3 3" xfId="25832" xr:uid="{00000000-0005-0000-0000-0000CF640000}"/>
    <cellStyle name="Normal 3 3 2 2 3 2 2 3 3 2" xfId="25833" xr:uid="{00000000-0005-0000-0000-0000D0640000}"/>
    <cellStyle name="Normal 3 3 2 2 3 2 2 3 4" xfId="25834" xr:uid="{00000000-0005-0000-0000-0000D1640000}"/>
    <cellStyle name="Normal 3 3 2 2 3 2 2 4" xfId="25835" xr:uid="{00000000-0005-0000-0000-0000D2640000}"/>
    <cellStyle name="Normal 3 3 2 2 3 2 2 4 2" xfId="25836" xr:uid="{00000000-0005-0000-0000-0000D3640000}"/>
    <cellStyle name="Normal 3 3 2 2 3 2 2 4 2 2" xfId="25837" xr:uid="{00000000-0005-0000-0000-0000D4640000}"/>
    <cellStyle name="Normal 3 3 2 2 3 2 2 4 2 2 2" xfId="25838" xr:uid="{00000000-0005-0000-0000-0000D5640000}"/>
    <cellStyle name="Normal 3 3 2 2 3 2 2 4 2 3" xfId="25839" xr:uid="{00000000-0005-0000-0000-0000D6640000}"/>
    <cellStyle name="Normal 3 3 2 2 3 2 2 4 3" xfId="25840" xr:uid="{00000000-0005-0000-0000-0000D7640000}"/>
    <cellStyle name="Normal 3 3 2 2 3 2 2 4 3 2" xfId="25841" xr:uid="{00000000-0005-0000-0000-0000D8640000}"/>
    <cellStyle name="Normal 3 3 2 2 3 2 2 4 4" xfId="25842" xr:uid="{00000000-0005-0000-0000-0000D9640000}"/>
    <cellStyle name="Normal 3 3 2 2 3 2 2 5" xfId="25843" xr:uid="{00000000-0005-0000-0000-0000DA640000}"/>
    <cellStyle name="Normal 3 3 2 2 3 2 2 5 2" xfId="25844" xr:uid="{00000000-0005-0000-0000-0000DB640000}"/>
    <cellStyle name="Normal 3 3 2 2 3 2 2 5 2 2" xfId="25845" xr:uid="{00000000-0005-0000-0000-0000DC640000}"/>
    <cellStyle name="Normal 3 3 2 2 3 2 2 5 3" xfId="25846" xr:uid="{00000000-0005-0000-0000-0000DD640000}"/>
    <cellStyle name="Normal 3 3 2 2 3 2 2 6" xfId="25847" xr:uid="{00000000-0005-0000-0000-0000DE640000}"/>
    <cellStyle name="Normal 3 3 2 2 3 2 2 6 2" xfId="25848" xr:uid="{00000000-0005-0000-0000-0000DF640000}"/>
    <cellStyle name="Normal 3 3 2 2 3 2 2 7" xfId="25849" xr:uid="{00000000-0005-0000-0000-0000E0640000}"/>
    <cellStyle name="Normal 3 3 2 2 3 2 2 7 2" xfId="25850" xr:uid="{00000000-0005-0000-0000-0000E1640000}"/>
    <cellStyle name="Normal 3 3 2 2 3 2 2 8" xfId="25851" xr:uid="{00000000-0005-0000-0000-0000E2640000}"/>
    <cellStyle name="Normal 3 3 2 2 3 2 3" xfId="25852" xr:uid="{00000000-0005-0000-0000-0000E3640000}"/>
    <cellStyle name="Normal 3 3 2 2 3 2 3 2" xfId="25853" xr:uid="{00000000-0005-0000-0000-0000E4640000}"/>
    <cellStyle name="Normal 3 3 2 2 3 2 3 2 2" xfId="25854" xr:uid="{00000000-0005-0000-0000-0000E5640000}"/>
    <cellStyle name="Normal 3 3 2 2 3 2 3 2 2 2" xfId="25855" xr:uid="{00000000-0005-0000-0000-0000E6640000}"/>
    <cellStyle name="Normal 3 3 2 2 3 2 3 2 2 2 2" xfId="25856" xr:uid="{00000000-0005-0000-0000-0000E7640000}"/>
    <cellStyle name="Normal 3 3 2 2 3 2 3 2 2 3" xfId="25857" xr:uid="{00000000-0005-0000-0000-0000E8640000}"/>
    <cellStyle name="Normal 3 3 2 2 3 2 3 2 3" xfId="25858" xr:uid="{00000000-0005-0000-0000-0000E9640000}"/>
    <cellStyle name="Normal 3 3 2 2 3 2 3 2 3 2" xfId="25859" xr:uid="{00000000-0005-0000-0000-0000EA640000}"/>
    <cellStyle name="Normal 3 3 2 2 3 2 3 2 4" xfId="25860" xr:uid="{00000000-0005-0000-0000-0000EB640000}"/>
    <cellStyle name="Normal 3 3 2 2 3 2 3 3" xfId="25861" xr:uid="{00000000-0005-0000-0000-0000EC640000}"/>
    <cellStyle name="Normal 3 3 2 2 3 2 3 3 2" xfId="25862" xr:uid="{00000000-0005-0000-0000-0000ED640000}"/>
    <cellStyle name="Normal 3 3 2 2 3 2 3 3 2 2" xfId="25863" xr:uid="{00000000-0005-0000-0000-0000EE640000}"/>
    <cellStyle name="Normal 3 3 2 2 3 2 3 3 3" xfId="25864" xr:uid="{00000000-0005-0000-0000-0000EF640000}"/>
    <cellStyle name="Normal 3 3 2 2 3 2 3 4" xfId="25865" xr:uid="{00000000-0005-0000-0000-0000F0640000}"/>
    <cellStyle name="Normal 3 3 2 2 3 2 3 4 2" xfId="25866" xr:uid="{00000000-0005-0000-0000-0000F1640000}"/>
    <cellStyle name="Normal 3 3 2 2 3 2 3 5" xfId="25867" xr:uid="{00000000-0005-0000-0000-0000F2640000}"/>
    <cellStyle name="Normal 3 3 2 2 3 2 4" xfId="25868" xr:uid="{00000000-0005-0000-0000-0000F3640000}"/>
    <cellStyle name="Normal 3 3 2 2 3 2 4 2" xfId="25869" xr:uid="{00000000-0005-0000-0000-0000F4640000}"/>
    <cellStyle name="Normal 3 3 2 2 3 2 4 2 2" xfId="25870" xr:uid="{00000000-0005-0000-0000-0000F5640000}"/>
    <cellStyle name="Normal 3 3 2 2 3 2 4 2 2 2" xfId="25871" xr:uid="{00000000-0005-0000-0000-0000F6640000}"/>
    <cellStyle name="Normal 3 3 2 2 3 2 4 2 3" xfId="25872" xr:uid="{00000000-0005-0000-0000-0000F7640000}"/>
    <cellStyle name="Normal 3 3 2 2 3 2 4 3" xfId="25873" xr:uid="{00000000-0005-0000-0000-0000F8640000}"/>
    <cellStyle name="Normal 3 3 2 2 3 2 4 3 2" xfId="25874" xr:uid="{00000000-0005-0000-0000-0000F9640000}"/>
    <cellStyle name="Normal 3 3 2 2 3 2 4 4" xfId="25875" xr:uid="{00000000-0005-0000-0000-0000FA640000}"/>
    <cellStyle name="Normal 3 3 2 2 3 2 5" xfId="25876" xr:uid="{00000000-0005-0000-0000-0000FB640000}"/>
    <cellStyle name="Normal 3 3 2 2 3 2 5 2" xfId="25877" xr:uid="{00000000-0005-0000-0000-0000FC640000}"/>
    <cellStyle name="Normal 3 3 2 2 3 2 5 2 2" xfId="25878" xr:uid="{00000000-0005-0000-0000-0000FD640000}"/>
    <cellStyle name="Normal 3 3 2 2 3 2 5 2 2 2" xfId="25879" xr:uid="{00000000-0005-0000-0000-0000FE640000}"/>
    <cellStyle name="Normal 3 3 2 2 3 2 5 2 3" xfId="25880" xr:uid="{00000000-0005-0000-0000-0000FF640000}"/>
    <cellStyle name="Normal 3 3 2 2 3 2 5 3" xfId="25881" xr:uid="{00000000-0005-0000-0000-000000650000}"/>
    <cellStyle name="Normal 3 3 2 2 3 2 5 3 2" xfId="25882" xr:uid="{00000000-0005-0000-0000-000001650000}"/>
    <cellStyle name="Normal 3 3 2 2 3 2 5 4" xfId="25883" xr:uid="{00000000-0005-0000-0000-000002650000}"/>
    <cellStyle name="Normal 3 3 2 2 3 2 6" xfId="25884" xr:uid="{00000000-0005-0000-0000-000003650000}"/>
    <cellStyle name="Normal 3 3 2 2 3 2 6 2" xfId="25885" xr:uid="{00000000-0005-0000-0000-000004650000}"/>
    <cellStyle name="Normal 3 3 2 2 3 2 6 2 2" xfId="25886" xr:uid="{00000000-0005-0000-0000-000005650000}"/>
    <cellStyle name="Normal 3 3 2 2 3 2 6 3" xfId="25887" xr:uid="{00000000-0005-0000-0000-000006650000}"/>
    <cellStyle name="Normal 3 3 2 2 3 2 7" xfId="25888" xr:uid="{00000000-0005-0000-0000-000007650000}"/>
    <cellStyle name="Normal 3 3 2 2 3 2 7 2" xfId="25889" xr:uid="{00000000-0005-0000-0000-000008650000}"/>
    <cellStyle name="Normal 3 3 2 2 3 2 8" xfId="25890" xr:uid="{00000000-0005-0000-0000-000009650000}"/>
    <cellStyle name="Normal 3 3 2 2 3 2 8 2" xfId="25891" xr:uid="{00000000-0005-0000-0000-00000A650000}"/>
    <cellStyle name="Normal 3 3 2 2 3 2 9" xfId="25892" xr:uid="{00000000-0005-0000-0000-00000B650000}"/>
    <cellStyle name="Normal 3 3 2 2 3 3" xfId="25893" xr:uid="{00000000-0005-0000-0000-00000C650000}"/>
    <cellStyle name="Normal 3 3 2 2 3 3 2" xfId="25894" xr:uid="{00000000-0005-0000-0000-00000D650000}"/>
    <cellStyle name="Normal 3 3 2 2 3 3 2 2" xfId="25895" xr:uid="{00000000-0005-0000-0000-00000E650000}"/>
    <cellStyle name="Normal 3 3 2 2 3 3 2 2 2" xfId="25896" xr:uid="{00000000-0005-0000-0000-00000F650000}"/>
    <cellStyle name="Normal 3 3 2 2 3 3 2 2 2 2" xfId="25897" xr:uid="{00000000-0005-0000-0000-000010650000}"/>
    <cellStyle name="Normal 3 3 2 2 3 3 2 2 2 2 2" xfId="25898" xr:uid="{00000000-0005-0000-0000-000011650000}"/>
    <cellStyle name="Normal 3 3 2 2 3 3 2 2 2 3" xfId="25899" xr:uid="{00000000-0005-0000-0000-000012650000}"/>
    <cellStyle name="Normal 3 3 2 2 3 3 2 2 3" xfId="25900" xr:uid="{00000000-0005-0000-0000-000013650000}"/>
    <cellStyle name="Normal 3 3 2 2 3 3 2 2 3 2" xfId="25901" xr:uid="{00000000-0005-0000-0000-000014650000}"/>
    <cellStyle name="Normal 3 3 2 2 3 3 2 2 4" xfId="25902" xr:uid="{00000000-0005-0000-0000-000015650000}"/>
    <cellStyle name="Normal 3 3 2 2 3 3 2 3" xfId="25903" xr:uid="{00000000-0005-0000-0000-000016650000}"/>
    <cellStyle name="Normal 3 3 2 2 3 3 2 3 2" xfId="25904" xr:uid="{00000000-0005-0000-0000-000017650000}"/>
    <cellStyle name="Normal 3 3 2 2 3 3 2 3 2 2" xfId="25905" xr:uid="{00000000-0005-0000-0000-000018650000}"/>
    <cellStyle name="Normal 3 3 2 2 3 3 2 3 3" xfId="25906" xr:uid="{00000000-0005-0000-0000-000019650000}"/>
    <cellStyle name="Normal 3 3 2 2 3 3 2 4" xfId="25907" xr:uid="{00000000-0005-0000-0000-00001A650000}"/>
    <cellStyle name="Normal 3 3 2 2 3 3 2 4 2" xfId="25908" xr:uid="{00000000-0005-0000-0000-00001B650000}"/>
    <cellStyle name="Normal 3 3 2 2 3 3 2 5" xfId="25909" xr:uid="{00000000-0005-0000-0000-00001C650000}"/>
    <cellStyle name="Normal 3 3 2 2 3 3 3" xfId="25910" xr:uid="{00000000-0005-0000-0000-00001D650000}"/>
    <cellStyle name="Normal 3 3 2 2 3 3 3 2" xfId="25911" xr:uid="{00000000-0005-0000-0000-00001E650000}"/>
    <cellStyle name="Normal 3 3 2 2 3 3 3 2 2" xfId="25912" xr:uid="{00000000-0005-0000-0000-00001F650000}"/>
    <cellStyle name="Normal 3 3 2 2 3 3 3 2 2 2" xfId="25913" xr:uid="{00000000-0005-0000-0000-000020650000}"/>
    <cellStyle name="Normal 3 3 2 2 3 3 3 2 3" xfId="25914" xr:uid="{00000000-0005-0000-0000-000021650000}"/>
    <cellStyle name="Normal 3 3 2 2 3 3 3 3" xfId="25915" xr:uid="{00000000-0005-0000-0000-000022650000}"/>
    <cellStyle name="Normal 3 3 2 2 3 3 3 3 2" xfId="25916" xr:uid="{00000000-0005-0000-0000-000023650000}"/>
    <cellStyle name="Normal 3 3 2 2 3 3 3 4" xfId="25917" xr:uid="{00000000-0005-0000-0000-000024650000}"/>
    <cellStyle name="Normal 3 3 2 2 3 3 4" xfId="25918" xr:uid="{00000000-0005-0000-0000-000025650000}"/>
    <cellStyle name="Normal 3 3 2 2 3 3 4 2" xfId="25919" xr:uid="{00000000-0005-0000-0000-000026650000}"/>
    <cellStyle name="Normal 3 3 2 2 3 3 4 2 2" xfId="25920" xr:uid="{00000000-0005-0000-0000-000027650000}"/>
    <cellStyle name="Normal 3 3 2 2 3 3 4 2 2 2" xfId="25921" xr:uid="{00000000-0005-0000-0000-000028650000}"/>
    <cellStyle name="Normal 3 3 2 2 3 3 4 2 3" xfId="25922" xr:uid="{00000000-0005-0000-0000-000029650000}"/>
    <cellStyle name="Normal 3 3 2 2 3 3 4 3" xfId="25923" xr:uid="{00000000-0005-0000-0000-00002A650000}"/>
    <cellStyle name="Normal 3 3 2 2 3 3 4 3 2" xfId="25924" xr:uid="{00000000-0005-0000-0000-00002B650000}"/>
    <cellStyle name="Normal 3 3 2 2 3 3 4 4" xfId="25925" xr:uid="{00000000-0005-0000-0000-00002C650000}"/>
    <cellStyle name="Normal 3 3 2 2 3 3 5" xfId="25926" xr:uid="{00000000-0005-0000-0000-00002D650000}"/>
    <cellStyle name="Normal 3 3 2 2 3 3 5 2" xfId="25927" xr:uid="{00000000-0005-0000-0000-00002E650000}"/>
    <cellStyle name="Normal 3 3 2 2 3 3 5 2 2" xfId="25928" xr:uid="{00000000-0005-0000-0000-00002F650000}"/>
    <cellStyle name="Normal 3 3 2 2 3 3 5 3" xfId="25929" xr:uid="{00000000-0005-0000-0000-000030650000}"/>
    <cellStyle name="Normal 3 3 2 2 3 3 6" xfId="25930" xr:uid="{00000000-0005-0000-0000-000031650000}"/>
    <cellStyle name="Normal 3 3 2 2 3 3 6 2" xfId="25931" xr:uid="{00000000-0005-0000-0000-000032650000}"/>
    <cellStyle name="Normal 3 3 2 2 3 3 7" xfId="25932" xr:uid="{00000000-0005-0000-0000-000033650000}"/>
    <cellStyle name="Normal 3 3 2 2 3 3 7 2" xfId="25933" xr:uid="{00000000-0005-0000-0000-000034650000}"/>
    <cellStyle name="Normal 3 3 2 2 3 3 8" xfId="25934" xr:uid="{00000000-0005-0000-0000-000035650000}"/>
    <cellStyle name="Normal 3 3 2 2 3 4" xfId="25935" xr:uid="{00000000-0005-0000-0000-000036650000}"/>
    <cellStyle name="Normal 3 3 2 2 3 4 2" xfId="25936" xr:uid="{00000000-0005-0000-0000-000037650000}"/>
    <cellStyle name="Normal 3 3 2 2 3 4 2 2" xfId="25937" xr:uid="{00000000-0005-0000-0000-000038650000}"/>
    <cellStyle name="Normal 3 3 2 2 3 4 2 2 2" xfId="25938" xr:uid="{00000000-0005-0000-0000-000039650000}"/>
    <cellStyle name="Normal 3 3 2 2 3 4 2 2 2 2" xfId="25939" xr:uid="{00000000-0005-0000-0000-00003A650000}"/>
    <cellStyle name="Normal 3 3 2 2 3 4 2 2 3" xfId="25940" xr:uid="{00000000-0005-0000-0000-00003B650000}"/>
    <cellStyle name="Normal 3 3 2 2 3 4 2 3" xfId="25941" xr:uid="{00000000-0005-0000-0000-00003C650000}"/>
    <cellStyle name="Normal 3 3 2 2 3 4 2 3 2" xfId="25942" xr:uid="{00000000-0005-0000-0000-00003D650000}"/>
    <cellStyle name="Normal 3 3 2 2 3 4 2 4" xfId="25943" xr:uid="{00000000-0005-0000-0000-00003E650000}"/>
    <cellStyle name="Normal 3 3 2 2 3 4 3" xfId="25944" xr:uid="{00000000-0005-0000-0000-00003F650000}"/>
    <cellStyle name="Normal 3 3 2 2 3 4 3 2" xfId="25945" xr:uid="{00000000-0005-0000-0000-000040650000}"/>
    <cellStyle name="Normal 3 3 2 2 3 4 3 2 2" xfId="25946" xr:uid="{00000000-0005-0000-0000-000041650000}"/>
    <cellStyle name="Normal 3 3 2 2 3 4 3 3" xfId="25947" xr:uid="{00000000-0005-0000-0000-000042650000}"/>
    <cellStyle name="Normal 3 3 2 2 3 4 4" xfId="25948" xr:uid="{00000000-0005-0000-0000-000043650000}"/>
    <cellStyle name="Normal 3 3 2 2 3 4 4 2" xfId="25949" xr:uid="{00000000-0005-0000-0000-000044650000}"/>
    <cellStyle name="Normal 3 3 2 2 3 4 5" xfId="25950" xr:uid="{00000000-0005-0000-0000-000045650000}"/>
    <cellStyle name="Normal 3 3 2 2 3 5" xfId="25951" xr:uid="{00000000-0005-0000-0000-000046650000}"/>
    <cellStyle name="Normal 3 3 2 2 3 5 2" xfId="25952" xr:uid="{00000000-0005-0000-0000-000047650000}"/>
    <cellStyle name="Normal 3 3 2 2 3 5 2 2" xfId="25953" xr:uid="{00000000-0005-0000-0000-000048650000}"/>
    <cellStyle name="Normal 3 3 2 2 3 5 2 2 2" xfId="25954" xr:uid="{00000000-0005-0000-0000-000049650000}"/>
    <cellStyle name="Normal 3 3 2 2 3 5 2 3" xfId="25955" xr:uid="{00000000-0005-0000-0000-00004A650000}"/>
    <cellStyle name="Normal 3 3 2 2 3 5 3" xfId="25956" xr:uid="{00000000-0005-0000-0000-00004B650000}"/>
    <cellStyle name="Normal 3 3 2 2 3 5 3 2" xfId="25957" xr:uid="{00000000-0005-0000-0000-00004C650000}"/>
    <cellStyle name="Normal 3 3 2 2 3 5 4" xfId="25958" xr:uid="{00000000-0005-0000-0000-00004D650000}"/>
    <cellStyle name="Normal 3 3 2 2 3 6" xfId="25959" xr:uid="{00000000-0005-0000-0000-00004E650000}"/>
    <cellStyle name="Normal 3 3 2 2 3 6 2" xfId="25960" xr:uid="{00000000-0005-0000-0000-00004F650000}"/>
    <cellStyle name="Normal 3 3 2 2 3 6 2 2" xfId="25961" xr:uid="{00000000-0005-0000-0000-000050650000}"/>
    <cellStyle name="Normal 3 3 2 2 3 6 2 2 2" xfId="25962" xr:uid="{00000000-0005-0000-0000-000051650000}"/>
    <cellStyle name="Normal 3 3 2 2 3 6 2 3" xfId="25963" xr:uid="{00000000-0005-0000-0000-000052650000}"/>
    <cellStyle name="Normal 3 3 2 2 3 6 3" xfId="25964" xr:uid="{00000000-0005-0000-0000-000053650000}"/>
    <cellStyle name="Normal 3 3 2 2 3 6 3 2" xfId="25965" xr:uid="{00000000-0005-0000-0000-000054650000}"/>
    <cellStyle name="Normal 3 3 2 2 3 6 4" xfId="25966" xr:uid="{00000000-0005-0000-0000-000055650000}"/>
    <cellStyle name="Normal 3 3 2 2 3 7" xfId="25967" xr:uid="{00000000-0005-0000-0000-000056650000}"/>
    <cellStyle name="Normal 3 3 2 2 3 7 2" xfId="25968" xr:uid="{00000000-0005-0000-0000-000057650000}"/>
    <cellStyle name="Normal 3 3 2 2 3 7 2 2" xfId="25969" xr:uid="{00000000-0005-0000-0000-000058650000}"/>
    <cellStyle name="Normal 3 3 2 2 3 7 3" xfId="25970" xr:uid="{00000000-0005-0000-0000-000059650000}"/>
    <cellStyle name="Normal 3 3 2 2 3 8" xfId="25971" xr:uid="{00000000-0005-0000-0000-00005A650000}"/>
    <cellStyle name="Normal 3 3 2 2 3 8 2" xfId="25972" xr:uid="{00000000-0005-0000-0000-00005B650000}"/>
    <cellStyle name="Normal 3 3 2 2 3 9" xfId="25973" xr:uid="{00000000-0005-0000-0000-00005C650000}"/>
    <cellStyle name="Normal 3 3 2 2 3 9 2" xfId="25974" xr:uid="{00000000-0005-0000-0000-00005D650000}"/>
    <cellStyle name="Normal 3 3 2 2 4" xfId="25975" xr:uid="{00000000-0005-0000-0000-00005E650000}"/>
    <cellStyle name="Normal 3 3 2 2 4 10" xfId="25976" xr:uid="{00000000-0005-0000-0000-00005F650000}"/>
    <cellStyle name="Normal 3 3 2 2 4 11" xfId="25977" xr:uid="{00000000-0005-0000-0000-000060650000}"/>
    <cellStyle name="Normal 3 3 2 2 4 2" xfId="25978" xr:uid="{00000000-0005-0000-0000-000061650000}"/>
    <cellStyle name="Normal 3 3 2 2 4 2 10" xfId="25979" xr:uid="{00000000-0005-0000-0000-000062650000}"/>
    <cellStyle name="Normal 3 3 2 2 4 2 2" xfId="25980" xr:uid="{00000000-0005-0000-0000-000063650000}"/>
    <cellStyle name="Normal 3 3 2 2 4 2 2 2" xfId="25981" xr:uid="{00000000-0005-0000-0000-000064650000}"/>
    <cellStyle name="Normal 3 3 2 2 4 2 2 2 2" xfId="25982" xr:uid="{00000000-0005-0000-0000-000065650000}"/>
    <cellStyle name="Normal 3 3 2 2 4 2 2 2 2 2" xfId="25983" xr:uid="{00000000-0005-0000-0000-000066650000}"/>
    <cellStyle name="Normal 3 3 2 2 4 2 2 2 2 2 2" xfId="25984" xr:uid="{00000000-0005-0000-0000-000067650000}"/>
    <cellStyle name="Normal 3 3 2 2 4 2 2 2 2 2 2 2" xfId="25985" xr:uid="{00000000-0005-0000-0000-000068650000}"/>
    <cellStyle name="Normal 3 3 2 2 4 2 2 2 2 2 3" xfId="25986" xr:uid="{00000000-0005-0000-0000-000069650000}"/>
    <cellStyle name="Normal 3 3 2 2 4 2 2 2 2 3" xfId="25987" xr:uid="{00000000-0005-0000-0000-00006A650000}"/>
    <cellStyle name="Normal 3 3 2 2 4 2 2 2 2 3 2" xfId="25988" xr:uid="{00000000-0005-0000-0000-00006B650000}"/>
    <cellStyle name="Normal 3 3 2 2 4 2 2 2 2 4" xfId="25989" xr:uid="{00000000-0005-0000-0000-00006C650000}"/>
    <cellStyle name="Normal 3 3 2 2 4 2 2 2 3" xfId="25990" xr:uid="{00000000-0005-0000-0000-00006D650000}"/>
    <cellStyle name="Normal 3 3 2 2 4 2 2 2 3 2" xfId="25991" xr:uid="{00000000-0005-0000-0000-00006E650000}"/>
    <cellStyle name="Normal 3 3 2 2 4 2 2 2 3 2 2" xfId="25992" xr:uid="{00000000-0005-0000-0000-00006F650000}"/>
    <cellStyle name="Normal 3 3 2 2 4 2 2 2 3 3" xfId="25993" xr:uid="{00000000-0005-0000-0000-000070650000}"/>
    <cellStyle name="Normal 3 3 2 2 4 2 2 2 4" xfId="25994" xr:uid="{00000000-0005-0000-0000-000071650000}"/>
    <cellStyle name="Normal 3 3 2 2 4 2 2 2 4 2" xfId="25995" xr:uid="{00000000-0005-0000-0000-000072650000}"/>
    <cellStyle name="Normal 3 3 2 2 4 2 2 2 5" xfId="25996" xr:uid="{00000000-0005-0000-0000-000073650000}"/>
    <cellStyle name="Normal 3 3 2 2 4 2 2 3" xfId="25997" xr:uid="{00000000-0005-0000-0000-000074650000}"/>
    <cellStyle name="Normal 3 3 2 2 4 2 2 3 2" xfId="25998" xr:uid="{00000000-0005-0000-0000-000075650000}"/>
    <cellStyle name="Normal 3 3 2 2 4 2 2 3 2 2" xfId="25999" xr:uid="{00000000-0005-0000-0000-000076650000}"/>
    <cellStyle name="Normal 3 3 2 2 4 2 2 3 2 2 2" xfId="26000" xr:uid="{00000000-0005-0000-0000-000077650000}"/>
    <cellStyle name="Normal 3 3 2 2 4 2 2 3 2 3" xfId="26001" xr:uid="{00000000-0005-0000-0000-000078650000}"/>
    <cellStyle name="Normal 3 3 2 2 4 2 2 3 3" xfId="26002" xr:uid="{00000000-0005-0000-0000-000079650000}"/>
    <cellStyle name="Normal 3 3 2 2 4 2 2 3 3 2" xfId="26003" xr:uid="{00000000-0005-0000-0000-00007A650000}"/>
    <cellStyle name="Normal 3 3 2 2 4 2 2 3 4" xfId="26004" xr:uid="{00000000-0005-0000-0000-00007B650000}"/>
    <cellStyle name="Normal 3 3 2 2 4 2 2 4" xfId="26005" xr:uid="{00000000-0005-0000-0000-00007C650000}"/>
    <cellStyle name="Normal 3 3 2 2 4 2 2 4 2" xfId="26006" xr:uid="{00000000-0005-0000-0000-00007D650000}"/>
    <cellStyle name="Normal 3 3 2 2 4 2 2 4 2 2" xfId="26007" xr:uid="{00000000-0005-0000-0000-00007E650000}"/>
    <cellStyle name="Normal 3 3 2 2 4 2 2 4 2 2 2" xfId="26008" xr:uid="{00000000-0005-0000-0000-00007F650000}"/>
    <cellStyle name="Normal 3 3 2 2 4 2 2 4 2 3" xfId="26009" xr:uid="{00000000-0005-0000-0000-000080650000}"/>
    <cellStyle name="Normal 3 3 2 2 4 2 2 4 3" xfId="26010" xr:uid="{00000000-0005-0000-0000-000081650000}"/>
    <cellStyle name="Normal 3 3 2 2 4 2 2 4 3 2" xfId="26011" xr:uid="{00000000-0005-0000-0000-000082650000}"/>
    <cellStyle name="Normal 3 3 2 2 4 2 2 4 4" xfId="26012" xr:uid="{00000000-0005-0000-0000-000083650000}"/>
    <cellStyle name="Normal 3 3 2 2 4 2 2 5" xfId="26013" xr:uid="{00000000-0005-0000-0000-000084650000}"/>
    <cellStyle name="Normal 3 3 2 2 4 2 2 5 2" xfId="26014" xr:uid="{00000000-0005-0000-0000-000085650000}"/>
    <cellStyle name="Normal 3 3 2 2 4 2 2 5 2 2" xfId="26015" xr:uid="{00000000-0005-0000-0000-000086650000}"/>
    <cellStyle name="Normal 3 3 2 2 4 2 2 5 3" xfId="26016" xr:uid="{00000000-0005-0000-0000-000087650000}"/>
    <cellStyle name="Normal 3 3 2 2 4 2 2 6" xfId="26017" xr:uid="{00000000-0005-0000-0000-000088650000}"/>
    <cellStyle name="Normal 3 3 2 2 4 2 2 6 2" xfId="26018" xr:uid="{00000000-0005-0000-0000-000089650000}"/>
    <cellStyle name="Normal 3 3 2 2 4 2 2 7" xfId="26019" xr:uid="{00000000-0005-0000-0000-00008A650000}"/>
    <cellStyle name="Normal 3 3 2 2 4 2 2 7 2" xfId="26020" xr:uid="{00000000-0005-0000-0000-00008B650000}"/>
    <cellStyle name="Normal 3 3 2 2 4 2 2 8" xfId="26021" xr:uid="{00000000-0005-0000-0000-00008C650000}"/>
    <cellStyle name="Normal 3 3 2 2 4 2 3" xfId="26022" xr:uid="{00000000-0005-0000-0000-00008D650000}"/>
    <cellStyle name="Normal 3 3 2 2 4 2 3 2" xfId="26023" xr:uid="{00000000-0005-0000-0000-00008E650000}"/>
    <cellStyle name="Normal 3 3 2 2 4 2 3 2 2" xfId="26024" xr:uid="{00000000-0005-0000-0000-00008F650000}"/>
    <cellStyle name="Normal 3 3 2 2 4 2 3 2 2 2" xfId="26025" xr:uid="{00000000-0005-0000-0000-000090650000}"/>
    <cellStyle name="Normal 3 3 2 2 4 2 3 2 2 2 2" xfId="26026" xr:uid="{00000000-0005-0000-0000-000091650000}"/>
    <cellStyle name="Normal 3 3 2 2 4 2 3 2 2 3" xfId="26027" xr:uid="{00000000-0005-0000-0000-000092650000}"/>
    <cellStyle name="Normal 3 3 2 2 4 2 3 2 3" xfId="26028" xr:uid="{00000000-0005-0000-0000-000093650000}"/>
    <cellStyle name="Normal 3 3 2 2 4 2 3 2 3 2" xfId="26029" xr:uid="{00000000-0005-0000-0000-000094650000}"/>
    <cellStyle name="Normal 3 3 2 2 4 2 3 2 4" xfId="26030" xr:uid="{00000000-0005-0000-0000-000095650000}"/>
    <cellStyle name="Normal 3 3 2 2 4 2 3 3" xfId="26031" xr:uid="{00000000-0005-0000-0000-000096650000}"/>
    <cellStyle name="Normal 3 3 2 2 4 2 3 3 2" xfId="26032" xr:uid="{00000000-0005-0000-0000-000097650000}"/>
    <cellStyle name="Normal 3 3 2 2 4 2 3 3 2 2" xfId="26033" xr:uid="{00000000-0005-0000-0000-000098650000}"/>
    <cellStyle name="Normal 3 3 2 2 4 2 3 3 3" xfId="26034" xr:uid="{00000000-0005-0000-0000-000099650000}"/>
    <cellStyle name="Normal 3 3 2 2 4 2 3 4" xfId="26035" xr:uid="{00000000-0005-0000-0000-00009A650000}"/>
    <cellStyle name="Normal 3 3 2 2 4 2 3 4 2" xfId="26036" xr:uid="{00000000-0005-0000-0000-00009B650000}"/>
    <cellStyle name="Normal 3 3 2 2 4 2 3 5" xfId="26037" xr:uid="{00000000-0005-0000-0000-00009C650000}"/>
    <cellStyle name="Normal 3 3 2 2 4 2 4" xfId="26038" xr:uid="{00000000-0005-0000-0000-00009D650000}"/>
    <cellStyle name="Normal 3 3 2 2 4 2 4 2" xfId="26039" xr:uid="{00000000-0005-0000-0000-00009E650000}"/>
    <cellStyle name="Normal 3 3 2 2 4 2 4 2 2" xfId="26040" xr:uid="{00000000-0005-0000-0000-00009F650000}"/>
    <cellStyle name="Normal 3 3 2 2 4 2 4 2 2 2" xfId="26041" xr:uid="{00000000-0005-0000-0000-0000A0650000}"/>
    <cellStyle name="Normal 3 3 2 2 4 2 4 2 3" xfId="26042" xr:uid="{00000000-0005-0000-0000-0000A1650000}"/>
    <cellStyle name="Normal 3 3 2 2 4 2 4 3" xfId="26043" xr:uid="{00000000-0005-0000-0000-0000A2650000}"/>
    <cellStyle name="Normal 3 3 2 2 4 2 4 3 2" xfId="26044" xr:uid="{00000000-0005-0000-0000-0000A3650000}"/>
    <cellStyle name="Normal 3 3 2 2 4 2 4 4" xfId="26045" xr:uid="{00000000-0005-0000-0000-0000A4650000}"/>
    <cellStyle name="Normal 3 3 2 2 4 2 5" xfId="26046" xr:uid="{00000000-0005-0000-0000-0000A5650000}"/>
    <cellStyle name="Normal 3 3 2 2 4 2 5 2" xfId="26047" xr:uid="{00000000-0005-0000-0000-0000A6650000}"/>
    <cellStyle name="Normal 3 3 2 2 4 2 5 2 2" xfId="26048" xr:uid="{00000000-0005-0000-0000-0000A7650000}"/>
    <cellStyle name="Normal 3 3 2 2 4 2 5 2 2 2" xfId="26049" xr:uid="{00000000-0005-0000-0000-0000A8650000}"/>
    <cellStyle name="Normal 3 3 2 2 4 2 5 2 3" xfId="26050" xr:uid="{00000000-0005-0000-0000-0000A9650000}"/>
    <cellStyle name="Normal 3 3 2 2 4 2 5 3" xfId="26051" xr:uid="{00000000-0005-0000-0000-0000AA650000}"/>
    <cellStyle name="Normal 3 3 2 2 4 2 5 3 2" xfId="26052" xr:uid="{00000000-0005-0000-0000-0000AB650000}"/>
    <cellStyle name="Normal 3 3 2 2 4 2 5 4" xfId="26053" xr:uid="{00000000-0005-0000-0000-0000AC650000}"/>
    <cellStyle name="Normal 3 3 2 2 4 2 6" xfId="26054" xr:uid="{00000000-0005-0000-0000-0000AD650000}"/>
    <cellStyle name="Normal 3 3 2 2 4 2 6 2" xfId="26055" xr:uid="{00000000-0005-0000-0000-0000AE650000}"/>
    <cellStyle name="Normal 3 3 2 2 4 2 6 2 2" xfId="26056" xr:uid="{00000000-0005-0000-0000-0000AF650000}"/>
    <cellStyle name="Normal 3 3 2 2 4 2 6 3" xfId="26057" xr:uid="{00000000-0005-0000-0000-0000B0650000}"/>
    <cellStyle name="Normal 3 3 2 2 4 2 7" xfId="26058" xr:uid="{00000000-0005-0000-0000-0000B1650000}"/>
    <cellStyle name="Normal 3 3 2 2 4 2 7 2" xfId="26059" xr:uid="{00000000-0005-0000-0000-0000B2650000}"/>
    <cellStyle name="Normal 3 3 2 2 4 2 8" xfId="26060" xr:uid="{00000000-0005-0000-0000-0000B3650000}"/>
    <cellStyle name="Normal 3 3 2 2 4 2 8 2" xfId="26061" xr:uid="{00000000-0005-0000-0000-0000B4650000}"/>
    <cellStyle name="Normal 3 3 2 2 4 2 9" xfId="26062" xr:uid="{00000000-0005-0000-0000-0000B5650000}"/>
    <cellStyle name="Normal 3 3 2 2 4 3" xfId="26063" xr:uid="{00000000-0005-0000-0000-0000B6650000}"/>
    <cellStyle name="Normal 3 3 2 2 4 3 2" xfId="26064" xr:uid="{00000000-0005-0000-0000-0000B7650000}"/>
    <cellStyle name="Normal 3 3 2 2 4 3 2 2" xfId="26065" xr:uid="{00000000-0005-0000-0000-0000B8650000}"/>
    <cellStyle name="Normal 3 3 2 2 4 3 2 2 2" xfId="26066" xr:uid="{00000000-0005-0000-0000-0000B9650000}"/>
    <cellStyle name="Normal 3 3 2 2 4 3 2 2 2 2" xfId="26067" xr:uid="{00000000-0005-0000-0000-0000BA650000}"/>
    <cellStyle name="Normal 3 3 2 2 4 3 2 2 2 2 2" xfId="26068" xr:uid="{00000000-0005-0000-0000-0000BB650000}"/>
    <cellStyle name="Normal 3 3 2 2 4 3 2 2 2 3" xfId="26069" xr:uid="{00000000-0005-0000-0000-0000BC650000}"/>
    <cellStyle name="Normal 3 3 2 2 4 3 2 2 3" xfId="26070" xr:uid="{00000000-0005-0000-0000-0000BD650000}"/>
    <cellStyle name="Normal 3 3 2 2 4 3 2 2 3 2" xfId="26071" xr:uid="{00000000-0005-0000-0000-0000BE650000}"/>
    <cellStyle name="Normal 3 3 2 2 4 3 2 2 4" xfId="26072" xr:uid="{00000000-0005-0000-0000-0000BF650000}"/>
    <cellStyle name="Normal 3 3 2 2 4 3 2 3" xfId="26073" xr:uid="{00000000-0005-0000-0000-0000C0650000}"/>
    <cellStyle name="Normal 3 3 2 2 4 3 2 3 2" xfId="26074" xr:uid="{00000000-0005-0000-0000-0000C1650000}"/>
    <cellStyle name="Normal 3 3 2 2 4 3 2 3 2 2" xfId="26075" xr:uid="{00000000-0005-0000-0000-0000C2650000}"/>
    <cellStyle name="Normal 3 3 2 2 4 3 2 3 3" xfId="26076" xr:uid="{00000000-0005-0000-0000-0000C3650000}"/>
    <cellStyle name="Normal 3 3 2 2 4 3 2 4" xfId="26077" xr:uid="{00000000-0005-0000-0000-0000C4650000}"/>
    <cellStyle name="Normal 3 3 2 2 4 3 2 4 2" xfId="26078" xr:uid="{00000000-0005-0000-0000-0000C5650000}"/>
    <cellStyle name="Normal 3 3 2 2 4 3 2 5" xfId="26079" xr:uid="{00000000-0005-0000-0000-0000C6650000}"/>
    <cellStyle name="Normal 3 3 2 2 4 3 3" xfId="26080" xr:uid="{00000000-0005-0000-0000-0000C7650000}"/>
    <cellStyle name="Normal 3 3 2 2 4 3 3 2" xfId="26081" xr:uid="{00000000-0005-0000-0000-0000C8650000}"/>
    <cellStyle name="Normal 3 3 2 2 4 3 3 2 2" xfId="26082" xr:uid="{00000000-0005-0000-0000-0000C9650000}"/>
    <cellStyle name="Normal 3 3 2 2 4 3 3 2 2 2" xfId="26083" xr:uid="{00000000-0005-0000-0000-0000CA650000}"/>
    <cellStyle name="Normal 3 3 2 2 4 3 3 2 3" xfId="26084" xr:uid="{00000000-0005-0000-0000-0000CB650000}"/>
    <cellStyle name="Normal 3 3 2 2 4 3 3 3" xfId="26085" xr:uid="{00000000-0005-0000-0000-0000CC650000}"/>
    <cellStyle name="Normal 3 3 2 2 4 3 3 3 2" xfId="26086" xr:uid="{00000000-0005-0000-0000-0000CD650000}"/>
    <cellStyle name="Normal 3 3 2 2 4 3 3 4" xfId="26087" xr:uid="{00000000-0005-0000-0000-0000CE650000}"/>
    <cellStyle name="Normal 3 3 2 2 4 3 4" xfId="26088" xr:uid="{00000000-0005-0000-0000-0000CF650000}"/>
    <cellStyle name="Normal 3 3 2 2 4 3 4 2" xfId="26089" xr:uid="{00000000-0005-0000-0000-0000D0650000}"/>
    <cellStyle name="Normal 3 3 2 2 4 3 4 2 2" xfId="26090" xr:uid="{00000000-0005-0000-0000-0000D1650000}"/>
    <cellStyle name="Normal 3 3 2 2 4 3 4 2 2 2" xfId="26091" xr:uid="{00000000-0005-0000-0000-0000D2650000}"/>
    <cellStyle name="Normal 3 3 2 2 4 3 4 2 3" xfId="26092" xr:uid="{00000000-0005-0000-0000-0000D3650000}"/>
    <cellStyle name="Normal 3 3 2 2 4 3 4 3" xfId="26093" xr:uid="{00000000-0005-0000-0000-0000D4650000}"/>
    <cellStyle name="Normal 3 3 2 2 4 3 4 3 2" xfId="26094" xr:uid="{00000000-0005-0000-0000-0000D5650000}"/>
    <cellStyle name="Normal 3 3 2 2 4 3 4 4" xfId="26095" xr:uid="{00000000-0005-0000-0000-0000D6650000}"/>
    <cellStyle name="Normal 3 3 2 2 4 3 5" xfId="26096" xr:uid="{00000000-0005-0000-0000-0000D7650000}"/>
    <cellStyle name="Normal 3 3 2 2 4 3 5 2" xfId="26097" xr:uid="{00000000-0005-0000-0000-0000D8650000}"/>
    <cellStyle name="Normal 3 3 2 2 4 3 5 2 2" xfId="26098" xr:uid="{00000000-0005-0000-0000-0000D9650000}"/>
    <cellStyle name="Normal 3 3 2 2 4 3 5 3" xfId="26099" xr:uid="{00000000-0005-0000-0000-0000DA650000}"/>
    <cellStyle name="Normal 3 3 2 2 4 3 6" xfId="26100" xr:uid="{00000000-0005-0000-0000-0000DB650000}"/>
    <cellStyle name="Normal 3 3 2 2 4 3 6 2" xfId="26101" xr:uid="{00000000-0005-0000-0000-0000DC650000}"/>
    <cellStyle name="Normal 3 3 2 2 4 3 7" xfId="26102" xr:uid="{00000000-0005-0000-0000-0000DD650000}"/>
    <cellStyle name="Normal 3 3 2 2 4 3 7 2" xfId="26103" xr:uid="{00000000-0005-0000-0000-0000DE650000}"/>
    <cellStyle name="Normal 3 3 2 2 4 3 8" xfId="26104" xr:uid="{00000000-0005-0000-0000-0000DF650000}"/>
    <cellStyle name="Normal 3 3 2 2 4 4" xfId="26105" xr:uid="{00000000-0005-0000-0000-0000E0650000}"/>
    <cellStyle name="Normal 3 3 2 2 4 4 2" xfId="26106" xr:uid="{00000000-0005-0000-0000-0000E1650000}"/>
    <cellStyle name="Normal 3 3 2 2 4 4 2 2" xfId="26107" xr:uid="{00000000-0005-0000-0000-0000E2650000}"/>
    <cellStyle name="Normal 3 3 2 2 4 4 2 2 2" xfId="26108" xr:uid="{00000000-0005-0000-0000-0000E3650000}"/>
    <cellStyle name="Normal 3 3 2 2 4 4 2 2 2 2" xfId="26109" xr:uid="{00000000-0005-0000-0000-0000E4650000}"/>
    <cellStyle name="Normal 3 3 2 2 4 4 2 2 3" xfId="26110" xr:uid="{00000000-0005-0000-0000-0000E5650000}"/>
    <cellStyle name="Normal 3 3 2 2 4 4 2 3" xfId="26111" xr:uid="{00000000-0005-0000-0000-0000E6650000}"/>
    <cellStyle name="Normal 3 3 2 2 4 4 2 3 2" xfId="26112" xr:uid="{00000000-0005-0000-0000-0000E7650000}"/>
    <cellStyle name="Normal 3 3 2 2 4 4 2 4" xfId="26113" xr:uid="{00000000-0005-0000-0000-0000E8650000}"/>
    <cellStyle name="Normal 3 3 2 2 4 4 3" xfId="26114" xr:uid="{00000000-0005-0000-0000-0000E9650000}"/>
    <cellStyle name="Normal 3 3 2 2 4 4 3 2" xfId="26115" xr:uid="{00000000-0005-0000-0000-0000EA650000}"/>
    <cellStyle name="Normal 3 3 2 2 4 4 3 2 2" xfId="26116" xr:uid="{00000000-0005-0000-0000-0000EB650000}"/>
    <cellStyle name="Normal 3 3 2 2 4 4 3 3" xfId="26117" xr:uid="{00000000-0005-0000-0000-0000EC650000}"/>
    <cellStyle name="Normal 3 3 2 2 4 4 4" xfId="26118" xr:uid="{00000000-0005-0000-0000-0000ED650000}"/>
    <cellStyle name="Normal 3 3 2 2 4 4 4 2" xfId="26119" xr:uid="{00000000-0005-0000-0000-0000EE650000}"/>
    <cellStyle name="Normal 3 3 2 2 4 4 5" xfId="26120" xr:uid="{00000000-0005-0000-0000-0000EF650000}"/>
    <cellStyle name="Normal 3 3 2 2 4 5" xfId="26121" xr:uid="{00000000-0005-0000-0000-0000F0650000}"/>
    <cellStyle name="Normal 3 3 2 2 4 5 2" xfId="26122" xr:uid="{00000000-0005-0000-0000-0000F1650000}"/>
    <cellStyle name="Normal 3 3 2 2 4 5 2 2" xfId="26123" xr:uid="{00000000-0005-0000-0000-0000F2650000}"/>
    <cellStyle name="Normal 3 3 2 2 4 5 2 2 2" xfId="26124" xr:uid="{00000000-0005-0000-0000-0000F3650000}"/>
    <cellStyle name="Normal 3 3 2 2 4 5 2 3" xfId="26125" xr:uid="{00000000-0005-0000-0000-0000F4650000}"/>
    <cellStyle name="Normal 3 3 2 2 4 5 3" xfId="26126" xr:uid="{00000000-0005-0000-0000-0000F5650000}"/>
    <cellStyle name="Normal 3 3 2 2 4 5 3 2" xfId="26127" xr:uid="{00000000-0005-0000-0000-0000F6650000}"/>
    <cellStyle name="Normal 3 3 2 2 4 5 4" xfId="26128" xr:uid="{00000000-0005-0000-0000-0000F7650000}"/>
    <cellStyle name="Normal 3 3 2 2 4 6" xfId="26129" xr:uid="{00000000-0005-0000-0000-0000F8650000}"/>
    <cellStyle name="Normal 3 3 2 2 4 6 2" xfId="26130" xr:uid="{00000000-0005-0000-0000-0000F9650000}"/>
    <cellStyle name="Normal 3 3 2 2 4 6 2 2" xfId="26131" xr:uid="{00000000-0005-0000-0000-0000FA650000}"/>
    <cellStyle name="Normal 3 3 2 2 4 6 2 2 2" xfId="26132" xr:uid="{00000000-0005-0000-0000-0000FB650000}"/>
    <cellStyle name="Normal 3 3 2 2 4 6 2 3" xfId="26133" xr:uid="{00000000-0005-0000-0000-0000FC650000}"/>
    <cellStyle name="Normal 3 3 2 2 4 6 3" xfId="26134" xr:uid="{00000000-0005-0000-0000-0000FD650000}"/>
    <cellStyle name="Normal 3 3 2 2 4 6 3 2" xfId="26135" xr:uid="{00000000-0005-0000-0000-0000FE650000}"/>
    <cellStyle name="Normal 3 3 2 2 4 6 4" xfId="26136" xr:uid="{00000000-0005-0000-0000-0000FF650000}"/>
    <cellStyle name="Normal 3 3 2 2 4 7" xfId="26137" xr:uid="{00000000-0005-0000-0000-000000660000}"/>
    <cellStyle name="Normal 3 3 2 2 4 7 2" xfId="26138" xr:uid="{00000000-0005-0000-0000-000001660000}"/>
    <cellStyle name="Normal 3 3 2 2 4 7 2 2" xfId="26139" xr:uid="{00000000-0005-0000-0000-000002660000}"/>
    <cellStyle name="Normal 3 3 2 2 4 7 3" xfId="26140" xr:uid="{00000000-0005-0000-0000-000003660000}"/>
    <cellStyle name="Normal 3 3 2 2 4 8" xfId="26141" xr:uid="{00000000-0005-0000-0000-000004660000}"/>
    <cellStyle name="Normal 3 3 2 2 4 8 2" xfId="26142" xr:uid="{00000000-0005-0000-0000-000005660000}"/>
    <cellStyle name="Normal 3 3 2 2 4 9" xfId="26143" xr:uid="{00000000-0005-0000-0000-000006660000}"/>
    <cellStyle name="Normal 3 3 2 2 4 9 2" xfId="26144" xr:uid="{00000000-0005-0000-0000-000007660000}"/>
    <cellStyle name="Normal 3 3 2 2 5" xfId="26145" xr:uid="{00000000-0005-0000-0000-000008660000}"/>
    <cellStyle name="Normal 3 3 2 2 5 10" xfId="26146" xr:uid="{00000000-0005-0000-0000-000009660000}"/>
    <cellStyle name="Normal 3 3 2 2 5 11" xfId="26147" xr:uid="{00000000-0005-0000-0000-00000A660000}"/>
    <cellStyle name="Normal 3 3 2 2 5 2" xfId="26148" xr:uid="{00000000-0005-0000-0000-00000B660000}"/>
    <cellStyle name="Normal 3 3 2 2 5 2 2" xfId="26149" xr:uid="{00000000-0005-0000-0000-00000C660000}"/>
    <cellStyle name="Normal 3 3 2 2 5 2 2 2" xfId="26150" xr:uid="{00000000-0005-0000-0000-00000D660000}"/>
    <cellStyle name="Normal 3 3 2 2 5 2 2 2 2" xfId="26151" xr:uid="{00000000-0005-0000-0000-00000E660000}"/>
    <cellStyle name="Normal 3 3 2 2 5 2 2 2 2 2" xfId="26152" xr:uid="{00000000-0005-0000-0000-00000F660000}"/>
    <cellStyle name="Normal 3 3 2 2 5 2 2 2 2 2 2" xfId="26153" xr:uid="{00000000-0005-0000-0000-000010660000}"/>
    <cellStyle name="Normal 3 3 2 2 5 2 2 2 2 2 2 2" xfId="26154" xr:uid="{00000000-0005-0000-0000-000011660000}"/>
    <cellStyle name="Normal 3 3 2 2 5 2 2 2 2 2 3" xfId="26155" xr:uid="{00000000-0005-0000-0000-000012660000}"/>
    <cellStyle name="Normal 3 3 2 2 5 2 2 2 2 3" xfId="26156" xr:uid="{00000000-0005-0000-0000-000013660000}"/>
    <cellStyle name="Normal 3 3 2 2 5 2 2 2 2 3 2" xfId="26157" xr:uid="{00000000-0005-0000-0000-000014660000}"/>
    <cellStyle name="Normal 3 3 2 2 5 2 2 2 2 4" xfId="26158" xr:uid="{00000000-0005-0000-0000-000015660000}"/>
    <cellStyle name="Normal 3 3 2 2 5 2 2 2 3" xfId="26159" xr:uid="{00000000-0005-0000-0000-000016660000}"/>
    <cellStyle name="Normal 3 3 2 2 5 2 2 2 3 2" xfId="26160" xr:uid="{00000000-0005-0000-0000-000017660000}"/>
    <cellStyle name="Normal 3 3 2 2 5 2 2 2 3 2 2" xfId="26161" xr:uid="{00000000-0005-0000-0000-000018660000}"/>
    <cellStyle name="Normal 3 3 2 2 5 2 2 2 3 3" xfId="26162" xr:uid="{00000000-0005-0000-0000-000019660000}"/>
    <cellStyle name="Normal 3 3 2 2 5 2 2 2 4" xfId="26163" xr:uid="{00000000-0005-0000-0000-00001A660000}"/>
    <cellStyle name="Normal 3 3 2 2 5 2 2 2 4 2" xfId="26164" xr:uid="{00000000-0005-0000-0000-00001B660000}"/>
    <cellStyle name="Normal 3 3 2 2 5 2 2 2 5" xfId="26165" xr:uid="{00000000-0005-0000-0000-00001C660000}"/>
    <cellStyle name="Normal 3 3 2 2 5 2 2 3" xfId="26166" xr:uid="{00000000-0005-0000-0000-00001D660000}"/>
    <cellStyle name="Normal 3 3 2 2 5 2 2 3 2" xfId="26167" xr:uid="{00000000-0005-0000-0000-00001E660000}"/>
    <cellStyle name="Normal 3 3 2 2 5 2 2 3 2 2" xfId="26168" xr:uid="{00000000-0005-0000-0000-00001F660000}"/>
    <cellStyle name="Normal 3 3 2 2 5 2 2 3 2 2 2" xfId="26169" xr:uid="{00000000-0005-0000-0000-000020660000}"/>
    <cellStyle name="Normal 3 3 2 2 5 2 2 3 2 3" xfId="26170" xr:uid="{00000000-0005-0000-0000-000021660000}"/>
    <cellStyle name="Normal 3 3 2 2 5 2 2 3 3" xfId="26171" xr:uid="{00000000-0005-0000-0000-000022660000}"/>
    <cellStyle name="Normal 3 3 2 2 5 2 2 3 3 2" xfId="26172" xr:uid="{00000000-0005-0000-0000-000023660000}"/>
    <cellStyle name="Normal 3 3 2 2 5 2 2 3 4" xfId="26173" xr:uid="{00000000-0005-0000-0000-000024660000}"/>
    <cellStyle name="Normal 3 3 2 2 5 2 2 4" xfId="26174" xr:uid="{00000000-0005-0000-0000-000025660000}"/>
    <cellStyle name="Normal 3 3 2 2 5 2 2 4 2" xfId="26175" xr:uid="{00000000-0005-0000-0000-000026660000}"/>
    <cellStyle name="Normal 3 3 2 2 5 2 2 4 2 2" xfId="26176" xr:uid="{00000000-0005-0000-0000-000027660000}"/>
    <cellStyle name="Normal 3 3 2 2 5 2 2 4 2 2 2" xfId="26177" xr:uid="{00000000-0005-0000-0000-000028660000}"/>
    <cellStyle name="Normal 3 3 2 2 5 2 2 4 2 3" xfId="26178" xr:uid="{00000000-0005-0000-0000-000029660000}"/>
    <cellStyle name="Normal 3 3 2 2 5 2 2 4 3" xfId="26179" xr:uid="{00000000-0005-0000-0000-00002A660000}"/>
    <cellStyle name="Normal 3 3 2 2 5 2 2 4 3 2" xfId="26180" xr:uid="{00000000-0005-0000-0000-00002B660000}"/>
    <cellStyle name="Normal 3 3 2 2 5 2 2 4 4" xfId="26181" xr:uid="{00000000-0005-0000-0000-00002C660000}"/>
    <cellStyle name="Normal 3 3 2 2 5 2 2 5" xfId="26182" xr:uid="{00000000-0005-0000-0000-00002D660000}"/>
    <cellStyle name="Normal 3 3 2 2 5 2 2 5 2" xfId="26183" xr:uid="{00000000-0005-0000-0000-00002E660000}"/>
    <cellStyle name="Normal 3 3 2 2 5 2 2 5 2 2" xfId="26184" xr:uid="{00000000-0005-0000-0000-00002F660000}"/>
    <cellStyle name="Normal 3 3 2 2 5 2 2 5 3" xfId="26185" xr:uid="{00000000-0005-0000-0000-000030660000}"/>
    <cellStyle name="Normal 3 3 2 2 5 2 2 6" xfId="26186" xr:uid="{00000000-0005-0000-0000-000031660000}"/>
    <cellStyle name="Normal 3 3 2 2 5 2 2 6 2" xfId="26187" xr:uid="{00000000-0005-0000-0000-000032660000}"/>
    <cellStyle name="Normal 3 3 2 2 5 2 2 7" xfId="26188" xr:uid="{00000000-0005-0000-0000-000033660000}"/>
    <cellStyle name="Normal 3 3 2 2 5 2 2 7 2" xfId="26189" xr:uid="{00000000-0005-0000-0000-000034660000}"/>
    <cellStyle name="Normal 3 3 2 2 5 2 2 8" xfId="26190" xr:uid="{00000000-0005-0000-0000-000035660000}"/>
    <cellStyle name="Normal 3 3 2 2 5 2 3" xfId="26191" xr:uid="{00000000-0005-0000-0000-000036660000}"/>
    <cellStyle name="Normal 3 3 2 2 5 2 3 2" xfId="26192" xr:uid="{00000000-0005-0000-0000-000037660000}"/>
    <cellStyle name="Normal 3 3 2 2 5 2 3 2 2" xfId="26193" xr:uid="{00000000-0005-0000-0000-000038660000}"/>
    <cellStyle name="Normal 3 3 2 2 5 2 3 2 2 2" xfId="26194" xr:uid="{00000000-0005-0000-0000-000039660000}"/>
    <cellStyle name="Normal 3 3 2 2 5 2 3 2 2 2 2" xfId="26195" xr:uid="{00000000-0005-0000-0000-00003A660000}"/>
    <cellStyle name="Normal 3 3 2 2 5 2 3 2 2 3" xfId="26196" xr:uid="{00000000-0005-0000-0000-00003B660000}"/>
    <cellStyle name="Normal 3 3 2 2 5 2 3 2 3" xfId="26197" xr:uid="{00000000-0005-0000-0000-00003C660000}"/>
    <cellStyle name="Normal 3 3 2 2 5 2 3 2 3 2" xfId="26198" xr:uid="{00000000-0005-0000-0000-00003D660000}"/>
    <cellStyle name="Normal 3 3 2 2 5 2 3 2 4" xfId="26199" xr:uid="{00000000-0005-0000-0000-00003E660000}"/>
    <cellStyle name="Normal 3 3 2 2 5 2 3 3" xfId="26200" xr:uid="{00000000-0005-0000-0000-00003F660000}"/>
    <cellStyle name="Normal 3 3 2 2 5 2 3 3 2" xfId="26201" xr:uid="{00000000-0005-0000-0000-000040660000}"/>
    <cellStyle name="Normal 3 3 2 2 5 2 3 3 2 2" xfId="26202" xr:uid="{00000000-0005-0000-0000-000041660000}"/>
    <cellStyle name="Normal 3 3 2 2 5 2 3 3 3" xfId="26203" xr:uid="{00000000-0005-0000-0000-000042660000}"/>
    <cellStyle name="Normal 3 3 2 2 5 2 3 4" xfId="26204" xr:uid="{00000000-0005-0000-0000-000043660000}"/>
    <cellStyle name="Normal 3 3 2 2 5 2 3 4 2" xfId="26205" xr:uid="{00000000-0005-0000-0000-000044660000}"/>
    <cellStyle name="Normal 3 3 2 2 5 2 3 5" xfId="26206" xr:uid="{00000000-0005-0000-0000-000045660000}"/>
    <cellStyle name="Normal 3 3 2 2 5 2 4" xfId="26207" xr:uid="{00000000-0005-0000-0000-000046660000}"/>
    <cellStyle name="Normal 3 3 2 2 5 2 4 2" xfId="26208" xr:uid="{00000000-0005-0000-0000-000047660000}"/>
    <cellStyle name="Normal 3 3 2 2 5 2 4 2 2" xfId="26209" xr:uid="{00000000-0005-0000-0000-000048660000}"/>
    <cellStyle name="Normal 3 3 2 2 5 2 4 2 2 2" xfId="26210" xr:uid="{00000000-0005-0000-0000-000049660000}"/>
    <cellStyle name="Normal 3 3 2 2 5 2 4 2 3" xfId="26211" xr:uid="{00000000-0005-0000-0000-00004A660000}"/>
    <cellStyle name="Normal 3 3 2 2 5 2 4 3" xfId="26212" xr:uid="{00000000-0005-0000-0000-00004B660000}"/>
    <cellStyle name="Normal 3 3 2 2 5 2 4 3 2" xfId="26213" xr:uid="{00000000-0005-0000-0000-00004C660000}"/>
    <cellStyle name="Normal 3 3 2 2 5 2 4 4" xfId="26214" xr:uid="{00000000-0005-0000-0000-00004D660000}"/>
    <cellStyle name="Normal 3 3 2 2 5 2 5" xfId="26215" xr:uid="{00000000-0005-0000-0000-00004E660000}"/>
    <cellStyle name="Normal 3 3 2 2 5 2 5 2" xfId="26216" xr:uid="{00000000-0005-0000-0000-00004F660000}"/>
    <cellStyle name="Normal 3 3 2 2 5 2 5 2 2" xfId="26217" xr:uid="{00000000-0005-0000-0000-000050660000}"/>
    <cellStyle name="Normal 3 3 2 2 5 2 5 2 2 2" xfId="26218" xr:uid="{00000000-0005-0000-0000-000051660000}"/>
    <cellStyle name="Normal 3 3 2 2 5 2 5 2 3" xfId="26219" xr:uid="{00000000-0005-0000-0000-000052660000}"/>
    <cellStyle name="Normal 3 3 2 2 5 2 5 3" xfId="26220" xr:uid="{00000000-0005-0000-0000-000053660000}"/>
    <cellStyle name="Normal 3 3 2 2 5 2 5 3 2" xfId="26221" xr:uid="{00000000-0005-0000-0000-000054660000}"/>
    <cellStyle name="Normal 3 3 2 2 5 2 5 4" xfId="26222" xr:uid="{00000000-0005-0000-0000-000055660000}"/>
    <cellStyle name="Normal 3 3 2 2 5 2 6" xfId="26223" xr:uid="{00000000-0005-0000-0000-000056660000}"/>
    <cellStyle name="Normal 3 3 2 2 5 2 6 2" xfId="26224" xr:uid="{00000000-0005-0000-0000-000057660000}"/>
    <cellStyle name="Normal 3 3 2 2 5 2 6 2 2" xfId="26225" xr:uid="{00000000-0005-0000-0000-000058660000}"/>
    <cellStyle name="Normal 3 3 2 2 5 2 6 3" xfId="26226" xr:uid="{00000000-0005-0000-0000-000059660000}"/>
    <cellStyle name="Normal 3 3 2 2 5 2 7" xfId="26227" xr:uid="{00000000-0005-0000-0000-00005A660000}"/>
    <cellStyle name="Normal 3 3 2 2 5 2 7 2" xfId="26228" xr:uid="{00000000-0005-0000-0000-00005B660000}"/>
    <cellStyle name="Normal 3 3 2 2 5 2 8" xfId="26229" xr:uid="{00000000-0005-0000-0000-00005C660000}"/>
    <cellStyle name="Normal 3 3 2 2 5 2 8 2" xfId="26230" xr:uid="{00000000-0005-0000-0000-00005D660000}"/>
    <cellStyle name="Normal 3 3 2 2 5 2 9" xfId="26231" xr:uid="{00000000-0005-0000-0000-00005E660000}"/>
    <cellStyle name="Normal 3 3 2 2 5 3" xfId="26232" xr:uid="{00000000-0005-0000-0000-00005F660000}"/>
    <cellStyle name="Normal 3 3 2 2 5 3 2" xfId="26233" xr:uid="{00000000-0005-0000-0000-000060660000}"/>
    <cellStyle name="Normal 3 3 2 2 5 3 2 2" xfId="26234" xr:uid="{00000000-0005-0000-0000-000061660000}"/>
    <cellStyle name="Normal 3 3 2 2 5 3 2 2 2" xfId="26235" xr:uid="{00000000-0005-0000-0000-000062660000}"/>
    <cellStyle name="Normal 3 3 2 2 5 3 2 2 2 2" xfId="26236" xr:uid="{00000000-0005-0000-0000-000063660000}"/>
    <cellStyle name="Normal 3 3 2 2 5 3 2 2 2 2 2" xfId="26237" xr:uid="{00000000-0005-0000-0000-000064660000}"/>
    <cellStyle name="Normal 3 3 2 2 5 3 2 2 2 3" xfId="26238" xr:uid="{00000000-0005-0000-0000-000065660000}"/>
    <cellStyle name="Normal 3 3 2 2 5 3 2 2 3" xfId="26239" xr:uid="{00000000-0005-0000-0000-000066660000}"/>
    <cellStyle name="Normal 3 3 2 2 5 3 2 2 3 2" xfId="26240" xr:uid="{00000000-0005-0000-0000-000067660000}"/>
    <cellStyle name="Normal 3 3 2 2 5 3 2 2 4" xfId="26241" xr:uid="{00000000-0005-0000-0000-000068660000}"/>
    <cellStyle name="Normal 3 3 2 2 5 3 2 3" xfId="26242" xr:uid="{00000000-0005-0000-0000-000069660000}"/>
    <cellStyle name="Normal 3 3 2 2 5 3 2 3 2" xfId="26243" xr:uid="{00000000-0005-0000-0000-00006A660000}"/>
    <cellStyle name="Normal 3 3 2 2 5 3 2 3 2 2" xfId="26244" xr:uid="{00000000-0005-0000-0000-00006B660000}"/>
    <cellStyle name="Normal 3 3 2 2 5 3 2 3 3" xfId="26245" xr:uid="{00000000-0005-0000-0000-00006C660000}"/>
    <cellStyle name="Normal 3 3 2 2 5 3 2 4" xfId="26246" xr:uid="{00000000-0005-0000-0000-00006D660000}"/>
    <cellStyle name="Normal 3 3 2 2 5 3 2 4 2" xfId="26247" xr:uid="{00000000-0005-0000-0000-00006E660000}"/>
    <cellStyle name="Normal 3 3 2 2 5 3 2 5" xfId="26248" xr:uid="{00000000-0005-0000-0000-00006F660000}"/>
    <cellStyle name="Normal 3 3 2 2 5 3 3" xfId="26249" xr:uid="{00000000-0005-0000-0000-000070660000}"/>
    <cellStyle name="Normal 3 3 2 2 5 3 3 2" xfId="26250" xr:uid="{00000000-0005-0000-0000-000071660000}"/>
    <cellStyle name="Normal 3 3 2 2 5 3 3 2 2" xfId="26251" xr:uid="{00000000-0005-0000-0000-000072660000}"/>
    <cellStyle name="Normal 3 3 2 2 5 3 3 2 2 2" xfId="26252" xr:uid="{00000000-0005-0000-0000-000073660000}"/>
    <cellStyle name="Normal 3 3 2 2 5 3 3 2 3" xfId="26253" xr:uid="{00000000-0005-0000-0000-000074660000}"/>
    <cellStyle name="Normal 3 3 2 2 5 3 3 3" xfId="26254" xr:uid="{00000000-0005-0000-0000-000075660000}"/>
    <cellStyle name="Normal 3 3 2 2 5 3 3 3 2" xfId="26255" xr:uid="{00000000-0005-0000-0000-000076660000}"/>
    <cellStyle name="Normal 3 3 2 2 5 3 3 4" xfId="26256" xr:uid="{00000000-0005-0000-0000-000077660000}"/>
    <cellStyle name="Normal 3 3 2 2 5 3 4" xfId="26257" xr:uid="{00000000-0005-0000-0000-000078660000}"/>
    <cellStyle name="Normal 3 3 2 2 5 3 4 2" xfId="26258" xr:uid="{00000000-0005-0000-0000-000079660000}"/>
    <cellStyle name="Normal 3 3 2 2 5 3 4 2 2" xfId="26259" xr:uid="{00000000-0005-0000-0000-00007A660000}"/>
    <cellStyle name="Normal 3 3 2 2 5 3 4 2 2 2" xfId="26260" xr:uid="{00000000-0005-0000-0000-00007B660000}"/>
    <cellStyle name="Normal 3 3 2 2 5 3 4 2 3" xfId="26261" xr:uid="{00000000-0005-0000-0000-00007C660000}"/>
    <cellStyle name="Normal 3 3 2 2 5 3 4 3" xfId="26262" xr:uid="{00000000-0005-0000-0000-00007D660000}"/>
    <cellStyle name="Normal 3 3 2 2 5 3 4 3 2" xfId="26263" xr:uid="{00000000-0005-0000-0000-00007E660000}"/>
    <cellStyle name="Normal 3 3 2 2 5 3 4 4" xfId="26264" xr:uid="{00000000-0005-0000-0000-00007F660000}"/>
    <cellStyle name="Normal 3 3 2 2 5 3 5" xfId="26265" xr:uid="{00000000-0005-0000-0000-000080660000}"/>
    <cellStyle name="Normal 3 3 2 2 5 3 5 2" xfId="26266" xr:uid="{00000000-0005-0000-0000-000081660000}"/>
    <cellStyle name="Normal 3 3 2 2 5 3 5 2 2" xfId="26267" xr:uid="{00000000-0005-0000-0000-000082660000}"/>
    <cellStyle name="Normal 3 3 2 2 5 3 5 3" xfId="26268" xr:uid="{00000000-0005-0000-0000-000083660000}"/>
    <cellStyle name="Normal 3 3 2 2 5 3 6" xfId="26269" xr:uid="{00000000-0005-0000-0000-000084660000}"/>
    <cellStyle name="Normal 3 3 2 2 5 3 6 2" xfId="26270" xr:uid="{00000000-0005-0000-0000-000085660000}"/>
    <cellStyle name="Normal 3 3 2 2 5 3 7" xfId="26271" xr:uid="{00000000-0005-0000-0000-000086660000}"/>
    <cellStyle name="Normal 3 3 2 2 5 3 7 2" xfId="26272" xr:uid="{00000000-0005-0000-0000-000087660000}"/>
    <cellStyle name="Normal 3 3 2 2 5 3 8" xfId="26273" xr:uid="{00000000-0005-0000-0000-000088660000}"/>
    <cellStyle name="Normal 3 3 2 2 5 4" xfId="26274" xr:uid="{00000000-0005-0000-0000-000089660000}"/>
    <cellStyle name="Normal 3 3 2 2 5 4 2" xfId="26275" xr:uid="{00000000-0005-0000-0000-00008A660000}"/>
    <cellStyle name="Normal 3 3 2 2 5 4 2 2" xfId="26276" xr:uid="{00000000-0005-0000-0000-00008B660000}"/>
    <cellStyle name="Normal 3 3 2 2 5 4 2 2 2" xfId="26277" xr:uid="{00000000-0005-0000-0000-00008C660000}"/>
    <cellStyle name="Normal 3 3 2 2 5 4 2 2 2 2" xfId="26278" xr:uid="{00000000-0005-0000-0000-00008D660000}"/>
    <cellStyle name="Normal 3 3 2 2 5 4 2 2 3" xfId="26279" xr:uid="{00000000-0005-0000-0000-00008E660000}"/>
    <cellStyle name="Normal 3 3 2 2 5 4 2 3" xfId="26280" xr:uid="{00000000-0005-0000-0000-00008F660000}"/>
    <cellStyle name="Normal 3 3 2 2 5 4 2 3 2" xfId="26281" xr:uid="{00000000-0005-0000-0000-000090660000}"/>
    <cellStyle name="Normal 3 3 2 2 5 4 2 4" xfId="26282" xr:uid="{00000000-0005-0000-0000-000091660000}"/>
    <cellStyle name="Normal 3 3 2 2 5 4 3" xfId="26283" xr:uid="{00000000-0005-0000-0000-000092660000}"/>
    <cellStyle name="Normal 3 3 2 2 5 4 3 2" xfId="26284" xr:uid="{00000000-0005-0000-0000-000093660000}"/>
    <cellStyle name="Normal 3 3 2 2 5 4 3 2 2" xfId="26285" xr:uid="{00000000-0005-0000-0000-000094660000}"/>
    <cellStyle name="Normal 3 3 2 2 5 4 3 3" xfId="26286" xr:uid="{00000000-0005-0000-0000-000095660000}"/>
    <cellStyle name="Normal 3 3 2 2 5 4 4" xfId="26287" xr:uid="{00000000-0005-0000-0000-000096660000}"/>
    <cellStyle name="Normal 3 3 2 2 5 4 4 2" xfId="26288" xr:uid="{00000000-0005-0000-0000-000097660000}"/>
    <cellStyle name="Normal 3 3 2 2 5 4 5" xfId="26289" xr:uid="{00000000-0005-0000-0000-000098660000}"/>
    <cellStyle name="Normal 3 3 2 2 5 5" xfId="26290" xr:uid="{00000000-0005-0000-0000-000099660000}"/>
    <cellStyle name="Normal 3 3 2 2 5 5 2" xfId="26291" xr:uid="{00000000-0005-0000-0000-00009A660000}"/>
    <cellStyle name="Normal 3 3 2 2 5 5 2 2" xfId="26292" xr:uid="{00000000-0005-0000-0000-00009B660000}"/>
    <cellStyle name="Normal 3 3 2 2 5 5 2 2 2" xfId="26293" xr:uid="{00000000-0005-0000-0000-00009C660000}"/>
    <cellStyle name="Normal 3 3 2 2 5 5 2 3" xfId="26294" xr:uid="{00000000-0005-0000-0000-00009D660000}"/>
    <cellStyle name="Normal 3 3 2 2 5 5 3" xfId="26295" xr:uid="{00000000-0005-0000-0000-00009E660000}"/>
    <cellStyle name="Normal 3 3 2 2 5 5 3 2" xfId="26296" xr:uid="{00000000-0005-0000-0000-00009F660000}"/>
    <cellStyle name="Normal 3 3 2 2 5 5 4" xfId="26297" xr:uid="{00000000-0005-0000-0000-0000A0660000}"/>
    <cellStyle name="Normal 3 3 2 2 5 6" xfId="26298" xr:uid="{00000000-0005-0000-0000-0000A1660000}"/>
    <cellStyle name="Normal 3 3 2 2 5 6 2" xfId="26299" xr:uid="{00000000-0005-0000-0000-0000A2660000}"/>
    <cellStyle name="Normal 3 3 2 2 5 6 2 2" xfId="26300" xr:uid="{00000000-0005-0000-0000-0000A3660000}"/>
    <cellStyle name="Normal 3 3 2 2 5 6 2 2 2" xfId="26301" xr:uid="{00000000-0005-0000-0000-0000A4660000}"/>
    <cellStyle name="Normal 3 3 2 2 5 6 2 3" xfId="26302" xr:uid="{00000000-0005-0000-0000-0000A5660000}"/>
    <cellStyle name="Normal 3 3 2 2 5 6 3" xfId="26303" xr:uid="{00000000-0005-0000-0000-0000A6660000}"/>
    <cellStyle name="Normal 3 3 2 2 5 6 3 2" xfId="26304" xr:uid="{00000000-0005-0000-0000-0000A7660000}"/>
    <cellStyle name="Normal 3 3 2 2 5 6 4" xfId="26305" xr:uid="{00000000-0005-0000-0000-0000A8660000}"/>
    <cellStyle name="Normal 3 3 2 2 5 7" xfId="26306" xr:uid="{00000000-0005-0000-0000-0000A9660000}"/>
    <cellStyle name="Normal 3 3 2 2 5 7 2" xfId="26307" xr:uid="{00000000-0005-0000-0000-0000AA660000}"/>
    <cellStyle name="Normal 3 3 2 2 5 7 2 2" xfId="26308" xr:uid="{00000000-0005-0000-0000-0000AB660000}"/>
    <cellStyle name="Normal 3 3 2 2 5 7 3" xfId="26309" xr:uid="{00000000-0005-0000-0000-0000AC660000}"/>
    <cellStyle name="Normal 3 3 2 2 5 8" xfId="26310" xr:uid="{00000000-0005-0000-0000-0000AD660000}"/>
    <cellStyle name="Normal 3 3 2 2 5 8 2" xfId="26311" xr:uid="{00000000-0005-0000-0000-0000AE660000}"/>
    <cellStyle name="Normal 3 3 2 2 5 9" xfId="26312" xr:uid="{00000000-0005-0000-0000-0000AF660000}"/>
    <cellStyle name="Normal 3 3 2 2 5 9 2" xfId="26313" xr:uid="{00000000-0005-0000-0000-0000B0660000}"/>
    <cellStyle name="Normal 3 3 2 2 6" xfId="26314" xr:uid="{00000000-0005-0000-0000-0000B1660000}"/>
    <cellStyle name="Normal 3 3 2 2 6 2" xfId="26315" xr:uid="{00000000-0005-0000-0000-0000B2660000}"/>
    <cellStyle name="Normal 3 3 2 2 6 2 2" xfId="26316" xr:uid="{00000000-0005-0000-0000-0000B3660000}"/>
    <cellStyle name="Normal 3 3 2 2 6 2 2 2" xfId="26317" xr:uid="{00000000-0005-0000-0000-0000B4660000}"/>
    <cellStyle name="Normal 3 3 2 2 6 2 2 2 2" xfId="26318" xr:uid="{00000000-0005-0000-0000-0000B5660000}"/>
    <cellStyle name="Normal 3 3 2 2 6 2 2 2 2 2" xfId="26319" xr:uid="{00000000-0005-0000-0000-0000B6660000}"/>
    <cellStyle name="Normal 3 3 2 2 6 2 2 2 2 2 2" xfId="26320" xr:uid="{00000000-0005-0000-0000-0000B7660000}"/>
    <cellStyle name="Normal 3 3 2 2 6 2 2 2 2 3" xfId="26321" xr:uid="{00000000-0005-0000-0000-0000B8660000}"/>
    <cellStyle name="Normal 3 3 2 2 6 2 2 2 3" xfId="26322" xr:uid="{00000000-0005-0000-0000-0000B9660000}"/>
    <cellStyle name="Normal 3 3 2 2 6 2 2 2 3 2" xfId="26323" xr:uid="{00000000-0005-0000-0000-0000BA660000}"/>
    <cellStyle name="Normal 3 3 2 2 6 2 2 2 4" xfId="26324" xr:uid="{00000000-0005-0000-0000-0000BB660000}"/>
    <cellStyle name="Normal 3 3 2 2 6 2 2 3" xfId="26325" xr:uid="{00000000-0005-0000-0000-0000BC660000}"/>
    <cellStyle name="Normal 3 3 2 2 6 2 2 3 2" xfId="26326" xr:uid="{00000000-0005-0000-0000-0000BD660000}"/>
    <cellStyle name="Normal 3 3 2 2 6 2 2 3 2 2" xfId="26327" xr:uid="{00000000-0005-0000-0000-0000BE660000}"/>
    <cellStyle name="Normal 3 3 2 2 6 2 2 3 3" xfId="26328" xr:uid="{00000000-0005-0000-0000-0000BF660000}"/>
    <cellStyle name="Normal 3 3 2 2 6 2 2 4" xfId="26329" xr:uid="{00000000-0005-0000-0000-0000C0660000}"/>
    <cellStyle name="Normal 3 3 2 2 6 2 2 4 2" xfId="26330" xr:uid="{00000000-0005-0000-0000-0000C1660000}"/>
    <cellStyle name="Normal 3 3 2 2 6 2 2 5" xfId="26331" xr:uid="{00000000-0005-0000-0000-0000C2660000}"/>
    <cellStyle name="Normal 3 3 2 2 6 2 3" xfId="26332" xr:uid="{00000000-0005-0000-0000-0000C3660000}"/>
    <cellStyle name="Normal 3 3 2 2 6 2 3 2" xfId="26333" xr:uid="{00000000-0005-0000-0000-0000C4660000}"/>
    <cellStyle name="Normal 3 3 2 2 6 2 3 2 2" xfId="26334" xr:uid="{00000000-0005-0000-0000-0000C5660000}"/>
    <cellStyle name="Normal 3 3 2 2 6 2 3 2 2 2" xfId="26335" xr:uid="{00000000-0005-0000-0000-0000C6660000}"/>
    <cellStyle name="Normal 3 3 2 2 6 2 3 2 3" xfId="26336" xr:uid="{00000000-0005-0000-0000-0000C7660000}"/>
    <cellStyle name="Normal 3 3 2 2 6 2 3 3" xfId="26337" xr:uid="{00000000-0005-0000-0000-0000C8660000}"/>
    <cellStyle name="Normal 3 3 2 2 6 2 3 3 2" xfId="26338" xr:uid="{00000000-0005-0000-0000-0000C9660000}"/>
    <cellStyle name="Normal 3 3 2 2 6 2 3 4" xfId="26339" xr:uid="{00000000-0005-0000-0000-0000CA660000}"/>
    <cellStyle name="Normal 3 3 2 2 6 2 4" xfId="26340" xr:uid="{00000000-0005-0000-0000-0000CB660000}"/>
    <cellStyle name="Normal 3 3 2 2 6 2 4 2" xfId="26341" xr:uid="{00000000-0005-0000-0000-0000CC660000}"/>
    <cellStyle name="Normal 3 3 2 2 6 2 4 2 2" xfId="26342" xr:uid="{00000000-0005-0000-0000-0000CD660000}"/>
    <cellStyle name="Normal 3 3 2 2 6 2 4 2 2 2" xfId="26343" xr:uid="{00000000-0005-0000-0000-0000CE660000}"/>
    <cellStyle name="Normal 3 3 2 2 6 2 4 2 3" xfId="26344" xr:uid="{00000000-0005-0000-0000-0000CF660000}"/>
    <cellStyle name="Normal 3 3 2 2 6 2 4 3" xfId="26345" xr:uid="{00000000-0005-0000-0000-0000D0660000}"/>
    <cellStyle name="Normal 3 3 2 2 6 2 4 3 2" xfId="26346" xr:uid="{00000000-0005-0000-0000-0000D1660000}"/>
    <cellStyle name="Normal 3 3 2 2 6 2 4 4" xfId="26347" xr:uid="{00000000-0005-0000-0000-0000D2660000}"/>
    <cellStyle name="Normal 3 3 2 2 6 2 5" xfId="26348" xr:uid="{00000000-0005-0000-0000-0000D3660000}"/>
    <cellStyle name="Normal 3 3 2 2 6 2 5 2" xfId="26349" xr:uid="{00000000-0005-0000-0000-0000D4660000}"/>
    <cellStyle name="Normal 3 3 2 2 6 2 5 2 2" xfId="26350" xr:uid="{00000000-0005-0000-0000-0000D5660000}"/>
    <cellStyle name="Normal 3 3 2 2 6 2 5 3" xfId="26351" xr:uid="{00000000-0005-0000-0000-0000D6660000}"/>
    <cellStyle name="Normal 3 3 2 2 6 2 6" xfId="26352" xr:uid="{00000000-0005-0000-0000-0000D7660000}"/>
    <cellStyle name="Normal 3 3 2 2 6 2 6 2" xfId="26353" xr:uid="{00000000-0005-0000-0000-0000D8660000}"/>
    <cellStyle name="Normal 3 3 2 2 6 2 7" xfId="26354" xr:uid="{00000000-0005-0000-0000-0000D9660000}"/>
    <cellStyle name="Normal 3 3 2 2 6 2 7 2" xfId="26355" xr:uid="{00000000-0005-0000-0000-0000DA660000}"/>
    <cellStyle name="Normal 3 3 2 2 6 2 8" xfId="26356" xr:uid="{00000000-0005-0000-0000-0000DB660000}"/>
    <cellStyle name="Normal 3 3 2 2 6 3" xfId="26357" xr:uid="{00000000-0005-0000-0000-0000DC660000}"/>
    <cellStyle name="Normal 3 3 2 2 6 3 2" xfId="26358" xr:uid="{00000000-0005-0000-0000-0000DD660000}"/>
    <cellStyle name="Normal 3 3 2 2 6 3 2 2" xfId="26359" xr:uid="{00000000-0005-0000-0000-0000DE660000}"/>
    <cellStyle name="Normal 3 3 2 2 6 3 2 2 2" xfId="26360" xr:uid="{00000000-0005-0000-0000-0000DF660000}"/>
    <cellStyle name="Normal 3 3 2 2 6 3 2 2 2 2" xfId="26361" xr:uid="{00000000-0005-0000-0000-0000E0660000}"/>
    <cellStyle name="Normal 3 3 2 2 6 3 2 2 3" xfId="26362" xr:uid="{00000000-0005-0000-0000-0000E1660000}"/>
    <cellStyle name="Normal 3 3 2 2 6 3 2 3" xfId="26363" xr:uid="{00000000-0005-0000-0000-0000E2660000}"/>
    <cellStyle name="Normal 3 3 2 2 6 3 2 3 2" xfId="26364" xr:uid="{00000000-0005-0000-0000-0000E3660000}"/>
    <cellStyle name="Normal 3 3 2 2 6 3 2 4" xfId="26365" xr:uid="{00000000-0005-0000-0000-0000E4660000}"/>
    <cellStyle name="Normal 3 3 2 2 6 3 3" xfId="26366" xr:uid="{00000000-0005-0000-0000-0000E5660000}"/>
    <cellStyle name="Normal 3 3 2 2 6 3 3 2" xfId="26367" xr:uid="{00000000-0005-0000-0000-0000E6660000}"/>
    <cellStyle name="Normal 3 3 2 2 6 3 3 2 2" xfId="26368" xr:uid="{00000000-0005-0000-0000-0000E7660000}"/>
    <cellStyle name="Normal 3 3 2 2 6 3 3 3" xfId="26369" xr:uid="{00000000-0005-0000-0000-0000E8660000}"/>
    <cellStyle name="Normal 3 3 2 2 6 3 4" xfId="26370" xr:uid="{00000000-0005-0000-0000-0000E9660000}"/>
    <cellStyle name="Normal 3 3 2 2 6 3 4 2" xfId="26371" xr:uid="{00000000-0005-0000-0000-0000EA660000}"/>
    <cellStyle name="Normal 3 3 2 2 6 3 5" xfId="26372" xr:uid="{00000000-0005-0000-0000-0000EB660000}"/>
    <cellStyle name="Normal 3 3 2 2 6 4" xfId="26373" xr:uid="{00000000-0005-0000-0000-0000EC660000}"/>
    <cellStyle name="Normal 3 3 2 2 6 4 2" xfId="26374" xr:uid="{00000000-0005-0000-0000-0000ED660000}"/>
    <cellStyle name="Normal 3 3 2 2 6 4 2 2" xfId="26375" xr:uid="{00000000-0005-0000-0000-0000EE660000}"/>
    <cellStyle name="Normal 3 3 2 2 6 4 2 2 2" xfId="26376" xr:uid="{00000000-0005-0000-0000-0000EF660000}"/>
    <cellStyle name="Normal 3 3 2 2 6 4 2 3" xfId="26377" xr:uid="{00000000-0005-0000-0000-0000F0660000}"/>
    <cellStyle name="Normal 3 3 2 2 6 4 3" xfId="26378" xr:uid="{00000000-0005-0000-0000-0000F1660000}"/>
    <cellStyle name="Normal 3 3 2 2 6 4 3 2" xfId="26379" xr:uid="{00000000-0005-0000-0000-0000F2660000}"/>
    <cellStyle name="Normal 3 3 2 2 6 4 4" xfId="26380" xr:uid="{00000000-0005-0000-0000-0000F3660000}"/>
    <cellStyle name="Normal 3 3 2 2 6 5" xfId="26381" xr:uid="{00000000-0005-0000-0000-0000F4660000}"/>
    <cellStyle name="Normal 3 3 2 2 6 5 2" xfId="26382" xr:uid="{00000000-0005-0000-0000-0000F5660000}"/>
    <cellStyle name="Normal 3 3 2 2 6 5 2 2" xfId="26383" xr:uid="{00000000-0005-0000-0000-0000F6660000}"/>
    <cellStyle name="Normal 3 3 2 2 6 5 2 2 2" xfId="26384" xr:uid="{00000000-0005-0000-0000-0000F7660000}"/>
    <cellStyle name="Normal 3 3 2 2 6 5 2 3" xfId="26385" xr:uid="{00000000-0005-0000-0000-0000F8660000}"/>
    <cellStyle name="Normal 3 3 2 2 6 5 3" xfId="26386" xr:uid="{00000000-0005-0000-0000-0000F9660000}"/>
    <cellStyle name="Normal 3 3 2 2 6 5 3 2" xfId="26387" xr:uid="{00000000-0005-0000-0000-0000FA660000}"/>
    <cellStyle name="Normal 3 3 2 2 6 5 4" xfId="26388" xr:uid="{00000000-0005-0000-0000-0000FB660000}"/>
    <cellStyle name="Normal 3 3 2 2 6 6" xfId="26389" xr:uid="{00000000-0005-0000-0000-0000FC660000}"/>
    <cellStyle name="Normal 3 3 2 2 6 6 2" xfId="26390" xr:uid="{00000000-0005-0000-0000-0000FD660000}"/>
    <cellStyle name="Normal 3 3 2 2 6 6 2 2" xfId="26391" xr:uid="{00000000-0005-0000-0000-0000FE660000}"/>
    <cellStyle name="Normal 3 3 2 2 6 6 3" xfId="26392" xr:uid="{00000000-0005-0000-0000-0000FF660000}"/>
    <cellStyle name="Normal 3 3 2 2 6 7" xfId="26393" xr:uid="{00000000-0005-0000-0000-000000670000}"/>
    <cellStyle name="Normal 3 3 2 2 6 7 2" xfId="26394" xr:uid="{00000000-0005-0000-0000-000001670000}"/>
    <cellStyle name="Normal 3 3 2 2 6 8" xfId="26395" xr:uid="{00000000-0005-0000-0000-000002670000}"/>
    <cellStyle name="Normal 3 3 2 2 6 8 2" xfId="26396" xr:uid="{00000000-0005-0000-0000-000003670000}"/>
    <cellStyle name="Normal 3 3 2 2 6 9" xfId="26397" xr:uid="{00000000-0005-0000-0000-000004670000}"/>
    <cellStyle name="Normal 3 3 2 2 7" xfId="26398" xr:uid="{00000000-0005-0000-0000-000005670000}"/>
    <cellStyle name="Normal 3 3 2 2 7 2" xfId="26399" xr:uid="{00000000-0005-0000-0000-000006670000}"/>
    <cellStyle name="Normal 3 3 2 2 7 2 2" xfId="26400" xr:uid="{00000000-0005-0000-0000-000007670000}"/>
    <cellStyle name="Normal 3 3 2 2 7 2 2 2" xfId="26401" xr:uid="{00000000-0005-0000-0000-000008670000}"/>
    <cellStyle name="Normal 3 3 2 2 7 2 2 2 2" xfId="26402" xr:uid="{00000000-0005-0000-0000-000009670000}"/>
    <cellStyle name="Normal 3 3 2 2 7 2 2 2 2 2" xfId="26403" xr:uid="{00000000-0005-0000-0000-00000A670000}"/>
    <cellStyle name="Normal 3 3 2 2 7 2 2 2 3" xfId="26404" xr:uid="{00000000-0005-0000-0000-00000B670000}"/>
    <cellStyle name="Normal 3 3 2 2 7 2 2 3" xfId="26405" xr:uid="{00000000-0005-0000-0000-00000C670000}"/>
    <cellStyle name="Normal 3 3 2 2 7 2 2 3 2" xfId="26406" xr:uid="{00000000-0005-0000-0000-00000D670000}"/>
    <cellStyle name="Normal 3 3 2 2 7 2 2 4" xfId="26407" xr:uid="{00000000-0005-0000-0000-00000E670000}"/>
    <cellStyle name="Normal 3 3 2 2 7 2 3" xfId="26408" xr:uid="{00000000-0005-0000-0000-00000F670000}"/>
    <cellStyle name="Normal 3 3 2 2 7 2 3 2" xfId="26409" xr:uid="{00000000-0005-0000-0000-000010670000}"/>
    <cellStyle name="Normal 3 3 2 2 7 2 3 2 2" xfId="26410" xr:uid="{00000000-0005-0000-0000-000011670000}"/>
    <cellStyle name="Normal 3 3 2 2 7 2 3 3" xfId="26411" xr:uid="{00000000-0005-0000-0000-000012670000}"/>
    <cellStyle name="Normal 3 3 2 2 7 2 4" xfId="26412" xr:uid="{00000000-0005-0000-0000-000013670000}"/>
    <cellStyle name="Normal 3 3 2 2 7 2 4 2" xfId="26413" xr:uid="{00000000-0005-0000-0000-000014670000}"/>
    <cellStyle name="Normal 3 3 2 2 7 2 5" xfId="26414" xr:uid="{00000000-0005-0000-0000-000015670000}"/>
    <cellStyle name="Normal 3 3 2 2 7 3" xfId="26415" xr:uid="{00000000-0005-0000-0000-000016670000}"/>
    <cellStyle name="Normal 3 3 2 2 7 3 2" xfId="26416" xr:uid="{00000000-0005-0000-0000-000017670000}"/>
    <cellStyle name="Normal 3 3 2 2 7 3 2 2" xfId="26417" xr:uid="{00000000-0005-0000-0000-000018670000}"/>
    <cellStyle name="Normal 3 3 2 2 7 3 2 2 2" xfId="26418" xr:uid="{00000000-0005-0000-0000-000019670000}"/>
    <cellStyle name="Normal 3 3 2 2 7 3 2 3" xfId="26419" xr:uid="{00000000-0005-0000-0000-00001A670000}"/>
    <cellStyle name="Normal 3 3 2 2 7 3 3" xfId="26420" xr:uid="{00000000-0005-0000-0000-00001B670000}"/>
    <cellStyle name="Normal 3 3 2 2 7 3 3 2" xfId="26421" xr:uid="{00000000-0005-0000-0000-00001C670000}"/>
    <cellStyle name="Normal 3 3 2 2 7 3 4" xfId="26422" xr:uid="{00000000-0005-0000-0000-00001D670000}"/>
    <cellStyle name="Normal 3 3 2 2 7 4" xfId="26423" xr:uid="{00000000-0005-0000-0000-00001E670000}"/>
    <cellStyle name="Normal 3 3 2 2 7 4 2" xfId="26424" xr:uid="{00000000-0005-0000-0000-00001F670000}"/>
    <cellStyle name="Normal 3 3 2 2 7 4 2 2" xfId="26425" xr:uid="{00000000-0005-0000-0000-000020670000}"/>
    <cellStyle name="Normal 3 3 2 2 7 4 2 2 2" xfId="26426" xr:uid="{00000000-0005-0000-0000-000021670000}"/>
    <cellStyle name="Normal 3 3 2 2 7 4 2 3" xfId="26427" xr:uid="{00000000-0005-0000-0000-000022670000}"/>
    <cellStyle name="Normal 3 3 2 2 7 4 3" xfId="26428" xr:uid="{00000000-0005-0000-0000-000023670000}"/>
    <cellStyle name="Normal 3 3 2 2 7 4 3 2" xfId="26429" xr:uid="{00000000-0005-0000-0000-000024670000}"/>
    <cellStyle name="Normal 3 3 2 2 7 4 4" xfId="26430" xr:uid="{00000000-0005-0000-0000-000025670000}"/>
    <cellStyle name="Normal 3 3 2 2 7 5" xfId="26431" xr:uid="{00000000-0005-0000-0000-000026670000}"/>
    <cellStyle name="Normal 3 3 2 2 7 5 2" xfId="26432" xr:uid="{00000000-0005-0000-0000-000027670000}"/>
    <cellStyle name="Normal 3 3 2 2 7 5 2 2" xfId="26433" xr:uid="{00000000-0005-0000-0000-000028670000}"/>
    <cellStyle name="Normal 3 3 2 2 7 5 3" xfId="26434" xr:uid="{00000000-0005-0000-0000-000029670000}"/>
    <cellStyle name="Normal 3 3 2 2 7 6" xfId="26435" xr:uid="{00000000-0005-0000-0000-00002A670000}"/>
    <cellStyle name="Normal 3 3 2 2 7 6 2" xfId="26436" xr:uid="{00000000-0005-0000-0000-00002B670000}"/>
    <cellStyle name="Normal 3 3 2 2 7 7" xfId="26437" xr:uid="{00000000-0005-0000-0000-00002C670000}"/>
    <cellStyle name="Normal 3 3 2 2 7 7 2" xfId="26438" xr:uid="{00000000-0005-0000-0000-00002D670000}"/>
    <cellStyle name="Normal 3 3 2 2 7 8" xfId="26439" xr:uid="{00000000-0005-0000-0000-00002E670000}"/>
    <cellStyle name="Normal 3 3 2 2 8" xfId="26440" xr:uid="{00000000-0005-0000-0000-00002F670000}"/>
    <cellStyle name="Normal 3 3 2 2 8 2" xfId="26441" xr:uid="{00000000-0005-0000-0000-000030670000}"/>
    <cellStyle name="Normal 3 3 2 2 8 2 2" xfId="26442" xr:uid="{00000000-0005-0000-0000-000031670000}"/>
    <cellStyle name="Normal 3 3 2 2 8 2 2 2" xfId="26443" xr:uid="{00000000-0005-0000-0000-000032670000}"/>
    <cellStyle name="Normal 3 3 2 2 8 2 2 2 2" xfId="26444" xr:uid="{00000000-0005-0000-0000-000033670000}"/>
    <cellStyle name="Normal 3 3 2 2 8 2 2 2 2 2" xfId="26445" xr:uid="{00000000-0005-0000-0000-000034670000}"/>
    <cellStyle name="Normal 3 3 2 2 8 2 2 2 3" xfId="26446" xr:uid="{00000000-0005-0000-0000-000035670000}"/>
    <cellStyle name="Normal 3 3 2 2 8 2 2 3" xfId="26447" xr:uid="{00000000-0005-0000-0000-000036670000}"/>
    <cellStyle name="Normal 3 3 2 2 8 2 2 3 2" xfId="26448" xr:uid="{00000000-0005-0000-0000-000037670000}"/>
    <cellStyle name="Normal 3 3 2 2 8 2 2 4" xfId="26449" xr:uid="{00000000-0005-0000-0000-000038670000}"/>
    <cellStyle name="Normal 3 3 2 2 8 2 3" xfId="26450" xr:uid="{00000000-0005-0000-0000-000039670000}"/>
    <cellStyle name="Normal 3 3 2 2 8 2 3 2" xfId="26451" xr:uid="{00000000-0005-0000-0000-00003A670000}"/>
    <cellStyle name="Normal 3 3 2 2 8 2 3 2 2" xfId="26452" xr:uid="{00000000-0005-0000-0000-00003B670000}"/>
    <cellStyle name="Normal 3 3 2 2 8 2 3 3" xfId="26453" xr:uid="{00000000-0005-0000-0000-00003C670000}"/>
    <cellStyle name="Normal 3 3 2 2 8 2 4" xfId="26454" xr:uid="{00000000-0005-0000-0000-00003D670000}"/>
    <cellStyle name="Normal 3 3 2 2 8 2 4 2" xfId="26455" xr:uid="{00000000-0005-0000-0000-00003E670000}"/>
    <cellStyle name="Normal 3 3 2 2 8 2 5" xfId="26456" xr:uid="{00000000-0005-0000-0000-00003F670000}"/>
    <cellStyle name="Normal 3 3 2 2 8 3" xfId="26457" xr:uid="{00000000-0005-0000-0000-000040670000}"/>
    <cellStyle name="Normal 3 3 2 2 8 3 2" xfId="26458" xr:uid="{00000000-0005-0000-0000-000041670000}"/>
    <cellStyle name="Normal 3 3 2 2 8 3 2 2" xfId="26459" xr:uid="{00000000-0005-0000-0000-000042670000}"/>
    <cellStyle name="Normal 3 3 2 2 8 3 2 2 2" xfId="26460" xr:uid="{00000000-0005-0000-0000-000043670000}"/>
    <cellStyle name="Normal 3 3 2 2 8 3 2 3" xfId="26461" xr:uid="{00000000-0005-0000-0000-000044670000}"/>
    <cellStyle name="Normal 3 3 2 2 8 3 3" xfId="26462" xr:uid="{00000000-0005-0000-0000-000045670000}"/>
    <cellStyle name="Normal 3 3 2 2 8 3 3 2" xfId="26463" xr:uid="{00000000-0005-0000-0000-000046670000}"/>
    <cellStyle name="Normal 3 3 2 2 8 3 4" xfId="26464" xr:uid="{00000000-0005-0000-0000-000047670000}"/>
    <cellStyle name="Normal 3 3 2 2 8 4" xfId="26465" xr:uid="{00000000-0005-0000-0000-000048670000}"/>
    <cellStyle name="Normal 3 3 2 2 8 4 2" xfId="26466" xr:uid="{00000000-0005-0000-0000-000049670000}"/>
    <cellStyle name="Normal 3 3 2 2 8 4 2 2" xfId="26467" xr:uid="{00000000-0005-0000-0000-00004A670000}"/>
    <cellStyle name="Normal 3 3 2 2 8 4 2 2 2" xfId="26468" xr:uid="{00000000-0005-0000-0000-00004B670000}"/>
    <cellStyle name="Normal 3 3 2 2 8 4 2 3" xfId="26469" xr:uid="{00000000-0005-0000-0000-00004C670000}"/>
    <cellStyle name="Normal 3 3 2 2 8 4 3" xfId="26470" xr:uid="{00000000-0005-0000-0000-00004D670000}"/>
    <cellStyle name="Normal 3 3 2 2 8 4 3 2" xfId="26471" xr:uid="{00000000-0005-0000-0000-00004E670000}"/>
    <cellStyle name="Normal 3 3 2 2 8 4 4" xfId="26472" xr:uid="{00000000-0005-0000-0000-00004F670000}"/>
    <cellStyle name="Normal 3 3 2 2 8 5" xfId="26473" xr:uid="{00000000-0005-0000-0000-000050670000}"/>
    <cellStyle name="Normal 3 3 2 2 8 5 2" xfId="26474" xr:uid="{00000000-0005-0000-0000-000051670000}"/>
    <cellStyle name="Normal 3 3 2 2 8 5 2 2" xfId="26475" xr:uid="{00000000-0005-0000-0000-000052670000}"/>
    <cellStyle name="Normal 3 3 2 2 8 5 3" xfId="26476" xr:uid="{00000000-0005-0000-0000-000053670000}"/>
    <cellStyle name="Normal 3 3 2 2 8 6" xfId="26477" xr:uid="{00000000-0005-0000-0000-000054670000}"/>
    <cellStyle name="Normal 3 3 2 2 8 6 2" xfId="26478" xr:uid="{00000000-0005-0000-0000-000055670000}"/>
    <cellStyle name="Normal 3 3 2 2 8 7" xfId="26479" xr:uid="{00000000-0005-0000-0000-000056670000}"/>
    <cellStyle name="Normal 3 3 2 2 8 7 2" xfId="26480" xr:uid="{00000000-0005-0000-0000-000057670000}"/>
    <cellStyle name="Normal 3 3 2 2 8 8" xfId="26481" xr:uid="{00000000-0005-0000-0000-000058670000}"/>
    <cellStyle name="Normal 3 3 2 2 9" xfId="26482" xr:uid="{00000000-0005-0000-0000-000059670000}"/>
    <cellStyle name="Normal 3 3 2 2 9 2" xfId="26483" xr:uid="{00000000-0005-0000-0000-00005A670000}"/>
    <cellStyle name="Normal 3 3 2 2 9 2 2" xfId="26484" xr:uid="{00000000-0005-0000-0000-00005B670000}"/>
    <cellStyle name="Normal 3 3 2 2 9 2 2 2" xfId="26485" xr:uid="{00000000-0005-0000-0000-00005C670000}"/>
    <cellStyle name="Normal 3 3 2 2 9 2 2 2 2" xfId="26486" xr:uid="{00000000-0005-0000-0000-00005D670000}"/>
    <cellStyle name="Normal 3 3 2 2 9 2 2 2 2 2" xfId="26487" xr:uid="{00000000-0005-0000-0000-00005E670000}"/>
    <cellStyle name="Normal 3 3 2 2 9 2 2 2 3" xfId="26488" xr:uid="{00000000-0005-0000-0000-00005F670000}"/>
    <cellStyle name="Normal 3 3 2 2 9 2 2 3" xfId="26489" xr:uid="{00000000-0005-0000-0000-000060670000}"/>
    <cellStyle name="Normal 3 3 2 2 9 2 2 3 2" xfId="26490" xr:uid="{00000000-0005-0000-0000-000061670000}"/>
    <cellStyle name="Normal 3 3 2 2 9 2 2 4" xfId="26491" xr:uid="{00000000-0005-0000-0000-000062670000}"/>
    <cellStyle name="Normal 3 3 2 2 9 2 3" xfId="26492" xr:uid="{00000000-0005-0000-0000-000063670000}"/>
    <cellStyle name="Normal 3 3 2 2 9 2 3 2" xfId="26493" xr:uid="{00000000-0005-0000-0000-000064670000}"/>
    <cellStyle name="Normal 3 3 2 2 9 2 3 2 2" xfId="26494" xr:uid="{00000000-0005-0000-0000-000065670000}"/>
    <cellStyle name="Normal 3 3 2 2 9 2 3 3" xfId="26495" xr:uid="{00000000-0005-0000-0000-000066670000}"/>
    <cellStyle name="Normal 3 3 2 2 9 2 4" xfId="26496" xr:uid="{00000000-0005-0000-0000-000067670000}"/>
    <cellStyle name="Normal 3 3 2 2 9 2 4 2" xfId="26497" xr:uid="{00000000-0005-0000-0000-000068670000}"/>
    <cellStyle name="Normal 3 3 2 2 9 2 5" xfId="26498" xr:uid="{00000000-0005-0000-0000-000069670000}"/>
    <cellStyle name="Normal 3 3 2 2 9 3" xfId="26499" xr:uid="{00000000-0005-0000-0000-00006A670000}"/>
    <cellStyle name="Normal 3 3 2 2 9 3 2" xfId="26500" xr:uid="{00000000-0005-0000-0000-00006B670000}"/>
    <cellStyle name="Normal 3 3 2 2 9 3 2 2" xfId="26501" xr:uid="{00000000-0005-0000-0000-00006C670000}"/>
    <cellStyle name="Normal 3 3 2 2 9 3 2 2 2" xfId="26502" xr:uid="{00000000-0005-0000-0000-00006D670000}"/>
    <cellStyle name="Normal 3 3 2 2 9 3 2 3" xfId="26503" xr:uid="{00000000-0005-0000-0000-00006E670000}"/>
    <cellStyle name="Normal 3 3 2 2 9 3 3" xfId="26504" xr:uid="{00000000-0005-0000-0000-00006F670000}"/>
    <cellStyle name="Normal 3 3 2 2 9 3 3 2" xfId="26505" xr:uid="{00000000-0005-0000-0000-000070670000}"/>
    <cellStyle name="Normal 3 3 2 2 9 3 4" xfId="26506" xr:uid="{00000000-0005-0000-0000-000071670000}"/>
    <cellStyle name="Normal 3 3 2 2 9 4" xfId="26507" xr:uid="{00000000-0005-0000-0000-000072670000}"/>
    <cellStyle name="Normal 3 3 2 2 9 4 2" xfId="26508" xr:uid="{00000000-0005-0000-0000-000073670000}"/>
    <cellStyle name="Normal 3 3 2 2 9 4 2 2" xfId="26509" xr:uid="{00000000-0005-0000-0000-000074670000}"/>
    <cellStyle name="Normal 3 3 2 2 9 4 3" xfId="26510" xr:uid="{00000000-0005-0000-0000-000075670000}"/>
    <cellStyle name="Normal 3 3 2 2 9 5" xfId="26511" xr:uid="{00000000-0005-0000-0000-000076670000}"/>
    <cellStyle name="Normal 3 3 2 2 9 5 2" xfId="26512" xr:uid="{00000000-0005-0000-0000-000077670000}"/>
    <cellStyle name="Normal 3 3 2 2 9 6" xfId="26513" xr:uid="{00000000-0005-0000-0000-000078670000}"/>
    <cellStyle name="Normal 3 3 2 2_T-straight with PEDs adjustor" xfId="26514" xr:uid="{00000000-0005-0000-0000-000079670000}"/>
    <cellStyle name="Normal 3 3 2 20" xfId="26515" xr:uid="{00000000-0005-0000-0000-00007A670000}"/>
    <cellStyle name="Normal 3 3 2 3" xfId="26516" xr:uid="{00000000-0005-0000-0000-00007B670000}"/>
    <cellStyle name="Normal 3 3 2 3 10" xfId="26517" xr:uid="{00000000-0005-0000-0000-00007C670000}"/>
    <cellStyle name="Normal 3 3 2 3 10 2" xfId="26518" xr:uid="{00000000-0005-0000-0000-00007D670000}"/>
    <cellStyle name="Normal 3 3 2 3 10 2 2" xfId="26519" xr:uid="{00000000-0005-0000-0000-00007E670000}"/>
    <cellStyle name="Normal 3 3 2 3 10 2 2 2" xfId="26520" xr:uid="{00000000-0005-0000-0000-00007F670000}"/>
    <cellStyle name="Normal 3 3 2 3 10 2 3" xfId="26521" xr:uid="{00000000-0005-0000-0000-000080670000}"/>
    <cellStyle name="Normal 3 3 2 3 10 3" xfId="26522" xr:uid="{00000000-0005-0000-0000-000081670000}"/>
    <cellStyle name="Normal 3 3 2 3 10 3 2" xfId="26523" xr:uid="{00000000-0005-0000-0000-000082670000}"/>
    <cellStyle name="Normal 3 3 2 3 10 4" xfId="26524" xr:uid="{00000000-0005-0000-0000-000083670000}"/>
    <cellStyle name="Normal 3 3 2 3 11" xfId="26525" xr:uid="{00000000-0005-0000-0000-000084670000}"/>
    <cellStyle name="Normal 3 3 2 3 11 2" xfId="26526" xr:uid="{00000000-0005-0000-0000-000085670000}"/>
    <cellStyle name="Normal 3 3 2 3 11 2 2" xfId="26527" xr:uid="{00000000-0005-0000-0000-000086670000}"/>
    <cellStyle name="Normal 3 3 2 3 11 2 2 2" xfId="26528" xr:uid="{00000000-0005-0000-0000-000087670000}"/>
    <cellStyle name="Normal 3 3 2 3 11 2 3" xfId="26529" xr:uid="{00000000-0005-0000-0000-000088670000}"/>
    <cellStyle name="Normal 3 3 2 3 11 3" xfId="26530" xr:uid="{00000000-0005-0000-0000-000089670000}"/>
    <cellStyle name="Normal 3 3 2 3 11 3 2" xfId="26531" xr:uid="{00000000-0005-0000-0000-00008A670000}"/>
    <cellStyle name="Normal 3 3 2 3 11 4" xfId="26532" xr:uid="{00000000-0005-0000-0000-00008B670000}"/>
    <cellStyle name="Normal 3 3 2 3 12" xfId="26533" xr:uid="{00000000-0005-0000-0000-00008C670000}"/>
    <cellStyle name="Normal 3 3 2 3 12 2" xfId="26534" xr:uid="{00000000-0005-0000-0000-00008D670000}"/>
    <cellStyle name="Normal 3 3 2 3 12 2 2" xfId="26535" xr:uid="{00000000-0005-0000-0000-00008E670000}"/>
    <cellStyle name="Normal 3 3 2 3 12 2 2 2" xfId="26536" xr:uid="{00000000-0005-0000-0000-00008F670000}"/>
    <cellStyle name="Normal 3 3 2 3 12 2 3" xfId="26537" xr:uid="{00000000-0005-0000-0000-000090670000}"/>
    <cellStyle name="Normal 3 3 2 3 12 3" xfId="26538" xr:uid="{00000000-0005-0000-0000-000091670000}"/>
    <cellStyle name="Normal 3 3 2 3 12 3 2" xfId="26539" xr:uid="{00000000-0005-0000-0000-000092670000}"/>
    <cellStyle name="Normal 3 3 2 3 12 4" xfId="26540" xr:uid="{00000000-0005-0000-0000-000093670000}"/>
    <cellStyle name="Normal 3 3 2 3 13" xfId="26541" xr:uid="{00000000-0005-0000-0000-000094670000}"/>
    <cellStyle name="Normal 3 3 2 3 13 2" xfId="26542" xr:uid="{00000000-0005-0000-0000-000095670000}"/>
    <cellStyle name="Normal 3 3 2 3 13 2 2" xfId="26543" xr:uid="{00000000-0005-0000-0000-000096670000}"/>
    <cellStyle name="Normal 3 3 2 3 13 3" xfId="26544" xr:uid="{00000000-0005-0000-0000-000097670000}"/>
    <cellStyle name="Normal 3 3 2 3 14" xfId="26545" xr:uid="{00000000-0005-0000-0000-000098670000}"/>
    <cellStyle name="Normal 3 3 2 3 14 2" xfId="26546" xr:uid="{00000000-0005-0000-0000-000099670000}"/>
    <cellStyle name="Normal 3 3 2 3 15" xfId="26547" xr:uid="{00000000-0005-0000-0000-00009A670000}"/>
    <cellStyle name="Normal 3 3 2 3 15 2" xfId="26548" xr:uid="{00000000-0005-0000-0000-00009B670000}"/>
    <cellStyle name="Normal 3 3 2 3 16" xfId="26549" xr:uid="{00000000-0005-0000-0000-00009C670000}"/>
    <cellStyle name="Normal 3 3 2 3 17" xfId="26550" xr:uid="{00000000-0005-0000-0000-00009D670000}"/>
    <cellStyle name="Normal 3 3 2 3 2" xfId="26551" xr:uid="{00000000-0005-0000-0000-00009E670000}"/>
    <cellStyle name="Normal 3 3 2 3 2 10" xfId="26552" xr:uid="{00000000-0005-0000-0000-00009F670000}"/>
    <cellStyle name="Normal 3 3 2 3 2 11" xfId="26553" xr:uid="{00000000-0005-0000-0000-0000A0670000}"/>
    <cellStyle name="Normal 3 3 2 3 2 2" xfId="26554" xr:uid="{00000000-0005-0000-0000-0000A1670000}"/>
    <cellStyle name="Normal 3 3 2 3 2 2 10" xfId="26555" xr:uid="{00000000-0005-0000-0000-0000A2670000}"/>
    <cellStyle name="Normal 3 3 2 3 2 2 2" xfId="26556" xr:uid="{00000000-0005-0000-0000-0000A3670000}"/>
    <cellStyle name="Normal 3 3 2 3 2 2 2 2" xfId="26557" xr:uid="{00000000-0005-0000-0000-0000A4670000}"/>
    <cellStyle name="Normal 3 3 2 3 2 2 2 2 2" xfId="26558" xr:uid="{00000000-0005-0000-0000-0000A5670000}"/>
    <cellStyle name="Normal 3 3 2 3 2 2 2 2 2 2" xfId="26559" xr:uid="{00000000-0005-0000-0000-0000A6670000}"/>
    <cellStyle name="Normal 3 3 2 3 2 2 2 2 2 2 2" xfId="26560" xr:uid="{00000000-0005-0000-0000-0000A7670000}"/>
    <cellStyle name="Normal 3 3 2 3 2 2 2 2 2 2 2 2" xfId="26561" xr:uid="{00000000-0005-0000-0000-0000A8670000}"/>
    <cellStyle name="Normal 3 3 2 3 2 2 2 2 2 2 3" xfId="26562" xr:uid="{00000000-0005-0000-0000-0000A9670000}"/>
    <cellStyle name="Normal 3 3 2 3 2 2 2 2 2 3" xfId="26563" xr:uid="{00000000-0005-0000-0000-0000AA670000}"/>
    <cellStyle name="Normal 3 3 2 3 2 2 2 2 2 3 2" xfId="26564" xr:uid="{00000000-0005-0000-0000-0000AB670000}"/>
    <cellStyle name="Normal 3 3 2 3 2 2 2 2 2 4" xfId="26565" xr:uid="{00000000-0005-0000-0000-0000AC670000}"/>
    <cellStyle name="Normal 3 3 2 3 2 2 2 2 3" xfId="26566" xr:uid="{00000000-0005-0000-0000-0000AD670000}"/>
    <cellStyle name="Normal 3 3 2 3 2 2 2 2 3 2" xfId="26567" xr:uid="{00000000-0005-0000-0000-0000AE670000}"/>
    <cellStyle name="Normal 3 3 2 3 2 2 2 2 3 2 2" xfId="26568" xr:uid="{00000000-0005-0000-0000-0000AF670000}"/>
    <cellStyle name="Normal 3 3 2 3 2 2 2 2 3 3" xfId="26569" xr:uid="{00000000-0005-0000-0000-0000B0670000}"/>
    <cellStyle name="Normal 3 3 2 3 2 2 2 2 4" xfId="26570" xr:uid="{00000000-0005-0000-0000-0000B1670000}"/>
    <cellStyle name="Normal 3 3 2 3 2 2 2 2 4 2" xfId="26571" xr:uid="{00000000-0005-0000-0000-0000B2670000}"/>
    <cellStyle name="Normal 3 3 2 3 2 2 2 2 5" xfId="26572" xr:uid="{00000000-0005-0000-0000-0000B3670000}"/>
    <cellStyle name="Normal 3 3 2 3 2 2 2 3" xfId="26573" xr:uid="{00000000-0005-0000-0000-0000B4670000}"/>
    <cellStyle name="Normal 3 3 2 3 2 2 2 3 2" xfId="26574" xr:uid="{00000000-0005-0000-0000-0000B5670000}"/>
    <cellStyle name="Normal 3 3 2 3 2 2 2 3 2 2" xfId="26575" xr:uid="{00000000-0005-0000-0000-0000B6670000}"/>
    <cellStyle name="Normal 3 3 2 3 2 2 2 3 2 2 2" xfId="26576" xr:uid="{00000000-0005-0000-0000-0000B7670000}"/>
    <cellStyle name="Normal 3 3 2 3 2 2 2 3 2 3" xfId="26577" xr:uid="{00000000-0005-0000-0000-0000B8670000}"/>
    <cellStyle name="Normal 3 3 2 3 2 2 2 3 3" xfId="26578" xr:uid="{00000000-0005-0000-0000-0000B9670000}"/>
    <cellStyle name="Normal 3 3 2 3 2 2 2 3 3 2" xfId="26579" xr:uid="{00000000-0005-0000-0000-0000BA670000}"/>
    <cellStyle name="Normal 3 3 2 3 2 2 2 3 4" xfId="26580" xr:uid="{00000000-0005-0000-0000-0000BB670000}"/>
    <cellStyle name="Normal 3 3 2 3 2 2 2 4" xfId="26581" xr:uid="{00000000-0005-0000-0000-0000BC670000}"/>
    <cellStyle name="Normal 3 3 2 3 2 2 2 4 2" xfId="26582" xr:uid="{00000000-0005-0000-0000-0000BD670000}"/>
    <cellStyle name="Normal 3 3 2 3 2 2 2 4 2 2" xfId="26583" xr:uid="{00000000-0005-0000-0000-0000BE670000}"/>
    <cellStyle name="Normal 3 3 2 3 2 2 2 4 2 2 2" xfId="26584" xr:uid="{00000000-0005-0000-0000-0000BF670000}"/>
    <cellStyle name="Normal 3 3 2 3 2 2 2 4 2 3" xfId="26585" xr:uid="{00000000-0005-0000-0000-0000C0670000}"/>
    <cellStyle name="Normal 3 3 2 3 2 2 2 4 3" xfId="26586" xr:uid="{00000000-0005-0000-0000-0000C1670000}"/>
    <cellStyle name="Normal 3 3 2 3 2 2 2 4 3 2" xfId="26587" xr:uid="{00000000-0005-0000-0000-0000C2670000}"/>
    <cellStyle name="Normal 3 3 2 3 2 2 2 4 4" xfId="26588" xr:uid="{00000000-0005-0000-0000-0000C3670000}"/>
    <cellStyle name="Normal 3 3 2 3 2 2 2 5" xfId="26589" xr:uid="{00000000-0005-0000-0000-0000C4670000}"/>
    <cellStyle name="Normal 3 3 2 3 2 2 2 5 2" xfId="26590" xr:uid="{00000000-0005-0000-0000-0000C5670000}"/>
    <cellStyle name="Normal 3 3 2 3 2 2 2 5 2 2" xfId="26591" xr:uid="{00000000-0005-0000-0000-0000C6670000}"/>
    <cellStyle name="Normal 3 3 2 3 2 2 2 5 3" xfId="26592" xr:uid="{00000000-0005-0000-0000-0000C7670000}"/>
    <cellStyle name="Normal 3 3 2 3 2 2 2 6" xfId="26593" xr:uid="{00000000-0005-0000-0000-0000C8670000}"/>
    <cellStyle name="Normal 3 3 2 3 2 2 2 6 2" xfId="26594" xr:uid="{00000000-0005-0000-0000-0000C9670000}"/>
    <cellStyle name="Normal 3 3 2 3 2 2 2 7" xfId="26595" xr:uid="{00000000-0005-0000-0000-0000CA670000}"/>
    <cellStyle name="Normal 3 3 2 3 2 2 2 7 2" xfId="26596" xr:uid="{00000000-0005-0000-0000-0000CB670000}"/>
    <cellStyle name="Normal 3 3 2 3 2 2 2 8" xfId="26597" xr:uid="{00000000-0005-0000-0000-0000CC670000}"/>
    <cellStyle name="Normal 3 3 2 3 2 2 3" xfId="26598" xr:uid="{00000000-0005-0000-0000-0000CD670000}"/>
    <cellStyle name="Normal 3 3 2 3 2 2 3 2" xfId="26599" xr:uid="{00000000-0005-0000-0000-0000CE670000}"/>
    <cellStyle name="Normal 3 3 2 3 2 2 3 2 2" xfId="26600" xr:uid="{00000000-0005-0000-0000-0000CF670000}"/>
    <cellStyle name="Normal 3 3 2 3 2 2 3 2 2 2" xfId="26601" xr:uid="{00000000-0005-0000-0000-0000D0670000}"/>
    <cellStyle name="Normal 3 3 2 3 2 2 3 2 2 2 2" xfId="26602" xr:uid="{00000000-0005-0000-0000-0000D1670000}"/>
    <cellStyle name="Normal 3 3 2 3 2 2 3 2 2 3" xfId="26603" xr:uid="{00000000-0005-0000-0000-0000D2670000}"/>
    <cellStyle name="Normal 3 3 2 3 2 2 3 2 3" xfId="26604" xr:uid="{00000000-0005-0000-0000-0000D3670000}"/>
    <cellStyle name="Normal 3 3 2 3 2 2 3 2 3 2" xfId="26605" xr:uid="{00000000-0005-0000-0000-0000D4670000}"/>
    <cellStyle name="Normal 3 3 2 3 2 2 3 2 4" xfId="26606" xr:uid="{00000000-0005-0000-0000-0000D5670000}"/>
    <cellStyle name="Normal 3 3 2 3 2 2 3 3" xfId="26607" xr:uid="{00000000-0005-0000-0000-0000D6670000}"/>
    <cellStyle name="Normal 3 3 2 3 2 2 3 3 2" xfId="26608" xr:uid="{00000000-0005-0000-0000-0000D7670000}"/>
    <cellStyle name="Normal 3 3 2 3 2 2 3 3 2 2" xfId="26609" xr:uid="{00000000-0005-0000-0000-0000D8670000}"/>
    <cellStyle name="Normal 3 3 2 3 2 2 3 3 3" xfId="26610" xr:uid="{00000000-0005-0000-0000-0000D9670000}"/>
    <cellStyle name="Normal 3 3 2 3 2 2 3 4" xfId="26611" xr:uid="{00000000-0005-0000-0000-0000DA670000}"/>
    <cellStyle name="Normal 3 3 2 3 2 2 3 4 2" xfId="26612" xr:uid="{00000000-0005-0000-0000-0000DB670000}"/>
    <cellStyle name="Normal 3 3 2 3 2 2 3 5" xfId="26613" xr:uid="{00000000-0005-0000-0000-0000DC670000}"/>
    <cellStyle name="Normal 3 3 2 3 2 2 4" xfId="26614" xr:uid="{00000000-0005-0000-0000-0000DD670000}"/>
    <cellStyle name="Normal 3 3 2 3 2 2 4 2" xfId="26615" xr:uid="{00000000-0005-0000-0000-0000DE670000}"/>
    <cellStyle name="Normal 3 3 2 3 2 2 4 2 2" xfId="26616" xr:uid="{00000000-0005-0000-0000-0000DF670000}"/>
    <cellStyle name="Normal 3 3 2 3 2 2 4 2 2 2" xfId="26617" xr:uid="{00000000-0005-0000-0000-0000E0670000}"/>
    <cellStyle name="Normal 3 3 2 3 2 2 4 2 3" xfId="26618" xr:uid="{00000000-0005-0000-0000-0000E1670000}"/>
    <cellStyle name="Normal 3 3 2 3 2 2 4 3" xfId="26619" xr:uid="{00000000-0005-0000-0000-0000E2670000}"/>
    <cellStyle name="Normal 3 3 2 3 2 2 4 3 2" xfId="26620" xr:uid="{00000000-0005-0000-0000-0000E3670000}"/>
    <cellStyle name="Normal 3 3 2 3 2 2 4 4" xfId="26621" xr:uid="{00000000-0005-0000-0000-0000E4670000}"/>
    <cellStyle name="Normal 3 3 2 3 2 2 5" xfId="26622" xr:uid="{00000000-0005-0000-0000-0000E5670000}"/>
    <cellStyle name="Normal 3 3 2 3 2 2 5 2" xfId="26623" xr:uid="{00000000-0005-0000-0000-0000E6670000}"/>
    <cellStyle name="Normal 3 3 2 3 2 2 5 2 2" xfId="26624" xr:uid="{00000000-0005-0000-0000-0000E7670000}"/>
    <cellStyle name="Normal 3 3 2 3 2 2 5 2 2 2" xfId="26625" xr:uid="{00000000-0005-0000-0000-0000E8670000}"/>
    <cellStyle name="Normal 3 3 2 3 2 2 5 2 3" xfId="26626" xr:uid="{00000000-0005-0000-0000-0000E9670000}"/>
    <cellStyle name="Normal 3 3 2 3 2 2 5 3" xfId="26627" xr:uid="{00000000-0005-0000-0000-0000EA670000}"/>
    <cellStyle name="Normal 3 3 2 3 2 2 5 3 2" xfId="26628" xr:uid="{00000000-0005-0000-0000-0000EB670000}"/>
    <cellStyle name="Normal 3 3 2 3 2 2 5 4" xfId="26629" xr:uid="{00000000-0005-0000-0000-0000EC670000}"/>
    <cellStyle name="Normal 3 3 2 3 2 2 6" xfId="26630" xr:uid="{00000000-0005-0000-0000-0000ED670000}"/>
    <cellStyle name="Normal 3 3 2 3 2 2 6 2" xfId="26631" xr:uid="{00000000-0005-0000-0000-0000EE670000}"/>
    <cellStyle name="Normal 3 3 2 3 2 2 6 2 2" xfId="26632" xr:uid="{00000000-0005-0000-0000-0000EF670000}"/>
    <cellStyle name="Normal 3 3 2 3 2 2 6 3" xfId="26633" xr:uid="{00000000-0005-0000-0000-0000F0670000}"/>
    <cellStyle name="Normal 3 3 2 3 2 2 7" xfId="26634" xr:uid="{00000000-0005-0000-0000-0000F1670000}"/>
    <cellStyle name="Normal 3 3 2 3 2 2 7 2" xfId="26635" xr:uid="{00000000-0005-0000-0000-0000F2670000}"/>
    <cellStyle name="Normal 3 3 2 3 2 2 8" xfId="26636" xr:uid="{00000000-0005-0000-0000-0000F3670000}"/>
    <cellStyle name="Normal 3 3 2 3 2 2 8 2" xfId="26637" xr:uid="{00000000-0005-0000-0000-0000F4670000}"/>
    <cellStyle name="Normal 3 3 2 3 2 2 9" xfId="26638" xr:uid="{00000000-0005-0000-0000-0000F5670000}"/>
    <cellStyle name="Normal 3 3 2 3 2 3" xfId="26639" xr:uid="{00000000-0005-0000-0000-0000F6670000}"/>
    <cellStyle name="Normal 3 3 2 3 2 3 2" xfId="26640" xr:uid="{00000000-0005-0000-0000-0000F7670000}"/>
    <cellStyle name="Normal 3 3 2 3 2 3 2 2" xfId="26641" xr:uid="{00000000-0005-0000-0000-0000F8670000}"/>
    <cellStyle name="Normal 3 3 2 3 2 3 2 2 2" xfId="26642" xr:uid="{00000000-0005-0000-0000-0000F9670000}"/>
    <cellStyle name="Normal 3 3 2 3 2 3 2 2 2 2" xfId="26643" xr:uid="{00000000-0005-0000-0000-0000FA670000}"/>
    <cellStyle name="Normal 3 3 2 3 2 3 2 2 2 2 2" xfId="26644" xr:uid="{00000000-0005-0000-0000-0000FB670000}"/>
    <cellStyle name="Normal 3 3 2 3 2 3 2 2 2 3" xfId="26645" xr:uid="{00000000-0005-0000-0000-0000FC670000}"/>
    <cellStyle name="Normal 3 3 2 3 2 3 2 2 3" xfId="26646" xr:uid="{00000000-0005-0000-0000-0000FD670000}"/>
    <cellStyle name="Normal 3 3 2 3 2 3 2 2 3 2" xfId="26647" xr:uid="{00000000-0005-0000-0000-0000FE670000}"/>
    <cellStyle name="Normal 3 3 2 3 2 3 2 2 4" xfId="26648" xr:uid="{00000000-0005-0000-0000-0000FF670000}"/>
    <cellStyle name="Normal 3 3 2 3 2 3 2 3" xfId="26649" xr:uid="{00000000-0005-0000-0000-000000680000}"/>
    <cellStyle name="Normal 3 3 2 3 2 3 2 3 2" xfId="26650" xr:uid="{00000000-0005-0000-0000-000001680000}"/>
    <cellStyle name="Normal 3 3 2 3 2 3 2 3 2 2" xfId="26651" xr:uid="{00000000-0005-0000-0000-000002680000}"/>
    <cellStyle name="Normal 3 3 2 3 2 3 2 3 3" xfId="26652" xr:uid="{00000000-0005-0000-0000-000003680000}"/>
    <cellStyle name="Normal 3 3 2 3 2 3 2 4" xfId="26653" xr:uid="{00000000-0005-0000-0000-000004680000}"/>
    <cellStyle name="Normal 3 3 2 3 2 3 2 4 2" xfId="26654" xr:uid="{00000000-0005-0000-0000-000005680000}"/>
    <cellStyle name="Normal 3 3 2 3 2 3 2 5" xfId="26655" xr:uid="{00000000-0005-0000-0000-000006680000}"/>
    <cellStyle name="Normal 3 3 2 3 2 3 3" xfId="26656" xr:uid="{00000000-0005-0000-0000-000007680000}"/>
    <cellStyle name="Normal 3 3 2 3 2 3 3 2" xfId="26657" xr:uid="{00000000-0005-0000-0000-000008680000}"/>
    <cellStyle name="Normal 3 3 2 3 2 3 3 2 2" xfId="26658" xr:uid="{00000000-0005-0000-0000-000009680000}"/>
    <cellStyle name="Normal 3 3 2 3 2 3 3 2 2 2" xfId="26659" xr:uid="{00000000-0005-0000-0000-00000A680000}"/>
    <cellStyle name="Normal 3 3 2 3 2 3 3 2 3" xfId="26660" xr:uid="{00000000-0005-0000-0000-00000B680000}"/>
    <cellStyle name="Normal 3 3 2 3 2 3 3 3" xfId="26661" xr:uid="{00000000-0005-0000-0000-00000C680000}"/>
    <cellStyle name="Normal 3 3 2 3 2 3 3 3 2" xfId="26662" xr:uid="{00000000-0005-0000-0000-00000D680000}"/>
    <cellStyle name="Normal 3 3 2 3 2 3 3 4" xfId="26663" xr:uid="{00000000-0005-0000-0000-00000E680000}"/>
    <cellStyle name="Normal 3 3 2 3 2 3 4" xfId="26664" xr:uid="{00000000-0005-0000-0000-00000F680000}"/>
    <cellStyle name="Normal 3 3 2 3 2 3 4 2" xfId="26665" xr:uid="{00000000-0005-0000-0000-000010680000}"/>
    <cellStyle name="Normal 3 3 2 3 2 3 4 2 2" xfId="26666" xr:uid="{00000000-0005-0000-0000-000011680000}"/>
    <cellStyle name="Normal 3 3 2 3 2 3 4 2 2 2" xfId="26667" xr:uid="{00000000-0005-0000-0000-000012680000}"/>
    <cellStyle name="Normal 3 3 2 3 2 3 4 2 3" xfId="26668" xr:uid="{00000000-0005-0000-0000-000013680000}"/>
    <cellStyle name="Normal 3 3 2 3 2 3 4 3" xfId="26669" xr:uid="{00000000-0005-0000-0000-000014680000}"/>
    <cellStyle name="Normal 3 3 2 3 2 3 4 3 2" xfId="26670" xr:uid="{00000000-0005-0000-0000-000015680000}"/>
    <cellStyle name="Normal 3 3 2 3 2 3 4 4" xfId="26671" xr:uid="{00000000-0005-0000-0000-000016680000}"/>
    <cellStyle name="Normal 3 3 2 3 2 3 5" xfId="26672" xr:uid="{00000000-0005-0000-0000-000017680000}"/>
    <cellStyle name="Normal 3 3 2 3 2 3 5 2" xfId="26673" xr:uid="{00000000-0005-0000-0000-000018680000}"/>
    <cellStyle name="Normal 3 3 2 3 2 3 5 2 2" xfId="26674" xr:uid="{00000000-0005-0000-0000-000019680000}"/>
    <cellStyle name="Normal 3 3 2 3 2 3 5 3" xfId="26675" xr:uid="{00000000-0005-0000-0000-00001A680000}"/>
    <cellStyle name="Normal 3 3 2 3 2 3 6" xfId="26676" xr:uid="{00000000-0005-0000-0000-00001B680000}"/>
    <cellStyle name="Normal 3 3 2 3 2 3 6 2" xfId="26677" xr:uid="{00000000-0005-0000-0000-00001C680000}"/>
    <cellStyle name="Normal 3 3 2 3 2 3 7" xfId="26678" xr:uid="{00000000-0005-0000-0000-00001D680000}"/>
    <cellStyle name="Normal 3 3 2 3 2 3 7 2" xfId="26679" xr:uid="{00000000-0005-0000-0000-00001E680000}"/>
    <cellStyle name="Normal 3 3 2 3 2 3 8" xfId="26680" xr:uid="{00000000-0005-0000-0000-00001F680000}"/>
    <cellStyle name="Normal 3 3 2 3 2 4" xfId="26681" xr:uid="{00000000-0005-0000-0000-000020680000}"/>
    <cellStyle name="Normal 3 3 2 3 2 4 2" xfId="26682" xr:uid="{00000000-0005-0000-0000-000021680000}"/>
    <cellStyle name="Normal 3 3 2 3 2 4 2 2" xfId="26683" xr:uid="{00000000-0005-0000-0000-000022680000}"/>
    <cellStyle name="Normal 3 3 2 3 2 4 2 2 2" xfId="26684" xr:uid="{00000000-0005-0000-0000-000023680000}"/>
    <cellStyle name="Normal 3 3 2 3 2 4 2 2 2 2" xfId="26685" xr:uid="{00000000-0005-0000-0000-000024680000}"/>
    <cellStyle name="Normal 3 3 2 3 2 4 2 2 3" xfId="26686" xr:uid="{00000000-0005-0000-0000-000025680000}"/>
    <cellStyle name="Normal 3 3 2 3 2 4 2 3" xfId="26687" xr:uid="{00000000-0005-0000-0000-000026680000}"/>
    <cellStyle name="Normal 3 3 2 3 2 4 2 3 2" xfId="26688" xr:uid="{00000000-0005-0000-0000-000027680000}"/>
    <cellStyle name="Normal 3 3 2 3 2 4 2 4" xfId="26689" xr:uid="{00000000-0005-0000-0000-000028680000}"/>
    <cellStyle name="Normal 3 3 2 3 2 4 3" xfId="26690" xr:uid="{00000000-0005-0000-0000-000029680000}"/>
    <cellStyle name="Normal 3 3 2 3 2 4 3 2" xfId="26691" xr:uid="{00000000-0005-0000-0000-00002A680000}"/>
    <cellStyle name="Normal 3 3 2 3 2 4 3 2 2" xfId="26692" xr:uid="{00000000-0005-0000-0000-00002B680000}"/>
    <cellStyle name="Normal 3 3 2 3 2 4 3 3" xfId="26693" xr:uid="{00000000-0005-0000-0000-00002C680000}"/>
    <cellStyle name="Normal 3 3 2 3 2 4 4" xfId="26694" xr:uid="{00000000-0005-0000-0000-00002D680000}"/>
    <cellStyle name="Normal 3 3 2 3 2 4 4 2" xfId="26695" xr:uid="{00000000-0005-0000-0000-00002E680000}"/>
    <cellStyle name="Normal 3 3 2 3 2 4 5" xfId="26696" xr:uid="{00000000-0005-0000-0000-00002F680000}"/>
    <cellStyle name="Normal 3 3 2 3 2 5" xfId="26697" xr:uid="{00000000-0005-0000-0000-000030680000}"/>
    <cellStyle name="Normal 3 3 2 3 2 5 2" xfId="26698" xr:uid="{00000000-0005-0000-0000-000031680000}"/>
    <cellStyle name="Normal 3 3 2 3 2 5 2 2" xfId="26699" xr:uid="{00000000-0005-0000-0000-000032680000}"/>
    <cellStyle name="Normal 3 3 2 3 2 5 2 2 2" xfId="26700" xr:uid="{00000000-0005-0000-0000-000033680000}"/>
    <cellStyle name="Normal 3 3 2 3 2 5 2 3" xfId="26701" xr:uid="{00000000-0005-0000-0000-000034680000}"/>
    <cellStyle name="Normal 3 3 2 3 2 5 3" xfId="26702" xr:uid="{00000000-0005-0000-0000-000035680000}"/>
    <cellStyle name="Normal 3 3 2 3 2 5 3 2" xfId="26703" xr:uid="{00000000-0005-0000-0000-000036680000}"/>
    <cellStyle name="Normal 3 3 2 3 2 5 4" xfId="26704" xr:uid="{00000000-0005-0000-0000-000037680000}"/>
    <cellStyle name="Normal 3 3 2 3 2 6" xfId="26705" xr:uid="{00000000-0005-0000-0000-000038680000}"/>
    <cellStyle name="Normal 3 3 2 3 2 6 2" xfId="26706" xr:uid="{00000000-0005-0000-0000-000039680000}"/>
    <cellStyle name="Normal 3 3 2 3 2 6 2 2" xfId="26707" xr:uid="{00000000-0005-0000-0000-00003A680000}"/>
    <cellStyle name="Normal 3 3 2 3 2 6 2 2 2" xfId="26708" xr:uid="{00000000-0005-0000-0000-00003B680000}"/>
    <cellStyle name="Normal 3 3 2 3 2 6 2 3" xfId="26709" xr:uid="{00000000-0005-0000-0000-00003C680000}"/>
    <cellStyle name="Normal 3 3 2 3 2 6 3" xfId="26710" xr:uid="{00000000-0005-0000-0000-00003D680000}"/>
    <cellStyle name="Normal 3 3 2 3 2 6 3 2" xfId="26711" xr:uid="{00000000-0005-0000-0000-00003E680000}"/>
    <cellStyle name="Normal 3 3 2 3 2 6 4" xfId="26712" xr:uid="{00000000-0005-0000-0000-00003F680000}"/>
    <cellStyle name="Normal 3 3 2 3 2 7" xfId="26713" xr:uid="{00000000-0005-0000-0000-000040680000}"/>
    <cellStyle name="Normal 3 3 2 3 2 7 2" xfId="26714" xr:uid="{00000000-0005-0000-0000-000041680000}"/>
    <cellStyle name="Normal 3 3 2 3 2 7 2 2" xfId="26715" xr:uid="{00000000-0005-0000-0000-000042680000}"/>
    <cellStyle name="Normal 3 3 2 3 2 7 3" xfId="26716" xr:uid="{00000000-0005-0000-0000-000043680000}"/>
    <cellStyle name="Normal 3 3 2 3 2 8" xfId="26717" xr:uid="{00000000-0005-0000-0000-000044680000}"/>
    <cellStyle name="Normal 3 3 2 3 2 8 2" xfId="26718" xr:uid="{00000000-0005-0000-0000-000045680000}"/>
    <cellStyle name="Normal 3 3 2 3 2 9" xfId="26719" xr:uid="{00000000-0005-0000-0000-000046680000}"/>
    <cellStyle name="Normal 3 3 2 3 2 9 2" xfId="26720" xr:uid="{00000000-0005-0000-0000-000047680000}"/>
    <cellStyle name="Normal 3 3 2 3 3" xfId="26721" xr:uid="{00000000-0005-0000-0000-000048680000}"/>
    <cellStyle name="Normal 3 3 2 3 3 10" xfId="26722" xr:uid="{00000000-0005-0000-0000-000049680000}"/>
    <cellStyle name="Normal 3 3 2 3 3 11" xfId="26723" xr:uid="{00000000-0005-0000-0000-00004A680000}"/>
    <cellStyle name="Normal 3 3 2 3 3 2" xfId="26724" xr:uid="{00000000-0005-0000-0000-00004B680000}"/>
    <cellStyle name="Normal 3 3 2 3 3 2 10" xfId="26725" xr:uid="{00000000-0005-0000-0000-00004C680000}"/>
    <cellStyle name="Normal 3 3 2 3 3 2 2" xfId="26726" xr:uid="{00000000-0005-0000-0000-00004D680000}"/>
    <cellStyle name="Normal 3 3 2 3 3 2 2 2" xfId="26727" xr:uid="{00000000-0005-0000-0000-00004E680000}"/>
    <cellStyle name="Normal 3 3 2 3 3 2 2 2 2" xfId="26728" xr:uid="{00000000-0005-0000-0000-00004F680000}"/>
    <cellStyle name="Normal 3 3 2 3 3 2 2 2 2 2" xfId="26729" xr:uid="{00000000-0005-0000-0000-000050680000}"/>
    <cellStyle name="Normal 3 3 2 3 3 2 2 2 2 2 2" xfId="26730" xr:uid="{00000000-0005-0000-0000-000051680000}"/>
    <cellStyle name="Normal 3 3 2 3 3 2 2 2 2 2 2 2" xfId="26731" xr:uid="{00000000-0005-0000-0000-000052680000}"/>
    <cellStyle name="Normal 3 3 2 3 3 2 2 2 2 2 3" xfId="26732" xr:uid="{00000000-0005-0000-0000-000053680000}"/>
    <cellStyle name="Normal 3 3 2 3 3 2 2 2 2 3" xfId="26733" xr:uid="{00000000-0005-0000-0000-000054680000}"/>
    <cellStyle name="Normal 3 3 2 3 3 2 2 2 2 3 2" xfId="26734" xr:uid="{00000000-0005-0000-0000-000055680000}"/>
    <cellStyle name="Normal 3 3 2 3 3 2 2 2 2 4" xfId="26735" xr:uid="{00000000-0005-0000-0000-000056680000}"/>
    <cellStyle name="Normal 3 3 2 3 3 2 2 2 3" xfId="26736" xr:uid="{00000000-0005-0000-0000-000057680000}"/>
    <cellStyle name="Normal 3 3 2 3 3 2 2 2 3 2" xfId="26737" xr:uid="{00000000-0005-0000-0000-000058680000}"/>
    <cellStyle name="Normal 3 3 2 3 3 2 2 2 3 2 2" xfId="26738" xr:uid="{00000000-0005-0000-0000-000059680000}"/>
    <cellStyle name="Normal 3 3 2 3 3 2 2 2 3 3" xfId="26739" xr:uid="{00000000-0005-0000-0000-00005A680000}"/>
    <cellStyle name="Normal 3 3 2 3 3 2 2 2 4" xfId="26740" xr:uid="{00000000-0005-0000-0000-00005B680000}"/>
    <cellStyle name="Normal 3 3 2 3 3 2 2 2 4 2" xfId="26741" xr:uid="{00000000-0005-0000-0000-00005C680000}"/>
    <cellStyle name="Normal 3 3 2 3 3 2 2 2 5" xfId="26742" xr:uid="{00000000-0005-0000-0000-00005D680000}"/>
    <cellStyle name="Normal 3 3 2 3 3 2 2 3" xfId="26743" xr:uid="{00000000-0005-0000-0000-00005E680000}"/>
    <cellStyle name="Normal 3 3 2 3 3 2 2 3 2" xfId="26744" xr:uid="{00000000-0005-0000-0000-00005F680000}"/>
    <cellStyle name="Normal 3 3 2 3 3 2 2 3 2 2" xfId="26745" xr:uid="{00000000-0005-0000-0000-000060680000}"/>
    <cellStyle name="Normal 3 3 2 3 3 2 2 3 2 2 2" xfId="26746" xr:uid="{00000000-0005-0000-0000-000061680000}"/>
    <cellStyle name="Normal 3 3 2 3 3 2 2 3 2 3" xfId="26747" xr:uid="{00000000-0005-0000-0000-000062680000}"/>
    <cellStyle name="Normal 3 3 2 3 3 2 2 3 3" xfId="26748" xr:uid="{00000000-0005-0000-0000-000063680000}"/>
    <cellStyle name="Normal 3 3 2 3 3 2 2 3 3 2" xfId="26749" xr:uid="{00000000-0005-0000-0000-000064680000}"/>
    <cellStyle name="Normal 3 3 2 3 3 2 2 3 4" xfId="26750" xr:uid="{00000000-0005-0000-0000-000065680000}"/>
    <cellStyle name="Normal 3 3 2 3 3 2 2 4" xfId="26751" xr:uid="{00000000-0005-0000-0000-000066680000}"/>
    <cellStyle name="Normal 3 3 2 3 3 2 2 4 2" xfId="26752" xr:uid="{00000000-0005-0000-0000-000067680000}"/>
    <cellStyle name="Normal 3 3 2 3 3 2 2 4 2 2" xfId="26753" xr:uid="{00000000-0005-0000-0000-000068680000}"/>
    <cellStyle name="Normal 3 3 2 3 3 2 2 4 2 2 2" xfId="26754" xr:uid="{00000000-0005-0000-0000-000069680000}"/>
    <cellStyle name="Normal 3 3 2 3 3 2 2 4 2 3" xfId="26755" xr:uid="{00000000-0005-0000-0000-00006A680000}"/>
    <cellStyle name="Normal 3 3 2 3 3 2 2 4 3" xfId="26756" xr:uid="{00000000-0005-0000-0000-00006B680000}"/>
    <cellStyle name="Normal 3 3 2 3 3 2 2 4 3 2" xfId="26757" xr:uid="{00000000-0005-0000-0000-00006C680000}"/>
    <cellStyle name="Normal 3 3 2 3 3 2 2 4 4" xfId="26758" xr:uid="{00000000-0005-0000-0000-00006D680000}"/>
    <cellStyle name="Normal 3 3 2 3 3 2 2 5" xfId="26759" xr:uid="{00000000-0005-0000-0000-00006E680000}"/>
    <cellStyle name="Normal 3 3 2 3 3 2 2 5 2" xfId="26760" xr:uid="{00000000-0005-0000-0000-00006F680000}"/>
    <cellStyle name="Normal 3 3 2 3 3 2 2 5 2 2" xfId="26761" xr:uid="{00000000-0005-0000-0000-000070680000}"/>
    <cellStyle name="Normal 3 3 2 3 3 2 2 5 3" xfId="26762" xr:uid="{00000000-0005-0000-0000-000071680000}"/>
    <cellStyle name="Normal 3 3 2 3 3 2 2 6" xfId="26763" xr:uid="{00000000-0005-0000-0000-000072680000}"/>
    <cellStyle name="Normal 3 3 2 3 3 2 2 6 2" xfId="26764" xr:uid="{00000000-0005-0000-0000-000073680000}"/>
    <cellStyle name="Normal 3 3 2 3 3 2 2 7" xfId="26765" xr:uid="{00000000-0005-0000-0000-000074680000}"/>
    <cellStyle name="Normal 3 3 2 3 3 2 2 7 2" xfId="26766" xr:uid="{00000000-0005-0000-0000-000075680000}"/>
    <cellStyle name="Normal 3 3 2 3 3 2 2 8" xfId="26767" xr:uid="{00000000-0005-0000-0000-000076680000}"/>
    <cellStyle name="Normal 3 3 2 3 3 2 3" xfId="26768" xr:uid="{00000000-0005-0000-0000-000077680000}"/>
    <cellStyle name="Normal 3 3 2 3 3 2 3 2" xfId="26769" xr:uid="{00000000-0005-0000-0000-000078680000}"/>
    <cellStyle name="Normal 3 3 2 3 3 2 3 2 2" xfId="26770" xr:uid="{00000000-0005-0000-0000-000079680000}"/>
    <cellStyle name="Normal 3 3 2 3 3 2 3 2 2 2" xfId="26771" xr:uid="{00000000-0005-0000-0000-00007A680000}"/>
    <cellStyle name="Normal 3 3 2 3 3 2 3 2 2 2 2" xfId="26772" xr:uid="{00000000-0005-0000-0000-00007B680000}"/>
    <cellStyle name="Normal 3 3 2 3 3 2 3 2 2 3" xfId="26773" xr:uid="{00000000-0005-0000-0000-00007C680000}"/>
    <cellStyle name="Normal 3 3 2 3 3 2 3 2 3" xfId="26774" xr:uid="{00000000-0005-0000-0000-00007D680000}"/>
    <cellStyle name="Normal 3 3 2 3 3 2 3 2 3 2" xfId="26775" xr:uid="{00000000-0005-0000-0000-00007E680000}"/>
    <cellStyle name="Normal 3 3 2 3 3 2 3 2 4" xfId="26776" xr:uid="{00000000-0005-0000-0000-00007F680000}"/>
    <cellStyle name="Normal 3 3 2 3 3 2 3 3" xfId="26777" xr:uid="{00000000-0005-0000-0000-000080680000}"/>
    <cellStyle name="Normal 3 3 2 3 3 2 3 3 2" xfId="26778" xr:uid="{00000000-0005-0000-0000-000081680000}"/>
    <cellStyle name="Normal 3 3 2 3 3 2 3 3 2 2" xfId="26779" xr:uid="{00000000-0005-0000-0000-000082680000}"/>
    <cellStyle name="Normal 3 3 2 3 3 2 3 3 3" xfId="26780" xr:uid="{00000000-0005-0000-0000-000083680000}"/>
    <cellStyle name="Normal 3 3 2 3 3 2 3 4" xfId="26781" xr:uid="{00000000-0005-0000-0000-000084680000}"/>
    <cellStyle name="Normal 3 3 2 3 3 2 3 4 2" xfId="26782" xr:uid="{00000000-0005-0000-0000-000085680000}"/>
    <cellStyle name="Normal 3 3 2 3 3 2 3 5" xfId="26783" xr:uid="{00000000-0005-0000-0000-000086680000}"/>
    <cellStyle name="Normal 3 3 2 3 3 2 4" xfId="26784" xr:uid="{00000000-0005-0000-0000-000087680000}"/>
    <cellStyle name="Normal 3 3 2 3 3 2 4 2" xfId="26785" xr:uid="{00000000-0005-0000-0000-000088680000}"/>
    <cellStyle name="Normal 3 3 2 3 3 2 4 2 2" xfId="26786" xr:uid="{00000000-0005-0000-0000-000089680000}"/>
    <cellStyle name="Normal 3 3 2 3 3 2 4 2 2 2" xfId="26787" xr:uid="{00000000-0005-0000-0000-00008A680000}"/>
    <cellStyle name="Normal 3 3 2 3 3 2 4 2 3" xfId="26788" xr:uid="{00000000-0005-0000-0000-00008B680000}"/>
    <cellStyle name="Normal 3 3 2 3 3 2 4 3" xfId="26789" xr:uid="{00000000-0005-0000-0000-00008C680000}"/>
    <cellStyle name="Normal 3 3 2 3 3 2 4 3 2" xfId="26790" xr:uid="{00000000-0005-0000-0000-00008D680000}"/>
    <cellStyle name="Normal 3 3 2 3 3 2 4 4" xfId="26791" xr:uid="{00000000-0005-0000-0000-00008E680000}"/>
    <cellStyle name="Normal 3 3 2 3 3 2 5" xfId="26792" xr:uid="{00000000-0005-0000-0000-00008F680000}"/>
    <cellStyle name="Normal 3 3 2 3 3 2 5 2" xfId="26793" xr:uid="{00000000-0005-0000-0000-000090680000}"/>
    <cellStyle name="Normal 3 3 2 3 3 2 5 2 2" xfId="26794" xr:uid="{00000000-0005-0000-0000-000091680000}"/>
    <cellStyle name="Normal 3 3 2 3 3 2 5 2 2 2" xfId="26795" xr:uid="{00000000-0005-0000-0000-000092680000}"/>
    <cellStyle name="Normal 3 3 2 3 3 2 5 2 3" xfId="26796" xr:uid="{00000000-0005-0000-0000-000093680000}"/>
    <cellStyle name="Normal 3 3 2 3 3 2 5 3" xfId="26797" xr:uid="{00000000-0005-0000-0000-000094680000}"/>
    <cellStyle name="Normal 3 3 2 3 3 2 5 3 2" xfId="26798" xr:uid="{00000000-0005-0000-0000-000095680000}"/>
    <cellStyle name="Normal 3 3 2 3 3 2 5 4" xfId="26799" xr:uid="{00000000-0005-0000-0000-000096680000}"/>
    <cellStyle name="Normal 3 3 2 3 3 2 6" xfId="26800" xr:uid="{00000000-0005-0000-0000-000097680000}"/>
    <cellStyle name="Normal 3 3 2 3 3 2 6 2" xfId="26801" xr:uid="{00000000-0005-0000-0000-000098680000}"/>
    <cellStyle name="Normal 3 3 2 3 3 2 6 2 2" xfId="26802" xr:uid="{00000000-0005-0000-0000-000099680000}"/>
    <cellStyle name="Normal 3 3 2 3 3 2 6 3" xfId="26803" xr:uid="{00000000-0005-0000-0000-00009A680000}"/>
    <cellStyle name="Normal 3 3 2 3 3 2 7" xfId="26804" xr:uid="{00000000-0005-0000-0000-00009B680000}"/>
    <cellStyle name="Normal 3 3 2 3 3 2 7 2" xfId="26805" xr:uid="{00000000-0005-0000-0000-00009C680000}"/>
    <cellStyle name="Normal 3 3 2 3 3 2 8" xfId="26806" xr:uid="{00000000-0005-0000-0000-00009D680000}"/>
    <cellStyle name="Normal 3 3 2 3 3 2 8 2" xfId="26807" xr:uid="{00000000-0005-0000-0000-00009E680000}"/>
    <cellStyle name="Normal 3 3 2 3 3 2 9" xfId="26808" xr:uid="{00000000-0005-0000-0000-00009F680000}"/>
    <cellStyle name="Normal 3 3 2 3 3 3" xfId="26809" xr:uid="{00000000-0005-0000-0000-0000A0680000}"/>
    <cellStyle name="Normal 3 3 2 3 3 3 2" xfId="26810" xr:uid="{00000000-0005-0000-0000-0000A1680000}"/>
    <cellStyle name="Normal 3 3 2 3 3 3 2 2" xfId="26811" xr:uid="{00000000-0005-0000-0000-0000A2680000}"/>
    <cellStyle name="Normal 3 3 2 3 3 3 2 2 2" xfId="26812" xr:uid="{00000000-0005-0000-0000-0000A3680000}"/>
    <cellStyle name="Normal 3 3 2 3 3 3 2 2 2 2" xfId="26813" xr:uid="{00000000-0005-0000-0000-0000A4680000}"/>
    <cellStyle name="Normal 3 3 2 3 3 3 2 2 2 2 2" xfId="26814" xr:uid="{00000000-0005-0000-0000-0000A5680000}"/>
    <cellStyle name="Normal 3 3 2 3 3 3 2 2 2 3" xfId="26815" xr:uid="{00000000-0005-0000-0000-0000A6680000}"/>
    <cellStyle name="Normal 3 3 2 3 3 3 2 2 3" xfId="26816" xr:uid="{00000000-0005-0000-0000-0000A7680000}"/>
    <cellStyle name="Normal 3 3 2 3 3 3 2 2 3 2" xfId="26817" xr:uid="{00000000-0005-0000-0000-0000A8680000}"/>
    <cellStyle name="Normal 3 3 2 3 3 3 2 2 4" xfId="26818" xr:uid="{00000000-0005-0000-0000-0000A9680000}"/>
    <cellStyle name="Normal 3 3 2 3 3 3 2 3" xfId="26819" xr:uid="{00000000-0005-0000-0000-0000AA680000}"/>
    <cellStyle name="Normal 3 3 2 3 3 3 2 3 2" xfId="26820" xr:uid="{00000000-0005-0000-0000-0000AB680000}"/>
    <cellStyle name="Normal 3 3 2 3 3 3 2 3 2 2" xfId="26821" xr:uid="{00000000-0005-0000-0000-0000AC680000}"/>
    <cellStyle name="Normal 3 3 2 3 3 3 2 3 3" xfId="26822" xr:uid="{00000000-0005-0000-0000-0000AD680000}"/>
    <cellStyle name="Normal 3 3 2 3 3 3 2 4" xfId="26823" xr:uid="{00000000-0005-0000-0000-0000AE680000}"/>
    <cellStyle name="Normal 3 3 2 3 3 3 2 4 2" xfId="26824" xr:uid="{00000000-0005-0000-0000-0000AF680000}"/>
    <cellStyle name="Normal 3 3 2 3 3 3 2 5" xfId="26825" xr:uid="{00000000-0005-0000-0000-0000B0680000}"/>
    <cellStyle name="Normal 3 3 2 3 3 3 3" xfId="26826" xr:uid="{00000000-0005-0000-0000-0000B1680000}"/>
    <cellStyle name="Normal 3 3 2 3 3 3 3 2" xfId="26827" xr:uid="{00000000-0005-0000-0000-0000B2680000}"/>
    <cellStyle name="Normal 3 3 2 3 3 3 3 2 2" xfId="26828" xr:uid="{00000000-0005-0000-0000-0000B3680000}"/>
    <cellStyle name="Normal 3 3 2 3 3 3 3 2 2 2" xfId="26829" xr:uid="{00000000-0005-0000-0000-0000B4680000}"/>
    <cellStyle name="Normal 3 3 2 3 3 3 3 2 3" xfId="26830" xr:uid="{00000000-0005-0000-0000-0000B5680000}"/>
    <cellStyle name="Normal 3 3 2 3 3 3 3 3" xfId="26831" xr:uid="{00000000-0005-0000-0000-0000B6680000}"/>
    <cellStyle name="Normal 3 3 2 3 3 3 3 3 2" xfId="26832" xr:uid="{00000000-0005-0000-0000-0000B7680000}"/>
    <cellStyle name="Normal 3 3 2 3 3 3 3 4" xfId="26833" xr:uid="{00000000-0005-0000-0000-0000B8680000}"/>
    <cellStyle name="Normal 3 3 2 3 3 3 4" xfId="26834" xr:uid="{00000000-0005-0000-0000-0000B9680000}"/>
    <cellStyle name="Normal 3 3 2 3 3 3 4 2" xfId="26835" xr:uid="{00000000-0005-0000-0000-0000BA680000}"/>
    <cellStyle name="Normal 3 3 2 3 3 3 4 2 2" xfId="26836" xr:uid="{00000000-0005-0000-0000-0000BB680000}"/>
    <cellStyle name="Normal 3 3 2 3 3 3 4 2 2 2" xfId="26837" xr:uid="{00000000-0005-0000-0000-0000BC680000}"/>
    <cellStyle name="Normal 3 3 2 3 3 3 4 2 3" xfId="26838" xr:uid="{00000000-0005-0000-0000-0000BD680000}"/>
    <cellStyle name="Normal 3 3 2 3 3 3 4 3" xfId="26839" xr:uid="{00000000-0005-0000-0000-0000BE680000}"/>
    <cellStyle name="Normal 3 3 2 3 3 3 4 3 2" xfId="26840" xr:uid="{00000000-0005-0000-0000-0000BF680000}"/>
    <cellStyle name="Normal 3 3 2 3 3 3 4 4" xfId="26841" xr:uid="{00000000-0005-0000-0000-0000C0680000}"/>
    <cellStyle name="Normal 3 3 2 3 3 3 5" xfId="26842" xr:uid="{00000000-0005-0000-0000-0000C1680000}"/>
    <cellStyle name="Normal 3 3 2 3 3 3 5 2" xfId="26843" xr:uid="{00000000-0005-0000-0000-0000C2680000}"/>
    <cellStyle name="Normal 3 3 2 3 3 3 5 2 2" xfId="26844" xr:uid="{00000000-0005-0000-0000-0000C3680000}"/>
    <cellStyle name="Normal 3 3 2 3 3 3 5 3" xfId="26845" xr:uid="{00000000-0005-0000-0000-0000C4680000}"/>
    <cellStyle name="Normal 3 3 2 3 3 3 6" xfId="26846" xr:uid="{00000000-0005-0000-0000-0000C5680000}"/>
    <cellStyle name="Normal 3 3 2 3 3 3 6 2" xfId="26847" xr:uid="{00000000-0005-0000-0000-0000C6680000}"/>
    <cellStyle name="Normal 3 3 2 3 3 3 7" xfId="26848" xr:uid="{00000000-0005-0000-0000-0000C7680000}"/>
    <cellStyle name="Normal 3 3 2 3 3 3 7 2" xfId="26849" xr:uid="{00000000-0005-0000-0000-0000C8680000}"/>
    <cellStyle name="Normal 3 3 2 3 3 3 8" xfId="26850" xr:uid="{00000000-0005-0000-0000-0000C9680000}"/>
    <cellStyle name="Normal 3 3 2 3 3 4" xfId="26851" xr:uid="{00000000-0005-0000-0000-0000CA680000}"/>
    <cellStyle name="Normal 3 3 2 3 3 4 2" xfId="26852" xr:uid="{00000000-0005-0000-0000-0000CB680000}"/>
    <cellStyle name="Normal 3 3 2 3 3 4 2 2" xfId="26853" xr:uid="{00000000-0005-0000-0000-0000CC680000}"/>
    <cellStyle name="Normal 3 3 2 3 3 4 2 2 2" xfId="26854" xr:uid="{00000000-0005-0000-0000-0000CD680000}"/>
    <cellStyle name="Normal 3 3 2 3 3 4 2 2 2 2" xfId="26855" xr:uid="{00000000-0005-0000-0000-0000CE680000}"/>
    <cellStyle name="Normal 3 3 2 3 3 4 2 2 3" xfId="26856" xr:uid="{00000000-0005-0000-0000-0000CF680000}"/>
    <cellStyle name="Normal 3 3 2 3 3 4 2 3" xfId="26857" xr:uid="{00000000-0005-0000-0000-0000D0680000}"/>
    <cellStyle name="Normal 3 3 2 3 3 4 2 3 2" xfId="26858" xr:uid="{00000000-0005-0000-0000-0000D1680000}"/>
    <cellStyle name="Normal 3 3 2 3 3 4 2 4" xfId="26859" xr:uid="{00000000-0005-0000-0000-0000D2680000}"/>
    <cellStyle name="Normal 3 3 2 3 3 4 3" xfId="26860" xr:uid="{00000000-0005-0000-0000-0000D3680000}"/>
    <cellStyle name="Normal 3 3 2 3 3 4 3 2" xfId="26861" xr:uid="{00000000-0005-0000-0000-0000D4680000}"/>
    <cellStyle name="Normal 3 3 2 3 3 4 3 2 2" xfId="26862" xr:uid="{00000000-0005-0000-0000-0000D5680000}"/>
    <cellStyle name="Normal 3 3 2 3 3 4 3 3" xfId="26863" xr:uid="{00000000-0005-0000-0000-0000D6680000}"/>
    <cellStyle name="Normal 3 3 2 3 3 4 4" xfId="26864" xr:uid="{00000000-0005-0000-0000-0000D7680000}"/>
    <cellStyle name="Normal 3 3 2 3 3 4 4 2" xfId="26865" xr:uid="{00000000-0005-0000-0000-0000D8680000}"/>
    <cellStyle name="Normal 3 3 2 3 3 4 5" xfId="26866" xr:uid="{00000000-0005-0000-0000-0000D9680000}"/>
    <cellStyle name="Normal 3 3 2 3 3 5" xfId="26867" xr:uid="{00000000-0005-0000-0000-0000DA680000}"/>
    <cellStyle name="Normal 3 3 2 3 3 5 2" xfId="26868" xr:uid="{00000000-0005-0000-0000-0000DB680000}"/>
    <cellStyle name="Normal 3 3 2 3 3 5 2 2" xfId="26869" xr:uid="{00000000-0005-0000-0000-0000DC680000}"/>
    <cellStyle name="Normal 3 3 2 3 3 5 2 2 2" xfId="26870" xr:uid="{00000000-0005-0000-0000-0000DD680000}"/>
    <cellStyle name="Normal 3 3 2 3 3 5 2 3" xfId="26871" xr:uid="{00000000-0005-0000-0000-0000DE680000}"/>
    <cellStyle name="Normal 3 3 2 3 3 5 3" xfId="26872" xr:uid="{00000000-0005-0000-0000-0000DF680000}"/>
    <cellStyle name="Normal 3 3 2 3 3 5 3 2" xfId="26873" xr:uid="{00000000-0005-0000-0000-0000E0680000}"/>
    <cellStyle name="Normal 3 3 2 3 3 5 4" xfId="26874" xr:uid="{00000000-0005-0000-0000-0000E1680000}"/>
    <cellStyle name="Normal 3 3 2 3 3 6" xfId="26875" xr:uid="{00000000-0005-0000-0000-0000E2680000}"/>
    <cellStyle name="Normal 3 3 2 3 3 6 2" xfId="26876" xr:uid="{00000000-0005-0000-0000-0000E3680000}"/>
    <cellStyle name="Normal 3 3 2 3 3 6 2 2" xfId="26877" xr:uid="{00000000-0005-0000-0000-0000E4680000}"/>
    <cellStyle name="Normal 3 3 2 3 3 6 2 2 2" xfId="26878" xr:uid="{00000000-0005-0000-0000-0000E5680000}"/>
    <cellStyle name="Normal 3 3 2 3 3 6 2 3" xfId="26879" xr:uid="{00000000-0005-0000-0000-0000E6680000}"/>
    <cellStyle name="Normal 3 3 2 3 3 6 3" xfId="26880" xr:uid="{00000000-0005-0000-0000-0000E7680000}"/>
    <cellStyle name="Normal 3 3 2 3 3 6 3 2" xfId="26881" xr:uid="{00000000-0005-0000-0000-0000E8680000}"/>
    <cellStyle name="Normal 3 3 2 3 3 6 4" xfId="26882" xr:uid="{00000000-0005-0000-0000-0000E9680000}"/>
    <cellStyle name="Normal 3 3 2 3 3 7" xfId="26883" xr:uid="{00000000-0005-0000-0000-0000EA680000}"/>
    <cellStyle name="Normal 3 3 2 3 3 7 2" xfId="26884" xr:uid="{00000000-0005-0000-0000-0000EB680000}"/>
    <cellStyle name="Normal 3 3 2 3 3 7 2 2" xfId="26885" xr:uid="{00000000-0005-0000-0000-0000EC680000}"/>
    <cellStyle name="Normal 3 3 2 3 3 7 3" xfId="26886" xr:uid="{00000000-0005-0000-0000-0000ED680000}"/>
    <cellStyle name="Normal 3 3 2 3 3 8" xfId="26887" xr:uid="{00000000-0005-0000-0000-0000EE680000}"/>
    <cellStyle name="Normal 3 3 2 3 3 8 2" xfId="26888" xr:uid="{00000000-0005-0000-0000-0000EF680000}"/>
    <cellStyle name="Normal 3 3 2 3 3 9" xfId="26889" xr:uid="{00000000-0005-0000-0000-0000F0680000}"/>
    <cellStyle name="Normal 3 3 2 3 3 9 2" xfId="26890" xr:uid="{00000000-0005-0000-0000-0000F1680000}"/>
    <cellStyle name="Normal 3 3 2 3 4" xfId="26891" xr:uid="{00000000-0005-0000-0000-0000F2680000}"/>
    <cellStyle name="Normal 3 3 2 3 4 10" xfId="26892" xr:uid="{00000000-0005-0000-0000-0000F3680000}"/>
    <cellStyle name="Normal 3 3 2 3 4 11" xfId="26893" xr:uid="{00000000-0005-0000-0000-0000F4680000}"/>
    <cellStyle name="Normal 3 3 2 3 4 2" xfId="26894" xr:uid="{00000000-0005-0000-0000-0000F5680000}"/>
    <cellStyle name="Normal 3 3 2 3 4 2 2" xfId="26895" xr:uid="{00000000-0005-0000-0000-0000F6680000}"/>
    <cellStyle name="Normal 3 3 2 3 4 2 2 2" xfId="26896" xr:uid="{00000000-0005-0000-0000-0000F7680000}"/>
    <cellStyle name="Normal 3 3 2 3 4 2 2 2 2" xfId="26897" xr:uid="{00000000-0005-0000-0000-0000F8680000}"/>
    <cellStyle name="Normal 3 3 2 3 4 2 2 2 2 2" xfId="26898" xr:uid="{00000000-0005-0000-0000-0000F9680000}"/>
    <cellStyle name="Normal 3 3 2 3 4 2 2 2 2 2 2" xfId="26899" xr:uid="{00000000-0005-0000-0000-0000FA680000}"/>
    <cellStyle name="Normal 3 3 2 3 4 2 2 2 2 2 2 2" xfId="26900" xr:uid="{00000000-0005-0000-0000-0000FB680000}"/>
    <cellStyle name="Normal 3 3 2 3 4 2 2 2 2 2 3" xfId="26901" xr:uid="{00000000-0005-0000-0000-0000FC680000}"/>
    <cellStyle name="Normal 3 3 2 3 4 2 2 2 2 3" xfId="26902" xr:uid="{00000000-0005-0000-0000-0000FD680000}"/>
    <cellStyle name="Normal 3 3 2 3 4 2 2 2 2 3 2" xfId="26903" xr:uid="{00000000-0005-0000-0000-0000FE680000}"/>
    <cellStyle name="Normal 3 3 2 3 4 2 2 2 2 4" xfId="26904" xr:uid="{00000000-0005-0000-0000-0000FF680000}"/>
    <cellStyle name="Normal 3 3 2 3 4 2 2 2 3" xfId="26905" xr:uid="{00000000-0005-0000-0000-000000690000}"/>
    <cellStyle name="Normal 3 3 2 3 4 2 2 2 3 2" xfId="26906" xr:uid="{00000000-0005-0000-0000-000001690000}"/>
    <cellStyle name="Normal 3 3 2 3 4 2 2 2 3 2 2" xfId="26907" xr:uid="{00000000-0005-0000-0000-000002690000}"/>
    <cellStyle name="Normal 3 3 2 3 4 2 2 2 3 3" xfId="26908" xr:uid="{00000000-0005-0000-0000-000003690000}"/>
    <cellStyle name="Normal 3 3 2 3 4 2 2 2 4" xfId="26909" xr:uid="{00000000-0005-0000-0000-000004690000}"/>
    <cellStyle name="Normal 3 3 2 3 4 2 2 2 4 2" xfId="26910" xr:uid="{00000000-0005-0000-0000-000005690000}"/>
    <cellStyle name="Normal 3 3 2 3 4 2 2 2 5" xfId="26911" xr:uid="{00000000-0005-0000-0000-000006690000}"/>
    <cellStyle name="Normal 3 3 2 3 4 2 2 3" xfId="26912" xr:uid="{00000000-0005-0000-0000-000007690000}"/>
    <cellStyle name="Normal 3 3 2 3 4 2 2 3 2" xfId="26913" xr:uid="{00000000-0005-0000-0000-000008690000}"/>
    <cellStyle name="Normal 3 3 2 3 4 2 2 3 2 2" xfId="26914" xr:uid="{00000000-0005-0000-0000-000009690000}"/>
    <cellStyle name="Normal 3 3 2 3 4 2 2 3 2 2 2" xfId="26915" xr:uid="{00000000-0005-0000-0000-00000A690000}"/>
    <cellStyle name="Normal 3 3 2 3 4 2 2 3 2 3" xfId="26916" xr:uid="{00000000-0005-0000-0000-00000B690000}"/>
    <cellStyle name="Normal 3 3 2 3 4 2 2 3 3" xfId="26917" xr:uid="{00000000-0005-0000-0000-00000C690000}"/>
    <cellStyle name="Normal 3 3 2 3 4 2 2 3 3 2" xfId="26918" xr:uid="{00000000-0005-0000-0000-00000D690000}"/>
    <cellStyle name="Normal 3 3 2 3 4 2 2 3 4" xfId="26919" xr:uid="{00000000-0005-0000-0000-00000E690000}"/>
    <cellStyle name="Normal 3 3 2 3 4 2 2 4" xfId="26920" xr:uid="{00000000-0005-0000-0000-00000F690000}"/>
    <cellStyle name="Normal 3 3 2 3 4 2 2 4 2" xfId="26921" xr:uid="{00000000-0005-0000-0000-000010690000}"/>
    <cellStyle name="Normal 3 3 2 3 4 2 2 4 2 2" xfId="26922" xr:uid="{00000000-0005-0000-0000-000011690000}"/>
    <cellStyle name="Normal 3 3 2 3 4 2 2 4 2 2 2" xfId="26923" xr:uid="{00000000-0005-0000-0000-000012690000}"/>
    <cellStyle name="Normal 3 3 2 3 4 2 2 4 2 3" xfId="26924" xr:uid="{00000000-0005-0000-0000-000013690000}"/>
    <cellStyle name="Normal 3 3 2 3 4 2 2 4 3" xfId="26925" xr:uid="{00000000-0005-0000-0000-000014690000}"/>
    <cellStyle name="Normal 3 3 2 3 4 2 2 4 3 2" xfId="26926" xr:uid="{00000000-0005-0000-0000-000015690000}"/>
    <cellStyle name="Normal 3 3 2 3 4 2 2 4 4" xfId="26927" xr:uid="{00000000-0005-0000-0000-000016690000}"/>
    <cellStyle name="Normal 3 3 2 3 4 2 2 5" xfId="26928" xr:uid="{00000000-0005-0000-0000-000017690000}"/>
    <cellStyle name="Normal 3 3 2 3 4 2 2 5 2" xfId="26929" xr:uid="{00000000-0005-0000-0000-000018690000}"/>
    <cellStyle name="Normal 3 3 2 3 4 2 2 5 2 2" xfId="26930" xr:uid="{00000000-0005-0000-0000-000019690000}"/>
    <cellStyle name="Normal 3 3 2 3 4 2 2 5 3" xfId="26931" xr:uid="{00000000-0005-0000-0000-00001A690000}"/>
    <cellStyle name="Normal 3 3 2 3 4 2 2 6" xfId="26932" xr:uid="{00000000-0005-0000-0000-00001B690000}"/>
    <cellStyle name="Normal 3 3 2 3 4 2 2 6 2" xfId="26933" xr:uid="{00000000-0005-0000-0000-00001C690000}"/>
    <cellStyle name="Normal 3 3 2 3 4 2 2 7" xfId="26934" xr:uid="{00000000-0005-0000-0000-00001D690000}"/>
    <cellStyle name="Normal 3 3 2 3 4 2 2 7 2" xfId="26935" xr:uid="{00000000-0005-0000-0000-00001E690000}"/>
    <cellStyle name="Normal 3 3 2 3 4 2 2 8" xfId="26936" xr:uid="{00000000-0005-0000-0000-00001F690000}"/>
    <cellStyle name="Normal 3 3 2 3 4 2 3" xfId="26937" xr:uid="{00000000-0005-0000-0000-000020690000}"/>
    <cellStyle name="Normal 3 3 2 3 4 2 3 2" xfId="26938" xr:uid="{00000000-0005-0000-0000-000021690000}"/>
    <cellStyle name="Normal 3 3 2 3 4 2 3 2 2" xfId="26939" xr:uid="{00000000-0005-0000-0000-000022690000}"/>
    <cellStyle name="Normal 3 3 2 3 4 2 3 2 2 2" xfId="26940" xr:uid="{00000000-0005-0000-0000-000023690000}"/>
    <cellStyle name="Normal 3 3 2 3 4 2 3 2 2 2 2" xfId="26941" xr:uid="{00000000-0005-0000-0000-000024690000}"/>
    <cellStyle name="Normal 3 3 2 3 4 2 3 2 2 3" xfId="26942" xr:uid="{00000000-0005-0000-0000-000025690000}"/>
    <cellStyle name="Normal 3 3 2 3 4 2 3 2 3" xfId="26943" xr:uid="{00000000-0005-0000-0000-000026690000}"/>
    <cellStyle name="Normal 3 3 2 3 4 2 3 2 3 2" xfId="26944" xr:uid="{00000000-0005-0000-0000-000027690000}"/>
    <cellStyle name="Normal 3 3 2 3 4 2 3 2 4" xfId="26945" xr:uid="{00000000-0005-0000-0000-000028690000}"/>
    <cellStyle name="Normal 3 3 2 3 4 2 3 3" xfId="26946" xr:uid="{00000000-0005-0000-0000-000029690000}"/>
    <cellStyle name="Normal 3 3 2 3 4 2 3 3 2" xfId="26947" xr:uid="{00000000-0005-0000-0000-00002A690000}"/>
    <cellStyle name="Normal 3 3 2 3 4 2 3 3 2 2" xfId="26948" xr:uid="{00000000-0005-0000-0000-00002B690000}"/>
    <cellStyle name="Normal 3 3 2 3 4 2 3 3 3" xfId="26949" xr:uid="{00000000-0005-0000-0000-00002C690000}"/>
    <cellStyle name="Normal 3 3 2 3 4 2 3 4" xfId="26950" xr:uid="{00000000-0005-0000-0000-00002D690000}"/>
    <cellStyle name="Normal 3 3 2 3 4 2 3 4 2" xfId="26951" xr:uid="{00000000-0005-0000-0000-00002E690000}"/>
    <cellStyle name="Normal 3 3 2 3 4 2 3 5" xfId="26952" xr:uid="{00000000-0005-0000-0000-00002F690000}"/>
    <cellStyle name="Normal 3 3 2 3 4 2 4" xfId="26953" xr:uid="{00000000-0005-0000-0000-000030690000}"/>
    <cellStyle name="Normal 3 3 2 3 4 2 4 2" xfId="26954" xr:uid="{00000000-0005-0000-0000-000031690000}"/>
    <cellStyle name="Normal 3 3 2 3 4 2 4 2 2" xfId="26955" xr:uid="{00000000-0005-0000-0000-000032690000}"/>
    <cellStyle name="Normal 3 3 2 3 4 2 4 2 2 2" xfId="26956" xr:uid="{00000000-0005-0000-0000-000033690000}"/>
    <cellStyle name="Normal 3 3 2 3 4 2 4 2 3" xfId="26957" xr:uid="{00000000-0005-0000-0000-000034690000}"/>
    <cellStyle name="Normal 3 3 2 3 4 2 4 3" xfId="26958" xr:uid="{00000000-0005-0000-0000-000035690000}"/>
    <cellStyle name="Normal 3 3 2 3 4 2 4 3 2" xfId="26959" xr:uid="{00000000-0005-0000-0000-000036690000}"/>
    <cellStyle name="Normal 3 3 2 3 4 2 4 4" xfId="26960" xr:uid="{00000000-0005-0000-0000-000037690000}"/>
    <cellStyle name="Normal 3 3 2 3 4 2 5" xfId="26961" xr:uid="{00000000-0005-0000-0000-000038690000}"/>
    <cellStyle name="Normal 3 3 2 3 4 2 5 2" xfId="26962" xr:uid="{00000000-0005-0000-0000-000039690000}"/>
    <cellStyle name="Normal 3 3 2 3 4 2 5 2 2" xfId="26963" xr:uid="{00000000-0005-0000-0000-00003A690000}"/>
    <cellStyle name="Normal 3 3 2 3 4 2 5 2 2 2" xfId="26964" xr:uid="{00000000-0005-0000-0000-00003B690000}"/>
    <cellStyle name="Normal 3 3 2 3 4 2 5 2 3" xfId="26965" xr:uid="{00000000-0005-0000-0000-00003C690000}"/>
    <cellStyle name="Normal 3 3 2 3 4 2 5 3" xfId="26966" xr:uid="{00000000-0005-0000-0000-00003D690000}"/>
    <cellStyle name="Normal 3 3 2 3 4 2 5 3 2" xfId="26967" xr:uid="{00000000-0005-0000-0000-00003E690000}"/>
    <cellStyle name="Normal 3 3 2 3 4 2 5 4" xfId="26968" xr:uid="{00000000-0005-0000-0000-00003F690000}"/>
    <cellStyle name="Normal 3 3 2 3 4 2 6" xfId="26969" xr:uid="{00000000-0005-0000-0000-000040690000}"/>
    <cellStyle name="Normal 3 3 2 3 4 2 6 2" xfId="26970" xr:uid="{00000000-0005-0000-0000-000041690000}"/>
    <cellStyle name="Normal 3 3 2 3 4 2 6 2 2" xfId="26971" xr:uid="{00000000-0005-0000-0000-000042690000}"/>
    <cellStyle name="Normal 3 3 2 3 4 2 6 3" xfId="26972" xr:uid="{00000000-0005-0000-0000-000043690000}"/>
    <cellStyle name="Normal 3 3 2 3 4 2 7" xfId="26973" xr:uid="{00000000-0005-0000-0000-000044690000}"/>
    <cellStyle name="Normal 3 3 2 3 4 2 7 2" xfId="26974" xr:uid="{00000000-0005-0000-0000-000045690000}"/>
    <cellStyle name="Normal 3 3 2 3 4 2 8" xfId="26975" xr:uid="{00000000-0005-0000-0000-000046690000}"/>
    <cellStyle name="Normal 3 3 2 3 4 2 8 2" xfId="26976" xr:uid="{00000000-0005-0000-0000-000047690000}"/>
    <cellStyle name="Normal 3 3 2 3 4 2 9" xfId="26977" xr:uid="{00000000-0005-0000-0000-000048690000}"/>
    <cellStyle name="Normal 3 3 2 3 4 3" xfId="26978" xr:uid="{00000000-0005-0000-0000-000049690000}"/>
    <cellStyle name="Normal 3 3 2 3 4 3 2" xfId="26979" xr:uid="{00000000-0005-0000-0000-00004A690000}"/>
    <cellStyle name="Normal 3 3 2 3 4 3 2 2" xfId="26980" xr:uid="{00000000-0005-0000-0000-00004B690000}"/>
    <cellStyle name="Normal 3 3 2 3 4 3 2 2 2" xfId="26981" xr:uid="{00000000-0005-0000-0000-00004C690000}"/>
    <cellStyle name="Normal 3 3 2 3 4 3 2 2 2 2" xfId="26982" xr:uid="{00000000-0005-0000-0000-00004D690000}"/>
    <cellStyle name="Normal 3 3 2 3 4 3 2 2 2 2 2" xfId="26983" xr:uid="{00000000-0005-0000-0000-00004E690000}"/>
    <cellStyle name="Normal 3 3 2 3 4 3 2 2 2 3" xfId="26984" xr:uid="{00000000-0005-0000-0000-00004F690000}"/>
    <cellStyle name="Normal 3 3 2 3 4 3 2 2 3" xfId="26985" xr:uid="{00000000-0005-0000-0000-000050690000}"/>
    <cellStyle name="Normal 3 3 2 3 4 3 2 2 3 2" xfId="26986" xr:uid="{00000000-0005-0000-0000-000051690000}"/>
    <cellStyle name="Normal 3 3 2 3 4 3 2 2 4" xfId="26987" xr:uid="{00000000-0005-0000-0000-000052690000}"/>
    <cellStyle name="Normal 3 3 2 3 4 3 2 3" xfId="26988" xr:uid="{00000000-0005-0000-0000-000053690000}"/>
    <cellStyle name="Normal 3 3 2 3 4 3 2 3 2" xfId="26989" xr:uid="{00000000-0005-0000-0000-000054690000}"/>
    <cellStyle name="Normal 3 3 2 3 4 3 2 3 2 2" xfId="26990" xr:uid="{00000000-0005-0000-0000-000055690000}"/>
    <cellStyle name="Normal 3 3 2 3 4 3 2 3 3" xfId="26991" xr:uid="{00000000-0005-0000-0000-000056690000}"/>
    <cellStyle name="Normal 3 3 2 3 4 3 2 4" xfId="26992" xr:uid="{00000000-0005-0000-0000-000057690000}"/>
    <cellStyle name="Normal 3 3 2 3 4 3 2 4 2" xfId="26993" xr:uid="{00000000-0005-0000-0000-000058690000}"/>
    <cellStyle name="Normal 3 3 2 3 4 3 2 5" xfId="26994" xr:uid="{00000000-0005-0000-0000-000059690000}"/>
    <cellStyle name="Normal 3 3 2 3 4 3 3" xfId="26995" xr:uid="{00000000-0005-0000-0000-00005A690000}"/>
    <cellStyle name="Normal 3 3 2 3 4 3 3 2" xfId="26996" xr:uid="{00000000-0005-0000-0000-00005B690000}"/>
    <cellStyle name="Normal 3 3 2 3 4 3 3 2 2" xfId="26997" xr:uid="{00000000-0005-0000-0000-00005C690000}"/>
    <cellStyle name="Normal 3 3 2 3 4 3 3 2 2 2" xfId="26998" xr:uid="{00000000-0005-0000-0000-00005D690000}"/>
    <cellStyle name="Normal 3 3 2 3 4 3 3 2 3" xfId="26999" xr:uid="{00000000-0005-0000-0000-00005E690000}"/>
    <cellStyle name="Normal 3 3 2 3 4 3 3 3" xfId="27000" xr:uid="{00000000-0005-0000-0000-00005F690000}"/>
    <cellStyle name="Normal 3 3 2 3 4 3 3 3 2" xfId="27001" xr:uid="{00000000-0005-0000-0000-000060690000}"/>
    <cellStyle name="Normal 3 3 2 3 4 3 3 4" xfId="27002" xr:uid="{00000000-0005-0000-0000-000061690000}"/>
    <cellStyle name="Normal 3 3 2 3 4 3 4" xfId="27003" xr:uid="{00000000-0005-0000-0000-000062690000}"/>
    <cellStyle name="Normal 3 3 2 3 4 3 4 2" xfId="27004" xr:uid="{00000000-0005-0000-0000-000063690000}"/>
    <cellStyle name="Normal 3 3 2 3 4 3 4 2 2" xfId="27005" xr:uid="{00000000-0005-0000-0000-000064690000}"/>
    <cellStyle name="Normal 3 3 2 3 4 3 4 2 2 2" xfId="27006" xr:uid="{00000000-0005-0000-0000-000065690000}"/>
    <cellStyle name="Normal 3 3 2 3 4 3 4 2 3" xfId="27007" xr:uid="{00000000-0005-0000-0000-000066690000}"/>
    <cellStyle name="Normal 3 3 2 3 4 3 4 3" xfId="27008" xr:uid="{00000000-0005-0000-0000-000067690000}"/>
    <cellStyle name="Normal 3 3 2 3 4 3 4 3 2" xfId="27009" xr:uid="{00000000-0005-0000-0000-000068690000}"/>
    <cellStyle name="Normal 3 3 2 3 4 3 4 4" xfId="27010" xr:uid="{00000000-0005-0000-0000-000069690000}"/>
    <cellStyle name="Normal 3 3 2 3 4 3 5" xfId="27011" xr:uid="{00000000-0005-0000-0000-00006A690000}"/>
    <cellStyle name="Normal 3 3 2 3 4 3 5 2" xfId="27012" xr:uid="{00000000-0005-0000-0000-00006B690000}"/>
    <cellStyle name="Normal 3 3 2 3 4 3 5 2 2" xfId="27013" xr:uid="{00000000-0005-0000-0000-00006C690000}"/>
    <cellStyle name="Normal 3 3 2 3 4 3 5 3" xfId="27014" xr:uid="{00000000-0005-0000-0000-00006D690000}"/>
    <cellStyle name="Normal 3 3 2 3 4 3 6" xfId="27015" xr:uid="{00000000-0005-0000-0000-00006E690000}"/>
    <cellStyle name="Normal 3 3 2 3 4 3 6 2" xfId="27016" xr:uid="{00000000-0005-0000-0000-00006F690000}"/>
    <cellStyle name="Normal 3 3 2 3 4 3 7" xfId="27017" xr:uid="{00000000-0005-0000-0000-000070690000}"/>
    <cellStyle name="Normal 3 3 2 3 4 3 7 2" xfId="27018" xr:uid="{00000000-0005-0000-0000-000071690000}"/>
    <cellStyle name="Normal 3 3 2 3 4 3 8" xfId="27019" xr:uid="{00000000-0005-0000-0000-000072690000}"/>
    <cellStyle name="Normal 3 3 2 3 4 4" xfId="27020" xr:uid="{00000000-0005-0000-0000-000073690000}"/>
    <cellStyle name="Normal 3 3 2 3 4 4 2" xfId="27021" xr:uid="{00000000-0005-0000-0000-000074690000}"/>
    <cellStyle name="Normal 3 3 2 3 4 4 2 2" xfId="27022" xr:uid="{00000000-0005-0000-0000-000075690000}"/>
    <cellStyle name="Normal 3 3 2 3 4 4 2 2 2" xfId="27023" xr:uid="{00000000-0005-0000-0000-000076690000}"/>
    <cellStyle name="Normal 3 3 2 3 4 4 2 2 2 2" xfId="27024" xr:uid="{00000000-0005-0000-0000-000077690000}"/>
    <cellStyle name="Normal 3 3 2 3 4 4 2 2 3" xfId="27025" xr:uid="{00000000-0005-0000-0000-000078690000}"/>
    <cellStyle name="Normal 3 3 2 3 4 4 2 3" xfId="27026" xr:uid="{00000000-0005-0000-0000-000079690000}"/>
    <cellStyle name="Normal 3 3 2 3 4 4 2 3 2" xfId="27027" xr:uid="{00000000-0005-0000-0000-00007A690000}"/>
    <cellStyle name="Normal 3 3 2 3 4 4 2 4" xfId="27028" xr:uid="{00000000-0005-0000-0000-00007B690000}"/>
    <cellStyle name="Normal 3 3 2 3 4 4 3" xfId="27029" xr:uid="{00000000-0005-0000-0000-00007C690000}"/>
    <cellStyle name="Normal 3 3 2 3 4 4 3 2" xfId="27030" xr:uid="{00000000-0005-0000-0000-00007D690000}"/>
    <cellStyle name="Normal 3 3 2 3 4 4 3 2 2" xfId="27031" xr:uid="{00000000-0005-0000-0000-00007E690000}"/>
    <cellStyle name="Normal 3 3 2 3 4 4 3 3" xfId="27032" xr:uid="{00000000-0005-0000-0000-00007F690000}"/>
    <cellStyle name="Normal 3 3 2 3 4 4 4" xfId="27033" xr:uid="{00000000-0005-0000-0000-000080690000}"/>
    <cellStyle name="Normal 3 3 2 3 4 4 4 2" xfId="27034" xr:uid="{00000000-0005-0000-0000-000081690000}"/>
    <cellStyle name="Normal 3 3 2 3 4 4 5" xfId="27035" xr:uid="{00000000-0005-0000-0000-000082690000}"/>
    <cellStyle name="Normal 3 3 2 3 4 5" xfId="27036" xr:uid="{00000000-0005-0000-0000-000083690000}"/>
    <cellStyle name="Normal 3 3 2 3 4 5 2" xfId="27037" xr:uid="{00000000-0005-0000-0000-000084690000}"/>
    <cellStyle name="Normal 3 3 2 3 4 5 2 2" xfId="27038" xr:uid="{00000000-0005-0000-0000-000085690000}"/>
    <cellStyle name="Normal 3 3 2 3 4 5 2 2 2" xfId="27039" xr:uid="{00000000-0005-0000-0000-000086690000}"/>
    <cellStyle name="Normal 3 3 2 3 4 5 2 3" xfId="27040" xr:uid="{00000000-0005-0000-0000-000087690000}"/>
    <cellStyle name="Normal 3 3 2 3 4 5 3" xfId="27041" xr:uid="{00000000-0005-0000-0000-000088690000}"/>
    <cellStyle name="Normal 3 3 2 3 4 5 3 2" xfId="27042" xr:uid="{00000000-0005-0000-0000-000089690000}"/>
    <cellStyle name="Normal 3 3 2 3 4 5 4" xfId="27043" xr:uid="{00000000-0005-0000-0000-00008A690000}"/>
    <cellStyle name="Normal 3 3 2 3 4 6" xfId="27044" xr:uid="{00000000-0005-0000-0000-00008B690000}"/>
    <cellStyle name="Normal 3 3 2 3 4 6 2" xfId="27045" xr:uid="{00000000-0005-0000-0000-00008C690000}"/>
    <cellStyle name="Normal 3 3 2 3 4 6 2 2" xfId="27046" xr:uid="{00000000-0005-0000-0000-00008D690000}"/>
    <cellStyle name="Normal 3 3 2 3 4 6 2 2 2" xfId="27047" xr:uid="{00000000-0005-0000-0000-00008E690000}"/>
    <cellStyle name="Normal 3 3 2 3 4 6 2 3" xfId="27048" xr:uid="{00000000-0005-0000-0000-00008F690000}"/>
    <cellStyle name="Normal 3 3 2 3 4 6 3" xfId="27049" xr:uid="{00000000-0005-0000-0000-000090690000}"/>
    <cellStyle name="Normal 3 3 2 3 4 6 3 2" xfId="27050" xr:uid="{00000000-0005-0000-0000-000091690000}"/>
    <cellStyle name="Normal 3 3 2 3 4 6 4" xfId="27051" xr:uid="{00000000-0005-0000-0000-000092690000}"/>
    <cellStyle name="Normal 3 3 2 3 4 7" xfId="27052" xr:uid="{00000000-0005-0000-0000-000093690000}"/>
    <cellStyle name="Normal 3 3 2 3 4 7 2" xfId="27053" xr:uid="{00000000-0005-0000-0000-000094690000}"/>
    <cellStyle name="Normal 3 3 2 3 4 7 2 2" xfId="27054" xr:uid="{00000000-0005-0000-0000-000095690000}"/>
    <cellStyle name="Normal 3 3 2 3 4 7 3" xfId="27055" xr:uid="{00000000-0005-0000-0000-000096690000}"/>
    <cellStyle name="Normal 3 3 2 3 4 8" xfId="27056" xr:uid="{00000000-0005-0000-0000-000097690000}"/>
    <cellStyle name="Normal 3 3 2 3 4 8 2" xfId="27057" xr:uid="{00000000-0005-0000-0000-000098690000}"/>
    <cellStyle name="Normal 3 3 2 3 4 9" xfId="27058" xr:uid="{00000000-0005-0000-0000-000099690000}"/>
    <cellStyle name="Normal 3 3 2 3 4 9 2" xfId="27059" xr:uid="{00000000-0005-0000-0000-00009A690000}"/>
    <cellStyle name="Normal 3 3 2 3 5" xfId="27060" xr:uid="{00000000-0005-0000-0000-00009B690000}"/>
    <cellStyle name="Normal 3 3 2 3 5 2" xfId="27061" xr:uid="{00000000-0005-0000-0000-00009C690000}"/>
    <cellStyle name="Normal 3 3 2 3 5 2 2" xfId="27062" xr:uid="{00000000-0005-0000-0000-00009D690000}"/>
    <cellStyle name="Normal 3 3 2 3 5 2 2 2" xfId="27063" xr:uid="{00000000-0005-0000-0000-00009E690000}"/>
    <cellStyle name="Normal 3 3 2 3 5 2 2 2 2" xfId="27064" xr:uid="{00000000-0005-0000-0000-00009F690000}"/>
    <cellStyle name="Normal 3 3 2 3 5 2 2 2 2 2" xfId="27065" xr:uid="{00000000-0005-0000-0000-0000A0690000}"/>
    <cellStyle name="Normal 3 3 2 3 5 2 2 2 2 2 2" xfId="27066" xr:uid="{00000000-0005-0000-0000-0000A1690000}"/>
    <cellStyle name="Normal 3 3 2 3 5 2 2 2 2 3" xfId="27067" xr:uid="{00000000-0005-0000-0000-0000A2690000}"/>
    <cellStyle name="Normal 3 3 2 3 5 2 2 2 3" xfId="27068" xr:uid="{00000000-0005-0000-0000-0000A3690000}"/>
    <cellStyle name="Normal 3 3 2 3 5 2 2 2 3 2" xfId="27069" xr:uid="{00000000-0005-0000-0000-0000A4690000}"/>
    <cellStyle name="Normal 3 3 2 3 5 2 2 2 4" xfId="27070" xr:uid="{00000000-0005-0000-0000-0000A5690000}"/>
    <cellStyle name="Normal 3 3 2 3 5 2 2 3" xfId="27071" xr:uid="{00000000-0005-0000-0000-0000A6690000}"/>
    <cellStyle name="Normal 3 3 2 3 5 2 2 3 2" xfId="27072" xr:uid="{00000000-0005-0000-0000-0000A7690000}"/>
    <cellStyle name="Normal 3 3 2 3 5 2 2 3 2 2" xfId="27073" xr:uid="{00000000-0005-0000-0000-0000A8690000}"/>
    <cellStyle name="Normal 3 3 2 3 5 2 2 3 3" xfId="27074" xr:uid="{00000000-0005-0000-0000-0000A9690000}"/>
    <cellStyle name="Normal 3 3 2 3 5 2 2 4" xfId="27075" xr:uid="{00000000-0005-0000-0000-0000AA690000}"/>
    <cellStyle name="Normal 3 3 2 3 5 2 2 4 2" xfId="27076" xr:uid="{00000000-0005-0000-0000-0000AB690000}"/>
    <cellStyle name="Normal 3 3 2 3 5 2 2 5" xfId="27077" xr:uid="{00000000-0005-0000-0000-0000AC690000}"/>
    <cellStyle name="Normal 3 3 2 3 5 2 3" xfId="27078" xr:uid="{00000000-0005-0000-0000-0000AD690000}"/>
    <cellStyle name="Normal 3 3 2 3 5 2 3 2" xfId="27079" xr:uid="{00000000-0005-0000-0000-0000AE690000}"/>
    <cellStyle name="Normal 3 3 2 3 5 2 3 2 2" xfId="27080" xr:uid="{00000000-0005-0000-0000-0000AF690000}"/>
    <cellStyle name="Normal 3 3 2 3 5 2 3 2 2 2" xfId="27081" xr:uid="{00000000-0005-0000-0000-0000B0690000}"/>
    <cellStyle name="Normal 3 3 2 3 5 2 3 2 3" xfId="27082" xr:uid="{00000000-0005-0000-0000-0000B1690000}"/>
    <cellStyle name="Normal 3 3 2 3 5 2 3 3" xfId="27083" xr:uid="{00000000-0005-0000-0000-0000B2690000}"/>
    <cellStyle name="Normal 3 3 2 3 5 2 3 3 2" xfId="27084" xr:uid="{00000000-0005-0000-0000-0000B3690000}"/>
    <cellStyle name="Normal 3 3 2 3 5 2 3 4" xfId="27085" xr:uid="{00000000-0005-0000-0000-0000B4690000}"/>
    <cellStyle name="Normal 3 3 2 3 5 2 4" xfId="27086" xr:uid="{00000000-0005-0000-0000-0000B5690000}"/>
    <cellStyle name="Normal 3 3 2 3 5 2 4 2" xfId="27087" xr:uid="{00000000-0005-0000-0000-0000B6690000}"/>
    <cellStyle name="Normal 3 3 2 3 5 2 4 2 2" xfId="27088" xr:uid="{00000000-0005-0000-0000-0000B7690000}"/>
    <cellStyle name="Normal 3 3 2 3 5 2 4 2 2 2" xfId="27089" xr:uid="{00000000-0005-0000-0000-0000B8690000}"/>
    <cellStyle name="Normal 3 3 2 3 5 2 4 2 3" xfId="27090" xr:uid="{00000000-0005-0000-0000-0000B9690000}"/>
    <cellStyle name="Normal 3 3 2 3 5 2 4 3" xfId="27091" xr:uid="{00000000-0005-0000-0000-0000BA690000}"/>
    <cellStyle name="Normal 3 3 2 3 5 2 4 3 2" xfId="27092" xr:uid="{00000000-0005-0000-0000-0000BB690000}"/>
    <cellStyle name="Normal 3 3 2 3 5 2 4 4" xfId="27093" xr:uid="{00000000-0005-0000-0000-0000BC690000}"/>
    <cellStyle name="Normal 3 3 2 3 5 2 5" xfId="27094" xr:uid="{00000000-0005-0000-0000-0000BD690000}"/>
    <cellStyle name="Normal 3 3 2 3 5 2 5 2" xfId="27095" xr:uid="{00000000-0005-0000-0000-0000BE690000}"/>
    <cellStyle name="Normal 3 3 2 3 5 2 5 2 2" xfId="27096" xr:uid="{00000000-0005-0000-0000-0000BF690000}"/>
    <cellStyle name="Normal 3 3 2 3 5 2 5 3" xfId="27097" xr:uid="{00000000-0005-0000-0000-0000C0690000}"/>
    <cellStyle name="Normal 3 3 2 3 5 2 6" xfId="27098" xr:uid="{00000000-0005-0000-0000-0000C1690000}"/>
    <cellStyle name="Normal 3 3 2 3 5 2 6 2" xfId="27099" xr:uid="{00000000-0005-0000-0000-0000C2690000}"/>
    <cellStyle name="Normal 3 3 2 3 5 2 7" xfId="27100" xr:uid="{00000000-0005-0000-0000-0000C3690000}"/>
    <cellStyle name="Normal 3 3 2 3 5 2 7 2" xfId="27101" xr:uid="{00000000-0005-0000-0000-0000C4690000}"/>
    <cellStyle name="Normal 3 3 2 3 5 2 8" xfId="27102" xr:uid="{00000000-0005-0000-0000-0000C5690000}"/>
    <cellStyle name="Normal 3 3 2 3 5 3" xfId="27103" xr:uid="{00000000-0005-0000-0000-0000C6690000}"/>
    <cellStyle name="Normal 3 3 2 3 5 3 2" xfId="27104" xr:uid="{00000000-0005-0000-0000-0000C7690000}"/>
    <cellStyle name="Normal 3 3 2 3 5 3 2 2" xfId="27105" xr:uid="{00000000-0005-0000-0000-0000C8690000}"/>
    <cellStyle name="Normal 3 3 2 3 5 3 2 2 2" xfId="27106" xr:uid="{00000000-0005-0000-0000-0000C9690000}"/>
    <cellStyle name="Normal 3 3 2 3 5 3 2 2 2 2" xfId="27107" xr:uid="{00000000-0005-0000-0000-0000CA690000}"/>
    <cellStyle name="Normal 3 3 2 3 5 3 2 2 3" xfId="27108" xr:uid="{00000000-0005-0000-0000-0000CB690000}"/>
    <cellStyle name="Normal 3 3 2 3 5 3 2 3" xfId="27109" xr:uid="{00000000-0005-0000-0000-0000CC690000}"/>
    <cellStyle name="Normal 3 3 2 3 5 3 2 3 2" xfId="27110" xr:uid="{00000000-0005-0000-0000-0000CD690000}"/>
    <cellStyle name="Normal 3 3 2 3 5 3 2 4" xfId="27111" xr:uid="{00000000-0005-0000-0000-0000CE690000}"/>
    <cellStyle name="Normal 3 3 2 3 5 3 3" xfId="27112" xr:uid="{00000000-0005-0000-0000-0000CF690000}"/>
    <cellStyle name="Normal 3 3 2 3 5 3 3 2" xfId="27113" xr:uid="{00000000-0005-0000-0000-0000D0690000}"/>
    <cellStyle name="Normal 3 3 2 3 5 3 3 2 2" xfId="27114" xr:uid="{00000000-0005-0000-0000-0000D1690000}"/>
    <cellStyle name="Normal 3 3 2 3 5 3 3 3" xfId="27115" xr:uid="{00000000-0005-0000-0000-0000D2690000}"/>
    <cellStyle name="Normal 3 3 2 3 5 3 4" xfId="27116" xr:uid="{00000000-0005-0000-0000-0000D3690000}"/>
    <cellStyle name="Normal 3 3 2 3 5 3 4 2" xfId="27117" xr:uid="{00000000-0005-0000-0000-0000D4690000}"/>
    <cellStyle name="Normal 3 3 2 3 5 3 5" xfId="27118" xr:uid="{00000000-0005-0000-0000-0000D5690000}"/>
    <cellStyle name="Normal 3 3 2 3 5 4" xfId="27119" xr:uid="{00000000-0005-0000-0000-0000D6690000}"/>
    <cellStyle name="Normal 3 3 2 3 5 4 2" xfId="27120" xr:uid="{00000000-0005-0000-0000-0000D7690000}"/>
    <cellStyle name="Normal 3 3 2 3 5 4 2 2" xfId="27121" xr:uid="{00000000-0005-0000-0000-0000D8690000}"/>
    <cellStyle name="Normal 3 3 2 3 5 4 2 2 2" xfId="27122" xr:uid="{00000000-0005-0000-0000-0000D9690000}"/>
    <cellStyle name="Normal 3 3 2 3 5 4 2 3" xfId="27123" xr:uid="{00000000-0005-0000-0000-0000DA690000}"/>
    <cellStyle name="Normal 3 3 2 3 5 4 3" xfId="27124" xr:uid="{00000000-0005-0000-0000-0000DB690000}"/>
    <cellStyle name="Normal 3 3 2 3 5 4 3 2" xfId="27125" xr:uid="{00000000-0005-0000-0000-0000DC690000}"/>
    <cellStyle name="Normal 3 3 2 3 5 4 4" xfId="27126" xr:uid="{00000000-0005-0000-0000-0000DD690000}"/>
    <cellStyle name="Normal 3 3 2 3 5 5" xfId="27127" xr:uid="{00000000-0005-0000-0000-0000DE690000}"/>
    <cellStyle name="Normal 3 3 2 3 5 5 2" xfId="27128" xr:uid="{00000000-0005-0000-0000-0000DF690000}"/>
    <cellStyle name="Normal 3 3 2 3 5 5 2 2" xfId="27129" xr:uid="{00000000-0005-0000-0000-0000E0690000}"/>
    <cellStyle name="Normal 3 3 2 3 5 5 2 2 2" xfId="27130" xr:uid="{00000000-0005-0000-0000-0000E1690000}"/>
    <cellStyle name="Normal 3 3 2 3 5 5 2 3" xfId="27131" xr:uid="{00000000-0005-0000-0000-0000E2690000}"/>
    <cellStyle name="Normal 3 3 2 3 5 5 3" xfId="27132" xr:uid="{00000000-0005-0000-0000-0000E3690000}"/>
    <cellStyle name="Normal 3 3 2 3 5 5 3 2" xfId="27133" xr:uid="{00000000-0005-0000-0000-0000E4690000}"/>
    <cellStyle name="Normal 3 3 2 3 5 5 4" xfId="27134" xr:uid="{00000000-0005-0000-0000-0000E5690000}"/>
    <cellStyle name="Normal 3 3 2 3 5 6" xfId="27135" xr:uid="{00000000-0005-0000-0000-0000E6690000}"/>
    <cellStyle name="Normal 3 3 2 3 5 6 2" xfId="27136" xr:uid="{00000000-0005-0000-0000-0000E7690000}"/>
    <cellStyle name="Normal 3 3 2 3 5 6 2 2" xfId="27137" xr:uid="{00000000-0005-0000-0000-0000E8690000}"/>
    <cellStyle name="Normal 3 3 2 3 5 6 3" xfId="27138" xr:uid="{00000000-0005-0000-0000-0000E9690000}"/>
    <cellStyle name="Normal 3 3 2 3 5 7" xfId="27139" xr:uid="{00000000-0005-0000-0000-0000EA690000}"/>
    <cellStyle name="Normal 3 3 2 3 5 7 2" xfId="27140" xr:uid="{00000000-0005-0000-0000-0000EB690000}"/>
    <cellStyle name="Normal 3 3 2 3 5 8" xfId="27141" xr:uid="{00000000-0005-0000-0000-0000EC690000}"/>
    <cellStyle name="Normal 3 3 2 3 5 8 2" xfId="27142" xr:uid="{00000000-0005-0000-0000-0000ED690000}"/>
    <cellStyle name="Normal 3 3 2 3 5 9" xfId="27143" xr:uid="{00000000-0005-0000-0000-0000EE690000}"/>
    <cellStyle name="Normal 3 3 2 3 6" xfId="27144" xr:uid="{00000000-0005-0000-0000-0000EF690000}"/>
    <cellStyle name="Normal 3 3 2 3 6 2" xfId="27145" xr:uid="{00000000-0005-0000-0000-0000F0690000}"/>
    <cellStyle name="Normal 3 3 2 3 6 2 2" xfId="27146" xr:uid="{00000000-0005-0000-0000-0000F1690000}"/>
    <cellStyle name="Normal 3 3 2 3 6 2 2 2" xfId="27147" xr:uid="{00000000-0005-0000-0000-0000F2690000}"/>
    <cellStyle name="Normal 3 3 2 3 6 2 2 2 2" xfId="27148" xr:uid="{00000000-0005-0000-0000-0000F3690000}"/>
    <cellStyle name="Normal 3 3 2 3 6 2 2 2 2 2" xfId="27149" xr:uid="{00000000-0005-0000-0000-0000F4690000}"/>
    <cellStyle name="Normal 3 3 2 3 6 2 2 2 3" xfId="27150" xr:uid="{00000000-0005-0000-0000-0000F5690000}"/>
    <cellStyle name="Normal 3 3 2 3 6 2 2 3" xfId="27151" xr:uid="{00000000-0005-0000-0000-0000F6690000}"/>
    <cellStyle name="Normal 3 3 2 3 6 2 2 3 2" xfId="27152" xr:uid="{00000000-0005-0000-0000-0000F7690000}"/>
    <cellStyle name="Normal 3 3 2 3 6 2 2 4" xfId="27153" xr:uid="{00000000-0005-0000-0000-0000F8690000}"/>
    <cellStyle name="Normal 3 3 2 3 6 2 3" xfId="27154" xr:uid="{00000000-0005-0000-0000-0000F9690000}"/>
    <cellStyle name="Normal 3 3 2 3 6 2 3 2" xfId="27155" xr:uid="{00000000-0005-0000-0000-0000FA690000}"/>
    <cellStyle name="Normal 3 3 2 3 6 2 3 2 2" xfId="27156" xr:uid="{00000000-0005-0000-0000-0000FB690000}"/>
    <cellStyle name="Normal 3 3 2 3 6 2 3 3" xfId="27157" xr:uid="{00000000-0005-0000-0000-0000FC690000}"/>
    <cellStyle name="Normal 3 3 2 3 6 2 4" xfId="27158" xr:uid="{00000000-0005-0000-0000-0000FD690000}"/>
    <cellStyle name="Normal 3 3 2 3 6 2 4 2" xfId="27159" xr:uid="{00000000-0005-0000-0000-0000FE690000}"/>
    <cellStyle name="Normal 3 3 2 3 6 2 5" xfId="27160" xr:uid="{00000000-0005-0000-0000-0000FF690000}"/>
    <cellStyle name="Normal 3 3 2 3 6 3" xfId="27161" xr:uid="{00000000-0005-0000-0000-0000006A0000}"/>
    <cellStyle name="Normal 3 3 2 3 6 3 2" xfId="27162" xr:uid="{00000000-0005-0000-0000-0000016A0000}"/>
    <cellStyle name="Normal 3 3 2 3 6 3 2 2" xfId="27163" xr:uid="{00000000-0005-0000-0000-0000026A0000}"/>
    <cellStyle name="Normal 3 3 2 3 6 3 2 2 2" xfId="27164" xr:uid="{00000000-0005-0000-0000-0000036A0000}"/>
    <cellStyle name="Normal 3 3 2 3 6 3 2 3" xfId="27165" xr:uid="{00000000-0005-0000-0000-0000046A0000}"/>
    <cellStyle name="Normal 3 3 2 3 6 3 3" xfId="27166" xr:uid="{00000000-0005-0000-0000-0000056A0000}"/>
    <cellStyle name="Normal 3 3 2 3 6 3 3 2" xfId="27167" xr:uid="{00000000-0005-0000-0000-0000066A0000}"/>
    <cellStyle name="Normal 3 3 2 3 6 3 4" xfId="27168" xr:uid="{00000000-0005-0000-0000-0000076A0000}"/>
    <cellStyle name="Normal 3 3 2 3 6 4" xfId="27169" xr:uid="{00000000-0005-0000-0000-0000086A0000}"/>
    <cellStyle name="Normal 3 3 2 3 6 4 2" xfId="27170" xr:uid="{00000000-0005-0000-0000-0000096A0000}"/>
    <cellStyle name="Normal 3 3 2 3 6 4 2 2" xfId="27171" xr:uid="{00000000-0005-0000-0000-00000A6A0000}"/>
    <cellStyle name="Normal 3 3 2 3 6 4 2 2 2" xfId="27172" xr:uid="{00000000-0005-0000-0000-00000B6A0000}"/>
    <cellStyle name="Normal 3 3 2 3 6 4 2 3" xfId="27173" xr:uid="{00000000-0005-0000-0000-00000C6A0000}"/>
    <cellStyle name="Normal 3 3 2 3 6 4 3" xfId="27174" xr:uid="{00000000-0005-0000-0000-00000D6A0000}"/>
    <cellStyle name="Normal 3 3 2 3 6 4 3 2" xfId="27175" xr:uid="{00000000-0005-0000-0000-00000E6A0000}"/>
    <cellStyle name="Normal 3 3 2 3 6 4 4" xfId="27176" xr:uid="{00000000-0005-0000-0000-00000F6A0000}"/>
    <cellStyle name="Normal 3 3 2 3 6 5" xfId="27177" xr:uid="{00000000-0005-0000-0000-0000106A0000}"/>
    <cellStyle name="Normal 3 3 2 3 6 5 2" xfId="27178" xr:uid="{00000000-0005-0000-0000-0000116A0000}"/>
    <cellStyle name="Normal 3 3 2 3 6 5 2 2" xfId="27179" xr:uid="{00000000-0005-0000-0000-0000126A0000}"/>
    <cellStyle name="Normal 3 3 2 3 6 5 3" xfId="27180" xr:uid="{00000000-0005-0000-0000-0000136A0000}"/>
    <cellStyle name="Normal 3 3 2 3 6 6" xfId="27181" xr:uid="{00000000-0005-0000-0000-0000146A0000}"/>
    <cellStyle name="Normal 3 3 2 3 6 6 2" xfId="27182" xr:uid="{00000000-0005-0000-0000-0000156A0000}"/>
    <cellStyle name="Normal 3 3 2 3 6 7" xfId="27183" xr:uid="{00000000-0005-0000-0000-0000166A0000}"/>
    <cellStyle name="Normal 3 3 2 3 6 7 2" xfId="27184" xr:uid="{00000000-0005-0000-0000-0000176A0000}"/>
    <cellStyle name="Normal 3 3 2 3 6 8" xfId="27185" xr:uid="{00000000-0005-0000-0000-0000186A0000}"/>
    <cellStyle name="Normal 3 3 2 3 7" xfId="27186" xr:uid="{00000000-0005-0000-0000-0000196A0000}"/>
    <cellStyle name="Normal 3 3 2 3 7 2" xfId="27187" xr:uid="{00000000-0005-0000-0000-00001A6A0000}"/>
    <cellStyle name="Normal 3 3 2 3 7 2 2" xfId="27188" xr:uid="{00000000-0005-0000-0000-00001B6A0000}"/>
    <cellStyle name="Normal 3 3 2 3 7 2 2 2" xfId="27189" xr:uid="{00000000-0005-0000-0000-00001C6A0000}"/>
    <cellStyle name="Normal 3 3 2 3 7 2 2 2 2" xfId="27190" xr:uid="{00000000-0005-0000-0000-00001D6A0000}"/>
    <cellStyle name="Normal 3 3 2 3 7 2 2 2 2 2" xfId="27191" xr:uid="{00000000-0005-0000-0000-00001E6A0000}"/>
    <cellStyle name="Normal 3 3 2 3 7 2 2 2 3" xfId="27192" xr:uid="{00000000-0005-0000-0000-00001F6A0000}"/>
    <cellStyle name="Normal 3 3 2 3 7 2 2 3" xfId="27193" xr:uid="{00000000-0005-0000-0000-0000206A0000}"/>
    <cellStyle name="Normal 3 3 2 3 7 2 2 3 2" xfId="27194" xr:uid="{00000000-0005-0000-0000-0000216A0000}"/>
    <cellStyle name="Normal 3 3 2 3 7 2 2 4" xfId="27195" xr:uid="{00000000-0005-0000-0000-0000226A0000}"/>
    <cellStyle name="Normal 3 3 2 3 7 2 3" xfId="27196" xr:uid="{00000000-0005-0000-0000-0000236A0000}"/>
    <cellStyle name="Normal 3 3 2 3 7 2 3 2" xfId="27197" xr:uid="{00000000-0005-0000-0000-0000246A0000}"/>
    <cellStyle name="Normal 3 3 2 3 7 2 3 2 2" xfId="27198" xr:uid="{00000000-0005-0000-0000-0000256A0000}"/>
    <cellStyle name="Normal 3 3 2 3 7 2 3 3" xfId="27199" xr:uid="{00000000-0005-0000-0000-0000266A0000}"/>
    <cellStyle name="Normal 3 3 2 3 7 2 4" xfId="27200" xr:uid="{00000000-0005-0000-0000-0000276A0000}"/>
    <cellStyle name="Normal 3 3 2 3 7 2 4 2" xfId="27201" xr:uid="{00000000-0005-0000-0000-0000286A0000}"/>
    <cellStyle name="Normal 3 3 2 3 7 2 5" xfId="27202" xr:uid="{00000000-0005-0000-0000-0000296A0000}"/>
    <cellStyle name="Normal 3 3 2 3 7 3" xfId="27203" xr:uid="{00000000-0005-0000-0000-00002A6A0000}"/>
    <cellStyle name="Normal 3 3 2 3 7 3 2" xfId="27204" xr:uid="{00000000-0005-0000-0000-00002B6A0000}"/>
    <cellStyle name="Normal 3 3 2 3 7 3 2 2" xfId="27205" xr:uid="{00000000-0005-0000-0000-00002C6A0000}"/>
    <cellStyle name="Normal 3 3 2 3 7 3 2 2 2" xfId="27206" xr:uid="{00000000-0005-0000-0000-00002D6A0000}"/>
    <cellStyle name="Normal 3 3 2 3 7 3 2 3" xfId="27207" xr:uid="{00000000-0005-0000-0000-00002E6A0000}"/>
    <cellStyle name="Normal 3 3 2 3 7 3 3" xfId="27208" xr:uid="{00000000-0005-0000-0000-00002F6A0000}"/>
    <cellStyle name="Normal 3 3 2 3 7 3 3 2" xfId="27209" xr:uid="{00000000-0005-0000-0000-0000306A0000}"/>
    <cellStyle name="Normal 3 3 2 3 7 3 4" xfId="27210" xr:uid="{00000000-0005-0000-0000-0000316A0000}"/>
    <cellStyle name="Normal 3 3 2 3 7 4" xfId="27211" xr:uid="{00000000-0005-0000-0000-0000326A0000}"/>
    <cellStyle name="Normal 3 3 2 3 7 4 2" xfId="27212" xr:uid="{00000000-0005-0000-0000-0000336A0000}"/>
    <cellStyle name="Normal 3 3 2 3 7 4 2 2" xfId="27213" xr:uid="{00000000-0005-0000-0000-0000346A0000}"/>
    <cellStyle name="Normal 3 3 2 3 7 4 3" xfId="27214" xr:uid="{00000000-0005-0000-0000-0000356A0000}"/>
    <cellStyle name="Normal 3 3 2 3 7 5" xfId="27215" xr:uid="{00000000-0005-0000-0000-0000366A0000}"/>
    <cellStyle name="Normal 3 3 2 3 7 5 2" xfId="27216" xr:uid="{00000000-0005-0000-0000-0000376A0000}"/>
    <cellStyle name="Normal 3 3 2 3 7 6" xfId="27217" xr:uid="{00000000-0005-0000-0000-0000386A0000}"/>
    <cellStyle name="Normal 3 3 2 3 8" xfId="27218" xr:uid="{00000000-0005-0000-0000-0000396A0000}"/>
    <cellStyle name="Normal 3 3 2 3 8 2" xfId="27219" xr:uid="{00000000-0005-0000-0000-00003A6A0000}"/>
    <cellStyle name="Normal 3 3 2 3 8 2 2" xfId="27220" xr:uid="{00000000-0005-0000-0000-00003B6A0000}"/>
    <cellStyle name="Normal 3 3 2 3 8 2 2 2" xfId="27221" xr:uid="{00000000-0005-0000-0000-00003C6A0000}"/>
    <cellStyle name="Normal 3 3 2 3 8 2 2 2 2" xfId="27222" xr:uid="{00000000-0005-0000-0000-00003D6A0000}"/>
    <cellStyle name="Normal 3 3 2 3 8 2 2 2 2 2" xfId="27223" xr:uid="{00000000-0005-0000-0000-00003E6A0000}"/>
    <cellStyle name="Normal 3 3 2 3 8 2 2 2 3" xfId="27224" xr:uid="{00000000-0005-0000-0000-00003F6A0000}"/>
    <cellStyle name="Normal 3 3 2 3 8 2 2 3" xfId="27225" xr:uid="{00000000-0005-0000-0000-0000406A0000}"/>
    <cellStyle name="Normal 3 3 2 3 8 2 2 3 2" xfId="27226" xr:uid="{00000000-0005-0000-0000-0000416A0000}"/>
    <cellStyle name="Normal 3 3 2 3 8 2 2 4" xfId="27227" xr:uid="{00000000-0005-0000-0000-0000426A0000}"/>
    <cellStyle name="Normal 3 3 2 3 8 2 3" xfId="27228" xr:uid="{00000000-0005-0000-0000-0000436A0000}"/>
    <cellStyle name="Normal 3 3 2 3 8 2 3 2" xfId="27229" xr:uid="{00000000-0005-0000-0000-0000446A0000}"/>
    <cellStyle name="Normal 3 3 2 3 8 2 3 2 2" xfId="27230" xr:uid="{00000000-0005-0000-0000-0000456A0000}"/>
    <cellStyle name="Normal 3 3 2 3 8 2 3 3" xfId="27231" xr:uid="{00000000-0005-0000-0000-0000466A0000}"/>
    <cellStyle name="Normal 3 3 2 3 8 2 4" xfId="27232" xr:uid="{00000000-0005-0000-0000-0000476A0000}"/>
    <cellStyle name="Normal 3 3 2 3 8 2 4 2" xfId="27233" xr:uid="{00000000-0005-0000-0000-0000486A0000}"/>
    <cellStyle name="Normal 3 3 2 3 8 2 5" xfId="27234" xr:uid="{00000000-0005-0000-0000-0000496A0000}"/>
    <cellStyle name="Normal 3 3 2 3 8 3" xfId="27235" xr:uid="{00000000-0005-0000-0000-00004A6A0000}"/>
    <cellStyle name="Normal 3 3 2 3 8 3 2" xfId="27236" xr:uid="{00000000-0005-0000-0000-00004B6A0000}"/>
    <cellStyle name="Normal 3 3 2 3 8 3 2 2" xfId="27237" xr:uid="{00000000-0005-0000-0000-00004C6A0000}"/>
    <cellStyle name="Normal 3 3 2 3 8 3 2 2 2" xfId="27238" xr:uid="{00000000-0005-0000-0000-00004D6A0000}"/>
    <cellStyle name="Normal 3 3 2 3 8 3 2 3" xfId="27239" xr:uid="{00000000-0005-0000-0000-00004E6A0000}"/>
    <cellStyle name="Normal 3 3 2 3 8 3 3" xfId="27240" xr:uid="{00000000-0005-0000-0000-00004F6A0000}"/>
    <cellStyle name="Normal 3 3 2 3 8 3 3 2" xfId="27241" xr:uid="{00000000-0005-0000-0000-0000506A0000}"/>
    <cellStyle name="Normal 3 3 2 3 8 3 4" xfId="27242" xr:uid="{00000000-0005-0000-0000-0000516A0000}"/>
    <cellStyle name="Normal 3 3 2 3 8 4" xfId="27243" xr:uid="{00000000-0005-0000-0000-0000526A0000}"/>
    <cellStyle name="Normal 3 3 2 3 8 4 2" xfId="27244" xr:uid="{00000000-0005-0000-0000-0000536A0000}"/>
    <cellStyle name="Normal 3 3 2 3 8 4 2 2" xfId="27245" xr:uid="{00000000-0005-0000-0000-0000546A0000}"/>
    <cellStyle name="Normal 3 3 2 3 8 4 3" xfId="27246" xr:uid="{00000000-0005-0000-0000-0000556A0000}"/>
    <cellStyle name="Normal 3 3 2 3 8 5" xfId="27247" xr:uid="{00000000-0005-0000-0000-0000566A0000}"/>
    <cellStyle name="Normal 3 3 2 3 8 5 2" xfId="27248" xr:uid="{00000000-0005-0000-0000-0000576A0000}"/>
    <cellStyle name="Normal 3 3 2 3 8 6" xfId="27249" xr:uid="{00000000-0005-0000-0000-0000586A0000}"/>
    <cellStyle name="Normal 3 3 2 3 9" xfId="27250" xr:uid="{00000000-0005-0000-0000-0000596A0000}"/>
    <cellStyle name="Normal 3 3 2 3 9 2" xfId="27251" xr:uid="{00000000-0005-0000-0000-00005A6A0000}"/>
    <cellStyle name="Normal 3 3 2 3 9 2 2" xfId="27252" xr:uid="{00000000-0005-0000-0000-00005B6A0000}"/>
    <cellStyle name="Normal 3 3 2 3 9 2 2 2" xfId="27253" xr:uid="{00000000-0005-0000-0000-00005C6A0000}"/>
    <cellStyle name="Normal 3 3 2 3 9 2 2 2 2" xfId="27254" xr:uid="{00000000-0005-0000-0000-00005D6A0000}"/>
    <cellStyle name="Normal 3 3 2 3 9 2 2 3" xfId="27255" xr:uid="{00000000-0005-0000-0000-00005E6A0000}"/>
    <cellStyle name="Normal 3 3 2 3 9 2 3" xfId="27256" xr:uid="{00000000-0005-0000-0000-00005F6A0000}"/>
    <cellStyle name="Normal 3 3 2 3 9 2 3 2" xfId="27257" xr:uid="{00000000-0005-0000-0000-0000606A0000}"/>
    <cellStyle name="Normal 3 3 2 3 9 2 4" xfId="27258" xr:uid="{00000000-0005-0000-0000-0000616A0000}"/>
    <cellStyle name="Normal 3 3 2 3 9 3" xfId="27259" xr:uid="{00000000-0005-0000-0000-0000626A0000}"/>
    <cellStyle name="Normal 3 3 2 3 9 3 2" xfId="27260" xr:uid="{00000000-0005-0000-0000-0000636A0000}"/>
    <cellStyle name="Normal 3 3 2 3 9 3 2 2" xfId="27261" xr:uid="{00000000-0005-0000-0000-0000646A0000}"/>
    <cellStyle name="Normal 3 3 2 3 9 3 3" xfId="27262" xr:uid="{00000000-0005-0000-0000-0000656A0000}"/>
    <cellStyle name="Normal 3 3 2 3 9 4" xfId="27263" xr:uid="{00000000-0005-0000-0000-0000666A0000}"/>
    <cellStyle name="Normal 3 3 2 3 9 4 2" xfId="27264" xr:uid="{00000000-0005-0000-0000-0000676A0000}"/>
    <cellStyle name="Normal 3 3 2 3 9 5" xfId="27265" xr:uid="{00000000-0005-0000-0000-0000686A0000}"/>
    <cellStyle name="Normal 3 3 2 3_T-straight with PEDs adjustor" xfId="27266" xr:uid="{00000000-0005-0000-0000-0000696A0000}"/>
    <cellStyle name="Normal 3 3 2 4" xfId="27267" xr:uid="{00000000-0005-0000-0000-00006A6A0000}"/>
    <cellStyle name="Normal 3 3 2 4 10" xfId="27268" xr:uid="{00000000-0005-0000-0000-00006B6A0000}"/>
    <cellStyle name="Normal 3 3 2 4 11" xfId="27269" xr:uid="{00000000-0005-0000-0000-00006C6A0000}"/>
    <cellStyle name="Normal 3 3 2 4 2" xfId="27270" xr:uid="{00000000-0005-0000-0000-00006D6A0000}"/>
    <cellStyle name="Normal 3 3 2 4 2 10" xfId="27271" xr:uid="{00000000-0005-0000-0000-00006E6A0000}"/>
    <cellStyle name="Normal 3 3 2 4 2 2" xfId="27272" xr:uid="{00000000-0005-0000-0000-00006F6A0000}"/>
    <cellStyle name="Normal 3 3 2 4 2 2 2" xfId="27273" xr:uid="{00000000-0005-0000-0000-0000706A0000}"/>
    <cellStyle name="Normal 3 3 2 4 2 2 2 2" xfId="27274" xr:uid="{00000000-0005-0000-0000-0000716A0000}"/>
    <cellStyle name="Normal 3 3 2 4 2 2 2 2 2" xfId="27275" xr:uid="{00000000-0005-0000-0000-0000726A0000}"/>
    <cellStyle name="Normal 3 3 2 4 2 2 2 2 2 2" xfId="27276" xr:uid="{00000000-0005-0000-0000-0000736A0000}"/>
    <cellStyle name="Normal 3 3 2 4 2 2 2 2 2 2 2" xfId="27277" xr:uid="{00000000-0005-0000-0000-0000746A0000}"/>
    <cellStyle name="Normal 3 3 2 4 2 2 2 2 2 3" xfId="27278" xr:uid="{00000000-0005-0000-0000-0000756A0000}"/>
    <cellStyle name="Normal 3 3 2 4 2 2 2 2 3" xfId="27279" xr:uid="{00000000-0005-0000-0000-0000766A0000}"/>
    <cellStyle name="Normal 3 3 2 4 2 2 2 2 3 2" xfId="27280" xr:uid="{00000000-0005-0000-0000-0000776A0000}"/>
    <cellStyle name="Normal 3 3 2 4 2 2 2 2 4" xfId="27281" xr:uid="{00000000-0005-0000-0000-0000786A0000}"/>
    <cellStyle name="Normal 3 3 2 4 2 2 2 3" xfId="27282" xr:uid="{00000000-0005-0000-0000-0000796A0000}"/>
    <cellStyle name="Normal 3 3 2 4 2 2 2 3 2" xfId="27283" xr:uid="{00000000-0005-0000-0000-00007A6A0000}"/>
    <cellStyle name="Normal 3 3 2 4 2 2 2 3 2 2" xfId="27284" xr:uid="{00000000-0005-0000-0000-00007B6A0000}"/>
    <cellStyle name="Normal 3 3 2 4 2 2 2 3 3" xfId="27285" xr:uid="{00000000-0005-0000-0000-00007C6A0000}"/>
    <cellStyle name="Normal 3 3 2 4 2 2 2 4" xfId="27286" xr:uid="{00000000-0005-0000-0000-00007D6A0000}"/>
    <cellStyle name="Normal 3 3 2 4 2 2 2 4 2" xfId="27287" xr:uid="{00000000-0005-0000-0000-00007E6A0000}"/>
    <cellStyle name="Normal 3 3 2 4 2 2 2 5" xfId="27288" xr:uid="{00000000-0005-0000-0000-00007F6A0000}"/>
    <cellStyle name="Normal 3 3 2 4 2 2 3" xfId="27289" xr:uid="{00000000-0005-0000-0000-0000806A0000}"/>
    <cellStyle name="Normal 3 3 2 4 2 2 3 2" xfId="27290" xr:uid="{00000000-0005-0000-0000-0000816A0000}"/>
    <cellStyle name="Normal 3 3 2 4 2 2 3 2 2" xfId="27291" xr:uid="{00000000-0005-0000-0000-0000826A0000}"/>
    <cellStyle name="Normal 3 3 2 4 2 2 3 2 2 2" xfId="27292" xr:uid="{00000000-0005-0000-0000-0000836A0000}"/>
    <cellStyle name="Normal 3 3 2 4 2 2 3 2 3" xfId="27293" xr:uid="{00000000-0005-0000-0000-0000846A0000}"/>
    <cellStyle name="Normal 3 3 2 4 2 2 3 3" xfId="27294" xr:uid="{00000000-0005-0000-0000-0000856A0000}"/>
    <cellStyle name="Normal 3 3 2 4 2 2 3 3 2" xfId="27295" xr:uid="{00000000-0005-0000-0000-0000866A0000}"/>
    <cellStyle name="Normal 3 3 2 4 2 2 3 4" xfId="27296" xr:uid="{00000000-0005-0000-0000-0000876A0000}"/>
    <cellStyle name="Normal 3 3 2 4 2 2 4" xfId="27297" xr:uid="{00000000-0005-0000-0000-0000886A0000}"/>
    <cellStyle name="Normal 3 3 2 4 2 2 4 2" xfId="27298" xr:uid="{00000000-0005-0000-0000-0000896A0000}"/>
    <cellStyle name="Normal 3 3 2 4 2 2 4 2 2" xfId="27299" xr:uid="{00000000-0005-0000-0000-00008A6A0000}"/>
    <cellStyle name="Normal 3 3 2 4 2 2 4 2 2 2" xfId="27300" xr:uid="{00000000-0005-0000-0000-00008B6A0000}"/>
    <cellStyle name="Normal 3 3 2 4 2 2 4 2 3" xfId="27301" xr:uid="{00000000-0005-0000-0000-00008C6A0000}"/>
    <cellStyle name="Normal 3 3 2 4 2 2 4 3" xfId="27302" xr:uid="{00000000-0005-0000-0000-00008D6A0000}"/>
    <cellStyle name="Normal 3 3 2 4 2 2 4 3 2" xfId="27303" xr:uid="{00000000-0005-0000-0000-00008E6A0000}"/>
    <cellStyle name="Normal 3 3 2 4 2 2 4 4" xfId="27304" xr:uid="{00000000-0005-0000-0000-00008F6A0000}"/>
    <cellStyle name="Normal 3 3 2 4 2 2 5" xfId="27305" xr:uid="{00000000-0005-0000-0000-0000906A0000}"/>
    <cellStyle name="Normal 3 3 2 4 2 2 5 2" xfId="27306" xr:uid="{00000000-0005-0000-0000-0000916A0000}"/>
    <cellStyle name="Normal 3 3 2 4 2 2 5 2 2" xfId="27307" xr:uid="{00000000-0005-0000-0000-0000926A0000}"/>
    <cellStyle name="Normal 3 3 2 4 2 2 5 3" xfId="27308" xr:uid="{00000000-0005-0000-0000-0000936A0000}"/>
    <cellStyle name="Normal 3 3 2 4 2 2 6" xfId="27309" xr:uid="{00000000-0005-0000-0000-0000946A0000}"/>
    <cellStyle name="Normal 3 3 2 4 2 2 6 2" xfId="27310" xr:uid="{00000000-0005-0000-0000-0000956A0000}"/>
    <cellStyle name="Normal 3 3 2 4 2 2 7" xfId="27311" xr:uid="{00000000-0005-0000-0000-0000966A0000}"/>
    <cellStyle name="Normal 3 3 2 4 2 2 7 2" xfId="27312" xr:uid="{00000000-0005-0000-0000-0000976A0000}"/>
    <cellStyle name="Normal 3 3 2 4 2 2 8" xfId="27313" xr:uid="{00000000-0005-0000-0000-0000986A0000}"/>
    <cellStyle name="Normal 3 3 2 4 2 3" xfId="27314" xr:uid="{00000000-0005-0000-0000-0000996A0000}"/>
    <cellStyle name="Normal 3 3 2 4 2 3 2" xfId="27315" xr:uid="{00000000-0005-0000-0000-00009A6A0000}"/>
    <cellStyle name="Normal 3 3 2 4 2 3 2 2" xfId="27316" xr:uid="{00000000-0005-0000-0000-00009B6A0000}"/>
    <cellStyle name="Normal 3 3 2 4 2 3 2 2 2" xfId="27317" xr:uid="{00000000-0005-0000-0000-00009C6A0000}"/>
    <cellStyle name="Normal 3 3 2 4 2 3 2 2 2 2" xfId="27318" xr:uid="{00000000-0005-0000-0000-00009D6A0000}"/>
    <cellStyle name="Normal 3 3 2 4 2 3 2 2 3" xfId="27319" xr:uid="{00000000-0005-0000-0000-00009E6A0000}"/>
    <cellStyle name="Normal 3 3 2 4 2 3 2 3" xfId="27320" xr:uid="{00000000-0005-0000-0000-00009F6A0000}"/>
    <cellStyle name="Normal 3 3 2 4 2 3 2 3 2" xfId="27321" xr:uid="{00000000-0005-0000-0000-0000A06A0000}"/>
    <cellStyle name="Normal 3 3 2 4 2 3 2 4" xfId="27322" xr:uid="{00000000-0005-0000-0000-0000A16A0000}"/>
    <cellStyle name="Normal 3 3 2 4 2 3 3" xfId="27323" xr:uid="{00000000-0005-0000-0000-0000A26A0000}"/>
    <cellStyle name="Normal 3 3 2 4 2 3 3 2" xfId="27324" xr:uid="{00000000-0005-0000-0000-0000A36A0000}"/>
    <cellStyle name="Normal 3 3 2 4 2 3 3 2 2" xfId="27325" xr:uid="{00000000-0005-0000-0000-0000A46A0000}"/>
    <cellStyle name="Normal 3 3 2 4 2 3 3 3" xfId="27326" xr:uid="{00000000-0005-0000-0000-0000A56A0000}"/>
    <cellStyle name="Normal 3 3 2 4 2 3 4" xfId="27327" xr:uid="{00000000-0005-0000-0000-0000A66A0000}"/>
    <cellStyle name="Normal 3 3 2 4 2 3 4 2" xfId="27328" xr:uid="{00000000-0005-0000-0000-0000A76A0000}"/>
    <cellStyle name="Normal 3 3 2 4 2 3 5" xfId="27329" xr:uid="{00000000-0005-0000-0000-0000A86A0000}"/>
    <cellStyle name="Normal 3 3 2 4 2 4" xfId="27330" xr:uid="{00000000-0005-0000-0000-0000A96A0000}"/>
    <cellStyle name="Normal 3 3 2 4 2 4 2" xfId="27331" xr:uid="{00000000-0005-0000-0000-0000AA6A0000}"/>
    <cellStyle name="Normal 3 3 2 4 2 4 2 2" xfId="27332" xr:uid="{00000000-0005-0000-0000-0000AB6A0000}"/>
    <cellStyle name="Normal 3 3 2 4 2 4 2 2 2" xfId="27333" xr:uid="{00000000-0005-0000-0000-0000AC6A0000}"/>
    <cellStyle name="Normal 3 3 2 4 2 4 2 3" xfId="27334" xr:uid="{00000000-0005-0000-0000-0000AD6A0000}"/>
    <cellStyle name="Normal 3 3 2 4 2 4 3" xfId="27335" xr:uid="{00000000-0005-0000-0000-0000AE6A0000}"/>
    <cellStyle name="Normal 3 3 2 4 2 4 3 2" xfId="27336" xr:uid="{00000000-0005-0000-0000-0000AF6A0000}"/>
    <cellStyle name="Normal 3 3 2 4 2 4 4" xfId="27337" xr:uid="{00000000-0005-0000-0000-0000B06A0000}"/>
    <cellStyle name="Normal 3 3 2 4 2 5" xfId="27338" xr:uid="{00000000-0005-0000-0000-0000B16A0000}"/>
    <cellStyle name="Normal 3 3 2 4 2 5 2" xfId="27339" xr:uid="{00000000-0005-0000-0000-0000B26A0000}"/>
    <cellStyle name="Normal 3 3 2 4 2 5 2 2" xfId="27340" xr:uid="{00000000-0005-0000-0000-0000B36A0000}"/>
    <cellStyle name="Normal 3 3 2 4 2 5 2 2 2" xfId="27341" xr:uid="{00000000-0005-0000-0000-0000B46A0000}"/>
    <cellStyle name="Normal 3 3 2 4 2 5 2 3" xfId="27342" xr:uid="{00000000-0005-0000-0000-0000B56A0000}"/>
    <cellStyle name="Normal 3 3 2 4 2 5 3" xfId="27343" xr:uid="{00000000-0005-0000-0000-0000B66A0000}"/>
    <cellStyle name="Normal 3 3 2 4 2 5 3 2" xfId="27344" xr:uid="{00000000-0005-0000-0000-0000B76A0000}"/>
    <cellStyle name="Normal 3 3 2 4 2 5 4" xfId="27345" xr:uid="{00000000-0005-0000-0000-0000B86A0000}"/>
    <cellStyle name="Normal 3 3 2 4 2 6" xfId="27346" xr:uid="{00000000-0005-0000-0000-0000B96A0000}"/>
    <cellStyle name="Normal 3 3 2 4 2 6 2" xfId="27347" xr:uid="{00000000-0005-0000-0000-0000BA6A0000}"/>
    <cellStyle name="Normal 3 3 2 4 2 6 2 2" xfId="27348" xr:uid="{00000000-0005-0000-0000-0000BB6A0000}"/>
    <cellStyle name="Normal 3 3 2 4 2 6 3" xfId="27349" xr:uid="{00000000-0005-0000-0000-0000BC6A0000}"/>
    <cellStyle name="Normal 3 3 2 4 2 7" xfId="27350" xr:uid="{00000000-0005-0000-0000-0000BD6A0000}"/>
    <cellStyle name="Normal 3 3 2 4 2 7 2" xfId="27351" xr:uid="{00000000-0005-0000-0000-0000BE6A0000}"/>
    <cellStyle name="Normal 3 3 2 4 2 8" xfId="27352" xr:uid="{00000000-0005-0000-0000-0000BF6A0000}"/>
    <cellStyle name="Normal 3 3 2 4 2 8 2" xfId="27353" xr:uid="{00000000-0005-0000-0000-0000C06A0000}"/>
    <cellStyle name="Normal 3 3 2 4 2 9" xfId="27354" xr:uid="{00000000-0005-0000-0000-0000C16A0000}"/>
    <cellStyle name="Normal 3 3 2 4 3" xfId="27355" xr:uid="{00000000-0005-0000-0000-0000C26A0000}"/>
    <cellStyle name="Normal 3 3 2 4 3 2" xfId="27356" xr:uid="{00000000-0005-0000-0000-0000C36A0000}"/>
    <cellStyle name="Normal 3 3 2 4 3 2 2" xfId="27357" xr:uid="{00000000-0005-0000-0000-0000C46A0000}"/>
    <cellStyle name="Normal 3 3 2 4 3 2 2 2" xfId="27358" xr:uid="{00000000-0005-0000-0000-0000C56A0000}"/>
    <cellStyle name="Normal 3 3 2 4 3 2 2 2 2" xfId="27359" xr:uid="{00000000-0005-0000-0000-0000C66A0000}"/>
    <cellStyle name="Normal 3 3 2 4 3 2 2 2 2 2" xfId="27360" xr:uid="{00000000-0005-0000-0000-0000C76A0000}"/>
    <cellStyle name="Normal 3 3 2 4 3 2 2 2 3" xfId="27361" xr:uid="{00000000-0005-0000-0000-0000C86A0000}"/>
    <cellStyle name="Normal 3 3 2 4 3 2 2 3" xfId="27362" xr:uid="{00000000-0005-0000-0000-0000C96A0000}"/>
    <cellStyle name="Normal 3 3 2 4 3 2 2 3 2" xfId="27363" xr:uid="{00000000-0005-0000-0000-0000CA6A0000}"/>
    <cellStyle name="Normal 3 3 2 4 3 2 2 4" xfId="27364" xr:uid="{00000000-0005-0000-0000-0000CB6A0000}"/>
    <cellStyle name="Normal 3 3 2 4 3 2 3" xfId="27365" xr:uid="{00000000-0005-0000-0000-0000CC6A0000}"/>
    <cellStyle name="Normal 3 3 2 4 3 2 3 2" xfId="27366" xr:uid="{00000000-0005-0000-0000-0000CD6A0000}"/>
    <cellStyle name="Normal 3 3 2 4 3 2 3 2 2" xfId="27367" xr:uid="{00000000-0005-0000-0000-0000CE6A0000}"/>
    <cellStyle name="Normal 3 3 2 4 3 2 3 3" xfId="27368" xr:uid="{00000000-0005-0000-0000-0000CF6A0000}"/>
    <cellStyle name="Normal 3 3 2 4 3 2 4" xfId="27369" xr:uid="{00000000-0005-0000-0000-0000D06A0000}"/>
    <cellStyle name="Normal 3 3 2 4 3 2 4 2" xfId="27370" xr:uid="{00000000-0005-0000-0000-0000D16A0000}"/>
    <cellStyle name="Normal 3 3 2 4 3 2 5" xfId="27371" xr:uid="{00000000-0005-0000-0000-0000D26A0000}"/>
    <cellStyle name="Normal 3 3 2 4 3 3" xfId="27372" xr:uid="{00000000-0005-0000-0000-0000D36A0000}"/>
    <cellStyle name="Normal 3 3 2 4 3 3 2" xfId="27373" xr:uid="{00000000-0005-0000-0000-0000D46A0000}"/>
    <cellStyle name="Normal 3 3 2 4 3 3 2 2" xfId="27374" xr:uid="{00000000-0005-0000-0000-0000D56A0000}"/>
    <cellStyle name="Normal 3 3 2 4 3 3 2 2 2" xfId="27375" xr:uid="{00000000-0005-0000-0000-0000D66A0000}"/>
    <cellStyle name="Normal 3 3 2 4 3 3 2 3" xfId="27376" xr:uid="{00000000-0005-0000-0000-0000D76A0000}"/>
    <cellStyle name="Normal 3 3 2 4 3 3 3" xfId="27377" xr:uid="{00000000-0005-0000-0000-0000D86A0000}"/>
    <cellStyle name="Normal 3 3 2 4 3 3 3 2" xfId="27378" xr:uid="{00000000-0005-0000-0000-0000D96A0000}"/>
    <cellStyle name="Normal 3 3 2 4 3 3 4" xfId="27379" xr:uid="{00000000-0005-0000-0000-0000DA6A0000}"/>
    <cellStyle name="Normal 3 3 2 4 3 4" xfId="27380" xr:uid="{00000000-0005-0000-0000-0000DB6A0000}"/>
    <cellStyle name="Normal 3 3 2 4 3 4 2" xfId="27381" xr:uid="{00000000-0005-0000-0000-0000DC6A0000}"/>
    <cellStyle name="Normal 3 3 2 4 3 4 2 2" xfId="27382" xr:uid="{00000000-0005-0000-0000-0000DD6A0000}"/>
    <cellStyle name="Normal 3 3 2 4 3 4 2 2 2" xfId="27383" xr:uid="{00000000-0005-0000-0000-0000DE6A0000}"/>
    <cellStyle name="Normal 3 3 2 4 3 4 2 3" xfId="27384" xr:uid="{00000000-0005-0000-0000-0000DF6A0000}"/>
    <cellStyle name="Normal 3 3 2 4 3 4 3" xfId="27385" xr:uid="{00000000-0005-0000-0000-0000E06A0000}"/>
    <cellStyle name="Normal 3 3 2 4 3 4 3 2" xfId="27386" xr:uid="{00000000-0005-0000-0000-0000E16A0000}"/>
    <cellStyle name="Normal 3 3 2 4 3 4 4" xfId="27387" xr:uid="{00000000-0005-0000-0000-0000E26A0000}"/>
    <cellStyle name="Normal 3 3 2 4 3 5" xfId="27388" xr:uid="{00000000-0005-0000-0000-0000E36A0000}"/>
    <cellStyle name="Normal 3 3 2 4 3 5 2" xfId="27389" xr:uid="{00000000-0005-0000-0000-0000E46A0000}"/>
    <cellStyle name="Normal 3 3 2 4 3 5 2 2" xfId="27390" xr:uid="{00000000-0005-0000-0000-0000E56A0000}"/>
    <cellStyle name="Normal 3 3 2 4 3 5 3" xfId="27391" xr:uid="{00000000-0005-0000-0000-0000E66A0000}"/>
    <cellStyle name="Normal 3 3 2 4 3 6" xfId="27392" xr:uid="{00000000-0005-0000-0000-0000E76A0000}"/>
    <cellStyle name="Normal 3 3 2 4 3 6 2" xfId="27393" xr:uid="{00000000-0005-0000-0000-0000E86A0000}"/>
    <cellStyle name="Normal 3 3 2 4 3 7" xfId="27394" xr:uid="{00000000-0005-0000-0000-0000E96A0000}"/>
    <cellStyle name="Normal 3 3 2 4 3 7 2" xfId="27395" xr:uid="{00000000-0005-0000-0000-0000EA6A0000}"/>
    <cellStyle name="Normal 3 3 2 4 3 8" xfId="27396" xr:uid="{00000000-0005-0000-0000-0000EB6A0000}"/>
    <cellStyle name="Normal 3 3 2 4 4" xfId="27397" xr:uid="{00000000-0005-0000-0000-0000EC6A0000}"/>
    <cellStyle name="Normal 3 3 2 4 4 2" xfId="27398" xr:uid="{00000000-0005-0000-0000-0000ED6A0000}"/>
    <cellStyle name="Normal 3 3 2 4 4 2 2" xfId="27399" xr:uid="{00000000-0005-0000-0000-0000EE6A0000}"/>
    <cellStyle name="Normal 3 3 2 4 4 2 2 2" xfId="27400" xr:uid="{00000000-0005-0000-0000-0000EF6A0000}"/>
    <cellStyle name="Normal 3 3 2 4 4 2 2 2 2" xfId="27401" xr:uid="{00000000-0005-0000-0000-0000F06A0000}"/>
    <cellStyle name="Normal 3 3 2 4 4 2 2 3" xfId="27402" xr:uid="{00000000-0005-0000-0000-0000F16A0000}"/>
    <cellStyle name="Normal 3 3 2 4 4 2 3" xfId="27403" xr:uid="{00000000-0005-0000-0000-0000F26A0000}"/>
    <cellStyle name="Normal 3 3 2 4 4 2 3 2" xfId="27404" xr:uid="{00000000-0005-0000-0000-0000F36A0000}"/>
    <cellStyle name="Normal 3 3 2 4 4 2 4" xfId="27405" xr:uid="{00000000-0005-0000-0000-0000F46A0000}"/>
    <cellStyle name="Normal 3 3 2 4 4 3" xfId="27406" xr:uid="{00000000-0005-0000-0000-0000F56A0000}"/>
    <cellStyle name="Normal 3 3 2 4 4 3 2" xfId="27407" xr:uid="{00000000-0005-0000-0000-0000F66A0000}"/>
    <cellStyle name="Normal 3 3 2 4 4 3 2 2" xfId="27408" xr:uid="{00000000-0005-0000-0000-0000F76A0000}"/>
    <cellStyle name="Normal 3 3 2 4 4 3 3" xfId="27409" xr:uid="{00000000-0005-0000-0000-0000F86A0000}"/>
    <cellStyle name="Normal 3 3 2 4 4 4" xfId="27410" xr:uid="{00000000-0005-0000-0000-0000F96A0000}"/>
    <cellStyle name="Normal 3 3 2 4 4 4 2" xfId="27411" xr:uid="{00000000-0005-0000-0000-0000FA6A0000}"/>
    <cellStyle name="Normal 3 3 2 4 4 5" xfId="27412" xr:uid="{00000000-0005-0000-0000-0000FB6A0000}"/>
    <cellStyle name="Normal 3 3 2 4 5" xfId="27413" xr:uid="{00000000-0005-0000-0000-0000FC6A0000}"/>
    <cellStyle name="Normal 3 3 2 4 5 2" xfId="27414" xr:uid="{00000000-0005-0000-0000-0000FD6A0000}"/>
    <cellStyle name="Normal 3 3 2 4 5 2 2" xfId="27415" xr:uid="{00000000-0005-0000-0000-0000FE6A0000}"/>
    <cellStyle name="Normal 3 3 2 4 5 2 2 2" xfId="27416" xr:uid="{00000000-0005-0000-0000-0000FF6A0000}"/>
    <cellStyle name="Normal 3 3 2 4 5 2 3" xfId="27417" xr:uid="{00000000-0005-0000-0000-0000006B0000}"/>
    <cellStyle name="Normal 3 3 2 4 5 3" xfId="27418" xr:uid="{00000000-0005-0000-0000-0000016B0000}"/>
    <cellStyle name="Normal 3 3 2 4 5 3 2" xfId="27419" xr:uid="{00000000-0005-0000-0000-0000026B0000}"/>
    <cellStyle name="Normal 3 3 2 4 5 4" xfId="27420" xr:uid="{00000000-0005-0000-0000-0000036B0000}"/>
    <cellStyle name="Normal 3 3 2 4 6" xfId="27421" xr:uid="{00000000-0005-0000-0000-0000046B0000}"/>
    <cellStyle name="Normal 3 3 2 4 6 2" xfId="27422" xr:uid="{00000000-0005-0000-0000-0000056B0000}"/>
    <cellStyle name="Normal 3 3 2 4 6 2 2" xfId="27423" xr:uid="{00000000-0005-0000-0000-0000066B0000}"/>
    <cellStyle name="Normal 3 3 2 4 6 2 2 2" xfId="27424" xr:uid="{00000000-0005-0000-0000-0000076B0000}"/>
    <cellStyle name="Normal 3 3 2 4 6 2 3" xfId="27425" xr:uid="{00000000-0005-0000-0000-0000086B0000}"/>
    <cellStyle name="Normal 3 3 2 4 6 3" xfId="27426" xr:uid="{00000000-0005-0000-0000-0000096B0000}"/>
    <cellStyle name="Normal 3 3 2 4 6 3 2" xfId="27427" xr:uid="{00000000-0005-0000-0000-00000A6B0000}"/>
    <cellStyle name="Normal 3 3 2 4 6 4" xfId="27428" xr:uid="{00000000-0005-0000-0000-00000B6B0000}"/>
    <cellStyle name="Normal 3 3 2 4 7" xfId="27429" xr:uid="{00000000-0005-0000-0000-00000C6B0000}"/>
    <cellStyle name="Normal 3 3 2 4 7 2" xfId="27430" xr:uid="{00000000-0005-0000-0000-00000D6B0000}"/>
    <cellStyle name="Normal 3 3 2 4 7 2 2" xfId="27431" xr:uid="{00000000-0005-0000-0000-00000E6B0000}"/>
    <cellStyle name="Normal 3 3 2 4 7 3" xfId="27432" xr:uid="{00000000-0005-0000-0000-00000F6B0000}"/>
    <cellStyle name="Normal 3 3 2 4 8" xfId="27433" xr:uid="{00000000-0005-0000-0000-0000106B0000}"/>
    <cellStyle name="Normal 3 3 2 4 8 2" xfId="27434" xr:uid="{00000000-0005-0000-0000-0000116B0000}"/>
    <cellStyle name="Normal 3 3 2 4 9" xfId="27435" xr:uid="{00000000-0005-0000-0000-0000126B0000}"/>
    <cellStyle name="Normal 3 3 2 4 9 2" xfId="27436" xr:uid="{00000000-0005-0000-0000-0000136B0000}"/>
    <cellStyle name="Normal 3 3 2 5" xfId="27437" xr:uid="{00000000-0005-0000-0000-0000146B0000}"/>
    <cellStyle name="Normal 3 3 2 5 10" xfId="27438" xr:uid="{00000000-0005-0000-0000-0000156B0000}"/>
    <cellStyle name="Normal 3 3 2 5 11" xfId="27439" xr:uid="{00000000-0005-0000-0000-0000166B0000}"/>
    <cellStyle name="Normal 3 3 2 5 2" xfId="27440" xr:uid="{00000000-0005-0000-0000-0000176B0000}"/>
    <cellStyle name="Normal 3 3 2 5 2 10" xfId="27441" xr:uid="{00000000-0005-0000-0000-0000186B0000}"/>
    <cellStyle name="Normal 3 3 2 5 2 2" xfId="27442" xr:uid="{00000000-0005-0000-0000-0000196B0000}"/>
    <cellStyle name="Normal 3 3 2 5 2 2 2" xfId="27443" xr:uid="{00000000-0005-0000-0000-00001A6B0000}"/>
    <cellStyle name="Normal 3 3 2 5 2 2 2 2" xfId="27444" xr:uid="{00000000-0005-0000-0000-00001B6B0000}"/>
    <cellStyle name="Normal 3 3 2 5 2 2 2 2 2" xfId="27445" xr:uid="{00000000-0005-0000-0000-00001C6B0000}"/>
    <cellStyle name="Normal 3 3 2 5 2 2 2 2 2 2" xfId="27446" xr:uid="{00000000-0005-0000-0000-00001D6B0000}"/>
    <cellStyle name="Normal 3 3 2 5 2 2 2 2 2 2 2" xfId="27447" xr:uid="{00000000-0005-0000-0000-00001E6B0000}"/>
    <cellStyle name="Normal 3 3 2 5 2 2 2 2 2 3" xfId="27448" xr:uid="{00000000-0005-0000-0000-00001F6B0000}"/>
    <cellStyle name="Normal 3 3 2 5 2 2 2 2 3" xfId="27449" xr:uid="{00000000-0005-0000-0000-0000206B0000}"/>
    <cellStyle name="Normal 3 3 2 5 2 2 2 2 3 2" xfId="27450" xr:uid="{00000000-0005-0000-0000-0000216B0000}"/>
    <cellStyle name="Normal 3 3 2 5 2 2 2 2 4" xfId="27451" xr:uid="{00000000-0005-0000-0000-0000226B0000}"/>
    <cellStyle name="Normal 3 3 2 5 2 2 2 3" xfId="27452" xr:uid="{00000000-0005-0000-0000-0000236B0000}"/>
    <cellStyle name="Normal 3 3 2 5 2 2 2 3 2" xfId="27453" xr:uid="{00000000-0005-0000-0000-0000246B0000}"/>
    <cellStyle name="Normal 3 3 2 5 2 2 2 3 2 2" xfId="27454" xr:uid="{00000000-0005-0000-0000-0000256B0000}"/>
    <cellStyle name="Normal 3 3 2 5 2 2 2 3 3" xfId="27455" xr:uid="{00000000-0005-0000-0000-0000266B0000}"/>
    <cellStyle name="Normal 3 3 2 5 2 2 2 4" xfId="27456" xr:uid="{00000000-0005-0000-0000-0000276B0000}"/>
    <cellStyle name="Normal 3 3 2 5 2 2 2 4 2" xfId="27457" xr:uid="{00000000-0005-0000-0000-0000286B0000}"/>
    <cellStyle name="Normal 3 3 2 5 2 2 2 5" xfId="27458" xr:uid="{00000000-0005-0000-0000-0000296B0000}"/>
    <cellStyle name="Normal 3 3 2 5 2 2 3" xfId="27459" xr:uid="{00000000-0005-0000-0000-00002A6B0000}"/>
    <cellStyle name="Normal 3 3 2 5 2 2 3 2" xfId="27460" xr:uid="{00000000-0005-0000-0000-00002B6B0000}"/>
    <cellStyle name="Normal 3 3 2 5 2 2 3 2 2" xfId="27461" xr:uid="{00000000-0005-0000-0000-00002C6B0000}"/>
    <cellStyle name="Normal 3 3 2 5 2 2 3 2 2 2" xfId="27462" xr:uid="{00000000-0005-0000-0000-00002D6B0000}"/>
    <cellStyle name="Normal 3 3 2 5 2 2 3 2 3" xfId="27463" xr:uid="{00000000-0005-0000-0000-00002E6B0000}"/>
    <cellStyle name="Normal 3 3 2 5 2 2 3 3" xfId="27464" xr:uid="{00000000-0005-0000-0000-00002F6B0000}"/>
    <cellStyle name="Normal 3 3 2 5 2 2 3 3 2" xfId="27465" xr:uid="{00000000-0005-0000-0000-0000306B0000}"/>
    <cellStyle name="Normal 3 3 2 5 2 2 3 4" xfId="27466" xr:uid="{00000000-0005-0000-0000-0000316B0000}"/>
    <cellStyle name="Normal 3 3 2 5 2 2 4" xfId="27467" xr:uid="{00000000-0005-0000-0000-0000326B0000}"/>
    <cellStyle name="Normal 3 3 2 5 2 2 4 2" xfId="27468" xr:uid="{00000000-0005-0000-0000-0000336B0000}"/>
    <cellStyle name="Normal 3 3 2 5 2 2 4 2 2" xfId="27469" xr:uid="{00000000-0005-0000-0000-0000346B0000}"/>
    <cellStyle name="Normal 3 3 2 5 2 2 4 2 2 2" xfId="27470" xr:uid="{00000000-0005-0000-0000-0000356B0000}"/>
    <cellStyle name="Normal 3 3 2 5 2 2 4 2 3" xfId="27471" xr:uid="{00000000-0005-0000-0000-0000366B0000}"/>
    <cellStyle name="Normal 3 3 2 5 2 2 4 3" xfId="27472" xr:uid="{00000000-0005-0000-0000-0000376B0000}"/>
    <cellStyle name="Normal 3 3 2 5 2 2 4 3 2" xfId="27473" xr:uid="{00000000-0005-0000-0000-0000386B0000}"/>
    <cellStyle name="Normal 3 3 2 5 2 2 4 4" xfId="27474" xr:uid="{00000000-0005-0000-0000-0000396B0000}"/>
    <cellStyle name="Normal 3 3 2 5 2 2 5" xfId="27475" xr:uid="{00000000-0005-0000-0000-00003A6B0000}"/>
    <cellStyle name="Normal 3 3 2 5 2 2 5 2" xfId="27476" xr:uid="{00000000-0005-0000-0000-00003B6B0000}"/>
    <cellStyle name="Normal 3 3 2 5 2 2 5 2 2" xfId="27477" xr:uid="{00000000-0005-0000-0000-00003C6B0000}"/>
    <cellStyle name="Normal 3 3 2 5 2 2 5 3" xfId="27478" xr:uid="{00000000-0005-0000-0000-00003D6B0000}"/>
    <cellStyle name="Normal 3 3 2 5 2 2 6" xfId="27479" xr:uid="{00000000-0005-0000-0000-00003E6B0000}"/>
    <cellStyle name="Normal 3 3 2 5 2 2 6 2" xfId="27480" xr:uid="{00000000-0005-0000-0000-00003F6B0000}"/>
    <cellStyle name="Normal 3 3 2 5 2 2 7" xfId="27481" xr:uid="{00000000-0005-0000-0000-0000406B0000}"/>
    <cellStyle name="Normal 3 3 2 5 2 2 7 2" xfId="27482" xr:uid="{00000000-0005-0000-0000-0000416B0000}"/>
    <cellStyle name="Normal 3 3 2 5 2 2 8" xfId="27483" xr:uid="{00000000-0005-0000-0000-0000426B0000}"/>
    <cellStyle name="Normal 3 3 2 5 2 3" xfId="27484" xr:uid="{00000000-0005-0000-0000-0000436B0000}"/>
    <cellStyle name="Normal 3 3 2 5 2 3 2" xfId="27485" xr:uid="{00000000-0005-0000-0000-0000446B0000}"/>
    <cellStyle name="Normal 3 3 2 5 2 3 2 2" xfId="27486" xr:uid="{00000000-0005-0000-0000-0000456B0000}"/>
    <cellStyle name="Normal 3 3 2 5 2 3 2 2 2" xfId="27487" xr:uid="{00000000-0005-0000-0000-0000466B0000}"/>
    <cellStyle name="Normal 3 3 2 5 2 3 2 2 2 2" xfId="27488" xr:uid="{00000000-0005-0000-0000-0000476B0000}"/>
    <cellStyle name="Normal 3 3 2 5 2 3 2 2 3" xfId="27489" xr:uid="{00000000-0005-0000-0000-0000486B0000}"/>
    <cellStyle name="Normal 3 3 2 5 2 3 2 3" xfId="27490" xr:uid="{00000000-0005-0000-0000-0000496B0000}"/>
    <cellStyle name="Normal 3 3 2 5 2 3 2 3 2" xfId="27491" xr:uid="{00000000-0005-0000-0000-00004A6B0000}"/>
    <cellStyle name="Normal 3 3 2 5 2 3 2 4" xfId="27492" xr:uid="{00000000-0005-0000-0000-00004B6B0000}"/>
    <cellStyle name="Normal 3 3 2 5 2 3 3" xfId="27493" xr:uid="{00000000-0005-0000-0000-00004C6B0000}"/>
    <cellStyle name="Normal 3 3 2 5 2 3 3 2" xfId="27494" xr:uid="{00000000-0005-0000-0000-00004D6B0000}"/>
    <cellStyle name="Normal 3 3 2 5 2 3 3 2 2" xfId="27495" xr:uid="{00000000-0005-0000-0000-00004E6B0000}"/>
    <cellStyle name="Normal 3 3 2 5 2 3 3 3" xfId="27496" xr:uid="{00000000-0005-0000-0000-00004F6B0000}"/>
    <cellStyle name="Normal 3 3 2 5 2 3 4" xfId="27497" xr:uid="{00000000-0005-0000-0000-0000506B0000}"/>
    <cellStyle name="Normal 3 3 2 5 2 3 4 2" xfId="27498" xr:uid="{00000000-0005-0000-0000-0000516B0000}"/>
    <cellStyle name="Normal 3 3 2 5 2 3 5" xfId="27499" xr:uid="{00000000-0005-0000-0000-0000526B0000}"/>
    <cellStyle name="Normal 3 3 2 5 2 4" xfId="27500" xr:uid="{00000000-0005-0000-0000-0000536B0000}"/>
    <cellStyle name="Normal 3 3 2 5 2 4 2" xfId="27501" xr:uid="{00000000-0005-0000-0000-0000546B0000}"/>
    <cellStyle name="Normal 3 3 2 5 2 4 2 2" xfId="27502" xr:uid="{00000000-0005-0000-0000-0000556B0000}"/>
    <cellStyle name="Normal 3 3 2 5 2 4 2 2 2" xfId="27503" xr:uid="{00000000-0005-0000-0000-0000566B0000}"/>
    <cellStyle name="Normal 3 3 2 5 2 4 2 3" xfId="27504" xr:uid="{00000000-0005-0000-0000-0000576B0000}"/>
    <cellStyle name="Normal 3 3 2 5 2 4 3" xfId="27505" xr:uid="{00000000-0005-0000-0000-0000586B0000}"/>
    <cellStyle name="Normal 3 3 2 5 2 4 3 2" xfId="27506" xr:uid="{00000000-0005-0000-0000-0000596B0000}"/>
    <cellStyle name="Normal 3 3 2 5 2 4 4" xfId="27507" xr:uid="{00000000-0005-0000-0000-00005A6B0000}"/>
    <cellStyle name="Normal 3 3 2 5 2 5" xfId="27508" xr:uid="{00000000-0005-0000-0000-00005B6B0000}"/>
    <cellStyle name="Normal 3 3 2 5 2 5 2" xfId="27509" xr:uid="{00000000-0005-0000-0000-00005C6B0000}"/>
    <cellStyle name="Normal 3 3 2 5 2 5 2 2" xfId="27510" xr:uid="{00000000-0005-0000-0000-00005D6B0000}"/>
    <cellStyle name="Normal 3 3 2 5 2 5 2 2 2" xfId="27511" xr:uid="{00000000-0005-0000-0000-00005E6B0000}"/>
    <cellStyle name="Normal 3 3 2 5 2 5 2 3" xfId="27512" xr:uid="{00000000-0005-0000-0000-00005F6B0000}"/>
    <cellStyle name="Normal 3 3 2 5 2 5 3" xfId="27513" xr:uid="{00000000-0005-0000-0000-0000606B0000}"/>
    <cellStyle name="Normal 3 3 2 5 2 5 3 2" xfId="27514" xr:uid="{00000000-0005-0000-0000-0000616B0000}"/>
    <cellStyle name="Normal 3 3 2 5 2 5 4" xfId="27515" xr:uid="{00000000-0005-0000-0000-0000626B0000}"/>
    <cellStyle name="Normal 3 3 2 5 2 6" xfId="27516" xr:uid="{00000000-0005-0000-0000-0000636B0000}"/>
    <cellStyle name="Normal 3 3 2 5 2 6 2" xfId="27517" xr:uid="{00000000-0005-0000-0000-0000646B0000}"/>
    <cellStyle name="Normal 3 3 2 5 2 6 2 2" xfId="27518" xr:uid="{00000000-0005-0000-0000-0000656B0000}"/>
    <cellStyle name="Normal 3 3 2 5 2 6 3" xfId="27519" xr:uid="{00000000-0005-0000-0000-0000666B0000}"/>
    <cellStyle name="Normal 3 3 2 5 2 7" xfId="27520" xr:uid="{00000000-0005-0000-0000-0000676B0000}"/>
    <cellStyle name="Normal 3 3 2 5 2 7 2" xfId="27521" xr:uid="{00000000-0005-0000-0000-0000686B0000}"/>
    <cellStyle name="Normal 3 3 2 5 2 8" xfId="27522" xr:uid="{00000000-0005-0000-0000-0000696B0000}"/>
    <cellStyle name="Normal 3 3 2 5 2 8 2" xfId="27523" xr:uid="{00000000-0005-0000-0000-00006A6B0000}"/>
    <cellStyle name="Normal 3 3 2 5 2 9" xfId="27524" xr:uid="{00000000-0005-0000-0000-00006B6B0000}"/>
    <cellStyle name="Normal 3 3 2 5 3" xfId="27525" xr:uid="{00000000-0005-0000-0000-00006C6B0000}"/>
    <cellStyle name="Normal 3 3 2 5 3 2" xfId="27526" xr:uid="{00000000-0005-0000-0000-00006D6B0000}"/>
    <cellStyle name="Normal 3 3 2 5 3 2 2" xfId="27527" xr:uid="{00000000-0005-0000-0000-00006E6B0000}"/>
    <cellStyle name="Normal 3 3 2 5 3 2 2 2" xfId="27528" xr:uid="{00000000-0005-0000-0000-00006F6B0000}"/>
    <cellStyle name="Normal 3 3 2 5 3 2 2 2 2" xfId="27529" xr:uid="{00000000-0005-0000-0000-0000706B0000}"/>
    <cellStyle name="Normal 3 3 2 5 3 2 2 2 2 2" xfId="27530" xr:uid="{00000000-0005-0000-0000-0000716B0000}"/>
    <cellStyle name="Normal 3 3 2 5 3 2 2 2 3" xfId="27531" xr:uid="{00000000-0005-0000-0000-0000726B0000}"/>
    <cellStyle name="Normal 3 3 2 5 3 2 2 3" xfId="27532" xr:uid="{00000000-0005-0000-0000-0000736B0000}"/>
    <cellStyle name="Normal 3 3 2 5 3 2 2 3 2" xfId="27533" xr:uid="{00000000-0005-0000-0000-0000746B0000}"/>
    <cellStyle name="Normal 3 3 2 5 3 2 2 4" xfId="27534" xr:uid="{00000000-0005-0000-0000-0000756B0000}"/>
    <cellStyle name="Normal 3 3 2 5 3 2 3" xfId="27535" xr:uid="{00000000-0005-0000-0000-0000766B0000}"/>
    <cellStyle name="Normal 3 3 2 5 3 2 3 2" xfId="27536" xr:uid="{00000000-0005-0000-0000-0000776B0000}"/>
    <cellStyle name="Normal 3 3 2 5 3 2 3 2 2" xfId="27537" xr:uid="{00000000-0005-0000-0000-0000786B0000}"/>
    <cellStyle name="Normal 3 3 2 5 3 2 3 3" xfId="27538" xr:uid="{00000000-0005-0000-0000-0000796B0000}"/>
    <cellStyle name="Normal 3 3 2 5 3 2 4" xfId="27539" xr:uid="{00000000-0005-0000-0000-00007A6B0000}"/>
    <cellStyle name="Normal 3 3 2 5 3 2 4 2" xfId="27540" xr:uid="{00000000-0005-0000-0000-00007B6B0000}"/>
    <cellStyle name="Normal 3 3 2 5 3 2 5" xfId="27541" xr:uid="{00000000-0005-0000-0000-00007C6B0000}"/>
    <cellStyle name="Normal 3 3 2 5 3 3" xfId="27542" xr:uid="{00000000-0005-0000-0000-00007D6B0000}"/>
    <cellStyle name="Normal 3 3 2 5 3 3 2" xfId="27543" xr:uid="{00000000-0005-0000-0000-00007E6B0000}"/>
    <cellStyle name="Normal 3 3 2 5 3 3 2 2" xfId="27544" xr:uid="{00000000-0005-0000-0000-00007F6B0000}"/>
    <cellStyle name="Normal 3 3 2 5 3 3 2 2 2" xfId="27545" xr:uid="{00000000-0005-0000-0000-0000806B0000}"/>
    <cellStyle name="Normal 3 3 2 5 3 3 2 3" xfId="27546" xr:uid="{00000000-0005-0000-0000-0000816B0000}"/>
    <cellStyle name="Normal 3 3 2 5 3 3 3" xfId="27547" xr:uid="{00000000-0005-0000-0000-0000826B0000}"/>
    <cellStyle name="Normal 3 3 2 5 3 3 3 2" xfId="27548" xr:uid="{00000000-0005-0000-0000-0000836B0000}"/>
    <cellStyle name="Normal 3 3 2 5 3 3 4" xfId="27549" xr:uid="{00000000-0005-0000-0000-0000846B0000}"/>
    <cellStyle name="Normal 3 3 2 5 3 4" xfId="27550" xr:uid="{00000000-0005-0000-0000-0000856B0000}"/>
    <cellStyle name="Normal 3 3 2 5 3 4 2" xfId="27551" xr:uid="{00000000-0005-0000-0000-0000866B0000}"/>
    <cellStyle name="Normal 3 3 2 5 3 4 2 2" xfId="27552" xr:uid="{00000000-0005-0000-0000-0000876B0000}"/>
    <cellStyle name="Normal 3 3 2 5 3 4 2 2 2" xfId="27553" xr:uid="{00000000-0005-0000-0000-0000886B0000}"/>
    <cellStyle name="Normal 3 3 2 5 3 4 2 3" xfId="27554" xr:uid="{00000000-0005-0000-0000-0000896B0000}"/>
    <cellStyle name="Normal 3 3 2 5 3 4 3" xfId="27555" xr:uid="{00000000-0005-0000-0000-00008A6B0000}"/>
    <cellStyle name="Normal 3 3 2 5 3 4 3 2" xfId="27556" xr:uid="{00000000-0005-0000-0000-00008B6B0000}"/>
    <cellStyle name="Normal 3 3 2 5 3 4 4" xfId="27557" xr:uid="{00000000-0005-0000-0000-00008C6B0000}"/>
    <cellStyle name="Normal 3 3 2 5 3 5" xfId="27558" xr:uid="{00000000-0005-0000-0000-00008D6B0000}"/>
    <cellStyle name="Normal 3 3 2 5 3 5 2" xfId="27559" xr:uid="{00000000-0005-0000-0000-00008E6B0000}"/>
    <cellStyle name="Normal 3 3 2 5 3 5 2 2" xfId="27560" xr:uid="{00000000-0005-0000-0000-00008F6B0000}"/>
    <cellStyle name="Normal 3 3 2 5 3 5 3" xfId="27561" xr:uid="{00000000-0005-0000-0000-0000906B0000}"/>
    <cellStyle name="Normal 3 3 2 5 3 6" xfId="27562" xr:uid="{00000000-0005-0000-0000-0000916B0000}"/>
    <cellStyle name="Normal 3 3 2 5 3 6 2" xfId="27563" xr:uid="{00000000-0005-0000-0000-0000926B0000}"/>
    <cellStyle name="Normal 3 3 2 5 3 7" xfId="27564" xr:uid="{00000000-0005-0000-0000-0000936B0000}"/>
    <cellStyle name="Normal 3 3 2 5 3 7 2" xfId="27565" xr:uid="{00000000-0005-0000-0000-0000946B0000}"/>
    <cellStyle name="Normal 3 3 2 5 3 8" xfId="27566" xr:uid="{00000000-0005-0000-0000-0000956B0000}"/>
    <cellStyle name="Normal 3 3 2 5 4" xfId="27567" xr:uid="{00000000-0005-0000-0000-0000966B0000}"/>
    <cellStyle name="Normal 3 3 2 5 4 2" xfId="27568" xr:uid="{00000000-0005-0000-0000-0000976B0000}"/>
    <cellStyle name="Normal 3 3 2 5 4 2 2" xfId="27569" xr:uid="{00000000-0005-0000-0000-0000986B0000}"/>
    <cellStyle name="Normal 3 3 2 5 4 2 2 2" xfId="27570" xr:uid="{00000000-0005-0000-0000-0000996B0000}"/>
    <cellStyle name="Normal 3 3 2 5 4 2 2 2 2" xfId="27571" xr:uid="{00000000-0005-0000-0000-00009A6B0000}"/>
    <cellStyle name="Normal 3 3 2 5 4 2 2 3" xfId="27572" xr:uid="{00000000-0005-0000-0000-00009B6B0000}"/>
    <cellStyle name="Normal 3 3 2 5 4 2 3" xfId="27573" xr:uid="{00000000-0005-0000-0000-00009C6B0000}"/>
    <cellStyle name="Normal 3 3 2 5 4 2 3 2" xfId="27574" xr:uid="{00000000-0005-0000-0000-00009D6B0000}"/>
    <cellStyle name="Normal 3 3 2 5 4 2 4" xfId="27575" xr:uid="{00000000-0005-0000-0000-00009E6B0000}"/>
    <cellStyle name="Normal 3 3 2 5 4 3" xfId="27576" xr:uid="{00000000-0005-0000-0000-00009F6B0000}"/>
    <cellStyle name="Normal 3 3 2 5 4 3 2" xfId="27577" xr:uid="{00000000-0005-0000-0000-0000A06B0000}"/>
    <cellStyle name="Normal 3 3 2 5 4 3 2 2" xfId="27578" xr:uid="{00000000-0005-0000-0000-0000A16B0000}"/>
    <cellStyle name="Normal 3 3 2 5 4 3 3" xfId="27579" xr:uid="{00000000-0005-0000-0000-0000A26B0000}"/>
    <cellStyle name="Normal 3 3 2 5 4 4" xfId="27580" xr:uid="{00000000-0005-0000-0000-0000A36B0000}"/>
    <cellStyle name="Normal 3 3 2 5 4 4 2" xfId="27581" xr:uid="{00000000-0005-0000-0000-0000A46B0000}"/>
    <cellStyle name="Normal 3 3 2 5 4 5" xfId="27582" xr:uid="{00000000-0005-0000-0000-0000A56B0000}"/>
    <cellStyle name="Normal 3 3 2 5 5" xfId="27583" xr:uid="{00000000-0005-0000-0000-0000A66B0000}"/>
    <cellStyle name="Normal 3 3 2 5 5 2" xfId="27584" xr:uid="{00000000-0005-0000-0000-0000A76B0000}"/>
    <cellStyle name="Normal 3 3 2 5 5 2 2" xfId="27585" xr:uid="{00000000-0005-0000-0000-0000A86B0000}"/>
    <cellStyle name="Normal 3 3 2 5 5 2 2 2" xfId="27586" xr:uid="{00000000-0005-0000-0000-0000A96B0000}"/>
    <cellStyle name="Normal 3 3 2 5 5 2 3" xfId="27587" xr:uid="{00000000-0005-0000-0000-0000AA6B0000}"/>
    <cellStyle name="Normal 3 3 2 5 5 3" xfId="27588" xr:uid="{00000000-0005-0000-0000-0000AB6B0000}"/>
    <cellStyle name="Normal 3 3 2 5 5 3 2" xfId="27589" xr:uid="{00000000-0005-0000-0000-0000AC6B0000}"/>
    <cellStyle name="Normal 3 3 2 5 5 4" xfId="27590" xr:uid="{00000000-0005-0000-0000-0000AD6B0000}"/>
    <cellStyle name="Normal 3 3 2 5 6" xfId="27591" xr:uid="{00000000-0005-0000-0000-0000AE6B0000}"/>
    <cellStyle name="Normal 3 3 2 5 6 2" xfId="27592" xr:uid="{00000000-0005-0000-0000-0000AF6B0000}"/>
    <cellStyle name="Normal 3 3 2 5 6 2 2" xfId="27593" xr:uid="{00000000-0005-0000-0000-0000B06B0000}"/>
    <cellStyle name="Normal 3 3 2 5 6 2 2 2" xfId="27594" xr:uid="{00000000-0005-0000-0000-0000B16B0000}"/>
    <cellStyle name="Normal 3 3 2 5 6 2 3" xfId="27595" xr:uid="{00000000-0005-0000-0000-0000B26B0000}"/>
    <cellStyle name="Normal 3 3 2 5 6 3" xfId="27596" xr:uid="{00000000-0005-0000-0000-0000B36B0000}"/>
    <cellStyle name="Normal 3 3 2 5 6 3 2" xfId="27597" xr:uid="{00000000-0005-0000-0000-0000B46B0000}"/>
    <cellStyle name="Normal 3 3 2 5 6 4" xfId="27598" xr:uid="{00000000-0005-0000-0000-0000B56B0000}"/>
    <cellStyle name="Normal 3 3 2 5 7" xfId="27599" xr:uid="{00000000-0005-0000-0000-0000B66B0000}"/>
    <cellStyle name="Normal 3 3 2 5 7 2" xfId="27600" xr:uid="{00000000-0005-0000-0000-0000B76B0000}"/>
    <cellStyle name="Normal 3 3 2 5 7 2 2" xfId="27601" xr:uid="{00000000-0005-0000-0000-0000B86B0000}"/>
    <cellStyle name="Normal 3 3 2 5 7 3" xfId="27602" xr:uid="{00000000-0005-0000-0000-0000B96B0000}"/>
    <cellStyle name="Normal 3 3 2 5 8" xfId="27603" xr:uid="{00000000-0005-0000-0000-0000BA6B0000}"/>
    <cellStyle name="Normal 3 3 2 5 8 2" xfId="27604" xr:uid="{00000000-0005-0000-0000-0000BB6B0000}"/>
    <cellStyle name="Normal 3 3 2 5 9" xfId="27605" xr:uid="{00000000-0005-0000-0000-0000BC6B0000}"/>
    <cellStyle name="Normal 3 3 2 5 9 2" xfId="27606" xr:uid="{00000000-0005-0000-0000-0000BD6B0000}"/>
    <cellStyle name="Normal 3 3 2 6" xfId="27607" xr:uid="{00000000-0005-0000-0000-0000BE6B0000}"/>
    <cellStyle name="Normal 3 3 2 6 10" xfId="27608" xr:uid="{00000000-0005-0000-0000-0000BF6B0000}"/>
    <cellStyle name="Normal 3 3 2 6 11" xfId="27609" xr:uid="{00000000-0005-0000-0000-0000C06B0000}"/>
    <cellStyle name="Normal 3 3 2 6 2" xfId="27610" xr:uid="{00000000-0005-0000-0000-0000C16B0000}"/>
    <cellStyle name="Normal 3 3 2 6 2 2" xfId="27611" xr:uid="{00000000-0005-0000-0000-0000C26B0000}"/>
    <cellStyle name="Normal 3 3 2 6 2 2 2" xfId="27612" xr:uid="{00000000-0005-0000-0000-0000C36B0000}"/>
    <cellStyle name="Normal 3 3 2 6 2 2 2 2" xfId="27613" xr:uid="{00000000-0005-0000-0000-0000C46B0000}"/>
    <cellStyle name="Normal 3 3 2 6 2 2 2 2 2" xfId="27614" xr:uid="{00000000-0005-0000-0000-0000C56B0000}"/>
    <cellStyle name="Normal 3 3 2 6 2 2 2 2 2 2" xfId="27615" xr:uid="{00000000-0005-0000-0000-0000C66B0000}"/>
    <cellStyle name="Normal 3 3 2 6 2 2 2 2 2 2 2" xfId="27616" xr:uid="{00000000-0005-0000-0000-0000C76B0000}"/>
    <cellStyle name="Normal 3 3 2 6 2 2 2 2 2 3" xfId="27617" xr:uid="{00000000-0005-0000-0000-0000C86B0000}"/>
    <cellStyle name="Normal 3 3 2 6 2 2 2 2 3" xfId="27618" xr:uid="{00000000-0005-0000-0000-0000C96B0000}"/>
    <cellStyle name="Normal 3 3 2 6 2 2 2 2 3 2" xfId="27619" xr:uid="{00000000-0005-0000-0000-0000CA6B0000}"/>
    <cellStyle name="Normal 3 3 2 6 2 2 2 2 4" xfId="27620" xr:uid="{00000000-0005-0000-0000-0000CB6B0000}"/>
    <cellStyle name="Normal 3 3 2 6 2 2 2 3" xfId="27621" xr:uid="{00000000-0005-0000-0000-0000CC6B0000}"/>
    <cellStyle name="Normal 3 3 2 6 2 2 2 3 2" xfId="27622" xr:uid="{00000000-0005-0000-0000-0000CD6B0000}"/>
    <cellStyle name="Normal 3 3 2 6 2 2 2 3 2 2" xfId="27623" xr:uid="{00000000-0005-0000-0000-0000CE6B0000}"/>
    <cellStyle name="Normal 3 3 2 6 2 2 2 3 3" xfId="27624" xr:uid="{00000000-0005-0000-0000-0000CF6B0000}"/>
    <cellStyle name="Normal 3 3 2 6 2 2 2 4" xfId="27625" xr:uid="{00000000-0005-0000-0000-0000D06B0000}"/>
    <cellStyle name="Normal 3 3 2 6 2 2 2 4 2" xfId="27626" xr:uid="{00000000-0005-0000-0000-0000D16B0000}"/>
    <cellStyle name="Normal 3 3 2 6 2 2 2 5" xfId="27627" xr:uid="{00000000-0005-0000-0000-0000D26B0000}"/>
    <cellStyle name="Normal 3 3 2 6 2 2 3" xfId="27628" xr:uid="{00000000-0005-0000-0000-0000D36B0000}"/>
    <cellStyle name="Normal 3 3 2 6 2 2 3 2" xfId="27629" xr:uid="{00000000-0005-0000-0000-0000D46B0000}"/>
    <cellStyle name="Normal 3 3 2 6 2 2 3 2 2" xfId="27630" xr:uid="{00000000-0005-0000-0000-0000D56B0000}"/>
    <cellStyle name="Normal 3 3 2 6 2 2 3 2 2 2" xfId="27631" xr:uid="{00000000-0005-0000-0000-0000D66B0000}"/>
    <cellStyle name="Normal 3 3 2 6 2 2 3 2 3" xfId="27632" xr:uid="{00000000-0005-0000-0000-0000D76B0000}"/>
    <cellStyle name="Normal 3 3 2 6 2 2 3 3" xfId="27633" xr:uid="{00000000-0005-0000-0000-0000D86B0000}"/>
    <cellStyle name="Normal 3 3 2 6 2 2 3 3 2" xfId="27634" xr:uid="{00000000-0005-0000-0000-0000D96B0000}"/>
    <cellStyle name="Normal 3 3 2 6 2 2 3 4" xfId="27635" xr:uid="{00000000-0005-0000-0000-0000DA6B0000}"/>
    <cellStyle name="Normal 3 3 2 6 2 2 4" xfId="27636" xr:uid="{00000000-0005-0000-0000-0000DB6B0000}"/>
    <cellStyle name="Normal 3 3 2 6 2 2 4 2" xfId="27637" xr:uid="{00000000-0005-0000-0000-0000DC6B0000}"/>
    <cellStyle name="Normal 3 3 2 6 2 2 4 2 2" xfId="27638" xr:uid="{00000000-0005-0000-0000-0000DD6B0000}"/>
    <cellStyle name="Normal 3 3 2 6 2 2 4 2 2 2" xfId="27639" xr:uid="{00000000-0005-0000-0000-0000DE6B0000}"/>
    <cellStyle name="Normal 3 3 2 6 2 2 4 2 3" xfId="27640" xr:uid="{00000000-0005-0000-0000-0000DF6B0000}"/>
    <cellStyle name="Normal 3 3 2 6 2 2 4 3" xfId="27641" xr:uid="{00000000-0005-0000-0000-0000E06B0000}"/>
    <cellStyle name="Normal 3 3 2 6 2 2 4 3 2" xfId="27642" xr:uid="{00000000-0005-0000-0000-0000E16B0000}"/>
    <cellStyle name="Normal 3 3 2 6 2 2 4 4" xfId="27643" xr:uid="{00000000-0005-0000-0000-0000E26B0000}"/>
    <cellStyle name="Normal 3 3 2 6 2 2 5" xfId="27644" xr:uid="{00000000-0005-0000-0000-0000E36B0000}"/>
    <cellStyle name="Normal 3 3 2 6 2 2 5 2" xfId="27645" xr:uid="{00000000-0005-0000-0000-0000E46B0000}"/>
    <cellStyle name="Normal 3 3 2 6 2 2 5 2 2" xfId="27646" xr:uid="{00000000-0005-0000-0000-0000E56B0000}"/>
    <cellStyle name="Normal 3 3 2 6 2 2 5 3" xfId="27647" xr:uid="{00000000-0005-0000-0000-0000E66B0000}"/>
    <cellStyle name="Normal 3 3 2 6 2 2 6" xfId="27648" xr:uid="{00000000-0005-0000-0000-0000E76B0000}"/>
    <cellStyle name="Normal 3 3 2 6 2 2 6 2" xfId="27649" xr:uid="{00000000-0005-0000-0000-0000E86B0000}"/>
    <cellStyle name="Normal 3 3 2 6 2 2 7" xfId="27650" xr:uid="{00000000-0005-0000-0000-0000E96B0000}"/>
    <cellStyle name="Normal 3 3 2 6 2 2 7 2" xfId="27651" xr:uid="{00000000-0005-0000-0000-0000EA6B0000}"/>
    <cellStyle name="Normal 3 3 2 6 2 2 8" xfId="27652" xr:uid="{00000000-0005-0000-0000-0000EB6B0000}"/>
    <cellStyle name="Normal 3 3 2 6 2 3" xfId="27653" xr:uid="{00000000-0005-0000-0000-0000EC6B0000}"/>
    <cellStyle name="Normal 3 3 2 6 2 3 2" xfId="27654" xr:uid="{00000000-0005-0000-0000-0000ED6B0000}"/>
    <cellStyle name="Normal 3 3 2 6 2 3 2 2" xfId="27655" xr:uid="{00000000-0005-0000-0000-0000EE6B0000}"/>
    <cellStyle name="Normal 3 3 2 6 2 3 2 2 2" xfId="27656" xr:uid="{00000000-0005-0000-0000-0000EF6B0000}"/>
    <cellStyle name="Normal 3 3 2 6 2 3 2 2 2 2" xfId="27657" xr:uid="{00000000-0005-0000-0000-0000F06B0000}"/>
    <cellStyle name="Normal 3 3 2 6 2 3 2 2 3" xfId="27658" xr:uid="{00000000-0005-0000-0000-0000F16B0000}"/>
    <cellStyle name="Normal 3 3 2 6 2 3 2 3" xfId="27659" xr:uid="{00000000-0005-0000-0000-0000F26B0000}"/>
    <cellStyle name="Normal 3 3 2 6 2 3 2 3 2" xfId="27660" xr:uid="{00000000-0005-0000-0000-0000F36B0000}"/>
    <cellStyle name="Normal 3 3 2 6 2 3 2 4" xfId="27661" xr:uid="{00000000-0005-0000-0000-0000F46B0000}"/>
    <cellStyle name="Normal 3 3 2 6 2 3 3" xfId="27662" xr:uid="{00000000-0005-0000-0000-0000F56B0000}"/>
    <cellStyle name="Normal 3 3 2 6 2 3 3 2" xfId="27663" xr:uid="{00000000-0005-0000-0000-0000F66B0000}"/>
    <cellStyle name="Normal 3 3 2 6 2 3 3 2 2" xfId="27664" xr:uid="{00000000-0005-0000-0000-0000F76B0000}"/>
    <cellStyle name="Normal 3 3 2 6 2 3 3 3" xfId="27665" xr:uid="{00000000-0005-0000-0000-0000F86B0000}"/>
    <cellStyle name="Normal 3 3 2 6 2 3 4" xfId="27666" xr:uid="{00000000-0005-0000-0000-0000F96B0000}"/>
    <cellStyle name="Normal 3 3 2 6 2 3 4 2" xfId="27667" xr:uid="{00000000-0005-0000-0000-0000FA6B0000}"/>
    <cellStyle name="Normal 3 3 2 6 2 3 5" xfId="27668" xr:uid="{00000000-0005-0000-0000-0000FB6B0000}"/>
    <cellStyle name="Normal 3 3 2 6 2 4" xfId="27669" xr:uid="{00000000-0005-0000-0000-0000FC6B0000}"/>
    <cellStyle name="Normal 3 3 2 6 2 4 2" xfId="27670" xr:uid="{00000000-0005-0000-0000-0000FD6B0000}"/>
    <cellStyle name="Normal 3 3 2 6 2 4 2 2" xfId="27671" xr:uid="{00000000-0005-0000-0000-0000FE6B0000}"/>
    <cellStyle name="Normal 3 3 2 6 2 4 2 2 2" xfId="27672" xr:uid="{00000000-0005-0000-0000-0000FF6B0000}"/>
    <cellStyle name="Normal 3 3 2 6 2 4 2 3" xfId="27673" xr:uid="{00000000-0005-0000-0000-0000006C0000}"/>
    <cellStyle name="Normal 3 3 2 6 2 4 3" xfId="27674" xr:uid="{00000000-0005-0000-0000-0000016C0000}"/>
    <cellStyle name="Normal 3 3 2 6 2 4 3 2" xfId="27675" xr:uid="{00000000-0005-0000-0000-0000026C0000}"/>
    <cellStyle name="Normal 3 3 2 6 2 4 4" xfId="27676" xr:uid="{00000000-0005-0000-0000-0000036C0000}"/>
    <cellStyle name="Normal 3 3 2 6 2 5" xfId="27677" xr:uid="{00000000-0005-0000-0000-0000046C0000}"/>
    <cellStyle name="Normal 3 3 2 6 2 5 2" xfId="27678" xr:uid="{00000000-0005-0000-0000-0000056C0000}"/>
    <cellStyle name="Normal 3 3 2 6 2 5 2 2" xfId="27679" xr:uid="{00000000-0005-0000-0000-0000066C0000}"/>
    <cellStyle name="Normal 3 3 2 6 2 5 2 2 2" xfId="27680" xr:uid="{00000000-0005-0000-0000-0000076C0000}"/>
    <cellStyle name="Normal 3 3 2 6 2 5 2 3" xfId="27681" xr:uid="{00000000-0005-0000-0000-0000086C0000}"/>
    <cellStyle name="Normal 3 3 2 6 2 5 3" xfId="27682" xr:uid="{00000000-0005-0000-0000-0000096C0000}"/>
    <cellStyle name="Normal 3 3 2 6 2 5 3 2" xfId="27683" xr:uid="{00000000-0005-0000-0000-00000A6C0000}"/>
    <cellStyle name="Normal 3 3 2 6 2 5 4" xfId="27684" xr:uid="{00000000-0005-0000-0000-00000B6C0000}"/>
    <cellStyle name="Normal 3 3 2 6 2 6" xfId="27685" xr:uid="{00000000-0005-0000-0000-00000C6C0000}"/>
    <cellStyle name="Normal 3 3 2 6 2 6 2" xfId="27686" xr:uid="{00000000-0005-0000-0000-00000D6C0000}"/>
    <cellStyle name="Normal 3 3 2 6 2 6 2 2" xfId="27687" xr:uid="{00000000-0005-0000-0000-00000E6C0000}"/>
    <cellStyle name="Normal 3 3 2 6 2 6 3" xfId="27688" xr:uid="{00000000-0005-0000-0000-00000F6C0000}"/>
    <cellStyle name="Normal 3 3 2 6 2 7" xfId="27689" xr:uid="{00000000-0005-0000-0000-0000106C0000}"/>
    <cellStyle name="Normal 3 3 2 6 2 7 2" xfId="27690" xr:uid="{00000000-0005-0000-0000-0000116C0000}"/>
    <cellStyle name="Normal 3 3 2 6 2 8" xfId="27691" xr:uid="{00000000-0005-0000-0000-0000126C0000}"/>
    <cellStyle name="Normal 3 3 2 6 2 8 2" xfId="27692" xr:uid="{00000000-0005-0000-0000-0000136C0000}"/>
    <cellStyle name="Normal 3 3 2 6 2 9" xfId="27693" xr:uid="{00000000-0005-0000-0000-0000146C0000}"/>
    <cellStyle name="Normal 3 3 2 6 3" xfId="27694" xr:uid="{00000000-0005-0000-0000-0000156C0000}"/>
    <cellStyle name="Normal 3 3 2 6 3 2" xfId="27695" xr:uid="{00000000-0005-0000-0000-0000166C0000}"/>
    <cellStyle name="Normal 3 3 2 6 3 2 2" xfId="27696" xr:uid="{00000000-0005-0000-0000-0000176C0000}"/>
    <cellStyle name="Normal 3 3 2 6 3 2 2 2" xfId="27697" xr:uid="{00000000-0005-0000-0000-0000186C0000}"/>
    <cellStyle name="Normal 3 3 2 6 3 2 2 2 2" xfId="27698" xr:uid="{00000000-0005-0000-0000-0000196C0000}"/>
    <cellStyle name="Normal 3 3 2 6 3 2 2 2 2 2" xfId="27699" xr:uid="{00000000-0005-0000-0000-00001A6C0000}"/>
    <cellStyle name="Normal 3 3 2 6 3 2 2 2 3" xfId="27700" xr:uid="{00000000-0005-0000-0000-00001B6C0000}"/>
    <cellStyle name="Normal 3 3 2 6 3 2 2 3" xfId="27701" xr:uid="{00000000-0005-0000-0000-00001C6C0000}"/>
    <cellStyle name="Normal 3 3 2 6 3 2 2 3 2" xfId="27702" xr:uid="{00000000-0005-0000-0000-00001D6C0000}"/>
    <cellStyle name="Normal 3 3 2 6 3 2 2 4" xfId="27703" xr:uid="{00000000-0005-0000-0000-00001E6C0000}"/>
    <cellStyle name="Normal 3 3 2 6 3 2 3" xfId="27704" xr:uid="{00000000-0005-0000-0000-00001F6C0000}"/>
    <cellStyle name="Normal 3 3 2 6 3 2 3 2" xfId="27705" xr:uid="{00000000-0005-0000-0000-0000206C0000}"/>
    <cellStyle name="Normal 3 3 2 6 3 2 3 2 2" xfId="27706" xr:uid="{00000000-0005-0000-0000-0000216C0000}"/>
    <cellStyle name="Normal 3 3 2 6 3 2 3 3" xfId="27707" xr:uid="{00000000-0005-0000-0000-0000226C0000}"/>
    <cellStyle name="Normal 3 3 2 6 3 2 4" xfId="27708" xr:uid="{00000000-0005-0000-0000-0000236C0000}"/>
    <cellStyle name="Normal 3 3 2 6 3 2 4 2" xfId="27709" xr:uid="{00000000-0005-0000-0000-0000246C0000}"/>
    <cellStyle name="Normal 3 3 2 6 3 2 5" xfId="27710" xr:uid="{00000000-0005-0000-0000-0000256C0000}"/>
    <cellStyle name="Normal 3 3 2 6 3 3" xfId="27711" xr:uid="{00000000-0005-0000-0000-0000266C0000}"/>
    <cellStyle name="Normal 3 3 2 6 3 3 2" xfId="27712" xr:uid="{00000000-0005-0000-0000-0000276C0000}"/>
    <cellStyle name="Normal 3 3 2 6 3 3 2 2" xfId="27713" xr:uid="{00000000-0005-0000-0000-0000286C0000}"/>
    <cellStyle name="Normal 3 3 2 6 3 3 2 2 2" xfId="27714" xr:uid="{00000000-0005-0000-0000-0000296C0000}"/>
    <cellStyle name="Normal 3 3 2 6 3 3 2 3" xfId="27715" xr:uid="{00000000-0005-0000-0000-00002A6C0000}"/>
    <cellStyle name="Normal 3 3 2 6 3 3 3" xfId="27716" xr:uid="{00000000-0005-0000-0000-00002B6C0000}"/>
    <cellStyle name="Normal 3 3 2 6 3 3 3 2" xfId="27717" xr:uid="{00000000-0005-0000-0000-00002C6C0000}"/>
    <cellStyle name="Normal 3 3 2 6 3 3 4" xfId="27718" xr:uid="{00000000-0005-0000-0000-00002D6C0000}"/>
    <cellStyle name="Normal 3 3 2 6 3 4" xfId="27719" xr:uid="{00000000-0005-0000-0000-00002E6C0000}"/>
    <cellStyle name="Normal 3 3 2 6 3 4 2" xfId="27720" xr:uid="{00000000-0005-0000-0000-00002F6C0000}"/>
    <cellStyle name="Normal 3 3 2 6 3 4 2 2" xfId="27721" xr:uid="{00000000-0005-0000-0000-0000306C0000}"/>
    <cellStyle name="Normal 3 3 2 6 3 4 2 2 2" xfId="27722" xr:uid="{00000000-0005-0000-0000-0000316C0000}"/>
    <cellStyle name="Normal 3 3 2 6 3 4 2 3" xfId="27723" xr:uid="{00000000-0005-0000-0000-0000326C0000}"/>
    <cellStyle name="Normal 3 3 2 6 3 4 3" xfId="27724" xr:uid="{00000000-0005-0000-0000-0000336C0000}"/>
    <cellStyle name="Normal 3 3 2 6 3 4 3 2" xfId="27725" xr:uid="{00000000-0005-0000-0000-0000346C0000}"/>
    <cellStyle name="Normal 3 3 2 6 3 4 4" xfId="27726" xr:uid="{00000000-0005-0000-0000-0000356C0000}"/>
    <cellStyle name="Normal 3 3 2 6 3 5" xfId="27727" xr:uid="{00000000-0005-0000-0000-0000366C0000}"/>
    <cellStyle name="Normal 3 3 2 6 3 5 2" xfId="27728" xr:uid="{00000000-0005-0000-0000-0000376C0000}"/>
    <cellStyle name="Normal 3 3 2 6 3 5 2 2" xfId="27729" xr:uid="{00000000-0005-0000-0000-0000386C0000}"/>
    <cellStyle name="Normal 3 3 2 6 3 5 3" xfId="27730" xr:uid="{00000000-0005-0000-0000-0000396C0000}"/>
    <cellStyle name="Normal 3 3 2 6 3 6" xfId="27731" xr:uid="{00000000-0005-0000-0000-00003A6C0000}"/>
    <cellStyle name="Normal 3 3 2 6 3 6 2" xfId="27732" xr:uid="{00000000-0005-0000-0000-00003B6C0000}"/>
    <cellStyle name="Normal 3 3 2 6 3 7" xfId="27733" xr:uid="{00000000-0005-0000-0000-00003C6C0000}"/>
    <cellStyle name="Normal 3 3 2 6 3 7 2" xfId="27734" xr:uid="{00000000-0005-0000-0000-00003D6C0000}"/>
    <cellStyle name="Normal 3 3 2 6 3 8" xfId="27735" xr:uid="{00000000-0005-0000-0000-00003E6C0000}"/>
    <cellStyle name="Normal 3 3 2 6 4" xfId="27736" xr:uid="{00000000-0005-0000-0000-00003F6C0000}"/>
    <cellStyle name="Normal 3 3 2 6 4 2" xfId="27737" xr:uid="{00000000-0005-0000-0000-0000406C0000}"/>
    <cellStyle name="Normal 3 3 2 6 4 2 2" xfId="27738" xr:uid="{00000000-0005-0000-0000-0000416C0000}"/>
    <cellStyle name="Normal 3 3 2 6 4 2 2 2" xfId="27739" xr:uid="{00000000-0005-0000-0000-0000426C0000}"/>
    <cellStyle name="Normal 3 3 2 6 4 2 2 2 2" xfId="27740" xr:uid="{00000000-0005-0000-0000-0000436C0000}"/>
    <cellStyle name="Normal 3 3 2 6 4 2 2 3" xfId="27741" xr:uid="{00000000-0005-0000-0000-0000446C0000}"/>
    <cellStyle name="Normal 3 3 2 6 4 2 3" xfId="27742" xr:uid="{00000000-0005-0000-0000-0000456C0000}"/>
    <cellStyle name="Normal 3 3 2 6 4 2 3 2" xfId="27743" xr:uid="{00000000-0005-0000-0000-0000466C0000}"/>
    <cellStyle name="Normal 3 3 2 6 4 2 4" xfId="27744" xr:uid="{00000000-0005-0000-0000-0000476C0000}"/>
    <cellStyle name="Normal 3 3 2 6 4 3" xfId="27745" xr:uid="{00000000-0005-0000-0000-0000486C0000}"/>
    <cellStyle name="Normal 3 3 2 6 4 3 2" xfId="27746" xr:uid="{00000000-0005-0000-0000-0000496C0000}"/>
    <cellStyle name="Normal 3 3 2 6 4 3 2 2" xfId="27747" xr:uid="{00000000-0005-0000-0000-00004A6C0000}"/>
    <cellStyle name="Normal 3 3 2 6 4 3 3" xfId="27748" xr:uid="{00000000-0005-0000-0000-00004B6C0000}"/>
    <cellStyle name="Normal 3 3 2 6 4 4" xfId="27749" xr:uid="{00000000-0005-0000-0000-00004C6C0000}"/>
    <cellStyle name="Normal 3 3 2 6 4 4 2" xfId="27750" xr:uid="{00000000-0005-0000-0000-00004D6C0000}"/>
    <cellStyle name="Normal 3 3 2 6 4 5" xfId="27751" xr:uid="{00000000-0005-0000-0000-00004E6C0000}"/>
    <cellStyle name="Normal 3 3 2 6 5" xfId="27752" xr:uid="{00000000-0005-0000-0000-00004F6C0000}"/>
    <cellStyle name="Normal 3 3 2 6 5 2" xfId="27753" xr:uid="{00000000-0005-0000-0000-0000506C0000}"/>
    <cellStyle name="Normal 3 3 2 6 5 2 2" xfId="27754" xr:uid="{00000000-0005-0000-0000-0000516C0000}"/>
    <cellStyle name="Normal 3 3 2 6 5 2 2 2" xfId="27755" xr:uid="{00000000-0005-0000-0000-0000526C0000}"/>
    <cellStyle name="Normal 3 3 2 6 5 2 3" xfId="27756" xr:uid="{00000000-0005-0000-0000-0000536C0000}"/>
    <cellStyle name="Normal 3 3 2 6 5 3" xfId="27757" xr:uid="{00000000-0005-0000-0000-0000546C0000}"/>
    <cellStyle name="Normal 3 3 2 6 5 3 2" xfId="27758" xr:uid="{00000000-0005-0000-0000-0000556C0000}"/>
    <cellStyle name="Normal 3 3 2 6 5 4" xfId="27759" xr:uid="{00000000-0005-0000-0000-0000566C0000}"/>
    <cellStyle name="Normal 3 3 2 6 6" xfId="27760" xr:uid="{00000000-0005-0000-0000-0000576C0000}"/>
    <cellStyle name="Normal 3 3 2 6 6 2" xfId="27761" xr:uid="{00000000-0005-0000-0000-0000586C0000}"/>
    <cellStyle name="Normal 3 3 2 6 6 2 2" xfId="27762" xr:uid="{00000000-0005-0000-0000-0000596C0000}"/>
    <cellStyle name="Normal 3 3 2 6 6 2 2 2" xfId="27763" xr:uid="{00000000-0005-0000-0000-00005A6C0000}"/>
    <cellStyle name="Normal 3 3 2 6 6 2 3" xfId="27764" xr:uid="{00000000-0005-0000-0000-00005B6C0000}"/>
    <cellStyle name="Normal 3 3 2 6 6 3" xfId="27765" xr:uid="{00000000-0005-0000-0000-00005C6C0000}"/>
    <cellStyle name="Normal 3 3 2 6 6 3 2" xfId="27766" xr:uid="{00000000-0005-0000-0000-00005D6C0000}"/>
    <cellStyle name="Normal 3 3 2 6 6 4" xfId="27767" xr:uid="{00000000-0005-0000-0000-00005E6C0000}"/>
    <cellStyle name="Normal 3 3 2 6 7" xfId="27768" xr:uid="{00000000-0005-0000-0000-00005F6C0000}"/>
    <cellStyle name="Normal 3 3 2 6 7 2" xfId="27769" xr:uid="{00000000-0005-0000-0000-0000606C0000}"/>
    <cellStyle name="Normal 3 3 2 6 7 2 2" xfId="27770" xr:uid="{00000000-0005-0000-0000-0000616C0000}"/>
    <cellStyle name="Normal 3 3 2 6 7 3" xfId="27771" xr:uid="{00000000-0005-0000-0000-0000626C0000}"/>
    <cellStyle name="Normal 3 3 2 6 8" xfId="27772" xr:uid="{00000000-0005-0000-0000-0000636C0000}"/>
    <cellStyle name="Normal 3 3 2 6 8 2" xfId="27773" xr:uid="{00000000-0005-0000-0000-0000646C0000}"/>
    <cellStyle name="Normal 3 3 2 6 9" xfId="27774" xr:uid="{00000000-0005-0000-0000-0000656C0000}"/>
    <cellStyle name="Normal 3 3 2 6 9 2" xfId="27775" xr:uid="{00000000-0005-0000-0000-0000666C0000}"/>
    <cellStyle name="Normal 3 3 2 7" xfId="27776" xr:uid="{00000000-0005-0000-0000-0000676C0000}"/>
    <cellStyle name="Normal 3 3 2 7 2" xfId="27777" xr:uid="{00000000-0005-0000-0000-0000686C0000}"/>
    <cellStyle name="Normal 3 3 2 7 2 2" xfId="27778" xr:uid="{00000000-0005-0000-0000-0000696C0000}"/>
    <cellStyle name="Normal 3 3 2 7 2 2 2" xfId="27779" xr:uid="{00000000-0005-0000-0000-00006A6C0000}"/>
    <cellStyle name="Normal 3 3 2 7 2 2 2 2" xfId="27780" xr:uid="{00000000-0005-0000-0000-00006B6C0000}"/>
    <cellStyle name="Normal 3 3 2 7 2 2 2 2 2" xfId="27781" xr:uid="{00000000-0005-0000-0000-00006C6C0000}"/>
    <cellStyle name="Normal 3 3 2 7 2 2 2 2 2 2" xfId="27782" xr:uid="{00000000-0005-0000-0000-00006D6C0000}"/>
    <cellStyle name="Normal 3 3 2 7 2 2 2 2 3" xfId="27783" xr:uid="{00000000-0005-0000-0000-00006E6C0000}"/>
    <cellStyle name="Normal 3 3 2 7 2 2 2 3" xfId="27784" xr:uid="{00000000-0005-0000-0000-00006F6C0000}"/>
    <cellStyle name="Normal 3 3 2 7 2 2 2 3 2" xfId="27785" xr:uid="{00000000-0005-0000-0000-0000706C0000}"/>
    <cellStyle name="Normal 3 3 2 7 2 2 2 4" xfId="27786" xr:uid="{00000000-0005-0000-0000-0000716C0000}"/>
    <cellStyle name="Normal 3 3 2 7 2 2 3" xfId="27787" xr:uid="{00000000-0005-0000-0000-0000726C0000}"/>
    <cellStyle name="Normal 3 3 2 7 2 2 3 2" xfId="27788" xr:uid="{00000000-0005-0000-0000-0000736C0000}"/>
    <cellStyle name="Normal 3 3 2 7 2 2 3 2 2" xfId="27789" xr:uid="{00000000-0005-0000-0000-0000746C0000}"/>
    <cellStyle name="Normal 3 3 2 7 2 2 3 3" xfId="27790" xr:uid="{00000000-0005-0000-0000-0000756C0000}"/>
    <cellStyle name="Normal 3 3 2 7 2 2 4" xfId="27791" xr:uid="{00000000-0005-0000-0000-0000766C0000}"/>
    <cellStyle name="Normal 3 3 2 7 2 2 4 2" xfId="27792" xr:uid="{00000000-0005-0000-0000-0000776C0000}"/>
    <cellStyle name="Normal 3 3 2 7 2 2 5" xfId="27793" xr:uid="{00000000-0005-0000-0000-0000786C0000}"/>
    <cellStyle name="Normal 3 3 2 7 2 3" xfId="27794" xr:uid="{00000000-0005-0000-0000-0000796C0000}"/>
    <cellStyle name="Normal 3 3 2 7 2 3 2" xfId="27795" xr:uid="{00000000-0005-0000-0000-00007A6C0000}"/>
    <cellStyle name="Normal 3 3 2 7 2 3 2 2" xfId="27796" xr:uid="{00000000-0005-0000-0000-00007B6C0000}"/>
    <cellStyle name="Normal 3 3 2 7 2 3 2 2 2" xfId="27797" xr:uid="{00000000-0005-0000-0000-00007C6C0000}"/>
    <cellStyle name="Normal 3 3 2 7 2 3 2 3" xfId="27798" xr:uid="{00000000-0005-0000-0000-00007D6C0000}"/>
    <cellStyle name="Normal 3 3 2 7 2 3 3" xfId="27799" xr:uid="{00000000-0005-0000-0000-00007E6C0000}"/>
    <cellStyle name="Normal 3 3 2 7 2 3 3 2" xfId="27800" xr:uid="{00000000-0005-0000-0000-00007F6C0000}"/>
    <cellStyle name="Normal 3 3 2 7 2 3 4" xfId="27801" xr:uid="{00000000-0005-0000-0000-0000806C0000}"/>
    <cellStyle name="Normal 3 3 2 7 2 4" xfId="27802" xr:uid="{00000000-0005-0000-0000-0000816C0000}"/>
    <cellStyle name="Normal 3 3 2 7 2 4 2" xfId="27803" xr:uid="{00000000-0005-0000-0000-0000826C0000}"/>
    <cellStyle name="Normal 3 3 2 7 2 4 2 2" xfId="27804" xr:uid="{00000000-0005-0000-0000-0000836C0000}"/>
    <cellStyle name="Normal 3 3 2 7 2 4 2 2 2" xfId="27805" xr:uid="{00000000-0005-0000-0000-0000846C0000}"/>
    <cellStyle name="Normal 3 3 2 7 2 4 2 3" xfId="27806" xr:uid="{00000000-0005-0000-0000-0000856C0000}"/>
    <cellStyle name="Normal 3 3 2 7 2 4 3" xfId="27807" xr:uid="{00000000-0005-0000-0000-0000866C0000}"/>
    <cellStyle name="Normal 3 3 2 7 2 4 3 2" xfId="27808" xr:uid="{00000000-0005-0000-0000-0000876C0000}"/>
    <cellStyle name="Normal 3 3 2 7 2 4 4" xfId="27809" xr:uid="{00000000-0005-0000-0000-0000886C0000}"/>
    <cellStyle name="Normal 3 3 2 7 2 5" xfId="27810" xr:uid="{00000000-0005-0000-0000-0000896C0000}"/>
    <cellStyle name="Normal 3 3 2 7 2 5 2" xfId="27811" xr:uid="{00000000-0005-0000-0000-00008A6C0000}"/>
    <cellStyle name="Normal 3 3 2 7 2 5 2 2" xfId="27812" xr:uid="{00000000-0005-0000-0000-00008B6C0000}"/>
    <cellStyle name="Normal 3 3 2 7 2 5 3" xfId="27813" xr:uid="{00000000-0005-0000-0000-00008C6C0000}"/>
    <cellStyle name="Normal 3 3 2 7 2 6" xfId="27814" xr:uid="{00000000-0005-0000-0000-00008D6C0000}"/>
    <cellStyle name="Normal 3 3 2 7 2 6 2" xfId="27815" xr:uid="{00000000-0005-0000-0000-00008E6C0000}"/>
    <cellStyle name="Normal 3 3 2 7 2 7" xfId="27816" xr:uid="{00000000-0005-0000-0000-00008F6C0000}"/>
    <cellStyle name="Normal 3 3 2 7 2 7 2" xfId="27817" xr:uid="{00000000-0005-0000-0000-0000906C0000}"/>
    <cellStyle name="Normal 3 3 2 7 2 8" xfId="27818" xr:uid="{00000000-0005-0000-0000-0000916C0000}"/>
    <cellStyle name="Normal 3 3 2 7 3" xfId="27819" xr:uid="{00000000-0005-0000-0000-0000926C0000}"/>
    <cellStyle name="Normal 3 3 2 7 3 2" xfId="27820" xr:uid="{00000000-0005-0000-0000-0000936C0000}"/>
    <cellStyle name="Normal 3 3 2 7 3 2 2" xfId="27821" xr:uid="{00000000-0005-0000-0000-0000946C0000}"/>
    <cellStyle name="Normal 3 3 2 7 3 2 2 2" xfId="27822" xr:uid="{00000000-0005-0000-0000-0000956C0000}"/>
    <cellStyle name="Normal 3 3 2 7 3 2 2 2 2" xfId="27823" xr:uid="{00000000-0005-0000-0000-0000966C0000}"/>
    <cellStyle name="Normal 3 3 2 7 3 2 2 3" xfId="27824" xr:uid="{00000000-0005-0000-0000-0000976C0000}"/>
    <cellStyle name="Normal 3 3 2 7 3 2 3" xfId="27825" xr:uid="{00000000-0005-0000-0000-0000986C0000}"/>
    <cellStyle name="Normal 3 3 2 7 3 2 3 2" xfId="27826" xr:uid="{00000000-0005-0000-0000-0000996C0000}"/>
    <cellStyle name="Normal 3 3 2 7 3 2 4" xfId="27827" xr:uid="{00000000-0005-0000-0000-00009A6C0000}"/>
    <cellStyle name="Normal 3 3 2 7 3 3" xfId="27828" xr:uid="{00000000-0005-0000-0000-00009B6C0000}"/>
    <cellStyle name="Normal 3 3 2 7 3 3 2" xfId="27829" xr:uid="{00000000-0005-0000-0000-00009C6C0000}"/>
    <cellStyle name="Normal 3 3 2 7 3 3 2 2" xfId="27830" xr:uid="{00000000-0005-0000-0000-00009D6C0000}"/>
    <cellStyle name="Normal 3 3 2 7 3 3 3" xfId="27831" xr:uid="{00000000-0005-0000-0000-00009E6C0000}"/>
    <cellStyle name="Normal 3 3 2 7 3 4" xfId="27832" xr:uid="{00000000-0005-0000-0000-00009F6C0000}"/>
    <cellStyle name="Normal 3 3 2 7 3 4 2" xfId="27833" xr:uid="{00000000-0005-0000-0000-0000A06C0000}"/>
    <cellStyle name="Normal 3 3 2 7 3 5" xfId="27834" xr:uid="{00000000-0005-0000-0000-0000A16C0000}"/>
    <cellStyle name="Normal 3 3 2 7 4" xfId="27835" xr:uid="{00000000-0005-0000-0000-0000A26C0000}"/>
    <cellStyle name="Normal 3 3 2 7 4 2" xfId="27836" xr:uid="{00000000-0005-0000-0000-0000A36C0000}"/>
    <cellStyle name="Normal 3 3 2 7 4 2 2" xfId="27837" xr:uid="{00000000-0005-0000-0000-0000A46C0000}"/>
    <cellStyle name="Normal 3 3 2 7 4 2 2 2" xfId="27838" xr:uid="{00000000-0005-0000-0000-0000A56C0000}"/>
    <cellStyle name="Normal 3 3 2 7 4 2 3" xfId="27839" xr:uid="{00000000-0005-0000-0000-0000A66C0000}"/>
    <cellStyle name="Normal 3 3 2 7 4 3" xfId="27840" xr:uid="{00000000-0005-0000-0000-0000A76C0000}"/>
    <cellStyle name="Normal 3 3 2 7 4 3 2" xfId="27841" xr:uid="{00000000-0005-0000-0000-0000A86C0000}"/>
    <cellStyle name="Normal 3 3 2 7 4 4" xfId="27842" xr:uid="{00000000-0005-0000-0000-0000A96C0000}"/>
    <cellStyle name="Normal 3 3 2 7 5" xfId="27843" xr:uid="{00000000-0005-0000-0000-0000AA6C0000}"/>
    <cellStyle name="Normal 3 3 2 7 5 2" xfId="27844" xr:uid="{00000000-0005-0000-0000-0000AB6C0000}"/>
    <cellStyle name="Normal 3 3 2 7 5 2 2" xfId="27845" xr:uid="{00000000-0005-0000-0000-0000AC6C0000}"/>
    <cellStyle name="Normal 3 3 2 7 5 2 2 2" xfId="27846" xr:uid="{00000000-0005-0000-0000-0000AD6C0000}"/>
    <cellStyle name="Normal 3 3 2 7 5 2 3" xfId="27847" xr:uid="{00000000-0005-0000-0000-0000AE6C0000}"/>
    <cellStyle name="Normal 3 3 2 7 5 3" xfId="27848" xr:uid="{00000000-0005-0000-0000-0000AF6C0000}"/>
    <cellStyle name="Normal 3 3 2 7 5 3 2" xfId="27849" xr:uid="{00000000-0005-0000-0000-0000B06C0000}"/>
    <cellStyle name="Normal 3 3 2 7 5 4" xfId="27850" xr:uid="{00000000-0005-0000-0000-0000B16C0000}"/>
    <cellStyle name="Normal 3 3 2 7 6" xfId="27851" xr:uid="{00000000-0005-0000-0000-0000B26C0000}"/>
    <cellStyle name="Normal 3 3 2 7 6 2" xfId="27852" xr:uid="{00000000-0005-0000-0000-0000B36C0000}"/>
    <cellStyle name="Normal 3 3 2 7 6 2 2" xfId="27853" xr:uid="{00000000-0005-0000-0000-0000B46C0000}"/>
    <cellStyle name="Normal 3 3 2 7 6 3" xfId="27854" xr:uid="{00000000-0005-0000-0000-0000B56C0000}"/>
    <cellStyle name="Normal 3 3 2 7 7" xfId="27855" xr:uid="{00000000-0005-0000-0000-0000B66C0000}"/>
    <cellStyle name="Normal 3 3 2 7 7 2" xfId="27856" xr:uid="{00000000-0005-0000-0000-0000B76C0000}"/>
    <cellStyle name="Normal 3 3 2 7 8" xfId="27857" xr:uid="{00000000-0005-0000-0000-0000B86C0000}"/>
    <cellStyle name="Normal 3 3 2 7 8 2" xfId="27858" xr:uid="{00000000-0005-0000-0000-0000B96C0000}"/>
    <cellStyle name="Normal 3 3 2 7 9" xfId="27859" xr:uid="{00000000-0005-0000-0000-0000BA6C0000}"/>
    <cellStyle name="Normal 3 3 2 8" xfId="27860" xr:uid="{00000000-0005-0000-0000-0000BB6C0000}"/>
    <cellStyle name="Normal 3 3 2 8 2" xfId="27861" xr:uid="{00000000-0005-0000-0000-0000BC6C0000}"/>
    <cellStyle name="Normal 3 3 2 8 2 2" xfId="27862" xr:uid="{00000000-0005-0000-0000-0000BD6C0000}"/>
    <cellStyle name="Normal 3 3 2 8 2 2 2" xfId="27863" xr:uid="{00000000-0005-0000-0000-0000BE6C0000}"/>
    <cellStyle name="Normal 3 3 2 8 2 2 2 2" xfId="27864" xr:uid="{00000000-0005-0000-0000-0000BF6C0000}"/>
    <cellStyle name="Normal 3 3 2 8 2 2 2 2 2" xfId="27865" xr:uid="{00000000-0005-0000-0000-0000C06C0000}"/>
    <cellStyle name="Normal 3 3 2 8 2 2 2 3" xfId="27866" xr:uid="{00000000-0005-0000-0000-0000C16C0000}"/>
    <cellStyle name="Normal 3 3 2 8 2 2 3" xfId="27867" xr:uid="{00000000-0005-0000-0000-0000C26C0000}"/>
    <cellStyle name="Normal 3 3 2 8 2 2 3 2" xfId="27868" xr:uid="{00000000-0005-0000-0000-0000C36C0000}"/>
    <cellStyle name="Normal 3 3 2 8 2 2 4" xfId="27869" xr:uid="{00000000-0005-0000-0000-0000C46C0000}"/>
    <cellStyle name="Normal 3 3 2 8 2 3" xfId="27870" xr:uid="{00000000-0005-0000-0000-0000C56C0000}"/>
    <cellStyle name="Normal 3 3 2 8 2 3 2" xfId="27871" xr:uid="{00000000-0005-0000-0000-0000C66C0000}"/>
    <cellStyle name="Normal 3 3 2 8 2 3 2 2" xfId="27872" xr:uid="{00000000-0005-0000-0000-0000C76C0000}"/>
    <cellStyle name="Normal 3 3 2 8 2 3 3" xfId="27873" xr:uid="{00000000-0005-0000-0000-0000C86C0000}"/>
    <cellStyle name="Normal 3 3 2 8 2 4" xfId="27874" xr:uid="{00000000-0005-0000-0000-0000C96C0000}"/>
    <cellStyle name="Normal 3 3 2 8 2 4 2" xfId="27875" xr:uid="{00000000-0005-0000-0000-0000CA6C0000}"/>
    <cellStyle name="Normal 3 3 2 8 2 5" xfId="27876" xr:uid="{00000000-0005-0000-0000-0000CB6C0000}"/>
    <cellStyle name="Normal 3 3 2 8 3" xfId="27877" xr:uid="{00000000-0005-0000-0000-0000CC6C0000}"/>
    <cellStyle name="Normal 3 3 2 8 3 2" xfId="27878" xr:uid="{00000000-0005-0000-0000-0000CD6C0000}"/>
    <cellStyle name="Normal 3 3 2 8 3 2 2" xfId="27879" xr:uid="{00000000-0005-0000-0000-0000CE6C0000}"/>
    <cellStyle name="Normal 3 3 2 8 3 2 2 2" xfId="27880" xr:uid="{00000000-0005-0000-0000-0000CF6C0000}"/>
    <cellStyle name="Normal 3 3 2 8 3 2 3" xfId="27881" xr:uid="{00000000-0005-0000-0000-0000D06C0000}"/>
    <cellStyle name="Normal 3 3 2 8 3 3" xfId="27882" xr:uid="{00000000-0005-0000-0000-0000D16C0000}"/>
    <cellStyle name="Normal 3 3 2 8 3 3 2" xfId="27883" xr:uid="{00000000-0005-0000-0000-0000D26C0000}"/>
    <cellStyle name="Normal 3 3 2 8 3 4" xfId="27884" xr:uid="{00000000-0005-0000-0000-0000D36C0000}"/>
    <cellStyle name="Normal 3 3 2 8 4" xfId="27885" xr:uid="{00000000-0005-0000-0000-0000D46C0000}"/>
    <cellStyle name="Normal 3 3 2 8 4 2" xfId="27886" xr:uid="{00000000-0005-0000-0000-0000D56C0000}"/>
    <cellStyle name="Normal 3 3 2 8 4 2 2" xfId="27887" xr:uid="{00000000-0005-0000-0000-0000D66C0000}"/>
    <cellStyle name="Normal 3 3 2 8 4 2 2 2" xfId="27888" xr:uid="{00000000-0005-0000-0000-0000D76C0000}"/>
    <cellStyle name="Normal 3 3 2 8 4 2 3" xfId="27889" xr:uid="{00000000-0005-0000-0000-0000D86C0000}"/>
    <cellStyle name="Normal 3 3 2 8 4 3" xfId="27890" xr:uid="{00000000-0005-0000-0000-0000D96C0000}"/>
    <cellStyle name="Normal 3 3 2 8 4 3 2" xfId="27891" xr:uid="{00000000-0005-0000-0000-0000DA6C0000}"/>
    <cellStyle name="Normal 3 3 2 8 4 4" xfId="27892" xr:uid="{00000000-0005-0000-0000-0000DB6C0000}"/>
    <cellStyle name="Normal 3 3 2 8 5" xfId="27893" xr:uid="{00000000-0005-0000-0000-0000DC6C0000}"/>
    <cellStyle name="Normal 3 3 2 8 5 2" xfId="27894" xr:uid="{00000000-0005-0000-0000-0000DD6C0000}"/>
    <cellStyle name="Normal 3 3 2 8 5 2 2" xfId="27895" xr:uid="{00000000-0005-0000-0000-0000DE6C0000}"/>
    <cellStyle name="Normal 3 3 2 8 5 3" xfId="27896" xr:uid="{00000000-0005-0000-0000-0000DF6C0000}"/>
    <cellStyle name="Normal 3 3 2 8 6" xfId="27897" xr:uid="{00000000-0005-0000-0000-0000E06C0000}"/>
    <cellStyle name="Normal 3 3 2 8 6 2" xfId="27898" xr:uid="{00000000-0005-0000-0000-0000E16C0000}"/>
    <cellStyle name="Normal 3 3 2 8 7" xfId="27899" xr:uid="{00000000-0005-0000-0000-0000E26C0000}"/>
    <cellStyle name="Normal 3 3 2 8 7 2" xfId="27900" xr:uid="{00000000-0005-0000-0000-0000E36C0000}"/>
    <cellStyle name="Normal 3 3 2 8 8" xfId="27901" xr:uid="{00000000-0005-0000-0000-0000E46C0000}"/>
    <cellStyle name="Normal 3 3 2 9" xfId="27902" xr:uid="{00000000-0005-0000-0000-0000E56C0000}"/>
    <cellStyle name="Normal 3 3 2 9 2" xfId="27903" xr:uid="{00000000-0005-0000-0000-0000E66C0000}"/>
    <cellStyle name="Normal 3 3 2 9 2 2" xfId="27904" xr:uid="{00000000-0005-0000-0000-0000E76C0000}"/>
    <cellStyle name="Normal 3 3 2 9 2 2 2" xfId="27905" xr:uid="{00000000-0005-0000-0000-0000E86C0000}"/>
    <cellStyle name="Normal 3 3 2 9 2 2 2 2" xfId="27906" xr:uid="{00000000-0005-0000-0000-0000E96C0000}"/>
    <cellStyle name="Normal 3 3 2 9 2 2 2 2 2" xfId="27907" xr:uid="{00000000-0005-0000-0000-0000EA6C0000}"/>
    <cellStyle name="Normal 3 3 2 9 2 2 2 3" xfId="27908" xr:uid="{00000000-0005-0000-0000-0000EB6C0000}"/>
    <cellStyle name="Normal 3 3 2 9 2 2 3" xfId="27909" xr:uid="{00000000-0005-0000-0000-0000EC6C0000}"/>
    <cellStyle name="Normal 3 3 2 9 2 2 3 2" xfId="27910" xr:uid="{00000000-0005-0000-0000-0000ED6C0000}"/>
    <cellStyle name="Normal 3 3 2 9 2 2 4" xfId="27911" xr:uid="{00000000-0005-0000-0000-0000EE6C0000}"/>
    <cellStyle name="Normal 3 3 2 9 2 3" xfId="27912" xr:uid="{00000000-0005-0000-0000-0000EF6C0000}"/>
    <cellStyle name="Normal 3 3 2 9 2 3 2" xfId="27913" xr:uid="{00000000-0005-0000-0000-0000F06C0000}"/>
    <cellStyle name="Normal 3 3 2 9 2 3 2 2" xfId="27914" xr:uid="{00000000-0005-0000-0000-0000F16C0000}"/>
    <cellStyle name="Normal 3 3 2 9 2 3 3" xfId="27915" xr:uid="{00000000-0005-0000-0000-0000F26C0000}"/>
    <cellStyle name="Normal 3 3 2 9 2 4" xfId="27916" xr:uid="{00000000-0005-0000-0000-0000F36C0000}"/>
    <cellStyle name="Normal 3 3 2 9 2 4 2" xfId="27917" xr:uid="{00000000-0005-0000-0000-0000F46C0000}"/>
    <cellStyle name="Normal 3 3 2 9 2 5" xfId="27918" xr:uid="{00000000-0005-0000-0000-0000F56C0000}"/>
    <cellStyle name="Normal 3 3 2 9 3" xfId="27919" xr:uid="{00000000-0005-0000-0000-0000F66C0000}"/>
    <cellStyle name="Normal 3 3 2 9 3 2" xfId="27920" xr:uid="{00000000-0005-0000-0000-0000F76C0000}"/>
    <cellStyle name="Normal 3 3 2 9 3 2 2" xfId="27921" xr:uid="{00000000-0005-0000-0000-0000F86C0000}"/>
    <cellStyle name="Normal 3 3 2 9 3 2 2 2" xfId="27922" xr:uid="{00000000-0005-0000-0000-0000F96C0000}"/>
    <cellStyle name="Normal 3 3 2 9 3 2 3" xfId="27923" xr:uid="{00000000-0005-0000-0000-0000FA6C0000}"/>
    <cellStyle name="Normal 3 3 2 9 3 3" xfId="27924" xr:uid="{00000000-0005-0000-0000-0000FB6C0000}"/>
    <cellStyle name="Normal 3 3 2 9 3 3 2" xfId="27925" xr:uid="{00000000-0005-0000-0000-0000FC6C0000}"/>
    <cellStyle name="Normal 3 3 2 9 3 4" xfId="27926" xr:uid="{00000000-0005-0000-0000-0000FD6C0000}"/>
    <cellStyle name="Normal 3 3 2 9 4" xfId="27927" xr:uid="{00000000-0005-0000-0000-0000FE6C0000}"/>
    <cellStyle name="Normal 3 3 2 9 4 2" xfId="27928" xr:uid="{00000000-0005-0000-0000-0000FF6C0000}"/>
    <cellStyle name="Normal 3 3 2 9 4 2 2" xfId="27929" xr:uid="{00000000-0005-0000-0000-0000006D0000}"/>
    <cellStyle name="Normal 3 3 2 9 4 2 2 2" xfId="27930" xr:uid="{00000000-0005-0000-0000-0000016D0000}"/>
    <cellStyle name="Normal 3 3 2 9 4 2 3" xfId="27931" xr:uid="{00000000-0005-0000-0000-0000026D0000}"/>
    <cellStyle name="Normal 3 3 2 9 4 3" xfId="27932" xr:uid="{00000000-0005-0000-0000-0000036D0000}"/>
    <cellStyle name="Normal 3 3 2 9 4 3 2" xfId="27933" xr:uid="{00000000-0005-0000-0000-0000046D0000}"/>
    <cellStyle name="Normal 3 3 2 9 4 4" xfId="27934" xr:uid="{00000000-0005-0000-0000-0000056D0000}"/>
    <cellStyle name="Normal 3 3 2 9 5" xfId="27935" xr:uid="{00000000-0005-0000-0000-0000066D0000}"/>
    <cellStyle name="Normal 3 3 2 9 5 2" xfId="27936" xr:uid="{00000000-0005-0000-0000-0000076D0000}"/>
    <cellStyle name="Normal 3 3 2 9 5 2 2" xfId="27937" xr:uid="{00000000-0005-0000-0000-0000086D0000}"/>
    <cellStyle name="Normal 3 3 2 9 5 3" xfId="27938" xr:uid="{00000000-0005-0000-0000-0000096D0000}"/>
    <cellStyle name="Normal 3 3 2 9 6" xfId="27939" xr:uid="{00000000-0005-0000-0000-00000A6D0000}"/>
    <cellStyle name="Normal 3 3 2 9 6 2" xfId="27940" xr:uid="{00000000-0005-0000-0000-00000B6D0000}"/>
    <cellStyle name="Normal 3 3 2 9 7" xfId="27941" xr:uid="{00000000-0005-0000-0000-00000C6D0000}"/>
    <cellStyle name="Normal 3 3 2 9 7 2" xfId="27942" xr:uid="{00000000-0005-0000-0000-00000D6D0000}"/>
    <cellStyle name="Normal 3 3 2 9 8" xfId="27943" xr:uid="{00000000-0005-0000-0000-00000E6D0000}"/>
    <cellStyle name="Normal 3 3 2_Sheet1" xfId="27944" xr:uid="{00000000-0005-0000-0000-00000F6D0000}"/>
    <cellStyle name="Normal 3 3 20" xfId="27945" xr:uid="{00000000-0005-0000-0000-0000106D0000}"/>
    <cellStyle name="Normal 3 3 20 2" xfId="27946" xr:uid="{00000000-0005-0000-0000-0000116D0000}"/>
    <cellStyle name="Normal 3 3 20 3" xfId="27947" xr:uid="{00000000-0005-0000-0000-0000126D0000}"/>
    <cellStyle name="Normal 3 3 21" xfId="27948" xr:uid="{00000000-0005-0000-0000-0000136D0000}"/>
    <cellStyle name="Normal 3 3 3" xfId="27949" xr:uid="{00000000-0005-0000-0000-0000146D0000}"/>
    <cellStyle name="Normal 3 3 3 10" xfId="27950" xr:uid="{00000000-0005-0000-0000-0000156D0000}"/>
    <cellStyle name="Normal 3 3 3 10 2" xfId="27951" xr:uid="{00000000-0005-0000-0000-0000166D0000}"/>
    <cellStyle name="Normal 3 3 3 10 2 2" xfId="27952" xr:uid="{00000000-0005-0000-0000-0000176D0000}"/>
    <cellStyle name="Normal 3 3 3 10 2 2 2" xfId="27953" xr:uid="{00000000-0005-0000-0000-0000186D0000}"/>
    <cellStyle name="Normal 3 3 3 10 2 2 2 2" xfId="27954" xr:uid="{00000000-0005-0000-0000-0000196D0000}"/>
    <cellStyle name="Normal 3 3 3 10 2 2 2 2 2" xfId="27955" xr:uid="{00000000-0005-0000-0000-00001A6D0000}"/>
    <cellStyle name="Normal 3 3 3 10 2 2 2 3" xfId="27956" xr:uid="{00000000-0005-0000-0000-00001B6D0000}"/>
    <cellStyle name="Normal 3 3 3 10 2 2 3" xfId="27957" xr:uid="{00000000-0005-0000-0000-00001C6D0000}"/>
    <cellStyle name="Normal 3 3 3 10 2 2 3 2" xfId="27958" xr:uid="{00000000-0005-0000-0000-00001D6D0000}"/>
    <cellStyle name="Normal 3 3 3 10 2 2 4" xfId="27959" xr:uid="{00000000-0005-0000-0000-00001E6D0000}"/>
    <cellStyle name="Normal 3 3 3 10 2 3" xfId="27960" xr:uid="{00000000-0005-0000-0000-00001F6D0000}"/>
    <cellStyle name="Normal 3 3 3 10 2 3 2" xfId="27961" xr:uid="{00000000-0005-0000-0000-0000206D0000}"/>
    <cellStyle name="Normal 3 3 3 10 2 3 2 2" xfId="27962" xr:uid="{00000000-0005-0000-0000-0000216D0000}"/>
    <cellStyle name="Normal 3 3 3 10 2 3 3" xfId="27963" xr:uid="{00000000-0005-0000-0000-0000226D0000}"/>
    <cellStyle name="Normal 3 3 3 10 2 4" xfId="27964" xr:uid="{00000000-0005-0000-0000-0000236D0000}"/>
    <cellStyle name="Normal 3 3 3 10 2 4 2" xfId="27965" xr:uid="{00000000-0005-0000-0000-0000246D0000}"/>
    <cellStyle name="Normal 3 3 3 10 2 5" xfId="27966" xr:uid="{00000000-0005-0000-0000-0000256D0000}"/>
    <cellStyle name="Normal 3 3 3 10 3" xfId="27967" xr:uid="{00000000-0005-0000-0000-0000266D0000}"/>
    <cellStyle name="Normal 3 3 3 10 3 2" xfId="27968" xr:uid="{00000000-0005-0000-0000-0000276D0000}"/>
    <cellStyle name="Normal 3 3 3 10 3 2 2" xfId="27969" xr:uid="{00000000-0005-0000-0000-0000286D0000}"/>
    <cellStyle name="Normal 3 3 3 10 3 2 2 2" xfId="27970" xr:uid="{00000000-0005-0000-0000-0000296D0000}"/>
    <cellStyle name="Normal 3 3 3 10 3 2 3" xfId="27971" xr:uid="{00000000-0005-0000-0000-00002A6D0000}"/>
    <cellStyle name="Normal 3 3 3 10 3 3" xfId="27972" xr:uid="{00000000-0005-0000-0000-00002B6D0000}"/>
    <cellStyle name="Normal 3 3 3 10 3 3 2" xfId="27973" xr:uid="{00000000-0005-0000-0000-00002C6D0000}"/>
    <cellStyle name="Normal 3 3 3 10 3 4" xfId="27974" xr:uid="{00000000-0005-0000-0000-00002D6D0000}"/>
    <cellStyle name="Normal 3 3 3 10 4" xfId="27975" xr:uid="{00000000-0005-0000-0000-00002E6D0000}"/>
    <cellStyle name="Normal 3 3 3 10 4 2" xfId="27976" xr:uid="{00000000-0005-0000-0000-00002F6D0000}"/>
    <cellStyle name="Normal 3 3 3 10 4 2 2" xfId="27977" xr:uid="{00000000-0005-0000-0000-0000306D0000}"/>
    <cellStyle name="Normal 3 3 3 10 4 3" xfId="27978" xr:uid="{00000000-0005-0000-0000-0000316D0000}"/>
    <cellStyle name="Normal 3 3 3 10 5" xfId="27979" xr:uid="{00000000-0005-0000-0000-0000326D0000}"/>
    <cellStyle name="Normal 3 3 3 10 5 2" xfId="27980" xr:uid="{00000000-0005-0000-0000-0000336D0000}"/>
    <cellStyle name="Normal 3 3 3 10 6" xfId="27981" xr:uid="{00000000-0005-0000-0000-0000346D0000}"/>
    <cellStyle name="Normal 3 3 3 11" xfId="27982" xr:uid="{00000000-0005-0000-0000-0000356D0000}"/>
    <cellStyle name="Normal 3 3 3 11 2" xfId="27983" xr:uid="{00000000-0005-0000-0000-0000366D0000}"/>
    <cellStyle name="Normal 3 3 3 11 2 2" xfId="27984" xr:uid="{00000000-0005-0000-0000-0000376D0000}"/>
    <cellStyle name="Normal 3 3 3 11 2 2 2" xfId="27985" xr:uid="{00000000-0005-0000-0000-0000386D0000}"/>
    <cellStyle name="Normal 3 3 3 11 2 2 2 2" xfId="27986" xr:uid="{00000000-0005-0000-0000-0000396D0000}"/>
    <cellStyle name="Normal 3 3 3 11 2 2 3" xfId="27987" xr:uid="{00000000-0005-0000-0000-00003A6D0000}"/>
    <cellStyle name="Normal 3 3 3 11 2 3" xfId="27988" xr:uid="{00000000-0005-0000-0000-00003B6D0000}"/>
    <cellStyle name="Normal 3 3 3 11 2 3 2" xfId="27989" xr:uid="{00000000-0005-0000-0000-00003C6D0000}"/>
    <cellStyle name="Normal 3 3 3 11 2 4" xfId="27990" xr:uid="{00000000-0005-0000-0000-00003D6D0000}"/>
    <cellStyle name="Normal 3 3 3 11 3" xfId="27991" xr:uid="{00000000-0005-0000-0000-00003E6D0000}"/>
    <cellStyle name="Normal 3 3 3 11 3 2" xfId="27992" xr:uid="{00000000-0005-0000-0000-00003F6D0000}"/>
    <cellStyle name="Normal 3 3 3 11 3 2 2" xfId="27993" xr:uid="{00000000-0005-0000-0000-0000406D0000}"/>
    <cellStyle name="Normal 3 3 3 11 3 3" xfId="27994" xr:uid="{00000000-0005-0000-0000-0000416D0000}"/>
    <cellStyle name="Normal 3 3 3 11 4" xfId="27995" xr:uid="{00000000-0005-0000-0000-0000426D0000}"/>
    <cellStyle name="Normal 3 3 3 11 4 2" xfId="27996" xr:uid="{00000000-0005-0000-0000-0000436D0000}"/>
    <cellStyle name="Normal 3 3 3 11 5" xfId="27997" xr:uid="{00000000-0005-0000-0000-0000446D0000}"/>
    <cellStyle name="Normal 3 3 3 12" xfId="27998" xr:uid="{00000000-0005-0000-0000-0000456D0000}"/>
    <cellStyle name="Normal 3 3 3 12 2" xfId="27999" xr:uid="{00000000-0005-0000-0000-0000466D0000}"/>
    <cellStyle name="Normal 3 3 3 12 2 2" xfId="28000" xr:uid="{00000000-0005-0000-0000-0000476D0000}"/>
    <cellStyle name="Normal 3 3 3 12 2 2 2" xfId="28001" xr:uid="{00000000-0005-0000-0000-0000486D0000}"/>
    <cellStyle name="Normal 3 3 3 12 2 3" xfId="28002" xr:uid="{00000000-0005-0000-0000-0000496D0000}"/>
    <cellStyle name="Normal 3 3 3 12 3" xfId="28003" xr:uid="{00000000-0005-0000-0000-00004A6D0000}"/>
    <cellStyle name="Normal 3 3 3 12 3 2" xfId="28004" xr:uid="{00000000-0005-0000-0000-00004B6D0000}"/>
    <cellStyle name="Normal 3 3 3 12 4" xfId="28005" xr:uid="{00000000-0005-0000-0000-00004C6D0000}"/>
    <cellStyle name="Normal 3 3 3 13" xfId="28006" xr:uid="{00000000-0005-0000-0000-00004D6D0000}"/>
    <cellStyle name="Normal 3 3 3 13 2" xfId="28007" xr:uid="{00000000-0005-0000-0000-00004E6D0000}"/>
    <cellStyle name="Normal 3 3 3 13 2 2" xfId="28008" xr:uid="{00000000-0005-0000-0000-00004F6D0000}"/>
    <cellStyle name="Normal 3 3 3 13 2 2 2" xfId="28009" xr:uid="{00000000-0005-0000-0000-0000506D0000}"/>
    <cellStyle name="Normal 3 3 3 13 2 3" xfId="28010" xr:uid="{00000000-0005-0000-0000-0000516D0000}"/>
    <cellStyle name="Normal 3 3 3 13 3" xfId="28011" xr:uid="{00000000-0005-0000-0000-0000526D0000}"/>
    <cellStyle name="Normal 3 3 3 13 3 2" xfId="28012" xr:uid="{00000000-0005-0000-0000-0000536D0000}"/>
    <cellStyle name="Normal 3 3 3 13 4" xfId="28013" xr:uid="{00000000-0005-0000-0000-0000546D0000}"/>
    <cellStyle name="Normal 3 3 3 14" xfId="28014" xr:uid="{00000000-0005-0000-0000-0000556D0000}"/>
    <cellStyle name="Normal 3 3 3 14 2" xfId="28015" xr:uid="{00000000-0005-0000-0000-0000566D0000}"/>
    <cellStyle name="Normal 3 3 3 14 2 2" xfId="28016" xr:uid="{00000000-0005-0000-0000-0000576D0000}"/>
    <cellStyle name="Normal 3 3 3 14 2 2 2" xfId="28017" xr:uid="{00000000-0005-0000-0000-0000586D0000}"/>
    <cellStyle name="Normal 3 3 3 14 2 3" xfId="28018" xr:uid="{00000000-0005-0000-0000-0000596D0000}"/>
    <cellStyle name="Normal 3 3 3 14 3" xfId="28019" xr:uid="{00000000-0005-0000-0000-00005A6D0000}"/>
    <cellStyle name="Normal 3 3 3 14 3 2" xfId="28020" xr:uid="{00000000-0005-0000-0000-00005B6D0000}"/>
    <cellStyle name="Normal 3 3 3 14 4" xfId="28021" xr:uid="{00000000-0005-0000-0000-00005C6D0000}"/>
    <cellStyle name="Normal 3 3 3 15" xfId="28022" xr:uid="{00000000-0005-0000-0000-00005D6D0000}"/>
    <cellStyle name="Normal 3 3 3 15 2" xfId="28023" xr:uid="{00000000-0005-0000-0000-00005E6D0000}"/>
    <cellStyle name="Normal 3 3 3 15 2 2" xfId="28024" xr:uid="{00000000-0005-0000-0000-00005F6D0000}"/>
    <cellStyle name="Normal 3 3 3 15 3" xfId="28025" xr:uid="{00000000-0005-0000-0000-0000606D0000}"/>
    <cellStyle name="Normal 3 3 3 16" xfId="28026" xr:uid="{00000000-0005-0000-0000-0000616D0000}"/>
    <cellStyle name="Normal 3 3 3 16 2" xfId="28027" xr:uid="{00000000-0005-0000-0000-0000626D0000}"/>
    <cellStyle name="Normal 3 3 3 17" xfId="28028" xr:uid="{00000000-0005-0000-0000-0000636D0000}"/>
    <cellStyle name="Normal 3 3 3 17 2" xfId="28029" xr:uid="{00000000-0005-0000-0000-0000646D0000}"/>
    <cellStyle name="Normal 3 3 3 18" xfId="28030" xr:uid="{00000000-0005-0000-0000-0000656D0000}"/>
    <cellStyle name="Normal 3 3 3 19" xfId="28031" xr:uid="{00000000-0005-0000-0000-0000666D0000}"/>
    <cellStyle name="Normal 3 3 3 2" xfId="28032" xr:uid="{00000000-0005-0000-0000-0000676D0000}"/>
    <cellStyle name="Normal 3 3 3 2 10" xfId="28033" xr:uid="{00000000-0005-0000-0000-0000686D0000}"/>
    <cellStyle name="Normal 3 3 3 2 10 2" xfId="28034" xr:uid="{00000000-0005-0000-0000-0000696D0000}"/>
    <cellStyle name="Normal 3 3 3 2 10 2 2" xfId="28035" xr:uid="{00000000-0005-0000-0000-00006A6D0000}"/>
    <cellStyle name="Normal 3 3 3 2 10 2 2 2" xfId="28036" xr:uid="{00000000-0005-0000-0000-00006B6D0000}"/>
    <cellStyle name="Normal 3 3 3 2 10 2 3" xfId="28037" xr:uid="{00000000-0005-0000-0000-00006C6D0000}"/>
    <cellStyle name="Normal 3 3 3 2 10 3" xfId="28038" xr:uid="{00000000-0005-0000-0000-00006D6D0000}"/>
    <cellStyle name="Normal 3 3 3 2 10 3 2" xfId="28039" xr:uid="{00000000-0005-0000-0000-00006E6D0000}"/>
    <cellStyle name="Normal 3 3 3 2 10 4" xfId="28040" xr:uid="{00000000-0005-0000-0000-00006F6D0000}"/>
    <cellStyle name="Normal 3 3 3 2 11" xfId="28041" xr:uid="{00000000-0005-0000-0000-0000706D0000}"/>
    <cellStyle name="Normal 3 3 3 2 11 2" xfId="28042" xr:uid="{00000000-0005-0000-0000-0000716D0000}"/>
    <cellStyle name="Normal 3 3 3 2 11 2 2" xfId="28043" xr:uid="{00000000-0005-0000-0000-0000726D0000}"/>
    <cellStyle name="Normal 3 3 3 2 11 2 2 2" xfId="28044" xr:uid="{00000000-0005-0000-0000-0000736D0000}"/>
    <cellStyle name="Normal 3 3 3 2 11 2 3" xfId="28045" xr:uid="{00000000-0005-0000-0000-0000746D0000}"/>
    <cellStyle name="Normal 3 3 3 2 11 3" xfId="28046" xr:uid="{00000000-0005-0000-0000-0000756D0000}"/>
    <cellStyle name="Normal 3 3 3 2 11 3 2" xfId="28047" xr:uid="{00000000-0005-0000-0000-0000766D0000}"/>
    <cellStyle name="Normal 3 3 3 2 11 4" xfId="28048" xr:uid="{00000000-0005-0000-0000-0000776D0000}"/>
    <cellStyle name="Normal 3 3 3 2 12" xfId="28049" xr:uid="{00000000-0005-0000-0000-0000786D0000}"/>
    <cellStyle name="Normal 3 3 3 2 12 2" xfId="28050" xr:uid="{00000000-0005-0000-0000-0000796D0000}"/>
    <cellStyle name="Normal 3 3 3 2 12 2 2" xfId="28051" xr:uid="{00000000-0005-0000-0000-00007A6D0000}"/>
    <cellStyle name="Normal 3 3 3 2 12 2 2 2" xfId="28052" xr:uid="{00000000-0005-0000-0000-00007B6D0000}"/>
    <cellStyle name="Normal 3 3 3 2 12 2 3" xfId="28053" xr:uid="{00000000-0005-0000-0000-00007C6D0000}"/>
    <cellStyle name="Normal 3 3 3 2 12 3" xfId="28054" xr:uid="{00000000-0005-0000-0000-00007D6D0000}"/>
    <cellStyle name="Normal 3 3 3 2 12 3 2" xfId="28055" xr:uid="{00000000-0005-0000-0000-00007E6D0000}"/>
    <cellStyle name="Normal 3 3 3 2 12 4" xfId="28056" xr:uid="{00000000-0005-0000-0000-00007F6D0000}"/>
    <cellStyle name="Normal 3 3 3 2 13" xfId="28057" xr:uid="{00000000-0005-0000-0000-0000806D0000}"/>
    <cellStyle name="Normal 3 3 3 2 13 2" xfId="28058" xr:uid="{00000000-0005-0000-0000-0000816D0000}"/>
    <cellStyle name="Normal 3 3 3 2 13 2 2" xfId="28059" xr:uid="{00000000-0005-0000-0000-0000826D0000}"/>
    <cellStyle name="Normal 3 3 3 2 13 3" xfId="28060" xr:uid="{00000000-0005-0000-0000-0000836D0000}"/>
    <cellStyle name="Normal 3 3 3 2 14" xfId="28061" xr:uid="{00000000-0005-0000-0000-0000846D0000}"/>
    <cellStyle name="Normal 3 3 3 2 14 2" xfId="28062" xr:uid="{00000000-0005-0000-0000-0000856D0000}"/>
    <cellStyle name="Normal 3 3 3 2 15" xfId="28063" xr:uid="{00000000-0005-0000-0000-0000866D0000}"/>
    <cellStyle name="Normal 3 3 3 2 15 2" xfId="28064" xr:uid="{00000000-0005-0000-0000-0000876D0000}"/>
    <cellStyle name="Normal 3 3 3 2 16" xfId="28065" xr:uid="{00000000-0005-0000-0000-0000886D0000}"/>
    <cellStyle name="Normal 3 3 3 2 17" xfId="28066" xr:uid="{00000000-0005-0000-0000-0000896D0000}"/>
    <cellStyle name="Normal 3 3 3 2 2" xfId="28067" xr:uid="{00000000-0005-0000-0000-00008A6D0000}"/>
    <cellStyle name="Normal 3 3 3 2 2 10" xfId="28068" xr:uid="{00000000-0005-0000-0000-00008B6D0000}"/>
    <cellStyle name="Normal 3 3 3 2 2 11" xfId="28069" xr:uid="{00000000-0005-0000-0000-00008C6D0000}"/>
    <cellStyle name="Normal 3 3 3 2 2 2" xfId="28070" xr:uid="{00000000-0005-0000-0000-00008D6D0000}"/>
    <cellStyle name="Normal 3 3 3 2 2 2 10" xfId="28071" xr:uid="{00000000-0005-0000-0000-00008E6D0000}"/>
    <cellStyle name="Normal 3 3 3 2 2 2 2" xfId="28072" xr:uid="{00000000-0005-0000-0000-00008F6D0000}"/>
    <cellStyle name="Normal 3 3 3 2 2 2 2 2" xfId="28073" xr:uid="{00000000-0005-0000-0000-0000906D0000}"/>
    <cellStyle name="Normal 3 3 3 2 2 2 2 2 2" xfId="28074" xr:uid="{00000000-0005-0000-0000-0000916D0000}"/>
    <cellStyle name="Normal 3 3 3 2 2 2 2 2 2 2" xfId="28075" xr:uid="{00000000-0005-0000-0000-0000926D0000}"/>
    <cellStyle name="Normal 3 3 3 2 2 2 2 2 2 2 2" xfId="28076" xr:uid="{00000000-0005-0000-0000-0000936D0000}"/>
    <cellStyle name="Normal 3 3 3 2 2 2 2 2 2 2 2 2" xfId="28077" xr:uid="{00000000-0005-0000-0000-0000946D0000}"/>
    <cellStyle name="Normal 3 3 3 2 2 2 2 2 2 2 3" xfId="28078" xr:uid="{00000000-0005-0000-0000-0000956D0000}"/>
    <cellStyle name="Normal 3 3 3 2 2 2 2 2 2 3" xfId="28079" xr:uid="{00000000-0005-0000-0000-0000966D0000}"/>
    <cellStyle name="Normal 3 3 3 2 2 2 2 2 2 3 2" xfId="28080" xr:uid="{00000000-0005-0000-0000-0000976D0000}"/>
    <cellStyle name="Normal 3 3 3 2 2 2 2 2 2 4" xfId="28081" xr:uid="{00000000-0005-0000-0000-0000986D0000}"/>
    <cellStyle name="Normal 3 3 3 2 2 2 2 2 3" xfId="28082" xr:uid="{00000000-0005-0000-0000-0000996D0000}"/>
    <cellStyle name="Normal 3 3 3 2 2 2 2 2 3 2" xfId="28083" xr:uid="{00000000-0005-0000-0000-00009A6D0000}"/>
    <cellStyle name="Normal 3 3 3 2 2 2 2 2 3 2 2" xfId="28084" xr:uid="{00000000-0005-0000-0000-00009B6D0000}"/>
    <cellStyle name="Normal 3 3 3 2 2 2 2 2 3 3" xfId="28085" xr:uid="{00000000-0005-0000-0000-00009C6D0000}"/>
    <cellStyle name="Normal 3 3 3 2 2 2 2 2 4" xfId="28086" xr:uid="{00000000-0005-0000-0000-00009D6D0000}"/>
    <cellStyle name="Normal 3 3 3 2 2 2 2 2 4 2" xfId="28087" xr:uid="{00000000-0005-0000-0000-00009E6D0000}"/>
    <cellStyle name="Normal 3 3 3 2 2 2 2 2 5" xfId="28088" xr:uid="{00000000-0005-0000-0000-00009F6D0000}"/>
    <cellStyle name="Normal 3 3 3 2 2 2 2 3" xfId="28089" xr:uid="{00000000-0005-0000-0000-0000A06D0000}"/>
    <cellStyle name="Normal 3 3 3 2 2 2 2 3 2" xfId="28090" xr:uid="{00000000-0005-0000-0000-0000A16D0000}"/>
    <cellStyle name="Normal 3 3 3 2 2 2 2 3 2 2" xfId="28091" xr:uid="{00000000-0005-0000-0000-0000A26D0000}"/>
    <cellStyle name="Normal 3 3 3 2 2 2 2 3 2 2 2" xfId="28092" xr:uid="{00000000-0005-0000-0000-0000A36D0000}"/>
    <cellStyle name="Normal 3 3 3 2 2 2 2 3 2 3" xfId="28093" xr:uid="{00000000-0005-0000-0000-0000A46D0000}"/>
    <cellStyle name="Normal 3 3 3 2 2 2 2 3 3" xfId="28094" xr:uid="{00000000-0005-0000-0000-0000A56D0000}"/>
    <cellStyle name="Normal 3 3 3 2 2 2 2 3 3 2" xfId="28095" xr:uid="{00000000-0005-0000-0000-0000A66D0000}"/>
    <cellStyle name="Normal 3 3 3 2 2 2 2 3 4" xfId="28096" xr:uid="{00000000-0005-0000-0000-0000A76D0000}"/>
    <cellStyle name="Normal 3 3 3 2 2 2 2 4" xfId="28097" xr:uid="{00000000-0005-0000-0000-0000A86D0000}"/>
    <cellStyle name="Normal 3 3 3 2 2 2 2 4 2" xfId="28098" xr:uid="{00000000-0005-0000-0000-0000A96D0000}"/>
    <cellStyle name="Normal 3 3 3 2 2 2 2 4 2 2" xfId="28099" xr:uid="{00000000-0005-0000-0000-0000AA6D0000}"/>
    <cellStyle name="Normal 3 3 3 2 2 2 2 4 2 2 2" xfId="28100" xr:uid="{00000000-0005-0000-0000-0000AB6D0000}"/>
    <cellStyle name="Normal 3 3 3 2 2 2 2 4 2 3" xfId="28101" xr:uid="{00000000-0005-0000-0000-0000AC6D0000}"/>
    <cellStyle name="Normal 3 3 3 2 2 2 2 4 3" xfId="28102" xr:uid="{00000000-0005-0000-0000-0000AD6D0000}"/>
    <cellStyle name="Normal 3 3 3 2 2 2 2 4 3 2" xfId="28103" xr:uid="{00000000-0005-0000-0000-0000AE6D0000}"/>
    <cellStyle name="Normal 3 3 3 2 2 2 2 4 4" xfId="28104" xr:uid="{00000000-0005-0000-0000-0000AF6D0000}"/>
    <cellStyle name="Normal 3 3 3 2 2 2 2 5" xfId="28105" xr:uid="{00000000-0005-0000-0000-0000B06D0000}"/>
    <cellStyle name="Normal 3 3 3 2 2 2 2 5 2" xfId="28106" xr:uid="{00000000-0005-0000-0000-0000B16D0000}"/>
    <cellStyle name="Normal 3 3 3 2 2 2 2 5 2 2" xfId="28107" xr:uid="{00000000-0005-0000-0000-0000B26D0000}"/>
    <cellStyle name="Normal 3 3 3 2 2 2 2 5 3" xfId="28108" xr:uid="{00000000-0005-0000-0000-0000B36D0000}"/>
    <cellStyle name="Normal 3 3 3 2 2 2 2 6" xfId="28109" xr:uid="{00000000-0005-0000-0000-0000B46D0000}"/>
    <cellStyle name="Normal 3 3 3 2 2 2 2 6 2" xfId="28110" xr:uid="{00000000-0005-0000-0000-0000B56D0000}"/>
    <cellStyle name="Normal 3 3 3 2 2 2 2 7" xfId="28111" xr:uid="{00000000-0005-0000-0000-0000B66D0000}"/>
    <cellStyle name="Normal 3 3 3 2 2 2 2 7 2" xfId="28112" xr:uid="{00000000-0005-0000-0000-0000B76D0000}"/>
    <cellStyle name="Normal 3 3 3 2 2 2 2 8" xfId="28113" xr:uid="{00000000-0005-0000-0000-0000B86D0000}"/>
    <cellStyle name="Normal 3 3 3 2 2 2 3" xfId="28114" xr:uid="{00000000-0005-0000-0000-0000B96D0000}"/>
    <cellStyle name="Normal 3 3 3 2 2 2 3 2" xfId="28115" xr:uid="{00000000-0005-0000-0000-0000BA6D0000}"/>
    <cellStyle name="Normal 3 3 3 2 2 2 3 2 2" xfId="28116" xr:uid="{00000000-0005-0000-0000-0000BB6D0000}"/>
    <cellStyle name="Normal 3 3 3 2 2 2 3 2 2 2" xfId="28117" xr:uid="{00000000-0005-0000-0000-0000BC6D0000}"/>
    <cellStyle name="Normal 3 3 3 2 2 2 3 2 2 2 2" xfId="28118" xr:uid="{00000000-0005-0000-0000-0000BD6D0000}"/>
    <cellStyle name="Normal 3 3 3 2 2 2 3 2 2 3" xfId="28119" xr:uid="{00000000-0005-0000-0000-0000BE6D0000}"/>
    <cellStyle name="Normal 3 3 3 2 2 2 3 2 3" xfId="28120" xr:uid="{00000000-0005-0000-0000-0000BF6D0000}"/>
    <cellStyle name="Normal 3 3 3 2 2 2 3 2 3 2" xfId="28121" xr:uid="{00000000-0005-0000-0000-0000C06D0000}"/>
    <cellStyle name="Normal 3 3 3 2 2 2 3 2 4" xfId="28122" xr:uid="{00000000-0005-0000-0000-0000C16D0000}"/>
    <cellStyle name="Normal 3 3 3 2 2 2 3 3" xfId="28123" xr:uid="{00000000-0005-0000-0000-0000C26D0000}"/>
    <cellStyle name="Normal 3 3 3 2 2 2 3 3 2" xfId="28124" xr:uid="{00000000-0005-0000-0000-0000C36D0000}"/>
    <cellStyle name="Normal 3 3 3 2 2 2 3 3 2 2" xfId="28125" xr:uid="{00000000-0005-0000-0000-0000C46D0000}"/>
    <cellStyle name="Normal 3 3 3 2 2 2 3 3 3" xfId="28126" xr:uid="{00000000-0005-0000-0000-0000C56D0000}"/>
    <cellStyle name="Normal 3 3 3 2 2 2 3 4" xfId="28127" xr:uid="{00000000-0005-0000-0000-0000C66D0000}"/>
    <cellStyle name="Normal 3 3 3 2 2 2 3 4 2" xfId="28128" xr:uid="{00000000-0005-0000-0000-0000C76D0000}"/>
    <cellStyle name="Normal 3 3 3 2 2 2 3 5" xfId="28129" xr:uid="{00000000-0005-0000-0000-0000C86D0000}"/>
    <cellStyle name="Normal 3 3 3 2 2 2 4" xfId="28130" xr:uid="{00000000-0005-0000-0000-0000C96D0000}"/>
    <cellStyle name="Normal 3 3 3 2 2 2 4 2" xfId="28131" xr:uid="{00000000-0005-0000-0000-0000CA6D0000}"/>
    <cellStyle name="Normal 3 3 3 2 2 2 4 2 2" xfId="28132" xr:uid="{00000000-0005-0000-0000-0000CB6D0000}"/>
    <cellStyle name="Normal 3 3 3 2 2 2 4 2 2 2" xfId="28133" xr:uid="{00000000-0005-0000-0000-0000CC6D0000}"/>
    <cellStyle name="Normal 3 3 3 2 2 2 4 2 3" xfId="28134" xr:uid="{00000000-0005-0000-0000-0000CD6D0000}"/>
    <cellStyle name="Normal 3 3 3 2 2 2 4 3" xfId="28135" xr:uid="{00000000-0005-0000-0000-0000CE6D0000}"/>
    <cellStyle name="Normal 3 3 3 2 2 2 4 3 2" xfId="28136" xr:uid="{00000000-0005-0000-0000-0000CF6D0000}"/>
    <cellStyle name="Normal 3 3 3 2 2 2 4 4" xfId="28137" xr:uid="{00000000-0005-0000-0000-0000D06D0000}"/>
    <cellStyle name="Normal 3 3 3 2 2 2 5" xfId="28138" xr:uid="{00000000-0005-0000-0000-0000D16D0000}"/>
    <cellStyle name="Normal 3 3 3 2 2 2 5 2" xfId="28139" xr:uid="{00000000-0005-0000-0000-0000D26D0000}"/>
    <cellStyle name="Normal 3 3 3 2 2 2 5 2 2" xfId="28140" xr:uid="{00000000-0005-0000-0000-0000D36D0000}"/>
    <cellStyle name="Normal 3 3 3 2 2 2 5 2 2 2" xfId="28141" xr:uid="{00000000-0005-0000-0000-0000D46D0000}"/>
    <cellStyle name="Normal 3 3 3 2 2 2 5 2 3" xfId="28142" xr:uid="{00000000-0005-0000-0000-0000D56D0000}"/>
    <cellStyle name="Normal 3 3 3 2 2 2 5 3" xfId="28143" xr:uid="{00000000-0005-0000-0000-0000D66D0000}"/>
    <cellStyle name="Normal 3 3 3 2 2 2 5 3 2" xfId="28144" xr:uid="{00000000-0005-0000-0000-0000D76D0000}"/>
    <cellStyle name="Normal 3 3 3 2 2 2 5 4" xfId="28145" xr:uid="{00000000-0005-0000-0000-0000D86D0000}"/>
    <cellStyle name="Normal 3 3 3 2 2 2 6" xfId="28146" xr:uid="{00000000-0005-0000-0000-0000D96D0000}"/>
    <cellStyle name="Normal 3 3 3 2 2 2 6 2" xfId="28147" xr:uid="{00000000-0005-0000-0000-0000DA6D0000}"/>
    <cellStyle name="Normal 3 3 3 2 2 2 6 2 2" xfId="28148" xr:uid="{00000000-0005-0000-0000-0000DB6D0000}"/>
    <cellStyle name="Normal 3 3 3 2 2 2 6 3" xfId="28149" xr:uid="{00000000-0005-0000-0000-0000DC6D0000}"/>
    <cellStyle name="Normal 3 3 3 2 2 2 7" xfId="28150" xr:uid="{00000000-0005-0000-0000-0000DD6D0000}"/>
    <cellStyle name="Normal 3 3 3 2 2 2 7 2" xfId="28151" xr:uid="{00000000-0005-0000-0000-0000DE6D0000}"/>
    <cellStyle name="Normal 3 3 3 2 2 2 8" xfId="28152" xr:uid="{00000000-0005-0000-0000-0000DF6D0000}"/>
    <cellStyle name="Normal 3 3 3 2 2 2 8 2" xfId="28153" xr:uid="{00000000-0005-0000-0000-0000E06D0000}"/>
    <cellStyle name="Normal 3 3 3 2 2 2 9" xfId="28154" xr:uid="{00000000-0005-0000-0000-0000E16D0000}"/>
    <cellStyle name="Normal 3 3 3 2 2 3" xfId="28155" xr:uid="{00000000-0005-0000-0000-0000E26D0000}"/>
    <cellStyle name="Normal 3 3 3 2 2 3 2" xfId="28156" xr:uid="{00000000-0005-0000-0000-0000E36D0000}"/>
    <cellStyle name="Normal 3 3 3 2 2 3 2 2" xfId="28157" xr:uid="{00000000-0005-0000-0000-0000E46D0000}"/>
    <cellStyle name="Normal 3 3 3 2 2 3 2 2 2" xfId="28158" xr:uid="{00000000-0005-0000-0000-0000E56D0000}"/>
    <cellStyle name="Normal 3 3 3 2 2 3 2 2 2 2" xfId="28159" xr:uid="{00000000-0005-0000-0000-0000E66D0000}"/>
    <cellStyle name="Normal 3 3 3 2 2 3 2 2 2 2 2" xfId="28160" xr:uid="{00000000-0005-0000-0000-0000E76D0000}"/>
    <cellStyle name="Normal 3 3 3 2 2 3 2 2 2 3" xfId="28161" xr:uid="{00000000-0005-0000-0000-0000E86D0000}"/>
    <cellStyle name="Normal 3 3 3 2 2 3 2 2 3" xfId="28162" xr:uid="{00000000-0005-0000-0000-0000E96D0000}"/>
    <cellStyle name="Normal 3 3 3 2 2 3 2 2 3 2" xfId="28163" xr:uid="{00000000-0005-0000-0000-0000EA6D0000}"/>
    <cellStyle name="Normal 3 3 3 2 2 3 2 2 4" xfId="28164" xr:uid="{00000000-0005-0000-0000-0000EB6D0000}"/>
    <cellStyle name="Normal 3 3 3 2 2 3 2 3" xfId="28165" xr:uid="{00000000-0005-0000-0000-0000EC6D0000}"/>
    <cellStyle name="Normal 3 3 3 2 2 3 2 3 2" xfId="28166" xr:uid="{00000000-0005-0000-0000-0000ED6D0000}"/>
    <cellStyle name="Normal 3 3 3 2 2 3 2 3 2 2" xfId="28167" xr:uid="{00000000-0005-0000-0000-0000EE6D0000}"/>
    <cellStyle name="Normal 3 3 3 2 2 3 2 3 3" xfId="28168" xr:uid="{00000000-0005-0000-0000-0000EF6D0000}"/>
    <cellStyle name="Normal 3 3 3 2 2 3 2 4" xfId="28169" xr:uid="{00000000-0005-0000-0000-0000F06D0000}"/>
    <cellStyle name="Normal 3 3 3 2 2 3 2 4 2" xfId="28170" xr:uid="{00000000-0005-0000-0000-0000F16D0000}"/>
    <cellStyle name="Normal 3 3 3 2 2 3 2 5" xfId="28171" xr:uid="{00000000-0005-0000-0000-0000F26D0000}"/>
    <cellStyle name="Normal 3 3 3 2 2 3 3" xfId="28172" xr:uid="{00000000-0005-0000-0000-0000F36D0000}"/>
    <cellStyle name="Normal 3 3 3 2 2 3 3 2" xfId="28173" xr:uid="{00000000-0005-0000-0000-0000F46D0000}"/>
    <cellStyle name="Normal 3 3 3 2 2 3 3 2 2" xfId="28174" xr:uid="{00000000-0005-0000-0000-0000F56D0000}"/>
    <cellStyle name="Normal 3 3 3 2 2 3 3 2 2 2" xfId="28175" xr:uid="{00000000-0005-0000-0000-0000F66D0000}"/>
    <cellStyle name="Normal 3 3 3 2 2 3 3 2 3" xfId="28176" xr:uid="{00000000-0005-0000-0000-0000F76D0000}"/>
    <cellStyle name="Normal 3 3 3 2 2 3 3 3" xfId="28177" xr:uid="{00000000-0005-0000-0000-0000F86D0000}"/>
    <cellStyle name="Normal 3 3 3 2 2 3 3 3 2" xfId="28178" xr:uid="{00000000-0005-0000-0000-0000F96D0000}"/>
    <cellStyle name="Normal 3 3 3 2 2 3 3 4" xfId="28179" xr:uid="{00000000-0005-0000-0000-0000FA6D0000}"/>
    <cellStyle name="Normal 3 3 3 2 2 3 4" xfId="28180" xr:uid="{00000000-0005-0000-0000-0000FB6D0000}"/>
    <cellStyle name="Normal 3 3 3 2 2 3 4 2" xfId="28181" xr:uid="{00000000-0005-0000-0000-0000FC6D0000}"/>
    <cellStyle name="Normal 3 3 3 2 2 3 4 2 2" xfId="28182" xr:uid="{00000000-0005-0000-0000-0000FD6D0000}"/>
    <cellStyle name="Normal 3 3 3 2 2 3 4 2 2 2" xfId="28183" xr:uid="{00000000-0005-0000-0000-0000FE6D0000}"/>
    <cellStyle name="Normal 3 3 3 2 2 3 4 2 3" xfId="28184" xr:uid="{00000000-0005-0000-0000-0000FF6D0000}"/>
    <cellStyle name="Normal 3 3 3 2 2 3 4 3" xfId="28185" xr:uid="{00000000-0005-0000-0000-0000006E0000}"/>
    <cellStyle name="Normal 3 3 3 2 2 3 4 3 2" xfId="28186" xr:uid="{00000000-0005-0000-0000-0000016E0000}"/>
    <cellStyle name="Normal 3 3 3 2 2 3 4 4" xfId="28187" xr:uid="{00000000-0005-0000-0000-0000026E0000}"/>
    <cellStyle name="Normal 3 3 3 2 2 3 5" xfId="28188" xr:uid="{00000000-0005-0000-0000-0000036E0000}"/>
    <cellStyle name="Normal 3 3 3 2 2 3 5 2" xfId="28189" xr:uid="{00000000-0005-0000-0000-0000046E0000}"/>
    <cellStyle name="Normal 3 3 3 2 2 3 5 2 2" xfId="28190" xr:uid="{00000000-0005-0000-0000-0000056E0000}"/>
    <cellStyle name="Normal 3 3 3 2 2 3 5 3" xfId="28191" xr:uid="{00000000-0005-0000-0000-0000066E0000}"/>
    <cellStyle name="Normal 3 3 3 2 2 3 6" xfId="28192" xr:uid="{00000000-0005-0000-0000-0000076E0000}"/>
    <cellStyle name="Normal 3 3 3 2 2 3 6 2" xfId="28193" xr:uid="{00000000-0005-0000-0000-0000086E0000}"/>
    <cellStyle name="Normal 3 3 3 2 2 3 7" xfId="28194" xr:uid="{00000000-0005-0000-0000-0000096E0000}"/>
    <cellStyle name="Normal 3 3 3 2 2 3 7 2" xfId="28195" xr:uid="{00000000-0005-0000-0000-00000A6E0000}"/>
    <cellStyle name="Normal 3 3 3 2 2 3 8" xfId="28196" xr:uid="{00000000-0005-0000-0000-00000B6E0000}"/>
    <cellStyle name="Normal 3 3 3 2 2 4" xfId="28197" xr:uid="{00000000-0005-0000-0000-00000C6E0000}"/>
    <cellStyle name="Normal 3 3 3 2 2 4 2" xfId="28198" xr:uid="{00000000-0005-0000-0000-00000D6E0000}"/>
    <cellStyle name="Normal 3 3 3 2 2 4 2 2" xfId="28199" xr:uid="{00000000-0005-0000-0000-00000E6E0000}"/>
    <cellStyle name="Normal 3 3 3 2 2 4 2 2 2" xfId="28200" xr:uid="{00000000-0005-0000-0000-00000F6E0000}"/>
    <cellStyle name="Normal 3 3 3 2 2 4 2 2 2 2" xfId="28201" xr:uid="{00000000-0005-0000-0000-0000106E0000}"/>
    <cellStyle name="Normal 3 3 3 2 2 4 2 2 3" xfId="28202" xr:uid="{00000000-0005-0000-0000-0000116E0000}"/>
    <cellStyle name="Normal 3 3 3 2 2 4 2 3" xfId="28203" xr:uid="{00000000-0005-0000-0000-0000126E0000}"/>
    <cellStyle name="Normal 3 3 3 2 2 4 2 3 2" xfId="28204" xr:uid="{00000000-0005-0000-0000-0000136E0000}"/>
    <cellStyle name="Normal 3 3 3 2 2 4 2 4" xfId="28205" xr:uid="{00000000-0005-0000-0000-0000146E0000}"/>
    <cellStyle name="Normal 3 3 3 2 2 4 3" xfId="28206" xr:uid="{00000000-0005-0000-0000-0000156E0000}"/>
    <cellStyle name="Normal 3 3 3 2 2 4 3 2" xfId="28207" xr:uid="{00000000-0005-0000-0000-0000166E0000}"/>
    <cellStyle name="Normal 3 3 3 2 2 4 3 2 2" xfId="28208" xr:uid="{00000000-0005-0000-0000-0000176E0000}"/>
    <cellStyle name="Normal 3 3 3 2 2 4 3 3" xfId="28209" xr:uid="{00000000-0005-0000-0000-0000186E0000}"/>
    <cellStyle name="Normal 3 3 3 2 2 4 4" xfId="28210" xr:uid="{00000000-0005-0000-0000-0000196E0000}"/>
    <cellStyle name="Normal 3 3 3 2 2 4 4 2" xfId="28211" xr:uid="{00000000-0005-0000-0000-00001A6E0000}"/>
    <cellStyle name="Normal 3 3 3 2 2 4 5" xfId="28212" xr:uid="{00000000-0005-0000-0000-00001B6E0000}"/>
    <cellStyle name="Normal 3 3 3 2 2 5" xfId="28213" xr:uid="{00000000-0005-0000-0000-00001C6E0000}"/>
    <cellStyle name="Normal 3 3 3 2 2 5 2" xfId="28214" xr:uid="{00000000-0005-0000-0000-00001D6E0000}"/>
    <cellStyle name="Normal 3 3 3 2 2 5 2 2" xfId="28215" xr:uid="{00000000-0005-0000-0000-00001E6E0000}"/>
    <cellStyle name="Normal 3 3 3 2 2 5 2 2 2" xfId="28216" xr:uid="{00000000-0005-0000-0000-00001F6E0000}"/>
    <cellStyle name="Normal 3 3 3 2 2 5 2 3" xfId="28217" xr:uid="{00000000-0005-0000-0000-0000206E0000}"/>
    <cellStyle name="Normal 3 3 3 2 2 5 3" xfId="28218" xr:uid="{00000000-0005-0000-0000-0000216E0000}"/>
    <cellStyle name="Normal 3 3 3 2 2 5 3 2" xfId="28219" xr:uid="{00000000-0005-0000-0000-0000226E0000}"/>
    <cellStyle name="Normal 3 3 3 2 2 5 4" xfId="28220" xr:uid="{00000000-0005-0000-0000-0000236E0000}"/>
    <cellStyle name="Normal 3 3 3 2 2 6" xfId="28221" xr:uid="{00000000-0005-0000-0000-0000246E0000}"/>
    <cellStyle name="Normal 3 3 3 2 2 6 2" xfId="28222" xr:uid="{00000000-0005-0000-0000-0000256E0000}"/>
    <cellStyle name="Normal 3 3 3 2 2 6 2 2" xfId="28223" xr:uid="{00000000-0005-0000-0000-0000266E0000}"/>
    <cellStyle name="Normal 3 3 3 2 2 6 2 2 2" xfId="28224" xr:uid="{00000000-0005-0000-0000-0000276E0000}"/>
    <cellStyle name="Normal 3 3 3 2 2 6 2 3" xfId="28225" xr:uid="{00000000-0005-0000-0000-0000286E0000}"/>
    <cellStyle name="Normal 3 3 3 2 2 6 3" xfId="28226" xr:uid="{00000000-0005-0000-0000-0000296E0000}"/>
    <cellStyle name="Normal 3 3 3 2 2 6 3 2" xfId="28227" xr:uid="{00000000-0005-0000-0000-00002A6E0000}"/>
    <cellStyle name="Normal 3 3 3 2 2 6 4" xfId="28228" xr:uid="{00000000-0005-0000-0000-00002B6E0000}"/>
    <cellStyle name="Normal 3 3 3 2 2 7" xfId="28229" xr:uid="{00000000-0005-0000-0000-00002C6E0000}"/>
    <cellStyle name="Normal 3 3 3 2 2 7 2" xfId="28230" xr:uid="{00000000-0005-0000-0000-00002D6E0000}"/>
    <cellStyle name="Normal 3 3 3 2 2 7 2 2" xfId="28231" xr:uid="{00000000-0005-0000-0000-00002E6E0000}"/>
    <cellStyle name="Normal 3 3 3 2 2 7 3" xfId="28232" xr:uid="{00000000-0005-0000-0000-00002F6E0000}"/>
    <cellStyle name="Normal 3 3 3 2 2 8" xfId="28233" xr:uid="{00000000-0005-0000-0000-0000306E0000}"/>
    <cellStyle name="Normal 3 3 3 2 2 8 2" xfId="28234" xr:uid="{00000000-0005-0000-0000-0000316E0000}"/>
    <cellStyle name="Normal 3 3 3 2 2 9" xfId="28235" xr:uid="{00000000-0005-0000-0000-0000326E0000}"/>
    <cellStyle name="Normal 3 3 3 2 2 9 2" xfId="28236" xr:uid="{00000000-0005-0000-0000-0000336E0000}"/>
    <cellStyle name="Normal 3 3 3 2 3" xfId="28237" xr:uid="{00000000-0005-0000-0000-0000346E0000}"/>
    <cellStyle name="Normal 3 3 3 2 3 10" xfId="28238" xr:uid="{00000000-0005-0000-0000-0000356E0000}"/>
    <cellStyle name="Normal 3 3 3 2 3 11" xfId="28239" xr:uid="{00000000-0005-0000-0000-0000366E0000}"/>
    <cellStyle name="Normal 3 3 3 2 3 2" xfId="28240" xr:uid="{00000000-0005-0000-0000-0000376E0000}"/>
    <cellStyle name="Normal 3 3 3 2 3 2 10" xfId="28241" xr:uid="{00000000-0005-0000-0000-0000386E0000}"/>
    <cellStyle name="Normal 3 3 3 2 3 2 2" xfId="28242" xr:uid="{00000000-0005-0000-0000-0000396E0000}"/>
    <cellStyle name="Normal 3 3 3 2 3 2 2 2" xfId="28243" xr:uid="{00000000-0005-0000-0000-00003A6E0000}"/>
    <cellStyle name="Normal 3 3 3 2 3 2 2 2 2" xfId="28244" xr:uid="{00000000-0005-0000-0000-00003B6E0000}"/>
    <cellStyle name="Normal 3 3 3 2 3 2 2 2 2 2" xfId="28245" xr:uid="{00000000-0005-0000-0000-00003C6E0000}"/>
    <cellStyle name="Normal 3 3 3 2 3 2 2 2 2 2 2" xfId="28246" xr:uid="{00000000-0005-0000-0000-00003D6E0000}"/>
    <cellStyle name="Normal 3 3 3 2 3 2 2 2 2 2 2 2" xfId="28247" xr:uid="{00000000-0005-0000-0000-00003E6E0000}"/>
    <cellStyle name="Normal 3 3 3 2 3 2 2 2 2 2 3" xfId="28248" xr:uid="{00000000-0005-0000-0000-00003F6E0000}"/>
    <cellStyle name="Normal 3 3 3 2 3 2 2 2 2 3" xfId="28249" xr:uid="{00000000-0005-0000-0000-0000406E0000}"/>
    <cellStyle name="Normal 3 3 3 2 3 2 2 2 2 3 2" xfId="28250" xr:uid="{00000000-0005-0000-0000-0000416E0000}"/>
    <cellStyle name="Normal 3 3 3 2 3 2 2 2 2 4" xfId="28251" xr:uid="{00000000-0005-0000-0000-0000426E0000}"/>
    <cellStyle name="Normal 3 3 3 2 3 2 2 2 3" xfId="28252" xr:uid="{00000000-0005-0000-0000-0000436E0000}"/>
    <cellStyle name="Normal 3 3 3 2 3 2 2 2 3 2" xfId="28253" xr:uid="{00000000-0005-0000-0000-0000446E0000}"/>
    <cellStyle name="Normal 3 3 3 2 3 2 2 2 3 2 2" xfId="28254" xr:uid="{00000000-0005-0000-0000-0000456E0000}"/>
    <cellStyle name="Normal 3 3 3 2 3 2 2 2 3 3" xfId="28255" xr:uid="{00000000-0005-0000-0000-0000466E0000}"/>
    <cellStyle name="Normal 3 3 3 2 3 2 2 2 4" xfId="28256" xr:uid="{00000000-0005-0000-0000-0000476E0000}"/>
    <cellStyle name="Normal 3 3 3 2 3 2 2 2 4 2" xfId="28257" xr:uid="{00000000-0005-0000-0000-0000486E0000}"/>
    <cellStyle name="Normal 3 3 3 2 3 2 2 2 5" xfId="28258" xr:uid="{00000000-0005-0000-0000-0000496E0000}"/>
    <cellStyle name="Normal 3 3 3 2 3 2 2 3" xfId="28259" xr:uid="{00000000-0005-0000-0000-00004A6E0000}"/>
    <cellStyle name="Normal 3 3 3 2 3 2 2 3 2" xfId="28260" xr:uid="{00000000-0005-0000-0000-00004B6E0000}"/>
    <cellStyle name="Normal 3 3 3 2 3 2 2 3 2 2" xfId="28261" xr:uid="{00000000-0005-0000-0000-00004C6E0000}"/>
    <cellStyle name="Normal 3 3 3 2 3 2 2 3 2 2 2" xfId="28262" xr:uid="{00000000-0005-0000-0000-00004D6E0000}"/>
    <cellStyle name="Normal 3 3 3 2 3 2 2 3 2 3" xfId="28263" xr:uid="{00000000-0005-0000-0000-00004E6E0000}"/>
    <cellStyle name="Normal 3 3 3 2 3 2 2 3 3" xfId="28264" xr:uid="{00000000-0005-0000-0000-00004F6E0000}"/>
    <cellStyle name="Normal 3 3 3 2 3 2 2 3 3 2" xfId="28265" xr:uid="{00000000-0005-0000-0000-0000506E0000}"/>
    <cellStyle name="Normal 3 3 3 2 3 2 2 3 4" xfId="28266" xr:uid="{00000000-0005-0000-0000-0000516E0000}"/>
    <cellStyle name="Normal 3 3 3 2 3 2 2 4" xfId="28267" xr:uid="{00000000-0005-0000-0000-0000526E0000}"/>
    <cellStyle name="Normal 3 3 3 2 3 2 2 4 2" xfId="28268" xr:uid="{00000000-0005-0000-0000-0000536E0000}"/>
    <cellStyle name="Normal 3 3 3 2 3 2 2 4 2 2" xfId="28269" xr:uid="{00000000-0005-0000-0000-0000546E0000}"/>
    <cellStyle name="Normal 3 3 3 2 3 2 2 4 2 2 2" xfId="28270" xr:uid="{00000000-0005-0000-0000-0000556E0000}"/>
    <cellStyle name="Normal 3 3 3 2 3 2 2 4 2 3" xfId="28271" xr:uid="{00000000-0005-0000-0000-0000566E0000}"/>
    <cellStyle name="Normal 3 3 3 2 3 2 2 4 3" xfId="28272" xr:uid="{00000000-0005-0000-0000-0000576E0000}"/>
    <cellStyle name="Normal 3 3 3 2 3 2 2 4 3 2" xfId="28273" xr:uid="{00000000-0005-0000-0000-0000586E0000}"/>
    <cellStyle name="Normal 3 3 3 2 3 2 2 4 4" xfId="28274" xr:uid="{00000000-0005-0000-0000-0000596E0000}"/>
    <cellStyle name="Normal 3 3 3 2 3 2 2 5" xfId="28275" xr:uid="{00000000-0005-0000-0000-00005A6E0000}"/>
    <cellStyle name="Normal 3 3 3 2 3 2 2 5 2" xfId="28276" xr:uid="{00000000-0005-0000-0000-00005B6E0000}"/>
    <cellStyle name="Normal 3 3 3 2 3 2 2 5 2 2" xfId="28277" xr:uid="{00000000-0005-0000-0000-00005C6E0000}"/>
    <cellStyle name="Normal 3 3 3 2 3 2 2 5 3" xfId="28278" xr:uid="{00000000-0005-0000-0000-00005D6E0000}"/>
    <cellStyle name="Normal 3 3 3 2 3 2 2 6" xfId="28279" xr:uid="{00000000-0005-0000-0000-00005E6E0000}"/>
    <cellStyle name="Normal 3 3 3 2 3 2 2 6 2" xfId="28280" xr:uid="{00000000-0005-0000-0000-00005F6E0000}"/>
    <cellStyle name="Normal 3 3 3 2 3 2 2 7" xfId="28281" xr:uid="{00000000-0005-0000-0000-0000606E0000}"/>
    <cellStyle name="Normal 3 3 3 2 3 2 2 7 2" xfId="28282" xr:uid="{00000000-0005-0000-0000-0000616E0000}"/>
    <cellStyle name="Normal 3 3 3 2 3 2 2 8" xfId="28283" xr:uid="{00000000-0005-0000-0000-0000626E0000}"/>
    <cellStyle name="Normal 3 3 3 2 3 2 3" xfId="28284" xr:uid="{00000000-0005-0000-0000-0000636E0000}"/>
    <cellStyle name="Normal 3 3 3 2 3 2 3 2" xfId="28285" xr:uid="{00000000-0005-0000-0000-0000646E0000}"/>
    <cellStyle name="Normal 3 3 3 2 3 2 3 2 2" xfId="28286" xr:uid="{00000000-0005-0000-0000-0000656E0000}"/>
    <cellStyle name="Normal 3 3 3 2 3 2 3 2 2 2" xfId="28287" xr:uid="{00000000-0005-0000-0000-0000666E0000}"/>
    <cellStyle name="Normal 3 3 3 2 3 2 3 2 2 2 2" xfId="28288" xr:uid="{00000000-0005-0000-0000-0000676E0000}"/>
    <cellStyle name="Normal 3 3 3 2 3 2 3 2 2 3" xfId="28289" xr:uid="{00000000-0005-0000-0000-0000686E0000}"/>
    <cellStyle name="Normal 3 3 3 2 3 2 3 2 3" xfId="28290" xr:uid="{00000000-0005-0000-0000-0000696E0000}"/>
    <cellStyle name="Normal 3 3 3 2 3 2 3 2 3 2" xfId="28291" xr:uid="{00000000-0005-0000-0000-00006A6E0000}"/>
    <cellStyle name="Normal 3 3 3 2 3 2 3 2 4" xfId="28292" xr:uid="{00000000-0005-0000-0000-00006B6E0000}"/>
    <cellStyle name="Normal 3 3 3 2 3 2 3 3" xfId="28293" xr:uid="{00000000-0005-0000-0000-00006C6E0000}"/>
    <cellStyle name="Normal 3 3 3 2 3 2 3 3 2" xfId="28294" xr:uid="{00000000-0005-0000-0000-00006D6E0000}"/>
    <cellStyle name="Normal 3 3 3 2 3 2 3 3 2 2" xfId="28295" xr:uid="{00000000-0005-0000-0000-00006E6E0000}"/>
    <cellStyle name="Normal 3 3 3 2 3 2 3 3 3" xfId="28296" xr:uid="{00000000-0005-0000-0000-00006F6E0000}"/>
    <cellStyle name="Normal 3 3 3 2 3 2 3 4" xfId="28297" xr:uid="{00000000-0005-0000-0000-0000706E0000}"/>
    <cellStyle name="Normal 3 3 3 2 3 2 3 4 2" xfId="28298" xr:uid="{00000000-0005-0000-0000-0000716E0000}"/>
    <cellStyle name="Normal 3 3 3 2 3 2 3 5" xfId="28299" xr:uid="{00000000-0005-0000-0000-0000726E0000}"/>
    <cellStyle name="Normal 3 3 3 2 3 2 4" xfId="28300" xr:uid="{00000000-0005-0000-0000-0000736E0000}"/>
    <cellStyle name="Normal 3 3 3 2 3 2 4 2" xfId="28301" xr:uid="{00000000-0005-0000-0000-0000746E0000}"/>
    <cellStyle name="Normal 3 3 3 2 3 2 4 2 2" xfId="28302" xr:uid="{00000000-0005-0000-0000-0000756E0000}"/>
    <cellStyle name="Normal 3 3 3 2 3 2 4 2 2 2" xfId="28303" xr:uid="{00000000-0005-0000-0000-0000766E0000}"/>
    <cellStyle name="Normal 3 3 3 2 3 2 4 2 3" xfId="28304" xr:uid="{00000000-0005-0000-0000-0000776E0000}"/>
    <cellStyle name="Normal 3 3 3 2 3 2 4 3" xfId="28305" xr:uid="{00000000-0005-0000-0000-0000786E0000}"/>
    <cellStyle name="Normal 3 3 3 2 3 2 4 3 2" xfId="28306" xr:uid="{00000000-0005-0000-0000-0000796E0000}"/>
    <cellStyle name="Normal 3 3 3 2 3 2 4 4" xfId="28307" xr:uid="{00000000-0005-0000-0000-00007A6E0000}"/>
    <cellStyle name="Normal 3 3 3 2 3 2 5" xfId="28308" xr:uid="{00000000-0005-0000-0000-00007B6E0000}"/>
    <cellStyle name="Normal 3 3 3 2 3 2 5 2" xfId="28309" xr:uid="{00000000-0005-0000-0000-00007C6E0000}"/>
    <cellStyle name="Normal 3 3 3 2 3 2 5 2 2" xfId="28310" xr:uid="{00000000-0005-0000-0000-00007D6E0000}"/>
    <cellStyle name="Normal 3 3 3 2 3 2 5 2 2 2" xfId="28311" xr:uid="{00000000-0005-0000-0000-00007E6E0000}"/>
    <cellStyle name="Normal 3 3 3 2 3 2 5 2 3" xfId="28312" xr:uid="{00000000-0005-0000-0000-00007F6E0000}"/>
    <cellStyle name="Normal 3 3 3 2 3 2 5 3" xfId="28313" xr:uid="{00000000-0005-0000-0000-0000806E0000}"/>
    <cellStyle name="Normal 3 3 3 2 3 2 5 3 2" xfId="28314" xr:uid="{00000000-0005-0000-0000-0000816E0000}"/>
    <cellStyle name="Normal 3 3 3 2 3 2 5 4" xfId="28315" xr:uid="{00000000-0005-0000-0000-0000826E0000}"/>
    <cellStyle name="Normal 3 3 3 2 3 2 6" xfId="28316" xr:uid="{00000000-0005-0000-0000-0000836E0000}"/>
    <cellStyle name="Normal 3 3 3 2 3 2 6 2" xfId="28317" xr:uid="{00000000-0005-0000-0000-0000846E0000}"/>
    <cellStyle name="Normal 3 3 3 2 3 2 6 2 2" xfId="28318" xr:uid="{00000000-0005-0000-0000-0000856E0000}"/>
    <cellStyle name="Normal 3 3 3 2 3 2 6 3" xfId="28319" xr:uid="{00000000-0005-0000-0000-0000866E0000}"/>
    <cellStyle name="Normal 3 3 3 2 3 2 7" xfId="28320" xr:uid="{00000000-0005-0000-0000-0000876E0000}"/>
    <cellStyle name="Normal 3 3 3 2 3 2 7 2" xfId="28321" xr:uid="{00000000-0005-0000-0000-0000886E0000}"/>
    <cellStyle name="Normal 3 3 3 2 3 2 8" xfId="28322" xr:uid="{00000000-0005-0000-0000-0000896E0000}"/>
    <cellStyle name="Normal 3 3 3 2 3 2 8 2" xfId="28323" xr:uid="{00000000-0005-0000-0000-00008A6E0000}"/>
    <cellStyle name="Normal 3 3 3 2 3 2 9" xfId="28324" xr:uid="{00000000-0005-0000-0000-00008B6E0000}"/>
    <cellStyle name="Normal 3 3 3 2 3 3" xfId="28325" xr:uid="{00000000-0005-0000-0000-00008C6E0000}"/>
    <cellStyle name="Normal 3 3 3 2 3 3 2" xfId="28326" xr:uid="{00000000-0005-0000-0000-00008D6E0000}"/>
    <cellStyle name="Normal 3 3 3 2 3 3 2 2" xfId="28327" xr:uid="{00000000-0005-0000-0000-00008E6E0000}"/>
    <cellStyle name="Normal 3 3 3 2 3 3 2 2 2" xfId="28328" xr:uid="{00000000-0005-0000-0000-00008F6E0000}"/>
    <cellStyle name="Normal 3 3 3 2 3 3 2 2 2 2" xfId="28329" xr:uid="{00000000-0005-0000-0000-0000906E0000}"/>
    <cellStyle name="Normal 3 3 3 2 3 3 2 2 2 2 2" xfId="28330" xr:uid="{00000000-0005-0000-0000-0000916E0000}"/>
    <cellStyle name="Normal 3 3 3 2 3 3 2 2 2 3" xfId="28331" xr:uid="{00000000-0005-0000-0000-0000926E0000}"/>
    <cellStyle name="Normal 3 3 3 2 3 3 2 2 3" xfId="28332" xr:uid="{00000000-0005-0000-0000-0000936E0000}"/>
    <cellStyle name="Normal 3 3 3 2 3 3 2 2 3 2" xfId="28333" xr:uid="{00000000-0005-0000-0000-0000946E0000}"/>
    <cellStyle name="Normal 3 3 3 2 3 3 2 2 4" xfId="28334" xr:uid="{00000000-0005-0000-0000-0000956E0000}"/>
    <cellStyle name="Normal 3 3 3 2 3 3 2 3" xfId="28335" xr:uid="{00000000-0005-0000-0000-0000966E0000}"/>
    <cellStyle name="Normal 3 3 3 2 3 3 2 3 2" xfId="28336" xr:uid="{00000000-0005-0000-0000-0000976E0000}"/>
    <cellStyle name="Normal 3 3 3 2 3 3 2 3 2 2" xfId="28337" xr:uid="{00000000-0005-0000-0000-0000986E0000}"/>
    <cellStyle name="Normal 3 3 3 2 3 3 2 3 3" xfId="28338" xr:uid="{00000000-0005-0000-0000-0000996E0000}"/>
    <cellStyle name="Normal 3 3 3 2 3 3 2 4" xfId="28339" xr:uid="{00000000-0005-0000-0000-00009A6E0000}"/>
    <cellStyle name="Normal 3 3 3 2 3 3 2 4 2" xfId="28340" xr:uid="{00000000-0005-0000-0000-00009B6E0000}"/>
    <cellStyle name="Normal 3 3 3 2 3 3 2 5" xfId="28341" xr:uid="{00000000-0005-0000-0000-00009C6E0000}"/>
    <cellStyle name="Normal 3 3 3 2 3 3 3" xfId="28342" xr:uid="{00000000-0005-0000-0000-00009D6E0000}"/>
    <cellStyle name="Normal 3 3 3 2 3 3 3 2" xfId="28343" xr:uid="{00000000-0005-0000-0000-00009E6E0000}"/>
    <cellStyle name="Normal 3 3 3 2 3 3 3 2 2" xfId="28344" xr:uid="{00000000-0005-0000-0000-00009F6E0000}"/>
    <cellStyle name="Normal 3 3 3 2 3 3 3 2 2 2" xfId="28345" xr:uid="{00000000-0005-0000-0000-0000A06E0000}"/>
    <cellStyle name="Normal 3 3 3 2 3 3 3 2 3" xfId="28346" xr:uid="{00000000-0005-0000-0000-0000A16E0000}"/>
    <cellStyle name="Normal 3 3 3 2 3 3 3 3" xfId="28347" xr:uid="{00000000-0005-0000-0000-0000A26E0000}"/>
    <cellStyle name="Normal 3 3 3 2 3 3 3 3 2" xfId="28348" xr:uid="{00000000-0005-0000-0000-0000A36E0000}"/>
    <cellStyle name="Normal 3 3 3 2 3 3 3 4" xfId="28349" xr:uid="{00000000-0005-0000-0000-0000A46E0000}"/>
    <cellStyle name="Normal 3 3 3 2 3 3 4" xfId="28350" xr:uid="{00000000-0005-0000-0000-0000A56E0000}"/>
    <cellStyle name="Normal 3 3 3 2 3 3 4 2" xfId="28351" xr:uid="{00000000-0005-0000-0000-0000A66E0000}"/>
    <cellStyle name="Normal 3 3 3 2 3 3 4 2 2" xfId="28352" xr:uid="{00000000-0005-0000-0000-0000A76E0000}"/>
    <cellStyle name="Normal 3 3 3 2 3 3 4 2 2 2" xfId="28353" xr:uid="{00000000-0005-0000-0000-0000A86E0000}"/>
    <cellStyle name="Normal 3 3 3 2 3 3 4 2 3" xfId="28354" xr:uid="{00000000-0005-0000-0000-0000A96E0000}"/>
    <cellStyle name="Normal 3 3 3 2 3 3 4 3" xfId="28355" xr:uid="{00000000-0005-0000-0000-0000AA6E0000}"/>
    <cellStyle name="Normal 3 3 3 2 3 3 4 3 2" xfId="28356" xr:uid="{00000000-0005-0000-0000-0000AB6E0000}"/>
    <cellStyle name="Normal 3 3 3 2 3 3 4 4" xfId="28357" xr:uid="{00000000-0005-0000-0000-0000AC6E0000}"/>
    <cellStyle name="Normal 3 3 3 2 3 3 5" xfId="28358" xr:uid="{00000000-0005-0000-0000-0000AD6E0000}"/>
    <cellStyle name="Normal 3 3 3 2 3 3 5 2" xfId="28359" xr:uid="{00000000-0005-0000-0000-0000AE6E0000}"/>
    <cellStyle name="Normal 3 3 3 2 3 3 5 2 2" xfId="28360" xr:uid="{00000000-0005-0000-0000-0000AF6E0000}"/>
    <cellStyle name="Normal 3 3 3 2 3 3 5 3" xfId="28361" xr:uid="{00000000-0005-0000-0000-0000B06E0000}"/>
    <cellStyle name="Normal 3 3 3 2 3 3 6" xfId="28362" xr:uid="{00000000-0005-0000-0000-0000B16E0000}"/>
    <cellStyle name="Normal 3 3 3 2 3 3 6 2" xfId="28363" xr:uid="{00000000-0005-0000-0000-0000B26E0000}"/>
    <cellStyle name="Normal 3 3 3 2 3 3 7" xfId="28364" xr:uid="{00000000-0005-0000-0000-0000B36E0000}"/>
    <cellStyle name="Normal 3 3 3 2 3 3 7 2" xfId="28365" xr:uid="{00000000-0005-0000-0000-0000B46E0000}"/>
    <cellStyle name="Normal 3 3 3 2 3 3 8" xfId="28366" xr:uid="{00000000-0005-0000-0000-0000B56E0000}"/>
    <cellStyle name="Normal 3 3 3 2 3 4" xfId="28367" xr:uid="{00000000-0005-0000-0000-0000B66E0000}"/>
    <cellStyle name="Normal 3 3 3 2 3 4 2" xfId="28368" xr:uid="{00000000-0005-0000-0000-0000B76E0000}"/>
    <cellStyle name="Normal 3 3 3 2 3 4 2 2" xfId="28369" xr:uid="{00000000-0005-0000-0000-0000B86E0000}"/>
    <cellStyle name="Normal 3 3 3 2 3 4 2 2 2" xfId="28370" xr:uid="{00000000-0005-0000-0000-0000B96E0000}"/>
    <cellStyle name="Normal 3 3 3 2 3 4 2 2 2 2" xfId="28371" xr:uid="{00000000-0005-0000-0000-0000BA6E0000}"/>
    <cellStyle name="Normal 3 3 3 2 3 4 2 2 3" xfId="28372" xr:uid="{00000000-0005-0000-0000-0000BB6E0000}"/>
    <cellStyle name="Normal 3 3 3 2 3 4 2 3" xfId="28373" xr:uid="{00000000-0005-0000-0000-0000BC6E0000}"/>
    <cellStyle name="Normal 3 3 3 2 3 4 2 3 2" xfId="28374" xr:uid="{00000000-0005-0000-0000-0000BD6E0000}"/>
    <cellStyle name="Normal 3 3 3 2 3 4 2 4" xfId="28375" xr:uid="{00000000-0005-0000-0000-0000BE6E0000}"/>
    <cellStyle name="Normal 3 3 3 2 3 4 3" xfId="28376" xr:uid="{00000000-0005-0000-0000-0000BF6E0000}"/>
    <cellStyle name="Normal 3 3 3 2 3 4 3 2" xfId="28377" xr:uid="{00000000-0005-0000-0000-0000C06E0000}"/>
    <cellStyle name="Normal 3 3 3 2 3 4 3 2 2" xfId="28378" xr:uid="{00000000-0005-0000-0000-0000C16E0000}"/>
    <cellStyle name="Normal 3 3 3 2 3 4 3 3" xfId="28379" xr:uid="{00000000-0005-0000-0000-0000C26E0000}"/>
    <cellStyle name="Normal 3 3 3 2 3 4 4" xfId="28380" xr:uid="{00000000-0005-0000-0000-0000C36E0000}"/>
    <cellStyle name="Normal 3 3 3 2 3 4 4 2" xfId="28381" xr:uid="{00000000-0005-0000-0000-0000C46E0000}"/>
    <cellStyle name="Normal 3 3 3 2 3 4 5" xfId="28382" xr:uid="{00000000-0005-0000-0000-0000C56E0000}"/>
    <cellStyle name="Normal 3 3 3 2 3 5" xfId="28383" xr:uid="{00000000-0005-0000-0000-0000C66E0000}"/>
    <cellStyle name="Normal 3 3 3 2 3 5 2" xfId="28384" xr:uid="{00000000-0005-0000-0000-0000C76E0000}"/>
    <cellStyle name="Normal 3 3 3 2 3 5 2 2" xfId="28385" xr:uid="{00000000-0005-0000-0000-0000C86E0000}"/>
    <cellStyle name="Normal 3 3 3 2 3 5 2 2 2" xfId="28386" xr:uid="{00000000-0005-0000-0000-0000C96E0000}"/>
    <cellStyle name="Normal 3 3 3 2 3 5 2 3" xfId="28387" xr:uid="{00000000-0005-0000-0000-0000CA6E0000}"/>
    <cellStyle name="Normal 3 3 3 2 3 5 3" xfId="28388" xr:uid="{00000000-0005-0000-0000-0000CB6E0000}"/>
    <cellStyle name="Normal 3 3 3 2 3 5 3 2" xfId="28389" xr:uid="{00000000-0005-0000-0000-0000CC6E0000}"/>
    <cellStyle name="Normal 3 3 3 2 3 5 4" xfId="28390" xr:uid="{00000000-0005-0000-0000-0000CD6E0000}"/>
    <cellStyle name="Normal 3 3 3 2 3 6" xfId="28391" xr:uid="{00000000-0005-0000-0000-0000CE6E0000}"/>
    <cellStyle name="Normal 3 3 3 2 3 6 2" xfId="28392" xr:uid="{00000000-0005-0000-0000-0000CF6E0000}"/>
    <cellStyle name="Normal 3 3 3 2 3 6 2 2" xfId="28393" xr:uid="{00000000-0005-0000-0000-0000D06E0000}"/>
    <cellStyle name="Normal 3 3 3 2 3 6 2 2 2" xfId="28394" xr:uid="{00000000-0005-0000-0000-0000D16E0000}"/>
    <cellStyle name="Normal 3 3 3 2 3 6 2 3" xfId="28395" xr:uid="{00000000-0005-0000-0000-0000D26E0000}"/>
    <cellStyle name="Normal 3 3 3 2 3 6 3" xfId="28396" xr:uid="{00000000-0005-0000-0000-0000D36E0000}"/>
    <cellStyle name="Normal 3 3 3 2 3 6 3 2" xfId="28397" xr:uid="{00000000-0005-0000-0000-0000D46E0000}"/>
    <cellStyle name="Normal 3 3 3 2 3 6 4" xfId="28398" xr:uid="{00000000-0005-0000-0000-0000D56E0000}"/>
    <cellStyle name="Normal 3 3 3 2 3 7" xfId="28399" xr:uid="{00000000-0005-0000-0000-0000D66E0000}"/>
    <cellStyle name="Normal 3 3 3 2 3 7 2" xfId="28400" xr:uid="{00000000-0005-0000-0000-0000D76E0000}"/>
    <cellStyle name="Normal 3 3 3 2 3 7 2 2" xfId="28401" xr:uid="{00000000-0005-0000-0000-0000D86E0000}"/>
    <cellStyle name="Normal 3 3 3 2 3 7 3" xfId="28402" xr:uid="{00000000-0005-0000-0000-0000D96E0000}"/>
    <cellStyle name="Normal 3 3 3 2 3 8" xfId="28403" xr:uid="{00000000-0005-0000-0000-0000DA6E0000}"/>
    <cellStyle name="Normal 3 3 3 2 3 8 2" xfId="28404" xr:uid="{00000000-0005-0000-0000-0000DB6E0000}"/>
    <cellStyle name="Normal 3 3 3 2 3 9" xfId="28405" xr:uid="{00000000-0005-0000-0000-0000DC6E0000}"/>
    <cellStyle name="Normal 3 3 3 2 3 9 2" xfId="28406" xr:uid="{00000000-0005-0000-0000-0000DD6E0000}"/>
    <cellStyle name="Normal 3 3 3 2 4" xfId="28407" xr:uid="{00000000-0005-0000-0000-0000DE6E0000}"/>
    <cellStyle name="Normal 3 3 3 2 4 10" xfId="28408" xr:uid="{00000000-0005-0000-0000-0000DF6E0000}"/>
    <cellStyle name="Normal 3 3 3 2 4 11" xfId="28409" xr:uid="{00000000-0005-0000-0000-0000E06E0000}"/>
    <cellStyle name="Normal 3 3 3 2 4 2" xfId="28410" xr:uid="{00000000-0005-0000-0000-0000E16E0000}"/>
    <cellStyle name="Normal 3 3 3 2 4 2 2" xfId="28411" xr:uid="{00000000-0005-0000-0000-0000E26E0000}"/>
    <cellStyle name="Normal 3 3 3 2 4 2 2 2" xfId="28412" xr:uid="{00000000-0005-0000-0000-0000E36E0000}"/>
    <cellStyle name="Normal 3 3 3 2 4 2 2 2 2" xfId="28413" xr:uid="{00000000-0005-0000-0000-0000E46E0000}"/>
    <cellStyle name="Normal 3 3 3 2 4 2 2 2 2 2" xfId="28414" xr:uid="{00000000-0005-0000-0000-0000E56E0000}"/>
    <cellStyle name="Normal 3 3 3 2 4 2 2 2 2 2 2" xfId="28415" xr:uid="{00000000-0005-0000-0000-0000E66E0000}"/>
    <cellStyle name="Normal 3 3 3 2 4 2 2 2 2 2 2 2" xfId="28416" xr:uid="{00000000-0005-0000-0000-0000E76E0000}"/>
    <cellStyle name="Normal 3 3 3 2 4 2 2 2 2 2 3" xfId="28417" xr:uid="{00000000-0005-0000-0000-0000E86E0000}"/>
    <cellStyle name="Normal 3 3 3 2 4 2 2 2 2 3" xfId="28418" xr:uid="{00000000-0005-0000-0000-0000E96E0000}"/>
    <cellStyle name="Normal 3 3 3 2 4 2 2 2 2 3 2" xfId="28419" xr:uid="{00000000-0005-0000-0000-0000EA6E0000}"/>
    <cellStyle name="Normal 3 3 3 2 4 2 2 2 2 4" xfId="28420" xr:uid="{00000000-0005-0000-0000-0000EB6E0000}"/>
    <cellStyle name="Normal 3 3 3 2 4 2 2 2 3" xfId="28421" xr:uid="{00000000-0005-0000-0000-0000EC6E0000}"/>
    <cellStyle name="Normal 3 3 3 2 4 2 2 2 3 2" xfId="28422" xr:uid="{00000000-0005-0000-0000-0000ED6E0000}"/>
    <cellStyle name="Normal 3 3 3 2 4 2 2 2 3 2 2" xfId="28423" xr:uid="{00000000-0005-0000-0000-0000EE6E0000}"/>
    <cellStyle name="Normal 3 3 3 2 4 2 2 2 3 3" xfId="28424" xr:uid="{00000000-0005-0000-0000-0000EF6E0000}"/>
    <cellStyle name="Normal 3 3 3 2 4 2 2 2 4" xfId="28425" xr:uid="{00000000-0005-0000-0000-0000F06E0000}"/>
    <cellStyle name="Normal 3 3 3 2 4 2 2 2 4 2" xfId="28426" xr:uid="{00000000-0005-0000-0000-0000F16E0000}"/>
    <cellStyle name="Normal 3 3 3 2 4 2 2 2 5" xfId="28427" xr:uid="{00000000-0005-0000-0000-0000F26E0000}"/>
    <cellStyle name="Normal 3 3 3 2 4 2 2 3" xfId="28428" xr:uid="{00000000-0005-0000-0000-0000F36E0000}"/>
    <cellStyle name="Normal 3 3 3 2 4 2 2 3 2" xfId="28429" xr:uid="{00000000-0005-0000-0000-0000F46E0000}"/>
    <cellStyle name="Normal 3 3 3 2 4 2 2 3 2 2" xfId="28430" xr:uid="{00000000-0005-0000-0000-0000F56E0000}"/>
    <cellStyle name="Normal 3 3 3 2 4 2 2 3 2 2 2" xfId="28431" xr:uid="{00000000-0005-0000-0000-0000F66E0000}"/>
    <cellStyle name="Normal 3 3 3 2 4 2 2 3 2 3" xfId="28432" xr:uid="{00000000-0005-0000-0000-0000F76E0000}"/>
    <cellStyle name="Normal 3 3 3 2 4 2 2 3 3" xfId="28433" xr:uid="{00000000-0005-0000-0000-0000F86E0000}"/>
    <cellStyle name="Normal 3 3 3 2 4 2 2 3 3 2" xfId="28434" xr:uid="{00000000-0005-0000-0000-0000F96E0000}"/>
    <cellStyle name="Normal 3 3 3 2 4 2 2 3 4" xfId="28435" xr:uid="{00000000-0005-0000-0000-0000FA6E0000}"/>
    <cellStyle name="Normal 3 3 3 2 4 2 2 4" xfId="28436" xr:uid="{00000000-0005-0000-0000-0000FB6E0000}"/>
    <cellStyle name="Normal 3 3 3 2 4 2 2 4 2" xfId="28437" xr:uid="{00000000-0005-0000-0000-0000FC6E0000}"/>
    <cellStyle name="Normal 3 3 3 2 4 2 2 4 2 2" xfId="28438" xr:uid="{00000000-0005-0000-0000-0000FD6E0000}"/>
    <cellStyle name="Normal 3 3 3 2 4 2 2 4 2 2 2" xfId="28439" xr:uid="{00000000-0005-0000-0000-0000FE6E0000}"/>
    <cellStyle name="Normal 3 3 3 2 4 2 2 4 2 3" xfId="28440" xr:uid="{00000000-0005-0000-0000-0000FF6E0000}"/>
    <cellStyle name="Normal 3 3 3 2 4 2 2 4 3" xfId="28441" xr:uid="{00000000-0005-0000-0000-0000006F0000}"/>
    <cellStyle name="Normal 3 3 3 2 4 2 2 4 3 2" xfId="28442" xr:uid="{00000000-0005-0000-0000-0000016F0000}"/>
    <cellStyle name="Normal 3 3 3 2 4 2 2 4 4" xfId="28443" xr:uid="{00000000-0005-0000-0000-0000026F0000}"/>
    <cellStyle name="Normal 3 3 3 2 4 2 2 5" xfId="28444" xr:uid="{00000000-0005-0000-0000-0000036F0000}"/>
    <cellStyle name="Normal 3 3 3 2 4 2 2 5 2" xfId="28445" xr:uid="{00000000-0005-0000-0000-0000046F0000}"/>
    <cellStyle name="Normal 3 3 3 2 4 2 2 5 2 2" xfId="28446" xr:uid="{00000000-0005-0000-0000-0000056F0000}"/>
    <cellStyle name="Normal 3 3 3 2 4 2 2 5 3" xfId="28447" xr:uid="{00000000-0005-0000-0000-0000066F0000}"/>
    <cellStyle name="Normal 3 3 3 2 4 2 2 6" xfId="28448" xr:uid="{00000000-0005-0000-0000-0000076F0000}"/>
    <cellStyle name="Normal 3 3 3 2 4 2 2 6 2" xfId="28449" xr:uid="{00000000-0005-0000-0000-0000086F0000}"/>
    <cellStyle name="Normal 3 3 3 2 4 2 2 7" xfId="28450" xr:uid="{00000000-0005-0000-0000-0000096F0000}"/>
    <cellStyle name="Normal 3 3 3 2 4 2 2 7 2" xfId="28451" xr:uid="{00000000-0005-0000-0000-00000A6F0000}"/>
    <cellStyle name="Normal 3 3 3 2 4 2 2 8" xfId="28452" xr:uid="{00000000-0005-0000-0000-00000B6F0000}"/>
    <cellStyle name="Normal 3 3 3 2 4 2 3" xfId="28453" xr:uid="{00000000-0005-0000-0000-00000C6F0000}"/>
    <cellStyle name="Normal 3 3 3 2 4 2 3 2" xfId="28454" xr:uid="{00000000-0005-0000-0000-00000D6F0000}"/>
    <cellStyle name="Normal 3 3 3 2 4 2 3 2 2" xfId="28455" xr:uid="{00000000-0005-0000-0000-00000E6F0000}"/>
    <cellStyle name="Normal 3 3 3 2 4 2 3 2 2 2" xfId="28456" xr:uid="{00000000-0005-0000-0000-00000F6F0000}"/>
    <cellStyle name="Normal 3 3 3 2 4 2 3 2 2 2 2" xfId="28457" xr:uid="{00000000-0005-0000-0000-0000106F0000}"/>
    <cellStyle name="Normal 3 3 3 2 4 2 3 2 2 3" xfId="28458" xr:uid="{00000000-0005-0000-0000-0000116F0000}"/>
    <cellStyle name="Normal 3 3 3 2 4 2 3 2 3" xfId="28459" xr:uid="{00000000-0005-0000-0000-0000126F0000}"/>
    <cellStyle name="Normal 3 3 3 2 4 2 3 2 3 2" xfId="28460" xr:uid="{00000000-0005-0000-0000-0000136F0000}"/>
    <cellStyle name="Normal 3 3 3 2 4 2 3 2 4" xfId="28461" xr:uid="{00000000-0005-0000-0000-0000146F0000}"/>
    <cellStyle name="Normal 3 3 3 2 4 2 3 3" xfId="28462" xr:uid="{00000000-0005-0000-0000-0000156F0000}"/>
    <cellStyle name="Normal 3 3 3 2 4 2 3 3 2" xfId="28463" xr:uid="{00000000-0005-0000-0000-0000166F0000}"/>
    <cellStyle name="Normal 3 3 3 2 4 2 3 3 2 2" xfId="28464" xr:uid="{00000000-0005-0000-0000-0000176F0000}"/>
    <cellStyle name="Normal 3 3 3 2 4 2 3 3 3" xfId="28465" xr:uid="{00000000-0005-0000-0000-0000186F0000}"/>
    <cellStyle name="Normal 3 3 3 2 4 2 3 4" xfId="28466" xr:uid="{00000000-0005-0000-0000-0000196F0000}"/>
    <cellStyle name="Normal 3 3 3 2 4 2 3 4 2" xfId="28467" xr:uid="{00000000-0005-0000-0000-00001A6F0000}"/>
    <cellStyle name="Normal 3 3 3 2 4 2 3 5" xfId="28468" xr:uid="{00000000-0005-0000-0000-00001B6F0000}"/>
    <cellStyle name="Normal 3 3 3 2 4 2 4" xfId="28469" xr:uid="{00000000-0005-0000-0000-00001C6F0000}"/>
    <cellStyle name="Normal 3 3 3 2 4 2 4 2" xfId="28470" xr:uid="{00000000-0005-0000-0000-00001D6F0000}"/>
    <cellStyle name="Normal 3 3 3 2 4 2 4 2 2" xfId="28471" xr:uid="{00000000-0005-0000-0000-00001E6F0000}"/>
    <cellStyle name="Normal 3 3 3 2 4 2 4 2 2 2" xfId="28472" xr:uid="{00000000-0005-0000-0000-00001F6F0000}"/>
    <cellStyle name="Normal 3 3 3 2 4 2 4 2 3" xfId="28473" xr:uid="{00000000-0005-0000-0000-0000206F0000}"/>
    <cellStyle name="Normal 3 3 3 2 4 2 4 3" xfId="28474" xr:uid="{00000000-0005-0000-0000-0000216F0000}"/>
    <cellStyle name="Normal 3 3 3 2 4 2 4 3 2" xfId="28475" xr:uid="{00000000-0005-0000-0000-0000226F0000}"/>
    <cellStyle name="Normal 3 3 3 2 4 2 4 4" xfId="28476" xr:uid="{00000000-0005-0000-0000-0000236F0000}"/>
    <cellStyle name="Normal 3 3 3 2 4 2 5" xfId="28477" xr:uid="{00000000-0005-0000-0000-0000246F0000}"/>
    <cellStyle name="Normal 3 3 3 2 4 2 5 2" xfId="28478" xr:uid="{00000000-0005-0000-0000-0000256F0000}"/>
    <cellStyle name="Normal 3 3 3 2 4 2 5 2 2" xfId="28479" xr:uid="{00000000-0005-0000-0000-0000266F0000}"/>
    <cellStyle name="Normal 3 3 3 2 4 2 5 2 2 2" xfId="28480" xr:uid="{00000000-0005-0000-0000-0000276F0000}"/>
    <cellStyle name="Normal 3 3 3 2 4 2 5 2 3" xfId="28481" xr:uid="{00000000-0005-0000-0000-0000286F0000}"/>
    <cellStyle name="Normal 3 3 3 2 4 2 5 3" xfId="28482" xr:uid="{00000000-0005-0000-0000-0000296F0000}"/>
    <cellStyle name="Normal 3 3 3 2 4 2 5 3 2" xfId="28483" xr:uid="{00000000-0005-0000-0000-00002A6F0000}"/>
    <cellStyle name="Normal 3 3 3 2 4 2 5 4" xfId="28484" xr:uid="{00000000-0005-0000-0000-00002B6F0000}"/>
    <cellStyle name="Normal 3 3 3 2 4 2 6" xfId="28485" xr:uid="{00000000-0005-0000-0000-00002C6F0000}"/>
    <cellStyle name="Normal 3 3 3 2 4 2 6 2" xfId="28486" xr:uid="{00000000-0005-0000-0000-00002D6F0000}"/>
    <cellStyle name="Normal 3 3 3 2 4 2 6 2 2" xfId="28487" xr:uid="{00000000-0005-0000-0000-00002E6F0000}"/>
    <cellStyle name="Normal 3 3 3 2 4 2 6 3" xfId="28488" xr:uid="{00000000-0005-0000-0000-00002F6F0000}"/>
    <cellStyle name="Normal 3 3 3 2 4 2 7" xfId="28489" xr:uid="{00000000-0005-0000-0000-0000306F0000}"/>
    <cellStyle name="Normal 3 3 3 2 4 2 7 2" xfId="28490" xr:uid="{00000000-0005-0000-0000-0000316F0000}"/>
    <cellStyle name="Normal 3 3 3 2 4 2 8" xfId="28491" xr:uid="{00000000-0005-0000-0000-0000326F0000}"/>
    <cellStyle name="Normal 3 3 3 2 4 2 8 2" xfId="28492" xr:uid="{00000000-0005-0000-0000-0000336F0000}"/>
    <cellStyle name="Normal 3 3 3 2 4 2 9" xfId="28493" xr:uid="{00000000-0005-0000-0000-0000346F0000}"/>
    <cellStyle name="Normal 3 3 3 2 4 3" xfId="28494" xr:uid="{00000000-0005-0000-0000-0000356F0000}"/>
    <cellStyle name="Normal 3 3 3 2 4 3 2" xfId="28495" xr:uid="{00000000-0005-0000-0000-0000366F0000}"/>
    <cellStyle name="Normal 3 3 3 2 4 3 2 2" xfId="28496" xr:uid="{00000000-0005-0000-0000-0000376F0000}"/>
    <cellStyle name="Normal 3 3 3 2 4 3 2 2 2" xfId="28497" xr:uid="{00000000-0005-0000-0000-0000386F0000}"/>
    <cellStyle name="Normal 3 3 3 2 4 3 2 2 2 2" xfId="28498" xr:uid="{00000000-0005-0000-0000-0000396F0000}"/>
    <cellStyle name="Normal 3 3 3 2 4 3 2 2 2 2 2" xfId="28499" xr:uid="{00000000-0005-0000-0000-00003A6F0000}"/>
    <cellStyle name="Normal 3 3 3 2 4 3 2 2 2 3" xfId="28500" xr:uid="{00000000-0005-0000-0000-00003B6F0000}"/>
    <cellStyle name="Normal 3 3 3 2 4 3 2 2 3" xfId="28501" xr:uid="{00000000-0005-0000-0000-00003C6F0000}"/>
    <cellStyle name="Normal 3 3 3 2 4 3 2 2 3 2" xfId="28502" xr:uid="{00000000-0005-0000-0000-00003D6F0000}"/>
    <cellStyle name="Normal 3 3 3 2 4 3 2 2 4" xfId="28503" xr:uid="{00000000-0005-0000-0000-00003E6F0000}"/>
    <cellStyle name="Normal 3 3 3 2 4 3 2 3" xfId="28504" xr:uid="{00000000-0005-0000-0000-00003F6F0000}"/>
    <cellStyle name="Normal 3 3 3 2 4 3 2 3 2" xfId="28505" xr:uid="{00000000-0005-0000-0000-0000406F0000}"/>
    <cellStyle name="Normal 3 3 3 2 4 3 2 3 2 2" xfId="28506" xr:uid="{00000000-0005-0000-0000-0000416F0000}"/>
    <cellStyle name="Normal 3 3 3 2 4 3 2 3 3" xfId="28507" xr:uid="{00000000-0005-0000-0000-0000426F0000}"/>
    <cellStyle name="Normal 3 3 3 2 4 3 2 4" xfId="28508" xr:uid="{00000000-0005-0000-0000-0000436F0000}"/>
    <cellStyle name="Normal 3 3 3 2 4 3 2 4 2" xfId="28509" xr:uid="{00000000-0005-0000-0000-0000446F0000}"/>
    <cellStyle name="Normal 3 3 3 2 4 3 2 5" xfId="28510" xr:uid="{00000000-0005-0000-0000-0000456F0000}"/>
    <cellStyle name="Normal 3 3 3 2 4 3 3" xfId="28511" xr:uid="{00000000-0005-0000-0000-0000466F0000}"/>
    <cellStyle name="Normal 3 3 3 2 4 3 3 2" xfId="28512" xr:uid="{00000000-0005-0000-0000-0000476F0000}"/>
    <cellStyle name="Normal 3 3 3 2 4 3 3 2 2" xfId="28513" xr:uid="{00000000-0005-0000-0000-0000486F0000}"/>
    <cellStyle name="Normal 3 3 3 2 4 3 3 2 2 2" xfId="28514" xr:uid="{00000000-0005-0000-0000-0000496F0000}"/>
    <cellStyle name="Normal 3 3 3 2 4 3 3 2 3" xfId="28515" xr:uid="{00000000-0005-0000-0000-00004A6F0000}"/>
    <cellStyle name="Normal 3 3 3 2 4 3 3 3" xfId="28516" xr:uid="{00000000-0005-0000-0000-00004B6F0000}"/>
    <cellStyle name="Normal 3 3 3 2 4 3 3 3 2" xfId="28517" xr:uid="{00000000-0005-0000-0000-00004C6F0000}"/>
    <cellStyle name="Normal 3 3 3 2 4 3 3 4" xfId="28518" xr:uid="{00000000-0005-0000-0000-00004D6F0000}"/>
    <cellStyle name="Normal 3 3 3 2 4 3 4" xfId="28519" xr:uid="{00000000-0005-0000-0000-00004E6F0000}"/>
    <cellStyle name="Normal 3 3 3 2 4 3 4 2" xfId="28520" xr:uid="{00000000-0005-0000-0000-00004F6F0000}"/>
    <cellStyle name="Normal 3 3 3 2 4 3 4 2 2" xfId="28521" xr:uid="{00000000-0005-0000-0000-0000506F0000}"/>
    <cellStyle name="Normal 3 3 3 2 4 3 4 2 2 2" xfId="28522" xr:uid="{00000000-0005-0000-0000-0000516F0000}"/>
    <cellStyle name="Normal 3 3 3 2 4 3 4 2 3" xfId="28523" xr:uid="{00000000-0005-0000-0000-0000526F0000}"/>
    <cellStyle name="Normal 3 3 3 2 4 3 4 3" xfId="28524" xr:uid="{00000000-0005-0000-0000-0000536F0000}"/>
    <cellStyle name="Normal 3 3 3 2 4 3 4 3 2" xfId="28525" xr:uid="{00000000-0005-0000-0000-0000546F0000}"/>
    <cellStyle name="Normal 3 3 3 2 4 3 4 4" xfId="28526" xr:uid="{00000000-0005-0000-0000-0000556F0000}"/>
    <cellStyle name="Normal 3 3 3 2 4 3 5" xfId="28527" xr:uid="{00000000-0005-0000-0000-0000566F0000}"/>
    <cellStyle name="Normal 3 3 3 2 4 3 5 2" xfId="28528" xr:uid="{00000000-0005-0000-0000-0000576F0000}"/>
    <cellStyle name="Normal 3 3 3 2 4 3 5 2 2" xfId="28529" xr:uid="{00000000-0005-0000-0000-0000586F0000}"/>
    <cellStyle name="Normal 3 3 3 2 4 3 5 3" xfId="28530" xr:uid="{00000000-0005-0000-0000-0000596F0000}"/>
    <cellStyle name="Normal 3 3 3 2 4 3 6" xfId="28531" xr:uid="{00000000-0005-0000-0000-00005A6F0000}"/>
    <cellStyle name="Normal 3 3 3 2 4 3 6 2" xfId="28532" xr:uid="{00000000-0005-0000-0000-00005B6F0000}"/>
    <cellStyle name="Normal 3 3 3 2 4 3 7" xfId="28533" xr:uid="{00000000-0005-0000-0000-00005C6F0000}"/>
    <cellStyle name="Normal 3 3 3 2 4 3 7 2" xfId="28534" xr:uid="{00000000-0005-0000-0000-00005D6F0000}"/>
    <cellStyle name="Normal 3 3 3 2 4 3 8" xfId="28535" xr:uid="{00000000-0005-0000-0000-00005E6F0000}"/>
    <cellStyle name="Normal 3 3 3 2 4 4" xfId="28536" xr:uid="{00000000-0005-0000-0000-00005F6F0000}"/>
    <cellStyle name="Normal 3 3 3 2 4 4 2" xfId="28537" xr:uid="{00000000-0005-0000-0000-0000606F0000}"/>
    <cellStyle name="Normal 3 3 3 2 4 4 2 2" xfId="28538" xr:uid="{00000000-0005-0000-0000-0000616F0000}"/>
    <cellStyle name="Normal 3 3 3 2 4 4 2 2 2" xfId="28539" xr:uid="{00000000-0005-0000-0000-0000626F0000}"/>
    <cellStyle name="Normal 3 3 3 2 4 4 2 2 2 2" xfId="28540" xr:uid="{00000000-0005-0000-0000-0000636F0000}"/>
    <cellStyle name="Normal 3 3 3 2 4 4 2 2 3" xfId="28541" xr:uid="{00000000-0005-0000-0000-0000646F0000}"/>
    <cellStyle name="Normal 3 3 3 2 4 4 2 3" xfId="28542" xr:uid="{00000000-0005-0000-0000-0000656F0000}"/>
    <cellStyle name="Normal 3 3 3 2 4 4 2 3 2" xfId="28543" xr:uid="{00000000-0005-0000-0000-0000666F0000}"/>
    <cellStyle name="Normal 3 3 3 2 4 4 2 4" xfId="28544" xr:uid="{00000000-0005-0000-0000-0000676F0000}"/>
    <cellStyle name="Normal 3 3 3 2 4 4 3" xfId="28545" xr:uid="{00000000-0005-0000-0000-0000686F0000}"/>
    <cellStyle name="Normal 3 3 3 2 4 4 3 2" xfId="28546" xr:uid="{00000000-0005-0000-0000-0000696F0000}"/>
    <cellStyle name="Normal 3 3 3 2 4 4 3 2 2" xfId="28547" xr:uid="{00000000-0005-0000-0000-00006A6F0000}"/>
    <cellStyle name="Normal 3 3 3 2 4 4 3 3" xfId="28548" xr:uid="{00000000-0005-0000-0000-00006B6F0000}"/>
    <cellStyle name="Normal 3 3 3 2 4 4 4" xfId="28549" xr:uid="{00000000-0005-0000-0000-00006C6F0000}"/>
    <cellStyle name="Normal 3 3 3 2 4 4 4 2" xfId="28550" xr:uid="{00000000-0005-0000-0000-00006D6F0000}"/>
    <cellStyle name="Normal 3 3 3 2 4 4 5" xfId="28551" xr:uid="{00000000-0005-0000-0000-00006E6F0000}"/>
    <cellStyle name="Normal 3 3 3 2 4 5" xfId="28552" xr:uid="{00000000-0005-0000-0000-00006F6F0000}"/>
    <cellStyle name="Normal 3 3 3 2 4 5 2" xfId="28553" xr:uid="{00000000-0005-0000-0000-0000706F0000}"/>
    <cellStyle name="Normal 3 3 3 2 4 5 2 2" xfId="28554" xr:uid="{00000000-0005-0000-0000-0000716F0000}"/>
    <cellStyle name="Normal 3 3 3 2 4 5 2 2 2" xfId="28555" xr:uid="{00000000-0005-0000-0000-0000726F0000}"/>
    <cellStyle name="Normal 3 3 3 2 4 5 2 3" xfId="28556" xr:uid="{00000000-0005-0000-0000-0000736F0000}"/>
    <cellStyle name="Normal 3 3 3 2 4 5 3" xfId="28557" xr:uid="{00000000-0005-0000-0000-0000746F0000}"/>
    <cellStyle name="Normal 3 3 3 2 4 5 3 2" xfId="28558" xr:uid="{00000000-0005-0000-0000-0000756F0000}"/>
    <cellStyle name="Normal 3 3 3 2 4 5 4" xfId="28559" xr:uid="{00000000-0005-0000-0000-0000766F0000}"/>
    <cellStyle name="Normal 3 3 3 2 4 6" xfId="28560" xr:uid="{00000000-0005-0000-0000-0000776F0000}"/>
    <cellStyle name="Normal 3 3 3 2 4 6 2" xfId="28561" xr:uid="{00000000-0005-0000-0000-0000786F0000}"/>
    <cellStyle name="Normal 3 3 3 2 4 6 2 2" xfId="28562" xr:uid="{00000000-0005-0000-0000-0000796F0000}"/>
    <cellStyle name="Normal 3 3 3 2 4 6 2 2 2" xfId="28563" xr:uid="{00000000-0005-0000-0000-00007A6F0000}"/>
    <cellStyle name="Normal 3 3 3 2 4 6 2 3" xfId="28564" xr:uid="{00000000-0005-0000-0000-00007B6F0000}"/>
    <cellStyle name="Normal 3 3 3 2 4 6 3" xfId="28565" xr:uid="{00000000-0005-0000-0000-00007C6F0000}"/>
    <cellStyle name="Normal 3 3 3 2 4 6 3 2" xfId="28566" xr:uid="{00000000-0005-0000-0000-00007D6F0000}"/>
    <cellStyle name="Normal 3 3 3 2 4 6 4" xfId="28567" xr:uid="{00000000-0005-0000-0000-00007E6F0000}"/>
    <cellStyle name="Normal 3 3 3 2 4 7" xfId="28568" xr:uid="{00000000-0005-0000-0000-00007F6F0000}"/>
    <cellStyle name="Normal 3 3 3 2 4 7 2" xfId="28569" xr:uid="{00000000-0005-0000-0000-0000806F0000}"/>
    <cellStyle name="Normal 3 3 3 2 4 7 2 2" xfId="28570" xr:uid="{00000000-0005-0000-0000-0000816F0000}"/>
    <cellStyle name="Normal 3 3 3 2 4 7 3" xfId="28571" xr:uid="{00000000-0005-0000-0000-0000826F0000}"/>
    <cellStyle name="Normal 3 3 3 2 4 8" xfId="28572" xr:uid="{00000000-0005-0000-0000-0000836F0000}"/>
    <cellStyle name="Normal 3 3 3 2 4 8 2" xfId="28573" xr:uid="{00000000-0005-0000-0000-0000846F0000}"/>
    <cellStyle name="Normal 3 3 3 2 4 9" xfId="28574" xr:uid="{00000000-0005-0000-0000-0000856F0000}"/>
    <cellStyle name="Normal 3 3 3 2 4 9 2" xfId="28575" xr:uid="{00000000-0005-0000-0000-0000866F0000}"/>
    <cellStyle name="Normal 3 3 3 2 5" xfId="28576" xr:uid="{00000000-0005-0000-0000-0000876F0000}"/>
    <cellStyle name="Normal 3 3 3 2 5 2" xfId="28577" xr:uid="{00000000-0005-0000-0000-0000886F0000}"/>
    <cellStyle name="Normal 3 3 3 2 5 2 2" xfId="28578" xr:uid="{00000000-0005-0000-0000-0000896F0000}"/>
    <cellStyle name="Normal 3 3 3 2 5 2 2 2" xfId="28579" xr:uid="{00000000-0005-0000-0000-00008A6F0000}"/>
    <cellStyle name="Normal 3 3 3 2 5 2 2 2 2" xfId="28580" xr:uid="{00000000-0005-0000-0000-00008B6F0000}"/>
    <cellStyle name="Normal 3 3 3 2 5 2 2 2 2 2" xfId="28581" xr:uid="{00000000-0005-0000-0000-00008C6F0000}"/>
    <cellStyle name="Normal 3 3 3 2 5 2 2 2 2 2 2" xfId="28582" xr:uid="{00000000-0005-0000-0000-00008D6F0000}"/>
    <cellStyle name="Normal 3 3 3 2 5 2 2 2 2 3" xfId="28583" xr:uid="{00000000-0005-0000-0000-00008E6F0000}"/>
    <cellStyle name="Normal 3 3 3 2 5 2 2 2 3" xfId="28584" xr:uid="{00000000-0005-0000-0000-00008F6F0000}"/>
    <cellStyle name="Normal 3 3 3 2 5 2 2 2 3 2" xfId="28585" xr:uid="{00000000-0005-0000-0000-0000906F0000}"/>
    <cellStyle name="Normal 3 3 3 2 5 2 2 2 4" xfId="28586" xr:uid="{00000000-0005-0000-0000-0000916F0000}"/>
    <cellStyle name="Normal 3 3 3 2 5 2 2 3" xfId="28587" xr:uid="{00000000-0005-0000-0000-0000926F0000}"/>
    <cellStyle name="Normal 3 3 3 2 5 2 2 3 2" xfId="28588" xr:uid="{00000000-0005-0000-0000-0000936F0000}"/>
    <cellStyle name="Normal 3 3 3 2 5 2 2 3 2 2" xfId="28589" xr:uid="{00000000-0005-0000-0000-0000946F0000}"/>
    <cellStyle name="Normal 3 3 3 2 5 2 2 3 3" xfId="28590" xr:uid="{00000000-0005-0000-0000-0000956F0000}"/>
    <cellStyle name="Normal 3 3 3 2 5 2 2 4" xfId="28591" xr:uid="{00000000-0005-0000-0000-0000966F0000}"/>
    <cellStyle name="Normal 3 3 3 2 5 2 2 4 2" xfId="28592" xr:uid="{00000000-0005-0000-0000-0000976F0000}"/>
    <cellStyle name="Normal 3 3 3 2 5 2 2 5" xfId="28593" xr:uid="{00000000-0005-0000-0000-0000986F0000}"/>
    <cellStyle name="Normal 3 3 3 2 5 2 3" xfId="28594" xr:uid="{00000000-0005-0000-0000-0000996F0000}"/>
    <cellStyle name="Normal 3 3 3 2 5 2 3 2" xfId="28595" xr:uid="{00000000-0005-0000-0000-00009A6F0000}"/>
    <cellStyle name="Normal 3 3 3 2 5 2 3 2 2" xfId="28596" xr:uid="{00000000-0005-0000-0000-00009B6F0000}"/>
    <cellStyle name="Normal 3 3 3 2 5 2 3 2 2 2" xfId="28597" xr:uid="{00000000-0005-0000-0000-00009C6F0000}"/>
    <cellStyle name="Normal 3 3 3 2 5 2 3 2 3" xfId="28598" xr:uid="{00000000-0005-0000-0000-00009D6F0000}"/>
    <cellStyle name="Normal 3 3 3 2 5 2 3 3" xfId="28599" xr:uid="{00000000-0005-0000-0000-00009E6F0000}"/>
    <cellStyle name="Normal 3 3 3 2 5 2 3 3 2" xfId="28600" xr:uid="{00000000-0005-0000-0000-00009F6F0000}"/>
    <cellStyle name="Normal 3 3 3 2 5 2 3 4" xfId="28601" xr:uid="{00000000-0005-0000-0000-0000A06F0000}"/>
    <cellStyle name="Normal 3 3 3 2 5 2 4" xfId="28602" xr:uid="{00000000-0005-0000-0000-0000A16F0000}"/>
    <cellStyle name="Normal 3 3 3 2 5 2 4 2" xfId="28603" xr:uid="{00000000-0005-0000-0000-0000A26F0000}"/>
    <cellStyle name="Normal 3 3 3 2 5 2 4 2 2" xfId="28604" xr:uid="{00000000-0005-0000-0000-0000A36F0000}"/>
    <cellStyle name="Normal 3 3 3 2 5 2 4 2 2 2" xfId="28605" xr:uid="{00000000-0005-0000-0000-0000A46F0000}"/>
    <cellStyle name="Normal 3 3 3 2 5 2 4 2 3" xfId="28606" xr:uid="{00000000-0005-0000-0000-0000A56F0000}"/>
    <cellStyle name="Normal 3 3 3 2 5 2 4 3" xfId="28607" xr:uid="{00000000-0005-0000-0000-0000A66F0000}"/>
    <cellStyle name="Normal 3 3 3 2 5 2 4 3 2" xfId="28608" xr:uid="{00000000-0005-0000-0000-0000A76F0000}"/>
    <cellStyle name="Normal 3 3 3 2 5 2 4 4" xfId="28609" xr:uid="{00000000-0005-0000-0000-0000A86F0000}"/>
    <cellStyle name="Normal 3 3 3 2 5 2 5" xfId="28610" xr:uid="{00000000-0005-0000-0000-0000A96F0000}"/>
    <cellStyle name="Normal 3 3 3 2 5 2 5 2" xfId="28611" xr:uid="{00000000-0005-0000-0000-0000AA6F0000}"/>
    <cellStyle name="Normal 3 3 3 2 5 2 5 2 2" xfId="28612" xr:uid="{00000000-0005-0000-0000-0000AB6F0000}"/>
    <cellStyle name="Normal 3 3 3 2 5 2 5 3" xfId="28613" xr:uid="{00000000-0005-0000-0000-0000AC6F0000}"/>
    <cellStyle name="Normal 3 3 3 2 5 2 6" xfId="28614" xr:uid="{00000000-0005-0000-0000-0000AD6F0000}"/>
    <cellStyle name="Normal 3 3 3 2 5 2 6 2" xfId="28615" xr:uid="{00000000-0005-0000-0000-0000AE6F0000}"/>
    <cellStyle name="Normal 3 3 3 2 5 2 7" xfId="28616" xr:uid="{00000000-0005-0000-0000-0000AF6F0000}"/>
    <cellStyle name="Normal 3 3 3 2 5 2 7 2" xfId="28617" xr:uid="{00000000-0005-0000-0000-0000B06F0000}"/>
    <cellStyle name="Normal 3 3 3 2 5 2 8" xfId="28618" xr:uid="{00000000-0005-0000-0000-0000B16F0000}"/>
    <cellStyle name="Normal 3 3 3 2 5 3" xfId="28619" xr:uid="{00000000-0005-0000-0000-0000B26F0000}"/>
    <cellStyle name="Normal 3 3 3 2 5 3 2" xfId="28620" xr:uid="{00000000-0005-0000-0000-0000B36F0000}"/>
    <cellStyle name="Normal 3 3 3 2 5 3 2 2" xfId="28621" xr:uid="{00000000-0005-0000-0000-0000B46F0000}"/>
    <cellStyle name="Normal 3 3 3 2 5 3 2 2 2" xfId="28622" xr:uid="{00000000-0005-0000-0000-0000B56F0000}"/>
    <cellStyle name="Normal 3 3 3 2 5 3 2 2 2 2" xfId="28623" xr:uid="{00000000-0005-0000-0000-0000B66F0000}"/>
    <cellStyle name="Normal 3 3 3 2 5 3 2 2 3" xfId="28624" xr:uid="{00000000-0005-0000-0000-0000B76F0000}"/>
    <cellStyle name="Normal 3 3 3 2 5 3 2 3" xfId="28625" xr:uid="{00000000-0005-0000-0000-0000B86F0000}"/>
    <cellStyle name="Normal 3 3 3 2 5 3 2 3 2" xfId="28626" xr:uid="{00000000-0005-0000-0000-0000B96F0000}"/>
    <cellStyle name="Normal 3 3 3 2 5 3 2 4" xfId="28627" xr:uid="{00000000-0005-0000-0000-0000BA6F0000}"/>
    <cellStyle name="Normal 3 3 3 2 5 3 3" xfId="28628" xr:uid="{00000000-0005-0000-0000-0000BB6F0000}"/>
    <cellStyle name="Normal 3 3 3 2 5 3 3 2" xfId="28629" xr:uid="{00000000-0005-0000-0000-0000BC6F0000}"/>
    <cellStyle name="Normal 3 3 3 2 5 3 3 2 2" xfId="28630" xr:uid="{00000000-0005-0000-0000-0000BD6F0000}"/>
    <cellStyle name="Normal 3 3 3 2 5 3 3 3" xfId="28631" xr:uid="{00000000-0005-0000-0000-0000BE6F0000}"/>
    <cellStyle name="Normal 3 3 3 2 5 3 4" xfId="28632" xr:uid="{00000000-0005-0000-0000-0000BF6F0000}"/>
    <cellStyle name="Normal 3 3 3 2 5 3 4 2" xfId="28633" xr:uid="{00000000-0005-0000-0000-0000C06F0000}"/>
    <cellStyle name="Normal 3 3 3 2 5 3 5" xfId="28634" xr:uid="{00000000-0005-0000-0000-0000C16F0000}"/>
    <cellStyle name="Normal 3 3 3 2 5 4" xfId="28635" xr:uid="{00000000-0005-0000-0000-0000C26F0000}"/>
    <cellStyle name="Normal 3 3 3 2 5 4 2" xfId="28636" xr:uid="{00000000-0005-0000-0000-0000C36F0000}"/>
    <cellStyle name="Normal 3 3 3 2 5 4 2 2" xfId="28637" xr:uid="{00000000-0005-0000-0000-0000C46F0000}"/>
    <cellStyle name="Normal 3 3 3 2 5 4 2 2 2" xfId="28638" xr:uid="{00000000-0005-0000-0000-0000C56F0000}"/>
    <cellStyle name="Normal 3 3 3 2 5 4 2 3" xfId="28639" xr:uid="{00000000-0005-0000-0000-0000C66F0000}"/>
    <cellStyle name="Normal 3 3 3 2 5 4 3" xfId="28640" xr:uid="{00000000-0005-0000-0000-0000C76F0000}"/>
    <cellStyle name="Normal 3 3 3 2 5 4 3 2" xfId="28641" xr:uid="{00000000-0005-0000-0000-0000C86F0000}"/>
    <cellStyle name="Normal 3 3 3 2 5 4 4" xfId="28642" xr:uid="{00000000-0005-0000-0000-0000C96F0000}"/>
    <cellStyle name="Normal 3 3 3 2 5 5" xfId="28643" xr:uid="{00000000-0005-0000-0000-0000CA6F0000}"/>
    <cellStyle name="Normal 3 3 3 2 5 5 2" xfId="28644" xr:uid="{00000000-0005-0000-0000-0000CB6F0000}"/>
    <cellStyle name="Normal 3 3 3 2 5 5 2 2" xfId="28645" xr:uid="{00000000-0005-0000-0000-0000CC6F0000}"/>
    <cellStyle name="Normal 3 3 3 2 5 5 2 2 2" xfId="28646" xr:uid="{00000000-0005-0000-0000-0000CD6F0000}"/>
    <cellStyle name="Normal 3 3 3 2 5 5 2 3" xfId="28647" xr:uid="{00000000-0005-0000-0000-0000CE6F0000}"/>
    <cellStyle name="Normal 3 3 3 2 5 5 3" xfId="28648" xr:uid="{00000000-0005-0000-0000-0000CF6F0000}"/>
    <cellStyle name="Normal 3 3 3 2 5 5 3 2" xfId="28649" xr:uid="{00000000-0005-0000-0000-0000D06F0000}"/>
    <cellStyle name="Normal 3 3 3 2 5 5 4" xfId="28650" xr:uid="{00000000-0005-0000-0000-0000D16F0000}"/>
    <cellStyle name="Normal 3 3 3 2 5 6" xfId="28651" xr:uid="{00000000-0005-0000-0000-0000D26F0000}"/>
    <cellStyle name="Normal 3 3 3 2 5 6 2" xfId="28652" xr:uid="{00000000-0005-0000-0000-0000D36F0000}"/>
    <cellStyle name="Normal 3 3 3 2 5 6 2 2" xfId="28653" xr:uid="{00000000-0005-0000-0000-0000D46F0000}"/>
    <cellStyle name="Normal 3 3 3 2 5 6 3" xfId="28654" xr:uid="{00000000-0005-0000-0000-0000D56F0000}"/>
    <cellStyle name="Normal 3 3 3 2 5 7" xfId="28655" xr:uid="{00000000-0005-0000-0000-0000D66F0000}"/>
    <cellStyle name="Normal 3 3 3 2 5 7 2" xfId="28656" xr:uid="{00000000-0005-0000-0000-0000D76F0000}"/>
    <cellStyle name="Normal 3 3 3 2 5 8" xfId="28657" xr:uid="{00000000-0005-0000-0000-0000D86F0000}"/>
    <cellStyle name="Normal 3 3 3 2 5 8 2" xfId="28658" xr:uid="{00000000-0005-0000-0000-0000D96F0000}"/>
    <cellStyle name="Normal 3 3 3 2 5 9" xfId="28659" xr:uid="{00000000-0005-0000-0000-0000DA6F0000}"/>
    <cellStyle name="Normal 3 3 3 2 6" xfId="28660" xr:uid="{00000000-0005-0000-0000-0000DB6F0000}"/>
    <cellStyle name="Normal 3 3 3 2 6 2" xfId="28661" xr:uid="{00000000-0005-0000-0000-0000DC6F0000}"/>
    <cellStyle name="Normal 3 3 3 2 6 2 2" xfId="28662" xr:uid="{00000000-0005-0000-0000-0000DD6F0000}"/>
    <cellStyle name="Normal 3 3 3 2 6 2 2 2" xfId="28663" xr:uid="{00000000-0005-0000-0000-0000DE6F0000}"/>
    <cellStyle name="Normal 3 3 3 2 6 2 2 2 2" xfId="28664" xr:uid="{00000000-0005-0000-0000-0000DF6F0000}"/>
    <cellStyle name="Normal 3 3 3 2 6 2 2 2 2 2" xfId="28665" xr:uid="{00000000-0005-0000-0000-0000E06F0000}"/>
    <cellStyle name="Normal 3 3 3 2 6 2 2 2 3" xfId="28666" xr:uid="{00000000-0005-0000-0000-0000E16F0000}"/>
    <cellStyle name="Normal 3 3 3 2 6 2 2 3" xfId="28667" xr:uid="{00000000-0005-0000-0000-0000E26F0000}"/>
    <cellStyle name="Normal 3 3 3 2 6 2 2 3 2" xfId="28668" xr:uid="{00000000-0005-0000-0000-0000E36F0000}"/>
    <cellStyle name="Normal 3 3 3 2 6 2 2 4" xfId="28669" xr:uid="{00000000-0005-0000-0000-0000E46F0000}"/>
    <cellStyle name="Normal 3 3 3 2 6 2 3" xfId="28670" xr:uid="{00000000-0005-0000-0000-0000E56F0000}"/>
    <cellStyle name="Normal 3 3 3 2 6 2 3 2" xfId="28671" xr:uid="{00000000-0005-0000-0000-0000E66F0000}"/>
    <cellStyle name="Normal 3 3 3 2 6 2 3 2 2" xfId="28672" xr:uid="{00000000-0005-0000-0000-0000E76F0000}"/>
    <cellStyle name="Normal 3 3 3 2 6 2 3 3" xfId="28673" xr:uid="{00000000-0005-0000-0000-0000E86F0000}"/>
    <cellStyle name="Normal 3 3 3 2 6 2 4" xfId="28674" xr:uid="{00000000-0005-0000-0000-0000E96F0000}"/>
    <cellStyle name="Normal 3 3 3 2 6 2 4 2" xfId="28675" xr:uid="{00000000-0005-0000-0000-0000EA6F0000}"/>
    <cellStyle name="Normal 3 3 3 2 6 2 5" xfId="28676" xr:uid="{00000000-0005-0000-0000-0000EB6F0000}"/>
    <cellStyle name="Normal 3 3 3 2 6 3" xfId="28677" xr:uid="{00000000-0005-0000-0000-0000EC6F0000}"/>
    <cellStyle name="Normal 3 3 3 2 6 3 2" xfId="28678" xr:uid="{00000000-0005-0000-0000-0000ED6F0000}"/>
    <cellStyle name="Normal 3 3 3 2 6 3 2 2" xfId="28679" xr:uid="{00000000-0005-0000-0000-0000EE6F0000}"/>
    <cellStyle name="Normal 3 3 3 2 6 3 2 2 2" xfId="28680" xr:uid="{00000000-0005-0000-0000-0000EF6F0000}"/>
    <cellStyle name="Normal 3 3 3 2 6 3 2 3" xfId="28681" xr:uid="{00000000-0005-0000-0000-0000F06F0000}"/>
    <cellStyle name="Normal 3 3 3 2 6 3 3" xfId="28682" xr:uid="{00000000-0005-0000-0000-0000F16F0000}"/>
    <cellStyle name="Normal 3 3 3 2 6 3 3 2" xfId="28683" xr:uid="{00000000-0005-0000-0000-0000F26F0000}"/>
    <cellStyle name="Normal 3 3 3 2 6 3 4" xfId="28684" xr:uid="{00000000-0005-0000-0000-0000F36F0000}"/>
    <cellStyle name="Normal 3 3 3 2 6 4" xfId="28685" xr:uid="{00000000-0005-0000-0000-0000F46F0000}"/>
    <cellStyle name="Normal 3 3 3 2 6 4 2" xfId="28686" xr:uid="{00000000-0005-0000-0000-0000F56F0000}"/>
    <cellStyle name="Normal 3 3 3 2 6 4 2 2" xfId="28687" xr:uid="{00000000-0005-0000-0000-0000F66F0000}"/>
    <cellStyle name="Normal 3 3 3 2 6 4 2 2 2" xfId="28688" xr:uid="{00000000-0005-0000-0000-0000F76F0000}"/>
    <cellStyle name="Normal 3 3 3 2 6 4 2 3" xfId="28689" xr:uid="{00000000-0005-0000-0000-0000F86F0000}"/>
    <cellStyle name="Normal 3 3 3 2 6 4 3" xfId="28690" xr:uid="{00000000-0005-0000-0000-0000F96F0000}"/>
    <cellStyle name="Normal 3 3 3 2 6 4 3 2" xfId="28691" xr:uid="{00000000-0005-0000-0000-0000FA6F0000}"/>
    <cellStyle name="Normal 3 3 3 2 6 4 4" xfId="28692" xr:uid="{00000000-0005-0000-0000-0000FB6F0000}"/>
    <cellStyle name="Normal 3 3 3 2 6 5" xfId="28693" xr:uid="{00000000-0005-0000-0000-0000FC6F0000}"/>
    <cellStyle name="Normal 3 3 3 2 6 5 2" xfId="28694" xr:uid="{00000000-0005-0000-0000-0000FD6F0000}"/>
    <cellStyle name="Normal 3 3 3 2 6 5 2 2" xfId="28695" xr:uid="{00000000-0005-0000-0000-0000FE6F0000}"/>
    <cellStyle name="Normal 3 3 3 2 6 5 3" xfId="28696" xr:uid="{00000000-0005-0000-0000-0000FF6F0000}"/>
    <cellStyle name="Normal 3 3 3 2 6 6" xfId="28697" xr:uid="{00000000-0005-0000-0000-000000700000}"/>
    <cellStyle name="Normal 3 3 3 2 6 6 2" xfId="28698" xr:uid="{00000000-0005-0000-0000-000001700000}"/>
    <cellStyle name="Normal 3 3 3 2 6 7" xfId="28699" xr:uid="{00000000-0005-0000-0000-000002700000}"/>
    <cellStyle name="Normal 3 3 3 2 6 7 2" xfId="28700" xr:uid="{00000000-0005-0000-0000-000003700000}"/>
    <cellStyle name="Normal 3 3 3 2 6 8" xfId="28701" xr:uid="{00000000-0005-0000-0000-000004700000}"/>
    <cellStyle name="Normal 3 3 3 2 7" xfId="28702" xr:uid="{00000000-0005-0000-0000-000005700000}"/>
    <cellStyle name="Normal 3 3 3 2 7 2" xfId="28703" xr:uid="{00000000-0005-0000-0000-000006700000}"/>
    <cellStyle name="Normal 3 3 3 2 7 2 2" xfId="28704" xr:uid="{00000000-0005-0000-0000-000007700000}"/>
    <cellStyle name="Normal 3 3 3 2 7 2 2 2" xfId="28705" xr:uid="{00000000-0005-0000-0000-000008700000}"/>
    <cellStyle name="Normal 3 3 3 2 7 2 2 2 2" xfId="28706" xr:uid="{00000000-0005-0000-0000-000009700000}"/>
    <cellStyle name="Normal 3 3 3 2 7 2 2 2 2 2" xfId="28707" xr:uid="{00000000-0005-0000-0000-00000A700000}"/>
    <cellStyle name="Normal 3 3 3 2 7 2 2 2 3" xfId="28708" xr:uid="{00000000-0005-0000-0000-00000B700000}"/>
    <cellStyle name="Normal 3 3 3 2 7 2 2 3" xfId="28709" xr:uid="{00000000-0005-0000-0000-00000C700000}"/>
    <cellStyle name="Normal 3 3 3 2 7 2 2 3 2" xfId="28710" xr:uid="{00000000-0005-0000-0000-00000D700000}"/>
    <cellStyle name="Normal 3 3 3 2 7 2 2 4" xfId="28711" xr:uid="{00000000-0005-0000-0000-00000E700000}"/>
    <cellStyle name="Normal 3 3 3 2 7 2 3" xfId="28712" xr:uid="{00000000-0005-0000-0000-00000F700000}"/>
    <cellStyle name="Normal 3 3 3 2 7 2 3 2" xfId="28713" xr:uid="{00000000-0005-0000-0000-000010700000}"/>
    <cellStyle name="Normal 3 3 3 2 7 2 3 2 2" xfId="28714" xr:uid="{00000000-0005-0000-0000-000011700000}"/>
    <cellStyle name="Normal 3 3 3 2 7 2 3 3" xfId="28715" xr:uid="{00000000-0005-0000-0000-000012700000}"/>
    <cellStyle name="Normal 3 3 3 2 7 2 4" xfId="28716" xr:uid="{00000000-0005-0000-0000-000013700000}"/>
    <cellStyle name="Normal 3 3 3 2 7 2 4 2" xfId="28717" xr:uid="{00000000-0005-0000-0000-000014700000}"/>
    <cellStyle name="Normal 3 3 3 2 7 2 5" xfId="28718" xr:uid="{00000000-0005-0000-0000-000015700000}"/>
    <cellStyle name="Normal 3 3 3 2 7 3" xfId="28719" xr:uid="{00000000-0005-0000-0000-000016700000}"/>
    <cellStyle name="Normal 3 3 3 2 7 3 2" xfId="28720" xr:uid="{00000000-0005-0000-0000-000017700000}"/>
    <cellStyle name="Normal 3 3 3 2 7 3 2 2" xfId="28721" xr:uid="{00000000-0005-0000-0000-000018700000}"/>
    <cellStyle name="Normal 3 3 3 2 7 3 2 2 2" xfId="28722" xr:uid="{00000000-0005-0000-0000-000019700000}"/>
    <cellStyle name="Normal 3 3 3 2 7 3 2 3" xfId="28723" xr:uid="{00000000-0005-0000-0000-00001A700000}"/>
    <cellStyle name="Normal 3 3 3 2 7 3 3" xfId="28724" xr:uid="{00000000-0005-0000-0000-00001B700000}"/>
    <cellStyle name="Normal 3 3 3 2 7 3 3 2" xfId="28725" xr:uid="{00000000-0005-0000-0000-00001C700000}"/>
    <cellStyle name="Normal 3 3 3 2 7 3 4" xfId="28726" xr:uid="{00000000-0005-0000-0000-00001D700000}"/>
    <cellStyle name="Normal 3 3 3 2 7 4" xfId="28727" xr:uid="{00000000-0005-0000-0000-00001E700000}"/>
    <cellStyle name="Normal 3 3 3 2 7 4 2" xfId="28728" xr:uid="{00000000-0005-0000-0000-00001F700000}"/>
    <cellStyle name="Normal 3 3 3 2 7 4 2 2" xfId="28729" xr:uid="{00000000-0005-0000-0000-000020700000}"/>
    <cellStyle name="Normal 3 3 3 2 7 4 3" xfId="28730" xr:uid="{00000000-0005-0000-0000-000021700000}"/>
    <cellStyle name="Normal 3 3 3 2 7 5" xfId="28731" xr:uid="{00000000-0005-0000-0000-000022700000}"/>
    <cellStyle name="Normal 3 3 3 2 7 5 2" xfId="28732" xr:uid="{00000000-0005-0000-0000-000023700000}"/>
    <cellStyle name="Normal 3 3 3 2 7 6" xfId="28733" xr:uid="{00000000-0005-0000-0000-000024700000}"/>
    <cellStyle name="Normal 3 3 3 2 8" xfId="28734" xr:uid="{00000000-0005-0000-0000-000025700000}"/>
    <cellStyle name="Normal 3 3 3 2 8 2" xfId="28735" xr:uid="{00000000-0005-0000-0000-000026700000}"/>
    <cellStyle name="Normal 3 3 3 2 8 2 2" xfId="28736" xr:uid="{00000000-0005-0000-0000-000027700000}"/>
    <cellStyle name="Normal 3 3 3 2 8 2 2 2" xfId="28737" xr:uid="{00000000-0005-0000-0000-000028700000}"/>
    <cellStyle name="Normal 3 3 3 2 8 2 2 2 2" xfId="28738" xr:uid="{00000000-0005-0000-0000-000029700000}"/>
    <cellStyle name="Normal 3 3 3 2 8 2 2 2 2 2" xfId="28739" xr:uid="{00000000-0005-0000-0000-00002A700000}"/>
    <cellStyle name="Normal 3 3 3 2 8 2 2 2 3" xfId="28740" xr:uid="{00000000-0005-0000-0000-00002B700000}"/>
    <cellStyle name="Normal 3 3 3 2 8 2 2 3" xfId="28741" xr:uid="{00000000-0005-0000-0000-00002C700000}"/>
    <cellStyle name="Normal 3 3 3 2 8 2 2 3 2" xfId="28742" xr:uid="{00000000-0005-0000-0000-00002D700000}"/>
    <cellStyle name="Normal 3 3 3 2 8 2 2 4" xfId="28743" xr:uid="{00000000-0005-0000-0000-00002E700000}"/>
    <cellStyle name="Normal 3 3 3 2 8 2 3" xfId="28744" xr:uid="{00000000-0005-0000-0000-00002F700000}"/>
    <cellStyle name="Normal 3 3 3 2 8 2 3 2" xfId="28745" xr:uid="{00000000-0005-0000-0000-000030700000}"/>
    <cellStyle name="Normal 3 3 3 2 8 2 3 2 2" xfId="28746" xr:uid="{00000000-0005-0000-0000-000031700000}"/>
    <cellStyle name="Normal 3 3 3 2 8 2 3 3" xfId="28747" xr:uid="{00000000-0005-0000-0000-000032700000}"/>
    <cellStyle name="Normal 3 3 3 2 8 2 4" xfId="28748" xr:uid="{00000000-0005-0000-0000-000033700000}"/>
    <cellStyle name="Normal 3 3 3 2 8 2 4 2" xfId="28749" xr:uid="{00000000-0005-0000-0000-000034700000}"/>
    <cellStyle name="Normal 3 3 3 2 8 2 5" xfId="28750" xr:uid="{00000000-0005-0000-0000-000035700000}"/>
    <cellStyle name="Normal 3 3 3 2 8 3" xfId="28751" xr:uid="{00000000-0005-0000-0000-000036700000}"/>
    <cellStyle name="Normal 3 3 3 2 8 3 2" xfId="28752" xr:uid="{00000000-0005-0000-0000-000037700000}"/>
    <cellStyle name="Normal 3 3 3 2 8 3 2 2" xfId="28753" xr:uid="{00000000-0005-0000-0000-000038700000}"/>
    <cellStyle name="Normal 3 3 3 2 8 3 2 2 2" xfId="28754" xr:uid="{00000000-0005-0000-0000-000039700000}"/>
    <cellStyle name="Normal 3 3 3 2 8 3 2 3" xfId="28755" xr:uid="{00000000-0005-0000-0000-00003A700000}"/>
    <cellStyle name="Normal 3 3 3 2 8 3 3" xfId="28756" xr:uid="{00000000-0005-0000-0000-00003B700000}"/>
    <cellStyle name="Normal 3 3 3 2 8 3 3 2" xfId="28757" xr:uid="{00000000-0005-0000-0000-00003C700000}"/>
    <cellStyle name="Normal 3 3 3 2 8 3 4" xfId="28758" xr:uid="{00000000-0005-0000-0000-00003D700000}"/>
    <cellStyle name="Normal 3 3 3 2 8 4" xfId="28759" xr:uid="{00000000-0005-0000-0000-00003E700000}"/>
    <cellStyle name="Normal 3 3 3 2 8 4 2" xfId="28760" xr:uid="{00000000-0005-0000-0000-00003F700000}"/>
    <cellStyle name="Normal 3 3 3 2 8 4 2 2" xfId="28761" xr:uid="{00000000-0005-0000-0000-000040700000}"/>
    <cellStyle name="Normal 3 3 3 2 8 4 3" xfId="28762" xr:uid="{00000000-0005-0000-0000-000041700000}"/>
    <cellStyle name="Normal 3 3 3 2 8 5" xfId="28763" xr:uid="{00000000-0005-0000-0000-000042700000}"/>
    <cellStyle name="Normal 3 3 3 2 8 5 2" xfId="28764" xr:uid="{00000000-0005-0000-0000-000043700000}"/>
    <cellStyle name="Normal 3 3 3 2 8 6" xfId="28765" xr:uid="{00000000-0005-0000-0000-000044700000}"/>
    <cellStyle name="Normal 3 3 3 2 9" xfId="28766" xr:uid="{00000000-0005-0000-0000-000045700000}"/>
    <cellStyle name="Normal 3 3 3 2 9 2" xfId="28767" xr:uid="{00000000-0005-0000-0000-000046700000}"/>
    <cellStyle name="Normal 3 3 3 2 9 2 2" xfId="28768" xr:uid="{00000000-0005-0000-0000-000047700000}"/>
    <cellStyle name="Normal 3 3 3 2 9 2 2 2" xfId="28769" xr:uid="{00000000-0005-0000-0000-000048700000}"/>
    <cellStyle name="Normal 3 3 3 2 9 2 2 2 2" xfId="28770" xr:uid="{00000000-0005-0000-0000-000049700000}"/>
    <cellStyle name="Normal 3 3 3 2 9 2 2 3" xfId="28771" xr:uid="{00000000-0005-0000-0000-00004A700000}"/>
    <cellStyle name="Normal 3 3 3 2 9 2 3" xfId="28772" xr:uid="{00000000-0005-0000-0000-00004B700000}"/>
    <cellStyle name="Normal 3 3 3 2 9 2 3 2" xfId="28773" xr:uid="{00000000-0005-0000-0000-00004C700000}"/>
    <cellStyle name="Normal 3 3 3 2 9 2 4" xfId="28774" xr:uid="{00000000-0005-0000-0000-00004D700000}"/>
    <cellStyle name="Normal 3 3 3 2 9 3" xfId="28775" xr:uid="{00000000-0005-0000-0000-00004E700000}"/>
    <cellStyle name="Normal 3 3 3 2 9 3 2" xfId="28776" xr:uid="{00000000-0005-0000-0000-00004F700000}"/>
    <cellStyle name="Normal 3 3 3 2 9 3 2 2" xfId="28777" xr:uid="{00000000-0005-0000-0000-000050700000}"/>
    <cellStyle name="Normal 3 3 3 2 9 3 3" xfId="28778" xr:uid="{00000000-0005-0000-0000-000051700000}"/>
    <cellStyle name="Normal 3 3 3 2 9 4" xfId="28779" xr:uid="{00000000-0005-0000-0000-000052700000}"/>
    <cellStyle name="Normal 3 3 3 2 9 4 2" xfId="28780" xr:uid="{00000000-0005-0000-0000-000053700000}"/>
    <cellStyle name="Normal 3 3 3 2 9 5" xfId="28781" xr:uid="{00000000-0005-0000-0000-000054700000}"/>
    <cellStyle name="Normal 3 3 3 2_T-straight with PEDs adjustor" xfId="28782" xr:uid="{00000000-0005-0000-0000-000055700000}"/>
    <cellStyle name="Normal 3 3 3 3" xfId="28783" xr:uid="{00000000-0005-0000-0000-000056700000}"/>
    <cellStyle name="Normal 3 3 3 3 10" xfId="28784" xr:uid="{00000000-0005-0000-0000-000057700000}"/>
    <cellStyle name="Normal 3 3 3 3 11" xfId="28785" xr:uid="{00000000-0005-0000-0000-000058700000}"/>
    <cellStyle name="Normal 3 3 3 3 2" xfId="28786" xr:uid="{00000000-0005-0000-0000-000059700000}"/>
    <cellStyle name="Normal 3 3 3 3 2 10" xfId="28787" xr:uid="{00000000-0005-0000-0000-00005A700000}"/>
    <cellStyle name="Normal 3 3 3 3 2 2" xfId="28788" xr:uid="{00000000-0005-0000-0000-00005B700000}"/>
    <cellStyle name="Normal 3 3 3 3 2 2 2" xfId="28789" xr:uid="{00000000-0005-0000-0000-00005C700000}"/>
    <cellStyle name="Normal 3 3 3 3 2 2 2 2" xfId="28790" xr:uid="{00000000-0005-0000-0000-00005D700000}"/>
    <cellStyle name="Normal 3 3 3 3 2 2 2 2 2" xfId="28791" xr:uid="{00000000-0005-0000-0000-00005E700000}"/>
    <cellStyle name="Normal 3 3 3 3 2 2 2 2 2 2" xfId="28792" xr:uid="{00000000-0005-0000-0000-00005F700000}"/>
    <cellStyle name="Normal 3 3 3 3 2 2 2 2 2 2 2" xfId="28793" xr:uid="{00000000-0005-0000-0000-000060700000}"/>
    <cellStyle name="Normal 3 3 3 3 2 2 2 2 2 3" xfId="28794" xr:uid="{00000000-0005-0000-0000-000061700000}"/>
    <cellStyle name="Normal 3 3 3 3 2 2 2 2 3" xfId="28795" xr:uid="{00000000-0005-0000-0000-000062700000}"/>
    <cellStyle name="Normal 3 3 3 3 2 2 2 2 3 2" xfId="28796" xr:uid="{00000000-0005-0000-0000-000063700000}"/>
    <cellStyle name="Normal 3 3 3 3 2 2 2 2 4" xfId="28797" xr:uid="{00000000-0005-0000-0000-000064700000}"/>
    <cellStyle name="Normal 3 3 3 3 2 2 2 3" xfId="28798" xr:uid="{00000000-0005-0000-0000-000065700000}"/>
    <cellStyle name="Normal 3 3 3 3 2 2 2 3 2" xfId="28799" xr:uid="{00000000-0005-0000-0000-000066700000}"/>
    <cellStyle name="Normal 3 3 3 3 2 2 2 3 2 2" xfId="28800" xr:uid="{00000000-0005-0000-0000-000067700000}"/>
    <cellStyle name="Normal 3 3 3 3 2 2 2 3 3" xfId="28801" xr:uid="{00000000-0005-0000-0000-000068700000}"/>
    <cellStyle name="Normal 3 3 3 3 2 2 2 4" xfId="28802" xr:uid="{00000000-0005-0000-0000-000069700000}"/>
    <cellStyle name="Normal 3 3 3 3 2 2 2 4 2" xfId="28803" xr:uid="{00000000-0005-0000-0000-00006A700000}"/>
    <cellStyle name="Normal 3 3 3 3 2 2 2 5" xfId="28804" xr:uid="{00000000-0005-0000-0000-00006B700000}"/>
    <cellStyle name="Normal 3 3 3 3 2 2 3" xfId="28805" xr:uid="{00000000-0005-0000-0000-00006C700000}"/>
    <cellStyle name="Normal 3 3 3 3 2 2 3 2" xfId="28806" xr:uid="{00000000-0005-0000-0000-00006D700000}"/>
    <cellStyle name="Normal 3 3 3 3 2 2 3 2 2" xfId="28807" xr:uid="{00000000-0005-0000-0000-00006E700000}"/>
    <cellStyle name="Normal 3 3 3 3 2 2 3 2 2 2" xfId="28808" xr:uid="{00000000-0005-0000-0000-00006F700000}"/>
    <cellStyle name="Normal 3 3 3 3 2 2 3 2 3" xfId="28809" xr:uid="{00000000-0005-0000-0000-000070700000}"/>
    <cellStyle name="Normal 3 3 3 3 2 2 3 3" xfId="28810" xr:uid="{00000000-0005-0000-0000-000071700000}"/>
    <cellStyle name="Normal 3 3 3 3 2 2 3 3 2" xfId="28811" xr:uid="{00000000-0005-0000-0000-000072700000}"/>
    <cellStyle name="Normal 3 3 3 3 2 2 3 4" xfId="28812" xr:uid="{00000000-0005-0000-0000-000073700000}"/>
    <cellStyle name="Normal 3 3 3 3 2 2 4" xfId="28813" xr:uid="{00000000-0005-0000-0000-000074700000}"/>
    <cellStyle name="Normal 3 3 3 3 2 2 4 2" xfId="28814" xr:uid="{00000000-0005-0000-0000-000075700000}"/>
    <cellStyle name="Normal 3 3 3 3 2 2 4 2 2" xfId="28815" xr:uid="{00000000-0005-0000-0000-000076700000}"/>
    <cellStyle name="Normal 3 3 3 3 2 2 4 2 2 2" xfId="28816" xr:uid="{00000000-0005-0000-0000-000077700000}"/>
    <cellStyle name="Normal 3 3 3 3 2 2 4 2 3" xfId="28817" xr:uid="{00000000-0005-0000-0000-000078700000}"/>
    <cellStyle name="Normal 3 3 3 3 2 2 4 3" xfId="28818" xr:uid="{00000000-0005-0000-0000-000079700000}"/>
    <cellStyle name="Normal 3 3 3 3 2 2 4 3 2" xfId="28819" xr:uid="{00000000-0005-0000-0000-00007A700000}"/>
    <cellStyle name="Normal 3 3 3 3 2 2 4 4" xfId="28820" xr:uid="{00000000-0005-0000-0000-00007B700000}"/>
    <cellStyle name="Normal 3 3 3 3 2 2 5" xfId="28821" xr:uid="{00000000-0005-0000-0000-00007C700000}"/>
    <cellStyle name="Normal 3 3 3 3 2 2 5 2" xfId="28822" xr:uid="{00000000-0005-0000-0000-00007D700000}"/>
    <cellStyle name="Normal 3 3 3 3 2 2 5 2 2" xfId="28823" xr:uid="{00000000-0005-0000-0000-00007E700000}"/>
    <cellStyle name="Normal 3 3 3 3 2 2 5 3" xfId="28824" xr:uid="{00000000-0005-0000-0000-00007F700000}"/>
    <cellStyle name="Normal 3 3 3 3 2 2 6" xfId="28825" xr:uid="{00000000-0005-0000-0000-000080700000}"/>
    <cellStyle name="Normal 3 3 3 3 2 2 6 2" xfId="28826" xr:uid="{00000000-0005-0000-0000-000081700000}"/>
    <cellStyle name="Normal 3 3 3 3 2 2 7" xfId="28827" xr:uid="{00000000-0005-0000-0000-000082700000}"/>
    <cellStyle name="Normal 3 3 3 3 2 2 7 2" xfId="28828" xr:uid="{00000000-0005-0000-0000-000083700000}"/>
    <cellStyle name="Normal 3 3 3 3 2 2 8" xfId="28829" xr:uid="{00000000-0005-0000-0000-000084700000}"/>
    <cellStyle name="Normal 3 3 3 3 2 3" xfId="28830" xr:uid="{00000000-0005-0000-0000-000085700000}"/>
    <cellStyle name="Normal 3 3 3 3 2 3 2" xfId="28831" xr:uid="{00000000-0005-0000-0000-000086700000}"/>
    <cellStyle name="Normal 3 3 3 3 2 3 2 2" xfId="28832" xr:uid="{00000000-0005-0000-0000-000087700000}"/>
    <cellStyle name="Normal 3 3 3 3 2 3 2 2 2" xfId="28833" xr:uid="{00000000-0005-0000-0000-000088700000}"/>
    <cellStyle name="Normal 3 3 3 3 2 3 2 2 2 2" xfId="28834" xr:uid="{00000000-0005-0000-0000-000089700000}"/>
    <cellStyle name="Normal 3 3 3 3 2 3 2 2 3" xfId="28835" xr:uid="{00000000-0005-0000-0000-00008A700000}"/>
    <cellStyle name="Normal 3 3 3 3 2 3 2 3" xfId="28836" xr:uid="{00000000-0005-0000-0000-00008B700000}"/>
    <cellStyle name="Normal 3 3 3 3 2 3 2 3 2" xfId="28837" xr:uid="{00000000-0005-0000-0000-00008C700000}"/>
    <cellStyle name="Normal 3 3 3 3 2 3 2 4" xfId="28838" xr:uid="{00000000-0005-0000-0000-00008D700000}"/>
    <cellStyle name="Normal 3 3 3 3 2 3 3" xfId="28839" xr:uid="{00000000-0005-0000-0000-00008E700000}"/>
    <cellStyle name="Normal 3 3 3 3 2 3 3 2" xfId="28840" xr:uid="{00000000-0005-0000-0000-00008F700000}"/>
    <cellStyle name="Normal 3 3 3 3 2 3 3 2 2" xfId="28841" xr:uid="{00000000-0005-0000-0000-000090700000}"/>
    <cellStyle name="Normal 3 3 3 3 2 3 3 3" xfId="28842" xr:uid="{00000000-0005-0000-0000-000091700000}"/>
    <cellStyle name="Normal 3 3 3 3 2 3 4" xfId="28843" xr:uid="{00000000-0005-0000-0000-000092700000}"/>
    <cellStyle name="Normal 3 3 3 3 2 3 4 2" xfId="28844" xr:uid="{00000000-0005-0000-0000-000093700000}"/>
    <cellStyle name="Normal 3 3 3 3 2 3 5" xfId="28845" xr:uid="{00000000-0005-0000-0000-000094700000}"/>
    <cellStyle name="Normal 3 3 3 3 2 4" xfId="28846" xr:uid="{00000000-0005-0000-0000-000095700000}"/>
    <cellStyle name="Normal 3 3 3 3 2 4 2" xfId="28847" xr:uid="{00000000-0005-0000-0000-000096700000}"/>
    <cellStyle name="Normal 3 3 3 3 2 4 2 2" xfId="28848" xr:uid="{00000000-0005-0000-0000-000097700000}"/>
    <cellStyle name="Normal 3 3 3 3 2 4 2 2 2" xfId="28849" xr:uid="{00000000-0005-0000-0000-000098700000}"/>
    <cellStyle name="Normal 3 3 3 3 2 4 2 3" xfId="28850" xr:uid="{00000000-0005-0000-0000-000099700000}"/>
    <cellStyle name="Normal 3 3 3 3 2 4 3" xfId="28851" xr:uid="{00000000-0005-0000-0000-00009A700000}"/>
    <cellStyle name="Normal 3 3 3 3 2 4 3 2" xfId="28852" xr:uid="{00000000-0005-0000-0000-00009B700000}"/>
    <cellStyle name="Normal 3 3 3 3 2 4 4" xfId="28853" xr:uid="{00000000-0005-0000-0000-00009C700000}"/>
    <cellStyle name="Normal 3 3 3 3 2 5" xfId="28854" xr:uid="{00000000-0005-0000-0000-00009D700000}"/>
    <cellStyle name="Normal 3 3 3 3 2 5 2" xfId="28855" xr:uid="{00000000-0005-0000-0000-00009E700000}"/>
    <cellStyle name="Normal 3 3 3 3 2 5 2 2" xfId="28856" xr:uid="{00000000-0005-0000-0000-00009F700000}"/>
    <cellStyle name="Normal 3 3 3 3 2 5 2 2 2" xfId="28857" xr:uid="{00000000-0005-0000-0000-0000A0700000}"/>
    <cellStyle name="Normal 3 3 3 3 2 5 2 3" xfId="28858" xr:uid="{00000000-0005-0000-0000-0000A1700000}"/>
    <cellStyle name="Normal 3 3 3 3 2 5 3" xfId="28859" xr:uid="{00000000-0005-0000-0000-0000A2700000}"/>
    <cellStyle name="Normal 3 3 3 3 2 5 3 2" xfId="28860" xr:uid="{00000000-0005-0000-0000-0000A3700000}"/>
    <cellStyle name="Normal 3 3 3 3 2 5 4" xfId="28861" xr:uid="{00000000-0005-0000-0000-0000A4700000}"/>
    <cellStyle name="Normal 3 3 3 3 2 6" xfId="28862" xr:uid="{00000000-0005-0000-0000-0000A5700000}"/>
    <cellStyle name="Normal 3 3 3 3 2 6 2" xfId="28863" xr:uid="{00000000-0005-0000-0000-0000A6700000}"/>
    <cellStyle name="Normal 3 3 3 3 2 6 2 2" xfId="28864" xr:uid="{00000000-0005-0000-0000-0000A7700000}"/>
    <cellStyle name="Normal 3 3 3 3 2 6 3" xfId="28865" xr:uid="{00000000-0005-0000-0000-0000A8700000}"/>
    <cellStyle name="Normal 3 3 3 3 2 7" xfId="28866" xr:uid="{00000000-0005-0000-0000-0000A9700000}"/>
    <cellStyle name="Normal 3 3 3 3 2 7 2" xfId="28867" xr:uid="{00000000-0005-0000-0000-0000AA700000}"/>
    <cellStyle name="Normal 3 3 3 3 2 8" xfId="28868" xr:uid="{00000000-0005-0000-0000-0000AB700000}"/>
    <cellStyle name="Normal 3 3 3 3 2 8 2" xfId="28869" xr:uid="{00000000-0005-0000-0000-0000AC700000}"/>
    <cellStyle name="Normal 3 3 3 3 2 9" xfId="28870" xr:uid="{00000000-0005-0000-0000-0000AD700000}"/>
    <cellStyle name="Normal 3 3 3 3 3" xfId="28871" xr:uid="{00000000-0005-0000-0000-0000AE700000}"/>
    <cellStyle name="Normal 3 3 3 3 3 2" xfId="28872" xr:uid="{00000000-0005-0000-0000-0000AF700000}"/>
    <cellStyle name="Normal 3 3 3 3 3 2 2" xfId="28873" xr:uid="{00000000-0005-0000-0000-0000B0700000}"/>
    <cellStyle name="Normal 3 3 3 3 3 2 2 2" xfId="28874" xr:uid="{00000000-0005-0000-0000-0000B1700000}"/>
    <cellStyle name="Normal 3 3 3 3 3 2 2 2 2" xfId="28875" xr:uid="{00000000-0005-0000-0000-0000B2700000}"/>
    <cellStyle name="Normal 3 3 3 3 3 2 2 2 2 2" xfId="28876" xr:uid="{00000000-0005-0000-0000-0000B3700000}"/>
    <cellStyle name="Normal 3 3 3 3 3 2 2 2 3" xfId="28877" xr:uid="{00000000-0005-0000-0000-0000B4700000}"/>
    <cellStyle name="Normal 3 3 3 3 3 2 2 3" xfId="28878" xr:uid="{00000000-0005-0000-0000-0000B5700000}"/>
    <cellStyle name="Normal 3 3 3 3 3 2 2 3 2" xfId="28879" xr:uid="{00000000-0005-0000-0000-0000B6700000}"/>
    <cellStyle name="Normal 3 3 3 3 3 2 2 4" xfId="28880" xr:uid="{00000000-0005-0000-0000-0000B7700000}"/>
    <cellStyle name="Normal 3 3 3 3 3 2 3" xfId="28881" xr:uid="{00000000-0005-0000-0000-0000B8700000}"/>
    <cellStyle name="Normal 3 3 3 3 3 2 3 2" xfId="28882" xr:uid="{00000000-0005-0000-0000-0000B9700000}"/>
    <cellStyle name="Normal 3 3 3 3 3 2 3 2 2" xfId="28883" xr:uid="{00000000-0005-0000-0000-0000BA700000}"/>
    <cellStyle name="Normal 3 3 3 3 3 2 3 3" xfId="28884" xr:uid="{00000000-0005-0000-0000-0000BB700000}"/>
    <cellStyle name="Normal 3 3 3 3 3 2 4" xfId="28885" xr:uid="{00000000-0005-0000-0000-0000BC700000}"/>
    <cellStyle name="Normal 3 3 3 3 3 2 4 2" xfId="28886" xr:uid="{00000000-0005-0000-0000-0000BD700000}"/>
    <cellStyle name="Normal 3 3 3 3 3 2 5" xfId="28887" xr:uid="{00000000-0005-0000-0000-0000BE700000}"/>
    <cellStyle name="Normal 3 3 3 3 3 3" xfId="28888" xr:uid="{00000000-0005-0000-0000-0000BF700000}"/>
    <cellStyle name="Normal 3 3 3 3 3 3 2" xfId="28889" xr:uid="{00000000-0005-0000-0000-0000C0700000}"/>
    <cellStyle name="Normal 3 3 3 3 3 3 2 2" xfId="28890" xr:uid="{00000000-0005-0000-0000-0000C1700000}"/>
    <cellStyle name="Normal 3 3 3 3 3 3 2 2 2" xfId="28891" xr:uid="{00000000-0005-0000-0000-0000C2700000}"/>
    <cellStyle name="Normal 3 3 3 3 3 3 2 3" xfId="28892" xr:uid="{00000000-0005-0000-0000-0000C3700000}"/>
    <cellStyle name="Normal 3 3 3 3 3 3 3" xfId="28893" xr:uid="{00000000-0005-0000-0000-0000C4700000}"/>
    <cellStyle name="Normal 3 3 3 3 3 3 3 2" xfId="28894" xr:uid="{00000000-0005-0000-0000-0000C5700000}"/>
    <cellStyle name="Normal 3 3 3 3 3 3 4" xfId="28895" xr:uid="{00000000-0005-0000-0000-0000C6700000}"/>
    <cellStyle name="Normal 3 3 3 3 3 4" xfId="28896" xr:uid="{00000000-0005-0000-0000-0000C7700000}"/>
    <cellStyle name="Normal 3 3 3 3 3 4 2" xfId="28897" xr:uid="{00000000-0005-0000-0000-0000C8700000}"/>
    <cellStyle name="Normal 3 3 3 3 3 4 2 2" xfId="28898" xr:uid="{00000000-0005-0000-0000-0000C9700000}"/>
    <cellStyle name="Normal 3 3 3 3 3 4 2 2 2" xfId="28899" xr:uid="{00000000-0005-0000-0000-0000CA700000}"/>
    <cellStyle name="Normal 3 3 3 3 3 4 2 3" xfId="28900" xr:uid="{00000000-0005-0000-0000-0000CB700000}"/>
    <cellStyle name="Normal 3 3 3 3 3 4 3" xfId="28901" xr:uid="{00000000-0005-0000-0000-0000CC700000}"/>
    <cellStyle name="Normal 3 3 3 3 3 4 3 2" xfId="28902" xr:uid="{00000000-0005-0000-0000-0000CD700000}"/>
    <cellStyle name="Normal 3 3 3 3 3 4 4" xfId="28903" xr:uid="{00000000-0005-0000-0000-0000CE700000}"/>
    <cellStyle name="Normal 3 3 3 3 3 5" xfId="28904" xr:uid="{00000000-0005-0000-0000-0000CF700000}"/>
    <cellStyle name="Normal 3 3 3 3 3 5 2" xfId="28905" xr:uid="{00000000-0005-0000-0000-0000D0700000}"/>
    <cellStyle name="Normal 3 3 3 3 3 5 2 2" xfId="28906" xr:uid="{00000000-0005-0000-0000-0000D1700000}"/>
    <cellStyle name="Normal 3 3 3 3 3 5 3" xfId="28907" xr:uid="{00000000-0005-0000-0000-0000D2700000}"/>
    <cellStyle name="Normal 3 3 3 3 3 6" xfId="28908" xr:uid="{00000000-0005-0000-0000-0000D3700000}"/>
    <cellStyle name="Normal 3 3 3 3 3 6 2" xfId="28909" xr:uid="{00000000-0005-0000-0000-0000D4700000}"/>
    <cellStyle name="Normal 3 3 3 3 3 7" xfId="28910" xr:uid="{00000000-0005-0000-0000-0000D5700000}"/>
    <cellStyle name="Normal 3 3 3 3 3 7 2" xfId="28911" xr:uid="{00000000-0005-0000-0000-0000D6700000}"/>
    <cellStyle name="Normal 3 3 3 3 3 8" xfId="28912" xr:uid="{00000000-0005-0000-0000-0000D7700000}"/>
    <cellStyle name="Normal 3 3 3 3 4" xfId="28913" xr:uid="{00000000-0005-0000-0000-0000D8700000}"/>
    <cellStyle name="Normal 3 3 3 3 4 2" xfId="28914" xr:uid="{00000000-0005-0000-0000-0000D9700000}"/>
    <cellStyle name="Normal 3 3 3 3 4 2 2" xfId="28915" xr:uid="{00000000-0005-0000-0000-0000DA700000}"/>
    <cellStyle name="Normal 3 3 3 3 4 2 2 2" xfId="28916" xr:uid="{00000000-0005-0000-0000-0000DB700000}"/>
    <cellStyle name="Normal 3 3 3 3 4 2 2 2 2" xfId="28917" xr:uid="{00000000-0005-0000-0000-0000DC700000}"/>
    <cellStyle name="Normal 3 3 3 3 4 2 2 3" xfId="28918" xr:uid="{00000000-0005-0000-0000-0000DD700000}"/>
    <cellStyle name="Normal 3 3 3 3 4 2 3" xfId="28919" xr:uid="{00000000-0005-0000-0000-0000DE700000}"/>
    <cellStyle name="Normal 3 3 3 3 4 2 3 2" xfId="28920" xr:uid="{00000000-0005-0000-0000-0000DF700000}"/>
    <cellStyle name="Normal 3 3 3 3 4 2 4" xfId="28921" xr:uid="{00000000-0005-0000-0000-0000E0700000}"/>
    <cellStyle name="Normal 3 3 3 3 4 3" xfId="28922" xr:uid="{00000000-0005-0000-0000-0000E1700000}"/>
    <cellStyle name="Normal 3 3 3 3 4 3 2" xfId="28923" xr:uid="{00000000-0005-0000-0000-0000E2700000}"/>
    <cellStyle name="Normal 3 3 3 3 4 3 2 2" xfId="28924" xr:uid="{00000000-0005-0000-0000-0000E3700000}"/>
    <cellStyle name="Normal 3 3 3 3 4 3 3" xfId="28925" xr:uid="{00000000-0005-0000-0000-0000E4700000}"/>
    <cellStyle name="Normal 3 3 3 3 4 4" xfId="28926" xr:uid="{00000000-0005-0000-0000-0000E5700000}"/>
    <cellStyle name="Normal 3 3 3 3 4 4 2" xfId="28927" xr:uid="{00000000-0005-0000-0000-0000E6700000}"/>
    <cellStyle name="Normal 3 3 3 3 4 5" xfId="28928" xr:uid="{00000000-0005-0000-0000-0000E7700000}"/>
    <cellStyle name="Normal 3 3 3 3 5" xfId="28929" xr:uid="{00000000-0005-0000-0000-0000E8700000}"/>
    <cellStyle name="Normal 3 3 3 3 5 2" xfId="28930" xr:uid="{00000000-0005-0000-0000-0000E9700000}"/>
    <cellStyle name="Normal 3 3 3 3 5 2 2" xfId="28931" xr:uid="{00000000-0005-0000-0000-0000EA700000}"/>
    <cellStyle name="Normal 3 3 3 3 5 2 2 2" xfId="28932" xr:uid="{00000000-0005-0000-0000-0000EB700000}"/>
    <cellStyle name="Normal 3 3 3 3 5 2 3" xfId="28933" xr:uid="{00000000-0005-0000-0000-0000EC700000}"/>
    <cellStyle name="Normal 3 3 3 3 5 3" xfId="28934" xr:uid="{00000000-0005-0000-0000-0000ED700000}"/>
    <cellStyle name="Normal 3 3 3 3 5 3 2" xfId="28935" xr:uid="{00000000-0005-0000-0000-0000EE700000}"/>
    <cellStyle name="Normal 3 3 3 3 5 4" xfId="28936" xr:uid="{00000000-0005-0000-0000-0000EF700000}"/>
    <cellStyle name="Normal 3 3 3 3 6" xfId="28937" xr:uid="{00000000-0005-0000-0000-0000F0700000}"/>
    <cellStyle name="Normal 3 3 3 3 6 2" xfId="28938" xr:uid="{00000000-0005-0000-0000-0000F1700000}"/>
    <cellStyle name="Normal 3 3 3 3 6 2 2" xfId="28939" xr:uid="{00000000-0005-0000-0000-0000F2700000}"/>
    <cellStyle name="Normal 3 3 3 3 6 2 2 2" xfId="28940" xr:uid="{00000000-0005-0000-0000-0000F3700000}"/>
    <cellStyle name="Normal 3 3 3 3 6 2 3" xfId="28941" xr:uid="{00000000-0005-0000-0000-0000F4700000}"/>
    <cellStyle name="Normal 3 3 3 3 6 3" xfId="28942" xr:uid="{00000000-0005-0000-0000-0000F5700000}"/>
    <cellStyle name="Normal 3 3 3 3 6 3 2" xfId="28943" xr:uid="{00000000-0005-0000-0000-0000F6700000}"/>
    <cellStyle name="Normal 3 3 3 3 6 4" xfId="28944" xr:uid="{00000000-0005-0000-0000-0000F7700000}"/>
    <cellStyle name="Normal 3 3 3 3 7" xfId="28945" xr:uid="{00000000-0005-0000-0000-0000F8700000}"/>
    <cellStyle name="Normal 3 3 3 3 7 2" xfId="28946" xr:uid="{00000000-0005-0000-0000-0000F9700000}"/>
    <cellStyle name="Normal 3 3 3 3 7 2 2" xfId="28947" xr:uid="{00000000-0005-0000-0000-0000FA700000}"/>
    <cellStyle name="Normal 3 3 3 3 7 3" xfId="28948" xr:uid="{00000000-0005-0000-0000-0000FB700000}"/>
    <cellStyle name="Normal 3 3 3 3 8" xfId="28949" xr:uid="{00000000-0005-0000-0000-0000FC700000}"/>
    <cellStyle name="Normal 3 3 3 3 8 2" xfId="28950" xr:uid="{00000000-0005-0000-0000-0000FD700000}"/>
    <cellStyle name="Normal 3 3 3 3 9" xfId="28951" xr:uid="{00000000-0005-0000-0000-0000FE700000}"/>
    <cellStyle name="Normal 3 3 3 3 9 2" xfId="28952" xr:uid="{00000000-0005-0000-0000-0000FF700000}"/>
    <cellStyle name="Normal 3 3 3 4" xfId="28953" xr:uid="{00000000-0005-0000-0000-000000710000}"/>
    <cellStyle name="Normal 3 3 3 4 10" xfId="28954" xr:uid="{00000000-0005-0000-0000-000001710000}"/>
    <cellStyle name="Normal 3 3 3 4 11" xfId="28955" xr:uid="{00000000-0005-0000-0000-000002710000}"/>
    <cellStyle name="Normal 3 3 3 4 2" xfId="28956" xr:uid="{00000000-0005-0000-0000-000003710000}"/>
    <cellStyle name="Normal 3 3 3 4 2 10" xfId="28957" xr:uid="{00000000-0005-0000-0000-000004710000}"/>
    <cellStyle name="Normal 3 3 3 4 2 2" xfId="28958" xr:uid="{00000000-0005-0000-0000-000005710000}"/>
    <cellStyle name="Normal 3 3 3 4 2 2 2" xfId="28959" xr:uid="{00000000-0005-0000-0000-000006710000}"/>
    <cellStyle name="Normal 3 3 3 4 2 2 2 2" xfId="28960" xr:uid="{00000000-0005-0000-0000-000007710000}"/>
    <cellStyle name="Normal 3 3 3 4 2 2 2 2 2" xfId="28961" xr:uid="{00000000-0005-0000-0000-000008710000}"/>
    <cellStyle name="Normal 3 3 3 4 2 2 2 2 2 2" xfId="28962" xr:uid="{00000000-0005-0000-0000-000009710000}"/>
    <cellStyle name="Normal 3 3 3 4 2 2 2 2 2 2 2" xfId="28963" xr:uid="{00000000-0005-0000-0000-00000A710000}"/>
    <cellStyle name="Normal 3 3 3 4 2 2 2 2 2 3" xfId="28964" xr:uid="{00000000-0005-0000-0000-00000B710000}"/>
    <cellStyle name="Normal 3 3 3 4 2 2 2 2 3" xfId="28965" xr:uid="{00000000-0005-0000-0000-00000C710000}"/>
    <cellStyle name="Normal 3 3 3 4 2 2 2 2 3 2" xfId="28966" xr:uid="{00000000-0005-0000-0000-00000D710000}"/>
    <cellStyle name="Normal 3 3 3 4 2 2 2 2 4" xfId="28967" xr:uid="{00000000-0005-0000-0000-00000E710000}"/>
    <cellStyle name="Normal 3 3 3 4 2 2 2 3" xfId="28968" xr:uid="{00000000-0005-0000-0000-00000F710000}"/>
    <cellStyle name="Normal 3 3 3 4 2 2 2 3 2" xfId="28969" xr:uid="{00000000-0005-0000-0000-000010710000}"/>
    <cellStyle name="Normal 3 3 3 4 2 2 2 3 2 2" xfId="28970" xr:uid="{00000000-0005-0000-0000-000011710000}"/>
    <cellStyle name="Normal 3 3 3 4 2 2 2 3 3" xfId="28971" xr:uid="{00000000-0005-0000-0000-000012710000}"/>
    <cellStyle name="Normal 3 3 3 4 2 2 2 4" xfId="28972" xr:uid="{00000000-0005-0000-0000-000013710000}"/>
    <cellStyle name="Normal 3 3 3 4 2 2 2 4 2" xfId="28973" xr:uid="{00000000-0005-0000-0000-000014710000}"/>
    <cellStyle name="Normal 3 3 3 4 2 2 2 5" xfId="28974" xr:uid="{00000000-0005-0000-0000-000015710000}"/>
    <cellStyle name="Normal 3 3 3 4 2 2 3" xfId="28975" xr:uid="{00000000-0005-0000-0000-000016710000}"/>
    <cellStyle name="Normal 3 3 3 4 2 2 3 2" xfId="28976" xr:uid="{00000000-0005-0000-0000-000017710000}"/>
    <cellStyle name="Normal 3 3 3 4 2 2 3 2 2" xfId="28977" xr:uid="{00000000-0005-0000-0000-000018710000}"/>
    <cellStyle name="Normal 3 3 3 4 2 2 3 2 2 2" xfId="28978" xr:uid="{00000000-0005-0000-0000-000019710000}"/>
    <cellStyle name="Normal 3 3 3 4 2 2 3 2 3" xfId="28979" xr:uid="{00000000-0005-0000-0000-00001A710000}"/>
    <cellStyle name="Normal 3 3 3 4 2 2 3 3" xfId="28980" xr:uid="{00000000-0005-0000-0000-00001B710000}"/>
    <cellStyle name="Normal 3 3 3 4 2 2 3 3 2" xfId="28981" xr:uid="{00000000-0005-0000-0000-00001C710000}"/>
    <cellStyle name="Normal 3 3 3 4 2 2 3 4" xfId="28982" xr:uid="{00000000-0005-0000-0000-00001D710000}"/>
    <cellStyle name="Normal 3 3 3 4 2 2 4" xfId="28983" xr:uid="{00000000-0005-0000-0000-00001E710000}"/>
    <cellStyle name="Normal 3 3 3 4 2 2 4 2" xfId="28984" xr:uid="{00000000-0005-0000-0000-00001F710000}"/>
    <cellStyle name="Normal 3 3 3 4 2 2 4 2 2" xfId="28985" xr:uid="{00000000-0005-0000-0000-000020710000}"/>
    <cellStyle name="Normal 3 3 3 4 2 2 4 2 2 2" xfId="28986" xr:uid="{00000000-0005-0000-0000-000021710000}"/>
    <cellStyle name="Normal 3 3 3 4 2 2 4 2 3" xfId="28987" xr:uid="{00000000-0005-0000-0000-000022710000}"/>
    <cellStyle name="Normal 3 3 3 4 2 2 4 3" xfId="28988" xr:uid="{00000000-0005-0000-0000-000023710000}"/>
    <cellStyle name="Normal 3 3 3 4 2 2 4 3 2" xfId="28989" xr:uid="{00000000-0005-0000-0000-000024710000}"/>
    <cellStyle name="Normal 3 3 3 4 2 2 4 4" xfId="28990" xr:uid="{00000000-0005-0000-0000-000025710000}"/>
    <cellStyle name="Normal 3 3 3 4 2 2 5" xfId="28991" xr:uid="{00000000-0005-0000-0000-000026710000}"/>
    <cellStyle name="Normal 3 3 3 4 2 2 5 2" xfId="28992" xr:uid="{00000000-0005-0000-0000-000027710000}"/>
    <cellStyle name="Normal 3 3 3 4 2 2 5 2 2" xfId="28993" xr:uid="{00000000-0005-0000-0000-000028710000}"/>
    <cellStyle name="Normal 3 3 3 4 2 2 5 3" xfId="28994" xr:uid="{00000000-0005-0000-0000-000029710000}"/>
    <cellStyle name="Normal 3 3 3 4 2 2 6" xfId="28995" xr:uid="{00000000-0005-0000-0000-00002A710000}"/>
    <cellStyle name="Normal 3 3 3 4 2 2 6 2" xfId="28996" xr:uid="{00000000-0005-0000-0000-00002B710000}"/>
    <cellStyle name="Normal 3 3 3 4 2 2 7" xfId="28997" xr:uid="{00000000-0005-0000-0000-00002C710000}"/>
    <cellStyle name="Normal 3 3 3 4 2 2 7 2" xfId="28998" xr:uid="{00000000-0005-0000-0000-00002D710000}"/>
    <cellStyle name="Normal 3 3 3 4 2 2 8" xfId="28999" xr:uid="{00000000-0005-0000-0000-00002E710000}"/>
    <cellStyle name="Normal 3 3 3 4 2 3" xfId="29000" xr:uid="{00000000-0005-0000-0000-00002F710000}"/>
    <cellStyle name="Normal 3 3 3 4 2 3 2" xfId="29001" xr:uid="{00000000-0005-0000-0000-000030710000}"/>
    <cellStyle name="Normal 3 3 3 4 2 3 2 2" xfId="29002" xr:uid="{00000000-0005-0000-0000-000031710000}"/>
    <cellStyle name="Normal 3 3 3 4 2 3 2 2 2" xfId="29003" xr:uid="{00000000-0005-0000-0000-000032710000}"/>
    <cellStyle name="Normal 3 3 3 4 2 3 2 2 2 2" xfId="29004" xr:uid="{00000000-0005-0000-0000-000033710000}"/>
    <cellStyle name="Normal 3 3 3 4 2 3 2 2 3" xfId="29005" xr:uid="{00000000-0005-0000-0000-000034710000}"/>
    <cellStyle name="Normal 3 3 3 4 2 3 2 3" xfId="29006" xr:uid="{00000000-0005-0000-0000-000035710000}"/>
    <cellStyle name="Normal 3 3 3 4 2 3 2 3 2" xfId="29007" xr:uid="{00000000-0005-0000-0000-000036710000}"/>
    <cellStyle name="Normal 3 3 3 4 2 3 2 4" xfId="29008" xr:uid="{00000000-0005-0000-0000-000037710000}"/>
    <cellStyle name="Normal 3 3 3 4 2 3 3" xfId="29009" xr:uid="{00000000-0005-0000-0000-000038710000}"/>
    <cellStyle name="Normal 3 3 3 4 2 3 3 2" xfId="29010" xr:uid="{00000000-0005-0000-0000-000039710000}"/>
    <cellStyle name="Normal 3 3 3 4 2 3 3 2 2" xfId="29011" xr:uid="{00000000-0005-0000-0000-00003A710000}"/>
    <cellStyle name="Normal 3 3 3 4 2 3 3 3" xfId="29012" xr:uid="{00000000-0005-0000-0000-00003B710000}"/>
    <cellStyle name="Normal 3 3 3 4 2 3 4" xfId="29013" xr:uid="{00000000-0005-0000-0000-00003C710000}"/>
    <cellStyle name="Normal 3 3 3 4 2 3 4 2" xfId="29014" xr:uid="{00000000-0005-0000-0000-00003D710000}"/>
    <cellStyle name="Normal 3 3 3 4 2 3 5" xfId="29015" xr:uid="{00000000-0005-0000-0000-00003E710000}"/>
    <cellStyle name="Normal 3 3 3 4 2 4" xfId="29016" xr:uid="{00000000-0005-0000-0000-00003F710000}"/>
    <cellStyle name="Normal 3 3 3 4 2 4 2" xfId="29017" xr:uid="{00000000-0005-0000-0000-000040710000}"/>
    <cellStyle name="Normal 3 3 3 4 2 4 2 2" xfId="29018" xr:uid="{00000000-0005-0000-0000-000041710000}"/>
    <cellStyle name="Normal 3 3 3 4 2 4 2 2 2" xfId="29019" xr:uid="{00000000-0005-0000-0000-000042710000}"/>
    <cellStyle name="Normal 3 3 3 4 2 4 2 3" xfId="29020" xr:uid="{00000000-0005-0000-0000-000043710000}"/>
    <cellStyle name="Normal 3 3 3 4 2 4 3" xfId="29021" xr:uid="{00000000-0005-0000-0000-000044710000}"/>
    <cellStyle name="Normal 3 3 3 4 2 4 3 2" xfId="29022" xr:uid="{00000000-0005-0000-0000-000045710000}"/>
    <cellStyle name="Normal 3 3 3 4 2 4 4" xfId="29023" xr:uid="{00000000-0005-0000-0000-000046710000}"/>
    <cellStyle name="Normal 3 3 3 4 2 5" xfId="29024" xr:uid="{00000000-0005-0000-0000-000047710000}"/>
    <cellStyle name="Normal 3 3 3 4 2 5 2" xfId="29025" xr:uid="{00000000-0005-0000-0000-000048710000}"/>
    <cellStyle name="Normal 3 3 3 4 2 5 2 2" xfId="29026" xr:uid="{00000000-0005-0000-0000-000049710000}"/>
    <cellStyle name="Normal 3 3 3 4 2 5 2 2 2" xfId="29027" xr:uid="{00000000-0005-0000-0000-00004A710000}"/>
    <cellStyle name="Normal 3 3 3 4 2 5 2 3" xfId="29028" xr:uid="{00000000-0005-0000-0000-00004B710000}"/>
    <cellStyle name="Normal 3 3 3 4 2 5 3" xfId="29029" xr:uid="{00000000-0005-0000-0000-00004C710000}"/>
    <cellStyle name="Normal 3 3 3 4 2 5 3 2" xfId="29030" xr:uid="{00000000-0005-0000-0000-00004D710000}"/>
    <cellStyle name="Normal 3 3 3 4 2 5 4" xfId="29031" xr:uid="{00000000-0005-0000-0000-00004E710000}"/>
    <cellStyle name="Normal 3 3 3 4 2 6" xfId="29032" xr:uid="{00000000-0005-0000-0000-00004F710000}"/>
    <cellStyle name="Normal 3 3 3 4 2 6 2" xfId="29033" xr:uid="{00000000-0005-0000-0000-000050710000}"/>
    <cellStyle name="Normal 3 3 3 4 2 6 2 2" xfId="29034" xr:uid="{00000000-0005-0000-0000-000051710000}"/>
    <cellStyle name="Normal 3 3 3 4 2 6 3" xfId="29035" xr:uid="{00000000-0005-0000-0000-000052710000}"/>
    <cellStyle name="Normal 3 3 3 4 2 7" xfId="29036" xr:uid="{00000000-0005-0000-0000-000053710000}"/>
    <cellStyle name="Normal 3 3 3 4 2 7 2" xfId="29037" xr:uid="{00000000-0005-0000-0000-000054710000}"/>
    <cellStyle name="Normal 3 3 3 4 2 8" xfId="29038" xr:uid="{00000000-0005-0000-0000-000055710000}"/>
    <cellStyle name="Normal 3 3 3 4 2 8 2" xfId="29039" xr:uid="{00000000-0005-0000-0000-000056710000}"/>
    <cellStyle name="Normal 3 3 3 4 2 9" xfId="29040" xr:uid="{00000000-0005-0000-0000-000057710000}"/>
    <cellStyle name="Normal 3 3 3 4 3" xfId="29041" xr:uid="{00000000-0005-0000-0000-000058710000}"/>
    <cellStyle name="Normal 3 3 3 4 3 2" xfId="29042" xr:uid="{00000000-0005-0000-0000-000059710000}"/>
    <cellStyle name="Normal 3 3 3 4 3 2 2" xfId="29043" xr:uid="{00000000-0005-0000-0000-00005A710000}"/>
    <cellStyle name="Normal 3 3 3 4 3 2 2 2" xfId="29044" xr:uid="{00000000-0005-0000-0000-00005B710000}"/>
    <cellStyle name="Normal 3 3 3 4 3 2 2 2 2" xfId="29045" xr:uid="{00000000-0005-0000-0000-00005C710000}"/>
    <cellStyle name="Normal 3 3 3 4 3 2 2 2 2 2" xfId="29046" xr:uid="{00000000-0005-0000-0000-00005D710000}"/>
    <cellStyle name="Normal 3 3 3 4 3 2 2 2 3" xfId="29047" xr:uid="{00000000-0005-0000-0000-00005E710000}"/>
    <cellStyle name="Normal 3 3 3 4 3 2 2 3" xfId="29048" xr:uid="{00000000-0005-0000-0000-00005F710000}"/>
    <cellStyle name="Normal 3 3 3 4 3 2 2 3 2" xfId="29049" xr:uid="{00000000-0005-0000-0000-000060710000}"/>
    <cellStyle name="Normal 3 3 3 4 3 2 2 4" xfId="29050" xr:uid="{00000000-0005-0000-0000-000061710000}"/>
    <cellStyle name="Normal 3 3 3 4 3 2 3" xfId="29051" xr:uid="{00000000-0005-0000-0000-000062710000}"/>
    <cellStyle name="Normal 3 3 3 4 3 2 3 2" xfId="29052" xr:uid="{00000000-0005-0000-0000-000063710000}"/>
    <cellStyle name="Normal 3 3 3 4 3 2 3 2 2" xfId="29053" xr:uid="{00000000-0005-0000-0000-000064710000}"/>
    <cellStyle name="Normal 3 3 3 4 3 2 3 3" xfId="29054" xr:uid="{00000000-0005-0000-0000-000065710000}"/>
    <cellStyle name="Normal 3 3 3 4 3 2 4" xfId="29055" xr:uid="{00000000-0005-0000-0000-000066710000}"/>
    <cellStyle name="Normal 3 3 3 4 3 2 4 2" xfId="29056" xr:uid="{00000000-0005-0000-0000-000067710000}"/>
    <cellStyle name="Normal 3 3 3 4 3 2 5" xfId="29057" xr:uid="{00000000-0005-0000-0000-000068710000}"/>
    <cellStyle name="Normal 3 3 3 4 3 3" xfId="29058" xr:uid="{00000000-0005-0000-0000-000069710000}"/>
    <cellStyle name="Normal 3 3 3 4 3 3 2" xfId="29059" xr:uid="{00000000-0005-0000-0000-00006A710000}"/>
    <cellStyle name="Normal 3 3 3 4 3 3 2 2" xfId="29060" xr:uid="{00000000-0005-0000-0000-00006B710000}"/>
    <cellStyle name="Normal 3 3 3 4 3 3 2 2 2" xfId="29061" xr:uid="{00000000-0005-0000-0000-00006C710000}"/>
    <cellStyle name="Normal 3 3 3 4 3 3 2 3" xfId="29062" xr:uid="{00000000-0005-0000-0000-00006D710000}"/>
    <cellStyle name="Normal 3 3 3 4 3 3 3" xfId="29063" xr:uid="{00000000-0005-0000-0000-00006E710000}"/>
    <cellStyle name="Normal 3 3 3 4 3 3 3 2" xfId="29064" xr:uid="{00000000-0005-0000-0000-00006F710000}"/>
    <cellStyle name="Normal 3 3 3 4 3 3 4" xfId="29065" xr:uid="{00000000-0005-0000-0000-000070710000}"/>
    <cellStyle name="Normal 3 3 3 4 3 4" xfId="29066" xr:uid="{00000000-0005-0000-0000-000071710000}"/>
    <cellStyle name="Normal 3 3 3 4 3 4 2" xfId="29067" xr:uid="{00000000-0005-0000-0000-000072710000}"/>
    <cellStyle name="Normal 3 3 3 4 3 4 2 2" xfId="29068" xr:uid="{00000000-0005-0000-0000-000073710000}"/>
    <cellStyle name="Normal 3 3 3 4 3 4 2 2 2" xfId="29069" xr:uid="{00000000-0005-0000-0000-000074710000}"/>
    <cellStyle name="Normal 3 3 3 4 3 4 2 3" xfId="29070" xr:uid="{00000000-0005-0000-0000-000075710000}"/>
    <cellStyle name="Normal 3 3 3 4 3 4 3" xfId="29071" xr:uid="{00000000-0005-0000-0000-000076710000}"/>
    <cellStyle name="Normal 3 3 3 4 3 4 3 2" xfId="29072" xr:uid="{00000000-0005-0000-0000-000077710000}"/>
    <cellStyle name="Normal 3 3 3 4 3 4 4" xfId="29073" xr:uid="{00000000-0005-0000-0000-000078710000}"/>
    <cellStyle name="Normal 3 3 3 4 3 5" xfId="29074" xr:uid="{00000000-0005-0000-0000-000079710000}"/>
    <cellStyle name="Normal 3 3 3 4 3 5 2" xfId="29075" xr:uid="{00000000-0005-0000-0000-00007A710000}"/>
    <cellStyle name="Normal 3 3 3 4 3 5 2 2" xfId="29076" xr:uid="{00000000-0005-0000-0000-00007B710000}"/>
    <cellStyle name="Normal 3 3 3 4 3 5 3" xfId="29077" xr:uid="{00000000-0005-0000-0000-00007C710000}"/>
    <cellStyle name="Normal 3 3 3 4 3 6" xfId="29078" xr:uid="{00000000-0005-0000-0000-00007D710000}"/>
    <cellStyle name="Normal 3 3 3 4 3 6 2" xfId="29079" xr:uid="{00000000-0005-0000-0000-00007E710000}"/>
    <cellStyle name="Normal 3 3 3 4 3 7" xfId="29080" xr:uid="{00000000-0005-0000-0000-00007F710000}"/>
    <cellStyle name="Normal 3 3 3 4 3 7 2" xfId="29081" xr:uid="{00000000-0005-0000-0000-000080710000}"/>
    <cellStyle name="Normal 3 3 3 4 3 8" xfId="29082" xr:uid="{00000000-0005-0000-0000-000081710000}"/>
    <cellStyle name="Normal 3 3 3 4 4" xfId="29083" xr:uid="{00000000-0005-0000-0000-000082710000}"/>
    <cellStyle name="Normal 3 3 3 4 4 2" xfId="29084" xr:uid="{00000000-0005-0000-0000-000083710000}"/>
    <cellStyle name="Normal 3 3 3 4 4 2 2" xfId="29085" xr:uid="{00000000-0005-0000-0000-000084710000}"/>
    <cellStyle name="Normal 3 3 3 4 4 2 2 2" xfId="29086" xr:uid="{00000000-0005-0000-0000-000085710000}"/>
    <cellStyle name="Normal 3 3 3 4 4 2 2 2 2" xfId="29087" xr:uid="{00000000-0005-0000-0000-000086710000}"/>
    <cellStyle name="Normal 3 3 3 4 4 2 2 3" xfId="29088" xr:uid="{00000000-0005-0000-0000-000087710000}"/>
    <cellStyle name="Normal 3 3 3 4 4 2 3" xfId="29089" xr:uid="{00000000-0005-0000-0000-000088710000}"/>
    <cellStyle name="Normal 3 3 3 4 4 2 3 2" xfId="29090" xr:uid="{00000000-0005-0000-0000-000089710000}"/>
    <cellStyle name="Normal 3 3 3 4 4 2 4" xfId="29091" xr:uid="{00000000-0005-0000-0000-00008A710000}"/>
    <cellStyle name="Normal 3 3 3 4 4 3" xfId="29092" xr:uid="{00000000-0005-0000-0000-00008B710000}"/>
    <cellStyle name="Normal 3 3 3 4 4 3 2" xfId="29093" xr:uid="{00000000-0005-0000-0000-00008C710000}"/>
    <cellStyle name="Normal 3 3 3 4 4 3 2 2" xfId="29094" xr:uid="{00000000-0005-0000-0000-00008D710000}"/>
    <cellStyle name="Normal 3 3 3 4 4 3 3" xfId="29095" xr:uid="{00000000-0005-0000-0000-00008E710000}"/>
    <cellStyle name="Normal 3 3 3 4 4 4" xfId="29096" xr:uid="{00000000-0005-0000-0000-00008F710000}"/>
    <cellStyle name="Normal 3 3 3 4 4 4 2" xfId="29097" xr:uid="{00000000-0005-0000-0000-000090710000}"/>
    <cellStyle name="Normal 3 3 3 4 4 5" xfId="29098" xr:uid="{00000000-0005-0000-0000-000091710000}"/>
    <cellStyle name="Normal 3 3 3 4 5" xfId="29099" xr:uid="{00000000-0005-0000-0000-000092710000}"/>
    <cellStyle name="Normal 3 3 3 4 5 2" xfId="29100" xr:uid="{00000000-0005-0000-0000-000093710000}"/>
    <cellStyle name="Normal 3 3 3 4 5 2 2" xfId="29101" xr:uid="{00000000-0005-0000-0000-000094710000}"/>
    <cellStyle name="Normal 3 3 3 4 5 2 2 2" xfId="29102" xr:uid="{00000000-0005-0000-0000-000095710000}"/>
    <cellStyle name="Normal 3 3 3 4 5 2 3" xfId="29103" xr:uid="{00000000-0005-0000-0000-000096710000}"/>
    <cellStyle name="Normal 3 3 3 4 5 3" xfId="29104" xr:uid="{00000000-0005-0000-0000-000097710000}"/>
    <cellStyle name="Normal 3 3 3 4 5 3 2" xfId="29105" xr:uid="{00000000-0005-0000-0000-000098710000}"/>
    <cellStyle name="Normal 3 3 3 4 5 4" xfId="29106" xr:uid="{00000000-0005-0000-0000-000099710000}"/>
    <cellStyle name="Normal 3 3 3 4 6" xfId="29107" xr:uid="{00000000-0005-0000-0000-00009A710000}"/>
    <cellStyle name="Normal 3 3 3 4 6 2" xfId="29108" xr:uid="{00000000-0005-0000-0000-00009B710000}"/>
    <cellStyle name="Normal 3 3 3 4 6 2 2" xfId="29109" xr:uid="{00000000-0005-0000-0000-00009C710000}"/>
    <cellStyle name="Normal 3 3 3 4 6 2 2 2" xfId="29110" xr:uid="{00000000-0005-0000-0000-00009D710000}"/>
    <cellStyle name="Normal 3 3 3 4 6 2 3" xfId="29111" xr:uid="{00000000-0005-0000-0000-00009E710000}"/>
    <cellStyle name="Normal 3 3 3 4 6 3" xfId="29112" xr:uid="{00000000-0005-0000-0000-00009F710000}"/>
    <cellStyle name="Normal 3 3 3 4 6 3 2" xfId="29113" xr:uid="{00000000-0005-0000-0000-0000A0710000}"/>
    <cellStyle name="Normal 3 3 3 4 6 4" xfId="29114" xr:uid="{00000000-0005-0000-0000-0000A1710000}"/>
    <cellStyle name="Normal 3 3 3 4 7" xfId="29115" xr:uid="{00000000-0005-0000-0000-0000A2710000}"/>
    <cellStyle name="Normal 3 3 3 4 7 2" xfId="29116" xr:uid="{00000000-0005-0000-0000-0000A3710000}"/>
    <cellStyle name="Normal 3 3 3 4 7 2 2" xfId="29117" xr:uid="{00000000-0005-0000-0000-0000A4710000}"/>
    <cellStyle name="Normal 3 3 3 4 7 3" xfId="29118" xr:uid="{00000000-0005-0000-0000-0000A5710000}"/>
    <cellStyle name="Normal 3 3 3 4 8" xfId="29119" xr:uid="{00000000-0005-0000-0000-0000A6710000}"/>
    <cellStyle name="Normal 3 3 3 4 8 2" xfId="29120" xr:uid="{00000000-0005-0000-0000-0000A7710000}"/>
    <cellStyle name="Normal 3 3 3 4 9" xfId="29121" xr:uid="{00000000-0005-0000-0000-0000A8710000}"/>
    <cellStyle name="Normal 3 3 3 4 9 2" xfId="29122" xr:uid="{00000000-0005-0000-0000-0000A9710000}"/>
    <cellStyle name="Normal 3 3 3 5" xfId="29123" xr:uid="{00000000-0005-0000-0000-0000AA710000}"/>
    <cellStyle name="Normal 3 3 3 5 10" xfId="29124" xr:uid="{00000000-0005-0000-0000-0000AB710000}"/>
    <cellStyle name="Normal 3 3 3 5 11" xfId="29125" xr:uid="{00000000-0005-0000-0000-0000AC710000}"/>
    <cellStyle name="Normal 3 3 3 5 2" xfId="29126" xr:uid="{00000000-0005-0000-0000-0000AD710000}"/>
    <cellStyle name="Normal 3 3 3 5 2 2" xfId="29127" xr:uid="{00000000-0005-0000-0000-0000AE710000}"/>
    <cellStyle name="Normal 3 3 3 5 2 2 2" xfId="29128" xr:uid="{00000000-0005-0000-0000-0000AF710000}"/>
    <cellStyle name="Normal 3 3 3 5 2 2 2 2" xfId="29129" xr:uid="{00000000-0005-0000-0000-0000B0710000}"/>
    <cellStyle name="Normal 3 3 3 5 2 2 2 2 2" xfId="29130" xr:uid="{00000000-0005-0000-0000-0000B1710000}"/>
    <cellStyle name="Normal 3 3 3 5 2 2 2 2 2 2" xfId="29131" xr:uid="{00000000-0005-0000-0000-0000B2710000}"/>
    <cellStyle name="Normal 3 3 3 5 2 2 2 2 2 2 2" xfId="29132" xr:uid="{00000000-0005-0000-0000-0000B3710000}"/>
    <cellStyle name="Normal 3 3 3 5 2 2 2 2 2 3" xfId="29133" xr:uid="{00000000-0005-0000-0000-0000B4710000}"/>
    <cellStyle name="Normal 3 3 3 5 2 2 2 2 3" xfId="29134" xr:uid="{00000000-0005-0000-0000-0000B5710000}"/>
    <cellStyle name="Normal 3 3 3 5 2 2 2 2 3 2" xfId="29135" xr:uid="{00000000-0005-0000-0000-0000B6710000}"/>
    <cellStyle name="Normal 3 3 3 5 2 2 2 2 4" xfId="29136" xr:uid="{00000000-0005-0000-0000-0000B7710000}"/>
    <cellStyle name="Normal 3 3 3 5 2 2 2 3" xfId="29137" xr:uid="{00000000-0005-0000-0000-0000B8710000}"/>
    <cellStyle name="Normal 3 3 3 5 2 2 2 3 2" xfId="29138" xr:uid="{00000000-0005-0000-0000-0000B9710000}"/>
    <cellStyle name="Normal 3 3 3 5 2 2 2 3 2 2" xfId="29139" xr:uid="{00000000-0005-0000-0000-0000BA710000}"/>
    <cellStyle name="Normal 3 3 3 5 2 2 2 3 3" xfId="29140" xr:uid="{00000000-0005-0000-0000-0000BB710000}"/>
    <cellStyle name="Normal 3 3 3 5 2 2 2 4" xfId="29141" xr:uid="{00000000-0005-0000-0000-0000BC710000}"/>
    <cellStyle name="Normal 3 3 3 5 2 2 2 4 2" xfId="29142" xr:uid="{00000000-0005-0000-0000-0000BD710000}"/>
    <cellStyle name="Normal 3 3 3 5 2 2 2 5" xfId="29143" xr:uid="{00000000-0005-0000-0000-0000BE710000}"/>
    <cellStyle name="Normal 3 3 3 5 2 2 3" xfId="29144" xr:uid="{00000000-0005-0000-0000-0000BF710000}"/>
    <cellStyle name="Normal 3 3 3 5 2 2 3 2" xfId="29145" xr:uid="{00000000-0005-0000-0000-0000C0710000}"/>
    <cellStyle name="Normal 3 3 3 5 2 2 3 2 2" xfId="29146" xr:uid="{00000000-0005-0000-0000-0000C1710000}"/>
    <cellStyle name="Normal 3 3 3 5 2 2 3 2 2 2" xfId="29147" xr:uid="{00000000-0005-0000-0000-0000C2710000}"/>
    <cellStyle name="Normal 3 3 3 5 2 2 3 2 3" xfId="29148" xr:uid="{00000000-0005-0000-0000-0000C3710000}"/>
    <cellStyle name="Normal 3 3 3 5 2 2 3 3" xfId="29149" xr:uid="{00000000-0005-0000-0000-0000C4710000}"/>
    <cellStyle name="Normal 3 3 3 5 2 2 3 3 2" xfId="29150" xr:uid="{00000000-0005-0000-0000-0000C5710000}"/>
    <cellStyle name="Normal 3 3 3 5 2 2 3 4" xfId="29151" xr:uid="{00000000-0005-0000-0000-0000C6710000}"/>
    <cellStyle name="Normal 3 3 3 5 2 2 4" xfId="29152" xr:uid="{00000000-0005-0000-0000-0000C7710000}"/>
    <cellStyle name="Normal 3 3 3 5 2 2 4 2" xfId="29153" xr:uid="{00000000-0005-0000-0000-0000C8710000}"/>
    <cellStyle name="Normal 3 3 3 5 2 2 4 2 2" xfId="29154" xr:uid="{00000000-0005-0000-0000-0000C9710000}"/>
    <cellStyle name="Normal 3 3 3 5 2 2 4 2 2 2" xfId="29155" xr:uid="{00000000-0005-0000-0000-0000CA710000}"/>
    <cellStyle name="Normal 3 3 3 5 2 2 4 2 3" xfId="29156" xr:uid="{00000000-0005-0000-0000-0000CB710000}"/>
    <cellStyle name="Normal 3 3 3 5 2 2 4 3" xfId="29157" xr:uid="{00000000-0005-0000-0000-0000CC710000}"/>
    <cellStyle name="Normal 3 3 3 5 2 2 4 3 2" xfId="29158" xr:uid="{00000000-0005-0000-0000-0000CD710000}"/>
    <cellStyle name="Normal 3 3 3 5 2 2 4 4" xfId="29159" xr:uid="{00000000-0005-0000-0000-0000CE710000}"/>
    <cellStyle name="Normal 3 3 3 5 2 2 5" xfId="29160" xr:uid="{00000000-0005-0000-0000-0000CF710000}"/>
    <cellStyle name="Normal 3 3 3 5 2 2 5 2" xfId="29161" xr:uid="{00000000-0005-0000-0000-0000D0710000}"/>
    <cellStyle name="Normal 3 3 3 5 2 2 5 2 2" xfId="29162" xr:uid="{00000000-0005-0000-0000-0000D1710000}"/>
    <cellStyle name="Normal 3 3 3 5 2 2 5 3" xfId="29163" xr:uid="{00000000-0005-0000-0000-0000D2710000}"/>
    <cellStyle name="Normal 3 3 3 5 2 2 6" xfId="29164" xr:uid="{00000000-0005-0000-0000-0000D3710000}"/>
    <cellStyle name="Normal 3 3 3 5 2 2 6 2" xfId="29165" xr:uid="{00000000-0005-0000-0000-0000D4710000}"/>
    <cellStyle name="Normal 3 3 3 5 2 2 7" xfId="29166" xr:uid="{00000000-0005-0000-0000-0000D5710000}"/>
    <cellStyle name="Normal 3 3 3 5 2 2 7 2" xfId="29167" xr:uid="{00000000-0005-0000-0000-0000D6710000}"/>
    <cellStyle name="Normal 3 3 3 5 2 2 8" xfId="29168" xr:uid="{00000000-0005-0000-0000-0000D7710000}"/>
    <cellStyle name="Normal 3 3 3 5 2 3" xfId="29169" xr:uid="{00000000-0005-0000-0000-0000D8710000}"/>
    <cellStyle name="Normal 3 3 3 5 2 3 2" xfId="29170" xr:uid="{00000000-0005-0000-0000-0000D9710000}"/>
    <cellStyle name="Normal 3 3 3 5 2 3 2 2" xfId="29171" xr:uid="{00000000-0005-0000-0000-0000DA710000}"/>
    <cellStyle name="Normal 3 3 3 5 2 3 2 2 2" xfId="29172" xr:uid="{00000000-0005-0000-0000-0000DB710000}"/>
    <cellStyle name="Normal 3 3 3 5 2 3 2 2 2 2" xfId="29173" xr:uid="{00000000-0005-0000-0000-0000DC710000}"/>
    <cellStyle name="Normal 3 3 3 5 2 3 2 2 3" xfId="29174" xr:uid="{00000000-0005-0000-0000-0000DD710000}"/>
    <cellStyle name="Normal 3 3 3 5 2 3 2 3" xfId="29175" xr:uid="{00000000-0005-0000-0000-0000DE710000}"/>
    <cellStyle name="Normal 3 3 3 5 2 3 2 3 2" xfId="29176" xr:uid="{00000000-0005-0000-0000-0000DF710000}"/>
    <cellStyle name="Normal 3 3 3 5 2 3 2 4" xfId="29177" xr:uid="{00000000-0005-0000-0000-0000E0710000}"/>
    <cellStyle name="Normal 3 3 3 5 2 3 3" xfId="29178" xr:uid="{00000000-0005-0000-0000-0000E1710000}"/>
    <cellStyle name="Normal 3 3 3 5 2 3 3 2" xfId="29179" xr:uid="{00000000-0005-0000-0000-0000E2710000}"/>
    <cellStyle name="Normal 3 3 3 5 2 3 3 2 2" xfId="29180" xr:uid="{00000000-0005-0000-0000-0000E3710000}"/>
    <cellStyle name="Normal 3 3 3 5 2 3 3 3" xfId="29181" xr:uid="{00000000-0005-0000-0000-0000E4710000}"/>
    <cellStyle name="Normal 3 3 3 5 2 3 4" xfId="29182" xr:uid="{00000000-0005-0000-0000-0000E5710000}"/>
    <cellStyle name="Normal 3 3 3 5 2 3 4 2" xfId="29183" xr:uid="{00000000-0005-0000-0000-0000E6710000}"/>
    <cellStyle name="Normal 3 3 3 5 2 3 5" xfId="29184" xr:uid="{00000000-0005-0000-0000-0000E7710000}"/>
    <cellStyle name="Normal 3 3 3 5 2 4" xfId="29185" xr:uid="{00000000-0005-0000-0000-0000E8710000}"/>
    <cellStyle name="Normal 3 3 3 5 2 4 2" xfId="29186" xr:uid="{00000000-0005-0000-0000-0000E9710000}"/>
    <cellStyle name="Normal 3 3 3 5 2 4 2 2" xfId="29187" xr:uid="{00000000-0005-0000-0000-0000EA710000}"/>
    <cellStyle name="Normal 3 3 3 5 2 4 2 2 2" xfId="29188" xr:uid="{00000000-0005-0000-0000-0000EB710000}"/>
    <cellStyle name="Normal 3 3 3 5 2 4 2 3" xfId="29189" xr:uid="{00000000-0005-0000-0000-0000EC710000}"/>
    <cellStyle name="Normal 3 3 3 5 2 4 3" xfId="29190" xr:uid="{00000000-0005-0000-0000-0000ED710000}"/>
    <cellStyle name="Normal 3 3 3 5 2 4 3 2" xfId="29191" xr:uid="{00000000-0005-0000-0000-0000EE710000}"/>
    <cellStyle name="Normal 3 3 3 5 2 4 4" xfId="29192" xr:uid="{00000000-0005-0000-0000-0000EF710000}"/>
    <cellStyle name="Normal 3 3 3 5 2 5" xfId="29193" xr:uid="{00000000-0005-0000-0000-0000F0710000}"/>
    <cellStyle name="Normal 3 3 3 5 2 5 2" xfId="29194" xr:uid="{00000000-0005-0000-0000-0000F1710000}"/>
    <cellStyle name="Normal 3 3 3 5 2 5 2 2" xfId="29195" xr:uid="{00000000-0005-0000-0000-0000F2710000}"/>
    <cellStyle name="Normal 3 3 3 5 2 5 2 2 2" xfId="29196" xr:uid="{00000000-0005-0000-0000-0000F3710000}"/>
    <cellStyle name="Normal 3 3 3 5 2 5 2 3" xfId="29197" xr:uid="{00000000-0005-0000-0000-0000F4710000}"/>
    <cellStyle name="Normal 3 3 3 5 2 5 3" xfId="29198" xr:uid="{00000000-0005-0000-0000-0000F5710000}"/>
    <cellStyle name="Normal 3 3 3 5 2 5 3 2" xfId="29199" xr:uid="{00000000-0005-0000-0000-0000F6710000}"/>
    <cellStyle name="Normal 3 3 3 5 2 5 4" xfId="29200" xr:uid="{00000000-0005-0000-0000-0000F7710000}"/>
    <cellStyle name="Normal 3 3 3 5 2 6" xfId="29201" xr:uid="{00000000-0005-0000-0000-0000F8710000}"/>
    <cellStyle name="Normal 3 3 3 5 2 6 2" xfId="29202" xr:uid="{00000000-0005-0000-0000-0000F9710000}"/>
    <cellStyle name="Normal 3 3 3 5 2 6 2 2" xfId="29203" xr:uid="{00000000-0005-0000-0000-0000FA710000}"/>
    <cellStyle name="Normal 3 3 3 5 2 6 3" xfId="29204" xr:uid="{00000000-0005-0000-0000-0000FB710000}"/>
    <cellStyle name="Normal 3 3 3 5 2 7" xfId="29205" xr:uid="{00000000-0005-0000-0000-0000FC710000}"/>
    <cellStyle name="Normal 3 3 3 5 2 7 2" xfId="29206" xr:uid="{00000000-0005-0000-0000-0000FD710000}"/>
    <cellStyle name="Normal 3 3 3 5 2 8" xfId="29207" xr:uid="{00000000-0005-0000-0000-0000FE710000}"/>
    <cellStyle name="Normal 3 3 3 5 2 8 2" xfId="29208" xr:uid="{00000000-0005-0000-0000-0000FF710000}"/>
    <cellStyle name="Normal 3 3 3 5 2 9" xfId="29209" xr:uid="{00000000-0005-0000-0000-000000720000}"/>
    <cellStyle name="Normal 3 3 3 5 3" xfId="29210" xr:uid="{00000000-0005-0000-0000-000001720000}"/>
    <cellStyle name="Normal 3 3 3 5 3 2" xfId="29211" xr:uid="{00000000-0005-0000-0000-000002720000}"/>
    <cellStyle name="Normal 3 3 3 5 3 2 2" xfId="29212" xr:uid="{00000000-0005-0000-0000-000003720000}"/>
    <cellStyle name="Normal 3 3 3 5 3 2 2 2" xfId="29213" xr:uid="{00000000-0005-0000-0000-000004720000}"/>
    <cellStyle name="Normal 3 3 3 5 3 2 2 2 2" xfId="29214" xr:uid="{00000000-0005-0000-0000-000005720000}"/>
    <cellStyle name="Normal 3 3 3 5 3 2 2 2 2 2" xfId="29215" xr:uid="{00000000-0005-0000-0000-000006720000}"/>
    <cellStyle name="Normal 3 3 3 5 3 2 2 2 3" xfId="29216" xr:uid="{00000000-0005-0000-0000-000007720000}"/>
    <cellStyle name="Normal 3 3 3 5 3 2 2 3" xfId="29217" xr:uid="{00000000-0005-0000-0000-000008720000}"/>
    <cellStyle name="Normal 3 3 3 5 3 2 2 3 2" xfId="29218" xr:uid="{00000000-0005-0000-0000-000009720000}"/>
    <cellStyle name="Normal 3 3 3 5 3 2 2 4" xfId="29219" xr:uid="{00000000-0005-0000-0000-00000A720000}"/>
    <cellStyle name="Normal 3 3 3 5 3 2 3" xfId="29220" xr:uid="{00000000-0005-0000-0000-00000B720000}"/>
    <cellStyle name="Normal 3 3 3 5 3 2 3 2" xfId="29221" xr:uid="{00000000-0005-0000-0000-00000C720000}"/>
    <cellStyle name="Normal 3 3 3 5 3 2 3 2 2" xfId="29222" xr:uid="{00000000-0005-0000-0000-00000D720000}"/>
    <cellStyle name="Normal 3 3 3 5 3 2 3 3" xfId="29223" xr:uid="{00000000-0005-0000-0000-00000E720000}"/>
    <cellStyle name="Normal 3 3 3 5 3 2 4" xfId="29224" xr:uid="{00000000-0005-0000-0000-00000F720000}"/>
    <cellStyle name="Normal 3 3 3 5 3 2 4 2" xfId="29225" xr:uid="{00000000-0005-0000-0000-000010720000}"/>
    <cellStyle name="Normal 3 3 3 5 3 2 5" xfId="29226" xr:uid="{00000000-0005-0000-0000-000011720000}"/>
    <cellStyle name="Normal 3 3 3 5 3 3" xfId="29227" xr:uid="{00000000-0005-0000-0000-000012720000}"/>
    <cellStyle name="Normal 3 3 3 5 3 3 2" xfId="29228" xr:uid="{00000000-0005-0000-0000-000013720000}"/>
    <cellStyle name="Normal 3 3 3 5 3 3 2 2" xfId="29229" xr:uid="{00000000-0005-0000-0000-000014720000}"/>
    <cellStyle name="Normal 3 3 3 5 3 3 2 2 2" xfId="29230" xr:uid="{00000000-0005-0000-0000-000015720000}"/>
    <cellStyle name="Normal 3 3 3 5 3 3 2 3" xfId="29231" xr:uid="{00000000-0005-0000-0000-000016720000}"/>
    <cellStyle name="Normal 3 3 3 5 3 3 3" xfId="29232" xr:uid="{00000000-0005-0000-0000-000017720000}"/>
    <cellStyle name="Normal 3 3 3 5 3 3 3 2" xfId="29233" xr:uid="{00000000-0005-0000-0000-000018720000}"/>
    <cellStyle name="Normal 3 3 3 5 3 3 4" xfId="29234" xr:uid="{00000000-0005-0000-0000-000019720000}"/>
    <cellStyle name="Normal 3 3 3 5 3 4" xfId="29235" xr:uid="{00000000-0005-0000-0000-00001A720000}"/>
    <cellStyle name="Normal 3 3 3 5 3 4 2" xfId="29236" xr:uid="{00000000-0005-0000-0000-00001B720000}"/>
    <cellStyle name="Normal 3 3 3 5 3 4 2 2" xfId="29237" xr:uid="{00000000-0005-0000-0000-00001C720000}"/>
    <cellStyle name="Normal 3 3 3 5 3 4 2 2 2" xfId="29238" xr:uid="{00000000-0005-0000-0000-00001D720000}"/>
    <cellStyle name="Normal 3 3 3 5 3 4 2 3" xfId="29239" xr:uid="{00000000-0005-0000-0000-00001E720000}"/>
    <cellStyle name="Normal 3 3 3 5 3 4 3" xfId="29240" xr:uid="{00000000-0005-0000-0000-00001F720000}"/>
    <cellStyle name="Normal 3 3 3 5 3 4 3 2" xfId="29241" xr:uid="{00000000-0005-0000-0000-000020720000}"/>
    <cellStyle name="Normal 3 3 3 5 3 4 4" xfId="29242" xr:uid="{00000000-0005-0000-0000-000021720000}"/>
    <cellStyle name="Normal 3 3 3 5 3 5" xfId="29243" xr:uid="{00000000-0005-0000-0000-000022720000}"/>
    <cellStyle name="Normal 3 3 3 5 3 5 2" xfId="29244" xr:uid="{00000000-0005-0000-0000-000023720000}"/>
    <cellStyle name="Normal 3 3 3 5 3 5 2 2" xfId="29245" xr:uid="{00000000-0005-0000-0000-000024720000}"/>
    <cellStyle name="Normal 3 3 3 5 3 5 3" xfId="29246" xr:uid="{00000000-0005-0000-0000-000025720000}"/>
    <cellStyle name="Normal 3 3 3 5 3 6" xfId="29247" xr:uid="{00000000-0005-0000-0000-000026720000}"/>
    <cellStyle name="Normal 3 3 3 5 3 6 2" xfId="29248" xr:uid="{00000000-0005-0000-0000-000027720000}"/>
    <cellStyle name="Normal 3 3 3 5 3 7" xfId="29249" xr:uid="{00000000-0005-0000-0000-000028720000}"/>
    <cellStyle name="Normal 3 3 3 5 3 7 2" xfId="29250" xr:uid="{00000000-0005-0000-0000-000029720000}"/>
    <cellStyle name="Normal 3 3 3 5 3 8" xfId="29251" xr:uid="{00000000-0005-0000-0000-00002A720000}"/>
    <cellStyle name="Normal 3 3 3 5 4" xfId="29252" xr:uid="{00000000-0005-0000-0000-00002B720000}"/>
    <cellStyle name="Normal 3 3 3 5 4 2" xfId="29253" xr:uid="{00000000-0005-0000-0000-00002C720000}"/>
    <cellStyle name="Normal 3 3 3 5 4 2 2" xfId="29254" xr:uid="{00000000-0005-0000-0000-00002D720000}"/>
    <cellStyle name="Normal 3 3 3 5 4 2 2 2" xfId="29255" xr:uid="{00000000-0005-0000-0000-00002E720000}"/>
    <cellStyle name="Normal 3 3 3 5 4 2 2 2 2" xfId="29256" xr:uid="{00000000-0005-0000-0000-00002F720000}"/>
    <cellStyle name="Normal 3 3 3 5 4 2 2 3" xfId="29257" xr:uid="{00000000-0005-0000-0000-000030720000}"/>
    <cellStyle name="Normal 3 3 3 5 4 2 3" xfId="29258" xr:uid="{00000000-0005-0000-0000-000031720000}"/>
    <cellStyle name="Normal 3 3 3 5 4 2 3 2" xfId="29259" xr:uid="{00000000-0005-0000-0000-000032720000}"/>
    <cellStyle name="Normal 3 3 3 5 4 2 4" xfId="29260" xr:uid="{00000000-0005-0000-0000-000033720000}"/>
    <cellStyle name="Normal 3 3 3 5 4 3" xfId="29261" xr:uid="{00000000-0005-0000-0000-000034720000}"/>
    <cellStyle name="Normal 3 3 3 5 4 3 2" xfId="29262" xr:uid="{00000000-0005-0000-0000-000035720000}"/>
    <cellStyle name="Normal 3 3 3 5 4 3 2 2" xfId="29263" xr:uid="{00000000-0005-0000-0000-000036720000}"/>
    <cellStyle name="Normal 3 3 3 5 4 3 3" xfId="29264" xr:uid="{00000000-0005-0000-0000-000037720000}"/>
    <cellStyle name="Normal 3 3 3 5 4 4" xfId="29265" xr:uid="{00000000-0005-0000-0000-000038720000}"/>
    <cellStyle name="Normal 3 3 3 5 4 4 2" xfId="29266" xr:uid="{00000000-0005-0000-0000-000039720000}"/>
    <cellStyle name="Normal 3 3 3 5 4 5" xfId="29267" xr:uid="{00000000-0005-0000-0000-00003A720000}"/>
    <cellStyle name="Normal 3 3 3 5 5" xfId="29268" xr:uid="{00000000-0005-0000-0000-00003B720000}"/>
    <cellStyle name="Normal 3 3 3 5 5 2" xfId="29269" xr:uid="{00000000-0005-0000-0000-00003C720000}"/>
    <cellStyle name="Normal 3 3 3 5 5 2 2" xfId="29270" xr:uid="{00000000-0005-0000-0000-00003D720000}"/>
    <cellStyle name="Normal 3 3 3 5 5 2 2 2" xfId="29271" xr:uid="{00000000-0005-0000-0000-00003E720000}"/>
    <cellStyle name="Normal 3 3 3 5 5 2 3" xfId="29272" xr:uid="{00000000-0005-0000-0000-00003F720000}"/>
    <cellStyle name="Normal 3 3 3 5 5 3" xfId="29273" xr:uid="{00000000-0005-0000-0000-000040720000}"/>
    <cellStyle name="Normal 3 3 3 5 5 3 2" xfId="29274" xr:uid="{00000000-0005-0000-0000-000041720000}"/>
    <cellStyle name="Normal 3 3 3 5 5 4" xfId="29275" xr:uid="{00000000-0005-0000-0000-000042720000}"/>
    <cellStyle name="Normal 3 3 3 5 6" xfId="29276" xr:uid="{00000000-0005-0000-0000-000043720000}"/>
    <cellStyle name="Normal 3 3 3 5 6 2" xfId="29277" xr:uid="{00000000-0005-0000-0000-000044720000}"/>
    <cellStyle name="Normal 3 3 3 5 6 2 2" xfId="29278" xr:uid="{00000000-0005-0000-0000-000045720000}"/>
    <cellStyle name="Normal 3 3 3 5 6 2 2 2" xfId="29279" xr:uid="{00000000-0005-0000-0000-000046720000}"/>
    <cellStyle name="Normal 3 3 3 5 6 2 3" xfId="29280" xr:uid="{00000000-0005-0000-0000-000047720000}"/>
    <cellStyle name="Normal 3 3 3 5 6 3" xfId="29281" xr:uid="{00000000-0005-0000-0000-000048720000}"/>
    <cellStyle name="Normal 3 3 3 5 6 3 2" xfId="29282" xr:uid="{00000000-0005-0000-0000-000049720000}"/>
    <cellStyle name="Normal 3 3 3 5 6 4" xfId="29283" xr:uid="{00000000-0005-0000-0000-00004A720000}"/>
    <cellStyle name="Normal 3 3 3 5 7" xfId="29284" xr:uid="{00000000-0005-0000-0000-00004B720000}"/>
    <cellStyle name="Normal 3 3 3 5 7 2" xfId="29285" xr:uid="{00000000-0005-0000-0000-00004C720000}"/>
    <cellStyle name="Normal 3 3 3 5 7 2 2" xfId="29286" xr:uid="{00000000-0005-0000-0000-00004D720000}"/>
    <cellStyle name="Normal 3 3 3 5 7 3" xfId="29287" xr:uid="{00000000-0005-0000-0000-00004E720000}"/>
    <cellStyle name="Normal 3 3 3 5 8" xfId="29288" xr:uid="{00000000-0005-0000-0000-00004F720000}"/>
    <cellStyle name="Normal 3 3 3 5 8 2" xfId="29289" xr:uid="{00000000-0005-0000-0000-000050720000}"/>
    <cellStyle name="Normal 3 3 3 5 9" xfId="29290" xr:uid="{00000000-0005-0000-0000-000051720000}"/>
    <cellStyle name="Normal 3 3 3 5 9 2" xfId="29291" xr:uid="{00000000-0005-0000-0000-000052720000}"/>
    <cellStyle name="Normal 3 3 3 6" xfId="29292" xr:uid="{00000000-0005-0000-0000-000053720000}"/>
    <cellStyle name="Normal 3 3 3 6 2" xfId="29293" xr:uid="{00000000-0005-0000-0000-000054720000}"/>
    <cellStyle name="Normal 3 3 3 6 2 2" xfId="29294" xr:uid="{00000000-0005-0000-0000-000055720000}"/>
    <cellStyle name="Normal 3 3 3 6 2 2 2" xfId="29295" xr:uid="{00000000-0005-0000-0000-000056720000}"/>
    <cellStyle name="Normal 3 3 3 6 2 2 2 2" xfId="29296" xr:uid="{00000000-0005-0000-0000-000057720000}"/>
    <cellStyle name="Normal 3 3 3 6 2 2 2 2 2" xfId="29297" xr:uid="{00000000-0005-0000-0000-000058720000}"/>
    <cellStyle name="Normal 3 3 3 6 2 2 2 2 2 2" xfId="29298" xr:uid="{00000000-0005-0000-0000-000059720000}"/>
    <cellStyle name="Normal 3 3 3 6 2 2 2 2 3" xfId="29299" xr:uid="{00000000-0005-0000-0000-00005A720000}"/>
    <cellStyle name="Normal 3 3 3 6 2 2 2 3" xfId="29300" xr:uid="{00000000-0005-0000-0000-00005B720000}"/>
    <cellStyle name="Normal 3 3 3 6 2 2 2 3 2" xfId="29301" xr:uid="{00000000-0005-0000-0000-00005C720000}"/>
    <cellStyle name="Normal 3 3 3 6 2 2 2 4" xfId="29302" xr:uid="{00000000-0005-0000-0000-00005D720000}"/>
    <cellStyle name="Normal 3 3 3 6 2 2 3" xfId="29303" xr:uid="{00000000-0005-0000-0000-00005E720000}"/>
    <cellStyle name="Normal 3 3 3 6 2 2 3 2" xfId="29304" xr:uid="{00000000-0005-0000-0000-00005F720000}"/>
    <cellStyle name="Normal 3 3 3 6 2 2 3 2 2" xfId="29305" xr:uid="{00000000-0005-0000-0000-000060720000}"/>
    <cellStyle name="Normal 3 3 3 6 2 2 3 3" xfId="29306" xr:uid="{00000000-0005-0000-0000-000061720000}"/>
    <cellStyle name="Normal 3 3 3 6 2 2 4" xfId="29307" xr:uid="{00000000-0005-0000-0000-000062720000}"/>
    <cellStyle name="Normal 3 3 3 6 2 2 4 2" xfId="29308" xr:uid="{00000000-0005-0000-0000-000063720000}"/>
    <cellStyle name="Normal 3 3 3 6 2 2 5" xfId="29309" xr:uid="{00000000-0005-0000-0000-000064720000}"/>
    <cellStyle name="Normal 3 3 3 6 2 3" xfId="29310" xr:uid="{00000000-0005-0000-0000-000065720000}"/>
    <cellStyle name="Normal 3 3 3 6 2 3 2" xfId="29311" xr:uid="{00000000-0005-0000-0000-000066720000}"/>
    <cellStyle name="Normal 3 3 3 6 2 3 2 2" xfId="29312" xr:uid="{00000000-0005-0000-0000-000067720000}"/>
    <cellStyle name="Normal 3 3 3 6 2 3 2 2 2" xfId="29313" xr:uid="{00000000-0005-0000-0000-000068720000}"/>
    <cellStyle name="Normal 3 3 3 6 2 3 2 3" xfId="29314" xr:uid="{00000000-0005-0000-0000-000069720000}"/>
    <cellStyle name="Normal 3 3 3 6 2 3 3" xfId="29315" xr:uid="{00000000-0005-0000-0000-00006A720000}"/>
    <cellStyle name="Normal 3 3 3 6 2 3 3 2" xfId="29316" xr:uid="{00000000-0005-0000-0000-00006B720000}"/>
    <cellStyle name="Normal 3 3 3 6 2 3 4" xfId="29317" xr:uid="{00000000-0005-0000-0000-00006C720000}"/>
    <cellStyle name="Normal 3 3 3 6 2 4" xfId="29318" xr:uid="{00000000-0005-0000-0000-00006D720000}"/>
    <cellStyle name="Normal 3 3 3 6 2 4 2" xfId="29319" xr:uid="{00000000-0005-0000-0000-00006E720000}"/>
    <cellStyle name="Normal 3 3 3 6 2 4 2 2" xfId="29320" xr:uid="{00000000-0005-0000-0000-00006F720000}"/>
    <cellStyle name="Normal 3 3 3 6 2 4 2 2 2" xfId="29321" xr:uid="{00000000-0005-0000-0000-000070720000}"/>
    <cellStyle name="Normal 3 3 3 6 2 4 2 3" xfId="29322" xr:uid="{00000000-0005-0000-0000-000071720000}"/>
    <cellStyle name="Normal 3 3 3 6 2 4 3" xfId="29323" xr:uid="{00000000-0005-0000-0000-000072720000}"/>
    <cellStyle name="Normal 3 3 3 6 2 4 3 2" xfId="29324" xr:uid="{00000000-0005-0000-0000-000073720000}"/>
    <cellStyle name="Normal 3 3 3 6 2 4 4" xfId="29325" xr:uid="{00000000-0005-0000-0000-000074720000}"/>
    <cellStyle name="Normal 3 3 3 6 2 5" xfId="29326" xr:uid="{00000000-0005-0000-0000-000075720000}"/>
    <cellStyle name="Normal 3 3 3 6 2 5 2" xfId="29327" xr:uid="{00000000-0005-0000-0000-000076720000}"/>
    <cellStyle name="Normal 3 3 3 6 2 5 2 2" xfId="29328" xr:uid="{00000000-0005-0000-0000-000077720000}"/>
    <cellStyle name="Normal 3 3 3 6 2 5 3" xfId="29329" xr:uid="{00000000-0005-0000-0000-000078720000}"/>
    <cellStyle name="Normal 3 3 3 6 2 6" xfId="29330" xr:uid="{00000000-0005-0000-0000-000079720000}"/>
    <cellStyle name="Normal 3 3 3 6 2 6 2" xfId="29331" xr:uid="{00000000-0005-0000-0000-00007A720000}"/>
    <cellStyle name="Normal 3 3 3 6 2 7" xfId="29332" xr:uid="{00000000-0005-0000-0000-00007B720000}"/>
    <cellStyle name="Normal 3 3 3 6 2 7 2" xfId="29333" xr:uid="{00000000-0005-0000-0000-00007C720000}"/>
    <cellStyle name="Normal 3 3 3 6 2 8" xfId="29334" xr:uid="{00000000-0005-0000-0000-00007D720000}"/>
    <cellStyle name="Normal 3 3 3 6 3" xfId="29335" xr:uid="{00000000-0005-0000-0000-00007E720000}"/>
    <cellStyle name="Normal 3 3 3 6 3 2" xfId="29336" xr:uid="{00000000-0005-0000-0000-00007F720000}"/>
    <cellStyle name="Normal 3 3 3 6 3 2 2" xfId="29337" xr:uid="{00000000-0005-0000-0000-000080720000}"/>
    <cellStyle name="Normal 3 3 3 6 3 2 2 2" xfId="29338" xr:uid="{00000000-0005-0000-0000-000081720000}"/>
    <cellStyle name="Normal 3 3 3 6 3 2 2 2 2" xfId="29339" xr:uid="{00000000-0005-0000-0000-000082720000}"/>
    <cellStyle name="Normal 3 3 3 6 3 2 2 3" xfId="29340" xr:uid="{00000000-0005-0000-0000-000083720000}"/>
    <cellStyle name="Normal 3 3 3 6 3 2 3" xfId="29341" xr:uid="{00000000-0005-0000-0000-000084720000}"/>
    <cellStyle name="Normal 3 3 3 6 3 2 3 2" xfId="29342" xr:uid="{00000000-0005-0000-0000-000085720000}"/>
    <cellStyle name="Normal 3 3 3 6 3 2 4" xfId="29343" xr:uid="{00000000-0005-0000-0000-000086720000}"/>
    <cellStyle name="Normal 3 3 3 6 3 3" xfId="29344" xr:uid="{00000000-0005-0000-0000-000087720000}"/>
    <cellStyle name="Normal 3 3 3 6 3 3 2" xfId="29345" xr:uid="{00000000-0005-0000-0000-000088720000}"/>
    <cellStyle name="Normal 3 3 3 6 3 3 2 2" xfId="29346" xr:uid="{00000000-0005-0000-0000-000089720000}"/>
    <cellStyle name="Normal 3 3 3 6 3 3 3" xfId="29347" xr:uid="{00000000-0005-0000-0000-00008A720000}"/>
    <cellStyle name="Normal 3 3 3 6 3 4" xfId="29348" xr:uid="{00000000-0005-0000-0000-00008B720000}"/>
    <cellStyle name="Normal 3 3 3 6 3 4 2" xfId="29349" xr:uid="{00000000-0005-0000-0000-00008C720000}"/>
    <cellStyle name="Normal 3 3 3 6 3 5" xfId="29350" xr:uid="{00000000-0005-0000-0000-00008D720000}"/>
    <cellStyle name="Normal 3 3 3 6 4" xfId="29351" xr:uid="{00000000-0005-0000-0000-00008E720000}"/>
    <cellStyle name="Normal 3 3 3 6 4 2" xfId="29352" xr:uid="{00000000-0005-0000-0000-00008F720000}"/>
    <cellStyle name="Normal 3 3 3 6 4 2 2" xfId="29353" xr:uid="{00000000-0005-0000-0000-000090720000}"/>
    <cellStyle name="Normal 3 3 3 6 4 2 2 2" xfId="29354" xr:uid="{00000000-0005-0000-0000-000091720000}"/>
    <cellStyle name="Normal 3 3 3 6 4 2 3" xfId="29355" xr:uid="{00000000-0005-0000-0000-000092720000}"/>
    <cellStyle name="Normal 3 3 3 6 4 3" xfId="29356" xr:uid="{00000000-0005-0000-0000-000093720000}"/>
    <cellStyle name="Normal 3 3 3 6 4 3 2" xfId="29357" xr:uid="{00000000-0005-0000-0000-000094720000}"/>
    <cellStyle name="Normal 3 3 3 6 4 4" xfId="29358" xr:uid="{00000000-0005-0000-0000-000095720000}"/>
    <cellStyle name="Normal 3 3 3 6 5" xfId="29359" xr:uid="{00000000-0005-0000-0000-000096720000}"/>
    <cellStyle name="Normal 3 3 3 6 5 2" xfId="29360" xr:uid="{00000000-0005-0000-0000-000097720000}"/>
    <cellStyle name="Normal 3 3 3 6 5 2 2" xfId="29361" xr:uid="{00000000-0005-0000-0000-000098720000}"/>
    <cellStyle name="Normal 3 3 3 6 5 2 2 2" xfId="29362" xr:uid="{00000000-0005-0000-0000-000099720000}"/>
    <cellStyle name="Normal 3 3 3 6 5 2 3" xfId="29363" xr:uid="{00000000-0005-0000-0000-00009A720000}"/>
    <cellStyle name="Normal 3 3 3 6 5 3" xfId="29364" xr:uid="{00000000-0005-0000-0000-00009B720000}"/>
    <cellStyle name="Normal 3 3 3 6 5 3 2" xfId="29365" xr:uid="{00000000-0005-0000-0000-00009C720000}"/>
    <cellStyle name="Normal 3 3 3 6 5 4" xfId="29366" xr:uid="{00000000-0005-0000-0000-00009D720000}"/>
    <cellStyle name="Normal 3 3 3 6 6" xfId="29367" xr:uid="{00000000-0005-0000-0000-00009E720000}"/>
    <cellStyle name="Normal 3 3 3 6 6 2" xfId="29368" xr:uid="{00000000-0005-0000-0000-00009F720000}"/>
    <cellStyle name="Normal 3 3 3 6 6 2 2" xfId="29369" xr:uid="{00000000-0005-0000-0000-0000A0720000}"/>
    <cellStyle name="Normal 3 3 3 6 6 3" xfId="29370" xr:uid="{00000000-0005-0000-0000-0000A1720000}"/>
    <cellStyle name="Normal 3 3 3 6 7" xfId="29371" xr:uid="{00000000-0005-0000-0000-0000A2720000}"/>
    <cellStyle name="Normal 3 3 3 6 7 2" xfId="29372" xr:uid="{00000000-0005-0000-0000-0000A3720000}"/>
    <cellStyle name="Normal 3 3 3 6 8" xfId="29373" xr:uid="{00000000-0005-0000-0000-0000A4720000}"/>
    <cellStyle name="Normal 3 3 3 6 8 2" xfId="29374" xr:uid="{00000000-0005-0000-0000-0000A5720000}"/>
    <cellStyle name="Normal 3 3 3 6 9" xfId="29375" xr:uid="{00000000-0005-0000-0000-0000A6720000}"/>
    <cellStyle name="Normal 3 3 3 7" xfId="29376" xr:uid="{00000000-0005-0000-0000-0000A7720000}"/>
    <cellStyle name="Normal 3 3 3 7 2" xfId="29377" xr:uid="{00000000-0005-0000-0000-0000A8720000}"/>
    <cellStyle name="Normal 3 3 3 7 2 2" xfId="29378" xr:uid="{00000000-0005-0000-0000-0000A9720000}"/>
    <cellStyle name="Normal 3 3 3 7 2 2 2" xfId="29379" xr:uid="{00000000-0005-0000-0000-0000AA720000}"/>
    <cellStyle name="Normal 3 3 3 7 2 2 2 2" xfId="29380" xr:uid="{00000000-0005-0000-0000-0000AB720000}"/>
    <cellStyle name="Normal 3 3 3 7 2 2 2 2 2" xfId="29381" xr:uid="{00000000-0005-0000-0000-0000AC720000}"/>
    <cellStyle name="Normal 3 3 3 7 2 2 2 3" xfId="29382" xr:uid="{00000000-0005-0000-0000-0000AD720000}"/>
    <cellStyle name="Normal 3 3 3 7 2 2 3" xfId="29383" xr:uid="{00000000-0005-0000-0000-0000AE720000}"/>
    <cellStyle name="Normal 3 3 3 7 2 2 3 2" xfId="29384" xr:uid="{00000000-0005-0000-0000-0000AF720000}"/>
    <cellStyle name="Normal 3 3 3 7 2 2 4" xfId="29385" xr:uid="{00000000-0005-0000-0000-0000B0720000}"/>
    <cellStyle name="Normal 3 3 3 7 2 3" xfId="29386" xr:uid="{00000000-0005-0000-0000-0000B1720000}"/>
    <cellStyle name="Normal 3 3 3 7 2 3 2" xfId="29387" xr:uid="{00000000-0005-0000-0000-0000B2720000}"/>
    <cellStyle name="Normal 3 3 3 7 2 3 2 2" xfId="29388" xr:uid="{00000000-0005-0000-0000-0000B3720000}"/>
    <cellStyle name="Normal 3 3 3 7 2 3 3" xfId="29389" xr:uid="{00000000-0005-0000-0000-0000B4720000}"/>
    <cellStyle name="Normal 3 3 3 7 2 4" xfId="29390" xr:uid="{00000000-0005-0000-0000-0000B5720000}"/>
    <cellStyle name="Normal 3 3 3 7 2 4 2" xfId="29391" xr:uid="{00000000-0005-0000-0000-0000B6720000}"/>
    <cellStyle name="Normal 3 3 3 7 2 5" xfId="29392" xr:uid="{00000000-0005-0000-0000-0000B7720000}"/>
    <cellStyle name="Normal 3 3 3 7 3" xfId="29393" xr:uid="{00000000-0005-0000-0000-0000B8720000}"/>
    <cellStyle name="Normal 3 3 3 7 3 2" xfId="29394" xr:uid="{00000000-0005-0000-0000-0000B9720000}"/>
    <cellStyle name="Normal 3 3 3 7 3 2 2" xfId="29395" xr:uid="{00000000-0005-0000-0000-0000BA720000}"/>
    <cellStyle name="Normal 3 3 3 7 3 2 2 2" xfId="29396" xr:uid="{00000000-0005-0000-0000-0000BB720000}"/>
    <cellStyle name="Normal 3 3 3 7 3 2 3" xfId="29397" xr:uid="{00000000-0005-0000-0000-0000BC720000}"/>
    <cellStyle name="Normal 3 3 3 7 3 3" xfId="29398" xr:uid="{00000000-0005-0000-0000-0000BD720000}"/>
    <cellStyle name="Normal 3 3 3 7 3 3 2" xfId="29399" xr:uid="{00000000-0005-0000-0000-0000BE720000}"/>
    <cellStyle name="Normal 3 3 3 7 3 4" xfId="29400" xr:uid="{00000000-0005-0000-0000-0000BF720000}"/>
    <cellStyle name="Normal 3 3 3 7 4" xfId="29401" xr:uid="{00000000-0005-0000-0000-0000C0720000}"/>
    <cellStyle name="Normal 3 3 3 7 4 2" xfId="29402" xr:uid="{00000000-0005-0000-0000-0000C1720000}"/>
    <cellStyle name="Normal 3 3 3 7 4 2 2" xfId="29403" xr:uid="{00000000-0005-0000-0000-0000C2720000}"/>
    <cellStyle name="Normal 3 3 3 7 4 2 2 2" xfId="29404" xr:uid="{00000000-0005-0000-0000-0000C3720000}"/>
    <cellStyle name="Normal 3 3 3 7 4 2 3" xfId="29405" xr:uid="{00000000-0005-0000-0000-0000C4720000}"/>
    <cellStyle name="Normal 3 3 3 7 4 3" xfId="29406" xr:uid="{00000000-0005-0000-0000-0000C5720000}"/>
    <cellStyle name="Normal 3 3 3 7 4 3 2" xfId="29407" xr:uid="{00000000-0005-0000-0000-0000C6720000}"/>
    <cellStyle name="Normal 3 3 3 7 4 4" xfId="29408" xr:uid="{00000000-0005-0000-0000-0000C7720000}"/>
    <cellStyle name="Normal 3 3 3 7 5" xfId="29409" xr:uid="{00000000-0005-0000-0000-0000C8720000}"/>
    <cellStyle name="Normal 3 3 3 7 5 2" xfId="29410" xr:uid="{00000000-0005-0000-0000-0000C9720000}"/>
    <cellStyle name="Normal 3 3 3 7 5 2 2" xfId="29411" xr:uid="{00000000-0005-0000-0000-0000CA720000}"/>
    <cellStyle name="Normal 3 3 3 7 5 3" xfId="29412" xr:uid="{00000000-0005-0000-0000-0000CB720000}"/>
    <cellStyle name="Normal 3 3 3 7 6" xfId="29413" xr:uid="{00000000-0005-0000-0000-0000CC720000}"/>
    <cellStyle name="Normal 3 3 3 7 6 2" xfId="29414" xr:uid="{00000000-0005-0000-0000-0000CD720000}"/>
    <cellStyle name="Normal 3 3 3 7 7" xfId="29415" xr:uid="{00000000-0005-0000-0000-0000CE720000}"/>
    <cellStyle name="Normal 3 3 3 7 7 2" xfId="29416" xr:uid="{00000000-0005-0000-0000-0000CF720000}"/>
    <cellStyle name="Normal 3 3 3 7 8" xfId="29417" xr:uid="{00000000-0005-0000-0000-0000D0720000}"/>
    <cellStyle name="Normal 3 3 3 8" xfId="29418" xr:uid="{00000000-0005-0000-0000-0000D1720000}"/>
    <cellStyle name="Normal 3 3 3 8 2" xfId="29419" xr:uid="{00000000-0005-0000-0000-0000D2720000}"/>
    <cellStyle name="Normal 3 3 3 8 2 2" xfId="29420" xr:uid="{00000000-0005-0000-0000-0000D3720000}"/>
    <cellStyle name="Normal 3 3 3 8 2 2 2" xfId="29421" xr:uid="{00000000-0005-0000-0000-0000D4720000}"/>
    <cellStyle name="Normal 3 3 3 8 2 2 2 2" xfId="29422" xr:uid="{00000000-0005-0000-0000-0000D5720000}"/>
    <cellStyle name="Normal 3 3 3 8 2 2 2 2 2" xfId="29423" xr:uid="{00000000-0005-0000-0000-0000D6720000}"/>
    <cellStyle name="Normal 3 3 3 8 2 2 2 3" xfId="29424" xr:uid="{00000000-0005-0000-0000-0000D7720000}"/>
    <cellStyle name="Normal 3 3 3 8 2 2 3" xfId="29425" xr:uid="{00000000-0005-0000-0000-0000D8720000}"/>
    <cellStyle name="Normal 3 3 3 8 2 2 3 2" xfId="29426" xr:uid="{00000000-0005-0000-0000-0000D9720000}"/>
    <cellStyle name="Normal 3 3 3 8 2 2 4" xfId="29427" xr:uid="{00000000-0005-0000-0000-0000DA720000}"/>
    <cellStyle name="Normal 3 3 3 8 2 3" xfId="29428" xr:uid="{00000000-0005-0000-0000-0000DB720000}"/>
    <cellStyle name="Normal 3 3 3 8 2 3 2" xfId="29429" xr:uid="{00000000-0005-0000-0000-0000DC720000}"/>
    <cellStyle name="Normal 3 3 3 8 2 3 2 2" xfId="29430" xr:uid="{00000000-0005-0000-0000-0000DD720000}"/>
    <cellStyle name="Normal 3 3 3 8 2 3 3" xfId="29431" xr:uid="{00000000-0005-0000-0000-0000DE720000}"/>
    <cellStyle name="Normal 3 3 3 8 2 4" xfId="29432" xr:uid="{00000000-0005-0000-0000-0000DF720000}"/>
    <cellStyle name="Normal 3 3 3 8 2 4 2" xfId="29433" xr:uid="{00000000-0005-0000-0000-0000E0720000}"/>
    <cellStyle name="Normal 3 3 3 8 2 5" xfId="29434" xr:uid="{00000000-0005-0000-0000-0000E1720000}"/>
    <cellStyle name="Normal 3 3 3 8 3" xfId="29435" xr:uid="{00000000-0005-0000-0000-0000E2720000}"/>
    <cellStyle name="Normal 3 3 3 8 3 2" xfId="29436" xr:uid="{00000000-0005-0000-0000-0000E3720000}"/>
    <cellStyle name="Normal 3 3 3 8 3 2 2" xfId="29437" xr:uid="{00000000-0005-0000-0000-0000E4720000}"/>
    <cellStyle name="Normal 3 3 3 8 3 2 2 2" xfId="29438" xr:uid="{00000000-0005-0000-0000-0000E5720000}"/>
    <cellStyle name="Normal 3 3 3 8 3 2 3" xfId="29439" xr:uid="{00000000-0005-0000-0000-0000E6720000}"/>
    <cellStyle name="Normal 3 3 3 8 3 3" xfId="29440" xr:uid="{00000000-0005-0000-0000-0000E7720000}"/>
    <cellStyle name="Normal 3 3 3 8 3 3 2" xfId="29441" xr:uid="{00000000-0005-0000-0000-0000E8720000}"/>
    <cellStyle name="Normal 3 3 3 8 3 4" xfId="29442" xr:uid="{00000000-0005-0000-0000-0000E9720000}"/>
    <cellStyle name="Normal 3 3 3 8 4" xfId="29443" xr:uid="{00000000-0005-0000-0000-0000EA720000}"/>
    <cellStyle name="Normal 3 3 3 8 4 2" xfId="29444" xr:uid="{00000000-0005-0000-0000-0000EB720000}"/>
    <cellStyle name="Normal 3 3 3 8 4 2 2" xfId="29445" xr:uid="{00000000-0005-0000-0000-0000EC720000}"/>
    <cellStyle name="Normal 3 3 3 8 4 2 2 2" xfId="29446" xr:uid="{00000000-0005-0000-0000-0000ED720000}"/>
    <cellStyle name="Normal 3 3 3 8 4 2 3" xfId="29447" xr:uid="{00000000-0005-0000-0000-0000EE720000}"/>
    <cellStyle name="Normal 3 3 3 8 4 3" xfId="29448" xr:uid="{00000000-0005-0000-0000-0000EF720000}"/>
    <cellStyle name="Normal 3 3 3 8 4 3 2" xfId="29449" xr:uid="{00000000-0005-0000-0000-0000F0720000}"/>
    <cellStyle name="Normal 3 3 3 8 4 4" xfId="29450" xr:uid="{00000000-0005-0000-0000-0000F1720000}"/>
    <cellStyle name="Normal 3 3 3 8 5" xfId="29451" xr:uid="{00000000-0005-0000-0000-0000F2720000}"/>
    <cellStyle name="Normal 3 3 3 8 5 2" xfId="29452" xr:uid="{00000000-0005-0000-0000-0000F3720000}"/>
    <cellStyle name="Normal 3 3 3 8 5 2 2" xfId="29453" xr:uid="{00000000-0005-0000-0000-0000F4720000}"/>
    <cellStyle name="Normal 3 3 3 8 5 3" xfId="29454" xr:uid="{00000000-0005-0000-0000-0000F5720000}"/>
    <cellStyle name="Normal 3 3 3 8 6" xfId="29455" xr:uid="{00000000-0005-0000-0000-0000F6720000}"/>
    <cellStyle name="Normal 3 3 3 8 6 2" xfId="29456" xr:uid="{00000000-0005-0000-0000-0000F7720000}"/>
    <cellStyle name="Normal 3 3 3 8 7" xfId="29457" xr:uid="{00000000-0005-0000-0000-0000F8720000}"/>
    <cellStyle name="Normal 3 3 3 8 7 2" xfId="29458" xr:uid="{00000000-0005-0000-0000-0000F9720000}"/>
    <cellStyle name="Normal 3 3 3 8 8" xfId="29459" xr:uid="{00000000-0005-0000-0000-0000FA720000}"/>
    <cellStyle name="Normal 3 3 3 9" xfId="29460" xr:uid="{00000000-0005-0000-0000-0000FB720000}"/>
    <cellStyle name="Normal 3 3 3 9 2" xfId="29461" xr:uid="{00000000-0005-0000-0000-0000FC720000}"/>
    <cellStyle name="Normal 3 3 3 9 2 2" xfId="29462" xr:uid="{00000000-0005-0000-0000-0000FD720000}"/>
    <cellStyle name="Normal 3 3 3 9 2 2 2" xfId="29463" xr:uid="{00000000-0005-0000-0000-0000FE720000}"/>
    <cellStyle name="Normal 3 3 3 9 2 2 2 2" xfId="29464" xr:uid="{00000000-0005-0000-0000-0000FF720000}"/>
    <cellStyle name="Normal 3 3 3 9 2 2 2 2 2" xfId="29465" xr:uid="{00000000-0005-0000-0000-000000730000}"/>
    <cellStyle name="Normal 3 3 3 9 2 2 2 3" xfId="29466" xr:uid="{00000000-0005-0000-0000-000001730000}"/>
    <cellStyle name="Normal 3 3 3 9 2 2 3" xfId="29467" xr:uid="{00000000-0005-0000-0000-000002730000}"/>
    <cellStyle name="Normal 3 3 3 9 2 2 3 2" xfId="29468" xr:uid="{00000000-0005-0000-0000-000003730000}"/>
    <cellStyle name="Normal 3 3 3 9 2 2 4" xfId="29469" xr:uid="{00000000-0005-0000-0000-000004730000}"/>
    <cellStyle name="Normal 3 3 3 9 2 3" xfId="29470" xr:uid="{00000000-0005-0000-0000-000005730000}"/>
    <cellStyle name="Normal 3 3 3 9 2 3 2" xfId="29471" xr:uid="{00000000-0005-0000-0000-000006730000}"/>
    <cellStyle name="Normal 3 3 3 9 2 3 2 2" xfId="29472" xr:uid="{00000000-0005-0000-0000-000007730000}"/>
    <cellStyle name="Normal 3 3 3 9 2 3 3" xfId="29473" xr:uid="{00000000-0005-0000-0000-000008730000}"/>
    <cellStyle name="Normal 3 3 3 9 2 4" xfId="29474" xr:uid="{00000000-0005-0000-0000-000009730000}"/>
    <cellStyle name="Normal 3 3 3 9 2 4 2" xfId="29475" xr:uid="{00000000-0005-0000-0000-00000A730000}"/>
    <cellStyle name="Normal 3 3 3 9 2 5" xfId="29476" xr:uid="{00000000-0005-0000-0000-00000B730000}"/>
    <cellStyle name="Normal 3 3 3 9 3" xfId="29477" xr:uid="{00000000-0005-0000-0000-00000C730000}"/>
    <cellStyle name="Normal 3 3 3 9 3 2" xfId="29478" xr:uid="{00000000-0005-0000-0000-00000D730000}"/>
    <cellStyle name="Normal 3 3 3 9 3 2 2" xfId="29479" xr:uid="{00000000-0005-0000-0000-00000E730000}"/>
    <cellStyle name="Normal 3 3 3 9 3 2 2 2" xfId="29480" xr:uid="{00000000-0005-0000-0000-00000F730000}"/>
    <cellStyle name="Normal 3 3 3 9 3 2 3" xfId="29481" xr:uid="{00000000-0005-0000-0000-000010730000}"/>
    <cellStyle name="Normal 3 3 3 9 3 3" xfId="29482" xr:uid="{00000000-0005-0000-0000-000011730000}"/>
    <cellStyle name="Normal 3 3 3 9 3 3 2" xfId="29483" xr:uid="{00000000-0005-0000-0000-000012730000}"/>
    <cellStyle name="Normal 3 3 3 9 3 4" xfId="29484" xr:uid="{00000000-0005-0000-0000-000013730000}"/>
    <cellStyle name="Normal 3 3 3 9 4" xfId="29485" xr:uid="{00000000-0005-0000-0000-000014730000}"/>
    <cellStyle name="Normal 3 3 3 9 4 2" xfId="29486" xr:uid="{00000000-0005-0000-0000-000015730000}"/>
    <cellStyle name="Normal 3 3 3 9 4 2 2" xfId="29487" xr:uid="{00000000-0005-0000-0000-000016730000}"/>
    <cellStyle name="Normal 3 3 3 9 4 3" xfId="29488" xr:uid="{00000000-0005-0000-0000-000017730000}"/>
    <cellStyle name="Normal 3 3 3 9 5" xfId="29489" xr:uid="{00000000-0005-0000-0000-000018730000}"/>
    <cellStyle name="Normal 3 3 3 9 5 2" xfId="29490" xr:uid="{00000000-0005-0000-0000-000019730000}"/>
    <cellStyle name="Normal 3 3 3 9 6" xfId="29491" xr:uid="{00000000-0005-0000-0000-00001A730000}"/>
    <cellStyle name="Normal 3 3 3_T-straight with PEDs adjustor" xfId="29492" xr:uid="{00000000-0005-0000-0000-00001B730000}"/>
    <cellStyle name="Normal 3 3 4" xfId="29493" xr:uid="{00000000-0005-0000-0000-00001C730000}"/>
    <cellStyle name="Normal 3 3 4 10" xfId="29494" xr:uid="{00000000-0005-0000-0000-00001D730000}"/>
    <cellStyle name="Normal 3 3 4 10 2" xfId="29495" xr:uid="{00000000-0005-0000-0000-00001E730000}"/>
    <cellStyle name="Normal 3 3 4 10 2 2" xfId="29496" xr:uid="{00000000-0005-0000-0000-00001F730000}"/>
    <cellStyle name="Normal 3 3 4 10 2 2 2" xfId="29497" xr:uid="{00000000-0005-0000-0000-000020730000}"/>
    <cellStyle name="Normal 3 3 4 10 2 3" xfId="29498" xr:uid="{00000000-0005-0000-0000-000021730000}"/>
    <cellStyle name="Normal 3 3 4 10 3" xfId="29499" xr:uid="{00000000-0005-0000-0000-000022730000}"/>
    <cellStyle name="Normal 3 3 4 10 3 2" xfId="29500" xr:uid="{00000000-0005-0000-0000-000023730000}"/>
    <cellStyle name="Normal 3 3 4 10 4" xfId="29501" xr:uid="{00000000-0005-0000-0000-000024730000}"/>
    <cellStyle name="Normal 3 3 4 11" xfId="29502" xr:uid="{00000000-0005-0000-0000-000025730000}"/>
    <cellStyle name="Normal 3 3 4 11 2" xfId="29503" xr:uid="{00000000-0005-0000-0000-000026730000}"/>
    <cellStyle name="Normal 3 3 4 11 2 2" xfId="29504" xr:uid="{00000000-0005-0000-0000-000027730000}"/>
    <cellStyle name="Normal 3 3 4 11 2 2 2" xfId="29505" xr:uid="{00000000-0005-0000-0000-000028730000}"/>
    <cellStyle name="Normal 3 3 4 11 2 3" xfId="29506" xr:uid="{00000000-0005-0000-0000-000029730000}"/>
    <cellStyle name="Normal 3 3 4 11 3" xfId="29507" xr:uid="{00000000-0005-0000-0000-00002A730000}"/>
    <cellStyle name="Normal 3 3 4 11 3 2" xfId="29508" xr:uid="{00000000-0005-0000-0000-00002B730000}"/>
    <cellStyle name="Normal 3 3 4 11 4" xfId="29509" xr:uid="{00000000-0005-0000-0000-00002C730000}"/>
    <cellStyle name="Normal 3 3 4 12" xfId="29510" xr:uid="{00000000-0005-0000-0000-00002D730000}"/>
    <cellStyle name="Normal 3 3 4 12 2" xfId="29511" xr:uid="{00000000-0005-0000-0000-00002E730000}"/>
    <cellStyle name="Normal 3 3 4 12 2 2" xfId="29512" xr:uid="{00000000-0005-0000-0000-00002F730000}"/>
    <cellStyle name="Normal 3 3 4 12 2 2 2" xfId="29513" xr:uid="{00000000-0005-0000-0000-000030730000}"/>
    <cellStyle name="Normal 3 3 4 12 2 3" xfId="29514" xr:uid="{00000000-0005-0000-0000-000031730000}"/>
    <cellStyle name="Normal 3 3 4 12 3" xfId="29515" xr:uid="{00000000-0005-0000-0000-000032730000}"/>
    <cellStyle name="Normal 3 3 4 12 3 2" xfId="29516" xr:uid="{00000000-0005-0000-0000-000033730000}"/>
    <cellStyle name="Normal 3 3 4 12 4" xfId="29517" xr:uid="{00000000-0005-0000-0000-000034730000}"/>
    <cellStyle name="Normal 3 3 4 13" xfId="29518" xr:uid="{00000000-0005-0000-0000-000035730000}"/>
    <cellStyle name="Normal 3 3 4 13 2" xfId="29519" xr:uid="{00000000-0005-0000-0000-000036730000}"/>
    <cellStyle name="Normal 3 3 4 13 2 2" xfId="29520" xr:uid="{00000000-0005-0000-0000-000037730000}"/>
    <cellStyle name="Normal 3 3 4 13 3" xfId="29521" xr:uid="{00000000-0005-0000-0000-000038730000}"/>
    <cellStyle name="Normal 3 3 4 14" xfId="29522" xr:uid="{00000000-0005-0000-0000-000039730000}"/>
    <cellStyle name="Normal 3 3 4 14 2" xfId="29523" xr:uid="{00000000-0005-0000-0000-00003A730000}"/>
    <cellStyle name="Normal 3 3 4 15" xfId="29524" xr:uid="{00000000-0005-0000-0000-00003B730000}"/>
    <cellStyle name="Normal 3 3 4 15 2" xfId="29525" xr:uid="{00000000-0005-0000-0000-00003C730000}"/>
    <cellStyle name="Normal 3 3 4 16" xfId="29526" xr:uid="{00000000-0005-0000-0000-00003D730000}"/>
    <cellStyle name="Normal 3 3 4 17" xfId="29527" xr:uid="{00000000-0005-0000-0000-00003E730000}"/>
    <cellStyle name="Normal 3 3 4 2" xfId="29528" xr:uid="{00000000-0005-0000-0000-00003F730000}"/>
    <cellStyle name="Normal 3 3 4 2 10" xfId="29529" xr:uid="{00000000-0005-0000-0000-000040730000}"/>
    <cellStyle name="Normal 3 3 4 2 11" xfId="29530" xr:uid="{00000000-0005-0000-0000-000041730000}"/>
    <cellStyle name="Normal 3 3 4 2 2" xfId="29531" xr:uid="{00000000-0005-0000-0000-000042730000}"/>
    <cellStyle name="Normal 3 3 4 2 2 10" xfId="29532" xr:uid="{00000000-0005-0000-0000-000043730000}"/>
    <cellStyle name="Normal 3 3 4 2 2 2" xfId="29533" xr:uid="{00000000-0005-0000-0000-000044730000}"/>
    <cellStyle name="Normal 3 3 4 2 2 2 2" xfId="29534" xr:uid="{00000000-0005-0000-0000-000045730000}"/>
    <cellStyle name="Normal 3 3 4 2 2 2 2 2" xfId="29535" xr:uid="{00000000-0005-0000-0000-000046730000}"/>
    <cellStyle name="Normal 3 3 4 2 2 2 2 2 2" xfId="29536" xr:uid="{00000000-0005-0000-0000-000047730000}"/>
    <cellStyle name="Normal 3 3 4 2 2 2 2 2 2 2" xfId="29537" xr:uid="{00000000-0005-0000-0000-000048730000}"/>
    <cellStyle name="Normal 3 3 4 2 2 2 2 2 2 2 2" xfId="29538" xr:uid="{00000000-0005-0000-0000-000049730000}"/>
    <cellStyle name="Normal 3 3 4 2 2 2 2 2 2 3" xfId="29539" xr:uid="{00000000-0005-0000-0000-00004A730000}"/>
    <cellStyle name="Normal 3 3 4 2 2 2 2 2 3" xfId="29540" xr:uid="{00000000-0005-0000-0000-00004B730000}"/>
    <cellStyle name="Normal 3 3 4 2 2 2 2 2 3 2" xfId="29541" xr:uid="{00000000-0005-0000-0000-00004C730000}"/>
    <cellStyle name="Normal 3 3 4 2 2 2 2 2 4" xfId="29542" xr:uid="{00000000-0005-0000-0000-00004D730000}"/>
    <cellStyle name="Normal 3 3 4 2 2 2 2 3" xfId="29543" xr:uid="{00000000-0005-0000-0000-00004E730000}"/>
    <cellStyle name="Normal 3 3 4 2 2 2 2 3 2" xfId="29544" xr:uid="{00000000-0005-0000-0000-00004F730000}"/>
    <cellStyle name="Normal 3 3 4 2 2 2 2 3 2 2" xfId="29545" xr:uid="{00000000-0005-0000-0000-000050730000}"/>
    <cellStyle name="Normal 3 3 4 2 2 2 2 3 3" xfId="29546" xr:uid="{00000000-0005-0000-0000-000051730000}"/>
    <cellStyle name="Normal 3 3 4 2 2 2 2 4" xfId="29547" xr:uid="{00000000-0005-0000-0000-000052730000}"/>
    <cellStyle name="Normal 3 3 4 2 2 2 2 4 2" xfId="29548" xr:uid="{00000000-0005-0000-0000-000053730000}"/>
    <cellStyle name="Normal 3 3 4 2 2 2 2 5" xfId="29549" xr:uid="{00000000-0005-0000-0000-000054730000}"/>
    <cellStyle name="Normal 3 3 4 2 2 2 3" xfId="29550" xr:uid="{00000000-0005-0000-0000-000055730000}"/>
    <cellStyle name="Normal 3 3 4 2 2 2 3 2" xfId="29551" xr:uid="{00000000-0005-0000-0000-000056730000}"/>
    <cellStyle name="Normal 3 3 4 2 2 2 3 2 2" xfId="29552" xr:uid="{00000000-0005-0000-0000-000057730000}"/>
    <cellStyle name="Normal 3 3 4 2 2 2 3 2 2 2" xfId="29553" xr:uid="{00000000-0005-0000-0000-000058730000}"/>
    <cellStyle name="Normal 3 3 4 2 2 2 3 2 3" xfId="29554" xr:uid="{00000000-0005-0000-0000-000059730000}"/>
    <cellStyle name="Normal 3 3 4 2 2 2 3 3" xfId="29555" xr:uid="{00000000-0005-0000-0000-00005A730000}"/>
    <cellStyle name="Normal 3 3 4 2 2 2 3 3 2" xfId="29556" xr:uid="{00000000-0005-0000-0000-00005B730000}"/>
    <cellStyle name="Normal 3 3 4 2 2 2 3 4" xfId="29557" xr:uid="{00000000-0005-0000-0000-00005C730000}"/>
    <cellStyle name="Normal 3 3 4 2 2 2 4" xfId="29558" xr:uid="{00000000-0005-0000-0000-00005D730000}"/>
    <cellStyle name="Normal 3 3 4 2 2 2 4 2" xfId="29559" xr:uid="{00000000-0005-0000-0000-00005E730000}"/>
    <cellStyle name="Normal 3 3 4 2 2 2 4 2 2" xfId="29560" xr:uid="{00000000-0005-0000-0000-00005F730000}"/>
    <cellStyle name="Normal 3 3 4 2 2 2 4 2 2 2" xfId="29561" xr:uid="{00000000-0005-0000-0000-000060730000}"/>
    <cellStyle name="Normal 3 3 4 2 2 2 4 2 3" xfId="29562" xr:uid="{00000000-0005-0000-0000-000061730000}"/>
    <cellStyle name="Normal 3 3 4 2 2 2 4 3" xfId="29563" xr:uid="{00000000-0005-0000-0000-000062730000}"/>
    <cellStyle name="Normal 3 3 4 2 2 2 4 3 2" xfId="29564" xr:uid="{00000000-0005-0000-0000-000063730000}"/>
    <cellStyle name="Normal 3 3 4 2 2 2 4 4" xfId="29565" xr:uid="{00000000-0005-0000-0000-000064730000}"/>
    <cellStyle name="Normal 3 3 4 2 2 2 5" xfId="29566" xr:uid="{00000000-0005-0000-0000-000065730000}"/>
    <cellStyle name="Normal 3 3 4 2 2 2 5 2" xfId="29567" xr:uid="{00000000-0005-0000-0000-000066730000}"/>
    <cellStyle name="Normal 3 3 4 2 2 2 5 2 2" xfId="29568" xr:uid="{00000000-0005-0000-0000-000067730000}"/>
    <cellStyle name="Normal 3 3 4 2 2 2 5 3" xfId="29569" xr:uid="{00000000-0005-0000-0000-000068730000}"/>
    <cellStyle name="Normal 3 3 4 2 2 2 6" xfId="29570" xr:uid="{00000000-0005-0000-0000-000069730000}"/>
    <cellStyle name="Normal 3 3 4 2 2 2 6 2" xfId="29571" xr:uid="{00000000-0005-0000-0000-00006A730000}"/>
    <cellStyle name="Normal 3 3 4 2 2 2 7" xfId="29572" xr:uid="{00000000-0005-0000-0000-00006B730000}"/>
    <cellStyle name="Normal 3 3 4 2 2 2 7 2" xfId="29573" xr:uid="{00000000-0005-0000-0000-00006C730000}"/>
    <cellStyle name="Normal 3 3 4 2 2 2 8" xfId="29574" xr:uid="{00000000-0005-0000-0000-00006D730000}"/>
    <cellStyle name="Normal 3 3 4 2 2 3" xfId="29575" xr:uid="{00000000-0005-0000-0000-00006E730000}"/>
    <cellStyle name="Normal 3 3 4 2 2 3 2" xfId="29576" xr:uid="{00000000-0005-0000-0000-00006F730000}"/>
    <cellStyle name="Normal 3 3 4 2 2 3 2 2" xfId="29577" xr:uid="{00000000-0005-0000-0000-000070730000}"/>
    <cellStyle name="Normal 3 3 4 2 2 3 2 2 2" xfId="29578" xr:uid="{00000000-0005-0000-0000-000071730000}"/>
    <cellStyle name="Normal 3 3 4 2 2 3 2 2 2 2" xfId="29579" xr:uid="{00000000-0005-0000-0000-000072730000}"/>
    <cellStyle name="Normal 3 3 4 2 2 3 2 2 3" xfId="29580" xr:uid="{00000000-0005-0000-0000-000073730000}"/>
    <cellStyle name="Normal 3 3 4 2 2 3 2 3" xfId="29581" xr:uid="{00000000-0005-0000-0000-000074730000}"/>
    <cellStyle name="Normal 3 3 4 2 2 3 2 3 2" xfId="29582" xr:uid="{00000000-0005-0000-0000-000075730000}"/>
    <cellStyle name="Normal 3 3 4 2 2 3 2 4" xfId="29583" xr:uid="{00000000-0005-0000-0000-000076730000}"/>
    <cellStyle name="Normal 3 3 4 2 2 3 3" xfId="29584" xr:uid="{00000000-0005-0000-0000-000077730000}"/>
    <cellStyle name="Normal 3 3 4 2 2 3 3 2" xfId="29585" xr:uid="{00000000-0005-0000-0000-000078730000}"/>
    <cellStyle name="Normal 3 3 4 2 2 3 3 2 2" xfId="29586" xr:uid="{00000000-0005-0000-0000-000079730000}"/>
    <cellStyle name="Normal 3 3 4 2 2 3 3 3" xfId="29587" xr:uid="{00000000-0005-0000-0000-00007A730000}"/>
    <cellStyle name="Normal 3 3 4 2 2 3 4" xfId="29588" xr:uid="{00000000-0005-0000-0000-00007B730000}"/>
    <cellStyle name="Normal 3 3 4 2 2 3 4 2" xfId="29589" xr:uid="{00000000-0005-0000-0000-00007C730000}"/>
    <cellStyle name="Normal 3 3 4 2 2 3 5" xfId="29590" xr:uid="{00000000-0005-0000-0000-00007D730000}"/>
    <cellStyle name="Normal 3 3 4 2 2 4" xfId="29591" xr:uid="{00000000-0005-0000-0000-00007E730000}"/>
    <cellStyle name="Normal 3 3 4 2 2 4 2" xfId="29592" xr:uid="{00000000-0005-0000-0000-00007F730000}"/>
    <cellStyle name="Normal 3 3 4 2 2 4 2 2" xfId="29593" xr:uid="{00000000-0005-0000-0000-000080730000}"/>
    <cellStyle name="Normal 3 3 4 2 2 4 2 2 2" xfId="29594" xr:uid="{00000000-0005-0000-0000-000081730000}"/>
    <cellStyle name="Normal 3 3 4 2 2 4 2 3" xfId="29595" xr:uid="{00000000-0005-0000-0000-000082730000}"/>
    <cellStyle name="Normal 3 3 4 2 2 4 3" xfId="29596" xr:uid="{00000000-0005-0000-0000-000083730000}"/>
    <cellStyle name="Normal 3 3 4 2 2 4 3 2" xfId="29597" xr:uid="{00000000-0005-0000-0000-000084730000}"/>
    <cellStyle name="Normal 3 3 4 2 2 4 4" xfId="29598" xr:uid="{00000000-0005-0000-0000-000085730000}"/>
    <cellStyle name="Normal 3 3 4 2 2 5" xfId="29599" xr:uid="{00000000-0005-0000-0000-000086730000}"/>
    <cellStyle name="Normal 3 3 4 2 2 5 2" xfId="29600" xr:uid="{00000000-0005-0000-0000-000087730000}"/>
    <cellStyle name="Normal 3 3 4 2 2 5 2 2" xfId="29601" xr:uid="{00000000-0005-0000-0000-000088730000}"/>
    <cellStyle name="Normal 3 3 4 2 2 5 2 2 2" xfId="29602" xr:uid="{00000000-0005-0000-0000-000089730000}"/>
    <cellStyle name="Normal 3 3 4 2 2 5 2 3" xfId="29603" xr:uid="{00000000-0005-0000-0000-00008A730000}"/>
    <cellStyle name="Normal 3 3 4 2 2 5 3" xfId="29604" xr:uid="{00000000-0005-0000-0000-00008B730000}"/>
    <cellStyle name="Normal 3 3 4 2 2 5 3 2" xfId="29605" xr:uid="{00000000-0005-0000-0000-00008C730000}"/>
    <cellStyle name="Normal 3 3 4 2 2 5 4" xfId="29606" xr:uid="{00000000-0005-0000-0000-00008D730000}"/>
    <cellStyle name="Normal 3 3 4 2 2 6" xfId="29607" xr:uid="{00000000-0005-0000-0000-00008E730000}"/>
    <cellStyle name="Normal 3 3 4 2 2 6 2" xfId="29608" xr:uid="{00000000-0005-0000-0000-00008F730000}"/>
    <cellStyle name="Normal 3 3 4 2 2 6 2 2" xfId="29609" xr:uid="{00000000-0005-0000-0000-000090730000}"/>
    <cellStyle name="Normal 3 3 4 2 2 6 3" xfId="29610" xr:uid="{00000000-0005-0000-0000-000091730000}"/>
    <cellStyle name="Normal 3 3 4 2 2 7" xfId="29611" xr:uid="{00000000-0005-0000-0000-000092730000}"/>
    <cellStyle name="Normal 3 3 4 2 2 7 2" xfId="29612" xr:uid="{00000000-0005-0000-0000-000093730000}"/>
    <cellStyle name="Normal 3 3 4 2 2 8" xfId="29613" xr:uid="{00000000-0005-0000-0000-000094730000}"/>
    <cellStyle name="Normal 3 3 4 2 2 8 2" xfId="29614" xr:uid="{00000000-0005-0000-0000-000095730000}"/>
    <cellStyle name="Normal 3 3 4 2 2 9" xfId="29615" xr:uid="{00000000-0005-0000-0000-000096730000}"/>
    <cellStyle name="Normal 3 3 4 2 3" xfId="29616" xr:uid="{00000000-0005-0000-0000-000097730000}"/>
    <cellStyle name="Normal 3 3 4 2 3 2" xfId="29617" xr:uid="{00000000-0005-0000-0000-000098730000}"/>
    <cellStyle name="Normal 3 3 4 2 3 2 2" xfId="29618" xr:uid="{00000000-0005-0000-0000-000099730000}"/>
    <cellStyle name="Normal 3 3 4 2 3 2 2 2" xfId="29619" xr:uid="{00000000-0005-0000-0000-00009A730000}"/>
    <cellStyle name="Normal 3 3 4 2 3 2 2 2 2" xfId="29620" xr:uid="{00000000-0005-0000-0000-00009B730000}"/>
    <cellStyle name="Normal 3 3 4 2 3 2 2 2 2 2" xfId="29621" xr:uid="{00000000-0005-0000-0000-00009C730000}"/>
    <cellStyle name="Normal 3 3 4 2 3 2 2 2 3" xfId="29622" xr:uid="{00000000-0005-0000-0000-00009D730000}"/>
    <cellStyle name="Normal 3 3 4 2 3 2 2 3" xfId="29623" xr:uid="{00000000-0005-0000-0000-00009E730000}"/>
    <cellStyle name="Normal 3 3 4 2 3 2 2 3 2" xfId="29624" xr:uid="{00000000-0005-0000-0000-00009F730000}"/>
    <cellStyle name="Normal 3 3 4 2 3 2 2 4" xfId="29625" xr:uid="{00000000-0005-0000-0000-0000A0730000}"/>
    <cellStyle name="Normal 3 3 4 2 3 2 3" xfId="29626" xr:uid="{00000000-0005-0000-0000-0000A1730000}"/>
    <cellStyle name="Normal 3 3 4 2 3 2 3 2" xfId="29627" xr:uid="{00000000-0005-0000-0000-0000A2730000}"/>
    <cellStyle name="Normal 3 3 4 2 3 2 3 2 2" xfId="29628" xr:uid="{00000000-0005-0000-0000-0000A3730000}"/>
    <cellStyle name="Normal 3 3 4 2 3 2 3 3" xfId="29629" xr:uid="{00000000-0005-0000-0000-0000A4730000}"/>
    <cellStyle name="Normal 3 3 4 2 3 2 4" xfId="29630" xr:uid="{00000000-0005-0000-0000-0000A5730000}"/>
    <cellStyle name="Normal 3 3 4 2 3 2 4 2" xfId="29631" xr:uid="{00000000-0005-0000-0000-0000A6730000}"/>
    <cellStyle name="Normal 3 3 4 2 3 2 5" xfId="29632" xr:uid="{00000000-0005-0000-0000-0000A7730000}"/>
    <cellStyle name="Normal 3 3 4 2 3 3" xfId="29633" xr:uid="{00000000-0005-0000-0000-0000A8730000}"/>
    <cellStyle name="Normal 3 3 4 2 3 3 2" xfId="29634" xr:uid="{00000000-0005-0000-0000-0000A9730000}"/>
    <cellStyle name="Normal 3 3 4 2 3 3 2 2" xfId="29635" xr:uid="{00000000-0005-0000-0000-0000AA730000}"/>
    <cellStyle name="Normal 3 3 4 2 3 3 2 2 2" xfId="29636" xr:uid="{00000000-0005-0000-0000-0000AB730000}"/>
    <cellStyle name="Normal 3 3 4 2 3 3 2 3" xfId="29637" xr:uid="{00000000-0005-0000-0000-0000AC730000}"/>
    <cellStyle name="Normal 3 3 4 2 3 3 3" xfId="29638" xr:uid="{00000000-0005-0000-0000-0000AD730000}"/>
    <cellStyle name="Normal 3 3 4 2 3 3 3 2" xfId="29639" xr:uid="{00000000-0005-0000-0000-0000AE730000}"/>
    <cellStyle name="Normal 3 3 4 2 3 3 4" xfId="29640" xr:uid="{00000000-0005-0000-0000-0000AF730000}"/>
    <cellStyle name="Normal 3 3 4 2 3 4" xfId="29641" xr:uid="{00000000-0005-0000-0000-0000B0730000}"/>
    <cellStyle name="Normal 3 3 4 2 3 4 2" xfId="29642" xr:uid="{00000000-0005-0000-0000-0000B1730000}"/>
    <cellStyle name="Normal 3 3 4 2 3 4 2 2" xfId="29643" xr:uid="{00000000-0005-0000-0000-0000B2730000}"/>
    <cellStyle name="Normal 3 3 4 2 3 4 2 2 2" xfId="29644" xr:uid="{00000000-0005-0000-0000-0000B3730000}"/>
    <cellStyle name="Normal 3 3 4 2 3 4 2 3" xfId="29645" xr:uid="{00000000-0005-0000-0000-0000B4730000}"/>
    <cellStyle name="Normal 3 3 4 2 3 4 3" xfId="29646" xr:uid="{00000000-0005-0000-0000-0000B5730000}"/>
    <cellStyle name="Normal 3 3 4 2 3 4 3 2" xfId="29647" xr:uid="{00000000-0005-0000-0000-0000B6730000}"/>
    <cellStyle name="Normal 3 3 4 2 3 4 4" xfId="29648" xr:uid="{00000000-0005-0000-0000-0000B7730000}"/>
    <cellStyle name="Normal 3 3 4 2 3 5" xfId="29649" xr:uid="{00000000-0005-0000-0000-0000B8730000}"/>
    <cellStyle name="Normal 3 3 4 2 3 5 2" xfId="29650" xr:uid="{00000000-0005-0000-0000-0000B9730000}"/>
    <cellStyle name="Normal 3 3 4 2 3 5 2 2" xfId="29651" xr:uid="{00000000-0005-0000-0000-0000BA730000}"/>
    <cellStyle name="Normal 3 3 4 2 3 5 3" xfId="29652" xr:uid="{00000000-0005-0000-0000-0000BB730000}"/>
    <cellStyle name="Normal 3 3 4 2 3 6" xfId="29653" xr:uid="{00000000-0005-0000-0000-0000BC730000}"/>
    <cellStyle name="Normal 3 3 4 2 3 6 2" xfId="29654" xr:uid="{00000000-0005-0000-0000-0000BD730000}"/>
    <cellStyle name="Normal 3 3 4 2 3 7" xfId="29655" xr:uid="{00000000-0005-0000-0000-0000BE730000}"/>
    <cellStyle name="Normal 3 3 4 2 3 7 2" xfId="29656" xr:uid="{00000000-0005-0000-0000-0000BF730000}"/>
    <cellStyle name="Normal 3 3 4 2 3 8" xfId="29657" xr:uid="{00000000-0005-0000-0000-0000C0730000}"/>
    <cellStyle name="Normal 3 3 4 2 4" xfId="29658" xr:uid="{00000000-0005-0000-0000-0000C1730000}"/>
    <cellStyle name="Normal 3 3 4 2 4 2" xfId="29659" xr:uid="{00000000-0005-0000-0000-0000C2730000}"/>
    <cellStyle name="Normal 3 3 4 2 4 2 2" xfId="29660" xr:uid="{00000000-0005-0000-0000-0000C3730000}"/>
    <cellStyle name="Normal 3 3 4 2 4 2 2 2" xfId="29661" xr:uid="{00000000-0005-0000-0000-0000C4730000}"/>
    <cellStyle name="Normal 3 3 4 2 4 2 2 2 2" xfId="29662" xr:uid="{00000000-0005-0000-0000-0000C5730000}"/>
    <cellStyle name="Normal 3 3 4 2 4 2 2 3" xfId="29663" xr:uid="{00000000-0005-0000-0000-0000C6730000}"/>
    <cellStyle name="Normal 3 3 4 2 4 2 3" xfId="29664" xr:uid="{00000000-0005-0000-0000-0000C7730000}"/>
    <cellStyle name="Normal 3 3 4 2 4 2 3 2" xfId="29665" xr:uid="{00000000-0005-0000-0000-0000C8730000}"/>
    <cellStyle name="Normal 3 3 4 2 4 2 4" xfId="29666" xr:uid="{00000000-0005-0000-0000-0000C9730000}"/>
    <cellStyle name="Normal 3 3 4 2 4 3" xfId="29667" xr:uid="{00000000-0005-0000-0000-0000CA730000}"/>
    <cellStyle name="Normal 3 3 4 2 4 3 2" xfId="29668" xr:uid="{00000000-0005-0000-0000-0000CB730000}"/>
    <cellStyle name="Normal 3 3 4 2 4 3 2 2" xfId="29669" xr:uid="{00000000-0005-0000-0000-0000CC730000}"/>
    <cellStyle name="Normal 3 3 4 2 4 3 3" xfId="29670" xr:uid="{00000000-0005-0000-0000-0000CD730000}"/>
    <cellStyle name="Normal 3 3 4 2 4 4" xfId="29671" xr:uid="{00000000-0005-0000-0000-0000CE730000}"/>
    <cellStyle name="Normal 3 3 4 2 4 4 2" xfId="29672" xr:uid="{00000000-0005-0000-0000-0000CF730000}"/>
    <cellStyle name="Normal 3 3 4 2 4 5" xfId="29673" xr:uid="{00000000-0005-0000-0000-0000D0730000}"/>
    <cellStyle name="Normal 3 3 4 2 5" xfId="29674" xr:uid="{00000000-0005-0000-0000-0000D1730000}"/>
    <cellStyle name="Normal 3 3 4 2 5 2" xfId="29675" xr:uid="{00000000-0005-0000-0000-0000D2730000}"/>
    <cellStyle name="Normal 3 3 4 2 5 2 2" xfId="29676" xr:uid="{00000000-0005-0000-0000-0000D3730000}"/>
    <cellStyle name="Normal 3 3 4 2 5 2 2 2" xfId="29677" xr:uid="{00000000-0005-0000-0000-0000D4730000}"/>
    <cellStyle name="Normal 3 3 4 2 5 2 3" xfId="29678" xr:uid="{00000000-0005-0000-0000-0000D5730000}"/>
    <cellStyle name="Normal 3 3 4 2 5 3" xfId="29679" xr:uid="{00000000-0005-0000-0000-0000D6730000}"/>
    <cellStyle name="Normal 3 3 4 2 5 3 2" xfId="29680" xr:uid="{00000000-0005-0000-0000-0000D7730000}"/>
    <cellStyle name="Normal 3 3 4 2 5 4" xfId="29681" xr:uid="{00000000-0005-0000-0000-0000D8730000}"/>
    <cellStyle name="Normal 3 3 4 2 6" xfId="29682" xr:uid="{00000000-0005-0000-0000-0000D9730000}"/>
    <cellStyle name="Normal 3 3 4 2 6 2" xfId="29683" xr:uid="{00000000-0005-0000-0000-0000DA730000}"/>
    <cellStyle name="Normal 3 3 4 2 6 2 2" xfId="29684" xr:uid="{00000000-0005-0000-0000-0000DB730000}"/>
    <cellStyle name="Normal 3 3 4 2 6 2 2 2" xfId="29685" xr:uid="{00000000-0005-0000-0000-0000DC730000}"/>
    <cellStyle name="Normal 3 3 4 2 6 2 3" xfId="29686" xr:uid="{00000000-0005-0000-0000-0000DD730000}"/>
    <cellStyle name="Normal 3 3 4 2 6 3" xfId="29687" xr:uid="{00000000-0005-0000-0000-0000DE730000}"/>
    <cellStyle name="Normal 3 3 4 2 6 3 2" xfId="29688" xr:uid="{00000000-0005-0000-0000-0000DF730000}"/>
    <cellStyle name="Normal 3 3 4 2 6 4" xfId="29689" xr:uid="{00000000-0005-0000-0000-0000E0730000}"/>
    <cellStyle name="Normal 3 3 4 2 7" xfId="29690" xr:uid="{00000000-0005-0000-0000-0000E1730000}"/>
    <cellStyle name="Normal 3 3 4 2 7 2" xfId="29691" xr:uid="{00000000-0005-0000-0000-0000E2730000}"/>
    <cellStyle name="Normal 3 3 4 2 7 2 2" xfId="29692" xr:uid="{00000000-0005-0000-0000-0000E3730000}"/>
    <cellStyle name="Normal 3 3 4 2 7 3" xfId="29693" xr:uid="{00000000-0005-0000-0000-0000E4730000}"/>
    <cellStyle name="Normal 3 3 4 2 8" xfId="29694" xr:uid="{00000000-0005-0000-0000-0000E5730000}"/>
    <cellStyle name="Normal 3 3 4 2 8 2" xfId="29695" xr:uid="{00000000-0005-0000-0000-0000E6730000}"/>
    <cellStyle name="Normal 3 3 4 2 9" xfId="29696" xr:uid="{00000000-0005-0000-0000-0000E7730000}"/>
    <cellStyle name="Normal 3 3 4 2 9 2" xfId="29697" xr:uid="{00000000-0005-0000-0000-0000E8730000}"/>
    <cellStyle name="Normal 3 3 4 3" xfId="29698" xr:uid="{00000000-0005-0000-0000-0000E9730000}"/>
    <cellStyle name="Normal 3 3 4 3 10" xfId="29699" xr:uid="{00000000-0005-0000-0000-0000EA730000}"/>
    <cellStyle name="Normal 3 3 4 3 11" xfId="29700" xr:uid="{00000000-0005-0000-0000-0000EB730000}"/>
    <cellStyle name="Normal 3 3 4 3 2" xfId="29701" xr:uid="{00000000-0005-0000-0000-0000EC730000}"/>
    <cellStyle name="Normal 3 3 4 3 2 10" xfId="29702" xr:uid="{00000000-0005-0000-0000-0000ED730000}"/>
    <cellStyle name="Normal 3 3 4 3 2 2" xfId="29703" xr:uid="{00000000-0005-0000-0000-0000EE730000}"/>
    <cellStyle name="Normal 3 3 4 3 2 2 2" xfId="29704" xr:uid="{00000000-0005-0000-0000-0000EF730000}"/>
    <cellStyle name="Normal 3 3 4 3 2 2 2 2" xfId="29705" xr:uid="{00000000-0005-0000-0000-0000F0730000}"/>
    <cellStyle name="Normal 3 3 4 3 2 2 2 2 2" xfId="29706" xr:uid="{00000000-0005-0000-0000-0000F1730000}"/>
    <cellStyle name="Normal 3 3 4 3 2 2 2 2 2 2" xfId="29707" xr:uid="{00000000-0005-0000-0000-0000F2730000}"/>
    <cellStyle name="Normal 3 3 4 3 2 2 2 2 2 2 2" xfId="29708" xr:uid="{00000000-0005-0000-0000-0000F3730000}"/>
    <cellStyle name="Normal 3 3 4 3 2 2 2 2 2 3" xfId="29709" xr:uid="{00000000-0005-0000-0000-0000F4730000}"/>
    <cellStyle name="Normal 3 3 4 3 2 2 2 2 3" xfId="29710" xr:uid="{00000000-0005-0000-0000-0000F5730000}"/>
    <cellStyle name="Normal 3 3 4 3 2 2 2 2 3 2" xfId="29711" xr:uid="{00000000-0005-0000-0000-0000F6730000}"/>
    <cellStyle name="Normal 3 3 4 3 2 2 2 2 4" xfId="29712" xr:uid="{00000000-0005-0000-0000-0000F7730000}"/>
    <cellStyle name="Normal 3 3 4 3 2 2 2 3" xfId="29713" xr:uid="{00000000-0005-0000-0000-0000F8730000}"/>
    <cellStyle name="Normal 3 3 4 3 2 2 2 3 2" xfId="29714" xr:uid="{00000000-0005-0000-0000-0000F9730000}"/>
    <cellStyle name="Normal 3 3 4 3 2 2 2 3 2 2" xfId="29715" xr:uid="{00000000-0005-0000-0000-0000FA730000}"/>
    <cellStyle name="Normal 3 3 4 3 2 2 2 3 3" xfId="29716" xr:uid="{00000000-0005-0000-0000-0000FB730000}"/>
    <cellStyle name="Normal 3 3 4 3 2 2 2 4" xfId="29717" xr:uid="{00000000-0005-0000-0000-0000FC730000}"/>
    <cellStyle name="Normal 3 3 4 3 2 2 2 4 2" xfId="29718" xr:uid="{00000000-0005-0000-0000-0000FD730000}"/>
    <cellStyle name="Normal 3 3 4 3 2 2 2 5" xfId="29719" xr:uid="{00000000-0005-0000-0000-0000FE730000}"/>
    <cellStyle name="Normal 3 3 4 3 2 2 3" xfId="29720" xr:uid="{00000000-0005-0000-0000-0000FF730000}"/>
    <cellStyle name="Normal 3 3 4 3 2 2 3 2" xfId="29721" xr:uid="{00000000-0005-0000-0000-000000740000}"/>
    <cellStyle name="Normal 3 3 4 3 2 2 3 2 2" xfId="29722" xr:uid="{00000000-0005-0000-0000-000001740000}"/>
    <cellStyle name="Normal 3 3 4 3 2 2 3 2 2 2" xfId="29723" xr:uid="{00000000-0005-0000-0000-000002740000}"/>
    <cellStyle name="Normal 3 3 4 3 2 2 3 2 3" xfId="29724" xr:uid="{00000000-0005-0000-0000-000003740000}"/>
    <cellStyle name="Normal 3 3 4 3 2 2 3 3" xfId="29725" xr:uid="{00000000-0005-0000-0000-000004740000}"/>
    <cellStyle name="Normal 3 3 4 3 2 2 3 3 2" xfId="29726" xr:uid="{00000000-0005-0000-0000-000005740000}"/>
    <cellStyle name="Normal 3 3 4 3 2 2 3 4" xfId="29727" xr:uid="{00000000-0005-0000-0000-000006740000}"/>
    <cellStyle name="Normal 3 3 4 3 2 2 4" xfId="29728" xr:uid="{00000000-0005-0000-0000-000007740000}"/>
    <cellStyle name="Normal 3 3 4 3 2 2 4 2" xfId="29729" xr:uid="{00000000-0005-0000-0000-000008740000}"/>
    <cellStyle name="Normal 3 3 4 3 2 2 4 2 2" xfId="29730" xr:uid="{00000000-0005-0000-0000-000009740000}"/>
    <cellStyle name="Normal 3 3 4 3 2 2 4 2 2 2" xfId="29731" xr:uid="{00000000-0005-0000-0000-00000A740000}"/>
    <cellStyle name="Normal 3 3 4 3 2 2 4 2 3" xfId="29732" xr:uid="{00000000-0005-0000-0000-00000B740000}"/>
    <cellStyle name="Normal 3 3 4 3 2 2 4 3" xfId="29733" xr:uid="{00000000-0005-0000-0000-00000C740000}"/>
    <cellStyle name="Normal 3 3 4 3 2 2 4 3 2" xfId="29734" xr:uid="{00000000-0005-0000-0000-00000D740000}"/>
    <cellStyle name="Normal 3 3 4 3 2 2 4 4" xfId="29735" xr:uid="{00000000-0005-0000-0000-00000E740000}"/>
    <cellStyle name="Normal 3 3 4 3 2 2 5" xfId="29736" xr:uid="{00000000-0005-0000-0000-00000F740000}"/>
    <cellStyle name="Normal 3 3 4 3 2 2 5 2" xfId="29737" xr:uid="{00000000-0005-0000-0000-000010740000}"/>
    <cellStyle name="Normal 3 3 4 3 2 2 5 2 2" xfId="29738" xr:uid="{00000000-0005-0000-0000-000011740000}"/>
    <cellStyle name="Normal 3 3 4 3 2 2 5 3" xfId="29739" xr:uid="{00000000-0005-0000-0000-000012740000}"/>
    <cellStyle name="Normal 3 3 4 3 2 2 6" xfId="29740" xr:uid="{00000000-0005-0000-0000-000013740000}"/>
    <cellStyle name="Normal 3 3 4 3 2 2 6 2" xfId="29741" xr:uid="{00000000-0005-0000-0000-000014740000}"/>
    <cellStyle name="Normal 3 3 4 3 2 2 7" xfId="29742" xr:uid="{00000000-0005-0000-0000-000015740000}"/>
    <cellStyle name="Normal 3 3 4 3 2 2 7 2" xfId="29743" xr:uid="{00000000-0005-0000-0000-000016740000}"/>
    <cellStyle name="Normal 3 3 4 3 2 2 8" xfId="29744" xr:uid="{00000000-0005-0000-0000-000017740000}"/>
    <cellStyle name="Normal 3 3 4 3 2 3" xfId="29745" xr:uid="{00000000-0005-0000-0000-000018740000}"/>
    <cellStyle name="Normal 3 3 4 3 2 3 2" xfId="29746" xr:uid="{00000000-0005-0000-0000-000019740000}"/>
    <cellStyle name="Normal 3 3 4 3 2 3 2 2" xfId="29747" xr:uid="{00000000-0005-0000-0000-00001A740000}"/>
    <cellStyle name="Normal 3 3 4 3 2 3 2 2 2" xfId="29748" xr:uid="{00000000-0005-0000-0000-00001B740000}"/>
    <cellStyle name="Normal 3 3 4 3 2 3 2 2 2 2" xfId="29749" xr:uid="{00000000-0005-0000-0000-00001C740000}"/>
    <cellStyle name="Normal 3 3 4 3 2 3 2 2 3" xfId="29750" xr:uid="{00000000-0005-0000-0000-00001D740000}"/>
    <cellStyle name="Normal 3 3 4 3 2 3 2 3" xfId="29751" xr:uid="{00000000-0005-0000-0000-00001E740000}"/>
    <cellStyle name="Normal 3 3 4 3 2 3 2 3 2" xfId="29752" xr:uid="{00000000-0005-0000-0000-00001F740000}"/>
    <cellStyle name="Normal 3 3 4 3 2 3 2 4" xfId="29753" xr:uid="{00000000-0005-0000-0000-000020740000}"/>
    <cellStyle name="Normal 3 3 4 3 2 3 3" xfId="29754" xr:uid="{00000000-0005-0000-0000-000021740000}"/>
    <cellStyle name="Normal 3 3 4 3 2 3 3 2" xfId="29755" xr:uid="{00000000-0005-0000-0000-000022740000}"/>
    <cellStyle name="Normal 3 3 4 3 2 3 3 2 2" xfId="29756" xr:uid="{00000000-0005-0000-0000-000023740000}"/>
    <cellStyle name="Normal 3 3 4 3 2 3 3 3" xfId="29757" xr:uid="{00000000-0005-0000-0000-000024740000}"/>
    <cellStyle name="Normal 3 3 4 3 2 3 4" xfId="29758" xr:uid="{00000000-0005-0000-0000-000025740000}"/>
    <cellStyle name="Normal 3 3 4 3 2 3 4 2" xfId="29759" xr:uid="{00000000-0005-0000-0000-000026740000}"/>
    <cellStyle name="Normal 3 3 4 3 2 3 5" xfId="29760" xr:uid="{00000000-0005-0000-0000-000027740000}"/>
    <cellStyle name="Normal 3 3 4 3 2 4" xfId="29761" xr:uid="{00000000-0005-0000-0000-000028740000}"/>
    <cellStyle name="Normal 3 3 4 3 2 4 2" xfId="29762" xr:uid="{00000000-0005-0000-0000-000029740000}"/>
    <cellStyle name="Normal 3 3 4 3 2 4 2 2" xfId="29763" xr:uid="{00000000-0005-0000-0000-00002A740000}"/>
    <cellStyle name="Normal 3 3 4 3 2 4 2 2 2" xfId="29764" xr:uid="{00000000-0005-0000-0000-00002B740000}"/>
    <cellStyle name="Normal 3 3 4 3 2 4 2 3" xfId="29765" xr:uid="{00000000-0005-0000-0000-00002C740000}"/>
    <cellStyle name="Normal 3 3 4 3 2 4 3" xfId="29766" xr:uid="{00000000-0005-0000-0000-00002D740000}"/>
    <cellStyle name="Normal 3 3 4 3 2 4 3 2" xfId="29767" xr:uid="{00000000-0005-0000-0000-00002E740000}"/>
    <cellStyle name="Normal 3 3 4 3 2 4 4" xfId="29768" xr:uid="{00000000-0005-0000-0000-00002F740000}"/>
    <cellStyle name="Normal 3 3 4 3 2 5" xfId="29769" xr:uid="{00000000-0005-0000-0000-000030740000}"/>
    <cellStyle name="Normal 3 3 4 3 2 5 2" xfId="29770" xr:uid="{00000000-0005-0000-0000-000031740000}"/>
    <cellStyle name="Normal 3 3 4 3 2 5 2 2" xfId="29771" xr:uid="{00000000-0005-0000-0000-000032740000}"/>
    <cellStyle name="Normal 3 3 4 3 2 5 2 2 2" xfId="29772" xr:uid="{00000000-0005-0000-0000-000033740000}"/>
    <cellStyle name="Normal 3 3 4 3 2 5 2 3" xfId="29773" xr:uid="{00000000-0005-0000-0000-000034740000}"/>
    <cellStyle name="Normal 3 3 4 3 2 5 3" xfId="29774" xr:uid="{00000000-0005-0000-0000-000035740000}"/>
    <cellStyle name="Normal 3 3 4 3 2 5 3 2" xfId="29775" xr:uid="{00000000-0005-0000-0000-000036740000}"/>
    <cellStyle name="Normal 3 3 4 3 2 5 4" xfId="29776" xr:uid="{00000000-0005-0000-0000-000037740000}"/>
    <cellStyle name="Normal 3 3 4 3 2 6" xfId="29777" xr:uid="{00000000-0005-0000-0000-000038740000}"/>
    <cellStyle name="Normal 3 3 4 3 2 6 2" xfId="29778" xr:uid="{00000000-0005-0000-0000-000039740000}"/>
    <cellStyle name="Normal 3 3 4 3 2 6 2 2" xfId="29779" xr:uid="{00000000-0005-0000-0000-00003A740000}"/>
    <cellStyle name="Normal 3 3 4 3 2 6 3" xfId="29780" xr:uid="{00000000-0005-0000-0000-00003B740000}"/>
    <cellStyle name="Normal 3 3 4 3 2 7" xfId="29781" xr:uid="{00000000-0005-0000-0000-00003C740000}"/>
    <cellStyle name="Normal 3 3 4 3 2 7 2" xfId="29782" xr:uid="{00000000-0005-0000-0000-00003D740000}"/>
    <cellStyle name="Normal 3 3 4 3 2 8" xfId="29783" xr:uid="{00000000-0005-0000-0000-00003E740000}"/>
    <cellStyle name="Normal 3 3 4 3 2 8 2" xfId="29784" xr:uid="{00000000-0005-0000-0000-00003F740000}"/>
    <cellStyle name="Normal 3 3 4 3 2 9" xfId="29785" xr:uid="{00000000-0005-0000-0000-000040740000}"/>
    <cellStyle name="Normal 3 3 4 3 3" xfId="29786" xr:uid="{00000000-0005-0000-0000-000041740000}"/>
    <cellStyle name="Normal 3 3 4 3 3 2" xfId="29787" xr:uid="{00000000-0005-0000-0000-000042740000}"/>
    <cellStyle name="Normal 3 3 4 3 3 2 2" xfId="29788" xr:uid="{00000000-0005-0000-0000-000043740000}"/>
    <cellStyle name="Normal 3 3 4 3 3 2 2 2" xfId="29789" xr:uid="{00000000-0005-0000-0000-000044740000}"/>
    <cellStyle name="Normal 3 3 4 3 3 2 2 2 2" xfId="29790" xr:uid="{00000000-0005-0000-0000-000045740000}"/>
    <cellStyle name="Normal 3 3 4 3 3 2 2 2 2 2" xfId="29791" xr:uid="{00000000-0005-0000-0000-000046740000}"/>
    <cellStyle name="Normal 3 3 4 3 3 2 2 2 3" xfId="29792" xr:uid="{00000000-0005-0000-0000-000047740000}"/>
    <cellStyle name="Normal 3 3 4 3 3 2 2 3" xfId="29793" xr:uid="{00000000-0005-0000-0000-000048740000}"/>
    <cellStyle name="Normal 3 3 4 3 3 2 2 3 2" xfId="29794" xr:uid="{00000000-0005-0000-0000-000049740000}"/>
    <cellStyle name="Normal 3 3 4 3 3 2 2 4" xfId="29795" xr:uid="{00000000-0005-0000-0000-00004A740000}"/>
    <cellStyle name="Normal 3 3 4 3 3 2 3" xfId="29796" xr:uid="{00000000-0005-0000-0000-00004B740000}"/>
    <cellStyle name="Normal 3 3 4 3 3 2 3 2" xfId="29797" xr:uid="{00000000-0005-0000-0000-00004C740000}"/>
    <cellStyle name="Normal 3 3 4 3 3 2 3 2 2" xfId="29798" xr:uid="{00000000-0005-0000-0000-00004D740000}"/>
    <cellStyle name="Normal 3 3 4 3 3 2 3 3" xfId="29799" xr:uid="{00000000-0005-0000-0000-00004E740000}"/>
    <cellStyle name="Normal 3 3 4 3 3 2 4" xfId="29800" xr:uid="{00000000-0005-0000-0000-00004F740000}"/>
    <cellStyle name="Normal 3 3 4 3 3 2 4 2" xfId="29801" xr:uid="{00000000-0005-0000-0000-000050740000}"/>
    <cellStyle name="Normal 3 3 4 3 3 2 5" xfId="29802" xr:uid="{00000000-0005-0000-0000-000051740000}"/>
    <cellStyle name="Normal 3 3 4 3 3 3" xfId="29803" xr:uid="{00000000-0005-0000-0000-000052740000}"/>
    <cellStyle name="Normal 3 3 4 3 3 3 2" xfId="29804" xr:uid="{00000000-0005-0000-0000-000053740000}"/>
    <cellStyle name="Normal 3 3 4 3 3 3 2 2" xfId="29805" xr:uid="{00000000-0005-0000-0000-000054740000}"/>
    <cellStyle name="Normal 3 3 4 3 3 3 2 2 2" xfId="29806" xr:uid="{00000000-0005-0000-0000-000055740000}"/>
    <cellStyle name="Normal 3 3 4 3 3 3 2 3" xfId="29807" xr:uid="{00000000-0005-0000-0000-000056740000}"/>
    <cellStyle name="Normal 3 3 4 3 3 3 3" xfId="29808" xr:uid="{00000000-0005-0000-0000-000057740000}"/>
    <cellStyle name="Normal 3 3 4 3 3 3 3 2" xfId="29809" xr:uid="{00000000-0005-0000-0000-000058740000}"/>
    <cellStyle name="Normal 3 3 4 3 3 3 4" xfId="29810" xr:uid="{00000000-0005-0000-0000-000059740000}"/>
    <cellStyle name="Normal 3 3 4 3 3 4" xfId="29811" xr:uid="{00000000-0005-0000-0000-00005A740000}"/>
    <cellStyle name="Normal 3 3 4 3 3 4 2" xfId="29812" xr:uid="{00000000-0005-0000-0000-00005B740000}"/>
    <cellStyle name="Normal 3 3 4 3 3 4 2 2" xfId="29813" xr:uid="{00000000-0005-0000-0000-00005C740000}"/>
    <cellStyle name="Normal 3 3 4 3 3 4 2 2 2" xfId="29814" xr:uid="{00000000-0005-0000-0000-00005D740000}"/>
    <cellStyle name="Normal 3 3 4 3 3 4 2 3" xfId="29815" xr:uid="{00000000-0005-0000-0000-00005E740000}"/>
    <cellStyle name="Normal 3 3 4 3 3 4 3" xfId="29816" xr:uid="{00000000-0005-0000-0000-00005F740000}"/>
    <cellStyle name="Normal 3 3 4 3 3 4 3 2" xfId="29817" xr:uid="{00000000-0005-0000-0000-000060740000}"/>
    <cellStyle name="Normal 3 3 4 3 3 4 4" xfId="29818" xr:uid="{00000000-0005-0000-0000-000061740000}"/>
    <cellStyle name="Normal 3 3 4 3 3 5" xfId="29819" xr:uid="{00000000-0005-0000-0000-000062740000}"/>
    <cellStyle name="Normal 3 3 4 3 3 5 2" xfId="29820" xr:uid="{00000000-0005-0000-0000-000063740000}"/>
    <cellStyle name="Normal 3 3 4 3 3 5 2 2" xfId="29821" xr:uid="{00000000-0005-0000-0000-000064740000}"/>
    <cellStyle name="Normal 3 3 4 3 3 5 3" xfId="29822" xr:uid="{00000000-0005-0000-0000-000065740000}"/>
    <cellStyle name="Normal 3 3 4 3 3 6" xfId="29823" xr:uid="{00000000-0005-0000-0000-000066740000}"/>
    <cellStyle name="Normal 3 3 4 3 3 6 2" xfId="29824" xr:uid="{00000000-0005-0000-0000-000067740000}"/>
    <cellStyle name="Normal 3 3 4 3 3 7" xfId="29825" xr:uid="{00000000-0005-0000-0000-000068740000}"/>
    <cellStyle name="Normal 3 3 4 3 3 7 2" xfId="29826" xr:uid="{00000000-0005-0000-0000-000069740000}"/>
    <cellStyle name="Normal 3 3 4 3 3 8" xfId="29827" xr:uid="{00000000-0005-0000-0000-00006A740000}"/>
    <cellStyle name="Normal 3 3 4 3 4" xfId="29828" xr:uid="{00000000-0005-0000-0000-00006B740000}"/>
    <cellStyle name="Normal 3 3 4 3 4 2" xfId="29829" xr:uid="{00000000-0005-0000-0000-00006C740000}"/>
    <cellStyle name="Normal 3 3 4 3 4 2 2" xfId="29830" xr:uid="{00000000-0005-0000-0000-00006D740000}"/>
    <cellStyle name="Normal 3 3 4 3 4 2 2 2" xfId="29831" xr:uid="{00000000-0005-0000-0000-00006E740000}"/>
    <cellStyle name="Normal 3 3 4 3 4 2 2 2 2" xfId="29832" xr:uid="{00000000-0005-0000-0000-00006F740000}"/>
    <cellStyle name="Normal 3 3 4 3 4 2 2 3" xfId="29833" xr:uid="{00000000-0005-0000-0000-000070740000}"/>
    <cellStyle name="Normal 3 3 4 3 4 2 3" xfId="29834" xr:uid="{00000000-0005-0000-0000-000071740000}"/>
    <cellStyle name="Normal 3 3 4 3 4 2 3 2" xfId="29835" xr:uid="{00000000-0005-0000-0000-000072740000}"/>
    <cellStyle name="Normal 3 3 4 3 4 2 4" xfId="29836" xr:uid="{00000000-0005-0000-0000-000073740000}"/>
    <cellStyle name="Normal 3 3 4 3 4 3" xfId="29837" xr:uid="{00000000-0005-0000-0000-000074740000}"/>
    <cellStyle name="Normal 3 3 4 3 4 3 2" xfId="29838" xr:uid="{00000000-0005-0000-0000-000075740000}"/>
    <cellStyle name="Normal 3 3 4 3 4 3 2 2" xfId="29839" xr:uid="{00000000-0005-0000-0000-000076740000}"/>
    <cellStyle name="Normal 3 3 4 3 4 3 3" xfId="29840" xr:uid="{00000000-0005-0000-0000-000077740000}"/>
    <cellStyle name="Normal 3 3 4 3 4 4" xfId="29841" xr:uid="{00000000-0005-0000-0000-000078740000}"/>
    <cellStyle name="Normal 3 3 4 3 4 4 2" xfId="29842" xr:uid="{00000000-0005-0000-0000-000079740000}"/>
    <cellStyle name="Normal 3 3 4 3 4 5" xfId="29843" xr:uid="{00000000-0005-0000-0000-00007A740000}"/>
    <cellStyle name="Normal 3 3 4 3 5" xfId="29844" xr:uid="{00000000-0005-0000-0000-00007B740000}"/>
    <cellStyle name="Normal 3 3 4 3 5 2" xfId="29845" xr:uid="{00000000-0005-0000-0000-00007C740000}"/>
    <cellStyle name="Normal 3 3 4 3 5 2 2" xfId="29846" xr:uid="{00000000-0005-0000-0000-00007D740000}"/>
    <cellStyle name="Normal 3 3 4 3 5 2 2 2" xfId="29847" xr:uid="{00000000-0005-0000-0000-00007E740000}"/>
    <cellStyle name="Normal 3 3 4 3 5 2 3" xfId="29848" xr:uid="{00000000-0005-0000-0000-00007F740000}"/>
    <cellStyle name="Normal 3 3 4 3 5 3" xfId="29849" xr:uid="{00000000-0005-0000-0000-000080740000}"/>
    <cellStyle name="Normal 3 3 4 3 5 3 2" xfId="29850" xr:uid="{00000000-0005-0000-0000-000081740000}"/>
    <cellStyle name="Normal 3 3 4 3 5 4" xfId="29851" xr:uid="{00000000-0005-0000-0000-000082740000}"/>
    <cellStyle name="Normal 3 3 4 3 6" xfId="29852" xr:uid="{00000000-0005-0000-0000-000083740000}"/>
    <cellStyle name="Normal 3 3 4 3 6 2" xfId="29853" xr:uid="{00000000-0005-0000-0000-000084740000}"/>
    <cellStyle name="Normal 3 3 4 3 6 2 2" xfId="29854" xr:uid="{00000000-0005-0000-0000-000085740000}"/>
    <cellStyle name="Normal 3 3 4 3 6 2 2 2" xfId="29855" xr:uid="{00000000-0005-0000-0000-000086740000}"/>
    <cellStyle name="Normal 3 3 4 3 6 2 3" xfId="29856" xr:uid="{00000000-0005-0000-0000-000087740000}"/>
    <cellStyle name="Normal 3 3 4 3 6 3" xfId="29857" xr:uid="{00000000-0005-0000-0000-000088740000}"/>
    <cellStyle name="Normal 3 3 4 3 6 3 2" xfId="29858" xr:uid="{00000000-0005-0000-0000-000089740000}"/>
    <cellStyle name="Normal 3 3 4 3 6 4" xfId="29859" xr:uid="{00000000-0005-0000-0000-00008A740000}"/>
    <cellStyle name="Normal 3 3 4 3 7" xfId="29860" xr:uid="{00000000-0005-0000-0000-00008B740000}"/>
    <cellStyle name="Normal 3 3 4 3 7 2" xfId="29861" xr:uid="{00000000-0005-0000-0000-00008C740000}"/>
    <cellStyle name="Normal 3 3 4 3 7 2 2" xfId="29862" xr:uid="{00000000-0005-0000-0000-00008D740000}"/>
    <cellStyle name="Normal 3 3 4 3 7 3" xfId="29863" xr:uid="{00000000-0005-0000-0000-00008E740000}"/>
    <cellStyle name="Normal 3 3 4 3 8" xfId="29864" xr:uid="{00000000-0005-0000-0000-00008F740000}"/>
    <cellStyle name="Normal 3 3 4 3 8 2" xfId="29865" xr:uid="{00000000-0005-0000-0000-000090740000}"/>
    <cellStyle name="Normal 3 3 4 3 9" xfId="29866" xr:uid="{00000000-0005-0000-0000-000091740000}"/>
    <cellStyle name="Normal 3 3 4 3 9 2" xfId="29867" xr:uid="{00000000-0005-0000-0000-000092740000}"/>
    <cellStyle name="Normal 3 3 4 4" xfId="29868" xr:uid="{00000000-0005-0000-0000-000093740000}"/>
    <cellStyle name="Normal 3 3 4 4 10" xfId="29869" xr:uid="{00000000-0005-0000-0000-000094740000}"/>
    <cellStyle name="Normal 3 3 4 4 11" xfId="29870" xr:uid="{00000000-0005-0000-0000-000095740000}"/>
    <cellStyle name="Normal 3 3 4 4 2" xfId="29871" xr:uid="{00000000-0005-0000-0000-000096740000}"/>
    <cellStyle name="Normal 3 3 4 4 2 2" xfId="29872" xr:uid="{00000000-0005-0000-0000-000097740000}"/>
    <cellStyle name="Normal 3 3 4 4 2 2 2" xfId="29873" xr:uid="{00000000-0005-0000-0000-000098740000}"/>
    <cellStyle name="Normal 3 3 4 4 2 2 2 2" xfId="29874" xr:uid="{00000000-0005-0000-0000-000099740000}"/>
    <cellStyle name="Normal 3 3 4 4 2 2 2 2 2" xfId="29875" xr:uid="{00000000-0005-0000-0000-00009A740000}"/>
    <cellStyle name="Normal 3 3 4 4 2 2 2 2 2 2" xfId="29876" xr:uid="{00000000-0005-0000-0000-00009B740000}"/>
    <cellStyle name="Normal 3 3 4 4 2 2 2 2 2 2 2" xfId="29877" xr:uid="{00000000-0005-0000-0000-00009C740000}"/>
    <cellStyle name="Normal 3 3 4 4 2 2 2 2 2 3" xfId="29878" xr:uid="{00000000-0005-0000-0000-00009D740000}"/>
    <cellStyle name="Normal 3 3 4 4 2 2 2 2 3" xfId="29879" xr:uid="{00000000-0005-0000-0000-00009E740000}"/>
    <cellStyle name="Normal 3 3 4 4 2 2 2 2 3 2" xfId="29880" xr:uid="{00000000-0005-0000-0000-00009F740000}"/>
    <cellStyle name="Normal 3 3 4 4 2 2 2 2 4" xfId="29881" xr:uid="{00000000-0005-0000-0000-0000A0740000}"/>
    <cellStyle name="Normal 3 3 4 4 2 2 2 3" xfId="29882" xr:uid="{00000000-0005-0000-0000-0000A1740000}"/>
    <cellStyle name="Normal 3 3 4 4 2 2 2 3 2" xfId="29883" xr:uid="{00000000-0005-0000-0000-0000A2740000}"/>
    <cellStyle name="Normal 3 3 4 4 2 2 2 3 2 2" xfId="29884" xr:uid="{00000000-0005-0000-0000-0000A3740000}"/>
    <cellStyle name="Normal 3 3 4 4 2 2 2 3 3" xfId="29885" xr:uid="{00000000-0005-0000-0000-0000A4740000}"/>
    <cellStyle name="Normal 3 3 4 4 2 2 2 4" xfId="29886" xr:uid="{00000000-0005-0000-0000-0000A5740000}"/>
    <cellStyle name="Normal 3 3 4 4 2 2 2 4 2" xfId="29887" xr:uid="{00000000-0005-0000-0000-0000A6740000}"/>
    <cellStyle name="Normal 3 3 4 4 2 2 2 5" xfId="29888" xr:uid="{00000000-0005-0000-0000-0000A7740000}"/>
    <cellStyle name="Normal 3 3 4 4 2 2 3" xfId="29889" xr:uid="{00000000-0005-0000-0000-0000A8740000}"/>
    <cellStyle name="Normal 3 3 4 4 2 2 3 2" xfId="29890" xr:uid="{00000000-0005-0000-0000-0000A9740000}"/>
    <cellStyle name="Normal 3 3 4 4 2 2 3 2 2" xfId="29891" xr:uid="{00000000-0005-0000-0000-0000AA740000}"/>
    <cellStyle name="Normal 3 3 4 4 2 2 3 2 2 2" xfId="29892" xr:uid="{00000000-0005-0000-0000-0000AB740000}"/>
    <cellStyle name="Normal 3 3 4 4 2 2 3 2 3" xfId="29893" xr:uid="{00000000-0005-0000-0000-0000AC740000}"/>
    <cellStyle name="Normal 3 3 4 4 2 2 3 3" xfId="29894" xr:uid="{00000000-0005-0000-0000-0000AD740000}"/>
    <cellStyle name="Normal 3 3 4 4 2 2 3 3 2" xfId="29895" xr:uid="{00000000-0005-0000-0000-0000AE740000}"/>
    <cellStyle name="Normal 3 3 4 4 2 2 3 4" xfId="29896" xr:uid="{00000000-0005-0000-0000-0000AF740000}"/>
    <cellStyle name="Normal 3 3 4 4 2 2 4" xfId="29897" xr:uid="{00000000-0005-0000-0000-0000B0740000}"/>
    <cellStyle name="Normal 3 3 4 4 2 2 4 2" xfId="29898" xr:uid="{00000000-0005-0000-0000-0000B1740000}"/>
    <cellStyle name="Normal 3 3 4 4 2 2 4 2 2" xfId="29899" xr:uid="{00000000-0005-0000-0000-0000B2740000}"/>
    <cellStyle name="Normal 3 3 4 4 2 2 4 2 2 2" xfId="29900" xr:uid="{00000000-0005-0000-0000-0000B3740000}"/>
    <cellStyle name="Normal 3 3 4 4 2 2 4 2 3" xfId="29901" xr:uid="{00000000-0005-0000-0000-0000B4740000}"/>
    <cellStyle name="Normal 3 3 4 4 2 2 4 3" xfId="29902" xr:uid="{00000000-0005-0000-0000-0000B5740000}"/>
    <cellStyle name="Normal 3 3 4 4 2 2 4 3 2" xfId="29903" xr:uid="{00000000-0005-0000-0000-0000B6740000}"/>
    <cellStyle name="Normal 3 3 4 4 2 2 4 4" xfId="29904" xr:uid="{00000000-0005-0000-0000-0000B7740000}"/>
    <cellStyle name="Normal 3 3 4 4 2 2 5" xfId="29905" xr:uid="{00000000-0005-0000-0000-0000B8740000}"/>
    <cellStyle name="Normal 3 3 4 4 2 2 5 2" xfId="29906" xr:uid="{00000000-0005-0000-0000-0000B9740000}"/>
    <cellStyle name="Normal 3 3 4 4 2 2 5 2 2" xfId="29907" xr:uid="{00000000-0005-0000-0000-0000BA740000}"/>
    <cellStyle name="Normal 3 3 4 4 2 2 5 3" xfId="29908" xr:uid="{00000000-0005-0000-0000-0000BB740000}"/>
    <cellStyle name="Normal 3 3 4 4 2 2 6" xfId="29909" xr:uid="{00000000-0005-0000-0000-0000BC740000}"/>
    <cellStyle name="Normal 3 3 4 4 2 2 6 2" xfId="29910" xr:uid="{00000000-0005-0000-0000-0000BD740000}"/>
    <cellStyle name="Normal 3 3 4 4 2 2 7" xfId="29911" xr:uid="{00000000-0005-0000-0000-0000BE740000}"/>
    <cellStyle name="Normal 3 3 4 4 2 2 7 2" xfId="29912" xr:uid="{00000000-0005-0000-0000-0000BF740000}"/>
    <cellStyle name="Normal 3 3 4 4 2 2 8" xfId="29913" xr:uid="{00000000-0005-0000-0000-0000C0740000}"/>
    <cellStyle name="Normal 3 3 4 4 2 3" xfId="29914" xr:uid="{00000000-0005-0000-0000-0000C1740000}"/>
    <cellStyle name="Normal 3 3 4 4 2 3 2" xfId="29915" xr:uid="{00000000-0005-0000-0000-0000C2740000}"/>
    <cellStyle name="Normal 3 3 4 4 2 3 2 2" xfId="29916" xr:uid="{00000000-0005-0000-0000-0000C3740000}"/>
    <cellStyle name="Normal 3 3 4 4 2 3 2 2 2" xfId="29917" xr:uid="{00000000-0005-0000-0000-0000C4740000}"/>
    <cellStyle name="Normal 3 3 4 4 2 3 2 2 2 2" xfId="29918" xr:uid="{00000000-0005-0000-0000-0000C5740000}"/>
    <cellStyle name="Normal 3 3 4 4 2 3 2 2 3" xfId="29919" xr:uid="{00000000-0005-0000-0000-0000C6740000}"/>
    <cellStyle name="Normal 3 3 4 4 2 3 2 3" xfId="29920" xr:uid="{00000000-0005-0000-0000-0000C7740000}"/>
    <cellStyle name="Normal 3 3 4 4 2 3 2 3 2" xfId="29921" xr:uid="{00000000-0005-0000-0000-0000C8740000}"/>
    <cellStyle name="Normal 3 3 4 4 2 3 2 4" xfId="29922" xr:uid="{00000000-0005-0000-0000-0000C9740000}"/>
    <cellStyle name="Normal 3 3 4 4 2 3 3" xfId="29923" xr:uid="{00000000-0005-0000-0000-0000CA740000}"/>
    <cellStyle name="Normal 3 3 4 4 2 3 3 2" xfId="29924" xr:uid="{00000000-0005-0000-0000-0000CB740000}"/>
    <cellStyle name="Normal 3 3 4 4 2 3 3 2 2" xfId="29925" xr:uid="{00000000-0005-0000-0000-0000CC740000}"/>
    <cellStyle name="Normal 3 3 4 4 2 3 3 3" xfId="29926" xr:uid="{00000000-0005-0000-0000-0000CD740000}"/>
    <cellStyle name="Normal 3 3 4 4 2 3 4" xfId="29927" xr:uid="{00000000-0005-0000-0000-0000CE740000}"/>
    <cellStyle name="Normal 3 3 4 4 2 3 4 2" xfId="29928" xr:uid="{00000000-0005-0000-0000-0000CF740000}"/>
    <cellStyle name="Normal 3 3 4 4 2 3 5" xfId="29929" xr:uid="{00000000-0005-0000-0000-0000D0740000}"/>
    <cellStyle name="Normal 3 3 4 4 2 4" xfId="29930" xr:uid="{00000000-0005-0000-0000-0000D1740000}"/>
    <cellStyle name="Normal 3 3 4 4 2 4 2" xfId="29931" xr:uid="{00000000-0005-0000-0000-0000D2740000}"/>
    <cellStyle name="Normal 3 3 4 4 2 4 2 2" xfId="29932" xr:uid="{00000000-0005-0000-0000-0000D3740000}"/>
    <cellStyle name="Normal 3 3 4 4 2 4 2 2 2" xfId="29933" xr:uid="{00000000-0005-0000-0000-0000D4740000}"/>
    <cellStyle name="Normal 3 3 4 4 2 4 2 3" xfId="29934" xr:uid="{00000000-0005-0000-0000-0000D5740000}"/>
    <cellStyle name="Normal 3 3 4 4 2 4 3" xfId="29935" xr:uid="{00000000-0005-0000-0000-0000D6740000}"/>
    <cellStyle name="Normal 3 3 4 4 2 4 3 2" xfId="29936" xr:uid="{00000000-0005-0000-0000-0000D7740000}"/>
    <cellStyle name="Normal 3 3 4 4 2 4 4" xfId="29937" xr:uid="{00000000-0005-0000-0000-0000D8740000}"/>
    <cellStyle name="Normal 3 3 4 4 2 5" xfId="29938" xr:uid="{00000000-0005-0000-0000-0000D9740000}"/>
    <cellStyle name="Normal 3 3 4 4 2 5 2" xfId="29939" xr:uid="{00000000-0005-0000-0000-0000DA740000}"/>
    <cellStyle name="Normal 3 3 4 4 2 5 2 2" xfId="29940" xr:uid="{00000000-0005-0000-0000-0000DB740000}"/>
    <cellStyle name="Normal 3 3 4 4 2 5 2 2 2" xfId="29941" xr:uid="{00000000-0005-0000-0000-0000DC740000}"/>
    <cellStyle name="Normal 3 3 4 4 2 5 2 3" xfId="29942" xr:uid="{00000000-0005-0000-0000-0000DD740000}"/>
    <cellStyle name="Normal 3 3 4 4 2 5 3" xfId="29943" xr:uid="{00000000-0005-0000-0000-0000DE740000}"/>
    <cellStyle name="Normal 3 3 4 4 2 5 3 2" xfId="29944" xr:uid="{00000000-0005-0000-0000-0000DF740000}"/>
    <cellStyle name="Normal 3 3 4 4 2 5 4" xfId="29945" xr:uid="{00000000-0005-0000-0000-0000E0740000}"/>
    <cellStyle name="Normal 3 3 4 4 2 6" xfId="29946" xr:uid="{00000000-0005-0000-0000-0000E1740000}"/>
    <cellStyle name="Normal 3 3 4 4 2 6 2" xfId="29947" xr:uid="{00000000-0005-0000-0000-0000E2740000}"/>
    <cellStyle name="Normal 3 3 4 4 2 6 2 2" xfId="29948" xr:uid="{00000000-0005-0000-0000-0000E3740000}"/>
    <cellStyle name="Normal 3 3 4 4 2 6 3" xfId="29949" xr:uid="{00000000-0005-0000-0000-0000E4740000}"/>
    <cellStyle name="Normal 3 3 4 4 2 7" xfId="29950" xr:uid="{00000000-0005-0000-0000-0000E5740000}"/>
    <cellStyle name="Normal 3 3 4 4 2 7 2" xfId="29951" xr:uid="{00000000-0005-0000-0000-0000E6740000}"/>
    <cellStyle name="Normal 3 3 4 4 2 8" xfId="29952" xr:uid="{00000000-0005-0000-0000-0000E7740000}"/>
    <cellStyle name="Normal 3 3 4 4 2 8 2" xfId="29953" xr:uid="{00000000-0005-0000-0000-0000E8740000}"/>
    <cellStyle name="Normal 3 3 4 4 2 9" xfId="29954" xr:uid="{00000000-0005-0000-0000-0000E9740000}"/>
    <cellStyle name="Normal 3 3 4 4 3" xfId="29955" xr:uid="{00000000-0005-0000-0000-0000EA740000}"/>
    <cellStyle name="Normal 3 3 4 4 3 2" xfId="29956" xr:uid="{00000000-0005-0000-0000-0000EB740000}"/>
    <cellStyle name="Normal 3 3 4 4 3 2 2" xfId="29957" xr:uid="{00000000-0005-0000-0000-0000EC740000}"/>
    <cellStyle name="Normal 3 3 4 4 3 2 2 2" xfId="29958" xr:uid="{00000000-0005-0000-0000-0000ED740000}"/>
    <cellStyle name="Normal 3 3 4 4 3 2 2 2 2" xfId="29959" xr:uid="{00000000-0005-0000-0000-0000EE740000}"/>
    <cellStyle name="Normal 3 3 4 4 3 2 2 2 2 2" xfId="29960" xr:uid="{00000000-0005-0000-0000-0000EF740000}"/>
    <cellStyle name="Normal 3 3 4 4 3 2 2 2 3" xfId="29961" xr:uid="{00000000-0005-0000-0000-0000F0740000}"/>
    <cellStyle name="Normal 3 3 4 4 3 2 2 3" xfId="29962" xr:uid="{00000000-0005-0000-0000-0000F1740000}"/>
    <cellStyle name="Normal 3 3 4 4 3 2 2 3 2" xfId="29963" xr:uid="{00000000-0005-0000-0000-0000F2740000}"/>
    <cellStyle name="Normal 3 3 4 4 3 2 2 4" xfId="29964" xr:uid="{00000000-0005-0000-0000-0000F3740000}"/>
    <cellStyle name="Normal 3 3 4 4 3 2 3" xfId="29965" xr:uid="{00000000-0005-0000-0000-0000F4740000}"/>
    <cellStyle name="Normal 3 3 4 4 3 2 3 2" xfId="29966" xr:uid="{00000000-0005-0000-0000-0000F5740000}"/>
    <cellStyle name="Normal 3 3 4 4 3 2 3 2 2" xfId="29967" xr:uid="{00000000-0005-0000-0000-0000F6740000}"/>
    <cellStyle name="Normal 3 3 4 4 3 2 3 3" xfId="29968" xr:uid="{00000000-0005-0000-0000-0000F7740000}"/>
    <cellStyle name="Normal 3 3 4 4 3 2 4" xfId="29969" xr:uid="{00000000-0005-0000-0000-0000F8740000}"/>
    <cellStyle name="Normal 3 3 4 4 3 2 4 2" xfId="29970" xr:uid="{00000000-0005-0000-0000-0000F9740000}"/>
    <cellStyle name="Normal 3 3 4 4 3 2 5" xfId="29971" xr:uid="{00000000-0005-0000-0000-0000FA740000}"/>
    <cellStyle name="Normal 3 3 4 4 3 3" xfId="29972" xr:uid="{00000000-0005-0000-0000-0000FB740000}"/>
    <cellStyle name="Normal 3 3 4 4 3 3 2" xfId="29973" xr:uid="{00000000-0005-0000-0000-0000FC740000}"/>
    <cellStyle name="Normal 3 3 4 4 3 3 2 2" xfId="29974" xr:uid="{00000000-0005-0000-0000-0000FD740000}"/>
    <cellStyle name="Normal 3 3 4 4 3 3 2 2 2" xfId="29975" xr:uid="{00000000-0005-0000-0000-0000FE740000}"/>
    <cellStyle name="Normal 3 3 4 4 3 3 2 3" xfId="29976" xr:uid="{00000000-0005-0000-0000-0000FF740000}"/>
    <cellStyle name="Normal 3 3 4 4 3 3 3" xfId="29977" xr:uid="{00000000-0005-0000-0000-000000750000}"/>
    <cellStyle name="Normal 3 3 4 4 3 3 3 2" xfId="29978" xr:uid="{00000000-0005-0000-0000-000001750000}"/>
    <cellStyle name="Normal 3 3 4 4 3 3 4" xfId="29979" xr:uid="{00000000-0005-0000-0000-000002750000}"/>
    <cellStyle name="Normal 3 3 4 4 3 4" xfId="29980" xr:uid="{00000000-0005-0000-0000-000003750000}"/>
    <cellStyle name="Normal 3 3 4 4 3 4 2" xfId="29981" xr:uid="{00000000-0005-0000-0000-000004750000}"/>
    <cellStyle name="Normal 3 3 4 4 3 4 2 2" xfId="29982" xr:uid="{00000000-0005-0000-0000-000005750000}"/>
    <cellStyle name="Normal 3 3 4 4 3 4 2 2 2" xfId="29983" xr:uid="{00000000-0005-0000-0000-000006750000}"/>
    <cellStyle name="Normal 3 3 4 4 3 4 2 3" xfId="29984" xr:uid="{00000000-0005-0000-0000-000007750000}"/>
    <cellStyle name="Normal 3 3 4 4 3 4 3" xfId="29985" xr:uid="{00000000-0005-0000-0000-000008750000}"/>
    <cellStyle name="Normal 3 3 4 4 3 4 3 2" xfId="29986" xr:uid="{00000000-0005-0000-0000-000009750000}"/>
    <cellStyle name="Normal 3 3 4 4 3 4 4" xfId="29987" xr:uid="{00000000-0005-0000-0000-00000A750000}"/>
    <cellStyle name="Normal 3 3 4 4 3 5" xfId="29988" xr:uid="{00000000-0005-0000-0000-00000B750000}"/>
    <cellStyle name="Normal 3 3 4 4 3 5 2" xfId="29989" xr:uid="{00000000-0005-0000-0000-00000C750000}"/>
    <cellStyle name="Normal 3 3 4 4 3 5 2 2" xfId="29990" xr:uid="{00000000-0005-0000-0000-00000D750000}"/>
    <cellStyle name="Normal 3 3 4 4 3 5 3" xfId="29991" xr:uid="{00000000-0005-0000-0000-00000E750000}"/>
    <cellStyle name="Normal 3 3 4 4 3 6" xfId="29992" xr:uid="{00000000-0005-0000-0000-00000F750000}"/>
    <cellStyle name="Normal 3 3 4 4 3 6 2" xfId="29993" xr:uid="{00000000-0005-0000-0000-000010750000}"/>
    <cellStyle name="Normal 3 3 4 4 3 7" xfId="29994" xr:uid="{00000000-0005-0000-0000-000011750000}"/>
    <cellStyle name="Normal 3 3 4 4 3 7 2" xfId="29995" xr:uid="{00000000-0005-0000-0000-000012750000}"/>
    <cellStyle name="Normal 3 3 4 4 3 8" xfId="29996" xr:uid="{00000000-0005-0000-0000-000013750000}"/>
    <cellStyle name="Normal 3 3 4 4 4" xfId="29997" xr:uid="{00000000-0005-0000-0000-000014750000}"/>
    <cellStyle name="Normal 3 3 4 4 4 2" xfId="29998" xr:uid="{00000000-0005-0000-0000-000015750000}"/>
    <cellStyle name="Normal 3 3 4 4 4 2 2" xfId="29999" xr:uid="{00000000-0005-0000-0000-000016750000}"/>
    <cellStyle name="Normal 3 3 4 4 4 2 2 2" xfId="30000" xr:uid="{00000000-0005-0000-0000-000017750000}"/>
    <cellStyle name="Normal 3 3 4 4 4 2 2 2 2" xfId="30001" xr:uid="{00000000-0005-0000-0000-000018750000}"/>
    <cellStyle name="Normal 3 3 4 4 4 2 2 3" xfId="30002" xr:uid="{00000000-0005-0000-0000-000019750000}"/>
    <cellStyle name="Normal 3 3 4 4 4 2 3" xfId="30003" xr:uid="{00000000-0005-0000-0000-00001A750000}"/>
    <cellStyle name="Normal 3 3 4 4 4 2 3 2" xfId="30004" xr:uid="{00000000-0005-0000-0000-00001B750000}"/>
    <cellStyle name="Normal 3 3 4 4 4 2 4" xfId="30005" xr:uid="{00000000-0005-0000-0000-00001C750000}"/>
    <cellStyle name="Normal 3 3 4 4 4 3" xfId="30006" xr:uid="{00000000-0005-0000-0000-00001D750000}"/>
    <cellStyle name="Normal 3 3 4 4 4 3 2" xfId="30007" xr:uid="{00000000-0005-0000-0000-00001E750000}"/>
    <cellStyle name="Normal 3 3 4 4 4 3 2 2" xfId="30008" xr:uid="{00000000-0005-0000-0000-00001F750000}"/>
    <cellStyle name="Normal 3 3 4 4 4 3 3" xfId="30009" xr:uid="{00000000-0005-0000-0000-000020750000}"/>
    <cellStyle name="Normal 3 3 4 4 4 4" xfId="30010" xr:uid="{00000000-0005-0000-0000-000021750000}"/>
    <cellStyle name="Normal 3 3 4 4 4 4 2" xfId="30011" xr:uid="{00000000-0005-0000-0000-000022750000}"/>
    <cellStyle name="Normal 3 3 4 4 4 5" xfId="30012" xr:uid="{00000000-0005-0000-0000-000023750000}"/>
    <cellStyle name="Normal 3 3 4 4 5" xfId="30013" xr:uid="{00000000-0005-0000-0000-000024750000}"/>
    <cellStyle name="Normal 3 3 4 4 5 2" xfId="30014" xr:uid="{00000000-0005-0000-0000-000025750000}"/>
    <cellStyle name="Normal 3 3 4 4 5 2 2" xfId="30015" xr:uid="{00000000-0005-0000-0000-000026750000}"/>
    <cellStyle name="Normal 3 3 4 4 5 2 2 2" xfId="30016" xr:uid="{00000000-0005-0000-0000-000027750000}"/>
    <cellStyle name="Normal 3 3 4 4 5 2 3" xfId="30017" xr:uid="{00000000-0005-0000-0000-000028750000}"/>
    <cellStyle name="Normal 3 3 4 4 5 3" xfId="30018" xr:uid="{00000000-0005-0000-0000-000029750000}"/>
    <cellStyle name="Normal 3 3 4 4 5 3 2" xfId="30019" xr:uid="{00000000-0005-0000-0000-00002A750000}"/>
    <cellStyle name="Normal 3 3 4 4 5 4" xfId="30020" xr:uid="{00000000-0005-0000-0000-00002B750000}"/>
    <cellStyle name="Normal 3 3 4 4 6" xfId="30021" xr:uid="{00000000-0005-0000-0000-00002C750000}"/>
    <cellStyle name="Normal 3 3 4 4 6 2" xfId="30022" xr:uid="{00000000-0005-0000-0000-00002D750000}"/>
    <cellStyle name="Normal 3 3 4 4 6 2 2" xfId="30023" xr:uid="{00000000-0005-0000-0000-00002E750000}"/>
    <cellStyle name="Normal 3 3 4 4 6 2 2 2" xfId="30024" xr:uid="{00000000-0005-0000-0000-00002F750000}"/>
    <cellStyle name="Normal 3 3 4 4 6 2 3" xfId="30025" xr:uid="{00000000-0005-0000-0000-000030750000}"/>
    <cellStyle name="Normal 3 3 4 4 6 3" xfId="30026" xr:uid="{00000000-0005-0000-0000-000031750000}"/>
    <cellStyle name="Normal 3 3 4 4 6 3 2" xfId="30027" xr:uid="{00000000-0005-0000-0000-000032750000}"/>
    <cellStyle name="Normal 3 3 4 4 6 4" xfId="30028" xr:uid="{00000000-0005-0000-0000-000033750000}"/>
    <cellStyle name="Normal 3 3 4 4 7" xfId="30029" xr:uid="{00000000-0005-0000-0000-000034750000}"/>
    <cellStyle name="Normal 3 3 4 4 7 2" xfId="30030" xr:uid="{00000000-0005-0000-0000-000035750000}"/>
    <cellStyle name="Normal 3 3 4 4 7 2 2" xfId="30031" xr:uid="{00000000-0005-0000-0000-000036750000}"/>
    <cellStyle name="Normal 3 3 4 4 7 3" xfId="30032" xr:uid="{00000000-0005-0000-0000-000037750000}"/>
    <cellStyle name="Normal 3 3 4 4 8" xfId="30033" xr:uid="{00000000-0005-0000-0000-000038750000}"/>
    <cellStyle name="Normal 3 3 4 4 8 2" xfId="30034" xr:uid="{00000000-0005-0000-0000-000039750000}"/>
    <cellStyle name="Normal 3 3 4 4 9" xfId="30035" xr:uid="{00000000-0005-0000-0000-00003A750000}"/>
    <cellStyle name="Normal 3 3 4 4 9 2" xfId="30036" xr:uid="{00000000-0005-0000-0000-00003B750000}"/>
    <cellStyle name="Normal 3 3 4 5" xfId="30037" xr:uid="{00000000-0005-0000-0000-00003C750000}"/>
    <cellStyle name="Normal 3 3 4 5 2" xfId="30038" xr:uid="{00000000-0005-0000-0000-00003D750000}"/>
    <cellStyle name="Normal 3 3 4 5 2 2" xfId="30039" xr:uid="{00000000-0005-0000-0000-00003E750000}"/>
    <cellStyle name="Normal 3 3 4 5 2 2 2" xfId="30040" xr:uid="{00000000-0005-0000-0000-00003F750000}"/>
    <cellStyle name="Normal 3 3 4 5 2 2 2 2" xfId="30041" xr:uid="{00000000-0005-0000-0000-000040750000}"/>
    <cellStyle name="Normal 3 3 4 5 2 2 2 2 2" xfId="30042" xr:uid="{00000000-0005-0000-0000-000041750000}"/>
    <cellStyle name="Normal 3 3 4 5 2 2 2 2 2 2" xfId="30043" xr:uid="{00000000-0005-0000-0000-000042750000}"/>
    <cellStyle name="Normal 3 3 4 5 2 2 2 2 3" xfId="30044" xr:uid="{00000000-0005-0000-0000-000043750000}"/>
    <cellStyle name="Normal 3 3 4 5 2 2 2 3" xfId="30045" xr:uid="{00000000-0005-0000-0000-000044750000}"/>
    <cellStyle name="Normal 3 3 4 5 2 2 2 3 2" xfId="30046" xr:uid="{00000000-0005-0000-0000-000045750000}"/>
    <cellStyle name="Normal 3 3 4 5 2 2 2 4" xfId="30047" xr:uid="{00000000-0005-0000-0000-000046750000}"/>
    <cellStyle name="Normal 3 3 4 5 2 2 3" xfId="30048" xr:uid="{00000000-0005-0000-0000-000047750000}"/>
    <cellStyle name="Normal 3 3 4 5 2 2 3 2" xfId="30049" xr:uid="{00000000-0005-0000-0000-000048750000}"/>
    <cellStyle name="Normal 3 3 4 5 2 2 3 2 2" xfId="30050" xr:uid="{00000000-0005-0000-0000-000049750000}"/>
    <cellStyle name="Normal 3 3 4 5 2 2 3 3" xfId="30051" xr:uid="{00000000-0005-0000-0000-00004A750000}"/>
    <cellStyle name="Normal 3 3 4 5 2 2 4" xfId="30052" xr:uid="{00000000-0005-0000-0000-00004B750000}"/>
    <cellStyle name="Normal 3 3 4 5 2 2 4 2" xfId="30053" xr:uid="{00000000-0005-0000-0000-00004C750000}"/>
    <cellStyle name="Normal 3 3 4 5 2 2 5" xfId="30054" xr:uid="{00000000-0005-0000-0000-00004D750000}"/>
    <cellStyle name="Normal 3 3 4 5 2 3" xfId="30055" xr:uid="{00000000-0005-0000-0000-00004E750000}"/>
    <cellStyle name="Normal 3 3 4 5 2 3 2" xfId="30056" xr:uid="{00000000-0005-0000-0000-00004F750000}"/>
    <cellStyle name="Normal 3 3 4 5 2 3 2 2" xfId="30057" xr:uid="{00000000-0005-0000-0000-000050750000}"/>
    <cellStyle name="Normal 3 3 4 5 2 3 2 2 2" xfId="30058" xr:uid="{00000000-0005-0000-0000-000051750000}"/>
    <cellStyle name="Normal 3 3 4 5 2 3 2 3" xfId="30059" xr:uid="{00000000-0005-0000-0000-000052750000}"/>
    <cellStyle name="Normal 3 3 4 5 2 3 3" xfId="30060" xr:uid="{00000000-0005-0000-0000-000053750000}"/>
    <cellStyle name="Normal 3 3 4 5 2 3 3 2" xfId="30061" xr:uid="{00000000-0005-0000-0000-000054750000}"/>
    <cellStyle name="Normal 3 3 4 5 2 3 4" xfId="30062" xr:uid="{00000000-0005-0000-0000-000055750000}"/>
    <cellStyle name="Normal 3 3 4 5 2 4" xfId="30063" xr:uid="{00000000-0005-0000-0000-000056750000}"/>
    <cellStyle name="Normal 3 3 4 5 2 4 2" xfId="30064" xr:uid="{00000000-0005-0000-0000-000057750000}"/>
    <cellStyle name="Normal 3 3 4 5 2 4 2 2" xfId="30065" xr:uid="{00000000-0005-0000-0000-000058750000}"/>
    <cellStyle name="Normal 3 3 4 5 2 4 2 2 2" xfId="30066" xr:uid="{00000000-0005-0000-0000-000059750000}"/>
    <cellStyle name="Normal 3 3 4 5 2 4 2 3" xfId="30067" xr:uid="{00000000-0005-0000-0000-00005A750000}"/>
    <cellStyle name="Normal 3 3 4 5 2 4 3" xfId="30068" xr:uid="{00000000-0005-0000-0000-00005B750000}"/>
    <cellStyle name="Normal 3 3 4 5 2 4 3 2" xfId="30069" xr:uid="{00000000-0005-0000-0000-00005C750000}"/>
    <cellStyle name="Normal 3 3 4 5 2 4 4" xfId="30070" xr:uid="{00000000-0005-0000-0000-00005D750000}"/>
    <cellStyle name="Normal 3 3 4 5 2 5" xfId="30071" xr:uid="{00000000-0005-0000-0000-00005E750000}"/>
    <cellStyle name="Normal 3 3 4 5 2 5 2" xfId="30072" xr:uid="{00000000-0005-0000-0000-00005F750000}"/>
    <cellStyle name="Normal 3 3 4 5 2 5 2 2" xfId="30073" xr:uid="{00000000-0005-0000-0000-000060750000}"/>
    <cellStyle name="Normal 3 3 4 5 2 5 3" xfId="30074" xr:uid="{00000000-0005-0000-0000-000061750000}"/>
    <cellStyle name="Normal 3 3 4 5 2 6" xfId="30075" xr:uid="{00000000-0005-0000-0000-000062750000}"/>
    <cellStyle name="Normal 3 3 4 5 2 6 2" xfId="30076" xr:uid="{00000000-0005-0000-0000-000063750000}"/>
    <cellStyle name="Normal 3 3 4 5 2 7" xfId="30077" xr:uid="{00000000-0005-0000-0000-000064750000}"/>
    <cellStyle name="Normal 3 3 4 5 2 7 2" xfId="30078" xr:uid="{00000000-0005-0000-0000-000065750000}"/>
    <cellStyle name="Normal 3 3 4 5 2 8" xfId="30079" xr:uid="{00000000-0005-0000-0000-000066750000}"/>
    <cellStyle name="Normal 3 3 4 5 3" xfId="30080" xr:uid="{00000000-0005-0000-0000-000067750000}"/>
    <cellStyle name="Normal 3 3 4 5 3 2" xfId="30081" xr:uid="{00000000-0005-0000-0000-000068750000}"/>
    <cellStyle name="Normal 3 3 4 5 3 2 2" xfId="30082" xr:uid="{00000000-0005-0000-0000-000069750000}"/>
    <cellStyle name="Normal 3 3 4 5 3 2 2 2" xfId="30083" xr:uid="{00000000-0005-0000-0000-00006A750000}"/>
    <cellStyle name="Normal 3 3 4 5 3 2 2 2 2" xfId="30084" xr:uid="{00000000-0005-0000-0000-00006B750000}"/>
    <cellStyle name="Normal 3 3 4 5 3 2 2 3" xfId="30085" xr:uid="{00000000-0005-0000-0000-00006C750000}"/>
    <cellStyle name="Normal 3 3 4 5 3 2 3" xfId="30086" xr:uid="{00000000-0005-0000-0000-00006D750000}"/>
    <cellStyle name="Normal 3 3 4 5 3 2 3 2" xfId="30087" xr:uid="{00000000-0005-0000-0000-00006E750000}"/>
    <cellStyle name="Normal 3 3 4 5 3 2 4" xfId="30088" xr:uid="{00000000-0005-0000-0000-00006F750000}"/>
    <cellStyle name="Normal 3 3 4 5 3 3" xfId="30089" xr:uid="{00000000-0005-0000-0000-000070750000}"/>
    <cellStyle name="Normal 3 3 4 5 3 3 2" xfId="30090" xr:uid="{00000000-0005-0000-0000-000071750000}"/>
    <cellStyle name="Normal 3 3 4 5 3 3 2 2" xfId="30091" xr:uid="{00000000-0005-0000-0000-000072750000}"/>
    <cellStyle name="Normal 3 3 4 5 3 3 3" xfId="30092" xr:uid="{00000000-0005-0000-0000-000073750000}"/>
    <cellStyle name="Normal 3 3 4 5 3 4" xfId="30093" xr:uid="{00000000-0005-0000-0000-000074750000}"/>
    <cellStyle name="Normal 3 3 4 5 3 4 2" xfId="30094" xr:uid="{00000000-0005-0000-0000-000075750000}"/>
    <cellStyle name="Normal 3 3 4 5 3 5" xfId="30095" xr:uid="{00000000-0005-0000-0000-000076750000}"/>
    <cellStyle name="Normal 3 3 4 5 4" xfId="30096" xr:uid="{00000000-0005-0000-0000-000077750000}"/>
    <cellStyle name="Normal 3 3 4 5 4 2" xfId="30097" xr:uid="{00000000-0005-0000-0000-000078750000}"/>
    <cellStyle name="Normal 3 3 4 5 4 2 2" xfId="30098" xr:uid="{00000000-0005-0000-0000-000079750000}"/>
    <cellStyle name="Normal 3 3 4 5 4 2 2 2" xfId="30099" xr:uid="{00000000-0005-0000-0000-00007A750000}"/>
    <cellStyle name="Normal 3 3 4 5 4 2 3" xfId="30100" xr:uid="{00000000-0005-0000-0000-00007B750000}"/>
    <cellStyle name="Normal 3 3 4 5 4 3" xfId="30101" xr:uid="{00000000-0005-0000-0000-00007C750000}"/>
    <cellStyle name="Normal 3 3 4 5 4 3 2" xfId="30102" xr:uid="{00000000-0005-0000-0000-00007D750000}"/>
    <cellStyle name="Normal 3 3 4 5 4 4" xfId="30103" xr:uid="{00000000-0005-0000-0000-00007E750000}"/>
    <cellStyle name="Normal 3 3 4 5 5" xfId="30104" xr:uid="{00000000-0005-0000-0000-00007F750000}"/>
    <cellStyle name="Normal 3 3 4 5 5 2" xfId="30105" xr:uid="{00000000-0005-0000-0000-000080750000}"/>
    <cellStyle name="Normal 3 3 4 5 5 2 2" xfId="30106" xr:uid="{00000000-0005-0000-0000-000081750000}"/>
    <cellStyle name="Normal 3 3 4 5 5 2 2 2" xfId="30107" xr:uid="{00000000-0005-0000-0000-000082750000}"/>
    <cellStyle name="Normal 3 3 4 5 5 2 3" xfId="30108" xr:uid="{00000000-0005-0000-0000-000083750000}"/>
    <cellStyle name="Normal 3 3 4 5 5 3" xfId="30109" xr:uid="{00000000-0005-0000-0000-000084750000}"/>
    <cellStyle name="Normal 3 3 4 5 5 3 2" xfId="30110" xr:uid="{00000000-0005-0000-0000-000085750000}"/>
    <cellStyle name="Normal 3 3 4 5 5 4" xfId="30111" xr:uid="{00000000-0005-0000-0000-000086750000}"/>
    <cellStyle name="Normal 3 3 4 5 6" xfId="30112" xr:uid="{00000000-0005-0000-0000-000087750000}"/>
    <cellStyle name="Normal 3 3 4 5 6 2" xfId="30113" xr:uid="{00000000-0005-0000-0000-000088750000}"/>
    <cellStyle name="Normal 3 3 4 5 6 2 2" xfId="30114" xr:uid="{00000000-0005-0000-0000-000089750000}"/>
    <cellStyle name="Normal 3 3 4 5 6 3" xfId="30115" xr:uid="{00000000-0005-0000-0000-00008A750000}"/>
    <cellStyle name="Normal 3 3 4 5 7" xfId="30116" xr:uid="{00000000-0005-0000-0000-00008B750000}"/>
    <cellStyle name="Normal 3 3 4 5 7 2" xfId="30117" xr:uid="{00000000-0005-0000-0000-00008C750000}"/>
    <cellStyle name="Normal 3 3 4 5 8" xfId="30118" xr:uid="{00000000-0005-0000-0000-00008D750000}"/>
    <cellStyle name="Normal 3 3 4 5 8 2" xfId="30119" xr:uid="{00000000-0005-0000-0000-00008E750000}"/>
    <cellStyle name="Normal 3 3 4 5 9" xfId="30120" xr:uid="{00000000-0005-0000-0000-00008F750000}"/>
    <cellStyle name="Normal 3 3 4 6" xfId="30121" xr:uid="{00000000-0005-0000-0000-000090750000}"/>
    <cellStyle name="Normal 3 3 4 6 2" xfId="30122" xr:uid="{00000000-0005-0000-0000-000091750000}"/>
    <cellStyle name="Normal 3 3 4 6 2 2" xfId="30123" xr:uid="{00000000-0005-0000-0000-000092750000}"/>
    <cellStyle name="Normal 3 3 4 6 2 2 2" xfId="30124" xr:uid="{00000000-0005-0000-0000-000093750000}"/>
    <cellStyle name="Normal 3 3 4 6 2 2 2 2" xfId="30125" xr:uid="{00000000-0005-0000-0000-000094750000}"/>
    <cellStyle name="Normal 3 3 4 6 2 2 2 2 2" xfId="30126" xr:uid="{00000000-0005-0000-0000-000095750000}"/>
    <cellStyle name="Normal 3 3 4 6 2 2 2 3" xfId="30127" xr:uid="{00000000-0005-0000-0000-000096750000}"/>
    <cellStyle name="Normal 3 3 4 6 2 2 3" xfId="30128" xr:uid="{00000000-0005-0000-0000-000097750000}"/>
    <cellStyle name="Normal 3 3 4 6 2 2 3 2" xfId="30129" xr:uid="{00000000-0005-0000-0000-000098750000}"/>
    <cellStyle name="Normal 3 3 4 6 2 2 4" xfId="30130" xr:uid="{00000000-0005-0000-0000-000099750000}"/>
    <cellStyle name="Normal 3 3 4 6 2 3" xfId="30131" xr:uid="{00000000-0005-0000-0000-00009A750000}"/>
    <cellStyle name="Normal 3 3 4 6 2 3 2" xfId="30132" xr:uid="{00000000-0005-0000-0000-00009B750000}"/>
    <cellStyle name="Normal 3 3 4 6 2 3 2 2" xfId="30133" xr:uid="{00000000-0005-0000-0000-00009C750000}"/>
    <cellStyle name="Normal 3 3 4 6 2 3 3" xfId="30134" xr:uid="{00000000-0005-0000-0000-00009D750000}"/>
    <cellStyle name="Normal 3 3 4 6 2 4" xfId="30135" xr:uid="{00000000-0005-0000-0000-00009E750000}"/>
    <cellStyle name="Normal 3 3 4 6 2 4 2" xfId="30136" xr:uid="{00000000-0005-0000-0000-00009F750000}"/>
    <cellStyle name="Normal 3 3 4 6 2 5" xfId="30137" xr:uid="{00000000-0005-0000-0000-0000A0750000}"/>
    <cellStyle name="Normal 3 3 4 6 3" xfId="30138" xr:uid="{00000000-0005-0000-0000-0000A1750000}"/>
    <cellStyle name="Normal 3 3 4 6 3 2" xfId="30139" xr:uid="{00000000-0005-0000-0000-0000A2750000}"/>
    <cellStyle name="Normal 3 3 4 6 3 2 2" xfId="30140" xr:uid="{00000000-0005-0000-0000-0000A3750000}"/>
    <cellStyle name="Normal 3 3 4 6 3 2 2 2" xfId="30141" xr:uid="{00000000-0005-0000-0000-0000A4750000}"/>
    <cellStyle name="Normal 3 3 4 6 3 2 3" xfId="30142" xr:uid="{00000000-0005-0000-0000-0000A5750000}"/>
    <cellStyle name="Normal 3 3 4 6 3 3" xfId="30143" xr:uid="{00000000-0005-0000-0000-0000A6750000}"/>
    <cellStyle name="Normal 3 3 4 6 3 3 2" xfId="30144" xr:uid="{00000000-0005-0000-0000-0000A7750000}"/>
    <cellStyle name="Normal 3 3 4 6 3 4" xfId="30145" xr:uid="{00000000-0005-0000-0000-0000A8750000}"/>
    <cellStyle name="Normal 3 3 4 6 4" xfId="30146" xr:uid="{00000000-0005-0000-0000-0000A9750000}"/>
    <cellStyle name="Normal 3 3 4 6 4 2" xfId="30147" xr:uid="{00000000-0005-0000-0000-0000AA750000}"/>
    <cellStyle name="Normal 3 3 4 6 4 2 2" xfId="30148" xr:uid="{00000000-0005-0000-0000-0000AB750000}"/>
    <cellStyle name="Normal 3 3 4 6 4 2 2 2" xfId="30149" xr:uid="{00000000-0005-0000-0000-0000AC750000}"/>
    <cellStyle name="Normal 3 3 4 6 4 2 3" xfId="30150" xr:uid="{00000000-0005-0000-0000-0000AD750000}"/>
    <cellStyle name="Normal 3 3 4 6 4 3" xfId="30151" xr:uid="{00000000-0005-0000-0000-0000AE750000}"/>
    <cellStyle name="Normal 3 3 4 6 4 3 2" xfId="30152" xr:uid="{00000000-0005-0000-0000-0000AF750000}"/>
    <cellStyle name="Normal 3 3 4 6 4 4" xfId="30153" xr:uid="{00000000-0005-0000-0000-0000B0750000}"/>
    <cellStyle name="Normal 3 3 4 6 5" xfId="30154" xr:uid="{00000000-0005-0000-0000-0000B1750000}"/>
    <cellStyle name="Normal 3 3 4 6 5 2" xfId="30155" xr:uid="{00000000-0005-0000-0000-0000B2750000}"/>
    <cellStyle name="Normal 3 3 4 6 5 2 2" xfId="30156" xr:uid="{00000000-0005-0000-0000-0000B3750000}"/>
    <cellStyle name="Normal 3 3 4 6 5 3" xfId="30157" xr:uid="{00000000-0005-0000-0000-0000B4750000}"/>
    <cellStyle name="Normal 3 3 4 6 6" xfId="30158" xr:uid="{00000000-0005-0000-0000-0000B5750000}"/>
    <cellStyle name="Normal 3 3 4 6 6 2" xfId="30159" xr:uid="{00000000-0005-0000-0000-0000B6750000}"/>
    <cellStyle name="Normal 3 3 4 6 7" xfId="30160" xr:uid="{00000000-0005-0000-0000-0000B7750000}"/>
    <cellStyle name="Normal 3 3 4 6 7 2" xfId="30161" xr:uid="{00000000-0005-0000-0000-0000B8750000}"/>
    <cellStyle name="Normal 3 3 4 6 8" xfId="30162" xr:uid="{00000000-0005-0000-0000-0000B9750000}"/>
    <cellStyle name="Normal 3 3 4 7" xfId="30163" xr:uid="{00000000-0005-0000-0000-0000BA750000}"/>
    <cellStyle name="Normal 3 3 4 7 2" xfId="30164" xr:uid="{00000000-0005-0000-0000-0000BB750000}"/>
    <cellStyle name="Normal 3 3 4 7 2 2" xfId="30165" xr:uid="{00000000-0005-0000-0000-0000BC750000}"/>
    <cellStyle name="Normal 3 3 4 7 2 2 2" xfId="30166" xr:uid="{00000000-0005-0000-0000-0000BD750000}"/>
    <cellStyle name="Normal 3 3 4 7 2 2 2 2" xfId="30167" xr:uid="{00000000-0005-0000-0000-0000BE750000}"/>
    <cellStyle name="Normal 3 3 4 7 2 2 2 2 2" xfId="30168" xr:uid="{00000000-0005-0000-0000-0000BF750000}"/>
    <cellStyle name="Normal 3 3 4 7 2 2 2 3" xfId="30169" xr:uid="{00000000-0005-0000-0000-0000C0750000}"/>
    <cellStyle name="Normal 3 3 4 7 2 2 3" xfId="30170" xr:uid="{00000000-0005-0000-0000-0000C1750000}"/>
    <cellStyle name="Normal 3 3 4 7 2 2 3 2" xfId="30171" xr:uid="{00000000-0005-0000-0000-0000C2750000}"/>
    <cellStyle name="Normal 3 3 4 7 2 2 4" xfId="30172" xr:uid="{00000000-0005-0000-0000-0000C3750000}"/>
    <cellStyle name="Normal 3 3 4 7 2 3" xfId="30173" xr:uid="{00000000-0005-0000-0000-0000C4750000}"/>
    <cellStyle name="Normal 3 3 4 7 2 3 2" xfId="30174" xr:uid="{00000000-0005-0000-0000-0000C5750000}"/>
    <cellStyle name="Normal 3 3 4 7 2 3 2 2" xfId="30175" xr:uid="{00000000-0005-0000-0000-0000C6750000}"/>
    <cellStyle name="Normal 3 3 4 7 2 3 3" xfId="30176" xr:uid="{00000000-0005-0000-0000-0000C7750000}"/>
    <cellStyle name="Normal 3 3 4 7 2 4" xfId="30177" xr:uid="{00000000-0005-0000-0000-0000C8750000}"/>
    <cellStyle name="Normal 3 3 4 7 2 4 2" xfId="30178" xr:uid="{00000000-0005-0000-0000-0000C9750000}"/>
    <cellStyle name="Normal 3 3 4 7 2 5" xfId="30179" xr:uid="{00000000-0005-0000-0000-0000CA750000}"/>
    <cellStyle name="Normal 3 3 4 7 3" xfId="30180" xr:uid="{00000000-0005-0000-0000-0000CB750000}"/>
    <cellStyle name="Normal 3 3 4 7 3 2" xfId="30181" xr:uid="{00000000-0005-0000-0000-0000CC750000}"/>
    <cellStyle name="Normal 3 3 4 7 3 2 2" xfId="30182" xr:uid="{00000000-0005-0000-0000-0000CD750000}"/>
    <cellStyle name="Normal 3 3 4 7 3 2 2 2" xfId="30183" xr:uid="{00000000-0005-0000-0000-0000CE750000}"/>
    <cellStyle name="Normal 3 3 4 7 3 2 3" xfId="30184" xr:uid="{00000000-0005-0000-0000-0000CF750000}"/>
    <cellStyle name="Normal 3 3 4 7 3 3" xfId="30185" xr:uid="{00000000-0005-0000-0000-0000D0750000}"/>
    <cellStyle name="Normal 3 3 4 7 3 3 2" xfId="30186" xr:uid="{00000000-0005-0000-0000-0000D1750000}"/>
    <cellStyle name="Normal 3 3 4 7 3 4" xfId="30187" xr:uid="{00000000-0005-0000-0000-0000D2750000}"/>
    <cellStyle name="Normal 3 3 4 7 4" xfId="30188" xr:uid="{00000000-0005-0000-0000-0000D3750000}"/>
    <cellStyle name="Normal 3 3 4 7 4 2" xfId="30189" xr:uid="{00000000-0005-0000-0000-0000D4750000}"/>
    <cellStyle name="Normal 3 3 4 7 4 2 2" xfId="30190" xr:uid="{00000000-0005-0000-0000-0000D5750000}"/>
    <cellStyle name="Normal 3 3 4 7 4 3" xfId="30191" xr:uid="{00000000-0005-0000-0000-0000D6750000}"/>
    <cellStyle name="Normal 3 3 4 7 5" xfId="30192" xr:uid="{00000000-0005-0000-0000-0000D7750000}"/>
    <cellStyle name="Normal 3 3 4 7 5 2" xfId="30193" xr:uid="{00000000-0005-0000-0000-0000D8750000}"/>
    <cellStyle name="Normal 3 3 4 7 6" xfId="30194" xr:uid="{00000000-0005-0000-0000-0000D9750000}"/>
    <cellStyle name="Normal 3 3 4 8" xfId="30195" xr:uid="{00000000-0005-0000-0000-0000DA750000}"/>
    <cellStyle name="Normal 3 3 4 8 2" xfId="30196" xr:uid="{00000000-0005-0000-0000-0000DB750000}"/>
    <cellStyle name="Normal 3 3 4 8 2 2" xfId="30197" xr:uid="{00000000-0005-0000-0000-0000DC750000}"/>
    <cellStyle name="Normal 3 3 4 8 2 2 2" xfId="30198" xr:uid="{00000000-0005-0000-0000-0000DD750000}"/>
    <cellStyle name="Normal 3 3 4 8 2 2 2 2" xfId="30199" xr:uid="{00000000-0005-0000-0000-0000DE750000}"/>
    <cellStyle name="Normal 3 3 4 8 2 2 2 2 2" xfId="30200" xr:uid="{00000000-0005-0000-0000-0000DF750000}"/>
    <cellStyle name="Normal 3 3 4 8 2 2 2 3" xfId="30201" xr:uid="{00000000-0005-0000-0000-0000E0750000}"/>
    <cellStyle name="Normal 3 3 4 8 2 2 3" xfId="30202" xr:uid="{00000000-0005-0000-0000-0000E1750000}"/>
    <cellStyle name="Normal 3 3 4 8 2 2 3 2" xfId="30203" xr:uid="{00000000-0005-0000-0000-0000E2750000}"/>
    <cellStyle name="Normal 3 3 4 8 2 2 4" xfId="30204" xr:uid="{00000000-0005-0000-0000-0000E3750000}"/>
    <cellStyle name="Normal 3 3 4 8 2 3" xfId="30205" xr:uid="{00000000-0005-0000-0000-0000E4750000}"/>
    <cellStyle name="Normal 3 3 4 8 2 3 2" xfId="30206" xr:uid="{00000000-0005-0000-0000-0000E5750000}"/>
    <cellStyle name="Normal 3 3 4 8 2 3 2 2" xfId="30207" xr:uid="{00000000-0005-0000-0000-0000E6750000}"/>
    <cellStyle name="Normal 3 3 4 8 2 3 3" xfId="30208" xr:uid="{00000000-0005-0000-0000-0000E7750000}"/>
    <cellStyle name="Normal 3 3 4 8 2 4" xfId="30209" xr:uid="{00000000-0005-0000-0000-0000E8750000}"/>
    <cellStyle name="Normal 3 3 4 8 2 4 2" xfId="30210" xr:uid="{00000000-0005-0000-0000-0000E9750000}"/>
    <cellStyle name="Normal 3 3 4 8 2 5" xfId="30211" xr:uid="{00000000-0005-0000-0000-0000EA750000}"/>
    <cellStyle name="Normal 3 3 4 8 3" xfId="30212" xr:uid="{00000000-0005-0000-0000-0000EB750000}"/>
    <cellStyle name="Normal 3 3 4 8 3 2" xfId="30213" xr:uid="{00000000-0005-0000-0000-0000EC750000}"/>
    <cellStyle name="Normal 3 3 4 8 3 2 2" xfId="30214" xr:uid="{00000000-0005-0000-0000-0000ED750000}"/>
    <cellStyle name="Normal 3 3 4 8 3 2 2 2" xfId="30215" xr:uid="{00000000-0005-0000-0000-0000EE750000}"/>
    <cellStyle name="Normal 3 3 4 8 3 2 3" xfId="30216" xr:uid="{00000000-0005-0000-0000-0000EF750000}"/>
    <cellStyle name="Normal 3 3 4 8 3 3" xfId="30217" xr:uid="{00000000-0005-0000-0000-0000F0750000}"/>
    <cellStyle name="Normal 3 3 4 8 3 3 2" xfId="30218" xr:uid="{00000000-0005-0000-0000-0000F1750000}"/>
    <cellStyle name="Normal 3 3 4 8 3 4" xfId="30219" xr:uid="{00000000-0005-0000-0000-0000F2750000}"/>
    <cellStyle name="Normal 3 3 4 8 4" xfId="30220" xr:uid="{00000000-0005-0000-0000-0000F3750000}"/>
    <cellStyle name="Normal 3 3 4 8 4 2" xfId="30221" xr:uid="{00000000-0005-0000-0000-0000F4750000}"/>
    <cellStyle name="Normal 3 3 4 8 4 2 2" xfId="30222" xr:uid="{00000000-0005-0000-0000-0000F5750000}"/>
    <cellStyle name="Normal 3 3 4 8 4 3" xfId="30223" xr:uid="{00000000-0005-0000-0000-0000F6750000}"/>
    <cellStyle name="Normal 3 3 4 8 5" xfId="30224" xr:uid="{00000000-0005-0000-0000-0000F7750000}"/>
    <cellStyle name="Normal 3 3 4 8 5 2" xfId="30225" xr:uid="{00000000-0005-0000-0000-0000F8750000}"/>
    <cellStyle name="Normal 3 3 4 8 6" xfId="30226" xr:uid="{00000000-0005-0000-0000-0000F9750000}"/>
    <cellStyle name="Normal 3 3 4 9" xfId="30227" xr:uid="{00000000-0005-0000-0000-0000FA750000}"/>
    <cellStyle name="Normal 3 3 4 9 2" xfId="30228" xr:uid="{00000000-0005-0000-0000-0000FB750000}"/>
    <cellStyle name="Normal 3 3 4 9 2 2" xfId="30229" xr:uid="{00000000-0005-0000-0000-0000FC750000}"/>
    <cellStyle name="Normal 3 3 4 9 2 2 2" xfId="30230" xr:uid="{00000000-0005-0000-0000-0000FD750000}"/>
    <cellStyle name="Normal 3 3 4 9 2 2 2 2" xfId="30231" xr:uid="{00000000-0005-0000-0000-0000FE750000}"/>
    <cellStyle name="Normal 3 3 4 9 2 2 3" xfId="30232" xr:uid="{00000000-0005-0000-0000-0000FF750000}"/>
    <cellStyle name="Normal 3 3 4 9 2 3" xfId="30233" xr:uid="{00000000-0005-0000-0000-000000760000}"/>
    <cellStyle name="Normal 3 3 4 9 2 3 2" xfId="30234" xr:uid="{00000000-0005-0000-0000-000001760000}"/>
    <cellStyle name="Normal 3 3 4 9 2 4" xfId="30235" xr:uid="{00000000-0005-0000-0000-000002760000}"/>
    <cellStyle name="Normal 3 3 4 9 3" xfId="30236" xr:uid="{00000000-0005-0000-0000-000003760000}"/>
    <cellStyle name="Normal 3 3 4 9 3 2" xfId="30237" xr:uid="{00000000-0005-0000-0000-000004760000}"/>
    <cellStyle name="Normal 3 3 4 9 3 2 2" xfId="30238" xr:uid="{00000000-0005-0000-0000-000005760000}"/>
    <cellStyle name="Normal 3 3 4 9 3 3" xfId="30239" xr:uid="{00000000-0005-0000-0000-000006760000}"/>
    <cellStyle name="Normal 3 3 4 9 4" xfId="30240" xr:uid="{00000000-0005-0000-0000-000007760000}"/>
    <cellStyle name="Normal 3 3 4 9 4 2" xfId="30241" xr:uid="{00000000-0005-0000-0000-000008760000}"/>
    <cellStyle name="Normal 3 3 4 9 5" xfId="30242" xr:uid="{00000000-0005-0000-0000-000009760000}"/>
    <cellStyle name="Normal 3 3 4_T-straight with PEDs adjustor" xfId="30243" xr:uid="{00000000-0005-0000-0000-00000A760000}"/>
    <cellStyle name="Normal 3 3 5" xfId="30244" xr:uid="{00000000-0005-0000-0000-00000B760000}"/>
    <cellStyle name="Normal 3 3 5 10" xfId="30245" xr:uid="{00000000-0005-0000-0000-00000C760000}"/>
    <cellStyle name="Normal 3 3 5 11" xfId="30246" xr:uid="{00000000-0005-0000-0000-00000D760000}"/>
    <cellStyle name="Normal 3 3 5 2" xfId="30247" xr:uid="{00000000-0005-0000-0000-00000E760000}"/>
    <cellStyle name="Normal 3 3 5 2 10" xfId="30248" xr:uid="{00000000-0005-0000-0000-00000F760000}"/>
    <cellStyle name="Normal 3 3 5 2 2" xfId="30249" xr:uid="{00000000-0005-0000-0000-000010760000}"/>
    <cellStyle name="Normal 3 3 5 2 2 2" xfId="30250" xr:uid="{00000000-0005-0000-0000-000011760000}"/>
    <cellStyle name="Normal 3 3 5 2 2 2 2" xfId="30251" xr:uid="{00000000-0005-0000-0000-000012760000}"/>
    <cellStyle name="Normal 3 3 5 2 2 2 2 2" xfId="30252" xr:uid="{00000000-0005-0000-0000-000013760000}"/>
    <cellStyle name="Normal 3 3 5 2 2 2 2 2 2" xfId="30253" xr:uid="{00000000-0005-0000-0000-000014760000}"/>
    <cellStyle name="Normal 3 3 5 2 2 2 2 2 2 2" xfId="30254" xr:uid="{00000000-0005-0000-0000-000015760000}"/>
    <cellStyle name="Normal 3 3 5 2 2 2 2 2 3" xfId="30255" xr:uid="{00000000-0005-0000-0000-000016760000}"/>
    <cellStyle name="Normal 3 3 5 2 2 2 2 3" xfId="30256" xr:uid="{00000000-0005-0000-0000-000017760000}"/>
    <cellStyle name="Normal 3 3 5 2 2 2 2 3 2" xfId="30257" xr:uid="{00000000-0005-0000-0000-000018760000}"/>
    <cellStyle name="Normal 3 3 5 2 2 2 2 4" xfId="30258" xr:uid="{00000000-0005-0000-0000-000019760000}"/>
    <cellStyle name="Normal 3 3 5 2 2 2 3" xfId="30259" xr:uid="{00000000-0005-0000-0000-00001A760000}"/>
    <cellStyle name="Normal 3 3 5 2 2 2 3 2" xfId="30260" xr:uid="{00000000-0005-0000-0000-00001B760000}"/>
    <cellStyle name="Normal 3 3 5 2 2 2 3 2 2" xfId="30261" xr:uid="{00000000-0005-0000-0000-00001C760000}"/>
    <cellStyle name="Normal 3 3 5 2 2 2 3 3" xfId="30262" xr:uid="{00000000-0005-0000-0000-00001D760000}"/>
    <cellStyle name="Normal 3 3 5 2 2 2 4" xfId="30263" xr:uid="{00000000-0005-0000-0000-00001E760000}"/>
    <cellStyle name="Normal 3 3 5 2 2 2 4 2" xfId="30264" xr:uid="{00000000-0005-0000-0000-00001F760000}"/>
    <cellStyle name="Normal 3 3 5 2 2 2 5" xfId="30265" xr:uid="{00000000-0005-0000-0000-000020760000}"/>
    <cellStyle name="Normal 3 3 5 2 2 3" xfId="30266" xr:uid="{00000000-0005-0000-0000-000021760000}"/>
    <cellStyle name="Normal 3 3 5 2 2 3 2" xfId="30267" xr:uid="{00000000-0005-0000-0000-000022760000}"/>
    <cellStyle name="Normal 3 3 5 2 2 3 2 2" xfId="30268" xr:uid="{00000000-0005-0000-0000-000023760000}"/>
    <cellStyle name="Normal 3 3 5 2 2 3 2 2 2" xfId="30269" xr:uid="{00000000-0005-0000-0000-000024760000}"/>
    <cellStyle name="Normal 3 3 5 2 2 3 2 3" xfId="30270" xr:uid="{00000000-0005-0000-0000-000025760000}"/>
    <cellStyle name="Normal 3 3 5 2 2 3 3" xfId="30271" xr:uid="{00000000-0005-0000-0000-000026760000}"/>
    <cellStyle name="Normal 3 3 5 2 2 3 3 2" xfId="30272" xr:uid="{00000000-0005-0000-0000-000027760000}"/>
    <cellStyle name="Normal 3 3 5 2 2 3 4" xfId="30273" xr:uid="{00000000-0005-0000-0000-000028760000}"/>
    <cellStyle name="Normal 3 3 5 2 2 4" xfId="30274" xr:uid="{00000000-0005-0000-0000-000029760000}"/>
    <cellStyle name="Normal 3 3 5 2 2 4 2" xfId="30275" xr:uid="{00000000-0005-0000-0000-00002A760000}"/>
    <cellStyle name="Normal 3 3 5 2 2 4 2 2" xfId="30276" xr:uid="{00000000-0005-0000-0000-00002B760000}"/>
    <cellStyle name="Normal 3 3 5 2 2 4 2 2 2" xfId="30277" xr:uid="{00000000-0005-0000-0000-00002C760000}"/>
    <cellStyle name="Normal 3 3 5 2 2 4 2 3" xfId="30278" xr:uid="{00000000-0005-0000-0000-00002D760000}"/>
    <cellStyle name="Normal 3 3 5 2 2 4 3" xfId="30279" xr:uid="{00000000-0005-0000-0000-00002E760000}"/>
    <cellStyle name="Normal 3 3 5 2 2 4 3 2" xfId="30280" xr:uid="{00000000-0005-0000-0000-00002F760000}"/>
    <cellStyle name="Normal 3 3 5 2 2 4 4" xfId="30281" xr:uid="{00000000-0005-0000-0000-000030760000}"/>
    <cellStyle name="Normal 3 3 5 2 2 5" xfId="30282" xr:uid="{00000000-0005-0000-0000-000031760000}"/>
    <cellStyle name="Normal 3 3 5 2 2 5 2" xfId="30283" xr:uid="{00000000-0005-0000-0000-000032760000}"/>
    <cellStyle name="Normal 3 3 5 2 2 5 2 2" xfId="30284" xr:uid="{00000000-0005-0000-0000-000033760000}"/>
    <cellStyle name="Normal 3 3 5 2 2 5 3" xfId="30285" xr:uid="{00000000-0005-0000-0000-000034760000}"/>
    <cellStyle name="Normal 3 3 5 2 2 6" xfId="30286" xr:uid="{00000000-0005-0000-0000-000035760000}"/>
    <cellStyle name="Normal 3 3 5 2 2 6 2" xfId="30287" xr:uid="{00000000-0005-0000-0000-000036760000}"/>
    <cellStyle name="Normal 3 3 5 2 2 7" xfId="30288" xr:uid="{00000000-0005-0000-0000-000037760000}"/>
    <cellStyle name="Normal 3 3 5 2 2 7 2" xfId="30289" xr:uid="{00000000-0005-0000-0000-000038760000}"/>
    <cellStyle name="Normal 3 3 5 2 2 8" xfId="30290" xr:uid="{00000000-0005-0000-0000-000039760000}"/>
    <cellStyle name="Normal 3 3 5 2 3" xfId="30291" xr:uid="{00000000-0005-0000-0000-00003A760000}"/>
    <cellStyle name="Normal 3 3 5 2 3 2" xfId="30292" xr:uid="{00000000-0005-0000-0000-00003B760000}"/>
    <cellStyle name="Normal 3 3 5 2 3 2 2" xfId="30293" xr:uid="{00000000-0005-0000-0000-00003C760000}"/>
    <cellStyle name="Normal 3 3 5 2 3 2 2 2" xfId="30294" xr:uid="{00000000-0005-0000-0000-00003D760000}"/>
    <cellStyle name="Normal 3 3 5 2 3 2 2 2 2" xfId="30295" xr:uid="{00000000-0005-0000-0000-00003E760000}"/>
    <cellStyle name="Normal 3 3 5 2 3 2 2 3" xfId="30296" xr:uid="{00000000-0005-0000-0000-00003F760000}"/>
    <cellStyle name="Normal 3 3 5 2 3 2 3" xfId="30297" xr:uid="{00000000-0005-0000-0000-000040760000}"/>
    <cellStyle name="Normal 3 3 5 2 3 2 3 2" xfId="30298" xr:uid="{00000000-0005-0000-0000-000041760000}"/>
    <cellStyle name="Normal 3 3 5 2 3 2 4" xfId="30299" xr:uid="{00000000-0005-0000-0000-000042760000}"/>
    <cellStyle name="Normal 3 3 5 2 3 3" xfId="30300" xr:uid="{00000000-0005-0000-0000-000043760000}"/>
    <cellStyle name="Normal 3 3 5 2 3 3 2" xfId="30301" xr:uid="{00000000-0005-0000-0000-000044760000}"/>
    <cellStyle name="Normal 3 3 5 2 3 3 2 2" xfId="30302" xr:uid="{00000000-0005-0000-0000-000045760000}"/>
    <cellStyle name="Normal 3 3 5 2 3 3 3" xfId="30303" xr:uid="{00000000-0005-0000-0000-000046760000}"/>
    <cellStyle name="Normal 3 3 5 2 3 4" xfId="30304" xr:uid="{00000000-0005-0000-0000-000047760000}"/>
    <cellStyle name="Normal 3 3 5 2 3 4 2" xfId="30305" xr:uid="{00000000-0005-0000-0000-000048760000}"/>
    <cellStyle name="Normal 3 3 5 2 3 5" xfId="30306" xr:uid="{00000000-0005-0000-0000-000049760000}"/>
    <cellStyle name="Normal 3 3 5 2 4" xfId="30307" xr:uid="{00000000-0005-0000-0000-00004A760000}"/>
    <cellStyle name="Normal 3 3 5 2 4 2" xfId="30308" xr:uid="{00000000-0005-0000-0000-00004B760000}"/>
    <cellStyle name="Normal 3 3 5 2 4 2 2" xfId="30309" xr:uid="{00000000-0005-0000-0000-00004C760000}"/>
    <cellStyle name="Normal 3 3 5 2 4 2 2 2" xfId="30310" xr:uid="{00000000-0005-0000-0000-00004D760000}"/>
    <cellStyle name="Normal 3 3 5 2 4 2 3" xfId="30311" xr:uid="{00000000-0005-0000-0000-00004E760000}"/>
    <cellStyle name="Normal 3 3 5 2 4 3" xfId="30312" xr:uid="{00000000-0005-0000-0000-00004F760000}"/>
    <cellStyle name="Normal 3 3 5 2 4 3 2" xfId="30313" xr:uid="{00000000-0005-0000-0000-000050760000}"/>
    <cellStyle name="Normal 3 3 5 2 4 4" xfId="30314" xr:uid="{00000000-0005-0000-0000-000051760000}"/>
    <cellStyle name="Normal 3 3 5 2 5" xfId="30315" xr:uid="{00000000-0005-0000-0000-000052760000}"/>
    <cellStyle name="Normal 3 3 5 2 5 2" xfId="30316" xr:uid="{00000000-0005-0000-0000-000053760000}"/>
    <cellStyle name="Normal 3 3 5 2 5 2 2" xfId="30317" xr:uid="{00000000-0005-0000-0000-000054760000}"/>
    <cellStyle name="Normal 3 3 5 2 5 2 2 2" xfId="30318" xr:uid="{00000000-0005-0000-0000-000055760000}"/>
    <cellStyle name="Normal 3 3 5 2 5 2 3" xfId="30319" xr:uid="{00000000-0005-0000-0000-000056760000}"/>
    <cellStyle name="Normal 3 3 5 2 5 3" xfId="30320" xr:uid="{00000000-0005-0000-0000-000057760000}"/>
    <cellStyle name="Normal 3 3 5 2 5 3 2" xfId="30321" xr:uid="{00000000-0005-0000-0000-000058760000}"/>
    <cellStyle name="Normal 3 3 5 2 5 4" xfId="30322" xr:uid="{00000000-0005-0000-0000-000059760000}"/>
    <cellStyle name="Normal 3 3 5 2 6" xfId="30323" xr:uid="{00000000-0005-0000-0000-00005A760000}"/>
    <cellStyle name="Normal 3 3 5 2 6 2" xfId="30324" xr:uid="{00000000-0005-0000-0000-00005B760000}"/>
    <cellStyle name="Normal 3 3 5 2 6 2 2" xfId="30325" xr:uid="{00000000-0005-0000-0000-00005C760000}"/>
    <cellStyle name="Normal 3 3 5 2 6 3" xfId="30326" xr:uid="{00000000-0005-0000-0000-00005D760000}"/>
    <cellStyle name="Normal 3 3 5 2 7" xfId="30327" xr:uid="{00000000-0005-0000-0000-00005E760000}"/>
    <cellStyle name="Normal 3 3 5 2 7 2" xfId="30328" xr:uid="{00000000-0005-0000-0000-00005F760000}"/>
    <cellStyle name="Normal 3 3 5 2 8" xfId="30329" xr:uid="{00000000-0005-0000-0000-000060760000}"/>
    <cellStyle name="Normal 3 3 5 2 8 2" xfId="30330" xr:uid="{00000000-0005-0000-0000-000061760000}"/>
    <cellStyle name="Normal 3 3 5 2 9" xfId="30331" xr:uid="{00000000-0005-0000-0000-000062760000}"/>
    <cellStyle name="Normal 3 3 5 3" xfId="30332" xr:uid="{00000000-0005-0000-0000-000063760000}"/>
    <cellStyle name="Normal 3 3 5 3 2" xfId="30333" xr:uid="{00000000-0005-0000-0000-000064760000}"/>
    <cellStyle name="Normal 3 3 5 3 2 2" xfId="30334" xr:uid="{00000000-0005-0000-0000-000065760000}"/>
    <cellStyle name="Normal 3 3 5 3 2 2 2" xfId="30335" xr:uid="{00000000-0005-0000-0000-000066760000}"/>
    <cellStyle name="Normal 3 3 5 3 2 2 2 2" xfId="30336" xr:uid="{00000000-0005-0000-0000-000067760000}"/>
    <cellStyle name="Normal 3 3 5 3 2 2 2 2 2" xfId="30337" xr:uid="{00000000-0005-0000-0000-000068760000}"/>
    <cellStyle name="Normal 3 3 5 3 2 2 2 3" xfId="30338" xr:uid="{00000000-0005-0000-0000-000069760000}"/>
    <cellStyle name="Normal 3 3 5 3 2 2 3" xfId="30339" xr:uid="{00000000-0005-0000-0000-00006A760000}"/>
    <cellStyle name="Normal 3 3 5 3 2 2 3 2" xfId="30340" xr:uid="{00000000-0005-0000-0000-00006B760000}"/>
    <cellStyle name="Normal 3 3 5 3 2 2 4" xfId="30341" xr:uid="{00000000-0005-0000-0000-00006C760000}"/>
    <cellStyle name="Normal 3 3 5 3 2 3" xfId="30342" xr:uid="{00000000-0005-0000-0000-00006D760000}"/>
    <cellStyle name="Normal 3 3 5 3 2 3 2" xfId="30343" xr:uid="{00000000-0005-0000-0000-00006E760000}"/>
    <cellStyle name="Normal 3 3 5 3 2 3 2 2" xfId="30344" xr:uid="{00000000-0005-0000-0000-00006F760000}"/>
    <cellStyle name="Normal 3 3 5 3 2 3 3" xfId="30345" xr:uid="{00000000-0005-0000-0000-000070760000}"/>
    <cellStyle name="Normal 3 3 5 3 2 4" xfId="30346" xr:uid="{00000000-0005-0000-0000-000071760000}"/>
    <cellStyle name="Normal 3 3 5 3 2 4 2" xfId="30347" xr:uid="{00000000-0005-0000-0000-000072760000}"/>
    <cellStyle name="Normal 3 3 5 3 2 5" xfId="30348" xr:uid="{00000000-0005-0000-0000-000073760000}"/>
    <cellStyle name="Normal 3 3 5 3 3" xfId="30349" xr:uid="{00000000-0005-0000-0000-000074760000}"/>
    <cellStyle name="Normal 3 3 5 3 3 2" xfId="30350" xr:uid="{00000000-0005-0000-0000-000075760000}"/>
    <cellStyle name="Normal 3 3 5 3 3 2 2" xfId="30351" xr:uid="{00000000-0005-0000-0000-000076760000}"/>
    <cellStyle name="Normal 3 3 5 3 3 2 2 2" xfId="30352" xr:uid="{00000000-0005-0000-0000-000077760000}"/>
    <cellStyle name="Normal 3 3 5 3 3 2 3" xfId="30353" xr:uid="{00000000-0005-0000-0000-000078760000}"/>
    <cellStyle name="Normal 3 3 5 3 3 3" xfId="30354" xr:uid="{00000000-0005-0000-0000-000079760000}"/>
    <cellStyle name="Normal 3 3 5 3 3 3 2" xfId="30355" xr:uid="{00000000-0005-0000-0000-00007A760000}"/>
    <cellStyle name="Normal 3 3 5 3 3 4" xfId="30356" xr:uid="{00000000-0005-0000-0000-00007B760000}"/>
    <cellStyle name="Normal 3 3 5 3 4" xfId="30357" xr:uid="{00000000-0005-0000-0000-00007C760000}"/>
    <cellStyle name="Normal 3 3 5 3 4 2" xfId="30358" xr:uid="{00000000-0005-0000-0000-00007D760000}"/>
    <cellStyle name="Normal 3 3 5 3 4 2 2" xfId="30359" xr:uid="{00000000-0005-0000-0000-00007E760000}"/>
    <cellStyle name="Normal 3 3 5 3 4 2 2 2" xfId="30360" xr:uid="{00000000-0005-0000-0000-00007F760000}"/>
    <cellStyle name="Normal 3 3 5 3 4 2 3" xfId="30361" xr:uid="{00000000-0005-0000-0000-000080760000}"/>
    <cellStyle name="Normal 3 3 5 3 4 3" xfId="30362" xr:uid="{00000000-0005-0000-0000-000081760000}"/>
    <cellStyle name="Normal 3 3 5 3 4 3 2" xfId="30363" xr:uid="{00000000-0005-0000-0000-000082760000}"/>
    <cellStyle name="Normal 3 3 5 3 4 4" xfId="30364" xr:uid="{00000000-0005-0000-0000-000083760000}"/>
    <cellStyle name="Normal 3 3 5 3 5" xfId="30365" xr:uid="{00000000-0005-0000-0000-000084760000}"/>
    <cellStyle name="Normal 3 3 5 3 5 2" xfId="30366" xr:uid="{00000000-0005-0000-0000-000085760000}"/>
    <cellStyle name="Normal 3 3 5 3 5 2 2" xfId="30367" xr:uid="{00000000-0005-0000-0000-000086760000}"/>
    <cellStyle name="Normal 3 3 5 3 5 3" xfId="30368" xr:uid="{00000000-0005-0000-0000-000087760000}"/>
    <cellStyle name="Normal 3 3 5 3 6" xfId="30369" xr:uid="{00000000-0005-0000-0000-000088760000}"/>
    <cellStyle name="Normal 3 3 5 3 6 2" xfId="30370" xr:uid="{00000000-0005-0000-0000-000089760000}"/>
    <cellStyle name="Normal 3 3 5 3 7" xfId="30371" xr:uid="{00000000-0005-0000-0000-00008A760000}"/>
    <cellStyle name="Normal 3 3 5 3 7 2" xfId="30372" xr:uid="{00000000-0005-0000-0000-00008B760000}"/>
    <cellStyle name="Normal 3 3 5 3 8" xfId="30373" xr:uid="{00000000-0005-0000-0000-00008C760000}"/>
    <cellStyle name="Normal 3 3 5 4" xfId="30374" xr:uid="{00000000-0005-0000-0000-00008D760000}"/>
    <cellStyle name="Normal 3 3 5 4 2" xfId="30375" xr:uid="{00000000-0005-0000-0000-00008E760000}"/>
    <cellStyle name="Normal 3 3 5 4 2 2" xfId="30376" xr:uid="{00000000-0005-0000-0000-00008F760000}"/>
    <cellStyle name="Normal 3 3 5 4 2 2 2" xfId="30377" xr:uid="{00000000-0005-0000-0000-000090760000}"/>
    <cellStyle name="Normal 3 3 5 4 2 2 2 2" xfId="30378" xr:uid="{00000000-0005-0000-0000-000091760000}"/>
    <cellStyle name="Normal 3 3 5 4 2 2 3" xfId="30379" xr:uid="{00000000-0005-0000-0000-000092760000}"/>
    <cellStyle name="Normal 3 3 5 4 2 3" xfId="30380" xr:uid="{00000000-0005-0000-0000-000093760000}"/>
    <cellStyle name="Normal 3 3 5 4 2 3 2" xfId="30381" xr:uid="{00000000-0005-0000-0000-000094760000}"/>
    <cellStyle name="Normal 3 3 5 4 2 4" xfId="30382" xr:uid="{00000000-0005-0000-0000-000095760000}"/>
    <cellStyle name="Normal 3 3 5 4 3" xfId="30383" xr:uid="{00000000-0005-0000-0000-000096760000}"/>
    <cellStyle name="Normal 3 3 5 4 3 2" xfId="30384" xr:uid="{00000000-0005-0000-0000-000097760000}"/>
    <cellStyle name="Normal 3 3 5 4 3 2 2" xfId="30385" xr:uid="{00000000-0005-0000-0000-000098760000}"/>
    <cellStyle name="Normal 3 3 5 4 3 3" xfId="30386" xr:uid="{00000000-0005-0000-0000-000099760000}"/>
    <cellStyle name="Normal 3 3 5 4 4" xfId="30387" xr:uid="{00000000-0005-0000-0000-00009A760000}"/>
    <cellStyle name="Normal 3 3 5 4 4 2" xfId="30388" xr:uid="{00000000-0005-0000-0000-00009B760000}"/>
    <cellStyle name="Normal 3 3 5 4 5" xfId="30389" xr:uid="{00000000-0005-0000-0000-00009C760000}"/>
    <cellStyle name="Normal 3 3 5 5" xfId="30390" xr:uid="{00000000-0005-0000-0000-00009D760000}"/>
    <cellStyle name="Normal 3 3 5 5 2" xfId="30391" xr:uid="{00000000-0005-0000-0000-00009E760000}"/>
    <cellStyle name="Normal 3 3 5 5 2 2" xfId="30392" xr:uid="{00000000-0005-0000-0000-00009F760000}"/>
    <cellStyle name="Normal 3 3 5 5 2 2 2" xfId="30393" xr:uid="{00000000-0005-0000-0000-0000A0760000}"/>
    <cellStyle name="Normal 3 3 5 5 2 3" xfId="30394" xr:uid="{00000000-0005-0000-0000-0000A1760000}"/>
    <cellStyle name="Normal 3 3 5 5 3" xfId="30395" xr:uid="{00000000-0005-0000-0000-0000A2760000}"/>
    <cellStyle name="Normal 3 3 5 5 3 2" xfId="30396" xr:uid="{00000000-0005-0000-0000-0000A3760000}"/>
    <cellStyle name="Normal 3 3 5 5 4" xfId="30397" xr:uid="{00000000-0005-0000-0000-0000A4760000}"/>
    <cellStyle name="Normal 3 3 5 6" xfId="30398" xr:uid="{00000000-0005-0000-0000-0000A5760000}"/>
    <cellStyle name="Normal 3 3 5 6 2" xfId="30399" xr:uid="{00000000-0005-0000-0000-0000A6760000}"/>
    <cellStyle name="Normal 3 3 5 6 2 2" xfId="30400" xr:uid="{00000000-0005-0000-0000-0000A7760000}"/>
    <cellStyle name="Normal 3 3 5 6 2 2 2" xfId="30401" xr:uid="{00000000-0005-0000-0000-0000A8760000}"/>
    <cellStyle name="Normal 3 3 5 6 2 3" xfId="30402" xr:uid="{00000000-0005-0000-0000-0000A9760000}"/>
    <cellStyle name="Normal 3 3 5 6 3" xfId="30403" xr:uid="{00000000-0005-0000-0000-0000AA760000}"/>
    <cellStyle name="Normal 3 3 5 6 3 2" xfId="30404" xr:uid="{00000000-0005-0000-0000-0000AB760000}"/>
    <cellStyle name="Normal 3 3 5 6 4" xfId="30405" xr:uid="{00000000-0005-0000-0000-0000AC760000}"/>
    <cellStyle name="Normal 3 3 5 7" xfId="30406" xr:uid="{00000000-0005-0000-0000-0000AD760000}"/>
    <cellStyle name="Normal 3 3 5 7 2" xfId="30407" xr:uid="{00000000-0005-0000-0000-0000AE760000}"/>
    <cellStyle name="Normal 3 3 5 7 2 2" xfId="30408" xr:uid="{00000000-0005-0000-0000-0000AF760000}"/>
    <cellStyle name="Normal 3 3 5 7 3" xfId="30409" xr:uid="{00000000-0005-0000-0000-0000B0760000}"/>
    <cellStyle name="Normal 3 3 5 8" xfId="30410" xr:uid="{00000000-0005-0000-0000-0000B1760000}"/>
    <cellStyle name="Normal 3 3 5 8 2" xfId="30411" xr:uid="{00000000-0005-0000-0000-0000B2760000}"/>
    <cellStyle name="Normal 3 3 5 9" xfId="30412" xr:uid="{00000000-0005-0000-0000-0000B3760000}"/>
    <cellStyle name="Normal 3 3 5 9 2" xfId="30413" xr:uid="{00000000-0005-0000-0000-0000B4760000}"/>
    <cellStyle name="Normal 3 3 6" xfId="30414" xr:uid="{00000000-0005-0000-0000-0000B5760000}"/>
    <cellStyle name="Normal 3 3 6 10" xfId="30415" xr:uid="{00000000-0005-0000-0000-0000B6760000}"/>
    <cellStyle name="Normal 3 3 6 11" xfId="30416" xr:uid="{00000000-0005-0000-0000-0000B7760000}"/>
    <cellStyle name="Normal 3 3 6 2" xfId="30417" xr:uid="{00000000-0005-0000-0000-0000B8760000}"/>
    <cellStyle name="Normal 3 3 6 2 10" xfId="30418" xr:uid="{00000000-0005-0000-0000-0000B9760000}"/>
    <cellStyle name="Normal 3 3 6 2 2" xfId="30419" xr:uid="{00000000-0005-0000-0000-0000BA760000}"/>
    <cellStyle name="Normal 3 3 6 2 2 2" xfId="30420" xr:uid="{00000000-0005-0000-0000-0000BB760000}"/>
    <cellStyle name="Normal 3 3 6 2 2 2 2" xfId="30421" xr:uid="{00000000-0005-0000-0000-0000BC760000}"/>
    <cellStyle name="Normal 3 3 6 2 2 2 2 2" xfId="30422" xr:uid="{00000000-0005-0000-0000-0000BD760000}"/>
    <cellStyle name="Normal 3 3 6 2 2 2 2 2 2" xfId="30423" xr:uid="{00000000-0005-0000-0000-0000BE760000}"/>
    <cellStyle name="Normal 3 3 6 2 2 2 2 2 2 2" xfId="30424" xr:uid="{00000000-0005-0000-0000-0000BF760000}"/>
    <cellStyle name="Normal 3 3 6 2 2 2 2 2 3" xfId="30425" xr:uid="{00000000-0005-0000-0000-0000C0760000}"/>
    <cellStyle name="Normal 3 3 6 2 2 2 2 3" xfId="30426" xr:uid="{00000000-0005-0000-0000-0000C1760000}"/>
    <cellStyle name="Normal 3 3 6 2 2 2 2 3 2" xfId="30427" xr:uid="{00000000-0005-0000-0000-0000C2760000}"/>
    <cellStyle name="Normal 3 3 6 2 2 2 2 4" xfId="30428" xr:uid="{00000000-0005-0000-0000-0000C3760000}"/>
    <cellStyle name="Normal 3 3 6 2 2 2 3" xfId="30429" xr:uid="{00000000-0005-0000-0000-0000C4760000}"/>
    <cellStyle name="Normal 3 3 6 2 2 2 3 2" xfId="30430" xr:uid="{00000000-0005-0000-0000-0000C5760000}"/>
    <cellStyle name="Normal 3 3 6 2 2 2 3 2 2" xfId="30431" xr:uid="{00000000-0005-0000-0000-0000C6760000}"/>
    <cellStyle name="Normal 3 3 6 2 2 2 3 3" xfId="30432" xr:uid="{00000000-0005-0000-0000-0000C7760000}"/>
    <cellStyle name="Normal 3 3 6 2 2 2 4" xfId="30433" xr:uid="{00000000-0005-0000-0000-0000C8760000}"/>
    <cellStyle name="Normal 3 3 6 2 2 2 4 2" xfId="30434" xr:uid="{00000000-0005-0000-0000-0000C9760000}"/>
    <cellStyle name="Normal 3 3 6 2 2 2 5" xfId="30435" xr:uid="{00000000-0005-0000-0000-0000CA760000}"/>
    <cellStyle name="Normal 3 3 6 2 2 3" xfId="30436" xr:uid="{00000000-0005-0000-0000-0000CB760000}"/>
    <cellStyle name="Normal 3 3 6 2 2 3 2" xfId="30437" xr:uid="{00000000-0005-0000-0000-0000CC760000}"/>
    <cellStyle name="Normal 3 3 6 2 2 3 2 2" xfId="30438" xr:uid="{00000000-0005-0000-0000-0000CD760000}"/>
    <cellStyle name="Normal 3 3 6 2 2 3 2 2 2" xfId="30439" xr:uid="{00000000-0005-0000-0000-0000CE760000}"/>
    <cellStyle name="Normal 3 3 6 2 2 3 2 3" xfId="30440" xr:uid="{00000000-0005-0000-0000-0000CF760000}"/>
    <cellStyle name="Normal 3 3 6 2 2 3 3" xfId="30441" xr:uid="{00000000-0005-0000-0000-0000D0760000}"/>
    <cellStyle name="Normal 3 3 6 2 2 3 3 2" xfId="30442" xr:uid="{00000000-0005-0000-0000-0000D1760000}"/>
    <cellStyle name="Normal 3 3 6 2 2 3 4" xfId="30443" xr:uid="{00000000-0005-0000-0000-0000D2760000}"/>
    <cellStyle name="Normal 3 3 6 2 2 4" xfId="30444" xr:uid="{00000000-0005-0000-0000-0000D3760000}"/>
    <cellStyle name="Normal 3 3 6 2 2 4 2" xfId="30445" xr:uid="{00000000-0005-0000-0000-0000D4760000}"/>
    <cellStyle name="Normal 3 3 6 2 2 4 2 2" xfId="30446" xr:uid="{00000000-0005-0000-0000-0000D5760000}"/>
    <cellStyle name="Normal 3 3 6 2 2 4 2 2 2" xfId="30447" xr:uid="{00000000-0005-0000-0000-0000D6760000}"/>
    <cellStyle name="Normal 3 3 6 2 2 4 2 3" xfId="30448" xr:uid="{00000000-0005-0000-0000-0000D7760000}"/>
    <cellStyle name="Normal 3 3 6 2 2 4 3" xfId="30449" xr:uid="{00000000-0005-0000-0000-0000D8760000}"/>
    <cellStyle name="Normal 3 3 6 2 2 4 3 2" xfId="30450" xr:uid="{00000000-0005-0000-0000-0000D9760000}"/>
    <cellStyle name="Normal 3 3 6 2 2 4 4" xfId="30451" xr:uid="{00000000-0005-0000-0000-0000DA760000}"/>
    <cellStyle name="Normal 3 3 6 2 2 5" xfId="30452" xr:uid="{00000000-0005-0000-0000-0000DB760000}"/>
    <cellStyle name="Normal 3 3 6 2 2 5 2" xfId="30453" xr:uid="{00000000-0005-0000-0000-0000DC760000}"/>
    <cellStyle name="Normal 3 3 6 2 2 5 2 2" xfId="30454" xr:uid="{00000000-0005-0000-0000-0000DD760000}"/>
    <cellStyle name="Normal 3 3 6 2 2 5 3" xfId="30455" xr:uid="{00000000-0005-0000-0000-0000DE760000}"/>
    <cellStyle name="Normal 3 3 6 2 2 6" xfId="30456" xr:uid="{00000000-0005-0000-0000-0000DF760000}"/>
    <cellStyle name="Normal 3 3 6 2 2 6 2" xfId="30457" xr:uid="{00000000-0005-0000-0000-0000E0760000}"/>
    <cellStyle name="Normal 3 3 6 2 2 7" xfId="30458" xr:uid="{00000000-0005-0000-0000-0000E1760000}"/>
    <cellStyle name="Normal 3 3 6 2 2 7 2" xfId="30459" xr:uid="{00000000-0005-0000-0000-0000E2760000}"/>
    <cellStyle name="Normal 3 3 6 2 2 8" xfId="30460" xr:uid="{00000000-0005-0000-0000-0000E3760000}"/>
    <cellStyle name="Normal 3 3 6 2 3" xfId="30461" xr:uid="{00000000-0005-0000-0000-0000E4760000}"/>
    <cellStyle name="Normal 3 3 6 2 3 2" xfId="30462" xr:uid="{00000000-0005-0000-0000-0000E5760000}"/>
    <cellStyle name="Normal 3 3 6 2 3 2 2" xfId="30463" xr:uid="{00000000-0005-0000-0000-0000E6760000}"/>
    <cellStyle name="Normal 3 3 6 2 3 2 2 2" xfId="30464" xr:uid="{00000000-0005-0000-0000-0000E7760000}"/>
    <cellStyle name="Normal 3 3 6 2 3 2 2 2 2" xfId="30465" xr:uid="{00000000-0005-0000-0000-0000E8760000}"/>
    <cellStyle name="Normal 3 3 6 2 3 2 2 3" xfId="30466" xr:uid="{00000000-0005-0000-0000-0000E9760000}"/>
    <cellStyle name="Normal 3 3 6 2 3 2 3" xfId="30467" xr:uid="{00000000-0005-0000-0000-0000EA760000}"/>
    <cellStyle name="Normal 3 3 6 2 3 2 3 2" xfId="30468" xr:uid="{00000000-0005-0000-0000-0000EB760000}"/>
    <cellStyle name="Normal 3 3 6 2 3 2 4" xfId="30469" xr:uid="{00000000-0005-0000-0000-0000EC760000}"/>
    <cellStyle name="Normal 3 3 6 2 3 3" xfId="30470" xr:uid="{00000000-0005-0000-0000-0000ED760000}"/>
    <cellStyle name="Normal 3 3 6 2 3 3 2" xfId="30471" xr:uid="{00000000-0005-0000-0000-0000EE760000}"/>
    <cellStyle name="Normal 3 3 6 2 3 3 2 2" xfId="30472" xr:uid="{00000000-0005-0000-0000-0000EF760000}"/>
    <cellStyle name="Normal 3 3 6 2 3 3 3" xfId="30473" xr:uid="{00000000-0005-0000-0000-0000F0760000}"/>
    <cellStyle name="Normal 3 3 6 2 3 4" xfId="30474" xr:uid="{00000000-0005-0000-0000-0000F1760000}"/>
    <cellStyle name="Normal 3 3 6 2 3 4 2" xfId="30475" xr:uid="{00000000-0005-0000-0000-0000F2760000}"/>
    <cellStyle name="Normal 3 3 6 2 3 5" xfId="30476" xr:uid="{00000000-0005-0000-0000-0000F3760000}"/>
    <cellStyle name="Normal 3 3 6 2 4" xfId="30477" xr:uid="{00000000-0005-0000-0000-0000F4760000}"/>
    <cellStyle name="Normal 3 3 6 2 4 2" xfId="30478" xr:uid="{00000000-0005-0000-0000-0000F5760000}"/>
    <cellStyle name="Normal 3 3 6 2 4 2 2" xfId="30479" xr:uid="{00000000-0005-0000-0000-0000F6760000}"/>
    <cellStyle name="Normal 3 3 6 2 4 2 2 2" xfId="30480" xr:uid="{00000000-0005-0000-0000-0000F7760000}"/>
    <cellStyle name="Normal 3 3 6 2 4 2 3" xfId="30481" xr:uid="{00000000-0005-0000-0000-0000F8760000}"/>
    <cellStyle name="Normal 3 3 6 2 4 3" xfId="30482" xr:uid="{00000000-0005-0000-0000-0000F9760000}"/>
    <cellStyle name="Normal 3 3 6 2 4 3 2" xfId="30483" xr:uid="{00000000-0005-0000-0000-0000FA760000}"/>
    <cellStyle name="Normal 3 3 6 2 4 4" xfId="30484" xr:uid="{00000000-0005-0000-0000-0000FB760000}"/>
    <cellStyle name="Normal 3 3 6 2 5" xfId="30485" xr:uid="{00000000-0005-0000-0000-0000FC760000}"/>
    <cellStyle name="Normal 3 3 6 2 5 2" xfId="30486" xr:uid="{00000000-0005-0000-0000-0000FD760000}"/>
    <cellStyle name="Normal 3 3 6 2 5 2 2" xfId="30487" xr:uid="{00000000-0005-0000-0000-0000FE760000}"/>
    <cellStyle name="Normal 3 3 6 2 5 2 2 2" xfId="30488" xr:uid="{00000000-0005-0000-0000-0000FF760000}"/>
    <cellStyle name="Normal 3 3 6 2 5 2 3" xfId="30489" xr:uid="{00000000-0005-0000-0000-000000770000}"/>
    <cellStyle name="Normal 3 3 6 2 5 3" xfId="30490" xr:uid="{00000000-0005-0000-0000-000001770000}"/>
    <cellStyle name="Normal 3 3 6 2 5 3 2" xfId="30491" xr:uid="{00000000-0005-0000-0000-000002770000}"/>
    <cellStyle name="Normal 3 3 6 2 5 4" xfId="30492" xr:uid="{00000000-0005-0000-0000-000003770000}"/>
    <cellStyle name="Normal 3 3 6 2 6" xfId="30493" xr:uid="{00000000-0005-0000-0000-000004770000}"/>
    <cellStyle name="Normal 3 3 6 2 6 2" xfId="30494" xr:uid="{00000000-0005-0000-0000-000005770000}"/>
    <cellStyle name="Normal 3 3 6 2 6 2 2" xfId="30495" xr:uid="{00000000-0005-0000-0000-000006770000}"/>
    <cellStyle name="Normal 3 3 6 2 6 3" xfId="30496" xr:uid="{00000000-0005-0000-0000-000007770000}"/>
    <cellStyle name="Normal 3 3 6 2 7" xfId="30497" xr:uid="{00000000-0005-0000-0000-000008770000}"/>
    <cellStyle name="Normal 3 3 6 2 7 2" xfId="30498" xr:uid="{00000000-0005-0000-0000-000009770000}"/>
    <cellStyle name="Normal 3 3 6 2 8" xfId="30499" xr:uid="{00000000-0005-0000-0000-00000A770000}"/>
    <cellStyle name="Normal 3 3 6 2 8 2" xfId="30500" xr:uid="{00000000-0005-0000-0000-00000B770000}"/>
    <cellStyle name="Normal 3 3 6 2 9" xfId="30501" xr:uid="{00000000-0005-0000-0000-00000C770000}"/>
    <cellStyle name="Normal 3 3 6 3" xfId="30502" xr:uid="{00000000-0005-0000-0000-00000D770000}"/>
    <cellStyle name="Normal 3 3 6 3 2" xfId="30503" xr:uid="{00000000-0005-0000-0000-00000E770000}"/>
    <cellStyle name="Normal 3 3 6 3 2 2" xfId="30504" xr:uid="{00000000-0005-0000-0000-00000F770000}"/>
    <cellStyle name="Normal 3 3 6 3 2 2 2" xfId="30505" xr:uid="{00000000-0005-0000-0000-000010770000}"/>
    <cellStyle name="Normal 3 3 6 3 2 2 2 2" xfId="30506" xr:uid="{00000000-0005-0000-0000-000011770000}"/>
    <cellStyle name="Normal 3 3 6 3 2 2 2 2 2" xfId="30507" xr:uid="{00000000-0005-0000-0000-000012770000}"/>
    <cellStyle name="Normal 3 3 6 3 2 2 2 3" xfId="30508" xr:uid="{00000000-0005-0000-0000-000013770000}"/>
    <cellStyle name="Normal 3 3 6 3 2 2 3" xfId="30509" xr:uid="{00000000-0005-0000-0000-000014770000}"/>
    <cellStyle name="Normal 3 3 6 3 2 2 3 2" xfId="30510" xr:uid="{00000000-0005-0000-0000-000015770000}"/>
    <cellStyle name="Normal 3 3 6 3 2 2 4" xfId="30511" xr:uid="{00000000-0005-0000-0000-000016770000}"/>
    <cellStyle name="Normal 3 3 6 3 2 3" xfId="30512" xr:uid="{00000000-0005-0000-0000-000017770000}"/>
    <cellStyle name="Normal 3 3 6 3 2 3 2" xfId="30513" xr:uid="{00000000-0005-0000-0000-000018770000}"/>
    <cellStyle name="Normal 3 3 6 3 2 3 2 2" xfId="30514" xr:uid="{00000000-0005-0000-0000-000019770000}"/>
    <cellStyle name="Normal 3 3 6 3 2 3 3" xfId="30515" xr:uid="{00000000-0005-0000-0000-00001A770000}"/>
    <cellStyle name="Normal 3 3 6 3 2 4" xfId="30516" xr:uid="{00000000-0005-0000-0000-00001B770000}"/>
    <cellStyle name="Normal 3 3 6 3 2 4 2" xfId="30517" xr:uid="{00000000-0005-0000-0000-00001C770000}"/>
    <cellStyle name="Normal 3 3 6 3 2 5" xfId="30518" xr:uid="{00000000-0005-0000-0000-00001D770000}"/>
    <cellStyle name="Normal 3 3 6 3 3" xfId="30519" xr:uid="{00000000-0005-0000-0000-00001E770000}"/>
    <cellStyle name="Normal 3 3 6 3 3 2" xfId="30520" xr:uid="{00000000-0005-0000-0000-00001F770000}"/>
    <cellStyle name="Normal 3 3 6 3 3 2 2" xfId="30521" xr:uid="{00000000-0005-0000-0000-000020770000}"/>
    <cellStyle name="Normal 3 3 6 3 3 2 2 2" xfId="30522" xr:uid="{00000000-0005-0000-0000-000021770000}"/>
    <cellStyle name="Normal 3 3 6 3 3 2 3" xfId="30523" xr:uid="{00000000-0005-0000-0000-000022770000}"/>
    <cellStyle name="Normal 3 3 6 3 3 3" xfId="30524" xr:uid="{00000000-0005-0000-0000-000023770000}"/>
    <cellStyle name="Normal 3 3 6 3 3 3 2" xfId="30525" xr:uid="{00000000-0005-0000-0000-000024770000}"/>
    <cellStyle name="Normal 3 3 6 3 3 4" xfId="30526" xr:uid="{00000000-0005-0000-0000-000025770000}"/>
    <cellStyle name="Normal 3 3 6 3 4" xfId="30527" xr:uid="{00000000-0005-0000-0000-000026770000}"/>
    <cellStyle name="Normal 3 3 6 3 4 2" xfId="30528" xr:uid="{00000000-0005-0000-0000-000027770000}"/>
    <cellStyle name="Normal 3 3 6 3 4 2 2" xfId="30529" xr:uid="{00000000-0005-0000-0000-000028770000}"/>
    <cellStyle name="Normal 3 3 6 3 4 2 2 2" xfId="30530" xr:uid="{00000000-0005-0000-0000-000029770000}"/>
    <cellStyle name="Normal 3 3 6 3 4 2 3" xfId="30531" xr:uid="{00000000-0005-0000-0000-00002A770000}"/>
    <cellStyle name="Normal 3 3 6 3 4 3" xfId="30532" xr:uid="{00000000-0005-0000-0000-00002B770000}"/>
    <cellStyle name="Normal 3 3 6 3 4 3 2" xfId="30533" xr:uid="{00000000-0005-0000-0000-00002C770000}"/>
    <cellStyle name="Normal 3 3 6 3 4 4" xfId="30534" xr:uid="{00000000-0005-0000-0000-00002D770000}"/>
    <cellStyle name="Normal 3 3 6 3 5" xfId="30535" xr:uid="{00000000-0005-0000-0000-00002E770000}"/>
    <cellStyle name="Normal 3 3 6 3 5 2" xfId="30536" xr:uid="{00000000-0005-0000-0000-00002F770000}"/>
    <cellStyle name="Normal 3 3 6 3 5 2 2" xfId="30537" xr:uid="{00000000-0005-0000-0000-000030770000}"/>
    <cellStyle name="Normal 3 3 6 3 5 3" xfId="30538" xr:uid="{00000000-0005-0000-0000-000031770000}"/>
    <cellStyle name="Normal 3 3 6 3 6" xfId="30539" xr:uid="{00000000-0005-0000-0000-000032770000}"/>
    <cellStyle name="Normal 3 3 6 3 6 2" xfId="30540" xr:uid="{00000000-0005-0000-0000-000033770000}"/>
    <cellStyle name="Normal 3 3 6 3 7" xfId="30541" xr:uid="{00000000-0005-0000-0000-000034770000}"/>
    <cellStyle name="Normal 3 3 6 3 7 2" xfId="30542" xr:uid="{00000000-0005-0000-0000-000035770000}"/>
    <cellStyle name="Normal 3 3 6 3 8" xfId="30543" xr:uid="{00000000-0005-0000-0000-000036770000}"/>
    <cellStyle name="Normal 3 3 6 4" xfId="30544" xr:uid="{00000000-0005-0000-0000-000037770000}"/>
    <cellStyle name="Normal 3 3 6 4 2" xfId="30545" xr:uid="{00000000-0005-0000-0000-000038770000}"/>
    <cellStyle name="Normal 3 3 6 4 2 2" xfId="30546" xr:uid="{00000000-0005-0000-0000-000039770000}"/>
    <cellStyle name="Normal 3 3 6 4 2 2 2" xfId="30547" xr:uid="{00000000-0005-0000-0000-00003A770000}"/>
    <cellStyle name="Normal 3 3 6 4 2 2 2 2" xfId="30548" xr:uid="{00000000-0005-0000-0000-00003B770000}"/>
    <cellStyle name="Normal 3 3 6 4 2 2 3" xfId="30549" xr:uid="{00000000-0005-0000-0000-00003C770000}"/>
    <cellStyle name="Normal 3 3 6 4 2 3" xfId="30550" xr:uid="{00000000-0005-0000-0000-00003D770000}"/>
    <cellStyle name="Normal 3 3 6 4 2 3 2" xfId="30551" xr:uid="{00000000-0005-0000-0000-00003E770000}"/>
    <cellStyle name="Normal 3 3 6 4 2 4" xfId="30552" xr:uid="{00000000-0005-0000-0000-00003F770000}"/>
    <cellStyle name="Normal 3 3 6 4 3" xfId="30553" xr:uid="{00000000-0005-0000-0000-000040770000}"/>
    <cellStyle name="Normal 3 3 6 4 3 2" xfId="30554" xr:uid="{00000000-0005-0000-0000-000041770000}"/>
    <cellStyle name="Normal 3 3 6 4 3 2 2" xfId="30555" xr:uid="{00000000-0005-0000-0000-000042770000}"/>
    <cellStyle name="Normal 3 3 6 4 3 3" xfId="30556" xr:uid="{00000000-0005-0000-0000-000043770000}"/>
    <cellStyle name="Normal 3 3 6 4 4" xfId="30557" xr:uid="{00000000-0005-0000-0000-000044770000}"/>
    <cellStyle name="Normal 3 3 6 4 4 2" xfId="30558" xr:uid="{00000000-0005-0000-0000-000045770000}"/>
    <cellStyle name="Normal 3 3 6 4 5" xfId="30559" xr:uid="{00000000-0005-0000-0000-000046770000}"/>
    <cellStyle name="Normal 3 3 6 5" xfId="30560" xr:uid="{00000000-0005-0000-0000-000047770000}"/>
    <cellStyle name="Normal 3 3 6 5 2" xfId="30561" xr:uid="{00000000-0005-0000-0000-000048770000}"/>
    <cellStyle name="Normal 3 3 6 5 2 2" xfId="30562" xr:uid="{00000000-0005-0000-0000-000049770000}"/>
    <cellStyle name="Normal 3 3 6 5 2 2 2" xfId="30563" xr:uid="{00000000-0005-0000-0000-00004A770000}"/>
    <cellStyle name="Normal 3 3 6 5 2 3" xfId="30564" xr:uid="{00000000-0005-0000-0000-00004B770000}"/>
    <cellStyle name="Normal 3 3 6 5 3" xfId="30565" xr:uid="{00000000-0005-0000-0000-00004C770000}"/>
    <cellStyle name="Normal 3 3 6 5 3 2" xfId="30566" xr:uid="{00000000-0005-0000-0000-00004D770000}"/>
    <cellStyle name="Normal 3 3 6 5 4" xfId="30567" xr:uid="{00000000-0005-0000-0000-00004E770000}"/>
    <cellStyle name="Normal 3 3 6 6" xfId="30568" xr:uid="{00000000-0005-0000-0000-00004F770000}"/>
    <cellStyle name="Normal 3 3 6 6 2" xfId="30569" xr:uid="{00000000-0005-0000-0000-000050770000}"/>
    <cellStyle name="Normal 3 3 6 6 2 2" xfId="30570" xr:uid="{00000000-0005-0000-0000-000051770000}"/>
    <cellStyle name="Normal 3 3 6 6 2 2 2" xfId="30571" xr:uid="{00000000-0005-0000-0000-000052770000}"/>
    <cellStyle name="Normal 3 3 6 6 2 3" xfId="30572" xr:uid="{00000000-0005-0000-0000-000053770000}"/>
    <cellStyle name="Normal 3 3 6 6 3" xfId="30573" xr:uid="{00000000-0005-0000-0000-000054770000}"/>
    <cellStyle name="Normal 3 3 6 6 3 2" xfId="30574" xr:uid="{00000000-0005-0000-0000-000055770000}"/>
    <cellStyle name="Normal 3 3 6 6 4" xfId="30575" xr:uid="{00000000-0005-0000-0000-000056770000}"/>
    <cellStyle name="Normal 3 3 6 7" xfId="30576" xr:uid="{00000000-0005-0000-0000-000057770000}"/>
    <cellStyle name="Normal 3 3 6 7 2" xfId="30577" xr:uid="{00000000-0005-0000-0000-000058770000}"/>
    <cellStyle name="Normal 3 3 6 7 2 2" xfId="30578" xr:uid="{00000000-0005-0000-0000-000059770000}"/>
    <cellStyle name="Normal 3 3 6 7 3" xfId="30579" xr:uid="{00000000-0005-0000-0000-00005A770000}"/>
    <cellStyle name="Normal 3 3 6 8" xfId="30580" xr:uid="{00000000-0005-0000-0000-00005B770000}"/>
    <cellStyle name="Normal 3 3 6 8 2" xfId="30581" xr:uid="{00000000-0005-0000-0000-00005C770000}"/>
    <cellStyle name="Normal 3 3 6 9" xfId="30582" xr:uid="{00000000-0005-0000-0000-00005D770000}"/>
    <cellStyle name="Normal 3 3 6 9 2" xfId="30583" xr:uid="{00000000-0005-0000-0000-00005E770000}"/>
    <cellStyle name="Normal 3 3 7" xfId="30584" xr:uid="{00000000-0005-0000-0000-00005F770000}"/>
    <cellStyle name="Normal 3 3 7 10" xfId="30585" xr:uid="{00000000-0005-0000-0000-000060770000}"/>
    <cellStyle name="Normal 3 3 7 11" xfId="30586" xr:uid="{00000000-0005-0000-0000-000061770000}"/>
    <cellStyle name="Normal 3 3 7 2" xfId="30587" xr:uid="{00000000-0005-0000-0000-000062770000}"/>
    <cellStyle name="Normal 3 3 7 2 2" xfId="30588" xr:uid="{00000000-0005-0000-0000-000063770000}"/>
    <cellStyle name="Normal 3 3 7 2 2 2" xfId="30589" xr:uid="{00000000-0005-0000-0000-000064770000}"/>
    <cellStyle name="Normal 3 3 7 2 2 2 2" xfId="30590" xr:uid="{00000000-0005-0000-0000-000065770000}"/>
    <cellStyle name="Normal 3 3 7 2 2 2 2 2" xfId="30591" xr:uid="{00000000-0005-0000-0000-000066770000}"/>
    <cellStyle name="Normal 3 3 7 2 2 2 2 2 2" xfId="30592" xr:uid="{00000000-0005-0000-0000-000067770000}"/>
    <cellStyle name="Normal 3 3 7 2 2 2 2 2 2 2" xfId="30593" xr:uid="{00000000-0005-0000-0000-000068770000}"/>
    <cellStyle name="Normal 3 3 7 2 2 2 2 2 3" xfId="30594" xr:uid="{00000000-0005-0000-0000-000069770000}"/>
    <cellStyle name="Normal 3 3 7 2 2 2 2 3" xfId="30595" xr:uid="{00000000-0005-0000-0000-00006A770000}"/>
    <cellStyle name="Normal 3 3 7 2 2 2 2 3 2" xfId="30596" xr:uid="{00000000-0005-0000-0000-00006B770000}"/>
    <cellStyle name="Normal 3 3 7 2 2 2 2 4" xfId="30597" xr:uid="{00000000-0005-0000-0000-00006C770000}"/>
    <cellStyle name="Normal 3 3 7 2 2 2 3" xfId="30598" xr:uid="{00000000-0005-0000-0000-00006D770000}"/>
    <cellStyle name="Normal 3 3 7 2 2 2 3 2" xfId="30599" xr:uid="{00000000-0005-0000-0000-00006E770000}"/>
    <cellStyle name="Normal 3 3 7 2 2 2 3 2 2" xfId="30600" xr:uid="{00000000-0005-0000-0000-00006F770000}"/>
    <cellStyle name="Normal 3 3 7 2 2 2 3 3" xfId="30601" xr:uid="{00000000-0005-0000-0000-000070770000}"/>
    <cellStyle name="Normal 3 3 7 2 2 2 4" xfId="30602" xr:uid="{00000000-0005-0000-0000-000071770000}"/>
    <cellStyle name="Normal 3 3 7 2 2 2 4 2" xfId="30603" xr:uid="{00000000-0005-0000-0000-000072770000}"/>
    <cellStyle name="Normal 3 3 7 2 2 2 5" xfId="30604" xr:uid="{00000000-0005-0000-0000-000073770000}"/>
    <cellStyle name="Normal 3 3 7 2 2 3" xfId="30605" xr:uid="{00000000-0005-0000-0000-000074770000}"/>
    <cellStyle name="Normal 3 3 7 2 2 3 2" xfId="30606" xr:uid="{00000000-0005-0000-0000-000075770000}"/>
    <cellStyle name="Normal 3 3 7 2 2 3 2 2" xfId="30607" xr:uid="{00000000-0005-0000-0000-000076770000}"/>
    <cellStyle name="Normal 3 3 7 2 2 3 2 2 2" xfId="30608" xr:uid="{00000000-0005-0000-0000-000077770000}"/>
    <cellStyle name="Normal 3 3 7 2 2 3 2 3" xfId="30609" xr:uid="{00000000-0005-0000-0000-000078770000}"/>
    <cellStyle name="Normal 3 3 7 2 2 3 3" xfId="30610" xr:uid="{00000000-0005-0000-0000-000079770000}"/>
    <cellStyle name="Normal 3 3 7 2 2 3 3 2" xfId="30611" xr:uid="{00000000-0005-0000-0000-00007A770000}"/>
    <cellStyle name="Normal 3 3 7 2 2 3 4" xfId="30612" xr:uid="{00000000-0005-0000-0000-00007B770000}"/>
    <cellStyle name="Normal 3 3 7 2 2 4" xfId="30613" xr:uid="{00000000-0005-0000-0000-00007C770000}"/>
    <cellStyle name="Normal 3 3 7 2 2 4 2" xfId="30614" xr:uid="{00000000-0005-0000-0000-00007D770000}"/>
    <cellStyle name="Normal 3 3 7 2 2 4 2 2" xfId="30615" xr:uid="{00000000-0005-0000-0000-00007E770000}"/>
    <cellStyle name="Normal 3 3 7 2 2 4 2 2 2" xfId="30616" xr:uid="{00000000-0005-0000-0000-00007F770000}"/>
    <cellStyle name="Normal 3 3 7 2 2 4 2 3" xfId="30617" xr:uid="{00000000-0005-0000-0000-000080770000}"/>
    <cellStyle name="Normal 3 3 7 2 2 4 3" xfId="30618" xr:uid="{00000000-0005-0000-0000-000081770000}"/>
    <cellStyle name="Normal 3 3 7 2 2 4 3 2" xfId="30619" xr:uid="{00000000-0005-0000-0000-000082770000}"/>
    <cellStyle name="Normal 3 3 7 2 2 4 4" xfId="30620" xr:uid="{00000000-0005-0000-0000-000083770000}"/>
    <cellStyle name="Normal 3 3 7 2 2 5" xfId="30621" xr:uid="{00000000-0005-0000-0000-000084770000}"/>
    <cellStyle name="Normal 3 3 7 2 2 5 2" xfId="30622" xr:uid="{00000000-0005-0000-0000-000085770000}"/>
    <cellStyle name="Normal 3 3 7 2 2 5 2 2" xfId="30623" xr:uid="{00000000-0005-0000-0000-000086770000}"/>
    <cellStyle name="Normal 3 3 7 2 2 5 3" xfId="30624" xr:uid="{00000000-0005-0000-0000-000087770000}"/>
    <cellStyle name="Normal 3 3 7 2 2 6" xfId="30625" xr:uid="{00000000-0005-0000-0000-000088770000}"/>
    <cellStyle name="Normal 3 3 7 2 2 6 2" xfId="30626" xr:uid="{00000000-0005-0000-0000-000089770000}"/>
    <cellStyle name="Normal 3 3 7 2 2 7" xfId="30627" xr:uid="{00000000-0005-0000-0000-00008A770000}"/>
    <cellStyle name="Normal 3 3 7 2 2 7 2" xfId="30628" xr:uid="{00000000-0005-0000-0000-00008B770000}"/>
    <cellStyle name="Normal 3 3 7 2 2 8" xfId="30629" xr:uid="{00000000-0005-0000-0000-00008C770000}"/>
    <cellStyle name="Normal 3 3 7 2 3" xfId="30630" xr:uid="{00000000-0005-0000-0000-00008D770000}"/>
    <cellStyle name="Normal 3 3 7 2 3 2" xfId="30631" xr:uid="{00000000-0005-0000-0000-00008E770000}"/>
    <cellStyle name="Normal 3 3 7 2 3 2 2" xfId="30632" xr:uid="{00000000-0005-0000-0000-00008F770000}"/>
    <cellStyle name="Normal 3 3 7 2 3 2 2 2" xfId="30633" xr:uid="{00000000-0005-0000-0000-000090770000}"/>
    <cellStyle name="Normal 3 3 7 2 3 2 2 2 2" xfId="30634" xr:uid="{00000000-0005-0000-0000-000091770000}"/>
    <cellStyle name="Normal 3 3 7 2 3 2 2 3" xfId="30635" xr:uid="{00000000-0005-0000-0000-000092770000}"/>
    <cellStyle name="Normal 3 3 7 2 3 2 3" xfId="30636" xr:uid="{00000000-0005-0000-0000-000093770000}"/>
    <cellStyle name="Normal 3 3 7 2 3 2 3 2" xfId="30637" xr:uid="{00000000-0005-0000-0000-000094770000}"/>
    <cellStyle name="Normal 3 3 7 2 3 2 4" xfId="30638" xr:uid="{00000000-0005-0000-0000-000095770000}"/>
    <cellStyle name="Normal 3 3 7 2 3 3" xfId="30639" xr:uid="{00000000-0005-0000-0000-000096770000}"/>
    <cellStyle name="Normal 3 3 7 2 3 3 2" xfId="30640" xr:uid="{00000000-0005-0000-0000-000097770000}"/>
    <cellStyle name="Normal 3 3 7 2 3 3 2 2" xfId="30641" xr:uid="{00000000-0005-0000-0000-000098770000}"/>
    <cellStyle name="Normal 3 3 7 2 3 3 3" xfId="30642" xr:uid="{00000000-0005-0000-0000-000099770000}"/>
    <cellStyle name="Normal 3 3 7 2 3 4" xfId="30643" xr:uid="{00000000-0005-0000-0000-00009A770000}"/>
    <cellStyle name="Normal 3 3 7 2 3 4 2" xfId="30644" xr:uid="{00000000-0005-0000-0000-00009B770000}"/>
    <cellStyle name="Normal 3 3 7 2 3 5" xfId="30645" xr:uid="{00000000-0005-0000-0000-00009C770000}"/>
    <cellStyle name="Normal 3 3 7 2 4" xfId="30646" xr:uid="{00000000-0005-0000-0000-00009D770000}"/>
    <cellStyle name="Normal 3 3 7 2 4 2" xfId="30647" xr:uid="{00000000-0005-0000-0000-00009E770000}"/>
    <cellStyle name="Normal 3 3 7 2 4 2 2" xfId="30648" xr:uid="{00000000-0005-0000-0000-00009F770000}"/>
    <cellStyle name="Normal 3 3 7 2 4 2 2 2" xfId="30649" xr:uid="{00000000-0005-0000-0000-0000A0770000}"/>
    <cellStyle name="Normal 3 3 7 2 4 2 3" xfId="30650" xr:uid="{00000000-0005-0000-0000-0000A1770000}"/>
    <cellStyle name="Normal 3 3 7 2 4 3" xfId="30651" xr:uid="{00000000-0005-0000-0000-0000A2770000}"/>
    <cellStyle name="Normal 3 3 7 2 4 3 2" xfId="30652" xr:uid="{00000000-0005-0000-0000-0000A3770000}"/>
    <cellStyle name="Normal 3 3 7 2 4 4" xfId="30653" xr:uid="{00000000-0005-0000-0000-0000A4770000}"/>
    <cellStyle name="Normal 3 3 7 2 5" xfId="30654" xr:uid="{00000000-0005-0000-0000-0000A5770000}"/>
    <cellStyle name="Normal 3 3 7 2 5 2" xfId="30655" xr:uid="{00000000-0005-0000-0000-0000A6770000}"/>
    <cellStyle name="Normal 3 3 7 2 5 2 2" xfId="30656" xr:uid="{00000000-0005-0000-0000-0000A7770000}"/>
    <cellStyle name="Normal 3 3 7 2 5 2 2 2" xfId="30657" xr:uid="{00000000-0005-0000-0000-0000A8770000}"/>
    <cellStyle name="Normal 3 3 7 2 5 2 3" xfId="30658" xr:uid="{00000000-0005-0000-0000-0000A9770000}"/>
    <cellStyle name="Normal 3 3 7 2 5 3" xfId="30659" xr:uid="{00000000-0005-0000-0000-0000AA770000}"/>
    <cellStyle name="Normal 3 3 7 2 5 3 2" xfId="30660" xr:uid="{00000000-0005-0000-0000-0000AB770000}"/>
    <cellStyle name="Normal 3 3 7 2 5 4" xfId="30661" xr:uid="{00000000-0005-0000-0000-0000AC770000}"/>
    <cellStyle name="Normal 3 3 7 2 6" xfId="30662" xr:uid="{00000000-0005-0000-0000-0000AD770000}"/>
    <cellStyle name="Normal 3 3 7 2 6 2" xfId="30663" xr:uid="{00000000-0005-0000-0000-0000AE770000}"/>
    <cellStyle name="Normal 3 3 7 2 6 2 2" xfId="30664" xr:uid="{00000000-0005-0000-0000-0000AF770000}"/>
    <cellStyle name="Normal 3 3 7 2 6 3" xfId="30665" xr:uid="{00000000-0005-0000-0000-0000B0770000}"/>
    <cellStyle name="Normal 3 3 7 2 7" xfId="30666" xr:uid="{00000000-0005-0000-0000-0000B1770000}"/>
    <cellStyle name="Normal 3 3 7 2 7 2" xfId="30667" xr:uid="{00000000-0005-0000-0000-0000B2770000}"/>
    <cellStyle name="Normal 3 3 7 2 8" xfId="30668" xr:uid="{00000000-0005-0000-0000-0000B3770000}"/>
    <cellStyle name="Normal 3 3 7 2 8 2" xfId="30669" xr:uid="{00000000-0005-0000-0000-0000B4770000}"/>
    <cellStyle name="Normal 3 3 7 2 9" xfId="30670" xr:uid="{00000000-0005-0000-0000-0000B5770000}"/>
    <cellStyle name="Normal 3 3 7 3" xfId="30671" xr:uid="{00000000-0005-0000-0000-0000B6770000}"/>
    <cellStyle name="Normal 3 3 7 3 2" xfId="30672" xr:uid="{00000000-0005-0000-0000-0000B7770000}"/>
    <cellStyle name="Normal 3 3 7 3 2 2" xfId="30673" xr:uid="{00000000-0005-0000-0000-0000B8770000}"/>
    <cellStyle name="Normal 3 3 7 3 2 2 2" xfId="30674" xr:uid="{00000000-0005-0000-0000-0000B9770000}"/>
    <cellStyle name="Normal 3 3 7 3 2 2 2 2" xfId="30675" xr:uid="{00000000-0005-0000-0000-0000BA770000}"/>
    <cellStyle name="Normal 3 3 7 3 2 2 2 2 2" xfId="30676" xr:uid="{00000000-0005-0000-0000-0000BB770000}"/>
    <cellStyle name="Normal 3 3 7 3 2 2 2 3" xfId="30677" xr:uid="{00000000-0005-0000-0000-0000BC770000}"/>
    <cellStyle name="Normal 3 3 7 3 2 2 3" xfId="30678" xr:uid="{00000000-0005-0000-0000-0000BD770000}"/>
    <cellStyle name="Normal 3 3 7 3 2 2 3 2" xfId="30679" xr:uid="{00000000-0005-0000-0000-0000BE770000}"/>
    <cellStyle name="Normal 3 3 7 3 2 2 4" xfId="30680" xr:uid="{00000000-0005-0000-0000-0000BF770000}"/>
    <cellStyle name="Normal 3 3 7 3 2 3" xfId="30681" xr:uid="{00000000-0005-0000-0000-0000C0770000}"/>
    <cellStyle name="Normal 3 3 7 3 2 3 2" xfId="30682" xr:uid="{00000000-0005-0000-0000-0000C1770000}"/>
    <cellStyle name="Normal 3 3 7 3 2 3 2 2" xfId="30683" xr:uid="{00000000-0005-0000-0000-0000C2770000}"/>
    <cellStyle name="Normal 3 3 7 3 2 3 3" xfId="30684" xr:uid="{00000000-0005-0000-0000-0000C3770000}"/>
    <cellStyle name="Normal 3 3 7 3 2 4" xfId="30685" xr:uid="{00000000-0005-0000-0000-0000C4770000}"/>
    <cellStyle name="Normal 3 3 7 3 2 4 2" xfId="30686" xr:uid="{00000000-0005-0000-0000-0000C5770000}"/>
    <cellStyle name="Normal 3 3 7 3 2 5" xfId="30687" xr:uid="{00000000-0005-0000-0000-0000C6770000}"/>
    <cellStyle name="Normal 3 3 7 3 3" xfId="30688" xr:uid="{00000000-0005-0000-0000-0000C7770000}"/>
    <cellStyle name="Normal 3 3 7 3 3 2" xfId="30689" xr:uid="{00000000-0005-0000-0000-0000C8770000}"/>
    <cellStyle name="Normal 3 3 7 3 3 2 2" xfId="30690" xr:uid="{00000000-0005-0000-0000-0000C9770000}"/>
    <cellStyle name="Normal 3 3 7 3 3 2 2 2" xfId="30691" xr:uid="{00000000-0005-0000-0000-0000CA770000}"/>
    <cellStyle name="Normal 3 3 7 3 3 2 3" xfId="30692" xr:uid="{00000000-0005-0000-0000-0000CB770000}"/>
    <cellStyle name="Normal 3 3 7 3 3 3" xfId="30693" xr:uid="{00000000-0005-0000-0000-0000CC770000}"/>
    <cellStyle name="Normal 3 3 7 3 3 3 2" xfId="30694" xr:uid="{00000000-0005-0000-0000-0000CD770000}"/>
    <cellStyle name="Normal 3 3 7 3 3 4" xfId="30695" xr:uid="{00000000-0005-0000-0000-0000CE770000}"/>
    <cellStyle name="Normal 3 3 7 3 4" xfId="30696" xr:uid="{00000000-0005-0000-0000-0000CF770000}"/>
    <cellStyle name="Normal 3 3 7 3 4 2" xfId="30697" xr:uid="{00000000-0005-0000-0000-0000D0770000}"/>
    <cellStyle name="Normal 3 3 7 3 4 2 2" xfId="30698" xr:uid="{00000000-0005-0000-0000-0000D1770000}"/>
    <cellStyle name="Normal 3 3 7 3 4 2 2 2" xfId="30699" xr:uid="{00000000-0005-0000-0000-0000D2770000}"/>
    <cellStyle name="Normal 3 3 7 3 4 2 3" xfId="30700" xr:uid="{00000000-0005-0000-0000-0000D3770000}"/>
    <cellStyle name="Normal 3 3 7 3 4 3" xfId="30701" xr:uid="{00000000-0005-0000-0000-0000D4770000}"/>
    <cellStyle name="Normal 3 3 7 3 4 3 2" xfId="30702" xr:uid="{00000000-0005-0000-0000-0000D5770000}"/>
    <cellStyle name="Normal 3 3 7 3 4 4" xfId="30703" xr:uid="{00000000-0005-0000-0000-0000D6770000}"/>
    <cellStyle name="Normal 3 3 7 3 5" xfId="30704" xr:uid="{00000000-0005-0000-0000-0000D7770000}"/>
    <cellStyle name="Normal 3 3 7 3 5 2" xfId="30705" xr:uid="{00000000-0005-0000-0000-0000D8770000}"/>
    <cellStyle name="Normal 3 3 7 3 5 2 2" xfId="30706" xr:uid="{00000000-0005-0000-0000-0000D9770000}"/>
    <cellStyle name="Normal 3 3 7 3 5 3" xfId="30707" xr:uid="{00000000-0005-0000-0000-0000DA770000}"/>
    <cellStyle name="Normal 3 3 7 3 6" xfId="30708" xr:uid="{00000000-0005-0000-0000-0000DB770000}"/>
    <cellStyle name="Normal 3 3 7 3 6 2" xfId="30709" xr:uid="{00000000-0005-0000-0000-0000DC770000}"/>
    <cellStyle name="Normal 3 3 7 3 7" xfId="30710" xr:uid="{00000000-0005-0000-0000-0000DD770000}"/>
    <cellStyle name="Normal 3 3 7 3 7 2" xfId="30711" xr:uid="{00000000-0005-0000-0000-0000DE770000}"/>
    <cellStyle name="Normal 3 3 7 3 8" xfId="30712" xr:uid="{00000000-0005-0000-0000-0000DF770000}"/>
    <cellStyle name="Normal 3 3 7 4" xfId="30713" xr:uid="{00000000-0005-0000-0000-0000E0770000}"/>
    <cellStyle name="Normal 3 3 7 4 2" xfId="30714" xr:uid="{00000000-0005-0000-0000-0000E1770000}"/>
    <cellStyle name="Normal 3 3 7 4 2 2" xfId="30715" xr:uid="{00000000-0005-0000-0000-0000E2770000}"/>
    <cellStyle name="Normal 3 3 7 4 2 2 2" xfId="30716" xr:uid="{00000000-0005-0000-0000-0000E3770000}"/>
    <cellStyle name="Normal 3 3 7 4 2 2 2 2" xfId="30717" xr:uid="{00000000-0005-0000-0000-0000E4770000}"/>
    <cellStyle name="Normal 3 3 7 4 2 2 3" xfId="30718" xr:uid="{00000000-0005-0000-0000-0000E5770000}"/>
    <cellStyle name="Normal 3 3 7 4 2 3" xfId="30719" xr:uid="{00000000-0005-0000-0000-0000E6770000}"/>
    <cellStyle name="Normal 3 3 7 4 2 3 2" xfId="30720" xr:uid="{00000000-0005-0000-0000-0000E7770000}"/>
    <cellStyle name="Normal 3 3 7 4 2 4" xfId="30721" xr:uid="{00000000-0005-0000-0000-0000E8770000}"/>
    <cellStyle name="Normal 3 3 7 4 3" xfId="30722" xr:uid="{00000000-0005-0000-0000-0000E9770000}"/>
    <cellStyle name="Normal 3 3 7 4 3 2" xfId="30723" xr:uid="{00000000-0005-0000-0000-0000EA770000}"/>
    <cellStyle name="Normal 3 3 7 4 3 2 2" xfId="30724" xr:uid="{00000000-0005-0000-0000-0000EB770000}"/>
    <cellStyle name="Normal 3 3 7 4 3 3" xfId="30725" xr:uid="{00000000-0005-0000-0000-0000EC770000}"/>
    <cellStyle name="Normal 3 3 7 4 4" xfId="30726" xr:uid="{00000000-0005-0000-0000-0000ED770000}"/>
    <cellStyle name="Normal 3 3 7 4 4 2" xfId="30727" xr:uid="{00000000-0005-0000-0000-0000EE770000}"/>
    <cellStyle name="Normal 3 3 7 4 5" xfId="30728" xr:uid="{00000000-0005-0000-0000-0000EF770000}"/>
    <cellStyle name="Normal 3 3 7 5" xfId="30729" xr:uid="{00000000-0005-0000-0000-0000F0770000}"/>
    <cellStyle name="Normal 3 3 7 5 2" xfId="30730" xr:uid="{00000000-0005-0000-0000-0000F1770000}"/>
    <cellStyle name="Normal 3 3 7 5 2 2" xfId="30731" xr:uid="{00000000-0005-0000-0000-0000F2770000}"/>
    <cellStyle name="Normal 3 3 7 5 2 2 2" xfId="30732" xr:uid="{00000000-0005-0000-0000-0000F3770000}"/>
    <cellStyle name="Normal 3 3 7 5 2 3" xfId="30733" xr:uid="{00000000-0005-0000-0000-0000F4770000}"/>
    <cellStyle name="Normal 3 3 7 5 3" xfId="30734" xr:uid="{00000000-0005-0000-0000-0000F5770000}"/>
    <cellStyle name="Normal 3 3 7 5 3 2" xfId="30735" xr:uid="{00000000-0005-0000-0000-0000F6770000}"/>
    <cellStyle name="Normal 3 3 7 5 4" xfId="30736" xr:uid="{00000000-0005-0000-0000-0000F7770000}"/>
    <cellStyle name="Normal 3 3 7 6" xfId="30737" xr:uid="{00000000-0005-0000-0000-0000F8770000}"/>
    <cellStyle name="Normal 3 3 7 6 2" xfId="30738" xr:uid="{00000000-0005-0000-0000-0000F9770000}"/>
    <cellStyle name="Normal 3 3 7 6 2 2" xfId="30739" xr:uid="{00000000-0005-0000-0000-0000FA770000}"/>
    <cellStyle name="Normal 3 3 7 6 2 2 2" xfId="30740" xr:uid="{00000000-0005-0000-0000-0000FB770000}"/>
    <cellStyle name="Normal 3 3 7 6 2 3" xfId="30741" xr:uid="{00000000-0005-0000-0000-0000FC770000}"/>
    <cellStyle name="Normal 3 3 7 6 3" xfId="30742" xr:uid="{00000000-0005-0000-0000-0000FD770000}"/>
    <cellStyle name="Normal 3 3 7 6 3 2" xfId="30743" xr:uid="{00000000-0005-0000-0000-0000FE770000}"/>
    <cellStyle name="Normal 3 3 7 6 4" xfId="30744" xr:uid="{00000000-0005-0000-0000-0000FF770000}"/>
    <cellStyle name="Normal 3 3 7 7" xfId="30745" xr:uid="{00000000-0005-0000-0000-000000780000}"/>
    <cellStyle name="Normal 3 3 7 7 2" xfId="30746" xr:uid="{00000000-0005-0000-0000-000001780000}"/>
    <cellStyle name="Normal 3 3 7 7 2 2" xfId="30747" xr:uid="{00000000-0005-0000-0000-000002780000}"/>
    <cellStyle name="Normal 3 3 7 7 3" xfId="30748" xr:uid="{00000000-0005-0000-0000-000003780000}"/>
    <cellStyle name="Normal 3 3 7 8" xfId="30749" xr:uid="{00000000-0005-0000-0000-000004780000}"/>
    <cellStyle name="Normal 3 3 7 8 2" xfId="30750" xr:uid="{00000000-0005-0000-0000-000005780000}"/>
    <cellStyle name="Normal 3 3 7 9" xfId="30751" xr:uid="{00000000-0005-0000-0000-000006780000}"/>
    <cellStyle name="Normal 3 3 7 9 2" xfId="30752" xr:uid="{00000000-0005-0000-0000-000007780000}"/>
    <cellStyle name="Normal 3 3 8" xfId="30753" xr:uid="{00000000-0005-0000-0000-000008780000}"/>
    <cellStyle name="Normal 3 3 8 2" xfId="30754" xr:uid="{00000000-0005-0000-0000-000009780000}"/>
    <cellStyle name="Normal 3 3 8 2 2" xfId="30755" xr:uid="{00000000-0005-0000-0000-00000A780000}"/>
    <cellStyle name="Normal 3 3 8 2 2 2" xfId="30756" xr:uid="{00000000-0005-0000-0000-00000B780000}"/>
    <cellStyle name="Normal 3 3 8 2 2 2 2" xfId="30757" xr:uid="{00000000-0005-0000-0000-00000C780000}"/>
    <cellStyle name="Normal 3 3 8 2 2 2 2 2" xfId="30758" xr:uid="{00000000-0005-0000-0000-00000D780000}"/>
    <cellStyle name="Normal 3 3 8 2 2 2 2 2 2" xfId="30759" xr:uid="{00000000-0005-0000-0000-00000E780000}"/>
    <cellStyle name="Normal 3 3 8 2 2 2 2 3" xfId="30760" xr:uid="{00000000-0005-0000-0000-00000F780000}"/>
    <cellStyle name="Normal 3 3 8 2 2 2 3" xfId="30761" xr:uid="{00000000-0005-0000-0000-000010780000}"/>
    <cellStyle name="Normal 3 3 8 2 2 2 3 2" xfId="30762" xr:uid="{00000000-0005-0000-0000-000011780000}"/>
    <cellStyle name="Normal 3 3 8 2 2 2 4" xfId="30763" xr:uid="{00000000-0005-0000-0000-000012780000}"/>
    <cellStyle name="Normal 3 3 8 2 2 3" xfId="30764" xr:uid="{00000000-0005-0000-0000-000013780000}"/>
    <cellStyle name="Normal 3 3 8 2 2 3 2" xfId="30765" xr:uid="{00000000-0005-0000-0000-000014780000}"/>
    <cellStyle name="Normal 3 3 8 2 2 3 2 2" xfId="30766" xr:uid="{00000000-0005-0000-0000-000015780000}"/>
    <cellStyle name="Normal 3 3 8 2 2 3 3" xfId="30767" xr:uid="{00000000-0005-0000-0000-000016780000}"/>
    <cellStyle name="Normal 3 3 8 2 2 4" xfId="30768" xr:uid="{00000000-0005-0000-0000-000017780000}"/>
    <cellStyle name="Normal 3 3 8 2 2 4 2" xfId="30769" xr:uid="{00000000-0005-0000-0000-000018780000}"/>
    <cellStyle name="Normal 3 3 8 2 2 5" xfId="30770" xr:uid="{00000000-0005-0000-0000-000019780000}"/>
    <cellStyle name="Normal 3 3 8 2 3" xfId="30771" xr:uid="{00000000-0005-0000-0000-00001A780000}"/>
    <cellStyle name="Normal 3 3 8 2 3 2" xfId="30772" xr:uid="{00000000-0005-0000-0000-00001B780000}"/>
    <cellStyle name="Normal 3 3 8 2 3 2 2" xfId="30773" xr:uid="{00000000-0005-0000-0000-00001C780000}"/>
    <cellStyle name="Normal 3 3 8 2 3 2 2 2" xfId="30774" xr:uid="{00000000-0005-0000-0000-00001D780000}"/>
    <cellStyle name="Normal 3 3 8 2 3 2 3" xfId="30775" xr:uid="{00000000-0005-0000-0000-00001E780000}"/>
    <cellStyle name="Normal 3 3 8 2 3 3" xfId="30776" xr:uid="{00000000-0005-0000-0000-00001F780000}"/>
    <cellStyle name="Normal 3 3 8 2 3 3 2" xfId="30777" xr:uid="{00000000-0005-0000-0000-000020780000}"/>
    <cellStyle name="Normal 3 3 8 2 3 4" xfId="30778" xr:uid="{00000000-0005-0000-0000-000021780000}"/>
    <cellStyle name="Normal 3 3 8 2 4" xfId="30779" xr:uid="{00000000-0005-0000-0000-000022780000}"/>
    <cellStyle name="Normal 3 3 8 2 4 2" xfId="30780" xr:uid="{00000000-0005-0000-0000-000023780000}"/>
    <cellStyle name="Normal 3 3 8 2 4 2 2" xfId="30781" xr:uid="{00000000-0005-0000-0000-000024780000}"/>
    <cellStyle name="Normal 3 3 8 2 4 2 2 2" xfId="30782" xr:uid="{00000000-0005-0000-0000-000025780000}"/>
    <cellStyle name="Normal 3 3 8 2 4 2 3" xfId="30783" xr:uid="{00000000-0005-0000-0000-000026780000}"/>
    <cellStyle name="Normal 3 3 8 2 4 3" xfId="30784" xr:uid="{00000000-0005-0000-0000-000027780000}"/>
    <cellStyle name="Normal 3 3 8 2 4 3 2" xfId="30785" xr:uid="{00000000-0005-0000-0000-000028780000}"/>
    <cellStyle name="Normal 3 3 8 2 4 4" xfId="30786" xr:uid="{00000000-0005-0000-0000-000029780000}"/>
    <cellStyle name="Normal 3 3 8 2 5" xfId="30787" xr:uid="{00000000-0005-0000-0000-00002A780000}"/>
    <cellStyle name="Normal 3 3 8 2 5 2" xfId="30788" xr:uid="{00000000-0005-0000-0000-00002B780000}"/>
    <cellStyle name="Normal 3 3 8 2 5 2 2" xfId="30789" xr:uid="{00000000-0005-0000-0000-00002C780000}"/>
    <cellStyle name="Normal 3 3 8 2 5 3" xfId="30790" xr:uid="{00000000-0005-0000-0000-00002D780000}"/>
    <cellStyle name="Normal 3 3 8 2 6" xfId="30791" xr:uid="{00000000-0005-0000-0000-00002E780000}"/>
    <cellStyle name="Normal 3 3 8 2 6 2" xfId="30792" xr:uid="{00000000-0005-0000-0000-00002F780000}"/>
    <cellStyle name="Normal 3 3 8 2 7" xfId="30793" xr:uid="{00000000-0005-0000-0000-000030780000}"/>
    <cellStyle name="Normal 3 3 8 2 7 2" xfId="30794" xr:uid="{00000000-0005-0000-0000-000031780000}"/>
    <cellStyle name="Normal 3 3 8 2 8" xfId="30795" xr:uid="{00000000-0005-0000-0000-000032780000}"/>
    <cellStyle name="Normal 3 3 8 3" xfId="30796" xr:uid="{00000000-0005-0000-0000-000033780000}"/>
    <cellStyle name="Normal 3 3 8 3 2" xfId="30797" xr:uid="{00000000-0005-0000-0000-000034780000}"/>
    <cellStyle name="Normal 3 3 8 3 2 2" xfId="30798" xr:uid="{00000000-0005-0000-0000-000035780000}"/>
    <cellStyle name="Normal 3 3 8 3 2 2 2" xfId="30799" xr:uid="{00000000-0005-0000-0000-000036780000}"/>
    <cellStyle name="Normal 3 3 8 3 2 2 2 2" xfId="30800" xr:uid="{00000000-0005-0000-0000-000037780000}"/>
    <cellStyle name="Normal 3 3 8 3 2 2 3" xfId="30801" xr:uid="{00000000-0005-0000-0000-000038780000}"/>
    <cellStyle name="Normal 3 3 8 3 2 3" xfId="30802" xr:uid="{00000000-0005-0000-0000-000039780000}"/>
    <cellStyle name="Normal 3 3 8 3 2 3 2" xfId="30803" xr:uid="{00000000-0005-0000-0000-00003A780000}"/>
    <cellStyle name="Normal 3 3 8 3 2 4" xfId="30804" xr:uid="{00000000-0005-0000-0000-00003B780000}"/>
    <cellStyle name="Normal 3 3 8 3 3" xfId="30805" xr:uid="{00000000-0005-0000-0000-00003C780000}"/>
    <cellStyle name="Normal 3 3 8 3 3 2" xfId="30806" xr:uid="{00000000-0005-0000-0000-00003D780000}"/>
    <cellStyle name="Normal 3 3 8 3 3 2 2" xfId="30807" xr:uid="{00000000-0005-0000-0000-00003E780000}"/>
    <cellStyle name="Normal 3 3 8 3 3 3" xfId="30808" xr:uid="{00000000-0005-0000-0000-00003F780000}"/>
    <cellStyle name="Normal 3 3 8 3 4" xfId="30809" xr:uid="{00000000-0005-0000-0000-000040780000}"/>
    <cellStyle name="Normal 3 3 8 3 4 2" xfId="30810" xr:uid="{00000000-0005-0000-0000-000041780000}"/>
    <cellStyle name="Normal 3 3 8 3 5" xfId="30811" xr:uid="{00000000-0005-0000-0000-000042780000}"/>
    <cellStyle name="Normal 3 3 8 4" xfId="30812" xr:uid="{00000000-0005-0000-0000-000043780000}"/>
    <cellStyle name="Normal 3 3 8 4 2" xfId="30813" xr:uid="{00000000-0005-0000-0000-000044780000}"/>
    <cellStyle name="Normal 3 3 8 4 2 2" xfId="30814" xr:uid="{00000000-0005-0000-0000-000045780000}"/>
    <cellStyle name="Normal 3 3 8 4 2 2 2" xfId="30815" xr:uid="{00000000-0005-0000-0000-000046780000}"/>
    <cellStyle name="Normal 3 3 8 4 2 3" xfId="30816" xr:uid="{00000000-0005-0000-0000-000047780000}"/>
    <cellStyle name="Normal 3 3 8 4 3" xfId="30817" xr:uid="{00000000-0005-0000-0000-000048780000}"/>
    <cellStyle name="Normal 3 3 8 4 3 2" xfId="30818" xr:uid="{00000000-0005-0000-0000-000049780000}"/>
    <cellStyle name="Normal 3 3 8 4 4" xfId="30819" xr:uid="{00000000-0005-0000-0000-00004A780000}"/>
    <cellStyle name="Normal 3 3 8 5" xfId="30820" xr:uid="{00000000-0005-0000-0000-00004B780000}"/>
    <cellStyle name="Normal 3 3 8 5 2" xfId="30821" xr:uid="{00000000-0005-0000-0000-00004C780000}"/>
    <cellStyle name="Normal 3 3 8 5 2 2" xfId="30822" xr:uid="{00000000-0005-0000-0000-00004D780000}"/>
    <cellStyle name="Normal 3 3 8 5 2 2 2" xfId="30823" xr:uid="{00000000-0005-0000-0000-00004E780000}"/>
    <cellStyle name="Normal 3 3 8 5 2 3" xfId="30824" xr:uid="{00000000-0005-0000-0000-00004F780000}"/>
    <cellStyle name="Normal 3 3 8 5 3" xfId="30825" xr:uid="{00000000-0005-0000-0000-000050780000}"/>
    <cellStyle name="Normal 3 3 8 5 3 2" xfId="30826" xr:uid="{00000000-0005-0000-0000-000051780000}"/>
    <cellStyle name="Normal 3 3 8 5 4" xfId="30827" xr:uid="{00000000-0005-0000-0000-000052780000}"/>
    <cellStyle name="Normal 3 3 8 6" xfId="30828" xr:uid="{00000000-0005-0000-0000-000053780000}"/>
    <cellStyle name="Normal 3 3 8 6 2" xfId="30829" xr:uid="{00000000-0005-0000-0000-000054780000}"/>
    <cellStyle name="Normal 3 3 8 6 2 2" xfId="30830" xr:uid="{00000000-0005-0000-0000-000055780000}"/>
    <cellStyle name="Normal 3 3 8 6 3" xfId="30831" xr:uid="{00000000-0005-0000-0000-000056780000}"/>
    <cellStyle name="Normal 3 3 8 7" xfId="30832" xr:uid="{00000000-0005-0000-0000-000057780000}"/>
    <cellStyle name="Normal 3 3 8 7 2" xfId="30833" xr:uid="{00000000-0005-0000-0000-000058780000}"/>
    <cellStyle name="Normal 3 3 8 8" xfId="30834" xr:uid="{00000000-0005-0000-0000-000059780000}"/>
    <cellStyle name="Normal 3 3 8 8 2" xfId="30835" xr:uid="{00000000-0005-0000-0000-00005A780000}"/>
    <cellStyle name="Normal 3 3 8 9" xfId="30836" xr:uid="{00000000-0005-0000-0000-00005B780000}"/>
    <cellStyle name="Normal 3 3 9" xfId="30837" xr:uid="{00000000-0005-0000-0000-00005C780000}"/>
    <cellStyle name="Normal 3 3 9 2" xfId="30838" xr:uid="{00000000-0005-0000-0000-00005D780000}"/>
    <cellStyle name="Normal 3 3 9 2 2" xfId="30839" xr:uid="{00000000-0005-0000-0000-00005E780000}"/>
    <cellStyle name="Normal 3 3 9 2 2 2" xfId="30840" xr:uid="{00000000-0005-0000-0000-00005F780000}"/>
    <cellStyle name="Normal 3 3 9 2 2 2 2" xfId="30841" xr:uid="{00000000-0005-0000-0000-000060780000}"/>
    <cellStyle name="Normal 3 3 9 2 2 2 2 2" xfId="30842" xr:uid="{00000000-0005-0000-0000-000061780000}"/>
    <cellStyle name="Normal 3 3 9 2 2 2 3" xfId="30843" xr:uid="{00000000-0005-0000-0000-000062780000}"/>
    <cellStyle name="Normal 3 3 9 2 2 3" xfId="30844" xr:uid="{00000000-0005-0000-0000-000063780000}"/>
    <cellStyle name="Normal 3 3 9 2 2 3 2" xfId="30845" xr:uid="{00000000-0005-0000-0000-000064780000}"/>
    <cellStyle name="Normal 3 3 9 2 2 4" xfId="30846" xr:uid="{00000000-0005-0000-0000-000065780000}"/>
    <cellStyle name="Normal 3 3 9 2 3" xfId="30847" xr:uid="{00000000-0005-0000-0000-000066780000}"/>
    <cellStyle name="Normal 3 3 9 2 3 2" xfId="30848" xr:uid="{00000000-0005-0000-0000-000067780000}"/>
    <cellStyle name="Normal 3 3 9 2 3 2 2" xfId="30849" xr:uid="{00000000-0005-0000-0000-000068780000}"/>
    <cellStyle name="Normal 3 3 9 2 3 3" xfId="30850" xr:uid="{00000000-0005-0000-0000-000069780000}"/>
    <cellStyle name="Normal 3 3 9 2 4" xfId="30851" xr:uid="{00000000-0005-0000-0000-00006A780000}"/>
    <cellStyle name="Normal 3 3 9 2 4 2" xfId="30852" xr:uid="{00000000-0005-0000-0000-00006B780000}"/>
    <cellStyle name="Normal 3 3 9 2 5" xfId="30853" xr:uid="{00000000-0005-0000-0000-00006C780000}"/>
    <cellStyle name="Normal 3 3 9 3" xfId="30854" xr:uid="{00000000-0005-0000-0000-00006D780000}"/>
    <cellStyle name="Normal 3 3 9 3 2" xfId="30855" xr:uid="{00000000-0005-0000-0000-00006E780000}"/>
    <cellStyle name="Normal 3 3 9 3 2 2" xfId="30856" xr:uid="{00000000-0005-0000-0000-00006F780000}"/>
    <cellStyle name="Normal 3 3 9 3 2 2 2" xfId="30857" xr:uid="{00000000-0005-0000-0000-000070780000}"/>
    <cellStyle name="Normal 3 3 9 3 2 3" xfId="30858" xr:uid="{00000000-0005-0000-0000-000071780000}"/>
    <cellStyle name="Normal 3 3 9 3 3" xfId="30859" xr:uid="{00000000-0005-0000-0000-000072780000}"/>
    <cellStyle name="Normal 3 3 9 3 3 2" xfId="30860" xr:uid="{00000000-0005-0000-0000-000073780000}"/>
    <cellStyle name="Normal 3 3 9 3 4" xfId="30861" xr:uid="{00000000-0005-0000-0000-000074780000}"/>
    <cellStyle name="Normal 3 3 9 4" xfId="30862" xr:uid="{00000000-0005-0000-0000-000075780000}"/>
    <cellStyle name="Normal 3 3 9 4 2" xfId="30863" xr:uid="{00000000-0005-0000-0000-000076780000}"/>
    <cellStyle name="Normal 3 3 9 4 2 2" xfId="30864" xr:uid="{00000000-0005-0000-0000-000077780000}"/>
    <cellStyle name="Normal 3 3 9 4 2 2 2" xfId="30865" xr:uid="{00000000-0005-0000-0000-000078780000}"/>
    <cellStyle name="Normal 3 3 9 4 2 3" xfId="30866" xr:uid="{00000000-0005-0000-0000-000079780000}"/>
    <cellStyle name="Normal 3 3 9 4 3" xfId="30867" xr:uid="{00000000-0005-0000-0000-00007A780000}"/>
    <cellStyle name="Normal 3 3 9 4 3 2" xfId="30868" xr:uid="{00000000-0005-0000-0000-00007B780000}"/>
    <cellStyle name="Normal 3 3 9 4 4" xfId="30869" xr:uid="{00000000-0005-0000-0000-00007C780000}"/>
    <cellStyle name="Normal 3 3 9 5" xfId="30870" xr:uid="{00000000-0005-0000-0000-00007D780000}"/>
    <cellStyle name="Normal 3 3 9 5 2" xfId="30871" xr:uid="{00000000-0005-0000-0000-00007E780000}"/>
    <cellStyle name="Normal 3 3 9 5 2 2" xfId="30872" xr:uid="{00000000-0005-0000-0000-00007F780000}"/>
    <cellStyle name="Normal 3 3 9 5 3" xfId="30873" xr:uid="{00000000-0005-0000-0000-000080780000}"/>
    <cellStyle name="Normal 3 3 9 6" xfId="30874" xr:uid="{00000000-0005-0000-0000-000081780000}"/>
    <cellStyle name="Normal 3 3 9 6 2" xfId="30875" xr:uid="{00000000-0005-0000-0000-000082780000}"/>
    <cellStyle name="Normal 3 3 9 7" xfId="30876" xr:uid="{00000000-0005-0000-0000-000083780000}"/>
    <cellStyle name="Normal 3 3 9 7 2" xfId="30877" xr:uid="{00000000-0005-0000-0000-000084780000}"/>
    <cellStyle name="Normal 3 3 9 8" xfId="30878" xr:uid="{00000000-0005-0000-0000-000085780000}"/>
    <cellStyle name="Normal 3 3_Sheet1" xfId="30879" xr:uid="{00000000-0005-0000-0000-000086780000}"/>
    <cellStyle name="Normal 3 30" xfId="30880" xr:uid="{00000000-0005-0000-0000-000087780000}"/>
    <cellStyle name="Normal 3 31" xfId="30881" xr:uid="{00000000-0005-0000-0000-000088780000}"/>
    <cellStyle name="Normal 3 32" xfId="30882" xr:uid="{00000000-0005-0000-0000-000089780000}"/>
    <cellStyle name="Normal 3 33" xfId="30883" xr:uid="{00000000-0005-0000-0000-00008A780000}"/>
    <cellStyle name="Normal 3 34" xfId="30884" xr:uid="{00000000-0005-0000-0000-00008B780000}"/>
    <cellStyle name="Normal 3 4" xfId="33" xr:uid="{00000000-0005-0000-0000-00008C780000}"/>
    <cellStyle name="Normal 3 4 10" xfId="30885" xr:uid="{00000000-0005-0000-0000-00008D780000}"/>
    <cellStyle name="Normal 3 4 10 2" xfId="30886" xr:uid="{00000000-0005-0000-0000-00008E780000}"/>
    <cellStyle name="Normal 3 4 10 2 2" xfId="30887" xr:uid="{00000000-0005-0000-0000-00008F780000}"/>
    <cellStyle name="Normal 3 4 10 2 2 2" xfId="30888" xr:uid="{00000000-0005-0000-0000-000090780000}"/>
    <cellStyle name="Normal 3 4 10 2 2 2 2" xfId="30889" xr:uid="{00000000-0005-0000-0000-000091780000}"/>
    <cellStyle name="Normal 3 4 10 2 2 2 2 2" xfId="30890" xr:uid="{00000000-0005-0000-0000-000092780000}"/>
    <cellStyle name="Normal 3 4 10 2 2 2 3" xfId="30891" xr:uid="{00000000-0005-0000-0000-000093780000}"/>
    <cellStyle name="Normal 3 4 10 2 2 3" xfId="30892" xr:uid="{00000000-0005-0000-0000-000094780000}"/>
    <cellStyle name="Normal 3 4 10 2 2 3 2" xfId="30893" xr:uid="{00000000-0005-0000-0000-000095780000}"/>
    <cellStyle name="Normal 3 4 10 2 2 4" xfId="30894" xr:uid="{00000000-0005-0000-0000-000096780000}"/>
    <cellStyle name="Normal 3 4 10 2 3" xfId="30895" xr:uid="{00000000-0005-0000-0000-000097780000}"/>
    <cellStyle name="Normal 3 4 10 2 3 2" xfId="30896" xr:uid="{00000000-0005-0000-0000-000098780000}"/>
    <cellStyle name="Normal 3 4 10 2 3 2 2" xfId="30897" xr:uid="{00000000-0005-0000-0000-000099780000}"/>
    <cellStyle name="Normal 3 4 10 2 3 3" xfId="30898" xr:uid="{00000000-0005-0000-0000-00009A780000}"/>
    <cellStyle name="Normal 3 4 10 2 4" xfId="30899" xr:uid="{00000000-0005-0000-0000-00009B780000}"/>
    <cellStyle name="Normal 3 4 10 2 4 2" xfId="30900" xr:uid="{00000000-0005-0000-0000-00009C780000}"/>
    <cellStyle name="Normal 3 4 10 2 5" xfId="30901" xr:uid="{00000000-0005-0000-0000-00009D780000}"/>
    <cellStyle name="Normal 3 4 10 3" xfId="30902" xr:uid="{00000000-0005-0000-0000-00009E780000}"/>
    <cellStyle name="Normal 3 4 10 3 2" xfId="30903" xr:uid="{00000000-0005-0000-0000-00009F780000}"/>
    <cellStyle name="Normal 3 4 10 3 2 2" xfId="30904" xr:uid="{00000000-0005-0000-0000-0000A0780000}"/>
    <cellStyle name="Normal 3 4 10 3 2 2 2" xfId="30905" xr:uid="{00000000-0005-0000-0000-0000A1780000}"/>
    <cellStyle name="Normal 3 4 10 3 2 3" xfId="30906" xr:uid="{00000000-0005-0000-0000-0000A2780000}"/>
    <cellStyle name="Normal 3 4 10 3 3" xfId="30907" xr:uid="{00000000-0005-0000-0000-0000A3780000}"/>
    <cellStyle name="Normal 3 4 10 3 3 2" xfId="30908" xr:uid="{00000000-0005-0000-0000-0000A4780000}"/>
    <cellStyle name="Normal 3 4 10 3 4" xfId="30909" xr:uid="{00000000-0005-0000-0000-0000A5780000}"/>
    <cellStyle name="Normal 3 4 10 4" xfId="30910" xr:uid="{00000000-0005-0000-0000-0000A6780000}"/>
    <cellStyle name="Normal 3 4 10 4 2" xfId="30911" xr:uid="{00000000-0005-0000-0000-0000A7780000}"/>
    <cellStyle name="Normal 3 4 10 4 2 2" xfId="30912" xr:uid="{00000000-0005-0000-0000-0000A8780000}"/>
    <cellStyle name="Normal 3 4 10 4 3" xfId="30913" xr:uid="{00000000-0005-0000-0000-0000A9780000}"/>
    <cellStyle name="Normal 3 4 10 5" xfId="30914" xr:uid="{00000000-0005-0000-0000-0000AA780000}"/>
    <cellStyle name="Normal 3 4 10 5 2" xfId="30915" xr:uid="{00000000-0005-0000-0000-0000AB780000}"/>
    <cellStyle name="Normal 3 4 10 6" xfId="30916" xr:uid="{00000000-0005-0000-0000-0000AC780000}"/>
    <cellStyle name="Normal 3 4 11" xfId="30917" xr:uid="{00000000-0005-0000-0000-0000AD780000}"/>
    <cellStyle name="Normal 3 4 11 2" xfId="30918" xr:uid="{00000000-0005-0000-0000-0000AE780000}"/>
    <cellStyle name="Normal 3 4 11 2 2" xfId="30919" xr:uid="{00000000-0005-0000-0000-0000AF780000}"/>
    <cellStyle name="Normal 3 4 11 2 2 2" xfId="30920" xr:uid="{00000000-0005-0000-0000-0000B0780000}"/>
    <cellStyle name="Normal 3 4 11 2 2 2 2" xfId="30921" xr:uid="{00000000-0005-0000-0000-0000B1780000}"/>
    <cellStyle name="Normal 3 4 11 2 2 2 2 2" xfId="30922" xr:uid="{00000000-0005-0000-0000-0000B2780000}"/>
    <cellStyle name="Normal 3 4 11 2 2 2 3" xfId="30923" xr:uid="{00000000-0005-0000-0000-0000B3780000}"/>
    <cellStyle name="Normal 3 4 11 2 2 3" xfId="30924" xr:uid="{00000000-0005-0000-0000-0000B4780000}"/>
    <cellStyle name="Normal 3 4 11 2 2 3 2" xfId="30925" xr:uid="{00000000-0005-0000-0000-0000B5780000}"/>
    <cellStyle name="Normal 3 4 11 2 2 4" xfId="30926" xr:uid="{00000000-0005-0000-0000-0000B6780000}"/>
    <cellStyle name="Normal 3 4 11 2 3" xfId="30927" xr:uid="{00000000-0005-0000-0000-0000B7780000}"/>
    <cellStyle name="Normal 3 4 11 2 3 2" xfId="30928" xr:uid="{00000000-0005-0000-0000-0000B8780000}"/>
    <cellStyle name="Normal 3 4 11 2 3 2 2" xfId="30929" xr:uid="{00000000-0005-0000-0000-0000B9780000}"/>
    <cellStyle name="Normal 3 4 11 2 3 3" xfId="30930" xr:uid="{00000000-0005-0000-0000-0000BA780000}"/>
    <cellStyle name="Normal 3 4 11 2 4" xfId="30931" xr:uid="{00000000-0005-0000-0000-0000BB780000}"/>
    <cellStyle name="Normal 3 4 11 2 4 2" xfId="30932" xr:uid="{00000000-0005-0000-0000-0000BC780000}"/>
    <cellStyle name="Normal 3 4 11 2 5" xfId="30933" xr:uid="{00000000-0005-0000-0000-0000BD780000}"/>
    <cellStyle name="Normal 3 4 11 3" xfId="30934" xr:uid="{00000000-0005-0000-0000-0000BE780000}"/>
    <cellStyle name="Normal 3 4 11 3 2" xfId="30935" xr:uid="{00000000-0005-0000-0000-0000BF780000}"/>
    <cellStyle name="Normal 3 4 11 3 2 2" xfId="30936" xr:uid="{00000000-0005-0000-0000-0000C0780000}"/>
    <cellStyle name="Normal 3 4 11 3 2 2 2" xfId="30937" xr:uid="{00000000-0005-0000-0000-0000C1780000}"/>
    <cellStyle name="Normal 3 4 11 3 2 3" xfId="30938" xr:uid="{00000000-0005-0000-0000-0000C2780000}"/>
    <cellStyle name="Normal 3 4 11 3 3" xfId="30939" xr:uid="{00000000-0005-0000-0000-0000C3780000}"/>
    <cellStyle name="Normal 3 4 11 3 3 2" xfId="30940" xr:uid="{00000000-0005-0000-0000-0000C4780000}"/>
    <cellStyle name="Normal 3 4 11 3 4" xfId="30941" xr:uid="{00000000-0005-0000-0000-0000C5780000}"/>
    <cellStyle name="Normal 3 4 11 4" xfId="30942" xr:uid="{00000000-0005-0000-0000-0000C6780000}"/>
    <cellStyle name="Normal 3 4 11 4 2" xfId="30943" xr:uid="{00000000-0005-0000-0000-0000C7780000}"/>
    <cellStyle name="Normal 3 4 11 4 2 2" xfId="30944" xr:uid="{00000000-0005-0000-0000-0000C8780000}"/>
    <cellStyle name="Normal 3 4 11 4 3" xfId="30945" xr:uid="{00000000-0005-0000-0000-0000C9780000}"/>
    <cellStyle name="Normal 3 4 11 5" xfId="30946" xr:uid="{00000000-0005-0000-0000-0000CA780000}"/>
    <cellStyle name="Normal 3 4 11 5 2" xfId="30947" xr:uid="{00000000-0005-0000-0000-0000CB780000}"/>
    <cellStyle name="Normal 3 4 11 6" xfId="30948" xr:uid="{00000000-0005-0000-0000-0000CC780000}"/>
    <cellStyle name="Normal 3 4 12" xfId="30949" xr:uid="{00000000-0005-0000-0000-0000CD780000}"/>
    <cellStyle name="Normal 3 4 12 2" xfId="30950" xr:uid="{00000000-0005-0000-0000-0000CE780000}"/>
    <cellStyle name="Normal 3 4 12 2 2" xfId="30951" xr:uid="{00000000-0005-0000-0000-0000CF780000}"/>
    <cellStyle name="Normal 3 4 12 2 2 2" xfId="30952" xr:uid="{00000000-0005-0000-0000-0000D0780000}"/>
    <cellStyle name="Normal 3 4 12 2 2 2 2" xfId="30953" xr:uid="{00000000-0005-0000-0000-0000D1780000}"/>
    <cellStyle name="Normal 3 4 12 2 2 3" xfId="30954" xr:uid="{00000000-0005-0000-0000-0000D2780000}"/>
    <cellStyle name="Normal 3 4 12 2 3" xfId="30955" xr:uid="{00000000-0005-0000-0000-0000D3780000}"/>
    <cellStyle name="Normal 3 4 12 2 3 2" xfId="30956" xr:uid="{00000000-0005-0000-0000-0000D4780000}"/>
    <cellStyle name="Normal 3 4 12 2 4" xfId="30957" xr:uid="{00000000-0005-0000-0000-0000D5780000}"/>
    <cellStyle name="Normal 3 4 12 3" xfId="30958" xr:uid="{00000000-0005-0000-0000-0000D6780000}"/>
    <cellStyle name="Normal 3 4 12 3 2" xfId="30959" xr:uid="{00000000-0005-0000-0000-0000D7780000}"/>
    <cellStyle name="Normal 3 4 12 3 2 2" xfId="30960" xr:uid="{00000000-0005-0000-0000-0000D8780000}"/>
    <cellStyle name="Normal 3 4 12 3 3" xfId="30961" xr:uid="{00000000-0005-0000-0000-0000D9780000}"/>
    <cellStyle name="Normal 3 4 12 4" xfId="30962" xr:uid="{00000000-0005-0000-0000-0000DA780000}"/>
    <cellStyle name="Normal 3 4 12 4 2" xfId="30963" xr:uid="{00000000-0005-0000-0000-0000DB780000}"/>
    <cellStyle name="Normal 3 4 12 5" xfId="30964" xr:uid="{00000000-0005-0000-0000-0000DC780000}"/>
    <cellStyle name="Normal 3 4 13" xfId="30965" xr:uid="{00000000-0005-0000-0000-0000DD780000}"/>
    <cellStyle name="Normal 3 4 13 2" xfId="30966" xr:uid="{00000000-0005-0000-0000-0000DE780000}"/>
    <cellStyle name="Normal 3 4 13 2 2" xfId="30967" xr:uid="{00000000-0005-0000-0000-0000DF780000}"/>
    <cellStyle name="Normal 3 4 13 2 2 2" xfId="30968" xr:uid="{00000000-0005-0000-0000-0000E0780000}"/>
    <cellStyle name="Normal 3 4 13 2 3" xfId="30969" xr:uid="{00000000-0005-0000-0000-0000E1780000}"/>
    <cellStyle name="Normal 3 4 13 3" xfId="30970" xr:uid="{00000000-0005-0000-0000-0000E2780000}"/>
    <cellStyle name="Normal 3 4 13 3 2" xfId="30971" xr:uid="{00000000-0005-0000-0000-0000E3780000}"/>
    <cellStyle name="Normal 3 4 13 4" xfId="30972" xr:uid="{00000000-0005-0000-0000-0000E4780000}"/>
    <cellStyle name="Normal 3 4 14" xfId="30973" xr:uid="{00000000-0005-0000-0000-0000E5780000}"/>
    <cellStyle name="Normal 3 4 14 2" xfId="30974" xr:uid="{00000000-0005-0000-0000-0000E6780000}"/>
    <cellStyle name="Normal 3 4 14 2 2" xfId="30975" xr:uid="{00000000-0005-0000-0000-0000E7780000}"/>
    <cellStyle name="Normal 3 4 14 2 2 2" xfId="30976" xr:uid="{00000000-0005-0000-0000-0000E8780000}"/>
    <cellStyle name="Normal 3 4 14 2 3" xfId="30977" xr:uid="{00000000-0005-0000-0000-0000E9780000}"/>
    <cellStyle name="Normal 3 4 14 3" xfId="30978" xr:uid="{00000000-0005-0000-0000-0000EA780000}"/>
    <cellStyle name="Normal 3 4 14 3 2" xfId="30979" xr:uid="{00000000-0005-0000-0000-0000EB780000}"/>
    <cellStyle name="Normal 3 4 14 4" xfId="30980" xr:uid="{00000000-0005-0000-0000-0000EC780000}"/>
    <cellStyle name="Normal 3 4 15" xfId="30981" xr:uid="{00000000-0005-0000-0000-0000ED780000}"/>
    <cellStyle name="Normal 3 4 15 2" xfId="30982" xr:uid="{00000000-0005-0000-0000-0000EE780000}"/>
    <cellStyle name="Normal 3 4 15 2 2" xfId="30983" xr:uid="{00000000-0005-0000-0000-0000EF780000}"/>
    <cellStyle name="Normal 3 4 15 2 2 2" xfId="30984" xr:uid="{00000000-0005-0000-0000-0000F0780000}"/>
    <cellStyle name="Normal 3 4 15 2 3" xfId="30985" xr:uid="{00000000-0005-0000-0000-0000F1780000}"/>
    <cellStyle name="Normal 3 4 15 3" xfId="30986" xr:uid="{00000000-0005-0000-0000-0000F2780000}"/>
    <cellStyle name="Normal 3 4 15 3 2" xfId="30987" xr:uid="{00000000-0005-0000-0000-0000F3780000}"/>
    <cellStyle name="Normal 3 4 15 4" xfId="30988" xr:uid="{00000000-0005-0000-0000-0000F4780000}"/>
    <cellStyle name="Normal 3 4 16" xfId="30989" xr:uid="{00000000-0005-0000-0000-0000F5780000}"/>
    <cellStyle name="Normal 3 4 16 2" xfId="30990" xr:uid="{00000000-0005-0000-0000-0000F6780000}"/>
    <cellStyle name="Normal 3 4 16 2 2" xfId="30991" xr:uid="{00000000-0005-0000-0000-0000F7780000}"/>
    <cellStyle name="Normal 3 4 16 3" xfId="30992" xr:uid="{00000000-0005-0000-0000-0000F8780000}"/>
    <cellStyle name="Normal 3 4 17" xfId="30993" xr:uid="{00000000-0005-0000-0000-0000F9780000}"/>
    <cellStyle name="Normal 3 4 17 2" xfId="30994" xr:uid="{00000000-0005-0000-0000-0000FA780000}"/>
    <cellStyle name="Normal 3 4 18" xfId="30995" xr:uid="{00000000-0005-0000-0000-0000FB780000}"/>
    <cellStyle name="Normal 3 4 18 2" xfId="30996" xr:uid="{00000000-0005-0000-0000-0000FC780000}"/>
    <cellStyle name="Normal 3 4 19" xfId="30997" xr:uid="{00000000-0005-0000-0000-0000FD780000}"/>
    <cellStyle name="Normal 3 4 2" xfId="50" xr:uid="{00000000-0005-0000-0000-0000FE780000}"/>
    <cellStyle name="Normal 3 4 2 10" xfId="30998" xr:uid="{00000000-0005-0000-0000-0000FF780000}"/>
    <cellStyle name="Normal 3 4 2 10 2" xfId="30999" xr:uid="{00000000-0005-0000-0000-000000790000}"/>
    <cellStyle name="Normal 3 4 2 10 2 2" xfId="31000" xr:uid="{00000000-0005-0000-0000-000001790000}"/>
    <cellStyle name="Normal 3 4 2 10 2 2 2" xfId="31001" xr:uid="{00000000-0005-0000-0000-000002790000}"/>
    <cellStyle name="Normal 3 4 2 10 2 2 2 2" xfId="31002" xr:uid="{00000000-0005-0000-0000-000003790000}"/>
    <cellStyle name="Normal 3 4 2 10 2 2 2 2 2" xfId="31003" xr:uid="{00000000-0005-0000-0000-000004790000}"/>
    <cellStyle name="Normal 3 4 2 10 2 2 2 3" xfId="31004" xr:uid="{00000000-0005-0000-0000-000005790000}"/>
    <cellStyle name="Normal 3 4 2 10 2 2 3" xfId="31005" xr:uid="{00000000-0005-0000-0000-000006790000}"/>
    <cellStyle name="Normal 3 4 2 10 2 2 3 2" xfId="31006" xr:uid="{00000000-0005-0000-0000-000007790000}"/>
    <cellStyle name="Normal 3 4 2 10 2 2 4" xfId="31007" xr:uid="{00000000-0005-0000-0000-000008790000}"/>
    <cellStyle name="Normal 3 4 2 10 2 3" xfId="31008" xr:uid="{00000000-0005-0000-0000-000009790000}"/>
    <cellStyle name="Normal 3 4 2 10 2 3 2" xfId="31009" xr:uid="{00000000-0005-0000-0000-00000A790000}"/>
    <cellStyle name="Normal 3 4 2 10 2 3 2 2" xfId="31010" xr:uid="{00000000-0005-0000-0000-00000B790000}"/>
    <cellStyle name="Normal 3 4 2 10 2 3 3" xfId="31011" xr:uid="{00000000-0005-0000-0000-00000C790000}"/>
    <cellStyle name="Normal 3 4 2 10 2 4" xfId="31012" xr:uid="{00000000-0005-0000-0000-00000D790000}"/>
    <cellStyle name="Normal 3 4 2 10 2 4 2" xfId="31013" xr:uid="{00000000-0005-0000-0000-00000E790000}"/>
    <cellStyle name="Normal 3 4 2 10 2 5" xfId="31014" xr:uid="{00000000-0005-0000-0000-00000F790000}"/>
    <cellStyle name="Normal 3 4 2 10 3" xfId="31015" xr:uid="{00000000-0005-0000-0000-000010790000}"/>
    <cellStyle name="Normal 3 4 2 10 3 2" xfId="31016" xr:uid="{00000000-0005-0000-0000-000011790000}"/>
    <cellStyle name="Normal 3 4 2 10 3 2 2" xfId="31017" xr:uid="{00000000-0005-0000-0000-000012790000}"/>
    <cellStyle name="Normal 3 4 2 10 3 2 2 2" xfId="31018" xr:uid="{00000000-0005-0000-0000-000013790000}"/>
    <cellStyle name="Normal 3 4 2 10 3 2 3" xfId="31019" xr:uid="{00000000-0005-0000-0000-000014790000}"/>
    <cellStyle name="Normal 3 4 2 10 3 3" xfId="31020" xr:uid="{00000000-0005-0000-0000-000015790000}"/>
    <cellStyle name="Normal 3 4 2 10 3 3 2" xfId="31021" xr:uid="{00000000-0005-0000-0000-000016790000}"/>
    <cellStyle name="Normal 3 4 2 10 3 4" xfId="31022" xr:uid="{00000000-0005-0000-0000-000017790000}"/>
    <cellStyle name="Normal 3 4 2 10 4" xfId="31023" xr:uid="{00000000-0005-0000-0000-000018790000}"/>
    <cellStyle name="Normal 3 4 2 10 4 2" xfId="31024" xr:uid="{00000000-0005-0000-0000-000019790000}"/>
    <cellStyle name="Normal 3 4 2 10 4 2 2" xfId="31025" xr:uid="{00000000-0005-0000-0000-00001A790000}"/>
    <cellStyle name="Normal 3 4 2 10 4 3" xfId="31026" xr:uid="{00000000-0005-0000-0000-00001B790000}"/>
    <cellStyle name="Normal 3 4 2 10 5" xfId="31027" xr:uid="{00000000-0005-0000-0000-00001C790000}"/>
    <cellStyle name="Normal 3 4 2 10 5 2" xfId="31028" xr:uid="{00000000-0005-0000-0000-00001D790000}"/>
    <cellStyle name="Normal 3 4 2 10 6" xfId="31029" xr:uid="{00000000-0005-0000-0000-00001E790000}"/>
    <cellStyle name="Normal 3 4 2 11" xfId="31030" xr:uid="{00000000-0005-0000-0000-00001F790000}"/>
    <cellStyle name="Normal 3 4 2 11 2" xfId="31031" xr:uid="{00000000-0005-0000-0000-000020790000}"/>
    <cellStyle name="Normal 3 4 2 11 2 2" xfId="31032" xr:uid="{00000000-0005-0000-0000-000021790000}"/>
    <cellStyle name="Normal 3 4 2 11 2 2 2" xfId="31033" xr:uid="{00000000-0005-0000-0000-000022790000}"/>
    <cellStyle name="Normal 3 4 2 11 2 2 2 2" xfId="31034" xr:uid="{00000000-0005-0000-0000-000023790000}"/>
    <cellStyle name="Normal 3 4 2 11 2 2 3" xfId="31035" xr:uid="{00000000-0005-0000-0000-000024790000}"/>
    <cellStyle name="Normal 3 4 2 11 2 3" xfId="31036" xr:uid="{00000000-0005-0000-0000-000025790000}"/>
    <cellStyle name="Normal 3 4 2 11 2 3 2" xfId="31037" xr:uid="{00000000-0005-0000-0000-000026790000}"/>
    <cellStyle name="Normal 3 4 2 11 2 4" xfId="31038" xr:uid="{00000000-0005-0000-0000-000027790000}"/>
    <cellStyle name="Normal 3 4 2 11 3" xfId="31039" xr:uid="{00000000-0005-0000-0000-000028790000}"/>
    <cellStyle name="Normal 3 4 2 11 3 2" xfId="31040" xr:uid="{00000000-0005-0000-0000-000029790000}"/>
    <cellStyle name="Normal 3 4 2 11 3 2 2" xfId="31041" xr:uid="{00000000-0005-0000-0000-00002A790000}"/>
    <cellStyle name="Normal 3 4 2 11 3 3" xfId="31042" xr:uid="{00000000-0005-0000-0000-00002B790000}"/>
    <cellStyle name="Normal 3 4 2 11 4" xfId="31043" xr:uid="{00000000-0005-0000-0000-00002C790000}"/>
    <cellStyle name="Normal 3 4 2 11 4 2" xfId="31044" xr:uid="{00000000-0005-0000-0000-00002D790000}"/>
    <cellStyle name="Normal 3 4 2 11 5" xfId="31045" xr:uid="{00000000-0005-0000-0000-00002E790000}"/>
    <cellStyle name="Normal 3 4 2 12" xfId="31046" xr:uid="{00000000-0005-0000-0000-00002F790000}"/>
    <cellStyle name="Normal 3 4 2 12 2" xfId="31047" xr:uid="{00000000-0005-0000-0000-000030790000}"/>
    <cellStyle name="Normal 3 4 2 12 2 2" xfId="31048" xr:uid="{00000000-0005-0000-0000-000031790000}"/>
    <cellStyle name="Normal 3 4 2 12 2 2 2" xfId="31049" xr:uid="{00000000-0005-0000-0000-000032790000}"/>
    <cellStyle name="Normal 3 4 2 12 2 3" xfId="31050" xr:uid="{00000000-0005-0000-0000-000033790000}"/>
    <cellStyle name="Normal 3 4 2 12 3" xfId="31051" xr:uid="{00000000-0005-0000-0000-000034790000}"/>
    <cellStyle name="Normal 3 4 2 12 3 2" xfId="31052" xr:uid="{00000000-0005-0000-0000-000035790000}"/>
    <cellStyle name="Normal 3 4 2 12 4" xfId="31053" xr:uid="{00000000-0005-0000-0000-000036790000}"/>
    <cellStyle name="Normal 3 4 2 13" xfId="31054" xr:uid="{00000000-0005-0000-0000-000037790000}"/>
    <cellStyle name="Normal 3 4 2 13 2" xfId="31055" xr:uid="{00000000-0005-0000-0000-000038790000}"/>
    <cellStyle name="Normal 3 4 2 13 2 2" xfId="31056" xr:uid="{00000000-0005-0000-0000-000039790000}"/>
    <cellStyle name="Normal 3 4 2 13 2 2 2" xfId="31057" xr:uid="{00000000-0005-0000-0000-00003A790000}"/>
    <cellStyle name="Normal 3 4 2 13 2 3" xfId="31058" xr:uid="{00000000-0005-0000-0000-00003B790000}"/>
    <cellStyle name="Normal 3 4 2 13 3" xfId="31059" xr:uid="{00000000-0005-0000-0000-00003C790000}"/>
    <cellStyle name="Normal 3 4 2 13 3 2" xfId="31060" xr:uid="{00000000-0005-0000-0000-00003D790000}"/>
    <cellStyle name="Normal 3 4 2 13 4" xfId="31061" xr:uid="{00000000-0005-0000-0000-00003E790000}"/>
    <cellStyle name="Normal 3 4 2 14" xfId="31062" xr:uid="{00000000-0005-0000-0000-00003F790000}"/>
    <cellStyle name="Normal 3 4 2 14 2" xfId="31063" xr:uid="{00000000-0005-0000-0000-000040790000}"/>
    <cellStyle name="Normal 3 4 2 14 2 2" xfId="31064" xr:uid="{00000000-0005-0000-0000-000041790000}"/>
    <cellStyle name="Normal 3 4 2 14 2 2 2" xfId="31065" xr:uid="{00000000-0005-0000-0000-000042790000}"/>
    <cellStyle name="Normal 3 4 2 14 2 3" xfId="31066" xr:uid="{00000000-0005-0000-0000-000043790000}"/>
    <cellStyle name="Normal 3 4 2 14 3" xfId="31067" xr:uid="{00000000-0005-0000-0000-000044790000}"/>
    <cellStyle name="Normal 3 4 2 14 3 2" xfId="31068" xr:uid="{00000000-0005-0000-0000-000045790000}"/>
    <cellStyle name="Normal 3 4 2 14 4" xfId="31069" xr:uid="{00000000-0005-0000-0000-000046790000}"/>
    <cellStyle name="Normal 3 4 2 15" xfId="31070" xr:uid="{00000000-0005-0000-0000-000047790000}"/>
    <cellStyle name="Normal 3 4 2 15 2" xfId="31071" xr:uid="{00000000-0005-0000-0000-000048790000}"/>
    <cellStyle name="Normal 3 4 2 15 2 2" xfId="31072" xr:uid="{00000000-0005-0000-0000-000049790000}"/>
    <cellStyle name="Normal 3 4 2 15 3" xfId="31073" xr:uid="{00000000-0005-0000-0000-00004A790000}"/>
    <cellStyle name="Normal 3 4 2 16" xfId="31074" xr:uid="{00000000-0005-0000-0000-00004B790000}"/>
    <cellStyle name="Normal 3 4 2 16 2" xfId="31075" xr:uid="{00000000-0005-0000-0000-00004C790000}"/>
    <cellStyle name="Normal 3 4 2 17" xfId="31076" xr:uid="{00000000-0005-0000-0000-00004D790000}"/>
    <cellStyle name="Normal 3 4 2 17 2" xfId="31077" xr:uid="{00000000-0005-0000-0000-00004E790000}"/>
    <cellStyle name="Normal 3 4 2 18" xfId="31078" xr:uid="{00000000-0005-0000-0000-00004F790000}"/>
    <cellStyle name="Normal 3 4 2 19" xfId="31079" xr:uid="{00000000-0005-0000-0000-000050790000}"/>
    <cellStyle name="Normal 3 4 2 2" xfId="31080" xr:uid="{00000000-0005-0000-0000-000051790000}"/>
    <cellStyle name="Normal 3 4 2 2 10" xfId="31081" xr:uid="{00000000-0005-0000-0000-000052790000}"/>
    <cellStyle name="Normal 3 4 2 2 10 2" xfId="31082" xr:uid="{00000000-0005-0000-0000-000053790000}"/>
    <cellStyle name="Normal 3 4 2 2 10 2 2" xfId="31083" xr:uid="{00000000-0005-0000-0000-000054790000}"/>
    <cellStyle name="Normal 3 4 2 2 10 2 2 2" xfId="31084" xr:uid="{00000000-0005-0000-0000-000055790000}"/>
    <cellStyle name="Normal 3 4 2 2 10 2 3" xfId="31085" xr:uid="{00000000-0005-0000-0000-000056790000}"/>
    <cellStyle name="Normal 3 4 2 2 10 3" xfId="31086" xr:uid="{00000000-0005-0000-0000-000057790000}"/>
    <cellStyle name="Normal 3 4 2 2 10 3 2" xfId="31087" xr:uid="{00000000-0005-0000-0000-000058790000}"/>
    <cellStyle name="Normal 3 4 2 2 10 4" xfId="31088" xr:uid="{00000000-0005-0000-0000-000059790000}"/>
    <cellStyle name="Normal 3 4 2 2 11" xfId="31089" xr:uid="{00000000-0005-0000-0000-00005A790000}"/>
    <cellStyle name="Normal 3 4 2 2 11 2" xfId="31090" xr:uid="{00000000-0005-0000-0000-00005B790000}"/>
    <cellStyle name="Normal 3 4 2 2 11 2 2" xfId="31091" xr:uid="{00000000-0005-0000-0000-00005C790000}"/>
    <cellStyle name="Normal 3 4 2 2 11 2 2 2" xfId="31092" xr:uid="{00000000-0005-0000-0000-00005D790000}"/>
    <cellStyle name="Normal 3 4 2 2 11 2 3" xfId="31093" xr:uid="{00000000-0005-0000-0000-00005E790000}"/>
    <cellStyle name="Normal 3 4 2 2 11 3" xfId="31094" xr:uid="{00000000-0005-0000-0000-00005F790000}"/>
    <cellStyle name="Normal 3 4 2 2 11 3 2" xfId="31095" xr:uid="{00000000-0005-0000-0000-000060790000}"/>
    <cellStyle name="Normal 3 4 2 2 11 4" xfId="31096" xr:uid="{00000000-0005-0000-0000-000061790000}"/>
    <cellStyle name="Normal 3 4 2 2 12" xfId="31097" xr:uid="{00000000-0005-0000-0000-000062790000}"/>
    <cellStyle name="Normal 3 4 2 2 12 2" xfId="31098" xr:uid="{00000000-0005-0000-0000-000063790000}"/>
    <cellStyle name="Normal 3 4 2 2 12 2 2" xfId="31099" xr:uid="{00000000-0005-0000-0000-000064790000}"/>
    <cellStyle name="Normal 3 4 2 2 12 2 2 2" xfId="31100" xr:uid="{00000000-0005-0000-0000-000065790000}"/>
    <cellStyle name="Normal 3 4 2 2 12 2 3" xfId="31101" xr:uid="{00000000-0005-0000-0000-000066790000}"/>
    <cellStyle name="Normal 3 4 2 2 12 3" xfId="31102" xr:uid="{00000000-0005-0000-0000-000067790000}"/>
    <cellStyle name="Normal 3 4 2 2 12 3 2" xfId="31103" xr:uid="{00000000-0005-0000-0000-000068790000}"/>
    <cellStyle name="Normal 3 4 2 2 12 4" xfId="31104" xr:uid="{00000000-0005-0000-0000-000069790000}"/>
    <cellStyle name="Normal 3 4 2 2 13" xfId="31105" xr:uid="{00000000-0005-0000-0000-00006A790000}"/>
    <cellStyle name="Normal 3 4 2 2 13 2" xfId="31106" xr:uid="{00000000-0005-0000-0000-00006B790000}"/>
    <cellStyle name="Normal 3 4 2 2 13 2 2" xfId="31107" xr:uid="{00000000-0005-0000-0000-00006C790000}"/>
    <cellStyle name="Normal 3 4 2 2 13 3" xfId="31108" xr:uid="{00000000-0005-0000-0000-00006D790000}"/>
    <cellStyle name="Normal 3 4 2 2 14" xfId="31109" xr:uid="{00000000-0005-0000-0000-00006E790000}"/>
    <cellStyle name="Normal 3 4 2 2 14 2" xfId="31110" xr:uid="{00000000-0005-0000-0000-00006F790000}"/>
    <cellStyle name="Normal 3 4 2 2 15" xfId="31111" xr:uid="{00000000-0005-0000-0000-000070790000}"/>
    <cellStyle name="Normal 3 4 2 2 15 2" xfId="31112" xr:uid="{00000000-0005-0000-0000-000071790000}"/>
    <cellStyle name="Normal 3 4 2 2 16" xfId="31113" xr:uid="{00000000-0005-0000-0000-000072790000}"/>
    <cellStyle name="Normal 3 4 2 2 17" xfId="31114" xr:uid="{00000000-0005-0000-0000-000073790000}"/>
    <cellStyle name="Normal 3 4 2 2 2" xfId="31115" xr:uid="{00000000-0005-0000-0000-000074790000}"/>
    <cellStyle name="Normal 3 4 2 2 2 10" xfId="31116" xr:uid="{00000000-0005-0000-0000-000075790000}"/>
    <cellStyle name="Normal 3 4 2 2 2 11" xfId="31117" xr:uid="{00000000-0005-0000-0000-000076790000}"/>
    <cellStyle name="Normal 3 4 2 2 2 2" xfId="31118" xr:uid="{00000000-0005-0000-0000-000077790000}"/>
    <cellStyle name="Normal 3 4 2 2 2 2 10" xfId="31119" xr:uid="{00000000-0005-0000-0000-000078790000}"/>
    <cellStyle name="Normal 3 4 2 2 2 2 2" xfId="31120" xr:uid="{00000000-0005-0000-0000-000079790000}"/>
    <cellStyle name="Normal 3 4 2 2 2 2 2 2" xfId="31121" xr:uid="{00000000-0005-0000-0000-00007A790000}"/>
    <cellStyle name="Normal 3 4 2 2 2 2 2 2 2" xfId="31122" xr:uid="{00000000-0005-0000-0000-00007B790000}"/>
    <cellStyle name="Normal 3 4 2 2 2 2 2 2 2 2" xfId="31123" xr:uid="{00000000-0005-0000-0000-00007C790000}"/>
    <cellStyle name="Normal 3 4 2 2 2 2 2 2 2 2 2" xfId="31124" xr:uid="{00000000-0005-0000-0000-00007D790000}"/>
    <cellStyle name="Normal 3 4 2 2 2 2 2 2 2 2 2 2" xfId="31125" xr:uid="{00000000-0005-0000-0000-00007E790000}"/>
    <cellStyle name="Normal 3 4 2 2 2 2 2 2 2 2 3" xfId="31126" xr:uid="{00000000-0005-0000-0000-00007F790000}"/>
    <cellStyle name="Normal 3 4 2 2 2 2 2 2 2 3" xfId="31127" xr:uid="{00000000-0005-0000-0000-000080790000}"/>
    <cellStyle name="Normal 3 4 2 2 2 2 2 2 2 3 2" xfId="31128" xr:uid="{00000000-0005-0000-0000-000081790000}"/>
    <cellStyle name="Normal 3 4 2 2 2 2 2 2 2 4" xfId="31129" xr:uid="{00000000-0005-0000-0000-000082790000}"/>
    <cellStyle name="Normal 3 4 2 2 2 2 2 2 3" xfId="31130" xr:uid="{00000000-0005-0000-0000-000083790000}"/>
    <cellStyle name="Normal 3 4 2 2 2 2 2 2 3 2" xfId="31131" xr:uid="{00000000-0005-0000-0000-000084790000}"/>
    <cellStyle name="Normal 3 4 2 2 2 2 2 2 3 2 2" xfId="31132" xr:uid="{00000000-0005-0000-0000-000085790000}"/>
    <cellStyle name="Normal 3 4 2 2 2 2 2 2 3 3" xfId="31133" xr:uid="{00000000-0005-0000-0000-000086790000}"/>
    <cellStyle name="Normal 3 4 2 2 2 2 2 2 4" xfId="31134" xr:uid="{00000000-0005-0000-0000-000087790000}"/>
    <cellStyle name="Normal 3 4 2 2 2 2 2 2 4 2" xfId="31135" xr:uid="{00000000-0005-0000-0000-000088790000}"/>
    <cellStyle name="Normal 3 4 2 2 2 2 2 2 5" xfId="31136" xr:uid="{00000000-0005-0000-0000-000089790000}"/>
    <cellStyle name="Normal 3 4 2 2 2 2 2 3" xfId="31137" xr:uid="{00000000-0005-0000-0000-00008A790000}"/>
    <cellStyle name="Normal 3 4 2 2 2 2 2 3 2" xfId="31138" xr:uid="{00000000-0005-0000-0000-00008B790000}"/>
    <cellStyle name="Normal 3 4 2 2 2 2 2 3 2 2" xfId="31139" xr:uid="{00000000-0005-0000-0000-00008C790000}"/>
    <cellStyle name="Normal 3 4 2 2 2 2 2 3 2 2 2" xfId="31140" xr:uid="{00000000-0005-0000-0000-00008D790000}"/>
    <cellStyle name="Normal 3 4 2 2 2 2 2 3 2 3" xfId="31141" xr:uid="{00000000-0005-0000-0000-00008E790000}"/>
    <cellStyle name="Normal 3 4 2 2 2 2 2 3 3" xfId="31142" xr:uid="{00000000-0005-0000-0000-00008F790000}"/>
    <cellStyle name="Normal 3 4 2 2 2 2 2 3 3 2" xfId="31143" xr:uid="{00000000-0005-0000-0000-000090790000}"/>
    <cellStyle name="Normal 3 4 2 2 2 2 2 3 4" xfId="31144" xr:uid="{00000000-0005-0000-0000-000091790000}"/>
    <cellStyle name="Normal 3 4 2 2 2 2 2 4" xfId="31145" xr:uid="{00000000-0005-0000-0000-000092790000}"/>
    <cellStyle name="Normal 3 4 2 2 2 2 2 4 2" xfId="31146" xr:uid="{00000000-0005-0000-0000-000093790000}"/>
    <cellStyle name="Normal 3 4 2 2 2 2 2 4 2 2" xfId="31147" xr:uid="{00000000-0005-0000-0000-000094790000}"/>
    <cellStyle name="Normal 3 4 2 2 2 2 2 4 2 2 2" xfId="31148" xr:uid="{00000000-0005-0000-0000-000095790000}"/>
    <cellStyle name="Normal 3 4 2 2 2 2 2 4 2 3" xfId="31149" xr:uid="{00000000-0005-0000-0000-000096790000}"/>
    <cellStyle name="Normal 3 4 2 2 2 2 2 4 3" xfId="31150" xr:uid="{00000000-0005-0000-0000-000097790000}"/>
    <cellStyle name="Normal 3 4 2 2 2 2 2 4 3 2" xfId="31151" xr:uid="{00000000-0005-0000-0000-000098790000}"/>
    <cellStyle name="Normal 3 4 2 2 2 2 2 4 4" xfId="31152" xr:uid="{00000000-0005-0000-0000-000099790000}"/>
    <cellStyle name="Normal 3 4 2 2 2 2 2 5" xfId="31153" xr:uid="{00000000-0005-0000-0000-00009A790000}"/>
    <cellStyle name="Normal 3 4 2 2 2 2 2 5 2" xfId="31154" xr:uid="{00000000-0005-0000-0000-00009B790000}"/>
    <cellStyle name="Normal 3 4 2 2 2 2 2 5 2 2" xfId="31155" xr:uid="{00000000-0005-0000-0000-00009C790000}"/>
    <cellStyle name="Normal 3 4 2 2 2 2 2 5 3" xfId="31156" xr:uid="{00000000-0005-0000-0000-00009D790000}"/>
    <cellStyle name="Normal 3 4 2 2 2 2 2 6" xfId="31157" xr:uid="{00000000-0005-0000-0000-00009E790000}"/>
    <cellStyle name="Normal 3 4 2 2 2 2 2 6 2" xfId="31158" xr:uid="{00000000-0005-0000-0000-00009F790000}"/>
    <cellStyle name="Normal 3 4 2 2 2 2 2 7" xfId="31159" xr:uid="{00000000-0005-0000-0000-0000A0790000}"/>
    <cellStyle name="Normal 3 4 2 2 2 2 2 7 2" xfId="31160" xr:uid="{00000000-0005-0000-0000-0000A1790000}"/>
    <cellStyle name="Normal 3 4 2 2 2 2 2 8" xfId="31161" xr:uid="{00000000-0005-0000-0000-0000A2790000}"/>
    <cellStyle name="Normal 3 4 2 2 2 2 3" xfId="31162" xr:uid="{00000000-0005-0000-0000-0000A3790000}"/>
    <cellStyle name="Normal 3 4 2 2 2 2 3 2" xfId="31163" xr:uid="{00000000-0005-0000-0000-0000A4790000}"/>
    <cellStyle name="Normal 3 4 2 2 2 2 3 2 2" xfId="31164" xr:uid="{00000000-0005-0000-0000-0000A5790000}"/>
    <cellStyle name="Normal 3 4 2 2 2 2 3 2 2 2" xfId="31165" xr:uid="{00000000-0005-0000-0000-0000A6790000}"/>
    <cellStyle name="Normal 3 4 2 2 2 2 3 2 2 2 2" xfId="31166" xr:uid="{00000000-0005-0000-0000-0000A7790000}"/>
    <cellStyle name="Normal 3 4 2 2 2 2 3 2 2 3" xfId="31167" xr:uid="{00000000-0005-0000-0000-0000A8790000}"/>
    <cellStyle name="Normal 3 4 2 2 2 2 3 2 3" xfId="31168" xr:uid="{00000000-0005-0000-0000-0000A9790000}"/>
    <cellStyle name="Normal 3 4 2 2 2 2 3 2 3 2" xfId="31169" xr:uid="{00000000-0005-0000-0000-0000AA790000}"/>
    <cellStyle name="Normal 3 4 2 2 2 2 3 2 4" xfId="31170" xr:uid="{00000000-0005-0000-0000-0000AB790000}"/>
    <cellStyle name="Normal 3 4 2 2 2 2 3 3" xfId="31171" xr:uid="{00000000-0005-0000-0000-0000AC790000}"/>
    <cellStyle name="Normal 3 4 2 2 2 2 3 3 2" xfId="31172" xr:uid="{00000000-0005-0000-0000-0000AD790000}"/>
    <cellStyle name="Normal 3 4 2 2 2 2 3 3 2 2" xfId="31173" xr:uid="{00000000-0005-0000-0000-0000AE790000}"/>
    <cellStyle name="Normal 3 4 2 2 2 2 3 3 3" xfId="31174" xr:uid="{00000000-0005-0000-0000-0000AF790000}"/>
    <cellStyle name="Normal 3 4 2 2 2 2 3 4" xfId="31175" xr:uid="{00000000-0005-0000-0000-0000B0790000}"/>
    <cellStyle name="Normal 3 4 2 2 2 2 3 4 2" xfId="31176" xr:uid="{00000000-0005-0000-0000-0000B1790000}"/>
    <cellStyle name="Normal 3 4 2 2 2 2 3 5" xfId="31177" xr:uid="{00000000-0005-0000-0000-0000B2790000}"/>
    <cellStyle name="Normal 3 4 2 2 2 2 4" xfId="31178" xr:uid="{00000000-0005-0000-0000-0000B3790000}"/>
    <cellStyle name="Normal 3 4 2 2 2 2 4 2" xfId="31179" xr:uid="{00000000-0005-0000-0000-0000B4790000}"/>
    <cellStyle name="Normal 3 4 2 2 2 2 4 2 2" xfId="31180" xr:uid="{00000000-0005-0000-0000-0000B5790000}"/>
    <cellStyle name="Normal 3 4 2 2 2 2 4 2 2 2" xfId="31181" xr:uid="{00000000-0005-0000-0000-0000B6790000}"/>
    <cellStyle name="Normal 3 4 2 2 2 2 4 2 3" xfId="31182" xr:uid="{00000000-0005-0000-0000-0000B7790000}"/>
    <cellStyle name="Normal 3 4 2 2 2 2 4 3" xfId="31183" xr:uid="{00000000-0005-0000-0000-0000B8790000}"/>
    <cellStyle name="Normal 3 4 2 2 2 2 4 3 2" xfId="31184" xr:uid="{00000000-0005-0000-0000-0000B9790000}"/>
    <cellStyle name="Normal 3 4 2 2 2 2 4 4" xfId="31185" xr:uid="{00000000-0005-0000-0000-0000BA790000}"/>
    <cellStyle name="Normal 3 4 2 2 2 2 5" xfId="31186" xr:uid="{00000000-0005-0000-0000-0000BB790000}"/>
    <cellStyle name="Normal 3 4 2 2 2 2 5 2" xfId="31187" xr:uid="{00000000-0005-0000-0000-0000BC790000}"/>
    <cellStyle name="Normal 3 4 2 2 2 2 5 2 2" xfId="31188" xr:uid="{00000000-0005-0000-0000-0000BD790000}"/>
    <cellStyle name="Normal 3 4 2 2 2 2 5 2 2 2" xfId="31189" xr:uid="{00000000-0005-0000-0000-0000BE790000}"/>
    <cellStyle name="Normal 3 4 2 2 2 2 5 2 3" xfId="31190" xr:uid="{00000000-0005-0000-0000-0000BF790000}"/>
    <cellStyle name="Normal 3 4 2 2 2 2 5 3" xfId="31191" xr:uid="{00000000-0005-0000-0000-0000C0790000}"/>
    <cellStyle name="Normal 3 4 2 2 2 2 5 3 2" xfId="31192" xr:uid="{00000000-0005-0000-0000-0000C1790000}"/>
    <cellStyle name="Normal 3 4 2 2 2 2 5 4" xfId="31193" xr:uid="{00000000-0005-0000-0000-0000C2790000}"/>
    <cellStyle name="Normal 3 4 2 2 2 2 6" xfId="31194" xr:uid="{00000000-0005-0000-0000-0000C3790000}"/>
    <cellStyle name="Normal 3 4 2 2 2 2 6 2" xfId="31195" xr:uid="{00000000-0005-0000-0000-0000C4790000}"/>
    <cellStyle name="Normal 3 4 2 2 2 2 6 2 2" xfId="31196" xr:uid="{00000000-0005-0000-0000-0000C5790000}"/>
    <cellStyle name="Normal 3 4 2 2 2 2 6 3" xfId="31197" xr:uid="{00000000-0005-0000-0000-0000C6790000}"/>
    <cellStyle name="Normal 3 4 2 2 2 2 7" xfId="31198" xr:uid="{00000000-0005-0000-0000-0000C7790000}"/>
    <cellStyle name="Normal 3 4 2 2 2 2 7 2" xfId="31199" xr:uid="{00000000-0005-0000-0000-0000C8790000}"/>
    <cellStyle name="Normal 3 4 2 2 2 2 8" xfId="31200" xr:uid="{00000000-0005-0000-0000-0000C9790000}"/>
    <cellStyle name="Normal 3 4 2 2 2 2 8 2" xfId="31201" xr:uid="{00000000-0005-0000-0000-0000CA790000}"/>
    <cellStyle name="Normal 3 4 2 2 2 2 9" xfId="31202" xr:uid="{00000000-0005-0000-0000-0000CB790000}"/>
    <cellStyle name="Normal 3 4 2 2 2 3" xfId="31203" xr:uid="{00000000-0005-0000-0000-0000CC790000}"/>
    <cellStyle name="Normal 3 4 2 2 2 3 2" xfId="31204" xr:uid="{00000000-0005-0000-0000-0000CD790000}"/>
    <cellStyle name="Normal 3 4 2 2 2 3 2 2" xfId="31205" xr:uid="{00000000-0005-0000-0000-0000CE790000}"/>
    <cellStyle name="Normal 3 4 2 2 2 3 2 2 2" xfId="31206" xr:uid="{00000000-0005-0000-0000-0000CF790000}"/>
    <cellStyle name="Normal 3 4 2 2 2 3 2 2 2 2" xfId="31207" xr:uid="{00000000-0005-0000-0000-0000D0790000}"/>
    <cellStyle name="Normal 3 4 2 2 2 3 2 2 2 2 2" xfId="31208" xr:uid="{00000000-0005-0000-0000-0000D1790000}"/>
    <cellStyle name="Normal 3 4 2 2 2 3 2 2 2 3" xfId="31209" xr:uid="{00000000-0005-0000-0000-0000D2790000}"/>
    <cellStyle name="Normal 3 4 2 2 2 3 2 2 3" xfId="31210" xr:uid="{00000000-0005-0000-0000-0000D3790000}"/>
    <cellStyle name="Normal 3 4 2 2 2 3 2 2 3 2" xfId="31211" xr:uid="{00000000-0005-0000-0000-0000D4790000}"/>
    <cellStyle name="Normal 3 4 2 2 2 3 2 2 4" xfId="31212" xr:uid="{00000000-0005-0000-0000-0000D5790000}"/>
    <cellStyle name="Normal 3 4 2 2 2 3 2 3" xfId="31213" xr:uid="{00000000-0005-0000-0000-0000D6790000}"/>
    <cellStyle name="Normal 3 4 2 2 2 3 2 3 2" xfId="31214" xr:uid="{00000000-0005-0000-0000-0000D7790000}"/>
    <cellStyle name="Normal 3 4 2 2 2 3 2 3 2 2" xfId="31215" xr:uid="{00000000-0005-0000-0000-0000D8790000}"/>
    <cellStyle name="Normal 3 4 2 2 2 3 2 3 3" xfId="31216" xr:uid="{00000000-0005-0000-0000-0000D9790000}"/>
    <cellStyle name="Normal 3 4 2 2 2 3 2 4" xfId="31217" xr:uid="{00000000-0005-0000-0000-0000DA790000}"/>
    <cellStyle name="Normal 3 4 2 2 2 3 2 4 2" xfId="31218" xr:uid="{00000000-0005-0000-0000-0000DB790000}"/>
    <cellStyle name="Normal 3 4 2 2 2 3 2 5" xfId="31219" xr:uid="{00000000-0005-0000-0000-0000DC790000}"/>
    <cellStyle name="Normal 3 4 2 2 2 3 3" xfId="31220" xr:uid="{00000000-0005-0000-0000-0000DD790000}"/>
    <cellStyle name="Normal 3 4 2 2 2 3 3 2" xfId="31221" xr:uid="{00000000-0005-0000-0000-0000DE790000}"/>
    <cellStyle name="Normal 3 4 2 2 2 3 3 2 2" xfId="31222" xr:uid="{00000000-0005-0000-0000-0000DF790000}"/>
    <cellStyle name="Normal 3 4 2 2 2 3 3 2 2 2" xfId="31223" xr:uid="{00000000-0005-0000-0000-0000E0790000}"/>
    <cellStyle name="Normal 3 4 2 2 2 3 3 2 3" xfId="31224" xr:uid="{00000000-0005-0000-0000-0000E1790000}"/>
    <cellStyle name="Normal 3 4 2 2 2 3 3 3" xfId="31225" xr:uid="{00000000-0005-0000-0000-0000E2790000}"/>
    <cellStyle name="Normal 3 4 2 2 2 3 3 3 2" xfId="31226" xr:uid="{00000000-0005-0000-0000-0000E3790000}"/>
    <cellStyle name="Normal 3 4 2 2 2 3 3 4" xfId="31227" xr:uid="{00000000-0005-0000-0000-0000E4790000}"/>
    <cellStyle name="Normal 3 4 2 2 2 3 4" xfId="31228" xr:uid="{00000000-0005-0000-0000-0000E5790000}"/>
    <cellStyle name="Normal 3 4 2 2 2 3 4 2" xfId="31229" xr:uid="{00000000-0005-0000-0000-0000E6790000}"/>
    <cellStyle name="Normal 3 4 2 2 2 3 4 2 2" xfId="31230" xr:uid="{00000000-0005-0000-0000-0000E7790000}"/>
    <cellStyle name="Normal 3 4 2 2 2 3 4 2 2 2" xfId="31231" xr:uid="{00000000-0005-0000-0000-0000E8790000}"/>
    <cellStyle name="Normal 3 4 2 2 2 3 4 2 3" xfId="31232" xr:uid="{00000000-0005-0000-0000-0000E9790000}"/>
    <cellStyle name="Normal 3 4 2 2 2 3 4 3" xfId="31233" xr:uid="{00000000-0005-0000-0000-0000EA790000}"/>
    <cellStyle name="Normal 3 4 2 2 2 3 4 3 2" xfId="31234" xr:uid="{00000000-0005-0000-0000-0000EB790000}"/>
    <cellStyle name="Normal 3 4 2 2 2 3 4 4" xfId="31235" xr:uid="{00000000-0005-0000-0000-0000EC790000}"/>
    <cellStyle name="Normal 3 4 2 2 2 3 5" xfId="31236" xr:uid="{00000000-0005-0000-0000-0000ED790000}"/>
    <cellStyle name="Normal 3 4 2 2 2 3 5 2" xfId="31237" xr:uid="{00000000-0005-0000-0000-0000EE790000}"/>
    <cellStyle name="Normal 3 4 2 2 2 3 5 2 2" xfId="31238" xr:uid="{00000000-0005-0000-0000-0000EF790000}"/>
    <cellStyle name="Normal 3 4 2 2 2 3 5 3" xfId="31239" xr:uid="{00000000-0005-0000-0000-0000F0790000}"/>
    <cellStyle name="Normal 3 4 2 2 2 3 6" xfId="31240" xr:uid="{00000000-0005-0000-0000-0000F1790000}"/>
    <cellStyle name="Normal 3 4 2 2 2 3 6 2" xfId="31241" xr:uid="{00000000-0005-0000-0000-0000F2790000}"/>
    <cellStyle name="Normal 3 4 2 2 2 3 7" xfId="31242" xr:uid="{00000000-0005-0000-0000-0000F3790000}"/>
    <cellStyle name="Normal 3 4 2 2 2 3 7 2" xfId="31243" xr:uid="{00000000-0005-0000-0000-0000F4790000}"/>
    <cellStyle name="Normal 3 4 2 2 2 3 8" xfId="31244" xr:uid="{00000000-0005-0000-0000-0000F5790000}"/>
    <cellStyle name="Normal 3 4 2 2 2 4" xfId="31245" xr:uid="{00000000-0005-0000-0000-0000F6790000}"/>
    <cellStyle name="Normal 3 4 2 2 2 4 2" xfId="31246" xr:uid="{00000000-0005-0000-0000-0000F7790000}"/>
    <cellStyle name="Normal 3 4 2 2 2 4 2 2" xfId="31247" xr:uid="{00000000-0005-0000-0000-0000F8790000}"/>
    <cellStyle name="Normal 3 4 2 2 2 4 2 2 2" xfId="31248" xr:uid="{00000000-0005-0000-0000-0000F9790000}"/>
    <cellStyle name="Normal 3 4 2 2 2 4 2 2 2 2" xfId="31249" xr:uid="{00000000-0005-0000-0000-0000FA790000}"/>
    <cellStyle name="Normal 3 4 2 2 2 4 2 2 3" xfId="31250" xr:uid="{00000000-0005-0000-0000-0000FB790000}"/>
    <cellStyle name="Normal 3 4 2 2 2 4 2 3" xfId="31251" xr:uid="{00000000-0005-0000-0000-0000FC790000}"/>
    <cellStyle name="Normal 3 4 2 2 2 4 2 3 2" xfId="31252" xr:uid="{00000000-0005-0000-0000-0000FD790000}"/>
    <cellStyle name="Normal 3 4 2 2 2 4 2 4" xfId="31253" xr:uid="{00000000-0005-0000-0000-0000FE790000}"/>
    <cellStyle name="Normal 3 4 2 2 2 4 3" xfId="31254" xr:uid="{00000000-0005-0000-0000-0000FF790000}"/>
    <cellStyle name="Normal 3 4 2 2 2 4 3 2" xfId="31255" xr:uid="{00000000-0005-0000-0000-0000007A0000}"/>
    <cellStyle name="Normal 3 4 2 2 2 4 3 2 2" xfId="31256" xr:uid="{00000000-0005-0000-0000-0000017A0000}"/>
    <cellStyle name="Normal 3 4 2 2 2 4 3 3" xfId="31257" xr:uid="{00000000-0005-0000-0000-0000027A0000}"/>
    <cellStyle name="Normal 3 4 2 2 2 4 4" xfId="31258" xr:uid="{00000000-0005-0000-0000-0000037A0000}"/>
    <cellStyle name="Normal 3 4 2 2 2 4 4 2" xfId="31259" xr:uid="{00000000-0005-0000-0000-0000047A0000}"/>
    <cellStyle name="Normal 3 4 2 2 2 4 5" xfId="31260" xr:uid="{00000000-0005-0000-0000-0000057A0000}"/>
    <cellStyle name="Normal 3 4 2 2 2 5" xfId="31261" xr:uid="{00000000-0005-0000-0000-0000067A0000}"/>
    <cellStyle name="Normal 3 4 2 2 2 5 2" xfId="31262" xr:uid="{00000000-0005-0000-0000-0000077A0000}"/>
    <cellStyle name="Normal 3 4 2 2 2 5 2 2" xfId="31263" xr:uid="{00000000-0005-0000-0000-0000087A0000}"/>
    <cellStyle name="Normal 3 4 2 2 2 5 2 2 2" xfId="31264" xr:uid="{00000000-0005-0000-0000-0000097A0000}"/>
    <cellStyle name="Normal 3 4 2 2 2 5 2 3" xfId="31265" xr:uid="{00000000-0005-0000-0000-00000A7A0000}"/>
    <cellStyle name="Normal 3 4 2 2 2 5 3" xfId="31266" xr:uid="{00000000-0005-0000-0000-00000B7A0000}"/>
    <cellStyle name="Normal 3 4 2 2 2 5 3 2" xfId="31267" xr:uid="{00000000-0005-0000-0000-00000C7A0000}"/>
    <cellStyle name="Normal 3 4 2 2 2 5 4" xfId="31268" xr:uid="{00000000-0005-0000-0000-00000D7A0000}"/>
    <cellStyle name="Normal 3 4 2 2 2 6" xfId="31269" xr:uid="{00000000-0005-0000-0000-00000E7A0000}"/>
    <cellStyle name="Normal 3 4 2 2 2 6 2" xfId="31270" xr:uid="{00000000-0005-0000-0000-00000F7A0000}"/>
    <cellStyle name="Normal 3 4 2 2 2 6 2 2" xfId="31271" xr:uid="{00000000-0005-0000-0000-0000107A0000}"/>
    <cellStyle name="Normal 3 4 2 2 2 6 2 2 2" xfId="31272" xr:uid="{00000000-0005-0000-0000-0000117A0000}"/>
    <cellStyle name="Normal 3 4 2 2 2 6 2 3" xfId="31273" xr:uid="{00000000-0005-0000-0000-0000127A0000}"/>
    <cellStyle name="Normal 3 4 2 2 2 6 3" xfId="31274" xr:uid="{00000000-0005-0000-0000-0000137A0000}"/>
    <cellStyle name="Normal 3 4 2 2 2 6 3 2" xfId="31275" xr:uid="{00000000-0005-0000-0000-0000147A0000}"/>
    <cellStyle name="Normal 3 4 2 2 2 6 4" xfId="31276" xr:uid="{00000000-0005-0000-0000-0000157A0000}"/>
    <cellStyle name="Normal 3 4 2 2 2 7" xfId="31277" xr:uid="{00000000-0005-0000-0000-0000167A0000}"/>
    <cellStyle name="Normal 3 4 2 2 2 7 2" xfId="31278" xr:uid="{00000000-0005-0000-0000-0000177A0000}"/>
    <cellStyle name="Normal 3 4 2 2 2 7 2 2" xfId="31279" xr:uid="{00000000-0005-0000-0000-0000187A0000}"/>
    <cellStyle name="Normal 3 4 2 2 2 7 3" xfId="31280" xr:uid="{00000000-0005-0000-0000-0000197A0000}"/>
    <cellStyle name="Normal 3 4 2 2 2 8" xfId="31281" xr:uid="{00000000-0005-0000-0000-00001A7A0000}"/>
    <cellStyle name="Normal 3 4 2 2 2 8 2" xfId="31282" xr:uid="{00000000-0005-0000-0000-00001B7A0000}"/>
    <cellStyle name="Normal 3 4 2 2 2 9" xfId="31283" xr:uid="{00000000-0005-0000-0000-00001C7A0000}"/>
    <cellStyle name="Normal 3 4 2 2 2 9 2" xfId="31284" xr:uid="{00000000-0005-0000-0000-00001D7A0000}"/>
    <cellStyle name="Normal 3 4 2 2 3" xfId="31285" xr:uid="{00000000-0005-0000-0000-00001E7A0000}"/>
    <cellStyle name="Normal 3 4 2 2 3 10" xfId="31286" xr:uid="{00000000-0005-0000-0000-00001F7A0000}"/>
    <cellStyle name="Normal 3 4 2 2 3 11" xfId="31287" xr:uid="{00000000-0005-0000-0000-0000207A0000}"/>
    <cellStyle name="Normal 3 4 2 2 3 2" xfId="31288" xr:uid="{00000000-0005-0000-0000-0000217A0000}"/>
    <cellStyle name="Normal 3 4 2 2 3 2 10" xfId="31289" xr:uid="{00000000-0005-0000-0000-0000227A0000}"/>
    <cellStyle name="Normal 3 4 2 2 3 2 2" xfId="31290" xr:uid="{00000000-0005-0000-0000-0000237A0000}"/>
    <cellStyle name="Normal 3 4 2 2 3 2 2 2" xfId="31291" xr:uid="{00000000-0005-0000-0000-0000247A0000}"/>
    <cellStyle name="Normal 3 4 2 2 3 2 2 2 2" xfId="31292" xr:uid="{00000000-0005-0000-0000-0000257A0000}"/>
    <cellStyle name="Normal 3 4 2 2 3 2 2 2 2 2" xfId="31293" xr:uid="{00000000-0005-0000-0000-0000267A0000}"/>
    <cellStyle name="Normal 3 4 2 2 3 2 2 2 2 2 2" xfId="31294" xr:uid="{00000000-0005-0000-0000-0000277A0000}"/>
    <cellStyle name="Normal 3 4 2 2 3 2 2 2 2 2 2 2" xfId="31295" xr:uid="{00000000-0005-0000-0000-0000287A0000}"/>
    <cellStyle name="Normal 3 4 2 2 3 2 2 2 2 2 3" xfId="31296" xr:uid="{00000000-0005-0000-0000-0000297A0000}"/>
    <cellStyle name="Normal 3 4 2 2 3 2 2 2 2 3" xfId="31297" xr:uid="{00000000-0005-0000-0000-00002A7A0000}"/>
    <cellStyle name="Normal 3 4 2 2 3 2 2 2 2 3 2" xfId="31298" xr:uid="{00000000-0005-0000-0000-00002B7A0000}"/>
    <cellStyle name="Normal 3 4 2 2 3 2 2 2 2 4" xfId="31299" xr:uid="{00000000-0005-0000-0000-00002C7A0000}"/>
    <cellStyle name="Normal 3 4 2 2 3 2 2 2 3" xfId="31300" xr:uid="{00000000-0005-0000-0000-00002D7A0000}"/>
    <cellStyle name="Normal 3 4 2 2 3 2 2 2 3 2" xfId="31301" xr:uid="{00000000-0005-0000-0000-00002E7A0000}"/>
    <cellStyle name="Normal 3 4 2 2 3 2 2 2 3 2 2" xfId="31302" xr:uid="{00000000-0005-0000-0000-00002F7A0000}"/>
    <cellStyle name="Normal 3 4 2 2 3 2 2 2 3 3" xfId="31303" xr:uid="{00000000-0005-0000-0000-0000307A0000}"/>
    <cellStyle name="Normal 3 4 2 2 3 2 2 2 4" xfId="31304" xr:uid="{00000000-0005-0000-0000-0000317A0000}"/>
    <cellStyle name="Normal 3 4 2 2 3 2 2 2 4 2" xfId="31305" xr:uid="{00000000-0005-0000-0000-0000327A0000}"/>
    <cellStyle name="Normal 3 4 2 2 3 2 2 2 5" xfId="31306" xr:uid="{00000000-0005-0000-0000-0000337A0000}"/>
    <cellStyle name="Normal 3 4 2 2 3 2 2 3" xfId="31307" xr:uid="{00000000-0005-0000-0000-0000347A0000}"/>
    <cellStyle name="Normal 3 4 2 2 3 2 2 3 2" xfId="31308" xr:uid="{00000000-0005-0000-0000-0000357A0000}"/>
    <cellStyle name="Normal 3 4 2 2 3 2 2 3 2 2" xfId="31309" xr:uid="{00000000-0005-0000-0000-0000367A0000}"/>
    <cellStyle name="Normal 3 4 2 2 3 2 2 3 2 2 2" xfId="31310" xr:uid="{00000000-0005-0000-0000-0000377A0000}"/>
    <cellStyle name="Normal 3 4 2 2 3 2 2 3 2 3" xfId="31311" xr:uid="{00000000-0005-0000-0000-0000387A0000}"/>
    <cellStyle name="Normal 3 4 2 2 3 2 2 3 3" xfId="31312" xr:uid="{00000000-0005-0000-0000-0000397A0000}"/>
    <cellStyle name="Normal 3 4 2 2 3 2 2 3 3 2" xfId="31313" xr:uid="{00000000-0005-0000-0000-00003A7A0000}"/>
    <cellStyle name="Normal 3 4 2 2 3 2 2 3 4" xfId="31314" xr:uid="{00000000-0005-0000-0000-00003B7A0000}"/>
    <cellStyle name="Normal 3 4 2 2 3 2 2 4" xfId="31315" xr:uid="{00000000-0005-0000-0000-00003C7A0000}"/>
    <cellStyle name="Normal 3 4 2 2 3 2 2 4 2" xfId="31316" xr:uid="{00000000-0005-0000-0000-00003D7A0000}"/>
    <cellStyle name="Normal 3 4 2 2 3 2 2 4 2 2" xfId="31317" xr:uid="{00000000-0005-0000-0000-00003E7A0000}"/>
    <cellStyle name="Normal 3 4 2 2 3 2 2 4 2 2 2" xfId="31318" xr:uid="{00000000-0005-0000-0000-00003F7A0000}"/>
    <cellStyle name="Normal 3 4 2 2 3 2 2 4 2 3" xfId="31319" xr:uid="{00000000-0005-0000-0000-0000407A0000}"/>
    <cellStyle name="Normal 3 4 2 2 3 2 2 4 3" xfId="31320" xr:uid="{00000000-0005-0000-0000-0000417A0000}"/>
    <cellStyle name="Normal 3 4 2 2 3 2 2 4 3 2" xfId="31321" xr:uid="{00000000-0005-0000-0000-0000427A0000}"/>
    <cellStyle name="Normal 3 4 2 2 3 2 2 4 4" xfId="31322" xr:uid="{00000000-0005-0000-0000-0000437A0000}"/>
    <cellStyle name="Normal 3 4 2 2 3 2 2 5" xfId="31323" xr:uid="{00000000-0005-0000-0000-0000447A0000}"/>
    <cellStyle name="Normal 3 4 2 2 3 2 2 5 2" xfId="31324" xr:uid="{00000000-0005-0000-0000-0000457A0000}"/>
    <cellStyle name="Normal 3 4 2 2 3 2 2 5 2 2" xfId="31325" xr:uid="{00000000-0005-0000-0000-0000467A0000}"/>
    <cellStyle name="Normal 3 4 2 2 3 2 2 5 3" xfId="31326" xr:uid="{00000000-0005-0000-0000-0000477A0000}"/>
    <cellStyle name="Normal 3 4 2 2 3 2 2 6" xfId="31327" xr:uid="{00000000-0005-0000-0000-0000487A0000}"/>
    <cellStyle name="Normal 3 4 2 2 3 2 2 6 2" xfId="31328" xr:uid="{00000000-0005-0000-0000-0000497A0000}"/>
    <cellStyle name="Normal 3 4 2 2 3 2 2 7" xfId="31329" xr:uid="{00000000-0005-0000-0000-00004A7A0000}"/>
    <cellStyle name="Normal 3 4 2 2 3 2 2 7 2" xfId="31330" xr:uid="{00000000-0005-0000-0000-00004B7A0000}"/>
    <cellStyle name="Normal 3 4 2 2 3 2 2 8" xfId="31331" xr:uid="{00000000-0005-0000-0000-00004C7A0000}"/>
    <cellStyle name="Normal 3 4 2 2 3 2 3" xfId="31332" xr:uid="{00000000-0005-0000-0000-00004D7A0000}"/>
    <cellStyle name="Normal 3 4 2 2 3 2 3 2" xfId="31333" xr:uid="{00000000-0005-0000-0000-00004E7A0000}"/>
    <cellStyle name="Normal 3 4 2 2 3 2 3 2 2" xfId="31334" xr:uid="{00000000-0005-0000-0000-00004F7A0000}"/>
    <cellStyle name="Normal 3 4 2 2 3 2 3 2 2 2" xfId="31335" xr:uid="{00000000-0005-0000-0000-0000507A0000}"/>
    <cellStyle name="Normal 3 4 2 2 3 2 3 2 2 2 2" xfId="31336" xr:uid="{00000000-0005-0000-0000-0000517A0000}"/>
    <cellStyle name="Normal 3 4 2 2 3 2 3 2 2 3" xfId="31337" xr:uid="{00000000-0005-0000-0000-0000527A0000}"/>
    <cellStyle name="Normal 3 4 2 2 3 2 3 2 3" xfId="31338" xr:uid="{00000000-0005-0000-0000-0000537A0000}"/>
    <cellStyle name="Normal 3 4 2 2 3 2 3 2 3 2" xfId="31339" xr:uid="{00000000-0005-0000-0000-0000547A0000}"/>
    <cellStyle name="Normal 3 4 2 2 3 2 3 2 4" xfId="31340" xr:uid="{00000000-0005-0000-0000-0000557A0000}"/>
    <cellStyle name="Normal 3 4 2 2 3 2 3 3" xfId="31341" xr:uid="{00000000-0005-0000-0000-0000567A0000}"/>
    <cellStyle name="Normal 3 4 2 2 3 2 3 3 2" xfId="31342" xr:uid="{00000000-0005-0000-0000-0000577A0000}"/>
    <cellStyle name="Normal 3 4 2 2 3 2 3 3 2 2" xfId="31343" xr:uid="{00000000-0005-0000-0000-0000587A0000}"/>
    <cellStyle name="Normal 3 4 2 2 3 2 3 3 3" xfId="31344" xr:uid="{00000000-0005-0000-0000-0000597A0000}"/>
    <cellStyle name="Normal 3 4 2 2 3 2 3 4" xfId="31345" xr:uid="{00000000-0005-0000-0000-00005A7A0000}"/>
    <cellStyle name="Normal 3 4 2 2 3 2 3 4 2" xfId="31346" xr:uid="{00000000-0005-0000-0000-00005B7A0000}"/>
    <cellStyle name="Normal 3 4 2 2 3 2 3 5" xfId="31347" xr:uid="{00000000-0005-0000-0000-00005C7A0000}"/>
    <cellStyle name="Normal 3 4 2 2 3 2 4" xfId="31348" xr:uid="{00000000-0005-0000-0000-00005D7A0000}"/>
    <cellStyle name="Normal 3 4 2 2 3 2 4 2" xfId="31349" xr:uid="{00000000-0005-0000-0000-00005E7A0000}"/>
    <cellStyle name="Normal 3 4 2 2 3 2 4 2 2" xfId="31350" xr:uid="{00000000-0005-0000-0000-00005F7A0000}"/>
    <cellStyle name="Normal 3 4 2 2 3 2 4 2 2 2" xfId="31351" xr:uid="{00000000-0005-0000-0000-0000607A0000}"/>
    <cellStyle name="Normal 3 4 2 2 3 2 4 2 3" xfId="31352" xr:uid="{00000000-0005-0000-0000-0000617A0000}"/>
    <cellStyle name="Normal 3 4 2 2 3 2 4 3" xfId="31353" xr:uid="{00000000-0005-0000-0000-0000627A0000}"/>
    <cellStyle name="Normal 3 4 2 2 3 2 4 3 2" xfId="31354" xr:uid="{00000000-0005-0000-0000-0000637A0000}"/>
    <cellStyle name="Normal 3 4 2 2 3 2 4 4" xfId="31355" xr:uid="{00000000-0005-0000-0000-0000647A0000}"/>
    <cellStyle name="Normal 3 4 2 2 3 2 5" xfId="31356" xr:uid="{00000000-0005-0000-0000-0000657A0000}"/>
    <cellStyle name="Normal 3 4 2 2 3 2 5 2" xfId="31357" xr:uid="{00000000-0005-0000-0000-0000667A0000}"/>
    <cellStyle name="Normal 3 4 2 2 3 2 5 2 2" xfId="31358" xr:uid="{00000000-0005-0000-0000-0000677A0000}"/>
    <cellStyle name="Normal 3 4 2 2 3 2 5 2 2 2" xfId="31359" xr:uid="{00000000-0005-0000-0000-0000687A0000}"/>
    <cellStyle name="Normal 3 4 2 2 3 2 5 2 3" xfId="31360" xr:uid="{00000000-0005-0000-0000-0000697A0000}"/>
    <cellStyle name="Normal 3 4 2 2 3 2 5 3" xfId="31361" xr:uid="{00000000-0005-0000-0000-00006A7A0000}"/>
    <cellStyle name="Normal 3 4 2 2 3 2 5 3 2" xfId="31362" xr:uid="{00000000-0005-0000-0000-00006B7A0000}"/>
    <cellStyle name="Normal 3 4 2 2 3 2 5 4" xfId="31363" xr:uid="{00000000-0005-0000-0000-00006C7A0000}"/>
    <cellStyle name="Normal 3 4 2 2 3 2 6" xfId="31364" xr:uid="{00000000-0005-0000-0000-00006D7A0000}"/>
    <cellStyle name="Normal 3 4 2 2 3 2 6 2" xfId="31365" xr:uid="{00000000-0005-0000-0000-00006E7A0000}"/>
    <cellStyle name="Normal 3 4 2 2 3 2 6 2 2" xfId="31366" xr:uid="{00000000-0005-0000-0000-00006F7A0000}"/>
    <cellStyle name="Normal 3 4 2 2 3 2 6 3" xfId="31367" xr:uid="{00000000-0005-0000-0000-0000707A0000}"/>
    <cellStyle name="Normal 3 4 2 2 3 2 7" xfId="31368" xr:uid="{00000000-0005-0000-0000-0000717A0000}"/>
    <cellStyle name="Normal 3 4 2 2 3 2 7 2" xfId="31369" xr:uid="{00000000-0005-0000-0000-0000727A0000}"/>
    <cellStyle name="Normal 3 4 2 2 3 2 8" xfId="31370" xr:uid="{00000000-0005-0000-0000-0000737A0000}"/>
    <cellStyle name="Normal 3 4 2 2 3 2 8 2" xfId="31371" xr:uid="{00000000-0005-0000-0000-0000747A0000}"/>
    <cellStyle name="Normal 3 4 2 2 3 2 9" xfId="31372" xr:uid="{00000000-0005-0000-0000-0000757A0000}"/>
    <cellStyle name="Normal 3 4 2 2 3 3" xfId="31373" xr:uid="{00000000-0005-0000-0000-0000767A0000}"/>
    <cellStyle name="Normal 3 4 2 2 3 3 2" xfId="31374" xr:uid="{00000000-0005-0000-0000-0000777A0000}"/>
    <cellStyle name="Normal 3 4 2 2 3 3 2 2" xfId="31375" xr:uid="{00000000-0005-0000-0000-0000787A0000}"/>
    <cellStyle name="Normal 3 4 2 2 3 3 2 2 2" xfId="31376" xr:uid="{00000000-0005-0000-0000-0000797A0000}"/>
    <cellStyle name="Normal 3 4 2 2 3 3 2 2 2 2" xfId="31377" xr:uid="{00000000-0005-0000-0000-00007A7A0000}"/>
    <cellStyle name="Normal 3 4 2 2 3 3 2 2 2 2 2" xfId="31378" xr:uid="{00000000-0005-0000-0000-00007B7A0000}"/>
    <cellStyle name="Normal 3 4 2 2 3 3 2 2 2 3" xfId="31379" xr:uid="{00000000-0005-0000-0000-00007C7A0000}"/>
    <cellStyle name="Normal 3 4 2 2 3 3 2 2 3" xfId="31380" xr:uid="{00000000-0005-0000-0000-00007D7A0000}"/>
    <cellStyle name="Normal 3 4 2 2 3 3 2 2 3 2" xfId="31381" xr:uid="{00000000-0005-0000-0000-00007E7A0000}"/>
    <cellStyle name="Normal 3 4 2 2 3 3 2 2 4" xfId="31382" xr:uid="{00000000-0005-0000-0000-00007F7A0000}"/>
    <cellStyle name="Normal 3 4 2 2 3 3 2 3" xfId="31383" xr:uid="{00000000-0005-0000-0000-0000807A0000}"/>
    <cellStyle name="Normal 3 4 2 2 3 3 2 3 2" xfId="31384" xr:uid="{00000000-0005-0000-0000-0000817A0000}"/>
    <cellStyle name="Normal 3 4 2 2 3 3 2 3 2 2" xfId="31385" xr:uid="{00000000-0005-0000-0000-0000827A0000}"/>
    <cellStyle name="Normal 3 4 2 2 3 3 2 3 3" xfId="31386" xr:uid="{00000000-0005-0000-0000-0000837A0000}"/>
    <cellStyle name="Normal 3 4 2 2 3 3 2 4" xfId="31387" xr:uid="{00000000-0005-0000-0000-0000847A0000}"/>
    <cellStyle name="Normal 3 4 2 2 3 3 2 4 2" xfId="31388" xr:uid="{00000000-0005-0000-0000-0000857A0000}"/>
    <cellStyle name="Normal 3 4 2 2 3 3 2 5" xfId="31389" xr:uid="{00000000-0005-0000-0000-0000867A0000}"/>
    <cellStyle name="Normal 3 4 2 2 3 3 3" xfId="31390" xr:uid="{00000000-0005-0000-0000-0000877A0000}"/>
    <cellStyle name="Normal 3 4 2 2 3 3 3 2" xfId="31391" xr:uid="{00000000-0005-0000-0000-0000887A0000}"/>
    <cellStyle name="Normal 3 4 2 2 3 3 3 2 2" xfId="31392" xr:uid="{00000000-0005-0000-0000-0000897A0000}"/>
    <cellStyle name="Normal 3 4 2 2 3 3 3 2 2 2" xfId="31393" xr:uid="{00000000-0005-0000-0000-00008A7A0000}"/>
    <cellStyle name="Normal 3 4 2 2 3 3 3 2 3" xfId="31394" xr:uid="{00000000-0005-0000-0000-00008B7A0000}"/>
    <cellStyle name="Normal 3 4 2 2 3 3 3 3" xfId="31395" xr:uid="{00000000-0005-0000-0000-00008C7A0000}"/>
    <cellStyle name="Normal 3 4 2 2 3 3 3 3 2" xfId="31396" xr:uid="{00000000-0005-0000-0000-00008D7A0000}"/>
    <cellStyle name="Normal 3 4 2 2 3 3 3 4" xfId="31397" xr:uid="{00000000-0005-0000-0000-00008E7A0000}"/>
    <cellStyle name="Normal 3 4 2 2 3 3 4" xfId="31398" xr:uid="{00000000-0005-0000-0000-00008F7A0000}"/>
    <cellStyle name="Normal 3 4 2 2 3 3 4 2" xfId="31399" xr:uid="{00000000-0005-0000-0000-0000907A0000}"/>
    <cellStyle name="Normal 3 4 2 2 3 3 4 2 2" xfId="31400" xr:uid="{00000000-0005-0000-0000-0000917A0000}"/>
    <cellStyle name="Normal 3 4 2 2 3 3 4 2 2 2" xfId="31401" xr:uid="{00000000-0005-0000-0000-0000927A0000}"/>
    <cellStyle name="Normal 3 4 2 2 3 3 4 2 3" xfId="31402" xr:uid="{00000000-0005-0000-0000-0000937A0000}"/>
    <cellStyle name="Normal 3 4 2 2 3 3 4 3" xfId="31403" xr:uid="{00000000-0005-0000-0000-0000947A0000}"/>
    <cellStyle name="Normal 3 4 2 2 3 3 4 3 2" xfId="31404" xr:uid="{00000000-0005-0000-0000-0000957A0000}"/>
    <cellStyle name="Normal 3 4 2 2 3 3 4 4" xfId="31405" xr:uid="{00000000-0005-0000-0000-0000967A0000}"/>
    <cellStyle name="Normal 3 4 2 2 3 3 5" xfId="31406" xr:uid="{00000000-0005-0000-0000-0000977A0000}"/>
    <cellStyle name="Normal 3 4 2 2 3 3 5 2" xfId="31407" xr:uid="{00000000-0005-0000-0000-0000987A0000}"/>
    <cellStyle name="Normal 3 4 2 2 3 3 5 2 2" xfId="31408" xr:uid="{00000000-0005-0000-0000-0000997A0000}"/>
    <cellStyle name="Normal 3 4 2 2 3 3 5 3" xfId="31409" xr:uid="{00000000-0005-0000-0000-00009A7A0000}"/>
    <cellStyle name="Normal 3 4 2 2 3 3 6" xfId="31410" xr:uid="{00000000-0005-0000-0000-00009B7A0000}"/>
    <cellStyle name="Normal 3 4 2 2 3 3 6 2" xfId="31411" xr:uid="{00000000-0005-0000-0000-00009C7A0000}"/>
    <cellStyle name="Normal 3 4 2 2 3 3 7" xfId="31412" xr:uid="{00000000-0005-0000-0000-00009D7A0000}"/>
    <cellStyle name="Normal 3 4 2 2 3 3 7 2" xfId="31413" xr:uid="{00000000-0005-0000-0000-00009E7A0000}"/>
    <cellStyle name="Normal 3 4 2 2 3 3 8" xfId="31414" xr:uid="{00000000-0005-0000-0000-00009F7A0000}"/>
    <cellStyle name="Normal 3 4 2 2 3 4" xfId="31415" xr:uid="{00000000-0005-0000-0000-0000A07A0000}"/>
    <cellStyle name="Normal 3 4 2 2 3 4 2" xfId="31416" xr:uid="{00000000-0005-0000-0000-0000A17A0000}"/>
    <cellStyle name="Normal 3 4 2 2 3 4 2 2" xfId="31417" xr:uid="{00000000-0005-0000-0000-0000A27A0000}"/>
    <cellStyle name="Normal 3 4 2 2 3 4 2 2 2" xfId="31418" xr:uid="{00000000-0005-0000-0000-0000A37A0000}"/>
    <cellStyle name="Normal 3 4 2 2 3 4 2 2 2 2" xfId="31419" xr:uid="{00000000-0005-0000-0000-0000A47A0000}"/>
    <cellStyle name="Normal 3 4 2 2 3 4 2 2 3" xfId="31420" xr:uid="{00000000-0005-0000-0000-0000A57A0000}"/>
    <cellStyle name="Normal 3 4 2 2 3 4 2 3" xfId="31421" xr:uid="{00000000-0005-0000-0000-0000A67A0000}"/>
    <cellStyle name="Normal 3 4 2 2 3 4 2 3 2" xfId="31422" xr:uid="{00000000-0005-0000-0000-0000A77A0000}"/>
    <cellStyle name="Normal 3 4 2 2 3 4 2 4" xfId="31423" xr:uid="{00000000-0005-0000-0000-0000A87A0000}"/>
    <cellStyle name="Normal 3 4 2 2 3 4 3" xfId="31424" xr:uid="{00000000-0005-0000-0000-0000A97A0000}"/>
    <cellStyle name="Normal 3 4 2 2 3 4 3 2" xfId="31425" xr:uid="{00000000-0005-0000-0000-0000AA7A0000}"/>
    <cellStyle name="Normal 3 4 2 2 3 4 3 2 2" xfId="31426" xr:uid="{00000000-0005-0000-0000-0000AB7A0000}"/>
    <cellStyle name="Normal 3 4 2 2 3 4 3 3" xfId="31427" xr:uid="{00000000-0005-0000-0000-0000AC7A0000}"/>
    <cellStyle name="Normal 3 4 2 2 3 4 4" xfId="31428" xr:uid="{00000000-0005-0000-0000-0000AD7A0000}"/>
    <cellStyle name="Normal 3 4 2 2 3 4 4 2" xfId="31429" xr:uid="{00000000-0005-0000-0000-0000AE7A0000}"/>
    <cellStyle name="Normal 3 4 2 2 3 4 5" xfId="31430" xr:uid="{00000000-0005-0000-0000-0000AF7A0000}"/>
    <cellStyle name="Normal 3 4 2 2 3 5" xfId="31431" xr:uid="{00000000-0005-0000-0000-0000B07A0000}"/>
    <cellStyle name="Normal 3 4 2 2 3 5 2" xfId="31432" xr:uid="{00000000-0005-0000-0000-0000B17A0000}"/>
    <cellStyle name="Normal 3 4 2 2 3 5 2 2" xfId="31433" xr:uid="{00000000-0005-0000-0000-0000B27A0000}"/>
    <cellStyle name="Normal 3 4 2 2 3 5 2 2 2" xfId="31434" xr:uid="{00000000-0005-0000-0000-0000B37A0000}"/>
    <cellStyle name="Normal 3 4 2 2 3 5 2 3" xfId="31435" xr:uid="{00000000-0005-0000-0000-0000B47A0000}"/>
    <cellStyle name="Normal 3 4 2 2 3 5 3" xfId="31436" xr:uid="{00000000-0005-0000-0000-0000B57A0000}"/>
    <cellStyle name="Normal 3 4 2 2 3 5 3 2" xfId="31437" xr:uid="{00000000-0005-0000-0000-0000B67A0000}"/>
    <cellStyle name="Normal 3 4 2 2 3 5 4" xfId="31438" xr:uid="{00000000-0005-0000-0000-0000B77A0000}"/>
    <cellStyle name="Normal 3 4 2 2 3 6" xfId="31439" xr:uid="{00000000-0005-0000-0000-0000B87A0000}"/>
    <cellStyle name="Normal 3 4 2 2 3 6 2" xfId="31440" xr:uid="{00000000-0005-0000-0000-0000B97A0000}"/>
    <cellStyle name="Normal 3 4 2 2 3 6 2 2" xfId="31441" xr:uid="{00000000-0005-0000-0000-0000BA7A0000}"/>
    <cellStyle name="Normal 3 4 2 2 3 6 2 2 2" xfId="31442" xr:uid="{00000000-0005-0000-0000-0000BB7A0000}"/>
    <cellStyle name="Normal 3 4 2 2 3 6 2 3" xfId="31443" xr:uid="{00000000-0005-0000-0000-0000BC7A0000}"/>
    <cellStyle name="Normal 3 4 2 2 3 6 3" xfId="31444" xr:uid="{00000000-0005-0000-0000-0000BD7A0000}"/>
    <cellStyle name="Normal 3 4 2 2 3 6 3 2" xfId="31445" xr:uid="{00000000-0005-0000-0000-0000BE7A0000}"/>
    <cellStyle name="Normal 3 4 2 2 3 6 4" xfId="31446" xr:uid="{00000000-0005-0000-0000-0000BF7A0000}"/>
    <cellStyle name="Normal 3 4 2 2 3 7" xfId="31447" xr:uid="{00000000-0005-0000-0000-0000C07A0000}"/>
    <cellStyle name="Normal 3 4 2 2 3 7 2" xfId="31448" xr:uid="{00000000-0005-0000-0000-0000C17A0000}"/>
    <cellStyle name="Normal 3 4 2 2 3 7 2 2" xfId="31449" xr:uid="{00000000-0005-0000-0000-0000C27A0000}"/>
    <cellStyle name="Normal 3 4 2 2 3 7 3" xfId="31450" xr:uid="{00000000-0005-0000-0000-0000C37A0000}"/>
    <cellStyle name="Normal 3 4 2 2 3 8" xfId="31451" xr:uid="{00000000-0005-0000-0000-0000C47A0000}"/>
    <cellStyle name="Normal 3 4 2 2 3 8 2" xfId="31452" xr:uid="{00000000-0005-0000-0000-0000C57A0000}"/>
    <cellStyle name="Normal 3 4 2 2 3 9" xfId="31453" xr:uid="{00000000-0005-0000-0000-0000C67A0000}"/>
    <cellStyle name="Normal 3 4 2 2 3 9 2" xfId="31454" xr:uid="{00000000-0005-0000-0000-0000C77A0000}"/>
    <cellStyle name="Normal 3 4 2 2 4" xfId="31455" xr:uid="{00000000-0005-0000-0000-0000C87A0000}"/>
    <cellStyle name="Normal 3 4 2 2 4 10" xfId="31456" xr:uid="{00000000-0005-0000-0000-0000C97A0000}"/>
    <cellStyle name="Normal 3 4 2 2 4 11" xfId="31457" xr:uid="{00000000-0005-0000-0000-0000CA7A0000}"/>
    <cellStyle name="Normal 3 4 2 2 4 2" xfId="31458" xr:uid="{00000000-0005-0000-0000-0000CB7A0000}"/>
    <cellStyle name="Normal 3 4 2 2 4 2 2" xfId="31459" xr:uid="{00000000-0005-0000-0000-0000CC7A0000}"/>
    <cellStyle name="Normal 3 4 2 2 4 2 2 2" xfId="31460" xr:uid="{00000000-0005-0000-0000-0000CD7A0000}"/>
    <cellStyle name="Normal 3 4 2 2 4 2 2 2 2" xfId="31461" xr:uid="{00000000-0005-0000-0000-0000CE7A0000}"/>
    <cellStyle name="Normal 3 4 2 2 4 2 2 2 2 2" xfId="31462" xr:uid="{00000000-0005-0000-0000-0000CF7A0000}"/>
    <cellStyle name="Normal 3 4 2 2 4 2 2 2 2 2 2" xfId="31463" xr:uid="{00000000-0005-0000-0000-0000D07A0000}"/>
    <cellStyle name="Normal 3 4 2 2 4 2 2 2 2 2 2 2" xfId="31464" xr:uid="{00000000-0005-0000-0000-0000D17A0000}"/>
    <cellStyle name="Normal 3 4 2 2 4 2 2 2 2 2 3" xfId="31465" xr:uid="{00000000-0005-0000-0000-0000D27A0000}"/>
    <cellStyle name="Normal 3 4 2 2 4 2 2 2 2 3" xfId="31466" xr:uid="{00000000-0005-0000-0000-0000D37A0000}"/>
    <cellStyle name="Normal 3 4 2 2 4 2 2 2 2 3 2" xfId="31467" xr:uid="{00000000-0005-0000-0000-0000D47A0000}"/>
    <cellStyle name="Normal 3 4 2 2 4 2 2 2 2 4" xfId="31468" xr:uid="{00000000-0005-0000-0000-0000D57A0000}"/>
    <cellStyle name="Normal 3 4 2 2 4 2 2 2 3" xfId="31469" xr:uid="{00000000-0005-0000-0000-0000D67A0000}"/>
    <cellStyle name="Normal 3 4 2 2 4 2 2 2 3 2" xfId="31470" xr:uid="{00000000-0005-0000-0000-0000D77A0000}"/>
    <cellStyle name="Normal 3 4 2 2 4 2 2 2 3 2 2" xfId="31471" xr:uid="{00000000-0005-0000-0000-0000D87A0000}"/>
    <cellStyle name="Normal 3 4 2 2 4 2 2 2 3 3" xfId="31472" xr:uid="{00000000-0005-0000-0000-0000D97A0000}"/>
    <cellStyle name="Normal 3 4 2 2 4 2 2 2 4" xfId="31473" xr:uid="{00000000-0005-0000-0000-0000DA7A0000}"/>
    <cellStyle name="Normal 3 4 2 2 4 2 2 2 4 2" xfId="31474" xr:uid="{00000000-0005-0000-0000-0000DB7A0000}"/>
    <cellStyle name="Normal 3 4 2 2 4 2 2 2 5" xfId="31475" xr:uid="{00000000-0005-0000-0000-0000DC7A0000}"/>
    <cellStyle name="Normal 3 4 2 2 4 2 2 3" xfId="31476" xr:uid="{00000000-0005-0000-0000-0000DD7A0000}"/>
    <cellStyle name="Normal 3 4 2 2 4 2 2 3 2" xfId="31477" xr:uid="{00000000-0005-0000-0000-0000DE7A0000}"/>
    <cellStyle name="Normal 3 4 2 2 4 2 2 3 2 2" xfId="31478" xr:uid="{00000000-0005-0000-0000-0000DF7A0000}"/>
    <cellStyle name="Normal 3 4 2 2 4 2 2 3 2 2 2" xfId="31479" xr:uid="{00000000-0005-0000-0000-0000E07A0000}"/>
    <cellStyle name="Normal 3 4 2 2 4 2 2 3 2 3" xfId="31480" xr:uid="{00000000-0005-0000-0000-0000E17A0000}"/>
    <cellStyle name="Normal 3 4 2 2 4 2 2 3 3" xfId="31481" xr:uid="{00000000-0005-0000-0000-0000E27A0000}"/>
    <cellStyle name="Normal 3 4 2 2 4 2 2 3 3 2" xfId="31482" xr:uid="{00000000-0005-0000-0000-0000E37A0000}"/>
    <cellStyle name="Normal 3 4 2 2 4 2 2 3 4" xfId="31483" xr:uid="{00000000-0005-0000-0000-0000E47A0000}"/>
    <cellStyle name="Normal 3 4 2 2 4 2 2 4" xfId="31484" xr:uid="{00000000-0005-0000-0000-0000E57A0000}"/>
    <cellStyle name="Normal 3 4 2 2 4 2 2 4 2" xfId="31485" xr:uid="{00000000-0005-0000-0000-0000E67A0000}"/>
    <cellStyle name="Normal 3 4 2 2 4 2 2 4 2 2" xfId="31486" xr:uid="{00000000-0005-0000-0000-0000E77A0000}"/>
    <cellStyle name="Normal 3 4 2 2 4 2 2 4 2 2 2" xfId="31487" xr:uid="{00000000-0005-0000-0000-0000E87A0000}"/>
    <cellStyle name="Normal 3 4 2 2 4 2 2 4 2 3" xfId="31488" xr:uid="{00000000-0005-0000-0000-0000E97A0000}"/>
    <cellStyle name="Normal 3 4 2 2 4 2 2 4 3" xfId="31489" xr:uid="{00000000-0005-0000-0000-0000EA7A0000}"/>
    <cellStyle name="Normal 3 4 2 2 4 2 2 4 3 2" xfId="31490" xr:uid="{00000000-0005-0000-0000-0000EB7A0000}"/>
    <cellStyle name="Normal 3 4 2 2 4 2 2 4 4" xfId="31491" xr:uid="{00000000-0005-0000-0000-0000EC7A0000}"/>
    <cellStyle name="Normal 3 4 2 2 4 2 2 5" xfId="31492" xr:uid="{00000000-0005-0000-0000-0000ED7A0000}"/>
    <cellStyle name="Normal 3 4 2 2 4 2 2 5 2" xfId="31493" xr:uid="{00000000-0005-0000-0000-0000EE7A0000}"/>
    <cellStyle name="Normal 3 4 2 2 4 2 2 5 2 2" xfId="31494" xr:uid="{00000000-0005-0000-0000-0000EF7A0000}"/>
    <cellStyle name="Normal 3 4 2 2 4 2 2 5 3" xfId="31495" xr:uid="{00000000-0005-0000-0000-0000F07A0000}"/>
    <cellStyle name="Normal 3 4 2 2 4 2 2 6" xfId="31496" xr:uid="{00000000-0005-0000-0000-0000F17A0000}"/>
    <cellStyle name="Normal 3 4 2 2 4 2 2 6 2" xfId="31497" xr:uid="{00000000-0005-0000-0000-0000F27A0000}"/>
    <cellStyle name="Normal 3 4 2 2 4 2 2 7" xfId="31498" xr:uid="{00000000-0005-0000-0000-0000F37A0000}"/>
    <cellStyle name="Normal 3 4 2 2 4 2 2 7 2" xfId="31499" xr:uid="{00000000-0005-0000-0000-0000F47A0000}"/>
    <cellStyle name="Normal 3 4 2 2 4 2 2 8" xfId="31500" xr:uid="{00000000-0005-0000-0000-0000F57A0000}"/>
    <cellStyle name="Normal 3 4 2 2 4 2 3" xfId="31501" xr:uid="{00000000-0005-0000-0000-0000F67A0000}"/>
    <cellStyle name="Normal 3 4 2 2 4 2 3 2" xfId="31502" xr:uid="{00000000-0005-0000-0000-0000F77A0000}"/>
    <cellStyle name="Normal 3 4 2 2 4 2 3 2 2" xfId="31503" xr:uid="{00000000-0005-0000-0000-0000F87A0000}"/>
    <cellStyle name="Normal 3 4 2 2 4 2 3 2 2 2" xfId="31504" xr:uid="{00000000-0005-0000-0000-0000F97A0000}"/>
    <cellStyle name="Normal 3 4 2 2 4 2 3 2 2 2 2" xfId="31505" xr:uid="{00000000-0005-0000-0000-0000FA7A0000}"/>
    <cellStyle name="Normal 3 4 2 2 4 2 3 2 2 3" xfId="31506" xr:uid="{00000000-0005-0000-0000-0000FB7A0000}"/>
    <cellStyle name="Normal 3 4 2 2 4 2 3 2 3" xfId="31507" xr:uid="{00000000-0005-0000-0000-0000FC7A0000}"/>
    <cellStyle name="Normal 3 4 2 2 4 2 3 2 3 2" xfId="31508" xr:uid="{00000000-0005-0000-0000-0000FD7A0000}"/>
    <cellStyle name="Normal 3 4 2 2 4 2 3 2 4" xfId="31509" xr:uid="{00000000-0005-0000-0000-0000FE7A0000}"/>
    <cellStyle name="Normal 3 4 2 2 4 2 3 3" xfId="31510" xr:uid="{00000000-0005-0000-0000-0000FF7A0000}"/>
    <cellStyle name="Normal 3 4 2 2 4 2 3 3 2" xfId="31511" xr:uid="{00000000-0005-0000-0000-0000007B0000}"/>
    <cellStyle name="Normal 3 4 2 2 4 2 3 3 2 2" xfId="31512" xr:uid="{00000000-0005-0000-0000-0000017B0000}"/>
    <cellStyle name="Normal 3 4 2 2 4 2 3 3 3" xfId="31513" xr:uid="{00000000-0005-0000-0000-0000027B0000}"/>
    <cellStyle name="Normal 3 4 2 2 4 2 3 4" xfId="31514" xr:uid="{00000000-0005-0000-0000-0000037B0000}"/>
    <cellStyle name="Normal 3 4 2 2 4 2 3 4 2" xfId="31515" xr:uid="{00000000-0005-0000-0000-0000047B0000}"/>
    <cellStyle name="Normal 3 4 2 2 4 2 3 5" xfId="31516" xr:uid="{00000000-0005-0000-0000-0000057B0000}"/>
    <cellStyle name="Normal 3 4 2 2 4 2 4" xfId="31517" xr:uid="{00000000-0005-0000-0000-0000067B0000}"/>
    <cellStyle name="Normal 3 4 2 2 4 2 4 2" xfId="31518" xr:uid="{00000000-0005-0000-0000-0000077B0000}"/>
    <cellStyle name="Normal 3 4 2 2 4 2 4 2 2" xfId="31519" xr:uid="{00000000-0005-0000-0000-0000087B0000}"/>
    <cellStyle name="Normal 3 4 2 2 4 2 4 2 2 2" xfId="31520" xr:uid="{00000000-0005-0000-0000-0000097B0000}"/>
    <cellStyle name="Normal 3 4 2 2 4 2 4 2 3" xfId="31521" xr:uid="{00000000-0005-0000-0000-00000A7B0000}"/>
    <cellStyle name="Normal 3 4 2 2 4 2 4 3" xfId="31522" xr:uid="{00000000-0005-0000-0000-00000B7B0000}"/>
    <cellStyle name="Normal 3 4 2 2 4 2 4 3 2" xfId="31523" xr:uid="{00000000-0005-0000-0000-00000C7B0000}"/>
    <cellStyle name="Normal 3 4 2 2 4 2 4 4" xfId="31524" xr:uid="{00000000-0005-0000-0000-00000D7B0000}"/>
    <cellStyle name="Normal 3 4 2 2 4 2 5" xfId="31525" xr:uid="{00000000-0005-0000-0000-00000E7B0000}"/>
    <cellStyle name="Normal 3 4 2 2 4 2 5 2" xfId="31526" xr:uid="{00000000-0005-0000-0000-00000F7B0000}"/>
    <cellStyle name="Normal 3 4 2 2 4 2 5 2 2" xfId="31527" xr:uid="{00000000-0005-0000-0000-0000107B0000}"/>
    <cellStyle name="Normal 3 4 2 2 4 2 5 2 2 2" xfId="31528" xr:uid="{00000000-0005-0000-0000-0000117B0000}"/>
    <cellStyle name="Normal 3 4 2 2 4 2 5 2 3" xfId="31529" xr:uid="{00000000-0005-0000-0000-0000127B0000}"/>
    <cellStyle name="Normal 3 4 2 2 4 2 5 3" xfId="31530" xr:uid="{00000000-0005-0000-0000-0000137B0000}"/>
    <cellStyle name="Normal 3 4 2 2 4 2 5 3 2" xfId="31531" xr:uid="{00000000-0005-0000-0000-0000147B0000}"/>
    <cellStyle name="Normal 3 4 2 2 4 2 5 4" xfId="31532" xr:uid="{00000000-0005-0000-0000-0000157B0000}"/>
    <cellStyle name="Normal 3 4 2 2 4 2 6" xfId="31533" xr:uid="{00000000-0005-0000-0000-0000167B0000}"/>
    <cellStyle name="Normal 3 4 2 2 4 2 6 2" xfId="31534" xr:uid="{00000000-0005-0000-0000-0000177B0000}"/>
    <cellStyle name="Normal 3 4 2 2 4 2 6 2 2" xfId="31535" xr:uid="{00000000-0005-0000-0000-0000187B0000}"/>
    <cellStyle name="Normal 3 4 2 2 4 2 6 3" xfId="31536" xr:uid="{00000000-0005-0000-0000-0000197B0000}"/>
    <cellStyle name="Normal 3 4 2 2 4 2 7" xfId="31537" xr:uid="{00000000-0005-0000-0000-00001A7B0000}"/>
    <cellStyle name="Normal 3 4 2 2 4 2 7 2" xfId="31538" xr:uid="{00000000-0005-0000-0000-00001B7B0000}"/>
    <cellStyle name="Normal 3 4 2 2 4 2 8" xfId="31539" xr:uid="{00000000-0005-0000-0000-00001C7B0000}"/>
    <cellStyle name="Normal 3 4 2 2 4 2 8 2" xfId="31540" xr:uid="{00000000-0005-0000-0000-00001D7B0000}"/>
    <cellStyle name="Normal 3 4 2 2 4 2 9" xfId="31541" xr:uid="{00000000-0005-0000-0000-00001E7B0000}"/>
    <cellStyle name="Normal 3 4 2 2 4 3" xfId="31542" xr:uid="{00000000-0005-0000-0000-00001F7B0000}"/>
    <cellStyle name="Normal 3 4 2 2 4 3 2" xfId="31543" xr:uid="{00000000-0005-0000-0000-0000207B0000}"/>
    <cellStyle name="Normal 3 4 2 2 4 3 2 2" xfId="31544" xr:uid="{00000000-0005-0000-0000-0000217B0000}"/>
    <cellStyle name="Normal 3 4 2 2 4 3 2 2 2" xfId="31545" xr:uid="{00000000-0005-0000-0000-0000227B0000}"/>
    <cellStyle name="Normal 3 4 2 2 4 3 2 2 2 2" xfId="31546" xr:uid="{00000000-0005-0000-0000-0000237B0000}"/>
    <cellStyle name="Normal 3 4 2 2 4 3 2 2 2 2 2" xfId="31547" xr:uid="{00000000-0005-0000-0000-0000247B0000}"/>
    <cellStyle name="Normal 3 4 2 2 4 3 2 2 2 3" xfId="31548" xr:uid="{00000000-0005-0000-0000-0000257B0000}"/>
    <cellStyle name="Normal 3 4 2 2 4 3 2 2 3" xfId="31549" xr:uid="{00000000-0005-0000-0000-0000267B0000}"/>
    <cellStyle name="Normal 3 4 2 2 4 3 2 2 3 2" xfId="31550" xr:uid="{00000000-0005-0000-0000-0000277B0000}"/>
    <cellStyle name="Normal 3 4 2 2 4 3 2 2 4" xfId="31551" xr:uid="{00000000-0005-0000-0000-0000287B0000}"/>
    <cellStyle name="Normal 3 4 2 2 4 3 2 3" xfId="31552" xr:uid="{00000000-0005-0000-0000-0000297B0000}"/>
    <cellStyle name="Normal 3 4 2 2 4 3 2 3 2" xfId="31553" xr:uid="{00000000-0005-0000-0000-00002A7B0000}"/>
    <cellStyle name="Normal 3 4 2 2 4 3 2 3 2 2" xfId="31554" xr:uid="{00000000-0005-0000-0000-00002B7B0000}"/>
    <cellStyle name="Normal 3 4 2 2 4 3 2 3 3" xfId="31555" xr:uid="{00000000-0005-0000-0000-00002C7B0000}"/>
    <cellStyle name="Normal 3 4 2 2 4 3 2 4" xfId="31556" xr:uid="{00000000-0005-0000-0000-00002D7B0000}"/>
    <cellStyle name="Normal 3 4 2 2 4 3 2 4 2" xfId="31557" xr:uid="{00000000-0005-0000-0000-00002E7B0000}"/>
    <cellStyle name="Normal 3 4 2 2 4 3 2 5" xfId="31558" xr:uid="{00000000-0005-0000-0000-00002F7B0000}"/>
    <cellStyle name="Normal 3 4 2 2 4 3 3" xfId="31559" xr:uid="{00000000-0005-0000-0000-0000307B0000}"/>
    <cellStyle name="Normal 3 4 2 2 4 3 3 2" xfId="31560" xr:uid="{00000000-0005-0000-0000-0000317B0000}"/>
    <cellStyle name="Normal 3 4 2 2 4 3 3 2 2" xfId="31561" xr:uid="{00000000-0005-0000-0000-0000327B0000}"/>
    <cellStyle name="Normal 3 4 2 2 4 3 3 2 2 2" xfId="31562" xr:uid="{00000000-0005-0000-0000-0000337B0000}"/>
    <cellStyle name="Normal 3 4 2 2 4 3 3 2 3" xfId="31563" xr:uid="{00000000-0005-0000-0000-0000347B0000}"/>
    <cellStyle name="Normal 3 4 2 2 4 3 3 3" xfId="31564" xr:uid="{00000000-0005-0000-0000-0000357B0000}"/>
    <cellStyle name="Normal 3 4 2 2 4 3 3 3 2" xfId="31565" xr:uid="{00000000-0005-0000-0000-0000367B0000}"/>
    <cellStyle name="Normal 3 4 2 2 4 3 3 4" xfId="31566" xr:uid="{00000000-0005-0000-0000-0000377B0000}"/>
    <cellStyle name="Normal 3 4 2 2 4 3 4" xfId="31567" xr:uid="{00000000-0005-0000-0000-0000387B0000}"/>
    <cellStyle name="Normal 3 4 2 2 4 3 4 2" xfId="31568" xr:uid="{00000000-0005-0000-0000-0000397B0000}"/>
    <cellStyle name="Normal 3 4 2 2 4 3 4 2 2" xfId="31569" xr:uid="{00000000-0005-0000-0000-00003A7B0000}"/>
    <cellStyle name="Normal 3 4 2 2 4 3 4 2 2 2" xfId="31570" xr:uid="{00000000-0005-0000-0000-00003B7B0000}"/>
    <cellStyle name="Normal 3 4 2 2 4 3 4 2 3" xfId="31571" xr:uid="{00000000-0005-0000-0000-00003C7B0000}"/>
    <cellStyle name="Normal 3 4 2 2 4 3 4 3" xfId="31572" xr:uid="{00000000-0005-0000-0000-00003D7B0000}"/>
    <cellStyle name="Normal 3 4 2 2 4 3 4 3 2" xfId="31573" xr:uid="{00000000-0005-0000-0000-00003E7B0000}"/>
    <cellStyle name="Normal 3 4 2 2 4 3 4 4" xfId="31574" xr:uid="{00000000-0005-0000-0000-00003F7B0000}"/>
    <cellStyle name="Normal 3 4 2 2 4 3 5" xfId="31575" xr:uid="{00000000-0005-0000-0000-0000407B0000}"/>
    <cellStyle name="Normal 3 4 2 2 4 3 5 2" xfId="31576" xr:uid="{00000000-0005-0000-0000-0000417B0000}"/>
    <cellStyle name="Normal 3 4 2 2 4 3 5 2 2" xfId="31577" xr:uid="{00000000-0005-0000-0000-0000427B0000}"/>
    <cellStyle name="Normal 3 4 2 2 4 3 5 3" xfId="31578" xr:uid="{00000000-0005-0000-0000-0000437B0000}"/>
    <cellStyle name="Normal 3 4 2 2 4 3 6" xfId="31579" xr:uid="{00000000-0005-0000-0000-0000447B0000}"/>
    <cellStyle name="Normal 3 4 2 2 4 3 6 2" xfId="31580" xr:uid="{00000000-0005-0000-0000-0000457B0000}"/>
    <cellStyle name="Normal 3 4 2 2 4 3 7" xfId="31581" xr:uid="{00000000-0005-0000-0000-0000467B0000}"/>
    <cellStyle name="Normal 3 4 2 2 4 3 7 2" xfId="31582" xr:uid="{00000000-0005-0000-0000-0000477B0000}"/>
    <cellStyle name="Normal 3 4 2 2 4 3 8" xfId="31583" xr:uid="{00000000-0005-0000-0000-0000487B0000}"/>
    <cellStyle name="Normal 3 4 2 2 4 4" xfId="31584" xr:uid="{00000000-0005-0000-0000-0000497B0000}"/>
    <cellStyle name="Normal 3 4 2 2 4 4 2" xfId="31585" xr:uid="{00000000-0005-0000-0000-00004A7B0000}"/>
    <cellStyle name="Normal 3 4 2 2 4 4 2 2" xfId="31586" xr:uid="{00000000-0005-0000-0000-00004B7B0000}"/>
    <cellStyle name="Normal 3 4 2 2 4 4 2 2 2" xfId="31587" xr:uid="{00000000-0005-0000-0000-00004C7B0000}"/>
    <cellStyle name="Normal 3 4 2 2 4 4 2 2 2 2" xfId="31588" xr:uid="{00000000-0005-0000-0000-00004D7B0000}"/>
    <cellStyle name="Normal 3 4 2 2 4 4 2 2 3" xfId="31589" xr:uid="{00000000-0005-0000-0000-00004E7B0000}"/>
    <cellStyle name="Normal 3 4 2 2 4 4 2 3" xfId="31590" xr:uid="{00000000-0005-0000-0000-00004F7B0000}"/>
    <cellStyle name="Normal 3 4 2 2 4 4 2 3 2" xfId="31591" xr:uid="{00000000-0005-0000-0000-0000507B0000}"/>
    <cellStyle name="Normal 3 4 2 2 4 4 2 4" xfId="31592" xr:uid="{00000000-0005-0000-0000-0000517B0000}"/>
    <cellStyle name="Normal 3 4 2 2 4 4 3" xfId="31593" xr:uid="{00000000-0005-0000-0000-0000527B0000}"/>
    <cellStyle name="Normal 3 4 2 2 4 4 3 2" xfId="31594" xr:uid="{00000000-0005-0000-0000-0000537B0000}"/>
    <cellStyle name="Normal 3 4 2 2 4 4 3 2 2" xfId="31595" xr:uid="{00000000-0005-0000-0000-0000547B0000}"/>
    <cellStyle name="Normal 3 4 2 2 4 4 3 3" xfId="31596" xr:uid="{00000000-0005-0000-0000-0000557B0000}"/>
    <cellStyle name="Normal 3 4 2 2 4 4 4" xfId="31597" xr:uid="{00000000-0005-0000-0000-0000567B0000}"/>
    <cellStyle name="Normal 3 4 2 2 4 4 4 2" xfId="31598" xr:uid="{00000000-0005-0000-0000-0000577B0000}"/>
    <cellStyle name="Normal 3 4 2 2 4 4 5" xfId="31599" xr:uid="{00000000-0005-0000-0000-0000587B0000}"/>
    <cellStyle name="Normal 3 4 2 2 4 5" xfId="31600" xr:uid="{00000000-0005-0000-0000-0000597B0000}"/>
    <cellStyle name="Normal 3 4 2 2 4 5 2" xfId="31601" xr:uid="{00000000-0005-0000-0000-00005A7B0000}"/>
    <cellStyle name="Normal 3 4 2 2 4 5 2 2" xfId="31602" xr:uid="{00000000-0005-0000-0000-00005B7B0000}"/>
    <cellStyle name="Normal 3 4 2 2 4 5 2 2 2" xfId="31603" xr:uid="{00000000-0005-0000-0000-00005C7B0000}"/>
    <cellStyle name="Normal 3 4 2 2 4 5 2 3" xfId="31604" xr:uid="{00000000-0005-0000-0000-00005D7B0000}"/>
    <cellStyle name="Normal 3 4 2 2 4 5 3" xfId="31605" xr:uid="{00000000-0005-0000-0000-00005E7B0000}"/>
    <cellStyle name="Normal 3 4 2 2 4 5 3 2" xfId="31606" xr:uid="{00000000-0005-0000-0000-00005F7B0000}"/>
    <cellStyle name="Normal 3 4 2 2 4 5 4" xfId="31607" xr:uid="{00000000-0005-0000-0000-0000607B0000}"/>
    <cellStyle name="Normal 3 4 2 2 4 6" xfId="31608" xr:uid="{00000000-0005-0000-0000-0000617B0000}"/>
    <cellStyle name="Normal 3 4 2 2 4 6 2" xfId="31609" xr:uid="{00000000-0005-0000-0000-0000627B0000}"/>
    <cellStyle name="Normal 3 4 2 2 4 6 2 2" xfId="31610" xr:uid="{00000000-0005-0000-0000-0000637B0000}"/>
    <cellStyle name="Normal 3 4 2 2 4 6 2 2 2" xfId="31611" xr:uid="{00000000-0005-0000-0000-0000647B0000}"/>
    <cellStyle name="Normal 3 4 2 2 4 6 2 3" xfId="31612" xr:uid="{00000000-0005-0000-0000-0000657B0000}"/>
    <cellStyle name="Normal 3 4 2 2 4 6 3" xfId="31613" xr:uid="{00000000-0005-0000-0000-0000667B0000}"/>
    <cellStyle name="Normal 3 4 2 2 4 6 3 2" xfId="31614" xr:uid="{00000000-0005-0000-0000-0000677B0000}"/>
    <cellStyle name="Normal 3 4 2 2 4 6 4" xfId="31615" xr:uid="{00000000-0005-0000-0000-0000687B0000}"/>
    <cellStyle name="Normal 3 4 2 2 4 7" xfId="31616" xr:uid="{00000000-0005-0000-0000-0000697B0000}"/>
    <cellStyle name="Normal 3 4 2 2 4 7 2" xfId="31617" xr:uid="{00000000-0005-0000-0000-00006A7B0000}"/>
    <cellStyle name="Normal 3 4 2 2 4 7 2 2" xfId="31618" xr:uid="{00000000-0005-0000-0000-00006B7B0000}"/>
    <cellStyle name="Normal 3 4 2 2 4 7 3" xfId="31619" xr:uid="{00000000-0005-0000-0000-00006C7B0000}"/>
    <cellStyle name="Normal 3 4 2 2 4 8" xfId="31620" xr:uid="{00000000-0005-0000-0000-00006D7B0000}"/>
    <cellStyle name="Normal 3 4 2 2 4 8 2" xfId="31621" xr:uid="{00000000-0005-0000-0000-00006E7B0000}"/>
    <cellStyle name="Normal 3 4 2 2 4 9" xfId="31622" xr:uid="{00000000-0005-0000-0000-00006F7B0000}"/>
    <cellStyle name="Normal 3 4 2 2 4 9 2" xfId="31623" xr:uid="{00000000-0005-0000-0000-0000707B0000}"/>
    <cellStyle name="Normal 3 4 2 2 5" xfId="31624" xr:uid="{00000000-0005-0000-0000-0000717B0000}"/>
    <cellStyle name="Normal 3 4 2 2 5 2" xfId="31625" xr:uid="{00000000-0005-0000-0000-0000727B0000}"/>
    <cellStyle name="Normal 3 4 2 2 5 2 2" xfId="31626" xr:uid="{00000000-0005-0000-0000-0000737B0000}"/>
    <cellStyle name="Normal 3 4 2 2 5 2 2 2" xfId="31627" xr:uid="{00000000-0005-0000-0000-0000747B0000}"/>
    <cellStyle name="Normal 3 4 2 2 5 2 2 2 2" xfId="31628" xr:uid="{00000000-0005-0000-0000-0000757B0000}"/>
    <cellStyle name="Normal 3 4 2 2 5 2 2 2 2 2" xfId="31629" xr:uid="{00000000-0005-0000-0000-0000767B0000}"/>
    <cellStyle name="Normal 3 4 2 2 5 2 2 2 2 2 2" xfId="31630" xr:uid="{00000000-0005-0000-0000-0000777B0000}"/>
    <cellStyle name="Normal 3 4 2 2 5 2 2 2 2 3" xfId="31631" xr:uid="{00000000-0005-0000-0000-0000787B0000}"/>
    <cellStyle name="Normal 3 4 2 2 5 2 2 2 3" xfId="31632" xr:uid="{00000000-0005-0000-0000-0000797B0000}"/>
    <cellStyle name="Normal 3 4 2 2 5 2 2 2 3 2" xfId="31633" xr:uid="{00000000-0005-0000-0000-00007A7B0000}"/>
    <cellStyle name="Normal 3 4 2 2 5 2 2 2 4" xfId="31634" xr:uid="{00000000-0005-0000-0000-00007B7B0000}"/>
    <cellStyle name="Normal 3 4 2 2 5 2 2 3" xfId="31635" xr:uid="{00000000-0005-0000-0000-00007C7B0000}"/>
    <cellStyle name="Normal 3 4 2 2 5 2 2 3 2" xfId="31636" xr:uid="{00000000-0005-0000-0000-00007D7B0000}"/>
    <cellStyle name="Normal 3 4 2 2 5 2 2 3 2 2" xfId="31637" xr:uid="{00000000-0005-0000-0000-00007E7B0000}"/>
    <cellStyle name="Normal 3 4 2 2 5 2 2 3 3" xfId="31638" xr:uid="{00000000-0005-0000-0000-00007F7B0000}"/>
    <cellStyle name="Normal 3 4 2 2 5 2 2 4" xfId="31639" xr:uid="{00000000-0005-0000-0000-0000807B0000}"/>
    <cellStyle name="Normal 3 4 2 2 5 2 2 4 2" xfId="31640" xr:uid="{00000000-0005-0000-0000-0000817B0000}"/>
    <cellStyle name="Normal 3 4 2 2 5 2 2 5" xfId="31641" xr:uid="{00000000-0005-0000-0000-0000827B0000}"/>
    <cellStyle name="Normal 3 4 2 2 5 2 3" xfId="31642" xr:uid="{00000000-0005-0000-0000-0000837B0000}"/>
    <cellStyle name="Normal 3 4 2 2 5 2 3 2" xfId="31643" xr:uid="{00000000-0005-0000-0000-0000847B0000}"/>
    <cellStyle name="Normal 3 4 2 2 5 2 3 2 2" xfId="31644" xr:uid="{00000000-0005-0000-0000-0000857B0000}"/>
    <cellStyle name="Normal 3 4 2 2 5 2 3 2 2 2" xfId="31645" xr:uid="{00000000-0005-0000-0000-0000867B0000}"/>
    <cellStyle name="Normal 3 4 2 2 5 2 3 2 3" xfId="31646" xr:uid="{00000000-0005-0000-0000-0000877B0000}"/>
    <cellStyle name="Normal 3 4 2 2 5 2 3 3" xfId="31647" xr:uid="{00000000-0005-0000-0000-0000887B0000}"/>
    <cellStyle name="Normal 3 4 2 2 5 2 3 3 2" xfId="31648" xr:uid="{00000000-0005-0000-0000-0000897B0000}"/>
    <cellStyle name="Normal 3 4 2 2 5 2 3 4" xfId="31649" xr:uid="{00000000-0005-0000-0000-00008A7B0000}"/>
    <cellStyle name="Normal 3 4 2 2 5 2 4" xfId="31650" xr:uid="{00000000-0005-0000-0000-00008B7B0000}"/>
    <cellStyle name="Normal 3 4 2 2 5 2 4 2" xfId="31651" xr:uid="{00000000-0005-0000-0000-00008C7B0000}"/>
    <cellStyle name="Normal 3 4 2 2 5 2 4 2 2" xfId="31652" xr:uid="{00000000-0005-0000-0000-00008D7B0000}"/>
    <cellStyle name="Normal 3 4 2 2 5 2 4 2 2 2" xfId="31653" xr:uid="{00000000-0005-0000-0000-00008E7B0000}"/>
    <cellStyle name="Normal 3 4 2 2 5 2 4 2 3" xfId="31654" xr:uid="{00000000-0005-0000-0000-00008F7B0000}"/>
    <cellStyle name="Normal 3 4 2 2 5 2 4 3" xfId="31655" xr:uid="{00000000-0005-0000-0000-0000907B0000}"/>
    <cellStyle name="Normal 3 4 2 2 5 2 4 3 2" xfId="31656" xr:uid="{00000000-0005-0000-0000-0000917B0000}"/>
    <cellStyle name="Normal 3 4 2 2 5 2 4 4" xfId="31657" xr:uid="{00000000-0005-0000-0000-0000927B0000}"/>
    <cellStyle name="Normal 3 4 2 2 5 2 5" xfId="31658" xr:uid="{00000000-0005-0000-0000-0000937B0000}"/>
    <cellStyle name="Normal 3 4 2 2 5 2 5 2" xfId="31659" xr:uid="{00000000-0005-0000-0000-0000947B0000}"/>
    <cellStyle name="Normal 3 4 2 2 5 2 5 2 2" xfId="31660" xr:uid="{00000000-0005-0000-0000-0000957B0000}"/>
    <cellStyle name="Normal 3 4 2 2 5 2 5 3" xfId="31661" xr:uid="{00000000-0005-0000-0000-0000967B0000}"/>
    <cellStyle name="Normal 3 4 2 2 5 2 6" xfId="31662" xr:uid="{00000000-0005-0000-0000-0000977B0000}"/>
    <cellStyle name="Normal 3 4 2 2 5 2 6 2" xfId="31663" xr:uid="{00000000-0005-0000-0000-0000987B0000}"/>
    <cellStyle name="Normal 3 4 2 2 5 2 7" xfId="31664" xr:uid="{00000000-0005-0000-0000-0000997B0000}"/>
    <cellStyle name="Normal 3 4 2 2 5 2 7 2" xfId="31665" xr:uid="{00000000-0005-0000-0000-00009A7B0000}"/>
    <cellStyle name="Normal 3 4 2 2 5 2 8" xfId="31666" xr:uid="{00000000-0005-0000-0000-00009B7B0000}"/>
    <cellStyle name="Normal 3 4 2 2 5 3" xfId="31667" xr:uid="{00000000-0005-0000-0000-00009C7B0000}"/>
    <cellStyle name="Normal 3 4 2 2 5 3 2" xfId="31668" xr:uid="{00000000-0005-0000-0000-00009D7B0000}"/>
    <cellStyle name="Normal 3 4 2 2 5 3 2 2" xfId="31669" xr:uid="{00000000-0005-0000-0000-00009E7B0000}"/>
    <cellStyle name="Normal 3 4 2 2 5 3 2 2 2" xfId="31670" xr:uid="{00000000-0005-0000-0000-00009F7B0000}"/>
    <cellStyle name="Normal 3 4 2 2 5 3 2 2 2 2" xfId="31671" xr:uid="{00000000-0005-0000-0000-0000A07B0000}"/>
    <cellStyle name="Normal 3 4 2 2 5 3 2 2 3" xfId="31672" xr:uid="{00000000-0005-0000-0000-0000A17B0000}"/>
    <cellStyle name="Normal 3 4 2 2 5 3 2 3" xfId="31673" xr:uid="{00000000-0005-0000-0000-0000A27B0000}"/>
    <cellStyle name="Normal 3 4 2 2 5 3 2 3 2" xfId="31674" xr:uid="{00000000-0005-0000-0000-0000A37B0000}"/>
    <cellStyle name="Normal 3 4 2 2 5 3 2 4" xfId="31675" xr:uid="{00000000-0005-0000-0000-0000A47B0000}"/>
    <cellStyle name="Normal 3 4 2 2 5 3 3" xfId="31676" xr:uid="{00000000-0005-0000-0000-0000A57B0000}"/>
    <cellStyle name="Normal 3 4 2 2 5 3 3 2" xfId="31677" xr:uid="{00000000-0005-0000-0000-0000A67B0000}"/>
    <cellStyle name="Normal 3 4 2 2 5 3 3 2 2" xfId="31678" xr:uid="{00000000-0005-0000-0000-0000A77B0000}"/>
    <cellStyle name="Normal 3 4 2 2 5 3 3 3" xfId="31679" xr:uid="{00000000-0005-0000-0000-0000A87B0000}"/>
    <cellStyle name="Normal 3 4 2 2 5 3 4" xfId="31680" xr:uid="{00000000-0005-0000-0000-0000A97B0000}"/>
    <cellStyle name="Normal 3 4 2 2 5 3 4 2" xfId="31681" xr:uid="{00000000-0005-0000-0000-0000AA7B0000}"/>
    <cellStyle name="Normal 3 4 2 2 5 3 5" xfId="31682" xr:uid="{00000000-0005-0000-0000-0000AB7B0000}"/>
    <cellStyle name="Normal 3 4 2 2 5 4" xfId="31683" xr:uid="{00000000-0005-0000-0000-0000AC7B0000}"/>
    <cellStyle name="Normal 3 4 2 2 5 4 2" xfId="31684" xr:uid="{00000000-0005-0000-0000-0000AD7B0000}"/>
    <cellStyle name="Normal 3 4 2 2 5 4 2 2" xfId="31685" xr:uid="{00000000-0005-0000-0000-0000AE7B0000}"/>
    <cellStyle name="Normal 3 4 2 2 5 4 2 2 2" xfId="31686" xr:uid="{00000000-0005-0000-0000-0000AF7B0000}"/>
    <cellStyle name="Normal 3 4 2 2 5 4 2 3" xfId="31687" xr:uid="{00000000-0005-0000-0000-0000B07B0000}"/>
    <cellStyle name="Normal 3 4 2 2 5 4 3" xfId="31688" xr:uid="{00000000-0005-0000-0000-0000B17B0000}"/>
    <cellStyle name="Normal 3 4 2 2 5 4 3 2" xfId="31689" xr:uid="{00000000-0005-0000-0000-0000B27B0000}"/>
    <cellStyle name="Normal 3 4 2 2 5 4 4" xfId="31690" xr:uid="{00000000-0005-0000-0000-0000B37B0000}"/>
    <cellStyle name="Normal 3 4 2 2 5 5" xfId="31691" xr:uid="{00000000-0005-0000-0000-0000B47B0000}"/>
    <cellStyle name="Normal 3 4 2 2 5 5 2" xfId="31692" xr:uid="{00000000-0005-0000-0000-0000B57B0000}"/>
    <cellStyle name="Normal 3 4 2 2 5 5 2 2" xfId="31693" xr:uid="{00000000-0005-0000-0000-0000B67B0000}"/>
    <cellStyle name="Normal 3 4 2 2 5 5 2 2 2" xfId="31694" xr:uid="{00000000-0005-0000-0000-0000B77B0000}"/>
    <cellStyle name="Normal 3 4 2 2 5 5 2 3" xfId="31695" xr:uid="{00000000-0005-0000-0000-0000B87B0000}"/>
    <cellStyle name="Normal 3 4 2 2 5 5 3" xfId="31696" xr:uid="{00000000-0005-0000-0000-0000B97B0000}"/>
    <cellStyle name="Normal 3 4 2 2 5 5 3 2" xfId="31697" xr:uid="{00000000-0005-0000-0000-0000BA7B0000}"/>
    <cellStyle name="Normal 3 4 2 2 5 5 4" xfId="31698" xr:uid="{00000000-0005-0000-0000-0000BB7B0000}"/>
    <cellStyle name="Normal 3 4 2 2 5 6" xfId="31699" xr:uid="{00000000-0005-0000-0000-0000BC7B0000}"/>
    <cellStyle name="Normal 3 4 2 2 5 6 2" xfId="31700" xr:uid="{00000000-0005-0000-0000-0000BD7B0000}"/>
    <cellStyle name="Normal 3 4 2 2 5 6 2 2" xfId="31701" xr:uid="{00000000-0005-0000-0000-0000BE7B0000}"/>
    <cellStyle name="Normal 3 4 2 2 5 6 3" xfId="31702" xr:uid="{00000000-0005-0000-0000-0000BF7B0000}"/>
    <cellStyle name="Normal 3 4 2 2 5 7" xfId="31703" xr:uid="{00000000-0005-0000-0000-0000C07B0000}"/>
    <cellStyle name="Normal 3 4 2 2 5 7 2" xfId="31704" xr:uid="{00000000-0005-0000-0000-0000C17B0000}"/>
    <cellStyle name="Normal 3 4 2 2 5 8" xfId="31705" xr:uid="{00000000-0005-0000-0000-0000C27B0000}"/>
    <cellStyle name="Normal 3 4 2 2 5 8 2" xfId="31706" xr:uid="{00000000-0005-0000-0000-0000C37B0000}"/>
    <cellStyle name="Normal 3 4 2 2 5 9" xfId="31707" xr:uid="{00000000-0005-0000-0000-0000C47B0000}"/>
    <cellStyle name="Normal 3 4 2 2 6" xfId="31708" xr:uid="{00000000-0005-0000-0000-0000C57B0000}"/>
    <cellStyle name="Normal 3 4 2 2 6 2" xfId="31709" xr:uid="{00000000-0005-0000-0000-0000C67B0000}"/>
    <cellStyle name="Normal 3 4 2 2 6 2 2" xfId="31710" xr:uid="{00000000-0005-0000-0000-0000C77B0000}"/>
    <cellStyle name="Normal 3 4 2 2 6 2 2 2" xfId="31711" xr:uid="{00000000-0005-0000-0000-0000C87B0000}"/>
    <cellStyle name="Normal 3 4 2 2 6 2 2 2 2" xfId="31712" xr:uid="{00000000-0005-0000-0000-0000C97B0000}"/>
    <cellStyle name="Normal 3 4 2 2 6 2 2 2 2 2" xfId="31713" xr:uid="{00000000-0005-0000-0000-0000CA7B0000}"/>
    <cellStyle name="Normal 3 4 2 2 6 2 2 2 3" xfId="31714" xr:uid="{00000000-0005-0000-0000-0000CB7B0000}"/>
    <cellStyle name="Normal 3 4 2 2 6 2 2 3" xfId="31715" xr:uid="{00000000-0005-0000-0000-0000CC7B0000}"/>
    <cellStyle name="Normal 3 4 2 2 6 2 2 3 2" xfId="31716" xr:uid="{00000000-0005-0000-0000-0000CD7B0000}"/>
    <cellStyle name="Normal 3 4 2 2 6 2 2 4" xfId="31717" xr:uid="{00000000-0005-0000-0000-0000CE7B0000}"/>
    <cellStyle name="Normal 3 4 2 2 6 2 3" xfId="31718" xr:uid="{00000000-0005-0000-0000-0000CF7B0000}"/>
    <cellStyle name="Normal 3 4 2 2 6 2 3 2" xfId="31719" xr:uid="{00000000-0005-0000-0000-0000D07B0000}"/>
    <cellStyle name="Normal 3 4 2 2 6 2 3 2 2" xfId="31720" xr:uid="{00000000-0005-0000-0000-0000D17B0000}"/>
    <cellStyle name="Normal 3 4 2 2 6 2 3 3" xfId="31721" xr:uid="{00000000-0005-0000-0000-0000D27B0000}"/>
    <cellStyle name="Normal 3 4 2 2 6 2 4" xfId="31722" xr:uid="{00000000-0005-0000-0000-0000D37B0000}"/>
    <cellStyle name="Normal 3 4 2 2 6 2 4 2" xfId="31723" xr:uid="{00000000-0005-0000-0000-0000D47B0000}"/>
    <cellStyle name="Normal 3 4 2 2 6 2 5" xfId="31724" xr:uid="{00000000-0005-0000-0000-0000D57B0000}"/>
    <cellStyle name="Normal 3 4 2 2 6 3" xfId="31725" xr:uid="{00000000-0005-0000-0000-0000D67B0000}"/>
    <cellStyle name="Normal 3 4 2 2 6 3 2" xfId="31726" xr:uid="{00000000-0005-0000-0000-0000D77B0000}"/>
    <cellStyle name="Normal 3 4 2 2 6 3 2 2" xfId="31727" xr:uid="{00000000-0005-0000-0000-0000D87B0000}"/>
    <cellStyle name="Normal 3 4 2 2 6 3 2 2 2" xfId="31728" xr:uid="{00000000-0005-0000-0000-0000D97B0000}"/>
    <cellStyle name="Normal 3 4 2 2 6 3 2 3" xfId="31729" xr:uid="{00000000-0005-0000-0000-0000DA7B0000}"/>
    <cellStyle name="Normal 3 4 2 2 6 3 3" xfId="31730" xr:uid="{00000000-0005-0000-0000-0000DB7B0000}"/>
    <cellStyle name="Normal 3 4 2 2 6 3 3 2" xfId="31731" xr:uid="{00000000-0005-0000-0000-0000DC7B0000}"/>
    <cellStyle name="Normal 3 4 2 2 6 3 4" xfId="31732" xr:uid="{00000000-0005-0000-0000-0000DD7B0000}"/>
    <cellStyle name="Normal 3 4 2 2 6 4" xfId="31733" xr:uid="{00000000-0005-0000-0000-0000DE7B0000}"/>
    <cellStyle name="Normal 3 4 2 2 6 4 2" xfId="31734" xr:uid="{00000000-0005-0000-0000-0000DF7B0000}"/>
    <cellStyle name="Normal 3 4 2 2 6 4 2 2" xfId="31735" xr:uid="{00000000-0005-0000-0000-0000E07B0000}"/>
    <cellStyle name="Normal 3 4 2 2 6 4 2 2 2" xfId="31736" xr:uid="{00000000-0005-0000-0000-0000E17B0000}"/>
    <cellStyle name="Normal 3 4 2 2 6 4 2 3" xfId="31737" xr:uid="{00000000-0005-0000-0000-0000E27B0000}"/>
    <cellStyle name="Normal 3 4 2 2 6 4 3" xfId="31738" xr:uid="{00000000-0005-0000-0000-0000E37B0000}"/>
    <cellStyle name="Normal 3 4 2 2 6 4 3 2" xfId="31739" xr:uid="{00000000-0005-0000-0000-0000E47B0000}"/>
    <cellStyle name="Normal 3 4 2 2 6 4 4" xfId="31740" xr:uid="{00000000-0005-0000-0000-0000E57B0000}"/>
    <cellStyle name="Normal 3 4 2 2 6 5" xfId="31741" xr:uid="{00000000-0005-0000-0000-0000E67B0000}"/>
    <cellStyle name="Normal 3 4 2 2 6 5 2" xfId="31742" xr:uid="{00000000-0005-0000-0000-0000E77B0000}"/>
    <cellStyle name="Normal 3 4 2 2 6 5 2 2" xfId="31743" xr:uid="{00000000-0005-0000-0000-0000E87B0000}"/>
    <cellStyle name="Normal 3 4 2 2 6 5 3" xfId="31744" xr:uid="{00000000-0005-0000-0000-0000E97B0000}"/>
    <cellStyle name="Normal 3 4 2 2 6 6" xfId="31745" xr:uid="{00000000-0005-0000-0000-0000EA7B0000}"/>
    <cellStyle name="Normal 3 4 2 2 6 6 2" xfId="31746" xr:uid="{00000000-0005-0000-0000-0000EB7B0000}"/>
    <cellStyle name="Normal 3 4 2 2 6 7" xfId="31747" xr:uid="{00000000-0005-0000-0000-0000EC7B0000}"/>
    <cellStyle name="Normal 3 4 2 2 6 7 2" xfId="31748" xr:uid="{00000000-0005-0000-0000-0000ED7B0000}"/>
    <cellStyle name="Normal 3 4 2 2 6 8" xfId="31749" xr:uid="{00000000-0005-0000-0000-0000EE7B0000}"/>
    <cellStyle name="Normal 3 4 2 2 7" xfId="31750" xr:uid="{00000000-0005-0000-0000-0000EF7B0000}"/>
    <cellStyle name="Normal 3 4 2 2 7 2" xfId="31751" xr:uid="{00000000-0005-0000-0000-0000F07B0000}"/>
    <cellStyle name="Normal 3 4 2 2 7 2 2" xfId="31752" xr:uid="{00000000-0005-0000-0000-0000F17B0000}"/>
    <cellStyle name="Normal 3 4 2 2 7 2 2 2" xfId="31753" xr:uid="{00000000-0005-0000-0000-0000F27B0000}"/>
    <cellStyle name="Normal 3 4 2 2 7 2 2 2 2" xfId="31754" xr:uid="{00000000-0005-0000-0000-0000F37B0000}"/>
    <cellStyle name="Normal 3 4 2 2 7 2 2 2 2 2" xfId="31755" xr:uid="{00000000-0005-0000-0000-0000F47B0000}"/>
    <cellStyle name="Normal 3 4 2 2 7 2 2 2 3" xfId="31756" xr:uid="{00000000-0005-0000-0000-0000F57B0000}"/>
    <cellStyle name="Normal 3 4 2 2 7 2 2 3" xfId="31757" xr:uid="{00000000-0005-0000-0000-0000F67B0000}"/>
    <cellStyle name="Normal 3 4 2 2 7 2 2 3 2" xfId="31758" xr:uid="{00000000-0005-0000-0000-0000F77B0000}"/>
    <cellStyle name="Normal 3 4 2 2 7 2 2 4" xfId="31759" xr:uid="{00000000-0005-0000-0000-0000F87B0000}"/>
    <cellStyle name="Normal 3 4 2 2 7 2 3" xfId="31760" xr:uid="{00000000-0005-0000-0000-0000F97B0000}"/>
    <cellStyle name="Normal 3 4 2 2 7 2 3 2" xfId="31761" xr:uid="{00000000-0005-0000-0000-0000FA7B0000}"/>
    <cellStyle name="Normal 3 4 2 2 7 2 3 2 2" xfId="31762" xr:uid="{00000000-0005-0000-0000-0000FB7B0000}"/>
    <cellStyle name="Normal 3 4 2 2 7 2 3 3" xfId="31763" xr:uid="{00000000-0005-0000-0000-0000FC7B0000}"/>
    <cellStyle name="Normal 3 4 2 2 7 2 4" xfId="31764" xr:uid="{00000000-0005-0000-0000-0000FD7B0000}"/>
    <cellStyle name="Normal 3 4 2 2 7 2 4 2" xfId="31765" xr:uid="{00000000-0005-0000-0000-0000FE7B0000}"/>
    <cellStyle name="Normal 3 4 2 2 7 2 5" xfId="31766" xr:uid="{00000000-0005-0000-0000-0000FF7B0000}"/>
    <cellStyle name="Normal 3 4 2 2 7 3" xfId="31767" xr:uid="{00000000-0005-0000-0000-0000007C0000}"/>
    <cellStyle name="Normal 3 4 2 2 7 3 2" xfId="31768" xr:uid="{00000000-0005-0000-0000-0000017C0000}"/>
    <cellStyle name="Normal 3 4 2 2 7 3 2 2" xfId="31769" xr:uid="{00000000-0005-0000-0000-0000027C0000}"/>
    <cellStyle name="Normal 3 4 2 2 7 3 2 2 2" xfId="31770" xr:uid="{00000000-0005-0000-0000-0000037C0000}"/>
    <cellStyle name="Normal 3 4 2 2 7 3 2 3" xfId="31771" xr:uid="{00000000-0005-0000-0000-0000047C0000}"/>
    <cellStyle name="Normal 3 4 2 2 7 3 3" xfId="31772" xr:uid="{00000000-0005-0000-0000-0000057C0000}"/>
    <cellStyle name="Normal 3 4 2 2 7 3 3 2" xfId="31773" xr:uid="{00000000-0005-0000-0000-0000067C0000}"/>
    <cellStyle name="Normal 3 4 2 2 7 3 4" xfId="31774" xr:uid="{00000000-0005-0000-0000-0000077C0000}"/>
    <cellStyle name="Normal 3 4 2 2 7 4" xfId="31775" xr:uid="{00000000-0005-0000-0000-0000087C0000}"/>
    <cellStyle name="Normal 3 4 2 2 7 4 2" xfId="31776" xr:uid="{00000000-0005-0000-0000-0000097C0000}"/>
    <cellStyle name="Normal 3 4 2 2 7 4 2 2" xfId="31777" xr:uid="{00000000-0005-0000-0000-00000A7C0000}"/>
    <cellStyle name="Normal 3 4 2 2 7 4 3" xfId="31778" xr:uid="{00000000-0005-0000-0000-00000B7C0000}"/>
    <cellStyle name="Normal 3 4 2 2 7 5" xfId="31779" xr:uid="{00000000-0005-0000-0000-00000C7C0000}"/>
    <cellStyle name="Normal 3 4 2 2 7 5 2" xfId="31780" xr:uid="{00000000-0005-0000-0000-00000D7C0000}"/>
    <cellStyle name="Normal 3 4 2 2 7 6" xfId="31781" xr:uid="{00000000-0005-0000-0000-00000E7C0000}"/>
    <cellStyle name="Normal 3 4 2 2 8" xfId="31782" xr:uid="{00000000-0005-0000-0000-00000F7C0000}"/>
    <cellStyle name="Normal 3 4 2 2 8 2" xfId="31783" xr:uid="{00000000-0005-0000-0000-0000107C0000}"/>
    <cellStyle name="Normal 3 4 2 2 8 2 2" xfId="31784" xr:uid="{00000000-0005-0000-0000-0000117C0000}"/>
    <cellStyle name="Normal 3 4 2 2 8 2 2 2" xfId="31785" xr:uid="{00000000-0005-0000-0000-0000127C0000}"/>
    <cellStyle name="Normal 3 4 2 2 8 2 2 2 2" xfId="31786" xr:uid="{00000000-0005-0000-0000-0000137C0000}"/>
    <cellStyle name="Normal 3 4 2 2 8 2 2 2 2 2" xfId="31787" xr:uid="{00000000-0005-0000-0000-0000147C0000}"/>
    <cellStyle name="Normal 3 4 2 2 8 2 2 2 3" xfId="31788" xr:uid="{00000000-0005-0000-0000-0000157C0000}"/>
    <cellStyle name="Normal 3 4 2 2 8 2 2 3" xfId="31789" xr:uid="{00000000-0005-0000-0000-0000167C0000}"/>
    <cellStyle name="Normal 3 4 2 2 8 2 2 3 2" xfId="31790" xr:uid="{00000000-0005-0000-0000-0000177C0000}"/>
    <cellStyle name="Normal 3 4 2 2 8 2 2 4" xfId="31791" xr:uid="{00000000-0005-0000-0000-0000187C0000}"/>
    <cellStyle name="Normal 3 4 2 2 8 2 3" xfId="31792" xr:uid="{00000000-0005-0000-0000-0000197C0000}"/>
    <cellStyle name="Normal 3 4 2 2 8 2 3 2" xfId="31793" xr:uid="{00000000-0005-0000-0000-00001A7C0000}"/>
    <cellStyle name="Normal 3 4 2 2 8 2 3 2 2" xfId="31794" xr:uid="{00000000-0005-0000-0000-00001B7C0000}"/>
    <cellStyle name="Normal 3 4 2 2 8 2 3 3" xfId="31795" xr:uid="{00000000-0005-0000-0000-00001C7C0000}"/>
    <cellStyle name="Normal 3 4 2 2 8 2 4" xfId="31796" xr:uid="{00000000-0005-0000-0000-00001D7C0000}"/>
    <cellStyle name="Normal 3 4 2 2 8 2 4 2" xfId="31797" xr:uid="{00000000-0005-0000-0000-00001E7C0000}"/>
    <cellStyle name="Normal 3 4 2 2 8 2 5" xfId="31798" xr:uid="{00000000-0005-0000-0000-00001F7C0000}"/>
    <cellStyle name="Normal 3 4 2 2 8 3" xfId="31799" xr:uid="{00000000-0005-0000-0000-0000207C0000}"/>
    <cellStyle name="Normal 3 4 2 2 8 3 2" xfId="31800" xr:uid="{00000000-0005-0000-0000-0000217C0000}"/>
    <cellStyle name="Normal 3 4 2 2 8 3 2 2" xfId="31801" xr:uid="{00000000-0005-0000-0000-0000227C0000}"/>
    <cellStyle name="Normal 3 4 2 2 8 3 2 2 2" xfId="31802" xr:uid="{00000000-0005-0000-0000-0000237C0000}"/>
    <cellStyle name="Normal 3 4 2 2 8 3 2 3" xfId="31803" xr:uid="{00000000-0005-0000-0000-0000247C0000}"/>
    <cellStyle name="Normal 3 4 2 2 8 3 3" xfId="31804" xr:uid="{00000000-0005-0000-0000-0000257C0000}"/>
    <cellStyle name="Normal 3 4 2 2 8 3 3 2" xfId="31805" xr:uid="{00000000-0005-0000-0000-0000267C0000}"/>
    <cellStyle name="Normal 3 4 2 2 8 3 4" xfId="31806" xr:uid="{00000000-0005-0000-0000-0000277C0000}"/>
    <cellStyle name="Normal 3 4 2 2 8 4" xfId="31807" xr:uid="{00000000-0005-0000-0000-0000287C0000}"/>
    <cellStyle name="Normal 3 4 2 2 8 4 2" xfId="31808" xr:uid="{00000000-0005-0000-0000-0000297C0000}"/>
    <cellStyle name="Normal 3 4 2 2 8 4 2 2" xfId="31809" xr:uid="{00000000-0005-0000-0000-00002A7C0000}"/>
    <cellStyle name="Normal 3 4 2 2 8 4 3" xfId="31810" xr:uid="{00000000-0005-0000-0000-00002B7C0000}"/>
    <cellStyle name="Normal 3 4 2 2 8 5" xfId="31811" xr:uid="{00000000-0005-0000-0000-00002C7C0000}"/>
    <cellStyle name="Normal 3 4 2 2 8 5 2" xfId="31812" xr:uid="{00000000-0005-0000-0000-00002D7C0000}"/>
    <cellStyle name="Normal 3 4 2 2 8 6" xfId="31813" xr:uid="{00000000-0005-0000-0000-00002E7C0000}"/>
    <cellStyle name="Normal 3 4 2 2 9" xfId="31814" xr:uid="{00000000-0005-0000-0000-00002F7C0000}"/>
    <cellStyle name="Normal 3 4 2 2 9 2" xfId="31815" xr:uid="{00000000-0005-0000-0000-0000307C0000}"/>
    <cellStyle name="Normal 3 4 2 2 9 2 2" xfId="31816" xr:uid="{00000000-0005-0000-0000-0000317C0000}"/>
    <cellStyle name="Normal 3 4 2 2 9 2 2 2" xfId="31817" xr:uid="{00000000-0005-0000-0000-0000327C0000}"/>
    <cellStyle name="Normal 3 4 2 2 9 2 2 2 2" xfId="31818" xr:uid="{00000000-0005-0000-0000-0000337C0000}"/>
    <cellStyle name="Normal 3 4 2 2 9 2 2 3" xfId="31819" xr:uid="{00000000-0005-0000-0000-0000347C0000}"/>
    <cellStyle name="Normal 3 4 2 2 9 2 3" xfId="31820" xr:uid="{00000000-0005-0000-0000-0000357C0000}"/>
    <cellStyle name="Normal 3 4 2 2 9 2 3 2" xfId="31821" xr:uid="{00000000-0005-0000-0000-0000367C0000}"/>
    <cellStyle name="Normal 3 4 2 2 9 2 4" xfId="31822" xr:uid="{00000000-0005-0000-0000-0000377C0000}"/>
    <cellStyle name="Normal 3 4 2 2 9 3" xfId="31823" xr:uid="{00000000-0005-0000-0000-0000387C0000}"/>
    <cellStyle name="Normal 3 4 2 2 9 3 2" xfId="31824" xr:uid="{00000000-0005-0000-0000-0000397C0000}"/>
    <cellStyle name="Normal 3 4 2 2 9 3 2 2" xfId="31825" xr:uid="{00000000-0005-0000-0000-00003A7C0000}"/>
    <cellStyle name="Normal 3 4 2 2 9 3 3" xfId="31826" xr:uid="{00000000-0005-0000-0000-00003B7C0000}"/>
    <cellStyle name="Normal 3 4 2 2 9 4" xfId="31827" xr:uid="{00000000-0005-0000-0000-00003C7C0000}"/>
    <cellStyle name="Normal 3 4 2 2 9 4 2" xfId="31828" xr:uid="{00000000-0005-0000-0000-00003D7C0000}"/>
    <cellStyle name="Normal 3 4 2 2 9 5" xfId="31829" xr:uid="{00000000-0005-0000-0000-00003E7C0000}"/>
    <cellStyle name="Normal 3 4 2 2_T-straight with PEDs adjustor" xfId="31830" xr:uid="{00000000-0005-0000-0000-00003F7C0000}"/>
    <cellStyle name="Normal 3 4 2 3" xfId="31831" xr:uid="{00000000-0005-0000-0000-0000407C0000}"/>
    <cellStyle name="Normal 3 4 2 3 10" xfId="31832" xr:uid="{00000000-0005-0000-0000-0000417C0000}"/>
    <cellStyle name="Normal 3 4 2 3 11" xfId="31833" xr:uid="{00000000-0005-0000-0000-0000427C0000}"/>
    <cellStyle name="Normal 3 4 2 3 2" xfId="31834" xr:uid="{00000000-0005-0000-0000-0000437C0000}"/>
    <cellStyle name="Normal 3 4 2 3 2 10" xfId="31835" xr:uid="{00000000-0005-0000-0000-0000447C0000}"/>
    <cellStyle name="Normal 3 4 2 3 2 2" xfId="31836" xr:uid="{00000000-0005-0000-0000-0000457C0000}"/>
    <cellStyle name="Normal 3 4 2 3 2 2 2" xfId="31837" xr:uid="{00000000-0005-0000-0000-0000467C0000}"/>
    <cellStyle name="Normal 3 4 2 3 2 2 2 2" xfId="31838" xr:uid="{00000000-0005-0000-0000-0000477C0000}"/>
    <cellStyle name="Normal 3 4 2 3 2 2 2 2 2" xfId="31839" xr:uid="{00000000-0005-0000-0000-0000487C0000}"/>
    <cellStyle name="Normal 3 4 2 3 2 2 2 2 2 2" xfId="31840" xr:uid="{00000000-0005-0000-0000-0000497C0000}"/>
    <cellStyle name="Normal 3 4 2 3 2 2 2 2 2 2 2" xfId="31841" xr:uid="{00000000-0005-0000-0000-00004A7C0000}"/>
    <cellStyle name="Normal 3 4 2 3 2 2 2 2 2 3" xfId="31842" xr:uid="{00000000-0005-0000-0000-00004B7C0000}"/>
    <cellStyle name="Normal 3 4 2 3 2 2 2 2 3" xfId="31843" xr:uid="{00000000-0005-0000-0000-00004C7C0000}"/>
    <cellStyle name="Normal 3 4 2 3 2 2 2 2 3 2" xfId="31844" xr:uid="{00000000-0005-0000-0000-00004D7C0000}"/>
    <cellStyle name="Normal 3 4 2 3 2 2 2 2 4" xfId="31845" xr:uid="{00000000-0005-0000-0000-00004E7C0000}"/>
    <cellStyle name="Normal 3 4 2 3 2 2 2 3" xfId="31846" xr:uid="{00000000-0005-0000-0000-00004F7C0000}"/>
    <cellStyle name="Normal 3 4 2 3 2 2 2 3 2" xfId="31847" xr:uid="{00000000-0005-0000-0000-0000507C0000}"/>
    <cellStyle name="Normal 3 4 2 3 2 2 2 3 2 2" xfId="31848" xr:uid="{00000000-0005-0000-0000-0000517C0000}"/>
    <cellStyle name="Normal 3 4 2 3 2 2 2 3 3" xfId="31849" xr:uid="{00000000-0005-0000-0000-0000527C0000}"/>
    <cellStyle name="Normal 3 4 2 3 2 2 2 4" xfId="31850" xr:uid="{00000000-0005-0000-0000-0000537C0000}"/>
    <cellStyle name="Normal 3 4 2 3 2 2 2 4 2" xfId="31851" xr:uid="{00000000-0005-0000-0000-0000547C0000}"/>
    <cellStyle name="Normal 3 4 2 3 2 2 2 5" xfId="31852" xr:uid="{00000000-0005-0000-0000-0000557C0000}"/>
    <cellStyle name="Normal 3 4 2 3 2 2 3" xfId="31853" xr:uid="{00000000-0005-0000-0000-0000567C0000}"/>
    <cellStyle name="Normal 3 4 2 3 2 2 3 2" xfId="31854" xr:uid="{00000000-0005-0000-0000-0000577C0000}"/>
    <cellStyle name="Normal 3 4 2 3 2 2 3 2 2" xfId="31855" xr:uid="{00000000-0005-0000-0000-0000587C0000}"/>
    <cellStyle name="Normal 3 4 2 3 2 2 3 2 2 2" xfId="31856" xr:uid="{00000000-0005-0000-0000-0000597C0000}"/>
    <cellStyle name="Normal 3 4 2 3 2 2 3 2 3" xfId="31857" xr:uid="{00000000-0005-0000-0000-00005A7C0000}"/>
    <cellStyle name="Normal 3 4 2 3 2 2 3 3" xfId="31858" xr:uid="{00000000-0005-0000-0000-00005B7C0000}"/>
    <cellStyle name="Normal 3 4 2 3 2 2 3 3 2" xfId="31859" xr:uid="{00000000-0005-0000-0000-00005C7C0000}"/>
    <cellStyle name="Normal 3 4 2 3 2 2 3 4" xfId="31860" xr:uid="{00000000-0005-0000-0000-00005D7C0000}"/>
    <cellStyle name="Normal 3 4 2 3 2 2 4" xfId="31861" xr:uid="{00000000-0005-0000-0000-00005E7C0000}"/>
    <cellStyle name="Normal 3 4 2 3 2 2 4 2" xfId="31862" xr:uid="{00000000-0005-0000-0000-00005F7C0000}"/>
    <cellStyle name="Normal 3 4 2 3 2 2 4 2 2" xfId="31863" xr:uid="{00000000-0005-0000-0000-0000607C0000}"/>
    <cellStyle name="Normal 3 4 2 3 2 2 4 2 2 2" xfId="31864" xr:uid="{00000000-0005-0000-0000-0000617C0000}"/>
    <cellStyle name="Normal 3 4 2 3 2 2 4 2 3" xfId="31865" xr:uid="{00000000-0005-0000-0000-0000627C0000}"/>
    <cellStyle name="Normal 3 4 2 3 2 2 4 3" xfId="31866" xr:uid="{00000000-0005-0000-0000-0000637C0000}"/>
    <cellStyle name="Normal 3 4 2 3 2 2 4 3 2" xfId="31867" xr:uid="{00000000-0005-0000-0000-0000647C0000}"/>
    <cellStyle name="Normal 3 4 2 3 2 2 4 4" xfId="31868" xr:uid="{00000000-0005-0000-0000-0000657C0000}"/>
    <cellStyle name="Normal 3 4 2 3 2 2 5" xfId="31869" xr:uid="{00000000-0005-0000-0000-0000667C0000}"/>
    <cellStyle name="Normal 3 4 2 3 2 2 5 2" xfId="31870" xr:uid="{00000000-0005-0000-0000-0000677C0000}"/>
    <cellStyle name="Normal 3 4 2 3 2 2 5 2 2" xfId="31871" xr:uid="{00000000-0005-0000-0000-0000687C0000}"/>
    <cellStyle name="Normal 3 4 2 3 2 2 5 3" xfId="31872" xr:uid="{00000000-0005-0000-0000-0000697C0000}"/>
    <cellStyle name="Normal 3 4 2 3 2 2 6" xfId="31873" xr:uid="{00000000-0005-0000-0000-00006A7C0000}"/>
    <cellStyle name="Normal 3 4 2 3 2 2 6 2" xfId="31874" xr:uid="{00000000-0005-0000-0000-00006B7C0000}"/>
    <cellStyle name="Normal 3 4 2 3 2 2 7" xfId="31875" xr:uid="{00000000-0005-0000-0000-00006C7C0000}"/>
    <cellStyle name="Normal 3 4 2 3 2 2 7 2" xfId="31876" xr:uid="{00000000-0005-0000-0000-00006D7C0000}"/>
    <cellStyle name="Normal 3 4 2 3 2 2 8" xfId="31877" xr:uid="{00000000-0005-0000-0000-00006E7C0000}"/>
    <cellStyle name="Normal 3 4 2 3 2 3" xfId="31878" xr:uid="{00000000-0005-0000-0000-00006F7C0000}"/>
    <cellStyle name="Normal 3 4 2 3 2 3 2" xfId="31879" xr:uid="{00000000-0005-0000-0000-0000707C0000}"/>
    <cellStyle name="Normal 3 4 2 3 2 3 2 2" xfId="31880" xr:uid="{00000000-0005-0000-0000-0000717C0000}"/>
    <cellStyle name="Normal 3 4 2 3 2 3 2 2 2" xfId="31881" xr:uid="{00000000-0005-0000-0000-0000727C0000}"/>
    <cellStyle name="Normal 3 4 2 3 2 3 2 2 2 2" xfId="31882" xr:uid="{00000000-0005-0000-0000-0000737C0000}"/>
    <cellStyle name="Normal 3 4 2 3 2 3 2 2 3" xfId="31883" xr:uid="{00000000-0005-0000-0000-0000747C0000}"/>
    <cellStyle name="Normal 3 4 2 3 2 3 2 3" xfId="31884" xr:uid="{00000000-0005-0000-0000-0000757C0000}"/>
    <cellStyle name="Normal 3 4 2 3 2 3 2 3 2" xfId="31885" xr:uid="{00000000-0005-0000-0000-0000767C0000}"/>
    <cellStyle name="Normal 3 4 2 3 2 3 2 4" xfId="31886" xr:uid="{00000000-0005-0000-0000-0000777C0000}"/>
    <cellStyle name="Normal 3 4 2 3 2 3 3" xfId="31887" xr:uid="{00000000-0005-0000-0000-0000787C0000}"/>
    <cellStyle name="Normal 3 4 2 3 2 3 3 2" xfId="31888" xr:uid="{00000000-0005-0000-0000-0000797C0000}"/>
    <cellStyle name="Normal 3 4 2 3 2 3 3 2 2" xfId="31889" xr:uid="{00000000-0005-0000-0000-00007A7C0000}"/>
    <cellStyle name="Normal 3 4 2 3 2 3 3 3" xfId="31890" xr:uid="{00000000-0005-0000-0000-00007B7C0000}"/>
    <cellStyle name="Normal 3 4 2 3 2 3 4" xfId="31891" xr:uid="{00000000-0005-0000-0000-00007C7C0000}"/>
    <cellStyle name="Normal 3 4 2 3 2 3 4 2" xfId="31892" xr:uid="{00000000-0005-0000-0000-00007D7C0000}"/>
    <cellStyle name="Normal 3 4 2 3 2 3 5" xfId="31893" xr:uid="{00000000-0005-0000-0000-00007E7C0000}"/>
    <cellStyle name="Normal 3 4 2 3 2 4" xfId="31894" xr:uid="{00000000-0005-0000-0000-00007F7C0000}"/>
    <cellStyle name="Normal 3 4 2 3 2 4 2" xfId="31895" xr:uid="{00000000-0005-0000-0000-0000807C0000}"/>
    <cellStyle name="Normal 3 4 2 3 2 4 2 2" xfId="31896" xr:uid="{00000000-0005-0000-0000-0000817C0000}"/>
    <cellStyle name="Normal 3 4 2 3 2 4 2 2 2" xfId="31897" xr:uid="{00000000-0005-0000-0000-0000827C0000}"/>
    <cellStyle name="Normal 3 4 2 3 2 4 2 3" xfId="31898" xr:uid="{00000000-0005-0000-0000-0000837C0000}"/>
    <cellStyle name="Normal 3 4 2 3 2 4 3" xfId="31899" xr:uid="{00000000-0005-0000-0000-0000847C0000}"/>
    <cellStyle name="Normal 3 4 2 3 2 4 3 2" xfId="31900" xr:uid="{00000000-0005-0000-0000-0000857C0000}"/>
    <cellStyle name="Normal 3 4 2 3 2 4 4" xfId="31901" xr:uid="{00000000-0005-0000-0000-0000867C0000}"/>
    <cellStyle name="Normal 3 4 2 3 2 5" xfId="31902" xr:uid="{00000000-0005-0000-0000-0000877C0000}"/>
    <cellStyle name="Normal 3 4 2 3 2 5 2" xfId="31903" xr:uid="{00000000-0005-0000-0000-0000887C0000}"/>
    <cellStyle name="Normal 3 4 2 3 2 5 2 2" xfId="31904" xr:uid="{00000000-0005-0000-0000-0000897C0000}"/>
    <cellStyle name="Normal 3 4 2 3 2 5 2 2 2" xfId="31905" xr:uid="{00000000-0005-0000-0000-00008A7C0000}"/>
    <cellStyle name="Normal 3 4 2 3 2 5 2 3" xfId="31906" xr:uid="{00000000-0005-0000-0000-00008B7C0000}"/>
    <cellStyle name="Normal 3 4 2 3 2 5 3" xfId="31907" xr:uid="{00000000-0005-0000-0000-00008C7C0000}"/>
    <cellStyle name="Normal 3 4 2 3 2 5 3 2" xfId="31908" xr:uid="{00000000-0005-0000-0000-00008D7C0000}"/>
    <cellStyle name="Normal 3 4 2 3 2 5 4" xfId="31909" xr:uid="{00000000-0005-0000-0000-00008E7C0000}"/>
    <cellStyle name="Normal 3 4 2 3 2 6" xfId="31910" xr:uid="{00000000-0005-0000-0000-00008F7C0000}"/>
    <cellStyle name="Normal 3 4 2 3 2 6 2" xfId="31911" xr:uid="{00000000-0005-0000-0000-0000907C0000}"/>
    <cellStyle name="Normal 3 4 2 3 2 6 2 2" xfId="31912" xr:uid="{00000000-0005-0000-0000-0000917C0000}"/>
    <cellStyle name="Normal 3 4 2 3 2 6 3" xfId="31913" xr:uid="{00000000-0005-0000-0000-0000927C0000}"/>
    <cellStyle name="Normal 3 4 2 3 2 7" xfId="31914" xr:uid="{00000000-0005-0000-0000-0000937C0000}"/>
    <cellStyle name="Normal 3 4 2 3 2 7 2" xfId="31915" xr:uid="{00000000-0005-0000-0000-0000947C0000}"/>
    <cellStyle name="Normal 3 4 2 3 2 8" xfId="31916" xr:uid="{00000000-0005-0000-0000-0000957C0000}"/>
    <cellStyle name="Normal 3 4 2 3 2 8 2" xfId="31917" xr:uid="{00000000-0005-0000-0000-0000967C0000}"/>
    <cellStyle name="Normal 3 4 2 3 2 9" xfId="31918" xr:uid="{00000000-0005-0000-0000-0000977C0000}"/>
    <cellStyle name="Normal 3 4 2 3 3" xfId="31919" xr:uid="{00000000-0005-0000-0000-0000987C0000}"/>
    <cellStyle name="Normal 3 4 2 3 3 2" xfId="31920" xr:uid="{00000000-0005-0000-0000-0000997C0000}"/>
    <cellStyle name="Normal 3 4 2 3 3 2 2" xfId="31921" xr:uid="{00000000-0005-0000-0000-00009A7C0000}"/>
    <cellStyle name="Normal 3 4 2 3 3 2 2 2" xfId="31922" xr:uid="{00000000-0005-0000-0000-00009B7C0000}"/>
    <cellStyle name="Normal 3 4 2 3 3 2 2 2 2" xfId="31923" xr:uid="{00000000-0005-0000-0000-00009C7C0000}"/>
    <cellStyle name="Normal 3 4 2 3 3 2 2 2 2 2" xfId="31924" xr:uid="{00000000-0005-0000-0000-00009D7C0000}"/>
    <cellStyle name="Normal 3 4 2 3 3 2 2 2 3" xfId="31925" xr:uid="{00000000-0005-0000-0000-00009E7C0000}"/>
    <cellStyle name="Normal 3 4 2 3 3 2 2 3" xfId="31926" xr:uid="{00000000-0005-0000-0000-00009F7C0000}"/>
    <cellStyle name="Normal 3 4 2 3 3 2 2 3 2" xfId="31927" xr:uid="{00000000-0005-0000-0000-0000A07C0000}"/>
    <cellStyle name="Normal 3 4 2 3 3 2 2 4" xfId="31928" xr:uid="{00000000-0005-0000-0000-0000A17C0000}"/>
    <cellStyle name="Normal 3 4 2 3 3 2 3" xfId="31929" xr:uid="{00000000-0005-0000-0000-0000A27C0000}"/>
    <cellStyle name="Normal 3 4 2 3 3 2 3 2" xfId="31930" xr:uid="{00000000-0005-0000-0000-0000A37C0000}"/>
    <cellStyle name="Normal 3 4 2 3 3 2 3 2 2" xfId="31931" xr:uid="{00000000-0005-0000-0000-0000A47C0000}"/>
    <cellStyle name="Normal 3 4 2 3 3 2 3 3" xfId="31932" xr:uid="{00000000-0005-0000-0000-0000A57C0000}"/>
    <cellStyle name="Normal 3 4 2 3 3 2 4" xfId="31933" xr:uid="{00000000-0005-0000-0000-0000A67C0000}"/>
    <cellStyle name="Normal 3 4 2 3 3 2 4 2" xfId="31934" xr:uid="{00000000-0005-0000-0000-0000A77C0000}"/>
    <cellStyle name="Normal 3 4 2 3 3 2 5" xfId="31935" xr:uid="{00000000-0005-0000-0000-0000A87C0000}"/>
    <cellStyle name="Normal 3 4 2 3 3 3" xfId="31936" xr:uid="{00000000-0005-0000-0000-0000A97C0000}"/>
    <cellStyle name="Normal 3 4 2 3 3 3 2" xfId="31937" xr:uid="{00000000-0005-0000-0000-0000AA7C0000}"/>
    <cellStyle name="Normal 3 4 2 3 3 3 2 2" xfId="31938" xr:uid="{00000000-0005-0000-0000-0000AB7C0000}"/>
    <cellStyle name="Normal 3 4 2 3 3 3 2 2 2" xfId="31939" xr:uid="{00000000-0005-0000-0000-0000AC7C0000}"/>
    <cellStyle name="Normal 3 4 2 3 3 3 2 3" xfId="31940" xr:uid="{00000000-0005-0000-0000-0000AD7C0000}"/>
    <cellStyle name="Normal 3 4 2 3 3 3 3" xfId="31941" xr:uid="{00000000-0005-0000-0000-0000AE7C0000}"/>
    <cellStyle name="Normal 3 4 2 3 3 3 3 2" xfId="31942" xr:uid="{00000000-0005-0000-0000-0000AF7C0000}"/>
    <cellStyle name="Normal 3 4 2 3 3 3 4" xfId="31943" xr:uid="{00000000-0005-0000-0000-0000B07C0000}"/>
    <cellStyle name="Normal 3 4 2 3 3 4" xfId="31944" xr:uid="{00000000-0005-0000-0000-0000B17C0000}"/>
    <cellStyle name="Normal 3 4 2 3 3 4 2" xfId="31945" xr:uid="{00000000-0005-0000-0000-0000B27C0000}"/>
    <cellStyle name="Normal 3 4 2 3 3 4 2 2" xfId="31946" xr:uid="{00000000-0005-0000-0000-0000B37C0000}"/>
    <cellStyle name="Normal 3 4 2 3 3 4 2 2 2" xfId="31947" xr:uid="{00000000-0005-0000-0000-0000B47C0000}"/>
    <cellStyle name="Normal 3 4 2 3 3 4 2 3" xfId="31948" xr:uid="{00000000-0005-0000-0000-0000B57C0000}"/>
    <cellStyle name="Normal 3 4 2 3 3 4 3" xfId="31949" xr:uid="{00000000-0005-0000-0000-0000B67C0000}"/>
    <cellStyle name="Normal 3 4 2 3 3 4 3 2" xfId="31950" xr:uid="{00000000-0005-0000-0000-0000B77C0000}"/>
    <cellStyle name="Normal 3 4 2 3 3 4 4" xfId="31951" xr:uid="{00000000-0005-0000-0000-0000B87C0000}"/>
    <cellStyle name="Normal 3 4 2 3 3 5" xfId="31952" xr:uid="{00000000-0005-0000-0000-0000B97C0000}"/>
    <cellStyle name="Normal 3 4 2 3 3 5 2" xfId="31953" xr:uid="{00000000-0005-0000-0000-0000BA7C0000}"/>
    <cellStyle name="Normal 3 4 2 3 3 5 2 2" xfId="31954" xr:uid="{00000000-0005-0000-0000-0000BB7C0000}"/>
    <cellStyle name="Normal 3 4 2 3 3 5 3" xfId="31955" xr:uid="{00000000-0005-0000-0000-0000BC7C0000}"/>
    <cellStyle name="Normal 3 4 2 3 3 6" xfId="31956" xr:uid="{00000000-0005-0000-0000-0000BD7C0000}"/>
    <cellStyle name="Normal 3 4 2 3 3 6 2" xfId="31957" xr:uid="{00000000-0005-0000-0000-0000BE7C0000}"/>
    <cellStyle name="Normal 3 4 2 3 3 7" xfId="31958" xr:uid="{00000000-0005-0000-0000-0000BF7C0000}"/>
    <cellStyle name="Normal 3 4 2 3 3 7 2" xfId="31959" xr:uid="{00000000-0005-0000-0000-0000C07C0000}"/>
    <cellStyle name="Normal 3 4 2 3 3 8" xfId="31960" xr:uid="{00000000-0005-0000-0000-0000C17C0000}"/>
    <cellStyle name="Normal 3 4 2 3 4" xfId="31961" xr:uid="{00000000-0005-0000-0000-0000C27C0000}"/>
    <cellStyle name="Normal 3 4 2 3 4 2" xfId="31962" xr:uid="{00000000-0005-0000-0000-0000C37C0000}"/>
    <cellStyle name="Normal 3 4 2 3 4 2 2" xfId="31963" xr:uid="{00000000-0005-0000-0000-0000C47C0000}"/>
    <cellStyle name="Normal 3 4 2 3 4 2 2 2" xfId="31964" xr:uid="{00000000-0005-0000-0000-0000C57C0000}"/>
    <cellStyle name="Normal 3 4 2 3 4 2 2 2 2" xfId="31965" xr:uid="{00000000-0005-0000-0000-0000C67C0000}"/>
    <cellStyle name="Normal 3 4 2 3 4 2 2 3" xfId="31966" xr:uid="{00000000-0005-0000-0000-0000C77C0000}"/>
    <cellStyle name="Normal 3 4 2 3 4 2 3" xfId="31967" xr:uid="{00000000-0005-0000-0000-0000C87C0000}"/>
    <cellStyle name="Normal 3 4 2 3 4 2 3 2" xfId="31968" xr:uid="{00000000-0005-0000-0000-0000C97C0000}"/>
    <cellStyle name="Normal 3 4 2 3 4 2 4" xfId="31969" xr:uid="{00000000-0005-0000-0000-0000CA7C0000}"/>
    <cellStyle name="Normal 3 4 2 3 4 3" xfId="31970" xr:uid="{00000000-0005-0000-0000-0000CB7C0000}"/>
    <cellStyle name="Normal 3 4 2 3 4 3 2" xfId="31971" xr:uid="{00000000-0005-0000-0000-0000CC7C0000}"/>
    <cellStyle name="Normal 3 4 2 3 4 3 2 2" xfId="31972" xr:uid="{00000000-0005-0000-0000-0000CD7C0000}"/>
    <cellStyle name="Normal 3 4 2 3 4 3 3" xfId="31973" xr:uid="{00000000-0005-0000-0000-0000CE7C0000}"/>
    <cellStyle name="Normal 3 4 2 3 4 4" xfId="31974" xr:uid="{00000000-0005-0000-0000-0000CF7C0000}"/>
    <cellStyle name="Normal 3 4 2 3 4 4 2" xfId="31975" xr:uid="{00000000-0005-0000-0000-0000D07C0000}"/>
    <cellStyle name="Normal 3 4 2 3 4 5" xfId="31976" xr:uid="{00000000-0005-0000-0000-0000D17C0000}"/>
    <cellStyle name="Normal 3 4 2 3 5" xfId="31977" xr:uid="{00000000-0005-0000-0000-0000D27C0000}"/>
    <cellStyle name="Normal 3 4 2 3 5 2" xfId="31978" xr:uid="{00000000-0005-0000-0000-0000D37C0000}"/>
    <cellStyle name="Normal 3 4 2 3 5 2 2" xfId="31979" xr:uid="{00000000-0005-0000-0000-0000D47C0000}"/>
    <cellStyle name="Normal 3 4 2 3 5 2 2 2" xfId="31980" xr:uid="{00000000-0005-0000-0000-0000D57C0000}"/>
    <cellStyle name="Normal 3 4 2 3 5 2 3" xfId="31981" xr:uid="{00000000-0005-0000-0000-0000D67C0000}"/>
    <cellStyle name="Normal 3 4 2 3 5 3" xfId="31982" xr:uid="{00000000-0005-0000-0000-0000D77C0000}"/>
    <cellStyle name="Normal 3 4 2 3 5 3 2" xfId="31983" xr:uid="{00000000-0005-0000-0000-0000D87C0000}"/>
    <cellStyle name="Normal 3 4 2 3 5 4" xfId="31984" xr:uid="{00000000-0005-0000-0000-0000D97C0000}"/>
    <cellStyle name="Normal 3 4 2 3 6" xfId="31985" xr:uid="{00000000-0005-0000-0000-0000DA7C0000}"/>
    <cellStyle name="Normal 3 4 2 3 6 2" xfId="31986" xr:uid="{00000000-0005-0000-0000-0000DB7C0000}"/>
    <cellStyle name="Normal 3 4 2 3 6 2 2" xfId="31987" xr:uid="{00000000-0005-0000-0000-0000DC7C0000}"/>
    <cellStyle name="Normal 3 4 2 3 6 2 2 2" xfId="31988" xr:uid="{00000000-0005-0000-0000-0000DD7C0000}"/>
    <cellStyle name="Normal 3 4 2 3 6 2 3" xfId="31989" xr:uid="{00000000-0005-0000-0000-0000DE7C0000}"/>
    <cellStyle name="Normal 3 4 2 3 6 3" xfId="31990" xr:uid="{00000000-0005-0000-0000-0000DF7C0000}"/>
    <cellStyle name="Normal 3 4 2 3 6 3 2" xfId="31991" xr:uid="{00000000-0005-0000-0000-0000E07C0000}"/>
    <cellStyle name="Normal 3 4 2 3 6 4" xfId="31992" xr:uid="{00000000-0005-0000-0000-0000E17C0000}"/>
    <cellStyle name="Normal 3 4 2 3 7" xfId="31993" xr:uid="{00000000-0005-0000-0000-0000E27C0000}"/>
    <cellStyle name="Normal 3 4 2 3 7 2" xfId="31994" xr:uid="{00000000-0005-0000-0000-0000E37C0000}"/>
    <cellStyle name="Normal 3 4 2 3 7 2 2" xfId="31995" xr:uid="{00000000-0005-0000-0000-0000E47C0000}"/>
    <cellStyle name="Normal 3 4 2 3 7 3" xfId="31996" xr:uid="{00000000-0005-0000-0000-0000E57C0000}"/>
    <cellStyle name="Normal 3 4 2 3 8" xfId="31997" xr:uid="{00000000-0005-0000-0000-0000E67C0000}"/>
    <cellStyle name="Normal 3 4 2 3 8 2" xfId="31998" xr:uid="{00000000-0005-0000-0000-0000E77C0000}"/>
    <cellStyle name="Normal 3 4 2 3 9" xfId="31999" xr:uid="{00000000-0005-0000-0000-0000E87C0000}"/>
    <cellStyle name="Normal 3 4 2 3 9 2" xfId="32000" xr:uid="{00000000-0005-0000-0000-0000E97C0000}"/>
    <cellStyle name="Normal 3 4 2 4" xfId="32001" xr:uid="{00000000-0005-0000-0000-0000EA7C0000}"/>
    <cellStyle name="Normal 3 4 2 4 10" xfId="32002" xr:uid="{00000000-0005-0000-0000-0000EB7C0000}"/>
    <cellStyle name="Normal 3 4 2 4 11" xfId="32003" xr:uid="{00000000-0005-0000-0000-0000EC7C0000}"/>
    <cellStyle name="Normal 3 4 2 4 2" xfId="32004" xr:uid="{00000000-0005-0000-0000-0000ED7C0000}"/>
    <cellStyle name="Normal 3 4 2 4 2 10" xfId="32005" xr:uid="{00000000-0005-0000-0000-0000EE7C0000}"/>
    <cellStyle name="Normal 3 4 2 4 2 2" xfId="32006" xr:uid="{00000000-0005-0000-0000-0000EF7C0000}"/>
    <cellStyle name="Normal 3 4 2 4 2 2 2" xfId="32007" xr:uid="{00000000-0005-0000-0000-0000F07C0000}"/>
    <cellStyle name="Normal 3 4 2 4 2 2 2 2" xfId="32008" xr:uid="{00000000-0005-0000-0000-0000F17C0000}"/>
    <cellStyle name="Normal 3 4 2 4 2 2 2 2 2" xfId="32009" xr:uid="{00000000-0005-0000-0000-0000F27C0000}"/>
    <cellStyle name="Normal 3 4 2 4 2 2 2 2 2 2" xfId="32010" xr:uid="{00000000-0005-0000-0000-0000F37C0000}"/>
    <cellStyle name="Normal 3 4 2 4 2 2 2 2 2 2 2" xfId="32011" xr:uid="{00000000-0005-0000-0000-0000F47C0000}"/>
    <cellStyle name="Normal 3 4 2 4 2 2 2 2 2 3" xfId="32012" xr:uid="{00000000-0005-0000-0000-0000F57C0000}"/>
    <cellStyle name="Normal 3 4 2 4 2 2 2 2 3" xfId="32013" xr:uid="{00000000-0005-0000-0000-0000F67C0000}"/>
    <cellStyle name="Normal 3 4 2 4 2 2 2 2 3 2" xfId="32014" xr:uid="{00000000-0005-0000-0000-0000F77C0000}"/>
    <cellStyle name="Normal 3 4 2 4 2 2 2 2 4" xfId="32015" xr:uid="{00000000-0005-0000-0000-0000F87C0000}"/>
    <cellStyle name="Normal 3 4 2 4 2 2 2 3" xfId="32016" xr:uid="{00000000-0005-0000-0000-0000F97C0000}"/>
    <cellStyle name="Normal 3 4 2 4 2 2 2 3 2" xfId="32017" xr:uid="{00000000-0005-0000-0000-0000FA7C0000}"/>
    <cellStyle name="Normal 3 4 2 4 2 2 2 3 2 2" xfId="32018" xr:uid="{00000000-0005-0000-0000-0000FB7C0000}"/>
    <cellStyle name="Normal 3 4 2 4 2 2 2 3 3" xfId="32019" xr:uid="{00000000-0005-0000-0000-0000FC7C0000}"/>
    <cellStyle name="Normal 3 4 2 4 2 2 2 4" xfId="32020" xr:uid="{00000000-0005-0000-0000-0000FD7C0000}"/>
    <cellStyle name="Normal 3 4 2 4 2 2 2 4 2" xfId="32021" xr:uid="{00000000-0005-0000-0000-0000FE7C0000}"/>
    <cellStyle name="Normal 3 4 2 4 2 2 2 5" xfId="32022" xr:uid="{00000000-0005-0000-0000-0000FF7C0000}"/>
    <cellStyle name="Normal 3 4 2 4 2 2 3" xfId="32023" xr:uid="{00000000-0005-0000-0000-0000007D0000}"/>
    <cellStyle name="Normal 3 4 2 4 2 2 3 2" xfId="32024" xr:uid="{00000000-0005-0000-0000-0000017D0000}"/>
    <cellStyle name="Normal 3 4 2 4 2 2 3 2 2" xfId="32025" xr:uid="{00000000-0005-0000-0000-0000027D0000}"/>
    <cellStyle name="Normal 3 4 2 4 2 2 3 2 2 2" xfId="32026" xr:uid="{00000000-0005-0000-0000-0000037D0000}"/>
    <cellStyle name="Normal 3 4 2 4 2 2 3 2 3" xfId="32027" xr:uid="{00000000-0005-0000-0000-0000047D0000}"/>
    <cellStyle name="Normal 3 4 2 4 2 2 3 3" xfId="32028" xr:uid="{00000000-0005-0000-0000-0000057D0000}"/>
    <cellStyle name="Normal 3 4 2 4 2 2 3 3 2" xfId="32029" xr:uid="{00000000-0005-0000-0000-0000067D0000}"/>
    <cellStyle name="Normal 3 4 2 4 2 2 3 4" xfId="32030" xr:uid="{00000000-0005-0000-0000-0000077D0000}"/>
    <cellStyle name="Normal 3 4 2 4 2 2 4" xfId="32031" xr:uid="{00000000-0005-0000-0000-0000087D0000}"/>
    <cellStyle name="Normal 3 4 2 4 2 2 4 2" xfId="32032" xr:uid="{00000000-0005-0000-0000-0000097D0000}"/>
    <cellStyle name="Normal 3 4 2 4 2 2 4 2 2" xfId="32033" xr:uid="{00000000-0005-0000-0000-00000A7D0000}"/>
    <cellStyle name="Normal 3 4 2 4 2 2 4 2 2 2" xfId="32034" xr:uid="{00000000-0005-0000-0000-00000B7D0000}"/>
    <cellStyle name="Normal 3 4 2 4 2 2 4 2 3" xfId="32035" xr:uid="{00000000-0005-0000-0000-00000C7D0000}"/>
    <cellStyle name="Normal 3 4 2 4 2 2 4 3" xfId="32036" xr:uid="{00000000-0005-0000-0000-00000D7D0000}"/>
    <cellStyle name="Normal 3 4 2 4 2 2 4 3 2" xfId="32037" xr:uid="{00000000-0005-0000-0000-00000E7D0000}"/>
    <cellStyle name="Normal 3 4 2 4 2 2 4 4" xfId="32038" xr:uid="{00000000-0005-0000-0000-00000F7D0000}"/>
    <cellStyle name="Normal 3 4 2 4 2 2 5" xfId="32039" xr:uid="{00000000-0005-0000-0000-0000107D0000}"/>
    <cellStyle name="Normal 3 4 2 4 2 2 5 2" xfId="32040" xr:uid="{00000000-0005-0000-0000-0000117D0000}"/>
    <cellStyle name="Normal 3 4 2 4 2 2 5 2 2" xfId="32041" xr:uid="{00000000-0005-0000-0000-0000127D0000}"/>
    <cellStyle name="Normal 3 4 2 4 2 2 5 3" xfId="32042" xr:uid="{00000000-0005-0000-0000-0000137D0000}"/>
    <cellStyle name="Normal 3 4 2 4 2 2 6" xfId="32043" xr:uid="{00000000-0005-0000-0000-0000147D0000}"/>
    <cellStyle name="Normal 3 4 2 4 2 2 6 2" xfId="32044" xr:uid="{00000000-0005-0000-0000-0000157D0000}"/>
    <cellStyle name="Normal 3 4 2 4 2 2 7" xfId="32045" xr:uid="{00000000-0005-0000-0000-0000167D0000}"/>
    <cellStyle name="Normal 3 4 2 4 2 2 7 2" xfId="32046" xr:uid="{00000000-0005-0000-0000-0000177D0000}"/>
    <cellStyle name="Normal 3 4 2 4 2 2 8" xfId="32047" xr:uid="{00000000-0005-0000-0000-0000187D0000}"/>
    <cellStyle name="Normal 3 4 2 4 2 3" xfId="32048" xr:uid="{00000000-0005-0000-0000-0000197D0000}"/>
    <cellStyle name="Normal 3 4 2 4 2 3 2" xfId="32049" xr:uid="{00000000-0005-0000-0000-00001A7D0000}"/>
    <cellStyle name="Normal 3 4 2 4 2 3 2 2" xfId="32050" xr:uid="{00000000-0005-0000-0000-00001B7D0000}"/>
    <cellStyle name="Normal 3 4 2 4 2 3 2 2 2" xfId="32051" xr:uid="{00000000-0005-0000-0000-00001C7D0000}"/>
    <cellStyle name="Normal 3 4 2 4 2 3 2 2 2 2" xfId="32052" xr:uid="{00000000-0005-0000-0000-00001D7D0000}"/>
    <cellStyle name="Normal 3 4 2 4 2 3 2 2 3" xfId="32053" xr:uid="{00000000-0005-0000-0000-00001E7D0000}"/>
    <cellStyle name="Normal 3 4 2 4 2 3 2 3" xfId="32054" xr:uid="{00000000-0005-0000-0000-00001F7D0000}"/>
    <cellStyle name="Normal 3 4 2 4 2 3 2 3 2" xfId="32055" xr:uid="{00000000-0005-0000-0000-0000207D0000}"/>
    <cellStyle name="Normal 3 4 2 4 2 3 2 4" xfId="32056" xr:uid="{00000000-0005-0000-0000-0000217D0000}"/>
    <cellStyle name="Normal 3 4 2 4 2 3 3" xfId="32057" xr:uid="{00000000-0005-0000-0000-0000227D0000}"/>
    <cellStyle name="Normal 3 4 2 4 2 3 3 2" xfId="32058" xr:uid="{00000000-0005-0000-0000-0000237D0000}"/>
    <cellStyle name="Normal 3 4 2 4 2 3 3 2 2" xfId="32059" xr:uid="{00000000-0005-0000-0000-0000247D0000}"/>
    <cellStyle name="Normal 3 4 2 4 2 3 3 3" xfId="32060" xr:uid="{00000000-0005-0000-0000-0000257D0000}"/>
    <cellStyle name="Normal 3 4 2 4 2 3 4" xfId="32061" xr:uid="{00000000-0005-0000-0000-0000267D0000}"/>
    <cellStyle name="Normal 3 4 2 4 2 3 4 2" xfId="32062" xr:uid="{00000000-0005-0000-0000-0000277D0000}"/>
    <cellStyle name="Normal 3 4 2 4 2 3 5" xfId="32063" xr:uid="{00000000-0005-0000-0000-0000287D0000}"/>
    <cellStyle name="Normal 3 4 2 4 2 4" xfId="32064" xr:uid="{00000000-0005-0000-0000-0000297D0000}"/>
    <cellStyle name="Normal 3 4 2 4 2 4 2" xfId="32065" xr:uid="{00000000-0005-0000-0000-00002A7D0000}"/>
    <cellStyle name="Normal 3 4 2 4 2 4 2 2" xfId="32066" xr:uid="{00000000-0005-0000-0000-00002B7D0000}"/>
    <cellStyle name="Normal 3 4 2 4 2 4 2 2 2" xfId="32067" xr:uid="{00000000-0005-0000-0000-00002C7D0000}"/>
    <cellStyle name="Normal 3 4 2 4 2 4 2 3" xfId="32068" xr:uid="{00000000-0005-0000-0000-00002D7D0000}"/>
    <cellStyle name="Normal 3 4 2 4 2 4 3" xfId="32069" xr:uid="{00000000-0005-0000-0000-00002E7D0000}"/>
    <cellStyle name="Normal 3 4 2 4 2 4 3 2" xfId="32070" xr:uid="{00000000-0005-0000-0000-00002F7D0000}"/>
    <cellStyle name="Normal 3 4 2 4 2 4 4" xfId="32071" xr:uid="{00000000-0005-0000-0000-0000307D0000}"/>
    <cellStyle name="Normal 3 4 2 4 2 5" xfId="32072" xr:uid="{00000000-0005-0000-0000-0000317D0000}"/>
    <cellStyle name="Normal 3 4 2 4 2 5 2" xfId="32073" xr:uid="{00000000-0005-0000-0000-0000327D0000}"/>
    <cellStyle name="Normal 3 4 2 4 2 5 2 2" xfId="32074" xr:uid="{00000000-0005-0000-0000-0000337D0000}"/>
    <cellStyle name="Normal 3 4 2 4 2 5 2 2 2" xfId="32075" xr:uid="{00000000-0005-0000-0000-0000347D0000}"/>
    <cellStyle name="Normal 3 4 2 4 2 5 2 3" xfId="32076" xr:uid="{00000000-0005-0000-0000-0000357D0000}"/>
    <cellStyle name="Normal 3 4 2 4 2 5 3" xfId="32077" xr:uid="{00000000-0005-0000-0000-0000367D0000}"/>
    <cellStyle name="Normal 3 4 2 4 2 5 3 2" xfId="32078" xr:uid="{00000000-0005-0000-0000-0000377D0000}"/>
    <cellStyle name="Normal 3 4 2 4 2 5 4" xfId="32079" xr:uid="{00000000-0005-0000-0000-0000387D0000}"/>
    <cellStyle name="Normal 3 4 2 4 2 6" xfId="32080" xr:uid="{00000000-0005-0000-0000-0000397D0000}"/>
    <cellStyle name="Normal 3 4 2 4 2 6 2" xfId="32081" xr:uid="{00000000-0005-0000-0000-00003A7D0000}"/>
    <cellStyle name="Normal 3 4 2 4 2 6 2 2" xfId="32082" xr:uid="{00000000-0005-0000-0000-00003B7D0000}"/>
    <cellStyle name="Normal 3 4 2 4 2 6 3" xfId="32083" xr:uid="{00000000-0005-0000-0000-00003C7D0000}"/>
    <cellStyle name="Normal 3 4 2 4 2 7" xfId="32084" xr:uid="{00000000-0005-0000-0000-00003D7D0000}"/>
    <cellStyle name="Normal 3 4 2 4 2 7 2" xfId="32085" xr:uid="{00000000-0005-0000-0000-00003E7D0000}"/>
    <cellStyle name="Normal 3 4 2 4 2 8" xfId="32086" xr:uid="{00000000-0005-0000-0000-00003F7D0000}"/>
    <cellStyle name="Normal 3 4 2 4 2 8 2" xfId="32087" xr:uid="{00000000-0005-0000-0000-0000407D0000}"/>
    <cellStyle name="Normal 3 4 2 4 2 9" xfId="32088" xr:uid="{00000000-0005-0000-0000-0000417D0000}"/>
    <cellStyle name="Normal 3 4 2 4 3" xfId="32089" xr:uid="{00000000-0005-0000-0000-0000427D0000}"/>
    <cellStyle name="Normal 3 4 2 4 3 2" xfId="32090" xr:uid="{00000000-0005-0000-0000-0000437D0000}"/>
    <cellStyle name="Normal 3 4 2 4 3 2 2" xfId="32091" xr:uid="{00000000-0005-0000-0000-0000447D0000}"/>
    <cellStyle name="Normal 3 4 2 4 3 2 2 2" xfId="32092" xr:uid="{00000000-0005-0000-0000-0000457D0000}"/>
    <cellStyle name="Normal 3 4 2 4 3 2 2 2 2" xfId="32093" xr:uid="{00000000-0005-0000-0000-0000467D0000}"/>
    <cellStyle name="Normal 3 4 2 4 3 2 2 2 2 2" xfId="32094" xr:uid="{00000000-0005-0000-0000-0000477D0000}"/>
    <cellStyle name="Normal 3 4 2 4 3 2 2 2 3" xfId="32095" xr:uid="{00000000-0005-0000-0000-0000487D0000}"/>
    <cellStyle name="Normal 3 4 2 4 3 2 2 3" xfId="32096" xr:uid="{00000000-0005-0000-0000-0000497D0000}"/>
    <cellStyle name="Normal 3 4 2 4 3 2 2 3 2" xfId="32097" xr:uid="{00000000-0005-0000-0000-00004A7D0000}"/>
    <cellStyle name="Normal 3 4 2 4 3 2 2 4" xfId="32098" xr:uid="{00000000-0005-0000-0000-00004B7D0000}"/>
    <cellStyle name="Normal 3 4 2 4 3 2 3" xfId="32099" xr:uid="{00000000-0005-0000-0000-00004C7D0000}"/>
    <cellStyle name="Normal 3 4 2 4 3 2 3 2" xfId="32100" xr:uid="{00000000-0005-0000-0000-00004D7D0000}"/>
    <cellStyle name="Normal 3 4 2 4 3 2 3 2 2" xfId="32101" xr:uid="{00000000-0005-0000-0000-00004E7D0000}"/>
    <cellStyle name="Normal 3 4 2 4 3 2 3 3" xfId="32102" xr:uid="{00000000-0005-0000-0000-00004F7D0000}"/>
    <cellStyle name="Normal 3 4 2 4 3 2 4" xfId="32103" xr:uid="{00000000-0005-0000-0000-0000507D0000}"/>
    <cellStyle name="Normal 3 4 2 4 3 2 4 2" xfId="32104" xr:uid="{00000000-0005-0000-0000-0000517D0000}"/>
    <cellStyle name="Normal 3 4 2 4 3 2 5" xfId="32105" xr:uid="{00000000-0005-0000-0000-0000527D0000}"/>
    <cellStyle name="Normal 3 4 2 4 3 3" xfId="32106" xr:uid="{00000000-0005-0000-0000-0000537D0000}"/>
    <cellStyle name="Normal 3 4 2 4 3 3 2" xfId="32107" xr:uid="{00000000-0005-0000-0000-0000547D0000}"/>
    <cellStyle name="Normal 3 4 2 4 3 3 2 2" xfId="32108" xr:uid="{00000000-0005-0000-0000-0000557D0000}"/>
    <cellStyle name="Normal 3 4 2 4 3 3 2 2 2" xfId="32109" xr:uid="{00000000-0005-0000-0000-0000567D0000}"/>
    <cellStyle name="Normal 3 4 2 4 3 3 2 3" xfId="32110" xr:uid="{00000000-0005-0000-0000-0000577D0000}"/>
    <cellStyle name="Normal 3 4 2 4 3 3 3" xfId="32111" xr:uid="{00000000-0005-0000-0000-0000587D0000}"/>
    <cellStyle name="Normal 3 4 2 4 3 3 3 2" xfId="32112" xr:uid="{00000000-0005-0000-0000-0000597D0000}"/>
    <cellStyle name="Normal 3 4 2 4 3 3 4" xfId="32113" xr:uid="{00000000-0005-0000-0000-00005A7D0000}"/>
    <cellStyle name="Normal 3 4 2 4 3 4" xfId="32114" xr:uid="{00000000-0005-0000-0000-00005B7D0000}"/>
    <cellStyle name="Normal 3 4 2 4 3 4 2" xfId="32115" xr:uid="{00000000-0005-0000-0000-00005C7D0000}"/>
    <cellStyle name="Normal 3 4 2 4 3 4 2 2" xfId="32116" xr:uid="{00000000-0005-0000-0000-00005D7D0000}"/>
    <cellStyle name="Normal 3 4 2 4 3 4 2 2 2" xfId="32117" xr:uid="{00000000-0005-0000-0000-00005E7D0000}"/>
    <cellStyle name="Normal 3 4 2 4 3 4 2 3" xfId="32118" xr:uid="{00000000-0005-0000-0000-00005F7D0000}"/>
    <cellStyle name="Normal 3 4 2 4 3 4 3" xfId="32119" xr:uid="{00000000-0005-0000-0000-0000607D0000}"/>
    <cellStyle name="Normal 3 4 2 4 3 4 3 2" xfId="32120" xr:uid="{00000000-0005-0000-0000-0000617D0000}"/>
    <cellStyle name="Normal 3 4 2 4 3 4 4" xfId="32121" xr:uid="{00000000-0005-0000-0000-0000627D0000}"/>
    <cellStyle name="Normal 3 4 2 4 3 5" xfId="32122" xr:uid="{00000000-0005-0000-0000-0000637D0000}"/>
    <cellStyle name="Normal 3 4 2 4 3 5 2" xfId="32123" xr:uid="{00000000-0005-0000-0000-0000647D0000}"/>
    <cellStyle name="Normal 3 4 2 4 3 5 2 2" xfId="32124" xr:uid="{00000000-0005-0000-0000-0000657D0000}"/>
    <cellStyle name="Normal 3 4 2 4 3 5 3" xfId="32125" xr:uid="{00000000-0005-0000-0000-0000667D0000}"/>
    <cellStyle name="Normal 3 4 2 4 3 6" xfId="32126" xr:uid="{00000000-0005-0000-0000-0000677D0000}"/>
    <cellStyle name="Normal 3 4 2 4 3 6 2" xfId="32127" xr:uid="{00000000-0005-0000-0000-0000687D0000}"/>
    <cellStyle name="Normal 3 4 2 4 3 7" xfId="32128" xr:uid="{00000000-0005-0000-0000-0000697D0000}"/>
    <cellStyle name="Normal 3 4 2 4 3 7 2" xfId="32129" xr:uid="{00000000-0005-0000-0000-00006A7D0000}"/>
    <cellStyle name="Normal 3 4 2 4 3 8" xfId="32130" xr:uid="{00000000-0005-0000-0000-00006B7D0000}"/>
    <cellStyle name="Normal 3 4 2 4 4" xfId="32131" xr:uid="{00000000-0005-0000-0000-00006C7D0000}"/>
    <cellStyle name="Normal 3 4 2 4 4 2" xfId="32132" xr:uid="{00000000-0005-0000-0000-00006D7D0000}"/>
    <cellStyle name="Normal 3 4 2 4 4 2 2" xfId="32133" xr:uid="{00000000-0005-0000-0000-00006E7D0000}"/>
    <cellStyle name="Normal 3 4 2 4 4 2 2 2" xfId="32134" xr:uid="{00000000-0005-0000-0000-00006F7D0000}"/>
    <cellStyle name="Normal 3 4 2 4 4 2 2 2 2" xfId="32135" xr:uid="{00000000-0005-0000-0000-0000707D0000}"/>
    <cellStyle name="Normal 3 4 2 4 4 2 2 3" xfId="32136" xr:uid="{00000000-0005-0000-0000-0000717D0000}"/>
    <cellStyle name="Normal 3 4 2 4 4 2 3" xfId="32137" xr:uid="{00000000-0005-0000-0000-0000727D0000}"/>
    <cellStyle name="Normal 3 4 2 4 4 2 3 2" xfId="32138" xr:uid="{00000000-0005-0000-0000-0000737D0000}"/>
    <cellStyle name="Normal 3 4 2 4 4 2 4" xfId="32139" xr:uid="{00000000-0005-0000-0000-0000747D0000}"/>
    <cellStyle name="Normal 3 4 2 4 4 3" xfId="32140" xr:uid="{00000000-0005-0000-0000-0000757D0000}"/>
    <cellStyle name="Normal 3 4 2 4 4 3 2" xfId="32141" xr:uid="{00000000-0005-0000-0000-0000767D0000}"/>
    <cellStyle name="Normal 3 4 2 4 4 3 2 2" xfId="32142" xr:uid="{00000000-0005-0000-0000-0000777D0000}"/>
    <cellStyle name="Normal 3 4 2 4 4 3 3" xfId="32143" xr:uid="{00000000-0005-0000-0000-0000787D0000}"/>
    <cellStyle name="Normal 3 4 2 4 4 4" xfId="32144" xr:uid="{00000000-0005-0000-0000-0000797D0000}"/>
    <cellStyle name="Normal 3 4 2 4 4 4 2" xfId="32145" xr:uid="{00000000-0005-0000-0000-00007A7D0000}"/>
    <cellStyle name="Normal 3 4 2 4 4 5" xfId="32146" xr:uid="{00000000-0005-0000-0000-00007B7D0000}"/>
    <cellStyle name="Normal 3 4 2 4 5" xfId="32147" xr:uid="{00000000-0005-0000-0000-00007C7D0000}"/>
    <cellStyle name="Normal 3 4 2 4 5 2" xfId="32148" xr:uid="{00000000-0005-0000-0000-00007D7D0000}"/>
    <cellStyle name="Normal 3 4 2 4 5 2 2" xfId="32149" xr:uid="{00000000-0005-0000-0000-00007E7D0000}"/>
    <cellStyle name="Normal 3 4 2 4 5 2 2 2" xfId="32150" xr:uid="{00000000-0005-0000-0000-00007F7D0000}"/>
    <cellStyle name="Normal 3 4 2 4 5 2 3" xfId="32151" xr:uid="{00000000-0005-0000-0000-0000807D0000}"/>
    <cellStyle name="Normal 3 4 2 4 5 3" xfId="32152" xr:uid="{00000000-0005-0000-0000-0000817D0000}"/>
    <cellStyle name="Normal 3 4 2 4 5 3 2" xfId="32153" xr:uid="{00000000-0005-0000-0000-0000827D0000}"/>
    <cellStyle name="Normal 3 4 2 4 5 4" xfId="32154" xr:uid="{00000000-0005-0000-0000-0000837D0000}"/>
    <cellStyle name="Normal 3 4 2 4 6" xfId="32155" xr:uid="{00000000-0005-0000-0000-0000847D0000}"/>
    <cellStyle name="Normal 3 4 2 4 6 2" xfId="32156" xr:uid="{00000000-0005-0000-0000-0000857D0000}"/>
    <cellStyle name="Normal 3 4 2 4 6 2 2" xfId="32157" xr:uid="{00000000-0005-0000-0000-0000867D0000}"/>
    <cellStyle name="Normal 3 4 2 4 6 2 2 2" xfId="32158" xr:uid="{00000000-0005-0000-0000-0000877D0000}"/>
    <cellStyle name="Normal 3 4 2 4 6 2 3" xfId="32159" xr:uid="{00000000-0005-0000-0000-0000887D0000}"/>
    <cellStyle name="Normal 3 4 2 4 6 3" xfId="32160" xr:uid="{00000000-0005-0000-0000-0000897D0000}"/>
    <cellStyle name="Normal 3 4 2 4 6 3 2" xfId="32161" xr:uid="{00000000-0005-0000-0000-00008A7D0000}"/>
    <cellStyle name="Normal 3 4 2 4 6 4" xfId="32162" xr:uid="{00000000-0005-0000-0000-00008B7D0000}"/>
    <cellStyle name="Normal 3 4 2 4 7" xfId="32163" xr:uid="{00000000-0005-0000-0000-00008C7D0000}"/>
    <cellStyle name="Normal 3 4 2 4 7 2" xfId="32164" xr:uid="{00000000-0005-0000-0000-00008D7D0000}"/>
    <cellStyle name="Normal 3 4 2 4 7 2 2" xfId="32165" xr:uid="{00000000-0005-0000-0000-00008E7D0000}"/>
    <cellStyle name="Normal 3 4 2 4 7 3" xfId="32166" xr:uid="{00000000-0005-0000-0000-00008F7D0000}"/>
    <cellStyle name="Normal 3 4 2 4 8" xfId="32167" xr:uid="{00000000-0005-0000-0000-0000907D0000}"/>
    <cellStyle name="Normal 3 4 2 4 8 2" xfId="32168" xr:uid="{00000000-0005-0000-0000-0000917D0000}"/>
    <cellStyle name="Normal 3 4 2 4 9" xfId="32169" xr:uid="{00000000-0005-0000-0000-0000927D0000}"/>
    <cellStyle name="Normal 3 4 2 4 9 2" xfId="32170" xr:uid="{00000000-0005-0000-0000-0000937D0000}"/>
    <cellStyle name="Normal 3 4 2 5" xfId="32171" xr:uid="{00000000-0005-0000-0000-0000947D0000}"/>
    <cellStyle name="Normal 3 4 2 5 10" xfId="32172" xr:uid="{00000000-0005-0000-0000-0000957D0000}"/>
    <cellStyle name="Normal 3 4 2 5 11" xfId="32173" xr:uid="{00000000-0005-0000-0000-0000967D0000}"/>
    <cellStyle name="Normal 3 4 2 5 2" xfId="32174" xr:uid="{00000000-0005-0000-0000-0000977D0000}"/>
    <cellStyle name="Normal 3 4 2 5 2 2" xfId="32175" xr:uid="{00000000-0005-0000-0000-0000987D0000}"/>
    <cellStyle name="Normal 3 4 2 5 2 2 2" xfId="32176" xr:uid="{00000000-0005-0000-0000-0000997D0000}"/>
    <cellStyle name="Normal 3 4 2 5 2 2 2 2" xfId="32177" xr:uid="{00000000-0005-0000-0000-00009A7D0000}"/>
    <cellStyle name="Normal 3 4 2 5 2 2 2 2 2" xfId="32178" xr:uid="{00000000-0005-0000-0000-00009B7D0000}"/>
    <cellStyle name="Normal 3 4 2 5 2 2 2 2 2 2" xfId="32179" xr:uid="{00000000-0005-0000-0000-00009C7D0000}"/>
    <cellStyle name="Normal 3 4 2 5 2 2 2 2 2 2 2" xfId="32180" xr:uid="{00000000-0005-0000-0000-00009D7D0000}"/>
    <cellStyle name="Normal 3 4 2 5 2 2 2 2 2 3" xfId="32181" xr:uid="{00000000-0005-0000-0000-00009E7D0000}"/>
    <cellStyle name="Normal 3 4 2 5 2 2 2 2 3" xfId="32182" xr:uid="{00000000-0005-0000-0000-00009F7D0000}"/>
    <cellStyle name="Normal 3 4 2 5 2 2 2 2 3 2" xfId="32183" xr:uid="{00000000-0005-0000-0000-0000A07D0000}"/>
    <cellStyle name="Normal 3 4 2 5 2 2 2 2 4" xfId="32184" xr:uid="{00000000-0005-0000-0000-0000A17D0000}"/>
    <cellStyle name="Normal 3 4 2 5 2 2 2 3" xfId="32185" xr:uid="{00000000-0005-0000-0000-0000A27D0000}"/>
    <cellStyle name="Normal 3 4 2 5 2 2 2 3 2" xfId="32186" xr:uid="{00000000-0005-0000-0000-0000A37D0000}"/>
    <cellStyle name="Normal 3 4 2 5 2 2 2 3 2 2" xfId="32187" xr:uid="{00000000-0005-0000-0000-0000A47D0000}"/>
    <cellStyle name="Normal 3 4 2 5 2 2 2 3 3" xfId="32188" xr:uid="{00000000-0005-0000-0000-0000A57D0000}"/>
    <cellStyle name="Normal 3 4 2 5 2 2 2 4" xfId="32189" xr:uid="{00000000-0005-0000-0000-0000A67D0000}"/>
    <cellStyle name="Normal 3 4 2 5 2 2 2 4 2" xfId="32190" xr:uid="{00000000-0005-0000-0000-0000A77D0000}"/>
    <cellStyle name="Normal 3 4 2 5 2 2 2 5" xfId="32191" xr:uid="{00000000-0005-0000-0000-0000A87D0000}"/>
    <cellStyle name="Normal 3 4 2 5 2 2 3" xfId="32192" xr:uid="{00000000-0005-0000-0000-0000A97D0000}"/>
    <cellStyle name="Normal 3 4 2 5 2 2 3 2" xfId="32193" xr:uid="{00000000-0005-0000-0000-0000AA7D0000}"/>
    <cellStyle name="Normal 3 4 2 5 2 2 3 2 2" xfId="32194" xr:uid="{00000000-0005-0000-0000-0000AB7D0000}"/>
    <cellStyle name="Normal 3 4 2 5 2 2 3 2 2 2" xfId="32195" xr:uid="{00000000-0005-0000-0000-0000AC7D0000}"/>
    <cellStyle name="Normal 3 4 2 5 2 2 3 2 3" xfId="32196" xr:uid="{00000000-0005-0000-0000-0000AD7D0000}"/>
    <cellStyle name="Normal 3 4 2 5 2 2 3 3" xfId="32197" xr:uid="{00000000-0005-0000-0000-0000AE7D0000}"/>
    <cellStyle name="Normal 3 4 2 5 2 2 3 3 2" xfId="32198" xr:uid="{00000000-0005-0000-0000-0000AF7D0000}"/>
    <cellStyle name="Normal 3 4 2 5 2 2 3 4" xfId="32199" xr:uid="{00000000-0005-0000-0000-0000B07D0000}"/>
    <cellStyle name="Normal 3 4 2 5 2 2 4" xfId="32200" xr:uid="{00000000-0005-0000-0000-0000B17D0000}"/>
    <cellStyle name="Normal 3 4 2 5 2 2 4 2" xfId="32201" xr:uid="{00000000-0005-0000-0000-0000B27D0000}"/>
    <cellStyle name="Normal 3 4 2 5 2 2 4 2 2" xfId="32202" xr:uid="{00000000-0005-0000-0000-0000B37D0000}"/>
    <cellStyle name="Normal 3 4 2 5 2 2 4 2 2 2" xfId="32203" xr:uid="{00000000-0005-0000-0000-0000B47D0000}"/>
    <cellStyle name="Normal 3 4 2 5 2 2 4 2 3" xfId="32204" xr:uid="{00000000-0005-0000-0000-0000B57D0000}"/>
    <cellStyle name="Normal 3 4 2 5 2 2 4 3" xfId="32205" xr:uid="{00000000-0005-0000-0000-0000B67D0000}"/>
    <cellStyle name="Normal 3 4 2 5 2 2 4 3 2" xfId="32206" xr:uid="{00000000-0005-0000-0000-0000B77D0000}"/>
    <cellStyle name="Normal 3 4 2 5 2 2 4 4" xfId="32207" xr:uid="{00000000-0005-0000-0000-0000B87D0000}"/>
    <cellStyle name="Normal 3 4 2 5 2 2 5" xfId="32208" xr:uid="{00000000-0005-0000-0000-0000B97D0000}"/>
    <cellStyle name="Normal 3 4 2 5 2 2 5 2" xfId="32209" xr:uid="{00000000-0005-0000-0000-0000BA7D0000}"/>
    <cellStyle name="Normal 3 4 2 5 2 2 5 2 2" xfId="32210" xr:uid="{00000000-0005-0000-0000-0000BB7D0000}"/>
    <cellStyle name="Normal 3 4 2 5 2 2 5 3" xfId="32211" xr:uid="{00000000-0005-0000-0000-0000BC7D0000}"/>
    <cellStyle name="Normal 3 4 2 5 2 2 6" xfId="32212" xr:uid="{00000000-0005-0000-0000-0000BD7D0000}"/>
    <cellStyle name="Normal 3 4 2 5 2 2 6 2" xfId="32213" xr:uid="{00000000-0005-0000-0000-0000BE7D0000}"/>
    <cellStyle name="Normal 3 4 2 5 2 2 7" xfId="32214" xr:uid="{00000000-0005-0000-0000-0000BF7D0000}"/>
    <cellStyle name="Normal 3 4 2 5 2 2 7 2" xfId="32215" xr:uid="{00000000-0005-0000-0000-0000C07D0000}"/>
    <cellStyle name="Normal 3 4 2 5 2 2 8" xfId="32216" xr:uid="{00000000-0005-0000-0000-0000C17D0000}"/>
    <cellStyle name="Normal 3 4 2 5 2 3" xfId="32217" xr:uid="{00000000-0005-0000-0000-0000C27D0000}"/>
    <cellStyle name="Normal 3 4 2 5 2 3 2" xfId="32218" xr:uid="{00000000-0005-0000-0000-0000C37D0000}"/>
    <cellStyle name="Normal 3 4 2 5 2 3 2 2" xfId="32219" xr:uid="{00000000-0005-0000-0000-0000C47D0000}"/>
    <cellStyle name="Normal 3 4 2 5 2 3 2 2 2" xfId="32220" xr:uid="{00000000-0005-0000-0000-0000C57D0000}"/>
    <cellStyle name="Normal 3 4 2 5 2 3 2 2 2 2" xfId="32221" xr:uid="{00000000-0005-0000-0000-0000C67D0000}"/>
    <cellStyle name="Normal 3 4 2 5 2 3 2 2 3" xfId="32222" xr:uid="{00000000-0005-0000-0000-0000C77D0000}"/>
    <cellStyle name="Normal 3 4 2 5 2 3 2 3" xfId="32223" xr:uid="{00000000-0005-0000-0000-0000C87D0000}"/>
    <cellStyle name="Normal 3 4 2 5 2 3 2 3 2" xfId="32224" xr:uid="{00000000-0005-0000-0000-0000C97D0000}"/>
    <cellStyle name="Normal 3 4 2 5 2 3 2 4" xfId="32225" xr:uid="{00000000-0005-0000-0000-0000CA7D0000}"/>
    <cellStyle name="Normal 3 4 2 5 2 3 3" xfId="32226" xr:uid="{00000000-0005-0000-0000-0000CB7D0000}"/>
    <cellStyle name="Normal 3 4 2 5 2 3 3 2" xfId="32227" xr:uid="{00000000-0005-0000-0000-0000CC7D0000}"/>
    <cellStyle name="Normal 3 4 2 5 2 3 3 2 2" xfId="32228" xr:uid="{00000000-0005-0000-0000-0000CD7D0000}"/>
    <cellStyle name="Normal 3 4 2 5 2 3 3 3" xfId="32229" xr:uid="{00000000-0005-0000-0000-0000CE7D0000}"/>
    <cellStyle name="Normal 3 4 2 5 2 3 4" xfId="32230" xr:uid="{00000000-0005-0000-0000-0000CF7D0000}"/>
    <cellStyle name="Normal 3 4 2 5 2 3 4 2" xfId="32231" xr:uid="{00000000-0005-0000-0000-0000D07D0000}"/>
    <cellStyle name="Normal 3 4 2 5 2 3 5" xfId="32232" xr:uid="{00000000-0005-0000-0000-0000D17D0000}"/>
    <cellStyle name="Normal 3 4 2 5 2 4" xfId="32233" xr:uid="{00000000-0005-0000-0000-0000D27D0000}"/>
    <cellStyle name="Normal 3 4 2 5 2 4 2" xfId="32234" xr:uid="{00000000-0005-0000-0000-0000D37D0000}"/>
    <cellStyle name="Normal 3 4 2 5 2 4 2 2" xfId="32235" xr:uid="{00000000-0005-0000-0000-0000D47D0000}"/>
    <cellStyle name="Normal 3 4 2 5 2 4 2 2 2" xfId="32236" xr:uid="{00000000-0005-0000-0000-0000D57D0000}"/>
    <cellStyle name="Normal 3 4 2 5 2 4 2 3" xfId="32237" xr:uid="{00000000-0005-0000-0000-0000D67D0000}"/>
    <cellStyle name="Normal 3 4 2 5 2 4 3" xfId="32238" xr:uid="{00000000-0005-0000-0000-0000D77D0000}"/>
    <cellStyle name="Normal 3 4 2 5 2 4 3 2" xfId="32239" xr:uid="{00000000-0005-0000-0000-0000D87D0000}"/>
    <cellStyle name="Normal 3 4 2 5 2 4 4" xfId="32240" xr:uid="{00000000-0005-0000-0000-0000D97D0000}"/>
    <cellStyle name="Normal 3 4 2 5 2 5" xfId="32241" xr:uid="{00000000-0005-0000-0000-0000DA7D0000}"/>
    <cellStyle name="Normal 3 4 2 5 2 5 2" xfId="32242" xr:uid="{00000000-0005-0000-0000-0000DB7D0000}"/>
    <cellStyle name="Normal 3 4 2 5 2 5 2 2" xfId="32243" xr:uid="{00000000-0005-0000-0000-0000DC7D0000}"/>
    <cellStyle name="Normal 3 4 2 5 2 5 2 2 2" xfId="32244" xr:uid="{00000000-0005-0000-0000-0000DD7D0000}"/>
    <cellStyle name="Normal 3 4 2 5 2 5 2 3" xfId="32245" xr:uid="{00000000-0005-0000-0000-0000DE7D0000}"/>
    <cellStyle name="Normal 3 4 2 5 2 5 3" xfId="32246" xr:uid="{00000000-0005-0000-0000-0000DF7D0000}"/>
    <cellStyle name="Normal 3 4 2 5 2 5 3 2" xfId="32247" xr:uid="{00000000-0005-0000-0000-0000E07D0000}"/>
    <cellStyle name="Normal 3 4 2 5 2 5 4" xfId="32248" xr:uid="{00000000-0005-0000-0000-0000E17D0000}"/>
    <cellStyle name="Normal 3 4 2 5 2 6" xfId="32249" xr:uid="{00000000-0005-0000-0000-0000E27D0000}"/>
    <cellStyle name="Normal 3 4 2 5 2 6 2" xfId="32250" xr:uid="{00000000-0005-0000-0000-0000E37D0000}"/>
    <cellStyle name="Normal 3 4 2 5 2 6 2 2" xfId="32251" xr:uid="{00000000-0005-0000-0000-0000E47D0000}"/>
    <cellStyle name="Normal 3 4 2 5 2 6 3" xfId="32252" xr:uid="{00000000-0005-0000-0000-0000E57D0000}"/>
    <cellStyle name="Normal 3 4 2 5 2 7" xfId="32253" xr:uid="{00000000-0005-0000-0000-0000E67D0000}"/>
    <cellStyle name="Normal 3 4 2 5 2 7 2" xfId="32254" xr:uid="{00000000-0005-0000-0000-0000E77D0000}"/>
    <cellStyle name="Normal 3 4 2 5 2 8" xfId="32255" xr:uid="{00000000-0005-0000-0000-0000E87D0000}"/>
    <cellStyle name="Normal 3 4 2 5 2 8 2" xfId="32256" xr:uid="{00000000-0005-0000-0000-0000E97D0000}"/>
    <cellStyle name="Normal 3 4 2 5 2 9" xfId="32257" xr:uid="{00000000-0005-0000-0000-0000EA7D0000}"/>
    <cellStyle name="Normal 3 4 2 5 3" xfId="32258" xr:uid="{00000000-0005-0000-0000-0000EB7D0000}"/>
    <cellStyle name="Normal 3 4 2 5 3 2" xfId="32259" xr:uid="{00000000-0005-0000-0000-0000EC7D0000}"/>
    <cellStyle name="Normal 3 4 2 5 3 2 2" xfId="32260" xr:uid="{00000000-0005-0000-0000-0000ED7D0000}"/>
    <cellStyle name="Normal 3 4 2 5 3 2 2 2" xfId="32261" xr:uid="{00000000-0005-0000-0000-0000EE7D0000}"/>
    <cellStyle name="Normal 3 4 2 5 3 2 2 2 2" xfId="32262" xr:uid="{00000000-0005-0000-0000-0000EF7D0000}"/>
    <cellStyle name="Normal 3 4 2 5 3 2 2 2 2 2" xfId="32263" xr:uid="{00000000-0005-0000-0000-0000F07D0000}"/>
    <cellStyle name="Normal 3 4 2 5 3 2 2 2 3" xfId="32264" xr:uid="{00000000-0005-0000-0000-0000F17D0000}"/>
    <cellStyle name="Normal 3 4 2 5 3 2 2 3" xfId="32265" xr:uid="{00000000-0005-0000-0000-0000F27D0000}"/>
    <cellStyle name="Normal 3 4 2 5 3 2 2 3 2" xfId="32266" xr:uid="{00000000-0005-0000-0000-0000F37D0000}"/>
    <cellStyle name="Normal 3 4 2 5 3 2 2 4" xfId="32267" xr:uid="{00000000-0005-0000-0000-0000F47D0000}"/>
    <cellStyle name="Normal 3 4 2 5 3 2 3" xfId="32268" xr:uid="{00000000-0005-0000-0000-0000F57D0000}"/>
    <cellStyle name="Normal 3 4 2 5 3 2 3 2" xfId="32269" xr:uid="{00000000-0005-0000-0000-0000F67D0000}"/>
    <cellStyle name="Normal 3 4 2 5 3 2 3 2 2" xfId="32270" xr:uid="{00000000-0005-0000-0000-0000F77D0000}"/>
    <cellStyle name="Normal 3 4 2 5 3 2 3 3" xfId="32271" xr:uid="{00000000-0005-0000-0000-0000F87D0000}"/>
    <cellStyle name="Normal 3 4 2 5 3 2 4" xfId="32272" xr:uid="{00000000-0005-0000-0000-0000F97D0000}"/>
    <cellStyle name="Normal 3 4 2 5 3 2 4 2" xfId="32273" xr:uid="{00000000-0005-0000-0000-0000FA7D0000}"/>
    <cellStyle name="Normal 3 4 2 5 3 2 5" xfId="32274" xr:uid="{00000000-0005-0000-0000-0000FB7D0000}"/>
    <cellStyle name="Normal 3 4 2 5 3 3" xfId="32275" xr:uid="{00000000-0005-0000-0000-0000FC7D0000}"/>
    <cellStyle name="Normal 3 4 2 5 3 3 2" xfId="32276" xr:uid="{00000000-0005-0000-0000-0000FD7D0000}"/>
    <cellStyle name="Normal 3 4 2 5 3 3 2 2" xfId="32277" xr:uid="{00000000-0005-0000-0000-0000FE7D0000}"/>
    <cellStyle name="Normal 3 4 2 5 3 3 2 2 2" xfId="32278" xr:uid="{00000000-0005-0000-0000-0000FF7D0000}"/>
    <cellStyle name="Normal 3 4 2 5 3 3 2 3" xfId="32279" xr:uid="{00000000-0005-0000-0000-0000007E0000}"/>
    <cellStyle name="Normal 3 4 2 5 3 3 3" xfId="32280" xr:uid="{00000000-0005-0000-0000-0000017E0000}"/>
    <cellStyle name="Normal 3 4 2 5 3 3 3 2" xfId="32281" xr:uid="{00000000-0005-0000-0000-0000027E0000}"/>
    <cellStyle name="Normal 3 4 2 5 3 3 4" xfId="32282" xr:uid="{00000000-0005-0000-0000-0000037E0000}"/>
    <cellStyle name="Normal 3 4 2 5 3 4" xfId="32283" xr:uid="{00000000-0005-0000-0000-0000047E0000}"/>
    <cellStyle name="Normal 3 4 2 5 3 4 2" xfId="32284" xr:uid="{00000000-0005-0000-0000-0000057E0000}"/>
    <cellStyle name="Normal 3 4 2 5 3 4 2 2" xfId="32285" xr:uid="{00000000-0005-0000-0000-0000067E0000}"/>
    <cellStyle name="Normal 3 4 2 5 3 4 2 2 2" xfId="32286" xr:uid="{00000000-0005-0000-0000-0000077E0000}"/>
    <cellStyle name="Normal 3 4 2 5 3 4 2 3" xfId="32287" xr:uid="{00000000-0005-0000-0000-0000087E0000}"/>
    <cellStyle name="Normal 3 4 2 5 3 4 3" xfId="32288" xr:uid="{00000000-0005-0000-0000-0000097E0000}"/>
    <cellStyle name="Normal 3 4 2 5 3 4 3 2" xfId="32289" xr:uid="{00000000-0005-0000-0000-00000A7E0000}"/>
    <cellStyle name="Normal 3 4 2 5 3 4 4" xfId="32290" xr:uid="{00000000-0005-0000-0000-00000B7E0000}"/>
    <cellStyle name="Normal 3 4 2 5 3 5" xfId="32291" xr:uid="{00000000-0005-0000-0000-00000C7E0000}"/>
    <cellStyle name="Normal 3 4 2 5 3 5 2" xfId="32292" xr:uid="{00000000-0005-0000-0000-00000D7E0000}"/>
    <cellStyle name="Normal 3 4 2 5 3 5 2 2" xfId="32293" xr:uid="{00000000-0005-0000-0000-00000E7E0000}"/>
    <cellStyle name="Normal 3 4 2 5 3 5 3" xfId="32294" xr:uid="{00000000-0005-0000-0000-00000F7E0000}"/>
    <cellStyle name="Normal 3 4 2 5 3 6" xfId="32295" xr:uid="{00000000-0005-0000-0000-0000107E0000}"/>
    <cellStyle name="Normal 3 4 2 5 3 6 2" xfId="32296" xr:uid="{00000000-0005-0000-0000-0000117E0000}"/>
    <cellStyle name="Normal 3 4 2 5 3 7" xfId="32297" xr:uid="{00000000-0005-0000-0000-0000127E0000}"/>
    <cellStyle name="Normal 3 4 2 5 3 7 2" xfId="32298" xr:uid="{00000000-0005-0000-0000-0000137E0000}"/>
    <cellStyle name="Normal 3 4 2 5 3 8" xfId="32299" xr:uid="{00000000-0005-0000-0000-0000147E0000}"/>
    <cellStyle name="Normal 3 4 2 5 4" xfId="32300" xr:uid="{00000000-0005-0000-0000-0000157E0000}"/>
    <cellStyle name="Normal 3 4 2 5 4 2" xfId="32301" xr:uid="{00000000-0005-0000-0000-0000167E0000}"/>
    <cellStyle name="Normal 3 4 2 5 4 2 2" xfId="32302" xr:uid="{00000000-0005-0000-0000-0000177E0000}"/>
    <cellStyle name="Normal 3 4 2 5 4 2 2 2" xfId="32303" xr:uid="{00000000-0005-0000-0000-0000187E0000}"/>
    <cellStyle name="Normal 3 4 2 5 4 2 2 2 2" xfId="32304" xr:uid="{00000000-0005-0000-0000-0000197E0000}"/>
    <cellStyle name="Normal 3 4 2 5 4 2 2 3" xfId="32305" xr:uid="{00000000-0005-0000-0000-00001A7E0000}"/>
    <cellStyle name="Normal 3 4 2 5 4 2 3" xfId="32306" xr:uid="{00000000-0005-0000-0000-00001B7E0000}"/>
    <cellStyle name="Normal 3 4 2 5 4 2 3 2" xfId="32307" xr:uid="{00000000-0005-0000-0000-00001C7E0000}"/>
    <cellStyle name="Normal 3 4 2 5 4 2 4" xfId="32308" xr:uid="{00000000-0005-0000-0000-00001D7E0000}"/>
    <cellStyle name="Normal 3 4 2 5 4 3" xfId="32309" xr:uid="{00000000-0005-0000-0000-00001E7E0000}"/>
    <cellStyle name="Normal 3 4 2 5 4 3 2" xfId="32310" xr:uid="{00000000-0005-0000-0000-00001F7E0000}"/>
    <cellStyle name="Normal 3 4 2 5 4 3 2 2" xfId="32311" xr:uid="{00000000-0005-0000-0000-0000207E0000}"/>
    <cellStyle name="Normal 3 4 2 5 4 3 3" xfId="32312" xr:uid="{00000000-0005-0000-0000-0000217E0000}"/>
    <cellStyle name="Normal 3 4 2 5 4 4" xfId="32313" xr:uid="{00000000-0005-0000-0000-0000227E0000}"/>
    <cellStyle name="Normal 3 4 2 5 4 4 2" xfId="32314" xr:uid="{00000000-0005-0000-0000-0000237E0000}"/>
    <cellStyle name="Normal 3 4 2 5 4 5" xfId="32315" xr:uid="{00000000-0005-0000-0000-0000247E0000}"/>
    <cellStyle name="Normal 3 4 2 5 5" xfId="32316" xr:uid="{00000000-0005-0000-0000-0000257E0000}"/>
    <cellStyle name="Normal 3 4 2 5 5 2" xfId="32317" xr:uid="{00000000-0005-0000-0000-0000267E0000}"/>
    <cellStyle name="Normal 3 4 2 5 5 2 2" xfId="32318" xr:uid="{00000000-0005-0000-0000-0000277E0000}"/>
    <cellStyle name="Normal 3 4 2 5 5 2 2 2" xfId="32319" xr:uid="{00000000-0005-0000-0000-0000287E0000}"/>
    <cellStyle name="Normal 3 4 2 5 5 2 3" xfId="32320" xr:uid="{00000000-0005-0000-0000-0000297E0000}"/>
    <cellStyle name="Normal 3 4 2 5 5 3" xfId="32321" xr:uid="{00000000-0005-0000-0000-00002A7E0000}"/>
    <cellStyle name="Normal 3 4 2 5 5 3 2" xfId="32322" xr:uid="{00000000-0005-0000-0000-00002B7E0000}"/>
    <cellStyle name="Normal 3 4 2 5 5 4" xfId="32323" xr:uid="{00000000-0005-0000-0000-00002C7E0000}"/>
    <cellStyle name="Normal 3 4 2 5 6" xfId="32324" xr:uid="{00000000-0005-0000-0000-00002D7E0000}"/>
    <cellStyle name="Normal 3 4 2 5 6 2" xfId="32325" xr:uid="{00000000-0005-0000-0000-00002E7E0000}"/>
    <cellStyle name="Normal 3 4 2 5 6 2 2" xfId="32326" xr:uid="{00000000-0005-0000-0000-00002F7E0000}"/>
    <cellStyle name="Normal 3 4 2 5 6 2 2 2" xfId="32327" xr:uid="{00000000-0005-0000-0000-0000307E0000}"/>
    <cellStyle name="Normal 3 4 2 5 6 2 3" xfId="32328" xr:uid="{00000000-0005-0000-0000-0000317E0000}"/>
    <cellStyle name="Normal 3 4 2 5 6 3" xfId="32329" xr:uid="{00000000-0005-0000-0000-0000327E0000}"/>
    <cellStyle name="Normal 3 4 2 5 6 3 2" xfId="32330" xr:uid="{00000000-0005-0000-0000-0000337E0000}"/>
    <cellStyle name="Normal 3 4 2 5 6 4" xfId="32331" xr:uid="{00000000-0005-0000-0000-0000347E0000}"/>
    <cellStyle name="Normal 3 4 2 5 7" xfId="32332" xr:uid="{00000000-0005-0000-0000-0000357E0000}"/>
    <cellStyle name="Normal 3 4 2 5 7 2" xfId="32333" xr:uid="{00000000-0005-0000-0000-0000367E0000}"/>
    <cellStyle name="Normal 3 4 2 5 7 2 2" xfId="32334" xr:uid="{00000000-0005-0000-0000-0000377E0000}"/>
    <cellStyle name="Normal 3 4 2 5 7 3" xfId="32335" xr:uid="{00000000-0005-0000-0000-0000387E0000}"/>
    <cellStyle name="Normal 3 4 2 5 8" xfId="32336" xr:uid="{00000000-0005-0000-0000-0000397E0000}"/>
    <cellStyle name="Normal 3 4 2 5 8 2" xfId="32337" xr:uid="{00000000-0005-0000-0000-00003A7E0000}"/>
    <cellStyle name="Normal 3 4 2 5 9" xfId="32338" xr:uid="{00000000-0005-0000-0000-00003B7E0000}"/>
    <cellStyle name="Normal 3 4 2 5 9 2" xfId="32339" xr:uid="{00000000-0005-0000-0000-00003C7E0000}"/>
    <cellStyle name="Normal 3 4 2 6" xfId="32340" xr:uid="{00000000-0005-0000-0000-00003D7E0000}"/>
    <cellStyle name="Normal 3 4 2 6 2" xfId="32341" xr:uid="{00000000-0005-0000-0000-00003E7E0000}"/>
    <cellStyle name="Normal 3 4 2 6 2 2" xfId="32342" xr:uid="{00000000-0005-0000-0000-00003F7E0000}"/>
    <cellStyle name="Normal 3 4 2 6 2 2 2" xfId="32343" xr:uid="{00000000-0005-0000-0000-0000407E0000}"/>
    <cellStyle name="Normal 3 4 2 6 2 2 2 2" xfId="32344" xr:uid="{00000000-0005-0000-0000-0000417E0000}"/>
    <cellStyle name="Normal 3 4 2 6 2 2 2 2 2" xfId="32345" xr:uid="{00000000-0005-0000-0000-0000427E0000}"/>
    <cellStyle name="Normal 3 4 2 6 2 2 2 2 2 2" xfId="32346" xr:uid="{00000000-0005-0000-0000-0000437E0000}"/>
    <cellStyle name="Normal 3 4 2 6 2 2 2 2 3" xfId="32347" xr:uid="{00000000-0005-0000-0000-0000447E0000}"/>
    <cellStyle name="Normal 3 4 2 6 2 2 2 3" xfId="32348" xr:uid="{00000000-0005-0000-0000-0000457E0000}"/>
    <cellStyle name="Normal 3 4 2 6 2 2 2 3 2" xfId="32349" xr:uid="{00000000-0005-0000-0000-0000467E0000}"/>
    <cellStyle name="Normal 3 4 2 6 2 2 2 4" xfId="32350" xr:uid="{00000000-0005-0000-0000-0000477E0000}"/>
    <cellStyle name="Normal 3 4 2 6 2 2 3" xfId="32351" xr:uid="{00000000-0005-0000-0000-0000487E0000}"/>
    <cellStyle name="Normal 3 4 2 6 2 2 3 2" xfId="32352" xr:uid="{00000000-0005-0000-0000-0000497E0000}"/>
    <cellStyle name="Normal 3 4 2 6 2 2 3 2 2" xfId="32353" xr:uid="{00000000-0005-0000-0000-00004A7E0000}"/>
    <cellStyle name="Normal 3 4 2 6 2 2 3 3" xfId="32354" xr:uid="{00000000-0005-0000-0000-00004B7E0000}"/>
    <cellStyle name="Normal 3 4 2 6 2 2 4" xfId="32355" xr:uid="{00000000-0005-0000-0000-00004C7E0000}"/>
    <cellStyle name="Normal 3 4 2 6 2 2 4 2" xfId="32356" xr:uid="{00000000-0005-0000-0000-00004D7E0000}"/>
    <cellStyle name="Normal 3 4 2 6 2 2 5" xfId="32357" xr:uid="{00000000-0005-0000-0000-00004E7E0000}"/>
    <cellStyle name="Normal 3 4 2 6 2 3" xfId="32358" xr:uid="{00000000-0005-0000-0000-00004F7E0000}"/>
    <cellStyle name="Normal 3 4 2 6 2 3 2" xfId="32359" xr:uid="{00000000-0005-0000-0000-0000507E0000}"/>
    <cellStyle name="Normal 3 4 2 6 2 3 2 2" xfId="32360" xr:uid="{00000000-0005-0000-0000-0000517E0000}"/>
    <cellStyle name="Normal 3 4 2 6 2 3 2 2 2" xfId="32361" xr:uid="{00000000-0005-0000-0000-0000527E0000}"/>
    <cellStyle name="Normal 3 4 2 6 2 3 2 3" xfId="32362" xr:uid="{00000000-0005-0000-0000-0000537E0000}"/>
    <cellStyle name="Normal 3 4 2 6 2 3 3" xfId="32363" xr:uid="{00000000-0005-0000-0000-0000547E0000}"/>
    <cellStyle name="Normal 3 4 2 6 2 3 3 2" xfId="32364" xr:uid="{00000000-0005-0000-0000-0000557E0000}"/>
    <cellStyle name="Normal 3 4 2 6 2 3 4" xfId="32365" xr:uid="{00000000-0005-0000-0000-0000567E0000}"/>
    <cellStyle name="Normal 3 4 2 6 2 4" xfId="32366" xr:uid="{00000000-0005-0000-0000-0000577E0000}"/>
    <cellStyle name="Normal 3 4 2 6 2 4 2" xfId="32367" xr:uid="{00000000-0005-0000-0000-0000587E0000}"/>
    <cellStyle name="Normal 3 4 2 6 2 4 2 2" xfId="32368" xr:uid="{00000000-0005-0000-0000-0000597E0000}"/>
    <cellStyle name="Normal 3 4 2 6 2 4 2 2 2" xfId="32369" xr:uid="{00000000-0005-0000-0000-00005A7E0000}"/>
    <cellStyle name="Normal 3 4 2 6 2 4 2 3" xfId="32370" xr:uid="{00000000-0005-0000-0000-00005B7E0000}"/>
    <cellStyle name="Normal 3 4 2 6 2 4 3" xfId="32371" xr:uid="{00000000-0005-0000-0000-00005C7E0000}"/>
    <cellStyle name="Normal 3 4 2 6 2 4 3 2" xfId="32372" xr:uid="{00000000-0005-0000-0000-00005D7E0000}"/>
    <cellStyle name="Normal 3 4 2 6 2 4 4" xfId="32373" xr:uid="{00000000-0005-0000-0000-00005E7E0000}"/>
    <cellStyle name="Normal 3 4 2 6 2 5" xfId="32374" xr:uid="{00000000-0005-0000-0000-00005F7E0000}"/>
    <cellStyle name="Normal 3 4 2 6 2 5 2" xfId="32375" xr:uid="{00000000-0005-0000-0000-0000607E0000}"/>
    <cellStyle name="Normal 3 4 2 6 2 5 2 2" xfId="32376" xr:uid="{00000000-0005-0000-0000-0000617E0000}"/>
    <cellStyle name="Normal 3 4 2 6 2 5 3" xfId="32377" xr:uid="{00000000-0005-0000-0000-0000627E0000}"/>
    <cellStyle name="Normal 3 4 2 6 2 6" xfId="32378" xr:uid="{00000000-0005-0000-0000-0000637E0000}"/>
    <cellStyle name="Normal 3 4 2 6 2 6 2" xfId="32379" xr:uid="{00000000-0005-0000-0000-0000647E0000}"/>
    <cellStyle name="Normal 3 4 2 6 2 7" xfId="32380" xr:uid="{00000000-0005-0000-0000-0000657E0000}"/>
    <cellStyle name="Normal 3 4 2 6 2 7 2" xfId="32381" xr:uid="{00000000-0005-0000-0000-0000667E0000}"/>
    <cellStyle name="Normal 3 4 2 6 2 8" xfId="32382" xr:uid="{00000000-0005-0000-0000-0000677E0000}"/>
    <cellStyle name="Normal 3 4 2 6 3" xfId="32383" xr:uid="{00000000-0005-0000-0000-0000687E0000}"/>
    <cellStyle name="Normal 3 4 2 6 3 2" xfId="32384" xr:uid="{00000000-0005-0000-0000-0000697E0000}"/>
    <cellStyle name="Normal 3 4 2 6 3 2 2" xfId="32385" xr:uid="{00000000-0005-0000-0000-00006A7E0000}"/>
    <cellStyle name="Normal 3 4 2 6 3 2 2 2" xfId="32386" xr:uid="{00000000-0005-0000-0000-00006B7E0000}"/>
    <cellStyle name="Normal 3 4 2 6 3 2 2 2 2" xfId="32387" xr:uid="{00000000-0005-0000-0000-00006C7E0000}"/>
    <cellStyle name="Normal 3 4 2 6 3 2 2 3" xfId="32388" xr:uid="{00000000-0005-0000-0000-00006D7E0000}"/>
    <cellStyle name="Normal 3 4 2 6 3 2 3" xfId="32389" xr:uid="{00000000-0005-0000-0000-00006E7E0000}"/>
    <cellStyle name="Normal 3 4 2 6 3 2 3 2" xfId="32390" xr:uid="{00000000-0005-0000-0000-00006F7E0000}"/>
    <cellStyle name="Normal 3 4 2 6 3 2 4" xfId="32391" xr:uid="{00000000-0005-0000-0000-0000707E0000}"/>
    <cellStyle name="Normal 3 4 2 6 3 3" xfId="32392" xr:uid="{00000000-0005-0000-0000-0000717E0000}"/>
    <cellStyle name="Normal 3 4 2 6 3 3 2" xfId="32393" xr:uid="{00000000-0005-0000-0000-0000727E0000}"/>
    <cellStyle name="Normal 3 4 2 6 3 3 2 2" xfId="32394" xr:uid="{00000000-0005-0000-0000-0000737E0000}"/>
    <cellStyle name="Normal 3 4 2 6 3 3 3" xfId="32395" xr:uid="{00000000-0005-0000-0000-0000747E0000}"/>
    <cellStyle name="Normal 3 4 2 6 3 4" xfId="32396" xr:uid="{00000000-0005-0000-0000-0000757E0000}"/>
    <cellStyle name="Normal 3 4 2 6 3 4 2" xfId="32397" xr:uid="{00000000-0005-0000-0000-0000767E0000}"/>
    <cellStyle name="Normal 3 4 2 6 3 5" xfId="32398" xr:uid="{00000000-0005-0000-0000-0000777E0000}"/>
    <cellStyle name="Normal 3 4 2 6 4" xfId="32399" xr:uid="{00000000-0005-0000-0000-0000787E0000}"/>
    <cellStyle name="Normal 3 4 2 6 4 2" xfId="32400" xr:uid="{00000000-0005-0000-0000-0000797E0000}"/>
    <cellStyle name="Normal 3 4 2 6 4 2 2" xfId="32401" xr:uid="{00000000-0005-0000-0000-00007A7E0000}"/>
    <cellStyle name="Normal 3 4 2 6 4 2 2 2" xfId="32402" xr:uid="{00000000-0005-0000-0000-00007B7E0000}"/>
    <cellStyle name="Normal 3 4 2 6 4 2 3" xfId="32403" xr:uid="{00000000-0005-0000-0000-00007C7E0000}"/>
    <cellStyle name="Normal 3 4 2 6 4 3" xfId="32404" xr:uid="{00000000-0005-0000-0000-00007D7E0000}"/>
    <cellStyle name="Normal 3 4 2 6 4 3 2" xfId="32405" xr:uid="{00000000-0005-0000-0000-00007E7E0000}"/>
    <cellStyle name="Normal 3 4 2 6 4 4" xfId="32406" xr:uid="{00000000-0005-0000-0000-00007F7E0000}"/>
    <cellStyle name="Normal 3 4 2 6 5" xfId="32407" xr:uid="{00000000-0005-0000-0000-0000807E0000}"/>
    <cellStyle name="Normal 3 4 2 6 5 2" xfId="32408" xr:uid="{00000000-0005-0000-0000-0000817E0000}"/>
    <cellStyle name="Normal 3 4 2 6 5 2 2" xfId="32409" xr:uid="{00000000-0005-0000-0000-0000827E0000}"/>
    <cellStyle name="Normal 3 4 2 6 5 2 2 2" xfId="32410" xr:uid="{00000000-0005-0000-0000-0000837E0000}"/>
    <cellStyle name="Normal 3 4 2 6 5 2 3" xfId="32411" xr:uid="{00000000-0005-0000-0000-0000847E0000}"/>
    <cellStyle name="Normal 3 4 2 6 5 3" xfId="32412" xr:uid="{00000000-0005-0000-0000-0000857E0000}"/>
    <cellStyle name="Normal 3 4 2 6 5 3 2" xfId="32413" xr:uid="{00000000-0005-0000-0000-0000867E0000}"/>
    <cellStyle name="Normal 3 4 2 6 5 4" xfId="32414" xr:uid="{00000000-0005-0000-0000-0000877E0000}"/>
    <cellStyle name="Normal 3 4 2 6 6" xfId="32415" xr:uid="{00000000-0005-0000-0000-0000887E0000}"/>
    <cellStyle name="Normal 3 4 2 6 6 2" xfId="32416" xr:uid="{00000000-0005-0000-0000-0000897E0000}"/>
    <cellStyle name="Normal 3 4 2 6 6 2 2" xfId="32417" xr:uid="{00000000-0005-0000-0000-00008A7E0000}"/>
    <cellStyle name="Normal 3 4 2 6 6 3" xfId="32418" xr:uid="{00000000-0005-0000-0000-00008B7E0000}"/>
    <cellStyle name="Normal 3 4 2 6 7" xfId="32419" xr:uid="{00000000-0005-0000-0000-00008C7E0000}"/>
    <cellStyle name="Normal 3 4 2 6 7 2" xfId="32420" xr:uid="{00000000-0005-0000-0000-00008D7E0000}"/>
    <cellStyle name="Normal 3 4 2 6 8" xfId="32421" xr:uid="{00000000-0005-0000-0000-00008E7E0000}"/>
    <cellStyle name="Normal 3 4 2 6 8 2" xfId="32422" xr:uid="{00000000-0005-0000-0000-00008F7E0000}"/>
    <cellStyle name="Normal 3 4 2 6 9" xfId="32423" xr:uid="{00000000-0005-0000-0000-0000907E0000}"/>
    <cellStyle name="Normal 3 4 2 7" xfId="32424" xr:uid="{00000000-0005-0000-0000-0000917E0000}"/>
    <cellStyle name="Normal 3 4 2 7 2" xfId="32425" xr:uid="{00000000-0005-0000-0000-0000927E0000}"/>
    <cellStyle name="Normal 3 4 2 7 2 2" xfId="32426" xr:uid="{00000000-0005-0000-0000-0000937E0000}"/>
    <cellStyle name="Normal 3 4 2 7 2 2 2" xfId="32427" xr:uid="{00000000-0005-0000-0000-0000947E0000}"/>
    <cellStyle name="Normal 3 4 2 7 2 2 2 2" xfId="32428" xr:uid="{00000000-0005-0000-0000-0000957E0000}"/>
    <cellStyle name="Normal 3 4 2 7 2 2 2 2 2" xfId="32429" xr:uid="{00000000-0005-0000-0000-0000967E0000}"/>
    <cellStyle name="Normal 3 4 2 7 2 2 2 3" xfId="32430" xr:uid="{00000000-0005-0000-0000-0000977E0000}"/>
    <cellStyle name="Normal 3 4 2 7 2 2 3" xfId="32431" xr:uid="{00000000-0005-0000-0000-0000987E0000}"/>
    <cellStyle name="Normal 3 4 2 7 2 2 3 2" xfId="32432" xr:uid="{00000000-0005-0000-0000-0000997E0000}"/>
    <cellStyle name="Normal 3 4 2 7 2 2 4" xfId="32433" xr:uid="{00000000-0005-0000-0000-00009A7E0000}"/>
    <cellStyle name="Normal 3 4 2 7 2 3" xfId="32434" xr:uid="{00000000-0005-0000-0000-00009B7E0000}"/>
    <cellStyle name="Normal 3 4 2 7 2 3 2" xfId="32435" xr:uid="{00000000-0005-0000-0000-00009C7E0000}"/>
    <cellStyle name="Normal 3 4 2 7 2 3 2 2" xfId="32436" xr:uid="{00000000-0005-0000-0000-00009D7E0000}"/>
    <cellStyle name="Normal 3 4 2 7 2 3 3" xfId="32437" xr:uid="{00000000-0005-0000-0000-00009E7E0000}"/>
    <cellStyle name="Normal 3 4 2 7 2 4" xfId="32438" xr:uid="{00000000-0005-0000-0000-00009F7E0000}"/>
    <cellStyle name="Normal 3 4 2 7 2 4 2" xfId="32439" xr:uid="{00000000-0005-0000-0000-0000A07E0000}"/>
    <cellStyle name="Normal 3 4 2 7 2 5" xfId="32440" xr:uid="{00000000-0005-0000-0000-0000A17E0000}"/>
    <cellStyle name="Normal 3 4 2 7 3" xfId="32441" xr:uid="{00000000-0005-0000-0000-0000A27E0000}"/>
    <cellStyle name="Normal 3 4 2 7 3 2" xfId="32442" xr:uid="{00000000-0005-0000-0000-0000A37E0000}"/>
    <cellStyle name="Normal 3 4 2 7 3 2 2" xfId="32443" xr:uid="{00000000-0005-0000-0000-0000A47E0000}"/>
    <cellStyle name="Normal 3 4 2 7 3 2 2 2" xfId="32444" xr:uid="{00000000-0005-0000-0000-0000A57E0000}"/>
    <cellStyle name="Normal 3 4 2 7 3 2 3" xfId="32445" xr:uid="{00000000-0005-0000-0000-0000A67E0000}"/>
    <cellStyle name="Normal 3 4 2 7 3 3" xfId="32446" xr:uid="{00000000-0005-0000-0000-0000A77E0000}"/>
    <cellStyle name="Normal 3 4 2 7 3 3 2" xfId="32447" xr:uid="{00000000-0005-0000-0000-0000A87E0000}"/>
    <cellStyle name="Normal 3 4 2 7 3 4" xfId="32448" xr:uid="{00000000-0005-0000-0000-0000A97E0000}"/>
    <cellStyle name="Normal 3 4 2 7 4" xfId="32449" xr:uid="{00000000-0005-0000-0000-0000AA7E0000}"/>
    <cellStyle name="Normal 3 4 2 7 4 2" xfId="32450" xr:uid="{00000000-0005-0000-0000-0000AB7E0000}"/>
    <cellStyle name="Normal 3 4 2 7 4 2 2" xfId="32451" xr:uid="{00000000-0005-0000-0000-0000AC7E0000}"/>
    <cellStyle name="Normal 3 4 2 7 4 2 2 2" xfId="32452" xr:uid="{00000000-0005-0000-0000-0000AD7E0000}"/>
    <cellStyle name="Normal 3 4 2 7 4 2 3" xfId="32453" xr:uid="{00000000-0005-0000-0000-0000AE7E0000}"/>
    <cellStyle name="Normal 3 4 2 7 4 3" xfId="32454" xr:uid="{00000000-0005-0000-0000-0000AF7E0000}"/>
    <cellStyle name="Normal 3 4 2 7 4 3 2" xfId="32455" xr:uid="{00000000-0005-0000-0000-0000B07E0000}"/>
    <cellStyle name="Normal 3 4 2 7 4 4" xfId="32456" xr:uid="{00000000-0005-0000-0000-0000B17E0000}"/>
    <cellStyle name="Normal 3 4 2 7 5" xfId="32457" xr:uid="{00000000-0005-0000-0000-0000B27E0000}"/>
    <cellStyle name="Normal 3 4 2 7 5 2" xfId="32458" xr:uid="{00000000-0005-0000-0000-0000B37E0000}"/>
    <cellStyle name="Normal 3 4 2 7 5 2 2" xfId="32459" xr:uid="{00000000-0005-0000-0000-0000B47E0000}"/>
    <cellStyle name="Normal 3 4 2 7 5 3" xfId="32460" xr:uid="{00000000-0005-0000-0000-0000B57E0000}"/>
    <cellStyle name="Normal 3 4 2 7 6" xfId="32461" xr:uid="{00000000-0005-0000-0000-0000B67E0000}"/>
    <cellStyle name="Normal 3 4 2 7 6 2" xfId="32462" xr:uid="{00000000-0005-0000-0000-0000B77E0000}"/>
    <cellStyle name="Normal 3 4 2 7 7" xfId="32463" xr:uid="{00000000-0005-0000-0000-0000B87E0000}"/>
    <cellStyle name="Normal 3 4 2 7 7 2" xfId="32464" xr:uid="{00000000-0005-0000-0000-0000B97E0000}"/>
    <cellStyle name="Normal 3 4 2 7 8" xfId="32465" xr:uid="{00000000-0005-0000-0000-0000BA7E0000}"/>
    <cellStyle name="Normal 3 4 2 8" xfId="32466" xr:uid="{00000000-0005-0000-0000-0000BB7E0000}"/>
    <cellStyle name="Normal 3 4 2 8 2" xfId="32467" xr:uid="{00000000-0005-0000-0000-0000BC7E0000}"/>
    <cellStyle name="Normal 3 4 2 8 2 2" xfId="32468" xr:uid="{00000000-0005-0000-0000-0000BD7E0000}"/>
    <cellStyle name="Normal 3 4 2 8 2 2 2" xfId="32469" xr:uid="{00000000-0005-0000-0000-0000BE7E0000}"/>
    <cellStyle name="Normal 3 4 2 8 2 2 2 2" xfId="32470" xr:uid="{00000000-0005-0000-0000-0000BF7E0000}"/>
    <cellStyle name="Normal 3 4 2 8 2 2 2 2 2" xfId="32471" xr:uid="{00000000-0005-0000-0000-0000C07E0000}"/>
    <cellStyle name="Normal 3 4 2 8 2 2 2 3" xfId="32472" xr:uid="{00000000-0005-0000-0000-0000C17E0000}"/>
    <cellStyle name="Normal 3 4 2 8 2 2 3" xfId="32473" xr:uid="{00000000-0005-0000-0000-0000C27E0000}"/>
    <cellStyle name="Normal 3 4 2 8 2 2 3 2" xfId="32474" xr:uid="{00000000-0005-0000-0000-0000C37E0000}"/>
    <cellStyle name="Normal 3 4 2 8 2 2 4" xfId="32475" xr:uid="{00000000-0005-0000-0000-0000C47E0000}"/>
    <cellStyle name="Normal 3 4 2 8 2 3" xfId="32476" xr:uid="{00000000-0005-0000-0000-0000C57E0000}"/>
    <cellStyle name="Normal 3 4 2 8 2 3 2" xfId="32477" xr:uid="{00000000-0005-0000-0000-0000C67E0000}"/>
    <cellStyle name="Normal 3 4 2 8 2 3 2 2" xfId="32478" xr:uid="{00000000-0005-0000-0000-0000C77E0000}"/>
    <cellStyle name="Normal 3 4 2 8 2 3 3" xfId="32479" xr:uid="{00000000-0005-0000-0000-0000C87E0000}"/>
    <cellStyle name="Normal 3 4 2 8 2 4" xfId="32480" xr:uid="{00000000-0005-0000-0000-0000C97E0000}"/>
    <cellStyle name="Normal 3 4 2 8 2 4 2" xfId="32481" xr:uid="{00000000-0005-0000-0000-0000CA7E0000}"/>
    <cellStyle name="Normal 3 4 2 8 2 5" xfId="32482" xr:uid="{00000000-0005-0000-0000-0000CB7E0000}"/>
    <cellStyle name="Normal 3 4 2 8 3" xfId="32483" xr:uid="{00000000-0005-0000-0000-0000CC7E0000}"/>
    <cellStyle name="Normal 3 4 2 8 3 2" xfId="32484" xr:uid="{00000000-0005-0000-0000-0000CD7E0000}"/>
    <cellStyle name="Normal 3 4 2 8 3 2 2" xfId="32485" xr:uid="{00000000-0005-0000-0000-0000CE7E0000}"/>
    <cellStyle name="Normal 3 4 2 8 3 2 2 2" xfId="32486" xr:uid="{00000000-0005-0000-0000-0000CF7E0000}"/>
    <cellStyle name="Normal 3 4 2 8 3 2 3" xfId="32487" xr:uid="{00000000-0005-0000-0000-0000D07E0000}"/>
    <cellStyle name="Normal 3 4 2 8 3 3" xfId="32488" xr:uid="{00000000-0005-0000-0000-0000D17E0000}"/>
    <cellStyle name="Normal 3 4 2 8 3 3 2" xfId="32489" xr:uid="{00000000-0005-0000-0000-0000D27E0000}"/>
    <cellStyle name="Normal 3 4 2 8 3 4" xfId="32490" xr:uid="{00000000-0005-0000-0000-0000D37E0000}"/>
    <cellStyle name="Normal 3 4 2 8 4" xfId="32491" xr:uid="{00000000-0005-0000-0000-0000D47E0000}"/>
    <cellStyle name="Normal 3 4 2 8 4 2" xfId="32492" xr:uid="{00000000-0005-0000-0000-0000D57E0000}"/>
    <cellStyle name="Normal 3 4 2 8 4 2 2" xfId="32493" xr:uid="{00000000-0005-0000-0000-0000D67E0000}"/>
    <cellStyle name="Normal 3 4 2 8 4 2 2 2" xfId="32494" xr:uid="{00000000-0005-0000-0000-0000D77E0000}"/>
    <cellStyle name="Normal 3 4 2 8 4 2 3" xfId="32495" xr:uid="{00000000-0005-0000-0000-0000D87E0000}"/>
    <cellStyle name="Normal 3 4 2 8 4 3" xfId="32496" xr:uid="{00000000-0005-0000-0000-0000D97E0000}"/>
    <cellStyle name="Normal 3 4 2 8 4 3 2" xfId="32497" xr:uid="{00000000-0005-0000-0000-0000DA7E0000}"/>
    <cellStyle name="Normal 3 4 2 8 4 4" xfId="32498" xr:uid="{00000000-0005-0000-0000-0000DB7E0000}"/>
    <cellStyle name="Normal 3 4 2 8 5" xfId="32499" xr:uid="{00000000-0005-0000-0000-0000DC7E0000}"/>
    <cellStyle name="Normal 3 4 2 8 5 2" xfId="32500" xr:uid="{00000000-0005-0000-0000-0000DD7E0000}"/>
    <cellStyle name="Normal 3 4 2 8 5 2 2" xfId="32501" xr:uid="{00000000-0005-0000-0000-0000DE7E0000}"/>
    <cellStyle name="Normal 3 4 2 8 5 3" xfId="32502" xr:uid="{00000000-0005-0000-0000-0000DF7E0000}"/>
    <cellStyle name="Normal 3 4 2 8 6" xfId="32503" xr:uid="{00000000-0005-0000-0000-0000E07E0000}"/>
    <cellStyle name="Normal 3 4 2 8 6 2" xfId="32504" xr:uid="{00000000-0005-0000-0000-0000E17E0000}"/>
    <cellStyle name="Normal 3 4 2 8 7" xfId="32505" xr:uid="{00000000-0005-0000-0000-0000E27E0000}"/>
    <cellStyle name="Normal 3 4 2 8 7 2" xfId="32506" xr:uid="{00000000-0005-0000-0000-0000E37E0000}"/>
    <cellStyle name="Normal 3 4 2 8 8" xfId="32507" xr:uid="{00000000-0005-0000-0000-0000E47E0000}"/>
    <cellStyle name="Normal 3 4 2 9" xfId="32508" xr:uid="{00000000-0005-0000-0000-0000E57E0000}"/>
    <cellStyle name="Normal 3 4 2 9 2" xfId="32509" xr:uid="{00000000-0005-0000-0000-0000E67E0000}"/>
    <cellStyle name="Normal 3 4 2 9 2 2" xfId="32510" xr:uid="{00000000-0005-0000-0000-0000E77E0000}"/>
    <cellStyle name="Normal 3 4 2 9 2 2 2" xfId="32511" xr:uid="{00000000-0005-0000-0000-0000E87E0000}"/>
    <cellStyle name="Normal 3 4 2 9 2 2 2 2" xfId="32512" xr:uid="{00000000-0005-0000-0000-0000E97E0000}"/>
    <cellStyle name="Normal 3 4 2 9 2 2 2 2 2" xfId="32513" xr:uid="{00000000-0005-0000-0000-0000EA7E0000}"/>
    <cellStyle name="Normal 3 4 2 9 2 2 2 3" xfId="32514" xr:uid="{00000000-0005-0000-0000-0000EB7E0000}"/>
    <cellStyle name="Normal 3 4 2 9 2 2 3" xfId="32515" xr:uid="{00000000-0005-0000-0000-0000EC7E0000}"/>
    <cellStyle name="Normal 3 4 2 9 2 2 3 2" xfId="32516" xr:uid="{00000000-0005-0000-0000-0000ED7E0000}"/>
    <cellStyle name="Normal 3 4 2 9 2 2 4" xfId="32517" xr:uid="{00000000-0005-0000-0000-0000EE7E0000}"/>
    <cellStyle name="Normal 3 4 2 9 2 3" xfId="32518" xr:uid="{00000000-0005-0000-0000-0000EF7E0000}"/>
    <cellStyle name="Normal 3 4 2 9 2 3 2" xfId="32519" xr:uid="{00000000-0005-0000-0000-0000F07E0000}"/>
    <cellStyle name="Normal 3 4 2 9 2 3 2 2" xfId="32520" xr:uid="{00000000-0005-0000-0000-0000F17E0000}"/>
    <cellStyle name="Normal 3 4 2 9 2 3 3" xfId="32521" xr:uid="{00000000-0005-0000-0000-0000F27E0000}"/>
    <cellStyle name="Normal 3 4 2 9 2 4" xfId="32522" xr:uid="{00000000-0005-0000-0000-0000F37E0000}"/>
    <cellStyle name="Normal 3 4 2 9 2 4 2" xfId="32523" xr:uid="{00000000-0005-0000-0000-0000F47E0000}"/>
    <cellStyle name="Normal 3 4 2 9 2 5" xfId="32524" xr:uid="{00000000-0005-0000-0000-0000F57E0000}"/>
    <cellStyle name="Normal 3 4 2 9 3" xfId="32525" xr:uid="{00000000-0005-0000-0000-0000F67E0000}"/>
    <cellStyle name="Normal 3 4 2 9 3 2" xfId="32526" xr:uid="{00000000-0005-0000-0000-0000F77E0000}"/>
    <cellStyle name="Normal 3 4 2 9 3 2 2" xfId="32527" xr:uid="{00000000-0005-0000-0000-0000F87E0000}"/>
    <cellStyle name="Normal 3 4 2 9 3 2 2 2" xfId="32528" xr:uid="{00000000-0005-0000-0000-0000F97E0000}"/>
    <cellStyle name="Normal 3 4 2 9 3 2 3" xfId="32529" xr:uid="{00000000-0005-0000-0000-0000FA7E0000}"/>
    <cellStyle name="Normal 3 4 2 9 3 3" xfId="32530" xr:uid="{00000000-0005-0000-0000-0000FB7E0000}"/>
    <cellStyle name="Normal 3 4 2 9 3 3 2" xfId="32531" xr:uid="{00000000-0005-0000-0000-0000FC7E0000}"/>
    <cellStyle name="Normal 3 4 2 9 3 4" xfId="32532" xr:uid="{00000000-0005-0000-0000-0000FD7E0000}"/>
    <cellStyle name="Normal 3 4 2 9 4" xfId="32533" xr:uid="{00000000-0005-0000-0000-0000FE7E0000}"/>
    <cellStyle name="Normal 3 4 2 9 4 2" xfId="32534" xr:uid="{00000000-0005-0000-0000-0000FF7E0000}"/>
    <cellStyle name="Normal 3 4 2 9 4 2 2" xfId="32535" xr:uid="{00000000-0005-0000-0000-0000007F0000}"/>
    <cellStyle name="Normal 3 4 2 9 4 3" xfId="32536" xr:uid="{00000000-0005-0000-0000-0000017F0000}"/>
    <cellStyle name="Normal 3 4 2 9 5" xfId="32537" xr:uid="{00000000-0005-0000-0000-0000027F0000}"/>
    <cellStyle name="Normal 3 4 2 9 5 2" xfId="32538" xr:uid="{00000000-0005-0000-0000-0000037F0000}"/>
    <cellStyle name="Normal 3 4 2 9 6" xfId="32539" xr:uid="{00000000-0005-0000-0000-0000047F0000}"/>
    <cellStyle name="Normal 3 4 2_T-straight with PEDs adjustor" xfId="32540" xr:uid="{00000000-0005-0000-0000-0000057F0000}"/>
    <cellStyle name="Normal 3 4 20" xfId="32541" xr:uid="{00000000-0005-0000-0000-0000067F0000}"/>
    <cellStyle name="Normal 3 4 3" xfId="32542" xr:uid="{00000000-0005-0000-0000-0000077F0000}"/>
    <cellStyle name="Normal 3 4 3 10" xfId="32543" xr:uid="{00000000-0005-0000-0000-0000087F0000}"/>
    <cellStyle name="Normal 3 4 3 10 2" xfId="32544" xr:uid="{00000000-0005-0000-0000-0000097F0000}"/>
    <cellStyle name="Normal 3 4 3 10 2 2" xfId="32545" xr:uid="{00000000-0005-0000-0000-00000A7F0000}"/>
    <cellStyle name="Normal 3 4 3 10 2 2 2" xfId="32546" xr:uid="{00000000-0005-0000-0000-00000B7F0000}"/>
    <cellStyle name="Normal 3 4 3 10 2 3" xfId="32547" xr:uid="{00000000-0005-0000-0000-00000C7F0000}"/>
    <cellStyle name="Normal 3 4 3 10 3" xfId="32548" xr:uid="{00000000-0005-0000-0000-00000D7F0000}"/>
    <cellStyle name="Normal 3 4 3 10 3 2" xfId="32549" xr:uid="{00000000-0005-0000-0000-00000E7F0000}"/>
    <cellStyle name="Normal 3 4 3 10 4" xfId="32550" xr:uid="{00000000-0005-0000-0000-00000F7F0000}"/>
    <cellStyle name="Normal 3 4 3 11" xfId="32551" xr:uid="{00000000-0005-0000-0000-0000107F0000}"/>
    <cellStyle name="Normal 3 4 3 11 2" xfId="32552" xr:uid="{00000000-0005-0000-0000-0000117F0000}"/>
    <cellStyle name="Normal 3 4 3 11 2 2" xfId="32553" xr:uid="{00000000-0005-0000-0000-0000127F0000}"/>
    <cellStyle name="Normal 3 4 3 11 2 2 2" xfId="32554" xr:uid="{00000000-0005-0000-0000-0000137F0000}"/>
    <cellStyle name="Normal 3 4 3 11 2 3" xfId="32555" xr:uid="{00000000-0005-0000-0000-0000147F0000}"/>
    <cellStyle name="Normal 3 4 3 11 3" xfId="32556" xr:uid="{00000000-0005-0000-0000-0000157F0000}"/>
    <cellStyle name="Normal 3 4 3 11 3 2" xfId="32557" xr:uid="{00000000-0005-0000-0000-0000167F0000}"/>
    <cellStyle name="Normal 3 4 3 11 4" xfId="32558" xr:uid="{00000000-0005-0000-0000-0000177F0000}"/>
    <cellStyle name="Normal 3 4 3 12" xfId="32559" xr:uid="{00000000-0005-0000-0000-0000187F0000}"/>
    <cellStyle name="Normal 3 4 3 12 2" xfId="32560" xr:uid="{00000000-0005-0000-0000-0000197F0000}"/>
    <cellStyle name="Normal 3 4 3 12 2 2" xfId="32561" xr:uid="{00000000-0005-0000-0000-00001A7F0000}"/>
    <cellStyle name="Normal 3 4 3 12 2 2 2" xfId="32562" xr:uid="{00000000-0005-0000-0000-00001B7F0000}"/>
    <cellStyle name="Normal 3 4 3 12 2 3" xfId="32563" xr:uid="{00000000-0005-0000-0000-00001C7F0000}"/>
    <cellStyle name="Normal 3 4 3 12 3" xfId="32564" xr:uid="{00000000-0005-0000-0000-00001D7F0000}"/>
    <cellStyle name="Normal 3 4 3 12 3 2" xfId="32565" xr:uid="{00000000-0005-0000-0000-00001E7F0000}"/>
    <cellStyle name="Normal 3 4 3 12 4" xfId="32566" xr:uid="{00000000-0005-0000-0000-00001F7F0000}"/>
    <cellStyle name="Normal 3 4 3 13" xfId="32567" xr:uid="{00000000-0005-0000-0000-0000207F0000}"/>
    <cellStyle name="Normal 3 4 3 13 2" xfId="32568" xr:uid="{00000000-0005-0000-0000-0000217F0000}"/>
    <cellStyle name="Normal 3 4 3 13 2 2" xfId="32569" xr:uid="{00000000-0005-0000-0000-0000227F0000}"/>
    <cellStyle name="Normal 3 4 3 13 3" xfId="32570" xr:uid="{00000000-0005-0000-0000-0000237F0000}"/>
    <cellStyle name="Normal 3 4 3 14" xfId="32571" xr:uid="{00000000-0005-0000-0000-0000247F0000}"/>
    <cellStyle name="Normal 3 4 3 14 2" xfId="32572" xr:uid="{00000000-0005-0000-0000-0000257F0000}"/>
    <cellStyle name="Normal 3 4 3 15" xfId="32573" xr:uid="{00000000-0005-0000-0000-0000267F0000}"/>
    <cellStyle name="Normal 3 4 3 15 2" xfId="32574" xr:uid="{00000000-0005-0000-0000-0000277F0000}"/>
    <cellStyle name="Normal 3 4 3 16" xfId="32575" xr:uid="{00000000-0005-0000-0000-0000287F0000}"/>
    <cellStyle name="Normal 3 4 3 17" xfId="32576" xr:uid="{00000000-0005-0000-0000-0000297F0000}"/>
    <cellStyle name="Normal 3 4 3 2" xfId="32577" xr:uid="{00000000-0005-0000-0000-00002A7F0000}"/>
    <cellStyle name="Normal 3 4 3 2 10" xfId="32578" xr:uid="{00000000-0005-0000-0000-00002B7F0000}"/>
    <cellStyle name="Normal 3 4 3 2 11" xfId="32579" xr:uid="{00000000-0005-0000-0000-00002C7F0000}"/>
    <cellStyle name="Normal 3 4 3 2 2" xfId="32580" xr:uid="{00000000-0005-0000-0000-00002D7F0000}"/>
    <cellStyle name="Normal 3 4 3 2 2 10" xfId="32581" xr:uid="{00000000-0005-0000-0000-00002E7F0000}"/>
    <cellStyle name="Normal 3 4 3 2 2 2" xfId="32582" xr:uid="{00000000-0005-0000-0000-00002F7F0000}"/>
    <cellStyle name="Normal 3 4 3 2 2 2 2" xfId="32583" xr:uid="{00000000-0005-0000-0000-0000307F0000}"/>
    <cellStyle name="Normal 3 4 3 2 2 2 2 2" xfId="32584" xr:uid="{00000000-0005-0000-0000-0000317F0000}"/>
    <cellStyle name="Normal 3 4 3 2 2 2 2 2 2" xfId="32585" xr:uid="{00000000-0005-0000-0000-0000327F0000}"/>
    <cellStyle name="Normal 3 4 3 2 2 2 2 2 2 2" xfId="32586" xr:uid="{00000000-0005-0000-0000-0000337F0000}"/>
    <cellStyle name="Normal 3 4 3 2 2 2 2 2 2 2 2" xfId="32587" xr:uid="{00000000-0005-0000-0000-0000347F0000}"/>
    <cellStyle name="Normal 3 4 3 2 2 2 2 2 2 3" xfId="32588" xr:uid="{00000000-0005-0000-0000-0000357F0000}"/>
    <cellStyle name="Normal 3 4 3 2 2 2 2 2 3" xfId="32589" xr:uid="{00000000-0005-0000-0000-0000367F0000}"/>
    <cellStyle name="Normal 3 4 3 2 2 2 2 2 3 2" xfId="32590" xr:uid="{00000000-0005-0000-0000-0000377F0000}"/>
    <cellStyle name="Normal 3 4 3 2 2 2 2 2 4" xfId="32591" xr:uid="{00000000-0005-0000-0000-0000387F0000}"/>
    <cellStyle name="Normal 3 4 3 2 2 2 2 3" xfId="32592" xr:uid="{00000000-0005-0000-0000-0000397F0000}"/>
    <cellStyle name="Normal 3 4 3 2 2 2 2 3 2" xfId="32593" xr:uid="{00000000-0005-0000-0000-00003A7F0000}"/>
    <cellStyle name="Normal 3 4 3 2 2 2 2 3 2 2" xfId="32594" xr:uid="{00000000-0005-0000-0000-00003B7F0000}"/>
    <cellStyle name="Normal 3 4 3 2 2 2 2 3 3" xfId="32595" xr:uid="{00000000-0005-0000-0000-00003C7F0000}"/>
    <cellStyle name="Normal 3 4 3 2 2 2 2 4" xfId="32596" xr:uid="{00000000-0005-0000-0000-00003D7F0000}"/>
    <cellStyle name="Normal 3 4 3 2 2 2 2 4 2" xfId="32597" xr:uid="{00000000-0005-0000-0000-00003E7F0000}"/>
    <cellStyle name="Normal 3 4 3 2 2 2 2 5" xfId="32598" xr:uid="{00000000-0005-0000-0000-00003F7F0000}"/>
    <cellStyle name="Normal 3 4 3 2 2 2 3" xfId="32599" xr:uid="{00000000-0005-0000-0000-0000407F0000}"/>
    <cellStyle name="Normal 3 4 3 2 2 2 3 2" xfId="32600" xr:uid="{00000000-0005-0000-0000-0000417F0000}"/>
    <cellStyle name="Normal 3 4 3 2 2 2 3 2 2" xfId="32601" xr:uid="{00000000-0005-0000-0000-0000427F0000}"/>
    <cellStyle name="Normal 3 4 3 2 2 2 3 2 2 2" xfId="32602" xr:uid="{00000000-0005-0000-0000-0000437F0000}"/>
    <cellStyle name="Normal 3 4 3 2 2 2 3 2 3" xfId="32603" xr:uid="{00000000-0005-0000-0000-0000447F0000}"/>
    <cellStyle name="Normal 3 4 3 2 2 2 3 3" xfId="32604" xr:uid="{00000000-0005-0000-0000-0000457F0000}"/>
    <cellStyle name="Normal 3 4 3 2 2 2 3 3 2" xfId="32605" xr:uid="{00000000-0005-0000-0000-0000467F0000}"/>
    <cellStyle name="Normal 3 4 3 2 2 2 3 4" xfId="32606" xr:uid="{00000000-0005-0000-0000-0000477F0000}"/>
    <cellStyle name="Normal 3 4 3 2 2 2 4" xfId="32607" xr:uid="{00000000-0005-0000-0000-0000487F0000}"/>
    <cellStyle name="Normal 3 4 3 2 2 2 4 2" xfId="32608" xr:uid="{00000000-0005-0000-0000-0000497F0000}"/>
    <cellStyle name="Normal 3 4 3 2 2 2 4 2 2" xfId="32609" xr:uid="{00000000-0005-0000-0000-00004A7F0000}"/>
    <cellStyle name="Normal 3 4 3 2 2 2 4 2 2 2" xfId="32610" xr:uid="{00000000-0005-0000-0000-00004B7F0000}"/>
    <cellStyle name="Normal 3 4 3 2 2 2 4 2 3" xfId="32611" xr:uid="{00000000-0005-0000-0000-00004C7F0000}"/>
    <cellStyle name="Normal 3 4 3 2 2 2 4 3" xfId="32612" xr:uid="{00000000-0005-0000-0000-00004D7F0000}"/>
    <cellStyle name="Normal 3 4 3 2 2 2 4 3 2" xfId="32613" xr:uid="{00000000-0005-0000-0000-00004E7F0000}"/>
    <cellStyle name="Normal 3 4 3 2 2 2 4 4" xfId="32614" xr:uid="{00000000-0005-0000-0000-00004F7F0000}"/>
    <cellStyle name="Normal 3 4 3 2 2 2 5" xfId="32615" xr:uid="{00000000-0005-0000-0000-0000507F0000}"/>
    <cellStyle name="Normal 3 4 3 2 2 2 5 2" xfId="32616" xr:uid="{00000000-0005-0000-0000-0000517F0000}"/>
    <cellStyle name="Normal 3 4 3 2 2 2 5 2 2" xfId="32617" xr:uid="{00000000-0005-0000-0000-0000527F0000}"/>
    <cellStyle name="Normal 3 4 3 2 2 2 5 3" xfId="32618" xr:uid="{00000000-0005-0000-0000-0000537F0000}"/>
    <cellStyle name="Normal 3 4 3 2 2 2 6" xfId="32619" xr:uid="{00000000-0005-0000-0000-0000547F0000}"/>
    <cellStyle name="Normal 3 4 3 2 2 2 6 2" xfId="32620" xr:uid="{00000000-0005-0000-0000-0000557F0000}"/>
    <cellStyle name="Normal 3 4 3 2 2 2 7" xfId="32621" xr:uid="{00000000-0005-0000-0000-0000567F0000}"/>
    <cellStyle name="Normal 3 4 3 2 2 2 7 2" xfId="32622" xr:uid="{00000000-0005-0000-0000-0000577F0000}"/>
    <cellStyle name="Normal 3 4 3 2 2 2 8" xfId="32623" xr:uid="{00000000-0005-0000-0000-0000587F0000}"/>
    <cellStyle name="Normal 3 4 3 2 2 3" xfId="32624" xr:uid="{00000000-0005-0000-0000-0000597F0000}"/>
    <cellStyle name="Normal 3 4 3 2 2 3 2" xfId="32625" xr:uid="{00000000-0005-0000-0000-00005A7F0000}"/>
    <cellStyle name="Normal 3 4 3 2 2 3 2 2" xfId="32626" xr:uid="{00000000-0005-0000-0000-00005B7F0000}"/>
    <cellStyle name="Normal 3 4 3 2 2 3 2 2 2" xfId="32627" xr:uid="{00000000-0005-0000-0000-00005C7F0000}"/>
    <cellStyle name="Normal 3 4 3 2 2 3 2 2 2 2" xfId="32628" xr:uid="{00000000-0005-0000-0000-00005D7F0000}"/>
    <cellStyle name="Normal 3 4 3 2 2 3 2 2 3" xfId="32629" xr:uid="{00000000-0005-0000-0000-00005E7F0000}"/>
    <cellStyle name="Normal 3 4 3 2 2 3 2 3" xfId="32630" xr:uid="{00000000-0005-0000-0000-00005F7F0000}"/>
    <cellStyle name="Normal 3 4 3 2 2 3 2 3 2" xfId="32631" xr:uid="{00000000-0005-0000-0000-0000607F0000}"/>
    <cellStyle name="Normal 3 4 3 2 2 3 2 4" xfId="32632" xr:uid="{00000000-0005-0000-0000-0000617F0000}"/>
    <cellStyle name="Normal 3 4 3 2 2 3 3" xfId="32633" xr:uid="{00000000-0005-0000-0000-0000627F0000}"/>
    <cellStyle name="Normal 3 4 3 2 2 3 3 2" xfId="32634" xr:uid="{00000000-0005-0000-0000-0000637F0000}"/>
    <cellStyle name="Normal 3 4 3 2 2 3 3 2 2" xfId="32635" xr:uid="{00000000-0005-0000-0000-0000647F0000}"/>
    <cellStyle name="Normal 3 4 3 2 2 3 3 3" xfId="32636" xr:uid="{00000000-0005-0000-0000-0000657F0000}"/>
    <cellStyle name="Normal 3 4 3 2 2 3 4" xfId="32637" xr:uid="{00000000-0005-0000-0000-0000667F0000}"/>
    <cellStyle name="Normal 3 4 3 2 2 3 4 2" xfId="32638" xr:uid="{00000000-0005-0000-0000-0000677F0000}"/>
    <cellStyle name="Normal 3 4 3 2 2 3 5" xfId="32639" xr:uid="{00000000-0005-0000-0000-0000687F0000}"/>
    <cellStyle name="Normal 3 4 3 2 2 4" xfId="32640" xr:uid="{00000000-0005-0000-0000-0000697F0000}"/>
    <cellStyle name="Normal 3 4 3 2 2 4 2" xfId="32641" xr:uid="{00000000-0005-0000-0000-00006A7F0000}"/>
    <cellStyle name="Normal 3 4 3 2 2 4 2 2" xfId="32642" xr:uid="{00000000-0005-0000-0000-00006B7F0000}"/>
    <cellStyle name="Normal 3 4 3 2 2 4 2 2 2" xfId="32643" xr:uid="{00000000-0005-0000-0000-00006C7F0000}"/>
    <cellStyle name="Normal 3 4 3 2 2 4 2 3" xfId="32644" xr:uid="{00000000-0005-0000-0000-00006D7F0000}"/>
    <cellStyle name="Normal 3 4 3 2 2 4 3" xfId="32645" xr:uid="{00000000-0005-0000-0000-00006E7F0000}"/>
    <cellStyle name="Normal 3 4 3 2 2 4 3 2" xfId="32646" xr:uid="{00000000-0005-0000-0000-00006F7F0000}"/>
    <cellStyle name="Normal 3 4 3 2 2 4 4" xfId="32647" xr:uid="{00000000-0005-0000-0000-0000707F0000}"/>
    <cellStyle name="Normal 3 4 3 2 2 5" xfId="32648" xr:uid="{00000000-0005-0000-0000-0000717F0000}"/>
    <cellStyle name="Normal 3 4 3 2 2 5 2" xfId="32649" xr:uid="{00000000-0005-0000-0000-0000727F0000}"/>
    <cellStyle name="Normal 3 4 3 2 2 5 2 2" xfId="32650" xr:uid="{00000000-0005-0000-0000-0000737F0000}"/>
    <cellStyle name="Normal 3 4 3 2 2 5 2 2 2" xfId="32651" xr:uid="{00000000-0005-0000-0000-0000747F0000}"/>
    <cellStyle name="Normal 3 4 3 2 2 5 2 3" xfId="32652" xr:uid="{00000000-0005-0000-0000-0000757F0000}"/>
    <cellStyle name="Normal 3 4 3 2 2 5 3" xfId="32653" xr:uid="{00000000-0005-0000-0000-0000767F0000}"/>
    <cellStyle name="Normal 3 4 3 2 2 5 3 2" xfId="32654" xr:uid="{00000000-0005-0000-0000-0000777F0000}"/>
    <cellStyle name="Normal 3 4 3 2 2 5 4" xfId="32655" xr:uid="{00000000-0005-0000-0000-0000787F0000}"/>
    <cellStyle name="Normal 3 4 3 2 2 6" xfId="32656" xr:uid="{00000000-0005-0000-0000-0000797F0000}"/>
    <cellStyle name="Normal 3 4 3 2 2 6 2" xfId="32657" xr:uid="{00000000-0005-0000-0000-00007A7F0000}"/>
    <cellStyle name="Normal 3 4 3 2 2 6 2 2" xfId="32658" xr:uid="{00000000-0005-0000-0000-00007B7F0000}"/>
    <cellStyle name="Normal 3 4 3 2 2 6 3" xfId="32659" xr:uid="{00000000-0005-0000-0000-00007C7F0000}"/>
    <cellStyle name="Normal 3 4 3 2 2 7" xfId="32660" xr:uid="{00000000-0005-0000-0000-00007D7F0000}"/>
    <cellStyle name="Normal 3 4 3 2 2 7 2" xfId="32661" xr:uid="{00000000-0005-0000-0000-00007E7F0000}"/>
    <cellStyle name="Normal 3 4 3 2 2 8" xfId="32662" xr:uid="{00000000-0005-0000-0000-00007F7F0000}"/>
    <cellStyle name="Normal 3 4 3 2 2 8 2" xfId="32663" xr:uid="{00000000-0005-0000-0000-0000807F0000}"/>
    <cellStyle name="Normal 3 4 3 2 2 9" xfId="32664" xr:uid="{00000000-0005-0000-0000-0000817F0000}"/>
    <cellStyle name="Normal 3 4 3 2 3" xfId="32665" xr:uid="{00000000-0005-0000-0000-0000827F0000}"/>
    <cellStyle name="Normal 3 4 3 2 3 2" xfId="32666" xr:uid="{00000000-0005-0000-0000-0000837F0000}"/>
    <cellStyle name="Normal 3 4 3 2 3 2 2" xfId="32667" xr:uid="{00000000-0005-0000-0000-0000847F0000}"/>
    <cellStyle name="Normal 3 4 3 2 3 2 2 2" xfId="32668" xr:uid="{00000000-0005-0000-0000-0000857F0000}"/>
    <cellStyle name="Normal 3 4 3 2 3 2 2 2 2" xfId="32669" xr:uid="{00000000-0005-0000-0000-0000867F0000}"/>
    <cellStyle name="Normal 3 4 3 2 3 2 2 2 2 2" xfId="32670" xr:uid="{00000000-0005-0000-0000-0000877F0000}"/>
    <cellStyle name="Normal 3 4 3 2 3 2 2 2 3" xfId="32671" xr:uid="{00000000-0005-0000-0000-0000887F0000}"/>
    <cellStyle name="Normal 3 4 3 2 3 2 2 3" xfId="32672" xr:uid="{00000000-0005-0000-0000-0000897F0000}"/>
    <cellStyle name="Normal 3 4 3 2 3 2 2 3 2" xfId="32673" xr:uid="{00000000-0005-0000-0000-00008A7F0000}"/>
    <cellStyle name="Normal 3 4 3 2 3 2 2 4" xfId="32674" xr:uid="{00000000-0005-0000-0000-00008B7F0000}"/>
    <cellStyle name="Normal 3 4 3 2 3 2 3" xfId="32675" xr:uid="{00000000-0005-0000-0000-00008C7F0000}"/>
    <cellStyle name="Normal 3 4 3 2 3 2 3 2" xfId="32676" xr:uid="{00000000-0005-0000-0000-00008D7F0000}"/>
    <cellStyle name="Normal 3 4 3 2 3 2 3 2 2" xfId="32677" xr:uid="{00000000-0005-0000-0000-00008E7F0000}"/>
    <cellStyle name="Normal 3 4 3 2 3 2 3 3" xfId="32678" xr:uid="{00000000-0005-0000-0000-00008F7F0000}"/>
    <cellStyle name="Normal 3 4 3 2 3 2 4" xfId="32679" xr:uid="{00000000-0005-0000-0000-0000907F0000}"/>
    <cellStyle name="Normal 3 4 3 2 3 2 4 2" xfId="32680" xr:uid="{00000000-0005-0000-0000-0000917F0000}"/>
    <cellStyle name="Normal 3 4 3 2 3 2 5" xfId="32681" xr:uid="{00000000-0005-0000-0000-0000927F0000}"/>
    <cellStyle name="Normal 3 4 3 2 3 3" xfId="32682" xr:uid="{00000000-0005-0000-0000-0000937F0000}"/>
    <cellStyle name="Normal 3 4 3 2 3 3 2" xfId="32683" xr:uid="{00000000-0005-0000-0000-0000947F0000}"/>
    <cellStyle name="Normal 3 4 3 2 3 3 2 2" xfId="32684" xr:uid="{00000000-0005-0000-0000-0000957F0000}"/>
    <cellStyle name="Normal 3 4 3 2 3 3 2 2 2" xfId="32685" xr:uid="{00000000-0005-0000-0000-0000967F0000}"/>
    <cellStyle name="Normal 3 4 3 2 3 3 2 3" xfId="32686" xr:uid="{00000000-0005-0000-0000-0000977F0000}"/>
    <cellStyle name="Normal 3 4 3 2 3 3 3" xfId="32687" xr:uid="{00000000-0005-0000-0000-0000987F0000}"/>
    <cellStyle name="Normal 3 4 3 2 3 3 3 2" xfId="32688" xr:uid="{00000000-0005-0000-0000-0000997F0000}"/>
    <cellStyle name="Normal 3 4 3 2 3 3 4" xfId="32689" xr:uid="{00000000-0005-0000-0000-00009A7F0000}"/>
    <cellStyle name="Normal 3 4 3 2 3 4" xfId="32690" xr:uid="{00000000-0005-0000-0000-00009B7F0000}"/>
    <cellStyle name="Normal 3 4 3 2 3 4 2" xfId="32691" xr:uid="{00000000-0005-0000-0000-00009C7F0000}"/>
    <cellStyle name="Normal 3 4 3 2 3 4 2 2" xfId="32692" xr:uid="{00000000-0005-0000-0000-00009D7F0000}"/>
    <cellStyle name="Normal 3 4 3 2 3 4 2 2 2" xfId="32693" xr:uid="{00000000-0005-0000-0000-00009E7F0000}"/>
    <cellStyle name="Normal 3 4 3 2 3 4 2 3" xfId="32694" xr:uid="{00000000-0005-0000-0000-00009F7F0000}"/>
    <cellStyle name="Normal 3 4 3 2 3 4 3" xfId="32695" xr:uid="{00000000-0005-0000-0000-0000A07F0000}"/>
    <cellStyle name="Normal 3 4 3 2 3 4 3 2" xfId="32696" xr:uid="{00000000-0005-0000-0000-0000A17F0000}"/>
    <cellStyle name="Normal 3 4 3 2 3 4 4" xfId="32697" xr:uid="{00000000-0005-0000-0000-0000A27F0000}"/>
    <cellStyle name="Normal 3 4 3 2 3 5" xfId="32698" xr:uid="{00000000-0005-0000-0000-0000A37F0000}"/>
    <cellStyle name="Normal 3 4 3 2 3 5 2" xfId="32699" xr:uid="{00000000-0005-0000-0000-0000A47F0000}"/>
    <cellStyle name="Normal 3 4 3 2 3 5 2 2" xfId="32700" xr:uid="{00000000-0005-0000-0000-0000A57F0000}"/>
    <cellStyle name="Normal 3 4 3 2 3 5 3" xfId="32701" xr:uid="{00000000-0005-0000-0000-0000A67F0000}"/>
    <cellStyle name="Normal 3 4 3 2 3 6" xfId="32702" xr:uid="{00000000-0005-0000-0000-0000A77F0000}"/>
    <cellStyle name="Normal 3 4 3 2 3 6 2" xfId="32703" xr:uid="{00000000-0005-0000-0000-0000A87F0000}"/>
    <cellStyle name="Normal 3 4 3 2 3 7" xfId="32704" xr:uid="{00000000-0005-0000-0000-0000A97F0000}"/>
    <cellStyle name="Normal 3 4 3 2 3 7 2" xfId="32705" xr:uid="{00000000-0005-0000-0000-0000AA7F0000}"/>
    <cellStyle name="Normal 3 4 3 2 3 8" xfId="32706" xr:uid="{00000000-0005-0000-0000-0000AB7F0000}"/>
    <cellStyle name="Normal 3 4 3 2 4" xfId="32707" xr:uid="{00000000-0005-0000-0000-0000AC7F0000}"/>
    <cellStyle name="Normal 3 4 3 2 4 2" xfId="32708" xr:uid="{00000000-0005-0000-0000-0000AD7F0000}"/>
    <cellStyle name="Normal 3 4 3 2 4 2 2" xfId="32709" xr:uid="{00000000-0005-0000-0000-0000AE7F0000}"/>
    <cellStyle name="Normal 3 4 3 2 4 2 2 2" xfId="32710" xr:uid="{00000000-0005-0000-0000-0000AF7F0000}"/>
    <cellStyle name="Normal 3 4 3 2 4 2 2 2 2" xfId="32711" xr:uid="{00000000-0005-0000-0000-0000B07F0000}"/>
    <cellStyle name="Normal 3 4 3 2 4 2 2 3" xfId="32712" xr:uid="{00000000-0005-0000-0000-0000B17F0000}"/>
    <cellStyle name="Normal 3 4 3 2 4 2 3" xfId="32713" xr:uid="{00000000-0005-0000-0000-0000B27F0000}"/>
    <cellStyle name="Normal 3 4 3 2 4 2 3 2" xfId="32714" xr:uid="{00000000-0005-0000-0000-0000B37F0000}"/>
    <cellStyle name="Normal 3 4 3 2 4 2 4" xfId="32715" xr:uid="{00000000-0005-0000-0000-0000B47F0000}"/>
    <cellStyle name="Normal 3 4 3 2 4 3" xfId="32716" xr:uid="{00000000-0005-0000-0000-0000B57F0000}"/>
    <cellStyle name="Normal 3 4 3 2 4 3 2" xfId="32717" xr:uid="{00000000-0005-0000-0000-0000B67F0000}"/>
    <cellStyle name="Normal 3 4 3 2 4 3 2 2" xfId="32718" xr:uid="{00000000-0005-0000-0000-0000B77F0000}"/>
    <cellStyle name="Normal 3 4 3 2 4 3 3" xfId="32719" xr:uid="{00000000-0005-0000-0000-0000B87F0000}"/>
    <cellStyle name="Normal 3 4 3 2 4 4" xfId="32720" xr:uid="{00000000-0005-0000-0000-0000B97F0000}"/>
    <cellStyle name="Normal 3 4 3 2 4 4 2" xfId="32721" xr:uid="{00000000-0005-0000-0000-0000BA7F0000}"/>
    <cellStyle name="Normal 3 4 3 2 4 5" xfId="32722" xr:uid="{00000000-0005-0000-0000-0000BB7F0000}"/>
    <cellStyle name="Normal 3 4 3 2 5" xfId="32723" xr:uid="{00000000-0005-0000-0000-0000BC7F0000}"/>
    <cellStyle name="Normal 3 4 3 2 5 2" xfId="32724" xr:uid="{00000000-0005-0000-0000-0000BD7F0000}"/>
    <cellStyle name="Normal 3 4 3 2 5 2 2" xfId="32725" xr:uid="{00000000-0005-0000-0000-0000BE7F0000}"/>
    <cellStyle name="Normal 3 4 3 2 5 2 2 2" xfId="32726" xr:uid="{00000000-0005-0000-0000-0000BF7F0000}"/>
    <cellStyle name="Normal 3 4 3 2 5 2 3" xfId="32727" xr:uid="{00000000-0005-0000-0000-0000C07F0000}"/>
    <cellStyle name="Normal 3 4 3 2 5 3" xfId="32728" xr:uid="{00000000-0005-0000-0000-0000C17F0000}"/>
    <cellStyle name="Normal 3 4 3 2 5 3 2" xfId="32729" xr:uid="{00000000-0005-0000-0000-0000C27F0000}"/>
    <cellStyle name="Normal 3 4 3 2 5 4" xfId="32730" xr:uid="{00000000-0005-0000-0000-0000C37F0000}"/>
    <cellStyle name="Normal 3 4 3 2 6" xfId="32731" xr:uid="{00000000-0005-0000-0000-0000C47F0000}"/>
    <cellStyle name="Normal 3 4 3 2 6 2" xfId="32732" xr:uid="{00000000-0005-0000-0000-0000C57F0000}"/>
    <cellStyle name="Normal 3 4 3 2 6 2 2" xfId="32733" xr:uid="{00000000-0005-0000-0000-0000C67F0000}"/>
    <cellStyle name="Normal 3 4 3 2 6 2 2 2" xfId="32734" xr:uid="{00000000-0005-0000-0000-0000C77F0000}"/>
    <cellStyle name="Normal 3 4 3 2 6 2 3" xfId="32735" xr:uid="{00000000-0005-0000-0000-0000C87F0000}"/>
    <cellStyle name="Normal 3 4 3 2 6 3" xfId="32736" xr:uid="{00000000-0005-0000-0000-0000C97F0000}"/>
    <cellStyle name="Normal 3 4 3 2 6 3 2" xfId="32737" xr:uid="{00000000-0005-0000-0000-0000CA7F0000}"/>
    <cellStyle name="Normal 3 4 3 2 6 4" xfId="32738" xr:uid="{00000000-0005-0000-0000-0000CB7F0000}"/>
    <cellStyle name="Normal 3 4 3 2 7" xfId="32739" xr:uid="{00000000-0005-0000-0000-0000CC7F0000}"/>
    <cellStyle name="Normal 3 4 3 2 7 2" xfId="32740" xr:uid="{00000000-0005-0000-0000-0000CD7F0000}"/>
    <cellStyle name="Normal 3 4 3 2 7 2 2" xfId="32741" xr:uid="{00000000-0005-0000-0000-0000CE7F0000}"/>
    <cellStyle name="Normal 3 4 3 2 7 3" xfId="32742" xr:uid="{00000000-0005-0000-0000-0000CF7F0000}"/>
    <cellStyle name="Normal 3 4 3 2 8" xfId="32743" xr:uid="{00000000-0005-0000-0000-0000D07F0000}"/>
    <cellStyle name="Normal 3 4 3 2 8 2" xfId="32744" xr:uid="{00000000-0005-0000-0000-0000D17F0000}"/>
    <cellStyle name="Normal 3 4 3 2 9" xfId="32745" xr:uid="{00000000-0005-0000-0000-0000D27F0000}"/>
    <cellStyle name="Normal 3 4 3 2 9 2" xfId="32746" xr:uid="{00000000-0005-0000-0000-0000D37F0000}"/>
    <cellStyle name="Normal 3 4 3 3" xfId="32747" xr:uid="{00000000-0005-0000-0000-0000D47F0000}"/>
    <cellStyle name="Normal 3 4 3 3 10" xfId="32748" xr:uid="{00000000-0005-0000-0000-0000D57F0000}"/>
    <cellStyle name="Normal 3 4 3 3 11" xfId="32749" xr:uid="{00000000-0005-0000-0000-0000D67F0000}"/>
    <cellStyle name="Normal 3 4 3 3 2" xfId="32750" xr:uid="{00000000-0005-0000-0000-0000D77F0000}"/>
    <cellStyle name="Normal 3 4 3 3 2 10" xfId="32751" xr:uid="{00000000-0005-0000-0000-0000D87F0000}"/>
    <cellStyle name="Normal 3 4 3 3 2 2" xfId="32752" xr:uid="{00000000-0005-0000-0000-0000D97F0000}"/>
    <cellStyle name="Normal 3 4 3 3 2 2 2" xfId="32753" xr:uid="{00000000-0005-0000-0000-0000DA7F0000}"/>
    <cellStyle name="Normal 3 4 3 3 2 2 2 2" xfId="32754" xr:uid="{00000000-0005-0000-0000-0000DB7F0000}"/>
    <cellStyle name="Normal 3 4 3 3 2 2 2 2 2" xfId="32755" xr:uid="{00000000-0005-0000-0000-0000DC7F0000}"/>
    <cellStyle name="Normal 3 4 3 3 2 2 2 2 2 2" xfId="32756" xr:uid="{00000000-0005-0000-0000-0000DD7F0000}"/>
    <cellStyle name="Normal 3 4 3 3 2 2 2 2 2 2 2" xfId="32757" xr:uid="{00000000-0005-0000-0000-0000DE7F0000}"/>
    <cellStyle name="Normal 3 4 3 3 2 2 2 2 2 3" xfId="32758" xr:uid="{00000000-0005-0000-0000-0000DF7F0000}"/>
    <cellStyle name="Normal 3 4 3 3 2 2 2 2 3" xfId="32759" xr:uid="{00000000-0005-0000-0000-0000E07F0000}"/>
    <cellStyle name="Normal 3 4 3 3 2 2 2 2 3 2" xfId="32760" xr:uid="{00000000-0005-0000-0000-0000E17F0000}"/>
    <cellStyle name="Normal 3 4 3 3 2 2 2 2 4" xfId="32761" xr:uid="{00000000-0005-0000-0000-0000E27F0000}"/>
    <cellStyle name="Normal 3 4 3 3 2 2 2 3" xfId="32762" xr:uid="{00000000-0005-0000-0000-0000E37F0000}"/>
    <cellStyle name="Normal 3 4 3 3 2 2 2 3 2" xfId="32763" xr:uid="{00000000-0005-0000-0000-0000E47F0000}"/>
    <cellStyle name="Normal 3 4 3 3 2 2 2 3 2 2" xfId="32764" xr:uid="{00000000-0005-0000-0000-0000E57F0000}"/>
    <cellStyle name="Normal 3 4 3 3 2 2 2 3 3" xfId="32765" xr:uid="{00000000-0005-0000-0000-0000E67F0000}"/>
    <cellStyle name="Normal 3 4 3 3 2 2 2 4" xfId="32766" xr:uid="{00000000-0005-0000-0000-0000E77F0000}"/>
    <cellStyle name="Normal 3 4 3 3 2 2 2 4 2" xfId="32767" xr:uid="{00000000-0005-0000-0000-0000E87F0000}"/>
    <cellStyle name="Normal 3 4 3 3 2 2 2 5" xfId="32768" xr:uid="{00000000-0005-0000-0000-0000E97F0000}"/>
    <cellStyle name="Normal 3 4 3 3 2 2 3" xfId="32769" xr:uid="{00000000-0005-0000-0000-0000EA7F0000}"/>
    <cellStyle name="Normal 3 4 3 3 2 2 3 2" xfId="32770" xr:uid="{00000000-0005-0000-0000-0000EB7F0000}"/>
    <cellStyle name="Normal 3 4 3 3 2 2 3 2 2" xfId="32771" xr:uid="{00000000-0005-0000-0000-0000EC7F0000}"/>
    <cellStyle name="Normal 3 4 3 3 2 2 3 2 2 2" xfId="32772" xr:uid="{00000000-0005-0000-0000-0000ED7F0000}"/>
    <cellStyle name="Normal 3 4 3 3 2 2 3 2 3" xfId="32773" xr:uid="{00000000-0005-0000-0000-0000EE7F0000}"/>
    <cellStyle name="Normal 3 4 3 3 2 2 3 3" xfId="32774" xr:uid="{00000000-0005-0000-0000-0000EF7F0000}"/>
    <cellStyle name="Normal 3 4 3 3 2 2 3 3 2" xfId="32775" xr:uid="{00000000-0005-0000-0000-0000F07F0000}"/>
    <cellStyle name="Normal 3 4 3 3 2 2 3 4" xfId="32776" xr:uid="{00000000-0005-0000-0000-0000F17F0000}"/>
    <cellStyle name="Normal 3 4 3 3 2 2 4" xfId="32777" xr:uid="{00000000-0005-0000-0000-0000F27F0000}"/>
    <cellStyle name="Normal 3 4 3 3 2 2 4 2" xfId="32778" xr:uid="{00000000-0005-0000-0000-0000F37F0000}"/>
    <cellStyle name="Normal 3 4 3 3 2 2 4 2 2" xfId="32779" xr:uid="{00000000-0005-0000-0000-0000F47F0000}"/>
    <cellStyle name="Normal 3 4 3 3 2 2 4 2 2 2" xfId="32780" xr:uid="{00000000-0005-0000-0000-0000F57F0000}"/>
    <cellStyle name="Normal 3 4 3 3 2 2 4 2 3" xfId="32781" xr:uid="{00000000-0005-0000-0000-0000F67F0000}"/>
    <cellStyle name="Normal 3 4 3 3 2 2 4 3" xfId="32782" xr:uid="{00000000-0005-0000-0000-0000F77F0000}"/>
    <cellStyle name="Normal 3 4 3 3 2 2 4 3 2" xfId="32783" xr:uid="{00000000-0005-0000-0000-0000F87F0000}"/>
    <cellStyle name="Normal 3 4 3 3 2 2 4 4" xfId="32784" xr:uid="{00000000-0005-0000-0000-0000F97F0000}"/>
    <cellStyle name="Normal 3 4 3 3 2 2 5" xfId="32785" xr:uid="{00000000-0005-0000-0000-0000FA7F0000}"/>
    <cellStyle name="Normal 3 4 3 3 2 2 5 2" xfId="32786" xr:uid="{00000000-0005-0000-0000-0000FB7F0000}"/>
    <cellStyle name="Normal 3 4 3 3 2 2 5 2 2" xfId="32787" xr:uid="{00000000-0005-0000-0000-0000FC7F0000}"/>
    <cellStyle name="Normal 3 4 3 3 2 2 5 3" xfId="32788" xr:uid="{00000000-0005-0000-0000-0000FD7F0000}"/>
    <cellStyle name="Normal 3 4 3 3 2 2 6" xfId="32789" xr:uid="{00000000-0005-0000-0000-0000FE7F0000}"/>
    <cellStyle name="Normal 3 4 3 3 2 2 6 2" xfId="32790" xr:uid="{00000000-0005-0000-0000-0000FF7F0000}"/>
    <cellStyle name="Normal 3 4 3 3 2 2 7" xfId="32791" xr:uid="{00000000-0005-0000-0000-000000800000}"/>
    <cellStyle name="Normal 3 4 3 3 2 2 7 2" xfId="32792" xr:uid="{00000000-0005-0000-0000-000001800000}"/>
    <cellStyle name="Normal 3 4 3 3 2 2 8" xfId="32793" xr:uid="{00000000-0005-0000-0000-000002800000}"/>
    <cellStyle name="Normal 3 4 3 3 2 3" xfId="32794" xr:uid="{00000000-0005-0000-0000-000003800000}"/>
    <cellStyle name="Normal 3 4 3 3 2 3 2" xfId="32795" xr:uid="{00000000-0005-0000-0000-000004800000}"/>
    <cellStyle name="Normal 3 4 3 3 2 3 2 2" xfId="32796" xr:uid="{00000000-0005-0000-0000-000005800000}"/>
    <cellStyle name="Normal 3 4 3 3 2 3 2 2 2" xfId="32797" xr:uid="{00000000-0005-0000-0000-000006800000}"/>
    <cellStyle name="Normal 3 4 3 3 2 3 2 2 2 2" xfId="32798" xr:uid="{00000000-0005-0000-0000-000007800000}"/>
    <cellStyle name="Normal 3 4 3 3 2 3 2 2 3" xfId="32799" xr:uid="{00000000-0005-0000-0000-000008800000}"/>
    <cellStyle name="Normal 3 4 3 3 2 3 2 3" xfId="32800" xr:uid="{00000000-0005-0000-0000-000009800000}"/>
    <cellStyle name="Normal 3 4 3 3 2 3 2 3 2" xfId="32801" xr:uid="{00000000-0005-0000-0000-00000A800000}"/>
    <cellStyle name="Normal 3 4 3 3 2 3 2 4" xfId="32802" xr:uid="{00000000-0005-0000-0000-00000B800000}"/>
    <cellStyle name="Normal 3 4 3 3 2 3 3" xfId="32803" xr:uid="{00000000-0005-0000-0000-00000C800000}"/>
    <cellStyle name="Normal 3 4 3 3 2 3 3 2" xfId="32804" xr:uid="{00000000-0005-0000-0000-00000D800000}"/>
    <cellStyle name="Normal 3 4 3 3 2 3 3 2 2" xfId="32805" xr:uid="{00000000-0005-0000-0000-00000E800000}"/>
    <cellStyle name="Normal 3 4 3 3 2 3 3 3" xfId="32806" xr:uid="{00000000-0005-0000-0000-00000F800000}"/>
    <cellStyle name="Normal 3 4 3 3 2 3 4" xfId="32807" xr:uid="{00000000-0005-0000-0000-000010800000}"/>
    <cellStyle name="Normal 3 4 3 3 2 3 4 2" xfId="32808" xr:uid="{00000000-0005-0000-0000-000011800000}"/>
    <cellStyle name="Normal 3 4 3 3 2 3 5" xfId="32809" xr:uid="{00000000-0005-0000-0000-000012800000}"/>
    <cellStyle name="Normal 3 4 3 3 2 4" xfId="32810" xr:uid="{00000000-0005-0000-0000-000013800000}"/>
    <cellStyle name="Normal 3 4 3 3 2 4 2" xfId="32811" xr:uid="{00000000-0005-0000-0000-000014800000}"/>
    <cellStyle name="Normal 3 4 3 3 2 4 2 2" xfId="32812" xr:uid="{00000000-0005-0000-0000-000015800000}"/>
    <cellStyle name="Normal 3 4 3 3 2 4 2 2 2" xfId="32813" xr:uid="{00000000-0005-0000-0000-000016800000}"/>
    <cellStyle name="Normal 3 4 3 3 2 4 2 3" xfId="32814" xr:uid="{00000000-0005-0000-0000-000017800000}"/>
    <cellStyle name="Normal 3 4 3 3 2 4 3" xfId="32815" xr:uid="{00000000-0005-0000-0000-000018800000}"/>
    <cellStyle name="Normal 3 4 3 3 2 4 3 2" xfId="32816" xr:uid="{00000000-0005-0000-0000-000019800000}"/>
    <cellStyle name="Normal 3 4 3 3 2 4 4" xfId="32817" xr:uid="{00000000-0005-0000-0000-00001A800000}"/>
    <cellStyle name="Normal 3 4 3 3 2 5" xfId="32818" xr:uid="{00000000-0005-0000-0000-00001B800000}"/>
    <cellStyle name="Normal 3 4 3 3 2 5 2" xfId="32819" xr:uid="{00000000-0005-0000-0000-00001C800000}"/>
    <cellStyle name="Normal 3 4 3 3 2 5 2 2" xfId="32820" xr:uid="{00000000-0005-0000-0000-00001D800000}"/>
    <cellStyle name="Normal 3 4 3 3 2 5 2 2 2" xfId="32821" xr:uid="{00000000-0005-0000-0000-00001E800000}"/>
    <cellStyle name="Normal 3 4 3 3 2 5 2 3" xfId="32822" xr:uid="{00000000-0005-0000-0000-00001F800000}"/>
    <cellStyle name="Normal 3 4 3 3 2 5 3" xfId="32823" xr:uid="{00000000-0005-0000-0000-000020800000}"/>
    <cellStyle name="Normal 3 4 3 3 2 5 3 2" xfId="32824" xr:uid="{00000000-0005-0000-0000-000021800000}"/>
    <cellStyle name="Normal 3 4 3 3 2 5 4" xfId="32825" xr:uid="{00000000-0005-0000-0000-000022800000}"/>
    <cellStyle name="Normal 3 4 3 3 2 6" xfId="32826" xr:uid="{00000000-0005-0000-0000-000023800000}"/>
    <cellStyle name="Normal 3 4 3 3 2 6 2" xfId="32827" xr:uid="{00000000-0005-0000-0000-000024800000}"/>
    <cellStyle name="Normal 3 4 3 3 2 6 2 2" xfId="32828" xr:uid="{00000000-0005-0000-0000-000025800000}"/>
    <cellStyle name="Normal 3 4 3 3 2 6 3" xfId="32829" xr:uid="{00000000-0005-0000-0000-000026800000}"/>
    <cellStyle name="Normal 3 4 3 3 2 7" xfId="32830" xr:uid="{00000000-0005-0000-0000-000027800000}"/>
    <cellStyle name="Normal 3 4 3 3 2 7 2" xfId="32831" xr:uid="{00000000-0005-0000-0000-000028800000}"/>
    <cellStyle name="Normal 3 4 3 3 2 8" xfId="32832" xr:uid="{00000000-0005-0000-0000-000029800000}"/>
    <cellStyle name="Normal 3 4 3 3 2 8 2" xfId="32833" xr:uid="{00000000-0005-0000-0000-00002A800000}"/>
    <cellStyle name="Normal 3 4 3 3 2 9" xfId="32834" xr:uid="{00000000-0005-0000-0000-00002B800000}"/>
    <cellStyle name="Normal 3 4 3 3 3" xfId="32835" xr:uid="{00000000-0005-0000-0000-00002C800000}"/>
    <cellStyle name="Normal 3 4 3 3 3 2" xfId="32836" xr:uid="{00000000-0005-0000-0000-00002D800000}"/>
    <cellStyle name="Normal 3 4 3 3 3 2 2" xfId="32837" xr:uid="{00000000-0005-0000-0000-00002E800000}"/>
    <cellStyle name="Normal 3 4 3 3 3 2 2 2" xfId="32838" xr:uid="{00000000-0005-0000-0000-00002F800000}"/>
    <cellStyle name="Normal 3 4 3 3 3 2 2 2 2" xfId="32839" xr:uid="{00000000-0005-0000-0000-000030800000}"/>
    <cellStyle name="Normal 3 4 3 3 3 2 2 2 2 2" xfId="32840" xr:uid="{00000000-0005-0000-0000-000031800000}"/>
    <cellStyle name="Normal 3 4 3 3 3 2 2 2 3" xfId="32841" xr:uid="{00000000-0005-0000-0000-000032800000}"/>
    <cellStyle name="Normal 3 4 3 3 3 2 2 3" xfId="32842" xr:uid="{00000000-0005-0000-0000-000033800000}"/>
    <cellStyle name="Normal 3 4 3 3 3 2 2 3 2" xfId="32843" xr:uid="{00000000-0005-0000-0000-000034800000}"/>
    <cellStyle name="Normal 3 4 3 3 3 2 2 4" xfId="32844" xr:uid="{00000000-0005-0000-0000-000035800000}"/>
    <cellStyle name="Normal 3 4 3 3 3 2 3" xfId="32845" xr:uid="{00000000-0005-0000-0000-000036800000}"/>
    <cellStyle name="Normal 3 4 3 3 3 2 3 2" xfId="32846" xr:uid="{00000000-0005-0000-0000-000037800000}"/>
    <cellStyle name="Normal 3 4 3 3 3 2 3 2 2" xfId="32847" xr:uid="{00000000-0005-0000-0000-000038800000}"/>
    <cellStyle name="Normal 3 4 3 3 3 2 3 3" xfId="32848" xr:uid="{00000000-0005-0000-0000-000039800000}"/>
    <cellStyle name="Normal 3 4 3 3 3 2 4" xfId="32849" xr:uid="{00000000-0005-0000-0000-00003A800000}"/>
    <cellStyle name="Normal 3 4 3 3 3 2 4 2" xfId="32850" xr:uid="{00000000-0005-0000-0000-00003B800000}"/>
    <cellStyle name="Normal 3 4 3 3 3 2 5" xfId="32851" xr:uid="{00000000-0005-0000-0000-00003C800000}"/>
    <cellStyle name="Normal 3 4 3 3 3 3" xfId="32852" xr:uid="{00000000-0005-0000-0000-00003D800000}"/>
    <cellStyle name="Normal 3 4 3 3 3 3 2" xfId="32853" xr:uid="{00000000-0005-0000-0000-00003E800000}"/>
    <cellStyle name="Normal 3 4 3 3 3 3 2 2" xfId="32854" xr:uid="{00000000-0005-0000-0000-00003F800000}"/>
    <cellStyle name="Normal 3 4 3 3 3 3 2 2 2" xfId="32855" xr:uid="{00000000-0005-0000-0000-000040800000}"/>
    <cellStyle name="Normal 3 4 3 3 3 3 2 3" xfId="32856" xr:uid="{00000000-0005-0000-0000-000041800000}"/>
    <cellStyle name="Normal 3 4 3 3 3 3 3" xfId="32857" xr:uid="{00000000-0005-0000-0000-000042800000}"/>
    <cellStyle name="Normal 3 4 3 3 3 3 3 2" xfId="32858" xr:uid="{00000000-0005-0000-0000-000043800000}"/>
    <cellStyle name="Normal 3 4 3 3 3 3 4" xfId="32859" xr:uid="{00000000-0005-0000-0000-000044800000}"/>
    <cellStyle name="Normal 3 4 3 3 3 4" xfId="32860" xr:uid="{00000000-0005-0000-0000-000045800000}"/>
    <cellStyle name="Normal 3 4 3 3 3 4 2" xfId="32861" xr:uid="{00000000-0005-0000-0000-000046800000}"/>
    <cellStyle name="Normal 3 4 3 3 3 4 2 2" xfId="32862" xr:uid="{00000000-0005-0000-0000-000047800000}"/>
    <cellStyle name="Normal 3 4 3 3 3 4 2 2 2" xfId="32863" xr:uid="{00000000-0005-0000-0000-000048800000}"/>
    <cellStyle name="Normal 3 4 3 3 3 4 2 3" xfId="32864" xr:uid="{00000000-0005-0000-0000-000049800000}"/>
    <cellStyle name="Normal 3 4 3 3 3 4 3" xfId="32865" xr:uid="{00000000-0005-0000-0000-00004A800000}"/>
    <cellStyle name="Normal 3 4 3 3 3 4 3 2" xfId="32866" xr:uid="{00000000-0005-0000-0000-00004B800000}"/>
    <cellStyle name="Normal 3 4 3 3 3 4 4" xfId="32867" xr:uid="{00000000-0005-0000-0000-00004C800000}"/>
    <cellStyle name="Normal 3 4 3 3 3 5" xfId="32868" xr:uid="{00000000-0005-0000-0000-00004D800000}"/>
    <cellStyle name="Normal 3 4 3 3 3 5 2" xfId="32869" xr:uid="{00000000-0005-0000-0000-00004E800000}"/>
    <cellStyle name="Normal 3 4 3 3 3 5 2 2" xfId="32870" xr:uid="{00000000-0005-0000-0000-00004F800000}"/>
    <cellStyle name="Normal 3 4 3 3 3 5 3" xfId="32871" xr:uid="{00000000-0005-0000-0000-000050800000}"/>
    <cellStyle name="Normal 3 4 3 3 3 6" xfId="32872" xr:uid="{00000000-0005-0000-0000-000051800000}"/>
    <cellStyle name="Normal 3 4 3 3 3 6 2" xfId="32873" xr:uid="{00000000-0005-0000-0000-000052800000}"/>
    <cellStyle name="Normal 3 4 3 3 3 7" xfId="32874" xr:uid="{00000000-0005-0000-0000-000053800000}"/>
    <cellStyle name="Normal 3 4 3 3 3 7 2" xfId="32875" xr:uid="{00000000-0005-0000-0000-000054800000}"/>
    <cellStyle name="Normal 3 4 3 3 3 8" xfId="32876" xr:uid="{00000000-0005-0000-0000-000055800000}"/>
    <cellStyle name="Normal 3 4 3 3 4" xfId="32877" xr:uid="{00000000-0005-0000-0000-000056800000}"/>
    <cellStyle name="Normal 3 4 3 3 4 2" xfId="32878" xr:uid="{00000000-0005-0000-0000-000057800000}"/>
    <cellStyle name="Normal 3 4 3 3 4 2 2" xfId="32879" xr:uid="{00000000-0005-0000-0000-000058800000}"/>
    <cellStyle name="Normal 3 4 3 3 4 2 2 2" xfId="32880" xr:uid="{00000000-0005-0000-0000-000059800000}"/>
    <cellStyle name="Normal 3 4 3 3 4 2 2 2 2" xfId="32881" xr:uid="{00000000-0005-0000-0000-00005A800000}"/>
    <cellStyle name="Normal 3 4 3 3 4 2 2 3" xfId="32882" xr:uid="{00000000-0005-0000-0000-00005B800000}"/>
    <cellStyle name="Normal 3 4 3 3 4 2 3" xfId="32883" xr:uid="{00000000-0005-0000-0000-00005C800000}"/>
    <cellStyle name="Normal 3 4 3 3 4 2 3 2" xfId="32884" xr:uid="{00000000-0005-0000-0000-00005D800000}"/>
    <cellStyle name="Normal 3 4 3 3 4 2 4" xfId="32885" xr:uid="{00000000-0005-0000-0000-00005E800000}"/>
    <cellStyle name="Normal 3 4 3 3 4 3" xfId="32886" xr:uid="{00000000-0005-0000-0000-00005F800000}"/>
    <cellStyle name="Normal 3 4 3 3 4 3 2" xfId="32887" xr:uid="{00000000-0005-0000-0000-000060800000}"/>
    <cellStyle name="Normal 3 4 3 3 4 3 2 2" xfId="32888" xr:uid="{00000000-0005-0000-0000-000061800000}"/>
    <cellStyle name="Normal 3 4 3 3 4 3 3" xfId="32889" xr:uid="{00000000-0005-0000-0000-000062800000}"/>
    <cellStyle name="Normal 3 4 3 3 4 4" xfId="32890" xr:uid="{00000000-0005-0000-0000-000063800000}"/>
    <cellStyle name="Normal 3 4 3 3 4 4 2" xfId="32891" xr:uid="{00000000-0005-0000-0000-000064800000}"/>
    <cellStyle name="Normal 3 4 3 3 4 5" xfId="32892" xr:uid="{00000000-0005-0000-0000-000065800000}"/>
    <cellStyle name="Normal 3 4 3 3 5" xfId="32893" xr:uid="{00000000-0005-0000-0000-000066800000}"/>
    <cellStyle name="Normal 3 4 3 3 5 2" xfId="32894" xr:uid="{00000000-0005-0000-0000-000067800000}"/>
    <cellStyle name="Normal 3 4 3 3 5 2 2" xfId="32895" xr:uid="{00000000-0005-0000-0000-000068800000}"/>
    <cellStyle name="Normal 3 4 3 3 5 2 2 2" xfId="32896" xr:uid="{00000000-0005-0000-0000-000069800000}"/>
    <cellStyle name="Normal 3 4 3 3 5 2 3" xfId="32897" xr:uid="{00000000-0005-0000-0000-00006A800000}"/>
    <cellStyle name="Normal 3 4 3 3 5 3" xfId="32898" xr:uid="{00000000-0005-0000-0000-00006B800000}"/>
    <cellStyle name="Normal 3 4 3 3 5 3 2" xfId="32899" xr:uid="{00000000-0005-0000-0000-00006C800000}"/>
    <cellStyle name="Normal 3 4 3 3 5 4" xfId="32900" xr:uid="{00000000-0005-0000-0000-00006D800000}"/>
    <cellStyle name="Normal 3 4 3 3 6" xfId="32901" xr:uid="{00000000-0005-0000-0000-00006E800000}"/>
    <cellStyle name="Normal 3 4 3 3 6 2" xfId="32902" xr:uid="{00000000-0005-0000-0000-00006F800000}"/>
    <cellStyle name="Normal 3 4 3 3 6 2 2" xfId="32903" xr:uid="{00000000-0005-0000-0000-000070800000}"/>
    <cellStyle name="Normal 3 4 3 3 6 2 2 2" xfId="32904" xr:uid="{00000000-0005-0000-0000-000071800000}"/>
    <cellStyle name="Normal 3 4 3 3 6 2 3" xfId="32905" xr:uid="{00000000-0005-0000-0000-000072800000}"/>
    <cellStyle name="Normal 3 4 3 3 6 3" xfId="32906" xr:uid="{00000000-0005-0000-0000-000073800000}"/>
    <cellStyle name="Normal 3 4 3 3 6 3 2" xfId="32907" xr:uid="{00000000-0005-0000-0000-000074800000}"/>
    <cellStyle name="Normal 3 4 3 3 6 4" xfId="32908" xr:uid="{00000000-0005-0000-0000-000075800000}"/>
    <cellStyle name="Normal 3 4 3 3 7" xfId="32909" xr:uid="{00000000-0005-0000-0000-000076800000}"/>
    <cellStyle name="Normal 3 4 3 3 7 2" xfId="32910" xr:uid="{00000000-0005-0000-0000-000077800000}"/>
    <cellStyle name="Normal 3 4 3 3 7 2 2" xfId="32911" xr:uid="{00000000-0005-0000-0000-000078800000}"/>
    <cellStyle name="Normal 3 4 3 3 7 3" xfId="32912" xr:uid="{00000000-0005-0000-0000-000079800000}"/>
    <cellStyle name="Normal 3 4 3 3 8" xfId="32913" xr:uid="{00000000-0005-0000-0000-00007A800000}"/>
    <cellStyle name="Normal 3 4 3 3 8 2" xfId="32914" xr:uid="{00000000-0005-0000-0000-00007B800000}"/>
    <cellStyle name="Normal 3 4 3 3 9" xfId="32915" xr:uid="{00000000-0005-0000-0000-00007C800000}"/>
    <cellStyle name="Normal 3 4 3 3 9 2" xfId="32916" xr:uid="{00000000-0005-0000-0000-00007D800000}"/>
    <cellStyle name="Normal 3 4 3 4" xfId="32917" xr:uid="{00000000-0005-0000-0000-00007E800000}"/>
    <cellStyle name="Normal 3 4 3 4 10" xfId="32918" xr:uid="{00000000-0005-0000-0000-00007F800000}"/>
    <cellStyle name="Normal 3 4 3 4 11" xfId="32919" xr:uid="{00000000-0005-0000-0000-000080800000}"/>
    <cellStyle name="Normal 3 4 3 4 2" xfId="32920" xr:uid="{00000000-0005-0000-0000-000081800000}"/>
    <cellStyle name="Normal 3 4 3 4 2 2" xfId="32921" xr:uid="{00000000-0005-0000-0000-000082800000}"/>
    <cellStyle name="Normal 3 4 3 4 2 2 2" xfId="32922" xr:uid="{00000000-0005-0000-0000-000083800000}"/>
    <cellStyle name="Normal 3 4 3 4 2 2 2 2" xfId="32923" xr:uid="{00000000-0005-0000-0000-000084800000}"/>
    <cellStyle name="Normal 3 4 3 4 2 2 2 2 2" xfId="32924" xr:uid="{00000000-0005-0000-0000-000085800000}"/>
    <cellStyle name="Normal 3 4 3 4 2 2 2 2 2 2" xfId="32925" xr:uid="{00000000-0005-0000-0000-000086800000}"/>
    <cellStyle name="Normal 3 4 3 4 2 2 2 2 2 2 2" xfId="32926" xr:uid="{00000000-0005-0000-0000-000087800000}"/>
    <cellStyle name="Normal 3 4 3 4 2 2 2 2 2 3" xfId="32927" xr:uid="{00000000-0005-0000-0000-000088800000}"/>
    <cellStyle name="Normal 3 4 3 4 2 2 2 2 3" xfId="32928" xr:uid="{00000000-0005-0000-0000-000089800000}"/>
    <cellStyle name="Normal 3 4 3 4 2 2 2 2 3 2" xfId="32929" xr:uid="{00000000-0005-0000-0000-00008A800000}"/>
    <cellStyle name="Normal 3 4 3 4 2 2 2 2 4" xfId="32930" xr:uid="{00000000-0005-0000-0000-00008B800000}"/>
    <cellStyle name="Normal 3 4 3 4 2 2 2 3" xfId="32931" xr:uid="{00000000-0005-0000-0000-00008C800000}"/>
    <cellStyle name="Normal 3 4 3 4 2 2 2 3 2" xfId="32932" xr:uid="{00000000-0005-0000-0000-00008D800000}"/>
    <cellStyle name="Normal 3 4 3 4 2 2 2 3 2 2" xfId="32933" xr:uid="{00000000-0005-0000-0000-00008E800000}"/>
    <cellStyle name="Normal 3 4 3 4 2 2 2 3 3" xfId="32934" xr:uid="{00000000-0005-0000-0000-00008F800000}"/>
    <cellStyle name="Normal 3 4 3 4 2 2 2 4" xfId="32935" xr:uid="{00000000-0005-0000-0000-000090800000}"/>
    <cellStyle name="Normal 3 4 3 4 2 2 2 4 2" xfId="32936" xr:uid="{00000000-0005-0000-0000-000091800000}"/>
    <cellStyle name="Normal 3 4 3 4 2 2 2 5" xfId="32937" xr:uid="{00000000-0005-0000-0000-000092800000}"/>
    <cellStyle name="Normal 3 4 3 4 2 2 3" xfId="32938" xr:uid="{00000000-0005-0000-0000-000093800000}"/>
    <cellStyle name="Normal 3 4 3 4 2 2 3 2" xfId="32939" xr:uid="{00000000-0005-0000-0000-000094800000}"/>
    <cellStyle name="Normal 3 4 3 4 2 2 3 2 2" xfId="32940" xr:uid="{00000000-0005-0000-0000-000095800000}"/>
    <cellStyle name="Normal 3 4 3 4 2 2 3 2 2 2" xfId="32941" xr:uid="{00000000-0005-0000-0000-000096800000}"/>
    <cellStyle name="Normal 3 4 3 4 2 2 3 2 3" xfId="32942" xr:uid="{00000000-0005-0000-0000-000097800000}"/>
    <cellStyle name="Normal 3 4 3 4 2 2 3 3" xfId="32943" xr:uid="{00000000-0005-0000-0000-000098800000}"/>
    <cellStyle name="Normal 3 4 3 4 2 2 3 3 2" xfId="32944" xr:uid="{00000000-0005-0000-0000-000099800000}"/>
    <cellStyle name="Normal 3 4 3 4 2 2 3 4" xfId="32945" xr:uid="{00000000-0005-0000-0000-00009A800000}"/>
    <cellStyle name="Normal 3 4 3 4 2 2 4" xfId="32946" xr:uid="{00000000-0005-0000-0000-00009B800000}"/>
    <cellStyle name="Normal 3 4 3 4 2 2 4 2" xfId="32947" xr:uid="{00000000-0005-0000-0000-00009C800000}"/>
    <cellStyle name="Normal 3 4 3 4 2 2 4 2 2" xfId="32948" xr:uid="{00000000-0005-0000-0000-00009D800000}"/>
    <cellStyle name="Normal 3 4 3 4 2 2 4 2 2 2" xfId="32949" xr:uid="{00000000-0005-0000-0000-00009E800000}"/>
    <cellStyle name="Normal 3 4 3 4 2 2 4 2 3" xfId="32950" xr:uid="{00000000-0005-0000-0000-00009F800000}"/>
    <cellStyle name="Normal 3 4 3 4 2 2 4 3" xfId="32951" xr:uid="{00000000-0005-0000-0000-0000A0800000}"/>
    <cellStyle name="Normal 3 4 3 4 2 2 4 3 2" xfId="32952" xr:uid="{00000000-0005-0000-0000-0000A1800000}"/>
    <cellStyle name="Normal 3 4 3 4 2 2 4 4" xfId="32953" xr:uid="{00000000-0005-0000-0000-0000A2800000}"/>
    <cellStyle name="Normal 3 4 3 4 2 2 5" xfId="32954" xr:uid="{00000000-0005-0000-0000-0000A3800000}"/>
    <cellStyle name="Normal 3 4 3 4 2 2 5 2" xfId="32955" xr:uid="{00000000-0005-0000-0000-0000A4800000}"/>
    <cellStyle name="Normal 3 4 3 4 2 2 5 2 2" xfId="32956" xr:uid="{00000000-0005-0000-0000-0000A5800000}"/>
    <cellStyle name="Normal 3 4 3 4 2 2 5 3" xfId="32957" xr:uid="{00000000-0005-0000-0000-0000A6800000}"/>
    <cellStyle name="Normal 3 4 3 4 2 2 6" xfId="32958" xr:uid="{00000000-0005-0000-0000-0000A7800000}"/>
    <cellStyle name="Normal 3 4 3 4 2 2 6 2" xfId="32959" xr:uid="{00000000-0005-0000-0000-0000A8800000}"/>
    <cellStyle name="Normal 3 4 3 4 2 2 7" xfId="32960" xr:uid="{00000000-0005-0000-0000-0000A9800000}"/>
    <cellStyle name="Normal 3 4 3 4 2 2 7 2" xfId="32961" xr:uid="{00000000-0005-0000-0000-0000AA800000}"/>
    <cellStyle name="Normal 3 4 3 4 2 2 8" xfId="32962" xr:uid="{00000000-0005-0000-0000-0000AB800000}"/>
    <cellStyle name="Normal 3 4 3 4 2 3" xfId="32963" xr:uid="{00000000-0005-0000-0000-0000AC800000}"/>
    <cellStyle name="Normal 3 4 3 4 2 3 2" xfId="32964" xr:uid="{00000000-0005-0000-0000-0000AD800000}"/>
    <cellStyle name="Normal 3 4 3 4 2 3 2 2" xfId="32965" xr:uid="{00000000-0005-0000-0000-0000AE800000}"/>
    <cellStyle name="Normal 3 4 3 4 2 3 2 2 2" xfId="32966" xr:uid="{00000000-0005-0000-0000-0000AF800000}"/>
    <cellStyle name="Normal 3 4 3 4 2 3 2 2 2 2" xfId="32967" xr:uid="{00000000-0005-0000-0000-0000B0800000}"/>
    <cellStyle name="Normal 3 4 3 4 2 3 2 2 3" xfId="32968" xr:uid="{00000000-0005-0000-0000-0000B1800000}"/>
    <cellStyle name="Normal 3 4 3 4 2 3 2 3" xfId="32969" xr:uid="{00000000-0005-0000-0000-0000B2800000}"/>
    <cellStyle name="Normal 3 4 3 4 2 3 2 3 2" xfId="32970" xr:uid="{00000000-0005-0000-0000-0000B3800000}"/>
    <cellStyle name="Normal 3 4 3 4 2 3 2 4" xfId="32971" xr:uid="{00000000-0005-0000-0000-0000B4800000}"/>
    <cellStyle name="Normal 3 4 3 4 2 3 3" xfId="32972" xr:uid="{00000000-0005-0000-0000-0000B5800000}"/>
    <cellStyle name="Normal 3 4 3 4 2 3 3 2" xfId="32973" xr:uid="{00000000-0005-0000-0000-0000B6800000}"/>
    <cellStyle name="Normal 3 4 3 4 2 3 3 2 2" xfId="32974" xr:uid="{00000000-0005-0000-0000-0000B7800000}"/>
    <cellStyle name="Normal 3 4 3 4 2 3 3 3" xfId="32975" xr:uid="{00000000-0005-0000-0000-0000B8800000}"/>
    <cellStyle name="Normal 3 4 3 4 2 3 4" xfId="32976" xr:uid="{00000000-0005-0000-0000-0000B9800000}"/>
    <cellStyle name="Normal 3 4 3 4 2 3 4 2" xfId="32977" xr:uid="{00000000-0005-0000-0000-0000BA800000}"/>
    <cellStyle name="Normal 3 4 3 4 2 3 5" xfId="32978" xr:uid="{00000000-0005-0000-0000-0000BB800000}"/>
    <cellStyle name="Normal 3 4 3 4 2 4" xfId="32979" xr:uid="{00000000-0005-0000-0000-0000BC800000}"/>
    <cellStyle name="Normal 3 4 3 4 2 4 2" xfId="32980" xr:uid="{00000000-0005-0000-0000-0000BD800000}"/>
    <cellStyle name="Normal 3 4 3 4 2 4 2 2" xfId="32981" xr:uid="{00000000-0005-0000-0000-0000BE800000}"/>
    <cellStyle name="Normal 3 4 3 4 2 4 2 2 2" xfId="32982" xr:uid="{00000000-0005-0000-0000-0000BF800000}"/>
    <cellStyle name="Normal 3 4 3 4 2 4 2 3" xfId="32983" xr:uid="{00000000-0005-0000-0000-0000C0800000}"/>
    <cellStyle name="Normal 3 4 3 4 2 4 3" xfId="32984" xr:uid="{00000000-0005-0000-0000-0000C1800000}"/>
    <cellStyle name="Normal 3 4 3 4 2 4 3 2" xfId="32985" xr:uid="{00000000-0005-0000-0000-0000C2800000}"/>
    <cellStyle name="Normal 3 4 3 4 2 4 4" xfId="32986" xr:uid="{00000000-0005-0000-0000-0000C3800000}"/>
    <cellStyle name="Normal 3 4 3 4 2 5" xfId="32987" xr:uid="{00000000-0005-0000-0000-0000C4800000}"/>
    <cellStyle name="Normal 3 4 3 4 2 5 2" xfId="32988" xr:uid="{00000000-0005-0000-0000-0000C5800000}"/>
    <cellStyle name="Normal 3 4 3 4 2 5 2 2" xfId="32989" xr:uid="{00000000-0005-0000-0000-0000C6800000}"/>
    <cellStyle name="Normal 3 4 3 4 2 5 2 2 2" xfId="32990" xr:uid="{00000000-0005-0000-0000-0000C7800000}"/>
    <cellStyle name="Normal 3 4 3 4 2 5 2 3" xfId="32991" xr:uid="{00000000-0005-0000-0000-0000C8800000}"/>
    <cellStyle name="Normal 3 4 3 4 2 5 3" xfId="32992" xr:uid="{00000000-0005-0000-0000-0000C9800000}"/>
    <cellStyle name="Normal 3 4 3 4 2 5 3 2" xfId="32993" xr:uid="{00000000-0005-0000-0000-0000CA800000}"/>
    <cellStyle name="Normal 3 4 3 4 2 5 4" xfId="32994" xr:uid="{00000000-0005-0000-0000-0000CB800000}"/>
    <cellStyle name="Normal 3 4 3 4 2 6" xfId="32995" xr:uid="{00000000-0005-0000-0000-0000CC800000}"/>
    <cellStyle name="Normal 3 4 3 4 2 6 2" xfId="32996" xr:uid="{00000000-0005-0000-0000-0000CD800000}"/>
    <cellStyle name="Normal 3 4 3 4 2 6 2 2" xfId="32997" xr:uid="{00000000-0005-0000-0000-0000CE800000}"/>
    <cellStyle name="Normal 3 4 3 4 2 6 3" xfId="32998" xr:uid="{00000000-0005-0000-0000-0000CF800000}"/>
    <cellStyle name="Normal 3 4 3 4 2 7" xfId="32999" xr:uid="{00000000-0005-0000-0000-0000D0800000}"/>
    <cellStyle name="Normal 3 4 3 4 2 7 2" xfId="33000" xr:uid="{00000000-0005-0000-0000-0000D1800000}"/>
    <cellStyle name="Normal 3 4 3 4 2 8" xfId="33001" xr:uid="{00000000-0005-0000-0000-0000D2800000}"/>
    <cellStyle name="Normal 3 4 3 4 2 8 2" xfId="33002" xr:uid="{00000000-0005-0000-0000-0000D3800000}"/>
    <cellStyle name="Normal 3 4 3 4 2 9" xfId="33003" xr:uid="{00000000-0005-0000-0000-0000D4800000}"/>
    <cellStyle name="Normal 3 4 3 4 3" xfId="33004" xr:uid="{00000000-0005-0000-0000-0000D5800000}"/>
    <cellStyle name="Normal 3 4 3 4 3 2" xfId="33005" xr:uid="{00000000-0005-0000-0000-0000D6800000}"/>
    <cellStyle name="Normal 3 4 3 4 3 2 2" xfId="33006" xr:uid="{00000000-0005-0000-0000-0000D7800000}"/>
    <cellStyle name="Normal 3 4 3 4 3 2 2 2" xfId="33007" xr:uid="{00000000-0005-0000-0000-0000D8800000}"/>
    <cellStyle name="Normal 3 4 3 4 3 2 2 2 2" xfId="33008" xr:uid="{00000000-0005-0000-0000-0000D9800000}"/>
    <cellStyle name="Normal 3 4 3 4 3 2 2 2 2 2" xfId="33009" xr:uid="{00000000-0005-0000-0000-0000DA800000}"/>
    <cellStyle name="Normal 3 4 3 4 3 2 2 2 3" xfId="33010" xr:uid="{00000000-0005-0000-0000-0000DB800000}"/>
    <cellStyle name="Normal 3 4 3 4 3 2 2 3" xfId="33011" xr:uid="{00000000-0005-0000-0000-0000DC800000}"/>
    <cellStyle name="Normal 3 4 3 4 3 2 2 3 2" xfId="33012" xr:uid="{00000000-0005-0000-0000-0000DD800000}"/>
    <cellStyle name="Normal 3 4 3 4 3 2 2 4" xfId="33013" xr:uid="{00000000-0005-0000-0000-0000DE800000}"/>
    <cellStyle name="Normal 3 4 3 4 3 2 3" xfId="33014" xr:uid="{00000000-0005-0000-0000-0000DF800000}"/>
    <cellStyle name="Normal 3 4 3 4 3 2 3 2" xfId="33015" xr:uid="{00000000-0005-0000-0000-0000E0800000}"/>
    <cellStyle name="Normal 3 4 3 4 3 2 3 2 2" xfId="33016" xr:uid="{00000000-0005-0000-0000-0000E1800000}"/>
    <cellStyle name="Normal 3 4 3 4 3 2 3 3" xfId="33017" xr:uid="{00000000-0005-0000-0000-0000E2800000}"/>
    <cellStyle name="Normal 3 4 3 4 3 2 4" xfId="33018" xr:uid="{00000000-0005-0000-0000-0000E3800000}"/>
    <cellStyle name="Normal 3 4 3 4 3 2 4 2" xfId="33019" xr:uid="{00000000-0005-0000-0000-0000E4800000}"/>
    <cellStyle name="Normal 3 4 3 4 3 2 5" xfId="33020" xr:uid="{00000000-0005-0000-0000-0000E5800000}"/>
    <cellStyle name="Normal 3 4 3 4 3 3" xfId="33021" xr:uid="{00000000-0005-0000-0000-0000E6800000}"/>
    <cellStyle name="Normal 3 4 3 4 3 3 2" xfId="33022" xr:uid="{00000000-0005-0000-0000-0000E7800000}"/>
    <cellStyle name="Normal 3 4 3 4 3 3 2 2" xfId="33023" xr:uid="{00000000-0005-0000-0000-0000E8800000}"/>
    <cellStyle name="Normal 3 4 3 4 3 3 2 2 2" xfId="33024" xr:uid="{00000000-0005-0000-0000-0000E9800000}"/>
    <cellStyle name="Normal 3 4 3 4 3 3 2 3" xfId="33025" xr:uid="{00000000-0005-0000-0000-0000EA800000}"/>
    <cellStyle name="Normal 3 4 3 4 3 3 3" xfId="33026" xr:uid="{00000000-0005-0000-0000-0000EB800000}"/>
    <cellStyle name="Normal 3 4 3 4 3 3 3 2" xfId="33027" xr:uid="{00000000-0005-0000-0000-0000EC800000}"/>
    <cellStyle name="Normal 3 4 3 4 3 3 4" xfId="33028" xr:uid="{00000000-0005-0000-0000-0000ED800000}"/>
    <cellStyle name="Normal 3 4 3 4 3 4" xfId="33029" xr:uid="{00000000-0005-0000-0000-0000EE800000}"/>
    <cellStyle name="Normal 3 4 3 4 3 4 2" xfId="33030" xr:uid="{00000000-0005-0000-0000-0000EF800000}"/>
    <cellStyle name="Normal 3 4 3 4 3 4 2 2" xfId="33031" xr:uid="{00000000-0005-0000-0000-0000F0800000}"/>
    <cellStyle name="Normal 3 4 3 4 3 4 2 2 2" xfId="33032" xr:uid="{00000000-0005-0000-0000-0000F1800000}"/>
    <cellStyle name="Normal 3 4 3 4 3 4 2 3" xfId="33033" xr:uid="{00000000-0005-0000-0000-0000F2800000}"/>
    <cellStyle name="Normal 3 4 3 4 3 4 3" xfId="33034" xr:uid="{00000000-0005-0000-0000-0000F3800000}"/>
    <cellStyle name="Normal 3 4 3 4 3 4 3 2" xfId="33035" xr:uid="{00000000-0005-0000-0000-0000F4800000}"/>
    <cellStyle name="Normal 3 4 3 4 3 4 4" xfId="33036" xr:uid="{00000000-0005-0000-0000-0000F5800000}"/>
    <cellStyle name="Normal 3 4 3 4 3 5" xfId="33037" xr:uid="{00000000-0005-0000-0000-0000F6800000}"/>
    <cellStyle name="Normal 3 4 3 4 3 5 2" xfId="33038" xr:uid="{00000000-0005-0000-0000-0000F7800000}"/>
    <cellStyle name="Normal 3 4 3 4 3 5 2 2" xfId="33039" xr:uid="{00000000-0005-0000-0000-0000F8800000}"/>
    <cellStyle name="Normal 3 4 3 4 3 5 3" xfId="33040" xr:uid="{00000000-0005-0000-0000-0000F9800000}"/>
    <cellStyle name="Normal 3 4 3 4 3 6" xfId="33041" xr:uid="{00000000-0005-0000-0000-0000FA800000}"/>
    <cellStyle name="Normal 3 4 3 4 3 6 2" xfId="33042" xr:uid="{00000000-0005-0000-0000-0000FB800000}"/>
    <cellStyle name="Normal 3 4 3 4 3 7" xfId="33043" xr:uid="{00000000-0005-0000-0000-0000FC800000}"/>
    <cellStyle name="Normal 3 4 3 4 3 7 2" xfId="33044" xr:uid="{00000000-0005-0000-0000-0000FD800000}"/>
    <cellStyle name="Normal 3 4 3 4 3 8" xfId="33045" xr:uid="{00000000-0005-0000-0000-0000FE800000}"/>
    <cellStyle name="Normal 3 4 3 4 4" xfId="33046" xr:uid="{00000000-0005-0000-0000-0000FF800000}"/>
    <cellStyle name="Normal 3 4 3 4 4 2" xfId="33047" xr:uid="{00000000-0005-0000-0000-000000810000}"/>
    <cellStyle name="Normal 3 4 3 4 4 2 2" xfId="33048" xr:uid="{00000000-0005-0000-0000-000001810000}"/>
    <cellStyle name="Normal 3 4 3 4 4 2 2 2" xfId="33049" xr:uid="{00000000-0005-0000-0000-000002810000}"/>
    <cellStyle name="Normal 3 4 3 4 4 2 2 2 2" xfId="33050" xr:uid="{00000000-0005-0000-0000-000003810000}"/>
    <cellStyle name="Normal 3 4 3 4 4 2 2 3" xfId="33051" xr:uid="{00000000-0005-0000-0000-000004810000}"/>
    <cellStyle name="Normal 3 4 3 4 4 2 3" xfId="33052" xr:uid="{00000000-0005-0000-0000-000005810000}"/>
    <cellStyle name="Normal 3 4 3 4 4 2 3 2" xfId="33053" xr:uid="{00000000-0005-0000-0000-000006810000}"/>
    <cellStyle name="Normal 3 4 3 4 4 2 4" xfId="33054" xr:uid="{00000000-0005-0000-0000-000007810000}"/>
    <cellStyle name="Normal 3 4 3 4 4 3" xfId="33055" xr:uid="{00000000-0005-0000-0000-000008810000}"/>
    <cellStyle name="Normal 3 4 3 4 4 3 2" xfId="33056" xr:uid="{00000000-0005-0000-0000-000009810000}"/>
    <cellStyle name="Normal 3 4 3 4 4 3 2 2" xfId="33057" xr:uid="{00000000-0005-0000-0000-00000A810000}"/>
    <cellStyle name="Normal 3 4 3 4 4 3 3" xfId="33058" xr:uid="{00000000-0005-0000-0000-00000B810000}"/>
    <cellStyle name="Normal 3 4 3 4 4 4" xfId="33059" xr:uid="{00000000-0005-0000-0000-00000C810000}"/>
    <cellStyle name="Normal 3 4 3 4 4 4 2" xfId="33060" xr:uid="{00000000-0005-0000-0000-00000D810000}"/>
    <cellStyle name="Normal 3 4 3 4 4 5" xfId="33061" xr:uid="{00000000-0005-0000-0000-00000E810000}"/>
    <cellStyle name="Normal 3 4 3 4 5" xfId="33062" xr:uid="{00000000-0005-0000-0000-00000F810000}"/>
    <cellStyle name="Normal 3 4 3 4 5 2" xfId="33063" xr:uid="{00000000-0005-0000-0000-000010810000}"/>
    <cellStyle name="Normal 3 4 3 4 5 2 2" xfId="33064" xr:uid="{00000000-0005-0000-0000-000011810000}"/>
    <cellStyle name="Normal 3 4 3 4 5 2 2 2" xfId="33065" xr:uid="{00000000-0005-0000-0000-000012810000}"/>
    <cellStyle name="Normal 3 4 3 4 5 2 3" xfId="33066" xr:uid="{00000000-0005-0000-0000-000013810000}"/>
    <cellStyle name="Normal 3 4 3 4 5 3" xfId="33067" xr:uid="{00000000-0005-0000-0000-000014810000}"/>
    <cellStyle name="Normal 3 4 3 4 5 3 2" xfId="33068" xr:uid="{00000000-0005-0000-0000-000015810000}"/>
    <cellStyle name="Normal 3 4 3 4 5 4" xfId="33069" xr:uid="{00000000-0005-0000-0000-000016810000}"/>
    <cellStyle name="Normal 3 4 3 4 6" xfId="33070" xr:uid="{00000000-0005-0000-0000-000017810000}"/>
    <cellStyle name="Normal 3 4 3 4 6 2" xfId="33071" xr:uid="{00000000-0005-0000-0000-000018810000}"/>
    <cellStyle name="Normal 3 4 3 4 6 2 2" xfId="33072" xr:uid="{00000000-0005-0000-0000-000019810000}"/>
    <cellStyle name="Normal 3 4 3 4 6 2 2 2" xfId="33073" xr:uid="{00000000-0005-0000-0000-00001A810000}"/>
    <cellStyle name="Normal 3 4 3 4 6 2 3" xfId="33074" xr:uid="{00000000-0005-0000-0000-00001B810000}"/>
    <cellStyle name="Normal 3 4 3 4 6 3" xfId="33075" xr:uid="{00000000-0005-0000-0000-00001C810000}"/>
    <cellStyle name="Normal 3 4 3 4 6 3 2" xfId="33076" xr:uid="{00000000-0005-0000-0000-00001D810000}"/>
    <cellStyle name="Normal 3 4 3 4 6 4" xfId="33077" xr:uid="{00000000-0005-0000-0000-00001E810000}"/>
    <cellStyle name="Normal 3 4 3 4 7" xfId="33078" xr:uid="{00000000-0005-0000-0000-00001F810000}"/>
    <cellStyle name="Normal 3 4 3 4 7 2" xfId="33079" xr:uid="{00000000-0005-0000-0000-000020810000}"/>
    <cellStyle name="Normal 3 4 3 4 7 2 2" xfId="33080" xr:uid="{00000000-0005-0000-0000-000021810000}"/>
    <cellStyle name="Normal 3 4 3 4 7 3" xfId="33081" xr:uid="{00000000-0005-0000-0000-000022810000}"/>
    <cellStyle name="Normal 3 4 3 4 8" xfId="33082" xr:uid="{00000000-0005-0000-0000-000023810000}"/>
    <cellStyle name="Normal 3 4 3 4 8 2" xfId="33083" xr:uid="{00000000-0005-0000-0000-000024810000}"/>
    <cellStyle name="Normal 3 4 3 4 9" xfId="33084" xr:uid="{00000000-0005-0000-0000-000025810000}"/>
    <cellStyle name="Normal 3 4 3 4 9 2" xfId="33085" xr:uid="{00000000-0005-0000-0000-000026810000}"/>
    <cellStyle name="Normal 3 4 3 5" xfId="33086" xr:uid="{00000000-0005-0000-0000-000027810000}"/>
    <cellStyle name="Normal 3 4 3 5 2" xfId="33087" xr:uid="{00000000-0005-0000-0000-000028810000}"/>
    <cellStyle name="Normal 3 4 3 5 2 2" xfId="33088" xr:uid="{00000000-0005-0000-0000-000029810000}"/>
    <cellStyle name="Normal 3 4 3 5 2 2 2" xfId="33089" xr:uid="{00000000-0005-0000-0000-00002A810000}"/>
    <cellStyle name="Normal 3 4 3 5 2 2 2 2" xfId="33090" xr:uid="{00000000-0005-0000-0000-00002B810000}"/>
    <cellStyle name="Normal 3 4 3 5 2 2 2 2 2" xfId="33091" xr:uid="{00000000-0005-0000-0000-00002C810000}"/>
    <cellStyle name="Normal 3 4 3 5 2 2 2 2 2 2" xfId="33092" xr:uid="{00000000-0005-0000-0000-00002D810000}"/>
    <cellStyle name="Normal 3 4 3 5 2 2 2 2 3" xfId="33093" xr:uid="{00000000-0005-0000-0000-00002E810000}"/>
    <cellStyle name="Normal 3 4 3 5 2 2 2 3" xfId="33094" xr:uid="{00000000-0005-0000-0000-00002F810000}"/>
    <cellStyle name="Normal 3 4 3 5 2 2 2 3 2" xfId="33095" xr:uid="{00000000-0005-0000-0000-000030810000}"/>
    <cellStyle name="Normal 3 4 3 5 2 2 2 4" xfId="33096" xr:uid="{00000000-0005-0000-0000-000031810000}"/>
    <cellStyle name="Normal 3 4 3 5 2 2 3" xfId="33097" xr:uid="{00000000-0005-0000-0000-000032810000}"/>
    <cellStyle name="Normal 3 4 3 5 2 2 3 2" xfId="33098" xr:uid="{00000000-0005-0000-0000-000033810000}"/>
    <cellStyle name="Normal 3 4 3 5 2 2 3 2 2" xfId="33099" xr:uid="{00000000-0005-0000-0000-000034810000}"/>
    <cellStyle name="Normal 3 4 3 5 2 2 3 3" xfId="33100" xr:uid="{00000000-0005-0000-0000-000035810000}"/>
    <cellStyle name="Normal 3 4 3 5 2 2 4" xfId="33101" xr:uid="{00000000-0005-0000-0000-000036810000}"/>
    <cellStyle name="Normal 3 4 3 5 2 2 4 2" xfId="33102" xr:uid="{00000000-0005-0000-0000-000037810000}"/>
    <cellStyle name="Normal 3 4 3 5 2 2 5" xfId="33103" xr:uid="{00000000-0005-0000-0000-000038810000}"/>
    <cellStyle name="Normal 3 4 3 5 2 3" xfId="33104" xr:uid="{00000000-0005-0000-0000-000039810000}"/>
    <cellStyle name="Normal 3 4 3 5 2 3 2" xfId="33105" xr:uid="{00000000-0005-0000-0000-00003A810000}"/>
    <cellStyle name="Normal 3 4 3 5 2 3 2 2" xfId="33106" xr:uid="{00000000-0005-0000-0000-00003B810000}"/>
    <cellStyle name="Normal 3 4 3 5 2 3 2 2 2" xfId="33107" xr:uid="{00000000-0005-0000-0000-00003C810000}"/>
    <cellStyle name="Normal 3 4 3 5 2 3 2 3" xfId="33108" xr:uid="{00000000-0005-0000-0000-00003D810000}"/>
    <cellStyle name="Normal 3 4 3 5 2 3 3" xfId="33109" xr:uid="{00000000-0005-0000-0000-00003E810000}"/>
    <cellStyle name="Normal 3 4 3 5 2 3 3 2" xfId="33110" xr:uid="{00000000-0005-0000-0000-00003F810000}"/>
    <cellStyle name="Normal 3 4 3 5 2 3 4" xfId="33111" xr:uid="{00000000-0005-0000-0000-000040810000}"/>
    <cellStyle name="Normal 3 4 3 5 2 4" xfId="33112" xr:uid="{00000000-0005-0000-0000-000041810000}"/>
    <cellStyle name="Normal 3 4 3 5 2 4 2" xfId="33113" xr:uid="{00000000-0005-0000-0000-000042810000}"/>
    <cellStyle name="Normal 3 4 3 5 2 4 2 2" xfId="33114" xr:uid="{00000000-0005-0000-0000-000043810000}"/>
    <cellStyle name="Normal 3 4 3 5 2 4 2 2 2" xfId="33115" xr:uid="{00000000-0005-0000-0000-000044810000}"/>
    <cellStyle name="Normal 3 4 3 5 2 4 2 3" xfId="33116" xr:uid="{00000000-0005-0000-0000-000045810000}"/>
    <cellStyle name="Normal 3 4 3 5 2 4 3" xfId="33117" xr:uid="{00000000-0005-0000-0000-000046810000}"/>
    <cellStyle name="Normal 3 4 3 5 2 4 3 2" xfId="33118" xr:uid="{00000000-0005-0000-0000-000047810000}"/>
    <cellStyle name="Normal 3 4 3 5 2 4 4" xfId="33119" xr:uid="{00000000-0005-0000-0000-000048810000}"/>
    <cellStyle name="Normal 3 4 3 5 2 5" xfId="33120" xr:uid="{00000000-0005-0000-0000-000049810000}"/>
    <cellStyle name="Normal 3 4 3 5 2 5 2" xfId="33121" xr:uid="{00000000-0005-0000-0000-00004A810000}"/>
    <cellStyle name="Normal 3 4 3 5 2 5 2 2" xfId="33122" xr:uid="{00000000-0005-0000-0000-00004B810000}"/>
    <cellStyle name="Normal 3 4 3 5 2 5 3" xfId="33123" xr:uid="{00000000-0005-0000-0000-00004C810000}"/>
    <cellStyle name="Normal 3 4 3 5 2 6" xfId="33124" xr:uid="{00000000-0005-0000-0000-00004D810000}"/>
    <cellStyle name="Normal 3 4 3 5 2 6 2" xfId="33125" xr:uid="{00000000-0005-0000-0000-00004E810000}"/>
    <cellStyle name="Normal 3 4 3 5 2 7" xfId="33126" xr:uid="{00000000-0005-0000-0000-00004F810000}"/>
    <cellStyle name="Normal 3 4 3 5 2 7 2" xfId="33127" xr:uid="{00000000-0005-0000-0000-000050810000}"/>
    <cellStyle name="Normal 3 4 3 5 2 8" xfId="33128" xr:uid="{00000000-0005-0000-0000-000051810000}"/>
    <cellStyle name="Normal 3 4 3 5 3" xfId="33129" xr:uid="{00000000-0005-0000-0000-000052810000}"/>
    <cellStyle name="Normal 3 4 3 5 3 2" xfId="33130" xr:uid="{00000000-0005-0000-0000-000053810000}"/>
    <cellStyle name="Normal 3 4 3 5 3 2 2" xfId="33131" xr:uid="{00000000-0005-0000-0000-000054810000}"/>
    <cellStyle name="Normal 3 4 3 5 3 2 2 2" xfId="33132" xr:uid="{00000000-0005-0000-0000-000055810000}"/>
    <cellStyle name="Normal 3 4 3 5 3 2 2 2 2" xfId="33133" xr:uid="{00000000-0005-0000-0000-000056810000}"/>
    <cellStyle name="Normal 3 4 3 5 3 2 2 3" xfId="33134" xr:uid="{00000000-0005-0000-0000-000057810000}"/>
    <cellStyle name="Normal 3 4 3 5 3 2 3" xfId="33135" xr:uid="{00000000-0005-0000-0000-000058810000}"/>
    <cellStyle name="Normal 3 4 3 5 3 2 3 2" xfId="33136" xr:uid="{00000000-0005-0000-0000-000059810000}"/>
    <cellStyle name="Normal 3 4 3 5 3 2 4" xfId="33137" xr:uid="{00000000-0005-0000-0000-00005A810000}"/>
    <cellStyle name="Normal 3 4 3 5 3 3" xfId="33138" xr:uid="{00000000-0005-0000-0000-00005B810000}"/>
    <cellStyle name="Normal 3 4 3 5 3 3 2" xfId="33139" xr:uid="{00000000-0005-0000-0000-00005C810000}"/>
    <cellStyle name="Normal 3 4 3 5 3 3 2 2" xfId="33140" xr:uid="{00000000-0005-0000-0000-00005D810000}"/>
    <cellStyle name="Normal 3 4 3 5 3 3 3" xfId="33141" xr:uid="{00000000-0005-0000-0000-00005E810000}"/>
    <cellStyle name="Normal 3 4 3 5 3 4" xfId="33142" xr:uid="{00000000-0005-0000-0000-00005F810000}"/>
    <cellStyle name="Normal 3 4 3 5 3 4 2" xfId="33143" xr:uid="{00000000-0005-0000-0000-000060810000}"/>
    <cellStyle name="Normal 3 4 3 5 3 5" xfId="33144" xr:uid="{00000000-0005-0000-0000-000061810000}"/>
    <cellStyle name="Normal 3 4 3 5 4" xfId="33145" xr:uid="{00000000-0005-0000-0000-000062810000}"/>
    <cellStyle name="Normal 3 4 3 5 4 2" xfId="33146" xr:uid="{00000000-0005-0000-0000-000063810000}"/>
    <cellStyle name="Normal 3 4 3 5 4 2 2" xfId="33147" xr:uid="{00000000-0005-0000-0000-000064810000}"/>
    <cellStyle name="Normal 3 4 3 5 4 2 2 2" xfId="33148" xr:uid="{00000000-0005-0000-0000-000065810000}"/>
    <cellStyle name="Normal 3 4 3 5 4 2 3" xfId="33149" xr:uid="{00000000-0005-0000-0000-000066810000}"/>
    <cellStyle name="Normal 3 4 3 5 4 3" xfId="33150" xr:uid="{00000000-0005-0000-0000-000067810000}"/>
    <cellStyle name="Normal 3 4 3 5 4 3 2" xfId="33151" xr:uid="{00000000-0005-0000-0000-000068810000}"/>
    <cellStyle name="Normal 3 4 3 5 4 4" xfId="33152" xr:uid="{00000000-0005-0000-0000-000069810000}"/>
    <cellStyle name="Normal 3 4 3 5 5" xfId="33153" xr:uid="{00000000-0005-0000-0000-00006A810000}"/>
    <cellStyle name="Normal 3 4 3 5 5 2" xfId="33154" xr:uid="{00000000-0005-0000-0000-00006B810000}"/>
    <cellStyle name="Normal 3 4 3 5 5 2 2" xfId="33155" xr:uid="{00000000-0005-0000-0000-00006C810000}"/>
    <cellStyle name="Normal 3 4 3 5 5 2 2 2" xfId="33156" xr:uid="{00000000-0005-0000-0000-00006D810000}"/>
    <cellStyle name="Normal 3 4 3 5 5 2 3" xfId="33157" xr:uid="{00000000-0005-0000-0000-00006E810000}"/>
    <cellStyle name="Normal 3 4 3 5 5 3" xfId="33158" xr:uid="{00000000-0005-0000-0000-00006F810000}"/>
    <cellStyle name="Normal 3 4 3 5 5 3 2" xfId="33159" xr:uid="{00000000-0005-0000-0000-000070810000}"/>
    <cellStyle name="Normal 3 4 3 5 5 4" xfId="33160" xr:uid="{00000000-0005-0000-0000-000071810000}"/>
    <cellStyle name="Normal 3 4 3 5 6" xfId="33161" xr:uid="{00000000-0005-0000-0000-000072810000}"/>
    <cellStyle name="Normal 3 4 3 5 6 2" xfId="33162" xr:uid="{00000000-0005-0000-0000-000073810000}"/>
    <cellStyle name="Normal 3 4 3 5 6 2 2" xfId="33163" xr:uid="{00000000-0005-0000-0000-000074810000}"/>
    <cellStyle name="Normal 3 4 3 5 6 3" xfId="33164" xr:uid="{00000000-0005-0000-0000-000075810000}"/>
    <cellStyle name="Normal 3 4 3 5 7" xfId="33165" xr:uid="{00000000-0005-0000-0000-000076810000}"/>
    <cellStyle name="Normal 3 4 3 5 7 2" xfId="33166" xr:uid="{00000000-0005-0000-0000-000077810000}"/>
    <cellStyle name="Normal 3 4 3 5 8" xfId="33167" xr:uid="{00000000-0005-0000-0000-000078810000}"/>
    <cellStyle name="Normal 3 4 3 5 8 2" xfId="33168" xr:uid="{00000000-0005-0000-0000-000079810000}"/>
    <cellStyle name="Normal 3 4 3 5 9" xfId="33169" xr:uid="{00000000-0005-0000-0000-00007A810000}"/>
    <cellStyle name="Normal 3 4 3 6" xfId="33170" xr:uid="{00000000-0005-0000-0000-00007B810000}"/>
    <cellStyle name="Normal 3 4 3 6 2" xfId="33171" xr:uid="{00000000-0005-0000-0000-00007C810000}"/>
    <cellStyle name="Normal 3 4 3 6 2 2" xfId="33172" xr:uid="{00000000-0005-0000-0000-00007D810000}"/>
    <cellStyle name="Normal 3 4 3 6 2 2 2" xfId="33173" xr:uid="{00000000-0005-0000-0000-00007E810000}"/>
    <cellStyle name="Normal 3 4 3 6 2 2 2 2" xfId="33174" xr:uid="{00000000-0005-0000-0000-00007F810000}"/>
    <cellStyle name="Normal 3 4 3 6 2 2 2 2 2" xfId="33175" xr:uid="{00000000-0005-0000-0000-000080810000}"/>
    <cellStyle name="Normal 3 4 3 6 2 2 2 3" xfId="33176" xr:uid="{00000000-0005-0000-0000-000081810000}"/>
    <cellStyle name="Normal 3 4 3 6 2 2 3" xfId="33177" xr:uid="{00000000-0005-0000-0000-000082810000}"/>
    <cellStyle name="Normal 3 4 3 6 2 2 3 2" xfId="33178" xr:uid="{00000000-0005-0000-0000-000083810000}"/>
    <cellStyle name="Normal 3 4 3 6 2 2 4" xfId="33179" xr:uid="{00000000-0005-0000-0000-000084810000}"/>
    <cellStyle name="Normal 3 4 3 6 2 3" xfId="33180" xr:uid="{00000000-0005-0000-0000-000085810000}"/>
    <cellStyle name="Normal 3 4 3 6 2 3 2" xfId="33181" xr:uid="{00000000-0005-0000-0000-000086810000}"/>
    <cellStyle name="Normal 3 4 3 6 2 3 2 2" xfId="33182" xr:uid="{00000000-0005-0000-0000-000087810000}"/>
    <cellStyle name="Normal 3 4 3 6 2 3 3" xfId="33183" xr:uid="{00000000-0005-0000-0000-000088810000}"/>
    <cellStyle name="Normal 3 4 3 6 2 4" xfId="33184" xr:uid="{00000000-0005-0000-0000-000089810000}"/>
    <cellStyle name="Normal 3 4 3 6 2 4 2" xfId="33185" xr:uid="{00000000-0005-0000-0000-00008A810000}"/>
    <cellStyle name="Normal 3 4 3 6 2 5" xfId="33186" xr:uid="{00000000-0005-0000-0000-00008B810000}"/>
    <cellStyle name="Normal 3 4 3 6 3" xfId="33187" xr:uid="{00000000-0005-0000-0000-00008C810000}"/>
    <cellStyle name="Normal 3 4 3 6 3 2" xfId="33188" xr:uid="{00000000-0005-0000-0000-00008D810000}"/>
    <cellStyle name="Normal 3 4 3 6 3 2 2" xfId="33189" xr:uid="{00000000-0005-0000-0000-00008E810000}"/>
    <cellStyle name="Normal 3 4 3 6 3 2 2 2" xfId="33190" xr:uid="{00000000-0005-0000-0000-00008F810000}"/>
    <cellStyle name="Normal 3 4 3 6 3 2 3" xfId="33191" xr:uid="{00000000-0005-0000-0000-000090810000}"/>
    <cellStyle name="Normal 3 4 3 6 3 3" xfId="33192" xr:uid="{00000000-0005-0000-0000-000091810000}"/>
    <cellStyle name="Normal 3 4 3 6 3 3 2" xfId="33193" xr:uid="{00000000-0005-0000-0000-000092810000}"/>
    <cellStyle name="Normal 3 4 3 6 3 4" xfId="33194" xr:uid="{00000000-0005-0000-0000-000093810000}"/>
    <cellStyle name="Normal 3 4 3 6 4" xfId="33195" xr:uid="{00000000-0005-0000-0000-000094810000}"/>
    <cellStyle name="Normal 3 4 3 6 4 2" xfId="33196" xr:uid="{00000000-0005-0000-0000-000095810000}"/>
    <cellStyle name="Normal 3 4 3 6 4 2 2" xfId="33197" xr:uid="{00000000-0005-0000-0000-000096810000}"/>
    <cellStyle name="Normal 3 4 3 6 4 2 2 2" xfId="33198" xr:uid="{00000000-0005-0000-0000-000097810000}"/>
    <cellStyle name="Normal 3 4 3 6 4 2 3" xfId="33199" xr:uid="{00000000-0005-0000-0000-000098810000}"/>
    <cellStyle name="Normal 3 4 3 6 4 3" xfId="33200" xr:uid="{00000000-0005-0000-0000-000099810000}"/>
    <cellStyle name="Normal 3 4 3 6 4 3 2" xfId="33201" xr:uid="{00000000-0005-0000-0000-00009A810000}"/>
    <cellStyle name="Normal 3 4 3 6 4 4" xfId="33202" xr:uid="{00000000-0005-0000-0000-00009B810000}"/>
    <cellStyle name="Normal 3 4 3 6 5" xfId="33203" xr:uid="{00000000-0005-0000-0000-00009C810000}"/>
    <cellStyle name="Normal 3 4 3 6 5 2" xfId="33204" xr:uid="{00000000-0005-0000-0000-00009D810000}"/>
    <cellStyle name="Normal 3 4 3 6 5 2 2" xfId="33205" xr:uid="{00000000-0005-0000-0000-00009E810000}"/>
    <cellStyle name="Normal 3 4 3 6 5 3" xfId="33206" xr:uid="{00000000-0005-0000-0000-00009F810000}"/>
    <cellStyle name="Normal 3 4 3 6 6" xfId="33207" xr:uid="{00000000-0005-0000-0000-0000A0810000}"/>
    <cellStyle name="Normal 3 4 3 6 6 2" xfId="33208" xr:uid="{00000000-0005-0000-0000-0000A1810000}"/>
    <cellStyle name="Normal 3 4 3 6 7" xfId="33209" xr:uid="{00000000-0005-0000-0000-0000A2810000}"/>
    <cellStyle name="Normal 3 4 3 6 7 2" xfId="33210" xr:uid="{00000000-0005-0000-0000-0000A3810000}"/>
    <cellStyle name="Normal 3 4 3 6 8" xfId="33211" xr:uid="{00000000-0005-0000-0000-0000A4810000}"/>
    <cellStyle name="Normal 3 4 3 7" xfId="33212" xr:uid="{00000000-0005-0000-0000-0000A5810000}"/>
    <cellStyle name="Normal 3 4 3 7 2" xfId="33213" xr:uid="{00000000-0005-0000-0000-0000A6810000}"/>
    <cellStyle name="Normal 3 4 3 7 2 2" xfId="33214" xr:uid="{00000000-0005-0000-0000-0000A7810000}"/>
    <cellStyle name="Normal 3 4 3 7 2 2 2" xfId="33215" xr:uid="{00000000-0005-0000-0000-0000A8810000}"/>
    <cellStyle name="Normal 3 4 3 7 2 2 2 2" xfId="33216" xr:uid="{00000000-0005-0000-0000-0000A9810000}"/>
    <cellStyle name="Normal 3 4 3 7 2 2 2 2 2" xfId="33217" xr:uid="{00000000-0005-0000-0000-0000AA810000}"/>
    <cellStyle name="Normal 3 4 3 7 2 2 2 3" xfId="33218" xr:uid="{00000000-0005-0000-0000-0000AB810000}"/>
    <cellStyle name="Normal 3 4 3 7 2 2 3" xfId="33219" xr:uid="{00000000-0005-0000-0000-0000AC810000}"/>
    <cellStyle name="Normal 3 4 3 7 2 2 3 2" xfId="33220" xr:uid="{00000000-0005-0000-0000-0000AD810000}"/>
    <cellStyle name="Normal 3 4 3 7 2 2 4" xfId="33221" xr:uid="{00000000-0005-0000-0000-0000AE810000}"/>
    <cellStyle name="Normal 3 4 3 7 2 3" xfId="33222" xr:uid="{00000000-0005-0000-0000-0000AF810000}"/>
    <cellStyle name="Normal 3 4 3 7 2 3 2" xfId="33223" xr:uid="{00000000-0005-0000-0000-0000B0810000}"/>
    <cellStyle name="Normal 3 4 3 7 2 3 2 2" xfId="33224" xr:uid="{00000000-0005-0000-0000-0000B1810000}"/>
    <cellStyle name="Normal 3 4 3 7 2 3 3" xfId="33225" xr:uid="{00000000-0005-0000-0000-0000B2810000}"/>
    <cellStyle name="Normal 3 4 3 7 2 4" xfId="33226" xr:uid="{00000000-0005-0000-0000-0000B3810000}"/>
    <cellStyle name="Normal 3 4 3 7 2 4 2" xfId="33227" xr:uid="{00000000-0005-0000-0000-0000B4810000}"/>
    <cellStyle name="Normal 3 4 3 7 2 5" xfId="33228" xr:uid="{00000000-0005-0000-0000-0000B5810000}"/>
    <cellStyle name="Normal 3 4 3 7 3" xfId="33229" xr:uid="{00000000-0005-0000-0000-0000B6810000}"/>
    <cellStyle name="Normal 3 4 3 7 3 2" xfId="33230" xr:uid="{00000000-0005-0000-0000-0000B7810000}"/>
    <cellStyle name="Normal 3 4 3 7 3 2 2" xfId="33231" xr:uid="{00000000-0005-0000-0000-0000B8810000}"/>
    <cellStyle name="Normal 3 4 3 7 3 2 2 2" xfId="33232" xr:uid="{00000000-0005-0000-0000-0000B9810000}"/>
    <cellStyle name="Normal 3 4 3 7 3 2 3" xfId="33233" xr:uid="{00000000-0005-0000-0000-0000BA810000}"/>
    <cellStyle name="Normal 3 4 3 7 3 3" xfId="33234" xr:uid="{00000000-0005-0000-0000-0000BB810000}"/>
    <cellStyle name="Normal 3 4 3 7 3 3 2" xfId="33235" xr:uid="{00000000-0005-0000-0000-0000BC810000}"/>
    <cellStyle name="Normal 3 4 3 7 3 4" xfId="33236" xr:uid="{00000000-0005-0000-0000-0000BD810000}"/>
    <cellStyle name="Normal 3 4 3 7 4" xfId="33237" xr:uid="{00000000-0005-0000-0000-0000BE810000}"/>
    <cellStyle name="Normal 3 4 3 7 4 2" xfId="33238" xr:uid="{00000000-0005-0000-0000-0000BF810000}"/>
    <cellStyle name="Normal 3 4 3 7 4 2 2" xfId="33239" xr:uid="{00000000-0005-0000-0000-0000C0810000}"/>
    <cellStyle name="Normal 3 4 3 7 4 3" xfId="33240" xr:uid="{00000000-0005-0000-0000-0000C1810000}"/>
    <cellStyle name="Normal 3 4 3 7 5" xfId="33241" xr:uid="{00000000-0005-0000-0000-0000C2810000}"/>
    <cellStyle name="Normal 3 4 3 7 5 2" xfId="33242" xr:uid="{00000000-0005-0000-0000-0000C3810000}"/>
    <cellStyle name="Normal 3 4 3 7 6" xfId="33243" xr:uid="{00000000-0005-0000-0000-0000C4810000}"/>
    <cellStyle name="Normal 3 4 3 8" xfId="33244" xr:uid="{00000000-0005-0000-0000-0000C5810000}"/>
    <cellStyle name="Normal 3 4 3 8 2" xfId="33245" xr:uid="{00000000-0005-0000-0000-0000C6810000}"/>
    <cellStyle name="Normal 3 4 3 8 2 2" xfId="33246" xr:uid="{00000000-0005-0000-0000-0000C7810000}"/>
    <cellStyle name="Normal 3 4 3 8 2 2 2" xfId="33247" xr:uid="{00000000-0005-0000-0000-0000C8810000}"/>
    <cellStyle name="Normal 3 4 3 8 2 2 2 2" xfId="33248" xr:uid="{00000000-0005-0000-0000-0000C9810000}"/>
    <cellStyle name="Normal 3 4 3 8 2 2 2 2 2" xfId="33249" xr:uid="{00000000-0005-0000-0000-0000CA810000}"/>
    <cellStyle name="Normal 3 4 3 8 2 2 2 3" xfId="33250" xr:uid="{00000000-0005-0000-0000-0000CB810000}"/>
    <cellStyle name="Normal 3 4 3 8 2 2 3" xfId="33251" xr:uid="{00000000-0005-0000-0000-0000CC810000}"/>
    <cellStyle name="Normal 3 4 3 8 2 2 3 2" xfId="33252" xr:uid="{00000000-0005-0000-0000-0000CD810000}"/>
    <cellStyle name="Normal 3 4 3 8 2 2 4" xfId="33253" xr:uid="{00000000-0005-0000-0000-0000CE810000}"/>
    <cellStyle name="Normal 3 4 3 8 2 3" xfId="33254" xr:uid="{00000000-0005-0000-0000-0000CF810000}"/>
    <cellStyle name="Normal 3 4 3 8 2 3 2" xfId="33255" xr:uid="{00000000-0005-0000-0000-0000D0810000}"/>
    <cellStyle name="Normal 3 4 3 8 2 3 2 2" xfId="33256" xr:uid="{00000000-0005-0000-0000-0000D1810000}"/>
    <cellStyle name="Normal 3 4 3 8 2 3 3" xfId="33257" xr:uid="{00000000-0005-0000-0000-0000D2810000}"/>
    <cellStyle name="Normal 3 4 3 8 2 4" xfId="33258" xr:uid="{00000000-0005-0000-0000-0000D3810000}"/>
    <cellStyle name="Normal 3 4 3 8 2 4 2" xfId="33259" xr:uid="{00000000-0005-0000-0000-0000D4810000}"/>
    <cellStyle name="Normal 3 4 3 8 2 5" xfId="33260" xr:uid="{00000000-0005-0000-0000-0000D5810000}"/>
    <cellStyle name="Normal 3 4 3 8 3" xfId="33261" xr:uid="{00000000-0005-0000-0000-0000D6810000}"/>
    <cellStyle name="Normal 3 4 3 8 3 2" xfId="33262" xr:uid="{00000000-0005-0000-0000-0000D7810000}"/>
    <cellStyle name="Normal 3 4 3 8 3 2 2" xfId="33263" xr:uid="{00000000-0005-0000-0000-0000D8810000}"/>
    <cellStyle name="Normal 3 4 3 8 3 2 2 2" xfId="33264" xr:uid="{00000000-0005-0000-0000-0000D9810000}"/>
    <cellStyle name="Normal 3 4 3 8 3 2 3" xfId="33265" xr:uid="{00000000-0005-0000-0000-0000DA810000}"/>
    <cellStyle name="Normal 3 4 3 8 3 3" xfId="33266" xr:uid="{00000000-0005-0000-0000-0000DB810000}"/>
    <cellStyle name="Normal 3 4 3 8 3 3 2" xfId="33267" xr:uid="{00000000-0005-0000-0000-0000DC810000}"/>
    <cellStyle name="Normal 3 4 3 8 3 4" xfId="33268" xr:uid="{00000000-0005-0000-0000-0000DD810000}"/>
    <cellStyle name="Normal 3 4 3 8 4" xfId="33269" xr:uid="{00000000-0005-0000-0000-0000DE810000}"/>
    <cellStyle name="Normal 3 4 3 8 4 2" xfId="33270" xr:uid="{00000000-0005-0000-0000-0000DF810000}"/>
    <cellStyle name="Normal 3 4 3 8 4 2 2" xfId="33271" xr:uid="{00000000-0005-0000-0000-0000E0810000}"/>
    <cellStyle name="Normal 3 4 3 8 4 3" xfId="33272" xr:uid="{00000000-0005-0000-0000-0000E1810000}"/>
    <cellStyle name="Normal 3 4 3 8 5" xfId="33273" xr:uid="{00000000-0005-0000-0000-0000E2810000}"/>
    <cellStyle name="Normal 3 4 3 8 5 2" xfId="33274" xr:uid="{00000000-0005-0000-0000-0000E3810000}"/>
    <cellStyle name="Normal 3 4 3 8 6" xfId="33275" xr:uid="{00000000-0005-0000-0000-0000E4810000}"/>
    <cellStyle name="Normal 3 4 3 9" xfId="33276" xr:uid="{00000000-0005-0000-0000-0000E5810000}"/>
    <cellStyle name="Normal 3 4 3 9 2" xfId="33277" xr:uid="{00000000-0005-0000-0000-0000E6810000}"/>
    <cellStyle name="Normal 3 4 3 9 2 2" xfId="33278" xr:uid="{00000000-0005-0000-0000-0000E7810000}"/>
    <cellStyle name="Normal 3 4 3 9 2 2 2" xfId="33279" xr:uid="{00000000-0005-0000-0000-0000E8810000}"/>
    <cellStyle name="Normal 3 4 3 9 2 2 2 2" xfId="33280" xr:uid="{00000000-0005-0000-0000-0000E9810000}"/>
    <cellStyle name="Normal 3 4 3 9 2 2 3" xfId="33281" xr:uid="{00000000-0005-0000-0000-0000EA810000}"/>
    <cellStyle name="Normal 3 4 3 9 2 3" xfId="33282" xr:uid="{00000000-0005-0000-0000-0000EB810000}"/>
    <cellStyle name="Normal 3 4 3 9 2 3 2" xfId="33283" xr:uid="{00000000-0005-0000-0000-0000EC810000}"/>
    <cellStyle name="Normal 3 4 3 9 2 4" xfId="33284" xr:uid="{00000000-0005-0000-0000-0000ED810000}"/>
    <cellStyle name="Normal 3 4 3 9 3" xfId="33285" xr:uid="{00000000-0005-0000-0000-0000EE810000}"/>
    <cellStyle name="Normal 3 4 3 9 3 2" xfId="33286" xr:uid="{00000000-0005-0000-0000-0000EF810000}"/>
    <cellStyle name="Normal 3 4 3 9 3 2 2" xfId="33287" xr:uid="{00000000-0005-0000-0000-0000F0810000}"/>
    <cellStyle name="Normal 3 4 3 9 3 3" xfId="33288" xr:uid="{00000000-0005-0000-0000-0000F1810000}"/>
    <cellStyle name="Normal 3 4 3 9 4" xfId="33289" xr:uid="{00000000-0005-0000-0000-0000F2810000}"/>
    <cellStyle name="Normal 3 4 3 9 4 2" xfId="33290" xr:uid="{00000000-0005-0000-0000-0000F3810000}"/>
    <cellStyle name="Normal 3 4 3 9 5" xfId="33291" xr:uid="{00000000-0005-0000-0000-0000F4810000}"/>
    <cellStyle name="Normal 3 4 3_T-straight with PEDs adjustor" xfId="33292" xr:uid="{00000000-0005-0000-0000-0000F5810000}"/>
    <cellStyle name="Normal 3 4 4" xfId="33293" xr:uid="{00000000-0005-0000-0000-0000F6810000}"/>
    <cellStyle name="Normal 3 4 4 10" xfId="33294" xr:uid="{00000000-0005-0000-0000-0000F7810000}"/>
    <cellStyle name="Normal 3 4 4 11" xfId="33295" xr:uid="{00000000-0005-0000-0000-0000F8810000}"/>
    <cellStyle name="Normal 3 4 4 2" xfId="33296" xr:uid="{00000000-0005-0000-0000-0000F9810000}"/>
    <cellStyle name="Normal 3 4 4 2 10" xfId="33297" xr:uid="{00000000-0005-0000-0000-0000FA810000}"/>
    <cellStyle name="Normal 3 4 4 2 2" xfId="33298" xr:uid="{00000000-0005-0000-0000-0000FB810000}"/>
    <cellStyle name="Normal 3 4 4 2 2 2" xfId="33299" xr:uid="{00000000-0005-0000-0000-0000FC810000}"/>
    <cellStyle name="Normal 3 4 4 2 2 2 2" xfId="33300" xr:uid="{00000000-0005-0000-0000-0000FD810000}"/>
    <cellStyle name="Normal 3 4 4 2 2 2 2 2" xfId="33301" xr:uid="{00000000-0005-0000-0000-0000FE810000}"/>
    <cellStyle name="Normal 3 4 4 2 2 2 2 2 2" xfId="33302" xr:uid="{00000000-0005-0000-0000-0000FF810000}"/>
    <cellStyle name="Normal 3 4 4 2 2 2 2 2 2 2" xfId="33303" xr:uid="{00000000-0005-0000-0000-000000820000}"/>
    <cellStyle name="Normal 3 4 4 2 2 2 2 2 3" xfId="33304" xr:uid="{00000000-0005-0000-0000-000001820000}"/>
    <cellStyle name="Normal 3 4 4 2 2 2 2 3" xfId="33305" xr:uid="{00000000-0005-0000-0000-000002820000}"/>
    <cellStyle name="Normal 3 4 4 2 2 2 2 3 2" xfId="33306" xr:uid="{00000000-0005-0000-0000-000003820000}"/>
    <cellStyle name="Normal 3 4 4 2 2 2 2 4" xfId="33307" xr:uid="{00000000-0005-0000-0000-000004820000}"/>
    <cellStyle name="Normal 3 4 4 2 2 2 3" xfId="33308" xr:uid="{00000000-0005-0000-0000-000005820000}"/>
    <cellStyle name="Normal 3 4 4 2 2 2 3 2" xfId="33309" xr:uid="{00000000-0005-0000-0000-000006820000}"/>
    <cellStyle name="Normal 3 4 4 2 2 2 3 2 2" xfId="33310" xr:uid="{00000000-0005-0000-0000-000007820000}"/>
    <cellStyle name="Normal 3 4 4 2 2 2 3 3" xfId="33311" xr:uid="{00000000-0005-0000-0000-000008820000}"/>
    <cellStyle name="Normal 3 4 4 2 2 2 4" xfId="33312" xr:uid="{00000000-0005-0000-0000-000009820000}"/>
    <cellStyle name="Normal 3 4 4 2 2 2 4 2" xfId="33313" xr:uid="{00000000-0005-0000-0000-00000A820000}"/>
    <cellStyle name="Normal 3 4 4 2 2 2 5" xfId="33314" xr:uid="{00000000-0005-0000-0000-00000B820000}"/>
    <cellStyle name="Normal 3 4 4 2 2 3" xfId="33315" xr:uid="{00000000-0005-0000-0000-00000C820000}"/>
    <cellStyle name="Normal 3 4 4 2 2 3 2" xfId="33316" xr:uid="{00000000-0005-0000-0000-00000D820000}"/>
    <cellStyle name="Normal 3 4 4 2 2 3 2 2" xfId="33317" xr:uid="{00000000-0005-0000-0000-00000E820000}"/>
    <cellStyle name="Normal 3 4 4 2 2 3 2 2 2" xfId="33318" xr:uid="{00000000-0005-0000-0000-00000F820000}"/>
    <cellStyle name="Normal 3 4 4 2 2 3 2 3" xfId="33319" xr:uid="{00000000-0005-0000-0000-000010820000}"/>
    <cellStyle name="Normal 3 4 4 2 2 3 3" xfId="33320" xr:uid="{00000000-0005-0000-0000-000011820000}"/>
    <cellStyle name="Normal 3 4 4 2 2 3 3 2" xfId="33321" xr:uid="{00000000-0005-0000-0000-000012820000}"/>
    <cellStyle name="Normal 3 4 4 2 2 3 4" xfId="33322" xr:uid="{00000000-0005-0000-0000-000013820000}"/>
    <cellStyle name="Normal 3 4 4 2 2 4" xfId="33323" xr:uid="{00000000-0005-0000-0000-000014820000}"/>
    <cellStyle name="Normal 3 4 4 2 2 4 2" xfId="33324" xr:uid="{00000000-0005-0000-0000-000015820000}"/>
    <cellStyle name="Normal 3 4 4 2 2 4 2 2" xfId="33325" xr:uid="{00000000-0005-0000-0000-000016820000}"/>
    <cellStyle name="Normal 3 4 4 2 2 4 2 2 2" xfId="33326" xr:uid="{00000000-0005-0000-0000-000017820000}"/>
    <cellStyle name="Normal 3 4 4 2 2 4 2 3" xfId="33327" xr:uid="{00000000-0005-0000-0000-000018820000}"/>
    <cellStyle name="Normal 3 4 4 2 2 4 3" xfId="33328" xr:uid="{00000000-0005-0000-0000-000019820000}"/>
    <cellStyle name="Normal 3 4 4 2 2 4 3 2" xfId="33329" xr:uid="{00000000-0005-0000-0000-00001A820000}"/>
    <cellStyle name="Normal 3 4 4 2 2 4 4" xfId="33330" xr:uid="{00000000-0005-0000-0000-00001B820000}"/>
    <cellStyle name="Normal 3 4 4 2 2 5" xfId="33331" xr:uid="{00000000-0005-0000-0000-00001C820000}"/>
    <cellStyle name="Normal 3 4 4 2 2 5 2" xfId="33332" xr:uid="{00000000-0005-0000-0000-00001D820000}"/>
    <cellStyle name="Normal 3 4 4 2 2 5 2 2" xfId="33333" xr:uid="{00000000-0005-0000-0000-00001E820000}"/>
    <cellStyle name="Normal 3 4 4 2 2 5 3" xfId="33334" xr:uid="{00000000-0005-0000-0000-00001F820000}"/>
    <cellStyle name="Normal 3 4 4 2 2 6" xfId="33335" xr:uid="{00000000-0005-0000-0000-000020820000}"/>
    <cellStyle name="Normal 3 4 4 2 2 6 2" xfId="33336" xr:uid="{00000000-0005-0000-0000-000021820000}"/>
    <cellStyle name="Normal 3 4 4 2 2 7" xfId="33337" xr:uid="{00000000-0005-0000-0000-000022820000}"/>
    <cellStyle name="Normal 3 4 4 2 2 7 2" xfId="33338" xr:uid="{00000000-0005-0000-0000-000023820000}"/>
    <cellStyle name="Normal 3 4 4 2 2 8" xfId="33339" xr:uid="{00000000-0005-0000-0000-000024820000}"/>
    <cellStyle name="Normal 3 4 4 2 3" xfId="33340" xr:uid="{00000000-0005-0000-0000-000025820000}"/>
    <cellStyle name="Normal 3 4 4 2 3 2" xfId="33341" xr:uid="{00000000-0005-0000-0000-000026820000}"/>
    <cellStyle name="Normal 3 4 4 2 3 2 2" xfId="33342" xr:uid="{00000000-0005-0000-0000-000027820000}"/>
    <cellStyle name="Normal 3 4 4 2 3 2 2 2" xfId="33343" xr:uid="{00000000-0005-0000-0000-000028820000}"/>
    <cellStyle name="Normal 3 4 4 2 3 2 2 2 2" xfId="33344" xr:uid="{00000000-0005-0000-0000-000029820000}"/>
    <cellStyle name="Normal 3 4 4 2 3 2 2 3" xfId="33345" xr:uid="{00000000-0005-0000-0000-00002A820000}"/>
    <cellStyle name="Normal 3 4 4 2 3 2 3" xfId="33346" xr:uid="{00000000-0005-0000-0000-00002B820000}"/>
    <cellStyle name="Normal 3 4 4 2 3 2 3 2" xfId="33347" xr:uid="{00000000-0005-0000-0000-00002C820000}"/>
    <cellStyle name="Normal 3 4 4 2 3 2 4" xfId="33348" xr:uid="{00000000-0005-0000-0000-00002D820000}"/>
    <cellStyle name="Normal 3 4 4 2 3 3" xfId="33349" xr:uid="{00000000-0005-0000-0000-00002E820000}"/>
    <cellStyle name="Normal 3 4 4 2 3 3 2" xfId="33350" xr:uid="{00000000-0005-0000-0000-00002F820000}"/>
    <cellStyle name="Normal 3 4 4 2 3 3 2 2" xfId="33351" xr:uid="{00000000-0005-0000-0000-000030820000}"/>
    <cellStyle name="Normal 3 4 4 2 3 3 3" xfId="33352" xr:uid="{00000000-0005-0000-0000-000031820000}"/>
    <cellStyle name="Normal 3 4 4 2 3 4" xfId="33353" xr:uid="{00000000-0005-0000-0000-000032820000}"/>
    <cellStyle name="Normal 3 4 4 2 3 4 2" xfId="33354" xr:uid="{00000000-0005-0000-0000-000033820000}"/>
    <cellStyle name="Normal 3 4 4 2 3 5" xfId="33355" xr:uid="{00000000-0005-0000-0000-000034820000}"/>
    <cellStyle name="Normal 3 4 4 2 4" xfId="33356" xr:uid="{00000000-0005-0000-0000-000035820000}"/>
    <cellStyle name="Normal 3 4 4 2 4 2" xfId="33357" xr:uid="{00000000-0005-0000-0000-000036820000}"/>
    <cellStyle name="Normal 3 4 4 2 4 2 2" xfId="33358" xr:uid="{00000000-0005-0000-0000-000037820000}"/>
    <cellStyle name="Normal 3 4 4 2 4 2 2 2" xfId="33359" xr:uid="{00000000-0005-0000-0000-000038820000}"/>
    <cellStyle name="Normal 3 4 4 2 4 2 3" xfId="33360" xr:uid="{00000000-0005-0000-0000-000039820000}"/>
    <cellStyle name="Normal 3 4 4 2 4 3" xfId="33361" xr:uid="{00000000-0005-0000-0000-00003A820000}"/>
    <cellStyle name="Normal 3 4 4 2 4 3 2" xfId="33362" xr:uid="{00000000-0005-0000-0000-00003B820000}"/>
    <cellStyle name="Normal 3 4 4 2 4 4" xfId="33363" xr:uid="{00000000-0005-0000-0000-00003C820000}"/>
    <cellStyle name="Normal 3 4 4 2 5" xfId="33364" xr:uid="{00000000-0005-0000-0000-00003D820000}"/>
    <cellStyle name="Normal 3 4 4 2 5 2" xfId="33365" xr:uid="{00000000-0005-0000-0000-00003E820000}"/>
    <cellStyle name="Normal 3 4 4 2 5 2 2" xfId="33366" xr:uid="{00000000-0005-0000-0000-00003F820000}"/>
    <cellStyle name="Normal 3 4 4 2 5 2 2 2" xfId="33367" xr:uid="{00000000-0005-0000-0000-000040820000}"/>
    <cellStyle name="Normal 3 4 4 2 5 2 3" xfId="33368" xr:uid="{00000000-0005-0000-0000-000041820000}"/>
    <cellStyle name="Normal 3 4 4 2 5 3" xfId="33369" xr:uid="{00000000-0005-0000-0000-000042820000}"/>
    <cellStyle name="Normal 3 4 4 2 5 3 2" xfId="33370" xr:uid="{00000000-0005-0000-0000-000043820000}"/>
    <cellStyle name="Normal 3 4 4 2 5 4" xfId="33371" xr:uid="{00000000-0005-0000-0000-000044820000}"/>
    <cellStyle name="Normal 3 4 4 2 6" xfId="33372" xr:uid="{00000000-0005-0000-0000-000045820000}"/>
    <cellStyle name="Normal 3 4 4 2 6 2" xfId="33373" xr:uid="{00000000-0005-0000-0000-000046820000}"/>
    <cellStyle name="Normal 3 4 4 2 6 2 2" xfId="33374" xr:uid="{00000000-0005-0000-0000-000047820000}"/>
    <cellStyle name="Normal 3 4 4 2 6 3" xfId="33375" xr:uid="{00000000-0005-0000-0000-000048820000}"/>
    <cellStyle name="Normal 3 4 4 2 7" xfId="33376" xr:uid="{00000000-0005-0000-0000-000049820000}"/>
    <cellStyle name="Normal 3 4 4 2 7 2" xfId="33377" xr:uid="{00000000-0005-0000-0000-00004A820000}"/>
    <cellStyle name="Normal 3 4 4 2 8" xfId="33378" xr:uid="{00000000-0005-0000-0000-00004B820000}"/>
    <cellStyle name="Normal 3 4 4 2 8 2" xfId="33379" xr:uid="{00000000-0005-0000-0000-00004C820000}"/>
    <cellStyle name="Normal 3 4 4 2 9" xfId="33380" xr:uid="{00000000-0005-0000-0000-00004D820000}"/>
    <cellStyle name="Normal 3 4 4 3" xfId="33381" xr:uid="{00000000-0005-0000-0000-00004E820000}"/>
    <cellStyle name="Normal 3 4 4 3 2" xfId="33382" xr:uid="{00000000-0005-0000-0000-00004F820000}"/>
    <cellStyle name="Normal 3 4 4 3 2 2" xfId="33383" xr:uid="{00000000-0005-0000-0000-000050820000}"/>
    <cellStyle name="Normal 3 4 4 3 2 2 2" xfId="33384" xr:uid="{00000000-0005-0000-0000-000051820000}"/>
    <cellStyle name="Normal 3 4 4 3 2 2 2 2" xfId="33385" xr:uid="{00000000-0005-0000-0000-000052820000}"/>
    <cellStyle name="Normal 3 4 4 3 2 2 2 2 2" xfId="33386" xr:uid="{00000000-0005-0000-0000-000053820000}"/>
    <cellStyle name="Normal 3 4 4 3 2 2 2 3" xfId="33387" xr:uid="{00000000-0005-0000-0000-000054820000}"/>
    <cellStyle name="Normal 3 4 4 3 2 2 3" xfId="33388" xr:uid="{00000000-0005-0000-0000-000055820000}"/>
    <cellStyle name="Normal 3 4 4 3 2 2 3 2" xfId="33389" xr:uid="{00000000-0005-0000-0000-000056820000}"/>
    <cellStyle name="Normal 3 4 4 3 2 2 4" xfId="33390" xr:uid="{00000000-0005-0000-0000-000057820000}"/>
    <cellStyle name="Normal 3 4 4 3 2 3" xfId="33391" xr:uid="{00000000-0005-0000-0000-000058820000}"/>
    <cellStyle name="Normal 3 4 4 3 2 3 2" xfId="33392" xr:uid="{00000000-0005-0000-0000-000059820000}"/>
    <cellStyle name="Normal 3 4 4 3 2 3 2 2" xfId="33393" xr:uid="{00000000-0005-0000-0000-00005A820000}"/>
    <cellStyle name="Normal 3 4 4 3 2 3 3" xfId="33394" xr:uid="{00000000-0005-0000-0000-00005B820000}"/>
    <cellStyle name="Normal 3 4 4 3 2 4" xfId="33395" xr:uid="{00000000-0005-0000-0000-00005C820000}"/>
    <cellStyle name="Normal 3 4 4 3 2 4 2" xfId="33396" xr:uid="{00000000-0005-0000-0000-00005D820000}"/>
    <cellStyle name="Normal 3 4 4 3 2 5" xfId="33397" xr:uid="{00000000-0005-0000-0000-00005E820000}"/>
    <cellStyle name="Normal 3 4 4 3 3" xfId="33398" xr:uid="{00000000-0005-0000-0000-00005F820000}"/>
    <cellStyle name="Normal 3 4 4 3 3 2" xfId="33399" xr:uid="{00000000-0005-0000-0000-000060820000}"/>
    <cellStyle name="Normal 3 4 4 3 3 2 2" xfId="33400" xr:uid="{00000000-0005-0000-0000-000061820000}"/>
    <cellStyle name="Normal 3 4 4 3 3 2 2 2" xfId="33401" xr:uid="{00000000-0005-0000-0000-000062820000}"/>
    <cellStyle name="Normal 3 4 4 3 3 2 3" xfId="33402" xr:uid="{00000000-0005-0000-0000-000063820000}"/>
    <cellStyle name="Normal 3 4 4 3 3 3" xfId="33403" xr:uid="{00000000-0005-0000-0000-000064820000}"/>
    <cellStyle name="Normal 3 4 4 3 3 3 2" xfId="33404" xr:uid="{00000000-0005-0000-0000-000065820000}"/>
    <cellStyle name="Normal 3 4 4 3 3 4" xfId="33405" xr:uid="{00000000-0005-0000-0000-000066820000}"/>
    <cellStyle name="Normal 3 4 4 3 4" xfId="33406" xr:uid="{00000000-0005-0000-0000-000067820000}"/>
    <cellStyle name="Normal 3 4 4 3 4 2" xfId="33407" xr:uid="{00000000-0005-0000-0000-000068820000}"/>
    <cellStyle name="Normal 3 4 4 3 4 2 2" xfId="33408" xr:uid="{00000000-0005-0000-0000-000069820000}"/>
    <cellStyle name="Normal 3 4 4 3 4 2 2 2" xfId="33409" xr:uid="{00000000-0005-0000-0000-00006A820000}"/>
    <cellStyle name="Normal 3 4 4 3 4 2 3" xfId="33410" xr:uid="{00000000-0005-0000-0000-00006B820000}"/>
    <cellStyle name="Normal 3 4 4 3 4 3" xfId="33411" xr:uid="{00000000-0005-0000-0000-00006C820000}"/>
    <cellStyle name="Normal 3 4 4 3 4 3 2" xfId="33412" xr:uid="{00000000-0005-0000-0000-00006D820000}"/>
    <cellStyle name="Normal 3 4 4 3 4 4" xfId="33413" xr:uid="{00000000-0005-0000-0000-00006E820000}"/>
    <cellStyle name="Normal 3 4 4 3 5" xfId="33414" xr:uid="{00000000-0005-0000-0000-00006F820000}"/>
    <cellStyle name="Normal 3 4 4 3 5 2" xfId="33415" xr:uid="{00000000-0005-0000-0000-000070820000}"/>
    <cellStyle name="Normal 3 4 4 3 5 2 2" xfId="33416" xr:uid="{00000000-0005-0000-0000-000071820000}"/>
    <cellStyle name="Normal 3 4 4 3 5 3" xfId="33417" xr:uid="{00000000-0005-0000-0000-000072820000}"/>
    <cellStyle name="Normal 3 4 4 3 6" xfId="33418" xr:uid="{00000000-0005-0000-0000-000073820000}"/>
    <cellStyle name="Normal 3 4 4 3 6 2" xfId="33419" xr:uid="{00000000-0005-0000-0000-000074820000}"/>
    <cellStyle name="Normal 3 4 4 3 7" xfId="33420" xr:uid="{00000000-0005-0000-0000-000075820000}"/>
    <cellStyle name="Normal 3 4 4 3 7 2" xfId="33421" xr:uid="{00000000-0005-0000-0000-000076820000}"/>
    <cellStyle name="Normal 3 4 4 3 8" xfId="33422" xr:uid="{00000000-0005-0000-0000-000077820000}"/>
    <cellStyle name="Normal 3 4 4 4" xfId="33423" xr:uid="{00000000-0005-0000-0000-000078820000}"/>
    <cellStyle name="Normal 3 4 4 4 2" xfId="33424" xr:uid="{00000000-0005-0000-0000-000079820000}"/>
    <cellStyle name="Normal 3 4 4 4 2 2" xfId="33425" xr:uid="{00000000-0005-0000-0000-00007A820000}"/>
    <cellStyle name="Normal 3 4 4 4 2 2 2" xfId="33426" xr:uid="{00000000-0005-0000-0000-00007B820000}"/>
    <cellStyle name="Normal 3 4 4 4 2 2 2 2" xfId="33427" xr:uid="{00000000-0005-0000-0000-00007C820000}"/>
    <cellStyle name="Normal 3 4 4 4 2 2 3" xfId="33428" xr:uid="{00000000-0005-0000-0000-00007D820000}"/>
    <cellStyle name="Normal 3 4 4 4 2 3" xfId="33429" xr:uid="{00000000-0005-0000-0000-00007E820000}"/>
    <cellStyle name="Normal 3 4 4 4 2 3 2" xfId="33430" xr:uid="{00000000-0005-0000-0000-00007F820000}"/>
    <cellStyle name="Normal 3 4 4 4 2 4" xfId="33431" xr:uid="{00000000-0005-0000-0000-000080820000}"/>
    <cellStyle name="Normal 3 4 4 4 3" xfId="33432" xr:uid="{00000000-0005-0000-0000-000081820000}"/>
    <cellStyle name="Normal 3 4 4 4 3 2" xfId="33433" xr:uid="{00000000-0005-0000-0000-000082820000}"/>
    <cellStyle name="Normal 3 4 4 4 3 2 2" xfId="33434" xr:uid="{00000000-0005-0000-0000-000083820000}"/>
    <cellStyle name="Normal 3 4 4 4 3 3" xfId="33435" xr:uid="{00000000-0005-0000-0000-000084820000}"/>
    <cellStyle name="Normal 3 4 4 4 4" xfId="33436" xr:uid="{00000000-0005-0000-0000-000085820000}"/>
    <cellStyle name="Normal 3 4 4 4 4 2" xfId="33437" xr:uid="{00000000-0005-0000-0000-000086820000}"/>
    <cellStyle name="Normal 3 4 4 4 5" xfId="33438" xr:uid="{00000000-0005-0000-0000-000087820000}"/>
    <cellStyle name="Normal 3 4 4 5" xfId="33439" xr:uid="{00000000-0005-0000-0000-000088820000}"/>
    <cellStyle name="Normal 3 4 4 5 2" xfId="33440" xr:uid="{00000000-0005-0000-0000-000089820000}"/>
    <cellStyle name="Normal 3 4 4 5 2 2" xfId="33441" xr:uid="{00000000-0005-0000-0000-00008A820000}"/>
    <cellStyle name="Normal 3 4 4 5 2 2 2" xfId="33442" xr:uid="{00000000-0005-0000-0000-00008B820000}"/>
    <cellStyle name="Normal 3 4 4 5 2 3" xfId="33443" xr:uid="{00000000-0005-0000-0000-00008C820000}"/>
    <cellStyle name="Normal 3 4 4 5 3" xfId="33444" xr:uid="{00000000-0005-0000-0000-00008D820000}"/>
    <cellStyle name="Normal 3 4 4 5 3 2" xfId="33445" xr:uid="{00000000-0005-0000-0000-00008E820000}"/>
    <cellStyle name="Normal 3 4 4 5 4" xfId="33446" xr:uid="{00000000-0005-0000-0000-00008F820000}"/>
    <cellStyle name="Normal 3 4 4 6" xfId="33447" xr:uid="{00000000-0005-0000-0000-000090820000}"/>
    <cellStyle name="Normal 3 4 4 6 2" xfId="33448" xr:uid="{00000000-0005-0000-0000-000091820000}"/>
    <cellStyle name="Normal 3 4 4 6 2 2" xfId="33449" xr:uid="{00000000-0005-0000-0000-000092820000}"/>
    <cellStyle name="Normal 3 4 4 6 2 2 2" xfId="33450" xr:uid="{00000000-0005-0000-0000-000093820000}"/>
    <cellStyle name="Normal 3 4 4 6 2 3" xfId="33451" xr:uid="{00000000-0005-0000-0000-000094820000}"/>
    <cellStyle name="Normal 3 4 4 6 3" xfId="33452" xr:uid="{00000000-0005-0000-0000-000095820000}"/>
    <cellStyle name="Normal 3 4 4 6 3 2" xfId="33453" xr:uid="{00000000-0005-0000-0000-000096820000}"/>
    <cellStyle name="Normal 3 4 4 6 4" xfId="33454" xr:uid="{00000000-0005-0000-0000-000097820000}"/>
    <cellStyle name="Normal 3 4 4 7" xfId="33455" xr:uid="{00000000-0005-0000-0000-000098820000}"/>
    <cellStyle name="Normal 3 4 4 7 2" xfId="33456" xr:uid="{00000000-0005-0000-0000-000099820000}"/>
    <cellStyle name="Normal 3 4 4 7 2 2" xfId="33457" xr:uid="{00000000-0005-0000-0000-00009A820000}"/>
    <cellStyle name="Normal 3 4 4 7 3" xfId="33458" xr:uid="{00000000-0005-0000-0000-00009B820000}"/>
    <cellStyle name="Normal 3 4 4 8" xfId="33459" xr:uid="{00000000-0005-0000-0000-00009C820000}"/>
    <cellStyle name="Normal 3 4 4 8 2" xfId="33460" xr:uid="{00000000-0005-0000-0000-00009D820000}"/>
    <cellStyle name="Normal 3 4 4 9" xfId="33461" xr:uid="{00000000-0005-0000-0000-00009E820000}"/>
    <cellStyle name="Normal 3 4 4 9 2" xfId="33462" xr:uid="{00000000-0005-0000-0000-00009F820000}"/>
    <cellStyle name="Normal 3 4 5" xfId="33463" xr:uid="{00000000-0005-0000-0000-0000A0820000}"/>
    <cellStyle name="Normal 3 4 5 10" xfId="33464" xr:uid="{00000000-0005-0000-0000-0000A1820000}"/>
    <cellStyle name="Normal 3 4 5 11" xfId="33465" xr:uid="{00000000-0005-0000-0000-0000A2820000}"/>
    <cellStyle name="Normal 3 4 5 2" xfId="33466" xr:uid="{00000000-0005-0000-0000-0000A3820000}"/>
    <cellStyle name="Normal 3 4 5 2 10" xfId="33467" xr:uid="{00000000-0005-0000-0000-0000A4820000}"/>
    <cellStyle name="Normal 3 4 5 2 2" xfId="33468" xr:uid="{00000000-0005-0000-0000-0000A5820000}"/>
    <cellStyle name="Normal 3 4 5 2 2 2" xfId="33469" xr:uid="{00000000-0005-0000-0000-0000A6820000}"/>
    <cellStyle name="Normal 3 4 5 2 2 2 2" xfId="33470" xr:uid="{00000000-0005-0000-0000-0000A7820000}"/>
    <cellStyle name="Normal 3 4 5 2 2 2 2 2" xfId="33471" xr:uid="{00000000-0005-0000-0000-0000A8820000}"/>
    <cellStyle name="Normal 3 4 5 2 2 2 2 2 2" xfId="33472" xr:uid="{00000000-0005-0000-0000-0000A9820000}"/>
    <cellStyle name="Normal 3 4 5 2 2 2 2 2 2 2" xfId="33473" xr:uid="{00000000-0005-0000-0000-0000AA820000}"/>
    <cellStyle name="Normal 3 4 5 2 2 2 2 2 3" xfId="33474" xr:uid="{00000000-0005-0000-0000-0000AB820000}"/>
    <cellStyle name="Normal 3 4 5 2 2 2 2 3" xfId="33475" xr:uid="{00000000-0005-0000-0000-0000AC820000}"/>
    <cellStyle name="Normal 3 4 5 2 2 2 2 3 2" xfId="33476" xr:uid="{00000000-0005-0000-0000-0000AD820000}"/>
    <cellStyle name="Normal 3 4 5 2 2 2 2 4" xfId="33477" xr:uid="{00000000-0005-0000-0000-0000AE820000}"/>
    <cellStyle name="Normal 3 4 5 2 2 2 3" xfId="33478" xr:uid="{00000000-0005-0000-0000-0000AF820000}"/>
    <cellStyle name="Normal 3 4 5 2 2 2 3 2" xfId="33479" xr:uid="{00000000-0005-0000-0000-0000B0820000}"/>
    <cellStyle name="Normal 3 4 5 2 2 2 3 2 2" xfId="33480" xr:uid="{00000000-0005-0000-0000-0000B1820000}"/>
    <cellStyle name="Normal 3 4 5 2 2 2 3 3" xfId="33481" xr:uid="{00000000-0005-0000-0000-0000B2820000}"/>
    <cellStyle name="Normal 3 4 5 2 2 2 4" xfId="33482" xr:uid="{00000000-0005-0000-0000-0000B3820000}"/>
    <cellStyle name="Normal 3 4 5 2 2 2 4 2" xfId="33483" xr:uid="{00000000-0005-0000-0000-0000B4820000}"/>
    <cellStyle name="Normal 3 4 5 2 2 2 5" xfId="33484" xr:uid="{00000000-0005-0000-0000-0000B5820000}"/>
    <cellStyle name="Normal 3 4 5 2 2 3" xfId="33485" xr:uid="{00000000-0005-0000-0000-0000B6820000}"/>
    <cellStyle name="Normal 3 4 5 2 2 3 2" xfId="33486" xr:uid="{00000000-0005-0000-0000-0000B7820000}"/>
    <cellStyle name="Normal 3 4 5 2 2 3 2 2" xfId="33487" xr:uid="{00000000-0005-0000-0000-0000B8820000}"/>
    <cellStyle name="Normal 3 4 5 2 2 3 2 2 2" xfId="33488" xr:uid="{00000000-0005-0000-0000-0000B9820000}"/>
    <cellStyle name="Normal 3 4 5 2 2 3 2 3" xfId="33489" xr:uid="{00000000-0005-0000-0000-0000BA820000}"/>
    <cellStyle name="Normal 3 4 5 2 2 3 3" xfId="33490" xr:uid="{00000000-0005-0000-0000-0000BB820000}"/>
    <cellStyle name="Normal 3 4 5 2 2 3 3 2" xfId="33491" xr:uid="{00000000-0005-0000-0000-0000BC820000}"/>
    <cellStyle name="Normal 3 4 5 2 2 3 4" xfId="33492" xr:uid="{00000000-0005-0000-0000-0000BD820000}"/>
    <cellStyle name="Normal 3 4 5 2 2 4" xfId="33493" xr:uid="{00000000-0005-0000-0000-0000BE820000}"/>
    <cellStyle name="Normal 3 4 5 2 2 4 2" xfId="33494" xr:uid="{00000000-0005-0000-0000-0000BF820000}"/>
    <cellStyle name="Normal 3 4 5 2 2 4 2 2" xfId="33495" xr:uid="{00000000-0005-0000-0000-0000C0820000}"/>
    <cellStyle name="Normal 3 4 5 2 2 4 2 2 2" xfId="33496" xr:uid="{00000000-0005-0000-0000-0000C1820000}"/>
    <cellStyle name="Normal 3 4 5 2 2 4 2 3" xfId="33497" xr:uid="{00000000-0005-0000-0000-0000C2820000}"/>
    <cellStyle name="Normal 3 4 5 2 2 4 3" xfId="33498" xr:uid="{00000000-0005-0000-0000-0000C3820000}"/>
    <cellStyle name="Normal 3 4 5 2 2 4 3 2" xfId="33499" xr:uid="{00000000-0005-0000-0000-0000C4820000}"/>
    <cellStyle name="Normal 3 4 5 2 2 4 4" xfId="33500" xr:uid="{00000000-0005-0000-0000-0000C5820000}"/>
    <cellStyle name="Normal 3 4 5 2 2 5" xfId="33501" xr:uid="{00000000-0005-0000-0000-0000C6820000}"/>
    <cellStyle name="Normal 3 4 5 2 2 5 2" xfId="33502" xr:uid="{00000000-0005-0000-0000-0000C7820000}"/>
    <cellStyle name="Normal 3 4 5 2 2 5 2 2" xfId="33503" xr:uid="{00000000-0005-0000-0000-0000C8820000}"/>
    <cellStyle name="Normal 3 4 5 2 2 5 3" xfId="33504" xr:uid="{00000000-0005-0000-0000-0000C9820000}"/>
    <cellStyle name="Normal 3 4 5 2 2 6" xfId="33505" xr:uid="{00000000-0005-0000-0000-0000CA820000}"/>
    <cellStyle name="Normal 3 4 5 2 2 6 2" xfId="33506" xr:uid="{00000000-0005-0000-0000-0000CB820000}"/>
    <cellStyle name="Normal 3 4 5 2 2 7" xfId="33507" xr:uid="{00000000-0005-0000-0000-0000CC820000}"/>
    <cellStyle name="Normal 3 4 5 2 2 7 2" xfId="33508" xr:uid="{00000000-0005-0000-0000-0000CD820000}"/>
    <cellStyle name="Normal 3 4 5 2 2 8" xfId="33509" xr:uid="{00000000-0005-0000-0000-0000CE820000}"/>
    <cellStyle name="Normal 3 4 5 2 3" xfId="33510" xr:uid="{00000000-0005-0000-0000-0000CF820000}"/>
    <cellStyle name="Normal 3 4 5 2 3 2" xfId="33511" xr:uid="{00000000-0005-0000-0000-0000D0820000}"/>
    <cellStyle name="Normal 3 4 5 2 3 2 2" xfId="33512" xr:uid="{00000000-0005-0000-0000-0000D1820000}"/>
    <cellStyle name="Normal 3 4 5 2 3 2 2 2" xfId="33513" xr:uid="{00000000-0005-0000-0000-0000D2820000}"/>
    <cellStyle name="Normal 3 4 5 2 3 2 2 2 2" xfId="33514" xr:uid="{00000000-0005-0000-0000-0000D3820000}"/>
    <cellStyle name="Normal 3 4 5 2 3 2 2 3" xfId="33515" xr:uid="{00000000-0005-0000-0000-0000D4820000}"/>
    <cellStyle name="Normal 3 4 5 2 3 2 3" xfId="33516" xr:uid="{00000000-0005-0000-0000-0000D5820000}"/>
    <cellStyle name="Normal 3 4 5 2 3 2 3 2" xfId="33517" xr:uid="{00000000-0005-0000-0000-0000D6820000}"/>
    <cellStyle name="Normal 3 4 5 2 3 2 4" xfId="33518" xr:uid="{00000000-0005-0000-0000-0000D7820000}"/>
    <cellStyle name="Normal 3 4 5 2 3 3" xfId="33519" xr:uid="{00000000-0005-0000-0000-0000D8820000}"/>
    <cellStyle name="Normal 3 4 5 2 3 3 2" xfId="33520" xr:uid="{00000000-0005-0000-0000-0000D9820000}"/>
    <cellStyle name="Normal 3 4 5 2 3 3 2 2" xfId="33521" xr:uid="{00000000-0005-0000-0000-0000DA820000}"/>
    <cellStyle name="Normal 3 4 5 2 3 3 3" xfId="33522" xr:uid="{00000000-0005-0000-0000-0000DB820000}"/>
    <cellStyle name="Normal 3 4 5 2 3 4" xfId="33523" xr:uid="{00000000-0005-0000-0000-0000DC820000}"/>
    <cellStyle name="Normal 3 4 5 2 3 4 2" xfId="33524" xr:uid="{00000000-0005-0000-0000-0000DD820000}"/>
    <cellStyle name="Normal 3 4 5 2 3 5" xfId="33525" xr:uid="{00000000-0005-0000-0000-0000DE820000}"/>
    <cellStyle name="Normal 3 4 5 2 4" xfId="33526" xr:uid="{00000000-0005-0000-0000-0000DF820000}"/>
    <cellStyle name="Normal 3 4 5 2 4 2" xfId="33527" xr:uid="{00000000-0005-0000-0000-0000E0820000}"/>
    <cellStyle name="Normal 3 4 5 2 4 2 2" xfId="33528" xr:uid="{00000000-0005-0000-0000-0000E1820000}"/>
    <cellStyle name="Normal 3 4 5 2 4 2 2 2" xfId="33529" xr:uid="{00000000-0005-0000-0000-0000E2820000}"/>
    <cellStyle name="Normal 3 4 5 2 4 2 3" xfId="33530" xr:uid="{00000000-0005-0000-0000-0000E3820000}"/>
    <cellStyle name="Normal 3 4 5 2 4 3" xfId="33531" xr:uid="{00000000-0005-0000-0000-0000E4820000}"/>
    <cellStyle name="Normal 3 4 5 2 4 3 2" xfId="33532" xr:uid="{00000000-0005-0000-0000-0000E5820000}"/>
    <cellStyle name="Normal 3 4 5 2 4 4" xfId="33533" xr:uid="{00000000-0005-0000-0000-0000E6820000}"/>
    <cellStyle name="Normal 3 4 5 2 5" xfId="33534" xr:uid="{00000000-0005-0000-0000-0000E7820000}"/>
    <cellStyle name="Normal 3 4 5 2 5 2" xfId="33535" xr:uid="{00000000-0005-0000-0000-0000E8820000}"/>
    <cellStyle name="Normal 3 4 5 2 5 2 2" xfId="33536" xr:uid="{00000000-0005-0000-0000-0000E9820000}"/>
    <cellStyle name="Normal 3 4 5 2 5 2 2 2" xfId="33537" xr:uid="{00000000-0005-0000-0000-0000EA820000}"/>
    <cellStyle name="Normal 3 4 5 2 5 2 3" xfId="33538" xr:uid="{00000000-0005-0000-0000-0000EB820000}"/>
    <cellStyle name="Normal 3 4 5 2 5 3" xfId="33539" xr:uid="{00000000-0005-0000-0000-0000EC820000}"/>
    <cellStyle name="Normal 3 4 5 2 5 3 2" xfId="33540" xr:uid="{00000000-0005-0000-0000-0000ED820000}"/>
    <cellStyle name="Normal 3 4 5 2 5 4" xfId="33541" xr:uid="{00000000-0005-0000-0000-0000EE820000}"/>
    <cellStyle name="Normal 3 4 5 2 6" xfId="33542" xr:uid="{00000000-0005-0000-0000-0000EF820000}"/>
    <cellStyle name="Normal 3 4 5 2 6 2" xfId="33543" xr:uid="{00000000-0005-0000-0000-0000F0820000}"/>
    <cellStyle name="Normal 3 4 5 2 6 2 2" xfId="33544" xr:uid="{00000000-0005-0000-0000-0000F1820000}"/>
    <cellStyle name="Normal 3 4 5 2 6 3" xfId="33545" xr:uid="{00000000-0005-0000-0000-0000F2820000}"/>
    <cellStyle name="Normal 3 4 5 2 7" xfId="33546" xr:uid="{00000000-0005-0000-0000-0000F3820000}"/>
    <cellStyle name="Normal 3 4 5 2 7 2" xfId="33547" xr:uid="{00000000-0005-0000-0000-0000F4820000}"/>
    <cellStyle name="Normal 3 4 5 2 8" xfId="33548" xr:uid="{00000000-0005-0000-0000-0000F5820000}"/>
    <cellStyle name="Normal 3 4 5 2 8 2" xfId="33549" xr:uid="{00000000-0005-0000-0000-0000F6820000}"/>
    <cellStyle name="Normal 3 4 5 2 9" xfId="33550" xr:uid="{00000000-0005-0000-0000-0000F7820000}"/>
    <cellStyle name="Normal 3 4 5 3" xfId="33551" xr:uid="{00000000-0005-0000-0000-0000F8820000}"/>
    <cellStyle name="Normal 3 4 5 3 2" xfId="33552" xr:uid="{00000000-0005-0000-0000-0000F9820000}"/>
    <cellStyle name="Normal 3 4 5 3 2 2" xfId="33553" xr:uid="{00000000-0005-0000-0000-0000FA820000}"/>
    <cellStyle name="Normal 3 4 5 3 2 2 2" xfId="33554" xr:uid="{00000000-0005-0000-0000-0000FB820000}"/>
    <cellStyle name="Normal 3 4 5 3 2 2 2 2" xfId="33555" xr:uid="{00000000-0005-0000-0000-0000FC820000}"/>
    <cellStyle name="Normal 3 4 5 3 2 2 2 2 2" xfId="33556" xr:uid="{00000000-0005-0000-0000-0000FD820000}"/>
    <cellStyle name="Normal 3 4 5 3 2 2 2 3" xfId="33557" xr:uid="{00000000-0005-0000-0000-0000FE820000}"/>
    <cellStyle name="Normal 3 4 5 3 2 2 3" xfId="33558" xr:uid="{00000000-0005-0000-0000-0000FF820000}"/>
    <cellStyle name="Normal 3 4 5 3 2 2 3 2" xfId="33559" xr:uid="{00000000-0005-0000-0000-000000830000}"/>
    <cellStyle name="Normal 3 4 5 3 2 2 4" xfId="33560" xr:uid="{00000000-0005-0000-0000-000001830000}"/>
    <cellStyle name="Normal 3 4 5 3 2 3" xfId="33561" xr:uid="{00000000-0005-0000-0000-000002830000}"/>
    <cellStyle name="Normal 3 4 5 3 2 3 2" xfId="33562" xr:uid="{00000000-0005-0000-0000-000003830000}"/>
    <cellStyle name="Normal 3 4 5 3 2 3 2 2" xfId="33563" xr:uid="{00000000-0005-0000-0000-000004830000}"/>
    <cellStyle name="Normal 3 4 5 3 2 3 3" xfId="33564" xr:uid="{00000000-0005-0000-0000-000005830000}"/>
    <cellStyle name="Normal 3 4 5 3 2 4" xfId="33565" xr:uid="{00000000-0005-0000-0000-000006830000}"/>
    <cellStyle name="Normal 3 4 5 3 2 4 2" xfId="33566" xr:uid="{00000000-0005-0000-0000-000007830000}"/>
    <cellStyle name="Normal 3 4 5 3 2 5" xfId="33567" xr:uid="{00000000-0005-0000-0000-000008830000}"/>
    <cellStyle name="Normal 3 4 5 3 3" xfId="33568" xr:uid="{00000000-0005-0000-0000-000009830000}"/>
    <cellStyle name="Normal 3 4 5 3 3 2" xfId="33569" xr:uid="{00000000-0005-0000-0000-00000A830000}"/>
    <cellStyle name="Normal 3 4 5 3 3 2 2" xfId="33570" xr:uid="{00000000-0005-0000-0000-00000B830000}"/>
    <cellStyle name="Normal 3 4 5 3 3 2 2 2" xfId="33571" xr:uid="{00000000-0005-0000-0000-00000C830000}"/>
    <cellStyle name="Normal 3 4 5 3 3 2 3" xfId="33572" xr:uid="{00000000-0005-0000-0000-00000D830000}"/>
    <cellStyle name="Normal 3 4 5 3 3 3" xfId="33573" xr:uid="{00000000-0005-0000-0000-00000E830000}"/>
    <cellStyle name="Normal 3 4 5 3 3 3 2" xfId="33574" xr:uid="{00000000-0005-0000-0000-00000F830000}"/>
    <cellStyle name="Normal 3 4 5 3 3 4" xfId="33575" xr:uid="{00000000-0005-0000-0000-000010830000}"/>
    <cellStyle name="Normal 3 4 5 3 4" xfId="33576" xr:uid="{00000000-0005-0000-0000-000011830000}"/>
    <cellStyle name="Normal 3 4 5 3 4 2" xfId="33577" xr:uid="{00000000-0005-0000-0000-000012830000}"/>
    <cellStyle name="Normal 3 4 5 3 4 2 2" xfId="33578" xr:uid="{00000000-0005-0000-0000-000013830000}"/>
    <cellStyle name="Normal 3 4 5 3 4 2 2 2" xfId="33579" xr:uid="{00000000-0005-0000-0000-000014830000}"/>
    <cellStyle name="Normal 3 4 5 3 4 2 3" xfId="33580" xr:uid="{00000000-0005-0000-0000-000015830000}"/>
    <cellStyle name="Normal 3 4 5 3 4 3" xfId="33581" xr:uid="{00000000-0005-0000-0000-000016830000}"/>
    <cellStyle name="Normal 3 4 5 3 4 3 2" xfId="33582" xr:uid="{00000000-0005-0000-0000-000017830000}"/>
    <cellStyle name="Normal 3 4 5 3 4 4" xfId="33583" xr:uid="{00000000-0005-0000-0000-000018830000}"/>
    <cellStyle name="Normal 3 4 5 3 5" xfId="33584" xr:uid="{00000000-0005-0000-0000-000019830000}"/>
    <cellStyle name="Normal 3 4 5 3 5 2" xfId="33585" xr:uid="{00000000-0005-0000-0000-00001A830000}"/>
    <cellStyle name="Normal 3 4 5 3 5 2 2" xfId="33586" xr:uid="{00000000-0005-0000-0000-00001B830000}"/>
    <cellStyle name="Normal 3 4 5 3 5 3" xfId="33587" xr:uid="{00000000-0005-0000-0000-00001C830000}"/>
    <cellStyle name="Normal 3 4 5 3 6" xfId="33588" xr:uid="{00000000-0005-0000-0000-00001D830000}"/>
    <cellStyle name="Normal 3 4 5 3 6 2" xfId="33589" xr:uid="{00000000-0005-0000-0000-00001E830000}"/>
    <cellStyle name="Normal 3 4 5 3 7" xfId="33590" xr:uid="{00000000-0005-0000-0000-00001F830000}"/>
    <cellStyle name="Normal 3 4 5 3 7 2" xfId="33591" xr:uid="{00000000-0005-0000-0000-000020830000}"/>
    <cellStyle name="Normal 3 4 5 3 8" xfId="33592" xr:uid="{00000000-0005-0000-0000-000021830000}"/>
    <cellStyle name="Normal 3 4 5 4" xfId="33593" xr:uid="{00000000-0005-0000-0000-000022830000}"/>
    <cellStyle name="Normal 3 4 5 4 2" xfId="33594" xr:uid="{00000000-0005-0000-0000-000023830000}"/>
    <cellStyle name="Normal 3 4 5 4 2 2" xfId="33595" xr:uid="{00000000-0005-0000-0000-000024830000}"/>
    <cellStyle name="Normal 3 4 5 4 2 2 2" xfId="33596" xr:uid="{00000000-0005-0000-0000-000025830000}"/>
    <cellStyle name="Normal 3 4 5 4 2 2 2 2" xfId="33597" xr:uid="{00000000-0005-0000-0000-000026830000}"/>
    <cellStyle name="Normal 3 4 5 4 2 2 3" xfId="33598" xr:uid="{00000000-0005-0000-0000-000027830000}"/>
    <cellStyle name="Normal 3 4 5 4 2 3" xfId="33599" xr:uid="{00000000-0005-0000-0000-000028830000}"/>
    <cellStyle name="Normal 3 4 5 4 2 3 2" xfId="33600" xr:uid="{00000000-0005-0000-0000-000029830000}"/>
    <cellStyle name="Normal 3 4 5 4 2 4" xfId="33601" xr:uid="{00000000-0005-0000-0000-00002A830000}"/>
    <cellStyle name="Normal 3 4 5 4 3" xfId="33602" xr:uid="{00000000-0005-0000-0000-00002B830000}"/>
    <cellStyle name="Normal 3 4 5 4 3 2" xfId="33603" xr:uid="{00000000-0005-0000-0000-00002C830000}"/>
    <cellStyle name="Normal 3 4 5 4 3 2 2" xfId="33604" xr:uid="{00000000-0005-0000-0000-00002D830000}"/>
    <cellStyle name="Normal 3 4 5 4 3 3" xfId="33605" xr:uid="{00000000-0005-0000-0000-00002E830000}"/>
    <cellStyle name="Normal 3 4 5 4 4" xfId="33606" xr:uid="{00000000-0005-0000-0000-00002F830000}"/>
    <cellStyle name="Normal 3 4 5 4 4 2" xfId="33607" xr:uid="{00000000-0005-0000-0000-000030830000}"/>
    <cellStyle name="Normal 3 4 5 4 5" xfId="33608" xr:uid="{00000000-0005-0000-0000-000031830000}"/>
    <cellStyle name="Normal 3 4 5 5" xfId="33609" xr:uid="{00000000-0005-0000-0000-000032830000}"/>
    <cellStyle name="Normal 3 4 5 5 2" xfId="33610" xr:uid="{00000000-0005-0000-0000-000033830000}"/>
    <cellStyle name="Normal 3 4 5 5 2 2" xfId="33611" xr:uid="{00000000-0005-0000-0000-000034830000}"/>
    <cellStyle name="Normal 3 4 5 5 2 2 2" xfId="33612" xr:uid="{00000000-0005-0000-0000-000035830000}"/>
    <cellStyle name="Normal 3 4 5 5 2 3" xfId="33613" xr:uid="{00000000-0005-0000-0000-000036830000}"/>
    <cellStyle name="Normal 3 4 5 5 3" xfId="33614" xr:uid="{00000000-0005-0000-0000-000037830000}"/>
    <cellStyle name="Normal 3 4 5 5 3 2" xfId="33615" xr:uid="{00000000-0005-0000-0000-000038830000}"/>
    <cellStyle name="Normal 3 4 5 5 4" xfId="33616" xr:uid="{00000000-0005-0000-0000-000039830000}"/>
    <cellStyle name="Normal 3 4 5 6" xfId="33617" xr:uid="{00000000-0005-0000-0000-00003A830000}"/>
    <cellStyle name="Normal 3 4 5 6 2" xfId="33618" xr:uid="{00000000-0005-0000-0000-00003B830000}"/>
    <cellStyle name="Normal 3 4 5 6 2 2" xfId="33619" xr:uid="{00000000-0005-0000-0000-00003C830000}"/>
    <cellStyle name="Normal 3 4 5 6 2 2 2" xfId="33620" xr:uid="{00000000-0005-0000-0000-00003D830000}"/>
    <cellStyle name="Normal 3 4 5 6 2 3" xfId="33621" xr:uid="{00000000-0005-0000-0000-00003E830000}"/>
    <cellStyle name="Normal 3 4 5 6 3" xfId="33622" xr:uid="{00000000-0005-0000-0000-00003F830000}"/>
    <cellStyle name="Normal 3 4 5 6 3 2" xfId="33623" xr:uid="{00000000-0005-0000-0000-000040830000}"/>
    <cellStyle name="Normal 3 4 5 6 4" xfId="33624" xr:uid="{00000000-0005-0000-0000-000041830000}"/>
    <cellStyle name="Normal 3 4 5 7" xfId="33625" xr:uid="{00000000-0005-0000-0000-000042830000}"/>
    <cellStyle name="Normal 3 4 5 7 2" xfId="33626" xr:uid="{00000000-0005-0000-0000-000043830000}"/>
    <cellStyle name="Normal 3 4 5 7 2 2" xfId="33627" xr:uid="{00000000-0005-0000-0000-000044830000}"/>
    <cellStyle name="Normal 3 4 5 7 3" xfId="33628" xr:uid="{00000000-0005-0000-0000-000045830000}"/>
    <cellStyle name="Normal 3 4 5 8" xfId="33629" xr:uid="{00000000-0005-0000-0000-000046830000}"/>
    <cellStyle name="Normal 3 4 5 8 2" xfId="33630" xr:uid="{00000000-0005-0000-0000-000047830000}"/>
    <cellStyle name="Normal 3 4 5 9" xfId="33631" xr:uid="{00000000-0005-0000-0000-000048830000}"/>
    <cellStyle name="Normal 3 4 5 9 2" xfId="33632" xr:uid="{00000000-0005-0000-0000-000049830000}"/>
    <cellStyle name="Normal 3 4 6" xfId="33633" xr:uid="{00000000-0005-0000-0000-00004A830000}"/>
    <cellStyle name="Normal 3 4 6 10" xfId="33634" xr:uid="{00000000-0005-0000-0000-00004B830000}"/>
    <cellStyle name="Normal 3 4 6 11" xfId="33635" xr:uid="{00000000-0005-0000-0000-00004C830000}"/>
    <cellStyle name="Normal 3 4 6 2" xfId="33636" xr:uid="{00000000-0005-0000-0000-00004D830000}"/>
    <cellStyle name="Normal 3 4 6 2 2" xfId="33637" xr:uid="{00000000-0005-0000-0000-00004E830000}"/>
    <cellStyle name="Normal 3 4 6 2 2 2" xfId="33638" xr:uid="{00000000-0005-0000-0000-00004F830000}"/>
    <cellStyle name="Normal 3 4 6 2 2 2 2" xfId="33639" xr:uid="{00000000-0005-0000-0000-000050830000}"/>
    <cellStyle name="Normal 3 4 6 2 2 2 2 2" xfId="33640" xr:uid="{00000000-0005-0000-0000-000051830000}"/>
    <cellStyle name="Normal 3 4 6 2 2 2 2 2 2" xfId="33641" xr:uid="{00000000-0005-0000-0000-000052830000}"/>
    <cellStyle name="Normal 3 4 6 2 2 2 2 2 2 2" xfId="33642" xr:uid="{00000000-0005-0000-0000-000053830000}"/>
    <cellStyle name="Normal 3 4 6 2 2 2 2 2 3" xfId="33643" xr:uid="{00000000-0005-0000-0000-000054830000}"/>
    <cellStyle name="Normal 3 4 6 2 2 2 2 3" xfId="33644" xr:uid="{00000000-0005-0000-0000-000055830000}"/>
    <cellStyle name="Normal 3 4 6 2 2 2 2 3 2" xfId="33645" xr:uid="{00000000-0005-0000-0000-000056830000}"/>
    <cellStyle name="Normal 3 4 6 2 2 2 2 4" xfId="33646" xr:uid="{00000000-0005-0000-0000-000057830000}"/>
    <cellStyle name="Normal 3 4 6 2 2 2 3" xfId="33647" xr:uid="{00000000-0005-0000-0000-000058830000}"/>
    <cellStyle name="Normal 3 4 6 2 2 2 3 2" xfId="33648" xr:uid="{00000000-0005-0000-0000-000059830000}"/>
    <cellStyle name="Normal 3 4 6 2 2 2 3 2 2" xfId="33649" xr:uid="{00000000-0005-0000-0000-00005A830000}"/>
    <cellStyle name="Normal 3 4 6 2 2 2 3 3" xfId="33650" xr:uid="{00000000-0005-0000-0000-00005B830000}"/>
    <cellStyle name="Normal 3 4 6 2 2 2 4" xfId="33651" xr:uid="{00000000-0005-0000-0000-00005C830000}"/>
    <cellStyle name="Normal 3 4 6 2 2 2 4 2" xfId="33652" xr:uid="{00000000-0005-0000-0000-00005D830000}"/>
    <cellStyle name="Normal 3 4 6 2 2 2 5" xfId="33653" xr:uid="{00000000-0005-0000-0000-00005E830000}"/>
    <cellStyle name="Normal 3 4 6 2 2 3" xfId="33654" xr:uid="{00000000-0005-0000-0000-00005F830000}"/>
    <cellStyle name="Normal 3 4 6 2 2 3 2" xfId="33655" xr:uid="{00000000-0005-0000-0000-000060830000}"/>
    <cellStyle name="Normal 3 4 6 2 2 3 2 2" xfId="33656" xr:uid="{00000000-0005-0000-0000-000061830000}"/>
    <cellStyle name="Normal 3 4 6 2 2 3 2 2 2" xfId="33657" xr:uid="{00000000-0005-0000-0000-000062830000}"/>
    <cellStyle name="Normal 3 4 6 2 2 3 2 3" xfId="33658" xr:uid="{00000000-0005-0000-0000-000063830000}"/>
    <cellStyle name="Normal 3 4 6 2 2 3 3" xfId="33659" xr:uid="{00000000-0005-0000-0000-000064830000}"/>
    <cellStyle name="Normal 3 4 6 2 2 3 3 2" xfId="33660" xr:uid="{00000000-0005-0000-0000-000065830000}"/>
    <cellStyle name="Normal 3 4 6 2 2 3 4" xfId="33661" xr:uid="{00000000-0005-0000-0000-000066830000}"/>
    <cellStyle name="Normal 3 4 6 2 2 4" xfId="33662" xr:uid="{00000000-0005-0000-0000-000067830000}"/>
    <cellStyle name="Normal 3 4 6 2 2 4 2" xfId="33663" xr:uid="{00000000-0005-0000-0000-000068830000}"/>
    <cellStyle name="Normal 3 4 6 2 2 4 2 2" xfId="33664" xr:uid="{00000000-0005-0000-0000-000069830000}"/>
    <cellStyle name="Normal 3 4 6 2 2 4 2 2 2" xfId="33665" xr:uid="{00000000-0005-0000-0000-00006A830000}"/>
    <cellStyle name="Normal 3 4 6 2 2 4 2 3" xfId="33666" xr:uid="{00000000-0005-0000-0000-00006B830000}"/>
    <cellStyle name="Normal 3 4 6 2 2 4 3" xfId="33667" xr:uid="{00000000-0005-0000-0000-00006C830000}"/>
    <cellStyle name="Normal 3 4 6 2 2 4 3 2" xfId="33668" xr:uid="{00000000-0005-0000-0000-00006D830000}"/>
    <cellStyle name="Normal 3 4 6 2 2 4 4" xfId="33669" xr:uid="{00000000-0005-0000-0000-00006E830000}"/>
    <cellStyle name="Normal 3 4 6 2 2 5" xfId="33670" xr:uid="{00000000-0005-0000-0000-00006F830000}"/>
    <cellStyle name="Normal 3 4 6 2 2 5 2" xfId="33671" xr:uid="{00000000-0005-0000-0000-000070830000}"/>
    <cellStyle name="Normal 3 4 6 2 2 5 2 2" xfId="33672" xr:uid="{00000000-0005-0000-0000-000071830000}"/>
    <cellStyle name="Normal 3 4 6 2 2 5 3" xfId="33673" xr:uid="{00000000-0005-0000-0000-000072830000}"/>
    <cellStyle name="Normal 3 4 6 2 2 6" xfId="33674" xr:uid="{00000000-0005-0000-0000-000073830000}"/>
    <cellStyle name="Normal 3 4 6 2 2 6 2" xfId="33675" xr:uid="{00000000-0005-0000-0000-000074830000}"/>
    <cellStyle name="Normal 3 4 6 2 2 7" xfId="33676" xr:uid="{00000000-0005-0000-0000-000075830000}"/>
    <cellStyle name="Normal 3 4 6 2 2 7 2" xfId="33677" xr:uid="{00000000-0005-0000-0000-000076830000}"/>
    <cellStyle name="Normal 3 4 6 2 2 8" xfId="33678" xr:uid="{00000000-0005-0000-0000-000077830000}"/>
    <cellStyle name="Normal 3 4 6 2 3" xfId="33679" xr:uid="{00000000-0005-0000-0000-000078830000}"/>
    <cellStyle name="Normal 3 4 6 2 3 2" xfId="33680" xr:uid="{00000000-0005-0000-0000-000079830000}"/>
    <cellStyle name="Normal 3 4 6 2 3 2 2" xfId="33681" xr:uid="{00000000-0005-0000-0000-00007A830000}"/>
    <cellStyle name="Normal 3 4 6 2 3 2 2 2" xfId="33682" xr:uid="{00000000-0005-0000-0000-00007B830000}"/>
    <cellStyle name="Normal 3 4 6 2 3 2 2 2 2" xfId="33683" xr:uid="{00000000-0005-0000-0000-00007C830000}"/>
    <cellStyle name="Normal 3 4 6 2 3 2 2 3" xfId="33684" xr:uid="{00000000-0005-0000-0000-00007D830000}"/>
    <cellStyle name="Normal 3 4 6 2 3 2 3" xfId="33685" xr:uid="{00000000-0005-0000-0000-00007E830000}"/>
    <cellStyle name="Normal 3 4 6 2 3 2 3 2" xfId="33686" xr:uid="{00000000-0005-0000-0000-00007F830000}"/>
    <cellStyle name="Normal 3 4 6 2 3 2 4" xfId="33687" xr:uid="{00000000-0005-0000-0000-000080830000}"/>
    <cellStyle name="Normal 3 4 6 2 3 3" xfId="33688" xr:uid="{00000000-0005-0000-0000-000081830000}"/>
    <cellStyle name="Normal 3 4 6 2 3 3 2" xfId="33689" xr:uid="{00000000-0005-0000-0000-000082830000}"/>
    <cellStyle name="Normal 3 4 6 2 3 3 2 2" xfId="33690" xr:uid="{00000000-0005-0000-0000-000083830000}"/>
    <cellStyle name="Normal 3 4 6 2 3 3 3" xfId="33691" xr:uid="{00000000-0005-0000-0000-000084830000}"/>
    <cellStyle name="Normal 3 4 6 2 3 4" xfId="33692" xr:uid="{00000000-0005-0000-0000-000085830000}"/>
    <cellStyle name="Normal 3 4 6 2 3 4 2" xfId="33693" xr:uid="{00000000-0005-0000-0000-000086830000}"/>
    <cellStyle name="Normal 3 4 6 2 3 5" xfId="33694" xr:uid="{00000000-0005-0000-0000-000087830000}"/>
    <cellStyle name="Normal 3 4 6 2 4" xfId="33695" xr:uid="{00000000-0005-0000-0000-000088830000}"/>
    <cellStyle name="Normal 3 4 6 2 4 2" xfId="33696" xr:uid="{00000000-0005-0000-0000-000089830000}"/>
    <cellStyle name="Normal 3 4 6 2 4 2 2" xfId="33697" xr:uid="{00000000-0005-0000-0000-00008A830000}"/>
    <cellStyle name="Normal 3 4 6 2 4 2 2 2" xfId="33698" xr:uid="{00000000-0005-0000-0000-00008B830000}"/>
    <cellStyle name="Normal 3 4 6 2 4 2 3" xfId="33699" xr:uid="{00000000-0005-0000-0000-00008C830000}"/>
    <cellStyle name="Normal 3 4 6 2 4 3" xfId="33700" xr:uid="{00000000-0005-0000-0000-00008D830000}"/>
    <cellStyle name="Normal 3 4 6 2 4 3 2" xfId="33701" xr:uid="{00000000-0005-0000-0000-00008E830000}"/>
    <cellStyle name="Normal 3 4 6 2 4 4" xfId="33702" xr:uid="{00000000-0005-0000-0000-00008F830000}"/>
    <cellStyle name="Normal 3 4 6 2 5" xfId="33703" xr:uid="{00000000-0005-0000-0000-000090830000}"/>
    <cellStyle name="Normal 3 4 6 2 5 2" xfId="33704" xr:uid="{00000000-0005-0000-0000-000091830000}"/>
    <cellStyle name="Normal 3 4 6 2 5 2 2" xfId="33705" xr:uid="{00000000-0005-0000-0000-000092830000}"/>
    <cellStyle name="Normal 3 4 6 2 5 2 2 2" xfId="33706" xr:uid="{00000000-0005-0000-0000-000093830000}"/>
    <cellStyle name="Normal 3 4 6 2 5 2 3" xfId="33707" xr:uid="{00000000-0005-0000-0000-000094830000}"/>
    <cellStyle name="Normal 3 4 6 2 5 3" xfId="33708" xr:uid="{00000000-0005-0000-0000-000095830000}"/>
    <cellStyle name="Normal 3 4 6 2 5 3 2" xfId="33709" xr:uid="{00000000-0005-0000-0000-000096830000}"/>
    <cellStyle name="Normal 3 4 6 2 5 4" xfId="33710" xr:uid="{00000000-0005-0000-0000-000097830000}"/>
    <cellStyle name="Normal 3 4 6 2 6" xfId="33711" xr:uid="{00000000-0005-0000-0000-000098830000}"/>
    <cellStyle name="Normal 3 4 6 2 6 2" xfId="33712" xr:uid="{00000000-0005-0000-0000-000099830000}"/>
    <cellStyle name="Normal 3 4 6 2 6 2 2" xfId="33713" xr:uid="{00000000-0005-0000-0000-00009A830000}"/>
    <cellStyle name="Normal 3 4 6 2 6 3" xfId="33714" xr:uid="{00000000-0005-0000-0000-00009B830000}"/>
    <cellStyle name="Normal 3 4 6 2 7" xfId="33715" xr:uid="{00000000-0005-0000-0000-00009C830000}"/>
    <cellStyle name="Normal 3 4 6 2 7 2" xfId="33716" xr:uid="{00000000-0005-0000-0000-00009D830000}"/>
    <cellStyle name="Normal 3 4 6 2 8" xfId="33717" xr:uid="{00000000-0005-0000-0000-00009E830000}"/>
    <cellStyle name="Normal 3 4 6 2 8 2" xfId="33718" xr:uid="{00000000-0005-0000-0000-00009F830000}"/>
    <cellStyle name="Normal 3 4 6 2 9" xfId="33719" xr:uid="{00000000-0005-0000-0000-0000A0830000}"/>
    <cellStyle name="Normal 3 4 6 3" xfId="33720" xr:uid="{00000000-0005-0000-0000-0000A1830000}"/>
    <cellStyle name="Normal 3 4 6 3 2" xfId="33721" xr:uid="{00000000-0005-0000-0000-0000A2830000}"/>
    <cellStyle name="Normal 3 4 6 3 2 2" xfId="33722" xr:uid="{00000000-0005-0000-0000-0000A3830000}"/>
    <cellStyle name="Normal 3 4 6 3 2 2 2" xfId="33723" xr:uid="{00000000-0005-0000-0000-0000A4830000}"/>
    <cellStyle name="Normal 3 4 6 3 2 2 2 2" xfId="33724" xr:uid="{00000000-0005-0000-0000-0000A5830000}"/>
    <cellStyle name="Normal 3 4 6 3 2 2 2 2 2" xfId="33725" xr:uid="{00000000-0005-0000-0000-0000A6830000}"/>
    <cellStyle name="Normal 3 4 6 3 2 2 2 3" xfId="33726" xr:uid="{00000000-0005-0000-0000-0000A7830000}"/>
    <cellStyle name="Normal 3 4 6 3 2 2 3" xfId="33727" xr:uid="{00000000-0005-0000-0000-0000A8830000}"/>
    <cellStyle name="Normal 3 4 6 3 2 2 3 2" xfId="33728" xr:uid="{00000000-0005-0000-0000-0000A9830000}"/>
    <cellStyle name="Normal 3 4 6 3 2 2 4" xfId="33729" xr:uid="{00000000-0005-0000-0000-0000AA830000}"/>
    <cellStyle name="Normal 3 4 6 3 2 3" xfId="33730" xr:uid="{00000000-0005-0000-0000-0000AB830000}"/>
    <cellStyle name="Normal 3 4 6 3 2 3 2" xfId="33731" xr:uid="{00000000-0005-0000-0000-0000AC830000}"/>
    <cellStyle name="Normal 3 4 6 3 2 3 2 2" xfId="33732" xr:uid="{00000000-0005-0000-0000-0000AD830000}"/>
    <cellStyle name="Normal 3 4 6 3 2 3 3" xfId="33733" xr:uid="{00000000-0005-0000-0000-0000AE830000}"/>
    <cellStyle name="Normal 3 4 6 3 2 4" xfId="33734" xr:uid="{00000000-0005-0000-0000-0000AF830000}"/>
    <cellStyle name="Normal 3 4 6 3 2 4 2" xfId="33735" xr:uid="{00000000-0005-0000-0000-0000B0830000}"/>
    <cellStyle name="Normal 3 4 6 3 2 5" xfId="33736" xr:uid="{00000000-0005-0000-0000-0000B1830000}"/>
    <cellStyle name="Normal 3 4 6 3 3" xfId="33737" xr:uid="{00000000-0005-0000-0000-0000B2830000}"/>
    <cellStyle name="Normal 3 4 6 3 3 2" xfId="33738" xr:uid="{00000000-0005-0000-0000-0000B3830000}"/>
    <cellStyle name="Normal 3 4 6 3 3 2 2" xfId="33739" xr:uid="{00000000-0005-0000-0000-0000B4830000}"/>
    <cellStyle name="Normal 3 4 6 3 3 2 2 2" xfId="33740" xr:uid="{00000000-0005-0000-0000-0000B5830000}"/>
    <cellStyle name="Normal 3 4 6 3 3 2 3" xfId="33741" xr:uid="{00000000-0005-0000-0000-0000B6830000}"/>
    <cellStyle name="Normal 3 4 6 3 3 3" xfId="33742" xr:uid="{00000000-0005-0000-0000-0000B7830000}"/>
    <cellStyle name="Normal 3 4 6 3 3 3 2" xfId="33743" xr:uid="{00000000-0005-0000-0000-0000B8830000}"/>
    <cellStyle name="Normal 3 4 6 3 3 4" xfId="33744" xr:uid="{00000000-0005-0000-0000-0000B9830000}"/>
    <cellStyle name="Normal 3 4 6 3 4" xfId="33745" xr:uid="{00000000-0005-0000-0000-0000BA830000}"/>
    <cellStyle name="Normal 3 4 6 3 4 2" xfId="33746" xr:uid="{00000000-0005-0000-0000-0000BB830000}"/>
    <cellStyle name="Normal 3 4 6 3 4 2 2" xfId="33747" xr:uid="{00000000-0005-0000-0000-0000BC830000}"/>
    <cellStyle name="Normal 3 4 6 3 4 2 2 2" xfId="33748" xr:uid="{00000000-0005-0000-0000-0000BD830000}"/>
    <cellStyle name="Normal 3 4 6 3 4 2 3" xfId="33749" xr:uid="{00000000-0005-0000-0000-0000BE830000}"/>
    <cellStyle name="Normal 3 4 6 3 4 3" xfId="33750" xr:uid="{00000000-0005-0000-0000-0000BF830000}"/>
    <cellStyle name="Normal 3 4 6 3 4 3 2" xfId="33751" xr:uid="{00000000-0005-0000-0000-0000C0830000}"/>
    <cellStyle name="Normal 3 4 6 3 4 4" xfId="33752" xr:uid="{00000000-0005-0000-0000-0000C1830000}"/>
    <cellStyle name="Normal 3 4 6 3 5" xfId="33753" xr:uid="{00000000-0005-0000-0000-0000C2830000}"/>
    <cellStyle name="Normal 3 4 6 3 5 2" xfId="33754" xr:uid="{00000000-0005-0000-0000-0000C3830000}"/>
    <cellStyle name="Normal 3 4 6 3 5 2 2" xfId="33755" xr:uid="{00000000-0005-0000-0000-0000C4830000}"/>
    <cellStyle name="Normal 3 4 6 3 5 3" xfId="33756" xr:uid="{00000000-0005-0000-0000-0000C5830000}"/>
    <cellStyle name="Normal 3 4 6 3 6" xfId="33757" xr:uid="{00000000-0005-0000-0000-0000C6830000}"/>
    <cellStyle name="Normal 3 4 6 3 6 2" xfId="33758" xr:uid="{00000000-0005-0000-0000-0000C7830000}"/>
    <cellStyle name="Normal 3 4 6 3 7" xfId="33759" xr:uid="{00000000-0005-0000-0000-0000C8830000}"/>
    <cellStyle name="Normal 3 4 6 3 7 2" xfId="33760" xr:uid="{00000000-0005-0000-0000-0000C9830000}"/>
    <cellStyle name="Normal 3 4 6 3 8" xfId="33761" xr:uid="{00000000-0005-0000-0000-0000CA830000}"/>
    <cellStyle name="Normal 3 4 6 4" xfId="33762" xr:uid="{00000000-0005-0000-0000-0000CB830000}"/>
    <cellStyle name="Normal 3 4 6 4 2" xfId="33763" xr:uid="{00000000-0005-0000-0000-0000CC830000}"/>
    <cellStyle name="Normal 3 4 6 4 2 2" xfId="33764" xr:uid="{00000000-0005-0000-0000-0000CD830000}"/>
    <cellStyle name="Normal 3 4 6 4 2 2 2" xfId="33765" xr:uid="{00000000-0005-0000-0000-0000CE830000}"/>
    <cellStyle name="Normal 3 4 6 4 2 2 2 2" xfId="33766" xr:uid="{00000000-0005-0000-0000-0000CF830000}"/>
    <cellStyle name="Normal 3 4 6 4 2 2 3" xfId="33767" xr:uid="{00000000-0005-0000-0000-0000D0830000}"/>
    <cellStyle name="Normal 3 4 6 4 2 3" xfId="33768" xr:uid="{00000000-0005-0000-0000-0000D1830000}"/>
    <cellStyle name="Normal 3 4 6 4 2 3 2" xfId="33769" xr:uid="{00000000-0005-0000-0000-0000D2830000}"/>
    <cellStyle name="Normal 3 4 6 4 2 4" xfId="33770" xr:uid="{00000000-0005-0000-0000-0000D3830000}"/>
    <cellStyle name="Normal 3 4 6 4 3" xfId="33771" xr:uid="{00000000-0005-0000-0000-0000D4830000}"/>
    <cellStyle name="Normal 3 4 6 4 3 2" xfId="33772" xr:uid="{00000000-0005-0000-0000-0000D5830000}"/>
    <cellStyle name="Normal 3 4 6 4 3 2 2" xfId="33773" xr:uid="{00000000-0005-0000-0000-0000D6830000}"/>
    <cellStyle name="Normal 3 4 6 4 3 3" xfId="33774" xr:uid="{00000000-0005-0000-0000-0000D7830000}"/>
    <cellStyle name="Normal 3 4 6 4 4" xfId="33775" xr:uid="{00000000-0005-0000-0000-0000D8830000}"/>
    <cellStyle name="Normal 3 4 6 4 4 2" xfId="33776" xr:uid="{00000000-0005-0000-0000-0000D9830000}"/>
    <cellStyle name="Normal 3 4 6 4 5" xfId="33777" xr:uid="{00000000-0005-0000-0000-0000DA830000}"/>
    <cellStyle name="Normal 3 4 6 5" xfId="33778" xr:uid="{00000000-0005-0000-0000-0000DB830000}"/>
    <cellStyle name="Normal 3 4 6 5 2" xfId="33779" xr:uid="{00000000-0005-0000-0000-0000DC830000}"/>
    <cellStyle name="Normal 3 4 6 5 2 2" xfId="33780" xr:uid="{00000000-0005-0000-0000-0000DD830000}"/>
    <cellStyle name="Normal 3 4 6 5 2 2 2" xfId="33781" xr:uid="{00000000-0005-0000-0000-0000DE830000}"/>
    <cellStyle name="Normal 3 4 6 5 2 3" xfId="33782" xr:uid="{00000000-0005-0000-0000-0000DF830000}"/>
    <cellStyle name="Normal 3 4 6 5 3" xfId="33783" xr:uid="{00000000-0005-0000-0000-0000E0830000}"/>
    <cellStyle name="Normal 3 4 6 5 3 2" xfId="33784" xr:uid="{00000000-0005-0000-0000-0000E1830000}"/>
    <cellStyle name="Normal 3 4 6 5 4" xfId="33785" xr:uid="{00000000-0005-0000-0000-0000E2830000}"/>
    <cellStyle name="Normal 3 4 6 6" xfId="33786" xr:uid="{00000000-0005-0000-0000-0000E3830000}"/>
    <cellStyle name="Normal 3 4 6 6 2" xfId="33787" xr:uid="{00000000-0005-0000-0000-0000E4830000}"/>
    <cellStyle name="Normal 3 4 6 6 2 2" xfId="33788" xr:uid="{00000000-0005-0000-0000-0000E5830000}"/>
    <cellStyle name="Normal 3 4 6 6 2 2 2" xfId="33789" xr:uid="{00000000-0005-0000-0000-0000E6830000}"/>
    <cellStyle name="Normal 3 4 6 6 2 3" xfId="33790" xr:uid="{00000000-0005-0000-0000-0000E7830000}"/>
    <cellStyle name="Normal 3 4 6 6 3" xfId="33791" xr:uid="{00000000-0005-0000-0000-0000E8830000}"/>
    <cellStyle name="Normal 3 4 6 6 3 2" xfId="33792" xr:uid="{00000000-0005-0000-0000-0000E9830000}"/>
    <cellStyle name="Normal 3 4 6 6 4" xfId="33793" xr:uid="{00000000-0005-0000-0000-0000EA830000}"/>
    <cellStyle name="Normal 3 4 6 7" xfId="33794" xr:uid="{00000000-0005-0000-0000-0000EB830000}"/>
    <cellStyle name="Normal 3 4 6 7 2" xfId="33795" xr:uid="{00000000-0005-0000-0000-0000EC830000}"/>
    <cellStyle name="Normal 3 4 6 7 2 2" xfId="33796" xr:uid="{00000000-0005-0000-0000-0000ED830000}"/>
    <cellStyle name="Normal 3 4 6 7 3" xfId="33797" xr:uid="{00000000-0005-0000-0000-0000EE830000}"/>
    <cellStyle name="Normal 3 4 6 8" xfId="33798" xr:uid="{00000000-0005-0000-0000-0000EF830000}"/>
    <cellStyle name="Normal 3 4 6 8 2" xfId="33799" xr:uid="{00000000-0005-0000-0000-0000F0830000}"/>
    <cellStyle name="Normal 3 4 6 9" xfId="33800" xr:uid="{00000000-0005-0000-0000-0000F1830000}"/>
    <cellStyle name="Normal 3 4 6 9 2" xfId="33801" xr:uid="{00000000-0005-0000-0000-0000F2830000}"/>
    <cellStyle name="Normal 3 4 7" xfId="33802" xr:uid="{00000000-0005-0000-0000-0000F3830000}"/>
    <cellStyle name="Normal 3 4 7 2" xfId="33803" xr:uid="{00000000-0005-0000-0000-0000F4830000}"/>
    <cellStyle name="Normal 3 4 7 2 2" xfId="33804" xr:uid="{00000000-0005-0000-0000-0000F5830000}"/>
    <cellStyle name="Normal 3 4 7 2 2 2" xfId="33805" xr:uid="{00000000-0005-0000-0000-0000F6830000}"/>
    <cellStyle name="Normal 3 4 7 2 2 2 2" xfId="33806" xr:uid="{00000000-0005-0000-0000-0000F7830000}"/>
    <cellStyle name="Normal 3 4 7 2 2 2 2 2" xfId="33807" xr:uid="{00000000-0005-0000-0000-0000F8830000}"/>
    <cellStyle name="Normal 3 4 7 2 2 2 2 2 2" xfId="33808" xr:uid="{00000000-0005-0000-0000-0000F9830000}"/>
    <cellStyle name="Normal 3 4 7 2 2 2 2 3" xfId="33809" xr:uid="{00000000-0005-0000-0000-0000FA830000}"/>
    <cellStyle name="Normal 3 4 7 2 2 2 3" xfId="33810" xr:uid="{00000000-0005-0000-0000-0000FB830000}"/>
    <cellStyle name="Normal 3 4 7 2 2 2 3 2" xfId="33811" xr:uid="{00000000-0005-0000-0000-0000FC830000}"/>
    <cellStyle name="Normal 3 4 7 2 2 2 4" xfId="33812" xr:uid="{00000000-0005-0000-0000-0000FD830000}"/>
    <cellStyle name="Normal 3 4 7 2 2 3" xfId="33813" xr:uid="{00000000-0005-0000-0000-0000FE830000}"/>
    <cellStyle name="Normal 3 4 7 2 2 3 2" xfId="33814" xr:uid="{00000000-0005-0000-0000-0000FF830000}"/>
    <cellStyle name="Normal 3 4 7 2 2 3 2 2" xfId="33815" xr:uid="{00000000-0005-0000-0000-000000840000}"/>
    <cellStyle name="Normal 3 4 7 2 2 3 3" xfId="33816" xr:uid="{00000000-0005-0000-0000-000001840000}"/>
    <cellStyle name="Normal 3 4 7 2 2 4" xfId="33817" xr:uid="{00000000-0005-0000-0000-000002840000}"/>
    <cellStyle name="Normal 3 4 7 2 2 4 2" xfId="33818" xr:uid="{00000000-0005-0000-0000-000003840000}"/>
    <cellStyle name="Normal 3 4 7 2 2 5" xfId="33819" xr:uid="{00000000-0005-0000-0000-000004840000}"/>
    <cellStyle name="Normal 3 4 7 2 3" xfId="33820" xr:uid="{00000000-0005-0000-0000-000005840000}"/>
    <cellStyle name="Normal 3 4 7 2 3 2" xfId="33821" xr:uid="{00000000-0005-0000-0000-000006840000}"/>
    <cellStyle name="Normal 3 4 7 2 3 2 2" xfId="33822" xr:uid="{00000000-0005-0000-0000-000007840000}"/>
    <cellStyle name="Normal 3 4 7 2 3 2 2 2" xfId="33823" xr:uid="{00000000-0005-0000-0000-000008840000}"/>
    <cellStyle name="Normal 3 4 7 2 3 2 3" xfId="33824" xr:uid="{00000000-0005-0000-0000-000009840000}"/>
    <cellStyle name="Normal 3 4 7 2 3 3" xfId="33825" xr:uid="{00000000-0005-0000-0000-00000A840000}"/>
    <cellStyle name="Normal 3 4 7 2 3 3 2" xfId="33826" xr:uid="{00000000-0005-0000-0000-00000B840000}"/>
    <cellStyle name="Normal 3 4 7 2 3 4" xfId="33827" xr:uid="{00000000-0005-0000-0000-00000C840000}"/>
    <cellStyle name="Normal 3 4 7 2 4" xfId="33828" xr:uid="{00000000-0005-0000-0000-00000D840000}"/>
    <cellStyle name="Normal 3 4 7 2 4 2" xfId="33829" xr:uid="{00000000-0005-0000-0000-00000E840000}"/>
    <cellStyle name="Normal 3 4 7 2 4 2 2" xfId="33830" xr:uid="{00000000-0005-0000-0000-00000F840000}"/>
    <cellStyle name="Normal 3 4 7 2 4 2 2 2" xfId="33831" xr:uid="{00000000-0005-0000-0000-000010840000}"/>
    <cellStyle name="Normal 3 4 7 2 4 2 3" xfId="33832" xr:uid="{00000000-0005-0000-0000-000011840000}"/>
    <cellStyle name="Normal 3 4 7 2 4 3" xfId="33833" xr:uid="{00000000-0005-0000-0000-000012840000}"/>
    <cellStyle name="Normal 3 4 7 2 4 3 2" xfId="33834" xr:uid="{00000000-0005-0000-0000-000013840000}"/>
    <cellStyle name="Normal 3 4 7 2 4 4" xfId="33835" xr:uid="{00000000-0005-0000-0000-000014840000}"/>
    <cellStyle name="Normal 3 4 7 2 5" xfId="33836" xr:uid="{00000000-0005-0000-0000-000015840000}"/>
    <cellStyle name="Normal 3 4 7 2 5 2" xfId="33837" xr:uid="{00000000-0005-0000-0000-000016840000}"/>
    <cellStyle name="Normal 3 4 7 2 5 2 2" xfId="33838" xr:uid="{00000000-0005-0000-0000-000017840000}"/>
    <cellStyle name="Normal 3 4 7 2 5 3" xfId="33839" xr:uid="{00000000-0005-0000-0000-000018840000}"/>
    <cellStyle name="Normal 3 4 7 2 6" xfId="33840" xr:uid="{00000000-0005-0000-0000-000019840000}"/>
    <cellStyle name="Normal 3 4 7 2 6 2" xfId="33841" xr:uid="{00000000-0005-0000-0000-00001A840000}"/>
    <cellStyle name="Normal 3 4 7 2 7" xfId="33842" xr:uid="{00000000-0005-0000-0000-00001B840000}"/>
    <cellStyle name="Normal 3 4 7 2 7 2" xfId="33843" xr:uid="{00000000-0005-0000-0000-00001C840000}"/>
    <cellStyle name="Normal 3 4 7 2 8" xfId="33844" xr:uid="{00000000-0005-0000-0000-00001D840000}"/>
    <cellStyle name="Normal 3 4 7 3" xfId="33845" xr:uid="{00000000-0005-0000-0000-00001E840000}"/>
    <cellStyle name="Normal 3 4 7 3 2" xfId="33846" xr:uid="{00000000-0005-0000-0000-00001F840000}"/>
    <cellStyle name="Normal 3 4 7 3 2 2" xfId="33847" xr:uid="{00000000-0005-0000-0000-000020840000}"/>
    <cellStyle name="Normal 3 4 7 3 2 2 2" xfId="33848" xr:uid="{00000000-0005-0000-0000-000021840000}"/>
    <cellStyle name="Normal 3 4 7 3 2 2 2 2" xfId="33849" xr:uid="{00000000-0005-0000-0000-000022840000}"/>
    <cellStyle name="Normal 3 4 7 3 2 2 3" xfId="33850" xr:uid="{00000000-0005-0000-0000-000023840000}"/>
    <cellStyle name="Normal 3 4 7 3 2 3" xfId="33851" xr:uid="{00000000-0005-0000-0000-000024840000}"/>
    <cellStyle name="Normal 3 4 7 3 2 3 2" xfId="33852" xr:uid="{00000000-0005-0000-0000-000025840000}"/>
    <cellStyle name="Normal 3 4 7 3 2 4" xfId="33853" xr:uid="{00000000-0005-0000-0000-000026840000}"/>
    <cellStyle name="Normal 3 4 7 3 3" xfId="33854" xr:uid="{00000000-0005-0000-0000-000027840000}"/>
    <cellStyle name="Normal 3 4 7 3 3 2" xfId="33855" xr:uid="{00000000-0005-0000-0000-000028840000}"/>
    <cellStyle name="Normal 3 4 7 3 3 2 2" xfId="33856" xr:uid="{00000000-0005-0000-0000-000029840000}"/>
    <cellStyle name="Normal 3 4 7 3 3 3" xfId="33857" xr:uid="{00000000-0005-0000-0000-00002A840000}"/>
    <cellStyle name="Normal 3 4 7 3 4" xfId="33858" xr:uid="{00000000-0005-0000-0000-00002B840000}"/>
    <cellStyle name="Normal 3 4 7 3 4 2" xfId="33859" xr:uid="{00000000-0005-0000-0000-00002C840000}"/>
    <cellStyle name="Normal 3 4 7 3 5" xfId="33860" xr:uid="{00000000-0005-0000-0000-00002D840000}"/>
    <cellStyle name="Normal 3 4 7 4" xfId="33861" xr:uid="{00000000-0005-0000-0000-00002E840000}"/>
    <cellStyle name="Normal 3 4 7 4 2" xfId="33862" xr:uid="{00000000-0005-0000-0000-00002F840000}"/>
    <cellStyle name="Normal 3 4 7 4 2 2" xfId="33863" xr:uid="{00000000-0005-0000-0000-000030840000}"/>
    <cellStyle name="Normal 3 4 7 4 2 2 2" xfId="33864" xr:uid="{00000000-0005-0000-0000-000031840000}"/>
    <cellStyle name="Normal 3 4 7 4 2 3" xfId="33865" xr:uid="{00000000-0005-0000-0000-000032840000}"/>
    <cellStyle name="Normal 3 4 7 4 3" xfId="33866" xr:uid="{00000000-0005-0000-0000-000033840000}"/>
    <cellStyle name="Normal 3 4 7 4 3 2" xfId="33867" xr:uid="{00000000-0005-0000-0000-000034840000}"/>
    <cellStyle name="Normal 3 4 7 4 4" xfId="33868" xr:uid="{00000000-0005-0000-0000-000035840000}"/>
    <cellStyle name="Normal 3 4 7 5" xfId="33869" xr:uid="{00000000-0005-0000-0000-000036840000}"/>
    <cellStyle name="Normal 3 4 7 5 2" xfId="33870" xr:uid="{00000000-0005-0000-0000-000037840000}"/>
    <cellStyle name="Normal 3 4 7 5 2 2" xfId="33871" xr:uid="{00000000-0005-0000-0000-000038840000}"/>
    <cellStyle name="Normal 3 4 7 5 2 2 2" xfId="33872" xr:uid="{00000000-0005-0000-0000-000039840000}"/>
    <cellStyle name="Normal 3 4 7 5 2 3" xfId="33873" xr:uid="{00000000-0005-0000-0000-00003A840000}"/>
    <cellStyle name="Normal 3 4 7 5 3" xfId="33874" xr:uid="{00000000-0005-0000-0000-00003B840000}"/>
    <cellStyle name="Normal 3 4 7 5 3 2" xfId="33875" xr:uid="{00000000-0005-0000-0000-00003C840000}"/>
    <cellStyle name="Normal 3 4 7 5 4" xfId="33876" xr:uid="{00000000-0005-0000-0000-00003D840000}"/>
    <cellStyle name="Normal 3 4 7 6" xfId="33877" xr:uid="{00000000-0005-0000-0000-00003E840000}"/>
    <cellStyle name="Normal 3 4 7 6 2" xfId="33878" xr:uid="{00000000-0005-0000-0000-00003F840000}"/>
    <cellStyle name="Normal 3 4 7 6 2 2" xfId="33879" xr:uid="{00000000-0005-0000-0000-000040840000}"/>
    <cellStyle name="Normal 3 4 7 6 3" xfId="33880" xr:uid="{00000000-0005-0000-0000-000041840000}"/>
    <cellStyle name="Normal 3 4 7 7" xfId="33881" xr:uid="{00000000-0005-0000-0000-000042840000}"/>
    <cellStyle name="Normal 3 4 7 7 2" xfId="33882" xr:uid="{00000000-0005-0000-0000-000043840000}"/>
    <cellStyle name="Normal 3 4 7 8" xfId="33883" xr:uid="{00000000-0005-0000-0000-000044840000}"/>
    <cellStyle name="Normal 3 4 7 8 2" xfId="33884" xr:uid="{00000000-0005-0000-0000-000045840000}"/>
    <cellStyle name="Normal 3 4 7 9" xfId="33885" xr:uid="{00000000-0005-0000-0000-000046840000}"/>
    <cellStyle name="Normal 3 4 8" xfId="33886" xr:uid="{00000000-0005-0000-0000-000047840000}"/>
    <cellStyle name="Normal 3 4 8 2" xfId="33887" xr:uid="{00000000-0005-0000-0000-000048840000}"/>
    <cellStyle name="Normal 3 4 8 2 2" xfId="33888" xr:uid="{00000000-0005-0000-0000-000049840000}"/>
    <cellStyle name="Normal 3 4 8 2 2 2" xfId="33889" xr:uid="{00000000-0005-0000-0000-00004A840000}"/>
    <cellStyle name="Normal 3 4 8 2 2 2 2" xfId="33890" xr:uid="{00000000-0005-0000-0000-00004B840000}"/>
    <cellStyle name="Normal 3 4 8 2 2 2 2 2" xfId="33891" xr:uid="{00000000-0005-0000-0000-00004C840000}"/>
    <cellStyle name="Normal 3 4 8 2 2 2 3" xfId="33892" xr:uid="{00000000-0005-0000-0000-00004D840000}"/>
    <cellStyle name="Normal 3 4 8 2 2 3" xfId="33893" xr:uid="{00000000-0005-0000-0000-00004E840000}"/>
    <cellStyle name="Normal 3 4 8 2 2 3 2" xfId="33894" xr:uid="{00000000-0005-0000-0000-00004F840000}"/>
    <cellStyle name="Normal 3 4 8 2 2 4" xfId="33895" xr:uid="{00000000-0005-0000-0000-000050840000}"/>
    <cellStyle name="Normal 3 4 8 2 3" xfId="33896" xr:uid="{00000000-0005-0000-0000-000051840000}"/>
    <cellStyle name="Normal 3 4 8 2 3 2" xfId="33897" xr:uid="{00000000-0005-0000-0000-000052840000}"/>
    <cellStyle name="Normal 3 4 8 2 3 2 2" xfId="33898" xr:uid="{00000000-0005-0000-0000-000053840000}"/>
    <cellStyle name="Normal 3 4 8 2 3 3" xfId="33899" xr:uid="{00000000-0005-0000-0000-000054840000}"/>
    <cellStyle name="Normal 3 4 8 2 4" xfId="33900" xr:uid="{00000000-0005-0000-0000-000055840000}"/>
    <cellStyle name="Normal 3 4 8 2 4 2" xfId="33901" xr:uid="{00000000-0005-0000-0000-000056840000}"/>
    <cellStyle name="Normal 3 4 8 2 5" xfId="33902" xr:uid="{00000000-0005-0000-0000-000057840000}"/>
    <cellStyle name="Normal 3 4 8 3" xfId="33903" xr:uid="{00000000-0005-0000-0000-000058840000}"/>
    <cellStyle name="Normal 3 4 8 3 2" xfId="33904" xr:uid="{00000000-0005-0000-0000-000059840000}"/>
    <cellStyle name="Normal 3 4 8 3 2 2" xfId="33905" xr:uid="{00000000-0005-0000-0000-00005A840000}"/>
    <cellStyle name="Normal 3 4 8 3 2 2 2" xfId="33906" xr:uid="{00000000-0005-0000-0000-00005B840000}"/>
    <cellStyle name="Normal 3 4 8 3 2 3" xfId="33907" xr:uid="{00000000-0005-0000-0000-00005C840000}"/>
    <cellStyle name="Normal 3 4 8 3 3" xfId="33908" xr:uid="{00000000-0005-0000-0000-00005D840000}"/>
    <cellStyle name="Normal 3 4 8 3 3 2" xfId="33909" xr:uid="{00000000-0005-0000-0000-00005E840000}"/>
    <cellStyle name="Normal 3 4 8 3 4" xfId="33910" xr:uid="{00000000-0005-0000-0000-00005F840000}"/>
    <cellStyle name="Normal 3 4 8 4" xfId="33911" xr:uid="{00000000-0005-0000-0000-000060840000}"/>
    <cellStyle name="Normal 3 4 8 4 2" xfId="33912" xr:uid="{00000000-0005-0000-0000-000061840000}"/>
    <cellStyle name="Normal 3 4 8 4 2 2" xfId="33913" xr:uid="{00000000-0005-0000-0000-000062840000}"/>
    <cellStyle name="Normal 3 4 8 4 2 2 2" xfId="33914" xr:uid="{00000000-0005-0000-0000-000063840000}"/>
    <cellStyle name="Normal 3 4 8 4 2 3" xfId="33915" xr:uid="{00000000-0005-0000-0000-000064840000}"/>
    <cellStyle name="Normal 3 4 8 4 3" xfId="33916" xr:uid="{00000000-0005-0000-0000-000065840000}"/>
    <cellStyle name="Normal 3 4 8 4 3 2" xfId="33917" xr:uid="{00000000-0005-0000-0000-000066840000}"/>
    <cellStyle name="Normal 3 4 8 4 4" xfId="33918" xr:uid="{00000000-0005-0000-0000-000067840000}"/>
    <cellStyle name="Normal 3 4 8 5" xfId="33919" xr:uid="{00000000-0005-0000-0000-000068840000}"/>
    <cellStyle name="Normal 3 4 8 5 2" xfId="33920" xr:uid="{00000000-0005-0000-0000-000069840000}"/>
    <cellStyle name="Normal 3 4 8 5 2 2" xfId="33921" xr:uid="{00000000-0005-0000-0000-00006A840000}"/>
    <cellStyle name="Normal 3 4 8 5 3" xfId="33922" xr:uid="{00000000-0005-0000-0000-00006B840000}"/>
    <cellStyle name="Normal 3 4 8 6" xfId="33923" xr:uid="{00000000-0005-0000-0000-00006C840000}"/>
    <cellStyle name="Normal 3 4 8 6 2" xfId="33924" xr:uid="{00000000-0005-0000-0000-00006D840000}"/>
    <cellStyle name="Normal 3 4 8 7" xfId="33925" xr:uid="{00000000-0005-0000-0000-00006E840000}"/>
    <cellStyle name="Normal 3 4 8 7 2" xfId="33926" xr:uid="{00000000-0005-0000-0000-00006F840000}"/>
    <cellStyle name="Normal 3 4 8 8" xfId="33927" xr:uid="{00000000-0005-0000-0000-000070840000}"/>
    <cellStyle name="Normal 3 4 9" xfId="33928" xr:uid="{00000000-0005-0000-0000-000071840000}"/>
    <cellStyle name="Normal 3 4 9 2" xfId="33929" xr:uid="{00000000-0005-0000-0000-000072840000}"/>
    <cellStyle name="Normal 3 4 9 2 2" xfId="33930" xr:uid="{00000000-0005-0000-0000-000073840000}"/>
    <cellStyle name="Normal 3 4 9 2 2 2" xfId="33931" xr:uid="{00000000-0005-0000-0000-000074840000}"/>
    <cellStyle name="Normal 3 4 9 2 2 2 2" xfId="33932" xr:uid="{00000000-0005-0000-0000-000075840000}"/>
    <cellStyle name="Normal 3 4 9 2 2 2 2 2" xfId="33933" xr:uid="{00000000-0005-0000-0000-000076840000}"/>
    <cellStyle name="Normal 3 4 9 2 2 2 3" xfId="33934" xr:uid="{00000000-0005-0000-0000-000077840000}"/>
    <cellStyle name="Normal 3 4 9 2 2 3" xfId="33935" xr:uid="{00000000-0005-0000-0000-000078840000}"/>
    <cellStyle name="Normal 3 4 9 2 2 3 2" xfId="33936" xr:uid="{00000000-0005-0000-0000-000079840000}"/>
    <cellStyle name="Normal 3 4 9 2 2 4" xfId="33937" xr:uid="{00000000-0005-0000-0000-00007A840000}"/>
    <cellStyle name="Normal 3 4 9 2 3" xfId="33938" xr:uid="{00000000-0005-0000-0000-00007B840000}"/>
    <cellStyle name="Normal 3 4 9 2 3 2" xfId="33939" xr:uid="{00000000-0005-0000-0000-00007C840000}"/>
    <cellStyle name="Normal 3 4 9 2 3 2 2" xfId="33940" xr:uid="{00000000-0005-0000-0000-00007D840000}"/>
    <cellStyle name="Normal 3 4 9 2 3 3" xfId="33941" xr:uid="{00000000-0005-0000-0000-00007E840000}"/>
    <cellStyle name="Normal 3 4 9 2 4" xfId="33942" xr:uid="{00000000-0005-0000-0000-00007F840000}"/>
    <cellStyle name="Normal 3 4 9 2 4 2" xfId="33943" xr:uid="{00000000-0005-0000-0000-000080840000}"/>
    <cellStyle name="Normal 3 4 9 2 5" xfId="33944" xr:uid="{00000000-0005-0000-0000-000081840000}"/>
    <cellStyle name="Normal 3 4 9 3" xfId="33945" xr:uid="{00000000-0005-0000-0000-000082840000}"/>
    <cellStyle name="Normal 3 4 9 3 2" xfId="33946" xr:uid="{00000000-0005-0000-0000-000083840000}"/>
    <cellStyle name="Normal 3 4 9 3 2 2" xfId="33947" xr:uid="{00000000-0005-0000-0000-000084840000}"/>
    <cellStyle name="Normal 3 4 9 3 2 2 2" xfId="33948" xr:uid="{00000000-0005-0000-0000-000085840000}"/>
    <cellStyle name="Normal 3 4 9 3 2 3" xfId="33949" xr:uid="{00000000-0005-0000-0000-000086840000}"/>
    <cellStyle name="Normal 3 4 9 3 3" xfId="33950" xr:uid="{00000000-0005-0000-0000-000087840000}"/>
    <cellStyle name="Normal 3 4 9 3 3 2" xfId="33951" xr:uid="{00000000-0005-0000-0000-000088840000}"/>
    <cellStyle name="Normal 3 4 9 3 4" xfId="33952" xr:uid="{00000000-0005-0000-0000-000089840000}"/>
    <cellStyle name="Normal 3 4 9 4" xfId="33953" xr:uid="{00000000-0005-0000-0000-00008A840000}"/>
    <cellStyle name="Normal 3 4 9 4 2" xfId="33954" xr:uid="{00000000-0005-0000-0000-00008B840000}"/>
    <cellStyle name="Normal 3 4 9 4 2 2" xfId="33955" xr:uid="{00000000-0005-0000-0000-00008C840000}"/>
    <cellStyle name="Normal 3 4 9 4 2 2 2" xfId="33956" xr:uid="{00000000-0005-0000-0000-00008D840000}"/>
    <cellStyle name="Normal 3 4 9 4 2 3" xfId="33957" xr:uid="{00000000-0005-0000-0000-00008E840000}"/>
    <cellStyle name="Normal 3 4 9 4 3" xfId="33958" xr:uid="{00000000-0005-0000-0000-00008F840000}"/>
    <cellStyle name="Normal 3 4 9 4 3 2" xfId="33959" xr:uid="{00000000-0005-0000-0000-000090840000}"/>
    <cellStyle name="Normal 3 4 9 4 4" xfId="33960" xr:uid="{00000000-0005-0000-0000-000091840000}"/>
    <cellStyle name="Normal 3 4 9 5" xfId="33961" xr:uid="{00000000-0005-0000-0000-000092840000}"/>
    <cellStyle name="Normal 3 4 9 5 2" xfId="33962" xr:uid="{00000000-0005-0000-0000-000093840000}"/>
    <cellStyle name="Normal 3 4 9 5 2 2" xfId="33963" xr:uid="{00000000-0005-0000-0000-000094840000}"/>
    <cellStyle name="Normal 3 4 9 5 3" xfId="33964" xr:uid="{00000000-0005-0000-0000-000095840000}"/>
    <cellStyle name="Normal 3 4 9 6" xfId="33965" xr:uid="{00000000-0005-0000-0000-000096840000}"/>
    <cellStyle name="Normal 3 4 9 6 2" xfId="33966" xr:uid="{00000000-0005-0000-0000-000097840000}"/>
    <cellStyle name="Normal 3 4 9 7" xfId="33967" xr:uid="{00000000-0005-0000-0000-000098840000}"/>
    <cellStyle name="Normal 3 4 9 7 2" xfId="33968" xr:uid="{00000000-0005-0000-0000-000099840000}"/>
    <cellStyle name="Normal 3 4 9 8" xfId="33969" xr:uid="{00000000-0005-0000-0000-00009A840000}"/>
    <cellStyle name="Normal 3 4_Sheet1" xfId="33970" xr:uid="{00000000-0005-0000-0000-00009B840000}"/>
    <cellStyle name="Normal 3 5" xfId="24" xr:uid="{00000000-0005-0000-0000-00009C840000}"/>
    <cellStyle name="Normal 3 5 10" xfId="33971" xr:uid="{00000000-0005-0000-0000-00009D840000}"/>
    <cellStyle name="Normal 3 5 10 2" xfId="33972" xr:uid="{00000000-0005-0000-0000-00009E840000}"/>
    <cellStyle name="Normal 3 5 10 2 2" xfId="33973" xr:uid="{00000000-0005-0000-0000-00009F840000}"/>
    <cellStyle name="Normal 3 5 10 2 2 2" xfId="33974" xr:uid="{00000000-0005-0000-0000-0000A0840000}"/>
    <cellStyle name="Normal 3 5 10 2 2 2 2" xfId="33975" xr:uid="{00000000-0005-0000-0000-0000A1840000}"/>
    <cellStyle name="Normal 3 5 10 2 2 2 2 2" xfId="33976" xr:uid="{00000000-0005-0000-0000-0000A2840000}"/>
    <cellStyle name="Normal 3 5 10 2 2 2 3" xfId="33977" xr:uid="{00000000-0005-0000-0000-0000A3840000}"/>
    <cellStyle name="Normal 3 5 10 2 2 3" xfId="33978" xr:uid="{00000000-0005-0000-0000-0000A4840000}"/>
    <cellStyle name="Normal 3 5 10 2 2 3 2" xfId="33979" xr:uid="{00000000-0005-0000-0000-0000A5840000}"/>
    <cellStyle name="Normal 3 5 10 2 2 4" xfId="33980" xr:uid="{00000000-0005-0000-0000-0000A6840000}"/>
    <cellStyle name="Normal 3 5 10 2 3" xfId="33981" xr:uid="{00000000-0005-0000-0000-0000A7840000}"/>
    <cellStyle name="Normal 3 5 10 2 3 2" xfId="33982" xr:uid="{00000000-0005-0000-0000-0000A8840000}"/>
    <cellStyle name="Normal 3 5 10 2 3 2 2" xfId="33983" xr:uid="{00000000-0005-0000-0000-0000A9840000}"/>
    <cellStyle name="Normal 3 5 10 2 3 3" xfId="33984" xr:uid="{00000000-0005-0000-0000-0000AA840000}"/>
    <cellStyle name="Normal 3 5 10 2 4" xfId="33985" xr:uid="{00000000-0005-0000-0000-0000AB840000}"/>
    <cellStyle name="Normal 3 5 10 2 4 2" xfId="33986" xr:uid="{00000000-0005-0000-0000-0000AC840000}"/>
    <cellStyle name="Normal 3 5 10 2 5" xfId="33987" xr:uid="{00000000-0005-0000-0000-0000AD840000}"/>
    <cellStyle name="Normal 3 5 10 3" xfId="33988" xr:uid="{00000000-0005-0000-0000-0000AE840000}"/>
    <cellStyle name="Normal 3 5 10 3 2" xfId="33989" xr:uid="{00000000-0005-0000-0000-0000AF840000}"/>
    <cellStyle name="Normal 3 5 10 3 2 2" xfId="33990" xr:uid="{00000000-0005-0000-0000-0000B0840000}"/>
    <cellStyle name="Normal 3 5 10 3 2 2 2" xfId="33991" xr:uid="{00000000-0005-0000-0000-0000B1840000}"/>
    <cellStyle name="Normal 3 5 10 3 2 3" xfId="33992" xr:uid="{00000000-0005-0000-0000-0000B2840000}"/>
    <cellStyle name="Normal 3 5 10 3 3" xfId="33993" xr:uid="{00000000-0005-0000-0000-0000B3840000}"/>
    <cellStyle name="Normal 3 5 10 3 3 2" xfId="33994" xr:uid="{00000000-0005-0000-0000-0000B4840000}"/>
    <cellStyle name="Normal 3 5 10 3 4" xfId="33995" xr:uid="{00000000-0005-0000-0000-0000B5840000}"/>
    <cellStyle name="Normal 3 5 10 4" xfId="33996" xr:uid="{00000000-0005-0000-0000-0000B6840000}"/>
    <cellStyle name="Normal 3 5 10 4 2" xfId="33997" xr:uid="{00000000-0005-0000-0000-0000B7840000}"/>
    <cellStyle name="Normal 3 5 10 4 2 2" xfId="33998" xr:uid="{00000000-0005-0000-0000-0000B8840000}"/>
    <cellStyle name="Normal 3 5 10 4 3" xfId="33999" xr:uid="{00000000-0005-0000-0000-0000B9840000}"/>
    <cellStyle name="Normal 3 5 10 5" xfId="34000" xr:uid="{00000000-0005-0000-0000-0000BA840000}"/>
    <cellStyle name="Normal 3 5 10 5 2" xfId="34001" xr:uid="{00000000-0005-0000-0000-0000BB840000}"/>
    <cellStyle name="Normal 3 5 10 6" xfId="34002" xr:uid="{00000000-0005-0000-0000-0000BC840000}"/>
    <cellStyle name="Normal 3 5 11" xfId="34003" xr:uid="{00000000-0005-0000-0000-0000BD840000}"/>
    <cellStyle name="Normal 3 5 11 2" xfId="34004" xr:uid="{00000000-0005-0000-0000-0000BE840000}"/>
    <cellStyle name="Normal 3 5 11 2 2" xfId="34005" xr:uid="{00000000-0005-0000-0000-0000BF840000}"/>
    <cellStyle name="Normal 3 5 11 2 2 2" xfId="34006" xr:uid="{00000000-0005-0000-0000-0000C0840000}"/>
    <cellStyle name="Normal 3 5 11 2 2 2 2" xfId="34007" xr:uid="{00000000-0005-0000-0000-0000C1840000}"/>
    <cellStyle name="Normal 3 5 11 2 2 3" xfId="34008" xr:uid="{00000000-0005-0000-0000-0000C2840000}"/>
    <cellStyle name="Normal 3 5 11 2 3" xfId="34009" xr:uid="{00000000-0005-0000-0000-0000C3840000}"/>
    <cellStyle name="Normal 3 5 11 2 3 2" xfId="34010" xr:uid="{00000000-0005-0000-0000-0000C4840000}"/>
    <cellStyle name="Normal 3 5 11 2 4" xfId="34011" xr:uid="{00000000-0005-0000-0000-0000C5840000}"/>
    <cellStyle name="Normal 3 5 11 3" xfId="34012" xr:uid="{00000000-0005-0000-0000-0000C6840000}"/>
    <cellStyle name="Normal 3 5 11 3 2" xfId="34013" xr:uid="{00000000-0005-0000-0000-0000C7840000}"/>
    <cellStyle name="Normal 3 5 11 3 2 2" xfId="34014" xr:uid="{00000000-0005-0000-0000-0000C8840000}"/>
    <cellStyle name="Normal 3 5 11 3 3" xfId="34015" xr:uid="{00000000-0005-0000-0000-0000C9840000}"/>
    <cellStyle name="Normal 3 5 11 4" xfId="34016" xr:uid="{00000000-0005-0000-0000-0000CA840000}"/>
    <cellStyle name="Normal 3 5 11 4 2" xfId="34017" xr:uid="{00000000-0005-0000-0000-0000CB840000}"/>
    <cellStyle name="Normal 3 5 11 5" xfId="34018" xr:uid="{00000000-0005-0000-0000-0000CC840000}"/>
    <cellStyle name="Normal 3 5 12" xfId="34019" xr:uid="{00000000-0005-0000-0000-0000CD840000}"/>
    <cellStyle name="Normal 3 5 12 2" xfId="34020" xr:uid="{00000000-0005-0000-0000-0000CE840000}"/>
    <cellStyle name="Normal 3 5 12 2 2" xfId="34021" xr:uid="{00000000-0005-0000-0000-0000CF840000}"/>
    <cellStyle name="Normal 3 5 12 2 2 2" xfId="34022" xr:uid="{00000000-0005-0000-0000-0000D0840000}"/>
    <cellStyle name="Normal 3 5 12 2 3" xfId="34023" xr:uid="{00000000-0005-0000-0000-0000D1840000}"/>
    <cellStyle name="Normal 3 5 12 3" xfId="34024" xr:uid="{00000000-0005-0000-0000-0000D2840000}"/>
    <cellStyle name="Normal 3 5 12 3 2" xfId="34025" xr:uid="{00000000-0005-0000-0000-0000D3840000}"/>
    <cellStyle name="Normal 3 5 12 4" xfId="34026" xr:uid="{00000000-0005-0000-0000-0000D4840000}"/>
    <cellStyle name="Normal 3 5 13" xfId="34027" xr:uid="{00000000-0005-0000-0000-0000D5840000}"/>
    <cellStyle name="Normal 3 5 13 2" xfId="34028" xr:uid="{00000000-0005-0000-0000-0000D6840000}"/>
    <cellStyle name="Normal 3 5 13 2 2" xfId="34029" xr:uid="{00000000-0005-0000-0000-0000D7840000}"/>
    <cellStyle name="Normal 3 5 13 2 2 2" xfId="34030" xr:uid="{00000000-0005-0000-0000-0000D8840000}"/>
    <cellStyle name="Normal 3 5 13 2 3" xfId="34031" xr:uid="{00000000-0005-0000-0000-0000D9840000}"/>
    <cellStyle name="Normal 3 5 13 3" xfId="34032" xr:uid="{00000000-0005-0000-0000-0000DA840000}"/>
    <cellStyle name="Normal 3 5 13 3 2" xfId="34033" xr:uid="{00000000-0005-0000-0000-0000DB840000}"/>
    <cellStyle name="Normal 3 5 13 4" xfId="34034" xr:uid="{00000000-0005-0000-0000-0000DC840000}"/>
    <cellStyle name="Normal 3 5 14" xfId="34035" xr:uid="{00000000-0005-0000-0000-0000DD840000}"/>
    <cellStyle name="Normal 3 5 14 2" xfId="34036" xr:uid="{00000000-0005-0000-0000-0000DE840000}"/>
    <cellStyle name="Normal 3 5 14 2 2" xfId="34037" xr:uid="{00000000-0005-0000-0000-0000DF840000}"/>
    <cellStyle name="Normal 3 5 14 2 2 2" xfId="34038" xr:uid="{00000000-0005-0000-0000-0000E0840000}"/>
    <cellStyle name="Normal 3 5 14 2 3" xfId="34039" xr:uid="{00000000-0005-0000-0000-0000E1840000}"/>
    <cellStyle name="Normal 3 5 14 3" xfId="34040" xr:uid="{00000000-0005-0000-0000-0000E2840000}"/>
    <cellStyle name="Normal 3 5 14 3 2" xfId="34041" xr:uid="{00000000-0005-0000-0000-0000E3840000}"/>
    <cellStyle name="Normal 3 5 14 4" xfId="34042" xr:uid="{00000000-0005-0000-0000-0000E4840000}"/>
    <cellStyle name="Normal 3 5 15" xfId="34043" xr:uid="{00000000-0005-0000-0000-0000E5840000}"/>
    <cellStyle name="Normal 3 5 15 2" xfId="34044" xr:uid="{00000000-0005-0000-0000-0000E6840000}"/>
    <cellStyle name="Normal 3 5 15 2 2" xfId="34045" xr:uid="{00000000-0005-0000-0000-0000E7840000}"/>
    <cellStyle name="Normal 3 5 15 3" xfId="34046" xr:uid="{00000000-0005-0000-0000-0000E8840000}"/>
    <cellStyle name="Normal 3 5 16" xfId="34047" xr:uid="{00000000-0005-0000-0000-0000E9840000}"/>
    <cellStyle name="Normal 3 5 16 2" xfId="34048" xr:uid="{00000000-0005-0000-0000-0000EA840000}"/>
    <cellStyle name="Normal 3 5 17" xfId="34049" xr:uid="{00000000-0005-0000-0000-0000EB840000}"/>
    <cellStyle name="Normal 3 5 17 2" xfId="34050" xr:uid="{00000000-0005-0000-0000-0000EC840000}"/>
    <cellStyle name="Normal 3 5 18" xfId="34051" xr:uid="{00000000-0005-0000-0000-0000ED840000}"/>
    <cellStyle name="Normal 3 5 19" xfId="34052" xr:uid="{00000000-0005-0000-0000-0000EE840000}"/>
    <cellStyle name="Normal 3 5 2" xfId="34053" xr:uid="{00000000-0005-0000-0000-0000EF840000}"/>
    <cellStyle name="Normal 3 5 2 10" xfId="34054" xr:uid="{00000000-0005-0000-0000-0000F0840000}"/>
    <cellStyle name="Normal 3 5 2 10 2" xfId="34055" xr:uid="{00000000-0005-0000-0000-0000F1840000}"/>
    <cellStyle name="Normal 3 5 2 10 2 2" xfId="34056" xr:uid="{00000000-0005-0000-0000-0000F2840000}"/>
    <cellStyle name="Normal 3 5 2 10 2 2 2" xfId="34057" xr:uid="{00000000-0005-0000-0000-0000F3840000}"/>
    <cellStyle name="Normal 3 5 2 10 2 3" xfId="34058" xr:uid="{00000000-0005-0000-0000-0000F4840000}"/>
    <cellStyle name="Normal 3 5 2 10 3" xfId="34059" xr:uid="{00000000-0005-0000-0000-0000F5840000}"/>
    <cellStyle name="Normal 3 5 2 10 3 2" xfId="34060" xr:uid="{00000000-0005-0000-0000-0000F6840000}"/>
    <cellStyle name="Normal 3 5 2 10 4" xfId="34061" xr:uid="{00000000-0005-0000-0000-0000F7840000}"/>
    <cellStyle name="Normal 3 5 2 11" xfId="34062" xr:uid="{00000000-0005-0000-0000-0000F8840000}"/>
    <cellStyle name="Normal 3 5 2 11 2" xfId="34063" xr:uid="{00000000-0005-0000-0000-0000F9840000}"/>
    <cellStyle name="Normal 3 5 2 11 2 2" xfId="34064" xr:uid="{00000000-0005-0000-0000-0000FA840000}"/>
    <cellStyle name="Normal 3 5 2 11 2 2 2" xfId="34065" xr:uid="{00000000-0005-0000-0000-0000FB840000}"/>
    <cellStyle name="Normal 3 5 2 11 2 3" xfId="34066" xr:uid="{00000000-0005-0000-0000-0000FC840000}"/>
    <cellStyle name="Normal 3 5 2 11 3" xfId="34067" xr:uid="{00000000-0005-0000-0000-0000FD840000}"/>
    <cellStyle name="Normal 3 5 2 11 3 2" xfId="34068" xr:uid="{00000000-0005-0000-0000-0000FE840000}"/>
    <cellStyle name="Normal 3 5 2 11 4" xfId="34069" xr:uid="{00000000-0005-0000-0000-0000FF840000}"/>
    <cellStyle name="Normal 3 5 2 12" xfId="34070" xr:uid="{00000000-0005-0000-0000-000000850000}"/>
    <cellStyle name="Normal 3 5 2 12 2" xfId="34071" xr:uid="{00000000-0005-0000-0000-000001850000}"/>
    <cellStyle name="Normal 3 5 2 12 2 2" xfId="34072" xr:uid="{00000000-0005-0000-0000-000002850000}"/>
    <cellStyle name="Normal 3 5 2 12 2 2 2" xfId="34073" xr:uid="{00000000-0005-0000-0000-000003850000}"/>
    <cellStyle name="Normal 3 5 2 12 2 3" xfId="34074" xr:uid="{00000000-0005-0000-0000-000004850000}"/>
    <cellStyle name="Normal 3 5 2 12 3" xfId="34075" xr:uid="{00000000-0005-0000-0000-000005850000}"/>
    <cellStyle name="Normal 3 5 2 12 3 2" xfId="34076" xr:uid="{00000000-0005-0000-0000-000006850000}"/>
    <cellStyle name="Normal 3 5 2 12 4" xfId="34077" xr:uid="{00000000-0005-0000-0000-000007850000}"/>
    <cellStyle name="Normal 3 5 2 13" xfId="34078" xr:uid="{00000000-0005-0000-0000-000008850000}"/>
    <cellStyle name="Normal 3 5 2 13 2" xfId="34079" xr:uid="{00000000-0005-0000-0000-000009850000}"/>
    <cellStyle name="Normal 3 5 2 13 2 2" xfId="34080" xr:uid="{00000000-0005-0000-0000-00000A850000}"/>
    <cellStyle name="Normal 3 5 2 13 3" xfId="34081" xr:uid="{00000000-0005-0000-0000-00000B850000}"/>
    <cellStyle name="Normal 3 5 2 14" xfId="34082" xr:uid="{00000000-0005-0000-0000-00000C850000}"/>
    <cellStyle name="Normal 3 5 2 14 2" xfId="34083" xr:uid="{00000000-0005-0000-0000-00000D850000}"/>
    <cellStyle name="Normal 3 5 2 15" xfId="34084" xr:uid="{00000000-0005-0000-0000-00000E850000}"/>
    <cellStyle name="Normal 3 5 2 15 2" xfId="34085" xr:uid="{00000000-0005-0000-0000-00000F850000}"/>
    <cellStyle name="Normal 3 5 2 16" xfId="34086" xr:uid="{00000000-0005-0000-0000-000010850000}"/>
    <cellStyle name="Normal 3 5 2 17" xfId="34087" xr:uid="{00000000-0005-0000-0000-000011850000}"/>
    <cellStyle name="Normal 3 5 2 2" xfId="34088" xr:uid="{00000000-0005-0000-0000-000012850000}"/>
    <cellStyle name="Normal 3 5 2 2 10" xfId="34089" xr:uid="{00000000-0005-0000-0000-000013850000}"/>
    <cellStyle name="Normal 3 5 2 2 11" xfId="34090" xr:uid="{00000000-0005-0000-0000-000014850000}"/>
    <cellStyle name="Normal 3 5 2 2 2" xfId="34091" xr:uid="{00000000-0005-0000-0000-000015850000}"/>
    <cellStyle name="Normal 3 5 2 2 2 10" xfId="34092" xr:uid="{00000000-0005-0000-0000-000016850000}"/>
    <cellStyle name="Normal 3 5 2 2 2 2" xfId="34093" xr:uid="{00000000-0005-0000-0000-000017850000}"/>
    <cellStyle name="Normal 3 5 2 2 2 2 2" xfId="34094" xr:uid="{00000000-0005-0000-0000-000018850000}"/>
    <cellStyle name="Normal 3 5 2 2 2 2 2 2" xfId="34095" xr:uid="{00000000-0005-0000-0000-000019850000}"/>
    <cellStyle name="Normal 3 5 2 2 2 2 2 2 2" xfId="34096" xr:uid="{00000000-0005-0000-0000-00001A850000}"/>
    <cellStyle name="Normal 3 5 2 2 2 2 2 2 2 2" xfId="34097" xr:uid="{00000000-0005-0000-0000-00001B850000}"/>
    <cellStyle name="Normal 3 5 2 2 2 2 2 2 2 2 2" xfId="34098" xr:uid="{00000000-0005-0000-0000-00001C850000}"/>
    <cellStyle name="Normal 3 5 2 2 2 2 2 2 2 3" xfId="34099" xr:uid="{00000000-0005-0000-0000-00001D850000}"/>
    <cellStyle name="Normal 3 5 2 2 2 2 2 2 3" xfId="34100" xr:uid="{00000000-0005-0000-0000-00001E850000}"/>
    <cellStyle name="Normal 3 5 2 2 2 2 2 2 3 2" xfId="34101" xr:uid="{00000000-0005-0000-0000-00001F850000}"/>
    <cellStyle name="Normal 3 5 2 2 2 2 2 2 4" xfId="34102" xr:uid="{00000000-0005-0000-0000-000020850000}"/>
    <cellStyle name="Normal 3 5 2 2 2 2 2 3" xfId="34103" xr:uid="{00000000-0005-0000-0000-000021850000}"/>
    <cellStyle name="Normal 3 5 2 2 2 2 2 3 2" xfId="34104" xr:uid="{00000000-0005-0000-0000-000022850000}"/>
    <cellStyle name="Normal 3 5 2 2 2 2 2 3 2 2" xfId="34105" xr:uid="{00000000-0005-0000-0000-000023850000}"/>
    <cellStyle name="Normal 3 5 2 2 2 2 2 3 3" xfId="34106" xr:uid="{00000000-0005-0000-0000-000024850000}"/>
    <cellStyle name="Normal 3 5 2 2 2 2 2 4" xfId="34107" xr:uid="{00000000-0005-0000-0000-000025850000}"/>
    <cellStyle name="Normal 3 5 2 2 2 2 2 4 2" xfId="34108" xr:uid="{00000000-0005-0000-0000-000026850000}"/>
    <cellStyle name="Normal 3 5 2 2 2 2 2 5" xfId="34109" xr:uid="{00000000-0005-0000-0000-000027850000}"/>
    <cellStyle name="Normal 3 5 2 2 2 2 3" xfId="34110" xr:uid="{00000000-0005-0000-0000-000028850000}"/>
    <cellStyle name="Normal 3 5 2 2 2 2 3 2" xfId="34111" xr:uid="{00000000-0005-0000-0000-000029850000}"/>
    <cellStyle name="Normal 3 5 2 2 2 2 3 2 2" xfId="34112" xr:uid="{00000000-0005-0000-0000-00002A850000}"/>
    <cellStyle name="Normal 3 5 2 2 2 2 3 2 2 2" xfId="34113" xr:uid="{00000000-0005-0000-0000-00002B850000}"/>
    <cellStyle name="Normal 3 5 2 2 2 2 3 2 3" xfId="34114" xr:uid="{00000000-0005-0000-0000-00002C850000}"/>
    <cellStyle name="Normal 3 5 2 2 2 2 3 3" xfId="34115" xr:uid="{00000000-0005-0000-0000-00002D850000}"/>
    <cellStyle name="Normal 3 5 2 2 2 2 3 3 2" xfId="34116" xr:uid="{00000000-0005-0000-0000-00002E850000}"/>
    <cellStyle name="Normal 3 5 2 2 2 2 3 4" xfId="34117" xr:uid="{00000000-0005-0000-0000-00002F850000}"/>
    <cellStyle name="Normal 3 5 2 2 2 2 4" xfId="34118" xr:uid="{00000000-0005-0000-0000-000030850000}"/>
    <cellStyle name="Normal 3 5 2 2 2 2 4 2" xfId="34119" xr:uid="{00000000-0005-0000-0000-000031850000}"/>
    <cellStyle name="Normal 3 5 2 2 2 2 4 2 2" xfId="34120" xr:uid="{00000000-0005-0000-0000-000032850000}"/>
    <cellStyle name="Normal 3 5 2 2 2 2 4 2 2 2" xfId="34121" xr:uid="{00000000-0005-0000-0000-000033850000}"/>
    <cellStyle name="Normal 3 5 2 2 2 2 4 2 3" xfId="34122" xr:uid="{00000000-0005-0000-0000-000034850000}"/>
    <cellStyle name="Normal 3 5 2 2 2 2 4 3" xfId="34123" xr:uid="{00000000-0005-0000-0000-000035850000}"/>
    <cellStyle name="Normal 3 5 2 2 2 2 4 3 2" xfId="34124" xr:uid="{00000000-0005-0000-0000-000036850000}"/>
    <cellStyle name="Normal 3 5 2 2 2 2 4 4" xfId="34125" xr:uid="{00000000-0005-0000-0000-000037850000}"/>
    <cellStyle name="Normal 3 5 2 2 2 2 5" xfId="34126" xr:uid="{00000000-0005-0000-0000-000038850000}"/>
    <cellStyle name="Normal 3 5 2 2 2 2 5 2" xfId="34127" xr:uid="{00000000-0005-0000-0000-000039850000}"/>
    <cellStyle name="Normal 3 5 2 2 2 2 5 2 2" xfId="34128" xr:uid="{00000000-0005-0000-0000-00003A850000}"/>
    <cellStyle name="Normal 3 5 2 2 2 2 5 3" xfId="34129" xr:uid="{00000000-0005-0000-0000-00003B850000}"/>
    <cellStyle name="Normal 3 5 2 2 2 2 6" xfId="34130" xr:uid="{00000000-0005-0000-0000-00003C850000}"/>
    <cellStyle name="Normal 3 5 2 2 2 2 6 2" xfId="34131" xr:uid="{00000000-0005-0000-0000-00003D850000}"/>
    <cellStyle name="Normal 3 5 2 2 2 2 7" xfId="34132" xr:uid="{00000000-0005-0000-0000-00003E850000}"/>
    <cellStyle name="Normal 3 5 2 2 2 2 7 2" xfId="34133" xr:uid="{00000000-0005-0000-0000-00003F850000}"/>
    <cellStyle name="Normal 3 5 2 2 2 2 8" xfId="34134" xr:uid="{00000000-0005-0000-0000-000040850000}"/>
    <cellStyle name="Normal 3 5 2 2 2 2 9" xfId="34135" xr:uid="{00000000-0005-0000-0000-000041850000}"/>
    <cellStyle name="Normal 3 5 2 2 2 3" xfId="34136" xr:uid="{00000000-0005-0000-0000-000042850000}"/>
    <cellStyle name="Normal 3 5 2 2 2 3 2" xfId="34137" xr:uid="{00000000-0005-0000-0000-000043850000}"/>
    <cellStyle name="Normal 3 5 2 2 2 3 2 2" xfId="34138" xr:uid="{00000000-0005-0000-0000-000044850000}"/>
    <cellStyle name="Normal 3 5 2 2 2 3 2 2 2" xfId="34139" xr:uid="{00000000-0005-0000-0000-000045850000}"/>
    <cellStyle name="Normal 3 5 2 2 2 3 2 2 2 2" xfId="34140" xr:uid="{00000000-0005-0000-0000-000046850000}"/>
    <cellStyle name="Normal 3 5 2 2 2 3 2 2 3" xfId="34141" xr:uid="{00000000-0005-0000-0000-000047850000}"/>
    <cellStyle name="Normal 3 5 2 2 2 3 2 3" xfId="34142" xr:uid="{00000000-0005-0000-0000-000048850000}"/>
    <cellStyle name="Normal 3 5 2 2 2 3 2 3 2" xfId="34143" xr:uid="{00000000-0005-0000-0000-000049850000}"/>
    <cellStyle name="Normal 3 5 2 2 2 3 2 4" xfId="34144" xr:uid="{00000000-0005-0000-0000-00004A850000}"/>
    <cellStyle name="Normal 3 5 2 2 2 3 3" xfId="34145" xr:uid="{00000000-0005-0000-0000-00004B850000}"/>
    <cellStyle name="Normal 3 5 2 2 2 3 3 2" xfId="34146" xr:uid="{00000000-0005-0000-0000-00004C850000}"/>
    <cellStyle name="Normal 3 5 2 2 2 3 3 2 2" xfId="34147" xr:uid="{00000000-0005-0000-0000-00004D850000}"/>
    <cellStyle name="Normal 3 5 2 2 2 3 3 3" xfId="34148" xr:uid="{00000000-0005-0000-0000-00004E850000}"/>
    <cellStyle name="Normal 3 5 2 2 2 3 4" xfId="34149" xr:uid="{00000000-0005-0000-0000-00004F850000}"/>
    <cellStyle name="Normal 3 5 2 2 2 3 4 2" xfId="34150" xr:uid="{00000000-0005-0000-0000-000050850000}"/>
    <cellStyle name="Normal 3 5 2 2 2 3 5" xfId="34151" xr:uid="{00000000-0005-0000-0000-000051850000}"/>
    <cellStyle name="Normal 3 5 2 2 2 4" xfId="34152" xr:uid="{00000000-0005-0000-0000-000052850000}"/>
    <cellStyle name="Normal 3 5 2 2 2 4 2" xfId="34153" xr:uid="{00000000-0005-0000-0000-000053850000}"/>
    <cellStyle name="Normal 3 5 2 2 2 4 2 2" xfId="34154" xr:uid="{00000000-0005-0000-0000-000054850000}"/>
    <cellStyle name="Normal 3 5 2 2 2 4 2 2 2" xfId="34155" xr:uid="{00000000-0005-0000-0000-000055850000}"/>
    <cellStyle name="Normal 3 5 2 2 2 4 2 3" xfId="34156" xr:uid="{00000000-0005-0000-0000-000056850000}"/>
    <cellStyle name="Normal 3 5 2 2 2 4 3" xfId="34157" xr:uid="{00000000-0005-0000-0000-000057850000}"/>
    <cellStyle name="Normal 3 5 2 2 2 4 3 2" xfId="34158" xr:uid="{00000000-0005-0000-0000-000058850000}"/>
    <cellStyle name="Normal 3 5 2 2 2 4 4" xfId="34159" xr:uid="{00000000-0005-0000-0000-000059850000}"/>
    <cellStyle name="Normal 3 5 2 2 2 5" xfId="34160" xr:uid="{00000000-0005-0000-0000-00005A850000}"/>
    <cellStyle name="Normal 3 5 2 2 2 5 2" xfId="34161" xr:uid="{00000000-0005-0000-0000-00005B850000}"/>
    <cellStyle name="Normal 3 5 2 2 2 5 2 2" xfId="34162" xr:uid="{00000000-0005-0000-0000-00005C850000}"/>
    <cellStyle name="Normal 3 5 2 2 2 5 2 2 2" xfId="34163" xr:uid="{00000000-0005-0000-0000-00005D850000}"/>
    <cellStyle name="Normal 3 5 2 2 2 5 2 3" xfId="34164" xr:uid="{00000000-0005-0000-0000-00005E850000}"/>
    <cellStyle name="Normal 3 5 2 2 2 5 3" xfId="34165" xr:uid="{00000000-0005-0000-0000-00005F850000}"/>
    <cellStyle name="Normal 3 5 2 2 2 5 3 2" xfId="34166" xr:uid="{00000000-0005-0000-0000-000060850000}"/>
    <cellStyle name="Normal 3 5 2 2 2 5 4" xfId="34167" xr:uid="{00000000-0005-0000-0000-000061850000}"/>
    <cellStyle name="Normal 3 5 2 2 2 6" xfId="34168" xr:uid="{00000000-0005-0000-0000-000062850000}"/>
    <cellStyle name="Normal 3 5 2 2 2 6 2" xfId="34169" xr:uid="{00000000-0005-0000-0000-000063850000}"/>
    <cellStyle name="Normal 3 5 2 2 2 6 2 2" xfId="34170" xr:uid="{00000000-0005-0000-0000-000064850000}"/>
    <cellStyle name="Normal 3 5 2 2 2 6 3" xfId="34171" xr:uid="{00000000-0005-0000-0000-000065850000}"/>
    <cellStyle name="Normal 3 5 2 2 2 7" xfId="34172" xr:uid="{00000000-0005-0000-0000-000066850000}"/>
    <cellStyle name="Normal 3 5 2 2 2 7 2" xfId="34173" xr:uid="{00000000-0005-0000-0000-000067850000}"/>
    <cellStyle name="Normal 3 5 2 2 2 8" xfId="34174" xr:uid="{00000000-0005-0000-0000-000068850000}"/>
    <cellStyle name="Normal 3 5 2 2 2 8 2" xfId="34175" xr:uid="{00000000-0005-0000-0000-000069850000}"/>
    <cellStyle name="Normal 3 5 2 2 2 9" xfId="34176" xr:uid="{00000000-0005-0000-0000-00006A850000}"/>
    <cellStyle name="Normal 3 5 2 2 3" xfId="34177" xr:uid="{00000000-0005-0000-0000-00006B850000}"/>
    <cellStyle name="Normal 3 5 2 2 3 2" xfId="34178" xr:uid="{00000000-0005-0000-0000-00006C850000}"/>
    <cellStyle name="Normal 3 5 2 2 3 2 2" xfId="34179" xr:uid="{00000000-0005-0000-0000-00006D850000}"/>
    <cellStyle name="Normal 3 5 2 2 3 2 2 2" xfId="34180" xr:uid="{00000000-0005-0000-0000-00006E850000}"/>
    <cellStyle name="Normal 3 5 2 2 3 2 2 2 2" xfId="34181" xr:uid="{00000000-0005-0000-0000-00006F850000}"/>
    <cellStyle name="Normal 3 5 2 2 3 2 2 2 2 2" xfId="34182" xr:uid="{00000000-0005-0000-0000-000070850000}"/>
    <cellStyle name="Normal 3 5 2 2 3 2 2 2 3" xfId="34183" xr:uid="{00000000-0005-0000-0000-000071850000}"/>
    <cellStyle name="Normal 3 5 2 2 3 2 2 3" xfId="34184" xr:uid="{00000000-0005-0000-0000-000072850000}"/>
    <cellStyle name="Normal 3 5 2 2 3 2 2 3 2" xfId="34185" xr:uid="{00000000-0005-0000-0000-000073850000}"/>
    <cellStyle name="Normal 3 5 2 2 3 2 2 4" xfId="34186" xr:uid="{00000000-0005-0000-0000-000074850000}"/>
    <cellStyle name="Normal 3 5 2 2 3 2 3" xfId="34187" xr:uid="{00000000-0005-0000-0000-000075850000}"/>
    <cellStyle name="Normal 3 5 2 2 3 2 3 2" xfId="34188" xr:uid="{00000000-0005-0000-0000-000076850000}"/>
    <cellStyle name="Normal 3 5 2 2 3 2 3 2 2" xfId="34189" xr:uid="{00000000-0005-0000-0000-000077850000}"/>
    <cellStyle name="Normal 3 5 2 2 3 2 3 3" xfId="34190" xr:uid="{00000000-0005-0000-0000-000078850000}"/>
    <cellStyle name="Normal 3 5 2 2 3 2 4" xfId="34191" xr:uid="{00000000-0005-0000-0000-000079850000}"/>
    <cellStyle name="Normal 3 5 2 2 3 2 4 2" xfId="34192" xr:uid="{00000000-0005-0000-0000-00007A850000}"/>
    <cellStyle name="Normal 3 5 2 2 3 2 5" xfId="34193" xr:uid="{00000000-0005-0000-0000-00007B850000}"/>
    <cellStyle name="Normal 3 5 2 2 3 2 6" xfId="34194" xr:uid="{00000000-0005-0000-0000-00007C850000}"/>
    <cellStyle name="Normal 3 5 2 2 3 3" xfId="34195" xr:uid="{00000000-0005-0000-0000-00007D850000}"/>
    <cellStyle name="Normal 3 5 2 2 3 3 2" xfId="34196" xr:uid="{00000000-0005-0000-0000-00007E850000}"/>
    <cellStyle name="Normal 3 5 2 2 3 3 2 2" xfId="34197" xr:uid="{00000000-0005-0000-0000-00007F850000}"/>
    <cellStyle name="Normal 3 5 2 2 3 3 2 2 2" xfId="34198" xr:uid="{00000000-0005-0000-0000-000080850000}"/>
    <cellStyle name="Normal 3 5 2 2 3 3 2 3" xfId="34199" xr:uid="{00000000-0005-0000-0000-000081850000}"/>
    <cellStyle name="Normal 3 5 2 2 3 3 3" xfId="34200" xr:uid="{00000000-0005-0000-0000-000082850000}"/>
    <cellStyle name="Normal 3 5 2 2 3 3 3 2" xfId="34201" xr:uid="{00000000-0005-0000-0000-000083850000}"/>
    <cellStyle name="Normal 3 5 2 2 3 3 4" xfId="34202" xr:uid="{00000000-0005-0000-0000-000084850000}"/>
    <cellStyle name="Normal 3 5 2 2 3 4" xfId="34203" xr:uid="{00000000-0005-0000-0000-000085850000}"/>
    <cellStyle name="Normal 3 5 2 2 3 4 2" xfId="34204" xr:uid="{00000000-0005-0000-0000-000086850000}"/>
    <cellStyle name="Normal 3 5 2 2 3 4 2 2" xfId="34205" xr:uid="{00000000-0005-0000-0000-000087850000}"/>
    <cellStyle name="Normal 3 5 2 2 3 4 2 2 2" xfId="34206" xr:uid="{00000000-0005-0000-0000-000088850000}"/>
    <cellStyle name="Normal 3 5 2 2 3 4 2 3" xfId="34207" xr:uid="{00000000-0005-0000-0000-000089850000}"/>
    <cellStyle name="Normal 3 5 2 2 3 4 3" xfId="34208" xr:uid="{00000000-0005-0000-0000-00008A850000}"/>
    <cellStyle name="Normal 3 5 2 2 3 4 3 2" xfId="34209" xr:uid="{00000000-0005-0000-0000-00008B850000}"/>
    <cellStyle name="Normal 3 5 2 2 3 4 4" xfId="34210" xr:uid="{00000000-0005-0000-0000-00008C850000}"/>
    <cellStyle name="Normal 3 5 2 2 3 5" xfId="34211" xr:uid="{00000000-0005-0000-0000-00008D850000}"/>
    <cellStyle name="Normal 3 5 2 2 3 5 2" xfId="34212" xr:uid="{00000000-0005-0000-0000-00008E850000}"/>
    <cellStyle name="Normal 3 5 2 2 3 5 2 2" xfId="34213" xr:uid="{00000000-0005-0000-0000-00008F850000}"/>
    <cellStyle name="Normal 3 5 2 2 3 5 3" xfId="34214" xr:uid="{00000000-0005-0000-0000-000090850000}"/>
    <cellStyle name="Normal 3 5 2 2 3 6" xfId="34215" xr:uid="{00000000-0005-0000-0000-000091850000}"/>
    <cellStyle name="Normal 3 5 2 2 3 6 2" xfId="34216" xr:uid="{00000000-0005-0000-0000-000092850000}"/>
    <cellStyle name="Normal 3 5 2 2 3 7" xfId="34217" xr:uid="{00000000-0005-0000-0000-000093850000}"/>
    <cellStyle name="Normal 3 5 2 2 3 7 2" xfId="34218" xr:uid="{00000000-0005-0000-0000-000094850000}"/>
    <cellStyle name="Normal 3 5 2 2 3 8" xfId="34219" xr:uid="{00000000-0005-0000-0000-000095850000}"/>
    <cellStyle name="Normal 3 5 2 2 3 9" xfId="34220" xr:uid="{00000000-0005-0000-0000-000096850000}"/>
    <cellStyle name="Normal 3 5 2 2 4" xfId="34221" xr:uid="{00000000-0005-0000-0000-000097850000}"/>
    <cellStyle name="Normal 3 5 2 2 4 2" xfId="34222" xr:uid="{00000000-0005-0000-0000-000098850000}"/>
    <cellStyle name="Normal 3 5 2 2 4 2 2" xfId="34223" xr:uid="{00000000-0005-0000-0000-000099850000}"/>
    <cellStyle name="Normal 3 5 2 2 4 2 2 2" xfId="34224" xr:uid="{00000000-0005-0000-0000-00009A850000}"/>
    <cellStyle name="Normal 3 5 2 2 4 2 2 2 2" xfId="34225" xr:uid="{00000000-0005-0000-0000-00009B850000}"/>
    <cellStyle name="Normal 3 5 2 2 4 2 2 3" xfId="34226" xr:uid="{00000000-0005-0000-0000-00009C850000}"/>
    <cellStyle name="Normal 3 5 2 2 4 2 3" xfId="34227" xr:uid="{00000000-0005-0000-0000-00009D850000}"/>
    <cellStyle name="Normal 3 5 2 2 4 2 3 2" xfId="34228" xr:uid="{00000000-0005-0000-0000-00009E850000}"/>
    <cellStyle name="Normal 3 5 2 2 4 2 4" xfId="34229" xr:uid="{00000000-0005-0000-0000-00009F850000}"/>
    <cellStyle name="Normal 3 5 2 2 4 3" xfId="34230" xr:uid="{00000000-0005-0000-0000-0000A0850000}"/>
    <cellStyle name="Normal 3 5 2 2 4 3 2" xfId="34231" xr:uid="{00000000-0005-0000-0000-0000A1850000}"/>
    <cellStyle name="Normal 3 5 2 2 4 3 2 2" xfId="34232" xr:uid="{00000000-0005-0000-0000-0000A2850000}"/>
    <cellStyle name="Normal 3 5 2 2 4 3 3" xfId="34233" xr:uid="{00000000-0005-0000-0000-0000A3850000}"/>
    <cellStyle name="Normal 3 5 2 2 4 4" xfId="34234" xr:uid="{00000000-0005-0000-0000-0000A4850000}"/>
    <cellStyle name="Normal 3 5 2 2 4 4 2" xfId="34235" xr:uid="{00000000-0005-0000-0000-0000A5850000}"/>
    <cellStyle name="Normal 3 5 2 2 4 5" xfId="34236" xr:uid="{00000000-0005-0000-0000-0000A6850000}"/>
    <cellStyle name="Normal 3 5 2 2 4 6" xfId="34237" xr:uid="{00000000-0005-0000-0000-0000A7850000}"/>
    <cellStyle name="Normal 3 5 2 2 5" xfId="34238" xr:uid="{00000000-0005-0000-0000-0000A8850000}"/>
    <cellStyle name="Normal 3 5 2 2 5 2" xfId="34239" xr:uid="{00000000-0005-0000-0000-0000A9850000}"/>
    <cellStyle name="Normal 3 5 2 2 5 2 2" xfId="34240" xr:uid="{00000000-0005-0000-0000-0000AA850000}"/>
    <cellStyle name="Normal 3 5 2 2 5 2 2 2" xfId="34241" xr:uid="{00000000-0005-0000-0000-0000AB850000}"/>
    <cellStyle name="Normal 3 5 2 2 5 2 3" xfId="34242" xr:uid="{00000000-0005-0000-0000-0000AC850000}"/>
    <cellStyle name="Normal 3 5 2 2 5 3" xfId="34243" xr:uid="{00000000-0005-0000-0000-0000AD850000}"/>
    <cellStyle name="Normal 3 5 2 2 5 3 2" xfId="34244" xr:uid="{00000000-0005-0000-0000-0000AE850000}"/>
    <cellStyle name="Normal 3 5 2 2 5 4" xfId="34245" xr:uid="{00000000-0005-0000-0000-0000AF850000}"/>
    <cellStyle name="Normal 3 5 2 2 6" xfId="34246" xr:uid="{00000000-0005-0000-0000-0000B0850000}"/>
    <cellStyle name="Normal 3 5 2 2 6 2" xfId="34247" xr:uid="{00000000-0005-0000-0000-0000B1850000}"/>
    <cellStyle name="Normal 3 5 2 2 6 2 2" xfId="34248" xr:uid="{00000000-0005-0000-0000-0000B2850000}"/>
    <cellStyle name="Normal 3 5 2 2 6 2 2 2" xfId="34249" xr:uid="{00000000-0005-0000-0000-0000B3850000}"/>
    <cellStyle name="Normal 3 5 2 2 6 2 3" xfId="34250" xr:uid="{00000000-0005-0000-0000-0000B4850000}"/>
    <cellStyle name="Normal 3 5 2 2 6 3" xfId="34251" xr:uid="{00000000-0005-0000-0000-0000B5850000}"/>
    <cellStyle name="Normal 3 5 2 2 6 3 2" xfId="34252" xr:uid="{00000000-0005-0000-0000-0000B6850000}"/>
    <cellStyle name="Normal 3 5 2 2 6 4" xfId="34253" xr:uid="{00000000-0005-0000-0000-0000B7850000}"/>
    <cellStyle name="Normal 3 5 2 2 7" xfId="34254" xr:uid="{00000000-0005-0000-0000-0000B8850000}"/>
    <cellStyle name="Normal 3 5 2 2 7 2" xfId="34255" xr:uid="{00000000-0005-0000-0000-0000B9850000}"/>
    <cellStyle name="Normal 3 5 2 2 7 2 2" xfId="34256" xr:uid="{00000000-0005-0000-0000-0000BA850000}"/>
    <cellStyle name="Normal 3 5 2 2 7 3" xfId="34257" xr:uid="{00000000-0005-0000-0000-0000BB850000}"/>
    <cellStyle name="Normal 3 5 2 2 8" xfId="34258" xr:uid="{00000000-0005-0000-0000-0000BC850000}"/>
    <cellStyle name="Normal 3 5 2 2 8 2" xfId="34259" xr:uid="{00000000-0005-0000-0000-0000BD850000}"/>
    <cellStyle name="Normal 3 5 2 2 9" xfId="34260" xr:uid="{00000000-0005-0000-0000-0000BE850000}"/>
    <cellStyle name="Normal 3 5 2 2 9 2" xfId="34261" xr:uid="{00000000-0005-0000-0000-0000BF850000}"/>
    <cellStyle name="Normal 3 5 2 2_T-straight with PEDs adjustor" xfId="34262" xr:uid="{00000000-0005-0000-0000-0000C0850000}"/>
    <cellStyle name="Normal 3 5 2 3" xfId="34263" xr:uid="{00000000-0005-0000-0000-0000C1850000}"/>
    <cellStyle name="Normal 3 5 2 3 10" xfId="34264" xr:uid="{00000000-0005-0000-0000-0000C2850000}"/>
    <cellStyle name="Normal 3 5 2 3 11" xfId="34265" xr:uid="{00000000-0005-0000-0000-0000C3850000}"/>
    <cellStyle name="Normal 3 5 2 3 2" xfId="34266" xr:uid="{00000000-0005-0000-0000-0000C4850000}"/>
    <cellStyle name="Normal 3 5 2 3 2 10" xfId="34267" xr:uid="{00000000-0005-0000-0000-0000C5850000}"/>
    <cellStyle name="Normal 3 5 2 3 2 2" xfId="34268" xr:uid="{00000000-0005-0000-0000-0000C6850000}"/>
    <cellStyle name="Normal 3 5 2 3 2 2 2" xfId="34269" xr:uid="{00000000-0005-0000-0000-0000C7850000}"/>
    <cellStyle name="Normal 3 5 2 3 2 2 2 2" xfId="34270" xr:uid="{00000000-0005-0000-0000-0000C8850000}"/>
    <cellStyle name="Normal 3 5 2 3 2 2 2 2 2" xfId="34271" xr:uid="{00000000-0005-0000-0000-0000C9850000}"/>
    <cellStyle name="Normal 3 5 2 3 2 2 2 2 2 2" xfId="34272" xr:uid="{00000000-0005-0000-0000-0000CA850000}"/>
    <cellStyle name="Normal 3 5 2 3 2 2 2 2 2 2 2" xfId="34273" xr:uid="{00000000-0005-0000-0000-0000CB850000}"/>
    <cellStyle name="Normal 3 5 2 3 2 2 2 2 2 3" xfId="34274" xr:uid="{00000000-0005-0000-0000-0000CC850000}"/>
    <cellStyle name="Normal 3 5 2 3 2 2 2 2 3" xfId="34275" xr:uid="{00000000-0005-0000-0000-0000CD850000}"/>
    <cellStyle name="Normal 3 5 2 3 2 2 2 2 3 2" xfId="34276" xr:uid="{00000000-0005-0000-0000-0000CE850000}"/>
    <cellStyle name="Normal 3 5 2 3 2 2 2 2 4" xfId="34277" xr:uid="{00000000-0005-0000-0000-0000CF850000}"/>
    <cellStyle name="Normal 3 5 2 3 2 2 2 3" xfId="34278" xr:uid="{00000000-0005-0000-0000-0000D0850000}"/>
    <cellStyle name="Normal 3 5 2 3 2 2 2 3 2" xfId="34279" xr:uid="{00000000-0005-0000-0000-0000D1850000}"/>
    <cellStyle name="Normal 3 5 2 3 2 2 2 3 2 2" xfId="34280" xr:uid="{00000000-0005-0000-0000-0000D2850000}"/>
    <cellStyle name="Normal 3 5 2 3 2 2 2 3 3" xfId="34281" xr:uid="{00000000-0005-0000-0000-0000D3850000}"/>
    <cellStyle name="Normal 3 5 2 3 2 2 2 4" xfId="34282" xr:uid="{00000000-0005-0000-0000-0000D4850000}"/>
    <cellStyle name="Normal 3 5 2 3 2 2 2 4 2" xfId="34283" xr:uid="{00000000-0005-0000-0000-0000D5850000}"/>
    <cellStyle name="Normal 3 5 2 3 2 2 2 5" xfId="34284" xr:uid="{00000000-0005-0000-0000-0000D6850000}"/>
    <cellStyle name="Normal 3 5 2 3 2 2 3" xfId="34285" xr:uid="{00000000-0005-0000-0000-0000D7850000}"/>
    <cellStyle name="Normal 3 5 2 3 2 2 3 2" xfId="34286" xr:uid="{00000000-0005-0000-0000-0000D8850000}"/>
    <cellStyle name="Normal 3 5 2 3 2 2 3 2 2" xfId="34287" xr:uid="{00000000-0005-0000-0000-0000D9850000}"/>
    <cellStyle name="Normal 3 5 2 3 2 2 3 2 2 2" xfId="34288" xr:uid="{00000000-0005-0000-0000-0000DA850000}"/>
    <cellStyle name="Normal 3 5 2 3 2 2 3 2 3" xfId="34289" xr:uid="{00000000-0005-0000-0000-0000DB850000}"/>
    <cellStyle name="Normal 3 5 2 3 2 2 3 3" xfId="34290" xr:uid="{00000000-0005-0000-0000-0000DC850000}"/>
    <cellStyle name="Normal 3 5 2 3 2 2 3 3 2" xfId="34291" xr:uid="{00000000-0005-0000-0000-0000DD850000}"/>
    <cellStyle name="Normal 3 5 2 3 2 2 3 4" xfId="34292" xr:uid="{00000000-0005-0000-0000-0000DE850000}"/>
    <cellStyle name="Normal 3 5 2 3 2 2 4" xfId="34293" xr:uid="{00000000-0005-0000-0000-0000DF850000}"/>
    <cellStyle name="Normal 3 5 2 3 2 2 4 2" xfId="34294" xr:uid="{00000000-0005-0000-0000-0000E0850000}"/>
    <cellStyle name="Normal 3 5 2 3 2 2 4 2 2" xfId="34295" xr:uid="{00000000-0005-0000-0000-0000E1850000}"/>
    <cellStyle name="Normal 3 5 2 3 2 2 4 2 2 2" xfId="34296" xr:uid="{00000000-0005-0000-0000-0000E2850000}"/>
    <cellStyle name="Normal 3 5 2 3 2 2 4 2 3" xfId="34297" xr:uid="{00000000-0005-0000-0000-0000E3850000}"/>
    <cellStyle name="Normal 3 5 2 3 2 2 4 3" xfId="34298" xr:uid="{00000000-0005-0000-0000-0000E4850000}"/>
    <cellStyle name="Normal 3 5 2 3 2 2 4 3 2" xfId="34299" xr:uid="{00000000-0005-0000-0000-0000E5850000}"/>
    <cellStyle name="Normal 3 5 2 3 2 2 4 4" xfId="34300" xr:uid="{00000000-0005-0000-0000-0000E6850000}"/>
    <cellStyle name="Normal 3 5 2 3 2 2 5" xfId="34301" xr:uid="{00000000-0005-0000-0000-0000E7850000}"/>
    <cellStyle name="Normal 3 5 2 3 2 2 5 2" xfId="34302" xr:uid="{00000000-0005-0000-0000-0000E8850000}"/>
    <cellStyle name="Normal 3 5 2 3 2 2 5 2 2" xfId="34303" xr:uid="{00000000-0005-0000-0000-0000E9850000}"/>
    <cellStyle name="Normal 3 5 2 3 2 2 5 3" xfId="34304" xr:uid="{00000000-0005-0000-0000-0000EA850000}"/>
    <cellStyle name="Normal 3 5 2 3 2 2 6" xfId="34305" xr:uid="{00000000-0005-0000-0000-0000EB850000}"/>
    <cellStyle name="Normal 3 5 2 3 2 2 6 2" xfId="34306" xr:uid="{00000000-0005-0000-0000-0000EC850000}"/>
    <cellStyle name="Normal 3 5 2 3 2 2 7" xfId="34307" xr:uid="{00000000-0005-0000-0000-0000ED850000}"/>
    <cellStyle name="Normal 3 5 2 3 2 2 7 2" xfId="34308" xr:uid="{00000000-0005-0000-0000-0000EE850000}"/>
    <cellStyle name="Normal 3 5 2 3 2 2 8" xfId="34309" xr:uid="{00000000-0005-0000-0000-0000EF850000}"/>
    <cellStyle name="Normal 3 5 2 3 2 3" xfId="34310" xr:uid="{00000000-0005-0000-0000-0000F0850000}"/>
    <cellStyle name="Normal 3 5 2 3 2 3 2" xfId="34311" xr:uid="{00000000-0005-0000-0000-0000F1850000}"/>
    <cellStyle name="Normal 3 5 2 3 2 3 2 2" xfId="34312" xr:uid="{00000000-0005-0000-0000-0000F2850000}"/>
    <cellStyle name="Normal 3 5 2 3 2 3 2 2 2" xfId="34313" xr:uid="{00000000-0005-0000-0000-0000F3850000}"/>
    <cellStyle name="Normal 3 5 2 3 2 3 2 2 2 2" xfId="34314" xr:uid="{00000000-0005-0000-0000-0000F4850000}"/>
    <cellStyle name="Normal 3 5 2 3 2 3 2 2 3" xfId="34315" xr:uid="{00000000-0005-0000-0000-0000F5850000}"/>
    <cellStyle name="Normal 3 5 2 3 2 3 2 3" xfId="34316" xr:uid="{00000000-0005-0000-0000-0000F6850000}"/>
    <cellStyle name="Normal 3 5 2 3 2 3 2 3 2" xfId="34317" xr:uid="{00000000-0005-0000-0000-0000F7850000}"/>
    <cellStyle name="Normal 3 5 2 3 2 3 2 4" xfId="34318" xr:uid="{00000000-0005-0000-0000-0000F8850000}"/>
    <cellStyle name="Normal 3 5 2 3 2 3 3" xfId="34319" xr:uid="{00000000-0005-0000-0000-0000F9850000}"/>
    <cellStyle name="Normal 3 5 2 3 2 3 3 2" xfId="34320" xr:uid="{00000000-0005-0000-0000-0000FA850000}"/>
    <cellStyle name="Normal 3 5 2 3 2 3 3 2 2" xfId="34321" xr:uid="{00000000-0005-0000-0000-0000FB850000}"/>
    <cellStyle name="Normal 3 5 2 3 2 3 3 3" xfId="34322" xr:uid="{00000000-0005-0000-0000-0000FC850000}"/>
    <cellStyle name="Normal 3 5 2 3 2 3 4" xfId="34323" xr:uid="{00000000-0005-0000-0000-0000FD850000}"/>
    <cellStyle name="Normal 3 5 2 3 2 3 4 2" xfId="34324" xr:uid="{00000000-0005-0000-0000-0000FE850000}"/>
    <cellStyle name="Normal 3 5 2 3 2 3 5" xfId="34325" xr:uid="{00000000-0005-0000-0000-0000FF850000}"/>
    <cellStyle name="Normal 3 5 2 3 2 4" xfId="34326" xr:uid="{00000000-0005-0000-0000-000000860000}"/>
    <cellStyle name="Normal 3 5 2 3 2 4 2" xfId="34327" xr:uid="{00000000-0005-0000-0000-000001860000}"/>
    <cellStyle name="Normal 3 5 2 3 2 4 2 2" xfId="34328" xr:uid="{00000000-0005-0000-0000-000002860000}"/>
    <cellStyle name="Normal 3 5 2 3 2 4 2 2 2" xfId="34329" xr:uid="{00000000-0005-0000-0000-000003860000}"/>
    <cellStyle name="Normal 3 5 2 3 2 4 2 3" xfId="34330" xr:uid="{00000000-0005-0000-0000-000004860000}"/>
    <cellStyle name="Normal 3 5 2 3 2 4 3" xfId="34331" xr:uid="{00000000-0005-0000-0000-000005860000}"/>
    <cellStyle name="Normal 3 5 2 3 2 4 3 2" xfId="34332" xr:uid="{00000000-0005-0000-0000-000006860000}"/>
    <cellStyle name="Normal 3 5 2 3 2 4 4" xfId="34333" xr:uid="{00000000-0005-0000-0000-000007860000}"/>
    <cellStyle name="Normal 3 5 2 3 2 5" xfId="34334" xr:uid="{00000000-0005-0000-0000-000008860000}"/>
    <cellStyle name="Normal 3 5 2 3 2 5 2" xfId="34335" xr:uid="{00000000-0005-0000-0000-000009860000}"/>
    <cellStyle name="Normal 3 5 2 3 2 5 2 2" xfId="34336" xr:uid="{00000000-0005-0000-0000-00000A860000}"/>
    <cellStyle name="Normal 3 5 2 3 2 5 2 2 2" xfId="34337" xr:uid="{00000000-0005-0000-0000-00000B860000}"/>
    <cellStyle name="Normal 3 5 2 3 2 5 2 3" xfId="34338" xr:uid="{00000000-0005-0000-0000-00000C860000}"/>
    <cellStyle name="Normal 3 5 2 3 2 5 3" xfId="34339" xr:uid="{00000000-0005-0000-0000-00000D860000}"/>
    <cellStyle name="Normal 3 5 2 3 2 5 3 2" xfId="34340" xr:uid="{00000000-0005-0000-0000-00000E860000}"/>
    <cellStyle name="Normal 3 5 2 3 2 5 4" xfId="34341" xr:uid="{00000000-0005-0000-0000-00000F860000}"/>
    <cellStyle name="Normal 3 5 2 3 2 6" xfId="34342" xr:uid="{00000000-0005-0000-0000-000010860000}"/>
    <cellStyle name="Normal 3 5 2 3 2 6 2" xfId="34343" xr:uid="{00000000-0005-0000-0000-000011860000}"/>
    <cellStyle name="Normal 3 5 2 3 2 6 2 2" xfId="34344" xr:uid="{00000000-0005-0000-0000-000012860000}"/>
    <cellStyle name="Normal 3 5 2 3 2 6 3" xfId="34345" xr:uid="{00000000-0005-0000-0000-000013860000}"/>
    <cellStyle name="Normal 3 5 2 3 2 7" xfId="34346" xr:uid="{00000000-0005-0000-0000-000014860000}"/>
    <cellStyle name="Normal 3 5 2 3 2 7 2" xfId="34347" xr:uid="{00000000-0005-0000-0000-000015860000}"/>
    <cellStyle name="Normal 3 5 2 3 2 8" xfId="34348" xr:uid="{00000000-0005-0000-0000-000016860000}"/>
    <cellStyle name="Normal 3 5 2 3 2 8 2" xfId="34349" xr:uid="{00000000-0005-0000-0000-000017860000}"/>
    <cellStyle name="Normal 3 5 2 3 2 9" xfId="34350" xr:uid="{00000000-0005-0000-0000-000018860000}"/>
    <cellStyle name="Normal 3 5 2 3 3" xfId="34351" xr:uid="{00000000-0005-0000-0000-000019860000}"/>
    <cellStyle name="Normal 3 5 2 3 3 2" xfId="34352" xr:uid="{00000000-0005-0000-0000-00001A860000}"/>
    <cellStyle name="Normal 3 5 2 3 3 2 2" xfId="34353" xr:uid="{00000000-0005-0000-0000-00001B860000}"/>
    <cellStyle name="Normal 3 5 2 3 3 2 2 2" xfId="34354" xr:uid="{00000000-0005-0000-0000-00001C860000}"/>
    <cellStyle name="Normal 3 5 2 3 3 2 2 2 2" xfId="34355" xr:uid="{00000000-0005-0000-0000-00001D860000}"/>
    <cellStyle name="Normal 3 5 2 3 3 2 2 2 2 2" xfId="34356" xr:uid="{00000000-0005-0000-0000-00001E860000}"/>
    <cellStyle name="Normal 3 5 2 3 3 2 2 2 3" xfId="34357" xr:uid="{00000000-0005-0000-0000-00001F860000}"/>
    <cellStyle name="Normal 3 5 2 3 3 2 2 3" xfId="34358" xr:uid="{00000000-0005-0000-0000-000020860000}"/>
    <cellStyle name="Normal 3 5 2 3 3 2 2 3 2" xfId="34359" xr:uid="{00000000-0005-0000-0000-000021860000}"/>
    <cellStyle name="Normal 3 5 2 3 3 2 2 4" xfId="34360" xr:uid="{00000000-0005-0000-0000-000022860000}"/>
    <cellStyle name="Normal 3 5 2 3 3 2 3" xfId="34361" xr:uid="{00000000-0005-0000-0000-000023860000}"/>
    <cellStyle name="Normal 3 5 2 3 3 2 3 2" xfId="34362" xr:uid="{00000000-0005-0000-0000-000024860000}"/>
    <cellStyle name="Normal 3 5 2 3 3 2 3 2 2" xfId="34363" xr:uid="{00000000-0005-0000-0000-000025860000}"/>
    <cellStyle name="Normal 3 5 2 3 3 2 3 3" xfId="34364" xr:uid="{00000000-0005-0000-0000-000026860000}"/>
    <cellStyle name="Normal 3 5 2 3 3 2 4" xfId="34365" xr:uid="{00000000-0005-0000-0000-000027860000}"/>
    <cellStyle name="Normal 3 5 2 3 3 2 4 2" xfId="34366" xr:uid="{00000000-0005-0000-0000-000028860000}"/>
    <cellStyle name="Normal 3 5 2 3 3 2 5" xfId="34367" xr:uid="{00000000-0005-0000-0000-000029860000}"/>
    <cellStyle name="Normal 3 5 2 3 3 3" xfId="34368" xr:uid="{00000000-0005-0000-0000-00002A860000}"/>
    <cellStyle name="Normal 3 5 2 3 3 3 2" xfId="34369" xr:uid="{00000000-0005-0000-0000-00002B860000}"/>
    <cellStyle name="Normal 3 5 2 3 3 3 2 2" xfId="34370" xr:uid="{00000000-0005-0000-0000-00002C860000}"/>
    <cellStyle name="Normal 3 5 2 3 3 3 2 2 2" xfId="34371" xr:uid="{00000000-0005-0000-0000-00002D860000}"/>
    <cellStyle name="Normal 3 5 2 3 3 3 2 3" xfId="34372" xr:uid="{00000000-0005-0000-0000-00002E860000}"/>
    <cellStyle name="Normal 3 5 2 3 3 3 3" xfId="34373" xr:uid="{00000000-0005-0000-0000-00002F860000}"/>
    <cellStyle name="Normal 3 5 2 3 3 3 3 2" xfId="34374" xr:uid="{00000000-0005-0000-0000-000030860000}"/>
    <cellStyle name="Normal 3 5 2 3 3 3 4" xfId="34375" xr:uid="{00000000-0005-0000-0000-000031860000}"/>
    <cellStyle name="Normal 3 5 2 3 3 4" xfId="34376" xr:uid="{00000000-0005-0000-0000-000032860000}"/>
    <cellStyle name="Normal 3 5 2 3 3 4 2" xfId="34377" xr:uid="{00000000-0005-0000-0000-000033860000}"/>
    <cellStyle name="Normal 3 5 2 3 3 4 2 2" xfId="34378" xr:uid="{00000000-0005-0000-0000-000034860000}"/>
    <cellStyle name="Normal 3 5 2 3 3 4 2 2 2" xfId="34379" xr:uid="{00000000-0005-0000-0000-000035860000}"/>
    <cellStyle name="Normal 3 5 2 3 3 4 2 3" xfId="34380" xr:uid="{00000000-0005-0000-0000-000036860000}"/>
    <cellStyle name="Normal 3 5 2 3 3 4 3" xfId="34381" xr:uid="{00000000-0005-0000-0000-000037860000}"/>
    <cellStyle name="Normal 3 5 2 3 3 4 3 2" xfId="34382" xr:uid="{00000000-0005-0000-0000-000038860000}"/>
    <cellStyle name="Normal 3 5 2 3 3 4 4" xfId="34383" xr:uid="{00000000-0005-0000-0000-000039860000}"/>
    <cellStyle name="Normal 3 5 2 3 3 5" xfId="34384" xr:uid="{00000000-0005-0000-0000-00003A860000}"/>
    <cellStyle name="Normal 3 5 2 3 3 5 2" xfId="34385" xr:uid="{00000000-0005-0000-0000-00003B860000}"/>
    <cellStyle name="Normal 3 5 2 3 3 5 2 2" xfId="34386" xr:uid="{00000000-0005-0000-0000-00003C860000}"/>
    <cellStyle name="Normal 3 5 2 3 3 5 3" xfId="34387" xr:uid="{00000000-0005-0000-0000-00003D860000}"/>
    <cellStyle name="Normal 3 5 2 3 3 6" xfId="34388" xr:uid="{00000000-0005-0000-0000-00003E860000}"/>
    <cellStyle name="Normal 3 5 2 3 3 6 2" xfId="34389" xr:uid="{00000000-0005-0000-0000-00003F860000}"/>
    <cellStyle name="Normal 3 5 2 3 3 7" xfId="34390" xr:uid="{00000000-0005-0000-0000-000040860000}"/>
    <cellStyle name="Normal 3 5 2 3 3 7 2" xfId="34391" xr:uid="{00000000-0005-0000-0000-000041860000}"/>
    <cellStyle name="Normal 3 5 2 3 3 8" xfId="34392" xr:uid="{00000000-0005-0000-0000-000042860000}"/>
    <cellStyle name="Normal 3 5 2 3 4" xfId="34393" xr:uid="{00000000-0005-0000-0000-000043860000}"/>
    <cellStyle name="Normal 3 5 2 3 4 2" xfId="34394" xr:uid="{00000000-0005-0000-0000-000044860000}"/>
    <cellStyle name="Normal 3 5 2 3 4 2 2" xfId="34395" xr:uid="{00000000-0005-0000-0000-000045860000}"/>
    <cellStyle name="Normal 3 5 2 3 4 2 2 2" xfId="34396" xr:uid="{00000000-0005-0000-0000-000046860000}"/>
    <cellStyle name="Normal 3 5 2 3 4 2 2 2 2" xfId="34397" xr:uid="{00000000-0005-0000-0000-000047860000}"/>
    <cellStyle name="Normal 3 5 2 3 4 2 2 3" xfId="34398" xr:uid="{00000000-0005-0000-0000-000048860000}"/>
    <cellStyle name="Normal 3 5 2 3 4 2 3" xfId="34399" xr:uid="{00000000-0005-0000-0000-000049860000}"/>
    <cellStyle name="Normal 3 5 2 3 4 2 3 2" xfId="34400" xr:uid="{00000000-0005-0000-0000-00004A860000}"/>
    <cellStyle name="Normal 3 5 2 3 4 2 4" xfId="34401" xr:uid="{00000000-0005-0000-0000-00004B860000}"/>
    <cellStyle name="Normal 3 5 2 3 4 3" xfId="34402" xr:uid="{00000000-0005-0000-0000-00004C860000}"/>
    <cellStyle name="Normal 3 5 2 3 4 3 2" xfId="34403" xr:uid="{00000000-0005-0000-0000-00004D860000}"/>
    <cellStyle name="Normal 3 5 2 3 4 3 2 2" xfId="34404" xr:uid="{00000000-0005-0000-0000-00004E860000}"/>
    <cellStyle name="Normal 3 5 2 3 4 3 3" xfId="34405" xr:uid="{00000000-0005-0000-0000-00004F860000}"/>
    <cellStyle name="Normal 3 5 2 3 4 4" xfId="34406" xr:uid="{00000000-0005-0000-0000-000050860000}"/>
    <cellStyle name="Normal 3 5 2 3 4 4 2" xfId="34407" xr:uid="{00000000-0005-0000-0000-000051860000}"/>
    <cellStyle name="Normal 3 5 2 3 4 5" xfId="34408" xr:uid="{00000000-0005-0000-0000-000052860000}"/>
    <cellStyle name="Normal 3 5 2 3 5" xfId="34409" xr:uid="{00000000-0005-0000-0000-000053860000}"/>
    <cellStyle name="Normal 3 5 2 3 5 2" xfId="34410" xr:uid="{00000000-0005-0000-0000-000054860000}"/>
    <cellStyle name="Normal 3 5 2 3 5 2 2" xfId="34411" xr:uid="{00000000-0005-0000-0000-000055860000}"/>
    <cellStyle name="Normal 3 5 2 3 5 2 2 2" xfId="34412" xr:uid="{00000000-0005-0000-0000-000056860000}"/>
    <cellStyle name="Normal 3 5 2 3 5 2 3" xfId="34413" xr:uid="{00000000-0005-0000-0000-000057860000}"/>
    <cellStyle name="Normal 3 5 2 3 5 3" xfId="34414" xr:uid="{00000000-0005-0000-0000-000058860000}"/>
    <cellStyle name="Normal 3 5 2 3 5 3 2" xfId="34415" xr:uid="{00000000-0005-0000-0000-000059860000}"/>
    <cellStyle name="Normal 3 5 2 3 5 4" xfId="34416" xr:uid="{00000000-0005-0000-0000-00005A860000}"/>
    <cellStyle name="Normal 3 5 2 3 6" xfId="34417" xr:uid="{00000000-0005-0000-0000-00005B860000}"/>
    <cellStyle name="Normal 3 5 2 3 6 2" xfId="34418" xr:uid="{00000000-0005-0000-0000-00005C860000}"/>
    <cellStyle name="Normal 3 5 2 3 6 2 2" xfId="34419" xr:uid="{00000000-0005-0000-0000-00005D860000}"/>
    <cellStyle name="Normal 3 5 2 3 6 2 2 2" xfId="34420" xr:uid="{00000000-0005-0000-0000-00005E860000}"/>
    <cellStyle name="Normal 3 5 2 3 6 2 3" xfId="34421" xr:uid="{00000000-0005-0000-0000-00005F860000}"/>
    <cellStyle name="Normal 3 5 2 3 6 3" xfId="34422" xr:uid="{00000000-0005-0000-0000-000060860000}"/>
    <cellStyle name="Normal 3 5 2 3 6 3 2" xfId="34423" xr:uid="{00000000-0005-0000-0000-000061860000}"/>
    <cellStyle name="Normal 3 5 2 3 6 4" xfId="34424" xr:uid="{00000000-0005-0000-0000-000062860000}"/>
    <cellStyle name="Normal 3 5 2 3 7" xfId="34425" xr:uid="{00000000-0005-0000-0000-000063860000}"/>
    <cellStyle name="Normal 3 5 2 3 7 2" xfId="34426" xr:uid="{00000000-0005-0000-0000-000064860000}"/>
    <cellStyle name="Normal 3 5 2 3 7 2 2" xfId="34427" xr:uid="{00000000-0005-0000-0000-000065860000}"/>
    <cellStyle name="Normal 3 5 2 3 7 3" xfId="34428" xr:uid="{00000000-0005-0000-0000-000066860000}"/>
    <cellStyle name="Normal 3 5 2 3 8" xfId="34429" xr:uid="{00000000-0005-0000-0000-000067860000}"/>
    <cellStyle name="Normal 3 5 2 3 8 2" xfId="34430" xr:uid="{00000000-0005-0000-0000-000068860000}"/>
    <cellStyle name="Normal 3 5 2 3 9" xfId="34431" xr:uid="{00000000-0005-0000-0000-000069860000}"/>
    <cellStyle name="Normal 3 5 2 3 9 2" xfId="34432" xr:uid="{00000000-0005-0000-0000-00006A860000}"/>
    <cellStyle name="Normal 3 5 2 4" xfId="34433" xr:uid="{00000000-0005-0000-0000-00006B860000}"/>
    <cellStyle name="Normal 3 5 2 4 10" xfId="34434" xr:uid="{00000000-0005-0000-0000-00006C860000}"/>
    <cellStyle name="Normal 3 5 2 4 11" xfId="34435" xr:uid="{00000000-0005-0000-0000-00006D860000}"/>
    <cellStyle name="Normal 3 5 2 4 2" xfId="34436" xr:uid="{00000000-0005-0000-0000-00006E860000}"/>
    <cellStyle name="Normal 3 5 2 4 2 10" xfId="34437" xr:uid="{00000000-0005-0000-0000-00006F860000}"/>
    <cellStyle name="Normal 3 5 2 4 2 2" xfId="34438" xr:uid="{00000000-0005-0000-0000-000070860000}"/>
    <cellStyle name="Normal 3 5 2 4 2 2 2" xfId="34439" xr:uid="{00000000-0005-0000-0000-000071860000}"/>
    <cellStyle name="Normal 3 5 2 4 2 2 2 2" xfId="34440" xr:uid="{00000000-0005-0000-0000-000072860000}"/>
    <cellStyle name="Normal 3 5 2 4 2 2 2 2 2" xfId="34441" xr:uid="{00000000-0005-0000-0000-000073860000}"/>
    <cellStyle name="Normal 3 5 2 4 2 2 2 2 2 2" xfId="34442" xr:uid="{00000000-0005-0000-0000-000074860000}"/>
    <cellStyle name="Normal 3 5 2 4 2 2 2 2 2 2 2" xfId="34443" xr:uid="{00000000-0005-0000-0000-000075860000}"/>
    <cellStyle name="Normal 3 5 2 4 2 2 2 2 2 3" xfId="34444" xr:uid="{00000000-0005-0000-0000-000076860000}"/>
    <cellStyle name="Normal 3 5 2 4 2 2 2 2 3" xfId="34445" xr:uid="{00000000-0005-0000-0000-000077860000}"/>
    <cellStyle name="Normal 3 5 2 4 2 2 2 2 3 2" xfId="34446" xr:uid="{00000000-0005-0000-0000-000078860000}"/>
    <cellStyle name="Normal 3 5 2 4 2 2 2 2 4" xfId="34447" xr:uid="{00000000-0005-0000-0000-000079860000}"/>
    <cellStyle name="Normal 3 5 2 4 2 2 2 3" xfId="34448" xr:uid="{00000000-0005-0000-0000-00007A860000}"/>
    <cellStyle name="Normal 3 5 2 4 2 2 2 3 2" xfId="34449" xr:uid="{00000000-0005-0000-0000-00007B860000}"/>
    <cellStyle name="Normal 3 5 2 4 2 2 2 3 2 2" xfId="34450" xr:uid="{00000000-0005-0000-0000-00007C860000}"/>
    <cellStyle name="Normal 3 5 2 4 2 2 2 3 3" xfId="34451" xr:uid="{00000000-0005-0000-0000-00007D860000}"/>
    <cellStyle name="Normal 3 5 2 4 2 2 2 4" xfId="34452" xr:uid="{00000000-0005-0000-0000-00007E860000}"/>
    <cellStyle name="Normal 3 5 2 4 2 2 2 4 2" xfId="34453" xr:uid="{00000000-0005-0000-0000-00007F860000}"/>
    <cellStyle name="Normal 3 5 2 4 2 2 2 5" xfId="34454" xr:uid="{00000000-0005-0000-0000-000080860000}"/>
    <cellStyle name="Normal 3 5 2 4 2 2 3" xfId="34455" xr:uid="{00000000-0005-0000-0000-000081860000}"/>
    <cellStyle name="Normal 3 5 2 4 2 2 3 2" xfId="34456" xr:uid="{00000000-0005-0000-0000-000082860000}"/>
    <cellStyle name="Normal 3 5 2 4 2 2 3 2 2" xfId="34457" xr:uid="{00000000-0005-0000-0000-000083860000}"/>
    <cellStyle name="Normal 3 5 2 4 2 2 3 2 2 2" xfId="34458" xr:uid="{00000000-0005-0000-0000-000084860000}"/>
    <cellStyle name="Normal 3 5 2 4 2 2 3 2 3" xfId="34459" xr:uid="{00000000-0005-0000-0000-000085860000}"/>
    <cellStyle name="Normal 3 5 2 4 2 2 3 3" xfId="34460" xr:uid="{00000000-0005-0000-0000-000086860000}"/>
    <cellStyle name="Normal 3 5 2 4 2 2 3 3 2" xfId="34461" xr:uid="{00000000-0005-0000-0000-000087860000}"/>
    <cellStyle name="Normal 3 5 2 4 2 2 3 4" xfId="34462" xr:uid="{00000000-0005-0000-0000-000088860000}"/>
    <cellStyle name="Normal 3 5 2 4 2 2 4" xfId="34463" xr:uid="{00000000-0005-0000-0000-000089860000}"/>
    <cellStyle name="Normal 3 5 2 4 2 2 4 2" xfId="34464" xr:uid="{00000000-0005-0000-0000-00008A860000}"/>
    <cellStyle name="Normal 3 5 2 4 2 2 4 2 2" xfId="34465" xr:uid="{00000000-0005-0000-0000-00008B860000}"/>
    <cellStyle name="Normal 3 5 2 4 2 2 4 2 2 2" xfId="34466" xr:uid="{00000000-0005-0000-0000-00008C860000}"/>
    <cellStyle name="Normal 3 5 2 4 2 2 4 2 3" xfId="34467" xr:uid="{00000000-0005-0000-0000-00008D860000}"/>
    <cellStyle name="Normal 3 5 2 4 2 2 4 3" xfId="34468" xr:uid="{00000000-0005-0000-0000-00008E860000}"/>
    <cellStyle name="Normal 3 5 2 4 2 2 4 3 2" xfId="34469" xr:uid="{00000000-0005-0000-0000-00008F860000}"/>
    <cellStyle name="Normal 3 5 2 4 2 2 4 4" xfId="34470" xr:uid="{00000000-0005-0000-0000-000090860000}"/>
    <cellStyle name="Normal 3 5 2 4 2 2 5" xfId="34471" xr:uid="{00000000-0005-0000-0000-000091860000}"/>
    <cellStyle name="Normal 3 5 2 4 2 2 5 2" xfId="34472" xr:uid="{00000000-0005-0000-0000-000092860000}"/>
    <cellStyle name="Normal 3 5 2 4 2 2 5 2 2" xfId="34473" xr:uid="{00000000-0005-0000-0000-000093860000}"/>
    <cellStyle name="Normal 3 5 2 4 2 2 5 3" xfId="34474" xr:uid="{00000000-0005-0000-0000-000094860000}"/>
    <cellStyle name="Normal 3 5 2 4 2 2 6" xfId="34475" xr:uid="{00000000-0005-0000-0000-000095860000}"/>
    <cellStyle name="Normal 3 5 2 4 2 2 6 2" xfId="34476" xr:uid="{00000000-0005-0000-0000-000096860000}"/>
    <cellStyle name="Normal 3 5 2 4 2 2 7" xfId="34477" xr:uid="{00000000-0005-0000-0000-000097860000}"/>
    <cellStyle name="Normal 3 5 2 4 2 2 7 2" xfId="34478" xr:uid="{00000000-0005-0000-0000-000098860000}"/>
    <cellStyle name="Normal 3 5 2 4 2 2 8" xfId="34479" xr:uid="{00000000-0005-0000-0000-000099860000}"/>
    <cellStyle name="Normal 3 5 2 4 2 3" xfId="34480" xr:uid="{00000000-0005-0000-0000-00009A860000}"/>
    <cellStyle name="Normal 3 5 2 4 2 3 2" xfId="34481" xr:uid="{00000000-0005-0000-0000-00009B860000}"/>
    <cellStyle name="Normal 3 5 2 4 2 3 2 2" xfId="34482" xr:uid="{00000000-0005-0000-0000-00009C860000}"/>
    <cellStyle name="Normal 3 5 2 4 2 3 2 2 2" xfId="34483" xr:uid="{00000000-0005-0000-0000-00009D860000}"/>
    <cellStyle name="Normal 3 5 2 4 2 3 2 2 2 2" xfId="34484" xr:uid="{00000000-0005-0000-0000-00009E860000}"/>
    <cellStyle name="Normal 3 5 2 4 2 3 2 2 3" xfId="34485" xr:uid="{00000000-0005-0000-0000-00009F860000}"/>
    <cellStyle name="Normal 3 5 2 4 2 3 2 3" xfId="34486" xr:uid="{00000000-0005-0000-0000-0000A0860000}"/>
    <cellStyle name="Normal 3 5 2 4 2 3 2 3 2" xfId="34487" xr:uid="{00000000-0005-0000-0000-0000A1860000}"/>
    <cellStyle name="Normal 3 5 2 4 2 3 2 4" xfId="34488" xr:uid="{00000000-0005-0000-0000-0000A2860000}"/>
    <cellStyle name="Normal 3 5 2 4 2 3 3" xfId="34489" xr:uid="{00000000-0005-0000-0000-0000A3860000}"/>
    <cellStyle name="Normal 3 5 2 4 2 3 3 2" xfId="34490" xr:uid="{00000000-0005-0000-0000-0000A4860000}"/>
    <cellStyle name="Normal 3 5 2 4 2 3 3 2 2" xfId="34491" xr:uid="{00000000-0005-0000-0000-0000A5860000}"/>
    <cellStyle name="Normal 3 5 2 4 2 3 3 3" xfId="34492" xr:uid="{00000000-0005-0000-0000-0000A6860000}"/>
    <cellStyle name="Normal 3 5 2 4 2 3 4" xfId="34493" xr:uid="{00000000-0005-0000-0000-0000A7860000}"/>
    <cellStyle name="Normal 3 5 2 4 2 3 4 2" xfId="34494" xr:uid="{00000000-0005-0000-0000-0000A8860000}"/>
    <cellStyle name="Normal 3 5 2 4 2 3 5" xfId="34495" xr:uid="{00000000-0005-0000-0000-0000A9860000}"/>
    <cellStyle name="Normal 3 5 2 4 2 4" xfId="34496" xr:uid="{00000000-0005-0000-0000-0000AA860000}"/>
    <cellStyle name="Normal 3 5 2 4 2 4 2" xfId="34497" xr:uid="{00000000-0005-0000-0000-0000AB860000}"/>
    <cellStyle name="Normal 3 5 2 4 2 4 2 2" xfId="34498" xr:uid="{00000000-0005-0000-0000-0000AC860000}"/>
    <cellStyle name="Normal 3 5 2 4 2 4 2 2 2" xfId="34499" xr:uid="{00000000-0005-0000-0000-0000AD860000}"/>
    <cellStyle name="Normal 3 5 2 4 2 4 2 3" xfId="34500" xr:uid="{00000000-0005-0000-0000-0000AE860000}"/>
    <cellStyle name="Normal 3 5 2 4 2 4 3" xfId="34501" xr:uid="{00000000-0005-0000-0000-0000AF860000}"/>
    <cellStyle name="Normal 3 5 2 4 2 4 3 2" xfId="34502" xr:uid="{00000000-0005-0000-0000-0000B0860000}"/>
    <cellStyle name="Normal 3 5 2 4 2 4 4" xfId="34503" xr:uid="{00000000-0005-0000-0000-0000B1860000}"/>
    <cellStyle name="Normal 3 5 2 4 2 5" xfId="34504" xr:uid="{00000000-0005-0000-0000-0000B2860000}"/>
    <cellStyle name="Normal 3 5 2 4 2 5 2" xfId="34505" xr:uid="{00000000-0005-0000-0000-0000B3860000}"/>
    <cellStyle name="Normal 3 5 2 4 2 5 2 2" xfId="34506" xr:uid="{00000000-0005-0000-0000-0000B4860000}"/>
    <cellStyle name="Normal 3 5 2 4 2 5 2 2 2" xfId="34507" xr:uid="{00000000-0005-0000-0000-0000B5860000}"/>
    <cellStyle name="Normal 3 5 2 4 2 5 2 3" xfId="34508" xr:uid="{00000000-0005-0000-0000-0000B6860000}"/>
    <cellStyle name="Normal 3 5 2 4 2 5 3" xfId="34509" xr:uid="{00000000-0005-0000-0000-0000B7860000}"/>
    <cellStyle name="Normal 3 5 2 4 2 5 3 2" xfId="34510" xr:uid="{00000000-0005-0000-0000-0000B8860000}"/>
    <cellStyle name="Normal 3 5 2 4 2 5 4" xfId="34511" xr:uid="{00000000-0005-0000-0000-0000B9860000}"/>
    <cellStyle name="Normal 3 5 2 4 2 6" xfId="34512" xr:uid="{00000000-0005-0000-0000-0000BA860000}"/>
    <cellStyle name="Normal 3 5 2 4 2 6 2" xfId="34513" xr:uid="{00000000-0005-0000-0000-0000BB860000}"/>
    <cellStyle name="Normal 3 5 2 4 2 6 2 2" xfId="34514" xr:uid="{00000000-0005-0000-0000-0000BC860000}"/>
    <cellStyle name="Normal 3 5 2 4 2 6 3" xfId="34515" xr:uid="{00000000-0005-0000-0000-0000BD860000}"/>
    <cellStyle name="Normal 3 5 2 4 2 7" xfId="34516" xr:uid="{00000000-0005-0000-0000-0000BE860000}"/>
    <cellStyle name="Normal 3 5 2 4 2 7 2" xfId="34517" xr:uid="{00000000-0005-0000-0000-0000BF860000}"/>
    <cellStyle name="Normal 3 5 2 4 2 8" xfId="34518" xr:uid="{00000000-0005-0000-0000-0000C0860000}"/>
    <cellStyle name="Normal 3 5 2 4 2 8 2" xfId="34519" xr:uid="{00000000-0005-0000-0000-0000C1860000}"/>
    <cellStyle name="Normal 3 5 2 4 2 9" xfId="34520" xr:uid="{00000000-0005-0000-0000-0000C2860000}"/>
    <cellStyle name="Normal 3 5 2 4 3" xfId="34521" xr:uid="{00000000-0005-0000-0000-0000C3860000}"/>
    <cellStyle name="Normal 3 5 2 4 3 2" xfId="34522" xr:uid="{00000000-0005-0000-0000-0000C4860000}"/>
    <cellStyle name="Normal 3 5 2 4 3 2 2" xfId="34523" xr:uid="{00000000-0005-0000-0000-0000C5860000}"/>
    <cellStyle name="Normal 3 5 2 4 3 2 2 2" xfId="34524" xr:uid="{00000000-0005-0000-0000-0000C6860000}"/>
    <cellStyle name="Normal 3 5 2 4 3 2 2 2 2" xfId="34525" xr:uid="{00000000-0005-0000-0000-0000C7860000}"/>
    <cellStyle name="Normal 3 5 2 4 3 2 2 2 2 2" xfId="34526" xr:uid="{00000000-0005-0000-0000-0000C8860000}"/>
    <cellStyle name="Normal 3 5 2 4 3 2 2 2 3" xfId="34527" xr:uid="{00000000-0005-0000-0000-0000C9860000}"/>
    <cellStyle name="Normal 3 5 2 4 3 2 2 3" xfId="34528" xr:uid="{00000000-0005-0000-0000-0000CA860000}"/>
    <cellStyle name="Normal 3 5 2 4 3 2 2 3 2" xfId="34529" xr:uid="{00000000-0005-0000-0000-0000CB860000}"/>
    <cellStyle name="Normal 3 5 2 4 3 2 2 4" xfId="34530" xr:uid="{00000000-0005-0000-0000-0000CC860000}"/>
    <cellStyle name="Normal 3 5 2 4 3 2 3" xfId="34531" xr:uid="{00000000-0005-0000-0000-0000CD860000}"/>
    <cellStyle name="Normal 3 5 2 4 3 2 3 2" xfId="34532" xr:uid="{00000000-0005-0000-0000-0000CE860000}"/>
    <cellStyle name="Normal 3 5 2 4 3 2 3 2 2" xfId="34533" xr:uid="{00000000-0005-0000-0000-0000CF860000}"/>
    <cellStyle name="Normal 3 5 2 4 3 2 3 3" xfId="34534" xr:uid="{00000000-0005-0000-0000-0000D0860000}"/>
    <cellStyle name="Normal 3 5 2 4 3 2 4" xfId="34535" xr:uid="{00000000-0005-0000-0000-0000D1860000}"/>
    <cellStyle name="Normal 3 5 2 4 3 2 4 2" xfId="34536" xr:uid="{00000000-0005-0000-0000-0000D2860000}"/>
    <cellStyle name="Normal 3 5 2 4 3 2 5" xfId="34537" xr:uid="{00000000-0005-0000-0000-0000D3860000}"/>
    <cellStyle name="Normal 3 5 2 4 3 3" xfId="34538" xr:uid="{00000000-0005-0000-0000-0000D4860000}"/>
    <cellStyle name="Normal 3 5 2 4 3 3 2" xfId="34539" xr:uid="{00000000-0005-0000-0000-0000D5860000}"/>
    <cellStyle name="Normal 3 5 2 4 3 3 2 2" xfId="34540" xr:uid="{00000000-0005-0000-0000-0000D6860000}"/>
    <cellStyle name="Normal 3 5 2 4 3 3 2 2 2" xfId="34541" xr:uid="{00000000-0005-0000-0000-0000D7860000}"/>
    <cellStyle name="Normal 3 5 2 4 3 3 2 3" xfId="34542" xr:uid="{00000000-0005-0000-0000-0000D8860000}"/>
    <cellStyle name="Normal 3 5 2 4 3 3 3" xfId="34543" xr:uid="{00000000-0005-0000-0000-0000D9860000}"/>
    <cellStyle name="Normal 3 5 2 4 3 3 3 2" xfId="34544" xr:uid="{00000000-0005-0000-0000-0000DA860000}"/>
    <cellStyle name="Normal 3 5 2 4 3 3 4" xfId="34545" xr:uid="{00000000-0005-0000-0000-0000DB860000}"/>
    <cellStyle name="Normal 3 5 2 4 3 4" xfId="34546" xr:uid="{00000000-0005-0000-0000-0000DC860000}"/>
    <cellStyle name="Normal 3 5 2 4 3 4 2" xfId="34547" xr:uid="{00000000-0005-0000-0000-0000DD860000}"/>
    <cellStyle name="Normal 3 5 2 4 3 4 2 2" xfId="34548" xr:uid="{00000000-0005-0000-0000-0000DE860000}"/>
    <cellStyle name="Normal 3 5 2 4 3 4 2 2 2" xfId="34549" xr:uid="{00000000-0005-0000-0000-0000DF860000}"/>
    <cellStyle name="Normal 3 5 2 4 3 4 2 3" xfId="34550" xr:uid="{00000000-0005-0000-0000-0000E0860000}"/>
    <cellStyle name="Normal 3 5 2 4 3 4 3" xfId="34551" xr:uid="{00000000-0005-0000-0000-0000E1860000}"/>
    <cellStyle name="Normal 3 5 2 4 3 4 3 2" xfId="34552" xr:uid="{00000000-0005-0000-0000-0000E2860000}"/>
    <cellStyle name="Normal 3 5 2 4 3 4 4" xfId="34553" xr:uid="{00000000-0005-0000-0000-0000E3860000}"/>
    <cellStyle name="Normal 3 5 2 4 3 5" xfId="34554" xr:uid="{00000000-0005-0000-0000-0000E4860000}"/>
    <cellStyle name="Normal 3 5 2 4 3 5 2" xfId="34555" xr:uid="{00000000-0005-0000-0000-0000E5860000}"/>
    <cellStyle name="Normal 3 5 2 4 3 5 2 2" xfId="34556" xr:uid="{00000000-0005-0000-0000-0000E6860000}"/>
    <cellStyle name="Normal 3 5 2 4 3 5 3" xfId="34557" xr:uid="{00000000-0005-0000-0000-0000E7860000}"/>
    <cellStyle name="Normal 3 5 2 4 3 6" xfId="34558" xr:uid="{00000000-0005-0000-0000-0000E8860000}"/>
    <cellStyle name="Normal 3 5 2 4 3 6 2" xfId="34559" xr:uid="{00000000-0005-0000-0000-0000E9860000}"/>
    <cellStyle name="Normal 3 5 2 4 3 7" xfId="34560" xr:uid="{00000000-0005-0000-0000-0000EA860000}"/>
    <cellStyle name="Normal 3 5 2 4 3 7 2" xfId="34561" xr:uid="{00000000-0005-0000-0000-0000EB860000}"/>
    <cellStyle name="Normal 3 5 2 4 3 8" xfId="34562" xr:uid="{00000000-0005-0000-0000-0000EC860000}"/>
    <cellStyle name="Normal 3 5 2 4 4" xfId="34563" xr:uid="{00000000-0005-0000-0000-0000ED860000}"/>
    <cellStyle name="Normal 3 5 2 4 4 2" xfId="34564" xr:uid="{00000000-0005-0000-0000-0000EE860000}"/>
    <cellStyle name="Normal 3 5 2 4 4 2 2" xfId="34565" xr:uid="{00000000-0005-0000-0000-0000EF860000}"/>
    <cellStyle name="Normal 3 5 2 4 4 2 2 2" xfId="34566" xr:uid="{00000000-0005-0000-0000-0000F0860000}"/>
    <cellStyle name="Normal 3 5 2 4 4 2 2 2 2" xfId="34567" xr:uid="{00000000-0005-0000-0000-0000F1860000}"/>
    <cellStyle name="Normal 3 5 2 4 4 2 2 3" xfId="34568" xr:uid="{00000000-0005-0000-0000-0000F2860000}"/>
    <cellStyle name="Normal 3 5 2 4 4 2 3" xfId="34569" xr:uid="{00000000-0005-0000-0000-0000F3860000}"/>
    <cellStyle name="Normal 3 5 2 4 4 2 3 2" xfId="34570" xr:uid="{00000000-0005-0000-0000-0000F4860000}"/>
    <cellStyle name="Normal 3 5 2 4 4 2 4" xfId="34571" xr:uid="{00000000-0005-0000-0000-0000F5860000}"/>
    <cellStyle name="Normal 3 5 2 4 4 3" xfId="34572" xr:uid="{00000000-0005-0000-0000-0000F6860000}"/>
    <cellStyle name="Normal 3 5 2 4 4 3 2" xfId="34573" xr:uid="{00000000-0005-0000-0000-0000F7860000}"/>
    <cellStyle name="Normal 3 5 2 4 4 3 2 2" xfId="34574" xr:uid="{00000000-0005-0000-0000-0000F8860000}"/>
    <cellStyle name="Normal 3 5 2 4 4 3 3" xfId="34575" xr:uid="{00000000-0005-0000-0000-0000F9860000}"/>
    <cellStyle name="Normal 3 5 2 4 4 4" xfId="34576" xr:uid="{00000000-0005-0000-0000-0000FA860000}"/>
    <cellStyle name="Normal 3 5 2 4 4 4 2" xfId="34577" xr:uid="{00000000-0005-0000-0000-0000FB860000}"/>
    <cellStyle name="Normal 3 5 2 4 4 5" xfId="34578" xr:uid="{00000000-0005-0000-0000-0000FC860000}"/>
    <cellStyle name="Normal 3 5 2 4 5" xfId="34579" xr:uid="{00000000-0005-0000-0000-0000FD860000}"/>
    <cellStyle name="Normal 3 5 2 4 5 2" xfId="34580" xr:uid="{00000000-0005-0000-0000-0000FE860000}"/>
    <cellStyle name="Normal 3 5 2 4 5 2 2" xfId="34581" xr:uid="{00000000-0005-0000-0000-0000FF860000}"/>
    <cellStyle name="Normal 3 5 2 4 5 2 2 2" xfId="34582" xr:uid="{00000000-0005-0000-0000-000000870000}"/>
    <cellStyle name="Normal 3 5 2 4 5 2 3" xfId="34583" xr:uid="{00000000-0005-0000-0000-000001870000}"/>
    <cellStyle name="Normal 3 5 2 4 5 3" xfId="34584" xr:uid="{00000000-0005-0000-0000-000002870000}"/>
    <cellStyle name="Normal 3 5 2 4 5 3 2" xfId="34585" xr:uid="{00000000-0005-0000-0000-000003870000}"/>
    <cellStyle name="Normal 3 5 2 4 5 4" xfId="34586" xr:uid="{00000000-0005-0000-0000-000004870000}"/>
    <cellStyle name="Normal 3 5 2 4 6" xfId="34587" xr:uid="{00000000-0005-0000-0000-000005870000}"/>
    <cellStyle name="Normal 3 5 2 4 6 2" xfId="34588" xr:uid="{00000000-0005-0000-0000-000006870000}"/>
    <cellStyle name="Normal 3 5 2 4 6 2 2" xfId="34589" xr:uid="{00000000-0005-0000-0000-000007870000}"/>
    <cellStyle name="Normal 3 5 2 4 6 2 2 2" xfId="34590" xr:uid="{00000000-0005-0000-0000-000008870000}"/>
    <cellStyle name="Normal 3 5 2 4 6 2 3" xfId="34591" xr:uid="{00000000-0005-0000-0000-000009870000}"/>
    <cellStyle name="Normal 3 5 2 4 6 3" xfId="34592" xr:uid="{00000000-0005-0000-0000-00000A870000}"/>
    <cellStyle name="Normal 3 5 2 4 6 3 2" xfId="34593" xr:uid="{00000000-0005-0000-0000-00000B870000}"/>
    <cellStyle name="Normal 3 5 2 4 6 4" xfId="34594" xr:uid="{00000000-0005-0000-0000-00000C870000}"/>
    <cellStyle name="Normal 3 5 2 4 7" xfId="34595" xr:uid="{00000000-0005-0000-0000-00000D870000}"/>
    <cellStyle name="Normal 3 5 2 4 7 2" xfId="34596" xr:uid="{00000000-0005-0000-0000-00000E870000}"/>
    <cellStyle name="Normal 3 5 2 4 7 2 2" xfId="34597" xr:uid="{00000000-0005-0000-0000-00000F870000}"/>
    <cellStyle name="Normal 3 5 2 4 7 3" xfId="34598" xr:uid="{00000000-0005-0000-0000-000010870000}"/>
    <cellStyle name="Normal 3 5 2 4 8" xfId="34599" xr:uid="{00000000-0005-0000-0000-000011870000}"/>
    <cellStyle name="Normal 3 5 2 4 8 2" xfId="34600" xr:uid="{00000000-0005-0000-0000-000012870000}"/>
    <cellStyle name="Normal 3 5 2 4 9" xfId="34601" xr:uid="{00000000-0005-0000-0000-000013870000}"/>
    <cellStyle name="Normal 3 5 2 4 9 2" xfId="34602" xr:uid="{00000000-0005-0000-0000-000014870000}"/>
    <cellStyle name="Normal 3 5 2 5" xfId="34603" xr:uid="{00000000-0005-0000-0000-000015870000}"/>
    <cellStyle name="Normal 3 5 2 5 10" xfId="34604" xr:uid="{00000000-0005-0000-0000-000016870000}"/>
    <cellStyle name="Normal 3 5 2 5 2" xfId="34605" xr:uid="{00000000-0005-0000-0000-000017870000}"/>
    <cellStyle name="Normal 3 5 2 5 2 2" xfId="34606" xr:uid="{00000000-0005-0000-0000-000018870000}"/>
    <cellStyle name="Normal 3 5 2 5 2 2 2" xfId="34607" xr:uid="{00000000-0005-0000-0000-000019870000}"/>
    <cellStyle name="Normal 3 5 2 5 2 2 2 2" xfId="34608" xr:uid="{00000000-0005-0000-0000-00001A870000}"/>
    <cellStyle name="Normal 3 5 2 5 2 2 2 2 2" xfId="34609" xr:uid="{00000000-0005-0000-0000-00001B870000}"/>
    <cellStyle name="Normal 3 5 2 5 2 2 2 2 2 2" xfId="34610" xr:uid="{00000000-0005-0000-0000-00001C870000}"/>
    <cellStyle name="Normal 3 5 2 5 2 2 2 2 3" xfId="34611" xr:uid="{00000000-0005-0000-0000-00001D870000}"/>
    <cellStyle name="Normal 3 5 2 5 2 2 2 3" xfId="34612" xr:uid="{00000000-0005-0000-0000-00001E870000}"/>
    <cellStyle name="Normal 3 5 2 5 2 2 2 3 2" xfId="34613" xr:uid="{00000000-0005-0000-0000-00001F870000}"/>
    <cellStyle name="Normal 3 5 2 5 2 2 2 4" xfId="34614" xr:uid="{00000000-0005-0000-0000-000020870000}"/>
    <cellStyle name="Normal 3 5 2 5 2 2 3" xfId="34615" xr:uid="{00000000-0005-0000-0000-000021870000}"/>
    <cellStyle name="Normal 3 5 2 5 2 2 3 2" xfId="34616" xr:uid="{00000000-0005-0000-0000-000022870000}"/>
    <cellStyle name="Normal 3 5 2 5 2 2 3 2 2" xfId="34617" xr:uid="{00000000-0005-0000-0000-000023870000}"/>
    <cellStyle name="Normal 3 5 2 5 2 2 3 3" xfId="34618" xr:uid="{00000000-0005-0000-0000-000024870000}"/>
    <cellStyle name="Normal 3 5 2 5 2 2 4" xfId="34619" xr:uid="{00000000-0005-0000-0000-000025870000}"/>
    <cellStyle name="Normal 3 5 2 5 2 2 4 2" xfId="34620" xr:uid="{00000000-0005-0000-0000-000026870000}"/>
    <cellStyle name="Normal 3 5 2 5 2 2 5" xfId="34621" xr:uid="{00000000-0005-0000-0000-000027870000}"/>
    <cellStyle name="Normal 3 5 2 5 2 3" xfId="34622" xr:uid="{00000000-0005-0000-0000-000028870000}"/>
    <cellStyle name="Normal 3 5 2 5 2 3 2" xfId="34623" xr:uid="{00000000-0005-0000-0000-000029870000}"/>
    <cellStyle name="Normal 3 5 2 5 2 3 2 2" xfId="34624" xr:uid="{00000000-0005-0000-0000-00002A870000}"/>
    <cellStyle name="Normal 3 5 2 5 2 3 2 2 2" xfId="34625" xr:uid="{00000000-0005-0000-0000-00002B870000}"/>
    <cellStyle name="Normal 3 5 2 5 2 3 2 3" xfId="34626" xr:uid="{00000000-0005-0000-0000-00002C870000}"/>
    <cellStyle name="Normal 3 5 2 5 2 3 3" xfId="34627" xr:uid="{00000000-0005-0000-0000-00002D870000}"/>
    <cellStyle name="Normal 3 5 2 5 2 3 3 2" xfId="34628" xr:uid="{00000000-0005-0000-0000-00002E870000}"/>
    <cellStyle name="Normal 3 5 2 5 2 3 4" xfId="34629" xr:uid="{00000000-0005-0000-0000-00002F870000}"/>
    <cellStyle name="Normal 3 5 2 5 2 4" xfId="34630" xr:uid="{00000000-0005-0000-0000-000030870000}"/>
    <cellStyle name="Normal 3 5 2 5 2 4 2" xfId="34631" xr:uid="{00000000-0005-0000-0000-000031870000}"/>
    <cellStyle name="Normal 3 5 2 5 2 4 2 2" xfId="34632" xr:uid="{00000000-0005-0000-0000-000032870000}"/>
    <cellStyle name="Normal 3 5 2 5 2 4 2 2 2" xfId="34633" xr:uid="{00000000-0005-0000-0000-000033870000}"/>
    <cellStyle name="Normal 3 5 2 5 2 4 2 3" xfId="34634" xr:uid="{00000000-0005-0000-0000-000034870000}"/>
    <cellStyle name="Normal 3 5 2 5 2 4 3" xfId="34635" xr:uid="{00000000-0005-0000-0000-000035870000}"/>
    <cellStyle name="Normal 3 5 2 5 2 4 3 2" xfId="34636" xr:uid="{00000000-0005-0000-0000-000036870000}"/>
    <cellStyle name="Normal 3 5 2 5 2 4 4" xfId="34637" xr:uid="{00000000-0005-0000-0000-000037870000}"/>
    <cellStyle name="Normal 3 5 2 5 2 5" xfId="34638" xr:uid="{00000000-0005-0000-0000-000038870000}"/>
    <cellStyle name="Normal 3 5 2 5 2 5 2" xfId="34639" xr:uid="{00000000-0005-0000-0000-000039870000}"/>
    <cellStyle name="Normal 3 5 2 5 2 5 2 2" xfId="34640" xr:uid="{00000000-0005-0000-0000-00003A870000}"/>
    <cellStyle name="Normal 3 5 2 5 2 5 3" xfId="34641" xr:uid="{00000000-0005-0000-0000-00003B870000}"/>
    <cellStyle name="Normal 3 5 2 5 2 6" xfId="34642" xr:uid="{00000000-0005-0000-0000-00003C870000}"/>
    <cellStyle name="Normal 3 5 2 5 2 6 2" xfId="34643" xr:uid="{00000000-0005-0000-0000-00003D870000}"/>
    <cellStyle name="Normal 3 5 2 5 2 7" xfId="34644" xr:uid="{00000000-0005-0000-0000-00003E870000}"/>
    <cellStyle name="Normal 3 5 2 5 2 7 2" xfId="34645" xr:uid="{00000000-0005-0000-0000-00003F870000}"/>
    <cellStyle name="Normal 3 5 2 5 2 8" xfId="34646" xr:uid="{00000000-0005-0000-0000-000040870000}"/>
    <cellStyle name="Normal 3 5 2 5 3" xfId="34647" xr:uid="{00000000-0005-0000-0000-000041870000}"/>
    <cellStyle name="Normal 3 5 2 5 3 2" xfId="34648" xr:uid="{00000000-0005-0000-0000-000042870000}"/>
    <cellStyle name="Normal 3 5 2 5 3 2 2" xfId="34649" xr:uid="{00000000-0005-0000-0000-000043870000}"/>
    <cellStyle name="Normal 3 5 2 5 3 2 2 2" xfId="34650" xr:uid="{00000000-0005-0000-0000-000044870000}"/>
    <cellStyle name="Normal 3 5 2 5 3 2 2 2 2" xfId="34651" xr:uid="{00000000-0005-0000-0000-000045870000}"/>
    <cellStyle name="Normal 3 5 2 5 3 2 2 3" xfId="34652" xr:uid="{00000000-0005-0000-0000-000046870000}"/>
    <cellStyle name="Normal 3 5 2 5 3 2 3" xfId="34653" xr:uid="{00000000-0005-0000-0000-000047870000}"/>
    <cellStyle name="Normal 3 5 2 5 3 2 3 2" xfId="34654" xr:uid="{00000000-0005-0000-0000-000048870000}"/>
    <cellStyle name="Normal 3 5 2 5 3 2 4" xfId="34655" xr:uid="{00000000-0005-0000-0000-000049870000}"/>
    <cellStyle name="Normal 3 5 2 5 3 3" xfId="34656" xr:uid="{00000000-0005-0000-0000-00004A870000}"/>
    <cellStyle name="Normal 3 5 2 5 3 3 2" xfId="34657" xr:uid="{00000000-0005-0000-0000-00004B870000}"/>
    <cellStyle name="Normal 3 5 2 5 3 3 2 2" xfId="34658" xr:uid="{00000000-0005-0000-0000-00004C870000}"/>
    <cellStyle name="Normal 3 5 2 5 3 3 3" xfId="34659" xr:uid="{00000000-0005-0000-0000-00004D870000}"/>
    <cellStyle name="Normal 3 5 2 5 3 4" xfId="34660" xr:uid="{00000000-0005-0000-0000-00004E870000}"/>
    <cellStyle name="Normal 3 5 2 5 3 4 2" xfId="34661" xr:uid="{00000000-0005-0000-0000-00004F870000}"/>
    <cellStyle name="Normal 3 5 2 5 3 5" xfId="34662" xr:uid="{00000000-0005-0000-0000-000050870000}"/>
    <cellStyle name="Normal 3 5 2 5 4" xfId="34663" xr:uid="{00000000-0005-0000-0000-000051870000}"/>
    <cellStyle name="Normal 3 5 2 5 4 2" xfId="34664" xr:uid="{00000000-0005-0000-0000-000052870000}"/>
    <cellStyle name="Normal 3 5 2 5 4 2 2" xfId="34665" xr:uid="{00000000-0005-0000-0000-000053870000}"/>
    <cellStyle name="Normal 3 5 2 5 4 2 2 2" xfId="34666" xr:uid="{00000000-0005-0000-0000-000054870000}"/>
    <cellStyle name="Normal 3 5 2 5 4 2 3" xfId="34667" xr:uid="{00000000-0005-0000-0000-000055870000}"/>
    <cellStyle name="Normal 3 5 2 5 4 3" xfId="34668" xr:uid="{00000000-0005-0000-0000-000056870000}"/>
    <cellStyle name="Normal 3 5 2 5 4 3 2" xfId="34669" xr:uid="{00000000-0005-0000-0000-000057870000}"/>
    <cellStyle name="Normal 3 5 2 5 4 4" xfId="34670" xr:uid="{00000000-0005-0000-0000-000058870000}"/>
    <cellStyle name="Normal 3 5 2 5 5" xfId="34671" xr:uid="{00000000-0005-0000-0000-000059870000}"/>
    <cellStyle name="Normal 3 5 2 5 5 2" xfId="34672" xr:uid="{00000000-0005-0000-0000-00005A870000}"/>
    <cellStyle name="Normal 3 5 2 5 5 2 2" xfId="34673" xr:uid="{00000000-0005-0000-0000-00005B870000}"/>
    <cellStyle name="Normal 3 5 2 5 5 2 2 2" xfId="34674" xr:uid="{00000000-0005-0000-0000-00005C870000}"/>
    <cellStyle name="Normal 3 5 2 5 5 2 3" xfId="34675" xr:uid="{00000000-0005-0000-0000-00005D870000}"/>
    <cellStyle name="Normal 3 5 2 5 5 3" xfId="34676" xr:uid="{00000000-0005-0000-0000-00005E870000}"/>
    <cellStyle name="Normal 3 5 2 5 5 3 2" xfId="34677" xr:uid="{00000000-0005-0000-0000-00005F870000}"/>
    <cellStyle name="Normal 3 5 2 5 5 4" xfId="34678" xr:uid="{00000000-0005-0000-0000-000060870000}"/>
    <cellStyle name="Normal 3 5 2 5 6" xfId="34679" xr:uid="{00000000-0005-0000-0000-000061870000}"/>
    <cellStyle name="Normal 3 5 2 5 6 2" xfId="34680" xr:uid="{00000000-0005-0000-0000-000062870000}"/>
    <cellStyle name="Normal 3 5 2 5 6 2 2" xfId="34681" xr:uid="{00000000-0005-0000-0000-000063870000}"/>
    <cellStyle name="Normal 3 5 2 5 6 3" xfId="34682" xr:uid="{00000000-0005-0000-0000-000064870000}"/>
    <cellStyle name="Normal 3 5 2 5 7" xfId="34683" xr:uid="{00000000-0005-0000-0000-000065870000}"/>
    <cellStyle name="Normal 3 5 2 5 7 2" xfId="34684" xr:uid="{00000000-0005-0000-0000-000066870000}"/>
    <cellStyle name="Normal 3 5 2 5 8" xfId="34685" xr:uid="{00000000-0005-0000-0000-000067870000}"/>
    <cellStyle name="Normal 3 5 2 5 8 2" xfId="34686" xr:uid="{00000000-0005-0000-0000-000068870000}"/>
    <cellStyle name="Normal 3 5 2 5 9" xfId="34687" xr:uid="{00000000-0005-0000-0000-000069870000}"/>
    <cellStyle name="Normal 3 5 2 6" xfId="34688" xr:uid="{00000000-0005-0000-0000-00006A870000}"/>
    <cellStyle name="Normal 3 5 2 6 2" xfId="34689" xr:uid="{00000000-0005-0000-0000-00006B870000}"/>
    <cellStyle name="Normal 3 5 2 6 2 2" xfId="34690" xr:uid="{00000000-0005-0000-0000-00006C870000}"/>
    <cellStyle name="Normal 3 5 2 6 2 2 2" xfId="34691" xr:uid="{00000000-0005-0000-0000-00006D870000}"/>
    <cellStyle name="Normal 3 5 2 6 2 2 2 2" xfId="34692" xr:uid="{00000000-0005-0000-0000-00006E870000}"/>
    <cellStyle name="Normal 3 5 2 6 2 2 2 2 2" xfId="34693" xr:uid="{00000000-0005-0000-0000-00006F870000}"/>
    <cellStyle name="Normal 3 5 2 6 2 2 2 3" xfId="34694" xr:uid="{00000000-0005-0000-0000-000070870000}"/>
    <cellStyle name="Normal 3 5 2 6 2 2 3" xfId="34695" xr:uid="{00000000-0005-0000-0000-000071870000}"/>
    <cellStyle name="Normal 3 5 2 6 2 2 3 2" xfId="34696" xr:uid="{00000000-0005-0000-0000-000072870000}"/>
    <cellStyle name="Normal 3 5 2 6 2 2 4" xfId="34697" xr:uid="{00000000-0005-0000-0000-000073870000}"/>
    <cellStyle name="Normal 3 5 2 6 2 3" xfId="34698" xr:uid="{00000000-0005-0000-0000-000074870000}"/>
    <cellStyle name="Normal 3 5 2 6 2 3 2" xfId="34699" xr:uid="{00000000-0005-0000-0000-000075870000}"/>
    <cellStyle name="Normal 3 5 2 6 2 3 2 2" xfId="34700" xr:uid="{00000000-0005-0000-0000-000076870000}"/>
    <cellStyle name="Normal 3 5 2 6 2 3 3" xfId="34701" xr:uid="{00000000-0005-0000-0000-000077870000}"/>
    <cellStyle name="Normal 3 5 2 6 2 4" xfId="34702" xr:uid="{00000000-0005-0000-0000-000078870000}"/>
    <cellStyle name="Normal 3 5 2 6 2 4 2" xfId="34703" xr:uid="{00000000-0005-0000-0000-000079870000}"/>
    <cellStyle name="Normal 3 5 2 6 2 5" xfId="34704" xr:uid="{00000000-0005-0000-0000-00007A870000}"/>
    <cellStyle name="Normal 3 5 2 6 3" xfId="34705" xr:uid="{00000000-0005-0000-0000-00007B870000}"/>
    <cellStyle name="Normal 3 5 2 6 3 2" xfId="34706" xr:uid="{00000000-0005-0000-0000-00007C870000}"/>
    <cellStyle name="Normal 3 5 2 6 3 2 2" xfId="34707" xr:uid="{00000000-0005-0000-0000-00007D870000}"/>
    <cellStyle name="Normal 3 5 2 6 3 2 2 2" xfId="34708" xr:uid="{00000000-0005-0000-0000-00007E870000}"/>
    <cellStyle name="Normal 3 5 2 6 3 2 3" xfId="34709" xr:uid="{00000000-0005-0000-0000-00007F870000}"/>
    <cellStyle name="Normal 3 5 2 6 3 3" xfId="34710" xr:uid="{00000000-0005-0000-0000-000080870000}"/>
    <cellStyle name="Normal 3 5 2 6 3 3 2" xfId="34711" xr:uid="{00000000-0005-0000-0000-000081870000}"/>
    <cellStyle name="Normal 3 5 2 6 3 4" xfId="34712" xr:uid="{00000000-0005-0000-0000-000082870000}"/>
    <cellStyle name="Normal 3 5 2 6 4" xfId="34713" xr:uid="{00000000-0005-0000-0000-000083870000}"/>
    <cellStyle name="Normal 3 5 2 6 4 2" xfId="34714" xr:uid="{00000000-0005-0000-0000-000084870000}"/>
    <cellStyle name="Normal 3 5 2 6 4 2 2" xfId="34715" xr:uid="{00000000-0005-0000-0000-000085870000}"/>
    <cellStyle name="Normal 3 5 2 6 4 2 2 2" xfId="34716" xr:uid="{00000000-0005-0000-0000-000086870000}"/>
    <cellStyle name="Normal 3 5 2 6 4 2 3" xfId="34717" xr:uid="{00000000-0005-0000-0000-000087870000}"/>
    <cellStyle name="Normal 3 5 2 6 4 3" xfId="34718" xr:uid="{00000000-0005-0000-0000-000088870000}"/>
    <cellStyle name="Normal 3 5 2 6 4 3 2" xfId="34719" xr:uid="{00000000-0005-0000-0000-000089870000}"/>
    <cellStyle name="Normal 3 5 2 6 4 4" xfId="34720" xr:uid="{00000000-0005-0000-0000-00008A870000}"/>
    <cellStyle name="Normal 3 5 2 6 5" xfId="34721" xr:uid="{00000000-0005-0000-0000-00008B870000}"/>
    <cellStyle name="Normal 3 5 2 6 5 2" xfId="34722" xr:uid="{00000000-0005-0000-0000-00008C870000}"/>
    <cellStyle name="Normal 3 5 2 6 5 2 2" xfId="34723" xr:uid="{00000000-0005-0000-0000-00008D870000}"/>
    <cellStyle name="Normal 3 5 2 6 5 3" xfId="34724" xr:uid="{00000000-0005-0000-0000-00008E870000}"/>
    <cellStyle name="Normal 3 5 2 6 6" xfId="34725" xr:uid="{00000000-0005-0000-0000-00008F870000}"/>
    <cellStyle name="Normal 3 5 2 6 6 2" xfId="34726" xr:uid="{00000000-0005-0000-0000-000090870000}"/>
    <cellStyle name="Normal 3 5 2 6 7" xfId="34727" xr:uid="{00000000-0005-0000-0000-000091870000}"/>
    <cellStyle name="Normal 3 5 2 6 7 2" xfId="34728" xr:uid="{00000000-0005-0000-0000-000092870000}"/>
    <cellStyle name="Normal 3 5 2 6 8" xfId="34729" xr:uid="{00000000-0005-0000-0000-000093870000}"/>
    <cellStyle name="Normal 3 5 2 7" xfId="34730" xr:uid="{00000000-0005-0000-0000-000094870000}"/>
    <cellStyle name="Normal 3 5 2 7 2" xfId="34731" xr:uid="{00000000-0005-0000-0000-000095870000}"/>
    <cellStyle name="Normal 3 5 2 7 2 2" xfId="34732" xr:uid="{00000000-0005-0000-0000-000096870000}"/>
    <cellStyle name="Normal 3 5 2 7 2 2 2" xfId="34733" xr:uid="{00000000-0005-0000-0000-000097870000}"/>
    <cellStyle name="Normal 3 5 2 7 2 2 2 2" xfId="34734" xr:uid="{00000000-0005-0000-0000-000098870000}"/>
    <cellStyle name="Normal 3 5 2 7 2 2 2 2 2" xfId="34735" xr:uid="{00000000-0005-0000-0000-000099870000}"/>
    <cellStyle name="Normal 3 5 2 7 2 2 2 3" xfId="34736" xr:uid="{00000000-0005-0000-0000-00009A870000}"/>
    <cellStyle name="Normal 3 5 2 7 2 2 3" xfId="34737" xr:uid="{00000000-0005-0000-0000-00009B870000}"/>
    <cellStyle name="Normal 3 5 2 7 2 2 3 2" xfId="34738" xr:uid="{00000000-0005-0000-0000-00009C870000}"/>
    <cellStyle name="Normal 3 5 2 7 2 2 4" xfId="34739" xr:uid="{00000000-0005-0000-0000-00009D870000}"/>
    <cellStyle name="Normal 3 5 2 7 2 3" xfId="34740" xr:uid="{00000000-0005-0000-0000-00009E870000}"/>
    <cellStyle name="Normal 3 5 2 7 2 3 2" xfId="34741" xr:uid="{00000000-0005-0000-0000-00009F870000}"/>
    <cellStyle name="Normal 3 5 2 7 2 3 2 2" xfId="34742" xr:uid="{00000000-0005-0000-0000-0000A0870000}"/>
    <cellStyle name="Normal 3 5 2 7 2 3 3" xfId="34743" xr:uid="{00000000-0005-0000-0000-0000A1870000}"/>
    <cellStyle name="Normal 3 5 2 7 2 4" xfId="34744" xr:uid="{00000000-0005-0000-0000-0000A2870000}"/>
    <cellStyle name="Normal 3 5 2 7 2 4 2" xfId="34745" xr:uid="{00000000-0005-0000-0000-0000A3870000}"/>
    <cellStyle name="Normal 3 5 2 7 2 5" xfId="34746" xr:uid="{00000000-0005-0000-0000-0000A4870000}"/>
    <cellStyle name="Normal 3 5 2 7 3" xfId="34747" xr:uid="{00000000-0005-0000-0000-0000A5870000}"/>
    <cellStyle name="Normal 3 5 2 7 3 2" xfId="34748" xr:uid="{00000000-0005-0000-0000-0000A6870000}"/>
    <cellStyle name="Normal 3 5 2 7 3 2 2" xfId="34749" xr:uid="{00000000-0005-0000-0000-0000A7870000}"/>
    <cellStyle name="Normal 3 5 2 7 3 2 2 2" xfId="34750" xr:uid="{00000000-0005-0000-0000-0000A8870000}"/>
    <cellStyle name="Normal 3 5 2 7 3 2 3" xfId="34751" xr:uid="{00000000-0005-0000-0000-0000A9870000}"/>
    <cellStyle name="Normal 3 5 2 7 3 3" xfId="34752" xr:uid="{00000000-0005-0000-0000-0000AA870000}"/>
    <cellStyle name="Normal 3 5 2 7 3 3 2" xfId="34753" xr:uid="{00000000-0005-0000-0000-0000AB870000}"/>
    <cellStyle name="Normal 3 5 2 7 3 4" xfId="34754" xr:uid="{00000000-0005-0000-0000-0000AC870000}"/>
    <cellStyle name="Normal 3 5 2 7 4" xfId="34755" xr:uid="{00000000-0005-0000-0000-0000AD870000}"/>
    <cellStyle name="Normal 3 5 2 7 4 2" xfId="34756" xr:uid="{00000000-0005-0000-0000-0000AE870000}"/>
    <cellStyle name="Normal 3 5 2 7 4 2 2" xfId="34757" xr:uid="{00000000-0005-0000-0000-0000AF870000}"/>
    <cellStyle name="Normal 3 5 2 7 4 3" xfId="34758" xr:uid="{00000000-0005-0000-0000-0000B0870000}"/>
    <cellStyle name="Normal 3 5 2 7 5" xfId="34759" xr:uid="{00000000-0005-0000-0000-0000B1870000}"/>
    <cellStyle name="Normal 3 5 2 7 5 2" xfId="34760" xr:uid="{00000000-0005-0000-0000-0000B2870000}"/>
    <cellStyle name="Normal 3 5 2 7 6" xfId="34761" xr:uid="{00000000-0005-0000-0000-0000B3870000}"/>
    <cellStyle name="Normal 3 5 2 8" xfId="34762" xr:uid="{00000000-0005-0000-0000-0000B4870000}"/>
    <cellStyle name="Normal 3 5 2 8 2" xfId="34763" xr:uid="{00000000-0005-0000-0000-0000B5870000}"/>
    <cellStyle name="Normal 3 5 2 8 2 2" xfId="34764" xr:uid="{00000000-0005-0000-0000-0000B6870000}"/>
    <cellStyle name="Normal 3 5 2 8 2 2 2" xfId="34765" xr:uid="{00000000-0005-0000-0000-0000B7870000}"/>
    <cellStyle name="Normal 3 5 2 8 2 2 2 2" xfId="34766" xr:uid="{00000000-0005-0000-0000-0000B8870000}"/>
    <cellStyle name="Normal 3 5 2 8 2 2 2 2 2" xfId="34767" xr:uid="{00000000-0005-0000-0000-0000B9870000}"/>
    <cellStyle name="Normal 3 5 2 8 2 2 2 3" xfId="34768" xr:uid="{00000000-0005-0000-0000-0000BA870000}"/>
    <cellStyle name="Normal 3 5 2 8 2 2 3" xfId="34769" xr:uid="{00000000-0005-0000-0000-0000BB870000}"/>
    <cellStyle name="Normal 3 5 2 8 2 2 3 2" xfId="34770" xr:uid="{00000000-0005-0000-0000-0000BC870000}"/>
    <cellStyle name="Normal 3 5 2 8 2 2 4" xfId="34771" xr:uid="{00000000-0005-0000-0000-0000BD870000}"/>
    <cellStyle name="Normal 3 5 2 8 2 3" xfId="34772" xr:uid="{00000000-0005-0000-0000-0000BE870000}"/>
    <cellStyle name="Normal 3 5 2 8 2 3 2" xfId="34773" xr:uid="{00000000-0005-0000-0000-0000BF870000}"/>
    <cellStyle name="Normal 3 5 2 8 2 3 2 2" xfId="34774" xr:uid="{00000000-0005-0000-0000-0000C0870000}"/>
    <cellStyle name="Normal 3 5 2 8 2 3 3" xfId="34775" xr:uid="{00000000-0005-0000-0000-0000C1870000}"/>
    <cellStyle name="Normal 3 5 2 8 2 4" xfId="34776" xr:uid="{00000000-0005-0000-0000-0000C2870000}"/>
    <cellStyle name="Normal 3 5 2 8 2 4 2" xfId="34777" xr:uid="{00000000-0005-0000-0000-0000C3870000}"/>
    <cellStyle name="Normal 3 5 2 8 2 5" xfId="34778" xr:uid="{00000000-0005-0000-0000-0000C4870000}"/>
    <cellStyle name="Normal 3 5 2 8 3" xfId="34779" xr:uid="{00000000-0005-0000-0000-0000C5870000}"/>
    <cellStyle name="Normal 3 5 2 8 3 2" xfId="34780" xr:uid="{00000000-0005-0000-0000-0000C6870000}"/>
    <cellStyle name="Normal 3 5 2 8 3 2 2" xfId="34781" xr:uid="{00000000-0005-0000-0000-0000C7870000}"/>
    <cellStyle name="Normal 3 5 2 8 3 2 2 2" xfId="34782" xr:uid="{00000000-0005-0000-0000-0000C8870000}"/>
    <cellStyle name="Normal 3 5 2 8 3 2 3" xfId="34783" xr:uid="{00000000-0005-0000-0000-0000C9870000}"/>
    <cellStyle name="Normal 3 5 2 8 3 3" xfId="34784" xr:uid="{00000000-0005-0000-0000-0000CA870000}"/>
    <cellStyle name="Normal 3 5 2 8 3 3 2" xfId="34785" xr:uid="{00000000-0005-0000-0000-0000CB870000}"/>
    <cellStyle name="Normal 3 5 2 8 3 4" xfId="34786" xr:uid="{00000000-0005-0000-0000-0000CC870000}"/>
    <cellStyle name="Normal 3 5 2 8 4" xfId="34787" xr:uid="{00000000-0005-0000-0000-0000CD870000}"/>
    <cellStyle name="Normal 3 5 2 8 4 2" xfId="34788" xr:uid="{00000000-0005-0000-0000-0000CE870000}"/>
    <cellStyle name="Normal 3 5 2 8 4 2 2" xfId="34789" xr:uid="{00000000-0005-0000-0000-0000CF870000}"/>
    <cellStyle name="Normal 3 5 2 8 4 3" xfId="34790" xr:uid="{00000000-0005-0000-0000-0000D0870000}"/>
    <cellStyle name="Normal 3 5 2 8 5" xfId="34791" xr:uid="{00000000-0005-0000-0000-0000D1870000}"/>
    <cellStyle name="Normal 3 5 2 8 5 2" xfId="34792" xr:uid="{00000000-0005-0000-0000-0000D2870000}"/>
    <cellStyle name="Normal 3 5 2 8 6" xfId="34793" xr:uid="{00000000-0005-0000-0000-0000D3870000}"/>
    <cellStyle name="Normal 3 5 2 9" xfId="34794" xr:uid="{00000000-0005-0000-0000-0000D4870000}"/>
    <cellStyle name="Normal 3 5 2 9 2" xfId="34795" xr:uid="{00000000-0005-0000-0000-0000D5870000}"/>
    <cellStyle name="Normal 3 5 2 9 2 2" xfId="34796" xr:uid="{00000000-0005-0000-0000-0000D6870000}"/>
    <cellStyle name="Normal 3 5 2 9 2 2 2" xfId="34797" xr:uid="{00000000-0005-0000-0000-0000D7870000}"/>
    <cellStyle name="Normal 3 5 2 9 2 2 2 2" xfId="34798" xr:uid="{00000000-0005-0000-0000-0000D8870000}"/>
    <cellStyle name="Normal 3 5 2 9 2 2 3" xfId="34799" xr:uid="{00000000-0005-0000-0000-0000D9870000}"/>
    <cellStyle name="Normal 3 5 2 9 2 3" xfId="34800" xr:uid="{00000000-0005-0000-0000-0000DA870000}"/>
    <cellStyle name="Normal 3 5 2 9 2 3 2" xfId="34801" xr:uid="{00000000-0005-0000-0000-0000DB870000}"/>
    <cellStyle name="Normal 3 5 2 9 2 4" xfId="34802" xr:uid="{00000000-0005-0000-0000-0000DC870000}"/>
    <cellStyle name="Normal 3 5 2 9 3" xfId="34803" xr:uid="{00000000-0005-0000-0000-0000DD870000}"/>
    <cellStyle name="Normal 3 5 2 9 3 2" xfId="34804" xr:uid="{00000000-0005-0000-0000-0000DE870000}"/>
    <cellStyle name="Normal 3 5 2 9 3 2 2" xfId="34805" xr:uid="{00000000-0005-0000-0000-0000DF870000}"/>
    <cellStyle name="Normal 3 5 2 9 3 3" xfId="34806" xr:uid="{00000000-0005-0000-0000-0000E0870000}"/>
    <cellStyle name="Normal 3 5 2 9 4" xfId="34807" xr:uid="{00000000-0005-0000-0000-0000E1870000}"/>
    <cellStyle name="Normal 3 5 2 9 4 2" xfId="34808" xr:uid="{00000000-0005-0000-0000-0000E2870000}"/>
    <cellStyle name="Normal 3 5 2 9 5" xfId="34809" xr:uid="{00000000-0005-0000-0000-0000E3870000}"/>
    <cellStyle name="Normal 3 5 2_T-straight with PEDs adjustor" xfId="34810" xr:uid="{00000000-0005-0000-0000-0000E4870000}"/>
    <cellStyle name="Normal 3 5 20" xfId="34811" xr:uid="{00000000-0005-0000-0000-0000E5870000}"/>
    <cellStyle name="Normal 3 5 3" xfId="34812" xr:uid="{00000000-0005-0000-0000-0000E6870000}"/>
    <cellStyle name="Normal 3 5 3 10" xfId="34813" xr:uid="{00000000-0005-0000-0000-0000E7870000}"/>
    <cellStyle name="Normal 3 5 3 11" xfId="34814" xr:uid="{00000000-0005-0000-0000-0000E8870000}"/>
    <cellStyle name="Normal 3 5 3 2" xfId="34815" xr:uid="{00000000-0005-0000-0000-0000E9870000}"/>
    <cellStyle name="Normal 3 5 3 2 10" xfId="34816" xr:uid="{00000000-0005-0000-0000-0000EA870000}"/>
    <cellStyle name="Normal 3 5 3 2 2" xfId="34817" xr:uid="{00000000-0005-0000-0000-0000EB870000}"/>
    <cellStyle name="Normal 3 5 3 2 2 2" xfId="34818" xr:uid="{00000000-0005-0000-0000-0000EC870000}"/>
    <cellStyle name="Normal 3 5 3 2 2 2 2" xfId="34819" xr:uid="{00000000-0005-0000-0000-0000ED870000}"/>
    <cellStyle name="Normal 3 5 3 2 2 2 2 2" xfId="34820" xr:uid="{00000000-0005-0000-0000-0000EE870000}"/>
    <cellStyle name="Normal 3 5 3 2 2 2 2 2 2" xfId="34821" xr:uid="{00000000-0005-0000-0000-0000EF870000}"/>
    <cellStyle name="Normal 3 5 3 2 2 2 2 2 2 2" xfId="34822" xr:uid="{00000000-0005-0000-0000-0000F0870000}"/>
    <cellStyle name="Normal 3 5 3 2 2 2 2 2 3" xfId="34823" xr:uid="{00000000-0005-0000-0000-0000F1870000}"/>
    <cellStyle name="Normal 3 5 3 2 2 2 2 3" xfId="34824" xr:uid="{00000000-0005-0000-0000-0000F2870000}"/>
    <cellStyle name="Normal 3 5 3 2 2 2 2 3 2" xfId="34825" xr:uid="{00000000-0005-0000-0000-0000F3870000}"/>
    <cellStyle name="Normal 3 5 3 2 2 2 2 4" xfId="34826" xr:uid="{00000000-0005-0000-0000-0000F4870000}"/>
    <cellStyle name="Normal 3 5 3 2 2 2 3" xfId="34827" xr:uid="{00000000-0005-0000-0000-0000F5870000}"/>
    <cellStyle name="Normal 3 5 3 2 2 2 3 2" xfId="34828" xr:uid="{00000000-0005-0000-0000-0000F6870000}"/>
    <cellStyle name="Normal 3 5 3 2 2 2 3 2 2" xfId="34829" xr:uid="{00000000-0005-0000-0000-0000F7870000}"/>
    <cellStyle name="Normal 3 5 3 2 2 2 3 3" xfId="34830" xr:uid="{00000000-0005-0000-0000-0000F8870000}"/>
    <cellStyle name="Normal 3 5 3 2 2 2 4" xfId="34831" xr:uid="{00000000-0005-0000-0000-0000F9870000}"/>
    <cellStyle name="Normal 3 5 3 2 2 2 4 2" xfId="34832" xr:uid="{00000000-0005-0000-0000-0000FA870000}"/>
    <cellStyle name="Normal 3 5 3 2 2 2 5" xfId="34833" xr:uid="{00000000-0005-0000-0000-0000FB870000}"/>
    <cellStyle name="Normal 3 5 3 2 2 3" xfId="34834" xr:uid="{00000000-0005-0000-0000-0000FC870000}"/>
    <cellStyle name="Normal 3 5 3 2 2 3 2" xfId="34835" xr:uid="{00000000-0005-0000-0000-0000FD870000}"/>
    <cellStyle name="Normal 3 5 3 2 2 3 2 2" xfId="34836" xr:uid="{00000000-0005-0000-0000-0000FE870000}"/>
    <cellStyle name="Normal 3 5 3 2 2 3 2 2 2" xfId="34837" xr:uid="{00000000-0005-0000-0000-0000FF870000}"/>
    <cellStyle name="Normal 3 5 3 2 2 3 2 3" xfId="34838" xr:uid="{00000000-0005-0000-0000-000000880000}"/>
    <cellStyle name="Normal 3 5 3 2 2 3 3" xfId="34839" xr:uid="{00000000-0005-0000-0000-000001880000}"/>
    <cellStyle name="Normal 3 5 3 2 2 3 3 2" xfId="34840" xr:uid="{00000000-0005-0000-0000-000002880000}"/>
    <cellStyle name="Normal 3 5 3 2 2 3 4" xfId="34841" xr:uid="{00000000-0005-0000-0000-000003880000}"/>
    <cellStyle name="Normal 3 5 3 2 2 4" xfId="34842" xr:uid="{00000000-0005-0000-0000-000004880000}"/>
    <cellStyle name="Normal 3 5 3 2 2 4 2" xfId="34843" xr:uid="{00000000-0005-0000-0000-000005880000}"/>
    <cellStyle name="Normal 3 5 3 2 2 4 2 2" xfId="34844" xr:uid="{00000000-0005-0000-0000-000006880000}"/>
    <cellStyle name="Normal 3 5 3 2 2 4 2 2 2" xfId="34845" xr:uid="{00000000-0005-0000-0000-000007880000}"/>
    <cellStyle name="Normal 3 5 3 2 2 4 2 3" xfId="34846" xr:uid="{00000000-0005-0000-0000-000008880000}"/>
    <cellStyle name="Normal 3 5 3 2 2 4 3" xfId="34847" xr:uid="{00000000-0005-0000-0000-000009880000}"/>
    <cellStyle name="Normal 3 5 3 2 2 4 3 2" xfId="34848" xr:uid="{00000000-0005-0000-0000-00000A880000}"/>
    <cellStyle name="Normal 3 5 3 2 2 4 4" xfId="34849" xr:uid="{00000000-0005-0000-0000-00000B880000}"/>
    <cellStyle name="Normal 3 5 3 2 2 5" xfId="34850" xr:uid="{00000000-0005-0000-0000-00000C880000}"/>
    <cellStyle name="Normal 3 5 3 2 2 5 2" xfId="34851" xr:uid="{00000000-0005-0000-0000-00000D880000}"/>
    <cellStyle name="Normal 3 5 3 2 2 5 2 2" xfId="34852" xr:uid="{00000000-0005-0000-0000-00000E880000}"/>
    <cellStyle name="Normal 3 5 3 2 2 5 3" xfId="34853" xr:uid="{00000000-0005-0000-0000-00000F880000}"/>
    <cellStyle name="Normal 3 5 3 2 2 6" xfId="34854" xr:uid="{00000000-0005-0000-0000-000010880000}"/>
    <cellStyle name="Normal 3 5 3 2 2 6 2" xfId="34855" xr:uid="{00000000-0005-0000-0000-000011880000}"/>
    <cellStyle name="Normal 3 5 3 2 2 7" xfId="34856" xr:uid="{00000000-0005-0000-0000-000012880000}"/>
    <cellStyle name="Normal 3 5 3 2 2 7 2" xfId="34857" xr:uid="{00000000-0005-0000-0000-000013880000}"/>
    <cellStyle name="Normal 3 5 3 2 2 8" xfId="34858" xr:uid="{00000000-0005-0000-0000-000014880000}"/>
    <cellStyle name="Normal 3 5 3 2 2 9" xfId="34859" xr:uid="{00000000-0005-0000-0000-000015880000}"/>
    <cellStyle name="Normal 3 5 3 2 3" xfId="34860" xr:uid="{00000000-0005-0000-0000-000016880000}"/>
    <cellStyle name="Normal 3 5 3 2 3 2" xfId="34861" xr:uid="{00000000-0005-0000-0000-000017880000}"/>
    <cellStyle name="Normal 3 5 3 2 3 2 2" xfId="34862" xr:uid="{00000000-0005-0000-0000-000018880000}"/>
    <cellStyle name="Normal 3 5 3 2 3 2 2 2" xfId="34863" xr:uid="{00000000-0005-0000-0000-000019880000}"/>
    <cellStyle name="Normal 3 5 3 2 3 2 2 2 2" xfId="34864" xr:uid="{00000000-0005-0000-0000-00001A880000}"/>
    <cellStyle name="Normal 3 5 3 2 3 2 2 3" xfId="34865" xr:uid="{00000000-0005-0000-0000-00001B880000}"/>
    <cellStyle name="Normal 3 5 3 2 3 2 3" xfId="34866" xr:uid="{00000000-0005-0000-0000-00001C880000}"/>
    <cellStyle name="Normal 3 5 3 2 3 2 3 2" xfId="34867" xr:uid="{00000000-0005-0000-0000-00001D880000}"/>
    <cellStyle name="Normal 3 5 3 2 3 2 4" xfId="34868" xr:uid="{00000000-0005-0000-0000-00001E880000}"/>
    <cellStyle name="Normal 3 5 3 2 3 3" xfId="34869" xr:uid="{00000000-0005-0000-0000-00001F880000}"/>
    <cellStyle name="Normal 3 5 3 2 3 3 2" xfId="34870" xr:uid="{00000000-0005-0000-0000-000020880000}"/>
    <cellStyle name="Normal 3 5 3 2 3 3 2 2" xfId="34871" xr:uid="{00000000-0005-0000-0000-000021880000}"/>
    <cellStyle name="Normal 3 5 3 2 3 3 3" xfId="34872" xr:uid="{00000000-0005-0000-0000-000022880000}"/>
    <cellStyle name="Normal 3 5 3 2 3 4" xfId="34873" xr:uid="{00000000-0005-0000-0000-000023880000}"/>
    <cellStyle name="Normal 3 5 3 2 3 4 2" xfId="34874" xr:uid="{00000000-0005-0000-0000-000024880000}"/>
    <cellStyle name="Normal 3 5 3 2 3 5" xfId="34875" xr:uid="{00000000-0005-0000-0000-000025880000}"/>
    <cellStyle name="Normal 3 5 3 2 4" xfId="34876" xr:uid="{00000000-0005-0000-0000-000026880000}"/>
    <cellStyle name="Normal 3 5 3 2 4 2" xfId="34877" xr:uid="{00000000-0005-0000-0000-000027880000}"/>
    <cellStyle name="Normal 3 5 3 2 4 2 2" xfId="34878" xr:uid="{00000000-0005-0000-0000-000028880000}"/>
    <cellStyle name="Normal 3 5 3 2 4 2 2 2" xfId="34879" xr:uid="{00000000-0005-0000-0000-000029880000}"/>
    <cellStyle name="Normal 3 5 3 2 4 2 3" xfId="34880" xr:uid="{00000000-0005-0000-0000-00002A880000}"/>
    <cellStyle name="Normal 3 5 3 2 4 3" xfId="34881" xr:uid="{00000000-0005-0000-0000-00002B880000}"/>
    <cellStyle name="Normal 3 5 3 2 4 3 2" xfId="34882" xr:uid="{00000000-0005-0000-0000-00002C880000}"/>
    <cellStyle name="Normal 3 5 3 2 4 4" xfId="34883" xr:uid="{00000000-0005-0000-0000-00002D880000}"/>
    <cellStyle name="Normal 3 5 3 2 5" xfId="34884" xr:uid="{00000000-0005-0000-0000-00002E880000}"/>
    <cellStyle name="Normal 3 5 3 2 5 2" xfId="34885" xr:uid="{00000000-0005-0000-0000-00002F880000}"/>
    <cellStyle name="Normal 3 5 3 2 5 2 2" xfId="34886" xr:uid="{00000000-0005-0000-0000-000030880000}"/>
    <cellStyle name="Normal 3 5 3 2 5 2 2 2" xfId="34887" xr:uid="{00000000-0005-0000-0000-000031880000}"/>
    <cellStyle name="Normal 3 5 3 2 5 2 3" xfId="34888" xr:uid="{00000000-0005-0000-0000-000032880000}"/>
    <cellStyle name="Normal 3 5 3 2 5 3" xfId="34889" xr:uid="{00000000-0005-0000-0000-000033880000}"/>
    <cellStyle name="Normal 3 5 3 2 5 3 2" xfId="34890" xr:uid="{00000000-0005-0000-0000-000034880000}"/>
    <cellStyle name="Normal 3 5 3 2 5 4" xfId="34891" xr:uid="{00000000-0005-0000-0000-000035880000}"/>
    <cellStyle name="Normal 3 5 3 2 6" xfId="34892" xr:uid="{00000000-0005-0000-0000-000036880000}"/>
    <cellStyle name="Normal 3 5 3 2 6 2" xfId="34893" xr:uid="{00000000-0005-0000-0000-000037880000}"/>
    <cellStyle name="Normal 3 5 3 2 6 2 2" xfId="34894" xr:uid="{00000000-0005-0000-0000-000038880000}"/>
    <cellStyle name="Normal 3 5 3 2 6 3" xfId="34895" xr:uid="{00000000-0005-0000-0000-000039880000}"/>
    <cellStyle name="Normal 3 5 3 2 7" xfId="34896" xr:uid="{00000000-0005-0000-0000-00003A880000}"/>
    <cellStyle name="Normal 3 5 3 2 7 2" xfId="34897" xr:uid="{00000000-0005-0000-0000-00003B880000}"/>
    <cellStyle name="Normal 3 5 3 2 8" xfId="34898" xr:uid="{00000000-0005-0000-0000-00003C880000}"/>
    <cellStyle name="Normal 3 5 3 2 8 2" xfId="34899" xr:uid="{00000000-0005-0000-0000-00003D880000}"/>
    <cellStyle name="Normal 3 5 3 2 9" xfId="34900" xr:uid="{00000000-0005-0000-0000-00003E880000}"/>
    <cellStyle name="Normal 3 5 3 3" xfId="34901" xr:uid="{00000000-0005-0000-0000-00003F880000}"/>
    <cellStyle name="Normal 3 5 3 3 2" xfId="34902" xr:uid="{00000000-0005-0000-0000-000040880000}"/>
    <cellStyle name="Normal 3 5 3 3 2 2" xfId="34903" xr:uid="{00000000-0005-0000-0000-000041880000}"/>
    <cellStyle name="Normal 3 5 3 3 2 2 2" xfId="34904" xr:uid="{00000000-0005-0000-0000-000042880000}"/>
    <cellStyle name="Normal 3 5 3 3 2 2 2 2" xfId="34905" xr:uid="{00000000-0005-0000-0000-000043880000}"/>
    <cellStyle name="Normal 3 5 3 3 2 2 2 2 2" xfId="34906" xr:uid="{00000000-0005-0000-0000-000044880000}"/>
    <cellStyle name="Normal 3 5 3 3 2 2 2 3" xfId="34907" xr:uid="{00000000-0005-0000-0000-000045880000}"/>
    <cellStyle name="Normal 3 5 3 3 2 2 3" xfId="34908" xr:uid="{00000000-0005-0000-0000-000046880000}"/>
    <cellStyle name="Normal 3 5 3 3 2 2 3 2" xfId="34909" xr:uid="{00000000-0005-0000-0000-000047880000}"/>
    <cellStyle name="Normal 3 5 3 3 2 2 4" xfId="34910" xr:uid="{00000000-0005-0000-0000-000048880000}"/>
    <cellStyle name="Normal 3 5 3 3 2 3" xfId="34911" xr:uid="{00000000-0005-0000-0000-000049880000}"/>
    <cellStyle name="Normal 3 5 3 3 2 3 2" xfId="34912" xr:uid="{00000000-0005-0000-0000-00004A880000}"/>
    <cellStyle name="Normal 3 5 3 3 2 3 2 2" xfId="34913" xr:uid="{00000000-0005-0000-0000-00004B880000}"/>
    <cellStyle name="Normal 3 5 3 3 2 3 3" xfId="34914" xr:uid="{00000000-0005-0000-0000-00004C880000}"/>
    <cellStyle name="Normal 3 5 3 3 2 4" xfId="34915" xr:uid="{00000000-0005-0000-0000-00004D880000}"/>
    <cellStyle name="Normal 3 5 3 3 2 4 2" xfId="34916" xr:uid="{00000000-0005-0000-0000-00004E880000}"/>
    <cellStyle name="Normal 3 5 3 3 2 5" xfId="34917" xr:uid="{00000000-0005-0000-0000-00004F880000}"/>
    <cellStyle name="Normal 3 5 3 3 2 6" xfId="34918" xr:uid="{00000000-0005-0000-0000-000050880000}"/>
    <cellStyle name="Normal 3 5 3 3 3" xfId="34919" xr:uid="{00000000-0005-0000-0000-000051880000}"/>
    <cellStyle name="Normal 3 5 3 3 3 2" xfId="34920" xr:uid="{00000000-0005-0000-0000-000052880000}"/>
    <cellStyle name="Normal 3 5 3 3 3 2 2" xfId="34921" xr:uid="{00000000-0005-0000-0000-000053880000}"/>
    <cellStyle name="Normal 3 5 3 3 3 2 2 2" xfId="34922" xr:uid="{00000000-0005-0000-0000-000054880000}"/>
    <cellStyle name="Normal 3 5 3 3 3 2 3" xfId="34923" xr:uid="{00000000-0005-0000-0000-000055880000}"/>
    <cellStyle name="Normal 3 5 3 3 3 3" xfId="34924" xr:uid="{00000000-0005-0000-0000-000056880000}"/>
    <cellStyle name="Normal 3 5 3 3 3 3 2" xfId="34925" xr:uid="{00000000-0005-0000-0000-000057880000}"/>
    <cellStyle name="Normal 3 5 3 3 3 4" xfId="34926" xr:uid="{00000000-0005-0000-0000-000058880000}"/>
    <cellStyle name="Normal 3 5 3 3 4" xfId="34927" xr:uid="{00000000-0005-0000-0000-000059880000}"/>
    <cellStyle name="Normal 3 5 3 3 4 2" xfId="34928" xr:uid="{00000000-0005-0000-0000-00005A880000}"/>
    <cellStyle name="Normal 3 5 3 3 4 2 2" xfId="34929" xr:uid="{00000000-0005-0000-0000-00005B880000}"/>
    <cellStyle name="Normal 3 5 3 3 4 2 2 2" xfId="34930" xr:uid="{00000000-0005-0000-0000-00005C880000}"/>
    <cellStyle name="Normal 3 5 3 3 4 2 3" xfId="34931" xr:uid="{00000000-0005-0000-0000-00005D880000}"/>
    <cellStyle name="Normal 3 5 3 3 4 3" xfId="34932" xr:uid="{00000000-0005-0000-0000-00005E880000}"/>
    <cellStyle name="Normal 3 5 3 3 4 3 2" xfId="34933" xr:uid="{00000000-0005-0000-0000-00005F880000}"/>
    <cellStyle name="Normal 3 5 3 3 4 4" xfId="34934" xr:uid="{00000000-0005-0000-0000-000060880000}"/>
    <cellStyle name="Normal 3 5 3 3 5" xfId="34935" xr:uid="{00000000-0005-0000-0000-000061880000}"/>
    <cellStyle name="Normal 3 5 3 3 5 2" xfId="34936" xr:uid="{00000000-0005-0000-0000-000062880000}"/>
    <cellStyle name="Normal 3 5 3 3 5 2 2" xfId="34937" xr:uid="{00000000-0005-0000-0000-000063880000}"/>
    <cellStyle name="Normal 3 5 3 3 5 3" xfId="34938" xr:uid="{00000000-0005-0000-0000-000064880000}"/>
    <cellStyle name="Normal 3 5 3 3 6" xfId="34939" xr:uid="{00000000-0005-0000-0000-000065880000}"/>
    <cellStyle name="Normal 3 5 3 3 6 2" xfId="34940" xr:uid="{00000000-0005-0000-0000-000066880000}"/>
    <cellStyle name="Normal 3 5 3 3 7" xfId="34941" xr:uid="{00000000-0005-0000-0000-000067880000}"/>
    <cellStyle name="Normal 3 5 3 3 7 2" xfId="34942" xr:uid="{00000000-0005-0000-0000-000068880000}"/>
    <cellStyle name="Normal 3 5 3 3 8" xfId="34943" xr:uid="{00000000-0005-0000-0000-000069880000}"/>
    <cellStyle name="Normal 3 5 3 3 9" xfId="34944" xr:uid="{00000000-0005-0000-0000-00006A880000}"/>
    <cellStyle name="Normal 3 5 3 4" xfId="34945" xr:uid="{00000000-0005-0000-0000-00006B880000}"/>
    <cellStyle name="Normal 3 5 3 4 2" xfId="34946" xr:uid="{00000000-0005-0000-0000-00006C880000}"/>
    <cellStyle name="Normal 3 5 3 4 2 2" xfId="34947" xr:uid="{00000000-0005-0000-0000-00006D880000}"/>
    <cellStyle name="Normal 3 5 3 4 2 2 2" xfId="34948" xr:uid="{00000000-0005-0000-0000-00006E880000}"/>
    <cellStyle name="Normal 3 5 3 4 2 2 2 2" xfId="34949" xr:uid="{00000000-0005-0000-0000-00006F880000}"/>
    <cellStyle name="Normal 3 5 3 4 2 2 3" xfId="34950" xr:uid="{00000000-0005-0000-0000-000070880000}"/>
    <cellStyle name="Normal 3 5 3 4 2 3" xfId="34951" xr:uid="{00000000-0005-0000-0000-000071880000}"/>
    <cellStyle name="Normal 3 5 3 4 2 3 2" xfId="34952" xr:uid="{00000000-0005-0000-0000-000072880000}"/>
    <cellStyle name="Normal 3 5 3 4 2 4" xfId="34953" xr:uid="{00000000-0005-0000-0000-000073880000}"/>
    <cellStyle name="Normal 3 5 3 4 3" xfId="34954" xr:uid="{00000000-0005-0000-0000-000074880000}"/>
    <cellStyle name="Normal 3 5 3 4 3 2" xfId="34955" xr:uid="{00000000-0005-0000-0000-000075880000}"/>
    <cellStyle name="Normal 3 5 3 4 3 2 2" xfId="34956" xr:uid="{00000000-0005-0000-0000-000076880000}"/>
    <cellStyle name="Normal 3 5 3 4 3 3" xfId="34957" xr:uid="{00000000-0005-0000-0000-000077880000}"/>
    <cellStyle name="Normal 3 5 3 4 4" xfId="34958" xr:uid="{00000000-0005-0000-0000-000078880000}"/>
    <cellStyle name="Normal 3 5 3 4 4 2" xfId="34959" xr:uid="{00000000-0005-0000-0000-000079880000}"/>
    <cellStyle name="Normal 3 5 3 4 5" xfId="34960" xr:uid="{00000000-0005-0000-0000-00007A880000}"/>
    <cellStyle name="Normal 3 5 3 4 6" xfId="34961" xr:uid="{00000000-0005-0000-0000-00007B880000}"/>
    <cellStyle name="Normal 3 5 3 5" xfId="34962" xr:uid="{00000000-0005-0000-0000-00007C880000}"/>
    <cellStyle name="Normal 3 5 3 5 2" xfId="34963" xr:uid="{00000000-0005-0000-0000-00007D880000}"/>
    <cellStyle name="Normal 3 5 3 5 2 2" xfId="34964" xr:uid="{00000000-0005-0000-0000-00007E880000}"/>
    <cellStyle name="Normal 3 5 3 5 2 2 2" xfId="34965" xr:uid="{00000000-0005-0000-0000-00007F880000}"/>
    <cellStyle name="Normal 3 5 3 5 2 3" xfId="34966" xr:uid="{00000000-0005-0000-0000-000080880000}"/>
    <cellStyle name="Normal 3 5 3 5 3" xfId="34967" xr:uid="{00000000-0005-0000-0000-000081880000}"/>
    <cellStyle name="Normal 3 5 3 5 3 2" xfId="34968" xr:uid="{00000000-0005-0000-0000-000082880000}"/>
    <cellStyle name="Normal 3 5 3 5 4" xfId="34969" xr:uid="{00000000-0005-0000-0000-000083880000}"/>
    <cellStyle name="Normal 3 5 3 6" xfId="34970" xr:uid="{00000000-0005-0000-0000-000084880000}"/>
    <cellStyle name="Normal 3 5 3 6 2" xfId="34971" xr:uid="{00000000-0005-0000-0000-000085880000}"/>
    <cellStyle name="Normal 3 5 3 6 2 2" xfId="34972" xr:uid="{00000000-0005-0000-0000-000086880000}"/>
    <cellStyle name="Normal 3 5 3 6 2 2 2" xfId="34973" xr:uid="{00000000-0005-0000-0000-000087880000}"/>
    <cellStyle name="Normal 3 5 3 6 2 3" xfId="34974" xr:uid="{00000000-0005-0000-0000-000088880000}"/>
    <cellStyle name="Normal 3 5 3 6 3" xfId="34975" xr:uid="{00000000-0005-0000-0000-000089880000}"/>
    <cellStyle name="Normal 3 5 3 6 3 2" xfId="34976" xr:uid="{00000000-0005-0000-0000-00008A880000}"/>
    <cellStyle name="Normal 3 5 3 6 4" xfId="34977" xr:uid="{00000000-0005-0000-0000-00008B880000}"/>
    <cellStyle name="Normal 3 5 3 7" xfId="34978" xr:uid="{00000000-0005-0000-0000-00008C880000}"/>
    <cellStyle name="Normal 3 5 3 7 2" xfId="34979" xr:uid="{00000000-0005-0000-0000-00008D880000}"/>
    <cellStyle name="Normal 3 5 3 7 2 2" xfId="34980" xr:uid="{00000000-0005-0000-0000-00008E880000}"/>
    <cellStyle name="Normal 3 5 3 7 3" xfId="34981" xr:uid="{00000000-0005-0000-0000-00008F880000}"/>
    <cellStyle name="Normal 3 5 3 8" xfId="34982" xr:uid="{00000000-0005-0000-0000-000090880000}"/>
    <cellStyle name="Normal 3 5 3 8 2" xfId="34983" xr:uid="{00000000-0005-0000-0000-000091880000}"/>
    <cellStyle name="Normal 3 5 3 9" xfId="34984" xr:uid="{00000000-0005-0000-0000-000092880000}"/>
    <cellStyle name="Normal 3 5 3 9 2" xfId="34985" xr:uid="{00000000-0005-0000-0000-000093880000}"/>
    <cellStyle name="Normal 3 5 3_T-straight with PEDs adjustor" xfId="34986" xr:uid="{00000000-0005-0000-0000-000094880000}"/>
    <cellStyle name="Normal 3 5 4" xfId="34987" xr:uid="{00000000-0005-0000-0000-000095880000}"/>
    <cellStyle name="Normal 3 5 4 10" xfId="34988" xr:uid="{00000000-0005-0000-0000-000096880000}"/>
    <cellStyle name="Normal 3 5 4 11" xfId="34989" xr:uid="{00000000-0005-0000-0000-000097880000}"/>
    <cellStyle name="Normal 3 5 4 2" xfId="34990" xr:uid="{00000000-0005-0000-0000-000098880000}"/>
    <cellStyle name="Normal 3 5 4 2 10" xfId="34991" xr:uid="{00000000-0005-0000-0000-000099880000}"/>
    <cellStyle name="Normal 3 5 4 2 2" xfId="34992" xr:uid="{00000000-0005-0000-0000-00009A880000}"/>
    <cellStyle name="Normal 3 5 4 2 2 2" xfId="34993" xr:uid="{00000000-0005-0000-0000-00009B880000}"/>
    <cellStyle name="Normal 3 5 4 2 2 2 2" xfId="34994" xr:uid="{00000000-0005-0000-0000-00009C880000}"/>
    <cellStyle name="Normal 3 5 4 2 2 2 2 2" xfId="34995" xr:uid="{00000000-0005-0000-0000-00009D880000}"/>
    <cellStyle name="Normal 3 5 4 2 2 2 2 2 2" xfId="34996" xr:uid="{00000000-0005-0000-0000-00009E880000}"/>
    <cellStyle name="Normal 3 5 4 2 2 2 2 2 2 2" xfId="34997" xr:uid="{00000000-0005-0000-0000-00009F880000}"/>
    <cellStyle name="Normal 3 5 4 2 2 2 2 2 3" xfId="34998" xr:uid="{00000000-0005-0000-0000-0000A0880000}"/>
    <cellStyle name="Normal 3 5 4 2 2 2 2 3" xfId="34999" xr:uid="{00000000-0005-0000-0000-0000A1880000}"/>
    <cellStyle name="Normal 3 5 4 2 2 2 2 3 2" xfId="35000" xr:uid="{00000000-0005-0000-0000-0000A2880000}"/>
    <cellStyle name="Normal 3 5 4 2 2 2 2 4" xfId="35001" xr:uid="{00000000-0005-0000-0000-0000A3880000}"/>
    <cellStyle name="Normal 3 5 4 2 2 2 3" xfId="35002" xr:uid="{00000000-0005-0000-0000-0000A4880000}"/>
    <cellStyle name="Normal 3 5 4 2 2 2 3 2" xfId="35003" xr:uid="{00000000-0005-0000-0000-0000A5880000}"/>
    <cellStyle name="Normal 3 5 4 2 2 2 3 2 2" xfId="35004" xr:uid="{00000000-0005-0000-0000-0000A6880000}"/>
    <cellStyle name="Normal 3 5 4 2 2 2 3 3" xfId="35005" xr:uid="{00000000-0005-0000-0000-0000A7880000}"/>
    <cellStyle name="Normal 3 5 4 2 2 2 4" xfId="35006" xr:uid="{00000000-0005-0000-0000-0000A8880000}"/>
    <cellStyle name="Normal 3 5 4 2 2 2 4 2" xfId="35007" xr:uid="{00000000-0005-0000-0000-0000A9880000}"/>
    <cellStyle name="Normal 3 5 4 2 2 2 5" xfId="35008" xr:uid="{00000000-0005-0000-0000-0000AA880000}"/>
    <cellStyle name="Normal 3 5 4 2 2 3" xfId="35009" xr:uid="{00000000-0005-0000-0000-0000AB880000}"/>
    <cellStyle name="Normal 3 5 4 2 2 3 2" xfId="35010" xr:uid="{00000000-0005-0000-0000-0000AC880000}"/>
    <cellStyle name="Normal 3 5 4 2 2 3 2 2" xfId="35011" xr:uid="{00000000-0005-0000-0000-0000AD880000}"/>
    <cellStyle name="Normal 3 5 4 2 2 3 2 2 2" xfId="35012" xr:uid="{00000000-0005-0000-0000-0000AE880000}"/>
    <cellStyle name="Normal 3 5 4 2 2 3 2 3" xfId="35013" xr:uid="{00000000-0005-0000-0000-0000AF880000}"/>
    <cellStyle name="Normal 3 5 4 2 2 3 3" xfId="35014" xr:uid="{00000000-0005-0000-0000-0000B0880000}"/>
    <cellStyle name="Normal 3 5 4 2 2 3 3 2" xfId="35015" xr:uid="{00000000-0005-0000-0000-0000B1880000}"/>
    <cellStyle name="Normal 3 5 4 2 2 3 4" xfId="35016" xr:uid="{00000000-0005-0000-0000-0000B2880000}"/>
    <cellStyle name="Normal 3 5 4 2 2 4" xfId="35017" xr:uid="{00000000-0005-0000-0000-0000B3880000}"/>
    <cellStyle name="Normal 3 5 4 2 2 4 2" xfId="35018" xr:uid="{00000000-0005-0000-0000-0000B4880000}"/>
    <cellStyle name="Normal 3 5 4 2 2 4 2 2" xfId="35019" xr:uid="{00000000-0005-0000-0000-0000B5880000}"/>
    <cellStyle name="Normal 3 5 4 2 2 4 2 2 2" xfId="35020" xr:uid="{00000000-0005-0000-0000-0000B6880000}"/>
    <cellStyle name="Normal 3 5 4 2 2 4 2 3" xfId="35021" xr:uid="{00000000-0005-0000-0000-0000B7880000}"/>
    <cellStyle name="Normal 3 5 4 2 2 4 3" xfId="35022" xr:uid="{00000000-0005-0000-0000-0000B8880000}"/>
    <cellStyle name="Normal 3 5 4 2 2 4 3 2" xfId="35023" xr:uid="{00000000-0005-0000-0000-0000B9880000}"/>
    <cellStyle name="Normal 3 5 4 2 2 4 4" xfId="35024" xr:uid="{00000000-0005-0000-0000-0000BA880000}"/>
    <cellStyle name="Normal 3 5 4 2 2 5" xfId="35025" xr:uid="{00000000-0005-0000-0000-0000BB880000}"/>
    <cellStyle name="Normal 3 5 4 2 2 5 2" xfId="35026" xr:uid="{00000000-0005-0000-0000-0000BC880000}"/>
    <cellStyle name="Normal 3 5 4 2 2 5 2 2" xfId="35027" xr:uid="{00000000-0005-0000-0000-0000BD880000}"/>
    <cellStyle name="Normal 3 5 4 2 2 5 3" xfId="35028" xr:uid="{00000000-0005-0000-0000-0000BE880000}"/>
    <cellStyle name="Normal 3 5 4 2 2 6" xfId="35029" xr:uid="{00000000-0005-0000-0000-0000BF880000}"/>
    <cellStyle name="Normal 3 5 4 2 2 6 2" xfId="35030" xr:uid="{00000000-0005-0000-0000-0000C0880000}"/>
    <cellStyle name="Normal 3 5 4 2 2 7" xfId="35031" xr:uid="{00000000-0005-0000-0000-0000C1880000}"/>
    <cellStyle name="Normal 3 5 4 2 2 7 2" xfId="35032" xr:uid="{00000000-0005-0000-0000-0000C2880000}"/>
    <cellStyle name="Normal 3 5 4 2 2 8" xfId="35033" xr:uid="{00000000-0005-0000-0000-0000C3880000}"/>
    <cellStyle name="Normal 3 5 4 2 3" xfId="35034" xr:uid="{00000000-0005-0000-0000-0000C4880000}"/>
    <cellStyle name="Normal 3 5 4 2 3 2" xfId="35035" xr:uid="{00000000-0005-0000-0000-0000C5880000}"/>
    <cellStyle name="Normal 3 5 4 2 3 2 2" xfId="35036" xr:uid="{00000000-0005-0000-0000-0000C6880000}"/>
    <cellStyle name="Normal 3 5 4 2 3 2 2 2" xfId="35037" xr:uid="{00000000-0005-0000-0000-0000C7880000}"/>
    <cellStyle name="Normal 3 5 4 2 3 2 2 2 2" xfId="35038" xr:uid="{00000000-0005-0000-0000-0000C8880000}"/>
    <cellStyle name="Normal 3 5 4 2 3 2 2 3" xfId="35039" xr:uid="{00000000-0005-0000-0000-0000C9880000}"/>
    <cellStyle name="Normal 3 5 4 2 3 2 3" xfId="35040" xr:uid="{00000000-0005-0000-0000-0000CA880000}"/>
    <cellStyle name="Normal 3 5 4 2 3 2 3 2" xfId="35041" xr:uid="{00000000-0005-0000-0000-0000CB880000}"/>
    <cellStyle name="Normal 3 5 4 2 3 2 4" xfId="35042" xr:uid="{00000000-0005-0000-0000-0000CC880000}"/>
    <cellStyle name="Normal 3 5 4 2 3 3" xfId="35043" xr:uid="{00000000-0005-0000-0000-0000CD880000}"/>
    <cellStyle name="Normal 3 5 4 2 3 3 2" xfId="35044" xr:uid="{00000000-0005-0000-0000-0000CE880000}"/>
    <cellStyle name="Normal 3 5 4 2 3 3 2 2" xfId="35045" xr:uid="{00000000-0005-0000-0000-0000CF880000}"/>
    <cellStyle name="Normal 3 5 4 2 3 3 3" xfId="35046" xr:uid="{00000000-0005-0000-0000-0000D0880000}"/>
    <cellStyle name="Normal 3 5 4 2 3 4" xfId="35047" xr:uid="{00000000-0005-0000-0000-0000D1880000}"/>
    <cellStyle name="Normal 3 5 4 2 3 4 2" xfId="35048" xr:uid="{00000000-0005-0000-0000-0000D2880000}"/>
    <cellStyle name="Normal 3 5 4 2 3 5" xfId="35049" xr:uid="{00000000-0005-0000-0000-0000D3880000}"/>
    <cellStyle name="Normal 3 5 4 2 4" xfId="35050" xr:uid="{00000000-0005-0000-0000-0000D4880000}"/>
    <cellStyle name="Normal 3 5 4 2 4 2" xfId="35051" xr:uid="{00000000-0005-0000-0000-0000D5880000}"/>
    <cellStyle name="Normal 3 5 4 2 4 2 2" xfId="35052" xr:uid="{00000000-0005-0000-0000-0000D6880000}"/>
    <cellStyle name="Normal 3 5 4 2 4 2 2 2" xfId="35053" xr:uid="{00000000-0005-0000-0000-0000D7880000}"/>
    <cellStyle name="Normal 3 5 4 2 4 2 3" xfId="35054" xr:uid="{00000000-0005-0000-0000-0000D8880000}"/>
    <cellStyle name="Normal 3 5 4 2 4 3" xfId="35055" xr:uid="{00000000-0005-0000-0000-0000D9880000}"/>
    <cellStyle name="Normal 3 5 4 2 4 3 2" xfId="35056" xr:uid="{00000000-0005-0000-0000-0000DA880000}"/>
    <cellStyle name="Normal 3 5 4 2 4 4" xfId="35057" xr:uid="{00000000-0005-0000-0000-0000DB880000}"/>
    <cellStyle name="Normal 3 5 4 2 5" xfId="35058" xr:uid="{00000000-0005-0000-0000-0000DC880000}"/>
    <cellStyle name="Normal 3 5 4 2 5 2" xfId="35059" xr:uid="{00000000-0005-0000-0000-0000DD880000}"/>
    <cellStyle name="Normal 3 5 4 2 5 2 2" xfId="35060" xr:uid="{00000000-0005-0000-0000-0000DE880000}"/>
    <cellStyle name="Normal 3 5 4 2 5 2 2 2" xfId="35061" xr:uid="{00000000-0005-0000-0000-0000DF880000}"/>
    <cellStyle name="Normal 3 5 4 2 5 2 3" xfId="35062" xr:uid="{00000000-0005-0000-0000-0000E0880000}"/>
    <cellStyle name="Normal 3 5 4 2 5 3" xfId="35063" xr:uid="{00000000-0005-0000-0000-0000E1880000}"/>
    <cellStyle name="Normal 3 5 4 2 5 3 2" xfId="35064" xr:uid="{00000000-0005-0000-0000-0000E2880000}"/>
    <cellStyle name="Normal 3 5 4 2 5 4" xfId="35065" xr:uid="{00000000-0005-0000-0000-0000E3880000}"/>
    <cellStyle name="Normal 3 5 4 2 6" xfId="35066" xr:uid="{00000000-0005-0000-0000-0000E4880000}"/>
    <cellStyle name="Normal 3 5 4 2 6 2" xfId="35067" xr:uid="{00000000-0005-0000-0000-0000E5880000}"/>
    <cellStyle name="Normal 3 5 4 2 6 2 2" xfId="35068" xr:uid="{00000000-0005-0000-0000-0000E6880000}"/>
    <cellStyle name="Normal 3 5 4 2 6 3" xfId="35069" xr:uid="{00000000-0005-0000-0000-0000E7880000}"/>
    <cellStyle name="Normal 3 5 4 2 7" xfId="35070" xr:uid="{00000000-0005-0000-0000-0000E8880000}"/>
    <cellStyle name="Normal 3 5 4 2 7 2" xfId="35071" xr:uid="{00000000-0005-0000-0000-0000E9880000}"/>
    <cellStyle name="Normal 3 5 4 2 8" xfId="35072" xr:uid="{00000000-0005-0000-0000-0000EA880000}"/>
    <cellStyle name="Normal 3 5 4 2 8 2" xfId="35073" xr:uid="{00000000-0005-0000-0000-0000EB880000}"/>
    <cellStyle name="Normal 3 5 4 2 9" xfId="35074" xr:uid="{00000000-0005-0000-0000-0000EC880000}"/>
    <cellStyle name="Normal 3 5 4 3" xfId="35075" xr:uid="{00000000-0005-0000-0000-0000ED880000}"/>
    <cellStyle name="Normal 3 5 4 3 2" xfId="35076" xr:uid="{00000000-0005-0000-0000-0000EE880000}"/>
    <cellStyle name="Normal 3 5 4 3 2 2" xfId="35077" xr:uid="{00000000-0005-0000-0000-0000EF880000}"/>
    <cellStyle name="Normal 3 5 4 3 2 2 2" xfId="35078" xr:uid="{00000000-0005-0000-0000-0000F0880000}"/>
    <cellStyle name="Normal 3 5 4 3 2 2 2 2" xfId="35079" xr:uid="{00000000-0005-0000-0000-0000F1880000}"/>
    <cellStyle name="Normal 3 5 4 3 2 2 2 2 2" xfId="35080" xr:uid="{00000000-0005-0000-0000-0000F2880000}"/>
    <cellStyle name="Normal 3 5 4 3 2 2 2 3" xfId="35081" xr:uid="{00000000-0005-0000-0000-0000F3880000}"/>
    <cellStyle name="Normal 3 5 4 3 2 2 3" xfId="35082" xr:uid="{00000000-0005-0000-0000-0000F4880000}"/>
    <cellStyle name="Normal 3 5 4 3 2 2 3 2" xfId="35083" xr:uid="{00000000-0005-0000-0000-0000F5880000}"/>
    <cellStyle name="Normal 3 5 4 3 2 2 4" xfId="35084" xr:uid="{00000000-0005-0000-0000-0000F6880000}"/>
    <cellStyle name="Normal 3 5 4 3 2 3" xfId="35085" xr:uid="{00000000-0005-0000-0000-0000F7880000}"/>
    <cellStyle name="Normal 3 5 4 3 2 3 2" xfId="35086" xr:uid="{00000000-0005-0000-0000-0000F8880000}"/>
    <cellStyle name="Normal 3 5 4 3 2 3 2 2" xfId="35087" xr:uid="{00000000-0005-0000-0000-0000F9880000}"/>
    <cellStyle name="Normal 3 5 4 3 2 3 3" xfId="35088" xr:uid="{00000000-0005-0000-0000-0000FA880000}"/>
    <cellStyle name="Normal 3 5 4 3 2 4" xfId="35089" xr:uid="{00000000-0005-0000-0000-0000FB880000}"/>
    <cellStyle name="Normal 3 5 4 3 2 4 2" xfId="35090" xr:uid="{00000000-0005-0000-0000-0000FC880000}"/>
    <cellStyle name="Normal 3 5 4 3 2 5" xfId="35091" xr:uid="{00000000-0005-0000-0000-0000FD880000}"/>
    <cellStyle name="Normal 3 5 4 3 3" xfId="35092" xr:uid="{00000000-0005-0000-0000-0000FE880000}"/>
    <cellStyle name="Normal 3 5 4 3 3 2" xfId="35093" xr:uid="{00000000-0005-0000-0000-0000FF880000}"/>
    <cellStyle name="Normal 3 5 4 3 3 2 2" xfId="35094" xr:uid="{00000000-0005-0000-0000-000000890000}"/>
    <cellStyle name="Normal 3 5 4 3 3 2 2 2" xfId="35095" xr:uid="{00000000-0005-0000-0000-000001890000}"/>
    <cellStyle name="Normal 3 5 4 3 3 2 3" xfId="35096" xr:uid="{00000000-0005-0000-0000-000002890000}"/>
    <cellStyle name="Normal 3 5 4 3 3 3" xfId="35097" xr:uid="{00000000-0005-0000-0000-000003890000}"/>
    <cellStyle name="Normal 3 5 4 3 3 3 2" xfId="35098" xr:uid="{00000000-0005-0000-0000-000004890000}"/>
    <cellStyle name="Normal 3 5 4 3 3 4" xfId="35099" xr:uid="{00000000-0005-0000-0000-000005890000}"/>
    <cellStyle name="Normal 3 5 4 3 4" xfId="35100" xr:uid="{00000000-0005-0000-0000-000006890000}"/>
    <cellStyle name="Normal 3 5 4 3 4 2" xfId="35101" xr:uid="{00000000-0005-0000-0000-000007890000}"/>
    <cellStyle name="Normal 3 5 4 3 4 2 2" xfId="35102" xr:uid="{00000000-0005-0000-0000-000008890000}"/>
    <cellStyle name="Normal 3 5 4 3 4 2 2 2" xfId="35103" xr:uid="{00000000-0005-0000-0000-000009890000}"/>
    <cellStyle name="Normal 3 5 4 3 4 2 3" xfId="35104" xr:uid="{00000000-0005-0000-0000-00000A890000}"/>
    <cellStyle name="Normal 3 5 4 3 4 3" xfId="35105" xr:uid="{00000000-0005-0000-0000-00000B890000}"/>
    <cellStyle name="Normal 3 5 4 3 4 3 2" xfId="35106" xr:uid="{00000000-0005-0000-0000-00000C890000}"/>
    <cellStyle name="Normal 3 5 4 3 4 4" xfId="35107" xr:uid="{00000000-0005-0000-0000-00000D890000}"/>
    <cellStyle name="Normal 3 5 4 3 5" xfId="35108" xr:uid="{00000000-0005-0000-0000-00000E890000}"/>
    <cellStyle name="Normal 3 5 4 3 5 2" xfId="35109" xr:uid="{00000000-0005-0000-0000-00000F890000}"/>
    <cellStyle name="Normal 3 5 4 3 5 2 2" xfId="35110" xr:uid="{00000000-0005-0000-0000-000010890000}"/>
    <cellStyle name="Normal 3 5 4 3 5 3" xfId="35111" xr:uid="{00000000-0005-0000-0000-000011890000}"/>
    <cellStyle name="Normal 3 5 4 3 6" xfId="35112" xr:uid="{00000000-0005-0000-0000-000012890000}"/>
    <cellStyle name="Normal 3 5 4 3 6 2" xfId="35113" xr:uid="{00000000-0005-0000-0000-000013890000}"/>
    <cellStyle name="Normal 3 5 4 3 7" xfId="35114" xr:uid="{00000000-0005-0000-0000-000014890000}"/>
    <cellStyle name="Normal 3 5 4 3 7 2" xfId="35115" xr:uid="{00000000-0005-0000-0000-000015890000}"/>
    <cellStyle name="Normal 3 5 4 3 8" xfId="35116" xr:uid="{00000000-0005-0000-0000-000016890000}"/>
    <cellStyle name="Normal 3 5 4 4" xfId="35117" xr:uid="{00000000-0005-0000-0000-000017890000}"/>
    <cellStyle name="Normal 3 5 4 4 2" xfId="35118" xr:uid="{00000000-0005-0000-0000-000018890000}"/>
    <cellStyle name="Normal 3 5 4 4 2 2" xfId="35119" xr:uid="{00000000-0005-0000-0000-000019890000}"/>
    <cellStyle name="Normal 3 5 4 4 2 2 2" xfId="35120" xr:uid="{00000000-0005-0000-0000-00001A890000}"/>
    <cellStyle name="Normal 3 5 4 4 2 2 2 2" xfId="35121" xr:uid="{00000000-0005-0000-0000-00001B890000}"/>
    <cellStyle name="Normal 3 5 4 4 2 2 3" xfId="35122" xr:uid="{00000000-0005-0000-0000-00001C890000}"/>
    <cellStyle name="Normal 3 5 4 4 2 3" xfId="35123" xr:uid="{00000000-0005-0000-0000-00001D890000}"/>
    <cellStyle name="Normal 3 5 4 4 2 3 2" xfId="35124" xr:uid="{00000000-0005-0000-0000-00001E890000}"/>
    <cellStyle name="Normal 3 5 4 4 2 4" xfId="35125" xr:uid="{00000000-0005-0000-0000-00001F890000}"/>
    <cellStyle name="Normal 3 5 4 4 3" xfId="35126" xr:uid="{00000000-0005-0000-0000-000020890000}"/>
    <cellStyle name="Normal 3 5 4 4 3 2" xfId="35127" xr:uid="{00000000-0005-0000-0000-000021890000}"/>
    <cellStyle name="Normal 3 5 4 4 3 2 2" xfId="35128" xr:uid="{00000000-0005-0000-0000-000022890000}"/>
    <cellStyle name="Normal 3 5 4 4 3 3" xfId="35129" xr:uid="{00000000-0005-0000-0000-000023890000}"/>
    <cellStyle name="Normal 3 5 4 4 4" xfId="35130" xr:uid="{00000000-0005-0000-0000-000024890000}"/>
    <cellStyle name="Normal 3 5 4 4 4 2" xfId="35131" xr:uid="{00000000-0005-0000-0000-000025890000}"/>
    <cellStyle name="Normal 3 5 4 4 5" xfId="35132" xr:uid="{00000000-0005-0000-0000-000026890000}"/>
    <cellStyle name="Normal 3 5 4 5" xfId="35133" xr:uid="{00000000-0005-0000-0000-000027890000}"/>
    <cellStyle name="Normal 3 5 4 5 2" xfId="35134" xr:uid="{00000000-0005-0000-0000-000028890000}"/>
    <cellStyle name="Normal 3 5 4 5 2 2" xfId="35135" xr:uid="{00000000-0005-0000-0000-000029890000}"/>
    <cellStyle name="Normal 3 5 4 5 2 2 2" xfId="35136" xr:uid="{00000000-0005-0000-0000-00002A890000}"/>
    <cellStyle name="Normal 3 5 4 5 2 3" xfId="35137" xr:uid="{00000000-0005-0000-0000-00002B890000}"/>
    <cellStyle name="Normal 3 5 4 5 3" xfId="35138" xr:uid="{00000000-0005-0000-0000-00002C890000}"/>
    <cellStyle name="Normal 3 5 4 5 3 2" xfId="35139" xr:uid="{00000000-0005-0000-0000-00002D890000}"/>
    <cellStyle name="Normal 3 5 4 5 4" xfId="35140" xr:uid="{00000000-0005-0000-0000-00002E890000}"/>
    <cellStyle name="Normal 3 5 4 6" xfId="35141" xr:uid="{00000000-0005-0000-0000-00002F890000}"/>
    <cellStyle name="Normal 3 5 4 6 2" xfId="35142" xr:uid="{00000000-0005-0000-0000-000030890000}"/>
    <cellStyle name="Normal 3 5 4 6 2 2" xfId="35143" xr:uid="{00000000-0005-0000-0000-000031890000}"/>
    <cellStyle name="Normal 3 5 4 6 2 2 2" xfId="35144" xr:uid="{00000000-0005-0000-0000-000032890000}"/>
    <cellStyle name="Normal 3 5 4 6 2 3" xfId="35145" xr:uid="{00000000-0005-0000-0000-000033890000}"/>
    <cellStyle name="Normal 3 5 4 6 3" xfId="35146" xr:uid="{00000000-0005-0000-0000-000034890000}"/>
    <cellStyle name="Normal 3 5 4 6 3 2" xfId="35147" xr:uid="{00000000-0005-0000-0000-000035890000}"/>
    <cellStyle name="Normal 3 5 4 6 4" xfId="35148" xr:uid="{00000000-0005-0000-0000-000036890000}"/>
    <cellStyle name="Normal 3 5 4 7" xfId="35149" xr:uid="{00000000-0005-0000-0000-000037890000}"/>
    <cellStyle name="Normal 3 5 4 7 2" xfId="35150" xr:uid="{00000000-0005-0000-0000-000038890000}"/>
    <cellStyle name="Normal 3 5 4 7 2 2" xfId="35151" xr:uid="{00000000-0005-0000-0000-000039890000}"/>
    <cellStyle name="Normal 3 5 4 7 3" xfId="35152" xr:uid="{00000000-0005-0000-0000-00003A890000}"/>
    <cellStyle name="Normal 3 5 4 8" xfId="35153" xr:uid="{00000000-0005-0000-0000-00003B890000}"/>
    <cellStyle name="Normal 3 5 4 8 2" xfId="35154" xr:uid="{00000000-0005-0000-0000-00003C890000}"/>
    <cellStyle name="Normal 3 5 4 9" xfId="35155" xr:uid="{00000000-0005-0000-0000-00003D890000}"/>
    <cellStyle name="Normal 3 5 4 9 2" xfId="35156" xr:uid="{00000000-0005-0000-0000-00003E890000}"/>
    <cellStyle name="Normal 3 5 5" xfId="35157" xr:uid="{00000000-0005-0000-0000-00003F890000}"/>
    <cellStyle name="Normal 3 5 5 10" xfId="35158" xr:uid="{00000000-0005-0000-0000-000040890000}"/>
    <cellStyle name="Normal 3 5 5 11" xfId="35159" xr:uid="{00000000-0005-0000-0000-000041890000}"/>
    <cellStyle name="Normal 3 5 5 2" xfId="35160" xr:uid="{00000000-0005-0000-0000-000042890000}"/>
    <cellStyle name="Normal 3 5 5 2 10" xfId="35161" xr:uid="{00000000-0005-0000-0000-000043890000}"/>
    <cellStyle name="Normal 3 5 5 2 2" xfId="35162" xr:uid="{00000000-0005-0000-0000-000044890000}"/>
    <cellStyle name="Normal 3 5 5 2 2 2" xfId="35163" xr:uid="{00000000-0005-0000-0000-000045890000}"/>
    <cellStyle name="Normal 3 5 5 2 2 2 2" xfId="35164" xr:uid="{00000000-0005-0000-0000-000046890000}"/>
    <cellStyle name="Normal 3 5 5 2 2 2 2 2" xfId="35165" xr:uid="{00000000-0005-0000-0000-000047890000}"/>
    <cellStyle name="Normal 3 5 5 2 2 2 2 2 2" xfId="35166" xr:uid="{00000000-0005-0000-0000-000048890000}"/>
    <cellStyle name="Normal 3 5 5 2 2 2 2 2 2 2" xfId="35167" xr:uid="{00000000-0005-0000-0000-000049890000}"/>
    <cellStyle name="Normal 3 5 5 2 2 2 2 2 3" xfId="35168" xr:uid="{00000000-0005-0000-0000-00004A890000}"/>
    <cellStyle name="Normal 3 5 5 2 2 2 2 3" xfId="35169" xr:uid="{00000000-0005-0000-0000-00004B890000}"/>
    <cellStyle name="Normal 3 5 5 2 2 2 2 3 2" xfId="35170" xr:uid="{00000000-0005-0000-0000-00004C890000}"/>
    <cellStyle name="Normal 3 5 5 2 2 2 2 4" xfId="35171" xr:uid="{00000000-0005-0000-0000-00004D890000}"/>
    <cellStyle name="Normal 3 5 5 2 2 2 3" xfId="35172" xr:uid="{00000000-0005-0000-0000-00004E890000}"/>
    <cellStyle name="Normal 3 5 5 2 2 2 3 2" xfId="35173" xr:uid="{00000000-0005-0000-0000-00004F890000}"/>
    <cellStyle name="Normal 3 5 5 2 2 2 3 2 2" xfId="35174" xr:uid="{00000000-0005-0000-0000-000050890000}"/>
    <cellStyle name="Normal 3 5 5 2 2 2 3 3" xfId="35175" xr:uid="{00000000-0005-0000-0000-000051890000}"/>
    <cellStyle name="Normal 3 5 5 2 2 2 4" xfId="35176" xr:uid="{00000000-0005-0000-0000-000052890000}"/>
    <cellStyle name="Normal 3 5 5 2 2 2 4 2" xfId="35177" xr:uid="{00000000-0005-0000-0000-000053890000}"/>
    <cellStyle name="Normal 3 5 5 2 2 2 5" xfId="35178" xr:uid="{00000000-0005-0000-0000-000054890000}"/>
    <cellStyle name="Normal 3 5 5 2 2 3" xfId="35179" xr:uid="{00000000-0005-0000-0000-000055890000}"/>
    <cellStyle name="Normal 3 5 5 2 2 3 2" xfId="35180" xr:uid="{00000000-0005-0000-0000-000056890000}"/>
    <cellStyle name="Normal 3 5 5 2 2 3 2 2" xfId="35181" xr:uid="{00000000-0005-0000-0000-000057890000}"/>
    <cellStyle name="Normal 3 5 5 2 2 3 2 2 2" xfId="35182" xr:uid="{00000000-0005-0000-0000-000058890000}"/>
    <cellStyle name="Normal 3 5 5 2 2 3 2 3" xfId="35183" xr:uid="{00000000-0005-0000-0000-000059890000}"/>
    <cellStyle name="Normal 3 5 5 2 2 3 3" xfId="35184" xr:uid="{00000000-0005-0000-0000-00005A890000}"/>
    <cellStyle name="Normal 3 5 5 2 2 3 3 2" xfId="35185" xr:uid="{00000000-0005-0000-0000-00005B890000}"/>
    <cellStyle name="Normal 3 5 5 2 2 3 4" xfId="35186" xr:uid="{00000000-0005-0000-0000-00005C890000}"/>
    <cellStyle name="Normal 3 5 5 2 2 4" xfId="35187" xr:uid="{00000000-0005-0000-0000-00005D890000}"/>
    <cellStyle name="Normal 3 5 5 2 2 4 2" xfId="35188" xr:uid="{00000000-0005-0000-0000-00005E890000}"/>
    <cellStyle name="Normal 3 5 5 2 2 4 2 2" xfId="35189" xr:uid="{00000000-0005-0000-0000-00005F890000}"/>
    <cellStyle name="Normal 3 5 5 2 2 4 2 2 2" xfId="35190" xr:uid="{00000000-0005-0000-0000-000060890000}"/>
    <cellStyle name="Normal 3 5 5 2 2 4 2 3" xfId="35191" xr:uid="{00000000-0005-0000-0000-000061890000}"/>
    <cellStyle name="Normal 3 5 5 2 2 4 3" xfId="35192" xr:uid="{00000000-0005-0000-0000-000062890000}"/>
    <cellStyle name="Normal 3 5 5 2 2 4 3 2" xfId="35193" xr:uid="{00000000-0005-0000-0000-000063890000}"/>
    <cellStyle name="Normal 3 5 5 2 2 4 4" xfId="35194" xr:uid="{00000000-0005-0000-0000-000064890000}"/>
    <cellStyle name="Normal 3 5 5 2 2 5" xfId="35195" xr:uid="{00000000-0005-0000-0000-000065890000}"/>
    <cellStyle name="Normal 3 5 5 2 2 5 2" xfId="35196" xr:uid="{00000000-0005-0000-0000-000066890000}"/>
    <cellStyle name="Normal 3 5 5 2 2 5 2 2" xfId="35197" xr:uid="{00000000-0005-0000-0000-000067890000}"/>
    <cellStyle name="Normal 3 5 5 2 2 5 3" xfId="35198" xr:uid="{00000000-0005-0000-0000-000068890000}"/>
    <cellStyle name="Normal 3 5 5 2 2 6" xfId="35199" xr:uid="{00000000-0005-0000-0000-000069890000}"/>
    <cellStyle name="Normal 3 5 5 2 2 6 2" xfId="35200" xr:uid="{00000000-0005-0000-0000-00006A890000}"/>
    <cellStyle name="Normal 3 5 5 2 2 7" xfId="35201" xr:uid="{00000000-0005-0000-0000-00006B890000}"/>
    <cellStyle name="Normal 3 5 5 2 2 7 2" xfId="35202" xr:uid="{00000000-0005-0000-0000-00006C890000}"/>
    <cellStyle name="Normal 3 5 5 2 2 8" xfId="35203" xr:uid="{00000000-0005-0000-0000-00006D890000}"/>
    <cellStyle name="Normal 3 5 5 2 3" xfId="35204" xr:uid="{00000000-0005-0000-0000-00006E890000}"/>
    <cellStyle name="Normal 3 5 5 2 3 2" xfId="35205" xr:uid="{00000000-0005-0000-0000-00006F890000}"/>
    <cellStyle name="Normal 3 5 5 2 3 2 2" xfId="35206" xr:uid="{00000000-0005-0000-0000-000070890000}"/>
    <cellStyle name="Normal 3 5 5 2 3 2 2 2" xfId="35207" xr:uid="{00000000-0005-0000-0000-000071890000}"/>
    <cellStyle name="Normal 3 5 5 2 3 2 2 2 2" xfId="35208" xr:uid="{00000000-0005-0000-0000-000072890000}"/>
    <cellStyle name="Normal 3 5 5 2 3 2 2 3" xfId="35209" xr:uid="{00000000-0005-0000-0000-000073890000}"/>
    <cellStyle name="Normal 3 5 5 2 3 2 3" xfId="35210" xr:uid="{00000000-0005-0000-0000-000074890000}"/>
    <cellStyle name="Normal 3 5 5 2 3 2 3 2" xfId="35211" xr:uid="{00000000-0005-0000-0000-000075890000}"/>
    <cellStyle name="Normal 3 5 5 2 3 2 4" xfId="35212" xr:uid="{00000000-0005-0000-0000-000076890000}"/>
    <cellStyle name="Normal 3 5 5 2 3 3" xfId="35213" xr:uid="{00000000-0005-0000-0000-000077890000}"/>
    <cellStyle name="Normal 3 5 5 2 3 3 2" xfId="35214" xr:uid="{00000000-0005-0000-0000-000078890000}"/>
    <cellStyle name="Normal 3 5 5 2 3 3 2 2" xfId="35215" xr:uid="{00000000-0005-0000-0000-000079890000}"/>
    <cellStyle name="Normal 3 5 5 2 3 3 3" xfId="35216" xr:uid="{00000000-0005-0000-0000-00007A890000}"/>
    <cellStyle name="Normal 3 5 5 2 3 4" xfId="35217" xr:uid="{00000000-0005-0000-0000-00007B890000}"/>
    <cellStyle name="Normal 3 5 5 2 3 4 2" xfId="35218" xr:uid="{00000000-0005-0000-0000-00007C890000}"/>
    <cellStyle name="Normal 3 5 5 2 3 5" xfId="35219" xr:uid="{00000000-0005-0000-0000-00007D890000}"/>
    <cellStyle name="Normal 3 5 5 2 4" xfId="35220" xr:uid="{00000000-0005-0000-0000-00007E890000}"/>
    <cellStyle name="Normal 3 5 5 2 4 2" xfId="35221" xr:uid="{00000000-0005-0000-0000-00007F890000}"/>
    <cellStyle name="Normal 3 5 5 2 4 2 2" xfId="35222" xr:uid="{00000000-0005-0000-0000-000080890000}"/>
    <cellStyle name="Normal 3 5 5 2 4 2 2 2" xfId="35223" xr:uid="{00000000-0005-0000-0000-000081890000}"/>
    <cellStyle name="Normal 3 5 5 2 4 2 3" xfId="35224" xr:uid="{00000000-0005-0000-0000-000082890000}"/>
    <cellStyle name="Normal 3 5 5 2 4 3" xfId="35225" xr:uid="{00000000-0005-0000-0000-000083890000}"/>
    <cellStyle name="Normal 3 5 5 2 4 3 2" xfId="35226" xr:uid="{00000000-0005-0000-0000-000084890000}"/>
    <cellStyle name="Normal 3 5 5 2 4 4" xfId="35227" xr:uid="{00000000-0005-0000-0000-000085890000}"/>
    <cellStyle name="Normal 3 5 5 2 5" xfId="35228" xr:uid="{00000000-0005-0000-0000-000086890000}"/>
    <cellStyle name="Normal 3 5 5 2 5 2" xfId="35229" xr:uid="{00000000-0005-0000-0000-000087890000}"/>
    <cellStyle name="Normal 3 5 5 2 5 2 2" xfId="35230" xr:uid="{00000000-0005-0000-0000-000088890000}"/>
    <cellStyle name="Normal 3 5 5 2 5 2 2 2" xfId="35231" xr:uid="{00000000-0005-0000-0000-000089890000}"/>
    <cellStyle name="Normal 3 5 5 2 5 2 3" xfId="35232" xr:uid="{00000000-0005-0000-0000-00008A890000}"/>
    <cellStyle name="Normal 3 5 5 2 5 3" xfId="35233" xr:uid="{00000000-0005-0000-0000-00008B890000}"/>
    <cellStyle name="Normal 3 5 5 2 5 3 2" xfId="35234" xr:uid="{00000000-0005-0000-0000-00008C890000}"/>
    <cellStyle name="Normal 3 5 5 2 5 4" xfId="35235" xr:uid="{00000000-0005-0000-0000-00008D890000}"/>
    <cellStyle name="Normal 3 5 5 2 6" xfId="35236" xr:uid="{00000000-0005-0000-0000-00008E890000}"/>
    <cellStyle name="Normal 3 5 5 2 6 2" xfId="35237" xr:uid="{00000000-0005-0000-0000-00008F890000}"/>
    <cellStyle name="Normal 3 5 5 2 6 2 2" xfId="35238" xr:uid="{00000000-0005-0000-0000-000090890000}"/>
    <cellStyle name="Normal 3 5 5 2 6 3" xfId="35239" xr:uid="{00000000-0005-0000-0000-000091890000}"/>
    <cellStyle name="Normal 3 5 5 2 7" xfId="35240" xr:uid="{00000000-0005-0000-0000-000092890000}"/>
    <cellStyle name="Normal 3 5 5 2 7 2" xfId="35241" xr:uid="{00000000-0005-0000-0000-000093890000}"/>
    <cellStyle name="Normal 3 5 5 2 8" xfId="35242" xr:uid="{00000000-0005-0000-0000-000094890000}"/>
    <cellStyle name="Normal 3 5 5 2 8 2" xfId="35243" xr:uid="{00000000-0005-0000-0000-000095890000}"/>
    <cellStyle name="Normal 3 5 5 2 9" xfId="35244" xr:uid="{00000000-0005-0000-0000-000096890000}"/>
    <cellStyle name="Normal 3 5 5 3" xfId="35245" xr:uid="{00000000-0005-0000-0000-000097890000}"/>
    <cellStyle name="Normal 3 5 5 3 2" xfId="35246" xr:uid="{00000000-0005-0000-0000-000098890000}"/>
    <cellStyle name="Normal 3 5 5 3 2 2" xfId="35247" xr:uid="{00000000-0005-0000-0000-000099890000}"/>
    <cellStyle name="Normal 3 5 5 3 2 2 2" xfId="35248" xr:uid="{00000000-0005-0000-0000-00009A890000}"/>
    <cellStyle name="Normal 3 5 5 3 2 2 2 2" xfId="35249" xr:uid="{00000000-0005-0000-0000-00009B890000}"/>
    <cellStyle name="Normal 3 5 5 3 2 2 2 2 2" xfId="35250" xr:uid="{00000000-0005-0000-0000-00009C890000}"/>
    <cellStyle name="Normal 3 5 5 3 2 2 2 3" xfId="35251" xr:uid="{00000000-0005-0000-0000-00009D890000}"/>
    <cellStyle name="Normal 3 5 5 3 2 2 3" xfId="35252" xr:uid="{00000000-0005-0000-0000-00009E890000}"/>
    <cellStyle name="Normal 3 5 5 3 2 2 3 2" xfId="35253" xr:uid="{00000000-0005-0000-0000-00009F890000}"/>
    <cellStyle name="Normal 3 5 5 3 2 2 4" xfId="35254" xr:uid="{00000000-0005-0000-0000-0000A0890000}"/>
    <cellStyle name="Normal 3 5 5 3 2 3" xfId="35255" xr:uid="{00000000-0005-0000-0000-0000A1890000}"/>
    <cellStyle name="Normal 3 5 5 3 2 3 2" xfId="35256" xr:uid="{00000000-0005-0000-0000-0000A2890000}"/>
    <cellStyle name="Normal 3 5 5 3 2 3 2 2" xfId="35257" xr:uid="{00000000-0005-0000-0000-0000A3890000}"/>
    <cellStyle name="Normal 3 5 5 3 2 3 3" xfId="35258" xr:uid="{00000000-0005-0000-0000-0000A4890000}"/>
    <cellStyle name="Normal 3 5 5 3 2 4" xfId="35259" xr:uid="{00000000-0005-0000-0000-0000A5890000}"/>
    <cellStyle name="Normal 3 5 5 3 2 4 2" xfId="35260" xr:uid="{00000000-0005-0000-0000-0000A6890000}"/>
    <cellStyle name="Normal 3 5 5 3 2 5" xfId="35261" xr:uid="{00000000-0005-0000-0000-0000A7890000}"/>
    <cellStyle name="Normal 3 5 5 3 3" xfId="35262" xr:uid="{00000000-0005-0000-0000-0000A8890000}"/>
    <cellStyle name="Normal 3 5 5 3 3 2" xfId="35263" xr:uid="{00000000-0005-0000-0000-0000A9890000}"/>
    <cellStyle name="Normal 3 5 5 3 3 2 2" xfId="35264" xr:uid="{00000000-0005-0000-0000-0000AA890000}"/>
    <cellStyle name="Normal 3 5 5 3 3 2 2 2" xfId="35265" xr:uid="{00000000-0005-0000-0000-0000AB890000}"/>
    <cellStyle name="Normal 3 5 5 3 3 2 3" xfId="35266" xr:uid="{00000000-0005-0000-0000-0000AC890000}"/>
    <cellStyle name="Normal 3 5 5 3 3 3" xfId="35267" xr:uid="{00000000-0005-0000-0000-0000AD890000}"/>
    <cellStyle name="Normal 3 5 5 3 3 3 2" xfId="35268" xr:uid="{00000000-0005-0000-0000-0000AE890000}"/>
    <cellStyle name="Normal 3 5 5 3 3 4" xfId="35269" xr:uid="{00000000-0005-0000-0000-0000AF890000}"/>
    <cellStyle name="Normal 3 5 5 3 4" xfId="35270" xr:uid="{00000000-0005-0000-0000-0000B0890000}"/>
    <cellStyle name="Normal 3 5 5 3 4 2" xfId="35271" xr:uid="{00000000-0005-0000-0000-0000B1890000}"/>
    <cellStyle name="Normal 3 5 5 3 4 2 2" xfId="35272" xr:uid="{00000000-0005-0000-0000-0000B2890000}"/>
    <cellStyle name="Normal 3 5 5 3 4 2 2 2" xfId="35273" xr:uid="{00000000-0005-0000-0000-0000B3890000}"/>
    <cellStyle name="Normal 3 5 5 3 4 2 3" xfId="35274" xr:uid="{00000000-0005-0000-0000-0000B4890000}"/>
    <cellStyle name="Normal 3 5 5 3 4 3" xfId="35275" xr:uid="{00000000-0005-0000-0000-0000B5890000}"/>
    <cellStyle name="Normal 3 5 5 3 4 3 2" xfId="35276" xr:uid="{00000000-0005-0000-0000-0000B6890000}"/>
    <cellStyle name="Normal 3 5 5 3 4 4" xfId="35277" xr:uid="{00000000-0005-0000-0000-0000B7890000}"/>
    <cellStyle name="Normal 3 5 5 3 5" xfId="35278" xr:uid="{00000000-0005-0000-0000-0000B8890000}"/>
    <cellStyle name="Normal 3 5 5 3 5 2" xfId="35279" xr:uid="{00000000-0005-0000-0000-0000B9890000}"/>
    <cellStyle name="Normal 3 5 5 3 5 2 2" xfId="35280" xr:uid="{00000000-0005-0000-0000-0000BA890000}"/>
    <cellStyle name="Normal 3 5 5 3 5 3" xfId="35281" xr:uid="{00000000-0005-0000-0000-0000BB890000}"/>
    <cellStyle name="Normal 3 5 5 3 6" xfId="35282" xr:uid="{00000000-0005-0000-0000-0000BC890000}"/>
    <cellStyle name="Normal 3 5 5 3 6 2" xfId="35283" xr:uid="{00000000-0005-0000-0000-0000BD890000}"/>
    <cellStyle name="Normal 3 5 5 3 7" xfId="35284" xr:uid="{00000000-0005-0000-0000-0000BE890000}"/>
    <cellStyle name="Normal 3 5 5 3 7 2" xfId="35285" xr:uid="{00000000-0005-0000-0000-0000BF890000}"/>
    <cellStyle name="Normal 3 5 5 3 8" xfId="35286" xr:uid="{00000000-0005-0000-0000-0000C0890000}"/>
    <cellStyle name="Normal 3 5 5 4" xfId="35287" xr:uid="{00000000-0005-0000-0000-0000C1890000}"/>
    <cellStyle name="Normal 3 5 5 4 2" xfId="35288" xr:uid="{00000000-0005-0000-0000-0000C2890000}"/>
    <cellStyle name="Normal 3 5 5 4 2 2" xfId="35289" xr:uid="{00000000-0005-0000-0000-0000C3890000}"/>
    <cellStyle name="Normal 3 5 5 4 2 2 2" xfId="35290" xr:uid="{00000000-0005-0000-0000-0000C4890000}"/>
    <cellStyle name="Normal 3 5 5 4 2 2 2 2" xfId="35291" xr:uid="{00000000-0005-0000-0000-0000C5890000}"/>
    <cellStyle name="Normal 3 5 5 4 2 2 3" xfId="35292" xr:uid="{00000000-0005-0000-0000-0000C6890000}"/>
    <cellStyle name="Normal 3 5 5 4 2 3" xfId="35293" xr:uid="{00000000-0005-0000-0000-0000C7890000}"/>
    <cellStyle name="Normal 3 5 5 4 2 3 2" xfId="35294" xr:uid="{00000000-0005-0000-0000-0000C8890000}"/>
    <cellStyle name="Normal 3 5 5 4 2 4" xfId="35295" xr:uid="{00000000-0005-0000-0000-0000C9890000}"/>
    <cellStyle name="Normal 3 5 5 4 3" xfId="35296" xr:uid="{00000000-0005-0000-0000-0000CA890000}"/>
    <cellStyle name="Normal 3 5 5 4 3 2" xfId="35297" xr:uid="{00000000-0005-0000-0000-0000CB890000}"/>
    <cellStyle name="Normal 3 5 5 4 3 2 2" xfId="35298" xr:uid="{00000000-0005-0000-0000-0000CC890000}"/>
    <cellStyle name="Normal 3 5 5 4 3 3" xfId="35299" xr:uid="{00000000-0005-0000-0000-0000CD890000}"/>
    <cellStyle name="Normal 3 5 5 4 4" xfId="35300" xr:uid="{00000000-0005-0000-0000-0000CE890000}"/>
    <cellStyle name="Normal 3 5 5 4 4 2" xfId="35301" xr:uid="{00000000-0005-0000-0000-0000CF890000}"/>
    <cellStyle name="Normal 3 5 5 4 5" xfId="35302" xr:uid="{00000000-0005-0000-0000-0000D0890000}"/>
    <cellStyle name="Normal 3 5 5 5" xfId="35303" xr:uid="{00000000-0005-0000-0000-0000D1890000}"/>
    <cellStyle name="Normal 3 5 5 5 2" xfId="35304" xr:uid="{00000000-0005-0000-0000-0000D2890000}"/>
    <cellStyle name="Normal 3 5 5 5 2 2" xfId="35305" xr:uid="{00000000-0005-0000-0000-0000D3890000}"/>
    <cellStyle name="Normal 3 5 5 5 2 2 2" xfId="35306" xr:uid="{00000000-0005-0000-0000-0000D4890000}"/>
    <cellStyle name="Normal 3 5 5 5 2 3" xfId="35307" xr:uid="{00000000-0005-0000-0000-0000D5890000}"/>
    <cellStyle name="Normal 3 5 5 5 3" xfId="35308" xr:uid="{00000000-0005-0000-0000-0000D6890000}"/>
    <cellStyle name="Normal 3 5 5 5 3 2" xfId="35309" xr:uid="{00000000-0005-0000-0000-0000D7890000}"/>
    <cellStyle name="Normal 3 5 5 5 4" xfId="35310" xr:uid="{00000000-0005-0000-0000-0000D8890000}"/>
    <cellStyle name="Normal 3 5 5 6" xfId="35311" xr:uid="{00000000-0005-0000-0000-0000D9890000}"/>
    <cellStyle name="Normal 3 5 5 6 2" xfId="35312" xr:uid="{00000000-0005-0000-0000-0000DA890000}"/>
    <cellStyle name="Normal 3 5 5 6 2 2" xfId="35313" xr:uid="{00000000-0005-0000-0000-0000DB890000}"/>
    <cellStyle name="Normal 3 5 5 6 2 2 2" xfId="35314" xr:uid="{00000000-0005-0000-0000-0000DC890000}"/>
    <cellStyle name="Normal 3 5 5 6 2 3" xfId="35315" xr:uid="{00000000-0005-0000-0000-0000DD890000}"/>
    <cellStyle name="Normal 3 5 5 6 3" xfId="35316" xr:uid="{00000000-0005-0000-0000-0000DE890000}"/>
    <cellStyle name="Normal 3 5 5 6 3 2" xfId="35317" xr:uid="{00000000-0005-0000-0000-0000DF890000}"/>
    <cellStyle name="Normal 3 5 5 6 4" xfId="35318" xr:uid="{00000000-0005-0000-0000-0000E0890000}"/>
    <cellStyle name="Normal 3 5 5 7" xfId="35319" xr:uid="{00000000-0005-0000-0000-0000E1890000}"/>
    <cellStyle name="Normal 3 5 5 7 2" xfId="35320" xr:uid="{00000000-0005-0000-0000-0000E2890000}"/>
    <cellStyle name="Normal 3 5 5 7 2 2" xfId="35321" xr:uid="{00000000-0005-0000-0000-0000E3890000}"/>
    <cellStyle name="Normal 3 5 5 7 3" xfId="35322" xr:uid="{00000000-0005-0000-0000-0000E4890000}"/>
    <cellStyle name="Normal 3 5 5 8" xfId="35323" xr:uid="{00000000-0005-0000-0000-0000E5890000}"/>
    <cellStyle name="Normal 3 5 5 8 2" xfId="35324" xr:uid="{00000000-0005-0000-0000-0000E6890000}"/>
    <cellStyle name="Normal 3 5 5 9" xfId="35325" xr:uid="{00000000-0005-0000-0000-0000E7890000}"/>
    <cellStyle name="Normal 3 5 5 9 2" xfId="35326" xr:uid="{00000000-0005-0000-0000-0000E8890000}"/>
    <cellStyle name="Normal 3 5 6" xfId="35327" xr:uid="{00000000-0005-0000-0000-0000E9890000}"/>
    <cellStyle name="Normal 3 5 6 10" xfId="35328" xr:uid="{00000000-0005-0000-0000-0000EA890000}"/>
    <cellStyle name="Normal 3 5 6 2" xfId="35329" xr:uid="{00000000-0005-0000-0000-0000EB890000}"/>
    <cellStyle name="Normal 3 5 6 2 2" xfId="35330" xr:uid="{00000000-0005-0000-0000-0000EC890000}"/>
    <cellStyle name="Normal 3 5 6 2 2 2" xfId="35331" xr:uid="{00000000-0005-0000-0000-0000ED890000}"/>
    <cellStyle name="Normal 3 5 6 2 2 2 2" xfId="35332" xr:uid="{00000000-0005-0000-0000-0000EE890000}"/>
    <cellStyle name="Normal 3 5 6 2 2 2 2 2" xfId="35333" xr:uid="{00000000-0005-0000-0000-0000EF890000}"/>
    <cellStyle name="Normal 3 5 6 2 2 2 2 2 2" xfId="35334" xr:uid="{00000000-0005-0000-0000-0000F0890000}"/>
    <cellStyle name="Normal 3 5 6 2 2 2 2 3" xfId="35335" xr:uid="{00000000-0005-0000-0000-0000F1890000}"/>
    <cellStyle name="Normal 3 5 6 2 2 2 3" xfId="35336" xr:uid="{00000000-0005-0000-0000-0000F2890000}"/>
    <cellStyle name="Normal 3 5 6 2 2 2 3 2" xfId="35337" xr:uid="{00000000-0005-0000-0000-0000F3890000}"/>
    <cellStyle name="Normal 3 5 6 2 2 2 4" xfId="35338" xr:uid="{00000000-0005-0000-0000-0000F4890000}"/>
    <cellStyle name="Normal 3 5 6 2 2 3" xfId="35339" xr:uid="{00000000-0005-0000-0000-0000F5890000}"/>
    <cellStyle name="Normal 3 5 6 2 2 3 2" xfId="35340" xr:uid="{00000000-0005-0000-0000-0000F6890000}"/>
    <cellStyle name="Normal 3 5 6 2 2 3 2 2" xfId="35341" xr:uid="{00000000-0005-0000-0000-0000F7890000}"/>
    <cellStyle name="Normal 3 5 6 2 2 3 3" xfId="35342" xr:uid="{00000000-0005-0000-0000-0000F8890000}"/>
    <cellStyle name="Normal 3 5 6 2 2 4" xfId="35343" xr:uid="{00000000-0005-0000-0000-0000F9890000}"/>
    <cellStyle name="Normal 3 5 6 2 2 4 2" xfId="35344" xr:uid="{00000000-0005-0000-0000-0000FA890000}"/>
    <cellStyle name="Normal 3 5 6 2 2 5" xfId="35345" xr:uid="{00000000-0005-0000-0000-0000FB890000}"/>
    <cellStyle name="Normal 3 5 6 2 3" xfId="35346" xr:uid="{00000000-0005-0000-0000-0000FC890000}"/>
    <cellStyle name="Normal 3 5 6 2 3 2" xfId="35347" xr:uid="{00000000-0005-0000-0000-0000FD890000}"/>
    <cellStyle name="Normal 3 5 6 2 3 2 2" xfId="35348" xr:uid="{00000000-0005-0000-0000-0000FE890000}"/>
    <cellStyle name="Normal 3 5 6 2 3 2 2 2" xfId="35349" xr:uid="{00000000-0005-0000-0000-0000FF890000}"/>
    <cellStyle name="Normal 3 5 6 2 3 2 3" xfId="35350" xr:uid="{00000000-0005-0000-0000-0000008A0000}"/>
    <cellStyle name="Normal 3 5 6 2 3 3" xfId="35351" xr:uid="{00000000-0005-0000-0000-0000018A0000}"/>
    <cellStyle name="Normal 3 5 6 2 3 3 2" xfId="35352" xr:uid="{00000000-0005-0000-0000-0000028A0000}"/>
    <cellStyle name="Normal 3 5 6 2 3 4" xfId="35353" xr:uid="{00000000-0005-0000-0000-0000038A0000}"/>
    <cellStyle name="Normal 3 5 6 2 4" xfId="35354" xr:uid="{00000000-0005-0000-0000-0000048A0000}"/>
    <cellStyle name="Normal 3 5 6 2 4 2" xfId="35355" xr:uid="{00000000-0005-0000-0000-0000058A0000}"/>
    <cellStyle name="Normal 3 5 6 2 4 2 2" xfId="35356" xr:uid="{00000000-0005-0000-0000-0000068A0000}"/>
    <cellStyle name="Normal 3 5 6 2 4 2 2 2" xfId="35357" xr:uid="{00000000-0005-0000-0000-0000078A0000}"/>
    <cellStyle name="Normal 3 5 6 2 4 2 3" xfId="35358" xr:uid="{00000000-0005-0000-0000-0000088A0000}"/>
    <cellStyle name="Normal 3 5 6 2 4 3" xfId="35359" xr:uid="{00000000-0005-0000-0000-0000098A0000}"/>
    <cellStyle name="Normal 3 5 6 2 4 3 2" xfId="35360" xr:uid="{00000000-0005-0000-0000-00000A8A0000}"/>
    <cellStyle name="Normal 3 5 6 2 4 4" xfId="35361" xr:uid="{00000000-0005-0000-0000-00000B8A0000}"/>
    <cellStyle name="Normal 3 5 6 2 5" xfId="35362" xr:uid="{00000000-0005-0000-0000-00000C8A0000}"/>
    <cellStyle name="Normal 3 5 6 2 5 2" xfId="35363" xr:uid="{00000000-0005-0000-0000-00000D8A0000}"/>
    <cellStyle name="Normal 3 5 6 2 5 2 2" xfId="35364" xr:uid="{00000000-0005-0000-0000-00000E8A0000}"/>
    <cellStyle name="Normal 3 5 6 2 5 3" xfId="35365" xr:uid="{00000000-0005-0000-0000-00000F8A0000}"/>
    <cellStyle name="Normal 3 5 6 2 6" xfId="35366" xr:uid="{00000000-0005-0000-0000-0000108A0000}"/>
    <cellStyle name="Normal 3 5 6 2 6 2" xfId="35367" xr:uid="{00000000-0005-0000-0000-0000118A0000}"/>
    <cellStyle name="Normal 3 5 6 2 7" xfId="35368" xr:uid="{00000000-0005-0000-0000-0000128A0000}"/>
    <cellStyle name="Normal 3 5 6 2 7 2" xfId="35369" xr:uid="{00000000-0005-0000-0000-0000138A0000}"/>
    <cellStyle name="Normal 3 5 6 2 8" xfId="35370" xr:uid="{00000000-0005-0000-0000-0000148A0000}"/>
    <cellStyle name="Normal 3 5 6 3" xfId="35371" xr:uid="{00000000-0005-0000-0000-0000158A0000}"/>
    <cellStyle name="Normal 3 5 6 3 2" xfId="35372" xr:uid="{00000000-0005-0000-0000-0000168A0000}"/>
    <cellStyle name="Normal 3 5 6 3 2 2" xfId="35373" xr:uid="{00000000-0005-0000-0000-0000178A0000}"/>
    <cellStyle name="Normal 3 5 6 3 2 2 2" xfId="35374" xr:uid="{00000000-0005-0000-0000-0000188A0000}"/>
    <cellStyle name="Normal 3 5 6 3 2 2 2 2" xfId="35375" xr:uid="{00000000-0005-0000-0000-0000198A0000}"/>
    <cellStyle name="Normal 3 5 6 3 2 2 3" xfId="35376" xr:uid="{00000000-0005-0000-0000-00001A8A0000}"/>
    <cellStyle name="Normal 3 5 6 3 2 3" xfId="35377" xr:uid="{00000000-0005-0000-0000-00001B8A0000}"/>
    <cellStyle name="Normal 3 5 6 3 2 3 2" xfId="35378" xr:uid="{00000000-0005-0000-0000-00001C8A0000}"/>
    <cellStyle name="Normal 3 5 6 3 2 4" xfId="35379" xr:uid="{00000000-0005-0000-0000-00001D8A0000}"/>
    <cellStyle name="Normal 3 5 6 3 3" xfId="35380" xr:uid="{00000000-0005-0000-0000-00001E8A0000}"/>
    <cellStyle name="Normal 3 5 6 3 3 2" xfId="35381" xr:uid="{00000000-0005-0000-0000-00001F8A0000}"/>
    <cellStyle name="Normal 3 5 6 3 3 2 2" xfId="35382" xr:uid="{00000000-0005-0000-0000-0000208A0000}"/>
    <cellStyle name="Normal 3 5 6 3 3 3" xfId="35383" xr:uid="{00000000-0005-0000-0000-0000218A0000}"/>
    <cellStyle name="Normal 3 5 6 3 4" xfId="35384" xr:uid="{00000000-0005-0000-0000-0000228A0000}"/>
    <cellStyle name="Normal 3 5 6 3 4 2" xfId="35385" xr:uid="{00000000-0005-0000-0000-0000238A0000}"/>
    <cellStyle name="Normal 3 5 6 3 5" xfId="35386" xr:uid="{00000000-0005-0000-0000-0000248A0000}"/>
    <cellStyle name="Normal 3 5 6 4" xfId="35387" xr:uid="{00000000-0005-0000-0000-0000258A0000}"/>
    <cellStyle name="Normal 3 5 6 4 2" xfId="35388" xr:uid="{00000000-0005-0000-0000-0000268A0000}"/>
    <cellStyle name="Normal 3 5 6 4 2 2" xfId="35389" xr:uid="{00000000-0005-0000-0000-0000278A0000}"/>
    <cellStyle name="Normal 3 5 6 4 2 2 2" xfId="35390" xr:uid="{00000000-0005-0000-0000-0000288A0000}"/>
    <cellStyle name="Normal 3 5 6 4 2 3" xfId="35391" xr:uid="{00000000-0005-0000-0000-0000298A0000}"/>
    <cellStyle name="Normal 3 5 6 4 3" xfId="35392" xr:uid="{00000000-0005-0000-0000-00002A8A0000}"/>
    <cellStyle name="Normal 3 5 6 4 3 2" xfId="35393" xr:uid="{00000000-0005-0000-0000-00002B8A0000}"/>
    <cellStyle name="Normal 3 5 6 4 4" xfId="35394" xr:uid="{00000000-0005-0000-0000-00002C8A0000}"/>
    <cellStyle name="Normal 3 5 6 5" xfId="35395" xr:uid="{00000000-0005-0000-0000-00002D8A0000}"/>
    <cellStyle name="Normal 3 5 6 5 2" xfId="35396" xr:uid="{00000000-0005-0000-0000-00002E8A0000}"/>
    <cellStyle name="Normal 3 5 6 5 2 2" xfId="35397" xr:uid="{00000000-0005-0000-0000-00002F8A0000}"/>
    <cellStyle name="Normal 3 5 6 5 2 2 2" xfId="35398" xr:uid="{00000000-0005-0000-0000-0000308A0000}"/>
    <cellStyle name="Normal 3 5 6 5 2 3" xfId="35399" xr:uid="{00000000-0005-0000-0000-0000318A0000}"/>
    <cellStyle name="Normal 3 5 6 5 3" xfId="35400" xr:uid="{00000000-0005-0000-0000-0000328A0000}"/>
    <cellStyle name="Normal 3 5 6 5 3 2" xfId="35401" xr:uid="{00000000-0005-0000-0000-0000338A0000}"/>
    <cellStyle name="Normal 3 5 6 5 4" xfId="35402" xr:uid="{00000000-0005-0000-0000-0000348A0000}"/>
    <cellStyle name="Normal 3 5 6 6" xfId="35403" xr:uid="{00000000-0005-0000-0000-0000358A0000}"/>
    <cellStyle name="Normal 3 5 6 6 2" xfId="35404" xr:uid="{00000000-0005-0000-0000-0000368A0000}"/>
    <cellStyle name="Normal 3 5 6 6 2 2" xfId="35405" xr:uid="{00000000-0005-0000-0000-0000378A0000}"/>
    <cellStyle name="Normal 3 5 6 6 3" xfId="35406" xr:uid="{00000000-0005-0000-0000-0000388A0000}"/>
    <cellStyle name="Normal 3 5 6 7" xfId="35407" xr:uid="{00000000-0005-0000-0000-0000398A0000}"/>
    <cellStyle name="Normal 3 5 6 7 2" xfId="35408" xr:uid="{00000000-0005-0000-0000-00003A8A0000}"/>
    <cellStyle name="Normal 3 5 6 8" xfId="35409" xr:uid="{00000000-0005-0000-0000-00003B8A0000}"/>
    <cellStyle name="Normal 3 5 6 8 2" xfId="35410" xr:uid="{00000000-0005-0000-0000-00003C8A0000}"/>
    <cellStyle name="Normal 3 5 6 9" xfId="35411" xr:uid="{00000000-0005-0000-0000-00003D8A0000}"/>
    <cellStyle name="Normal 3 5 7" xfId="35412" xr:uid="{00000000-0005-0000-0000-00003E8A0000}"/>
    <cellStyle name="Normal 3 5 7 2" xfId="35413" xr:uid="{00000000-0005-0000-0000-00003F8A0000}"/>
    <cellStyle name="Normal 3 5 7 2 2" xfId="35414" xr:uid="{00000000-0005-0000-0000-0000408A0000}"/>
    <cellStyle name="Normal 3 5 7 2 2 2" xfId="35415" xr:uid="{00000000-0005-0000-0000-0000418A0000}"/>
    <cellStyle name="Normal 3 5 7 2 2 2 2" xfId="35416" xr:uid="{00000000-0005-0000-0000-0000428A0000}"/>
    <cellStyle name="Normal 3 5 7 2 2 2 2 2" xfId="35417" xr:uid="{00000000-0005-0000-0000-0000438A0000}"/>
    <cellStyle name="Normal 3 5 7 2 2 2 3" xfId="35418" xr:uid="{00000000-0005-0000-0000-0000448A0000}"/>
    <cellStyle name="Normal 3 5 7 2 2 3" xfId="35419" xr:uid="{00000000-0005-0000-0000-0000458A0000}"/>
    <cellStyle name="Normal 3 5 7 2 2 3 2" xfId="35420" xr:uid="{00000000-0005-0000-0000-0000468A0000}"/>
    <cellStyle name="Normal 3 5 7 2 2 4" xfId="35421" xr:uid="{00000000-0005-0000-0000-0000478A0000}"/>
    <cellStyle name="Normal 3 5 7 2 3" xfId="35422" xr:uid="{00000000-0005-0000-0000-0000488A0000}"/>
    <cellStyle name="Normal 3 5 7 2 3 2" xfId="35423" xr:uid="{00000000-0005-0000-0000-0000498A0000}"/>
    <cellStyle name="Normal 3 5 7 2 3 2 2" xfId="35424" xr:uid="{00000000-0005-0000-0000-00004A8A0000}"/>
    <cellStyle name="Normal 3 5 7 2 3 3" xfId="35425" xr:uid="{00000000-0005-0000-0000-00004B8A0000}"/>
    <cellStyle name="Normal 3 5 7 2 4" xfId="35426" xr:uid="{00000000-0005-0000-0000-00004C8A0000}"/>
    <cellStyle name="Normal 3 5 7 2 4 2" xfId="35427" xr:uid="{00000000-0005-0000-0000-00004D8A0000}"/>
    <cellStyle name="Normal 3 5 7 2 5" xfId="35428" xr:uid="{00000000-0005-0000-0000-00004E8A0000}"/>
    <cellStyle name="Normal 3 5 7 3" xfId="35429" xr:uid="{00000000-0005-0000-0000-00004F8A0000}"/>
    <cellStyle name="Normal 3 5 7 3 2" xfId="35430" xr:uid="{00000000-0005-0000-0000-0000508A0000}"/>
    <cellStyle name="Normal 3 5 7 3 2 2" xfId="35431" xr:uid="{00000000-0005-0000-0000-0000518A0000}"/>
    <cellStyle name="Normal 3 5 7 3 2 2 2" xfId="35432" xr:uid="{00000000-0005-0000-0000-0000528A0000}"/>
    <cellStyle name="Normal 3 5 7 3 2 3" xfId="35433" xr:uid="{00000000-0005-0000-0000-0000538A0000}"/>
    <cellStyle name="Normal 3 5 7 3 3" xfId="35434" xr:uid="{00000000-0005-0000-0000-0000548A0000}"/>
    <cellStyle name="Normal 3 5 7 3 3 2" xfId="35435" xr:uid="{00000000-0005-0000-0000-0000558A0000}"/>
    <cellStyle name="Normal 3 5 7 3 4" xfId="35436" xr:uid="{00000000-0005-0000-0000-0000568A0000}"/>
    <cellStyle name="Normal 3 5 7 4" xfId="35437" xr:uid="{00000000-0005-0000-0000-0000578A0000}"/>
    <cellStyle name="Normal 3 5 7 4 2" xfId="35438" xr:uid="{00000000-0005-0000-0000-0000588A0000}"/>
    <cellStyle name="Normal 3 5 7 4 2 2" xfId="35439" xr:uid="{00000000-0005-0000-0000-0000598A0000}"/>
    <cellStyle name="Normal 3 5 7 4 2 2 2" xfId="35440" xr:uid="{00000000-0005-0000-0000-00005A8A0000}"/>
    <cellStyle name="Normal 3 5 7 4 2 3" xfId="35441" xr:uid="{00000000-0005-0000-0000-00005B8A0000}"/>
    <cellStyle name="Normal 3 5 7 4 3" xfId="35442" xr:uid="{00000000-0005-0000-0000-00005C8A0000}"/>
    <cellStyle name="Normal 3 5 7 4 3 2" xfId="35443" xr:uid="{00000000-0005-0000-0000-00005D8A0000}"/>
    <cellStyle name="Normal 3 5 7 4 4" xfId="35444" xr:uid="{00000000-0005-0000-0000-00005E8A0000}"/>
    <cellStyle name="Normal 3 5 7 5" xfId="35445" xr:uid="{00000000-0005-0000-0000-00005F8A0000}"/>
    <cellStyle name="Normal 3 5 7 5 2" xfId="35446" xr:uid="{00000000-0005-0000-0000-0000608A0000}"/>
    <cellStyle name="Normal 3 5 7 5 2 2" xfId="35447" xr:uid="{00000000-0005-0000-0000-0000618A0000}"/>
    <cellStyle name="Normal 3 5 7 5 3" xfId="35448" xr:uid="{00000000-0005-0000-0000-0000628A0000}"/>
    <cellStyle name="Normal 3 5 7 6" xfId="35449" xr:uid="{00000000-0005-0000-0000-0000638A0000}"/>
    <cellStyle name="Normal 3 5 7 6 2" xfId="35450" xr:uid="{00000000-0005-0000-0000-0000648A0000}"/>
    <cellStyle name="Normal 3 5 7 7" xfId="35451" xr:uid="{00000000-0005-0000-0000-0000658A0000}"/>
    <cellStyle name="Normal 3 5 7 7 2" xfId="35452" xr:uid="{00000000-0005-0000-0000-0000668A0000}"/>
    <cellStyle name="Normal 3 5 7 8" xfId="35453" xr:uid="{00000000-0005-0000-0000-0000678A0000}"/>
    <cellStyle name="Normal 3 5 8" xfId="35454" xr:uid="{00000000-0005-0000-0000-0000688A0000}"/>
    <cellStyle name="Normal 3 5 8 2" xfId="35455" xr:uid="{00000000-0005-0000-0000-0000698A0000}"/>
    <cellStyle name="Normal 3 5 8 2 2" xfId="35456" xr:uid="{00000000-0005-0000-0000-00006A8A0000}"/>
    <cellStyle name="Normal 3 5 8 2 2 2" xfId="35457" xr:uid="{00000000-0005-0000-0000-00006B8A0000}"/>
    <cellStyle name="Normal 3 5 8 2 2 2 2" xfId="35458" xr:uid="{00000000-0005-0000-0000-00006C8A0000}"/>
    <cellStyle name="Normal 3 5 8 2 2 2 2 2" xfId="35459" xr:uid="{00000000-0005-0000-0000-00006D8A0000}"/>
    <cellStyle name="Normal 3 5 8 2 2 2 3" xfId="35460" xr:uid="{00000000-0005-0000-0000-00006E8A0000}"/>
    <cellStyle name="Normal 3 5 8 2 2 3" xfId="35461" xr:uid="{00000000-0005-0000-0000-00006F8A0000}"/>
    <cellStyle name="Normal 3 5 8 2 2 3 2" xfId="35462" xr:uid="{00000000-0005-0000-0000-0000708A0000}"/>
    <cellStyle name="Normal 3 5 8 2 2 4" xfId="35463" xr:uid="{00000000-0005-0000-0000-0000718A0000}"/>
    <cellStyle name="Normal 3 5 8 2 3" xfId="35464" xr:uid="{00000000-0005-0000-0000-0000728A0000}"/>
    <cellStyle name="Normal 3 5 8 2 3 2" xfId="35465" xr:uid="{00000000-0005-0000-0000-0000738A0000}"/>
    <cellStyle name="Normal 3 5 8 2 3 2 2" xfId="35466" xr:uid="{00000000-0005-0000-0000-0000748A0000}"/>
    <cellStyle name="Normal 3 5 8 2 3 3" xfId="35467" xr:uid="{00000000-0005-0000-0000-0000758A0000}"/>
    <cellStyle name="Normal 3 5 8 2 4" xfId="35468" xr:uid="{00000000-0005-0000-0000-0000768A0000}"/>
    <cellStyle name="Normal 3 5 8 2 4 2" xfId="35469" xr:uid="{00000000-0005-0000-0000-0000778A0000}"/>
    <cellStyle name="Normal 3 5 8 2 5" xfId="35470" xr:uid="{00000000-0005-0000-0000-0000788A0000}"/>
    <cellStyle name="Normal 3 5 8 3" xfId="35471" xr:uid="{00000000-0005-0000-0000-0000798A0000}"/>
    <cellStyle name="Normal 3 5 8 3 2" xfId="35472" xr:uid="{00000000-0005-0000-0000-00007A8A0000}"/>
    <cellStyle name="Normal 3 5 8 3 2 2" xfId="35473" xr:uid="{00000000-0005-0000-0000-00007B8A0000}"/>
    <cellStyle name="Normal 3 5 8 3 2 2 2" xfId="35474" xr:uid="{00000000-0005-0000-0000-00007C8A0000}"/>
    <cellStyle name="Normal 3 5 8 3 2 3" xfId="35475" xr:uid="{00000000-0005-0000-0000-00007D8A0000}"/>
    <cellStyle name="Normal 3 5 8 3 3" xfId="35476" xr:uid="{00000000-0005-0000-0000-00007E8A0000}"/>
    <cellStyle name="Normal 3 5 8 3 3 2" xfId="35477" xr:uid="{00000000-0005-0000-0000-00007F8A0000}"/>
    <cellStyle name="Normal 3 5 8 3 4" xfId="35478" xr:uid="{00000000-0005-0000-0000-0000808A0000}"/>
    <cellStyle name="Normal 3 5 8 4" xfId="35479" xr:uid="{00000000-0005-0000-0000-0000818A0000}"/>
    <cellStyle name="Normal 3 5 8 4 2" xfId="35480" xr:uid="{00000000-0005-0000-0000-0000828A0000}"/>
    <cellStyle name="Normal 3 5 8 4 2 2" xfId="35481" xr:uid="{00000000-0005-0000-0000-0000838A0000}"/>
    <cellStyle name="Normal 3 5 8 4 2 2 2" xfId="35482" xr:uid="{00000000-0005-0000-0000-0000848A0000}"/>
    <cellStyle name="Normal 3 5 8 4 2 3" xfId="35483" xr:uid="{00000000-0005-0000-0000-0000858A0000}"/>
    <cellStyle name="Normal 3 5 8 4 3" xfId="35484" xr:uid="{00000000-0005-0000-0000-0000868A0000}"/>
    <cellStyle name="Normal 3 5 8 4 3 2" xfId="35485" xr:uid="{00000000-0005-0000-0000-0000878A0000}"/>
    <cellStyle name="Normal 3 5 8 4 4" xfId="35486" xr:uid="{00000000-0005-0000-0000-0000888A0000}"/>
    <cellStyle name="Normal 3 5 8 5" xfId="35487" xr:uid="{00000000-0005-0000-0000-0000898A0000}"/>
    <cellStyle name="Normal 3 5 8 5 2" xfId="35488" xr:uid="{00000000-0005-0000-0000-00008A8A0000}"/>
    <cellStyle name="Normal 3 5 8 5 2 2" xfId="35489" xr:uid="{00000000-0005-0000-0000-00008B8A0000}"/>
    <cellStyle name="Normal 3 5 8 5 3" xfId="35490" xr:uid="{00000000-0005-0000-0000-00008C8A0000}"/>
    <cellStyle name="Normal 3 5 8 6" xfId="35491" xr:uid="{00000000-0005-0000-0000-00008D8A0000}"/>
    <cellStyle name="Normal 3 5 8 6 2" xfId="35492" xr:uid="{00000000-0005-0000-0000-00008E8A0000}"/>
    <cellStyle name="Normal 3 5 8 7" xfId="35493" xr:uid="{00000000-0005-0000-0000-00008F8A0000}"/>
    <cellStyle name="Normal 3 5 8 7 2" xfId="35494" xr:uid="{00000000-0005-0000-0000-0000908A0000}"/>
    <cellStyle name="Normal 3 5 8 8" xfId="35495" xr:uid="{00000000-0005-0000-0000-0000918A0000}"/>
    <cellStyle name="Normal 3 5 9" xfId="35496" xr:uid="{00000000-0005-0000-0000-0000928A0000}"/>
    <cellStyle name="Normal 3 5 9 2" xfId="35497" xr:uid="{00000000-0005-0000-0000-0000938A0000}"/>
    <cellStyle name="Normal 3 5 9 2 2" xfId="35498" xr:uid="{00000000-0005-0000-0000-0000948A0000}"/>
    <cellStyle name="Normal 3 5 9 2 2 2" xfId="35499" xr:uid="{00000000-0005-0000-0000-0000958A0000}"/>
    <cellStyle name="Normal 3 5 9 2 2 2 2" xfId="35500" xr:uid="{00000000-0005-0000-0000-0000968A0000}"/>
    <cellStyle name="Normal 3 5 9 2 2 2 2 2" xfId="35501" xr:uid="{00000000-0005-0000-0000-0000978A0000}"/>
    <cellStyle name="Normal 3 5 9 2 2 2 3" xfId="35502" xr:uid="{00000000-0005-0000-0000-0000988A0000}"/>
    <cellStyle name="Normal 3 5 9 2 2 3" xfId="35503" xr:uid="{00000000-0005-0000-0000-0000998A0000}"/>
    <cellStyle name="Normal 3 5 9 2 2 3 2" xfId="35504" xr:uid="{00000000-0005-0000-0000-00009A8A0000}"/>
    <cellStyle name="Normal 3 5 9 2 2 4" xfId="35505" xr:uid="{00000000-0005-0000-0000-00009B8A0000}"/>
    <cellStyle name="Normal 3 5 9 2 3" xfId="35506" xr:uid="{00000000-0005-0000-0000-00009C8A0000}"/>
    <cellStyle name="Normal 3 5 9 2 3 2" xfId="35507" xr:uid="{00000000-0005-0000-0000-00009D8A0000}"/>
    <cellStyle name="Normal 3 5 9 2 3 2 2" xfId="35508" xr:uid="{00000000-0005-0000-0000-00009E8A0000}"/>
    <cellStyle name="Normal 3 5 9 2 3 3" xfId="35509" xr:uid="{00000000-0005-0000-0000-00009F8A0000}"/>
    <cellStyle name="Normal 3 5 9 2 4" xfId="35510" xr:uid="{00000000-0005-0000-0000-0000A08A0000}"/>
    <cellStyle name="Normal 3 5 9 2 4 2" xfId="35511" xr:uid="{00000000-0005-0000-0000-0000A18A0000}"/>
    <cellStyle name="Normal 3 5 9 2 5" xfId="35512" xr:uid="{00000000-0005-0000-0000-0000A28A0000}"/>
    <cellStyle name="Normal 3 5 9 3" xfId="35513" xr:uid="{00000000-0005-0000-0000-0000A38A0000}"/>
    <cellStyle name="Normal 3 5 9 3 2" xfId="35514" xr:uid="{00000000-0005-0000-0000-0000A48A0000}"/>
    <cellStyle name="Normal 3 5 9 3 2 2" xfId="35515" xr:uid="{00000000-0005-0000-0000-0000A58A0000}"/>
    <cellStyle name="Normal 3 5 9 3 2 2 2" xfId="35516" xr:uid="{00000000-0005-0000-0000-0000A68A0000}"/>
    <cellStyle name="Normal 3 5 9 3 2 3" xfId="35517" xr:uid="{00000000-0005-0000-0000-0000A78A0000}"/>
    <cellStyle name="Normal 3 5 9 3 3" xfId="35518" xr:uid="{00000000-0005-0000-0000-0000A88A0000}"/>
    <cellStyle name="Normal 3 5 9 3 3 2" xfId="35519" xr:uid="{00000000-0005-0000-0000-0000A98A0000}"/>
    <cellStyle name="Normal 3 5 9 3 4" xfId="35520" xr:uid="{00000000-0005-0000-0000-0000AA8A0000}"/>
    <cellStyle name="Normal 3 5 9 4" xfId="35521" xr:uid="{00000000-0005-0000-0000-0000AB8A0000}"/>
    <cellStyle name="Normal 3 5 9 4 2" xfId="35522" xr:uid="{00000000-0005-0000-0000-0000AC8A0000}"/>
    <cellStyle name="Normal 3 5 9 4 2 2" xfId="35523" xr:uid="{00000000-0005-0000-0000-0000AD8A0000}"/>
    <cellStyle name="Normal 3 5 9 4 3" xfId="35524" xr:uid="{00000000-0005-0000-0000-0000AE8A0000}"/>
    <cellStyle name="Normal 3 5 9 5" xfId="35525" xr:uid="{00000000-0005-0000-0000-0000AF8A0000}"/>
    <cellStyle name="Normal 3 5 9 5 2" xfId="35526" xr:uid="{00000000-0005-0000-0000-0000B08A0000}"/>
    <cellStyle name="Normal 3 5 9 6" xfId="35527" xr:uid="{00000000-0005-0000-0000-0000B18A0000}"/>
    <cellStyle name="Normal 3 5_T-straight with PEDs adjustor" xfId="35528" xr:uid="{00000000-0005-0000-0000-0000B28A0000}"/>
    <cellStyle name="Normal 3 6" xfId="35529" xr:uid="{00000000-0005-0000-0000-0000B38A0000}"/>
    <cellStyle name="Normal 3 6 10" xfId="35530" xr:uid="{00000000-0005-0000-0000-0000B48A0000}"/>
    <cellStyle name="Normal 3 6 10 2" xfId="35531" xr:uid="{00000000-0005-0000-0000-0000B58A0000}"/>
    <cellStyle name="Normal 3 6 10 2 2" xfId="35532" xr:uid="{00000000-0005-0000-0000-0000B68A0000}"/>
    <cellStyle name="Normal 3 6 10 2 2 2" xfId="35533" xr:uid="{00000000-0005-0000-0000-0000B78A0000}"/>
    <cellStyle name="Normal 3 6 10 2 3" xfId="35534" xr:uid="{00000000-0005-0000-0000-0000B88A0000}"/>
    <cellStyle name="Normal 3 6 10 3" xfId="35535" xr:uid="{00000000-0005-0000-0000-0000B98A0000}"/>
    <cellStyle name="Normal 3 6 10 3 2" xfId="35536" xr:uid="{00000000-0005-0000-0000-0000BA8A0000}"/>
    <cellStyle name="Normal 3 6 10 4" xfId="35537" xr:uid="{00000000-0005-0000-0000-0000BB8A0000}"/>
    <cellStyle name="Normal 3 6 11" xfId="35538" xr:uid="{00000000-0005-0000-0000-0000BC8A0000}"/>
    <cellStyle name="Normal 3 6 11 2" xfId="35539" xr:uid="{00000000-0005-0000-0000-0000BD8A0000}"/>
    <cellStyle name="Normal 3 6 11 2 2" xfId="35540" xr:uid="{00000000-0005-0000-0000-0000BE8A0000}"/>
    <cellStyle name="Normal 3 6 11 2 2 2" xfId="35541" xr:uid="{00000000-0005-0000-0000-0000BF8A0000}"/>
    <cellStyle name="Normal 3 6 11 2 3" xfId="35542" xr:uid="{00000000-0005-0000-0000-0000C08A0000}"/>
    <cellStyle name="Normal 3 6 11 3" xfId="35543" xr:uid="{00000000-0005-0000-0000-0000C18A0000}"/>
    <cellStyle name="Normal 3 6 11 3 2" xfId="35544" xr:uid="{00000000-0005-0000-0000-0000C28A0000}"/>
    <cellStyle name="Normal 3 6 11 4" xfId="35545" xr:uid="{00000000-0005-0000-0000-0000C38A0000}"/>
    <cellStyle name="Normal 3 6 12" xfId="35546" xr:uid="{00000000-0005-0000-0000-0000C48A0000}"/>
    <cellStyle name="Normal 3 6 12 2" xfId="35547" xr:uid="{00000000-0005-0000-0000-0000C58A0000}"/>
    <cellStyle name="Normal 3 6 12 2 2" xfId="35548" xr:uid="{00000000-0005-0000-0000-0000C68A0000}"/>
    <cellStyle name="Normal 3 6 12 2 2 2" xfId="35549" xr:uid="{00000000-0005-0000-0000-0000C78A0000}"/>
    <cellStyle name="Normal 3 6 12 2 3" xfId="35550" xr:uid="{00000000-0005-0000-0000-0000C88A0000}"/>
    <cellStyle name="Normal 3 6 12 3" xfId="35551" xr:uid="{00000000-0005-0000-0000-0000C98A0000}"/>
    <cellStyle name="Normal 3 6 12 3 2" xfId="35552" xr:uid="{00000000-0005-0000-0000-0000CA8A0000}"/>
    <cellStyle name="Normal 3 6 12 4" xfId="35553" xr:uid="{00000000-0005-0000-0000-0000CB8A0000}"/>
    <cellStyle name="Normal 3 6 13" xfId="35554" xr:uid="{00000000-0005-0000-0000-0000CC8A0000}"/>
    <cellStyle name="Normal 3 6 13 2" xfId="35555" xr:uid="{00000000-0005-0000-0000-0000CD8A0000}"/>
    <cellStyle name="Normal 3 6 13 2 2" xfId="35556" xr:uid="{00000000-0005-0000-0000-0000CE8A0000}"/>
    <cellStyle name="Normal 3 6 13 3" xfId="35557" xr:uid="{00000000-0005-0000-0000-0000CF8A0000}"/>
    <cellStyle name="Normal 3 6 14" xfId="35558" xr:uid="{00000000-0005-0000-0000-0000D08A0000}"/>
    <cellStyle name="Normal 3 6 14 2" xfId="35559" xr:uid="{00000000-0005-0000-0000-0000D18A0000}"/>
    <cellStyle name="Normal 3 6 15" xfId="35560" xr:uid="{00000000-0005-0000-0000-0000D28A0000}"/>
    <cellStyle name="Normal 3 6 15 2" xfId="35561" xr:uid="{00000000-0005-0000-0000-0000D38A0000}"/>
    <cellStyle name="Normal 3 6 16" xfId="35562" xr:uid="{00000000-0005-0000-0000-0000D48A0000}"/>
    <cellStyle name="Normal 3 6 17" xfId="35563" xr:uid="{00000000-0005-0000-0000-0000D58A0000}"/>
    <cellStyle name="Normal 3 6 2" xfId="35564" xr:uid="{00000000-0005-0000-0000-0000D68A0000}"/>
    <cellStyle name="Normal 3 6 2 10" xfId="35565" xr:uid="{00000000-0005-0000-0000-0000D78A0000}"/>
    <cellStyle name="Normal 3 6 2 11" xfId="35566" xr:uid="{00000000-0005-0000-0000-0000D88A0000}"/>
    <cellStyle name="Normal 3 6 2 2" xfId="35567" xr:uid="{00000000-0005-0000-0000-0000D98A0000}"/>
    <cellStyle name="Normal 3 6 2 2 10" xfId="35568" xr:uid="{00000000-0005-0000-0000-0000DA8A0000}"/>
    <cellStyle name="Normal 3 6 2 2 2" xfId="35569" xr:uid="{00000000-0005-0000-0000-0000DB8A0000}"/>
    <cellStyle name="Normal 3 6 2 2 2 2" xfId="35570" xr:uid="{00000000-0005-0000-0000-0000DC8A0000}"/>
    <cellStyle name="Normal 3 6 2 2 2 2 2" xfId="35571" xr:uid="{00000000-0005-0000-0000-0000DD8A0000}"/>
    <cellStyle name="Normal 3 6 2 2 2 2 2 2" xfId="35572" xr:uid="{00000000-0005-0000-0000-0000DE8A0000}"/>
    <cellStyle name="Normal 3 6 2 2 2 2 2 2 2" xfId="35573" xr:uid="{00000000-0005-0000-0000-0000DF8A0000}"/>
    <cellStyle name="Normal 3 6 2 2 2 2 2 2 2 2" xfId="35574" xr:uid="{00000000-0005-0000-0000-0000E08A0000}"/>
    <cellStyle name="Normal 3 6 2 2 2 2 2 2 3" xfId="35575" xr:uid="{00000000-0005-0000-0000-0000E18A0000}"/>
    <cellStyle name="Normal 3 6 2 2 2 2 2 3" xfId="35576" xr:uid="{00000000-0005-0000-0000-0000E28A0000}"/>
    <cellStyle name="Normal 3 6 2 2 2 2 2 3 2" xfId="35577" xr:uid="{00000000-0005-0000-0000-0000E38A0000}"/>
    <cellStyle name="Normal 3 6 2 2 2 2 2 4" xfId="35578" xr:uid="{00000000-0005-0000-0000-0000E48A0000}"/>
    <cellStyle name="Normal 3 6 2 2 2 2 3" xfId="35579" xr:uid="{00000000-0005-0000-0000-0000E58A0000}"/>
    <cellStyle name="Normal 3 6 2 2 2 2 3 2" xfId="35580" xr:uid="{00000000-0005-0000-0000-0000E68A0000}"/>
    <cellStyle name="Normal 3 6 2 2 2 2 3 2 2" xfId="35581" xr:uid="{00000000-0005-0000-0000-0000E78A0000}"/>
    <cellStyle name="Normal 3 6 2 2 2 2 3 3" xfId="35582" xr:uid="{00000000-0005-0000-0000-0000E88A0000}"/>
    <cellStyle name="Normal 3 6 2 2 2 2 4" xfId="35583" xr:uid="{00000000-0005-0000-0000-0000E98A0000}"/>
    <cellStyle name="Normal 3 6 2 2 2 2 4 2" xfId="35584" xr:uid="{00000000-0005-0000-0000-0000EA8A0000}"/>
    <cellStyle name="Normal 3 6 2 2 2 2 5" xfId="35585" xr:uid="{00000000-0005-0000-0000-0000EB8A0000}"/>
    <cellStyle name="Normal 3 6 2 2 2 2 6" xfId="35586" xr:uid="{00000000-0005-0000-0000-0000EC8A0000}"/>
    <cellStyle name="Normal 3 6 2 2 2 3" xfId="35587" xr:uid="{00000000-0005-0000-0000-0000ED8A0000}"/>
    <cellStyle name="Normal 3 6 2 2 2 3 2" xfId="35588" xr:uid="{00000000-0005-0000-0000-0000EE8A0000}"/>
    <cellStyle name="Normal 3 6 2 2 2 3 2 2" xfId="35589" xr:uid="{00000000-0005-0000-0000-0000EF8A0000}"/>
    <cellStyle name="Normal 3 6 2 2 2 3 2 2 2" xfId="35590" xr:uid="{00000000-0005-0000-0000-0000F08A0000}"/>
    <cellStyle name="Normal 3 6 2 2 2 3 2 3" xfId="35591" xr:uid="{00000000-0005-0000-0000-0000F18A0000}"/>
    <cellStyle name="Normal 3 6 2 2 2 3 3" xfId="35592" xr:uid="{00000000-0005-0000-0000-0000F28A0000}"/>
    <cellStyle name="Normal 3 6 2 2 2 3 3 2" xfId="35593" xr:uid="{00000000-0005-0000-0000-0000F38A0000}"/>
    <cellStyle name="Normal 3 6 2 2 2 3 4" xfId="35594" xr:uid="{00000000-0005-0000-0000-0000F48A0000}"/>
    <cellStyle name="Normal 3 6 2 2 2 4" xfId="35595" xr:uid="{00000000-0005-0000-0000-0000F58A0000}"/>
    <cellStyle name="Normal 3 6 2 2 2 4 2" xfId="35596" xr:uid="{00000000-0005-0000-0000-0000F68A0000}"/>
    <cellStyle name="Normal 3 6 2 2 2 4 2 2" xfId="35597" xr:uid="{00000000-0005-0000-0000-0000F78A0000}"/>
    <cellStyle name="Normal 3 6 2 2 2 4 2 2 2" xfId="35598" xr:uid="{00000000-0005-0000-0000-0000F88A0000}"/>
    <cellStyle name="Normal 3 6 2 2 2 4 2 3" xfId="35599" xr:uid="{00000000-0005-0000-0000-0000F98A0000}"/>
    <cellStyle name="Normal 3 6 2 2 2 4 3" xfId="35600" xr:uid="{00000000-0005-0000-0000-0000FA8A0000}"/>
    <cellStyle name="Normal 3 6 2 2 2 4 3 2" xfId="35601" xr:uid="{00000000-0005-0000-0000-0000FB8A0000}"/>
    <cellStyle name="Normal 3 6 2 2 2 4 4" xfId="35602" xr:uid="{00000000-0005-0000-0000-0000FC8A0000}"/>
    <cellStyle name="Normal 3 6 2 2 2 5" xfId="35603" xr:uid="{00000000-0005-0000-0000-0000FD8A0000}"/>
    <cellStyle name="Normal 3 6 2 2 2 5 2" xfId="35604" xr:uid="{00000000-0005-0000-0000-0000FE8A0000}"/>
    <cellStyle name="Normal 3 6 2 2 2 5 2 2" xfId="35605" xr:uid="{00000000-0005-0000-0000-0000FF8A0000}"/>
    <cellStyle name="Normal 3 6 2 2 2 5 3" xfId="35606" xr:uid="{00000000-0005-0000-0000-0000008B0000}"/>
    <cellStyle name="Normal 3 6 2 2 2 6" xfId="35607" xr:uid="{00000000-0005-0000-0000-0000018B0000}"/>
    <cellStyle name="Normal 3 6 2 2 2 6 2" xfId="35608" xr:uid="{00000000-0005-0000-0000-0000028B0000}"/>
    <cellStyle name="Normal 3 6 2 2 2 7" xfId="35609" xr:uid="{00000000-0005-0000-0000-0000038B0000}"/>
    <cellStyle name="Normal 3 6 2 2 2 7 2" xfId="35610" xr:uid="{00000000-0005-0000-0000-0000048B0000}"/>
    <cellStyle name="Normal 3 6 2 2 2 8" xfId="35611" xr:uid="{00000000-0005-0000-0000-0000058B0000}"/>
    <cellStyle name="Normal 3 6 2 2 2 9" xfId="35612" xr:uid="{00000000-0005-0000-0000-0000068B0000}"/>
    <cellStyle name="Normal 3 6 2 2 3" xfId="35613" xr:uid="{00000000-0005-0000-0000-0000078B0000}"/>
    <cellStyle name="Normal 3 6 2 2 3 2" xfId="35614" xr:uid="{00000000-0005-0000-0000-0000088B0000}"/>
    <cellStyle name="Normal 3 6 2 2 3 2 2" xfId="35615" xr:uid="{00000000-0005-0000-0000-0000098B0000}"/>
    <cellStyle name="Normal 3 6 2 2 3 2 2 2" xfId="35616" xr:uid="{00000000-0005-0000-0000-00000A8B0000}"/>
    <cellStyle name="Normal 3 6 2 2 3 2 2 2 2" xfId="35617" xr:uid="{00000000-0005-0000-0000-00000B8B0000}"/>
    <cellStyle name="Normal 3 6 2 2 3 2 2 3" xfId="35618" xr:uid="{00000000-0005-0000-0000-00000C8B0000}"/>
    <cellStyle name="Normal 3 6 2 2 3 2 3" xfId="35619" xr:uid="{00000000-0005-0000-0000-00000D8B0000}"/>
    <cellStyle name="Normal 3 6 2 2 3 2 3 2" xfId="35620" xr:uid="{00000000-0005-0000-0000-00000E8B0000}"/>
    <cellStyle name="Normal 3 6 2 2 3 2 4" xfId="35621" xr:uid="{00000000-0005-0000-0000-00000F8B0000}"/>
    <cellStyle name="Normal 3 6 2 2 3 2 5" xfId="35622" xr:uid="{00000000-0005-0000-0000-0000108B0000}"/>
    <cellStyle name="Normal 3 6 2 2 3 3" xfId="35623" xr:uid="{00000000-0005-0000-0000-0000118B0000}"/>
    <cellStyle name="Normal 3 6 2 2 3 3 2" xfId="35624" xr:uid="{00000000-0005-0000-0000-0000128B0000}"/>
    <cellStyle name="Normal 3 6 2 2 3 3 2 2" xfId="35625" xr:uid="{00000000-0005-0000-0000-0000138B0000}"/>
    <cellStyle name="Normal 3 6 2 2 3 3 3" xfId="35626" xr:uid="{00000000-0005-0000-0000-0000148B0000}"/>
    <cellStyle name="Normal 3 6 2 2 3 4" xfId="35627" xr:uid="{00000000-0005-0000-0000-0000158B0000}"/>
    <cellStyle name="Normal 3 6 2 2 3 4 2" xfId="35628" xr:uid="{00000000-0005-0000-0000-0000168B0000}"/>
    <cellStyle name="Normal 3 6 2 2 3 5" xfId="35629" xr:uid="{00000000-0005-0000-0000-0000178B0000}"/>
    <cellStyle name="Normal 3 6 2 2 3 6" xfId="35630" xr:uid="{00000000-0005-0000-0000-0000188B0000}"/>
    <cellStyle name="Normal 3 6 2 2 4" xfId="35631" xr:uid="{00000000-0005-0000-0000-0000198B0000}"/>
    <cellStyle name="Normal 3 6 2 2 4 2" xfId="35632" xr:uid="{00000000-0005-0000-0000-00001A8B0000}"/>
    <cellStyle name="Normal 3 6 2 2 4 2 2" xfId="35633" xr:uid="{00000000-0005-0000-0000-00001B8B0000}"/>
    <cellStyle name="Normal 3 6 2 2 4 2 2 2" xfId="35634" xr:uid="{00000000-0005-0000-0000-00001C8B0000}"/>
    <cellStyle name="Normal 3 6 2 2 4 2 3" xfId="35635" xr:uid="{00000000-0005-0000-0000-00001D8B0000}"/>
    <cellStyle name="Normal 3 6 2 2 4 3" xfId="35636" xr:uid="{00000000-0005-0000-0000-00001E8B0000}"/>
    <cellStyle name="Normal 3 6 2 2 4 3 2" xfId="35637" xr:uid="{00000000-0005-0000-0000-00001F8B0000}"/>
    <cellStyle name="Normal 3 6 2 2 4 4" xfId="35638" xr:uid="{00000000-0005-0000-0000-0000208B0000}"/>
    <cellStyle name="Normal 3 6 2 2 4 5" xfId="35639" xr:uid="{00000000-0005-0000-0000-0000218B0000}"/>
    <cellStyle name="Normal 3 6 2 2 5" xfId="35640" xr:uid="{00000000-0005-0000-0000-0000228B0000}"/>
    <cellStyle name="Normal 3 6 2 2 5 2" xfId="35641" xr:uid="{00000000-0005-0000-0000-0000238B0000}"/>
    <cellStyle name="Normal 3 6 2 2 5 2 2" xfId="35642" xr:uid="{00000000-0005-0000-0000-0000248B0000}"/>
    <cellStyle name="Normal 3 6 2 2 5 2 2 2" xfId="35643" xr:uid="{00000000-0005-0000-0000-0000258B0000}"/>
    <cellStyle name="Normal 3 6 2 2 5 2 3" xfId="35644" xr:uid="{00000000-0005-0000-0000-0000268B0000}"/>
    <cellStyle name="Normal 3 6 2 2 5 3" xfId="35645" xr:uid="{00000000-0005-0000-0000-0000278B0000}"/>
    <cellStyle name="Normal 3 6 2 2 5 3 2" xfId="35646" xr:uid="{00000000-0005-0000-0000-0000288B0000}"/>
    <cellStyle name="Normal 3 6 2 2 5 4" xfId="35647" xr:uid="{00000000-0005-0000-0000-0000298B0000}"/>
    <cellStyle name="Normal 3 6 2 2 6" xfId="35648" xr:uid="{00000000-0005-0000-0000-00002A8B0000}"/>
    <cellStyle name="Normal 3 6 2 2 6 2" xfId="35649" xr:uid="{00000000-0005-0000-0000-00002B8B0000}"/>
    <cellStyle name="Normal 3 6 2 2 6 2 2" xfId="35650" xr:uid="{00000000-0005-0000-0000-00002C8B0000}"/>
    <cellStyle name="Normal 3 6 2 2 6 3" xfId="35651" xr:uid="{00000000-0005-0000-0000-00002D8B0000}"/>
    <cellStyle name="Normal 3 6 2 2 7" xfId="35652" xr:uid="{00000000-0005-0000-0000-00002E8B0000}"/>
    <cellStyle name="Normal 3 6 2 2 7 2" xfId="35653" xr:uid="{00000000-0005-0000-0000-00002F8B0000}"/>
    <cellStyle name="Normal 3 6 2 2 8" xfId="35654" xr:uid="{00000000-0005-0000-0000-0000308B0000}"/>
    <cellStyle name="Normal 3 6 2 2 8 2" xfId="35655" xr:uid="{00000000-0005-0000-0000-0000318B0000}"/>
    <cellStyle name="Normal 3 6 2 2 9" xfId="35656" xr:uid="{00000000-0005-0000-0000-0000328B0000}"/>
    <cellStyle name="Normal 3 6 2 2_T-straight with PEDs adjustor" xfId="35657" xr:uid="{00000000-0005-0000-0000-0000338B0000}"/>
    <cellStyle name="Normal 3 6 2 3" xfId="35658" xr:uid="{00000000-0005-0000-0000-0000348B0000}"/>
    <cellStyle name="Normal 3 6 2 3 2" xfId="35659" xr:uid="{00000000-0005-0000-0000-0000358B0000}"/>
    <cellStyle name="Normal 3 6 2 3 2 2" xfId="35660" xr:uid="{00000000-0005-0000-0000-0000368B0000}"/>
    <cellStyle name="Normal 3 6 2 3 2 2 2" xfId="35661" xr:uid="{00000000-0005-0000-0000-0000378B0000}"/>
    <cellStyle name="Normal 3 6 2 3 2 2 2 2" xfId="35662" xr:uid="{00000000-0005-0000-0000-0000388B0000}"/>
    <cellStyle name="Normal 3 6 2 3 2 2 2 2 2" xfId="35663" xr:uid="{00000000-0005-0000-0000-0000398B0000}"/>
    <cellStyle name="Normal 3 6 2 3 2 2 2 3" xfId="35664" xr:uid="{00000000-0005-0000-0000-00003A8B0000}"/>
    <cellStyle name="Normal 3 6 2 3 2 2 3" xfId="35665" xr:uid="{00000000-0005-0000-0000-00003B8B0000}"/>
    <cellStyle name="Normal 3 6 2 3 2 2 3 2" xfId="35666" xr:uid="{00000000-0005-0000-0000-00003C8B0000}"/>
    <cellStyle name="Normal 3 6 2 3 2 2 4" xfId="35667" xr:uid="{00000000-0005-0000-0000-00003D8B0000}"/>
    <cellStyle name="Normal 3 6 2 3 2 3" xfId="35668" xr:uid="{00000000-0005-0000-0000-00003E8B0000}"/>
    <cellStyle name="Normal 3 6 2 3 2 3 2" xfId="35669" xr:uid="{00000000-0005-0000-0000-00003F8B0000}"/>
    <cellStyle name="Normal 3 6 2 3 2 3 2 2" xfId="35670" xr:uid="{00000000-0005-0000-0000-0000408B0000}"/>
    <cellStyle name="Normal 3 6 2 3 2 3 3" xfId="35671" xr:uid="{00000000-0005-0000-0000-0000418B0000}"/>
    <cellStyle name="Normal 3 6 2 3 2 4" xfId="35672" xr:uid="{00000000-0005-0000-0000-0000428B0000}"/>
    <cellStyle name="Normal 3 6 2 3 2 4 2" xfId="35673" xr:uid="{00000000-0005-0000-0000-0000438B0000}"/>
    <cellStyle name="Normal 3 6 2 3 2 5" xfId="35674" xr:uid="{00000000-0005-0000-0000-0000448B0000}"/>
    <cellStyle name="Normal 3 6 2 3 2 6" xfId="35675" xr:uid="{00000000-0005-0000-0000-0000458B0000}"/>
    <cellStyle name="Normal 3 6 2 3 3" xfId="35676" xr:uid="{00000000-0005-0000-0000-0000468B0000}"/>
    <cellStyle name="Normal 3 6 2 3 3 2" xfId="35677" xr:uid="{00000000-0005-0000-0000-0000478B0000}"/>
    <cellStyle name="Normal 3 6 2 3 3 2 2" xfId="35678" xr:uid="{00000000-0005-0000-0000-0000488B0000}"/>
    <cellStyle name="Normal 3 6 2 3 3 2 2 2" xfId="35679" xr:uid="{00000000-0005-0000-0000-0000498B0000}"/>
    <cellStyle name="Normal 3 6 2 3 3 2 3" xfId="35680" xr:uid="{00000000-0005-0000-0000-00004A8B0000}"/>
    <cellStyle name="Normal 3 6 2 3 3 3" xfId="35681" xr:uid="{00000000-0005-0000-0000-00004B8B0000}"/>
    <cellStyle name="Normal 3 6 2 3 3 3 2" xfId="35682" xr:uid="{00000000-0005-0000-0000-00004C8B0000}"/>
    <cellStyle name="Normal 3 6 2 3 3 4" xfId="35683" xr:uid="{00000000-0005-0000-0000-00004D8B0000}"/>
    <cellStyle name="Normal 3 6 2 3 4" xfId="35684" xr:uid="{00000000-0005-0000-0000-00004E8B0000}"/>
    <cellStyle name="Normal 3 6 2 3 4 2" xfId="35685" xr:uid="{00000000-0005-0000-0000-00004F8B0000}"/>
    <cellStyle name="Normal 3 6 2 3 4 2 2" xfId="35686" xr:uid="{00000000-0005-0000-0000-0000508B0000}"/>
    <cellStyle name="Normal 3 6 2 3 4 2 2 2" xfId="35687" xr:uid="{00000000-0005-0000-0000-0000518B0000}"/>
    <cellStyle name="Normal 3 6 2 3 4 2 3" xfId="35688" xr:uid="{00000000-0005-0000-0000-0000528B0000}"/>
    <cellStyle name="Normal 3 6 2 3 4 3" xfId="35689" xr:uid="{00000000-0005-0000-0000-0000538B0000}"/>
    <cellStyle name="Normal 3 6 2 3 4 3 2" xfId="35690" xr:uid="{00000000-0005-0000-0000-0000548B0000}"/>
    <cellStyle name="Normal 3 6 2 3 4 4" xfId="35691" xr:uid="{00000000-0005-0000-0000-0000558B0000}"/>
    <cellStyle name="Normal 3 6 2 3 5" xfId="35692" xr:uid="{00000000-0005-0000-0000-0000568B0000}"/>
    <cellStyle name="Normal 3 6 2 3 5 2" xfId="35693" xr:uid="{00000000-0005-0000-0000-0000578B0000}"/>
    <cellStyle name="Normal 3 6 2 3 5 2 2" xfId="35694" xr:uid="{00000000-0005-0000-0000-0000588B0000}"/>
    <cellStyle name="Normal 3 6 2 3 5 3" xfId="35695" xr:uid="{00000000-0005-0000-0000-0000598B0000}"/>
    <cellStyle name="Normal 3 6 2 3 6" xfId="35696" xr:uid="{00000000-0005-0000-0000-00005A8B0000}"/>
    <cellStyle name="Normal 3 6 2 3 6 2" xfId="35697" xr:uid="{00000000-0005-0000-0000-00005B8B0000}"/>
    <cellStyle name="Normal 3 6 2 3 7" xfId="35698" xr:uid="{00000000-0005-0000-0000-00005C8B0000}"/>
    <cellStyle name="Normal 3 6 2 3 7 2" xfId="35699" xr:uid="{00000000-0005-0000-0000-00005D8B0000}"/>
    <cellStyle name="Normal 3 6 2 3 8" xfId="35700" xr:uid="{00000000-0005-0000-0000-00005E8B0000}"/>
    <cellStyle name="Normal 3 6 2 3 9" xfId="35701" xr:uid="{00000000-0005-0000-0000-00005F8B0000}"/>
    <cellStyle name="Normal 3 6 2 4" xfId="35702" xr:uid="{00000000-0005-0000-0000-0000608B0000}"/>
    <cellStyle name="Normal 3 6 2 4 2" xfId="35703" xr:uid="{00000000-0005-0000-0000-0000618B0000}"/>
    <cellStyle name="Normal 3 6 2 4 2 2" xfId="35704" xr:uid="{00000000-0005-0000-0000-0000628B0000}"/>
    <cellStyle name="Normal 3 6 2 4 2 2 2" xfId="35705" xr:uid="{00000000-0005-0000-0000-0000638B0000}"/>
    <cellStyle name="Normal 3 6 2 4 2 2 2 2" xfId="35706" xr:uid="{00000000-0005-0000-0000-0000648B0000}"/>
    <cellStyle name="Normal 3 6 2 4 2 2 3" xfId="35707" xr:uid="{00000000-0005-0000-0000-0000658B0000}"/>
    <cellStyle name="Normal 3 6 2 4 2 3" xfId="35708" xr:uid="{00000000-0005-0000-0000-0000668B0000}"/>
    <cellStyle name="Normal 3 6 2 4 2 3 2" xfId="35709" xr:uid="{00000000-0005-0000-0000-0000678B0000}"/>
    <cellStyle name="Normal 3 6 2 4 2 4" xfId="35710" xr:uid="{00000000-0005-0000-0000-0000688B0000}"/>
    <cellStyle name="Normal 3 6 2 4 2 5" xfId="35711" xr:uid="{00000000-0005-0000-0000-0000698B0000}"/>
    <cellStyle name="Normal 3 6 2 4 3" xfId="35712" xr:uid="{00000000-0005-0000-0000-00006A8B0000}"/>
    <cellStyle name="Normal 3 6 2 4 3 2" xfId="35713" xr:uid="{00000000-0005-0000-0000-00006B8B0000}"/>
    <cellStyle name="Normal 3 6 2 4 3 2 2" xfId="35714" xr:uid="{00000000-0005-0000-0000-00006C8B0000}"/>
    <cellStyle name="Normal 3 6 2 4 3 3" xfId="35715" xr:uid="{00000000-0005-0000-0000-00006D8B0000}"/>
    <cellStyle name="Normal 3 6 2 4 4" xfId="35716" xr:uid="{00000000-0005-0000-0000-00006E8B0000}"/>
    <cellStyle name="Normal 3 6 2 4 4 2" xfId="35717" xr:uid="{00000000-0005-0000-0000-00006F8B0000}"/>
    <cellStyle name="Normal 3 6 2 4 5" xfId="35718" xr:uid="{00000000-0005-0000-0000-0000708B0000}"/>
    <cellStyle name="Normal 3 6 2 4 6" xfId="35719" xr:uid="{00000000-0005-0000-0000-0000718B0000}"/>
    <cellStyle name="Normal 3 6 2 5" xfId="35720" xr:uid="{00000000-0005-0000-0000-0000728B0000}"/>
    <cellStyle name="Normal 3 6 2 5 2" xfId="35721" xr:uid="{00000000-0005-0000-0000-0000738B0000}"/>
    <cellStyle name="Normal 3 6 2 5 2 2" xfId="35722" xr:uid="{00000000-0005-0000-0000-0000748B0000}"/>
    <cellStyle name="Normal 3 6 2 5 2 2 2" xfId="35723" xr:uid="{00000000-0005-0000-0000-0000758B0000}"/>
    <cellStyle name="Normal 3 6 2 5 2 3" xfId="35724" xr:uid="{00000000-0005-0000-0000-0000768B0000}"/>
    <cellStyle name="Normal 3 6 2 5 3" xfId="35725" xr:uid="{00000000-0005-0000-0000-0000778B0000}"/>
    <cellStyle name="Normal 3 6 2 5 3 2" xfId="35726" xr:uid="{00000000-0005-0000-0000-0000788B0000}"/>
    <cellStyle name="Normal 3 6 2 5 4" xfId="35727" xr:uid="{00000000-0005-0000-0000-0000798B0000}"/>
    <cellStyle name="Normal 3 6 2 5 5" xfId="35728" xr:uid="{00000000-0005-0000-0000-00007A8B0000}"/>
    <cellStyle name="Normal 3 6 2 6" xfId="35729" xr:uid="{00000000-0005-0000-0000-00007B8B0000}"/>
    <cellStyle name="Normal 3 6 2 6 2" xfId="35730" xr:uid="{00000000-0005-0000-0000-00007C8B0000}"/>
    <cellStyle name="Normal 3 6 2 6 2 2" xfId="35731" xr:uid="{00000000-0005-0000-0000-00007D8B0000}"/>
    <cellStyle name="Normal 3 6 2 6 2 2 2" xfId="35732" xr:uid="{00000000-0005-0000-0000-00007E8B0000}"/>
    <cellStyle name="Normal 3 6 2 6 2 3" xfId="35733" xr:uid="{00000000-0005-0000-0000-00007F8B0000}"/>
    <cellStyle name="Normal 3 6 2 6 3" xfId="35734" xr:uid="{00000000-0005-0000-0000-0000808B0000}"/>
    <cellStyle name="Normal 3 6 2 6 3 2" xfId="35735" xr:uid="{00000000-0005-0000-0000-0000818B0000}"/>
    <cellStyle name="Normal 3 6 2 6 4" xfId="35736" xr:uid="{00000000-0005-0000-0000-0000828B0000}"/>
    <cellStyle name="Normal 3 6 2 7" xfId="35737" xr:uid="{00000000-0005-0000-0000-0000838B0000}"/>
    <cellStyle name="Normal 3 6 2 7 2" xfId="35738" xr:uid="{00000000-0005-0000-0000-0000848B0000}"/>
    <cellStyle name="Normal 3 6 2 7 2 2" xfId="35739" xr:uid="{00000000-0005-0000-0000-0000858B0000}"/>
    <cellStyle name="Normal 3 6 2 7 3" xfId="35740" xr:uid="{00000000-0005-0000-0000-0000868B0000}"/>
    <cellStyle name="Normal 3 6 2 8" xfId="35741" xr:uid="{00000000-0005-0000-0000-0000878B0000}"/>
    <cellStyle name="Normal 3 6 2 8 2" xfId="35742" xr:uid="{00000000-0005-0000-0000-0000888B0000}"/>
    <cellStyle name="Normal 3 6 2 9" xfId="35743" xr:uid="{00000000-0005-0000-0000-0000898B0000}"/>
    <cellStyle name="Normal 3 6 2 9 2" xfId="35744" xr:uid="{00000000-0005-0000-0000-00008A8B0000}"/>
    <cellStyle name="Normal 3 6 2_T-straight with PEDs adjustor" xfId="35745" xr:uid="{00000000-0005-0000-0000-00008B8B0000}"/>
    <cellStyle name="Normal 3 6 3" xfId="35746" xr:uid="{00000000-0005-0000-0000-00008C8B0000}"/>
    <cellStyle name="Normal 3 6 3 10" xfId="35747" xr:uid="{00000000-0005-0000-0000-00008D8B0000}"/>
    <cellStyle name="Normal 3 6 3 11" xfId="35748" xr:uid="{00000000-0005-0000-0000-00008E8B0000}"/>
    <cellStyle name="Normal 3 6 3 2" xfId="35749" xr:uid="{00000000-0005-0000-0000-00008F8B0000}"/>
    <cellStyle name="Normal 3 6 3 2 10" xfId="35750" xr:uid="{00000000-0005-0000-0000-0000908B0000}"/>
    <cellStyle name="Normal 3 6 3 2 2" xfId="35751" xr:uid="{00000000-0005-0000-0000-0000918B0000}"/>
    <cellStyle name="Normal 3 6 3 2 2 2" xfId="35752" xr:uid="{00000000-0005-0000-0000-0000928B0000}"/>
    <cellStyle name="Normal 3 6 3 2 2 2 2" xfId="35753" xr:uid="{00000000-0005-0000-0000-0000938B0000}"/>
    <cellStyle name="Normal 3 6 3 2 2 2 2 2" xfId="35754" xr:uid="{00000000-0005-0000-0000-0000948B0000}"/>
    <cellStyle name="Normal 3 6 3 2 2 2 2 2 2" xfId="35755" xr:uid="{00000000-0005-0000-0000-0000958B0000}"/>
    <cellStyle name="Normal 3 6 3 2 2 2 2 2 2 2" xfId="35756" xr:uid="{00000000-0005-0000-0000-0000968B0000}"/>
    <cellStyle name="Normal 3 6 3 2 2 2 2 2 3" xfId="35757" xr:uid="{00000000-0005-0000-0000-0000978B0000}"/>
    <cellStyle name="Normal 3 6 3 2 2 2 2 3" xfId="35758" xr:uid="{00000000-0005-0000-0000-0000988B0000}"/>
    <cellStyle name="Normal 3 6 3 2 2 2 2 3 2" xfId="35759" xr:uid="{00000000-0005-0000-0000-0000998B0000}"/>
    <cellStyle name="Normal 3 6 3 2 2 2 2 4" xfId="35760" xr:uid="{00000000-0005-0000-0000-00009A8B0000}"/>
    <cellStyle name="Normal 3 6 3 2 2 2 3" xfId="35761" xr:uid="{00000000-0005-0000-0000-00009B8B0000}"/>
    <cellStyle name="Normal 3 6 3 2 2 2 3 2" xfId="35762" xr:uid="{00000000-0005-0000-0000-00009C8B0000}"/>
    <cellStyle name="Normal 3 6 3 2 2 2 3 2 2" xfId="35763" xr:uid="{00000000-0005-0000-0000-00009D8B0000}"/>
    <cellStyle name="Normal 3 6 3 2 2 2 3 3" xfId="35764" xr:uid="{00000000-0005-0000-0000-00009E8B0000}"/>
    <cellStyle name="Normal 3 6 3 2 2 2 4" xfId="35765" xr:uid="{00000000-0005-0000-0000-00009F8B0000}"/>
    <cellStyle name="Normal 3 6 3 2 2 2 4 2" xfId="35766" xr:uid="{00000000-0005-0000-0000-0000A08B0000}"/>
    <cellStyle name="Normal 3 6 3 2 2 2 5" xfId="35767" xr:uid="{00000000-0005-0000-0000-0000A18B0000}"/>
    <cellStyle name="Normal 3 6 3 2 2 3" xfId="35768" xr:uid="{00000000-0005-0000-0000-0000A28B0000}"/>
    <cellStyle name="Normal 3 6 3 2 2 3 2" xfId="35769" xr:uid="{00000000-0005-0000-0000-0000A38B0000}"/>
    <cellStyle name="Normal 3 6 3 2 2 3 2 2" xfId="35770" xr:uid="{00000000-0005-0000-0000-0000A48B0000}"/>
    <cellStyle name="Normal 3 6 3 2 2 3 2 2 2" xfId="35771" xr:uid="{00000000-0005-0000-0000-0000A58B0000}"/>
    <cellStyle name="Normal 3 6 3 2 2 3 2 3" xfId="35772" xr:uid="{00000000-0005-0000-0000-0000A68B0000}"/>
    <cellStyle name="Normal 3 6 3 2 2 3 3" xfId="35773" xr:uid="{00000000-0005-0000-0000-0000A78B0000}"/>
    <cellStyle name="Normal 3 6 3 2 2 3 3 2" xfId="35774" xr:uid="{00000000-0005-0000-0000-0000A88B0000}"/>
    <cellStyle name="Normal 3 6 3 2 2 3 4" xfId="35775" xr:uid="{00000000-0005-0000-0000-0000A98B0000}"/>
    <cellStyle name="Normal 3 6 3 2 2 4" xfId="35776" xr:uid="{00000000-0005-0000-0000-0000AA8B0000}"/>
    <cellStyle name="Normal 3 6 3 2 2 4 2" xfId="35777" xr:uid="{00000000-0005-0000-0000-0000AB8B0000}"/>
    <cellStyle name="Normal 3 6 3 2 2 4 2 2" xfId="35778" xr:uid="{00000000-0005-0000-0000-0000AC8B0000}"/>
    <cellStyle name="Normal 3 6 3 2 2 4 2 2 2" xfId="35779" xr:uid="{00000000-0005-0000-0000-0000AD8B0000}"/>
    <cellStyle name="Normal 3 6 3 2 2 4 2 3" xfId="35780" xr:uid="{00000000-0005-0000-0000-0000AE8B0000}"/>
    <cellStyle name="Normal 3 6 3 2 2 4 3" xfId="35781" xr:uid="{00000000-0005-0000-0000-0000AF8B0000}"/>
    <cellStyle name="Normal 3 6 3 2 2 4 3 2" xfId="35782" xr:uid="{00000000-0005-0000-0000-0000B08B0000}"/>
    <cellStyle name="Normal 3 6 3 2 2 4 4" xfId="35783" xr:uid="{00000000-0005-0000-0000-0000B18B0000}"/>
    <cellStyle name="Normal 3 6 3 2 2 5" xfId="35784" xr:uid="{00000000-0005-0000-0000-0000B28B0000}"/>
    <cellStyle name="Normal 3 6 3 2 2 5 2" xfId="35785" xr:uid="{00000000-0005-0000-0000-0000B38B0000}"/>
    <cellStyle name="Normal 3 6 3 2 2 5 2 2" xfId="35786" xr:uid="{00000000-0005-0000-0000-0000B48B0000}"/>
    <cellStyle name="Normal 3 6 3 2 2 5 3" xfId="35787" xr:uid="{00000000-0005-0000-0000-0000B58B0000}"/>
    <cellStyle name="Normal 3 6 3 2 2 6" xfId="35788" xr:uid="{00000000-0005-0000-0000-0000B68B0000}"/>
    <cellStyle name="Normal 3 6 3 2 2 6 2" xfId="35789" xr:uid="{00000000-0005-0000-0000-0000B78B0000}"/>
    <cellStyle name="Normal 3 6 3 2 2 7" xfId="35790" xr:uid="{00000000-0005-0000-0000-0000B88B0000}"/>
    <cellStyle name="Normal 3 6 3 2 2 7 2" xfId="35791" xr:uid="{00000000-0005-0000-0000-0000B98B0000}"/>
    <cellStyle name="Normal 3 6 3 2 2 8" xfId="35792" xr:uid="{00000000-0005-0000-0000-0000BA8B0000}"/>
    <cellStyle name="Normal 3 6 3 2 2 9" xfId="35793" xr:uid="{00000000-0005-0000-0000-0000BB8B0000}"/>
    <cellStyle name="Normal 3 6 3 2 3" xfId="35794" xr:uid="{00000000-0005-0000-0000-0000BC8B0000}"/>
    <cellStyle name="Normal 3 6 3 2 3 2" xfId="35795" xr:uid="{00000000-0005-0000-0000-0000BD8B0000}"/>
    <cellStyle name="Normal 3 6 3 2 3 2 2" xfId="35796" xr:uid="{00000000-0005-0000-0000-0000BE8B0000}"/>
    <cellStyle name="Normal 3 6 3 2 3 2 2 2" xfId="35797" xr:uid="{00000000-0005-0000-0000-0000BF8B0000}"/>
    <cellStyle name="Normal 3 6 3 2 3 2 2 2 2" xfId="35798" xr:uid="{00000000-0005-0000-0000-0000C08B0000}"/>
    <cellStyle name="Normal 3 6 3 2 3 2 2 3" xfId="35799" xr:uid="{00000000-0005-0000-0000-0000C18B0000}"/>
    <cellStyle name="Normal 3 6 3 2 3 2 3" xfId="35800" xr:uid="{00000000-0005-0000-0000-0000C28B0000}"/>
    <cellStyle name="Normal 3 6 3 2 3 2 3 2" xfId="35801" xr:uid="{00000000-0005-0000-0000-0000C38B0000}"/>
    <cellStyle name="Normal 3 6 3 2 3 2 4" xfId="35802" xr:uid="{00000000-0005-0000-0000-0000C48B0000}"/>
    <cellStyle name="Normal 3 6 3 2 3 3" xfId="35803" xr:uid="{00000000-0005-0000-0000-0000C58B0000}"/>
    <cellStyle name="Normal 3 6 3 2 3 3 2" xfId="35804" xr:uid="{00000000-0005-0000-0000-0000C68B0000}"/>
    <cellStyle name="Normal 3 6 3 2 3 3 2 2" xfId="35805" xr:uid="{00000000-0005-0000-0000-0000C78B0000}"/>
    <cellStyle name="Normal 3 6 3 2 3 3 3" xfId="35806" xr:uid="{00000000-0005-0000-0000-0000C88B0000}"/>
    <cellStyle name="Normal 3 6 3 2 3 4" xfId="35807" xr:uid="{00000000-0005-0000-0000-0000C98B0000}"/>
    <cellStyle name="Normal 3 6 3 2 3 4 2" xfId="35808" xr:uid="{00000000-0005-0000-0000-0000CA8B0000}"/>
    <cellStyle name="Normal 3 6 3 2 3 5" xfId="35809" xr:uid="{00000000-0005-0000-0000-0000CB8B0000}"/>
    <cellStyle name="Normal 3 6 3 2 4" xfId="35810" xr:uid="{00000000-0005-0000-0000-0000CC8B0000}"/>
    <cellStyle name="Normal 3 6 3 2 4 2" xfId="35811" xr:uid="{00000000-0005-0000-0000-0000CD8B0000}"/>
    <cellStyle name="Normal 3 6 3 2 4 2 2" xfId="35812" xr:uid="{00000000-0005-0000-0000-0000CE8B0000}"/>
    <cellStyle name="Normal 3 6 3 2 4 2 2 2" xfId="35813" xr:uid="{00000000-0005-0000-0000-0000CF8B0000}"/>
    <cellStyle name="Normal 3 6 3 2 4 2 3" xfId="35814" xr:uid="{00000000-0005-0000-0000-0000D08B0000}"/>
    <cellStyle name="Normal 3 6 3 2 4 3" xfId="35815" xr:uid="{00000000-0005-0000-0000-0000D18B0000}"/>
    <cellStyle name="Normal 3 6 3 2 4 3 2" xfId="35816" xr:uid="{00000000-0005-0000-0000-0000D28B0000}"/>
    <cellStyle name="Normal 3 6 3 2 4 4" xfId="35817" xr:uid="{00000000-0005-0000-0000-0000D38B0000}"/>
    <cellStyle name="Normal 3 6 3 2 5" xfId="35818" xr:uid="{00000000-0005-0000-0000-0000D48B0000}"/>
    <cellStyle name="Normal 3 6 3 2 5 2" xfId="35819" xr:uid="{00000000-0005-0000-0000-0000D58B0000}"/>
    <cellStyle name="Normal 3 6 3 2 5 2 2" xfId="35820" xr:uid="{00000000-0005-0000-0000-0000D68B0000}"/>
    <cellStyle name="Normal 3 6 3 2 5 2 2 2" xfId="35821" xr:uid="{00000000-0005-0000-0000-0000D78B0000}"/>
    <cellStyle name="Normal 3 6 3 2 5 2 3" xfId="35822" xr:uid="{00000000-0005-0000-0000-0000D88B0000}"/>
    <cellStyle name="Normal 3 6 3 2 5 3" xfId="35823" xr:uid="{00000000-0005-0000-0000-0000D98B0000}"/>
    <cellStyle name="Normal 3 6 3 2 5 3 2" xfId="35824" xr:uid="{00000000-0005-0000-0000-0000DA8B0000}"/>
    <cellStyle name="Normal 3 6 3 2 5 4" xfId="35825" xr:uid="{00000000-0005-0000-0000-0000DB8B0000}"/>
    <cellStyle name="Normal 3 6 3 2 6" xfId="35826" xr:uid="{00000000-0005-0000-0000-0000DC8B0000}"/>
    <cellStyle name="Normal 3 6 3 2 6 2" xfId="35827" xr:uid="{00000000-0005-0000-0000-0000DD8B0000}"/>
    <cellStyle name="Normal 3 6 3 2 6 2 2" xfId="35828" xr:uid="{00000000-0005-0000-0000-0000DE8B0000}"/>
    <cellStyle name="Normal 3 6 3 2 6 3" xfId="35829" xr:uid="{00000000-0005-0000-0000-0000DF8B0000}"/>
    <cellStyle name="Normal 3 6 3 2 7" xfId="35830" xr:uid="{00000000-0005-0000-0000-0000E08B0000}"/>
    <cellStyle name="Normal 3 6 3 2 7 2" xfId="35831" xr:uid="{00000000-0005-0000-0000-0000E18B0000}"/>
    <cellStyle name="Normal 3 6 3 2 8" xfId="35832" xr:uid="{00000000-0005-0000-0000-0000E28B0000}"/>
    <cellStyle name="Normal 3 6 3 2 8 2" xfId="35833" xr:uid="{00000000-0005-0000-0000-0000E38B0000}"/>
    <cellStyle name="Normal 3 6 3 2 9" xfId="35834" xr:uid="{00000000-0005-0000-0000-0000E48B0000}"/>
    <cellStyle name="Normal 3 6 3 3" xfId="35835" xr:uid="{00000000-0005-0000-0000-0000E58B0000}"/>
    <cellStyle name="Normal 3 6 3 3 2" xfId="35836" xr:uid="{00000000-0005-0000-0000-0000E68B0000}"/>
    <cellStyle name="Normal 3 6 3 3 2 2" xfId="35837" xr:uid="{00000000-0005-0000-0000-0000E78B0000}"/>
    <cellStyle name="Normal 3 6 3 3 2 2 2" xfId="35838" xr:uid="{00000000-0005-0000-0000-0000E88B0000}"/>
    <cellStyle name="Normal 3 6 3 3 2 2 2 2" xfId="35839" xr:uid="{00000000-0005-0000-0000-0000E98B0000}"/>
    <cellStyle name="Normal 3 6 3 3 2 2 2 2 2" xfId="35840" xr:uid="{00000000-0005-0000-0000-0000EA8B0000}"/>
    <cellStyle name="Normal 3 6 3 3 2 2 2 3" xfId="35841" xr:uid="{00000000-0005-0000-0000-0000EB8B0000}"/>
    <cellStyle name="Normal 3 6 3 3 2 2 3" xfId="35842" xr:uid="{00000000-0005-0000-0000-0000EC8B0000}"/>
    <cellStyle name="Normal 3 6 3 3 2 2 3 2" xfId="35843" xr:uid="{00000000-0005-0000-0000-0000ED8B0000}"/>
    <cellStyle name="Normal 3 6 3 3 2 2 4" xfId="35844" xr:uid="{00000000-0005-0000-0000-0000EE8B0000}"/>
    <cellStyle name="Normal 3 6 3 3 2 3" xfId="35845" xr:uid="{00000000-0005-0000-0000-0000EF8B0000}"/>
    <cellStyle name="Normal 3 6 3 3 2 3 2" xfId="35846" xr:uid="{00000000-0005-0000-0000-0000F08B0000}"/>
    <cellStyle name="Normal 3 6 3 3 2 3 2 2" xfId="35847" xr:uid="{00000000-0005-0000-0000-0000F18B0000}"/>
    <cellStyle name="Normal 3 6 3 3 2 3 3" xfId="35848" xr:uid="{00000000-0005-0000-0000-0000F28B0000}"/>
    <cellStyle name="Normal 3 6 3 3 2 4" xfId="35849" xr:uid="{00000000-0005-0000-0000-0000F38B0000}"/>
    <cellStyle name="Normal 3 6 3 3 2 4 2" xfId="35850" xr:uid="{00000000-0005-0000-0000-0000F48B0000}"/>
    <cellStyle name="Normal 3 6 3 3 2 5" xfId="35851" xr:uid="{00000000-0005-0000-0000-0000F58B0000}"/>
    <cellStyle name="Normal 3 6 3 3 2 6" xfId="35852" xr:uid="{00000000-0005-0000-0000-0000F68B0000}"/>
    <cellStyle name="Normal 3 6 3 3 3" xfId="35853" xr:uid="{00000000-0005-0000-0000-0000F78B0000}"/>
    <cellStyle name="Normal 3 6 3 3 3 2" xfId="35854" xr:uid="{00000000-0005-0000-0000-0000F88B0000}"/>
    <cellStyle name="Normal 3 6 3 3 3 2 2" xfId="35855" xr:uid="{00000000-0005-0000-0000-0000F98B0000}"/>
    <cellStyle name="Normal 3 6 3 3 3 2 2 2" xfId="35856" xr:uid="{00000000-0005-0000-0000-0000FA8B0000}"/>
    <cellStyle name="Normal 3 6 3 3 3 2 3" xfId="35857" xr:uid="{00000000-0005-0000-0000-0000FB8B0000}"/>
    <cellStyle name="Normal 3 6 3 3 3 3" xfId="35858" xr:uid="{00000000-0005-0000-0000-0000FC8B0000}"/>
    <cellStyle name="Normal 3 6 3 3 3 3 2" xfId="35859" xr:uid="{00000000-0005-0000-0000-0000FD8B0000}"/>
    <cellStyle name="Normal 3 6 3 3 3 4" xfId="35860" xr:uid="{00000000-0005-0000-0000-0000FE8B0000}"/>
    <cellStyle name="Normal 3 6 3 3 4" xfId="35861" xr:uid="{00000000-0005-0000-0000-0000FF8B0000}"/>
    <cellStyle name="Normal 3 6 3 3 4 2" xfId="35862" xr:uid="{00000000-0005-0000-0000-0000008C0000}"/>
    <cellStyle name="Normal 3 6 3 3 4 2 2" xfId="35863" xr:uid="{00000000-0005-0000-0000-0000018C0000}"/>
    <cellStyle name="Normal 3 6 3 3 4 2 2 2" xfId="35864" xr:uid="{00000000-0005-0000-0000-0000028C0000}"/>
    <cellStyle name="Normal 3 6 3 3 4 2 3" xfId="35865" xr:uid="{00000000-0005-0000-0000-0000038C0000}"/>
    <cellStyle name="Normal 3 6 3 3 4 3" xfId="35866" xr:uid="{00000000-0005-0000-0000-0000048C0000}"/>
    <cellStyle name="Normal 3 6 3 3 4 3 2" xfId="35867" xr:uid="{00000000-0005-0000-0000-0000058C0000}"/>
    <cellStyle name="Normal 3 6 3 3 4 4" xfId="35868" xr:uid="{00000000-0005-0000-0000-0000068C0000}"/>
    <cellStyle name="Normal 3 6 3 3 5" xfId="35869" xr:uid="{00000000-0005-0000-0000-0000078C0000}"/>
    <cellStyle name="Normal 3 6 3 3 5 2" xfId="35870" xr:uid="{00000000-0005-0000-0000-0000088C0000}"/>
    <cellStyle name="Normal 3 6 3 3 5 2 2" xfId="35871" xr:uid="{00000000-0005-0000-0000-0000098C0000}"/>
    <cellStyle name="Normal 3 6 3 3 5 3" xfId="35872" xr:uid="{00000000-0005-0000-0000-00000A8C0000}"/>
    <cellStyle name="Normal 3 6 3 3 6" xfId="35873" xr:uid="{00000000-0005-0000-0000-00000B8C0000}"/>
    <cellStyle name="Normal 3 6 3 3 6 2" xfId="35874" xr:uid="{00000000-0005-0000-0000-00000C8C0000}"/>
    <cellStyle name="Normal 3 6 3 3 7" xfId="35875" xr:uid="{00000000-0005-0000-0000-00000D8C0000}"/>
    <cellStyle name="Normal 3 6 3 3 7 2" xfId="35876" xr:uid="{00000000-0005-0000-0000-00000E8C0000}"/>
    <cellStyle name="Normal 3 6 3 3 8" xfId="35877" xr:uid="{00000000-0005-0000-0000-00000F8C0000}"/>
    <cellStyle name="Normal 3 6 3 3 9" xfId="35878" xr:uid="{00000000-0005-0000-0000-0000108C0000}"/>
    <cellStyle name="Normal 3 6 3 4" xfId="35879" xr:uid="{00000000-0005-0000-0000-0000118C0000}"/>
    <cellStyle name="Normal 3 6 3 4 2" xfId="35880" xr:uid="{00000000-0005-0000-0000-0000128C0000}"/>
    <cellStyle name="Normal 3 6 3 4 2 2" xfId="35881" xr:uid="{00000000-0005-0000-0000-0000138C0000}"/>
    <cellStyle name="Normal 3 6 3 4 2 2 2" xfId="35882" xr:uid="{00000000-0005-0000-0000-0000148C0000}"/>
    <cellStyle name="Normal 3 6 3 4 2 2 2 2" xfId="35883" xr:uid="{00000000-0005-0000-0000-0000158C0000}"/>
    <cellStyle name="Normal 3 6 3 4 2 2 3" xfId="35884" xr:uid="{00000000-0005-0000-0000-0000168C0000}"/>
    <cellStyle name="Normal 3 6 3 4 2 3" xfId="35885" xr:uid="{00000000-0005-0000-0000-0000178C0000}"/>
    <cellStyle name="Normal 3 6 3 4 2 3 2" xfId="35886" xr:uid="{00000000-0005-0000-0000-0000188C0000}"/>
    <cellStyle name="Normal 3 6 3 4 2 4" xfId="35887" xr:uid="{00000000-0005-0000-0000-0000198C0000}"/>
    <cellStyle name="Normal 3 6 3 4 3" xfId="35888" xr:uid="{00000000-0005-0000-0000-00001A8C0000}"/>
    <cellStyle name="Normal 3 6 3 4 3 2" xfId="35889" xr:uid="{00000000-0005-0000-0000-00001B8C0000}"/>
    <cellStyle name="Normal 3 6 3 4 3 2 2" xfId="35890" xr:uid="{00000000-0005-0000-0000-00001C8C0000}"/>
    <cellStyle name="Normal 3 6 3 4 3 3" xfId="35891" xr:uid="{00000000-0005-0000-0000-00001D8C0000}"/>
    <cellStyle name="Normal 3 6 3 4 4" xfId="35892" xr:uid="{00000000-0005-0000-0000-00001E8C0000}"/>
    <cellStyle name="Normal 3 6 3 4 4 2" xfId="35893" xr:uid="{00000000-0005-0000-0000-00001F8C0000}"/>
    <cellStyle name="Normal 3 6 3 4 5" xfId="35894" xr:uid="{00000000-0005-0000-0000-0000208C0000}"/>
    <cellStyle name="Normal 3 6 3 4 6" xfId="35895" xr:uid="{00000000-0005-0000-0000-0000218C0000}"/>
    <cellStyle name="Normal 3 6 3 5" xfId="35896" xr:uid="{00000000-0005-0000-0000-0000228C0000}"/>
    <cellStyle name="Normal 3 6 3 5 2" xfId="35897" xr:uid="{00000000-0005-0000-0000-0000238C0000}"/>
    <cellStyle name="Normal 3 6 3 5 2 2" xfId="35898" xr:uid="{00000000-0005-0000-0000-0000248C0000}"/>
    <cellStyle name="Normal 3 6 3 5 2 2 2" xfId="35899" xr:uid="{00000000-0005-0000-0000-0000258C0000}"/>
    <cellStyle name="Normal 3 6 3 5 2 3" xfId="35900" xr:uid="{00000000-0005-0000-0000-0000268C0000}"/>
    <cellStyle name="Normal 3 6 3 5 3" xfId="35901" xr:uid="{00000000-0005-0000-0000-0000278C0000}"/>
    <cellStyle name="Normal 3 6 3 5 3 2" xfId="35902" xr:uid="{00000000-0005-0000-0000-0000288C0000}"/>
    <cellStyle name="Normal 3 6 3 5 4" xfId="35903" xr:uid="{00000000-0005-0000-0000-0000298C0000}"/>
    <cellStyle name="Normal 3 6 3 6" xfId="35904" xr:uid="{00000000-0005-0000-0000-00002A8C0000}"/>
    <cellStyle name="Normal 3 6 3 6 2" xfId="35905" xr:uid="{00000000-0005-0000-0000-00002B8C0000}"/>
    <cellStyle name="Normal 3 6 3 6 2 2" xfId="35906" xr:uid="{00000000-0005-0000-0000-00002C8C0000}"/>
    <cellStyle name="Normal 3 6 3 6 2 2 2" xfId="35907" xr:uid="{00000000-0005-0000-0000-00002D8C0000}"/>
    <cellStyle name="Normal 3 6 3 6 2 3" xfId="35908" xr:uid="{00000000-0005-0000-0000-00002E8C0000}"/>
    <cellStyle name="Normal 3 6 3 6 3" xfId="35909" xr:uid="{00000000-0005-0000-0000-00002F8C0000}"/>
    <cellStyle name="Normal 3 6 3 6 3 2" xfId="35910" xr:uid="{00000000-0005-0000-0000-0000308C0000}"/>
    <cellStyle name="Normal 3 6 3 6 4" xfId="35911" xr:uid="{00000000-0005-0000-0000-0000318C0000}"/>
    <cellStyle name="Normal 3 6 3 7" xfId="35912" xr:uid="{00000000-0005-0000-0000-0000328C0000}"/>
    <cellStyle name="Normal 3 6 3 7 2" xfId="35913" xr:uid="{00000000-0005-0000-0000-0000338C0000}"/>
    <cellStyle name="Normal 3 6 3 7 2 2" xfId="35914" xr:uid="{00000000-0005-0000-0000-0000348C0000}"/>
    <cellStyle name="Normal 3 6 3 7 3" xfId="35915" xr:uid="{00000000-0005-0000-0000-0000358C0000}"/>
    <cellStyle name="Normal 3 6 3 8" xfId="35916" xr:uid="{00000000-0005-0000-0000-0000368C0000}"/>
    <cellStyle name="Normal 3 6 3 8 2" xfId="35917" xr:uid="{00000000-0005-0000-0000-0000378C0000}"/>
    <cellStyle name="Normal 3 6 3 9" xfId="35918" xr:uid="{00000000-0005-0000-0000-0000388C0000}"/>
    <cellStyle name="Normal 3 6 3 9 2" xfId="35919" xr:uid="{00000000-0005-0000-0000-0000398C0000}"/>
    <cellStyle name="Normal 3 6 3_T-straight with PEDs adjustor" xfId="35920" xr:uid="{00000000-0005-0000-0000-00003A8C0000}"/>
    <cellStyle name="Normal 3 6 4" xfId="35921" xr:uid="{00000000-0005-0000-0000-00003B8C0000}"/>
    <cellStyle name="Normal 3 6 4 10" xfId="35922" xr:uid="{00000000-0005-0000-0000-00003C8C0000}"/>
    <cellStyle name="Normal 3 6 4 11" xfId="35923" xr:uid="{00000000-0005-0000-0000-00003D8C0000}"/>
    <cellStyle name="Normal 3 6 4 2" xfId="35924" xr:uid="{00000000-0005-0000-0000-00003E8C0000}"/>
    <cellStyle name="Normal 3 6 4 2 10" xfId="35925" xr:uid="{00000000-0005-0000-0000-00003F8C0000}"/>
    <cellStyle name="Normal 3 6 4 2 2" xfId="35926" xr:uid="{00000000-0005-0000-0000-0000408C0000}"/>
    <cellStyle name="Normal 3 6 4 2 2 2" xfId="35927" xr:uid="{00000000-0005-0000-0000-0000418C0000}"/>
    <cellStyle name="Normal 3 6 4 2 2 2 2" xfId="35928" xr:uid="{00000000-0005-0000-0000-0000428C0000}"/>
    <cellStyle name="Normal 3 6 4 2 2 2 2 2" xfId="35929" xr:uid="{00000000-0005-0000-0000-0000438C0000}"/>
    <cellStyle name="Normal 3 6 4 2 2 2 2 2 2" xfId="35930" xr:uid="{00000000-0005-0000-0000-0000448C0000}"/>
    <cellStyle name="Normal 3 6 4 2 2 2 2 2 2 2" xfId="35931" xr:uid="{00000000-0005-0000-0000-0000458C0000}"/>
    <cellStyle name="Normal 3 6 4 2 2 2 2 2 3" xfId="35932" xr:uid="{00000000-0005-0000-0000-0000468C0000}"/>
    <cellStyle name="Normal 3 6 4 2 2 2 2 3" xfId="35933" xr:uid="{00000000-0005-0000-0000-0000478C0000}"/>
    <cellStyle name="Normal 3 6 4 2 2 2 2 3 2" xfId="35934" xr:uid="{00000000-0005-0000-0000-0000488C0000}"/>
    <cellStyle name="Normal 3 6 4 2 2 2 2 4" xfId="35935" xr:uid="{00000000-0005-0000-0000-0000498C0000}"/>
    <cellStyle name="Normal 3 6 4 2 2 2 3" xfId="35936" xr:uid="{00000000-0005-0000-0000-00004A8C0000}"/>
    <cellStyle name="Normal 3 6 4 2 2 2 3 2" xfId="35937" xr:uid="{00000000-0005-0000-0000-00004B8C0000}"/>
    <cellStyle name="Normal 3 6 4 2 2 2 3 2 2" xfId="35938" xr:uid="{00000000-0005-0000-0000-00004C8C0000}"/>
    <cellStyle name="Normal 3 6 4 2 2 2 3 3" xfId="35939" xr:uid="{00000000-0005-0000-0000-00004D8C0000}"/>
    <cellStyle name="Normal 3 6 4 2 2 2 4" xfId="35940" xr:uid="{00000000-0005-0000-0000-00004E8C0000}"/>
    <cellStyle name="Normal 3 6 4 2 2 2 4 2" xfId="35941" xr:uid="{00000000-0005-0000-0000-00004F8C0000}"/>
    <cellStyle name="Normal 3 6 4 2 2 2 5" xfId="35942" xr:uid="{00000000-0005-0000-0000-0000508C0000}"/>
    <cellStyle name="Normal 3 6 4 2 2 3" xfId="35943" xr:uid="{00000000-0005-0000-0000-0000518C0000}"/>
    <cellStyle name="Normal 3 6 4 2 2 3 2" xfId="35944" xr:uid="{00000000-0005-0000-0000-0000528C0000}"/>
    <cellStyle name="Normal 3 6 4 2 2 3 2 2" xfId="35945" xr:uid="{00000000-0005-0000-0000-0000538C0000}"/>
    <cellStyle name="Normal 3 6 4 2 2 3 2 2 2" xfId="35946" xr:uid="{00000000-0005-0000-0000-0000548C0000}"/>
    <cellStyle name="Normal 3 6 4 2 2 3 2 3" xfId="35947" xr:uid="{00000000-0005-0000-0000-0000558C0000}"/>
    <cellStyle name="Normal 3 6 4 2 2 3 3" xfId="35948" xr:uid="{00000000-0005-0000-0000-0000568C0000}"/>
    <cellStyle name="Normal 3 6 4 2 2 3 3 2" xfId="35949" xr:uid="{00000000-0005-0000-0000-0000578C0000}"/>
    <cellStyle name="Normal 3 6 4 2 2 3 4" xfId="35950" xr:uid="{00000000-0005-0000-0000-0000588C0000}"/>
    <cellStyle name="Normal 3 6 4 2 2 4" xfId="35951" xr:uid="{00000000-0005-0000-0000-0000598C0000}"/>
    <cellStyle name="Normal 3 6 4 2 2 4 2" xfId="35952" xr:uid="{00000000-0005-0000-0000-00005A8C0000}"/>
    <cellStyle name="Normal 3 6 4 2 2 4 2 2" xfId="35953" xr:uid="{00000000-0005-0000-0000-00005B8C0000}"/>
    <cellStyle name="Normal 3 6 4 2 2 4 2 2 2" xfId="35954" xr:uid="{00000000-0005-0000-0000-00005C8C0000}"/>
    <cellStyle name="Normal 3 6 4 2 2 4 2 3" xfId="35955" xr:uid="{00000000-0005-0000-0000-00005D8C0000}"/>
    <cellStyle name="Normal 3 6 4 2 2 4 3" xfId="35956" xr:uid="{00000000-0005-0000-0000-00005E8C0000}"/>
    <cellStyle name="Normal 3 6 4 2 2 4 3 2" xfId="35957" xr:uid="{00000000-0005-0000-0000-00005F8C0000}"/>
    <cellStyle name="Normal 3 6 4 2 2 4 4" xfId="35958" xr:uid="{00000000-0005-0000-0000-0000608C0000}"/>
    <cellStyle name="Normal 3 6 4 2 2 5" xfId="35959" xr:uid="{00000000-0005-0000-0000-0000618C0000}"/>
    <cellStyle name="Normal 3 6 4 2 2 5 2" xfId="35960" xr:uid="{00000000-0005-0000-0000-0000628C0000}"/>
    <cellStyle name="Normal 3 6 4 2 2 5 2 2" xfId="35961" xr:uid="{00000000-0005-0000-0000-0000638C0000}"/>
    <cellStyle name="Normal 3 6 4 2 2 5 3" xfId="35962" xr:uid="{00000000-0005-0000-0000-0000648C0000}"/>
    <cellStyle name="Normal 3 6 4 2 2 6" xfId="35963" xr:uid="{00000000-0005-0000-0000-0000658C0000}"/>
    <cellStyle name="Normal 3 6 4 2 2 6 2" xfId="35964" xr:uid="{00000000-0005-0000-0000-0000668C0000}"/>
    <cellStyle name="Normal 3 6 4 2 2 7" xfId="35965" xr:uid="{00000000-0005-0000-0000-0000678C0000}"/>
    <cellStyle name="Normal 3 6 4 2 2 7 2" xfId="35966" xr:uid="{00000000-0005-0000-0000-0000688C0000}"/>
    <cellStyle name="Normal 3 6 4 2 2 8" xfId="35967" xr:uid="{00000000-0005-0000-0000-0000698C0000}"/>
    <cellStyle name="Normal 3 6 4 2 3" xfId="35968" xr:uid="{00000000-0005-0000-0000-00006A8C0000}"/>
    <cellStyle name="Normal 3 6 4 2 3 2" xfId="35969" xr:uid="{00000000-0005-0000-0000-00006B8C0000}"/>
    <cellStyle name="Normal 3 6 4 2 3 2 2" xfId="35970" xr:uid="{00000000-0005-0000-0000-00006C8C0000}"/>
    <cellStyle name="Normal 3 6 4 2 3 2 2 2" xfId="35971" xr:uid="{00000000-0005-0000-0000-00006D8C0000}"/>
    <cellStyle name="Normal 3 6 4 2 3 2 2 2 2" xfId="35972" xr:uid="{00000000-0005-0000-0000-00006E8C0000}"/>
    <cellStyle name="Normal 3 6 4 2 3 2 2 3" xfId="35973" xr:uid="{00000000-0005-0000-0000-00006F8C0000}"/>
    <cellStyle name="Normal 3 6 4 2 3 2 3" xfId="35974" xr:uid="{00000000-0005-0000-0000-0000708C0000}"/>
    <cellStyle name="Normal 3 6 4 2 3 2 3 2" xfId="35975" xr:uid="{00000000-0005-0000-0000-0000718C0000}"/>
    <cellStyle name="Normal 3 6 4 2 3 2 4" xfId="35976" xr:uid="{00000000-0005-0000-0000-0000728C0000}"/>
    <cellStyle name="Normal 3 6 4 2 3 3" xfId="35977" xr:uid="{00000000-0005-0000-0000-0000738C0000}"/>
    <cellStyle name="Normal 3 6 4 2 3 3 2" xfId="35978" xr:uid="{00000000-0005-0000-0000-0000748C0000}"/>
    <cellStyle name="Normal 3 6 4 2 3 3 2 2" xfId="35979" xr:uid="{00000000-0005-0000-0000-0000758C0000}"/>
    <cellStyle name="Normal 3 6 4 2 3 3 3" xfId="35980" xr:uid="{00000000-0005-0000-0000-0000768C0000}"/>
    <cellStyle name="Normal 3 6 4 2 3 4" xfId="35981" xr:uid="{00000000-0005-0000-0000-0000778C0000}"/>
    <cellStyle name="Normal 3 6 4 2 3 4 2" xfId="35982" xr:uid="{00000000-0005-0000-0000-0000788C0000}"/>
    <cellStyle name="Normal 3 6 4 2 3 5" xfId="35983" xr:uid="{00000000-0005-0000-0000-0000798C0000}"/>
    <cellStyle name="Normal 3 6 4 2 4" xfId="35984" xr:uid="{00000000-0005-0000-0000-00007A8C0000}"/>
    <cellStyle name="Normal 3 6 4 2 4 2" xfId="35985" xr:uid="{00000000-0005-0000-0000-00007B8C0000}"/>
    <cellStyle name="Normal 3 6 4 2 4 2 2" xfId="35986" xr:uid="{00000000-0005-0000-0000-00007C8C0000}"/>
    <cellStyle name="Normal 3 6 4 2 4 2 2 2" xfId="35987" xr:uid="{00000000-0005-0000-0000-00007D8C0000}"/>
    <cellStyle name="Normal 3 6 4 2 4 2 3" xfId="35988" xr:uid="{00000000-0005-0000-0000-00007E8C0000}"/>
    <cellStyle name="Normal 3 6 4 2 4 3" xfId="35989" xr:uid="{00000000-0005-0000-0000-00007F8C0000}"/>
    <cellStyle name="Normal 3 6 4 2 4 3 2" xfId="35990" xr:uid="{00000000-0005-0000-0000-0000808C0000}"/>
    <cellStyle name="Normal 3 6 4 2 4 4" xfId="35991" xr:uid="{00000000-0005-0000-0000-0000818C0000}"/>
    <cellStyle name="Normal 3 6 4 2 5" xfId="35992" xr:uid="{00000000-0005-0000-0000-0000828C0000}"/>
    <cellStyle name="Normal 3 6 4 2 5 2" xfId="35993" xr:uid="{00000000-0005-0000-0000-0000838C0000}"/>
    <cellStyle name="Normal 3 6 4 2 5 2 2" xfId="35994" xr:uid="{00000000-0005-0000-0000-0000848C0000}"/>
    <cellStyle name="Normal 3 6 4 2 5 2 2 2" xfId="35995" xr:uid="{00000000-0005-0000-0000-0000858C0000}"/>
    <cellStyle name="Normal 3 6 4 2 5 2 3" xfId="35996" xr:uid="{00000000-0005-0000-0000-0000868C0000}"/>
    <cellStyle name="Normal 3 6 4 2 5 3" xfId="35997" xr:uid="{00000000-0005-0000-0000-0000878C0000}"/>
    <cellStyle name="Normal 3 6 4 2 5 3 2" xfId="35998" xr:uid="{00000000-0005-0000-0000-0000888C0000}"/>
    <cellStyle name="Normal 3 6 4 2 5 4" xfId="35999" xr:uid="{00000000-0005-0000-0000-0000898C0000}"/>
    <cellStyle name="Normal 3 6 4 2 6" xfId="36000" xr:uid="{00000000-0005-0000-0000-00008A8C0000}"/>
    <cellStyle name="Normal 3 6 4 2 6 2" xfId="36001" xr:uid="{00000000-0005-0000-0000-00008B8C0000}"/>
    <cellStyle name="Normal 3 6 4 2 6 2 2" xfId="36002" xr:uid="{00000000-0005-0000-0000-00008C8C0000}"/>
    <cellStyle name="Normal 3 6 4 2 6 3" xfId="36003" xr:uid="{00000000-0005-0000-0000-00008D8C0000}"/>
    <cellStyle name="Normal 3 6 4 2 7" xfId="36004" xr:uid="{00000000-0005-0000-0000-00008E8C0000}"/>
    <cellStyle name="Normal 3 6 4 2 7 2" xfId="36005" xr:uid="{00000000-0005-0000-0000-00008F8C0000}"/>
    <cellStyle name="Normal 3 6 4 2 8" xfId="36006" xr:uid="{00000000-0005-0000-0000-0000908C0000}"/>
    <cellStyle name="Normal 3 6 4 2 8 2" xfId="36007" xr:uid="{00000000-0005-0000-0000-0000918C0000}"/>
    <cellStyle name="Normal 3 6 4 2 9" xfId="36008" xr:uid="{00000000-0005-0000-0000-0000928C0000}"/>
    <cellStyle name="Normal 3 6 4 3" xfId="36009" xr:uid="{00000000-0005-0000-0000-0000938C0000}"/>
    <cellStyle name="Normal 3 6 4 3 2" xfId="36010" xr:uid="{00000000-0005-0000-0000-0000948C0000}"/>
    <cellStyle name="Normal 3 6 4 3 2 2" xfId="36011" xr:uid="{00000000-0005-0000-0000-0000958C0000}"/>
    <cellStyle name="Normal 3 6 4 3 2 2 2" xfId="36012" xr:uid="{00000000-0005-0000-0000-0000968C0000}"/>
    <cellStyle name="Normal 3 6 4 3 2 2 2 2" xfId="36013" xr:uid="{00000000-0005-0000-0000-0000978C0000}"/>
    <cellStyle name="Normal 3 6 4 3 2 2 2 2 2" xfId="36014" xr:uid="{00000000-0005-0000-0000-0000988C0000}"/>
    <cellStyle name="Normal 3 6 4 3 2 2 2 3" xfId="36015" xr:uid="{00000000-0005-0000-0000-0000998C0000}"/>
    <cellStyle name="Normal 3 6 4 3 2 2 3" xfId="36016" xr:uid="{00000000-0005-0000-0000-00009A8C0000}"/>
    <cellStyle name="Normal 3 6 4 3 2 2 3 2" xfId="36017" xr:uid="{00000000-0005-0000-0000-00009B8C0000}"/>
    <cellStyle name="Normal 3 6 4 3 2 2 4" xfId="36018" xr:uid="{00000000-0005-0000-0000-00009C8C0000}"/>
    <cellStyle name="Normal 3 6 4 3 2 3" xfId="36019" xr:uid="{00000000-0005-0000-0000-00009D8C0000}"/>
    <cellStyle name="Normal 3 6 4 3 2 3 2" xfId="36020" xr:uid="{00000000-0005-0000-0000-00009E8C0000}"/>
    <cellStyle name="Normal 3 6 4 3 2 3 2 2" xfId="36021" xr:uid="{00000000-0005-0000-0000-00009F8C0000}"/>
    <cellStyle name="Normal 3 6 4 3 2 3 3" xfId="36022" xr:uid="{00000000-0005-0000-0000-0000A08C0000}"/>
    <cellStyle name="Normal 3 6 4 3 2 4" xfId="36023" xr:uid="{00000000-0005-0000-0000-0000A18C0000}"/>
    <cellStyle name="Normal 3 6 4 3 2 4 2" xfId="36024" xr:uid="{00000000-0005-0000-0000-0000A28C0000}"/>
    <cellStyle name="Normal 3 6 4 3 2 5" xfId="36025" xr:uid="{00000000-0005-0000-0000-0000A38C0000}"/>
    <cellStyle name="Normal 3 6 4 3 3" xfId="36026" xr:uid="{00000000-0005-0000-0000-0000A48C0000}"/>
    <cellStyle name="Normal 3 6 4 3 3 2" xfId="36027" xr:uid="{00000000-0005-0000-0000-0000A58C0000}"/>
    <cellStyle name="Normal 3 6 4 3 3 2 2" xfId="36028" xr:uid="{00000000-0005-0000-0000-0000A68C0000}"/>
    <cellStyle name="Normal 3 6 4 3 3 2 2 2" xfId="36029" xr:uid="{00000000-0005-0000-0000-0000A78C0000}"/>
    <cellStyle name="Normal 3 6 4 3 3 2 3" xfId="36030" xr:uid="{00000000-0005-0000-0000-0000A88C0000}"/>
    <cellStyle name="Normal 3 6 4 3 3 3" xfId="36031" xr:uid="{00000000-0005-0000-0000-0000A98C0000}"/>
    <cellStyle name="Normal 3 6 4 3 3 3 2" xfId="36032" xr:uid="{00000000-0005-0000-0000-0000AA8C0000}"/>
    <cellStyle name="Normal 3 6 4 3 3 4" xfId="36033" xr:uid="{00000000-0005-0000-0000-0000AB8C0000}"/>
    <cellStyle name="Normal 3 6 4 3 4" xfId="36034" xr:uid="{00000000-0005-0000-0000-0000AC8C0000}"/>
    <cellStyle name="Normal 3 6 4 3 4 2" xfId="36035" xr:uid="{00000000-0005-0000-0000-0000AD8C0000}"/>
    <cellStyle name="Normal 3 6 4 3 4 2 2" xfId="36036" xr:uid="{00000000-0005-0000-0000-0000AE8C0000}"/>
    <cellStyle name="Normal 3 6 4 3 4 2 2 2" xfId="36037" xr:uid="{00000000-0005-0000-0000-0000AF8C0000}"/>
    <cellStyle name="Normal 3 6 4 3 4 2 3" xfId="36038" xr:uid="{00000000-0005-0000-0000-0000B08C0000}"/>
    <cellStyle name="Normal 3 6 4 3 4 3" xfId="36039" xr:uid="{00000000-0005-0000-0000-0000B18C0000}"/>
    <cellStyle name="Normal 3 6 4 3 4 3 2" xfId="36040" xr:uid="{00000000-0005-0000-0000-0000B28C0000}"/>
    <cellStyle name="Normal 3 6 4 3 4 4" xfId="36041" xr:uid="{00000000-0005-0000-0000-0000B38C0000}"/>
    <cellStyle name="Normal 3 6 4 3 5" xfId="36042" xr:uid="{00000000-0005-0000-0000-0000B48C0000}"/>
    <cellStyle name="Normal 3 6 4 3 5 2" xfId="36043" xr:uid="{00000000-0005-0000-0000-0000B58C0000}"/>
    <cellStyle name="Normal 3 6 4 3 5 2 2" xfId="36044" xr:uid="{00000000-0005-0000-0000-0000B68C0000}"/>
    <cellStyle name="Normal 3 6 4 3 5 3" xfId="36045" xr:uid="{00000000-0005-0000-0000-0000B78C0000}"/>
    <cellStyle name="Normal 3 6 4 3 6" xfId="36046" xr:uid="{00000000-0005-0000-0000-0000B88C0000}"/>
    <cellStyle name="Normal 3 6 4 3 6 2" xfId="36047" xr:uid="{00000000-0005-0000-0000-0000B98C0000}"/>
    <cellStyle name="Normal 3 6 4 3 7" xfId="36048" xr:uid="{00000000-0005-0000-0000-0000BA8C0000}"/>
    <cellStyle name="Normal 3 6 4 3 7 2" xfId="36049" xr:uid="{00000000-0005-0000-0000-0000BB8C0000}"/>
    <cellStyle name="Normal 3 6 4 3 8" xfId="36050" xr:uid="{00000000-0005-0000-0000-0000BC8C0000}"/>
    <cellStyle name="Normal 3 6 4 4" xfId="36051" xr:uid="{00000000-0005-0000-0000-0000BD8C0000}"/>
    <cellStyle name="Normal 3 6 4 4 2" xfId="36052" xr:uid="{00000000-0005-0000-0000-0000BE8C0000}"/>
    <cellStyle name="Normal 3 6 4 4 2 2" xfId="36053" xr:uid="{00000000-0005-0000-0000-0000BF8C0000}"/>
    <cellStyle name="Normal 3 6 4 4 2 2 2" xfId="36054" xr:uid="{00000000-0005-0000-0000-0000C08C0000}"/>
    <cellStyle name="Normal 3 6 4 4 2 2 2 2" xfId="36055" xr:uid="{00000000-0005-0000-0000-0000C18C0000}"/>
    <cellStyle name="Normal 3 6 4 4 2 2 3" xfId="36056" xr:uid="{00000000-0005-0000-0000-0000C28C0000}"/>
    <cellStyle name="Normal 3 6 4 4 2 3" xfId="36057" xr:uid="{00000000-0005-0000-0000-0000C38C0000}"/>
    <cellStyle name="Normal 3 6 4 4 2 3 2" xfId="36058" xr:uid="{00000000-0005-0000-0000-0000C48C0000}"/>
    <cellStyle name="Normal 3 6 4 4 2 4" xfId="36059" xr:uid="{00000000-0005-0000-0000-0000C58C0000}"/>
    <cellStyle name="Normal 3 6 4 4 3" xfId="36060" xr:uid="{00000000-0005-0000-0000-0000C68C0000}"/>
    <cellStyle name="Normal 3 6 4 4 3 2" xfId="36061" xr:uid="{00000000-0005-0000-0000-0000C78C0000}"/>
    <cellStyle name="Normal 3 6 4 4 3 2 2" xfId="36062" xr:uid="{00000000-0005-0000-0000-0000C88C0000}"/>
    <cellStyle name="Normal 3 6 4 4 3 3" xfId="36063" xr:uid="{00000000-0005-0000-0000-0000C98C0000}"/>
    <cellStyle name="Normal 3 6 4 4 4" xfId="36064" xr:uid="{00000000-0005-0000-0000-0000CA8C0000}"/>
    <cellStyle name="Normal 3 6 4 4 4 2" xfId="36065" xr:uid="{00000000-0005-0000-0000-0000CB8C0000}"/>
    <cellStyle name="Normal 3 6 4 4 5" xfId="36066" xr:uid="{00000000-0005-0000-0000-0000CC8C0000}"/>
    <cellStyle name="Normal 3 6 4 5" xfId="36067" xr:uid="{00000000-0005-0000-0000-0000CD8C0000}"/>
    <cellStyle name="Normal 3 6 4 5 2" xfId="36068" xr:uid="{00000000-0005-0000-0000-0000CE8C0000}"/>
    <cellStyle name="Normal 3 6 4 5 2 2" xfId="36069" xr:uid="{00000000-0005-0000-0000-0000CF8C0000}"/>
    <cellStyle name="Normal 3 6 4 5 2 2 2" xfId="36070" xr:uid="{00000000-0005-0000-0000-0000D08C0000}"/>
    <cellStyle name="Normal 3 6 4 5 2 3" xfId="36071" xr:uid="{00000000-0005-0000-0000-0000D18C0000}"/>
    <cellStyle name="Normal 3 6 4 5 3" xfId="36072" xr:uid="{00000000-0005-0000-0000-0000D28C0000}"/>
    <cellStyle name="Normal 3 6 4 5 3 2" xfId="36073" xr:uid="{00000000-0005-0000-0000-0000D38C0000}"/>
    <cellStyle name="Normal 3 6 4 5 4" xfId="36074" xr:uid="{00000000-0005-0000-0000-0000D48C0000}"/>
    <cellStyle name="Normal 3 6 4 6" xfId="36075" xr:uid="{00000000-0005-0000-0000-0000D58C0000}"/>
    <cellStyle name="Normal 3 6 4 6 2" xfId="36076" xr:uid="{00000000-0005-0000-0000-0000D68C0000}"/>
    <cellStyle name="Normal 3 6 4 6 2 2" xfId="36077" xr:uid="{00000000-0005-0000-0000-0000D78C0000}"/>
    <cellStyle name="Normal 3 6 4 6 2 2 2" xfId="36078" xr:uid="{00000000-0005-0000-0000-0000D88C0000}"/>
    <cellStyle name="Normal 3 6 4 6 2 3" xfId="36079" xr:uid="{00000000-0005-0000-0000-0000D98C0000}"/>
    <cellStyle name="Normal 3 6 4 6 3" xfId="36080" xr:uid="{00000000-0005-0000-0000-0000DA8C0000}"/>
    <cellStyle name="Normal 3 6 4 6 3 2" xfId="36081" xr:uid="{00000000-0005-0000-0000-0000DB8C0000}"/>
    <cellStyle name="Normal 3 6 4 6 4" xfId="36082" xr:uid="{00000000-0005-0000-0000-0000DC8C0000}"/>
    <cellStyle name="Normal 3 6 4 7" xfId="36083" xr:uid="{00000000-0005-0000-0000-0000DD8C0000}"/>
    <cellStyle name="Normal 3 6 4 7 2" xfId="36084" xr:uid="{00000000-0005-0000-0000-0000DE8C0000}"/>
    <cellStyle name="Normal 3 6 4 7 2 2" xfId="36085" xr:uid="{00000000-0005-0000-0000-0000DF8C0000}"/>
    <cellStyle name="Normal 3 6 4 7 3" xfId="36086" xr:uid="{00000000-0005-0000-0000-0000E08C0000}"/>
    <cellStyle name="Normal 3 6 4 8" xfId="36087" xr:uid="{00000000-0005-0000-0000-0000E18C0000}"/>
    <cellStyle name="Normal 3 6 4 8 2" xfId="36088" xr:uid="{00000000-0005-0000-0000-0000E28C0000}"/>
    <cellStyle name="Normal 3 6 4 9" xfId="36089" xr:uid="{00000000-0005-0000-0000-0000E38C0000}"/>
    <cellStyle name="Normal 3 6 4 9 2" xfId="36090" xr:uid="{00000000-0005-0000-0000-0000E48C0000}"/>
    <cellStyle name="Normal 3 6 5" xfId="36091" xr:uid="{00000000-0005-0000-0000-0000E58C0000}"/>
    <cellStyle name="Normal 3 6 5 10" xfId="36092" xr:uid="{00000000-0005-0000-0000-0000E68C0000}"/>
    <cellStyle name="Normal 3 6 5 2" xfId="36093" xr:uid="{00000000-0005-0000-0000-0000E78C0000}"/>
    <cellStyle name="Normal 3 6 5 2 2" xfId="36094" xr:uid="{00000000-0005-0000-0000-0000E88C0000}"/>
    <cellStyle name="Normal 3 6 5 2 2 2" xfId="36095" xr:uid="{00000000-0005-0000-0000-0000E98C0000}"/>
    <cellStyle name="Normal 3 6 5 2 2 2 2" xfId="36096" xr:uid="{00000000-0005-0000-0000-0000EA8C0000}"/>
    <cellStyle name="Normal 3 6 5 2 2 2 2 2" xfId="36097" xr:uid="{00000000-0005-0000-0000-0000EB8C0000}"/>
    <cellStyle name="Normal 3 6 5 2 2 2 2 2 2" xfId="36098" xr:uid="{00000000-0005-0000-0000-0000EC8C0000}"/>
    <cellStyle name="Normal 3 6 5 2 2 2 2 3" xfId="36099" xr:uid="{00000000-0005-0000-0000-0000ED8C0000}"/>
    <cellStyle name="Normal 3 6 5 2 2 2 3" xfId="36100" xr:uid="{00000000-0005-0000-0000-0000EE8C0000}"/>
    <cellStyle name="Normal 3 6 5 2 2 2 3 2" xfId="36101" xr:uid="{00000000-0005-0000-0000-0000EF8C0000}"/>
    <cellStyle name="Normal 3 6 5 2 2 2 4" xfId="36102" xr:uid="{00000000-0005-0000-0000-0000F08C0000}"/>
    <cellStyle name="Normal 3 6 5 2 2 3" xfId="36103" xr:uid="{00000000-0005-0000-0000-0000F18C0000}"/>
    <cellStyle name="Normal 3 6 5 2 2 3 2" xfId="36104" xr:uid="{00000000-0005-0000-0000-0000F28C0000}"/>
    <cellStyle name="Normal 3 6 5 2 2 3 2 2" xfId="36105" xr:uid="{00000000-0005-0000-0000-0000F38C0000}"/>
    <cellStyle name="Normal 3 6 5 2 2 3 3" xfId="36106" xr:uid="{00000000-0005-0000-0000-0000F48C0000}"/>
    <cellStyle name="Normal 3 6 5 2 2 4" xfId="36107" xr:uid="{00000000-0005-0000-0000-0000F58C0000}"/>
    <cellStyle name="Normal 3 6 5 2 2 4 2" xfId="36108" xr:uid="{00000000-0005-0000-0000-0000F68C0000}"/>
    <cellStyle name="Normal 3 6 5 2 2 5" xfId="36109" xr:uid="{00000000-0005-0000-0000-0000F78C0000}"/>
    <cellStyle name="Normal 3 6 5 2 3" xfId="36110" xr:uid="{00000000-0005-0000-0000-0000F88C0000}"/>
    <cellStyle name="Normal 3 6 5 2 3 2" xfId="36111" xr:uid="{00000000-0005-0000-0000-0000F98C0000}"/>
    <cellStyle name="Normal 3 6 5 2 3 2 2" xfId="36112" xr:uid="{00000000-0005-0000-0000-0000FA8C0000}"/>
    <cellStyle name="Normal 3 6 5 2 3 2 2 2" xfId="36113" xr:uid="{00000000-0005-0000-0000-0000FB8C0000}"/>
    <cellStyle name="Normal 3 6 5 2 3 2 3" xfId="36114" xr:uid="{00000000-0005-0000-0000-0000FC8C0000}"/>
    <cellStyle name="Normal 3 6 5 2 3 3" xfId="36115" xr:uid="{00000000-0005-0000-0000-0000FD8C0000}"/>
    <cellStyle name="Normal 3 6 5 2 3 3 2" xfId="36116" xr:uid="{00000000-0005-0000-0000-0000FE8C0000}"/>
    <cellStyle name="Normal 3 6 5 2 3 4" xfId="36117" xr:uid="{00000000-0005-0000-0000-0000FF8C0000}"/>
    <cellStyle name="Normal 3 6 5 2 4" xfId="36118" xr:uid="{00000000-0005-0000-0000-0000008D0000}"/>
    <cellStyle name="Normal 3 6 5 2 4 2" xfId="36119" xr:uid="{00000000-0005-0000-0000-0000018D0000}"/>
    <cellStyle name="Normal 3 6 5 2 4 2 2" xfId="36120" xr:uid="{00000000-0005-0000-0000-0000028D0000}"/>
    <cellStyle name="Normal 3 6 5 2 4 2 2 2" xfId="36121" xr:uid="{00000000-0005-0000-0000-0000038D0000}"/>
    <cellStyle name="Normal 3 6 5 2 4 2 3" xfId="36122" xr:uid="{00000000-0005-0000-0000-0000048D0000}"/>
    <cellStyle name="Normal 3 6 5 2 4 3" xfId="36123" xr:uid="{00000000-0005-0000-0000-0000058D0000}"/>
    <cellStyle name="Normal 3 6 5 2 4 3 2" xfId="36124" xr:uid="{00000000-0005-0000-0000-0000068D0000}"/>
    <cellStyle name="Normal 3 6 5 2 4 4" xfId="36125" xr:uid="{00000000-0005-0000-0000-0000078D0000}"/>
    <cellStyle name="Normal 3 6 5 2 5" xfId="36126" xr:uid="{00000000-0005-0000-0000-0000088D0000}"/>
    <cellStyle name="Normal 3 6 5 2 5 2" xfId="36127" xr:uid="{00000000-0005-0000-0000-0000098D0000}"/>
    <cellStyle name="Normal 3 6 5 2 5 2 2" xfId="36128" xr:uid="{00000000-0005-0000-0000-00000A8D0000}"/>
    <cellStyle name="Normal 3 6 5 2 5 3" xfId="36129" xr:uid="{00000000-0005-0000-0000-00000B8D0000}"/>
    <cellStyle name="Normal 3 6 5 2 6" xfId="36130" xr:uid="{00000000-0005-0000-0000-00000C8D0000}"/>
    <cellStyle name="Normal 3 6 5 2 6 2" xfId="36131" xr:uid="{00000000-0005-0000-0000-00000D8D0000}"/>
    <cellStyle name="Normal 3 6 5 2 7" xfId="36132" xr:uid="{00000000-0005-0000-0000-00000E8D0000}"/>
    <cellStyle name="Normal 3 6 5 2 7 2" xfId="36133" xr:uid="{00000000-0005-0000-0000-00000F8D0000}"/>
    <cellStyle name="Normal 3 6 5 2 8" xfId="36134" xr:uid="{00000000-0005-0000-0000-0000108D0000}"/>
    <cellStyle name="Normal 3 6 5 2 9" xfId="36135" xr:uid="{00000000-0005-0000-0000-0000118D0000}"/>
    <cellStyle name="Normal 3 6 5 3" xfId="36136" xr:uid="{00000000-0005-0000-0000-0000128D0000}"/>
    <cellStyle name="Normal 3 6 5 3 2" xfId="36137" xr:uid="{00000000-0005-0000-0000-0000138D0000}"/>
    <cellStyle name="Normal 3 6 5 3 2 2" xfId="36138" xr:uid="{00000000-0005-0000-0000-0000148D0000}"/>
    <cellStyle name="Normal 3 6 5 3 2 2 2" xfId="36139" xr:uid="{00000000-0005-0000-0000-0000158D0000}"/>
    <cellStyle name="Normal 3 6 5 3 2 2 2 2" xfId="36140" xr:uid="{00000000-0005-0000-0000-0000168D0000}"/>
    <cellStyle name="Normal 3 6 5 3 2 2 3" xfId="36141" xr:uid="{00000000-0005-0000-0000-0000178D0000}"/>
    <cellStyle name="Normal 3 6 5 3 2 3" xfId="36142" xr:uid="{00000000-0005-0000-0000-0000188D0000}"/>
    <cellStyle name="Normal 3 6 5 3 2 3 2" xfId="36143" xr:uid="{00000000-0005-0000-0000-0000198D0000}"/>
    <cellStyle name="Normal 3 6 5 3 2 4" xfId="36144" xr:uid="{00000000-0005-0000-0000-00001A8D0000}"/>
    <cellStyle name="Normal 3 6 5 3 3" xfId="36145" xr:uid="{00000000-0005-0000-0000-00001B8D0000}"/>
    <cellStyle name="Normal 3 6 5 3 3 2" xfId="36146" xr:uid="{00000000-0005-0000-0000-00001C8D0000}"/>
    <cellStyle name="Normal 3 6 5 3 3 2 2" xfId="36147" xr:uid="{00000000-0005-0000-0000-00001D8D0000}"/>
    <cellStyle name="Normal 3 6 5 3 3 3" xfId="36148" xr:uid="{00000000-0005-0000-0000-00001E8D0000}"/>
    <cellStyle name="Normal 3 6 5 3 4" xfId="36149" xr:uid="{00000000-0005-0000-0000-00001F8D0000}"/>
    <cellStyle name="Normal 3 6 5 3 4 2" xfId="36150" xr:uid="{00000000-0005-0000-0000-0000208D0000}"/>
    <cellStyle name="Normal 3 6 5 3 5" xfId="36151" xr:uid="{00000000-0005-0000-0000-0000218D0000}"/>
    <cellStyle name="Normal 3 6 5 4" xfId="36152" xr:uid="{00000000-0005-0000-0000-0000228D0000}"/>
    <cellStyle name="Normal 3 6 5 4 2" xfId="36153" xr:uid="{00000000-0005-0000-0000-0000238D0000}"/>
    <cellStyle name="Normal 3 6 5 4 2 2" xfId="36154" xr:uid="{00000000-0005-0000-0000-0000248D0000}"/>
    <cellStyle name="Normal 3 6 5 4 2 2 2" xfId="36155" xr:uid="{00000000-0005-0000-0000-0000258D0000}"/>
    <cellStyle name="Normal 3 6 5 4 2 3" xfId="36156" xr:uid="{00000000-0005-0000-0000-0000268D0000}"/>
    <cellStyle name="Normal 3 6 5 4 3" xfId="36157" xr:uid="{00000000-0005-0000-0000-0000278D0000}"/>
    <cellStyle name="Normal 3 6 5 4 3 2" xfId="36158" xr:uid="{00000000-0005-0000-0000-0000288D0000}"/>
    <cellStyle name="Normal 3 6 5 4 4" xfId="36159" xr:uid="{00000000-0005-0000-0000-0000298D0000}"/>
    <cellStyle name="Normal 3 6 5 5" xfId="36160" xr:uid="{00000000-0005-0000-0000-00002A8D0000}"/>
    <cellStyle name="Normal 3 6 5 5 2" xfId="36161" xr:uid="{00000000-0005-0000-0000-00002B8D0000}"/>
    <cellStyle name="Normal 3 6 5 5 2 2" xfId="36162" xr:uid="{00000000-0005-0000-0000-00002C8D0000}"/>
    <cellStyle name="Normal 3 6 5 5 2 2 2" xfId="36163" xr:uid="{00000000-0005-0000-0000-00002D8D0000}"/>
    <cellStyle name="Normal 3 6 5 5 2 3" xfId="36164" xr:uid="{00000000-0005-0000-0000-00002E8D0000}"/>
    <cellStyle name="Normal 3 6 5 5 3" xfId="36165" xr:uid="{00000000-0005-0000-0000-00002F8D0000}"/>
    <cellStyle name="Normal 3 6 5 5 3 2" xfId="36166" xr:uid="{00000000-0005-0000-0000-0000308D0000}"/>
    <cellStyle name="Normal 3 6 5 5 4" xfId="36167" xr:uid="{00000000-0005-0000-0000-0000318D0000}"/>
    <cellStyle name="Normal 3 6 5 6" xfId="36168" xr:uid="{00000000-0005-0000-0000-0000328D0000}"/>
    <cellStyle name="Normal 3 6 5 6 2" xfId="36169" xr:uid="{00000000-0005-0000-0000-0000338D0000}"/>
    <cellStyle name="Normal 3 6 5 6 2 2" xfId="36170" xr:uid="{00000000-0005-0000-0000-0000348D0000}"/>
    <cellStyle name="Normal 3 6 5 6 3" xfId="36171" xr:uid="{00000000-0005-0000-0000-0000358D0000}"/>
    <cellStyle name="Normal 3 6 5 7" xfId="36172" xr:uid="{00000000-0005-0000-0000-0000368D0000}"/>
    <cellStyle name="Normal 3 6 5 7 2" xfId="36173" xr:uid="{00000000-0005-0000-0000-0000378D0000}"/>
    <cellStyle name="Normal 3 6 5 8" xfId="36174" xr:uid="{00000000-0005-0000-0000-0000388D0000}"/>
    <cellStyle name="Normal 3 6 5 8 2" xfId="36175" xr:uid="{00000000-0005-0000-0000-0000398D0000}"/>
    <cellStyle name="Normal 3 6 5 9" xfId="36176" xr:uid="{00000000-0005-0000-0000-00003A8D0000}"/>
    <cellStyle name="Normal 3 6 6" xfId="36177" xr:uid="{00000000-0005-0000-0000-00003B8D0000}"/>
    <cellStyle name="Normal 3 6 6 2" xfId="36178" xr:uid="{00000000-0005-0000-0000-00003C8D0000}"/>
    <cellStyle name="Normal 3 6 6 2 2" xfId="36179" xr:uid="{00000000-0005-0000-0000-00003D8D0000}"/>
    <cellStyle name="Normal 3 6 6 2 2 2" xfId="36180" xr:uid="{00000000-0005-0000-0000-00003E8D0000}"/>
    <cellStyle name="Normal 3 6 6 2 2 2 2" xfId="36181" xr:uid="{00000000-0005-0000-0000-00003F8D0000}"/>
    <cellStyle name="Normal 3 6 6 2 2 2 2 2" xfId="36182" xr:uid="{00000000-0005-0000-0000-0000408D0000}"/>
    <cellStyle name="Normal 3 6 6 2 2 2 3" xfId="36183" xr:uid="{00000000-0005-0000-0000-0000418D0000}"/>
    <cellStyle name="Normal 3 6 6 2 2 3" xfId="36184" xr:uid="{00000000-0005-0000-0000-0000428D0000}"/>
    <cellStyle name="Normal 3 6 6 2 2 3 2" xfId="36185" xr:uid="{00000000-0005-0000-0000-0000438D0000}"/>
    <cellStyle name="Normal 3 6 6 2 2 4" xfId="36186" xr:uid="{00000000-0005-0000-0000-0000448D0000}"/>
    <cellStyle name="Normal 3 6 6 2 3" xfId="36187" xr:uid="{00000000-0005-0000-0000-0000458D0000}"/>
    <cellStyle name="Normal 3 6 6 2 3 2" xfId="36188" xr:uid="{00000000-0005-0000-0000-0000468D0000}"/>
    <cellStyle name="Normal 3 6 6 2 3 2 2" xfId="36189" xr:uid="{00000000-0005-0000-0000-0000478D0000}"/>
    <cellStyle name="Normal 3 6 6 2 3 3" xfId="36190" xr:uid="{00000000-0005-0000-0000-0000488D0000}"/>
    <cellStyle name="Normal 3 6 6 2 4" xfId="36191" xr:uid="{00000000-0005-0000-0000-0000498D0000}"/>
    <cellStyle name="Normal 3 6 6 2 4 2" xfId="36192" xr:uid="{00000000-0005-0000-0000-00004A8D0000}"/>
    <cellStyle name="Normal 3 6 6 2 5" xfId="36193" xr:uid="{00000000-0005-0000-0000-00004B8D0000}"/>
    <cellStyle name="Normal 3 6 6 3" xfId="36194" xr:uid="{00000000-0005-0000-0000-00004C8D0000}"/>
    <cellStyle name="Normal 3 6 6 3 2" xfId="36195" xr:uid="{00000000-0005-0000-0000-00004D8D0000}"/>
    <cellStyle name="Normal 3 6 6 3 2 2" xfId="36196" xr:uid="{00000000-0005-0000-0000-00004E8D0000}"/>
    <cellStyle name="Normal 3 6 6 3 2 2 2" xfId="36197" xr:uid="{00000000-0005-0000-0000-00004F8D0000}"/>
    <cellStyle name="Normal 3 6 6 3 2 3" xfId="36198" xr:uid="{00000000-0005-0000-0000-0000508D0000}"/>
    <cellStyle name="Normal 3 6 6 3 3" xfId="36199" xr:uid="{00000000-0005-0000-0000-0000518D0000}"/>
    <cellStyle name="Normal 3 6 6 3 3 2" xfId="36200" xr:uid="{00000000-0005-0000-0000-0000528D0000}"/>
    <cellStyle name="Normal 3 6 6 3 4" xfId="36201" xr:uid="{00000000-0005-0000-0000-0000538D0000}"/>
    <cellStyle name="Normal 3 6 6 4" xfId="36202" xr:uid="{00000000-0005-0000-0000-0000548D0000}"/>
    <cellStyle name="Normal 3 6 6 4 2" xfId="36203" xr:uid="{00000000-0005-0000-0000-0000558D0000}"/>
    <cellStyle name="Normal 3 6 6 4 2 2" xfId="36204" xr:uid="{00000000-0005-0000-0000-0000568D0000}"/>
    <cellStyle name="Normal 3 6 6 4 2 2 2" xfId="36205" xr:uid="{00000000-0005-0000-0000-0000578D0000}"/>
    <cellStyle name="Normal 3 6 6 4 2 3" xfId="36206" xr:uid="{00000000-0005-0000-0000-0000588D0000}"/>
    <cellStyle name="Normal 3 6 6 4 3" xfId="36207" xr:uid="{00000000-0005-0000-0000-0000598D0000}"/>
    <cellStyle name="Normal 3 6 6 4 3 2" xfId="36208" xr:uid="{00000000-0005-0000-0000-00005A8D0000}"/>
    <cellStyle name="Normal 3 6 6 4 4" xfId="36209" xr:uid="{00000000-0005-0000-0000-00005B8D0000}"/>
    <cellStyle name="Normal 3 6 6 5" xfId="36210" xr:uid="{00000000-0005-0000-0000-00005C8D0000}"/>
    <cellStyle name="Normal 3 6 6 5 2" xfId="36211" xr:uid="{00000000-0005-0000-0000-00005D8D0000}"/>
    <cellStyle name="Normal 3 6 6 5 2 2" xfId="36212" xr:uid="{00000000-0005-0000-0000-00005E8D0000}"/>
    <cellStyle name="Normal 3 6 6 5 3" xfId="36213" xr:uid="{00000000-0005-0000-0000-00005F8D0000}"/>
    <cellStyle name="Normal 3 6 6 6" xfId="36214" xr:uid="{00000000-0005-0000-0000-0000608D0000}"/>
    <cellStyle name="Normal 3 6 6 6 2" xfId="36215" xr:uid="{00000000-0005-0000-0000-0000618D0000}"/>
    <cellStyle name="Normal 3 6 6 7" xfId="36216" xr:uid="{00000000-0005-0000-0000-0000628D0000}"/>
    <cellStyle name="Normal 3 6 6 7 2" xfId="36217" xr:uid="{00000000-0005-0000-0000-0000638D0000}"/>
    <cellStyle name="Normal 3 6 6 8" xfId="36218" xr:uid="{00000000-0005-0000-0000-0000648D0000}"/>
    <cellStyle name="Normal 3 6 6 9" xfId="36219" xr:uid="{00000000-0005-0000-0000-0000658D0000}"/>
    <cellStyle name="Normal 3 6 7" xfId="36220" xr:uid="{00000000-0005-0000-0000-0000668D0000}"/>
    <cellStyle name="Normal 3 6 7 2" xfId="36221" xr:uid="{00000000-0005-0000-0000-0000678D0000}"/>
    <cellStyle name="Normal 3 6 7 2 2" xfId="36222" xr:uid="{00000000-0005-0000-0000-0000688D0000}"/>
    <cellStyle name="Normal 3 6 7 2 2 2" xfId="36223" xr:uid="{00000000-0005-0000-0000-0000698D0000}"/>
    <cellStyle name="Normal 3 6 7 2 2 2 2" xfId="36224" xr:uid="{00000000-0005-0000-0000-00006A8D0000}"/>
    <cellStyle name="Normal 3 6 7 2 2 2 2 2" xfId="36225" xr:uid="{00000000-0005-0000-0000-00006B8D0000}"/>
    <cellStyle name="Normal 3 6 7 2 2 2 3" xfId="36226" xr:uid="{00000000-0005-0000-0000-00006C8D0000}"/>
    <cellStyle name="Normal 3 6 7 2 2 3" xfId="36227" xr:uid="{00000000-0005-0000-0000-00006D8D0000}"/>
    <cellStyle name="Normal 3 6 7 2 2 3 2" xfId="36228" xr:uid="{00000000-0005-0000-0000-00006E8D0000}"/>
    <cellStyle name="Normal 3 6 7 2 2 4" xfId="36229" xr:uid="{00000000-0005-0000-0000-00006F8D0000}"/>
    <cellStyle name="Normal 3 6 7 2 3" xfId="36230" xr:uid="{00000000-0005-0000-0000-0000708D0000}"/>
    <cellStyle name="Normal 3 6 7 2 3 2" xfId="36231" xr:uid="{00000000-0005-0000-0000-0000718D0000}"/>
    <cellStyle name="Normal 3 6 7 2 3 2 2" xfId="36232" xr:uid="{00000000-0005-0000-0000-0000728D0000}"/>
    <cellStyle name="Normal 3 6 7 2 3 3" xfId="36233" xr:uid="{00000000-0005-0000-0000-0000738D0000}"/>
    <cellStyle name="Normal 3 6 7 2 4" xfId="36234" xr:uid="{00000000-0005-0000-0000-0000748D0000}"/>
    <cellStyle name="Normal 3 6 7 2 4 2" xfId="36235" xr:uid="{00000000-0005-0000-0000-0000758D0000}"/>
    <cellStyle name="Normal 3 6 7 2 5" xfId="36236" xr:uid="{00000000-0005-0000-0000-0000768D0000}"/>
    <cellStyle name="Normal 3 6 7 3" xfId="36237" xr:uid="{00000000-0005-0000-0000-0000778D0000}"/>
    <cellStyle name="Normal 3 6 7 3 2" xfId="36238" xr:uid="{00000000-0005-0000-0000-0000788D0000}"/>
    <cellStyle name="Normal 3 6 7 3 2 2" xfId="36239" xr:uid="{00000000-0005-0000-0000-0000798D0000}"/>
    <cellStyle name="Normal 3 6 7 3 2 2 2" xfId="36240" xr:uid="{00000000-0005-0000-0000-00007A8D0000}"/>
    <cellStyle name="Normal 3 6 7 3 2 3" xfId="36241" xr:uid="{00000000-0005-0000-0000-00007B8D0000}"/>
    <cellStyle name="Normal 3 6 7 3 3" xfId="36242" xr:uid="{00000000-0005-0000-0000-00007C8D0000}"/>
    <cellStyle name="Normal 3 6 7 3 3 2" xfId="36243" xr:uid="{00000000-0005-0000-0000-00007D8D0000}"/>
    <cellStyle name="Normal 3 6 7 3 4" xfId="36244" xr:uid="{00000000-0005-0000-0000-00007E8D0000}"/>
    <cellStyle name="Normal 3 6 7 4" xfId="36245" xr:uid="{00000000-0005-0000-0000-00007F8D0000}"/>
    <cellStyle name="Normal 3 6 7 4 2" xfId="36246" xr:uid="{00000000-0005-0000-0000-0000808D0000}"/>
    <cellStyle name="Normal 3 6 7 4 2 2" xfId="36247" xr:uid="{00000000-0005-0000-0000-0000818D0000}"/>
    <cellStyle name="Normal 3 6 7 4 3" xfId="36248" xr:uid="{00000000-0005-0000-0000-0000828D0000}"/>
    <cellStyle name="Normal 3 6 7 5" xfId="36249" xr:uid="{00000000-0005-0000-0000-0000838D0000}"/>
    <cellStyle name="Normal 3 6 7 5 2" xfId="36250" xr:uid="{00000000-0005-0000-0000-0000848D0000}"/>
    <cellStyle name="Normal 3 6 7 6" xfId="36251" xr:uid="{00000000-0005-0000-0000-0000858D0000}"/>
    <cellStyle name="Normal 3 6 8" xfId="36252" xr:uid="{00000000-0005-0000-0000-0000868D0000}"/>
    <cellStyle name="Normal 3 6 8 2" xfId="36253" xr:uid="{00000000-0005-0000-0000-0000878D0000}"/>
    <cellStyle name="Normal 3 6 8 2 2" xfId="36254" xr:uid="{00000000-0005-0000-0000-0000888D0000}"/>
    <cellStyle name="Normal 3 6 8 2 2 2" xfId="36255" xr:uid="{00000000-0005-0000-0000-0000898D0000}"/>
    <cellStyle name="Normal 3 6 8 2 2 2 2" xfId="36256" xr:uid="{00000000-0005-0000-0000-00008A8D0000}"/>
    <cellStyle name="Normal 3 6 8 2 2 2 2 2" xfId="36257" xr:uid="{00000000-0005-0000-0000-00008B8D0000}"/>
    <cellStyle name="Normal 3 6 8 2 2 2 3" xfId="36258" xr:uid="{00000000-0005-0000-0000-00008C8D0000}"/>
    <cellStyle name="Normal 3 6 8 2 2 3" xfId="36259" xr:uid="{00000000-0005-0000-0000-00008D8D0000}"/>
    <cellStyle name="Normal 3 6 8 2 2 3 2" xfId="36260" xr:uid="{00000000-0005-0000-0000-00008E8D0000}"/>
    <cellStyle name="Normal 3 6 8 2 2 4" xfId="36261" xr:uid="{00000000-0005-0000-0000-00008F8D0000}"/>
    <cellStyle name="Normal 3 6 8 2 3" xfId="36262" xr:uid="{00000000-0005-0000-0000-0000908D0000}"/>
    <cellStyle name="Normal 3 6 8 2 3 2" xfId="36263" xr:uid="{00000000-0005-0000-0000-0000918D0000}"/>
    <cellStyle name="Normal 3 6 8 2 3 2 2" xfId="36264" xr:uid="{00000000-0005-0000-0000-0000928D0000}"/>
    <cellStyle name="Normal 3 6 8 2 3 3" xfId="36265" xr:uid="{00000000-0005-0000-0000-0000938D0000}"/>
    <cellStyle name="Normal 3 6 8 2 4" xfId="36266" xr:uid="{00000000-0005-0000-0000-0000948D0000}"/>
    <cellStyle name="Normal 3 6 8 2 4 2" xfId="36267" xr:uid="{00000000-0005-0000-0000-0000958D0000}"/>
    <cellStyle name="Normal 3 6 8 2 5" xfId="36268" xr:uid="{00000000-0005-0000-0000-0000968D0000}"/>
    <cellStyle name="Normal 3 6 8 3" xfId="36269" xr:uid="{00000000-0005-0000-0000-0000978D0000}"/>
    <cellStyle name="Normal 3 6 8 3 2" xfId="36270" xr:uid="{00000000-0005-0000-0000-0000988D0000}"/>
    <cellStyle name="Normal 3 6 8 3 2 2" xfId="36271" xr:uid="{00000000-0005-0000-0000-0000998D0000}"/>
    <cellStyle name="Normal 3 6 8 3 2 2 2" xfId="36272" xr:uid="{00000000-0005-0000-0000-00009A8D0000}"/>
    <cellStyle name="Normal 3 6 8 3 2 3" xfId="36273" xr:uid="{00000000-0005-0000-0000-00009B8D0000}"/>
    <cellStyle name="Normal 3 6 8 3 3" xfId="36274" xr:uid="{00000000-0005-0000-0000-00009C8D0000}"/>
    <cellStyle name="Normal 3 6 8 3 3 2" xfId="36275" xr:uid="{00000000-0005-0000-0000-00009D8D0000}"/>
    <cellStyle name="Normal 3 6 8 3 4" xfId="36276" xr:uid="{00000000-0005-0000-0000-00009E8D0000}"/>
    <cellStyle name="Normal 3 6 8 4" xfId="36277" xr:uid="{00000000-0005-0000-0000-00009F8D0000}"/>
    <cellStyle name="Normal 3 6 8 4 2" xfId="36278" xr:uid="{00000000-0005-0000-0000-0000A08D0000}"/>
    <cellStyle name="Normal 3 6 8 4 2 2" xfId="36279" xr:uid="{00000000-0005-0000-0000-0000A18D0000}"/>
    <cellStyle name="Normal 3 6 8 4 3" xfId="36280" xr:uid="{00000000-0005-0000-0000-0000A28D0000}"/>
    <cellStyle name="Normal 3 6 8 5" xfId="36281" xr:uid="{00000000-0005-0000-0000-0000A38D0000}"/>
    <cellStyle name="Normal 3 6 8 5 2" xfId="36282" xr:uid="{00000000-0005-0000-0000-0000A48D0000}"/>
    <cellStyle name="Normal 3 6 8 6" xfId="36283" xr:uid="{00000000-0005-0000-0000-0000A58D0000}"/>
    <cellStyle name="Normal 3 6 9" xfId="36284" xr:uid="{00000000-0005-0000-0000-0000A68D0000}"/>
    <cellStyle name="Normal 3 6 9 2" xfId="36285" xr:uid="{00000000-0005-0000-0000-0000A78D0000}"/>
    <cellStyle name="Normal 3 6 9 2 2" xfId="36286" xr:uid="{00000000-0005-0000-0000-0000A88D0000}"/>
    <cellStyle name="Normal 3 6 9 2 2 2" xfId="36287" xr:uid="{00000000-0005-0000-0000-0000A98D0000}"/>
    <cellStyle name="Normal 3 6 9 2 2 2 2" xfId="36288" xr:uid="{00000000-0005-0000-0000-0000AA8D0000}"/>
    <cellStyle name="Normal 3 6 9 2 2 3" xfId="36289" xr:uid="{00000000-0005-0000-0000-0000AB8D0000}"/>
    <cellStyle name="Normal 3 6 9 2 3" xfId="36290" xr:uid="{00000000-0005-0000-0000-0000AC8D0000}"/>
    <cellStyle name="Normal 3 6 9 2 3 2" xfId="36291" xr:uid="{00000000-0005-0000-0000-0000AD8D0000}"/>
    <cellStyle name="Normal 3 6 9 2 4" xfId="36292" xr:uid="{00000000-0005-0000-0000-0000AE8D0000}"/>
    <cellStyle name="Normal 3 6 9 3" xfId="36293" xr:uid="{00000000-0005-0000-0000-0000AF8D0000}"/>
    <cellStyle name="Normal 3 6 9 3 2" xfId="36294" xr:uid="{00000000-0005-0000-0000-0000B08D0000}"/>
    <cellStyle name="Normal 3 6 9 3 2 2" xfId="36295" xr:uid="{00000000-0005-0000-0000-0000B18D0000}"/>
    <cellStyle name="Normal 3 6 9 3 3" xfId="36296" xr:uid="{00000000-0005-0000-0000-0000B28D0000}"/>
    <cellStyle name="Normal 3 6 9 4" xfId="36297" xr:uid="{00000000-0005-0000-0000-0000B38D0000}"/>
    <cellStyle name="Normal 3 6 9 4 2" xfId="36298" xr:uid="{00000000-0005-0000-0000-0000B48D0000}"/>
    <cellStyle name="Normal 3 6 9 5" xfId="36299" xr:uid="{00000000-0005-0000-0000-0000B58D0000}"/>
    <cellStyle name="Normal 3 6_T-straight with PEDs adjustor" xfId="36300" xr:uid="{00000000-0005-0000-0000-0000B68D0000}"/>
    <cellStyle name="Normal 3 7" xfId="36301" xr:uid="{00000000-0005-0000-0000-0000B78D0000}"/>
    <cellStyle name="Normal 3 7 10" xfId="36302" xr:uid="{00000000-0005-0000-0000-0000B88D0000}"/>
    <cellStyle name="Normal 3 7 11" xfId="36303" xr:uid="{00000000-0005-0000-0000-0000B98D0000}"/>
    <cellStyle name="Normal 3 7 2" xfId="36304" xr:uid="{00000000-0005-0000-0000-0000BA8D0000}"/>
    <cellStyle name="Normal 3 7 2 10" xfId="36305" xr:uid="{00000000-0005-0000-0000-0000BB8D0000}"/>
    <cellStyle name="Normal 3 7 2 2" xfId="36306" xr:uid="{00000000-0005-0000-0000-0000BC8D0000}"/>
    <cellStyle name="Normal 3 7 2 2 2" xfId="36307" xr:uid="{00000000-0005-0000-0000-0000BD8D0000}"/>
    <cellStyle name="Normal 3 7 2 2 2 2" xfId="36308" xr:uid="{00000000-0005-0000-0000-0000BE8D0000}"/>
    <cellStyle name="Normal 3 7 2 2 2 2 2" xfId="36309" xr:uid="{00000000-0005-0000-0000-0000BF8D0000}"/>
    <cellStyle name="Normal 3 7 2 2 2 2 2 2" xfId="36310" xr:uid="{00000000-0005-0000-0000-0000C08D0000}"/>
    <cellStyle name="Normal 3 7 2 2 2 2 2 2 2" xfId="36311" xr:uid="{00000000-0005-0000-0000-0000C18D0000}"/>
    <cellStyle name="Normal 3 7 2 2 2 2 2 3" xfId="36312" xr:uid="{00000000-0005-0000-0000-0000C28D0000}"/>
    <cellStyle name="Normal 3 7 2 2 2 2 3" xfId="36313" xr:uid="{00000000-0005-0000-0000-0000C38D0000}"/>
    <cellStyle name="Normal 3 7 2 2 2 2 3 2" xfId="36314" xr:uid="{00000000-0005-0000-0000-0000C48D0000}"/>
    <cellStyle name="Normal 3 7 2 2 2 2 4" xfId="36315" xr:uid="{00000000-0005-0000-0000-0000C58D0000}"/>
    <cellStyle name="Normal 3 7 2 2 2 3" xfId="36316" xr:uid="{00000000-0005-0000-0000-0000C68D0000}"/>
    <cellStyle name="Normal 3 7 2 2 2 3 2" xfId="36317" xr:uid="{00000000-0005-0000-0000-0000C78D0000}"/>
    <cellStyle name="Normal 3 7 2 2 2 3 2 2" xfId="36318" xr:uid="{00000000-0005-0000-0000-0000C88D0000}"/>
    <cellStyle name="Normal 3 7 2 2 2 3 3" xfId="36319" xr:uid="{00000000-0005-0000-0000-0000C98D0000}"/>
    <cellStyle name="Normal 3 7 2 2 2 4" xfId="36320" xr:uid="{00000000-0005-0000-0000-0000CA8D0000}"/>
    <cellStyle name="Normal 3 7 2 2 2 4 2" xfId="36321" xr:uid="{00000000-0005-0000-0000-0000CB8D0000}"/>
    <cellStyle name="Normal 3 7 2 2 2 5" xfId="36322" xr:uid="{00000000-0005-0000-0000-0000CC8D0000}"/>
    <cellStyle name="Normal 3 7 2 2 2 6" xfId="36323" xr:uid="{00000000-0005-0000-0000-0000CD8D0000}"/>
    <cellStyle name="Normal 3 7 2 2 3" xfId="36324" xr:uid="{00000000-0005-0000-0000-0000CE8D0000}"/>
    <cellStyle name="Normal 3 7 2 2 3 2" xfId="36325" xr:uid="{00000000-0005-0000-0000-0000CF8D0000}"/>
    <cellStyle name="Normal 3 7 2 2 3 2 2" xfId="36326" xr:uid="{00000000-0005-0000-0000-0000D08D0000}"/>
    <cellStyle name="Normal 3 7 2 2 3 2 2 2" xfId="36327" xr:uid="{00000000-0005-0000-0000-0000D18D0000}"/>
    <cellStyle name="Normal 3 7 2 2 3 2 3" xfId="36328" xr:uid="{00000000-0005-0000-0000-0000D28D0000}"/>
    <cellStyle name="Normal 3 7 2 2 3 3" xfId="36329" xr:uid="{00000000-0005-0000-0000-0000D38D0000}"/>
    <cellStyle name="Normal 3 7 2 2 3 3 2" xfId="36330" xr:uid="{00000000-0005-0000-0000-0000D48D0000}"/>
    <cellStyle name="Normal 3 7 2 2 3 4" xfId="36331" xr:uid="{00000000-0005-0000-0000-0000D58D0000}"/>
    <cellStyle name="Normal 3 7 2 2 4" xfId="36332" xr:uid="{00000000-0005-0000-0000-0000D68D0000}"/>
    <cellStyle name="Normal 3 7 2 2 4 2" xfId="36333" xr:uid="{00000000-0005-0000-0000-0000D78D0000}"/>
    <cellStyle name="Normal 3 7 2 2 4 2 2" xfId="36334" xr:uid="{00000000-0005-0000-0000-0000D88D0000}"/>
    <cellStyle name="Normal 3 7 2 2 4 2 2 2" xfId="36335" xr:uid="{00000000-0005-0000-0000-0000D98D0000}"/>
    <cellStyle name="Normal 3 7 2 2 4 2 3" xfId="36336" xr:uid="{00000000-0005-0000-0000-0000DA8D0000}"/>
    <cellStyle name="Normal 3 7 2 2 4 3" xfId="36337" xr:uid="{00000000-0005-0000-0000-0000DB8D0000}"/>
    <cellStyle name="Normal 3 7 2 2 4 3 2" xfId="36338" xr:uid="{00000000-0005-0000-0000-0000DC8D0000}"/>
    <cellStyle name="Normal 3 7 2 2 4 4" xfId="36339" xr:uid="{00000000-0005-0000-0000-0000DD8D0000}"/>
    <cellStyle name="Normal 3 7 2 2 5" xfId="36340" xr:uid="{00000000-0005-0000-0000-0000DE8D0000}"/>
    <cellStyle name="Normal 3 7 2 2 5 2" xfId="36341" xr:uid="{00000000-0005-0000-0000-0000DF8D0000}"/>
    <cellStyle name="Normal 3 7 2 2 5 2 2" xfId="36342" xr:uid="{00000000-0005-0000-0000-0000E08D0000}"/>
    <cellStyle name="Normal 3 7 2 2 5 3" xfId="36343" xr:uid="{00000000-0005-0000-0000-0000E18D0000}"/>
    <cellStyle name="Normal 3 7 2 2 6" xfId="36344" xr:uid="{00000000-0005-0000-0000-0000E28D0000}"/>
    <cellStyle name="Normal 3 7 2 2 6 2" xfId="36345" xr:uid="{00000000-0005-0000-0000-0000E38D0000}"/>
    <cellStyle name="Normal 3 7 2 2 7" xfId="36346" xr:uid="{00000000-0005-0000-0000-0000E48D0000}"/>
    <cellStyle name="Normal 3 7 2 2 7 2" xfId="36347" xr:uid="{00000000-0005-0000-0000-0000E58D0000}"/>
    <cellStyle name="Normal 3 7 2 2 8" xfId="36348" xr:uid="{00000000-0005-0000-0000-0000E68D0000}"/>
    <cellStyle name="Normal 3 7 2 2 9" xfId="36349" xr:uid="{00000000-0005-0000-0000-0000E78D0000}"/>
    <cellStyle name="Normal 3 7 2 3" xfId="36350" xr:uid="{00000000-0005-0000-0000-0000E88D0000}"/>
    <cellStyle name="Normal 3 7 2 3 2" xfId="36351" xr:uid="{00000000-0005-0000-0000-0000E98D0000}"/>
    <cellStyle name="Normal 3 7 2 3 2 2" xfId="36352" xr:uid="{00000000-0005-0000-0000-0000EA8D0000}"/>
    <cellStyle name="Normal 3 7 2 3 2 2 2" xfId="36353" xr:uid="{00000000-0005-0000-0000-0000EB8D0000}"/>
    <cellStyle name="Normal 3 7 2 3 2 2 2 2" xfId="36354" xr:uid="{00000000-0005-0000-0000-0000EC8D0000}"/>
    <cellStyle name="Normal 3 7 2 3 2 2 3" xfId="36355" xr:uid="{00000000-0005-0000-0000-0000ED8D0000}"/>
    <cellStyle name="Normal 3 7 2 3 2 3" xfId="36356" xr:uid="{00000000-0005-0000-0000-0000EE8D0000}"/>
    <cellStyle name="Normal 3 7 2 3 2 3 2" xfId="36357" xr:uid="{00000000-0005-0000-0000-0000EF8D0000}"/>
    <cellStyle name="Normal 3 7 2 3 2 4" xfId="36358" xr:uid="{00000000-0005-0000-0000-0000F08D0000}"/>
    <cellStyle name="Normal 3 7 2 3 2 5" xfId="36359" xr:uid="{00000000-0005-0000-0000-0000F18D0000}"/>
    <cellStyle name="Normal 3 7 2 3 3" xfId="36360" xr:uid="{00000000-0005-0000-0000-0000F28D0000}"/>
    <cellStyle name="Normal 3 7 2 3 3 2" xfId="36361" xr:uid="{00000000-0005-0000-0000-0000F38D0000}"/>
    <cellStyle name="Normal 3 7 2 3 3 2 2" xfId="36362" xr:uid="{00000000-0005-0000-0000-0000F48D0000}"/>
    <cellStyle name="Normal 3 7 2 3 3 3" xfId="36363" xr:uid="{00000000-0005-0000-0000-0000F58D0000}"/>
    <cellStyle name="Normal 3 7 2 3 4" xfId="36364" xr:uid="{00000000-0005-0000-0000-0000F68D0000}"/>
    <cellStyle name="Normal 3 7 2 3 4 2" xfId="36365" xr:uid="{00000000-0005-0000-0000-0000F78D0000}"/>
    <cellStyle name="Normal 3 7 2 3 5" xfId="36366" xr:uid="{00000000-0005-0000-0000-0000F88D0000}"/>
    <cellStyle name="Normal 3 7 2 3 6" xfId="36367" xr:uid="{00000000-0005-0000-0000-0000F98D0000}"/>
    <cellStyle name="Normal 3 7 2 4" xfId="36368" xr:uid="{00000000-0005-0000-0000-0000FA8D0000}"/>
    <cellStyle name="Normal 3 7 2 4 2" xfId="36369" xr:uid="{00000000-0005-0000-0000-0000FB8D0000}"/>
    <cellStyle name="Normal 3 7 2 4 2 2" xfId="36370" xr:uid="{00000000-0005-0000-0000-0000FC8D0000}"/>
    <cellStyle name="Normal 3 7 2 4 2 2 2" xfId="36371" xr:uid="{00000000-0005-0000-0000-0000FD8D0000}"/>
    <cellStyle name="Normal 3 7 2 4 2 3" xfId="36372" xr:uid="{00000000-0005-0000-0000-0000FE8D0000}"/>
    <cellStyle name="Normal 3 7 2 4 3" xfId="36373" xr:uid="{00000000-0005-0000-0000-0000FF8D0000}"/>
    <cellStyle name="Normal 3 7 2 4 3 2" xfId="36374" xr:uid="{00000000-0005-0000-0000-0000008E0000}"/>
    <cellStyle name="Normal 3 7 2 4 4" xfId="36375" xr:uid="{00000000-0005-0000-0000-0000018E0000}"/>
    <cellStyle name="Normal 3 7 2 4 5" xfId="36376" xr:uid="{00000000-0005-0000-0000-0000028E0000}"/>
    <cellStyle name="Normal 3 7 2 5" xfId="36377" xr:uid="{00000000-0005-0000-0000-0000038E0000}"/>
    <cellStyle name="Normal 3 7 2 5 2" xfId="36378" xr:uid="{00000000-0005-0000-0000-0000048E0000}"/>
    <cellStyle name="Normal 3 7 2 5 2 2" xfId="36379" xr:uid="{00000000-0005-0000-0000-0000058E0000}"/>
    <cellStyle name="Normal 3 7 2 5 2 2 2" xfId="36380" xr:uid="{00000000-0005-0000-0000-0000068E0000}"/>
    <cellStyle name="Normal 3 7 2 5 2 3" xfId="36381" xr:uid="{00000000-0005-0000-0000-0000078E0000}"/>
    <cellStyle name="Normal 3 7 2 5 3" xfId="36382" xr:uid="{00000000-0005-0000-0000-0000088E0000}"/>
    <cellStyle name="Normal 3 7 2 5 3 2" xfId="36383" xr:uid="{00000000-0005-0000-0000-0000098E0000}"/>
    <cellStyle name="Normal 3 7 2 5 4" xfId="36384" xr:uid="{00000000-0005-0000-0000-00000A8E0000}"/>
    <cellStyle name="Normal 3 7 2 6" xfId="36385" xr:uid="{00000000-0005-0000-0000-00000B8E0000}"/>
    <cellStyle name="Normal 3 7 2 6 2" xfId="36386" xr:uid="{00000000-0005-0000-0000-00000C8E0000}"/>
    <cellStyle name="Normal 3 7 2 6 2 2" xfId="36387" xr:uid="{00000000-0005-0000-0000-00000D8E0000}"/>
    <cellStyle name="Normal 3 7 2 6 3" xfId="36388" xr:uid="{00000000-0005-0000-0000-00000E8E0000}"/>
    <cellStyle name="Normal 3 7 2 7" xfId="36389" xr:uid="{00000000-0005-0000-0000-00000F8E0000}"/>
    <cellStyle name="Normal 3 7 2 7 2" xfId="36390" xr:uid="{00000000-0005-0000-0000-0000108E0000}"/>
    <cellStyle name="Normal 3 7 2 8" xfId="36391" xr:uid="{00000000-0005-0000-0000-0000118E0000}"/>
    <cellStyle name="Normal 3 7 2 8 2" xfId="36392" xr:uid="{00000000-0005-0000-0000-0000128E0000}"/>
    <cellStyle name="Normal 3 7 2 9" xfId="36393" xr:uid="{00000000-0005-0000-0000-0000138E0000}"/>
    <cellStyle name="Normal 3 7 2_T-straight with PEDs adjustor" xfId="36394" xr:uid="{00000000-0005-0000-0000-0000148E0000}"/>
    <cellStyle name="Normal 3 7 3" xfId="36395" xr:uid="{00000000-0005-0000-0000-0000158E0000}"/>
    <cellStyle name="Normal 3 7 3 2" xfId="36396" xr:uid="{00000000-0005-0000-0000-0000168E0000}"/>
    <cellStyle name="Normal 3 7 3 2 2" xfId="36397" xr:uid="{00000000-0005-0000-0000-0000178E0000}"/>
    <cellStyle name="Normal 3 7 3 2 2 2" xfId="36398" xr:uid="{00000000-0005-0000-0000-0000188E0000}"/>
    <cellStyle name="Normal 3 7 3 2 2 2 2" xfId="36399" xr:uid="{00000000-0005-0000-0000-0000198E0000}"/>
    <cellStyle name="Normal 3 7 3 2 2 2 2 2" xfId="36400" xr:uid="{00000000-0005-0000-0000-00001A8E0000}"/>
    <cellStyle name="Normal 3 7 3 2 2 2 3" xfId="36401" xr:uid="{00000000-0005-0000-0000-00001B8E0000}"/>
    <cellStyle name="Normal 3 7 3 2 2 3" xfId="36402" xr:uid="{00000000-0005-0000-0000-00001C8E0000}"/>
    <cellStyle name="Normal 3 7 3 2 2 3 2" xfId="36403" xr:uid="{00000000-0005-0000-0000-00001D8E0000}"/>
    <cellStyle name="Normal 3 7 3 2 2 4" xfId="36404" xr:uid="{00000000-0005-0000-0000-00001E8E0000}"/>
    <cellStyle name="Normal 3 7 3 2 3" xfId="36405" xr:uid="{00000000-0005-0000-0000-00001F8E0000}"/>
    <cellStyle name="Normal 3 7 3 2 3 2" xfId="36406" xr:uid="{00000000-0005-0000-0000-0000208E0000}"/>
    <cellStyle name="Normal 3 7 3 2 3 2 2" xfId="36407" xr:uid="{00000000-0005-0000-0000-0000218E0000}"/>
    <cellStyle name="Normal 3 7 3 2 3 3" xfId="36408" xr:uid="{00000000-0005-0000-0000-0000228E0000}"/>
    <cellStyle name="Normal 3 7 3 2 4" xfId="36409" xr:uid="{00000000-0005-0000-0000-0000238E0000}"/>
    <cellStyle name="Normal 3 7 3 2 4 2" xfId="36410" xr:uid="{00000000-0005-0000-0000-0000248E0000}"/>
    <cellStyle name="Normal 3 7 3 2 5" xfId="36411" xr:uid="{00000000-0005-0000-0000-0000258E0000}"/>
    <cellStyle name="Normal 3 7 3 2 6" xfId="36412" xr:uid="{00000000-0005-0000-0000-0000268E0000}"/>
    <cellStyle name="Normal 3 7 3 3" xfId="36413" xr:uid="{00000000-0005-0000-0000-0000278E0000}"/>
    <cellStyle name="Normal 3 7 3 3 2" xfId="36414" xr:uid="{00000000-0005-0000-0000-0000288E0000}"/>
    <cellStyle name="Normal 3 7 3 3 2 2" xfId="36415" xr:uid="{00000000-0005-0000-0000-0000298E0000}"/>
    <cellStyle name="Normal 3 7 3 3 2 2 2" xfId="36416" xr:uid="{00000000-0005-0000-0000-00002A8E0000}"/>
    <cellStyle name="Normal 3 7 3 3 2 3" xfId="36417" xr:uid="{00000000-0005-0000-0000-00002B8E0000}"/>
    <cellStyle name="Normal 3 7 3 3 3" xfId="36418" xr:uid="{00000000-0005-0000-0000-00002C8E0000}"/>
    <cellStyle name="Normal 3 7 3 3 3 2" xfId="36419" xr:uid="{00000000-0005-0000-0000-00002D8E0000}"/>
    <cellStyle name="Normal 3 7 3 3 4" xfId="36420" xr:uid="{00000000-0005-0000-0000-00002E8E0000}"/>
    <cellStyle name="Normal 3 7 3 4" xfId="36421" xr:uid="{00000000-0005-0000-0000-00002F8E0000}"/>
    <cellStyle name="Normal 3 7 3 4 2" xfId="36422" xr:uid="{00000000-0005-0000-0000-0000308E0000}"/>
    <cellStyle name="Normal 3 7 3 4 2 2" xfId="36423" xr:uid="{00000000-0005-0000-0000-0000318E0000}"/>
    <cellStyle name="Normal 3 7 3 4 2 2 2" xfId="36424" xr:uid="{00000000-0005-0000-0000-0000328E0000}"/>
    <cellStyle name="Normal 3 7 3 4 2 3" xfId="36425" xr:uid="{00000000-0005-0000-0000-0000338E0000}"/>
    <cellStyle name="Normal 3 7 3 4 3" xfId="36426" xr:uid="{00000000-0005-0000-0000-0000348E0000}"/>
    <cellStyle name="Normal 3 7 3 4 3 2" xfId="36427" xr:uid="{00000000-0005-0000-0000-0000358E0000}"/>
    <cellStyle name="Normal 3 7 3 4 4" xfId="36428" xr:uid="{00000000-0005-0000-0000-0000368E0000}"/>
    <cellStyle name="Normal 3 7 3 5" xfId="36429" xr:uid="{00000000-0005-0000-0000-0000378E0000}"/>
    <cellStyle name="Normal 3 7 3 5 2" xfId="36430" xr:uid="{00000000-0005-0000-0000-0000388E0000}"/>
    <cellStyle name="Normal 3 7 3 5 2 2" xfId="36431" xr:uid="{00000000-0005-0000-0000-0000398E0000}"/>
    <cellStyle name="Normal 3 7 3 5 3" xfId="36432" xr:uid="{00000000-0005-0000-0000-00003A8E0000}"/>
    <cellStyle name="Normal 3 7 3 6" xfId="36433" xr:uid="{00000000-0005-0000-0000-00003B8E0000}"/>
    <cellStyle name="Normal 3 7 3 6 2" xfId="36434" xr:uid="{00000000-0005-0000-0000-00003C8E0000}"/>
    <cellStyle name="Normal 3 7 3 7" xfId="36435" xr:uid="{00000000-0005-0000-0000-00003D8E0000}"/>
    <cellStyle name="Normal 3 7 3 7 2" xfId="36436" xr:uid="{00000000-0005-0000-0000-00003E8E0000}"/>
    <cellStyle name="Normal 3 7 3 8" xfId="36437" xr:uid="{00000000-0005-0000-0000-00003F8E0000}"/>
    <cellStyle name="Normal 3 7 3 9" xfId="36438" xr:uid="{00000000-0005-0000-0000-0000408E0000}"/>
    <cellStyle name="Normal 3 7 4" xfId="36439" xr:uid="{00000000-0005-0000-0000-0000418E0000}"/>
    <cellStyle name="Normal 3 7 4 2" xfId="36440" xr:uid="{00000000-0005-0000-0000-0000428E0000}"/>
    <cellStyle name="Normal 3 7 4 2 2" xfId="36441" xr:uid="{00000000-0005-0000-0000-0000438E0000}"/>
    <cellStyle name="Normal 3 7 4 2 2 2" xfId="36442" xr:uid="{00000000-0005-0000-0000-0000448E0000}"/>
    <cellStyle name="Normal 3 7 4 2 2 2 2" xfId="36443" xr:uid="{00000000-0005-0000-0000-0000458E0000}"/>
    <cellStyle name="Normal 3 7 4 2 2 3" xfId="36444" xr:uid="{00000000-0005-0000-0000-0000468E0000}"/>
    <cellStyle name="Normal 3 7 4 2 3" xfId="36445" xr:uid="{00000000-0005-0000-0000-0000478E0000}"/>
    <cellStyle name="Normal 3 7 4 2 3 2" xfId="36446" xr:uid="{00000000-0005-0000-0000-0000488E0000}"/>
    <cellStyle name="Normal 3 7 4 2 4" xfId="36447" xr:uid="{00000000-0005-0000-0000-0000498E0000}"/>
    <cellStyle name="Normal 3 7 4 2 5" xfId="36448" xr:uid="{00000000-0005-0000-0000-00004A8E0000}"/>
    <cellStyle name="Normal 3 7 4 3" xfId="36449" xr:uid="{00000000-0005-0000-0000-00004B8E0000}"/>
    <cellStyle name="Normal 3 7 4 3 2" xfId="36450" xr:uid="{00000000-0005-0000-0000-00004C8E0000}"/>
    <cellStyle name="Normal 3 7 4 3 2 2" xfId="36451" xr:uid="{00000000-0005-0000-0000-00004D8E0000}"/>
    <cellStyle name="Normal 3 7 4 3 3" xfId="36452" xr:uid="{00000000-0005-0000-0000-00004E8E0000}"/>
    <cellStyle name="Normal 3 7 4 4" xfId="36453" xr:uid="{00000000-0005-0000-0000-00004F8E0000}"/>
    <cellStyle name="Normal 3 7 4 4 2" xfId="36454" xr:uid="{00000000-0005-0000-0000-0000508E0000}"/>
    <cellStyle name="Normal 3 7 4 5" xfId="36455" xr:uid="{00000000-0005-0000-0000-0000518E0000}"/>
    <cellStyle name="Normal 3 7 4 6" xfId="36456" xr:uid="{00000000-0005-0000-0000-0000528E0000}"/>
    <cellStyle name="Normal 3 7 5" xfId="36457" xr:uid="{00000000-0005-0000-0000-0000538E0000}"/>
    <cellStyle name="Normal 3 7 5 2" xfId="36458" xr:uid="{00000000-0005-0000-0000-0000548E0000}"/>
    <cellStyle name="Normal 3 7 5 2 2" xfId="36459" xr:uid="{00000000-0005-0000-0000-0000558E0000}"/>
    <cellStyle name="Normal 3 7 5 2 2 2" xfId="36460" xr:uid="{00000000-0005-0000-0000-0000568E0000}"/>
    <cellStyle name="Normal 3 7 5 2 3" xfId="36461" xr:uid="{00000000-0005-0000-0000-0000578E0000}"/>
    <cellStyle name="Normal 3 7 5 3" xfId="36462" xr:uid="{00000000-0005-0000-0000-0000588E0000}"/>
    <cellStyle name="Normal 3 7 5 3 2" xfId="36463" xr:uid="{00000000-0005-0000-0000-0000598E0000}"/>
    <cellStyle name="Normal 3 7 5 4" xfId="36464" xr:uid="{00000000-0005-0000-0000-00005A8E0000}"/>
    <cellStyle name="Normal 3 7 5 5" xfId="36465" xr:uid="{00000000-0005-0000-0000-00005B8E0000}"/>
    <cellStyle name="Normal 3 7 6" xfId="36466" xr:uid="{00000000-0005-0000-0000-00005C8E0000}"/>
    <cellStyle name="Normal 3 7 6 2" xfId="36467" xr:uid="{00000000-0005-0000-0000-00005D8E0000}"/>
    <cellStyle name="Normal 3 7 6 2 2" xfId="36468" xr:uid="{00000000-0005-0000-0000-00005E8E0000}"/>
    <cellStyle name="Normal 3 7 6 2 2 2" xfId="36469" xr:uid="{00000000-0005-0000-0000-00005F8E0000}"/>
    <cellStyle name="Normal 3 7 6 2 3" xfId="36470" xr:uid="{00000000-0005-0000-0000-0000608E0000}"/>
    <cellStyle name="Normal 3 7 6 3" xfId="36471" xr:uid="{00000000-0005-0000-0000-0000618E0000}"/>
    <cellStyle name="Normal 3 7 6 3 2" xfId="36472" xr:uid="{00000000-0005-0000-0000-0000628E0000}"/>
    <cellStyle name="Normal 3 7 6 4" xfId="36473" xr:uid="{00000000-0005-0000-0000-0000638E0000}"/>
    <cellStyle name="Normal 3 7 7" xfId="36474" xr:uid="{00000000-0005-0000-0000-0000648E0000}"/>
    <cellStyle name="Normal 3 7 7 2" xfId="36475" xr:uid="{00000000-0005-0000-0000-0000658E0000}"/>
    <cellStyle name="Normal 3 7 7 2 2" xfId="36476" xr:uid="{00000000-0005-0000-0000-0000668E0000}"/>
    <cellStyle name="Normal 3 7 7 3" xfId="36477" xr:uid="{00000000-0005-0000-0000-0000678E0000}"/>
    <cellStyle name="Normal 3 7 8" xfId="36478" xr:uid="{00000000-0005-0000-0000-0000688E0000}"/>
    <cellStyle name="Normal 3 7 8 2" xfId="36479" xr:uid="{00000000-0005-0000-0000-0000698E0000}"/>
    <cellStyle name="Normal 3 7 9" xfId="36480" xr:uid="{00000000-0005-0000-0000-00006A8E0000}"/>
    <cellStyle name="Normal 3 7 9 2" xfId="36481" xr:uid="{00000000-0005-0000-0000-00006B8E0000}"/>
    <cellStyle name="Normal 3 7_T-straight with PEDs adjustor" xfId="36482" xr:uid="{00000000-0005-0000-0000-00006C8E0000}"/>
    <cellStyle name="Normal 3 8" xfId="36483" xr:uid="{00000000-0005-0000-0000-00006D8E0000}"/>
    <cellStyle name="Normal 3 8 10" xfId="36484" xr:uid="{00000000-0005-0000-0000-00006E8E0000}"/>
    <cellStyle name="Normal 3 8 11" xfId="36485" xr:uid="{00000000-0005-0000-0000-00006F8E0000}"/>
    <cellStyle name="Normal 3 8 2" xfId="36486" xr:uid="{00000000-0005-0000-0000-0000708E0000}"/>
    <cellStyle name="Normal 3 8 2 10" xfId="36487" xr:uid="{00000000-0005-0000-0000-0000718E0000}"/>
    <cellStyle name="Normal 3 8 2 2" xfId="36488" xr:uid="{00000000-0005-0000-0000-0000728E0000}"/>
    <cellStyle name="Normal 3 8 2 2 2" xfId="36489" xr:uid="{00000000-0005-0000-0000-0000738E0000}"/>
    <cellStyle name="Normal 3 8 2 2 2 2" xfId="36490" xr:uid="{00000000-0005-0000-0000-0000748E0000}"/>
    <cellStyle name="Normal 3 8 2 2 2 2 2" xfId="36491" xr:uid="{00000000-0005-0000-0000-0000758E0000}"/>
    <cellStyle name="Normal 3 8 2 2 2 2 2 2" xfId="36492" xr:uid="{00000000-0005-0000-0000-0000768E0000}"/>
    <cellStyle name="Normal 3 8 2 2 2 2 2 2 2" xfId="36493" xr:uid="{00000000-0005-0000-0000-0000778E0000}"/>
    <cellStyle name="Normal 3 8 2 2 2 2 2 3" xfId="36494" xr:uid="{00000000-0005-0000-0000-0000788E0000}"/>
    <cellStyle name="Normal 3 8 2 2 2 2 3" xfId="36495" xr:uid="{00000000-0005-0000-0000-0000798E0000}"/>
    <cellStyle name="Normal 3 8 2 2 2 2 3 2" xfId="36496" xr:uid="{00000000-0005-0000-0000-00007A8E0000}"/>
    <cellStyle name="Normal 3 8 2 2 2 2 4" xfId="36497" xr:uid="{00000000-0005-0000-0000-00007B8E0000}"/>
    <cellStyle name="Normal 3 8 2 2 2 3" xfId="36498" xr:uid="{00000000-0005-0000-0000-00007C8E0000}"/>
    <cellStyle name="Normal 3 8 2 2 2 3 2" xfId="36499" xr:uid="{00000000-0005-0000-0000-00007D8E0000}"/>
    <cellStyle name="Normal 3 8 2 2 2 3 2 2" xfId="36500" xr:uid="{00000000-0005-0000-0000-00007E8E0000}"/>
    <cellStyle name="Normal 3 8 2 2 2 3 3" xfId="36501" xr:uid="{00000000-0005-0000-0000-00007F8E0000}"/>
    <cellStyle name="Normal 3 8 2 2 2 4" xfId="36502" xr:uid="{00000000-0005-0000-0000-0000808E0000}"/>
    <cellStyle name="Normal 3 8 2 2 2 4 2" xfId="36503" xr:uid="{00000000-0005-0000-0000-0000818E0000}"/>
    <cellStyle name="Normal 3 8 2 2 2 5" xfId="36504" xr:uid="{00000000-0005-0000-0000-0000828E0000}"/>
    <cellStyle name="Normal 3 8 2 2 3" xfId="36505" xr:uid="{00000000-0005-0000-0000-0000838E0000}"/>
    <cellStyle name="Normal 3 8 2 2 3 2" xfId="36506" xr:uid="{00000000-0005-0000-0000-0000848E0000}"/>
    <cellStyle name="Normal 3 8 2 2 3 2 2" xfId="36507" xr:uid="{00000000-0005-0000-0000-0000858E0000}"/>
    <cellStyle name="Normal 3 8 2 2 3 2 2 2" xfId="36508" xr:uid="{00000000-0005-0000-0000-0000868E0000}"/>
    <cellStyle name="Normal 3 8 2 2 3 2 3" xfId="36509" xr:uid="{00000000-0005-0000-0000-0000878E0000}"/>
    <cellStyle name="Normal 3 8 2 2 3 3" xfId="36510" xr:uid="{00000000-0005-0000-0000-0000888E0000}"/>
    <cellStyle name="Normal 3 8 2 2 3 3 2" xfId="36511" xr:uid="{00000000-0005-0000-0000-0000898E0000}"/>
    <cellStyle name="Normal 3 8 2 2 3 4" xfId="36512" xr:uid="{00000000-0005-0000-0000-00008A8E0000}"/>
    <cellStyle name="Normal 3 8 2 2 4" xfId="36513" xr:uid="{00000000-0005-0000-0000-00008B8E0000}"/>
    <cellStyle name="Normal 3 8 2 2 4 2" xfId="36514" xr:uid="{00000000-0005-0000-0000-00008C8E0000}"/>
    <cellStyle name="Normal 3 8 2 2 4 2 2" xfId="36515" xr:uid="{00000000-0005-0000-0000-00008D8E0000}"/>
    <cellStyle name="Normal 3 8 2 2 4 2 2 2" xfId="36516" xr:uid="{00000000-0005-0000-0000-00008E8E0000}"/>
    <cellStyle name="Normal 3 8 2 2 4 2 3" xfId="36517" xr:uid="{00000000-0005-0000-0000-00008F8E0000}"/>
    <cellStyle name="Normal 3 8 2 2 4 3" xfId="36518" xr:uid="{00000000-0005-0000-0000-0000908E0000}"/>
    <cellStyle name="Normal 3 8 2 2 4 3 2" xfId="36519" xr:uid="{00000000-0005-0000-0000-0000918E0000}"/>
    <cellStyle name="Normal 3 8 2 2 4 4" xfId="36520" xr:uid="{00000000-0005-0000-0000-0000928E0000}"/>
    <cellStyle name="Normal 3 8 2 2 5" xfId="36521" xr:uid="{00000000-0005-0000-0000-0000938E0000}"/>
    <cellStyle name="Normal 3 8 2 2 5 2" xfId="36522" xr:uid="{00000000-0005-0000-0000-0000948E0000}"/>
    <cellStyle name="Normal 3 8 2 2 5 2 2" xfId="36523" xr:uid="{00000000-0005-0000-0000-0000958E0000}"/>
    <cellStyle name="Normal 3 8 2 2 5 3" xfId="36524" xr:uid="{00000000-0005-0000-0000-0000968E0000}"/>
    <cellStyle name="Normal 3 8 2 2 6" xfId="36525" xr:uid="{00000000-0005-0000-0000-0000978E0000}"/>
    <cellStyle name="Normal 3 8 2 2 6 2" xfId="36526" xr:uid="{00000000-0005-0000-0000-0000988E0000}"/>
    <cellStyle name="Normal 3 8 2 2 7" xfId="36527" xr:uid="{00000000-0005-0000-0000-0000998E0000}"/>
    <cellStyle name="Normal 3 8 2 2 7 2" xfId="36528" xr:uid="{00000000-0005-0000-0000-00009A8E0000}"/>
    <cellStyle name="Normal 3 8 2 2 8" xfId="36529" xr:uid="{00000000-0005-0000-0000-00009B8E0000}"/>
    <cellStyle name="Normal 3 8 2 2 9" xfId="36530" xr:uid="{00000000-0005-0000-0000-00009C8E0000}"/>
    <cellStyle name="Normal 3 8 2 3" xfId="36531" xr:uid="{00000000-0005-0000-0000-00009D8E0000}"/>
    <cellStyle name="Normal 3 8 2 3 2" xfId="36532" xr:uid="{00000000-0005-0000-0000-00009E8E0000}"/>
    <cellStyle name="Normal 3 8 2 3 2 2" xfId="36533" xr:uid="{00000000-0005-0000-0000-00009F8E0000}"/>
    <cellStyle name="Normal 3 8 2 3 2 2 2" xfId="36534" xr:uid="{00000000-0005-0000-0000-0000A08E0000}"/>
    <cellStyle name="Normal 3 8 2 3 2 2 2 2" xfId="36535" xr:uid="{00000000-0005-0000-0000-0000A18E0000}"/>
    <cellStyle name="Normal 3 8 2 3 2 2 3" xfId="36536" xr:uid="{00000000-0005-0000-0000-0000A28E0000}"/>
    <cellStyle name="Normal 3 8 2 3 2 3" xfId="36537" xr:uid="{00000000-0005-0000-0000-0000A38E0000}"/>
    <cellStyle name="Normal 3 8 2 3 2 3 2" xfId="36538" xr:uid="{00000000-0005-0000-0000-0000A48E0000}"/>
    <cellStyle name="Normal 3 8 2 3 2 4" xfId="36539" xr:uid="{00000000-0005-0000-0000-0000A58E0000}"/>
    <cellStyle name="Normal 3 8 2 3 3" xfId="36540" xr:uid="{00000000-0005-0000-0000-0000A68E0000}"/>
    <cellStyle name="Normal 3 8 2 3 3 2" xfId="36541" xr:uid="{00000000-0005-0000-0000-0000A78E0000}"/>
    <cellStyle name="Normal 3 8 2 3 3 2 2" xfId="36542" xr:uid="{00000000-0005-0000-0000-0000A88E0000}"/>
    <cellStyle name="Normal 3 8 2 3 3 3" xfId="36543" xr:uid="{00000000-0005-0000-0000-0000A98E0000}"/>
    <cellStyle name="Normal 3 8 2 3 4" xfId="36544" xr:uid="{00000000-0005-0000-0000-0000AA8E0000}"/>
    <cellStyle name="Normal 3 8 2 3 4 2" xfId="36545" xr:uid="{00000000-0005-0000-0000-0000AB8E0000}"/>
    <cellStyle name="Normal 3 8 2 3 5" xfId="36546" xr:uid="{00000000-0005-0000-0000-0000AC8E0000}"/>
    <cellStyle name="Normal 3 8 2 4" xfId="36547" xr:uid="{00000000-0005-0000-0000-0000AD8E0000}"/>
    <cellStyle name="Normal 3 8 2 4 2" xfId="36548" xr:uid="{00000000-0005-0000-0000-0000AE8E0000}"/>
    <cellStyle name="Normal 3 8 2 4 2 2" xfId="36549" xr:uid="{00000000-0005-0000-0000-0000AF8E0000}"/>
    <cellStyle name="Normal 3 8 2 4 2 2 2" xfId="36550" xr:uid="{00000000-0005-0000-0000-0000B08E0000}"/>
    <cellStyle name="Normal 3 8 2 4 2 3" xfId="36551" xr:uid="{00000000-0005-0000-0000-0000B18E0000}"/>
    <cellStyle name="Normal 3 8 2 4 3" xfId="36552" xr:uid="{00000000-0005-0000-0000-0000B28E0000}"/>
    <cellStyle name="Normal 3 8 2 4 3 2" xfId="36553" xr:uid="{00000000-0005-0000-0000-0000B38E0000}"/>
    <cellStyle name="Normal 3 8 2 4 4" xfId="36554" xr:uid="{00000000-0005-0000-0000-0000B48E0000}"/>
    <cellStyle name="Normal 3 8 2 5" xfId="36555" xr:uid="{00000000-0005-0000-0000-0000B58E0000}"/>
    <cellStyle name="Normal 3 8 2 5 2" xfId="36556" xr:uid="{00000000-0005-0000-0000-0000B68E0000}"/>
    <cellStyle name="Normal 3 8 2 5 2 2" xfId="36557" xr:uid="{00000000-0005-0000-0000-0000B78E0000}"/>
    <cellStyle name="Normal 3 8 2 5 2 2 2" xfId="36558" xr:uid="{00000000-0005-0000-0000-0000B88E0000}"/>
    <cellStyle name="Normal 3 8 2 5 2 3" xfId="36559" xr:uid="{00000000-0005-0000-0000-0000B98E0000}"/>
    <cellStyle name="Normal 3 8 2 5 3" xfId="36560" xr:uid="{00000000-0005-0000-0000-0000BA8E0000}"/>
    <cellStyle name="Normal 3 8 2 5 3 2" xfId="36561" xr:uid="{00000000-0005-0000-0000-0000BB8E0000}"/>
    <cellStyle name="Normal 3 8 2 5 4" xfId="36562" xr:uid="{00000000-0005-0000-0000-0000BC8E0000}"/>
    <cellStyle name="Normal 3 8 2 6" xfId="36563" xr:uid="{00000000-0005-0000-0000-0000BD8E0000}"/>
    <cellStyle name="Normal 3 8 2 6 2" xfId="36564" xr:uid="{00000000-0005-0000-0000-0000BE8E0000}"/>
    <cellStyle name="Normal 3 8 2 6 2 2" xfId="36565" xr:uid="{00000000-0005-0000-0000-0000BF8E0000}"/>
    <cellStyle name="Normal 3 8 2 6 3" xfId="36566" xr:uid="{00000000-0005-0000-0000-0000C08E0000}"/>
    <cellStyle name="Normal 3 8 2 7" xfId="36567" xr:uid="{00000000-0005-0000-0000-0000C18E0000}"/>
    <cellStyle name="Normal 3 8 2 7 2" xfId="36568" xr:uid="{00000000-0005-0000-0000-0000C28E0000}"/>
    <cellStyle name="Normal 3 8 2 8" xfId="36569" xr:uid="{00000000-0005-0000-0000-0000C38E0000}"/>
    <cellStyle name="Normal 3 8 2 8 2" xfId="36570" xr:uid="{00000000-0005-0000-0000-0000C48E0000}"/>
    <cellStyle name="Normal 3 8 2 9" xfId="36571" xr:uid="{00000000-0005-0000-0000-0000C58E0000}"/>
    <cellStyle name="Normal 3 8 3" xfId="36572" xr:uid="{00000000-0005-0000-0000-0000C68E0000}"/>
    <cellStyle name="Normal 3 8 3 2" xfId="36573" xr:uid="{00000000-0005-0000-0000-0000C78E0000}"/>
    <cellStyle name="Normal 3 8 3 2 2" xfId="36574" xr:uid="{00000000-0005-0000-0000-0000C88E0000}"/>
    <cellStyle name="Normal 3 8 3 2 2 2" xfId="36575" xr:uid="{00000000-0005-0000-0000-0000C98E0000}"/>
    <cellStyle name="Normal 3 8 3 2 2 2 2" xfId="36576" xr:uid="{00000000-0005-0000-0000-0000CA8E0000}"/>
    <cellStyle name="Normal 3 8 3 2 2 2 2 2" xfId="36577" xr:uid="{00000000-0005-0000-0000-0000CB8E0000}"/>
    <cellStyle name="Normal 3 8 3 2 2 2 3" xfId="36578" xr:uid="{00000000-0005-0000-0000-0000CC8E0000}"/>
    <cellStyle name="Normal 3 8 3 2 2 3" xfId="36579" xr:uid="{00000000-0005-0000-0000-0000CD8E0000}"/>
    <cellStyle name="Normal 3 8 3 2 2 3 2" xfId="36580" xr:uid="{00000000-0005-0000-0000-0000CE8E0000}"/>
    <cellStyle name="Normal 3 8 3 2 2 4" xfId="36581" xr:uid="{00000000-0005-0000-0000-0000CF8E0000}"/>
    <cellStyle name="Normal 3 8 3 2 3" xfId="36582" xr:uid="{00000000-0005-0000-0000-0000D08E0000}"/>
    <cellStyle name="Normal 3 8 3 2 3 2" xfId="36583" xr:uid="{00000000-0005-0000-0000-0000D18E0000}"/>
    <cellStyle name="Normal 3 8 3 2 3 2 2" xfId="36584" xr:uid="{00000000-0005-0000-0000-0000D28E0000}"/>
    <cellStyle name="Normal 3 8 3 2 3 3" xfId="36585" xr:uid="{00000000-0005-0000-0000-0000D38E0000}"/>
    <cellStyle name="Normal 3 8 3 2 4" xfId="36586" xr:uid="{00000000-0005-0000-0000-0000D48E0000}"/>
    <cellStyle name="Normal 3 8 3 2 4 2" xfId="36587" xr:uid="{00000000-0005-0000-0000-0000D58E0000}"/>
    <cellStyle name="Normal 3 8 3 2 5" xfId="36588" xr:uid="{00000000-0005-0000-0000-0000D68E0000}"/>
    <cellStyle name="Normal 3 8 3 2 6" xfId="36589" xr:uid="{00000000-0005-0000-0000-0000D78E0000}"/>
    <cellStyle name="Normal 3 8 3 3" xfId="36590" xr:uid="{00000000-0005-0000-0000-0000D88E0000}"/>
    <cellStyle name="Normal 3 8 3 3 2" xfId="36591" xr:uid="{00000000-0005-0000-0000-0000D98E0000}"/>
    <cellStyle name="Normal 3 8 3 3 2 2" xfId="36592" xr:uid="{00000000-0005-0000-0000-0000DA8E0000}"/>
    <cellStyle name="Normal 3 8 3 3 2 2 2" xfId="36593" xr:uid="{00000000-0005-0000-0000-0000DB8E0000}"/>
    <cellStyle name="Normal 3 8 3 3 2 3" xfId="36594" xr:uid="{00000000-0005-0000-0000-0000DC8E0000}"/>
    <cellStyle name="Normal 3 8 3 3 3" xfId="36595" xr:uid="{00000000-0005-0000-0000-0000DD8E0000}"/>
    <cellStyle name="Normal 3 8 3 3 3 2" xfId="36596" xr:uid="{00000000-0005-0000-0000-0000DE8E0000}"/>
    <cellStyle name="Normal 3 8 3 3 4" xfId="36597" xr:uid="{00000000-0005-0000-0000-0000DF8E0000}"/>
    <cellStyle name="Normal 3 8 3 4" xfId="36598" xr:uid="{00000000-0005-0000-0000-0000E08E0000}"/>
    <cellStyle name="Normal 3 8 3 4 2" xfId="36599" xr:uid="{00000000-0005-0000-0000-0000E18E0000}"/>
    <cellStyle name="Normal 3 8 3 4 2 2" xfId="36600" xr:uid="{00000000-0005-0000-0000-0000E28E0000}"/>
    <cellStyle name="Normal 3 8 3 4 2 2 2" xfId="36601" xr:uid="{00000000-0005-0000-0000-0000E38E0000}"/>
    <cellStyle name="Normal 3 8 3 4 2 3" xfId="36602" xr:uid="{00000000-0005-0000-0000-0000E48E0000}"/>
    <cellStyle name="Normal 3 8 3 4 3" xfId="36603" xr:uid="{00000000-0005-0000-0000-0000E58E0000}"/>
    <cellStyle name="Normal 3 8 3 4 3 2" xfId="36604" xr:uid="{00000000-0005-0000-0000-0000E68E0000}"/>
    <cellStyle name="Normal 3 8 3 4 4" xfId="36605" xr:uid="{00000000-0005-0000-0000-0000E78E0000}"/>
    <cellStyle name="Normal 3 8 3 5" xfId="36606" xr:uid="{00000000-0005-0000-0000-0000E88E0000}"/>
    <cellStyle name="Normal 3 8 3 5 2" xfId="36607" xr:uid="{00000000-0005-0000-0000-0000E98E0000}"/>
    <cellStyle name="Normal 3 8 3 5 2 2" xfId="36608" xr:uid="{00000000-0005-0000-0000-0000EA8E0000}"/>
    <cellStyle name="Normal 3 8 3 5 3" xfId="36609" xr:uid="{00000000-0005-0000-0000-0000EB8E0000}"/>
    <cellStyle name="Normal 3 8 3 6" xfId="36610" xr:uid="{00000000-0005-0000-0000-0000EC8E0000}"/>
    <cellStyle name="Normal 3 8 3 6 2" xfId="36611" xr:uid="{00000000-0005-0000-0000-0000ED8E0000}"/>
    <cellStyle name="Normal 3 8 3 7" xfId="36612" xr:uid="{00000000-0005-0000-0000-0000EE8E0000}"/>
    <cellStyle name="Normal 3 8 3 7 2" xfId="36613" xr:uid="{00000000-0005-0000-0000-0000EF8E0000}"/>
    <cellStyle name="Normal 3 8 3 8" xfId="36614" xr:uid="{00000000-0005-0000-0000-0000F08E0000}"/>
    <cellStyle name="Normal 3 8 3 9" xfId="36615" xr:uid="{00000000-0005-0000-0000-0000F18E0000}"/>
    <cellStyle name="Normal 3 8 4" xfId="36616" xr:uid="{00000000-0005-0000-0000-0000F28E0000}"/>
    <cellStyle name="Normal 3 8 4 2" xfId="36617" xr:uid="{00000000-0005-0000-0000-0000F38E0000}"/>
    <cellStyle name="Normal 3 8 4 2 2" xfId="36618" xr:uid="{00000000-0005-0000-0000-0000F48E0000}"/>
    <cellStyle name="Normal 3 8 4 2 2 2" xfId="36619" xr:uid="{00000000-0005-0000-0000-0000F58E0000}"/>
    <cellStyle name="Normal 3 8 4 2 2 2 2" xfId="36620" xr:uid="{00000000-0005-0000-0000-0000F68E0000}"/>
    <cellStyle name="Normal 3 8 4 2 2 3" xfId="36621" xr:uid="{00000000-0005-0000-0000-0000F78E0000}"/>
    <cellStyle name="Normal 3 8 4 2 3" xfId="36622" xr:uid="{00000000-0005-0000-0000-0000F88E0000}"/>
    <cellStyle name="Normal 3 8 4 2 3 2" xfId="36623" xr:uid="{00000000-0005-0000-0000-0000F98E0000}"/>
    <cellStyle name="Normal 3 8 4 2 4" xfId="36624" xr:uid="{00000000-0005-0000-0000-0000FA8E0000}"/>
    <cellStyle name="Normal 3 8 4 3" xfId="36625" xr:uid="{00000000-0005-0000-0000-0000FB8E0000}"/>
    <cellStyle name="Normal 3 8 4 3 2" xfId="36626" xr:uid="{00000000-0005-0000-0000-0000FC8E0000}"/>
    <cellStyle name="Normal 3 8 4 3 2 2" xfId="36627" xr:uid="{00000000-0005-0000-0000-0000FD8E0000}"/>
    <cellStyle name="Normal 3 8 4 3 3" xfId="36628" xr:uid="{00000000-0005-0000-0000-0000FE8E0000}"/>
    <cellStyle name="Normal 3 8 4 4" xfId="36629" xr:uid="{00000000-0005-0000-0000-0000FF8E0000}"/>
    <cellStyle name="Normal 3 8 4 4 2" xfId="36630" xr:uid="{00000000-0005-0000-0000-0000008F0000}"/>
    <cellStyle name="Normal 3 8 4 5" xfId="36631" xr:uid="{00000000-0005-0000-0000-0000018F0000}"/>
    <cellStyle name="Normal 3 8 4 6" xfId="36632" xr:uid="{00000000-0005-0000-0000-0000028F0000}"/>
    <cellStyle name="Normal 3 8 5" xfId="36633" xr:uid="{00000000-0005-0000-0000-0000038F0000}"/>
    <cellStyle name="Normal 3 8 5 2" xfId="36634" xr:uid="{00000000-0005-0000-0000-0000048F0000}"/>
    <cellStyle name="Normal 3 8 5 2 2" xfId="36635" xr:uid="{00000000-0005-0000-0000-0000058F0000}"/>
    <cellStyle name="Normal 3 8 5 2 2 2" xfId="36636" xr:uid="{00000000-0005-0000-0000-0000068F0000}"/>
    <cellStyle name="Normal 3 8 5 2 3" xfId="36637" xr:uid="{00000000-0005-0000-0000-0000078F0000}"/>
    <cellStyle name="Normal 3 8 5 3" xfId="36638" xr:uid="{00000000-0005-0000-0000-0000088F0000}"/>
    <cellStyle name="Normal 3 8 5 3 2" xfId="36639" xr:uid="{00000000-0005-0000-0000-0000098F0000}"/>
    <cellStyle name="Normal 3 8 5 4" xfId="36640" xr:uid="{00000000-0005-0000-0000-00000A8F0000}"/>
    <cellStyle name="Normal 3 8 6" xfId="36641" xr:uid="{00000000-0005-0000-0000-00000B8F0000}"/>
    <cellStyle name="Normal 3 8 6 2" xfId="36642" xr:uid="{00000000-0005-0000-0000-00000C8F0000}"/>
    <cellStyle name="Normal 3 8 6 2 2" xfId="36643" xr:uid="{00000000-0005-0000-0000-00000D8F0000}"/>
    <cellStyle name="Normal 3 8 6 2 2 2" xfId="36644" xr:uid="{00000000-0005-0000-0000-00000E8F0000}"/>
    <cellStyle name="Normal 3 8 6 2 3" xfId="36645" xr:uid="{00000000-0005-0000-0000-00000F8F0000}"/>
    <cellStyle name="Normal 3 8 6 3" xfId="36646" xr:uid="{00000000-0005-0000-0000-0000108F0000}"/>
    <cellStyle name="Normal 3 8 6 3 2" xfId="36647" xr:uid="{00000000-0005-0000-0000-0000118F0000}"/>
    <cellStyle name="Normal 3 8 6 4" xfId="36648" xr:uid="{00000000-0005-0000-0000-0000128F0000}"/>
    <cellStyle name="Normal 3 8 7" xfId="36649" xr:uid="{00000000-0005-0000-0000-0000138F0000}"/>
    <cellStyle name="Normal 3 8 7 2" xfId="36650" xr:uid="{00000000-0005-0000-0000-0000148F0000}"/>
    <cellStyle name="Normal 3 8 7 2 2" xfId="36651" xr:uid="{00000000-0005-0000-0000-0000158F0000}"/>
    <cellStyle name="Normal 3 8 7 3" xfId="36652" xr:uid="{00000000-0005-0000-0000-0000168F0000}"/>
    <cellStyle name="Normal 3 8 8" xfId="36653" xr:uid="{00000000-0005-0000-0000-0000178F0000}"/>
    <cellStyle name="Normal 3 8 8 2" xfId="36654" xr:uid="{00000000-0005-0000-0000-0000188F0000}"/>
    <cellStyle name="Normal 3 8 9" xfId="36655" xr:uid="{00000000-0005-0000-0000-0000198F0000}"/>
    <cellStyle name="Normal 3 8 9 2" xfId="36656" xr:uid="{00000000-0005-0000-0000-00001A8F0000}"/>
    <cellStyle name="Normal 3 8_T-straight with PEDs adjustor" xfId="36657" xr:uid="{00000000-0005-0000-0000-00001B8F0000}"/>
    <cellStyle name="Normal 3 9" xfId="36658" xr:uid="{00000000-0005-0000-0000-00001C8F0000}"/>
    <cellStyle name="Normal 3 9 10" xfId="36659" xr:uid="{00000000-0005-0000-0000-00001D8F0000}"/>
    <cellStyle name="Normal 3 9 2" xfId="36660" xr:uid="{00000000-0005-0000-0000-00001E8F0000}"/>
    <cellStyle name="Normal 3 9 2 2" xfId="36661" xr:uid="{00000000-0005-0000-0000-00001F8F0000}"/>
    <cellStyle name="Normal 3 9 2 2 2" xfId="36662" xr:uid="{00000000-0005-0000-0000-0000208F0000}"/>
    <cellStyle name="Normal 3 9 2 2 2 2" xfId="36663" xr:uid="{00000000-0005-0000-0000-0000218F0000}"/>
    <cellStyle name="Normal 3 9 2 2 2 2 2" xfId="36664" xr:uid="{00000000-0005-0000-0000-0000228F0000}"/>
    <cellStyle name="Normal 3 9 2 2 2 2 2 2" xfId="36665" xr:uid="{00000000-0005-0000-0000-0000238F0000}"/>
    <cellStyle name="Normal 3 9 2 2 2 2 2 2 2" xfId="36666" xr:uid="{00000000-0005-0000-0000-0000248F0000}"/>
    <cellStyle name="Normal 3 9 2 2 2 2 2 3" xfId="36667" xr:uid="{00000000-0005-0000-0000-0000258F0000}"/>
    <cellStyle name="Normal 3 9 2 2 2 2 3" xfId="36668" xr:uid="{00000000-0005-0000-0000-0000268F0000}"/>
    <cellStyle name="Normal 3 9 2 2 2 2 3 2" xfId="36669" xr:uid="{00000000-0005-0000-0000-0000278F0000}"/>
    <cellStyle name="Normal 3 9 2 2 2 2 4" xfId="36670" xr:uid="{00000000-0005-0000-0000-0000288F0000}"/>
    <cellStyle name="Normal 3 9 2 2 2 3" xfId="36671" xr:uid="{00000000-0005-0000-0000-0000298F0000}"/>
    <cellStyle name="Normal 3 9 2 2 2 3 2" xfId="36672" xr:uid="{00000000-0005-0000-0000-00002A8F0000}"/>
    <cellStyle name="Normal 3 9 2 2 2 3 2 2" xfId="36673" xr:uid="{00000000-0005-0000-0000-00002B8F0000}"/>
    <cellStyle name="Normal 3 9 2 2 2 3 3" xfId="36674" xr:uid="{00000000-0005-0000-0000-00002C8F0000}"/>
    <cellStyle name="Normal 3 9 2 2 2 4" xfId="36675" xr:uid="{00000000-0005-0000-0000-00002D8F0000}"/>
    <cellStyle name="Normal 3 9 2 2 2 4 2" xfId="36676" xr:uid="{00000000-0005-0000-0000-00002E8F0000}"/>
    <cellStyle name="Normal 3 9 2 2 2 5" xfId="36677" xr:uid="{00000000-0005-0000-0000-00002F8F0000}"/>
    <cellStyle name="Normal 3 9 2 2 3" xfId="36678" xr:uid="{00000000-0005-0000-0000-0000308F0000}"/>
    <cellStyle name="Normal 3 9 2 2 3 2" xfId="36679" xr:uid="{00000000-0005-0000-0000-0000318F0000}"/>
    <cellStyle name="Normal 3 9 2 2 3 2 2" xfId="36680" xr:uid="{00000000-0005-0000-0000-0000328F0000}"/>
    <cellStyle name="Normal 3 9 2 2 3 2 2 2" xfId="36681" xr:uid="{00000000-0005-0000-0000-0000338F0000}"/>
    <cellStyle name="Normal 3 9 2 2 3 2 3" xfId="36682" xr:uid="{00000000-0005-0000-0000-0000348F0000}"/>
    <cellStyle name="Normal 3 9 2 2 3 3" xfId="36683" xr:uid="{00000000-0005-0000-0000-0000358F0000}"/>
    <cellStyle name="Normal 3 9 2 2 3 3 2" xfId="36684" xr:uid="{00000000-0005-0000-0000-0000368F0000}"/>
    <cellStyle name="Normal 3 9 2 2 3 4" xfId="36685" xr:uid="{00000000-0005-0000-0000-0000378F0000}"/>
    <cellStyle name="Normal 3 9 2 2 4" xfId="36686" xr:uid="{00000000-0005-0000-0000-0000388F0000}"/>
    <cellStyle name="Normal 3 9 2 2 4 2" xfId="36687" xr:uid="{00000000-0005-0000-0000-0000398F0000}"/>
    <cellStyle name="Normal 3 9 2 2 4 2 2" xfId="36688" xr:uid="{00000000-0005-0000-0000-00003A8F0000}"/>
    <cellStyle name="Normal 3 9 2 2 4 2 2 2" xfId="36689" xr:uid="{00000000-0005-0000-0000-00003B8F0000}"/>
    <cellStyle name="Normal 3 9 2 2 4 2 3" xfId="36690" xr:uid="{00000000-0005-0000-0000-00003C8F0000}"/>
    <cellStyle name="Normal 3 9 2 2 4 3" xfId="36691" xr:uid="{00000000-0005-0000-0000-00003D8F0000}"/>
    <cellStyle name="Normal 3 9 2 2 4 3 2" xfId="36692" xr:uid="{00000000-0005-0000-0000-00003E8F0000}"/>
    <cellStyle name="Normal 3 9 2 2 4 4" xfId="36693" xr:uid="{00000000-0005-0000-0000-00003F8F0000}"/>
    <cellStyle name="Normal 3 9 2 2 5" xfId="36694" xr:uid="{00000000-0005-0000-0000-0000408F0000}"/>
    <cellStyle name="Normal 3 9 2 2 5 2" xfId="36695" xr:uid="{00000000-0005-0000-0000-0000418F0000}"/>
    <cellStyle name="Normal 3 9 2 2 5 2 2" xfId="36696" xr:uid="{00000000-0005-0000-0000-0000428F0000}"/>
    <cellStyle name="Normal 3 9 2 2 5 3" xfId="36697" xr:uid="{00000000-0005-0000-0000-0000438F0000}"/>
    <cellStyle name="Normal 3 9 2 2 6" xfId="36698" xr:uid="{00000000-0005-0000-0000-0000448F0000}"/>
    <cellStyle name="Normal 3 9 2 2 6 2" xfId="36699" xr:uid="{00000000-0005-0000-0000-0000458F0000}"/>
    <cellStyle name="Normal 3 9 2 2 7" xfId="36700" xr:uid="{00000000-0005-0000-0000-0000468F0000}"/>
    <cellStyle name="Normal 3 9 2 2 7 2" xfId="36701" xr:uid="{00000000-0005-0000-0000-0000478F0000}"/>
    <cellStyle name="Normal 3 9 2 2 8" xfId="36702" xr:uid="{00000000-0005-0000-0000-0000488F0000}"/>
    <cellStyle name="Normal 3 9 2 3" xfId="36703" xr:uid="{00000000-0005-0000-0000-0000498F0000}"/>
    <cellStyle name="Normal 3 9 2 3 2" xfId="36704" xr:uid="{00000000-0005-0000-0000-00004A8F0000}"/>
    <cellStyle name="Normal 3 9 2 3 2 2" xfId="36705" xr:uid="{00000000-0005-0000-0000-00004B8F0000}"/>
    <cellStyle name="Normal 3 9 2 3 2 2 2" xfId="36706" xr:uid="{00000000-0005-0000-0000-00004C8F0000}"/>
    <cellStyle name="Normal 3 9 2 3 2 2 2 2" xfId="36707" xr:uid="{00000000-0005-0000-0000-00004D8F0000}"/>
    <cellStyle name="Normal 3 9 2 3 2 2 3" xfId="36708" xr:uid="{00000000-0005-0000-0000-00004E8F0000}"/>
    <cellStyle name="Normal 3 9 2 3 2 3" xfId="36709" xr:uid="{00000000-0005-0000-0000-00004F8F0000}"/>
    <cellStyle name="Normal 3 9 2 3 2 3 2" xfId="36710" xr:uid="{00000000-0005-0000-0000-0000508F0000}"/>
    <cellStyle name="Normal 3 9 2 3 2 4" xfId="36711" xr:uid="{00000000-0005-0000-0000-0000518F0000}"/>
    <cellStyle name="Normal 3 9 2 3 3" xfId="36712" xr:uid="{00000000-0005-0000-0000-0000528F0000}"/>
    <cellStyle name="Normal 3 9 2 3 3 2" xfId="36713" xr:uid="{00000000-0005-0000-0000-0000538F0000}"/>
    <cellStyle name="Normal 3 9 2 3 3 2 2" xfId="36714" xr:uid="{00000000-0005-0000-0000-0000548F0000}"/>
    <cellStyle name="Normal 3 9 2 3 3 3" xfId="36715" xr:uid="{00000000-0005-0000-0000-0000558F0000}"/>
    <cellStyle name="Normal 3 9 2 3 4" xfId="36716" xr:uid="{00000000-0005-0000-0000-0000568F0000}"/>
    <cellStyle name="Normal 3 9 2 3 4 2" xfId="36717" xr:uid="{00000000-0005-0000-0000-0000578F0000}"/>
    <cellStyle name="Normal 3 9 2 3 5" xfId="36718" xr:uid="{00000000-0005-0000-0000-0000588F0000}"/>
    <cellStyle name="Normal 3 9 2 4" xfId="36719" xr:uid="{00000000-0005-0000-0000-0000598F0000}"/>
    <cellStyle name="Normal 3 9 2 4 2" xfId="36720" xr:uid="{00000000-0005-0000-0000-00005A8F0000}"/>
    <cellStyle name="Normal 3 9 2 4 2 2" xfId="36721" xr:uid="{00000000-0005-0000-0000-00005B8F0000}"/>
    <cellStyle name="Normal 3 9 2 4 2 2 2" xfId="36722" xr:uid="{00000000-0005-0000-0000-00005C8F0000}"/>
    <cellStyle name="Normal 3 9 2 4 2 3" xfId="36723" xr:uid="{00000000-0005-0000-0000-00005D8F0000}"/>
    <cellStyle name="Normal 3 9 2 4 3" xfId="36724" xr:uid="{00000000-0005-0000-0000-00005E8F0000}"/>
    <cellStyle name="Normal 3 9 2 4 3 2" xfId="36725" xr:uid="{00000000-0005-0000-0000-00005F8F0000}"/>
    <cellStyle name="Normal 3 9 2 4 4" xfId="36726" xr:uid="{00000000-0005-0000-0000-0000608F0000}"/>
    <cellStyle name="Normal 3 9 2 5" xfId="36727" xr:uid="{00000000-0005-0000-0000-0000618F0000}"/>
    <cellStyle name="Normal 3 9 2 5 2" xfId="36728" xr:uid="{00000000-0005-0000-0000-0000628F0000}"/>
    <cellStyle name="Normal 3 9 2 5 2 2" xfId="36729" xr:uid="{00000000-0005-0000-0000-0000638F0000}"/>
    <cellStyle name="Normal 3 9 2 5 2 2 2" xfId="36730" xr:uid="{00000000-0005-0000-0000-0000648F0000}"/>
    <cellStyle name="Normal 3 9 2 5 2 3" xfId="36731" xr:uid="{00000000-0005-0000-0000-0000658F0000}"/>
    <cellStyle name="Normal 3 9 2 5 3" xfId="36732" xr:uid="{00000000-0005-0000-0000-0000668F0000}"/>
    <cellStyle name="Normal 3 9 2 5 3 2" xfId="36733" xr:uid="{00000000-0005-0000-0000-0000678F0000}"/>
    <cellStyle name="Normal 3 9 2 5 4" xfId="36734" xr:uid="{00000000-0005-0000-0000-0000688F0000}"/>
    <cellStyle name="Normal 3 9 2 6" xfId="36735" xr:uid="{00000000-0005-0000-0000-0000698F0000}"/>
    <cellStyle name="Normal 3 9 2 6 2" xfId="36736" xr:uid="{00000000-0005-0000-0000-00006A8F0000}"/>
    <cellStyle name="Normal 3 9 2 6 2 2" xfId="36737" xr:uid="{00000000-0005-0000-0000-00006B8F0000}"/>
    <cellStyle name="Normal 3 9 2 6 3" xfId="36738" xr:uid="{00000000-0005-0000-0000-00006C8F0000}"/>
    <cellStyle name="Normal 3 9 2 7" xfId="36739" xr:uid="{00000000-0005-0000-0000-00006D8F0000}"/>
    <cellStyle name="Normal 3 9 2 7 2" xfId="36740" xr:uid="{00000000-0005-0000-0000-00006E8F0000}"/>
    <cellStyle name="Normal 3 9 2 8" xfId="36741" xr:uid="{00000000-0005-0000-0000-00006F8F0000}"/>
    <cellStyle name="Normal 3 9 2 8 2" xfId="36742" xr:uid="{00000000-0005-0000-0000-0000708F0000}"/>
    <cellStyle name="Normal 3 9 2 9" xfId="36743" xr:uid="{00000000-0005-0000-0000-0000718F0000}"/>
    <cellStyle name="Normal 3 9 3" xfId="36744" xr:uid="{00000000-0005-0000-0000-0000728F0000}"/>
    <cellStyle name="Normal 3 9 3 2" xfId="36745" xr:uid="{00000000-0005-0000-0000-0000738F0000}"/>
    <cellStyle name="Normal 3 9 3 2 2" xfId="36746" xr:uid="{00000000-0005-0000-0000-0000748F0000}"/>
    <cellStyle name="Normal 3 9 3 2 2 2" xfId="36747" xr:uid="{00000000-0005-0000-0000-0000758F0000}"/>
    <cellStyle name="Normal 3 9 3 2 2 2 2" xfId="36748" xr:uid="{00000000-0005-0000-0000-0000768F0000}"/>
    <cellStyle name="Normal 3 9 3 2 2 2 2 2" xfId="36749" xr:uid="{00000000-0005-0000-0000-0000778F0000}"/>
    <cellStyle name="Normal 3 9 3 2 2 2 3" xfId="36750" xr:uid="{00000000-0005-0000-0000-0000788F0000}"/>
    <cellStyle name="Normal 3 9 3 2 2 3" xfId="36751" xr:uid="{00000000-0005-0000-0000-0000798F0000}"/>
    <cellStyle name="Normal 3 9 3 2 2 3 2" xfId="36752" xr:uid="{00000000-0005-0000-0000-00007A8F0000}"/>
    <cellStyle name="Normal 3 9 3 2 2 4" xfId="36753" xr:uid="{00000000-0005-0000-0000-00007B8F0000}"/>
    <cellStyle name="Normal 3 9 3 2 3" xfId="36754" xr:uid="{00000000-0005-0000-0000-00007C8F0000}"/>
    <cellStyle name="Normal 3 9 3 2 3 2" xfId="36755" xr:uid="{00000000-0005-0000-0000-00007D8F0000}"/>
    <cellStyle name="Normal 3 9 3 2 3 2 2" xfId="36756" xr:uid="{00000000-0005-0000-0000-00007E8F0000}"/>
    <cellStyle name="Normal 3 9 3 2 3 3" xfId="36757" xr:uid="{00000000-0005-0000-0000-00007F8F0000}"/>
    <cellStyle name="Normal 3 9 3 2 4" xfId="36758" xr:uid="{00000000-0005-0000-0000-0000808F0000}"/>
    <cellStyle name="Normal 3 9 3 2 4 2" xfId="36759" xr:uid="{00000000-0005-0000-0000-0000818F0000}"/>
    <cellStyle name="Normal 3 9 3 2 5" xfId="36760" xr:uid="{00000000-0005-0000-0000-0000828F0000}"/>
    <cellStyle name="Normal 3 9 3 3" xfId="36761" xr:uid="{00000000-0005-0000-0000-0000838F0000}"/>
    <cellStyle name="Normal 3 9 3 3 2" xfId="36762" xr:uid="{00000000-0005-0000-0000-0000848F0000}"/>
    <cellStyle name="Normal 3 9 3 3 2 2" xfId="36763" xr:uid="{00000000-0005-0000-0000-0000858F0000}"/>
    <cellStyle name="Normal 3 9 3 3 2 2 2" xfId="36764" xr:uid="{00000000-0005-0000-0000-0000868F0000}"/>
    <cellStyle name="Normal 3 9 3 3 2 3" xfId="36765" xr:uid="{00000000-0005-0000-0000-0000878F0000}"/>
    <cellStyle name="Normal 3 9 3 3 3" xfId="36766" xr:uid="{00000000-0005-0000-0000-0000888F0000}"/>
    <cellStyle name="Normal 3 9 3 3 3 2" xfId="36767" xr:uid="{00000000-0005-0000-0000-0000898F0000}"/>
    <cellStyle name="Normal 3 9 3 3 4" xfId="36768" xr:uid="{00000000-0005-0000-0000-00008A8F0000}"/>
    <cellStyle name="Normal 3 9 3 4" xfId="36769" xr:uid="{00000000-0005-0000-0000-00008B8F0000}"/>
    <cellStyle name="Normal 3 9 3 4 2" xfId="36770" xr:uid="{00000000-0005-0000-0000-00008C8F0000}"/>
    <cellStyle name="Normal 3 9 3 4 2 2" xfId="36771" xr:uid="{00000000-0005-0000-0000-00008D8F0000}"/>
    <cellStyle name="Normal 3 9 3 4 2 2 2" xfId="36772" xr:uid="{00000000-0005-0000-0000-00008E8F0000}"/>
    <cellStyle name="Normal 3 9 3 4 2 3" xfId="36773" xr:uid="{00000000-0005-0000-0000-00008F8F0000}"/>
    <cellStyle name="Normal 3 9 3 4 3" xfId="36774" xr:uid="{00000000-0005-0000-0000-0000908F0000}"/>
    <cellStyle name="Normal 3 9 3 4 3 2" xfId="36775" xr:uid="{00000000-0005-0000-0000-0000918F0000}"/>
    <cellStyle name="Normal 3 9 3 4 4" xfId="36776" xr:uid="{00000000-0005-0000-0000-0000928F0000}"/>
    <cellStyle name="Normal 3 9 3 5" xfId="36777" xr:uid="{00000000-0005-0000-0000-0000938F0000}"/>
    <cellStyle name="Normal 3 9 3 5 2" xfId="36778" xr:uid="{00000000-0005-0000-0000-0000948F0000}"/>
    <cellStyle name="Normal 3 9 3 5 2 2" xfId="36779" xr:uid="{00000000-0005-0000-0000-0000958F0000}"/>
    <cellStyle name="Normal 3 9 3 5 3" xfId="36780" xr:uid="{00000000-0005-0000-0000-0000968F0000}"/>
    <cellStyle name="Normal 3 9 3 6" xfId="36781" xr:uid="{00000000-0005-0000-0000-0000978F0000}"/>
    <cellStyle name="Normal 3 9 3 6 2" xfId="36782" xr:uid="{00000000-0005-0000-0000-0000988F0000}"/>
    <cellStyle name="Normal 3 9 3 7" xfId="36783" xr:uid="{00000000-0005-0000-0000-0000998F0000}"/>
    <cellStyle name="Normal 3 9 3 7 2" xfId="36784" xr:uid="{00000000-0005-0000-0000-00009A8F0000}"/>
    <cellStyle name="Normal 3 9 3 8" xfId="36785" xr:uid="{00000000-0005-0000-0000-00009B8F0000}"/>
    <cellStyle name="Normal 3 9 4" xfId="36786" xr:uid="{00000000-0005-0000-0000-00009C8F0000}"/>
    <cellStyle name="Normal 3 9 4 2" xfId="36787" xr:uid="{00000000-0005-0000-0000-00009D8F0000}"/>
    <cellStyle name="Normal 3 9 4 2 2" xfId="36788" xr:uid="{00000000-0005-0000-0000-00009E8F0000}"/>
    <cellStyle name="Normal 3 9 4 2 2 2" xfId="36789" xr:uid="{00000000-0005-0000-0000-00009F8F0000}"/>
    <cellStyle name="Normal 3 9 4 2 2 2 2" xfId="36790" xr:uid="{00000000-0005-0000-0000-0000A08F0000}"/>
    <cellStyle name="Normal 3 9 4 2 2 3" xfId="36791" xr:uid="{00000000-0005-0000-0000-0000A18F0000}"/>
    <cellStyle name="Normal 3 9 4 2 3" xfId="36792" xr:uid="{00000000-0005-0000-0000-0000A28F0000}"/>
    <cellStyle name="Normal 3 9 4 2 3 2" xfId="36793" xr:uid="{00000000-0005-0000-0000-0000A38F0000}"/>
    <cellStyle name="Normal 3 9 4 2 4" xfId="36794" xr:uid="{00000000-0005-0000-0000-0000A48F0000}"/>
    <cellStyle name="Normal 3 9 4 3" xfId="36795" xr:uid="{00000000-0005-0000-0000-0000A58F0000}"/>
    <cellStyle name="Normal 3 9 4 3 2" xfId="36796" xr:uid="{00000000-0005-0000-0000-0000A68F0000}"/>
    <cellStyle name="Normal 3 9 4 3 2 2" xfId="36797" xr:uid="{00000000-0005-0000-0000-0000A78F0000}"/>
    <cellStyle name="Normal 3 9 4 3 3" xfId="36798" xr:uid="{00000000-0005-0000-0000-0000A88F0000}"/>
    <cellStyle name="Normal 3 9 4 4" xfId="36799" xr:uid="{00000000-0005-0000-0000-0000A98F0000}"/>
    <cellStyle name="Normal 3 9 4 4 2" xfId="36800" xr:uid="{00000000-0005-0000-0000-0000AA8F0000}"/>
    <cellStyle name="Normal 3 9 4 5" xfId="36801" xr:uid="{00000000-0005-0000-0000-0000AB8F0000}"/>
    <cellStyle name="Normal 3 9 5" xfId="36802" xr:uid="{00000000-0005-0000-0000-0000AC8F0000}"/>
    <cellStyle name="Normal 3 9 5 2" xfId="36803" xr:uid="{00000000-0005-0000-0000-0000AD8F0000}"/>
    <cellStyle name="Normal 3 9 5 2 2" xfId="36804" xr:uid="{00000000-0005-0000-0000-0000AE8F0000}"/>
    <cellStyle name="Normal 3 9 5 2 2 2" xfId="36805" xr:uid="{00000000-0005-0000-0000-0000AF8F0000}"/>
    <cellStyle name="Normal 3 9 5 2 3" xfId="36806" xr:uid="{00000000-0005-0000-0000-0000B08F0000}"/>
    <cellStyle name="Normal 3 9 5 3" xfId="36807" xr:uid="{00000000-0005-0000-0000-0000B18F0000}"/>
    <cellStyle name="Normal 3 9 5 3 2" xfId="36808" xr:uid="{00000000-0005-0000-0000-0000B28F0000}"/>
    <cellStyle name="Normal 3 9 5 4" xfId="36809" xr:uid="{00000000-0005-0000-0000-0000B38F0000}"/>
    <cellStyle name="Normal 3 9 6" xfId="36810" xr:uid="{00000000-0005-0000-0000-0000B48F0000}"/>
    <cellStyle name="Normal 3 9 6 2" xfId="36811" xr:uid="{00000000-0005-0000-0000-0000B58F0000}"/>
    <cellStyle name="Normal 3 9 6 2 2" xfId="36812" xr:uid="{00000000-0005-0000-0000-0000B68F0000}"/>
    <cellStyle name="Normal 3 9 6 2 2 2" xfId="36813" xr:uid="{00000000-0005-0000-0000-0000B78F0000}"/>
    <cellStyle name="Normal 3 9 6 2 3" xfId="36814" xr:uid="{00000000-0005-0000-0000-0000B88F0000}"/>
    <cellStyle name="Normal 3 9 6 3" xfId="36815" xr:uid="{00000000-0005-0000-0000-0000B98F0000}"/>
    <cellStyle name="Normal 3 9 6 3 2" xfId="36816" xr:uid="{00000000-0005-0000-0000-0000BA8F0000}"/>
    <cellStyle name="Normal 3 9 6 4" xfId="36817" xr:uid="{00000000-0005-0000-0000-0000BB8F0000}"/>
    <cellStyle name="Normal 3 9 7" xfId="36818" xr:uid="{00000000-0005-0000-0000-0000BC8F0000}"/>
    <cellStyle name="Normal 3 9 7 2" xfId="36819" xr:uid="{00000000-0005-0000-0000-0000BD8F0000}"/>
    <cellStyle name="Normal 3 9 7 2 2" xfId="36820" xr:uid="{00000000-0005-0000-0000-0000BE8F0000}"/>
    <cellStyle name="Normal 3 9 7 3" xfId="36821" xr:uid="{00000000-0005-0000-0000-0000BF8F0000}"/>
    <cellStyle name="Normal 3 9 8" xfId="36822" xr:uid="{00000000-0005-0000-0000-0000C08F0000}"/>
    <cellStyle name="Normal 3 9 8 2" xfId="36823" xr:uid="{00000000-0005-0000-0000-0000C18F0000}"/>
    <cellStyle name="Normal 3 9 9" xfId="36824" xr:uid="{00000000-0005-0000-0000-0000C28F0000}"/>
    <cellStyle name="Normal 3 9 9 2" xfId="36825" xr:uid="{00000000-0005-0000-0000-0000C38F0000}"/>
    <cellStyle name="Normal 3_Sheet1" xfId="36826" xr:uid="{00000000-0005-0000-0000-0000C48F0000}"/>
    <cellStyle name="Normal 30" xfId="36827" xr:uid="{00000000-0005-0000-0000-0000C58F0000}"/>
    <cellStyle name="Normal 30 2" xfId="36828" xr:uid="{00000000-0005-0000-0000-0000C68F0000}"/>
    <cellStyle name="Normal 30 2 2" xfId="36829" xr:uid="{00000000-0005-0000-0000-0000C78F0000}"/>
    <cellStyle name="Normal 30 3" xfId="36830" xr:uid="{00000000-0005-0000-0000-0000C88F0000}"/>
    <cellStyle name="Normal 31" xfId="36831" xr:uid="{00000000-0005-0000-0000-0000C98F0000}"/>
    <cellStyle name="Normal 31 2" xfId="36832" xr:uid="{00000000-0005-0000-0000-0000CA8F0000}"/>
    <cellStyle name="Normal 31 2 2" xfId="36833" xr:uid="{00000000-0005-0000-0000-0000CB8F0000}"/>
    <cellStyle name="Normal 31 3" xfId="36834" xr:uid="{00000000-0005-0000-0000-0000CC8F0000}"/>
    <cellStyle name="Normal 32" xfId="36835" xr:uid="{00000000-0005-0000-0000-0000CD8F0000}"/>
    <cellStyle name="Normal 32 2" xfId="36836" xr:uid="{00000000-0005-0000-0000-0000CE8F0000}"/>
    <cellStyle name="Normal 32 2 2" xfId="36837" xr:uid="{00000000-0005-0000-0000-0000CF8F0000}"/>
    <cellStyle name="Normal 32 3" xfId="36838" xr:uid="{00000000-0005-0000-0000-0000D08F0000}"/>
    <cellStyle name="Normal 33" xfId="36839" xr:uid="{00000000-0005-0000-0000-0000D18F0000}"/>
    <cellStyle name="Normal 33 2" xfId="36840" xr:uid="{00000000-0005-0000-0000-0000D28F0000}"/>
    <cellStyle name="Normal 33 2 2" xfId="36841" xr:uid="{00000000-0005-0000-0000-0000D38F0000}"/>
    <cellStyle name="Normal 33 3" xfId="36842" xr:uid="{00000000-0005-0000-0000-0000D48F0000}"/>
    <cellStyle name="Normal 34" xfId="36843" xr:uid="{00000000-0005-0000-0000-0000D58F0000}"/>
    <cellStyle name="Normal 34 2" xfId="36844" xr:uid="{00000000-0005-0000-0000-0000D68F0000}"/>
    <cellStyle name="Normal 34 2 2" xfId="36845" xr:uid="{00000000-0005-0000-0000-0000D78F0000}"/>
    <cellStyle name="Normal 34 3" xfId="36846" xr:uid="{00000000-0005-0000-0000-0000D88F0000}"/>
    <cellStyle name="Normal 35" xfId="36847" xr:uid="{00000000-0005-0000-0000-0000D98F0000}"/>
    <cellStyle name="Normal 35 2" xfId="36848" xr:uid="{00000000-0005-0000-0000-0000DA8F0000}"/>
    <cellStyle name="Normal 35 2 2" xfId="36849" xr:uid="{00000000-0005-0000-0000-0000DB8F0000}"/>
    <cellStyle name="Normal 35 3" xfId="36850" xr:uid="{00000000-0005-0000-0000-0000DC8F0000}"/>
    <cellStyle name="Normal 36" xfId="36851" xr:uid="{00000000-0005-0000-0000-0000DD8F0000}"/>
    <cellStyle name="Normal 36 2" xfId="36852" xr:uid="{00000000-0005-0000-0000-0000DE8F0000}"/>
    <cellStyle name="Normal 36 2 2" xfId="36853" xr:uid="{00000000-0005-0000-0000-0000DF8F0000}"/>
    <cellStyle name="Normal 36 3" xfId="36854" xr:uid="{00000000-0005-0000-0000-0000E08F0000}"/>
    <cellStyle name="Normal 37" xfId="36855" xr:uid="{00000000-0005-0000-0000-0000E18F0000}"/>
    <cellStyle name="Normal 37 2" xfId="36856" xr:uid="{00000000-0005-0000-0000-0000E28F0000}"/>
    <cellStyle name="Normal 37 2 2" xfId="36857" xr:uid="{00000000-0005-0000-0000-0000E38F0000}"/>
    <cellStyle name="Normal 37 3" xfId="36858" xr:uid="{00000000-0005-0000-0000-0000E48F0000}"/>
    <cellStyle name="Normal 38" xfId="36859" xr:uid="{00000000-0005-0000-0000-0000E58F0000}"/>
    <cellStyle name="Normal 38 2" xfId="36860" xr:uid="{00000000-0005-0000-0000-0000E68F0000}"/>
    <cellStyle name="Normal 38 2 2" xfId="36861" xr:uid="{00000000-0005-0000-0000-0000E78F0000}"/>
    <cellStyle name="Normal 38 3" xfId="36862" xr:uid="{00000000-0005-0000-0000-0000E88F0000}"/>
    <cellStyle name="Normal 39" xfId="36863" xr:uid="{00000000-0005-0000-0000-0000E98F0000}"/>
    <cellStyle name="Normal 39 2" xfId="36864" xr:uid="{00000000-0005-0000-0000-0000EA8F0000}"/>
    <cellStyle name="Normal 39 2 2" xfId="36865" xr:uid="{00000000-0005-0000-0000-0000EB8F0000}"/>
    <cellStyle name="Normal 39 3" xfId="36866" xr:uid="{00000000-0005-0000-0000-0000EC8F0000}"/>
    <cellStyle name="Normal 4" xfId="23" xr:uid="{00000000-0005-0000-0000-0000ED8F0000}"/>
    <cellStyle name="Normal 4 2" xfId="42" xr:uid="{00000000-0005-0000-0000-0000EE8F0000}"/>
    <cellStyle name="Normal 4 2 2" xfId="55" xr:uid="{00000000-0005-0000-0000-0000EF8F0000}"/>
    <cellStyle name="Normal 4 2 2 2" xfId="36867" xr:uid="{00000000-0005-0000-0000-0000F08F0000}"/>
    <cellStyle name="Normal 4 2 2 3" xfId="36868" xr:uid="{00000000-0005-0000-0000-0000F18F0000}"/>
    <cellStyle name="Normal 4 2 2 4" xfId="36869" xr:uid="{00000000-0005-0000-0000-0000F28F0000}"/>
    <cellStyle name="Normal 4 2 3" xfId="36870" xr:uid="{00000000-0005-0000-0000-0000F38F0000}"/>
    <cellStyle name="Normal 4 2 4" xfId="36871" xr:uid="{00000000-0005-0000-0000-0000F48F0000}"/>
    <cellStyle name="Normal 4 2 5" xfId="36872" xr:uid="{00000000-0005-0000-0000-0000F58F0000}"/>
    <cellStyle name="Normal 4 3" xfId="34" xr:uid="{00000000-0005-0000-0000-0000F68F0000}"/>
    <cellStyle name="Normal 4 3 2" xfId="36873" xr:uid="{00000000-0005-0000-0000-0000F78F0000}"/>
    <cellStyle name="Normal 4 3 2 2" xfId="36874" xr:uid="{00000000-0005-0000-0000-0000F88F0000}"/>
    <cellStyle name="Normal 4 3 2 2 2" xfId="36875" xr:uid="{00000000-0005-0000-0000-0000F98F0000}"/>
    <cellStyle name="Normal 4 3 2 2 3" xfId="36876" xr:uid="{00000000-0005-0000-0000-0000FA8F0000}"/>
    <cellStyle name="Normal 4 3 2 3" xfId="36877" xr:uid="{00000000-0005-0000-0000-0000FB8F0000}"/>
    <cellStyle name="Normal 4 3 2_T-straight with PEDs adjustor" xfId="36878" xr:uid="{00000000-0005-0000-0000-0000FC8F0000}"/>
    <cellStyle name="Normal 4 3 3" xfId="36879" xr:uid="{00000000-0005-0000-0000-0000FD8F0000}"/>
    <cellStyle name="Normal 4 3 3 2" xfId="36880" xr:uid="{00000000-0005-0000-0000-0000FE8F0000}"/>
    <cellStyle name="Normal 4 3 3 3" xfId="36881" xr:uid="{00000000-0005-0000-0000-0000FF8F0000}"/>
    <cellStyle name="Normal 4 3 4" xfId="36882" xr:uid="{00000000-0005-0000-0000-000000900000}"/>
    <cellStyle name="Normal 4 3 5" xfId="36883" xr:uid="{00000000-0005-0000-0000-000001900000}"/>
    <cellStyle name="Normal 4 3_T-straight with PEDs adjustor" xfId="36884" xr:uid="{00000000-0005-0000-0000-000002900000}"/>
    <cellStyle name="Normal 4 4" xfId="36885" xr:uid="{00000000-0005-0000-0000-000003900000}"/>
    <cellStyle name="Normal 4 4 2" xfId="36886" xr:uid="{00000000-0005-0000-0000-000004900000}"/>
    <cellStyle name="Normal 4 4 2 2" xfId="36887" xr:uid="{00000000-0005-0000-0000-000005900000}"/>
    <cellStyle name="Normal 4 4 2 2 2" xfId="36888" xr:uid="{00000000-0005-0000-0000-000006900000}"/>
    <cellStyle name="Normal 4 4 2 2 3" xfId="36889" xr:uid="{00000000-0005-0000-0000-000007900000}"/>
    <cellStyle name="Normal 4 4 2 3" xfId="36890" xr:uid="{00000000-0005-0000-0000-000008900000}"/>
    <cellStyle name="Normal 4 4 2_T-straight with PEDs adjustor" xfId="36891" xr:uid="{00000000-0005-0000-0000-000009900000}"/>
    <cellStyle name="Normal 4 4 3" xfId="36892" xr:uid="{00000000-0005-0000-0000-00000A900000}"/>
    <cellStyle name="Normal 4 4 3 2" xfId="36893" xr:uid="{00000000-0005-0000-0000-00000B900000}"/>
    <cellStyle name="Normal 4 4 3 3" xfId="36894" xr:uid="{00000000-0005-0000-0000-00000C900000}"/>
    <cellStyle name="Normal 4 4 4" xfId="36895" xr:uid="{00000000-0005-0000-0000-00000D900000}"/>
    <cellStyle name="Normal 4 4_T-straight with PEDs adjustor" xfId="36896" xr:uid="{00000000-0005-0000-0000-00000E900000}"/>
    <cellStyle name="Normal 4 5" xfId="36897" xr:uid="{00000000-0005-0000-0000-00000F900000}"/>
    <cellStyle name="Normal 4 5 2" xfId="36898" xr:uid="{00000000-0005-0000-0000-000010900000}"/>
    <cellStyle name="Normal 4 5 3" xfId="36899" xr:uid="{00000000-0005-0000-0000-000011900000}"/>
    <cellStyle name="Normal 4 6" xfId="36900" xr:uid="{00000000-0005-0000-0000-000012900000}"/>
    <cellStyle name="Normal 4 6 2" xfId="36901" xr:uid="{00000000-0005-0000-0000-000013900000}"/>
    <cellStyle name="Normal 4 6 2 2" xfId="36902" xr:uid="{00000000-0005-0000-0000-000014900000}"/>
    <cellStyle name="Normal 4 6 2 2 2" xfId="36903" xr:uid="{00000000-0005-0000-0000-000015900000}"/>
    <cellStyle name="Normal 4 6 2 3" xfId="36904" xr:uid="{00000000-0005-0000-0000-000016900000}"/>
    <cellStyle name="Normal 4 6 3" xfId="36905" xr:uid="{00000000-0005-0000-0000-000017900000}"/>
    <cellStyle name="Normal 4 6 3 2" xfId="36906" xr:uid="{00000000-0005-0000-0000-000018900000}"/>
    <cellStyle name="Normal 4 6 4" xfId="36907" xr:uid="{00000000-0005-0000-0000-000019900000}"/>
    <cellStyle name="Normal 4 7" xfId="36908" xr:uid="{00000000-0005-0000-0000-00001A900000}"/>
    <cellStyle name="Normal 4 7 2" xfId="36909" xr:uid="{00000000-0005-0000-0000-00001B900000}"/>
    <cellStyle name="Normal 4 8" xfId="36910" xr:uid="{00000000-0005-0000-0000-00001C900000}"/>
    <cellStyle name="Normal 4 8 2" xfId="36911" xr:uid="{00000000-0005-0000-0000-00001D900000}"/>
    <cellStyle name="Normal 4 8 3" xfId="36912" xr:uid="{00000000-0005-0000-0000-00001E900000}"/>
    <cellStyle name="Normal 4 9" xfId="36913" xr:uid="{00000000-0005-0000-0000-00001F900000}"/>
    <cellStyle name="Normal 4_Sheet1" xfId="36914" xr:uid="{00000000-0005-0000-0000-000020900000}"/>
    <cellStyle name="Normal 40" xfId="36915" xr:uid="{00000000-0005-0000-0000-000021900000}"/>
    <cellStyle name="Normal 40 2" xfId="36916" xr:uid="{00000000-0005-0000-0000-000022900000}"/>
    <cellStyle name="Normal 40 2 2" xfId="36917" xr:uid="{00000000-0005-0000-0000-000023900000}"/>
    <cellStyle name="Normal 40 3" xfId="36918" xr:uid="{00000000-0005-0000-0000-000024900000}"/>
    <cellStyle name="Normal 41" xfId="36919" xr:uid="{00000000-0005-0000-0000-000025900000}"/>
    <cellStyle name="Normal 41 2" xfId="36920" xr:uid="{00000000-0005-0000-0000-000026900000}"/>
    <cellStyle name="Normal 41 2 2" xfId="36921" xr:uid="{00000000-0005-0000-0000-000027900000}"/>
    <cellStyle name="Normal 41 3" xfId="36922" xr:uid="{00000000-0005-0000-0000-000028900000}"/>
    <cellStyle name="Normal 42" xfId="36923" xr:uid="{00000000-0005-0000-0000-000029900000}"/>
    <cellStyle name="Normal 42 2" xfId="36924" xr:uid="{00000000-0005-0000-0000-00002A900000}"/>
    <cellStyle name="Normal 42 2 2" xfId="36925" xr:uid="{00000000-0005-0000-0000-00002B900000}"/>
    <cellStyle name="Normal 42 3" xfId="36926" xr:uid="{00000000-0005-0000-0000-00002C900000}"/>
    <cellStyle name="Normal 42 4" xfId="36927" xr:uid="{00000000-0005-0000-0000-00002D900000}"/>
    <cellStyle name="Normal 42 5" xfId="36928" xr:uid="{00000000-0005-0000-0000-00002E900000}"/>
    <cellStyle name="Normal 43" xfId="36929" xr:uid="{00000000-0005-0000-0000-00002F900000}"/>
    <cellStyle name="Normal 43 2" xfId="36930" xr:uid="{00000000-0005-0000-0000-000030900000}"/>
    <cellStyle name="Normal 43 2 2" xfId="36931" xr:uid="{00000000-0005-0000-0000-000031900000}"/>
    <cellStyle name="Normal 43 3" xfId="36932" xr:uid="{00000000-0005-0000-0000-000032900000}"/>
    <cellStyle name="Normal 44" xfId="36933" xr:uid="{00000000-0005-0000-0000-000033900000}"/>
    <cellStyle name="Normal 44 2" xfId="36934" xr:uid="{00000000-0005-0000-0000-000034900000}"/>
    <cellStyle name="Normal 44 2 2" xfId="36935" xr:uid="{00000000-0005-0000-0000-000035900000}"/>
    <cellStyle name="Normal 44 3" xfId="36936" xr:uid="{00000000-0005-0000-0000-000036900000}"/>
    <cellStyle name="Normal 45" xfId="36937" xr:uid="{00000000-0005-0000-0000-000037900000}"/>
    <cellStyle name="Normal 45 2" xfId="36938" xr:uid="{00000000-0005-0000-0000-000038900000}"/>
    <cellStyle name="Normal 45 2 2" xfId="36939" xr:uid="{00000000-0005-0000-0000-000039900000}"/>
    <cellStyle name="Normal 45 3" xfId="36940" xr:uid="{00000000-0005-0000-0000-00003A900000}"/>
    <cellStyle name="Normal 46" xfId="36941" xr:uid="{00000000-0005-0000-0000-00003B900000}"/>
    <cellStyle name="Normal 46 2" xfId="36942" xr:uid="{00000000-0005-0000-0000-00003C900000}"/>
    <cellStyle name="Normal 46 2 2" xfId="36943" xr:uid="{00000000-0005-0000-0000-00003D900000}"/>
    <cellStyle name="Normal 46 3" xfId="36944" xr:uid="{00000000-0005-0000-0000-00003E900000}"/>
    <cellStyle name="Normal 47" xfId="36945" xr:uid="{00000000-0005-0000-0000-00003F900000}"/>
    <cellStyle name="Normal 47 2" xfId="36946" xr:uid="{00000000-0005-0000-0000-000040900000}"/>
    <cellStyle name="Normal 47 2 2" xfId="36947" xr:uid="{00000000-0005-0000-0000-000041900000}"/>
    <cellStyle name="Normal 47 3" xfId="36948" xr:uid="{00000000-0005-0000-0000-000042900000}"/>
    <cellStyle name="Normal 48" xfId="36949" xr:uid="{00000000-0005-0000-0000-000043900000}"/>
    <cellStyle name="Normal 48 2" xfId="36950" xr:uid="{00000000-0005-0000-0000-000044900000}"/>
    <cellStyle name="Normal 49" xfId="36951" xr:uid="{00000000-0005-0000-0000-000045900000}"/>
    <cellStyle name="Normal 49 2" xfId="36952" xr:uid="{00000000-0005-0000-0000-000046900000}"/>
    <cellStyle name="Normal 5" xfId="17" xr:uid="{00000000-0005-0000-0000-000047900000}"/>
    <cellStyle name="Normal 5 10" xfId="36953" xr:uid="{00000000-0005-0000-0000-000048900000}"/>
    <cellStyle name="Normal 5 10 2" xfId="36954" xr:uid="{00000000-0005-0000-0000-000049900000}"/>
    <cellStyle name="Normal 5 10 2 2" xfId="36955" xr:uid="{00000000-0005-0000-0000-00004A900000}"/>
    <cellStyle name="Normal 5 10 2 2 2" xfId="36956" xr:uid="{00000000-0005-0000-0000-00004B900000}"/>
    <cellStyle name="Normal 5 10 2 2 2 2" xfId="36957" xr:uid="{00000000-0005-0000-0000-00004C900000}"/>
    <cellStyle name="Normal 5 10 2 2 2 2 2" xfId="36958" xr:uid="{00000000-0005-0000-0000-00004D900000}"/>
    <cellStyle name="Normal 5 10 2 2 2 3" xfId="36959" xr:uid="{00000000-0005-0000-0000-00004E900000}"/>
    <cellStyle name="Normal 5 10 2 2 3" xfId="36960" xr:uid="{00000000-0005-0000-0000-00004F900000}"/>
    <cellStyle name="Normal 5 10 2 2 3 2" xfId="36961" xr:uid="{00000000-0005-0000-0000-000050900000}"/>
    <cellStyle name="Normal 5 10 2 2 4" xfId="36962" xr:uid="{00000000-0005-0000-0000-000051900000}"/>
    <cellStyle name="Normal 5 10 2 3" xfId="36963" xr:uid="{00000000-0005-0000-0000-000052900000}"/>
    <cellStyle name="Normal 5 10 2 3 2" xfId="36964" xr:uid="{00000000-0005-0000-0000-000053900000}"/>
    <cellStyle name="Normal 5 10 2 3 2 2" xfId="36965" xr:uid="{00000000-0005-0000-0000-000054900000}"/>
    <cellStyle name="Normal 5 10 2 3 3" xfId="36966" xr:uid="{00000000-0005-0000-0000-000055900000}"/>
    <cellStyle name="Normal 5 10 2 4" xfId="36967" xr:uid="{00000000-0005-0000-0000-000056900000}"/>
    <cellStyle name="Normal 5 10 2 4 2" xfId="36968" xr:uid="{00000000-0005-0000-0000-000057900000}"/>
    <cellStyle name="Normal 5 10 2 5" xfId="36969" xr:uid="{00000000-0005-0000-0000-000058900000}"/>
    <cellStyle name="Normal 5 10 3" xfId="36970" xr:uid="{00000000-0005-0000-0000-000059900000}"/>
    <cellStyle name="Normal 5 10 3 2" xfId="36971" xr:uid="{00000000-0005-0000-0000-00005A900000}"/>
    <cellStyle name="Normal 5 10 3 2 2" xfId="36972" xr:uid="{00000000-0005-0000-0000-00005B900000}"/>
    <cellStyle name="Normal 5 10 3 2 2 2" xfId="36973" xr:uid="{00000000-0005-0000-0000-00005C900000}"/>
    <cellStyle name="Normal 5 10 3 2 3" xfId="36974" xr:uid="{00000000-0005-0000-0000-00005D900000}"/>
    <cellStyle name="Normal 5 10 3 3" xfId="36975" xr:uid="{00000000-0005-0000-0000-00005E900000}"/>
    <cellStyle name="Normal 5 10 3 3 2" xfId="36976" xr:uid="{00000000-0005-0000-0000-00005F900000}"/>
    <cellStyle name="Normal 5 10 3 4" xfId="36977" xr:uid="{00000000-0005-0000-0000-000060900000}"/>
    <cellStyle name="Normal 5 10 4" xfId="36978" xr:uid="{00000000-0005-0000-0000-000061900000}"/>
    <cellStyle name="Normal 5 10 4 2" xfId="36979" xr:uid="{00000000-0005-0000-0000-000062900000}"/>
    <cellStyle name="Normal 5 10 4 2 2" xfId="36980" xr:uid="{00000000-0005-0000-0000-000063900000}"/>
    <cellStyle name="Normal 5 10 4 3" xfId="36981" xr:uid="{00000000-0005-0000-0000-000064900000}"/>
    <cellStyle name="Normal 5 10 5" xfId="36982" xr:uid="{00000000-0005-0000-0000-000065900000}"/>
    <cellStyle name="Normal 5 10 5 2" xfId="36983" xr:uid="{00000000-0005-0000-0000-000066900000}"/>
    <cellStyle name="Normal 5 10 6" xfId="36984" xr:uid="{00000000-0005-0000-0000-000067900000}"/>
    <cellStyle name="Normal 5 11" xfId="36985" xr:uid="{00000000-0005-0000-0000-000068900000}"/>
    <cellStyle name="Normal 5 11 2" xfId="36986" xr:uid="{00000000-0005-0000-0000-000069900000}"/>
    <cellStyle name="Normal 5 11 3" xfId="36987" xr:uid="{00000000-0005-0000-0000-00006A900000}"/>
    <cellStyle name="Normal 5 12" xfId="36988" xr:uid="{00000000-0005-0000-0000-00006B900000}"/>
    <cellStyle name="Normal 5 12 2" xfId="36989" xr:uid="{00000000-0005-0000-0000-00006C900000}"/>
    <cellStyle name="Normal 5 12 2 2" xfId="36990" xr:uid="{00000000-0005-0000-0000-00006D900000}"/>
    <cellStyle name="Normal 5 12 2 2 2" xfId="36991" xr:uid="{00000000-0005-0000-0000-00006E900000}"/>
    <cellStyle name="Normal 5 12 2 2 2 2" xfId="36992" xr:uid="{00000000-0005-0000-0000-00006F900000}"/>
    <cellStyle name="Normal 5 12 2 2 3" xfId="36993" xr:uid="{00000000-0005-0000-0000-000070900000}"/>
    <cellStyle name="Normal 5 12 2 3" xfId="36994" xr:uid="{00000000-0005-0000-0000-000071900000}"/>
    <cellStyle name="Normal 5 12 2 3 2" xfId="36995" xr:uid="{00000000-0005-0000-0000-000072900000}"/>
    <cellStyle name="Normal 5 12 2 4" xfId="36996" xr:uid="{00000000-0005-0000-0000-000073900000}"/>
    <cellStyle name="Normal 5 12 3" xfId="36997" xr:uid="{00000000-0005-0000-0000-000074900000}"/>
    <cellStyle name="Normal 5 12 3 2" xfId="36998" xr:uid="{00000000-0005-0000-0000-000075900000}"/>
    <cellStyle name="Normal 5 12 3 2 2" xfId="36999" xr:uid="{00000000-0005-0000-0000-000076900000}"/>
    <cellStyle name="Normal 5 12 3 3" xfId="37000" xr:uid="{00000000-0005-0000-0000-000077900000}"/>
    <cellStyle name="Normal 5 12 4" xfId="37001" xr:uid="{00000000-0005-0000-0000-000078900000}"/>
    <cellStyle name="Normal 5 12 4 2" xfId="37002" xr:uid="{00000000-0005-0000-0000-000079900000}"/>
    <cellStyle name="Normal 5 12 5" xfId="37003" xr:uid="{00000000-0005-0000-0000-00007A900000}"/>
    <cellStyle name="Normal 5 13" xfId="37004" xr:uid="{00000000-0005-0000-0000-00007B900000}"/>
    <cellStyle name="Normal 5 13 2" xfId="37005" xr:uid="{00000000-0005-0000-0000-00007C900000}"/>
    <cellStyle name="Normal 5 13 2 2" xfId="37006" xr:uid="{00000000-0005-0000-0000-00007D900000}"/>
    <cellStyle name="Normal 5 13 2 2 2" xfId="37007" xr:uid="{00000000-0005-0000-0000-00007E900000}"/>
    <cellStyle name="Normal 5 13 2 3" xfId="37008" xr:uid="{00000000-0005-0000-0000-00007F900000}"/>
    <cellStyle name="Normal 5 13 3" xfId="37009" xr:uid="{00000000-0005-0000-0000-000080900000}"/>
    <cellStyle name="Normal 5 13 3 2" xfId="37010" xr:uid="{00000000-0005-0000-0000-000081900000}"/>
    <cellStyle name="Normal 5 13 4" xfId="37011" xr:uid="{00000000-0005-0000-0000-000082900000}"/>
    <cellStyle name="Normal 5 14" xfId="37012" xr:uid="{00000000-0005-0000-0000-000083900000}"/>
    <cellStyle name="Normal 5 14 2" xfId="37013" xr:uid="{00000000-0005-0000-0000-000084900000}"/>
    <cellStyle name="Normal 5 15" xfId="37014" xr:uid="{00000000-0005-0000-0000-000085900000}"/>
    <cellStyle name="Normal 5 15 2" xfId="37015" xr:uid="{00000000-0005-0000-0000-000086900000}"/>
    <cellStyle name="Normal 5 15 2 2" xfId="37016" xr:uid="{00000000-0005-0000-0000-000087900000}"/>
    <cellStyle name="Normal 5 15 3" xfId="37017" xr:uid="{00000000-0005-0000-0000-000088900000}"/>
    <cellStyle name="Normal 5 16" xfId="37018" xr:uid="{00000000-0005-0000-0000-000089900000}"/>
    <cellStyle name="Normal 5 16 2" xfId="37019" xr:uid="{00000000-0005-0000-0000-00008A900000}"/>
    <cellStyle name="Normal 5 17" xfId="37020" xr:uid="{00000000-0005-0000-0000-00008B900000}"/>
    <cellStyle name="Normal 5 2" xfId="36" xr:uid="{00000000-0005-0000-0000-00008C900000}"/>
    <cellStyle name="Normal 5 2 10" xfId="37021" xr:uid="{00000000-0005-0000-0000-00008D900000}"/>
    <cellStyle name="Normal 5 2 10 2" xfId="37022" xr:uid="{00000000-0005-0000-0000-00008E900000}"/>
    <cellStyle name="Normal 5 2 10 2 2" xfId="37023" xr:uid="{00000000-0005-0000-0000-00008F900000}"/>
    <cellStyle name="Normal 5 2 10 2 2 2" xfId="37024" xr:uid="{00000000-0005-0000-0000-000090900000}"/>
    <cellStyle name="Normal 5 2 10 2 2 2 2" xfId="37025" xr:uid="{00000000-0005-0000-0000-000091900000}"/>
    <cellStyle name="Normal 5 2 10 2 2 2 2 2" xfId="37026" xr:uid="{00000000-0005-0000-0000-000092900000}"/>
    <cellStyle name="Normal 5 2 10 2 2 2 3" xfId="37027" xr:uid="{00000000-0005-0000-0000-000093900000}"/>
    <cellStyle name="Normal 5 2 10 2 2 3" xfId="37028" xr:uid="{00000000-0005-0000-0000-000094900000}"/>
    <cellStyle name="Normal 5 2 10 2 2 3 2" xfId="37029" xr:uid="{00000000-0005-0000-0000-000095900000}"/>
    <cellStyle name="Normal 5 2 10 2 2 4" xfId="37030" xr:uid="{00000000-0005-0000-0000-000096900000}"/>
    <cellStyle name="Normal 5 2 10 2 3" xfId="37031" xr:uid="{00000000-0005-0000-0000-000097900000}"/>
    <cellStyle name="Normal 5 2 10 2 3 2" xfId="37032" xr:uid="{00000000-0005-0000-0000-000098900000}"/>
    <cellStyle name="Normal 5 2 10 2 3 2 2" xfId="37033" xr:uid="{00000000-0005-0000-0000-000099900000}"/>
    <cellStyle name="Normal 5 2 10 2 3 3" xfId="37034" xr:uid="{00000000-0005-0000-0000-00009A900000}"/>
    <cellStyle name="Normal 5 2 10 2 4" xfId="37035" xr:uid="{00000000-0005-0000-0000-00009B900000}"/>
    <cellStyle name="Normal 5 2 10 2 4 2" xfId="37036" xr:uid="{00000000-0005-0000-0000-00009C900000}"/>
    <cellStyle name="Normal 5 2 10 2 5" xfId="37037" xr:uid="{00000000-0005-0000-0000-00009D900000}"/>
    <cellStyle name="Normal 5 2 10 3" xfId="37038" xr:uid="{00000000-0005-0000-0000-00009E900000}"/>
    <cellStyle name="Normal 5 2 10 3 2" xfId="37039" xr:uid="{00000000-0005-0000-0000-00009F900000}"/>
    <cellStyle name="Normal 5 2 10 3 2 2" xfId="37040" xr:uid="{00000000-0005-0000-0000-0000A0900000}"/>
    <cellStyle name="Normal 5 2 10 3 2 2 2" xfId="37041" xr:uid="{00000000-0005-0000-0000-0000A1900000}"/>
    <cellStyle name="Normal 5 2 10 3 2 3" xfId="37042" xr:uid="{00000000-0005-0000-0000-0000A2900000}"/>
    <cellStyle name="Normal 5 2 10 3 3" xfId="37043" xr:uid="{00000000-0005-0000-0000-0000A3900000}"/>
    <cellStyle name="Normal 5 2 10 3 3 2" xfId="37044" xr:uid="{00000000-0005-0000-0000-0000A4900000}"/>
    <cellStyle name="Normal 5 2 10 3 4" xfId="37045" xr:uid="{00000000-0005-0000-0000-0000A5900000}"/>
    <cellStyle name="Normal 5 2 10 4" xfId="37046" xr:uid="{00000000-0005-0000-0000-0000A6900000}"/>
    <cellStyle name="Normal 5 2 10 4 2" xfId="37047" xr:uid="{00000000-0005-0000-0000-0000A7900000}"/>
    <cellStyle name="Normal 5 2 10 4 2 2" xfId="37048" xr:uid="{00000000-0005-0000-0000-0000A8900000}"/>
    <cellStyle name="Normal 5 2 10 4 2 2 2" xfId="37049" xr:uid="{00000000-0005-0000-0000-0000A9900000}"/>
    <cellStyle name="Normal 5 2 10 4 2 3" xfId="37050" xr:uid="{00000000-0005-0000-0000-0000AA900000}"/>
    <cellStyle name="Normal 5 2 10 4 3" xfId="37051" xr:uid="{00000000-0005-0000-0000-0000AB900000}"/>
    <cellStyle name="Normal 5 2 10 4 3 2" xfId="37052" xr:uid="{00000000-0005-0000-0000-0000AC900000}"/>
    <cellStyle name="Normal 5 2 10 4 4" xfId="37053" xr:uid="{00000000-0005-0000-0000-0000AD900000}"/>
    <cellStyle name="Normal 5 2 10 5" xfId="37054" xr:uid="{00000000-0005-0000-0000-0000AE900000}"/>
    <cellStyle name="Normal 5 2 10 5 2" xfId="37055" xr:uid="{00000000-0005-0000-0000-0000AF900000}"/>
    <cellStyle name="Normal 5 2 10 5 2 2" xfId="37056" xr:uid="{00000000-0005-0000-0000-0000B0900000}"/>
    <cellStyle name="Normal 5 2 10 5 3" xfId="37057" xr:uid="{00000000-0005-0000-0000-0000B1900000}"/>
    <cellStyle name="Normal 5 2 10 6" xfId="37058" xr:uid="{00000000-0005-0000-0000-0000B2900000}"/>
    <cellStyle name="Normal 5 2 10 6 2" xfId="37059" xr:uid="{00000000-0005-0000-0000-0000B3900000}"/>
    <cellStyle name="Normal 5 2 10 7" xfId="37060" xr:uid="{00000000-0005-0000-0000-0000B4900000}"/>
    <cellStyle name="Normal 5 2 10 7 2" xfId="37061" xr:uid="{00000000-0005-0000-0000-0000B5900000}"/>
    <cellStyle name="Normal 5 2 10 8" xfId="37062" xr:uid="{00000000-0005-0000-0000-0000B6900000}"/>
    <cellStyle name="Normal 5 2 11" xfId="37063" xr:uid="{00000000-0005-0000-0000-0000B7900000}"/>
    <cellStyle name="Normal 5 2 11 2" xfId="37064" xr:uid="{00000000-0005-0000-0000-0000B8900000}"/>
    <cellStyle name="Normal 5 2 11 2 2" xfId="37065" xr:uid="{00000000-0005-0000-0000-0000B9900000}"/>
    <cellStyle name="Normal 5 2 11 2 2 2" xfId="37066" xr:uid="{00000000-0005-0000-0000-0000BA900000}"/>
    <cellStyle name="Normal 5 2 11 2 2 2 2" xfId="37067" xr:uid="{00000000-0005-0000-0000-0000BB900000}"/>
    <cellStyle name="Normal 5 2 11 2 2 2 2 2" xfId="37068" xr:uid="{00000000-0005-0000-0000-0000BC900000}"/>
    <cellStyle name="Normal 5 2 11 2 2 2 3" xfId="37069" xr:uid="{00000000-0005-0000-0000-0000BD900000}"/>
    <cellStyle name="Normal 5 2 11 2 2 3" xfId="37070" xr:uid="{00000000-0005-0000-0000-0000BE900000}"/>
    <cellStyle name="Normal 5 2 11 2 2 3 2" xfId="37071" xr:uid="{00000000-0005-0000-0000-0000BF900000}"/>
    <cellStyle name="Normal 5 2 11 2 2 4" xfId="37072" xr:uid="{00000000-0005-0000-0000-0000C0900000}"/>
    <cellStyle name="Normal 5 2 11 2 3" xfId="37073" xr:uid="{00000000-0005-0000-0000-0000C1900000}"/>
    <cellStyle name="Normal 5 2 11 2 3 2" xfId="37074" xr:uid="{00000000-0005-0000-0000-0000C2900000}"/>
    <cellStyle name="Normal 5 2 11 2 3 2 2" xfId="37075" xr:uid="{00000000-0005-0000-0000-0000C3900000}"/>
    <cellStyle name="Normal 5 2 11 2 3 3" xfId="37076" xr:uid="{00000000-0005-0000-0000-0000C4900000}"/>
    <cellStyle name="Normal 5 2 11 2 4" xfId="37077" xr:uid="{00000000-0005-0000-0000-0000C5900000}"/>
    <cellStyle name="Normal 5 2 11 2 4 2" xfId="37078" xr:uid="{00000000-0005-0000-0000-0000C6900000}"/>
    <cellStyle name="Normal 5 2 11 2 5" xfId="37079" xr:uid="{00000000-0005-0000-0000-0000C7900000}"/>
    <cellStyle name="Normal 5 2 11 3" xfId="37080" xr:uid="{00000000-0005-0000-0000-0000C8900000}"/>
    <cellStyle name="Normal 5 2 11 3 2" xfId="37081" xr:uid="{00000000-0005-0000-0000-0000C9900000}"/>
    <cellStyle name="Normal 5 2 11 3 2 2" xfId="37082" xr:uid="{00000000-0005-0000-0000-0000CA900000}"/>
    <cellStyle name="Normal 5 2 11 3 2 2 2" xfId="37083" xr:uid="{00000000-0005-0000-0000-0000CB900000}"/>
    <cellStyle name="Normal 5 2 11 3 2 3" xfId="37084" xr:uid="{00000000-0005-0000-0000-0000CC900000}"/>
    <cellStyle name="Normal 5 2 11 3 3" xfId="37085" xr:uid="{00000000-0005-0000-0000-0000CD900000}"/>
    <cellStyle name="Normal 5 2 11 3 3 2" xfId="37086" xr:uid="{00000000-0005-0000-0000-0000CE900000}"/>
    <cellStyle name="Normal 5 2 11 3 4" xfId="37087" xr:uid="{00000000-0005-0000-0000-0000CF900000}"/>
    <cellStyle name="Normal 5 2 11 4" xfId="37088" xr:uid="{00000000-0005-0000-0000-0000D0900000}"/>
    <cellStyle name="Normal 5 2 11 4 2" xfId="37089" xr:uid="{00000000-0005-0000-0000-0000D1900000}"/>
    <cellStyle name="Normal 5 2 11 4 2 2" xfId="37090" xr:uid="{00000000-0005-0000-0000-0000D2900000}"/>
    <cellStyle name="Normal 5 2 11 4 3" xfId="37091" xr:uid="{00000000-0005-0000-0000-0000D3900000}"/>
    <cellStyle name="Normal 5 2 11 5" xfId="37092" xr:uid="{00000000-0005-0000-0000-0000D4900000}"/>
    <cellStyle name="Normal 5 2 11 5 2" xfId="37093" xr:uid="{00000000-0005-0000-0000-0000D5900000}"/>
    <cellStyle name="Normal 5 2 11 6" xfId="37094" xr:uid="{00000000-0005-0000-0000-0000D6900000}"/>
    <cellStyle name="Normal 5 2 12" xfId="37095" xr:uid="{00000000-0005-0000-0000-0000D7900000}"/>
    <cellStyle name="Normal 5 2 12 2" xfId="37096" xr:uid="{00000000-0005-0000-0000-0000D8900000}"/>
    <cellStyle name="Normal 5 2 12 2 2" xfId="37097" xr:uid="{00000000-0005-0000-0000-0000D9900000}"/>
    <cellStyle name="Normal 5 2 12 2 2 2" xfId="37098" xr:uid="{00000000-0005-0000-0000-0000DA900000}"/>
    <cellStyle name="Normal 5 2 12 2 2 2 2" xfId="37099" xr:uid="{00000000-0005-0000-0000-0000DB900000}"/>
    <cellStyle name="Normal 5 2 12 2 2 2 2 2" xfId="37100" xr:uid="{00000000-0005-0000-0000-0000DC900000}"/>
    <cellStyle name="Normal 5 2 12 2 2 2 3" xfId="37101" xr:uid="{00000000-0005-0000-0000-0000DD900000}"/>
    <cellStyle name="Normal 5 2 12 2 2 3" xfId="37102" xr:uid="{00000000-0005-0000-0000-0000DE900000}"/>
    <cellStyle name="Normal 5 2 12 2 2 3 2" xfId="37103" xr:uid="{00000000-0005-0000-0000-0000DF900000}"/>
    <cellStyle name="Normal 5 2 12 2 2 4" xfId="37104" xr:uid="{00000000-0005-0000-0000-0000E0900000}"/>
    <cellStyle name="Normal 5 2 12 2 3" xfId="37105" xr:uid="{00000000-0005-0000-0000-0000E1900000}"/>
    <cellStyle name="Normal 5 2 12 2 3 2" xfId="37106" xr:uid="{00000000-0005-0000-0000-0000E2900000}"/>
    <cellStyle name="Normal 5 2 12 2 3 2 2" xfId="37107" xr:uid="{00000000-0005-0000-0000-0000E3900000}"/>
    <cellStyle name="Normal 5 2 12 2 3 3" xfId="37108" xr:uid="{00000000-0005-0000-0000-0000E4900000}"/>
    <cellStyle name="Normal 5 2 12 2 4" xfId="37109" xr:uid="{00000000-0005-0000-0000-0000E5900000}"/>
    <cellStyle name="Normal 5 2 12 2 4 2" xfId="37110" xr:uid="{00000000-0005-0000-0000-0000E6900000}"/>
    <cellStyle name="Normal 5 2 12 2 5" xfId="37111" xr:uid="{00000000-0005-0000-0000-0000E7900000}"/>
    <cellStyle name="Normal 5 2 12 3" xfId="37112" xr:uid="{00000000-0005-0000-0000-0000E8900000}"/>
    <cellStyle name="Normal 5 2 12 3 2" xfId="37113" xr:uid="{00000000-0005-0000-0000-0000E9900000}"/>
    <cellStyle name="Normal 5 2 12 3 2 2" xfId="37114" xr:uid="{00000000-0005-0000-0000-0000EA900000}"/>
    <cellStyle name="Normal 5 2 12 3 2 2 2" xfId="37115" xr:uid="{00000000-0005-0000-0000-0000EB900000}"/>
    <cellStyle name="Normal 5 2 12 3 2 3" xfId="37116" xr:uid="{00000000-0005-0000-0000-0000EC900000}"/>
    <cellStyle name="Normal 5 2 12 3 3" xfId="37117" xr:uid="{00000000-0005-0000-0000-0000ED900000}"/>
    <cellStyle name="Normal 5 2 12 3 3 2" xfId="37118" xr:uid="{00000000-0005-0000-0000-0000EE900000}"/>
    <cellStyle name="Normal 5 2 12 3 4" xfId="37119" xr:uid="{00000000-0005-0000-0000-0000EF900000}"/>
    <cellStyle name="Normal 5 2 12 4" xfId="37120" xr:uid="{00000000-0005-0000-0000-0000F0900000}"/>
    <cellStyle name="Normal 5 2 12 4 2" xfId="37121" xr:uid="{00000000-0005-0000-0000-0000F1900000}"/>
    <cellStyle name="Normal 5 2 12 4 2 2" xfId="37122" xr:uid="{00000000-0005-0000-0000-0000F2900000}"/>
    <cellStyle name="Normal 5 2 12 4 3" xfId="37123" xr:uid="{00000000-0005-0000-0000-0000F3900000}"/>
    <cellStyle name="Normal 5 2 12 5" xfId="37124" xr:uid="{00000000-0005-0000-0000-0000F4900000}"/>
    <cellStyle name="Normal 5 2 12 5 2" xfId="37125" xr:uid="{00000000-0005-0000-0000-0000F5900000}"/>
    <cellStyle name="Normal 5 2 12 6" xfId="37126" xr:uid="{00000000-0005-0000-0000-0000F6900000}"/>
    <cellStyle name="Normal 5 2 13" xfId="37127" xr:uid="{00000000-0005-0000-0000-0000F7900000}"/>
    <cellStyle name="Normal 5 2 13 2" xfId="37128" xr:uid="{00000000-0005-0000-0000-0000F8900000}"/>
    <cellStyle name="Normal 5 2 13 2 2" xfId="37129" xr:uid="{00000000-0005-0000-0000-0000F9900000}"/>
    <cellStyle name="Normal 5 2 13 2 2 2" xfId="37130" xr:uid="{00000000-0005-0000-0000-0000FA900000}"/>
    <cellStyle name="Normal 5 2 13 2 2 2 2" xfId="37131" xr:uid="{00000000-0005-0000-0000-0000FB900000}"/>
    <cellStyle name="Normal 5 2 13 2 2 3" xfId="37132" xr:uid="{00000000-0005-0000-0000-0000FC900000}"/>
    <cellStyle name="Normal 5 2 13 2 3" xfId="37133" xr:uid="{00000000-0005-0000-0000-0000FD900000}"/>
    <cellStyle name="Normal 5 2 13 2 3 2" xfId="37134" xr:uid="{00000000-0005-0000-0000-0000FE900000}"/>
    <cellStyle name="Normal 5 2 13 2 4" xfId="37135" xr:uid="{00000000-0005-0000-0000-0000FF900000}"/>
    <cellStyle name="Normal 5 2 13 3" xfId="37136" xr:uid="{00000000-0005-0000-0000-000000910000}"/>
    <cellStyle name="Normal 5 2 13 3 2" xfId="37137" xr:uid="{00000000-0005-0000-0000-000001910000}"/>
    <cellStyle name="Normal 5 2 13 3 2 2" xfId="37138" xr:uid="{00000000-0005-0000-0000-000002910000}"/>
    <cellStyle name="Normal 5 2 13 3 3" xfId="37139" xr:uid="{00000000-0005-0000-0000-000003910000}"/>
    <cellStyle name="Normal 5 2 13 4" xfId="37140" xr:uid="{00000000-0005-0000-0000-000004910000}"/>
    <cellStyle name="Normal 5 2 13 4 2" xfId="37141" xr:uid="{00000000-0005-0000-0000-000005910000}"/>
    <cellStyle name="Normal 5 2 13 5" xfId="37142" xr:uid="{00000000-0005-0000-0000-000006910000}"/>
    <cellStyle name="Normal 5 2 14" xfId="37143" xr:uid="{00000000-0005-0000-0000-000007910000}"/>
    <cellStyle name="Normal 5 2 14 2" xfId="37144" xr:uid="{00000000-0005-0000-0000-000008910000}"/>
    <cellStyle name="Normal 5 2 14 2 2" xfId="37145" xr:uid="{00000000-0005-0000-0000-000009910000}"/>
    <cellStyle name="Normal 5 2 14 2 2 2" xfId="37146" xr:uid="{00000000-0005-0000-0000-00000A910000}"/>
    <cellStyle name="Normal 5 2 14 2 3" xfId="37147" xr:uid="{00000000-0005-0000-0000-00000B910000}"/>
    <cellStyle name="Normal 5 2 14 3" xfId="37148" xr:uid="{00000000-0005-0000-0000-00000C910000}"/>
    <cellStyle name="Normal 5 2 14 3 2" xfId="37149" xr:uid="{00000000-0005-0000-0000-00000D910000}"/>
    <cellStyle name="Normal 5 2 14 4" xfId="37150" xr:uid="{00000000-0005-0000-0000-00000E910000}"/>
    <cellStyle name="Normal 5 2 15" xfId="37151" xr:uid="{00000000-0005-0000-0000-00000F910000}"/>
    <cellStyle name="Normal 5 2 15 2" xfId="37152" xr:uid="{00000000-0005-0000-0000-000010910000}"/>
    <cellStyle name="Normal 5 2 15 2 2" xfId="37153" xr:uid="{00000000-0005-0000-0000-000011910000}"/>
    <cellStyle name="Normal 5 2 15 2 2 2" xfId="37154" xr:uid="{00000000-0005-0000-0000-000012910000}"/>
    <cellStyle name="Normal 5 2 15 2 3" xfId="37155" xr:uid="{00000000-0005-0000-0000-000013910000}"/>
    <cellStyle name="Normal 5 2 15 3" xfId="37156" xr:uid="{00000000-0005-0000-0000-000014910000}"/>
    <cellStyle name="Normal 5 2 15 3 2" xfId="37157" xr:uid="{00000000-0005-0000-0000-000015910000}"/>
    <cellStyle name="Normal 5 2 15 4" xfId="37158" xr:uid="{00000000-0005-0000-0000-000016910000}"/>
    <cellStyle name="Normal 5 2 16" xfId="37159" xr:uid="{00000000-0005-0000-0000-000017910000}"/>
    <cellStyle name="Normal 5 2 16 2" xfId="37160" xr:uid="{00000000-0005-0000-0000-000018910000}"/>
    <cellStyle name="Normal 5 2 16 2 2" xfId="37161" xr:uid="{00000000-0005-0000-0000-000019910000}"/>
    <cellStyle name="Normal 5 2 16 2 2 2" xfId="37162" xr:uid="{00000000-0005-0000-0000-00001A910000}"/>
    <cellStyle name="Normal 5 2 16 2 3" xfId="37163" xr:uid="{00000000-0005-0000-0000-00001B910000}"/>
    <cellStyle name="Normal 5 2 16 3" xfId="37164" xr:uid="{00000000-0005-0000-0000-00001C910000}"/>
    <cellStyle name="Normal 5 2 16 3 2" xfId="37165" xr:uid="{00000000-0005-0000-0000-00001D910000}"/>
    <cellStyle name="Normal 5 2 16 4" xfId="37166" xr:uid="{00000000-0005-0000-0000-00001E910000}"/>
    <cellStyle name="Normal 5 2 17" xfId="37167" xr:uid="{00000000-0005-0000-0000-00001F910000}"/>
    <cellStyle name="Normal 5 2 17 2" xfId="37168" xr:uid="{00000000-0005-0000-0000-000020910000}"/>
    <cellStyle name="Normal 5 2 17 2 2" xfId="37169" xr:uid="{00000000-0005-0000-0000-000021910000}"/>
    <cellStyle name="Normal 5 2 17 3" xfId="37170" xr:uid="{00000000-0005-0000-0000-000022910000}"/>
    <cellStyle name="Normal 5 2 18" xfId="37171" xr:uid="{00000000-0005-0000-0000-000023910000}"/>
    <cellStyle name="Normal 5 2 18 2" xfId="37172" xr:uid="{00000000-0005-0000-0000-000024910000}"/>
    <cellStyle name="Normal 5 2 19" xfId="37173" xr:uid="{00000000-0005-0000-0000-000025910000}"/>
    <cellStyle name="Normal 5 2 19 2" xfId="37174" xr:uid="{00000000-0005-0000-0000-000026910000}"/>
    <cellStyle name="Normal 5 2 2" xfId="51" xr:uid="{00000000-0005-0000-0000-000027910000}"/>
    <cellStyle name="Normal 5 2 2 10" xfId="37175" xr:uid="{00000000-0005-0000-0000-000028910000}"/>
    <cellStyle name="Normal 5 2 2 10 2" xfId="37176" xr:uid="{00000000-0005-0000-0000-000029910000}"/>
    <cellStyle name="Normal 5 2 2 10 2 2" xfId="37177" xr:uid="{00000000-0005-0000-0000-00002A910000}"/>
    <cellStyle name="Normal 5 2 2 10 2 2 2" xfId="37178" xr:uid="{00000000-0005-0000-0000-00002B910000}"/>
    <cellStyle name="Normal 5 2 2 10 2 2 2 2" xfId="37179" xr:uid="{00000000-0005-0000-0000-00002C910000}"/>
    <cellStyle name="Normal 5 2 2 10 2 2 2 2 2" xfId="37180" xr:uid="{00000000-0005-0000-0000-00002D910000}"/>
    <cellStyle name="Normal 5 2 2 10 2 2 2 3" xfId="37181" xr:uid="{00000000-0005-0000-0000-00002E910000}"/>
    <cellStyle name="Normal 5 2 2 10 2 2 3" xfId="37182" xr:uid="{00000000-0005-0000-0000-00002F910000}"/>
    <cellStyle name="Normal 5 2 2 10 2 2 3 2" xfId="37183" xr:uid="{00000000-0005-0000-0000-000030910000}"/>
    <cellStyle name="Normal 5 2 2 10 2 2 4" xfId="37184" xr:uid="{00000000-0005-0000-0000-000031910000}"/>
    <cellStyle name="Normal 5 2 2 10 2 3" xfId="37185" xr:uid="{00000000-0005-0000-0000-000032910000}"/>
    <cellStyle name="Normal 5 2 2 10 2 3 2" xfId="37186" xr:uid="{00000000-0005-0000-0000-000033910000}"/>
    <cellStyle name="Normal 5 2 2 10 2 3 2 2" xfId="37187" xr:uid="{00000000-0005-0000-0000-000034910000}"/>
    <cellStyle name="Normal 5 2 2 10 2 3 3" xfId="37188" xr:uid="{00000000-0005-0000-0000-000035910000}"/>
    <cellStyle name="Normal 5 2 2 10 2 4" xfId="37189" xr:uid="{00000000-0005-0000-0000-000036910000}"/>
    <cellStyle name="Normal 5 2 2 10 2 4 2" xfId="37190" xr:uid="{00000000-0005-0000-0000-000037910000}"/>
    <cellStyle name="Normal 5 2 2 10 2 5" xfId="37191" xr:uid="{00000000-0005-0000-0000-000038910000}"/>
    <cellStyle name="Normal 5 2 2 10 3" xfId="37192" xr:uid="{00000000-0005-0000-0000-000039910000}"/>
    <cellStyle name="Normal 5 2 2 10 3 2" xfId="37193" xr:uid="{00000000-0005-0000-0000-00003A910000}"/>
    <cellStyle name="Normal 5 2 2 10 3 2 2" xfId="37194" xr:uid="{00000000-0005-0000-0000-00003B910000}"/>
    <cellStyle name="Normal 5 2 2 10 3 2 2 2" xfId="37195" xr:uid="{00000000-0005-0000-0000-00003C910000}"/>
    <cellStyle name="Normal 5 2 2 10 3 2 3" xfId="37196" xr:uid="{00000000-0005-0000-0000-00003D910000}"/>
    <cellStyle name="Normal 5 2 2 10 3 3" xfId="37197" xr:uid="{00000000-0005-0000-0000-00003E910000}"/>
    <cellStyle name="Normal 5 2 2 10 3 3 2" xfId="37198" xr:uid="{00000000-0005-0000-0000-00003F910000}"/>
    <cellStyle name="Normal 5 2 2 10 3 4" xfId="37199" xr:uid="{00000000-0005-0000-0000-000040910000}"/>
    <cellStyle name="Normal 5 2 2 10 4" xfId="37200" xr:uid="{00000000-0005-0000-0000-000041910000}"/>
    <cellStyle name="Normal 5 2 2 10 4 2" xfId="37201" xr:uid="{00000000-0005-0000-0000-000042910000}"/>
    <cellStyle name="Normal 5 2 2 10 4 2 2" xfId="37202" xr:uid="{00000000-0005-0000-0000-000043910000}"/>
    <cellStyle name="Normal 5 2 2 10 4 3" xfId="37203" xr:uid="{00000000-0005-0000-0000-000044910000}"/>
    <cellStyle name="Normal 5 2 2 10 5" xfId="37204" xr:uid="{00000000-0005-0000-0000-000045910000}"/>
    <cellStyle name="Normal 5 2 2 10 5 2" xfId="37205" xr:uid="{00000000-0005-0000-0000-000046910000}"/>
    <cellStyle name="Normal 5 2 2 10 6" xfId="37206" xr:uid="{00000000-0005-0000-0000-000047910000}"/>
    <cellStyle name="Normal 5 2 2 11" xfId="37207" xr:uid="{00000000-0005-0000-0000-000048910000}"/>
    <cellStyle name="Normal 5 2 2 11 2" xfId="37208" xr:uid="{00000000-0005-0000-0000-000049910000}"/>
    <cellStyle name="Normal 5 2 2 11 2 2" xfId="37209" xr:uid="{00000000-0005-0000-0000-00004A910000}"/>
    <cellStyle name="Normal 5 2 2 11 2 2 2" xfId="37210" xr:uid="{00000000-0005-0000-0000-00004B910000}"/>
    <cellStyle name="Normal 5 2 2 11 2 2 2 2" xfId="37211" xr:uid="{00000000-0005-0000-0000-00004C910000}"/>
    <cellStyle name="Normal 5 2 2 11 2 2 2 2 2" xfId="37212" xr:uid="{00000000-0005-0000-0000-00004D910000}"/>
    <cellStyle name="Normal 5 2 2 11 2 2 2 3" xfId="37213" xr:uid="{00000000-0005-0000-0000-00004E910000}"/>
    <cellStyle name="Normal 5 2 2 11 2 2 3" xfId="37214" xr:uid="{00000000-0005-0000-0000-00004F910000}"/>
    <cellStyle name="Normal 5 2 2 11 2 2 3 2" xfId="37215" xr:uid="{00000000-0005-0000-0000-000050910000}"/>
    <cellStyle name="Normal 5 2 2 11 2 2 4" xfId="37216" xr:uid="{00000000-0005-0000-0000-000051910000}"/>
    <cellStyle name="Normal 5 2 2 11 2 3" xfId="37217" xr:uid="{00000000-0005-0000-0000-000052910000}"/>
    <cellStyle name="Normal 5 2 2 11 2 3 2" xfId="37218" xr:uid="{00000000-0005-0000-0000-000053910000}"/>
    <cellStyle name="Normal 5 2 2 11 2 3 2 2" xfId="37219" xr:uid="{00000000-0005-0000-0000-000054910000}"/>
    <cellStyle name="Normal 5 2 2 11 2 3 3" xfId="37220" xr:uid="{00000000-0005-0000-0000-000055910000}"/>
    <cellStyle name="Normal 5 2 2 11 2 4" xfId="37221" xr:uid="{00000000-0005-0000-0000-000056910000}"/>
    <cellStyle name="Normal 5 2 2 11 2 4 2" xfId="37222" xr:uid="{00000000-0005-0000-0000-000057910000}"/>
    <cellStyle name="Normal 5 2 2 11 2 5" xfId="37223" xr:uid="{00000000-0005-0000-0000-000058910000}"/>
    <cellStyle name="Normal 5 2 2 11 3" xfId="37224" xr:uid="{00000000-0005-0000-0000-000059910000}"/>
    <cellStyle name="Normal 5 2 2 11 3 2" xfId="37225" xr:uid="{00000000-0005-0000-0000-00005A910000}"/>
    <cellStyle name="Normal 5 2 2 11 3 2 2" xfId="37226" xr:uid="{00000000-0005-0000-0000-00005B910000}"/>
    <cellStyle name="Normal 5 2 2 11 3 2 2 2" xfId="37227" xr:uid="{00000000-0005-0000-0000-00005C910000}"/>
    <cellStyle name="Normal 5 2 2 11 3 2 3" xfId="37228" xr:uid="{00000000-0005-0000-0000-00005D910000}"/>
    <cellStyle name="Normal 5 2 2 11 3 3" xfId="37229" xr:uid="{00000000-0005-0000-0000-00005E910000}"/>
    <cellStyle name="Normal 5 2 2 11 3 3 2" xfId="37230" xr:uid="{00000000-0005-0000-0000-00005F910000}"/>
    <cellStyle name="Normal 5 2 2 11 3 4" xfId="37231" xr:uid="{00000000-0005-0000-0000-000060910000}"/>
    <cellStyle name="Normal 5 2 2 11 4" xfId="37232" xr:uid="{00000000-0005-0000-0000-000061910000}"/>
    <cellStyle name="Normal 5 2 2 11 4 2" xfId="37233" xr:uid="{00000000-0005-0000-0000-000062910000}"/>
    <cellStyle name="Normal 5 2 2 11 4 2 2" xfId="37234" xr:uid="{00000000-0005-0000-0000-000063910000}"/>
    <cellStyle name="Normal 5 2 2 11 4 3" xfId="37235" xr:uid="{00000000-0005-0000-0000-000064910000}"/>
    <cellStyle name="Normal 5 2 2 11 5" xfId="37236" xr:uid="{00000000-0005-0000-0000-000065910000}"/>
    <cellStyle name="Normal 5 2 2 11 5 2" xfId="37237" xr:uid="{00000000-0005-0000-0000-000066910000}"/>
    <cellStyle name="Normal 5 2 2 11 6" xfId="37238" xr:uid="{00000000-0005-0000-0000-000067910000}"/>
    <cellStyle name="Normal 5 2 2 12" xfId="37239" xr:uid="{00000000-0005-0000-0000-000068910000}"/>
    <cellStyle name="Normal 5 2 2 12 2" xfId="37240" xr:uid="{00000000-0005-0000-0000-000069910000}"/>
    <cellStyle name="Normal 5 2 2 12 2 2" xfId="37241" xr:uid="{00000000-0005-0000-0000-00006A910000}"/>
    <cellStyle name="Normal 5 2 2 12 2 2 2" xfId="37242" xr:uid="{00000000-0005-0000-0000-00006B910000}"/>
    <cellStyle name="Normal 5 2 2 12 2 2 2 2" xfId="37243" xr:uid="{00000000-0005-0000-0000-00006C910000}"/>
    <cellStyle name="Normal 5 2 2 12 2 2 3" xfId="37244" xr:uid="{00000000-0005-0000-0000-00006D910000}"/>
    <cellStyle name="Normal 5 2 2 12 2 3" xfId="37245" xr:uid="{00000000-0005-0000-0000-00006E910000}"/>
    <cellStyle name="Normal 5 2 2 12 2 3 2" xfId="37246" xr:uid="{00000000-0005-0000-0000-00006F910000}"/>
    <cellStyle name="Normal 5 2 2 12 2 4" xfId="37247" xr:uid="{00000000-0005-0000-0000-000070910000}"/>
    <cellStyle name="Normal 5 2 2 12 3" xfId="37248" xr:uid="{00000000-0005-0000-0000-000071910000}"/>
    <cellStyle name="Normal 5 2 2 12 3 2" xfId="37249" xr:uid="{00000000-0005-0000-0000-000072910000}"/>
    <cellStyle name="Normal 5 2 2 12 3 2 2" xfId="37250" xr:uid="{00000000-0005-0000-0000-000073910000}"/>
    <cellStyle name="Normal 5 2 2 12 3 3" xfId="37251" xr:uid="{00000000-0005-0000-0000-000074910000}"/>
    <cellStyle name="Normal 5 2 2 12 4" xfId="37252" xr:uid="{00000000-0005-0000-0000-000075910000}"/>
    <cellStyle name="Normal 5 2 2 12 4 2" xfId="37253" xr:uid="{00000000-0005-0000-0000-000076910000}"/>
    <cellStyle name="Normal 5 2 2 12 5" xfId="37254" xr:uid="{00000000-0005-0000-0000-000077910000}"/>
    <cellStyle name="Normal 5 2 2 13" xfId="37255" xr:uid="{00000000-0005-0000-0000-000078910000}"/>
    <cellStyle name="Normal 5 2 2 13 2" xfId="37256" xr:uid="{00000000-0005-0000-0000-000079910000}"/>
    <cellStyle name="Normal 5 2 2 13 2 2" xfId="37257" xr:uid="{00000000-0005-0000-0000-00007A910000}"/>
    <cellStyle name="Normal 5 2 2 13 2 2 2" xfId="37258" xr:uid="{00000000-0005-0000-0000-00007B910000}"/>
    <cellStyle name="Normal 5 2 2 13 2 3" xfId="37259" xr:uid="{00000000-0005-0000-0000-00007C910000}"/>
    <cellStyle name="Normal 5 2 2 13 3" xfId="37260" xr:uid="{00000000-0005-0000-0000-00007D910000}"/>
    <cellStyle name="Normal 5 2 2 13 3 2" xfId="37261" xr:uid="{00000000-0005-0000-0000-00007E910000}"/>
    <cellStyle name="Normal 5 2 2 13 4" xfId="37262" xr:uid="{00000000-0005-0000-0000-00007F910000}"/>
    <cellStyle name="Normal 5 2 2 14" xfId="37263" xr:uid="{00000000-0005-0000-0000-000080910000}"/>
    <cellStyle name="Normal 5 2 2 14 2" xfId="37264" xr:uid="{00000000-0005-0000-0000-000081910000}"/>
    <cellStyle name="Normal 5 2 2 14 2 2" xfId="37265" xr:uid="{00000000-0005-0000-0000-000082910000}"/>
    <cellStyle name="Normal 5 2 2 14 2 2 2" xfId="37266" xr:uid="{00000000-0005-0000-0000-000083910000}"/>
    <cellStyle name="Normal 5 2 2 14 2 3" xfId="37267" xr:uid="{00000000-0005-0000-0000-000084910000}"/>
    <cellStyle name="Normal 5 2 2 14 3" xfId="37268" xr:uid="{00000000-0005-0000-0000-000085910000}"/>
    <cellStyle name="Normal 5 2 2 14 3 2" xfId="37269" xr:uid="{00000000-0005-0000-0000-000086910000}"/>
    <cellStyle name="Normal 5 2 2 14 4" xfId="37270" xr:uid="{00000000-0005-0000-0000-000087910000}"/>
    <cellStyle name="Normal 5 2 2 15" xfId="37271" xr:uid="{00000000-0005-0000-0000-000088910000}"/>
    <cellStyle name="Normal 5 2 2 15 2" xfId="37272" xr:uid="{00000000-0005-0000-0000-000089910000}"/>
    <cellStyle name="Normal 5 2 2 15 2 2" xfId="37273" xr:uid="{00000000-0005-0000-0000-00008A910000}"/>
    <cellStyle name="Normal 5 2 2 15 2 2 2" xfId="37274" xr:uid="{00000000-0005-0000-0000-00008B910000}"/>
    <cellStyle name="Normal 5 2 2 15 2 3" xfId="37275" xr:uid="{00000000-0005-0000-0000-00008C910000}"/>
    <cellStyle name="Normal 5 2 2 15 3" xfId="37276" xr:uid="{00000000-0005-0000-0000-00008D910000}"/>
    <cellStyle name="Normal 5 2 2 15 3 2" xfId="37277" xr:uid="{00000000-0005-0000-0000-00008E910000}"/>
    <cellStyle name="Normal 5 2 2 15 4" xfId="37278" xr:uid="{00000000-0005-0000-0000-00008F910000}"/>
    <cellStyle name="Normal 5 2 2 16" xfId="37279" xr:uid="{00000000-0005-0000-0000-000090910000}"/>
    <cellStyle name="Normal 5 2 2 16 2" xfId="37280" xr:uid="{00000000-0005-0000-0000-000091910000}"/>
    <cellStyle name="Normal 5 2 2 16 2 2" xfId="37281" xr:uid="{00000000-0005-0000-0000-000092910000}"/>
    <cellStyle name="Normal 5 2 2 16 3" xfId="37282" xr:uid="{00000000-0005-0000-0000-000093910000}"/>
    <cellStyle name="Normal 5 2 2 17" xfId="37283" xr:uid="{00000000-0005-0000-0000-000094910000}"/>
    <cellStyle name="Normal 5 2 2 17 2" xfId="37284" xr:uid="{00000000-0005-0000-0000-000095910000}"/>
    <cellStyle name="Normal 5 2 2 18" xfId="37285" xr:uid="{00000000-0005-0000-0000-000096910000}"/>
    <cellStyle name="Normal 5 2 2 18 2" xfId="37286" xr:uid="{00000000-0005-0000-0000-000097910000}"/>
    <cellStyle name="Normal 5 2 2 19" xfId="37287" xr:uid="{00000000-0005-0000-0000-000098910000}"/>
    <cellStyle name="Normal 5 2 2 2" xfId="37288" xr:uid="{00000000-0005-0000-0000-000099910000}"/>
    <cellStyle name="Normal 5 2 2 2 10" xfId="37289" xr:uid="{00000000-0005-0000-0000-00009A910000}"/>
    <cellStyle name="Normal 5 2 2 2 10 2" xfId="37290" xr:uid="{00000000-0005-0000-0000-00009B910000}"/>
    <cellStyle name="Normal 5 2 2 2 10 2 2" xfId="37291" xr:uid="{00000000-0005-0000-0000-00009C910000}"/>
    <cellStyle name="Normal 5 2 2 2 10 2 2 2" xfId="37292" xr:uid="{00000000-0005-0000-0000-00009D910000}"/>
    <cellStyle name="Normal 5 2 2 2 10 2 2 2 2" xfId="37293" xr:uid="{00000000-0005-0000-0000-00009E910000}"/>
    <cellStyle name="Normal 5 2 2 2 10 2 2 2 2 2" xfId="37294" xr:uid="{00000000-0005-0000-0000-00009F910000}"/>
    <cellStyle name="Normal 5 2 2 2 10 2 2 2 3" xfId="37295" xr:uid="{00000000-0005-0000-0000-0000A0910000}"/>
    <cellStyle name="Normal 5 2 2 2 10 2 2 3" xfId="37296" xr:uid="{00000000-0005-0000-0000-0000A1910000}"/>
    <cellStyle name="Normal 5 2 2 2 10 2 2 3 2" xfId="37297" xr:uid="{00000000-0005-0000-0000-0000A2910000}"/>
    <cellStyle name="Normal 5 2 2 2 10 2 2 4" xfId="37298" xr:uid="{00000000-0005-0000-0000-0000A3910000}"/>
    <cellStyle name="Normal 5 2 2 2 10 2 3" xfId="37299" xr:uid="{00000000-0005-0000-0000-0000A4910000}"/>
    <cellStyle name="Normal 5 2 2 2 10 2 3 2" xfId="37300" xr:uid="{00000000-0005-0000-0000-0000A5910000}"/>
    <cellStyle name="Normal 5 2 2 2 10 2 3 2 2" xfId="37301" xr:uid="{00000000-0005-0000-0000-0000A6910000}"/>
    <cellStyle name="Normal 5 2 2 2 10 2 3 3" xfId="37302" xr:uid="{00000000-0005-0000-0000-0000A7910000}"/>
    <cellStyle name="Normal 5 2 2 2 10 2 4" xfId="37303" xr:uid="{00000000-0005-0000-0000-0000A8910000}"/>
    <cellStyle name="Normal 5 2 2 2 10 2 4 2" xfId="37304" xr:uid="{00000000-0005-0000-0000-0000A9910000}"/>
    <cellStyle name="Normal 5 2 2 2 10 2 5" xfId="37305" xr:uid="{00000000-0005-0000-0000-0000AA910000}"/>
    <cellStyle name="Normal 5 2 2 2 10 3" xfId="37306" xr:uid="{00000000-0005-0000-0000-0000AB910000}"/>
    <cellStyle name="Normal 5 2 2 2 10 3 2" xfId="37307" xr:uid="{00000000-0005-0000-0000-0000AC910000}"/>
    <cellStyle name="Normal 5 2 2 2 10 3 2 2" xfId="37308" xr:uid="{00000000-0005-0000-0000-0000AD910000}"/>
    <cellStyle name="Normal 5 2 2 2 10 3 2 2 2" xfId="37309" xr:uid="{00000000-0005-0000-0000-0000AE910000}"/>
    <cellStyle name="Normal 5 2 2 2 10 3 2 3" xfId="37310" xr:uid="{00000000-0005-0000-0000-0000AF910000}"/>
    <cellStyle name="Normal 5 2 2 2 10 3 3" xfId="37311" xr:uid="{00000000-0005-0000-0000-0000B0910000}"/>
    <cellStyle name="Normal 5 2 2 2 10 3 3 2" xfId="37312" xr:uid="{00000000-0005-0000-0000-0000B1910000}"/>
    <cellStyle name="Normal 5 2 2 2 10 3 4" xfId="37313" xr:uid="{00000000-0005-0000-0000-0000B2910000}"/>
    <cellStyle name="Normal 5 2 2 2 10 4" xfId="37314" xr:uid="{00000000-0005-0000-0000-0000B3910000}"/>
    <cellStyle name="Normal 5 2 2 2 10 4 2" xfId="37315" xr:uid="{00000000-0005-0000-0000-0000B4910000}"/>
    <cellStyle name="Normal 5 2 2 2 10 4 2 2" xfId="37316" xr:uid="{00000000-0005-0000-0000-0000B5910000}"/>
    <cellStyle name="Normal 5 2 2 2 10 4 3" xfId="37317" xr:uid="{00000000-0005-0000-0000-0000B6910000}"/>
    <cellStyle name="Normal 5 2 2 2 10 5" xfId="37318" xr:uid="{00000000-0005-0000-0000-0000B7910000}"/>
    <cellStyle name="Normal 5 2 2 2 10 5 2" xfId="37319" xr:uid="{00000000-0005-0000-0000-0000B8910000}"/>
    <cellStyle name="Normal 5 2 2 2 10 6" xfId="37320" xr:uid="{00000000-0005-0000-0000-0000B9910000}"/>
    <cellStyle name="Normal 5 2 2 2 11" xfId="37321" xr:uid="{00000000-0005-0000-0000-0000BA910000}"/>
    <cellStyle name="Normal 5 2 2 2 11 2" xfId="37322" xr:uid="{00000000-0005-0000-0000-0000BB910000}"/>
    <cellStyle name="Normal 5 2 2 2 11 2 2" xfId="37323" xr:uid="{00000000-0005-0000-0000-0000BC910000}"/>
    <cellStyle name="Normal 5 2 2 2 11 2 2 2" xfId="37324" xr:uid="{00000000-0005-0000-0000-0000BD910000}"/>
    <cellStyle name="Normal 5 2 2 2 11 2 2 2 2" xfId="37325" xr:uid="{00000000-0005-0000-0000-0000BE910000}"/>
    <cellStyle name="Normal 5 2 2 2 11 2 2 3" xfId="37326" xr:uid="{00000000-0005-0000-0000-0000BF910000}"/>
    <cellStyle name="Normal 5 2 2 2 11 2 3" xfId="37327" xr:uid="{00000000-0005-0000-0000-0000C0910000}"/>
    <cellStyle name="Normal 5 2 2 2 11 2 3 2" xfId="37328" xr:uid="{00000000-0005-0000-0000-0000C1910000}"/>
    <cellStyle name="Normal 5 2 2 2 11 2 4" xfId="37329" xr:uid="{00000000-0005-0000-0000-0000C2910000}"/>
    <cellStyle name="Normal 5 2 2 2 11 3" xfId="37330" xr:uid="{00000000-0005-0000-0000-0000C3910000}"/>
    <cellStyle name="Normal 5 2 2 2 11 3 2" xfId="37331" xr:uid="{00000000-0005-0000-0000-0000C4910000}"/>
    <cellStyle name="Normal 5 2 2 2 11 3 2 2" xfId="37332" xr:uid="{00000000-0005-0000-0000-0000C5910000}"/>
    <cellStyle name="Normal 5 2 2 2 11 3 3" xfId="37333" xr:uid="{00000000-0005-0000-0000-0000C6910000}"/>
    <cellStyle name="Normal 5 2 2 2 11 4" xfId="37334" xr:uid="{00000000-0005-0000-0000-0000C7910000}"/>
    <cellStyle name="Normal 5 2 2 2 11 4 2" xfId="37335" xr:uid="{00000000-0005-0000-0000-0000C8910000}"/>
    <cellStyle name="Normal 5 2 2 2 11 5" xfId="37336" xr:uid="{00000000-0005-0000-0000-0000C9910000}"/>
    <cellStyle name="Normal 5 2 2 2 12" xfId="37337" xr:uid="{00000000-0005-0000-0000-0000CA910000}"/>
    <cellStyle name="Normal 5 2 2 2 12 2" xfId="37338" xr:uid="{00000000-0005-0000-0000-0000CB910000}"/>
    <cellStyle name="Normal 5 2 2 2 12 2 2" xfId="37339" xr:uid="{00000000-0005-0000-0000-0000CC910000}"/>
    <cellStyle name="Normal 5 2 2 2 12 2 2 2" xfId="37340" xr:uid="{00000000-0005-0000-0000-0000CD910000}"/>
    <cellStyle name="Normal 5 2 2 2 12 2 3" xfId="37341" xr:uid="{00000000-0005-0000-0000-0000CE910000}"/>
    <cellStyle name="Normal 5 2 2 2 12 3" xfId="37342" xr:uid="{00000000-0005-0000-0000-0000CF910000}"/>
    <cellStyle name="Normal 5 2 2 2 12 3 2" xfId="37343" xr:uid="{00000000-0005-0000-0000-0000D0910000}"/>
    <cellStyle name="Normal 5 2 2 2 12 4" xfId="37344" xr:uid="{00000000-0005-0000-0000-0000D1910000}"/>
    <cellStyle name="Normal 5 2 2 2 13" xfId="37345" xr:uid="{00000000-0005-0000-0000-0000D2910000}"/>
    <cellStyle name="Normal 5 2 2 2 13 2" xfId="37346" xr:uid="{00000000-0005-0000-0000-0000D3910000}"/>
    <cellStyle name="Normal 5 2 2 2 13 2 2" xfId="37347" xr:uid="{00000000-0005-0000-0000-0000D4910000}"/>
    <cellStyle name="Normal 5 2 2 2 13 2 2 2" xfId="37348" xr:uid="{00000000-0005-0000-0000-0000D5910000}"/>
    <cellStyle name="Normal 5 2 2 2 13 2 3" xfId="37349" xr:uid="{00000000-0005-0000-0000-0000D6910000}"/>
    <cellStyle name="Normal 5 2 2 2 13 3" xfId="37350" xr:uid="{00000000-0005-0000-0000-0000D7910000}"/>
    <cellStyle name="Normal 5 2 2 2 13 3 2" xfId="37351" xr:uid="{00000000-0005-0000-0000-0000D8910000}"/>
    <cellStyle name="Normal 5 2 2 2 13 4" xfId="37352" xr:uid="{00000000-0005-0000-0000-0000D9910000}"/>
    <cellStyle name="Normal 5 2 2 2 14" xfId="37353" xr:uid="{00000000-0005-0000-0000-0000DA910000}"/>
    <cellStyle name="Normal 5 2 2 2 14 2" xfId="37354" xr:uid="{00000000-0005-0000-0000-0000DB910000}"/>
    <cellStyle name="Normal 5 2 2 2 14 2 2" xfId="37355" xr:uid="{00000000-0005-0000-0000-0000DC910000}"/>
    <cellStyle name="Normal 5 2 2 2 14 2 2 2" xfId="37356" xr:uid="{00000000-0005-0000-0000-0000DD910000}"/>
    <cellStyle name="Normal 5 2 2 2 14 2 3" xfId="37357" xr:uid="{00000000-0005-0000-0000-0000DE910000}"/>
    <cellStyle name="Normal 5 2 2 2 14 3" xfId="37358" xr:uid="{00000000-0005-0000-0000-0000DF910000}"/>
    <cellStyle name="Normal 5 2 2 2 14 3 2" xfId="37359" xr:uid="{00000000-0005-0000-0000-0000E0910000}"/>
    <cellStyle name="Normal 5 2 2 2 14 4" xfId="37360" xr:uid="{00000000-0005-0000-0000-0000E1910000}"/>
    <cellStyle name="Normal 5 2 2 2 15" xfId="37361" xr:uid="{00000000-0005-0000-0000-0000E2910000}"/>
    <cellStyle name="Normal 5 2 2 2 15 2" xfId="37362" xr:uid="{00000000-0005-0000-0000-0000E3910000}"/>
    <cellStyle name="Normal 5 2 2 2 15 2 2" xfId="37363" xr:uid="{00000000-0005-0000-0000-0000E4910000}"/>
    <cellStyle name="Normal 5 2 2 2 15 3" xfId="37364" xr:uid="{00000000-0005-0000-0000-0000E5910000}"/>
    <cellStyle name="Normal 5 2 2 2 16" xfId="37365" xr:uid="{00000000-0005-0000-0000-0000E6910000}"/>
    <cellStyle name="Normal 5 2 2 2 16 2" xfId="37366" xr:uid="{00000000-0005-0000-0000-0000E7910000}"/>
    <cellStyle name="Normal 5 2 2 2 17" xfId="37367" xr:uid="{00000000-0005-0000-0000-0000E8910000}"/>
    <cellStyle name="Normal 5 2 2 2 17 2" xfId="37368" xr:uid="{00000000-0005-0000-0000-0000E9910000}"/>
    <cellStyle name="Normal 5 2 2 2 18" xfId="37369" xr:uid="{00000000-0005-0000-0000-0000EA910000}"/>
    <cellStyle name="Normal 5 2 2 2 19" xfId="37370" xr:uid="{00000000-0005-0000-0000-0000EB910000}"/>
    <cellStyle name="Normal 5 2 2 2 2" xfId="37371" xr:uid="{00000000-0005-0000-0000-0000EC910000}"/>
    <cellStyle name="Normal 5 2 2 2 2 10" xfId="37372" xr:uid="{00000000-0005-0000-0000-0000ED910000}"/>
    <cellStyle name="Normal 5 2 2 2 2 10 2" xfId="37373" xr:uid="{00000000-0005-0000-0000-0000EE910000}"/>
    <cellStyle name="Normal 5 2 2 2 2 10 2 2" xfId="37374" xr:uid="{00000000-0005-0000-0000-0000EF910000}"/>
    <cellStyle name="Normal 5 2 2 2 2 10 2 2 2" xfId="37375" xr:uid="{00000000-0005-0000-0000-0000F0910000}"/>
    <cellStyle name="Normal 5 2 2 2 2 10 2 3" xfId="37376" xr:uid="{00000000-0005-0000-0000-0000F1910000}"/>
    <cellStyle name="Normal 5 2 2 2 2 10 3" xfId="37377" xr:uid="{00000000-0005-0000-0000-0000F2910000}"/>
    <cellStyle name="Normal 5 2 2 2 2 10 3 2" xfId="37378" xr:uid="{00000000-0005-0000-0000-0000F3910000}"/>
    <cellStyle name="Normal 5 2 2 2 2 10 4" xfId="37379" xr:uid="{00000000-0005-0000-0000-0000F4910000}"/>
    <cellStyle name="Normal 5 2 2 2 2 11" xfId="37380" xr:uid="{00000000-0005-0000-0000-0000F5910000}"/>
    <cellStyle name="Normal 5 2 2 2 2 11 2" xfId="37381" xr:uid="{00000000-0005-0000-0000-0000F6910000}"/>
    <cellStyle name="Normal 5 2 2 2 2 11 2 2" xfId="37382" xr:uid="{00000000-0005-0000-0000-0000F7910000}"/>
    <cellStyle name="Normal 5 2 2 2 2 11 2 2 2" xfId="37383" xr:uid="{00000000-0005-0000-0000-0000F8910000}"/>
    <cellStyle name="Normal 5 2 2 2 2 11 2 3" xfId="37384" xr:uid="{00000000-0005-0000-0000-0000F9910000}"/>
    <cellStyle name="Normal 5 2 2 2 2 11 3" xfId="37385" xr:uid="{00000000-0005-0000-0000-0000FA910000}"/>
    <cellStyle name="Normal 5 2 2 2 2 11 3 2" xfId="37386" xr:uid="{00000000-0005-0000-0000-0000FB910000}"/>
    <cellStyle name="Normal 5 2 2 2 2 11 4" xfId="37387" xr:uid="{00000000-0005-0000-0000-0000FC910000}"/>
    <cellStyle name="Normal 5 2 2 2 2 12" xfId="37388" xr:uid="{00000000-0005-0000-0000-0000FD910000}"/>
    <cellStyle name="Normal 5 2 2 2 2 12 2" xfId="37389" xr:uid="{00000000-0005-0000-0000-0000FE910000}"/>
    <cellStyle name="Normal 5 2 2 2 2 12 2 2" xfId="37390" xr:uid="{00000000-0005-0000-0000-0000FF910000}"/>
    <cellStyle name="Normal 5 2 2 2 2 12 2 2 2" xfId="37391" xr:uid="{00000000-0005-0000-0000-000000920000}"/>
    <cellStyle name="Normal 5 2 2 2 2 12 2 3" xfId="37392" xr:uid="{00000000-0005-0000-0000-000001920000}"/>
    <cellStyle name="Normal 5 2 2 2 2 12 3" xfId="37393" xr:uid="{00000000-0005-0000-0000-000002920000}"/>
    <cellStyle name="Normal 5 2 2 2 2 12 3 2" xfId="37394" xr:uid="{00000000-0005-0000-0000-000003920000}"/>
    <cellStyle name="Normal 5 2 2 2 2 12 4" xfId="37395" xr:uid="{00000000-0005-0000-0000-000004920000}"/>
    <cellStyle name="Normal 5 2 2 2 2 13" xfId="37396" xr:uid="{00000000-0005-0000-0000-000005920000}"/>
    <cellStyle name="Normal 5 2 2 2 2 13 2" xfId="37397" xr:uid="{00000000-0005-0000-0000-000006920000}"/>
    <cellStyle name="Normal 5 2 2 2 2 13 2 2" xfId="37398" xr:uid="{00000000-0005-0000-0000-000007920000}"/>
    <cellStyle name="Normal 5 2 2 2 2 13 3" xfId="37399" xr:uid="{00000000-0005-0000-0000-000008920000}"/>
    <cellStyle name="Normal 5 2 2 2 2 14" xfId="37400" xr:uid="{00000000-0005-0000-0000-000009920000}"/>
    <cellStyle name="Normal 5 2 2 2 2 14 2" xfId="37401" xr:uid="{00000000-0005-0000-0000-00000A920000}"/>
    <cellStyle name="Normal 5 2 2 2 2 15" xfId="37402" xr:uid="{00000000-0005-0000-0000-00000B920000}"/>
    <cellStyle name="Normal 5 2 2 2 2 15 2" xfId="37403" xr:uid="{00000000-0005-0000-0000-00000C920000}"/>
    <cellStyle name="Normal 5 2 2 2 2 16" xfId="37404" xr:uid="{00000000-0005-0000-0000-00000D920000}"/>
    <cellStyle name="Normal 5 2 2 2 2 17" xfId="37405" xr:uid="{00000000-0005-0000-0000-00000E920000}"/>
    <cellStyle name="Normal 5 2 2 2 2 2" xfId="37406" xr:uid="{00000000-0005-0000-0000-00000F920000}"/>
    <cellStyle name="Normal 5 2 2 2 2 2 10" xfId="37407" xr:uid="{00000000-0005-0000-0000-000010920000}"/>
    <cellStyle name="Normal 5 2 2 2 2 2 11" xfId="37408" xr:uid="{00000000-0005-0000-0000-000011920000}"/>
    <cellStyle name="Normal 5 2 2 2 2 2 2" xfId="37409" xr:uid="{00000000-0005-0000-0000-000012920000}"/>
    <cellStyle name="Normal 5 2 2 2 2 2 2 10" xfId="37410" xr:uid="{00000000-0005-0000-0000-000013920000}"/>
    <cellStyle name="Normal 5 2 2 2 2 2 2 2" xfId="37411" xr:uid="{00000000-0005-0000-0000-000014920000}"/>
    <cellStyle name="Normal 5 2 2 2 2 2 2 2 2" xfId="37412" xr:uid="{00000000-0005-0000-0000-000015920000}"/>
    <cellStyle name="Normal 5 2 2 2 2 2 2 2 2 2" xfId="37413" xr:uid="{00000000-0005-0000-0000-000016920000}"/>
    <cellStyle name="Normal 5 2 2 2 2 2 2 2 2 2 2" xfId="37414" xr:uid="{00000000-0005-0000-0000-000017920000}"/>
    <cellStyle name="Normal 5 2 2 2 2 2 2 2 2 2 2 2" xfId="37415" xr:uid="{00000000-0005-0000-0000-000018920000}"/>
    <cellStyle name="Normal 5 2 2 2 2 2 2 2 2 2 2 2 2" xfId="37416" xr:uid="{00000000-0005-0000-0000-000019920000}"/>
    <cellStyle name="Normal 5 2 2 2 2 2 2 2 2 2 2 3" xfId="37417" xr:uid="{00000000-0005-0000-0000-00001A920000}"/>
    <cellStyle name="Normal 5 2 2 2 2 2 2 2 2 2 3" xfId="37418" xr:uid="{00000000-0005-0000-0000-00001B920000}"/>
    <cellStyle name="Normal 5 2 2 2 2 2 2 2 2 2 3 2" xfId="37419" xr:uid="{00000000-0005-0000-0000-00001C920000}"/>
    <cellStyle name="Normal 5 2 2 2 2 2 2 2 2 2 4" xfId="37420" xr:uid="{00000000-0005-0000-0000-00001D920000}"/>
    <cellStyle name="Normal 5 2 2 2 2 2 2 2 2 3" xfId="37421" xr:uid="{00000000-0005-0000-0000-00001E920000}"/>
    <cellStyle name="Normal 5 2 2 2 2 2 2 2 2 3 2" xfId="37422" xr:uid="{00000000-0005-0000-0000-00001F920000}"/>
    <cellStyle name="Normal 5 2 2 2 2 2 2 2 2 3 2 2" xfId="37423" xr:uid="{00000000-0005-0000-0000-000020920000}"/>
    <cellStyle name="Normal 5 2 2 2 2 2 2 2 2 3 3" xfId="37424" xr:uid="{00000000-0005-0000-0000-000021920000}"/>
    <cellStyle name="Normal 5 2 2 2 2 2 2 2 2 4" xfId="37425" xr:uid="{00000000-0005-0000-0000-000022920000}"/>
    <cellStyle name="Normal 5 2 2 2 2 2 2 2 2 4 2" xfId="37426" xr:uid="{00000000-0005-0000-0000-000023920000}"/>
    <cellStyle name="Normal 5 2 2 2 2 2 2 2 2 5" xfId="37427" xr:uid="{00000000-0005-0000-0000-000024920000}"/>
    <cellStyle name="Normal 5 2 2 2 2 2 2 2 3" xfId="37428" xr:uid="{00000000-0005-0000-0000-000025920000}"/>
    <cellStyle name="Normal 5 2 2 2 2 2 2 2 3 2" xfId="37429" xr:uid="{00000000-0005-0000-0000-000026920000}"/>
    <cellStyle name="Normal 5 2 2 2 2 2 2 2 3 2 2" xfId="37430" xr:uid="{00000000-0005-0000-0000-000027920000}"/>
    <cellStyle name="Normal 5 2 2 2 2 2 2 2 3 2 2 2" xfId="37431" xr:uid="{00000000-0005-0000-0000-000028920000}"/>
    <cellStyle name="Normal 5 2 2 2 2 2 2 2 3 2 3" xfId="37432" xr:uid="{00000000-0005-0000-0000-000029920000}"/>
    <cellStyle name="Normal 5 2 2 2 2 2 2 2 3 3" xfId="37433" xr:uid="{00000000-0005-0000-0000-00002A920000}"/>
    <cellStyle name="Normal 5 2 2 2 2 2 2 2 3 3 2" xfId="37434" xr:uid="{00000000-0005-0000-0000-00002B920000}"/>
    <cellStyle name="Normal 5 2 2 2 2 2 2 2 3 4" xfId="37435" xr:uid="{00000000-0005-0000-0000-00002C920000}"/>
    <cellStyle name="Normal 5 2 2 2 2 2 2 2 4" xfId="37436" xr:uid="{00000000-0005-0000-0000-00002D920000}"/>
    <cellStyle name="Normal 5 2 2 2 2 2 2 2 4 2" xfId="37437" xr:uid="{00000000-0005-0000-0000-00002E920000}"/>
    <cellStyle name="Normal 5 2 2 2 2 2 2 2 4 2 2" xfId="37438" xr:uid="{00000000-0005-0000-0000-00002F920000}"/>
    <cellStyle name="Normal 5 2 2 2 2 2 2 2 4 2 2 2" xfId="37439" xr:uid="{00000000-0005-0000-0000-000030920000}"/>
    <cellStyle name="Normal 5 2 2 2 2 2 2 2 4 2 3" xfId="37440" xr:uid="{00000000-0005-0000-0000-000031920000}"/>
    <cellStyle name="Normal 5 2 2 2 2 2 2 2 4 3" xfId="37441" xr:uid="{00000000-0005-0000-0000-000032920000}"/>
    <cellStyle name="Normal 5 2 2 2 2 2 2 2 4 3 2" xfId="37442" xr:uid="{00000000-0005-0000-0000-000033920000}"/>
    <cellStyle name="Normal 5 2 2 2 2 2 2 2 4 4" xfId="37443" xr:uid="{00000000-0005-0000-0000-000034920000}"/>
    <cellStyle name="Normal 5 2 2 2 2 2 2 2 5" xfId="37444" xr:uid="{00000000-0005-0000-0000-000035920000}"/>
    <cellStyle name="Normal 5 2 2 2 2 2 2 2 5 2" xfId="37445" xr:uid="{00000000-0005-0000-0000-000036920000}"/>
    <cellStyle name="Normal 5 2 2 2 2 2 2 2 5 2 2" xfId="37446" xr:uid="{00000000-0005-0000-0000-000037920000}"/>
    <cellStyle name="Normal 5 2 2 2 2 2 2 2 5 3" xfId="37447" xr:uid="{00000000-0005-0000-0000-000038920000}"/>
    <cellStyle name="Normal 5 2 2 2 2 2 2 2 6" xfId="37448" xr:uid="{00000000-0005-0000-0000-000039920000}"/>
    <cellStyle name="Normal 5 2 2 2 2 2 2 2 6 2" xfId="37449" xr:uid="{00000000-0005-0000-0000-00003A920000}"/>
    <cellStyle name="Normal 5 2 2 2 2 2 2 2 7" xfId="37450" xr:uid="{00000000-0005-0000-0000-00003B920000}"/>
    <cellStyle name="Normal 5 2 2 2 2 2 2 2 7 2" xfId="37451" xr:uid="{00000000-0005-0000-0000-00003C920000}"/>
    <cellStyle name="Normal 5 2 2 2 2 2 2 2 8" xfId="37452" xr:uid="{00000000-0005-0000-0000-00003D920000}"/>
    <cellStyle name="Normal 5 2 2 2 2 2 2 3" xfId="37453" xr:uid="{00000000-0005-0000-0000-00003E920000}"/>
    <cellStyle name="Normal 5 2 2 2 2 2 2 3 2" xfId="37454" xr:uid="{00000000-0005-0000-0000-00003F920000}"/>
    <cellStyle name="Normal 5 2 2 2 2 2 2 3 2 2" xfId="37455" xr:uid="{00000000-0005-0000-0000-000040920000}"/>
    <cellStyle name="Normal 5 2 2 2 2 2 2 3 2 2 2" xfId="37456" xr:uid="{00000000-0005-0000-0000-000041920000}"/>
    <cellStyle name="Normal 5 2 2 2 2 2 2 3 2 2 2 2" xfId="37457" xr:uid="{00000000-0005-0000-0000-000042920000}"/>
    <cellStyle name="Normal 5 2 2 2 2 2 2 3 2 2 3" xfId="37458" xr:uid="{00000000-0005-0000-0000-000043920000}"/>
    <cellStyle name="Normal 5 2 2 2 2 2 2 3 2 3" xfId="37459" xr:uid="{00000000-0005-0000-0000-000044920000}"/>
    <cellStyle name="Normal 5 2 2 2 2 2 2 3 2 3 2" xfId="37460" xr:uid="{00000000-0005-0000-0000-000045920000}"/>
    <cellStyle name="Normal 5 2 2 2 2 2 2 3 2 4" xfId="37461" xr:uid="{00000000-0005-0000-0000-000046920000}"/>
    <cellStyle name="Normal 5 2 2 2 2 2 2 3 3" xfId="37462" xr:uid="{00000000-0005-0000-0000-000047920000}"/>
    <cellStyle name="Normal 5 2 2 2 2 2 2 3 3 2" xfId="37463" xr:uid="{00000000-0005-0000-0000-000048920000}"/>
    <cellStyle name="Normal 5 2 2 2 2 2 2 3 3 2 2" xfId="37464" xr:uid="{00000000-0005-0000-0000-000049920000}"/>
    <cellStyle name="Normal 5 2 2 2 2 2 2 3 3 3" xfId="37465" xr:uid="{00000000-0005-0000-0000-00004A920000}"/>
    <cellStyle name="Normal 5 2 2 2 2 2 2 3 4" xfId="37466" xr:uid="{00000000-0005-0000-0000-00004B920000}"/>
    <cellStyle name="Normal 5 2 2 2 2 2 2 3 4 2" xfId="37467" xr:uid="{00000000-0005-0000-0000-00004C920000}"/>
    <cellStyle name="Normal 5 2 2 2 2 2 2 3 5" xfId="37468" xr:uid="{00000000-0005-0000-0000-00004D920000}"/>
    <cellStyle name="Normal 5 2 2 2 2 2 2 4" xfId="37469" xr:uid="{00000000-0005-0000-0000-00004E920000}"/>
    <cellStyle name="Normal 5 2 2 2 2 2 2 4 2" xfId="37470" xr:uid="{00000000-0005-0000-0000-00004F920000}"/>
    <cellStyle name="Normal 5 2 2 2 2 2 2 4 2 2" xfId="37471" xr:uid="{00000000-0005-0000-0000-000050920000}"/>
    <cellStyle name="Normal 5 2 2 2 2 2 2 4 2 2 2" xfId="37472" xr:uid="{00000000-0005-0000-0000-000051920000}"/>
    <cellStyle name="Normal 5 2 2 2 2 2 2 4 2 3" xfId="37473" xr:uid="{00000000-0005-0000-0000-000052920000}"/>
    <cellStyle name="Normal 5 2 2 2 2 2 2 4 3" xfId="37474" xr:uid="{00000000-0005-0000-0000-000053920000}"/>
    <cellStyle name="Normal 5 2 2 2 2 2 2 4 3 2" xfId="37475" xr:uid="{00000000-0005-0000-0000-000054920000}"/>
    <cellStyle name="Normal 5 2 2 2 2 2 2 4 4" xfId="37476" xr:uid="{00000000-0005-0000-0000-000055920000}"/>
    <cellStyle name="Normal 5 2 2 2 2 2 2 5" xfId="37477" xr:uid="{00000000-0005-0000-0000-000056920000}"/>
    <cellStyle name="Normal 5 2 2 2 2 2 2 5 2" xfId="37478" xr:uid="{00000000-0005-0000-0000-000057920000}"/>
    <cellStyle name="Normal 5 2 2 2 2 2 2 5 2 2" xfId="37479" xr:uid="{00000000-0005-0000-0000-000058920000}"/>
    <cellStyle name="Normal 5 2 2 2 2 2 2 5 2 2 2" xfId="37480" xr:uid="{00000000-0005-0000-0000-000059920000}"/>
    <cellStyle name="Normal 5 2 2 2 2 2 2 5 2 3" xfId="37481" xr:uid="{00000000-0005-0000-0000-00005A920000}"/>
    <cellStyle name="Normal 5 2 2 2 2 2 2 5 3" xfId="37482" xr:uid="{00000000-0005-0000-0000-00005B920000}"/>
    <cellStyle name="Normal 5 2 2 2 2 2 2 5 3 2" xfId="37483" xr:uid="{00000000-0005-0000-0000-00005C920000}"/>
    <cellStyle name="Normal 5 2 2 2 2 2 2 5 4" xfId="37484" xr:uid="{00000000-0005-0000-0000-00005D920000}"/>
    <cellStyle name="Normal 5 2 2 2 2 2 2 6" xfId="37485" xr:uid="{00000000-0005-0000-0000-00005E920000}"/>
    <cellStyle name="Normal 5 2 2 2 2 2 2 6 2" xfId="37486" xr:uid="{00000000-0005-0000-0000-00005F920000}"/>
    <cellStyle name="Normal 5 2 2 2 2 2 2 6 2 2" xfId="37487" xr:uid="{00000000-0005-0000-0000-000060920000}"/>
    <cellStyle name="Normal 5 2 2 2 2 2 2 6 3" xfId="37488" xr:uid="{00000000-0005-0000-0000-000061920000}"/>
    <cellStyle name="Normal 5 2 2 2 2 2 2 7" xfId="37489" xr:uid="{00000000-0005-0000-0000-000062920000}"/>
    <cellStyle name="Normal 5 2 2 2 2 2 2 7 2" xfId="37490" xr:uid="{00000000-0005-0000-0000-000063920000}"/>
    <cellStyle name="Normal 5 2 2 2 2 2 2 8" xfId="37491" xr:uid="{00000000-0005-0000-0000-000064920000}"/>
    <cellStyle name="Normal 5 2 2 2 2 2 2 8 2" xfId="37492" xr:uid="{00000000-0005-0000-0000-000065920000}"/>
    <cellStyle name="Normal 5 2 2 2 2 2 2 9" xfId="37493" xr:uid="{00000000-0005-0000-0000-000066920000}"/>
    <cellStyle name="Normal 5 2 2 2 2 2 3" xfId="37494" xr:uid="{00000000-0005-0000-0000-000067920000}"/>
    <cellStyle name="Normal 5 2 2 2 2 2 3 2" xfId="37495" xr:uid="{00000000-0005-0000-0000-000068920000}"/>
    <cellStyle name="Normal 5 2 2 2 2 2 3 2 2" xfId="37496" xr:uid="{00000000-0005-0000-0000-000069920000}"/>
    <cellStyle name="Normal 5 2 2 2 2 2 3 2 2 2" xfId="37497" xr:uid="{00000000-0005-0000-0000-00006A920000}"/>
    <cellStyle name="Normal 5 2 2 2 2 2 3 2 2 2 2" xfId="37498" xr:uid="{00000000-0005-0000-0000-00006B920000}"/>
    <cellStyle name="Normal 5 2 2 2 2 2 3 2 2 2 2 2" xfId="37499" xr:uid="{00000000-0005-0000-0000-00006C920000}"/>
    <cellStyle name="Normal 5 2 2 2 2 2 3 2 2 2 3" xfId="37500" xr:uid="{00000000-0005-0000-0000-00006D920000}"/>
    <cellStyle name="Normal 5 2 2 2 2 2 3 2 2 3" xfId="37501" xr:uid="{00000000-0005-0000-0000-00006E920000}"/>
    <cellStyle name="Normal 5 2 2 2 2 2 3 2 2 3 2" xfId="37502" xr:uid="{00000000-0005-0000-0000-00006F920000}"/>
    <cellStyle name="Normal 5 2 2 2 2 2 3 2 2 4" xfId="37503" xr:uid="{00000000-0005-0000-0000-000070920000}"/>
    <cellStyle name="Normal 5 2 2 2 2 2 3 2 3" xfId="37504" xr:uid="{00000000-0005-0000-0000-000071920000}"/>
    <cellStyle name="Normal 5 2 2 2 2 2 3 2 3 2" xfId="37505" xr:uid="{00000000-0005-0000-0000-000072920000}"/>
    <cellStyle name="Normal 5 2 2 2 2 2 3 2 3 2 2" xfId="37506" xr:uid="{00000000-0005-0000-0000-000073920000}"/>
    <cellStyle name="Normal 5 2 2 2 2 2 3 2 3 3" xfId="37507" xr:uid="{00000000-0005-0000-0000-000074920000}"/>
    <cellStyle name="Normal 5 2 2 2 2 2 3 2 4" xfId="37508" xr:uid="{00000000-0005-0000-0000-000075920000}"/>
    <cellStyle name="Normal 5 2 2 2 2 2 3 2 4 2" xfId="37509" xr:uid="{00000000-0005-0000-0000-000076920000}"/>
    <cellStyle name="Normal 5 2 2 2 2 2 3 2 5" xfId="37510" xr:uid="{00000000-0005-0000-0000-000077920000}"/>
    <cellStyle name="Normal 5 2 2 2 2 2 3 3" xfId="37511" xr:uid="{00000000-0005-0000-0000-000078920000}"/>
    <cellStyle name="Normal 5 2 2 2 2 2 3 3 2" xfId="37512" xr:uid="{00000000-0005-0000-0000-000079920000}"/>
    <cellStyle name="Normal 5 2 2 2 2 2 3 3 2 2" xfId="37513" xr:uid="{00000000-0005-0000-0000-00007A920000}"/>
    <cellStyle name="Normal 5 2 2 2 2 2 3 3 2 2 2" xfId="37514" xr:uid="{00000000-0005-0000-0000-00007B920000}"/>
    <cellStyle name="Normal 5 2 2 2 2 2 3 3 2 3" xfId="37515" xr:uid="{00000000-0005-0000-0000-00007C920000}"/>
    <cellStyle name="Normal 5 2 2 2 2 2 3 3 3" xfId="37516" xr:uid="{00000000-0005-0000-0000-00007D920000}"/>
    <cellStyle name="Normal 5 2 2 2 2 2 3 3 3 2" xfId="37517" xr:uid="{00000000-0005-0000-0000-00007E920000}"/>
    <cellStyle name="Normal 5 2 2 2 2 2 3 3 4" xfId="37518" xr:uid="{00000000-0005-0000-0000-00007F920000}"/>
    <cellStyle name="Normal 5 2 2 2 2 2 3 4" xfId="37519" xr:uid="{00000000-0005-0000-0000-000080920000}"/>
    <cellStyle name="Normal 5 2 2 2 2 2 3 4 2" xfId="37520" xr:uid="{00000000-0005-0000-0000-000081920000}"/>
    <cellStyle name="Normal 5 2 2 2 2 2 3 4 2 2" xfId="37521" xr:uid="{00000000-0005-0000-0000-000082920000}"/>
    <cellStyle name="Normal 5 2 2 2 2 2 3 4 2 2 2" xfId="37522" xr:uid="{00000000-0005-0000-0000-000083920000}"/>
    <cellStyle name="Normal 5 2 2 2 2 2 3 4 2 3" xfId="37523" xr:uid="{00000000-0005-0000-0000-000084920000}"/>
    <cellStyle name="Normal 5 2 2 2 2 2 3 4 3" xfId="37524" xr:uid="{00000000-0005-0000-0000-000085920000}"/>
    <cellStyle name="Normal 5 2 2 2 2 2 3 4 3 2" xfId="37525" xr:uid="{00000000-0005-0000-0000-000086920000}"/>
    <cellStyle name="Normal 5 2 2 2 2 2 3 4 4" xfId="37526" xr:uid="{00000000-0005-0000-0000-000087920000}"/>
    <cellStyle name="Normal 5 2 2 2 2 2 3 5" xfId="37527" xr:uid="{00000000-0005-0000-0000-000088920000}"/>
    <cellStyle name="Normal 5 2 2 2 2 2 3 5 2" xfId="37528" xr:uid="{00000000-0005-0000-0000-000089920000}"/>
    <cellStyle name="Normal 5 2 2 2 2 2 3 5 2 2" xfId="37529" xr:uid="{00000000-0005-0000-0000-00008A920000}"/>
    <cellStyle name="Normal 5 2 2 2 2 2 3 5 3" xfId="37530" xr:uid="{00000000-0005-0000-0000-00008B920000}"/>
    <cellStyle name="Normal 5 2 2 2 2 2 3 6" xfId="37531" xr:uid="{00000000-0005-0000-0000-00008C920000}"/>
    <cellStyle name="Normal 5 2 2 2 2 2 3 6 2" xfId="37532" xr:uid="{00000000-0005-0000-0000-00008D920000}"/>
    <cellStyle name="Normal 5 2 2 2 2 2 3 7" xfId="37533" xr:uid="{00000000-0005-0000-0000-00008E920000}"/>
    <cellStyle name="Normal 5 2 2 2 2 2 3 7 2" xfId="37534" xr:uid="{00000000-0005-0000-0000-00008F920000}"/>
    <cellStyle name="Normal 5 2 2 2 2 2 3 8" xfId="37535" xr:uid="{00000000-0005-0000-0000-000090920000}"/>
    <cellStyle name="Normal 5 2 2 2 2 2 4" xfId="37536" xr:uid="{00000000-0005-0000-0000-000091920000}"/>
    <cellStyle name="Normal 5 2 2 2 2 2 4 2" xfId="37537" xr:uid="{00000000-0005-0000-0000-000092920000}"/>
    <cellStyle name="Normal 5 2 2 2 2 2 4 2 2" xfId="37538" xr:uid="{00000000-0005-0000-0000-000093920000}"/>
    <cellStyle name="Normal 5 2 2 2 2 2 4 2 2 2" xfId="37539" xr:uid="{00000000-0005-0000-0000-000094920000}"/>
    <cellStyle name="Normal 5 2 2 2 2 2 4 2 2 2 2" xfId="37540" xr:uid="{00000000-0005-0000-0000-000095920000}"/>
    <cellStyle name="Normal 5 2 2 2 2 2 4 2 2 3" xfId="37541" xr:uid="{00000000-0005-0000-0000-000096920000}"/>
    <cellStyle name="Normal 5 2 2 2 2 2 4 2 3" xfId="37542" xr:uid="{00000000-0005-0000-0000-000097920000}"/>
    <cellStyle name="Normal 5 2 2 2 2 2 4 2 3 2" xfId="37543" xr:uid="{00000000-0005-0000-0000-000098920000}"/>
    <cellStyle name="Normal 5 2 2 2 2 2 4 2 4" xfId="37544" xr:uid="{00000000-0005-0000-0000-000099920000}"/>
    <cellStyle name="Normal 5 2 2 2 2 2 4 3" xfId="37545" xr:uid="{00000000-0005-0000-0000-00009A920000}"/>
    <cellStyle name="Normal 5 2 2 2 2 2 4 3 2" xfId="37546" xr:uid="{00000000-0005-0000-0000-00009B920000}"/>
    <cellStyle name="Normal 5 2 2 2 2 2 4 3 2 2" xfId="37547" xr:uid="{00000000-0005-0000-0000-00009C920000}"/>
    <cellStyle name="Normal 5 2 2 2 2 2 4 3 3" xfId="37548" xr:uid="{00000000-0005-0000-0000-00009D920000}"/>
    <cellStyle name="Normal 5 2 2 2 2 2 4 4" xfId="37549" xr:uid="{00000000-0005-0000-0000-00009E920000}"/>
    <cellStyle name="Normal 5 2 2 2 2 2 4 4 2" xfId="37550" xr:uid="{00000000-0005-0000-0000-00009F920000}"/>
    <cellStyle name="Normal 5 2 2 2 2 2 4 5" xfId="37551" xr:uid="{00000000-0005-0000-0000-0000A0920000}"/>
    <cellStyle name="Normal 5 2 2 2 2 2 5" xfId="37552" xr:uid="{00000000-0005-0000-0000-0000A1920000}"/>
    <cellStyle name="Normal 5 2 2 2 2 2 5 2" xfId="37553" xr:uid="{00000000-0005-0000-0000-0000A2920000}"/>
    <cellStyle name="Normal 5 2 2 2 2 2 5 2 2" xfId="37554" xr:uid="{00000000-0005-0000-0000-0000A3920000}"/>
    <cellStyle name="Normal 5 2 2 2 2 2 5 2 2 2" xfId="37555" xr:uid="{00000000-0005-0000-0000-0000A4920000}"/>
    <cellStyle name="Normal 5 2 2 2 2 2 5 2 3" xfId="37556" xr:uid="{00000000-0005-0000-0000-0000A5920000}"/>
    <cellStyle name="Normal 5 2 2 2 2 2 5 3" xfId="37557" xr:uid="{00000000-0005-0000-0000-0000A6920000}"/>
    <cellStyle name="Normal 5 2 2 2 2 2 5 3 2" xfId="37558" xr:uid="{00000000-0005-0000-0000-0000A7920000}"/>
    <cellStyle name="Normal 5 2 2 2 2 2 5 4" xfId="37559" xr:uid="{00000000-0005-0000-0000-0000A8920000}"/>
    <cellStyle name="Normal 5 2 2 2 2 2 6" xfId="37560" xr:uid="{00000000-0005-0000-0000-0000A9920000}"/>
    <cellStyle name="Normal 5 2 2 2 2 2 6 2" xfId="37561" xr:uid="{00000000-0005-0000-0000-0000AA920000}"/>
    <cellStyle name="Normal 5 2 2 2 2 2 6 2 2" xfId="37562" xr:uid="{00000000-0005-0000-0000-0000AB920000}"/>
    <cellStyle name="Normal 5 2 2 2 2 2 6 2 2 2" xfId="37563" xr:uid="{00000000-0005-0000-0000-0000AC920000}"/>
    <cellStyle name="Normal 5 2 2 2 2 2 6 2 3" xfId="37564" xr:uid="{00000000-0005-0000-0000-0000AD920000}"/>
    <cellStyle name="Normal 5 2 2 2 2 2 6 3" xfId="37565" xr:uid="{00000000-0005-0000-0000-0000AE920000}"/>
    <cellStyle name="Normal 5 2 2 2 2 2 6 3 2" xfId="37566" xr:uid="{00000000-0005-0000-0000-0000AF920000}"/>
    <cellStyle name="Normal 5 2 2 2 2 2 6 4" xfId="37567" xr:uid="{00000000-0005-0000-0000-0000B0920000}"/>
    <cellStyle name="Normal 5 2 2 2 2 2 7" xfId="37568" xr:uid="{00000000-0005-0000-0000-0000B1920000}"/>
    <cellStyle name="Normal 5 2 2 2 2 2 7 2" xfId="37569" xr:uid="{00000000-0005-0000-0000-0000B2920000}"/>
    <cellStyle name="Normal 5 2 2 2 2 2 7 2 2" xfId="37570" xr:uid="{00000000-0005-0000-0000-0000B3920000}"/>
    <cellStyle name="Normal 5 2 2 2 2 2 7 3" xfId="37571" xr:uid="{00000000-0005-0000-0000-0000B4920000}"/>
    <cellStyle name="Normal 5 2 2 2 2 2 8" xfId="37572" xr:uid="{00000000-0005-0000-0000-0000B5920000}"/>
    <cellStyle name="Normal 5 2 2 2 2 2 8 2" xfId="37573" xr:uid="{00000000-0005-0000-0000-0000B6920000}"/>
    <cellStyle name="Normal 5 2 2 2 2 2 9" xfId="37574" xr:uid="{00000000-0005-0000-0000-0000B7920000}"/>
    <cellStyle name="Normal 5 2 2 2 2 2 9 2" xfId="37575" xr:uid="{00000000-0005-0000-0000-0000B8920000}"/>
    <cellStyle name="Normal 5 2 2 2 2 3" xfId="37576" xr:uid="{00000000-0005-0000-0000-0000B9920000}"/>
    <cellStyle name="Normal 5 2 2 2 2 3 10" xfId="37577" xr:uid="{00000000-0005-0000-0000-0000BA920000}"/>
    <cellStyle name="Normal 5 2 2 2 2 3 11" xfId="37578" xr:uid="{00000000-0005-0000-0000-0000BB920000}"/>
    <cellStyle name="Normal 5 2 2 2 2 3 2" xfId="37579" xr:uid="{00000000-0005-0000-0000-0000BC920000}"/>
    <cellStyle name="Normal 5 2 2 2 2 3 2 10" xfId="37580" xr:uid="{00000000-0005-0000-0000-0000BD920000}"/>
    <cellStyle name="Normal 5 2 2 2 2 3 2 2" xfId="37581" xr:uid="{00000000-0005-0000-0000-0000BE920000}"/>
    <cellStyle name="Normal 5 2 2 2 2 3 2 2 2" xfId="37582" xr:uid="{00000000-0005-0000-0000-0000BF920000}"/>
    <cellStyle name="Normal 5 2 2 2 2 3 2 2 2 2" xfId="37583" xr:uid="{00000000-0005-0000-0000-0000C0920000}"/>
    <cellStyle name="Normal 5 2 2 2 2 3 2 2 2 2 2" xfId="37584" xr:uid="{00000000-0005-0000-0000-0000C1920000}"/>
    <cellStyle name="Normal 5 2 2 2 2 3 2 2 2 2 2 2" xfId="37585" xr:uid="{00000000-0005-0000-0000-0000C2920000}"/>
    <cellStyle name="Normal 5 2 2 2 2 3 2 2 2 2 2 2 2" xfId="37586" xr:uid="{00000000-0005-0000-0000-0000C3920000}"/>
    <cellStyle name="Normal 5 2 2 2 2 3 2 2 2 2 2 3" xfId="37587" xr:uid="{00000000-0005-0000-0000-0000C4920000}"/>
    <cellStyle name="Normal 5 2 2 2 2 3 2 2 2 2 3" xfId="37588" xr:uid="{00000000-0005-0000-0000-0000C5920000}"/>
    <cellStyle name="Normal 5 2 2 2 2 3 2 2 2 2 3 2" xfId="37589" xr:uid="{00000000-0005-0000-0000-0000C6920000}"/>
    <cellStyle name="Normal 5 2 2 2 2 3 2 2 2 2 4" xfId="37590" xr:uid="{00000000-0005-0000-0000-0000C7920000}"/>
    <cellStyle name="Normal 5 2 2 2 2 3 2 2 2 3" xfId="37591" xr:uid="{00000000-0005-0000-0000-0000C8920000}"/>
    <cellStyle name="Normal 5 2 2 2 2 3 2 2 2 3 2" xfId="37592" xr:uid="{00000000-0005-0000-0000-0000C9920000}"/>
    <cellStyle name="Normal 5 2 2 2 2 3 2 2 2 3 2 2" xfId="37593" xr:uid="{00000000-0005-0000-0000-0000CA920000}"/>
    <cellStyle name="Normal 5 2 2 2 2 3 2 2 2 3 3" xfId="37594" xr:uid="{00000000-0005-0000-0000-0000CB920000}"/>
    <cellStyle name="Normal 5 2 2 2 2 3 2 2 2 4" xfId="37595" xr:uid="{00000000-0005-0000-0000-0000CC920000}"/>
    <cellStyle name="Normal 5 2 2 2 2 3 2 2 2 4 2" xfId="37596" xr:uid="{00000000-0005-0000-0000-0000CD920000}"/>
    <cellStyle name="Normal 5 2 2 2 2 3 2 2 2 5" xfId="37597" xr:uid="{00000000-0005-0000-0000-0000CE920000}"/>
    <cellStyle name="Normal 5 2 2 2 2 3 2 2 3" xfId="37598" xr:uid="{00000000-0005-0000-0000-0000CF920000}"/>
    <cellStyle name="Normal 5 2 2 2 2 3 2 2 3 2" xfId="37599" xr:uid="{00000000-0005-0000-0000-0000D0920000}"/>
    <cellStyle name="Normal 5 2 2 2 2 3 2 2 3 2 2" xfId="37600" xr:uid="{00000000-0005-0000-0000-0000D1920000}"/>
    <cellStyle name="Normal 5 2 2 2 2 3 2 2 3 2 2 2" xfId="37601" xr:uid="{00000000-0005-0000-0000-0000D2920000}"/>
    <cellStyle name="Normal 5 2 2 2 2 3 2 2 3 2 3" xfId="37602" xr:uid="{00000000-0005-0000-0000-0000D3920000}"/>
    <cellStyle name="Normal 5 2 2 2 2 3 2 2 3 3" xfId="37603" xr:uid="{00000000-0005-0000-0000-0000D4920000}"/>
    <cellStyle name="Normal 5 2 2 2 2 3 2 2 3 3 2" xfId="37604" xr:uid="{00000000-0005-0000-0000-0000D5920000}"/>
    <cellStyle name="Normal 5 2 2 2 2 3 2 2 3 4" xfId="37605" xr:uid="{00000000-0005-0000-0000-0000D6920000}"/>
    <cellStyle name="Normal 5 2 2 2 2 3 2 2 4" xfId="37606" xr:uid="{00000000-0005-0000-0000-0000D7920000}"/>
    <cellStyle name="Normal 5 2 2 2 2 3 2 2 4 2" xfId="37607" xr:uid="{00000000-0005-0000-0000-0000D8920000}"/>
    <cellStyle name="Normal 5 2 2 2 2 3 2 2 4 2 2" xfId="37608" xr:uid="{00000000-0005-0000-0000-0000D9920000}"/>
    <cellStyle name="Normal 5 2 2 2 2 3 2 2 4 2 2 2" xfId="37609" xr:uid="{00000000-0005-0000-0000-0000DA920000}"/>
    <cellStyle name="Normal 5 2 2 2 2 3 2 2 4 2 3" xfId="37610" xr:uid="{00000000-0005-0000-0000-0000DB920000}"/>
    <cellStyle name="Normal 5 2 2 2 2 3 2 2 4 3" xfId="37611" xr:uid="{00000000-0005-0000-0000-0000DC920000}"/>
    <cellStyle name="Normal 5 2 2 2 2 3 2 2 4 3 2" xfId="37612" xr:uid="{00000000-0005-0000-0000-0000DD920000}"/>
    <cellStyle name="Normal 5 2 2 2 2 3 2 2 4 4" xfId="37613" xr:uid="{00000000-0005-0000-0000-0000DE920000}"/>
    <cellStyle name="Normal 5 2 2 2 2 3 2 2 5" xfId="37614" xr:uid="{00000000-0005-0000-0000-0000DF920000}"/>
    <cellStyle name="Normal 5 2 2 2 2 3 2 2 5 2" xfId="37615" xr:uid="{00000000-0005-0000-0000-0000E0920000}"/>
    <cellStyle name="Normal 5 2 2 2 2 3 2 2 5 2 2" xfId="37616" xr:uid="{00000000-0005-0000-0000-0000E1920000}"/>
    <cellStyle name="Normal 5 2 2 2 2 3 2 2 5 3" xfId="37617" xr:uid="{00000000-0005-0000-0000-0000E2920000}"/>
    <cellStyle name="Normal 5 2 2 2 2 3 2 2 6" xfId="37618" xr:uid="{00000000-0005-0000-0000-0000E3920000}"/>
    <cellStyle name="Normal 5 2 2 2 2 3 2 2 6 2" xfId="37619" xr:uid="{00000000-0005-0000-0000-0000E4920000}"/>
    <cellStyle name="Normal 5 2 2 2 2 3 2 2 7" xfId="37620" xr:uid="{00000000-0005-0000-0000-0000E5920000}"/>
    <cellStyle name="Normal 5 2 2 2 2 3 2 2 7 2" xfId="37621" xr:uid="{00000000-0005-0000-0000-0000E6920000}"/>
    <cellStyle name="Normal 5 2 2 2 2 3 2 2 8" xfId="37622" xr:uid="{00000000-0005-0000-0000-0000E7920000}"/>
    <cellStyle name="Normal 5 2 2 2 2 3 2 3" xfId="37623" xr:uid="{00000000-0005-0000-0000-0000E8920000}"/>
    <cellStyle name="Normal 5 2 2 2 2 3 2 3 2" xfId="37624" xr:uid="{00000000-0005-0000-0000-0000E9920000}"/>
    <cellStyle name="Normal 5 2 2 2 2 3 2 3 2 2" xfId="37625" xr:uid="{00000000-0005-0000-0000-0000EA920000}"/>
    <cellStyle name="Normal 5 2 2 2 2 3 2 3 2 2 2" xfId="37626" xr:uid="{00000000-0005-0000-0000-0000EB920000}"/>
    <cellStyle name="Normal 5 2 2 2 2 3 2 3 2 2 2 2" xfId="37627" xr:uid="{00000000-0005-0000-0000-0000EC920000}"/>
    <cellStyle name="Normal 5 2 2 2 2 3 2 3 2 2 3" xfId="37628" xr:uid="{00000000-0005-0000-0000-0000ED920000}"/>
    <cellStyle name="Normal 5 2 2 2 2 3 2 3 2 3" xfId="37629" xr:uid="{00000000-0005-0000-0000-0000EE920000}"/>
    <cellStyle name="Normal 5 2 2 2 2 3 2 3 2 3 2" xfId="37630" xr:uid="{00000000-0005-0000-0000-0000EF920000}"/>
    <cellStyle name="Normal 5 2 2 2 2 3 2 3 2 4" xfId="37631" xr:uid="{00000000-0005-0000-0000-0000F0920000}"/>
    <cellStyle name="Normal 5 2 2 2 2 3 2 3 3" xfId="37632" xr:uid="{00000000-0005-0000-0000-0000F1920000}"/>
    <cellStyle name="Normal 5 2 2 2 2 3 2 3 3 2" xfId="37633" xr:uid="{00000000-0005-0000-0000-0000F2920000}"/>
    <cellStyle name="Normal 5 2 2 2 2 3 2 3 3 2 2" xfId="37634" xr:uid="{00000000-0005-0000-0000-0000F3920000}"/>
    <cellStyle name="Normal 5 2 2 2 2 3 2 3 3 3" xfId="37635" xr:uid="{00000000-0005-0000-0000-0000F4920000}"/>
    <cellStyle name="Normal 5 2 2 2 2 3 2 3 4" xfId="37636" xr:uid="{00000000-0005-0000-0000-0000F5920000}"/>
    <cellStyle name="Normal 5 2 2 2 2 3 2 3 4 2" xfId="37637" xr:uid="{00000000-0005-0000-0000-0000F6920000}"/>
    <cellStyle name="Normal 5 2 2 2 2 3 2 3 5" xfId="37638" xr:uid="{00000000-0005-0000-0000-0000F7920000}"/>
    <cellStyle name="Normal 5 2 2 2 2 3 2 4" xfId="37639" xr:uid="{00000000-0005-0000-0000-0000F8920000}"/>
    <cellStyle name="Normal 5 2 2 2 2 3 2 4 2" xfId="37640" xr:uid="{00000000-0005-0000-0000-0000F9920000}"/>
    <cellStyle name="Normal 5 2 2 2 2 3 2 4 2 2" xfId="37641" xr:uid="{00000000-0005-0000-0000-0000FA920000}"/>
    <cellStyle name="Normal 5 2 2 2 2 3 2 4 2 2 2" xfId="37642" xr:uid="{00000000-0005-0000-0000-0000FB920000}"/>
    <cellStyle name="Normal 5 2 2 2 2 3 2 4 2 3" xfId="37643" xr:uid="{00000000-0005-0000-0000-0000FC920000}"/>
    <cellStyle name="Normal 5 2 2 2 2 3 2 4 3" xfId="37644" xr:uid="{00000000-0005-0000-0000-0000FD920000}"/>
    <cellStyle name="Normal 5 2 2 2 2 3 2 4 3 2" xfId="37645" xr:uid="{00000000-0005-0000-0000-0000FE920000}"/>
    <cellStyle name="Normal 5 2 2 2 2 3 2 4 4" xfId="37646" xr:uid="{00000000-0005-0000-0000-0000FF920000}"/>
    <cellStyle name="Normal 5 2 2 2 2 3 2 5" xfId="37647" xr:uid="{00000000-0005-0000-0000-000000930000}"/>
    <cellStyle name="Normal 5 2 2 2 2 3 2 5 2" xfId="37648" xr:uid="{00000000-0005-0000-0000-000001930000}"/>
    <cellStyle name="Normal 5 2 2 2 2 3 2 5 2 2" xfId="37649" xr:uid="{00000000-0005-0000-0000-000002930000}"/>
    <cellStyle name="Normal 5 2 2 2 2 3 2 5 2 2 2" xfId="37650" xr:uid="{00000000-0005-0000-0000-000003930000}"/>
    <cellStyle name="Normal 5 2 2 2 2 3 2 5 2 3" xfId="37651" xr:uid="{00000000-0005-0000-0000-000004930000}"/>
    <cellStyle name="Normal 5 2 2 2 2 3 2 5 3" xfId="37652" xr:uid="{00000000-0005-0000-0000-000005930000}"/>
    <cellStyle name="Normal 5 2 2 2 2 3 2 5 3 2" xfId="37653" xr:uid="{00000000-0005-0000-0000-000006930000}"/>
    <cellStyle name="Normal 5 2 2 2 2 3 2 5 4" xfId="37654" xr:uid="{00000000-0005-0000-0000-000007930000}"/>
    <cellStyle name="Normal 5 2 2 2 2 3 2 6" xfId="37655" xr:uid="{00000000-0005-0000-0000-000008930000}"/>
    <cellStyle name="Normal 5 2 2 2 2 3 2 6 2" xfId="37656" xr:uid="{00000000-0005-0000-0000-000009930000}"/>
    <cellStyle name="Normal 5 2 2 2 2 3 2 6 2 2" xfId="37657" xr:uid="{00000000-0005-0000-0000-00000A930000}"/>
    <cellStyle name="Normal 5 2 2 2 2 3 2 6 3" xfId="37658" xr:uid="{00000000-0005-0000-0000-00000B930000}"/>
    <cellStyle name="Normal 5 2 2 2 2 3 2 7" xfId="37659" xr:uid="{00000000-0005-0000-0000-00000C930000}"/>
    <cellStyle name="Normal 5 2 2 2 2 3 2 7 2" xfId="37660" xr:uid="{00000000-0005-0000-0000-00000D930000}"/>
    <cellStyle name="Normal 5 2 2 2 2 3 2 8" xfId="37661" xr:uid="{00000000-0005-0000-0000-00000E930000}"/>
    <cellStyle name="Normal 5 2 2 2 2 3 2 8 2" xfId="37662" xr:uid="{00000000-0005-0000-0000-00000F930000}"/>
    <cellStyle name="Normal 5 2 2 2 2 3 2 9" xfId="37663" xr:uid="{00000000-0005-0000-0000-000010930000}"/>
    <cellStyle name="Normal 5 2 2 2 2 3 3" xfId="37664" xr:uid="{00000000-0005-0000-0000-000011930000}"/>
    <cellStyle name="Normal 5 2 2 2 2 3 3 2" xfId="37665" xr:uid="{00000000-0005-0000-0000-000012930000}"/>
    <cellStyle name="Normal 5 2 2 2 2 3 3 2 2" xfId="37666" xr:uid="{00000000-0005-0000-0000-000013930000}"/>
    <cellStyle name="Normal 5 2 2 2 2 3 3 2 2 2" xfId="37667" xr:uid="{00000000-0005-0000-0000-000014930000}"/>
    <cellStyle name="Normal 5 2 2 2 2 3 3 2 2 2 2" xfId="37668" xr:uid="{00000000-0005-0000-0000-000015930000}"/>
    <cellStyle name="Normal 5 2 2 2 2 3 3 2 2 2 2 2" xfId="37669" xr:uid="{00000000-0005-0000-0000-000016930000}"/>
    <cellStyle name="Normal 5 2 2 2 2 3 3 2 2 2 3" xfId="37670" xr:uid="{00000000-0005-0000-0000-000017930000}"/>
    <cellStyle name="Normal 5 2 2 2 2 3 3 2 2 3" xfId="37671" xr:uid="{00000000-0005-0000-0000-000018930000}"/>
    <cellStyle name="Normal 5 2 2 2 2 3 3 2 2 3 2" xfId="37672" xr:uid="{00000000-0005-0000-0000-000019930000}"/>
    <cellStyle name="Normal 5 2 2 2 2 3 3 2 2 4" xfId="37673" xr:uid="{00000000-0005-0000-0000-00001A930000}"/>
    <cellStyle name="Normal 5 2 2 2 2 3 3 2 3" xfId="37674" xr:uid="{00000000-0005-0000-0000-00001B930000}"/>
    <cellStyle name="Normal 5 2 2 2 2 3 3 2 3 2" xfId="37675" xr:uid="{00000000-0005-0000-0000-00001C930000}"/>
    <cellStyle name="Normal 5 2 2 2 2 3 3 2 3 2 2" xfId="37676" xr:uid="{00000000-0005-0000-0000-00001D930000}"/>
    <cellStyle name="Normal 5 2 2 2 2 3 3 2 3 3" xfId="37677" xr:uid="{00000000-0005-0000-0000-00001E930000}"/>
    <cellStyle name="Normal 5 2 2 2 2 3 3 2 4" xfId="37678" xr:uid="{00000000-0005-0000-0000-00001F930000}"/>
    <cellStyle name="Normal 5 2 2 2 2 3 3 2 4 2" xfId="37679" xr:uid="{00000000-0005-0000-0000-000020930000}"/>
    <cellStyle name="Normal 5 2 2 2 2 3 3 2 5" xfId="37680" xr:uid="{00000000-0005-0000-0000-000021930000}"/>
    <cellStyle name="Normal 5 2 2 2 2 3 3 3" xfId="37681" xr:uid="{00000000-0005-0000-0000-000022930000}"/>
    <cellStyle name="Normal 5 2 2 2 2 3 3 3 2" xfId="37682" xr:uid="{00000000-0005-0000-0000-000023930000}"/>
    <cellStyle name="Normal 5 2 2 2 2 3 3 3 2 2" xfId="37683" xr:uid="{00000000-0005-0000-0000-000024930000}"/>
    <cellStyle name="Normal 5 2 2 2 2 3 3 3 2 2 2" xfId="37684" xr:uid="{00000000-0005-0000-0000-000025930000}"/>
    <cellStyle name="Normal 5 2 2 2 2 3 3 3 2 3" xfId="37685" xr:uid="{00000000-0005-0000-0000-000026930000}"/>
    <cellStyle name="Normal 5 2 2 2 2 3 3 3 3" xfId="37686" xr:uid="{00000000-0005-0000-0000-000027930000}"/>
    <cellStyle name="Normal 5 2 2 2 2 3 3 3 3 2" xfId="37687" xr:uid="{00000000-0005-0000-0000-000028930000}"/>
    <cellStyle name="Normal 5 2 2 2 2 3 3 3 4" xfId="37688" xr:uid="{00000000-0005-0000-0000-000029930000}"/>
    <cellStyle name="Normal 5 2 2 2 2 3 3 4" xfId="37689" xr:uid="{00000000-0005-0000-0000-00002A930000}"/>
    <cellStyle name="Normal 5 2 2 2 2 3 3 4 2" xfId="37690" xr:uid="{00000000-0005-0000-0000-00002B930000}"/>
    <cellStyle name="Normal 5 2 2 2 2 3 3 4 2 2" xfId="37691" xr:uid="{00000000-0005-0000-0000-00002C930000}"/>
    <cellStyle name="Normal 5 2 2 2 2 3 3 4 2 2 2" xfId="37692" xr:uid="{00000000-0005-0000-0000-00002D930000}"/>
    <cellStyle name="Normal 5 2 2 2 2 3 3 4 2 3" xfId="37693" xr:uid="{00000000-0005-0000-0000-00002E930000}"/>
    <cellStyle name="Normal 5 2 2 2 2 3 3 4 3" xfId="37694" xr:uid="{00000000-0005-0000-0000-00002F930000}"/>
    <cellStyle name="Normal 5 2 2 2 2 3 3 4 3 2" xfId="37695" xr:uid="{00000000-0005-0000-0000-000030930000}"/>
    <cellStyle name="Normal 5 2 2 2 2 3 3 4 4" xfId="37696" xr:uid="{00000000-0005-0000-0000-000031930000}"/>
    <cellStyle name="Normal 5 2 2 2 2 3 3 5" xfId="37697" xr:uid="{00000000-0005-0000-0000-000032930000}"/>
    <cellStyle name="Normal 5 2 2 2 2 3 3 5 2" xfId="37698" xr:uid="{00000000-0005-0000-0000-000033930000}"/>
    <cellStyle name="Normal 5 2 2 2 2 3 3 5 2 2" xfId="37699" xr:uid="{00000000-0005-0000-0000-000034930000}"/>
    <cellStyle name="Normal 5 2 2 2 2 3 3 5 3" xfId="37700" xr:uid="{00000000-0005-0000-0000-000035930000}"/>
    <cellStyle name="Normal 5 2 2 2 2 3 3 6" xfId="37701" xr:uid="{00000000-0005-0000-0000-000036930000}"/>
    <cellStyle name="Normal 5 2 2 2 2 3 3 6 2" xfId="37702" xr:uid="{00000000-0005-0000-0000-000037930000}"/>
    <cellStyle name="Normal 5 2 2 2 2 3 3 7" xfId="37703" xr:uid="{00000000-0005-0000-0000-000038930000}"/>
    <cellStyle name="Normal 5 2 2 2 2 3 3 7 2" xfId="37704" xr:uid="{00000000-0005-0000-0000-000039930000}"/>
    <cellStyle name="Normal 5 2 2 2 2 3 3 8" xfId="37705" xr:uid="{00000000-0005-0000-0000-00003A930000}"/>
    <cellStyle name="Normal 5 2 2 2 2 3 4" xfId="37706" xr:uid="{00000000-0005-0000-0000-00003B930000}"/>
    <cellStyle name="Normal 5 2 2 2 2 3 4 2" xfId="37707" xr:uid="{00000000-0005-0000-0000-00003C930000}"/>
    <cellStyle name="Normal 5 2 2 2 2 3 4 2 2" xfId="37708" xr:uid="{00000000-0005-0000-0000-00003D930000}"/>
    <cellStyle name="Normal 5 2 2 2 2 3 4 2 2 2" xfId="37709" xr:uid="{00000000-0005-0000-0000-00003E930000}"/>
    <cellStyle name="Normal 5 2 2 2 2 3 4 2 2 2 2" xfId="37710" xr:uid="{00000000-0005-0000-0000-00003F930000}"/>
    <cellStyle name="Normal 5 2 2 2 2 3 4 2 2 3" xfId="37711" xr:uid="{00000000-0005-0000-0000-000040930000}"/>
    <cellStyle name="Normal 5 2 2 2 2 3 4 2 3" xfId="37712" xr:uid="{00000000-0005-0000-0000-000041930000}"/>
    <cellStyle name="Normal 5 2 2 2 2 3 4 2 3 2" xfId="37713" xr:uid="{00000000-0005-0000-0000-000042930000}"/>
    <cellStyle name="Normal 5 2 2 2 2 3 4 2 4" xfId="37714" xr:uid="{00000000-0005-0000-0000-000043930000}"/>
    <cellStyle name="Normal 5 2 2 2 2 3 4 3" xfId="37715" xr:uid="{00000000-0005-0000-0000-000044930000}"/>
    <cellStyle name="Normal 5 2 2 2 2 3 4 3 2" xfId="37716" xr:uid="{00000000-0005-0000-0000-000045930000}"/>
    <cellStyle name="Normal 5 2 2 2 2 3 4 3 2 2" xfId="37717" xr:uid="{00000000-0005-0000-0000-000046930000}"/>
    <cellStyle name="Normal 5 2 2 2 2 3 4 3 3" xfId="37718" xr:uid="{00000000-0005-0000-0000-000047930000}"/>
    <cellStyle name="Normal 5 2 2 2 2 3 4 4" xfId="37719" xr:uid="{00000000-0005-0000-0000-000048930000}"/>
    <cellStyle name="Normal 5 2 2 2 2 3 4 4 2" xfId="37720" xr:uid="{00000000-0005-0000-0000-000049930000}"/>
    <cellStyle name="Normal 5 2 2 2 2 3 4 5" xfId="37721" xr:uid="{00000000-0005-0000-0000-00004A930000}"/>
    <cellStyle name="Normal 5 2 2 2 2 3 5" xfId="37722" xr:uid="{00000000-0005-0000-0000-00004B930000}"/>
    <cellStyle name="Normal 5 2 2 2 2 3 5 2" xfId="37723" xr:uid="{00000000-0005-0000-0000-00004C930000}"/>
    <cellStyle name="Normal 5 2 2 2 2 3 5 2 2" xfId="37724" xr:uid="{00000000-0005-0000-0000-00004D930000}"/>
    <cellStyle name="Normal 5 2 2 2 2 3 5 2 2 2" xfId="37725" xr:uid="{00000000-0005-0000-0000-00004E930000}"/>
    <cellStyle name="Normal 5 2 2 2 2 3 5 2 3" xfId="37726" xr:uid="{00000000-0005-0000-0000-00004F930000}"/>
    <cellStyle name="Normal 5 2 2 2 2 3 5 3" xfId="37727" xr:uid="{00000000-0005-0000-0000-000050930000}"/>
    <cellStyle name="Normal 5 2 2 2 2 3 5 3 2" xfId="37728" xr:uid="{00000000-0005-0000-0000-000051930000}"/>
    <cellStyle name="Normal 5 2 2 2 2 3 5 4" xfId="37729" xr:uid="{00000000-0005-0000-0000-000052930000}"/>
    <cellStyle name="Normal 5 2 2 2 2 3 6" xfId="37730" xr:uid="{00000000-0005-0000-0000-000053930000}"/>
    <cellStyle name="Normal 5 2 2 2 2 3 6 2" xfId="37731" xr:uid="{00000000-0005-0000-0000-000054930000}"/>
    <cellStyle name="Normal 5 2 2 2 2 3 6 2 2" xfId="37732" xr:uid="{00000000-0005-0000-0000-000055930000}"/>
    <cellStyle name="Normal 5 2 2 2 2 3 6 2 2 2" xfId="37733" xr:uid="{00000000-0005-0000-0000-000056930000}"/>
    <cellStyle name="Normal 5 2 2 2 2 3 6 2 3" xfId="37734" xr:uid="{00000000-0005-0000-0000-000057930000}"/>
    <cellStyle name="Normal 5 2 2 2 2 3 6 3" xfId="37735" xr:uid="{00000000-0005-0000-0000-000058930000}"/>
    <cellStyle name="Normal 5 2 2 2 2 3 6 3 2" xfId="37736" xr:uid="{00000000-0005-0000-0000-000059930000}"/>
    <cellStyle name="Normal 5 2 2 2 2 3 6 4" xfId="37737" xr:uid="{00000000-0005-0000-0000-00005A930000}"/>
    <cellStyle name="Normal 5 2 2 2 2 3 7" xfId="37738" xr:uid="{00000000-0005-0000-0000-00005B930000}"/>
    <cellStyle name="Normal 5 2 2 2 2 3 7 2" xfId="37739" xr:uid="{00000000-0005-0000-0000-00005C930000}"/>
    <cellStyle name="Normal 5 2 2 2 2 3 7 2 2" xfId="37740" xr:uid="{00000000-0005-0000-0000-00005D930000}"/>
    <cellStyle name="Normal 5 2 2 2 2 3 7 3" xfId="37741" xr:uid="{00000000-0005-0000-0000-00005E930000}"/>
    <cellStyle name="Normal 5 2 2 2 2 3 8" xfId="37742" xr:uid="{00000000-0005-0000-0000-00005F930000}"/>
    <cellStyle name="Normal 5 2 2 2 2 3 8 2" xfId="37743" xr:uid="{00000000-0005-0000-0000-000060930000}"/>
    <cellStyle name="Normal 5 2 2 2 2 3 9" xfId="37744" xr:uid="{00000000-0005-0000-0000-000061930000}"/>
    <cellStyle name="Normal 5 2 2 2 2 3 9 2" xfId="37745" xr:uid="{00000000-0005-0000-0000-000062930000}"/>
    <cellStyle name="Normal 5 2 2 2 2 4" xfId="37746" xr:uid="{00000000-0005-0000-0000-000063930000}"/>
    <cellStyle name="Normal 5 2 2 2 2 4 10" xfId="37747" xr:uid="{00000000-0005-0000-0000-000064930000}"/>
    <cellStyle name="Normal 5 2 2 2 2 4 11" xfId="37748" xr:uid="{00000000-0005-0000-0000-000065930000}"/>
    <cellStyle name="Normal 5 2 2 2 2 4 2" xfId="37749" xr:uid="{00000000-0005-0000-0000-000066930000}"/>
    <cellStyle name="Normal 5 2 2 2 2 4 2 2" xfId="37750" xr:uid="{00000000-0005-0000-0000-000067930000}"/>
    <cellStyle name="Normal 5 2 2 2 2 4 2 2 2" xfId="37751" xr:uid="{00000000-0005-0000-0000-000068930000}"/>
    <cellStyle name="Normal 5 2 2 2 2 4 2 2 2 2" xfId="37752" xr:uid="{00000000-0005-0000-0000-000069930000}"/>
    <cellStyle name="Normal 5 2 2 2 2 4 2 2 2 2 2" xfId="37753" xr:uid="{00000000-0005-0000-0000-00006A930000}"/>
    <cellStyle name="Normal 5 2 2 2 2 4 2 2 2 2 2 2" xfId="37754" xr:uid="{00000000-0005-0000-0000-00006B930000}"/>
    <cellStyle name="Normal 5 2 2 2 2 4 2 2 2 2 2 2 2" xfId="37755" xr:uid="{00000000-0005-0000-0000-00006C930000}"/>
    <cellStyle name="Normal 5 2 2 2 2 4 2 2 2 2 2 3" xfId="37756" xr:uid="{00000000-0005-0000-0000-00006D930000}"/>
    <cellStyle name="Normal 5 2 2 2 2 4 2 2 2 2 3" xfId="37757" xr:uid="{00000000-0005-0000-0000-00006E930000}"/>
    <cellStyle name="Normal 5 2 2 2 2 4 2 2 2 2 3 2" xfId="37758" xr:uid="{00000000-0005-0000-0000-00006F930000}"/>
    <cellStyle name="Normal 5 2 2 2 2 4 2 2 2 2 4" xfId="37759" xr:uid="{00000000-0005-0000-0000-000070930000}"/>
    <cellStyle name="Normal 5 2 2 2 2 4 2 2 2 3" xfId="37760" xr:uid="{00000000-0005-0000-0000-000071930000}"/>
    <cellStyle name="Normal 5 2 2 2 2 4 2 2 2 3 2" xfId="37761" xr:uid="{00000000-0005-0000-0000-000072930000}"/>
    <cellStyle name="Normal 5 2 2 2 2 4 2 2 2 3 2 2" xfId="37762" xr:uid="{00000000-0005-0000-0000-000073930000}"/>
    <cellStyle name="Normal 5 2 2 2 2 4 2 2 2 3 3" xfId="37763" xr:uid="{00000000-0005-0000-0000-000074930000}"/>
    <cellStyle name="Normal 5 2 2 2 2 4 2 2 2 4" xfId="37764" xr:uid="{00000000-0005-0000-0000-000075930000}"/>
    <cellStyle name="Normal 5 2 2 2 2 4 2 2 2 4 2" xfId="37765" xr:uid="{00000000-0005-0000-0000-000076930000}"/>
    <cellStyle name="Normal 5 2 2 2 2 4 2 2 2 5" xfId="37766" xr:uid="{00000000-0005-0000-0000-000077930000}"/>
    <cellStyle name="Normal 5 2 2 2 2 4 2 2 3" xfId="37767" xr:uid="{00000000-0005-0000-0000-000078930000}"/>
    <cellStyle name="Normal 5 2 2 2 2 4 2 2 3 2" xfId="37768" xr:uid="{00000000-0005-0000-0000-000079930000}"/>
    <cellStyle name="Normal 5 2 2 2 2 4 2 2 3 2 2" xfId="37769" xr:uid="{00000000-0005-0000-0000-00007A930000}"/>
    <cellStyle name="Normal 5 2 2 2 2 4 2 2 3 2 2 2" xfId="37770" xr:uid="{00000000-0005-0000-0000-00007B930000}"/>
    <cellStyle name="Normal 5 2 2 2 2 4 2 2 3 2 3" xfId="37771" xr:uid="{00000000-0005-0000-0000-00007C930000}"/>
    <cellStyle name="Normal 5 2 2 2 2 4 2 2 3 3" xfId="37772" xr:uid="{00000000-0005-0000-0000-00007D930000}"/>
    <cellStyle name="Normal 5 2 2 2 2 4 2 2 3 3 2" xfId="37773" xr:uid="{00000000-0005-0000-0000-00007E930000}"/>
    <cellStyle name="Normal 5 2 2 2 2 4 2 2 3 4" xfId="37774" xr:uid="{00000000-0005-0000-0000-00007F930000}"/>
    <cellStyle name="Normal 5 2 2 2 2 4 2 2 4" xfId="37775" xr:uid="{00000000-0005-0000-0000-000080930000}"/>
    <cellStyle name="Normal 5 2 2 2 2 4 2 2 4 2" xfId="37776" xr:uid="{00000000-0005-0000-0000-000081930000}"/>
    <cellStyle name="Normal 5 2 2 2 2 4 2 2 4 2 2" xfId="37777" xr:uid="{00000000-0005-0000-0000-000082930000}"/>
    <cellStyle name="Normal 5 2 2 2 2 4 2 2 4 2 2 2" xfId="37778" xr:uid="{00000000-0005-0000-0000-000083930000}"/>
    <cellStyle name="Normal 5 2 2 2 2 4 2 2 4 2 3" xfId="37779" xr:uid="{00000000-0005-0000-0000-000084930000}"/>
    <cellStyle name="Normal 5 2 2 2 2 4 2 2 4 3" xfId="37780" xr:uid="{00000000-0005-0000-0000-000085930000}"/>
    <cellStyle name="Normal 5 2 2 2 2 4 2 2 4 3 2" xfId="37781" xr:uid="{00000000-0005-0000-0000-000086930000}"/>
    <cellStyle name="Normal 5 2 2 2 2 4 2 2 4 4" xfId="37782" xr:uid="{00000000-0005-0000-0000-000087930000}"/>
    <cellStyle name="Normal 5 2 2 2 2 4 2 2 5" xfId="37783" xr:uid="{00000000-0005-0000-0000-000088930000}"/>
    <cellStyle name="Normal 5 2 2 2 2 4 2 2 5 2" xfId="37784" xr:uid="{00000000-0005-0000-0000-000089930000}"/>
    <cellStyle name="Normal 5 2 2 2 2 4 2 2 5 2 2" xfId="37785" xr:uid="{00000000-0005-0000-0000-00008A930000}"/>
    <cellStyle name="Normal 5 2 2 2 2 4 2 2 5 3" xfId="37786" xr:uid="{00000000-0005-0000-0000-00008B930000}"/>
    <cellStyle name="Normal 5 2 2 2 2 4 2 2 6" xfId="37787" xr:uid="{00000000-0005-0000-0000-00008C930000}"/>
    <cellStyle name="Normal 5 2 2 2 2 4 2 2 6 2" xfId="37788" xr:uid="{00000000-0005-0000-0000-00008D930000}"/>
    <cellStyle name="Normal 5 2 2 2 2 4 2 2 7" xfId="37789" xr:uid="{00000000-0005-0000-0000-00008E930000}"/>
    <cellStyle name="Normal 5 2 2 2 2 4 2 2 7 2" xfId="37790" xr:uid="{00000000-0005-0000-0000-00008F930000}"/>
    <cellStyle name="Normal 5 2 2 2 2 4 2 2 8" xfId="37791" xr:uid="{00000000-0005-0000-0000-000090930000}"/>
    <cellStyle name="Normal 5 2 2 2 2 4 2 3" xfId="37792" xr:uid="{00000000-0005-0000-0000-000091930000}"/>
    <cellStyle name="Normal 5 2 2 2 2 4 2 3 2" xfId="37793" xr:uid="{00000000-0005-0000-0000-000092930000}"/>
    <cellStyle name="Normal 5 2 2 2 2 4 2 3 2 2" xfId="37794" xr:uid="{00000000-0005-0000-0000-000093930000}"/>
    <cellStyle name="Normal 5 2 2 2 2 4 2 3 2 2 2" xfId="37795" xr:uid="{00000000-0005-0000-0000-000094930000}"/>
    <cellStyle name="Normal 5 2 2 2 2 4 2 3 2 2 2 2" xfId="37796" xr:uid="{00000000-0005-0000-0000-000095930000}"/>
    <cellStyle name="Normal 5 2 2 2 2 4 2 3 2 2 3" xfId="37797" xr:uid="{00000000-0005-0000-0000-000096930000}"/>
    <cellStyle name="Normal 5 2 2 2 2 4 2 3 2 3" xfId="37798" xr:uid="{00000000-0005-0000-0000-000097930000}"/>
    <cellStyle name="Normal 5 2 2 2 2 4 2 3 2 3 2" xfId="37799" xr:uid="{00000000-0005-0000-0000-000098930000}"/>
    <cellStyle name="Normal 5 2 2 2 2 4 2 3 2 4" xfId="37800" xr:uid="{00000000-0005-0000-0000-000099930000}"/>
    <cellStyle name="Normal 5 2 2 2 2 4 2 3 3" xfId="37801" xr:uid="{00000000-0005-0000-0000-00009A930000}"/>
    <cellStyle name="Normal 5 2 2 2 2 4 2 3 3 2" xfId="37802" xr:uid="{00000000-0005-0000-0000-00009B930000}"/>
    <cellStyle name="Normal 5 2 2 2 2 4 2 3 3 2 2" xfId="37803" xr:uid="{00000000-0005-0000-0000-00009C930000}"/>
    <cellStyle name="Normal 5 2 2 2 2 4 2 3 3 3" xfId="37804" xr:uid="{00000000-0005-0000-0000-00009D930000}"/>
    <cellStyle name="Normal 5 2 2 2 2 4 2 3 4" xfId="37805" xr:uid="{00000000-0005-0000-0000-00009E930000}"/>
    <cellStyle name="Normal 5 2 2 2 2 4 2 3 4 2" xfId="37806" xr:uid="{00000000-0005-0000-0000-00009F930000}"/>
    <cellStyle name="Normal 5 2 2 2 2 4 2 3 5" xfId="37807" xr:uid="{00000000-0005-0000-0000-0000A0930000}"/>
    <cellStyle name="Normal 5 2 2 2 2 4 2 4" xfId="37808" xr:uid="{00000000-0005-0000-0000-0000A1930000}"/>
    <cellStyle name="Normal 5 2 2 2 2 4 2 4 2" xfId="37809" xr:uid="{00000000-0005-0000-0000-0000A2930000}"/>
    <cellStyle name="Normal 5 2 2 2 2 4 2 4 2 2" xfId="37810" xr:uid="{00000000-0005-0000-0000-0000A3930000}"/>
    <cellStyle name="Normal 5 2 2 2 2 4 2 4 2 2 2" xfId="37811" xr:uid="{00000000-0005-0000-0000-0000A4930000}"/>
    <cellStyle name="Normal 5 2 2 2 2 4 2 4 2 3" xfId="37812" xr:uid="{00000000-0005-0000-0000-0000A5930000}"/>
    <cellStyle name="Normal 5 2 2 2 2 4 2 4 3" xfId="37813" xr:uid="{00000000-0005-0000-0000-0000A6930000}"/>
    <cellStyle name="Normal 5 2 2 2 2 4 2 4 3 2" xfId="37814" xr:uid="{00000000-0005-0000-0000-0000A7930000}"/>
    <cellStyle name="Normal 5 2 2 2 2 4 2 4 4" xfId="37815" xr:uid="{00000000-0005-0000-0000-0000A8930000}"/>
    <cellStyle name="Normal 5 2 2 2 2 4 2 5" xfId="37816" xr:uid="{00000000-0005-0000-0000-0000A9930000}"/>
    <cellStyle name="Normal 5 2 2 2 2 4 2 5 2" xfId="37817" xr:uid="{00000000-0005-0000-0000-0000AA930000}"/>
    <cellStyle name="Normal 5 2 2 2 2 4 2 5 2 2" xfId="37818" xr:uid="{00000000-0005-0000-0000-0000AB930000}"/>
    <cellStyle name="Normal 5 2 2 2 2 4 2 5 2 2 2" xfId="37819" xr:uid="{00000000-0005-0000-0000-0000AC930000}"/>
    <cellStyle name="Normal 5 2 2 2 2 4 2 5 2 3" xfId="37820" xr:uid="{00000000-0005-0000-0000-0000AD930000}"/>
    <cellStyle name="Normal 5 2 2 2 2 4 2 5 3" xfId="37821" xr:uid="{00000000-0005-0000-0000-0000AE930000}"/>
    <cellStyle name="Normal 5 2 2 2 2 4 2 5 3 2" xfId="37822" xr:uid="{00000000-0005-0000-0000-0000AF930000}"/>
    <cellStyle name="Normal 5 2 2 2 2 4 2 5 4" xfId="37823" xr:uid="{00000000-0005-0000-0000-0000B0930000}"/>
    <cellStyle name="Normal 5 2 2 2 2 4 2 6" xfId="37824" xr:uid="{00000000-0005-0000-0000-0000B1930000}"/>
    <cellStyle name="Normal 5 2 2 2 2 4 2 6 2" xfId="37825" xr:uid="{00000000-0005-0000-0000-0000B2930000}"/>
    <cellStyle name="Normal 5 2 2 2 2 4 2 6 2 2" xfId="37826" xr:uid="{00000000-0005-0000-0000-0000B3930000}"/>
    <cellStyle name="Normal 5 2 2 2 2 4 2 6 3" xfId="37827" xr:uid="{00000000-0005-0000-0000-0000B4930000}"/>
    <cellStyle name="Normal 5 2 2 2 2 4 2 7" xfId="37828" xr:uid="{00000000-0005-0000-0000-0000B5930000}"/>
    <cellStyle name="Normal 5 2 2 2 2 4 2 7 2" xfId="37829" xr:uid="{00000000-0005-0000-0000-0000B6930000}"/>
    <cellStyle name="Normal 5 2 2 2 2 4 2 8" xfId="37830" xr:uid="{00000000-0005-0000-0000-0000B7930000}"/>
    <cellStyle name="Normal 5 2 2 2 2 4 2 8 2" xfId="37831" xr:uid="{00000000-0005-0000-0000-0000B8930000}"/>
    <cellStyle name="Normal 5 2 2 2 2 4 2 9" xfId="37832" xr:uid="{00000000-0005-0000-0000-0000B9930000}"/>
    <cellStyle name="Normal 5 2 2 2 2 4 3" xfId="37833" xr:uid="{00000000-0005-0000-0000-0000BA930000}"/>
    <cellStyle name="Normal 5 2 2 2 2 4 3 2" xfId="37834" xr:uid="{00000000-0005-0000-0000-0000BB930000}"/>
    <cellStyle name="Normal 5 2 2 2 2 4 3 2 2" xfId="37835" xr:uid="{00000000-0005-0000-0000-0000BC930000}"/>
    <cellStyle name="Normal 5 2 2 2 2 4 3 2 2 2" xfId="37836" xr:uid="{00000000-0005-0000-0000-0000BD930000}"/>
    <cellStyle name="Normal 5 2 2 2 2 4 3 2 2 2 2" xfId="37837" xr:uid="{00000000-0005-0000-0000-0000BE930000}"/>
    <cellStyle name="Normal 5 2 2 2 2 4 3 2 2 2 2 2" xfId="37838" xr:uid="{00000000-0005-0000-0000-0000BF930000}"/>
    <cellStyle name="Normal 5 2 2 2 2 4 3 2 2 2 3" xfId="37839" xr:uid="{00000000-0005-0000-0000-0000C0930000}"/>
    <cellStyle name="Normal 5 2 2 2 2 4 3 2 2 3" xfId="37840" xr:uid="{00000000-0005-0000-0000-0000C1930000}"/>
    <cellStyle name="Normal 5 2 2 2 2 4 3 2 2 3 2" xfId="37841" xr:uid="{00000000-0005-0000-0000-0000C2930000}"/>
    <cellStyle name="Normal 5 2 2 2 2 4 3 2 2 4" xfId="37842" xr:uid="{00000000-0005-0000-0000-0000C3930000}"/>
    <cellStyle name="Normal 5 2 2 2 2 4 3 2 3" xfId="37843" xr:uid="{00000000-0005-0000-0000-0000C4930000}"/>
    <cellStyle name="Normal 5 2 2 2 2 4 3 2 3 2" xfId="37844" xr:uid="{00000000-0005-0000-0000-0000C5930000}"/>
    <cellStyle name="Normal 5 2 2 2 2 4 3 2 3 2 2" xfId="37845" xr:uid="{00000000-0005-0000-0000-0000C6930000}"/>
    <cellStyle name="Normal 5 2 2 2 2 4 3 2 3 3" xfId="37846" xr:uid="{00000000-0005-0000-0000-0000C7930000}"/>
    <cellStyle name="Normal 5 2 2 2 2 4 3 2 4" xfId="37847" xr:uid="{00000000-0005-0000-0000-0000C8930000}"/>
    <cellStyle name="Normal 5 2 2 2 2 4 3 2 4 2" xfId="37848" xr:uid="{00000000-0005-0000-0000-0000C9930000}"/>
    <cellStyle name="Normal 5 2 2 2 2 4 3 2 5" xfId="37849" xr:uid="{00000000-0005-0000-0000-0000CA930000}"/>
    <cellStyle name="Normal 5 2 2 2 2 4 3 3" xfId="37850" xr:uid="{00000000-0005-0000-0000-0000CB930000}"/>
    <cellStyle name="Normal 5 2 2 2 2 4 3 3 2" xfId="37851" xr:uid="{00000000-0005-0000-0000-0000CC930000}"/>
    <cellStyle name="Normal 5 2 2 2 2 4 3 3 2 2" xfId="37852" xr:uid="{00000000-0005-0000-0000-0000CD930000}"/>
    <cellStyle name="Normal 5 2 2 2 2 4 3 3 2 2 2" xfId="37853" xr:uid="{00000000-0005-0000-0000-0000CE930000}"/>
    <cellStyle name="Normal 5 2 2 2 2 4 3 3 2 3" xfId="37854" xr:uid="{00000000-0005-0000-0000-0000CF930000}"/>
    <cellStyle name="Normal 5 2 2 2 2 4 3 3 3" xfId="37855" xr:uid="{00000000-0005-0000-0000-0000D0930000}"/>
    <cellStyle name="Normal 5 2 2 2 2 4 3 3 3 2" xfId="37856" xr:uid="{00000000-0005-0000-0000-0000D1930000}"/>
    <cellStyle name="Normal 5 2 2 2 2 4 3 3 4" xfId="37857" xr:uid="{00000000-0005-0000-0000-0000D2930000}"/>
    <cellStyle name="Normal 5 2 2 2 2 4 3 4" xfId="37858" xr:uid="{00000000-0005-0000-0000-0000D3930000}"/>
    <cellStyle name="Normal 5 2 2 2 2 4 3 4 2" xfId="37859" xr:uid="{00000000-0005-0000-0000-0000D4930000}"/>
    <cellStyle name="Normal 5 2 2 2 2 4 3 4 2 2" xfId="37860" xr:uid="{00000000-0005-0000-0000-0000D5930000}"/>
    <cellStyle name="Normal 5 2 2 2 2 4 3 4 2 2 2" xfId="37861" xr:uid="{00000000-0005-0000-0000-0000D6930000}"/>
    <cellStyle name="Normal 5 2 2 2 2 4 3 4 2 3" xfId="37862" xr:uid="{00000000-0005-0000-0000-0000D7930000}"/>
    <cellStyle name="Normal 5 2 2 2 2 4 3 4 3" xfId="37863" xr:uid="{00000000-0005-0000-0000-0000D8930000}"/>
    <cellStyle name="Normal 5 2 2 2 2 4 3 4 3 2" xfId="37864" xr:uid="{00000000-0005-0000-0000-0000D9930000}"/>
    <cellStyle name="Normal 5 2 2 2 2 4 3 4 4" xfId="37865" xr:uid="{00000000-0005-0000-0000-0000DA930000}"/>
    <cellStyle name="Normal 5 2 2 2 2 4 3 5" xfId="37866" xr:uid="{00000000-0005-0000-0000-0000DB930000}"/>
    <cellStyle name="Normal 5 2 2 2 2 4 3 5 2" xfId="37867" xr:uid="{00000000-0005-0000-0000-0000DC930000}"/>
    <cellStyle name="Normal 5 2 2 2 2 4 3 5 2 2" xfId="37868" xr:uid="{00000000-0005-0000-0000-0000DD930000}"/>
    <cellStyle name="Normal 5 2 2 2 2 4 3 5 3" xfId="37869" xr:uid="{00000000-0005-0000-0000-0000DE930000}"/>
    <cellStyle name="Normal 5 2 2 2 2 4 3 6" xfId="37870" xr:uid="{00000000-0005-0000-0000-0000DF930000}"/>
    <cellStyle name="Normal 5 2 2 2 2 4 3 6 2" xfId="37871" xr:uid="{00000000-0005-0000-0000-0000E0930000}"/>
    <cellStyle name="Normal 5 2 2 2 2 4 3 7" xfId="37872" xr:uid="{00000000-0005-0000-0000-0000E1930000}"/>
    <cellStyle name="Normal 5 2 2 2 2 4 3 7 2" xfId="37873" xr:uid="{00000000-0005-0000-0000-0000E2930000}"/>
    <cellStyle name="Normal 5 2 2 2 2 4 3 8" xfId="37874" xr:uid="{00000000-0005-0000-0000-0000E3930000}"/>
    <cellStyle name="Normal 5 2 2 2 2 4 4" xfId="37875" xr:uid="{00000000-0005-0000-0000-0000E4930000}"/>
    <cellStyle name="Normal 5 2 2 2 2 4 4 2" xfId="37876" xr:uid="{00000000-0005-0000-0000-0000E5930000}"/>
    <cellStyle name="Normal 5 2 2 2 2 4 4 2 2" xfId="37877" xr:uid="{00000000-0005-0000-0000-0000E6930000}"/>
    <cellStyle name="Normal 5 2 2 2 2 4 4 2 2 2" xfId="37878" xr:uid="{00000000-0005-0000-0000-0000E7930000}"/>
    <cellStyle name="Normal 5 2 2 2 2 4 4 2 2 2 2" xfId="37879" xr:uid="{00000000-0005-0000-0000-0000E8930000}"/>
    <cellStyle name="Normal 5 2 2 2 2 4 4 2 2 3" xfId="37880" xr:uid="{00000000-0005-0000-0000-0000E9930000}"/>
    <cellStyle name="Normal 5 2 2 2 2 4 4 2 3" xfId="37881" xr:uid="{00000000-0005-0000-0000-0000EA930000}"/>
    <cellStyle name="Normal 5 2 2 2 2 4 4 2 3 2" xfId="37882" xr:uid="{00000000-0005-0000-0000-0000EB930000}"/>
    <cellStyle name="Normal 5 2 2 2 2 4 4 2 4" xfId="37883" xr:uid="{00000000-0005-0000-0000-0000EC930000}"/>
    <cellStyle name="Normal 5 2 2 2 2 4 4 3" xfId="37884" xr:uid="{00000000-0005-0000-0000-0000ED930000}"/>
    <cellStyle name="Normal 5 2 2 2 2 4 4 3 2" xfId="37885" xr:uid="{00000000-0005-0000-0000-0000EE930000}"/>
    <cellStyle name="Normal 5 2 2 2 2 4 4 3 2 2" xfId="37886" xr:uid="{00000000-0005-0000-0000-0000EF930000}"/>
    <cellStyle name="Normal 5 2 2 2 2 4 4 3 3" xfId="37887" xr:uid="{00000000-0005-0000-0000-0000F0930000}"/>
    <cellStyle name="Normal 5 2 2 2 2 4 4 4" xfId="37888" xr:uid="{00000000-0005-0000-0000-0000F1930000}"/>
    <cellStyle name="Normal 5 2 2 2 2 4 4 4 2" xfId="37889" xr:uid="{00000000-0005-0000-0000-0000F2930000}"/>
    <cellStyle name="Normal 5 2 2 2 2 4 4 5" xfId="37890" xr:uid="{00000000-0005-0000-0000-0000F3930000}"/>
    <cellStyle name="Normal 5 2 2 2 2 4 5" xfId="37891" xr:uid="{00000000-0005-0000-0000-0000F4930000}"/>
    <cellStyle name="Normal 5 2 2 2 2 4 5 2" xfId="37892" xr:uid="{00000000-0005-0000-0000-0000F5930000}"/>
    <cellStyle name="Normal 5 2 2 2 2 4 5 2 2" xfId="37893" xr:uid="{00000000-0005-0000-0000-0000F6930000}"/>
    <cellStyle name="Normal 5 2 2 2 2 4 5 2 2 2" xfId="37894" xr:uid="{00000000-0005-0000-0000-0000F7930000}"/>
    <cellStyle name="Normal 5 2 2 2 2 4 5 2 3" xfId="37895" xr:uid="{00000000-0005-0000-0000-0000F8930000}"/>
    <cellStyle name="Normal 5 2 2 2 2 4 5 3" xfId="37896" xr:uid="{00000000-0005-0000-0000-0000F9930000}"/>
    <cellStyle name="Normal 5 2 2 2 2 4 5 3 2" xfId="37897" xr:uid="{00000000-0005-0000-0000-0000FA930000}"/>
    <cellStyle name="Normal 5 2 2 2 2 4 5 4" xfId="37898" xr:uid="{00000000-0005-0000-0000-0000FB930000}"/>
    <cellStyle name="Normal 5 2 2 2 2 4 6" xfId="37899" xr:uid="{00000000-0005-0000-0000-0000FC930000}"/>
    <cellStyle name="Normal 5 2 2 2 2 4 6 2" xfId="37900" xr:uid="{00000000-0005-0000-0000-0000FD930000}"/>
    <cellStyle name="Normal 5 2 2 2 2 4 6 2 2" xfId="37901" xr:uid="{00000000-0005-0000-0000-0000FE930000}"/>
    <cellStyle name="Normal 5 2 2 2 2 4 6 2 2 2" xfId="37902" xr:uid="{00000000-0005-0000-0000-0000FF930000}"/>
    <cellStyle name="Normal 5 2 2 2 2 4 6 2 3" xfId="37903" xr:uid="{00000000-0005-0000-0000-000000940000}"/>
    <cellStyle name="Normal 5 2 2 2 2 4 6 3" xfId="37904" xr:uid="{00000000-0005-0000-0000-000001940000}"/>
    <cellStyle name="Normal 5 2 2 2 2 4 6 3 2" xfId="37905" xr:uid="{00000000-0005-0000-0000-000002940000}"/>
    <cellStyle name="Normal 5 2 2 2 2 4 6 4" xfId="37906" xr:uid="{00000000-0005-0000-0000-000003940000}"/>
    <cellStyle name="Normal 5 2 2 2 2 4 7" xfId="37907" xr:uid="{00000000-0005-0000-0000-000004940000}"/>
    <cellStyle name="Normal 5 2 2 2 2 4 7 2" xfId="37908" xr:uid="{00000000-0005-0000-0000-000005940000}"/>
    <cellStyle name="Normal 5 2 2 2 2 4 7 2 2" xfId="37909" xr:uid="{00000000-0005-0000-0000-000006940000}"/>
    <cellStyle name="Normal 5 2 2 2 2 4 7 3" xfId="37910" xr:uid="{00000000-0005-0000-0000-000007940000}"/>
    <cellStyle name="Normal 5 2 2 2 2 4 8" xfId="37911" xr:uid="{00000000-0005-0000-0000-000008940000}"/>
    <cellStyle name="Normal 5 2 2 2 2 4 8 2" xfId="37912" xr:uid="{00000000-0005-0000-0000-000009940000}"/>
    <cellStyle name="Normal 5 2 2 2 2 4 9" xfId="37913" xr:uid="{00000000-0005-0000-0000-00000A940000}"/>
    <cellStyle name="Normal 5 2 2 2 2 4 9 2" xfId="37914" xr:uid="{00000000-0005-0000-0000-00000B940000}"/>
    <cellStyle name="Normal 5 2 2 2 2 5" xfId="37915" xr:uid="{00000000-0005-0000-0000-00000C940000}"/>
    <cellStyle name="Normal 5 2 2 2 2 5 2" xfId="37916" xr:uid="{00000000-0005-0000-0000-00000D940000}"/>
    <cellStyle name="Normal 5 2 2 2 2 5 2 2" xfId="37917" xr:uid="{00000000-0005-0000-0000-00000E940000}"/>
    <cellStyle name="Normal 5 2 2 2 2 5 2 2 2" xfId="37918" xr:uid="{00000000-0005-0000-0000-00000F940000}"/>
    <cellStyle name="Normal 5 2 2 2 2 5 2 2 2 2" xfId="37919" xr:uid="{00000000-0005-0000-0000-000010940000}"/>
    <cellStyle name="Normal 5 2 2 2 2 5 2 2 2 2 2" xfId="37920" xr:uid="{00000000-0005-0000-0000-000011940000}"/>
    <cellStyle name="Normal 5 2 2 2 2 5 2 2 2 2 2 2" xfId="37921" xr:uid="{00000000-0005-0000-0000-000012940000}"/>
    <cellStyle name="Normal 5 2 2 2 2 5 2 2 2 2 3" xfId="37922" xr:uid="{00000000-0005-0000-0000-000013940000}"/>
    <cellStyle name="Normal 5 2 2 2 2 5 2 2 2 3" xfId="37923" xr:uid="{00000000-0005-0000-0000-000014940000}"/>
    <cellStyle name="Normal 5 2 2 2 2 5 2 2 2 3 2" xfId="37924" xr:uid="{00000000-0005-0000-0000-000015940000}"/>
    <cellStyle name="Normal 5 2 2 2 2 5 2 2 2 4" xfId="37925" xr:uid="{00000000-0005-0000-0000-000016940000}"/>
    <cellStyle name="Normal 5 2 2 2 2 5 2 2 3" xfId="37926" xr:uid="{00000000-0005-0000-0000-000017940000}"/>
    <cellStyle name="Normal 5 2 2 2 2 5 2 2 3 2" xfId="37927" xr:uid="{00000000-0005-0000-0000-000018940000}"/>
    <cellStyle name="Normal 5 2 2 2 2 5 2 2 3 2 2" xfId="37928" xr:uid="{00000000-0005-0000-0000-000019940000}"/>
    <cellStyle name="Normal 5 2 2 2 2 5 2 2 3 3" xfId="37929" xr:uid="{00000000-0005-0000-0000-00001A940000}"/>
    <cellStyle name="Normal 5 2 2 2 2 5 2 2 4" xfId="37930" xr:uid="{00000000-0005-0000-0000-00001B940000}"/>
    <cellStyle name="Normal 5 2 2 2 2 5 2 2 4 2" xfId="37931" xr:uid="{00000000-0005-0000-0000-00001C940000}"/>
    <cellStyle name="Normal 5 2 2 2 2 5 2 2 5" xfId="37932" xr:uid="{00000000-0005-0000-0000-00001D940000}"/>
    <cellStyle name="Normal 5 2 2 2 2 5 2 3" xfId="37933" xr:uid="{00000000-0005-0000-0000-00001E940000}"/>
    <cellStyle name="Normal 5 2 2 2 2 5 2 3 2" xfId="37934" xr:uid="{00000000-0005-0000-0000-00001F940000}"/>
    <cellStyle name="Normal 5 2 2 2 2 5 2 3 2 2" xfId="37935" xr:uid="{00000000-0005-0000-0000-000020940000}"/>
    <cellStyle name="Normal 5 2 2 2 2 5 2 3 2 2 2" xfId="37936" xr:uid="{00000000-0005-0000-0000-000021940000}"/>
    <cellStyle name="Normal 5 2 2 2 2 5 2 3 2 3" xfId="37937" xr:uid="{00000000-0005-0000-0000-000022940000}"/>
    <cellStyle name="Normal 5 2 2 2 2 5 2 3 3" xfId="37938" xr:uid="{00000000-0005-0000-0000-000023940000}"/>
    <cellStyle name="Normal 5 2 2 2 2 5 2 3 3 2" xfId="37939" xr:uid="{00000000-0005-0000-0000-000024940000}"/>
    <cellStyle name="Normal 5 2 2 2 2 5 2 3 4" xfId="37940" xr:uid="{00000000-0005-0000-0000-000025940000}"/>
    <cellStyle name="Normal 5 2 2 2 2 5 2 4" xfId="37941" xr:uid="{00000000-0005-0000-0000-000026940000}"/>
    <cellStyle name="Normal 5 2 2 2 2 5 2 4 2" xfId="37942" xr:uid="{00000000-0005-0000-0000-000027940000}"/>
    <cellStyle name="Normal 5 2 2 2 2 5 2 4 2 2" xfId="37943" xr:uid="{00000000-0005-0000-0000-000028940000}"/>
    <cellStyle name="Normal 5 2 2 2 2 5 2 4 2 2 2" xfId="37944" xr:uid="{00000000-0005-0000-0000-000029940000}"/>
    <cellStyle name="Normal 5 2 2 2 2 5 2 4 2 3" xfId="37945" xr:uid="{00000000-0005-0000-0000-00002A940000}"/>
    <cellStyle name="Normal 5 2 2 2 2 5 2 4 3" xfId="37946" xr:uid="{00000000-0005-0000-0000-00002B940000}"/>
    <cellStyle name="Normal 5 2 2 2 2 5 2 4 3 2" xfId="37947" xr:uid="{00000000-0005-0000-0000-00002C940000}"/>
    <cellStyle name="Normal 5 2 2 2 2 5 2 4 4" xfId="37948" xr:uid="{00000000-0005-0000-0000-00002D940000}"/>
    <cellStyle name="Normal 5 2 2 2 2 5 2 5" xfId="37949" xr:uid="{00000000-0005-0000-0000-00002E940000}"/>
    <cellStyle name="Normal 5 2 2 2 2 5 2 5 2" xfId="37950" xr:uid="{00000000-0005-0000-0000-00002F940000}"/>
    <cellStyle name="Normal 5 2 2 2 2 5 2 5 2 2" xfId="37951" xr:uid="{00000000-0005-0000-0000-000030940000}"/>
    <cellStyle name="Normal 5 2 2 2 2 5 2 5 3" xfId="37952" xr:uid="{00000000-0005-0000-0000-000031940000}"/>
    <cellStyle name="Normal 5 2 2 2 2 5 2 6" xfId="37953" xr:uid="{00000000-0005-0000-0000-000032940000}"/>
    <cellStyle name="Normal 5 2 2 2 2 5 2 6 2" xfId="37954" xr:uid="{00000000-0005-0000-0000-000033940000}"/>
    <cellStyle name="Normal 5 2 2 2 2 5 2 7" xfId="37955" xr:uid="{00000000-0005-0000-0000-000034940000}"/>
    <cellStyle name="Normal 5 2 2 2 2 5 2 7 2" xfId="37956" xr:uid="{00000000-0005-0000-0000-000035940000}"/>
    <cellStyle name="Normal 5 2 2 2 2 5 2 8" xfId="37957" xr:uid="{00000000-0005-0000-0000-000036940000}"/>
    <cellStyle name="Normal 5 2 2 2 2 5 3" xfId="37958" xr:uid="{00000000-0005-0000-0000-000037940000}"/>
    <cellStyle name="Normal 5 2 2 2 2 5 3 2" xfId="37959" xr:uid="{00000000-0005-0000-0000-000038940000}"/>
    <cellStyle name="Normal 5 2 2 2 2 5 3 2 2" xfId="37960" xr:uid="{00000000-0005-0000-0000-000039940000}"/>
    <cellStyle name="Normal 5 2 2 2 2 5 3 2 2 2" xfId="37961" xr:uid="{00000000-0005-0000-0000-00003A940000}"/>
    <cellStyle name="Normal 5 2 2 2 2 5 3 2 2 2 2" xfId="37962" xr:uid="{00000000-0005-0000-0000-00003B940000}"/>
    <cellStyle name="Normal 5 2 2 2 2 5 3 2 2 3" xfId="37963" xr:uid="{00000000-0005-0000-0000-00003C940000}"/>
    <cellStyle name="Normal 5 2 2 2 2 5 3 2 3" xfId="37964" xr:uid="{00000000-0005-0000-0000-00003D940000}"/>
    <cellStyle name="Normal 5 2 2 2 2 5 3 2 3 2" xfId="37965" xr:uid="{00000000-0005-0000-0000-00003E940000}"/>
    <cellStyle name="Normal 5 2 2 2 2 5 3 2 4" xfId="37966" xr:uid="{00000000-0005-0000-0000-00003F940000}"/>
    <cellStyle name="Normal 5 2 2 2 2 5 3 3" xfId="37967" xr:uid="{00000000-0005-0000-0000-000040940000}"/>
    <cellStyle name="Normal 5 2 2 2 2 5 3 3 2" xfId="37968" xr:uid="{00000000-0005-0000-0000-000041940000}"/>
    <cellStyle name="Normal 5 2 2 2 2 5 3 3 2 2" xfId="37969" xr:uid="{00000000-0005-0000-0000-000042940000}"/>
    <cellStyle name="Normal 5 2 2 2 2 5 3 3 3" xfId="37970" xr:uid="{00000000-0005-0000-0000-000043940000}"/>
    <cellStyle name="Normal 5 2 2 2 2 5 3 4" xfId="37971" xr:uid="{00000000-0005-0000-0000-000044940000}"/>
    <cellStyle name="Normal 5 2 2 2 2 5 3 4 2" xfId="37972" xr:uid="{00000000-0005-0000-0000-000045940000}"/>
    <cellStyle name="Normal 5 2 2 2 2 5 3 5" xfId="37973" xr:uid="{00000000-0005-0000-0000-000046940000}"/>
    <cellStyle name="Normal 5 2 2 2 2 5 4" xfId="37974" xr:uid="{00000000-0005-0000-0000-000047940000}"/>
    <cellStyle name="Normal 5 2 2 2 2 5 4 2" xfId="37975" xr:uid="{00000000-0005-0000-0000-000048940000}"/>
    <cellStyle name="Normal 5 2 2 2 2 5 4 2 2" xfId="37976" xr:uid="{00000000-0005-0000-0000-000049940000}"/>
    <cellStyle name="Normal 5 2 2 2 2 5 4 2 2 2" xfId="37977" xr:uid="{00000000-0005-0000-0000-00004A940000}"/>
    <cellStyle name="Normal 5 2 2 2 2 5 4 2 3" xfId="37978" xr:uid="{00000000-0005-0000-0000-00004B940000}"/>
    <cellStyle name="Normal 5 2 2 2 2 5 4 3" xfId="37979" xr:uid="{00000000-0005-0000-0000-00004C940000}"/>
    <cellStyle name="Normal 5 2 2 2 2 5 4 3 2" xfId="37980" xr:uid="{00000000-0005-0000-0000-00004D940000}"/>
    <cellStyle name="Normal 5 2 2 2 2 5 4 4" xfId="37981" xr:uid="{00000000-0005-0000-0000-00004E940000}"/>
    <cellStyle name="Normal 5 2 2 2 2 5 5" xfId="37982" xr:uid="{00000000-0005-0000-0000-00004F940000}"/>
    <cellStyle name="Normal 5 2 2 2 2 5 5 2" xfId="37983" xr:uid="{00000000-0005-0000-0000-000050940000}"/>
    <cellStyle name="Normal 5 2 2 2 2 5 5 2 2" xfId="37984" xr:uid="{00000000-0005-0000-0000-000051940000}"/>
    <cellStyle name="Normal 5 2 2 2 2 5 5 2 2 2" xfId="37985" xr:uid="{00000000-0005-0000-0000-000052940000}"/>
    <cellStyle name="Normal 5 2 2 2 2 5 5 2 3" xfId="37986" xr:uid="{00000000-0005-0000-0000-000053940000}"/>
    <cellStyle name="Normal 5 2 2 2 2 5 5 3" xfId="37987" xr:uid="{00000000-0005-0000-0000-000054940000}"/>
    <cellStyle name="Normal 5 2 2 2 2 5 5 3 2" xfId="37988" xr:uid="{00000000-0005-0000-0000-000055940000}"/>
    <cellStyle name="Normal 5 2 2 2 2 5 5 4" xfId="37989" xr:uid="{00000000-0005-0000-0000-000056940000}"/>
    <cellStyle name="Normal 5 2 2 2 2 5 6" xfId="37990" xr:uid="{00000000-0005-0000-0000-000057940000}"/>
    <cellStyle name="Normal 5 2 2 2 2 5 6 2" xfId="37991" xr:uid="{00000000-0005-0000-0000-000058940000}"/>
    <cellStyle name="Normal 5 2 2 2 2 5 6 2 2" xfId="37992" xr:uid="{00000000-0005-0000-0000-000059940000}"/>
    <cellStyle name="Normal 5 2 2 2 2 5 6 3" xfId="37993" xr:uid="{00000000-0005-0000-0000-00005A940000}"/>
    <cellStyle name="Normal 5 2 2 2 2 5 7" xfId="37994" xr:uid="{00000000-0005-0000-0000-00005B940000}"/>
    <cellStyle name="Normal 5 2 2 2 2 5 7 2" xfId="37995" xr:uid="{00000000-0005-0000-0000-00005C940000}"/>
    <cellStyle name="Normal 5 2 2 2 2 5 8" xfId="37996" xr:uid="{00000000-0005-0000-0000-00005D940000}"/>
    <cellStyle name="Normal 5 2 2 2 2 5 8 2" xfId="37997" xr:uid="{00000000-0005-0000-0000-00005E940000}"/>
    <cellStyle name="Normal 5 2 2 2 2 5 9" xfId="37998" xr:uid="{00000000-0005-0000-0000-00005F940000}"/>
    <cellStyle name="Normal 5 2 2 2 2 6" xfId="37999" xr:uid="{00000000-0005-0000-0000-000060940000}"/>
    <cellStyle name="Normal 5 2 2 2 2 6 2" xfId="38000" xr:uid="{00000000-0005-0000-0000-000061940000}"/>
    <cellStyle name="Normal 5 2 2 2 2 6 2 2" xfId="38001" xr:uid="{00000000-0005-0000-0000-000062940000}"/>
    <cellStyle name="Normal 5 2 2 2 2 6 2 2 2" xfId="38002" xr:uid="{00000000-0005-0000-0000-000063940000}"/>
    <cellStyle name="Normal 5 2 2 2 2 6 2 2 2 2" xfId="38003" xr:uid="{00000000-0005-0000-0000-000064940000}"/>
    <cellStyle name="Normal 5 2 2 2 2 6 2 2 2 2 2" xfId="38004" xr:uid="{00000000-0005-0000-0000-000065940000}"/>
    <cellStyle name="Normal 5 2 2 2 2 6 2 2 2 3" xfId="38005" xr:uid="{00000000-0005-0000-0000-000066940000}"/>
    <cellStyle name="Normal 5 2 2 2 2 6 2 2 3" xfId="38006" xr:uid="{00000000-0005-0000-0000-000067940000}"/>
    <cellStyle name="Normal 5 2 2 2 2 6 2 2 3 2" xfId="38007" xr:uid="{00000000-0005-0000-0000-000068940000}"/>
    <cellStyle name="Normal 5 2 2 2 2 6 2 2 4" xfId="38008" xr:uid="{00000000-0005-0000-0000-000069940000}"/>
    <cellStyle name="Normal 5 2 2 2 2 6 2 3" xfId="38009" xr:uid="{00000000-0005-0000-0000-00006A940000}"/>
    <cellStyle name="Normal 5 2 2 2 2 6 2 3 2" xfId="38010" xr:uid="{00000000-0005-0000-0000-00006B940000}"/>
    <cellStyle name="Normal 5 2 2 2 2 6 2 3 2 2" xfId="38011" xr:uid="{00000000-0005-0000-0000-00006C940000}"/>
    <cellStyle name="Normal 5 2 2 2 2 6 2 3 3" xfId="38012" xr:uid="{00000000-0005-0000-0000-00006D940000}"/>
    <cellStyle name="Normal 5 2 2 2 2 6 2 4" xfId="38013" xr:uid="{00000000-0005-0000-0000-00006E940000}"/>
    <cellStyle name="Normal 5 2 2 2 2 6 2 4 2" xfId="38014" xr:uid="{00000000-0005-0000-0000-00006F940000}"/>
    <cellStyle name="Normal 5 2 2 2 2 6 2 5" xfId="38015" xr:uid="{00000000-0005-0000-0000-000070940000}"/>
    <cellStyle name="Normal 5 2 2 2 2 6 3" xfId="38016" xr:uid="{00000000-0005-0000-0000-000071940000}"/>
    <cellStyle name="Normal 5 2 2 2 2 6 3 2" xfId="38017" xr:uid="{00000000-0005-0000-0000-000072940000}"/>
    <cellStyle name="Normal 5 2 2 2 2 6 3 2 2" xfId="38018" xr:uid="{00000000-0005-0000-0000-000073940000}"/>
    <cellStyle name="Normal 5 2 2 2 2 6 3 2 2 2" xfId="38019" xr:uid="{00000000-0005-0000-0000-000074940000}"/>
    <cellStyle name="Normal 5 2 2 2 2 6 3 2 3" xfId="38020" xr:uid="{00000000-0005-0000-0000-000075940000}"/>
    <cellStyle name="Normal 5 2 2 2 2 6 3 3" xfId="38021" xr:uid="{00000000-0005-0000-0000-000076940000}"/>
    <cellStyle name="Normal 5 2 2 2 2 6 3 3 2" xfId="38022" xr:uid="{00000000-0005-0000-0000-000077940000}"/>
    <cellStyle name="Normal 5 2 2 2 2 6 3 4" xfId="38023" xr:uid="{00000000-0005-0000-0000-000078940000}"/>
    <cellStyle name="Normal 5 2 2 2 2 6 4" xfId="38024" xr:uid="{00000000-0005-0000-0000-000079940000}"/>
    <cellStyle name="Normal 5 2 2 2 2 6 4 2" xfId="38025" xr:uid="{00000000-0005-0000-0000-00007A940000}"/>
    <cellStyle name="Normal 5 2 2 2 2 6 4 2 2" xfId="38026" xr:uid="{00000000-0005-0000-0000-00007B940000}"/>
    <cellStyle name="Normal 5 2 2 2 2 6 4 2 2 2" xfId="38027" xr:uid="{00000000-0005-0000-0000-00007C940000}"/>
    <cellStyle name="Normal 5 2 2 2 2 6 4 2 3" xfId="38028" xr:uid="{00000000-0005-0000-0000-00007D940000}"/>
    <cellStyle name="Normal 5 2 2 2 2 6 4 3" xfId="38029" xr:uid="{00000000-0005-0000-0000-00007E940000}"/>
    <cellStyle name="Normal 5 2 2 2 2 6 4 3 2" xfId="38030" xr:uid="{00000000-0005-0000-0000-00007F940000}"/>
    <cellStyle name="Normal 5 2 2 2 2 6 4 4" xfId="38031" xr:uid="{00000000-0005-0000-0000-000080940000}"/>
    <cellStyle name="Normal 5 2 2 2 2 6 5" xfId="38032" xr:uid="{00000000-0005-0000-0000-000081940000}"/>
    <cellStyle name="Normal 5 2 2 2 2 6 5 2" xfId="38033" xr:uid="{00000000-0005-0000-0000-000082940000}"/>
    <cellStyle name="Normal 5 2 2 2 2 6 5 2 2" xfId="38034" xr:uid="{00000000-0005-0000-0000-000083940000}"/>
    <cellStyle name="Normal 5 2 2 2 2 6 5 3" xfId="38035" xr:uid="{00000000-0005-0000-0000-000084940000}"/>
    <cellStyle name="Normal 5 2 2 2 2 6 6" xfId="38036" xr:uid="{00000000-0005-0000-0000-000085940000}"/>
    <cellStyle name="Normal 5 2 2 2 2 6 6 2" xfId="38037" xr:uid="{00000000-0005-0000-0000-000086940000}"/>
    <cellStyle name="Normal 5 2 2 2 2 6 7" xfId="38038" xr:uid="{00000000-0005-0000-0000-000087940000}"/>
    <cellStyle name="Normal 5 2 2 2 2 6 7 2" xfId="38039" xr:uid="{00000000-0005-0000-0000-000088940000}"/>
    <cellStyle name="Normal 5 2 2 2 2 6 8" xfId="38040" xr:uid="{00000000-0005-0000-0000-000089940000}"/>
    <cellStyle name="Normal 5 2 2 2 2 7" xfId="38041" xr:uid="{00000000-0005-0000-0000-00008A940000}"/>
    <cellStyle name="Normal 5 2 2 2 2 7 2" xfId="38042" xr:uid="{00000000-0005-0000-0000-00008B940000}"/>
    <cellStyle name="Normal 5 2 2 2 2 7 2 2" xfId="38043" xr:uid="{00000000-0005-0000-0000-00008C940000}"/>
    <cellStyle name="Normal 5 2 2 2 2 7 2 2 2" xfId="38044" xr:uid="{00000000-0005-0000-0000-00008D940000}"/>
    <cellStyle name="Normal 5 2 2 2 2 7 2 2 2 2" xfId="38045" xr:uid="{00000000-0005-0000-0000-00008E940000}"/>
    <cellStyle name="Normal 5 2 2 2 2 7 2 2 2 2 2" xfId="38046" xr:uid="{00000000-0005-0000-0000-00008F940000}"/>
    <cellStyle name="Normal 5 2 2 2 2 7 2 2 2 3" xfId="38047" xr:uid="{00000000-0005-0000-0000-000090940000}"/>
    <cellStyle name="Normal 5 2 2 2 2 7 2 2 3" xfId="38048" xr:uid="{00000000-0005-0000-0000-000091940000}"/>
    <cellStyle name="Normal 5 2 2 2 2 7 2 2 3 2" xfId="38049" xr:uid="{00000000-0005-0000-0000-000092940000}"/>
    <cellStyle name="Normal 5 2 2 2 2 7 2 2 4" xfId="38050" xr:uid="{00000000-0005-0000-0000-000093940000}"/>
    <cellStyle name="Normal 5 2 2 2 2 7 2 3" xfId="38051" xr:uid="{00000000-0005-0000-0000-000094940000}"/>
    <cellStyle name="Normal 5 2 2 2 2 7 2 3 2" xfId="38052" xr:uid="{00000000-0005-0000-0000-000095940000}"/>
    <cellStyle name="Normal 5 2 2 2 2 7 2 3 2 2" xfId="38053" xr:uid="{00000000-0005-0000-0000-000096940000}"/>
    <cellStyle name="Normal 5 2 2 2 2 7 2 3 3" xfId="38054" xr:uid="{00000000-0005-0000-0000-000097940000}"/>
    <cellStyle name="Normal 5 2 2 2 2 7 2 4" xfId="38055" xr:uid="{00000000-0005-0000-0000-000098940000}"/>
    <cellStyle name="Normal 5 2 2 2 2 7 2 4 2" xfId="38056" xr:uid="{00000000-0005-0000-0000-000099940000}"/>
    <cellStyle name="Normal 5 2 2 2 2 7 2 5" xfId="38057" xr:uid="{00000000-0005-0000-0000-00009A940000}"/>
    <cellStyle name="Normal 5 2 2 2 2 7 3" xfId="38058" xr:uid="{00000000-0005-0000-0000-00009B940000}"/>
    <cellStyle name="Normal 5 2 2 2 2 7 3 2" xfId="38059" xr:uid="{00000000-0005-0000-0000-00009C940000}"/>
    <cellStyle name="Normal 5 2 2 2 2 7 3 2 2" xfId="38060" xr:uid="{00000000-0005-0000-0000-00009D940000}"/>
    <cellStyle name="Normal 5 2 2 2 2 7 3 2 2 2" xfId="38061" xr:uid="{00000000-0005-0000-0000-00009E940000}"/>
    <cellStyle name="Normal 5 2 2 2 2 7 3 2 3" xfId="38062" xr:uid="{00000000-0005-0000-0000-00009F940000}"/>
    <cellStyle name="Normal 5 2 2 2 2 7 3 3" xfId="38063" xr:uid="{00000000-0005-0000-0000-0000A0940000}"/>
    <cellStyle name="Normal 5 2 2 2 2 7 3 3 2" xfId="38064" xr:uid="{00000000-0005-0000-0000-0000A1940000}"/>
    <cellStyle name="Normal 5 2 2 2 2 7 3 4" xfId="38065" xr:uid="{00000000-0005-0000-0000-0000A2940000}"/>
    <cellStyle name="Normal 5 2 2 2 2 7 4" xfId="38066" xr:uid="{00000000-0005-0000-0000-0000A3940000}"/>
    <cellStyle name="Normal 5 2 2 2 2 7 4 2" xfId="38067" xr:uid="{00000000-0005-0000-0000-0000A4940000}"/>
    <cellStyle name="Normal 5 2 2 2 2 7 4 2 2" xfId="38068" xr:uid="{00000000-0005-0000-0000-0000A5940000}"/>
    <cellStyle name="Normal 5 2 2 2 2 7 4 3" xfId="38069" xr:uid="{00000000-0005-0000-0000-0000A6940000}"/>
    <cellStyle name="Normal 5 2 2 2 2 7 5" xfId="38070" xr:uid="{00000000-0005-0000-0000-0000A7940000}"/>
    <cellStyle name="Normal 5 2 2 2 2 7 5 2" xfId="38071" xr:uid="{00000000-0005-0000-0000-0000A8940000}"/>
    <cellStyle name="Normal 5 2 2 2 2 7 6" xfId="38072" xr:uid="{00000000-0005-0000-0000-0000A9940000}"/>
    <cellStyle name="Normal 5 2 2 2 2 8" xfId="38073" xr:uid="{00000000-0005-0000-0000-0000AA940000}"/>
    <cellStyle name="Normal 5 2 2 2 2 8 2" xfId="38074" xr:uid="{00000000-0005-0000-0000-0000AB940000}"/>
    <cellStyle name="Normal 5 2 2 2 2 8 2 2" xfId="38075" xr:uid="{00000000-0005-0000-0000-0000AC940000}"/>
    <cellStyle name="Normal 5 2 2 2 2 8 2 2 2" xfId="38076" xr:uid="{00000000-0005-0000-0000-0000AD940000}"/>
    <cellStyle name="Normal 5 2 2 2 2 8 2 2 2 2" xfId="38077" xr:uid="{00000000-0005-0000-0000-0000AE940000}"/>
    <cellStyle name="Normal 5 2 2 2 2 8 2 2 2 2 2" xfId="38078" xr:uid="{00000000-0005-0000-0000-0000AF940000}"/>
    <cellStyle name="Normal 5 2 2 2 2 8 2 2 2 3" xfId="38079" xr:uid="{00000000-0005-0000-0000-0000B0940000}"/>
    <cellStyle name="Normal 5 2 2 2 2 8 2 2 3" xfId="38080" xr:uid="{00000000-0005-0000-0000-0000B1940000}"/>
    <cellStyle name="Normal 5 2 2 2 2 8 2 2 3 2" xfId="38081" xr:uid="{00000000-0005-0000-0000-0000B2940000}"/>
    <cellStyle name="Normal 5 2 2 2 2 8 2 2 4" xfId="38082" xr:uid="{00000000-0005-0000-0000-0000B3940000}"/>
    <cellStyle name="Normal 5 2 2 2 2 8 2 3" xfId="38083" xr:uid="{00000000-0005-0000-0000-0000B4940000}"/>
    <cellStyle name="Normal 5 2 2 2 2 8 2 3 2" xfId="38084" xr:uid="{00000000-0005-0000-0000-0000B5940000}"/>
    <cellStyle name="Normal 5 2 2 2 2 8 2 3 2 2" xfId="38085" xr:uid="{00000000-0005-0000-0000-0000B6940000}"/>
    <cellStyle name="Normal 5 2 2 2 2 8 2 3 3" xfId="38086" xr:uid="{00000000-0005-0000-0000-0000B7940000}"/>
    <cellStyle name="Normal 5 2 2 2 2 8 2 4" xfId="38087" xr:uid="{00000000-0005-0000-0000-0000B8940000}"/>
    <cellStyle name="Normal 5 2 2 2 2 8 2 4 2" xfId="38088" xr:uid="{00000000-0005-0000-0000-0000B9940000}"/>
    <cellStyle name="Normal 5 2 2 2 2 8 2 5" xfId="38089" xr:uid="{00000000-0005-0000-0000-0000BA940000}"/>
    <cellStyle name="Normal 5 2 2 2 2 8 3" xfId="38090" xr:uid="{00000000-0005-0000-0000-0000BB940000}"/>
    <cellStyle name="Normal 5 2 2 2 2 8 3 2" xfId="38091" xr:uid="{00000000-0005-0000-0000-0000BC940000}"/>
    <cellStyle name="Normal 5 2 2 2 2 8 3 2 2" xfId="38092" xr:uid="{00000000-0005-0000-0000-0000BD940000}"/>
    <cellStyle name="Normal 5 2 2 2 2 8 3 2 2 2" xfId="38093" xr:uid="{00000000-0005-0000-0000-0000BE940000}"/>
    <cellStyle name="Normal 5 2 2 2 2 8 3 2 3" xfId="38094" xr:uid="{00000000-0005-0000-0000-0000BF940000}"/>
    <cellStyle name="Normal 5 2 2 2 2 8 3 3" xfId="38095" xr:uid="{00000000-0005-0000-0000-0000C0940000}"/>
    <cellStyle name="Normal 5 2 2 2 2 8 3 3 2" xfId="38096" xr:uid="{00000000-0005-0000-0000-0000C1940000}"/>
    <cellStyle name="Normal 5 2 2 2 2 8 3 4" xfId="38097" xr:uid="{00000000-0005-0000-0000-0000C2940000}"/>
    <cellStyle name="Normal 5 2 2 2 2 8 4" xfId="38098" xr:uid="{00000000-0005-0000-0000-0000C3940000}"/>
    <cellStyle name="Normal 5 2 2 2 2 8 4 2" xfId="38099" xr:uid="{00000000-0005-0000-0000-0000C4940000}"/>
    <cellStyle name="Normal 5 2 2 2 2 8 4 2 2" xfId="38100" xr:uid="{00000000-0005-0000-0000-0000C5940000}"/>
    <cellStyle name="Normal 5 2 2 2 2 8 4 3" xfId="38101" xr:uid="{00000000-0005-0000-0000-0000C6940000}"/>
    <cellStyle name="Normal 5 2 2 2 2 8 5" xfId="38102" xr:uid="{00000000-0005-0000-0000-0000C7940000}"/>
    <cellStyle name="Normal 5 2 2 2 2 8 5 2" xfId="38103" xr:uid="{00000000-0005-0000-0000-0000C8940000}"/>
    <cellStyle name="Normal 5 2 2 2 2 8 6" xfId="38104" xr:uid="{00000000-0005-0000-0000-0000C9940000}"/>
    <cellStyle name="Normal 5 2 2 2 2 9" xfId="38105" xr:uid="{00000000-0005-0000-0000-0000CA940000}"/>
    <cellStyle name="Normal 5 2 2 2 2 9 2" xfId="38106" xr:uid="{00000000-0005-0000-0000-0000CB940000}"/>
    <cellStyle name="Normal 5 2 2 2 2 9 2 2" xfId="38107" xr:uid="{00000000-0005-0000-0000-0000CC940000}"/>
    <cellStyle name="Normal 5 2 2 2 2 9 2 2 2" xfId="38108" xr:uid="{00000000-0005-0000-0000-0000CD940000}"/>
    <cellStyle name="Normal 5 2 2 2 2 9 2 2 2 2" xfId="38109" xr:uid="{00000000-0005-0000-0000-0000CE940000}"/>
    <cellStyle name="Normal 5 2 2 2 2 9 2 2 3" xfId="38110" xr:uid="{00000000-0005-0000-0000-0000CF940000}"/>
    <cellStyle name="Normal 5 2 2 2 2 9 2 3" xfId="38111" xr:uid="{00000000-0005-0000-0000-0000D0940000}"/>
    <cellStyle name="Normal 5 2 2 2 2 9 2 3 2" xfId="38112" xr:uid="{00000000-0005-0000-0000-0000D1940000}"/>
    <cellStyle name="Normal 5 2 2 2 2 9 2 4" xfId="38113" xr:uid="{00000000-0005-0000-0000-0000D2940000}"/>
    <cellStyle name="Normal 5 2 2 2 2 9 3" xfId="38114" xr:uid="{00000000-0005-0000-0000-0000D3940000}"/>
    <cellStyle name="Normal 5 2 2 2 2 9 3 2" xfId="38115" xr:uid="{00000000-0005-0000-0000-0000D4940000}"/>
    <cellStyle name="Normal 5 2 2 2 2 9 3 2 2" xfId="38116" xr:uid="{00000000-0005-0000-0000-0000D5940000}"/>
    <cellStyle name="Normal 5 2 2 2 2 9 3 3" xfId="38117" xr:uid="{00000000-0005-0000-0000-0000D6940000}"/>
    <cellStyle name="Normal 5 2 2 2 2 9 4" xfId="38118" xr:uid="{00000000-0005-0000-0000-0000D7940000}"/>
    <cellStyle name="Normal 5 2 2 2 2 9 4 2" xfId="38119" xr:uid="{00000000-0005-0000-0000-0000D8940000}"/>
    <cellStyle name="Normal 5 2 2 2 2 9 5" xfId="38120" xr:uid="{00000000-0005-0000-0000-0000D9940000}"/>
    <cellStyle name="Normal 5 2 2 2 2_T-straight with PEDs adjustor" xfId="38121" xr:uid="{00000000-0005-0000-0000-0000DA940000}"/>
    <cellStyle name="Normal 5 2 2 2 3" xfId="38122" xr:uid="{00000000-0005-0000-0000-0000DB940000}"/>
    <cellStyle name="Normal 5 2 2 2 3 10" xfId="38123" xr:uid="{00000000-0005-0000-0000-0000DC940000}"/>
    <cellStyle name="Normal 5 2 2 2 3 11" xfId="38124" xr:uid="{00000000-0005-0000-0000-0000DD940000}"/>
    <cellStyle name="Normal 5 2 2 2 3 2" xfId="38125" xr:uid="{00000000-0005-0000-0000-0000DE940000}"/>
    <cellStyle name="Normal 5 2 2 2 3 2 10" xfId="38126" xr:uid="{00000000-0005-0000-0000-0000DF940000}"/>
    <cellStyle name="Normal 5 2 2 2 3 2 2" xfId="38127" xr:uid="{00000000-0005-0000-0000-0000E0940000}"/>
    <cellStyle name="Normal 5 2 2 2 3 2 2 2" xfId="38128" xr:uid="{00000000-0005-0000-0000-0000E1940000}"/>
    <cellStyle name="Normal 5 2 2 2 3 2 2 2 2" xfId="38129" xr:uid="{00000000-0005-0000-0000-0000E2940000}"/>
    <cellStyle name="Normal 5 2 2 2 3 2 2 2 2 2" xfId="38130" xr:uid="{00000000-0005-0000-0000-0000E3940000}"/>
    <cellStyle name="Normal 5 2 2 2 3 2 2 2 2 2 2" xfId="38131" xr:uid="{00000000-0005-0000-0000-0000E4940000}"/>
    <cellStyle name="Normal 5 2 2 2 3 2 2 2 2 2 2 2" xfId="38132" xr:uid="{00000000-0005-0000-0000-0000E5940000}"/>
    <cellStyle name="Normal 5 2 2 2 3 2 2 2 2 2 3" xfId="38133" xr:uid="{00000000-0005-0000-0000-0000E6940000}"/>
    <cellStyle name="Normal 5 2 2 2 3 2 2 2 2 3" xfId="38134" xr:uid="{00000000-0005-0000-0000-0000E7940000}"/>
    <cellStyle name="Normal 5 2 2 2 3 2 2 2 2 3 2" xfId="38135" xr:uid="{00000000-0005-0000-0000-0000E8940000}"/>
    <cellStyle name="Normal 5 2 2 2 3 2 2 2 2 4" xfId="38136" xr:uid="{00000000-0005-0000-0000-0000E9940000}"/>
    <cellStyle name="Normal 5 2 2 2 3 2 2 2 3" xfId="38137" xr:uid="{00000000-0005-0000-0000-0000EA940000}"/>
    <cellStyle name="Normal 5 2 2 2 3 2 2 2 3 2" xfId="38138" xr:uid="{00000000-0005-0000-0000-0000EB940000}"/>
    <cellStyle name="Normal 5 2 2 2 3 2 2 2 3 2 2" xfId="38139" xr:uid="{00000000-0005-0000-0000-0000EC940000}"/>
    <cellStyle name="Normal 5 2 2 2 3 2 2 2 3 3" xfId="38140" xr:uid="{00000000-0005-0000-0000-0000ED940000}"/>
    <cellStyle name="Normal 5 2 2 2 3 2 2 2 4" xfId="38141" xr:uid="{00000000-0005-0000-0000-0000EE940000}"/>
    <cellStyle name="Normal 5 2 2 2 3 2 2 2 4 2" xfId="38142" xr:uid="{00000000-0005-0000-0000-0000EF940000}"/>
    <cellStyle name="Normal 5 2 2 2 3 2 2 2 5" xfId="38143" xr:uid="{00000000-0005-0000-0000-0000F0940000}"/>
    <cellStyle name="Normal 5 2 2 2 3 2 2 3" xfId="38144" xr:uid="{00000000-0005-0000-0000-0000F1940000}"/>
    <cellStyle name="Normal 5 2 2 2 3 2 2 3 2" xfId="38145" xr:uid="{00000000-0005-0000-0000-0000F2940000}"/>
    <cellStyle name="Normal 5 2 2 2 3 2 2 3 2 2" xfId="38146" xr:uid="{00000000-0005-0000-0000-0000F3940000}"/>
    <cellStyle name="Normal 5 2 2 2 3 2 2 3 2 2 2" xfId="38147" xr:uid="{00000000-0005-0000-0000-0000F4940000}"/>
    <cellStyle name="Normal 5 2 2 2 3 2 2 3 2 3" xfId="38148" xr:uid="{00000000-0005-0000-0000-0000F5940000}"/>
    <cellStyle name="Normal 5 2 2 2 3 2 2 3 3" xfId="38149" xr:uid="{00000000-0005-0000-0000-0000F6940000}"/>
    <cellStyle name="Normal 5 2 2 2 3 2 2 3 3 2" xfId="38150" xr:uid="{00000000-0005-0000-0000-0000F7940000}"/>
    <cellStyle name="Normal 5 2 2 2 3 2 2 3 4" xfId="38151" xr:uid="{00000000-0005-0000-0000-0000F8940000}"/>
    <cellStyle name="Normal 5 2 2 2 3 2 2 4" xfId="38152" xr:uid="{00000000-0005-0000-0000-0000F9940000}"/>
    <cellStyle name="Normal 5 2 2 2 3 2 2 4 2" xfId="38153" xr:uid="{00000000-0005-0000-0000-0000FA940000}"/>
    <cellStyle name="Normal 5 2 2 2 3 2 2 4 2 2" xfId="38154" xr:uid="{00000000-0005-0000-0000-0000FB940000}"/>
    <cellStyle name="Normal 5 2 2 2 3 2 2 4 2 2 2" xfId="38155" xr:uid="{00000000-0005-0000-0000-0000FC940000}"/>
    <cellStyle name="Normal 5 2 2 2 3 2 2 4 2 3" xfId="38156" xr:uid="{00000000-0005-0000-0000-0000FD940000}"/>
    <cellStyle name="Normal 5 2 2 2 3 2 2 4 3" xfId="38157" xr:uid="{00000000-0005-0000-0000-0000FE940000}"/>
    <cellStyle name="Normal 5 2 2 2 3 2 2 4 3 2" xfId="38158" xr:uid="{00000000-0005-0000-0000-0000FF940000}"/>
    <cellStyle name="Normal 5 2 2 2 3 2 2 4 4" xfId="38159" xr:uid="{00000000-0005-0000-0000-000000950000}"/>
    <cellStyle name="Normal 5 2 2 2 3 2 2 5" xfId="38160" xr:uid="{00000000-0005-0000-0000-000001950000}"/>
    <cellStyle name="Normal 5 2 2 2 3 2 2 5 2" xfId="38161" xr:uid="{00000000-0005-0000-0000-000002950000}"/>
    <cellStyle name="Normal 5 2 2 2 3 2 2 5 2 2" xfId="38162" xr:uid="{00000000-0005-0000-0000-000003950000}"/>
    <cellStyle name="Normal 5 2 2 2 3 2 2 5 3" xfId="38163" xr:uid="{00000000-0005-0000-0000-000004950000}"/>
    <cellStyle name="Normal 5 2 2 2 3 2 2 6" xfId="38164" xr:uid="{00000000-0005-0000-0000-000005950000}"/>
    <cellStyle name="Normal 5 2 2 2 3 2 2 6 2" xfId="38165" xr:uid="{00000000-0005-0000-0000-000006950000}"/>
    <cellStyle name="Normal 5 2 2 2 3 2 2 7" xfId="38166" xr:uid="{00000000-0005-0000-0000-000007950000}"/>
    <cellStyle name="Normal 5 2 2 2 3 2 2 7 2" xfId="38167" xr:uid="{00000000-0005-0000-0000-000008950000}"/>
    <cellStyle name="Normal 5 2 2 2 3 2 2 8" xfId="38168" xr:uid="{00000000-0005-0000-0000-000009950000}"/>
    <cellStyle name="Normal 5 2 2 2 3 2 3" xfId="38169" xr:uid="{00000000-0005-0000-0000-00000A950000}"/>
    <cellStyle name="Normal 5 2 2 2 3 2 3 2" xfId="38170" xr:uid="{00000000-0005-0000-0000-00000B950000}"/>
    <cellStyle name="Normal 5 2 2 2 3 2 3 2 2" xfId="38171" xr:uid="{00000000-0005-0000-0000-00000C950000}"/>
    <cellStyle name="Normal 5 2 2 2 3 2 3 2 2 2" xfId="38172" xr:uid="{00000000-0005-0000-0000-00000D950000}"/>
    <cellStyle name="Normal 5 2 2 2 3 2 3 2 2 2 2" xfId="38173" xr:uid="{00000000-0005-0000-0000-00000E950000}"/>
    <cellStyle name="Normal 5 2 2 2 3 2 3 2 2 3" xfId="38174" xr:uid="{00000000-0005-0000-0000-00000F950000}"/>
    <cellStyle name="Normal 5 2 2 2 3 2 3 2 3" xfId="38175" xr:uid="{00000000-0005-0000-0000-000010950000}"/>
    <cellStyle name="Normal 5 2 2 2 3 2 3 2 3 2" xfId="38176" xr:uid="{00000000-0005-0000-0000-000011950000}"/>
    <cellStyle name="Normal 5 2 2 2 3 2 3 2 4" xfId="38177" xr:uid="{00000000-0005-0000-0000-000012950000}"/>
    <cellStyle name="Normal 5 2 2 2 3 2 3 3" xfId="38178" xr:uid="{00000000-0005-0000-0000-000013950000}"/>
    <cellStyle name="Normal 5 2 2 2 3 2 3 3 2" xfId="38179" xr:uid="{00000000-0005-0000-0000-000014950000}"/>
    <cellStyle name="Normal 5 2 2 2 3 2 3 3 2 2" xfId="38180" xr:uid="{00000000-0005-0000-0000-000015950000}"/>
    <cellStyle name="Normal 5 2 2 2 3 2 3 3 3" xfId="38181" xr:uid="{00000000-0005-0000-0000-000016950000}"/>
    <cellStyle name="Normal 5 2 2 2 3 2 3 4" xfId="38182" xr:uid="{00000000-0005-0000-0000-000017950000}"/>
    <cellStyle name="Normal 5 2 2 2 3 2 3 4 2" xfId="38183" xr:uid="{00000000-0005-0000-0000-000018950000}"/>
    <cellStyle name="Normal 5 2 2 2 3 2 3 5" xfId="38184" xr:uid="{00000000-0005-0000-0000-000019950000}"/>
    <cellStyle name="Normal 5 2 2 2 3 2 4" xfId="38185" xr:uid="{00000000-0005-0000-0000-00001A950000}"/>
    <cellStyle name="Normal 5 2 2 2 3 2 4 2" xfId="38186" xr:uid="{00000000-0005-0000-0000-00001B950000}"/>
    <cellStyle name="Normal 5 2 2 2 3 2 4 2 2" xfId="38187" xr:uid="{00000000-0005-0000-0000-00001C950000}"/>
    <cellStyle name="Normal 5 2 2 2 3 2 4 2 2 2" xfId="38188" xr:uid="{00000000-0005-0000-0000-00001D950000}"/>
    <cellStyle name="Normal 5 2 2 2 3 2 4 2 3" xfId="38189" xr:uid="{00000000-0005-0000-0000-00001E950000}"/>
    <cellStyle name="Normal 5 2 2 2 3 2 4 3" xfId="38190" xr:uid="{00000000-0005-0000-0000-00001F950000}"/>
    <cellStyle name="Normal 5 2 2 2 3 2 4 3 2" xfId="38191" xr:uid="{00000000-0005-0000-0000-000020950000}"/>
    <cellStyle name="Normal 5 2 2 2 3 2 4 4" xfId="38192" xr:uid="{00000000-0005-0000-0000-000021950000}"/>
    <cellStyle name="Normal 5 2 2 2 3 2 5" xfId="38193" xr:uid="{00000000-0005-0000-0000-000022950000}"/>
    <cellStyle name="Normal 5 2 2 2 3 2 5 2" xfId="38194" xr:uid="{00000000-0005-0000-0000-000023950000}"/>
    <cellStyle name="Normal 5 2 2 2 3 2 5 2 2" xfId="38195" xr:uid="{00000000-0005-0000-0000-000024950000}"/>
    <cellStyle name="Normal 5 2 2 2 3 2 5 2 2 2" xfId="38196" xr:uid="{00000000-0005-0000-0000-000025950000}"/>
    <cellStyle name="Normal 5 2 2 2 3 2 5 2 3" xfId="38197" xr:uid="{00000000-0005-0000-0000-000026950000}"/>
    <cellStyle name="Normal 5 2 2 2 3 2 5 3" xfId="38198" xr:uid="{00000000-0005-0000-0000-000027950000}"/>
    <cellStyle name="Normal 5 2 2 2 3 2 5 3 2" xfId="38199" xr:uid="{00000000-0005-0000-0000-000028950000}"/>
    <cellStyle name="Normal 5 2 2 2 3 2 5 4" xfId="38200" xr:uid="{00000000-0005-0000-0000-000029950000}"/>
    <cellStyle name="Normal 5 2 2 2 3 2 6" xfId="38201" xr:uid="{00000000-0005-0000-0000-00002A950000}"/>
    <cellStyle name="Normal 5 2 2 2 3 2 6 2" xfId="38202" xr:uid="{00000000-0005-0000-0000-00002B950000}"/>
    <cellStyle name="Normal 5 2 2 2 3 2 6 2 2" xfId="38203" xr:uid="{00000000-0005-0000-0000-00002C950000}"/>
    <cellStyle name="Normal 5 2 2 2 3 2 6 3" xfId="38204" xr:uid="{00000000-0005-0000-0000-00002D950000}"/>
    <cellStyle name="Normal 5 2 2 2 3 2 7" xfId="38205" xr:uid="{00000000-0005-0000-0000-00002E950000}"/>
    <cellStyle name="Normal 5 2 2 2 3 2 7 2" xfId="38206" xr:uid="{00000000-0005-0000-0000-00002F950000}"/>
    <cellStyle name="Normal 5 2 2 2 3 2 8" xfId="38207" xr:uid="{00000000-0005-0000-0000-000030950000}"/>
    <cellStyle name="Normal 5 2 2 2 3 2 8 2" xfId="38208" xr:uid="{00000000-0005-0000-0000-000031950000}"/>
    <cellStyle name="Normal 5 2 2 2 3 2 9" xfId="38209" xr:uid="{00000000-0005-0000-0000-000032950000}"/>
    <cellStyle name="Normal 5 2 2 2 3 3" xfId="38210" xr:uid="{00000000-0005-0000-0000-000033950000}"/>
    <cellStyle name="Normal 5 2 2 2 3 3 2" xfId="38211" xr:uid="{00000000-0005-0000-0000-000034950000}"/>
    <cellStyle name="Normal 5 2 2 2 3 3 2 2" xfId="38212" xr:uid="{00000000-0005-0000-0000-000035950000}"/>
    <cellStyle name="Normal 5 2 2 2 3 3 2 2 2" xfId="38213" xr:uid="{00000000-0005-0000-0000-000036950000}"/>
    <cellStyle name="Normal 5 2 2 2 3 3 2 2 2 2" xfId="38214" xr:uid="{00000000-0005-0000-0000-000037950000}"/>
    <cellStyle name="Normal 5 2 2 2 3 3 2 2 2 2 2" xfId="38215" xr:uid="{00000000-0005-0000-0000-000038950000}"/>
    <cellStyle name="Normal 5 2 2 2 3 3 2 2 2 3" xfId="38216" xr:uid="{00000000-0005-0000-0000-000039950000}"/>
    <cellStyle name="Normal 5 2 2 2 3 3 2 2 3" xfId="38217" xr:uid="{00000000-0005-0000-0000-00003A950000}"/>
    <cellStyle name="Normal 5 2 2 2 3 3 2 2 3 2" xfId="38218" xr:uid="{00000000-0005-0000-0000-00003B950000}"/>
    <cellStyle name="Normal 5 2 2 2 3 3 2 2 4" xfId="38219" xr:uid="{00000000-0005-0000-0000-00003C950000}"/>
    <cellStyle name="Normal 5 2 2 2 3 3 2 3" xfId="38220" xr:uid="{00000000-0005-0000-0000-00003D950000}"/>
    <cellStyle name="Normal 5 2 2 2 3 3 2 3 2" xfId="38221" xr:uid="{00000000-0005-0000-0000-00003E950000}"/>
    <cellStyle name="Normal 5 2 2 2 3 3 2 3 2 2" xfId="38222" xr:uid="{00000000-0005-0000-0000-00003F950000}"/>
    <cellStyle name="Normal 5 2 2 2 3 3 2 3 3" xfId="38223" xr:uid="{00000000-0005-0000-0000-000040950000}"/>
    <cellStyle name="Normal 5 2 2 2 3 3 2 4" xfId="38224" xr:uid="{00000000-0005-0000-0000-000041950000}"/>
    <cellStyle name="Normal 5 2 2 2 3 3 2 4 2" xfId="38225" xr:uid="{00000000-0005-0000-0000-000042950000}"/>
    <cellStyle name="Normal 5 2 2 2 3 3 2 5" xfId="38226" xr:uid="{00000000-0005-0000-0000-000043950000}"/>
    <cellStyle name="Normal 5 2 2 2 3 3 3" xfId="38227" xr:uid="{00000000-0005-0000-0000-000044950000}"/>
    <cellStyle name="Normal 5 2 2 2 3 3 3 2" xfId="38228" xr:uid="{00000000-0005-0000-0000-000045950000}"/>
    <cellStyle name="Normal 5 2 2 2 3 3 3 2 2" xfId="38229" xr:uid="{00000000-0005-0000-0000-000046950000}"/>
    <cellStyle name="Normal 5 2 2 2 3 3 3 2 2 2" xfId="38230" xr:uid="{00000000-0005-0000-0000-000047950000}"/>
    <cellStyle name="Normal 5 2 2 2 3 3 3 2 3" xfId="38231" xr:uid="{00000000-0005-0000-0000-000048950000}"/>
    <cellStyle name="Normal 5 2 2 2 3 3 3 3" xfId="38232" xr:uid="{00000000-0005-0000-0000-000049950000}"/>
    <cellStyle name="Normal 5 2 2 2 3 3 3 3 2" xfId="38233" xr:uid="{00000000-0005-0000-0000-00004A950000}"/>
    <cellStyle name="Normal 5 2 2 2 3 3 3 4" xfId="38234" xr:uid="{00000000-0005-0000-0000-00004B950000}"/>
    <cellStyle name="Normal 5 2 2 2 3 3 4" xfId="38235" xr:uid="{00000000-0005-0000-0000-00004C950000}"/>
    <cellStyle name="Normal 5 2 2 2 3 3 4 2" xfId="38236" xr:uid="{00000000-0005-0000-0000-00004D950000}"/>
    <cellStyle name="Normal 5 2 2 2 3 3 4 2 2" xfId="38237" xr:uid="{00000000-0005-0000-0000-00004E950000}"/>
    <cellStyle name="Normal 5 2 2 2 3 3 4 2 2 2" xfId="38238" xr:uid="{00000000-0005-0000-0000-00004F950000}"/>
    <cellStyle name="Normal 5 2 2 2 3 3 4 2 3" xfId="38239" xr:uid="{00000000-0005-0000-0000-000050950000}"/>
    <cellStyle name="Normal 5 2 2 2 3 3 4 3" xfId="38240" xr:uid="{00000000-0005-0000-0000-000051950000}"/>
    <cellStyle name="Normal 5 2 2 2 3 3 4 3 2" xfId="38241" xr:uid="{00000000-0005-0000-0000-000052950000}"/>
    <cellStyle name="Normal 5 2 2 2 3 3 4 4" xfId="38242" xr:uid="{00000000-0005-0000-0000-000053950000}"/>
    <cellStyle name="Normal 5 2 2 2 3 3 5" xfId="38243" xr:uid="{00000000-0005-0000-0000-000054950000}"/>
    <cellStyle name="Normal 5 2 2 2 3 3 5 2" xfId="38244" xr:uid="{00000000-0005-0000-0000-000055950000}"/>
    <cellStyle name="Normal 5 2 2 2 3 3 5 2 2" xfId="38245" xr:uid="{00000000-0005-0000-0000-000056950000}"/>
    <cellStyle name="Normal 5 2 2 2 3 3 5 3" xfId="38246" xr:uid="{00000000-0005-0000-0000-000057950000}"/>
    <cellStyle name="Normal 5 2 2 2 3 3 6" xfId="38247" xr:uid="{00000000-0005-0000-0000-000058950000}"/>
    <cellStyle name="Normal 5 2 2 2 3 3 6 2" xfId="38248" xr:uid="{00000000-0005-0000-0000-000059950000}"/>
    <cellStyle name="Normal 5 2 2 2 3 3 7" xfId="38249" xr:uid="{00000000-0005-0000-0000-00005A950000}"/>
    <cellStyle name="Normal 5 2 2 2 3 3 7 2" xfId="38250" xr:uid="{00000000-0005-0000-0000-00005B950000}"/>
    <cellStyle name="Normal 5 2 2 2 3 3 8" xfId="38251" xr:uid="{00000000-0005-0000-0000-00005C950000}"/>
    <cellStyle name="Normal 5 2 2 2 3 4" xfId="38252" xr:uid="{00000000-0005-0000-0000-00005D950000}"/>
    <cellStyle name="Normal 5 2 2 2 3 4 2" xfId="38253" xr:uid="{00000000-0005-0000-0000-00005E950000}"/>
    <cellStyle name="Normal 5 2 2 2 3 4 2 2" xfId="38254" xr:uid="{00000000-0005-0000-0000-00005F950000}"/>
    <cellStyle name="Normal 5 2 2 2 3 4 2 2 2" xfId="38255" xr:uid="{00000000-0005-0000-0000-000060950000}"/>
    <cellStyle name="Normal 5 2 2 2 3 4 2 2 2 2" xfId="38256" xr:uid="{00000000-0005-0000-0000-000061950000}"/>
    <cellStyle name="Normal 5 2 2 2 3 4 2 2 3" xfId="38257" xr:uid="{00000000-0005-0000-0000-000062950000}"/>
    <cellStyle name="Normal 5 2 2 2 3 4 2 3" xfId="38258" xr:uid="{00000000-0005-0000-0000-000063950000}"/>
    <cellStyle name="Normal 5 2 2 2 3 4 2 3 2" xfId="38259" xr:uid="{00000000-0005-0000-0000-000064950000}"/>
    <cellStyle name="Normal 5 2 2 2 3 4 2 4" xfId="38260" xr:uid="{00000000-0005-0000-0000-000065950000}"/>
    <cellStyle name="Normal 5 2 2 2 3 4 3" xfId="38261" xr:uid="{00000000-0005-0000-0000-000066950000}"/>
    <cellStyle name="Normal 5 2 2 2 3 4 3 2" xfId="38262" xr:uid="{00000000-0005-0000-0000-000067950000}"/>
    <cellStyle name="Normal 5 2 2 2 3 4 3 2 2" xfId="38263" xr:uid="{00000000-0005-0000-0000-000068950000}"/>
    <cellStyle name="Normal 5 2 2 2 3 4 3 3" xfId="38264" xr:uid="{00000000-0005-0000-0000-000069950000}"/>
    <cellStyle name="Normal 5 2 2 2 3 4 4" xfId="38265" xr:uid="{00000000-0005-0000-0000-00006A950000}"/>
    <cellStyle name="Normal 5 2 2 2 3 4 4 2" xfId="38266" xr:uid="{00000000-0005-0000-0000-00006B950000}"/>
    <cellStyle name="Normal 5 2 2 2 3 4 5" xfId="38267" xr:uid="{00000000-0005-0000-0000-00006C950000}"/>
    <cellStyle name="Normal 5 2 2 2 3 5" xfId="38268" xr:uid="{00000000-0005-0000-0000-00006D950000}"/>
    <cellStyle name="Normal 5 2 2 2 3 5 2" xfId="38269" xr:uid="{00000000-0005-0000-0000-00006E950000}"/>
    <cellStyle name="Normal 5 2 2 2 3 5 2 2" xfId="38270" xr:uid="{00000000-0005-0000-0000-00006F950000}"/>
    <cellStyle name="Normal 5 2 2 2 3 5 2 2 2" xfId="38271" xr:uid="{00000000-0005-0000-0000-000070950000}"/>
    <cellStyle name="Normal 5 2 2 2 3 5 2 3" xfId="38272" xr:uid="{00000000-0005-0000-0000-000071950000}"/>
    <cellStyle name="Normal 5 2 2 2 3 5 3" xfId="38273" xr:uid="{00000000-0005-0000-0000-000072950000}"/>
    <cellStyle name="Normal 5 2 2 2 3 5 3 2" xfId="38274" xr:uid="{00000000-0005-0000-0000-000073950000}"/>
    <cellStyle name="Normal 5 2 2 2 3 5 4" xfId="38275" xr:uid="{00000000-0005-0000-0000-000074950000}"/>
    <cellStyle name="Normal 5 2 2 2 3 6" xfId="38276" xr:uid="{00000000-0005-0000-0000-000075950000}"/>
    <cellStyle name="Normal 5 2 2 2 3 6 2" xfId="38277" xr:uid="{00000000-0005-0000-0000-000076950000}"/>
    <cellStyle name="Normal 5 2 2 2 3 6 2 2" xfId="38278" xr:uid="{00000000-0005-0000-0000-000077950000}"/>
    <cellStyle name="Normal 5 2 2 2 3 6 2 2 2" xfId="38279" xr:uid="{00000000-0005-0000-0000-000078950000}"/>
    <cellStyle name="Normal 5 2 2 2 3 6 2 3" xfId="38280" xr:uid="{00000000-0005-0000-0000-000079950000}"/>
    <cellStyle name="Normal 5 2 2 2 3 6 3" xfId="38281" xr:uid="{00000000-0005-0000-0000-00007A950000}"/>
    <cellStyle name="Normal 5 2 2 2 3 6 3 2" xfId="38282" xr:uid="{00000000-0005-0000-0000-00007B950000}"/>
    <cellStyle name="Normal 5 2 2 2 3 6 4" xfId="38283" xr:uid="{00000000-0005-0000-0000-00007C950000}"/>
    <cellStyle name="Normal 5 2 2 2 3 7" xfId="38284" xr:uid="{00000000-0005-0000-0000-00007D950000}"/>
    <cellStyle name="Normal 5 2 2 2 3 7 2" xfId="38285" xr:uid="{00000000-0005-0000-0000-00007E950000}"/>
    <cellStyle name="Normal 5 2 2 2 3 7 2 2" xfId="38286" xr:uid="{00000000-0005-0000-0000-00007F950000}"/>
    <cellStyle name="Normal 5 2 2 2 3 7 3" xfId="38287" xr:uid="{00000000-0005-0000-0000-000080950000}"/>
    <cellStyle name="Normal 5 2 2 2 3 8" xfId="38288" xr:uid="{00000000-0005-0000-0000-000081950000}"/>
    <cellStyle name="Normal 5 2 2 2 3 8 2" xfId="38289" xr:uid="{00000000-0005-0000-0000-000082950000}"/>
    <cellStyle name="Normal 5 2 2 2 3 9" xfId="38290" xr:uid="{00000000-0005-0000-0000-000083950000}"/>
    <cellStyle name="Normal 5 2 2 2 3 9 2" xfId="38291" xr:uid="{00000000-0005-0000-0000-000084950000}"/>
    <cellStyle name="Normal 5 2 2 2 4" xfId="38292" xr:uid="{00000000-0005-0000-0000-000085950000}"/>
    <cellStyle name="Normal 5 2 2 2 4 10" xfId="38293" xr:uid="{00000000-0005-0000-0000-000086950000}"/>
    <cellStyle name="Normal 5 2 2 2 4 11" xfId="38294" xr:uid="{00000000-0005-0000-0000-000087950000}"/>
    <cellStyle name="Normal 5 2 2 2 4 2" xfId="38295" xr:uid="{00000000-0005-0000-0000-000088950000}"/>
    <cellStyle name="Normal 5 2 2 2 4 2 10" xfId="38296" xr:uid="{00000000-0005-0000-0000-000089950000}"/>
    <cellStyle name="Normal 5 2 2 2 4 2 2" xfId="38297" xr:uid="{00000000-0005-0000-0000-00008A950000}"/>
    <cellStyle name="Normal 5 2 2 2 4 2 2 2" xfId="38298" xr:uid="{00000000-0005-0000-0000-00008B950000}"/>
    <cellStyle name="Normal 5 2 2 2 4 2 2 2 2" xfId="38299" xr:uid="{00000000-0005-0000-0000-00008C950000}"/>
    <cellStyle name="Normal 5 2 2 2 4 2 2 2 2 2" xfId="38300" xr:uid="{00000000-0005-0000-0000-00008D950000}"/>
    <cellStyle name="Normal 5 2 2 2 4 2 2 2 2 2 2" xfId="38301" xr:uid="{00000000-0005-0000-0000-00008E950000}"/>
    <cellStyle name="Normal 5 2 2 2 4 2 2 2 2 2 2 2" xfId="38302" xr:uid="{00000000-0005-0000-0000-00008F950000}"/>
    <cellStyle name="Normal 5 2 2 2 4 2 2 2 2 2 3" xfId="38303" xr:uid="{00000000-0005-0000-0000-000090950000}"/>
    <cellStyle name="Normal 5 2 2 2 4 2 2 2 2 3" xfId="38304" xr:uid="{00000000-0005-0000-0000-000091950000}"/>
    <cellStyle name="Normal 5 2 2 2 4 2 2 2 2 3 2" xfId="38305" xr:uid="{00000000-0005-0000-0000-000092950000}"/>
    <cellStyle name="Normal 5 2 2 2 4 2 2 2 2 4" xfId="38306" xr:uid="{00000000-0005-0000-0000-000093950000}"/>
    <cellStyle name="Normal 5 2 2 2 4 2 2 2 3" xfId="38307" xr:uid="{00000000-0005-0000-0000-000094950000}"/>
    <cellStyle name="Normal 5 2 2 2 4 2 2 2 3 2" xfId="38308" xr:uid="{00000000-0005-0000-0000-000095950000}"/>
    <cellStyle name="Normal 5 2 2 2 4 2 2 2 3 2 2" xfId="38309" xr:uid="{00000000-0005-0000-0000-000096950000}"/>
    <cellStyle name="Normal 5 2 2 2 4 2 2 2 3 3" xfId="38310" xr:uid="{00000000-0005-0000-0000-000097950000}"/>
    <cellStyle name="Normal 5 2 2 2 4 2 2 2 4" xfId="38311" xr:uid="{00000000-0005-0000-0000-000098950000}"/>
    <cellStyle name="Normal 5 2 2 2 4 2 2 2 4 2" xfId="38312" xr:uid="{00000000-0005-0000-0000-000099950000}"/>
    <cellStyle name="Normal 5 2 2 2 4 2 2 2 5" xfId="38313" xr:uid="{00000000-0005-0000-0000-00009A950000}"/>
    <cellStyle name="Normal 5 2 2 2 4 2 2 3" xfId="38314" xr:uid="{00000000-0005-0000-0000-00009B950000}"/>
    <cellStyle name="Normal 5 2 2 2 4 2 2 3 2" xfId="38315" xr:uid="{00000000-0005-0000-0000-00009C950000}"/>
    <cellStyle name="Normal 5 2 2 2 4 2 2 3 2 2" xfId="38316" xr:uid="{00000000-0005-0000-0000-00009D950000}"/>
    <cellStyle name="Normal 5 2 2 2 4 2 2 3 2 2 2" xfId="38317" xr:uid="{00000000-0005-0000-0000-00009E950000}"/>
    <cellStyle name="Normal 5 2 2 2 4 2 2 3 2 3" xfId="38318" xr:uid="{00000000-0005-0000-0000-00009F950000}"/>
    <cellStyle name="Normal 5 2 2 2 4 2 2 3 3" xfId="38319" xr:uid="{00000000-0005-0000-0000-0000A0950000}"/>
    <cellStyle name="Normal 5 2 2 2 4 2 2 3 3 2" xfId="38320" xr:uid="{00000000-0005-0000-0000-0000A1950000}"/>
    <cellStyle name="Normal 5 2 2 2 4 2 2 3 4" xfId="38321" xr:uid="{00000000-0005-0000-0000-0000A2950000}"/>
    <cellStyle name="Normal 5 2 2 2 4 2 2 4" xfId="38322" xr:uid="{00000000-0005-0000-0000-0000A3950000}"/>
    <cellStyle name="Normal 5 2 2 2 4 2 2 4 2" xfId="38323" xr:uid="{00000000-0005-0000-0000-0000A4950000}"/>
    <cellStyle name="Normal 5 2 2 2 4 2 2 4 2 2" xfId="38324" xr:uid="{00000000-0005-0000-0000-0000A5950000}"/>
    <cellStyle name="Normal 5 2 2 2 4 2 2 4 2 2 2" xfId="38325" xr:uid="{00000000-0005-0000-0000-0000A6950000}"/>
    <cellStyle name="Normal 5 2 2 2 4 2 2 4 2 3" xfId="38326" xr:uid="{00000000-0005-0000-0000-0000A7950000}"/>
    <cellStyle name="Normal 5 2 2 2 4 2 2 4 3" xfId="38327" xr:uid="{00000000-0005-0000-0000-0000A8950000}"/>
    <cellStyle name="Normal 5 2 2 2 4 2 2 4 3 2" xfId="38328" xr:uid="{00000000-0005-0000-0000-0000A9950000}"/>
    <cellStyle name="Normal 5 2 2 2 4 2 2 4 4" xfId="38329" xr:uid="{00000000-0005-0000-0000-0000AA950000}"/>
    <cellStyle name="Normal 5 2 2 2 4 2 2 5" xfId="38330" xr:uid="{00000000-0005-0000-0000-0000AB950000}"/>
    <cellStyle name="Normal 5 2 2 2 4 2 2 5 2" xfId="38331" xr:uid="{00000000-0005-0000-0000-0000AC950000}"/>
    <cellStyle name="Normal 5 2 2 2 4 2 2 5 2 2" xfId="38332" xr:uid="{00000000-0005-0000-0000-0000AD950000}"/>
    <cellStyle name="Normal 5 2 2 2 4 2 2 5 3" xfId="38333" xr:uid="{00000000-0005-0000-0000-0000AE950000}"/>
    <cellStyle name="Normal 5 2 2 2 4 2 2 6" xfId="38334" xr:uid="{00000000-0005-0000-0000-0000AF950000}"/>
    <cellStyle name="Normal 5 2 2 2 4 2 2 6 2" xfId="38335" xr:uid="{00000000-0005-0000-0000-0000B0950000}"/>
    <cellStyle name="Normal 5 2 2 2 4 2 2 7" xfId="38336" xr:uid="{00000000-0005-0000-0000-0000B1950000}"/>
    <cellStyle name="Normal 5 2 2 2 4 2 2 7 2" xfId="38337" xr:uid="{00000000-0005-0000-0000-0000B2950000}"/>
    <cellStyle name="Normal 5 2 2 2 4 2 2 8" xfId="38338" xr:uid="{00000000-0005-0000-0000-0000B3950000}"/>
    <cellStyle name="Normal 5 2 2 2 4 2 3" xfId="38339" xr:uid="{00000000-0005-0000-0000-0000B4950000}"/>
    <cellStyle name="Normal 5 2 2 2 4 2 3 2" xfId="38340" xr:uid="{00000000-0005-0000-0000-0000B5950000}"/>
    <cellStyle name="Normal 5 2 2 2 4 2 3 2 2" xfId="38341" xr:uid="{00000000-0005-0000-0000-0000B6950000}"/>
    <cellStyle name="Normal 5 2 2 2 4 2 3 2 2 2" xfId="38342" xr:uid="{00000000-0005-0000-0000-0000B7950000}"/>
    <cellStyle name="Normal 5 2 2 2 4 2 3 2 2 2 2" xfId="38343" xr:uid="{00000000-0005-0000-0000-0000B8950000}"/>
    <cellStyle name="Normal 5 2 2 2 4 2 3 2 2 3" xfId="38344" xr:uid="{00000000-0005-0000-0000-0000B9950000}"/>
    <cellStyle name="Normal 5 2 2 2 4 2 3 2 3" xfId="38345" xr:uid="{00000000-0005-0000-0000-0000BA950000}"/>
    <cellStyle name="Normal 5 2 2 2 4 2 3 2 3 2" xfId="38346" xr:uid="{00000000-0005-0000-0000-0000BB950000}"/>
    <cellStyle name="Normal 5 2 2 2 4 2 3 2 4" xfId="38347" xr:uid="{00000000-0005-0000-0000-0000BC950000}"/>
    <cellStyle name="Normal 5 2 2 2 4 2 3 3" xfId="38348" xr:uid="{00000000-0005-0000-0000-0000BD950000}"/>
    <cellStyle name="Normal 5 2 2 2 4 2 3 3 2" xfId="38349" xr:uid="{00000000-0005-0000-0000-0000BE950000}"/>
    <cellStyle name="Normal 5 2 2 2 4 2 3 3 2 2" xfId="38350" xr:uid="{00000000-0005-0000-0000-0000BF950000}"/>
    <cellStyle name="Normal 5 2 2 2 4 2 3 3 3" xfId="38351" xr:uid="{00000000-0005-0000-0000-0000C0950000}"/>
    <cellStyle name="Normal 5 2 2 2 4 2 3 4" xfId="38352" xr:uid="{00000000-0005-0000-0000-0000C1950000}"/>
    <cellStyle name="Normal 5 2 2 2 4 2 3 4 2" xfId="38353" xr:uid="{00000000-0005-0000-0000-0000C2950000}"/>
    <cellStyle name="Normal 5 2 2 2 4 2 3 5" xfId="38354" xr:uid="{00000000-0005-0000-0000-0000C3950000}"/>
    <cellStyle name="Normal 5 2 2 2 4 2 4" xfId="38355" xr:uid="{00000000-0005-0000-0000-0000C4950000}"/>
    <cellStyle name="Normal 5 2 2 2 4 2 4 2" xfId="38356" xr:uid="{00000000-0005-0000-0000-0000C5950000}"/>
    <cellStyle name="Normal 5 2 2 2 4 2 4 2 2" xfId="38357" xr:uid="{00000000-0005-0000-0000-0000C6950000}"/>
    <cellStyle name="Normal 5 2 2 2 4 2 4 2 2 2" xfId="38358" xr:uid="{00000000-0005-0000-0000-0000C7950000}"/>
    <cellStyle name="Normal 5 2 2 2 4 2 4 2 3" xfId="38359" xr:uid="{00000000-0005-0000-0000-0000C8950000}"/>
    <cellStyle name="Normal 5 2 2 2 4 2 4 3" xfId="38360" xr:uid="{00000000-0005-0000-0000-0000C9950000}"/>
    <cellStyle name="Normal 5 2 2 2 4 2 4 3 2" xfId="38361" xr:uid="{00000000-0005-0000-0000-0000CA950000}"/>
    <cellStyle name="Normal 5 2 2 2 4 2 4 4" xfId="38362" xr:uid="{00000000-0005-0000-0000-0000CB950000}"/>
    <cellStyle name="Normal 5 2 2 2 4 2 5" xfId="38363" xr:uid="{00000000-0005-0000-0000-0000CC950000}"/>
    <cellStyle name="Normal 5 2 2 2 4 2 5 2" xfId="38364" xr:uid="{00000000-0005-0000-0000-0000CD950000}"/>
    <cellStyle name="Normal 5 2 2 2 4 2 5 2 2" xfId="38365" xr:uid="{00000000-0005-0000-0000-0000CE950000}"/>
    <cellStyle name="Normal 5 2 2 2 4 2 5 2 2 2" xfId="38366" xr:uid="{00000000-0005-0000-0000-0000CF950000}"/>
    <cellStyle name="Normal 5 2 2 2 4 2 5 2 3" xfId="38367" xr:uid="{00000000-0005-0000-0000-0000D0950000}"/>
    <cellStyle name="Normal 5 2 2 2 4 2 5 3" xfId="38368" xr:uid="{00000000-0005-0000-0000-0000D1950000}"/>
    <cellStyle name="Normal 5 2 2 2 4 2 5 3 2" xfId="38369" xr:uid="{00000000-0005-0000-0000-0000D2950000}"/>
    <cellStyle name="Normal 5 2 2 2 4 2 5 4" xfId="38370" xr:uid="{00000000-0005-0000-0000-0000D3950000}"/>
    <cellStyle name="Normal 5 2 2 2 4 2 6" xfId="38371" xr:uid="{00000000-0005-0000-0000-0000D4950000}"/>
    <cellStyle name="Normal 5 2 2 2 4 2 6 2" xfId="38372" xr:uid="{00000000-0005-0000-0000-0000D5950000}"/>
    <cellStyle name="Normal 5 2 2 2 4 2 6 2 2" xfId="38373" xr:uid="{00000000-0005-0000-0000-0000D6950000}"/>
    <cellStyle name="Normal 5 2 2 2 4 2 6 3" xfId="38374" xr:uid="{00000000-0005-0000-0000-0000D7950000}"/>
    <cellStyle name="Normal 5 2 2 2 4 2 7" xfId="38375" xr:uid="{00000000-0005-0000-0000-0000D8950000}"/>
    <cellStyle name="Normal 5 2 2 2 4 2 7 2" xfId="38376" xr:uid="{00000000-0005-0000-0000-0000D9950000}"/>
    <cellStyle name="Normal 5 2 2 2 4 2 8" xfId="38377" xr:uid="{00000000-0005-0000-0000-0000DA950000}"/>
    <cellStyle name="Normal 5 2 2 2 4 2 8 2" xfId="38378" xr:uid="{00000000-0005-0000-0000-0000DB950000}"/>
    <cellStyle name="Normal 5 2 2 2 4 2 9" xfId="38379" xr:uid="{00000000-0005-0000-0000-0000DC950000}"/>
    <cellStyle name="Normal 5 2 2 2 4 3" xfId="38380" xr:uid="{00000000-0005-0000-0000-0000DD950000}"/>
    <cellStyle name="Normal 5 2 2 2 4 3 2" xfId="38381" xr:uid="{00000000-0005-0000-0000-0000DE950000}"/>
    <cellStyle name="Normal 5 2 2 2 4 3 2 2" xfId="38382" xr:uid="{00000000-0005-0000-0000-0000DF950000}"/>
    <cellStyle name="Normal 5 2 2 2 4 3 2 2 2" xfId="38383" xr:uid="{00000000-0005-0000-0000-0000E0950000}"/>
    <cellStyle name="Normal 5 2 2 2 4 3 2 2 2 2" xfId="38384" xr:uid="{00000000-0005-0000-0000-0000E1950000}"/>
    <cellStyle name="Normal 5 2 2 2 4 3 2 2 2 2 2" xfId="38385" xr:uid="{00000000-0005-0000-0000-0000E2950000}"/>
    <cellStyle name="Normal 5 2 2 2 4 3 2 2 2 3" xfId="38386" xr:uid="{00000000-0005-0000-0000-0000E3950000}"/>
    <cellStyle name="Normal 5 2 2 2 4 3 2 2 3" xfId="38387" xr:uid="{00000000-0005-0000-0000-0000E4950000}"/>
    <cellStyle name="Normal 5 2 2 2 4 3 2 2 3 2" xfId="38388" xr:uid="{00000000-0005-0000-0000-0000E5950000}"/>
    <cellStyle name="Normal 5 2 2 2 4 3 2 2 4" xfId="38389" xr:uid="{00000000-0005-0000-0000-0000E6950000}"/>
    <cellStyle name="Normal 5 2 2 2 4 3 2 3" xfId="38390" xr:uid="{00000000-0005-0000-0000-0000E7950000}"/>
    <cellStyle name="Normal 5 2 2 2 4 3 2 3 2" xfId="38391" xr:uid="{00000000-0005-0000-0000-0000E8950000}"/>
    <cellStyle name="Normal 5 2 2 2 4 3 2 3 2 2" xfId="38392" xr:uid="{00000000-0005-0000-0000-0000E9950000}"/>
    <cellStyle name="Normal 5 2 2 2 4 3 2 3 3" xfId="38393" xr:uid="{00000000-0005-0000-0000-0000EA950000}"/>
    <cellStyle name="Normal 5 2 2 2 4 3 2 4" xfId="38394" xr:uid="{00000000-0005-0000-0000-0000EB950000}"/>
    <cellStyle name="Normal 5 2 2 2 4 3 2 4 2" xfId="38395" xr:uid="{00000000-0005-0000-0000-0000EC950000}"/>
    <cellStyle name="Normal 5 2 2 2 4 3 2 5" xfId="38396" xr:uid="{00000000-0005-0000-0000-0000ED950000}"/>
    <cellStyle name="Normal 5 2 2 2 4 3 3" xfId="38397" xr:uid="{00000000-0005-0000-0000-0000EE950000}"/>
    <cellStyle name="Normal 5 2 2 2 4 3 3 2" xfId="38398" xr:uid="{00000000-0005-0000-0000-0000EF950000}"/>
    <cellStyle name="Normal 5 2 2 2 4 3 3 2 2" xfId="38399" xr:uid="{00000000-0005-0000-0000-0000F0950000}"/>
    <cellStyle name="Normal 5 2 2 2 4 3 3 2 2 2" xfId="38400" xr:uid="{00000000-0005-0000-0000-0000F1950000}"/>
    <cellStyle name="Normal 5 2 2 2 4 3 3 2 3" xfId="38401" xr:uid="{00000000-0005-0000-0000-0000F2950000}"/>
    <cellStyle name="Normal 5 2 2 2 4 3 3 3" xfId="38402" xr:uid="{00000000-0005-0000-0000-0000F3950000}"/>
    <cellStyle name="Normal 5 2 2 2 4 3 3 3 2" xfId="38403" xr:uid="{00000000-0005-0000-0000-0000F4950000}"/>
    <cellStyle name="Normal 5 2 2 2 4 3 3 4" xfId="38404" xr:uid="{00000000-0005-0000-0000-0000F5950000}"/>
    <cellStyle name="Normal 5 2 2 2 4 3 4" xfId="38405" xr:uid="{00000000-0005-0000-0000-0000F6950000}"/>
    <cellStyle name="Normal 5 2 2 2 4 3 4 2" xfId="38406" xr:uid="{00000000-0005-0000-0000-0000F7950000}"/>
    <cellStyle name="Normal 5 2 2 2 4 3 4 2 2" xfId="38407" xr:uid="{00000000-0005-0000-0000-0000F8950000}"/>
    <cellStyle name="Normal 5 2 2 2 4 3 4 2 2 2" xfId="38408" xr:uid="{00000000-0005-0000-0000-0000F9950000}"/>
    <cellStyle name="Normal 5 2 2 2 4 3 4 2 3" xfId="38409" xr:uid="{00000000-0005-0000-0000-0000FA950000}"/>
    <cellStyle name="Normal 5 2 2 2 4 3 4 3" xfId="38410" xr:uid="{00000000-0005-0000-0000-0000FB950000}"/>
    <cellStyle name="Normal 5 2 2 2 4 3 4 3 2" xfId="38411" xr:uid="{00000000-0005-0000-0000-0000FC950000}"/>
    <cellStyle name="Normal 5 2 2 2 4 3 4 4" xfId="38412" xr:uid="{00000000-0005-0000-0000-0000FD950000}"/>
    <cellStyle name="Normal 5 2 2 2 4 3 5" xfId="38413" xr:uid="{00000000-0005-0000-0000-0000FE950000}"/>
    <cellStyle name="Normal 5 2 2 2 4 3 5 2" xfId="38414" xr:uid="{00000000-0005-0000-0000-0000FF950000}"/>
    <cellStyle name="Normal 5 2 2 2 4 3 5 2 2" xfId="38415" xr:uid="{00000000-0005-0000-0000-000000960000}"/>
    <cellStyle name="Normal 5 2 2 2 4 3 5 3" xfId="38416" xr:uid="{00000000-0005-0000-0000-000001960000}"/>
    <cellStyle name="Normal 5 2 2 2 4 3 6" xfId="38417" xr:uid="{00000000-0005-0000-0000-000002960000}"/>
    <cellStyle name="Normal 5 2 2 2 4 3 6 2" xfId="38418" xr:uid="{00000000-0005-0000-0000-000003960000}"/>
    <cellStyle name="Normal 5 2 2 2 4 3 7" xfId="38419" xr:uid="{00000000-0005-0000-0000-000004960000}"/>
    <cellStyle name="Normal 5 2 2 2 4 3 7 2" xfId="38420" xr:uid="{00000000-0005-0000-0000-000005960000}"/>
    <cellStyle name="Normal 5 2 2 2 4 3 8" xfId="38421" xr:uid="{00000000-0005-0000-0000-000006960000}"/>
    <cellStyle name="Normal 5 2 2 2 4 4" xfId="38422" xr:uid="{00000000-0005-0000-0000-000007960000}"/>
    <cellStyle name="Normal 5 2 2 2 4 4 2" xfId="38423" xr:uid="{00000000-0005-0000-0000-000008960000}"/>
    <cellStyle name="Normal 5 2 2 2 4 4 2 2" xfId="38424" xr:uid="{00000000-0005-0000-0000-000009960000}"/>
    <cellStyle name="Normal 5 2 2 2 4 4 2 2 2" xfId="38425" xr:uid="{00000000-0005-0000-0000-00000A960000}"/>
    <cellStyle name="Normal 5 2 2 2 4 4 2 2 2 2" xfId="38426" xr:uid="{00000000-0005-0000-0000-00000B960000}"/>
    <cellStyle name="Normal 5 2 2 2 4 4 2 2 3" xfId="38427" xr:uid="{00000000-0005-0000-0000-00000C960000}"/>
    <cellStyle name="Normal 5 2 2 2 4 4 2 3" xfId="38428" xr:uid="{00000000-0005-0000-0000-00000D960000}"/>
    <cellStyle name="Normal 5 2 2 2 4 4 2 3 2" xfId="38429" xr:uid="{00000000-0005-0000-0000-00000E960000}"/>
    <cellStyle name="Normal 5 2 2 2 4 4 2 4" xfId="38430" xr:uid="{00000000-0005-0000-0000-00000F960000}"/>
    <cellStyle name="Normal 5 2 2 2 4 4 3" xfId="38431" xr:uid="{00000000-0005-0000-0000-000010960000}"/>
    <cellStyle name="Normal 5 2 2 2 4 4 3 2" xfId="38432" xr:uid="{00000000-0005-0000-0000-000011960000}"/>
    <cellStyle name="Normal 5 2 2 2 4 4 3 2 2" xfId="38433" xr:uid="{00000000-0005-0000-0000-000012960000}"/>
    <cellStyle name="Normal 5 2 2 2 4 4 3 3" xfId="38434" xr:uid="{00000000-0005-0000-0000-000013960000}"/>
    <cellStyle name="Normal 5 2 2 2 4 4 4" xfId="38435" xr:uid="{00000000-0005-0000-0000-000014960000}"/>
    <cellStyle name="Normal 5 2 2 2 4 4 4 2" xfId="38436" xr:uid="{00000000-0005-0000-0000-000015960000}"/>
    <cellStyle name="Normal 5 2 2 2 4 4 5" xfId="38437" xr:uid="{00000000-0005-0000-0000-000016960000}"/>
    <cellStyle name="Normal 5 2 2 2 4 5" xfId="38438" xr:uid="{00000000-0005-0000-0000-000017960000}"/>
    <cellStyle name="Normal 5 2 2 2 4 5 2" xfId="38439" xr:uid="{00000000-0005-0000-0000-000018960000}"/>
    <cellStyle name="Normal 5 2 2 2 4 5 2 2" xfId="38440" xr:uid="{00000000-0005-0000-0000-000019960000}"/>
    <cellStyle name="Normal 5 2 2 2 4 5 2 2 2" xfId="38441" xr:uid="{00000000-0005-0000-0000-00001A960000}"/>
    <cellStyle name="Normal 5 2 2 2 4 5 2 3" xfId="38442" xr:uid="{00000000-0005-0000-0000-00001B960000}"/>
    <cellStyle name="Normal 5 2 2 2 4 5 3" xfId="38443" xr:uid="{00000000-0005-0000-0000-00001C960000}"/>
    <cellStyle name="Normal 5 2 2 2 4 5 3 2" xfId="38444" xr:uid="{00000000-0005-0000-0000-00001D960000}"/>
    <cellStyle name="Normal 5 2 2 2 4 5 4" xfId="38445" xr:uid="{00000000-0005-0000-0000-00001E960000}"/>
    <cellStyle name="Normal 5 2 2 2 4 6" xfId="38446" xr:uid="{00000000-0005-0000-0000-00001F960000}"/>
    <cellStyle name="Normal 5 2 2 2 4 6 2" xfId="38447" xr:uid="{00000000-0005-0000-0000-000020960000}"/>
    <cellStyle name="Normal 5 2 2 2 4 6 2 2" xfId="38448" xr:uid="{00000000-0005-0000-0000-000021960000}"/>
    <cellStyle name="Normal 5 2 2 2 4 6 2 2 2" xfId="38449" xr:uid="{00000000-0005-0000-0000-000022960000}"/>
    <cellStyle name="Normal 5 2 2 2 4 6 2 3" xfId="38450" xr:uid="{00000000-0005-0000-0000-000023960000}"/>
    <cellStyle name="Normal 5 2 2 2 4 6 3" xfId="38451" xr:uid="{00000000-0005-0000-0000-000024960000}"/>
    <cellStyle name="Normal 5 2 2 2 4 6 3 2" xfId="38452" xr:uid="{00000000-0005-0000-0000-000025960000}"/>
    <cellStyle name="Normal 5 2 2 2 4 6 4" xfId="38453" xr:uid="{00000000-0005-0000-0000-000026960000}"/>
    <cellStyle name="Normal 5 2 2 2 4 7" xfId="38454" xr:uid="{00000000-0005-0000-0000-000027960000}"/>
    <cellStyle name="Normal 5 2 2 2 4 7 2" xfId="38455" xr:uid="{00000000-0005-0000-0000-000028960000}"/>
    <cellStyle name="Normal 5 2 2 2 4 7 2 2" xfId="38456" xr:uid="{00000000-0005-0000-0000-000029960000}"/>
    <cellStyle name="Normal 5 2 2 2 4 7 3" xfId="38457" xr:uid="{00000000-0005-0000-0000-00002A960000}"/>
    <cellStyle name="Normal 5 2 2 2 4 8" xfId="38458" xr:uid="{00000000-0005-0000-0000-00002B960000}"/>
    <cellStyle name="Normal 5 2 2 2 4 8 2" xfId="38459" xr:uid="{00000000-0005-0000-0000-00002C960000}"/>
    <cellStyle name="Normal 5 2 2 2 4 9" xfId="38460" xr:uid="{00000000-0005-0000-0000-00002D960000}"/>
    <cellStyle name="Normal 5 2 2 2 4 9 2" xfId="38461" xr:uid="{00000000-0005-0000-0000-00002E960000}"/>
    <cellStyle name="Normal 5 2 2 2 5" xfId="38462" xr:uid="{00000000-0005-0000-0000-00002F960000}"/>
    <cellStyle name="Normal 5 2 2 2 5 10" xfId="38463" xr:uid="{00000000-0005-0000-0000-000030960000}"/>
    <cellStyle name="Normal 5 2 2 2 5 11" xfId="38464" xr:uid="{00000000-0005-0000-0000-000031960000}"/>
    <cellStyle name="Normal 5 2 2 2 5 2" xfId="38465" xr:uid="{00000000-0005-0000-0000-000032960000}"/>
    <cellStyle name="Normal 5 2 2 2 5 2 2" xfId="38466" xr:uid="{00000000-0005-0000-0000-000033960000}"/>
    <cellStyle name="Normal 5 2 2 2 5 2 2 2" xfId="38467" xr:uid="{00000000-0005-0000-0000-000034960000}"/>
    <cellStyle name="Normal 5 2 2 2 5 2 2 2 2" xfId="38468" xr:uid="{00000000-0005-0000-0000-000035960000}"/>
    <cellStyle name="Normal 5 2 2 2 5 2 2 2 2 2" xfId="38469" xr:uid="{00000000-0005-0000-0000-000036960000}"/>
    <cellStyle name="Normal 5 2 2 2 5 2 2 2 2 2 2" xfId="38470" xr:uid="{00000000-0005-0000-0000-000037960000}"/>
    <cellStyle name="Normal 5 2 2 2 5 2 2 2 2 3" xfId="38471" xr:uid="{00000000-0005-0000-0000-000038960000}"/>
    <cellStyle name="Normal 5 2 2 2 5 2 2 2 2 3 2" xfId="38472" xr:uid="{00000000-0005-0000-0000-000039960000}"/>
    <cellStyle name="Normal 5 2 2 2 5 2 2 2 2 3 2 2" xfId="38473" xr:uid="{00000000-0005-0000-0000-00003A960000}"/>
    <cellStyle name="Normal 5 2 2 2 5 2 2 2 2 3 3" xfId="38474" xr:uid="{00000000-0005-0000-0000-00003B960000}"/>
    <cellStyle name="Normal 5 2 2 2 5 2 2 2 2 4" xfId="38475" xr:uid="{00000000-0005-0000-0000-00003C960000}"/>
    <cellStyle name="Normal 5 2 2 2 5 2 2 2 3" xfId="38476" xr:uid="{00000000-0005-0000-0000-00003D960000}"/>
    <cellStyle name="Normal 5 2 2 2 5 2 2 2 3 2" xfId="38477" xr:uid="{00000000-0005-0000-0000-00003E960000}"/>
    <cellStyle name="Normal 5 2 2 2 5 2 2 2 4" xfId="38478" xr:uid="{00000000-0005-0000-0000-00003F960000}"/>
    <cellStyle name="Normal 5 2 2 2 5 2 2 2 4 2" xfId="38479" xr:uid="{00000000-0005-0000-0000-000040960000}"/>
    <cellStyle name="Normal 5 2 2 2 5 2 2 2 4 2 2" xfId="38480" xr:uid="{00000000-0005-0000-0000-000041960000}"/>
    <cellStyle name="Normal 5 2 2 2 5 2 2 2 4 3" xfId="38481" xr:uid="{00000000-0005-0000-0000-000042960000}"/>
    <cellStyle name="Normal 5 2 2 2 5 2 2 2 5" xfId="38482" xr:uid="{00000000-0005-0000-0000-000043960000}"/>
    <cellStyle name="Normal 5 2 2 2 5 2 2 3" xfId="38483" xr:uid="{00000000-0005-0000-0000-000044960000}"/>
    <cellStyle name="Normal 5 2 2 2 5 2 2 3 2" xfId="38484" xr:uid="{00000000-0005-0000-0000-000045960000}"/>
    <cellStyle name="Normal 5 2 2 2 5 2 2 3 2 2" xfId="38485" xr:uid="{00000000-0005-0000-0000-000046960000}"/>
    <cellStyle name="Normal 5 2 2 2 5 2 2 3 3" xfId="38486" xr:uid="{00000000-0005-0000-0000-000047960000}"/>
    <cellStyle name="Normal 5 2 2 2 5 2 2 3 3 2" xfId="38487" xr:uid="{00000000-0005-0000-0000-000048960000}"/>
    <cellStyle name="Normal 5 2 2 2 5 2 2 3 3 2 2" xfId="38488" xr:uid="{00000000-0005-0000-0000-000049960000}"/>
    <cellStyle name="Normal 5 2 2 2 5 2 2 3 3 3" xfId="38489" xr:uid="{00000000-0005-0000-0000-00004A960000}"/>
    <cellStyle name="Normal 5 2 2 2 5 2 2 3 4" xfId="38490" xr:uid="{00000000-0005-0000-0000-00004B960000}"/>
    <cellStyle name="Normal 5 2 2 2 5 2 2 4" xfId="38491" xr:uid="{00000000-0005-0000-0000-00004C960000}"/>
    <cellStyle name="Normal 5 2 2 2 5 2 2 4 2" xfId="38492" xr:uid="{00000000-0005-0000-0000-00004D960000}"/>
    <cellStyle name="Normal 5 2 2 2 5 2 2 4 2 2" xfId="38493" xr:uid="{00000000-0005-0000-0000-00004E960000}"/>
    <cellStyle name="Normal 5 2 2 2 5 2 2 4 3" xfId="38494" xr:uid="{00000000-0005-0000-0000-00004F960000}"/>
    <cellStyle name="Normal 5 2 2 2 5 2 2 4 3 2" xfId="38495" xr:uid="{00000000-0005-0000-0000-000050960000}"/>
    <cellStyle name="Normal 5 2 2 2 5 2 2 4 3 2 2" xfId="38496" xr:uid="{00000000-0005-0000-0000-000051960000}"/>
    <cellStyle name="Normal 5 2 2 2 5 2 2 4 3 3" xfId="38497" xr:uid="{00000000-0005-0000-0000-000052960000}"/>
    <cellStyle name="Normal 5 2 2 2 5 2 2 4 4" xfId="38498" xr:uid="{00000000-0005-0000-0000-000053960000}"/>
    <cellStyle name="Normal 5 2 2 2 5 2 2 5" xfId="38499" xr:uid="{00000000-0005-0000-0000-000054960000}"/>
    <cellStyle name="Normal 5 2 2 2 5 2 2 5 2" xfId="38500" xr:uid="{00000000-0005-0000-0000-000055960000}"/>
    <cellStyle name="Normal 5 2 2 2 5 2 2 6" xfId="38501" xr:uid="{00000000-0005-0000-0000-000056960000}"/>
    <cellStyle name="Normal 5 2 2 2 5 2 2 6 2" xfId="38502" xr:uid="{00000000-0005-0000-0000-000057960000}"/>
    <cellStyle name="Normal 5 2 2 2 5 2 2 6 2 2" xfId="38503" xr:uid="{00000000-0005-0000-0000-000058960000}"/>
    <cellStyle name="Normal 5 2 2 2 5 2 2 6 3" xfId="38504" xr:uid="{00000000-0005-0000-0000-000059960000}"/>
    <cellStyle name="Normal 5 2 2 2 5 2 2 7" xfId="38505" xr:uid="{00000000-0005-0000-0000-00005A960000}"/>
    <cellStyle name="Normal 5 2 2 2 5 2 2 7 2" xfId="38506" xr:uid="{00000000-0005-0000-0000-00005B960000}"/>
    <cellStyle name="Normal 5 2 2 2 5 2 2 8" xfId="38507" xr:uid="{00000000-0005-0000-0000-00005C960000}"/>
    <cellStyle name="Normal 5 2 2 2 5 2 3" xfId="38508" xr:uid="{00000000-0005-0000-0000-00005D960000}"/>
    <cellStyle name="Normal 5 2 2 2 5 2 3 2" xfId="38509" xr:uid="{00000000-0005-0000-0000-00005E960000}"/>
    <cellStyle name="Normal 5 2 2 2 5 2 3 2 2" xfId="38510" xr:uid="{00000000-0005-0000-0000-00005F960000}"/>
    <cellStyle name="Normal 5 2 2 2 5 2 3 2 2 2" xfId="38511" xr:uid="{00000000-0005-0000-0000-000060960000}"/>
    <cellStyle name="Normal 5 2 2 2 5 2 3 2 3" xfId="38512" xr:uid="{00000000-0005-0000-0000-000061960000}"/>
    <cellStyle name="Normal 5 2 2 2 5 2 3 2 3 2" xfId="38513" xr:uid="{00000000-0005-0000-0000-000062960000}"/>
    <cellStyle name="Normal 5 2 2 2 5 2 3 2 3 2 2" xfId="38514" xr:uid="{00000000-0005-0000-0000-000063960000}"/>
    <cellStyle name="Normal 5 2 2 2 5 2 3 2 3 3" xfId="38515" xr:uid="{00000000-0005-0000-0000-000064960000}"/>
    <cellStyle name="Normal 5 2 2 2 5 2 3 2 4" xfId="38516" xr:uid="{00000000-0005-0000-0000-000065960000}"/>
    <cellStyle name="Normal 5 2 2 2 5 2 3 3" xfId="38517" xr:uid="{00000000-0005-0000-0000-000066960000}"/>
    <cellStyle name="Normal 5 2 2 2 5 2 3 3 2" xfId="38518" xr:uid="{00000000-0005-0000-0000-000067960000}"/>
    <cellStyle name="Normal 5 2 2 2 5 2 3 4" xfId="38519" xr:uid="{00000000-0005-0000-0000-000068960000}"/>
    <cellStyle name="Normal 5 2 2 2 5 2 3 4 2" xfId="38520" xr:uid="{00000000-0005-0000-0000-000069960000}"/>
    <cellStyle name="Normal 5 2 2 2 5 2 3 4 2 2" xfId="38521" xr:uid="{00000000-0005-0000-0000-00006A960000}"/>
    <cellStyle name="Normal 5 2 2 2 5 2 3 4 3" xfId="38522" xr:uid="{00000000-0005-0000-0000-00006B960000}"/>
    <cellStyle name="Normal 5 2 2 2 5 2 3 5" xfId="38523" xr:uid="{00000000-0005-0000-0000-00006C960000}"/>
    <cellStyle name="Normal 5 2 2 2 5 2 4" xfId="38524" xr:uid="{00000000-0005-0000-0000-00006D960000}"/>
    <cellStyle name="Normal 5 2 2 2 5 2 4 2" xfId="38525" xr:uid="{00000000-0005-0000-0000-00006E960000}"/>
    <cellStyle name="Normal 5 2 2 2 5 2 4 2 2" xfId="38526" xr:uid="{00000000-0005-0000-0000-00006F960000}"/>
    <cellStyle name="Normal 5 2 2 2 5 2 4 3" xfId="38527" xr:uid="{00000000-0005-0000-0000-000070960000}"/>
    <cellStyle name="Normal 5 2 2 2 5 2 4 3 2" xfId="38528" xr:uid="{00000000-0005-0000-0000-000071960000}"/>
    <cellStyle name="Normal 5 2 2 2 5 2 4 3 2 2" xfId="38529" xr:uid="{00000000-0005-0000-0000-000072960000}"/>
    <cellStyle name="Normal 5 2 2 2 5 2 4 3 3" xfId="38530" xr:uid="{00000000-0005-0000-0000-000073960000}"/>
    <cellStyle name="Normal 5 2 2 2 5 2 4 4" xfId="38531" xr:uid="{00000000-0005-0000-0000-000074960000}"/>
    <cellStyle name="Normal 5 2 2 2 5 2 5" xfId="38532" xr:uid="{00000000-0005-0000-0000-000075960000}"/>
    <cellStyle name="Normal 5 2 2 2 5 2 5 2" xfId="38533" xr:uid="{00000000-0005-0000-0000-000076960000}"/>
    <cellStyle name="Normal 5 2 2 2 5 2 5 2 2" xfId="38534" xr:uid="{00000000-0005-0000-0000-000077960000}"/>
    <cellStyle name="Normal 5 2 2 2 5 2 5 3" xfId="38535" xr:uid="{00000000-0005-0000-0000-000078960000}"/>
    <cellStyle name="Normal 5 2 2 2 5 2 5 3 2" xfId="38536" xr:uid="{00000000-0005-0000-0000-000079960000}"/>
    <cellStyle name="Normal 5 2 2 2 5 2 5 3 2 2" xfId="38537" xr:uid="{00000000-0005-0000-0000-00007A960000}"/>
    <cellStyle name="Normal 5 2 2 2 5 2 5 3 3" xfId="38538" xr:uid="{00000000-0005-0000-0000-00007B960000}"/>
    <cellStyle name="Normal 5 2 2 2 5 2 5 4" xfId="38539" xr:uid="{00000000-0005-0000-0000-00007C960000}"/>
    <cellStyle name="Normal 5 2 2 2 5 2 6" xfId="38540" xr:uid="{00000000-0005-0000-0000-00007D960000}"/>
    <cellStyle name="Normal 5 2 2 2 5 2 6 2" xfId="38541" xr:uid="{00000000-0005-0000-0000-00007E960000}"/>
    <cellStyle name="Normal 5 2 2 2 5 2 7" xfId="38542" xr:uid="{00000000-0005-0000-0000-00007F960000}"/>
    <cellStyle name="Normal 5 2 2 2 5 2 7 2" xfId="38543" xr:uid="{00000000-0005-0000-0000-000080960000}"/>
    <cellStyle name="Normal 5 2 2 2 5 2 7 2 2" xfId="38544" xr:uid="{00000000-0005-0000-0000-000081960000}"/>
    <cellStyle name="Normal 5 2 2 2 5 2 7 3" xfId="38545" xr:uid="{00000000-0005-0000-0000-000082960000}"/>
    <cellStyle name="Normal 5 2 2 2 5 2 8" xfId="38546" xr:uid="{00000000-0005-0000-0000-000083960000}"/>
    <cellStyle name="Normal 5 2 2 2 5 2 8 2" xfId="38547" xr:uid="{00000000-0005-0000-0000-000084960000}"/>
    <cellStyle name="Normal 5 2 2 2 5 2 9" xfId="38548" xr:uid="{00000000-0005-0000-0000-000085960000}"/>
    <cellStyle name="Normal 5 2 2 2 5 3" xfId="38549" xr:uid="{00000000-0005-0000-0000-000086960000}"/>
    <cellStyle name="Normal 5 2 2 2 5 3 2" xfId="38550" xr:uid="{00000000-0005-0000-0000-000087960000}"/>
    <cellStyle name="Normal 5 2 2 2 5 3 2 2" xfId="38551" xr:uid="{00000000-0005-0000-0000-000088960000}"/>
    <cellStyle name="Normal 5 2 2 2 5 3 2 2 2" xfId="38552" xr:uid="{00000000-0005-0000-0000-000089960000}"/>
    <cellStyle name="Normal 5 2 2 2 5 3 2 2 2 2" xfId="38553" xr:uid="{00000000-0005-0000-0000-00008A960000}"/>
    <cellStyle name="Normal 5 2 2 2 5 3 2 2 3" xfId="38554" xr:uid="{00000000-0005-0000-0000-00008B960000}"/>
    <cellStyle name="Normal 5 2 2 2 5 3 2 2 3 2" xfId="38555" xr:uid="{00000000-0005-0000-0000-00008C960000}"/>
    <cellStyle name="Normal 5 2 2 2 5 3 2 2 3 2 2" xfId="38556" xr:uid="{00000000-0005-0000-0000-00008D960000}"/>
    <cellStyle name="Normal 5 2 2 2 5 3 2 2 3 3" xfId="38557" xr:uid="{00000000-0005-0000-0000-00008E960000}"/>
    <cellStyle name="Normal 5 2 2 2 5 3 2 2 4" xfId="38558" xr:uid="{00000000-0005-0000-0000-00008F960000}"/>
    <cellStyle name="Normal 5 2 2 2 5 3 2 3" xfId="38559" xr:uid="{00000000-0005-0000-0000-000090960000}"/>
    <cellStyle name="Normal 5 2 2 2 5 3 2 3 2" xfId="38560" xr:uid="{00000000-0005-0000-0000-000091960000}"/>
    <cellStyle name="Normal 5 2 2 2 5 3 2 4" xfId="38561" xr:uid="{00000000-0005-0000-0000-000092960000}"/>
    <cellStyle name="Normal 5 2 2 2 5 3 2 4 2" xfId="38562" xr:uid="{00000000-0005-0000-0000-000093960000}"/>
    <cellStyle name="Normal 5 2 2 2 5 3 2 4 2 2" xfId="38563" xr:uid="{00000000-0005-0000-0000-000094960000}"/>
    <cellStyle name="Normal 5 2 2 2 5 3 2 4 3" xfId="38564" xr:uid="{00000000-0005-0000-0000-000095960000}"/>
    <cellStyle name="Normal 5 2 2 2 5 3 2 5" xfId="38565" xr:uid="{00000000-0005-0000-0000-000096960000}"/>
    <cellStyle name="Normal 5 2 2 2 5 3 3" xfId="38566" xr:uid="{00000000-0005-0000-0000-000097960000}"/>
    <cellStyle name="Normal 5 2 2 2 5 3 3 2" xfId="38567" xr:uid="{00000000-0005-0000-0000-000098960000}"/>
    <cellStyle name="Normal 5 2 2 2 5 3 3 2 2" xfId="38568" xr:uid="{00000000-0005-0000-0000-000099960000}"/>
    <cellStyle name="Normal 5 2 2 2 5 3 3 3" xfId="38569" xr:uid="{00000000-0005-0000-0000-00009A960000}"/>
    <cellStyle name="Normal 5 2 2 2 5 3 3 3 2" xfId="38570" xr:uid="{00000000-0005-0000-0000-00009B960000}"/>
    <cellStyle name="Normal 5 2 2 2 5 3 3 3 2 2" xfId="38571" xr:uid="{00000000-0005-0000-0000-00009C960000}"/>
    <cellStyle name="Normal 5 2 2 2 5 3 3 3 3" xfId="38572" xr:uid="{00000000-0005-0000-0000-00009D960000}"/>
    <cellStyle name="Normal 5 2 2 2 5 3 3 4" xfId="38573" xr:uid="{00000000-0005-0000-0000-00009E960000}"/>
    <cellStyle name="Normal 5 2 2 2 5 3 4" xfId="38574" xr:uid="{00000000-0005-0000-0000-00009F960000}"/>
    <cellStyle name="Normal 5 2 2 2 5 3 4 2" xfId="38575" xr:uid="{00000000-0005-0000-0000-0000A0960000}"/>
    <cellStyle name="Normal 5 2 2 2 5 3 4 2 2" xfId="38576" xr:uid="{00000000-0005-0000-0000-0000A1960000}"/>
    <cellStyle name="Normal 5 2 2 2 5 3 4 3" xfId="38577" xr:uid="{00000000-0005-0000-0000-0000A2960000}"/>
    <cellStyle name="Normal 5 2 2 2 5 3 4 3 2" xfId="38578" xr:uid="{00000000-0005-0000-0000-0000A3960000}"/>
    <cellStyle name="Normal 5 2 2 2 5 3 4 3 2 2" xfId="38579" xr:uid="{00000000-0005-0000-0000-0000A4960000}"/>
    <cellStyle name="Normal 5 2 2 2 5 3 4 3 3" xfId="38580" xr:uid="{00000000-0005-0000-0000-0000A5960000}"/>
    <cellStyle name="Normal 5 2 2 2 5 3 4 4" xfId="38581" xr:uid="{00000000-0005-0000-0000-0000A6960000}"/>
    <cellStyle name="Normal 5 2 2 2 5 3 5" xfId="38582" xr:uid="{00000000-0005-0000-0000-0000A7960000}"/>
    <cellStyle name="Normal 5 2 2 2 5 3 5 2" xfId="38583" xr:uid="{00000000-0005-0000-0000-0000A8960000}"/>
    <cellStyle name="Normal 5 2 2 2 5 3 6" xfId="38584" xr:uid="{00000000-0005-0000-0000-0000A9960000}"/>
    <cellStyle name="Normal 5 2 2 2 5 3 6 2" xfId="38585" xr:uid="{00000000-0005-0000-0000-0000AA960000}"/>
    <cellStyle name="Normal 5 2 2 2 5 3 6 2 2" xfId="38586" xr:uid="{00000000-0005-0000-0000-0000AB960000}"/>
    <cellStyle name="Normal 5 2 2 2 5 3 6 3" xfId="38587" xr:uid="{00000000-0005-0000-0000-0000AC960000}"/>
    <cellStyle name="Normal 5 2 2 2 5 3 7" xfId="38588" xr:uid="{00000000-0005-0000-0000-0000AD960000}"/>
    <cellStyle name="Normal 5 2 2 2 5 3 7 2" xfId="38589" xr:uid="{00000000-0005-0000-0000-0000AE960000}"/>
    <cellStyle name="Normal 5 2 2 2 5 3 8" xfId="38590" xr:uid="{00000000-0005-0000-0000-0000AF960000}"/>
    <cellStyle name="Normal 5 2 2 2 5 4" xfId="38591" xr:uid="{00000000-0005-0000-0000-0000B0960000}"/>
    <cellStyle name="Normal 5 2 2 2 5 4 2" xfId="38592" xr:uid="{00000000-0005-0000-0000-0000B1960000}"/>
    <cellStyle name="Normal 5 2 2 2 5 4 2 2" xfId="38593" xr:uid="{00000000-0005-0000-0000-0000B2960000}"/>
    <cellStyle name="Normal 5 2 2 2 5 4 2 2 2" xfId="38594" xr:uid="{00000000-0005-0000-0000-0000B3960000}"/>
    <cellStyle name="Normal 5 2 2 2 5 4 2 3" xfId="38595" xr:uid="{00000000-0005-0000-0000-0000B4960000}"/>
    <cellStyle name="Normal 5 2 2 2 5 4 2 3 2" xfId="38596" xr:uid="{00000000-0005-0000-0000-0000B5960000}"/>
    <cellStyle name="Normal 5 2 2 2 5 4 2 3 2 2" xfId="38597" xr:uid="{00000000-0005-0000-0000-0000B6960000}"/>
    <cellStyle name="Normal 5 2 2 2 5 4 2 3 3" xfId="38598" xr:uid="{00000000-0005-0000-0000-0000B7960000}"/>
    <cellStyle name="Normal 5 2 2 2 5 4 2 4" xfId="38599" xr:uid="{00000000-0005-0000-0000-0000B8960000}"/>
    <cellStyle name="Normal 5 2 2 2 5 4 3" xfId="38600" xr:uid="{00000000-0005-0000-0000-0000B9960000}"/>
    <cellStyle name="Normal 5 2 2 2 5 4 3 2" xfId="38601" xr:uid="{00000000-0005-0000-0000-0000BA960000}"/>
    <cellStyle name="Normal 5 2 2 2 5 4 4" xfId="38602" xr:uid="{00000000-0005-0000-0000-0000BB960000}"/>
    <cellStyle name="Normal 5 2 2 2 5 4 4 2" xfId="38603" xr:uid="{00000000-0005-0000-0000-0000BC960000}"/>
    <cellStyle name="Normal 5 2 2 2 5 4 4 2 2" xfId="38604" xr:uid="{00000000-0005-0000-0000-0000BD960000}"/>
    <cellStyle name="Normal 5 2 2 2 5 4 4 3" xfId="38605" xr:uid="{00000000-0005-0000-0000-0000BE960000}"/>
    <cellStyle name="Normal 5 2 2 2 5 4 5" xfId="38606" xr:uid="{00000000-0005-0000-0000-0000BF960000}"/>
    <cellStyle name="Normal 5 2 2 2 5 5" xfId="38607" xr:uid="{00000000-0005-0000-0000-0000C0960000}"/>
    <cellStyle name="Normal 5 2 2 2 5 5 2" xfId="38608" xr:uid="{00000000-0005-0000-0000-0000C1960000}"/>
    <cellStyle name="Normal 5 2 2 2 5 5 2 2" xfId="38609" xr:uid="{00000000-0005-0000-0000-0000C2960000}"/>
    <cellStyle name="Normal 5 2 2 2 5 5 3" xfId="38610" xr:uid="{00000000-0005-0000-0000-0000C3960000}"/>
    <cellStyle name="Normal 5 2 2 2 5 5 3 2" xfId="38611" xr:uid="{00000000-0005-0000-0000-0000C4960000}"/>
    <cellStyle name="Normal 5 2 2 2 5 5 3 2 2" xfId="38612" xr:uid="{00000000-0005-0000-0000-0000C5960000}"/>
    <cellStyle name="Normal 5 2 2 2 5 5 3 3" xfId="38613" xr:uid="{00000000-0005-0000-0000-0000C6960000}"/>
    <cellStyle name="Normal 5 2 2 2 5 5 4" xfId="38614" xr:uid="{00000000-0005-0000-0000-0000C7960000}"/>
    <cellStyle name="Normal 5 2 2 2 5 6" xfId="38615" xr:uid="{00000000-0005-0000-0000-0000C8960000}"/>
    <cellStyle name="Normal 5 2 2 2 5 6 2" xfId="38616" xr:uid="{00000000-0005-0000-0000-0000C9960000}"/>
    <cellStyle name="Normal 5 2 2 2 5 6 2 2" xfId="38617" xr:uid="{00000000-0005-0000-0000-0000CA960000}"/>
    <cellStyle name="Normal 5 2 2 2 5 6 3" xfId="38618" xr:uid="{00000000-0005-0000-0000-0000CB960000}"/>
    <cellStyle name="Normal 5 2 2 2 5 6 3 2" xfId="38619" xr:uid="{00000000-0005-0000-0000-0000CC960000}"/>
    <cellStyle name="Normal 5 2 2 2 5 6 3 2 2" xfId="38620" xr:uid="{00000000-0005-0000-0000-0000CD960000}"/>
    <cellStyle name="Normal 5 2 2 2 5 6 3 3" xfId="38621" xr:uid="{00000000-0005-0000-0000-0000CE960000}"/>
    <cellStyle name="Normal 5 2 2 2 5 6 4" xfId="38622" xr:uid="{00000000-0005-0000-0000-0000CF960000}"/>
    <cellStyle name="Normal 5 2 2 2 5 7" xfId="38623" xr:uid="{00000000-0005-0000-0000-0000D0960000}"/>
    <cellStyle name="Normal 5 2 2 2 5 7 2" xfId="38624" xr:uid="{00000000-0005-0000-0000-0000D1960000}"/>
    <cellStyle name="Normal 5 2 2 2 5 8" xfId="38625" xr:uid="{00000000-0005-0000-0000-0000D2960000}"/>
    <cellStyle name="Normal 5 2 2 2 5 8 2" xfId="38626" xr:uid="{00000000-0005-0000-0000-0000D3960000}"/>
    <cellStyle name="Normal 5 2 2 2 5 8 2 2" xfId="38627" xr:uid="{00000000-0005-0000-0000-0000D4960000}"/>
    <cellStyle name="Normal 5 2 2 2 5 8 3" xfId="38628" xr:uid="{00000000-0005-0000-0000-0000D5960000}"/>
    <cellStyle name="Normal 5 2 2 2 5 9" xfId="38629" xr:uid="{00000000-0005-0000-0000-0000D6960000}"/>
    <cellStyle name="Normal 5 2 2 2 5 9 2" xfId="38630" xr:uid="{00000000-0005-0000-0000-0000D7960000}"/>
    <cellStyle name="Normal 5 2 2 2 6" xfId="38631" xr:uid="{00000000-0005-0000-0000-0000D8960000}"/>
    <cellStyle name="Normal 5 2 2 2 6 2" xfId="38632" xr:uid="{00000000-0005-0000-0000-0000D9960000}"/>
    <cellStyle name="Normal 5 2 2 2 6 2 2" xfId="38633" xr:uid="{00000000-0005-0000-0000-0000DA960000}"/>
    <cellStyle name="Normal 5 2 2 2 6 2 2 2" xfId="38634" xr:uid="{00000000-0005-0000-0000-0000DB960000}"/>
    <cellStyle name="Normal 5 2 2 2 6 2 2 2 2" xfId="38635" xr:uid="{00000000-0005-0000-0000-0000DC960000}"/>
    <cellStyle name="Normal 5 2 2 2 6 2 2 2 2 2" xfId="38636" xr:uid="{00000000-0005-0000-0000-0000DD960000}"/>
    <cellStyle name="Normal 5 2 2 2 6 2 2 2 3" xfId="38637" xr:uid="{00000000-0005-0000-0000-0000DE960000}"/>
    <cellStyle name="Normal 5 2 2 2 6 2 2 2 3 2" xfId="38638" xr:uid="{00000000-0005-0000-0000-0000DF960000}"/>
    <cellStyle name="Normal 5 2 2 2 6 2 2 2 3 2 2" xfId="38639" xr:uid="{00000000-0005-0000-0000-0000E0960000}"/>
    <cellStyle name="Normal 5 2 2 2 6 2 2 2 3 3" xfId="38640" xr:uid="{00000000-0005-0000-0000-0000E1960000}"/>
    <cellStyle name="Normal 5 2 2 2 6 2 2 2 4" xfId="38641" xr:uid="{00000000-0005-0000-0000-0000E2960000}"/>
    <cellStyle name="Normal 5 2 2 2 6 2 2 3" xfId="38642" xr:uid="{00000000-0005-0000-0000-0000E3960000}"/>
    <cellStyle name="Normal 5 2 2 2 6 2 2 3 2" xfId="38643" xr:uid="{00000000-0005-0000-0000-0000E4960000}"/>
    <cellStyle name="Normal 5 2 2 2 6 2 2 4" xfId="38644" xr:uid="{00000000-0005-0000-0000-0000E5960000}"/>
    <cellStyle name="Normal 5 2 2 2 6 2 2 4 2" xfId="38645" xr:uid="{00000000-0005-0000-0000-0000E6960000}"/>
    <cellStyle name="Normal 5 2 2 2 6 2 2 4 2 2" xfId="38646" xr:uid="{00000000-0005-0000-0000-0000E7960000}"/>
    <cellStyle name="Normal 5 2 2 2 6 2 2 4 3" xfId="38647" xr:uid="{00000000-0005-0000-0000-0000E8960000}"/>
    <cellStyle name="Normal 5 2 2 2 6 2 2 5" xfId="38648" xr:uid="{00000000-0005-0000-0000-0000E9960000}"/>
    <cellStyle name="Normal 5 2 2 2 6 2 3" xfId="38649" xr:uid="{00000000-0005-0000-0000-0000EA960000}"/>
    <cellStyle name="Normal 5 2 2 2 6 2 3 2" xfId="38650" xr:uid="{00000000-0005-0000-0000-0000EB960000}"/>
    <cellStyle name="Normal 5 2 2 2 6 2 3 2 2" xfId="38651" xr:uid="{00000000-0005-0000-0000-0000EC960000}"/>
    <cellStyle name="Normal 5 2 2 2 6 2 3 3" xfId="38652" xr:uid="{00000000-0005-0000-0000-0000ED960000}"/>
    <cellStyle name="Normal 5 2 2 2 6 2 3 3 2" xfId="38653" xr:uid="{00000000-0005-0000-0000-0000EE960000}"/>
    <cellStyle name="Normal 5 2 2 2 6 2 3 3 2 2" xfId="38654" xr:uid="{00000000-0005-0000-0000-0000EF960000}"/>
    <cellStyle name="Normal 5 2 2 2 6 2 3 3 3" xfId="38655" xr:uid="{00000000-0005-0000-0000-0000F0960000}"/>
    <cellStyle name="Normal 5 2 2 2 6 2 3 4" xfId="38656" xr:uid="{00000000-0005-0000-0000-0000F1960000}"/>
    <cellStyle name="Normal 5 2 2 2 6 2 4" xfId="38657" xr:uid="{00000000-0005-0000-0000-0000F2960000}"/>
    <cellStyle name="Normal 5 2 2 2 6 2 4 2" xfId="38658" xr:uid="{00000000-0005-0000-0000-0000F3960000}"/>
    <cellStyle name="Normal 5 2 2 2 6 2 4 2 2" xfId="38659" xr:uid="{00000000-0005-0000-0000-0000F4960000}"/>
    <cellStyle name="Normal 5 2 2 2 6 2 4 3" xfId="38660" xr:uid="{00000000-0005-0000-0000-0000F5960000}"/>
    <cellStyle name="Normal 5 2 2 2 6 2 4 3 2" xfId="38661" xr:uid="{00000000-0005-0000-0000-0000F6960000}"/>
    <cellStyle name="Normal 5 2 2 2 6 2 4 3 2 2" xfId="38662" xr:uid="{00000000-0005-0000-0000-0000F7960000}"/>
    <cellStyle name="Normal 5 2 2 2 6 2 4 3 3" xfId="38663" xr:uid="{00000000-0005-0000-0000-0000F8960000}"/>
    <cellStyle name="Normal 5 2 2 2 6 2 4 4" xfId="38664" xr:uid="{00000000-0005-0000-0000-0000F9960000}"/>
    <cellStyle name="Normal 5 2 2 2 6 2 5" xfId="38665" xr:uid="{00000000-0005-0000-0000-0000FA960000}"/>
    <cellStyle name="Normal 5 2 2 2 6 2 5 2" xfId="38666" xr:uid="{00000000-0005-0000-0000-0000FB960000}"/>
    <cellStyle name="Normal 5 2 2 2 6 2 6" xfId="38667" xr:uid="{00000000-0005-0000-0000-0000FC960000}"/>
    <cellStyle name="Normal 5 2 2 2 6 2 6 2" xfId="38668" xr:uid="{00000000-0005-0000-0000-0000FD960000}"/>
    <cellStyle name="Normal 5 2 2 2 6 2 6 2 2" xfId="38669" xr:uid="{00000000-0005-0000-0000-0000FE960000}"/>
    <cellStyle name="Normal 5 2 2 2 6 2 6 3" xfId="38670" xr:uid="{00000000-0005-0000-0000-0000FF960000}"/>
    <cellStyle name="Normal 5 2 2 2 6 2 7" xfId="38671" xr:uid="{00000000-0005-0000-0000-000000970000}"/>
    <cellStyle name="Normal 5 2 2 2 6 2 7 2" xfId="38672" xr:uid="{00000000-0005-0000-0000-000001970000}"/>
    <cellStyle name="Normal 5 2 2 2 6 2 8" xfId="38673" xr:uid="{00000000-0005-0000-0000-000002970000}"/>
    <cellStyle name="Normal 5 2 2 2 6 3" xfId="38674" xr:uid="{00000000-0005-0000-0000-000003970000}"/>
    <cellStyle name="Normal 5 2 2 2 6 3 2" xfId="38675" xr:uid="{00000000-0005-0000-0000-000004970000}"/>
    <cellStyle name="Normal 5 2 2 2 6 3 2 2" xfId="38676" xr:uid="{00000000-0005-0000-0000-000005970000}"/>
    <cellStyle name="Normal 5 2 2 2 6 3 2 2 2" xfId="38677" xr:uid="{00000000-0005-0000-0000-000006970000}"/>
    <cellStyle name="Normal 5 2 2 2 6 3 2 3" xfId="38678" xr:uid="{00000000-0005-0000-0000-000007970000}"/>
    <cellStyle name="Normal 5 2 2 2 6 3 2 3 2" xfId="38679" xr:uid="{00000000-0005-0000-0000-000008970000}"/>
    <cellStyle name="Normal 5 2 2 2 6 3 2 3 2 2" xfId="38680" xr:uid="{00000000-0005-0000-0000-000009970000}"/>
    <cellStyle name="Normal 5 2 2 2 6 3 2 3 3" xfId="38681" xr:uid="{00000000-0005-0000-0000-00000A970000}"/>
    <cellStyle name="Normal 5 2 2 2 6 3 2 4" xfId="38682" xr:uid="{00000000-0005-0000-0000-00000B970000}"/>
    <cellStyle name="Normal 5 2 2 2 6 3 3" xfId="38683" xr:uid="{00000000-0005-0000-0000-00000C970000}"/>
    <cellStyle name="Normal 5 2 2 2 6 3 3 2" xfId="38684" xr:uid="{00000000-0005-0000-0000-00000D970000}"/>
    <cellStyle name="Normal 5 2 2 2 6 3 4" xfId="38685" xr:uid="{00000000-0005-0000-0000-00000E970000}"/>
    <cellStyle name="Normal 5 2 2 2 6 3 4 2" xfId="38686" xr:uid="{00000000-0005-0000-0000-00000F970000}"/>
    <cellStyle name="Normal 5 2 2 2 6 3 4 2 2" xfId="38687" xr:uid="{00000000-0005-0000-0000-000010970000}"/>
    <cellStyle name="Normal 5 2 2 2 6 3 4 3" xfId="38688" xr:uid="{00000000-0005-0000-0000-000011970000}"/>
    <cellStyle name="Normal 5 2 2 2 6 3 5" xfId="38689" xr:uid="{00000000-0005-0000-0000-000012970000}"/>
    <cellStyle name="Normal 5 2 2 2 6 4" xfId="38690" xr:uid="{00000000-0005-0000-0000-000013970000}"/>
    <cellStyle name="Normal 5 2 2 2 6 4 2" xfId="38691" xr:uid="{00000000-0005-0000-0000-000014970000}"/>
    <cellStyle name="Normal 5 2 2 2 6 4 2 2" xfId="38692" xr:uid="{00000000-0005-0000-0000-000015970000}"/>
    <cellStyle name="Normal 5 2 2 2 6 4 3" xfId="38693" xr:uid="{00000000-0005-0000-0000-000016970000}"/>
    <cellStyle name="Normal 5 2 2 2 6 4 3 2" xfId="38694" xr:uid="{00000000-0005-0000-0000-000017970000}"/>
    <cellStyle name="Normal 5 2 2 2 6 4 3 2 2" xfId="38695" xr:uid="{00000000-0005-0000-0000-000018970000}"/>
    <cellStyle name="Normal 5 2 2 2 6 4 3 3" xfId="38696" xr:uid="{00000000-0005-0000-0000-000019970000}"/>
    <cellStyle name="Normal 5 2 2 2 6 4 4" xfId="38697" xr:uid="{00000000-0005-0000-0000-00001A970000}"/>
    <cellStyle name="Normal 5 2 2 2 6 5" xfId="38698" xr:uid="{00000000-0005-0000-0000-00001B970000}"/>
    <cellStyle name="Normal 5 2 2 2 6 5 2" xfId="38699" xr:uid="{00000000-0005-0000-0000-00001C970000}"/>
    <cellStyle name="Normal 5 2 2 2 6 5 2 2" xfId="38700" xr:uid="{00000000-0005-0000-0000-00001D970000}"/>
    <cellStyle name="Normal 5 2 2 2 6 5 3" xfId="38701" xr:uid="{00000000-0005-0000-0000-00001E970000}"/>
    <cellStyle name="Normal 5 2 2 2 6 5 3 2" xfId="38702" xr:uid="{00000000-0005-0000-0000-00001F970000}"/>
    <cellStyle name="Normal 5 2 2 2 6 5 3 2 2" xfId="38703" xr:uid="{00000000-0005-0000-0000-000020970000}"/>
    <cellStyle name="Normal 5 2 2 2 6 5 3 3" xfId="38704" xr:uid="{00000000-0005-0000-0000-000021970000}"/>
    <cellStyle name="Normal 5 2 2 2 6 5 4" xfId="38705" xr:uid="{00000000-0005-0000-0000-000022970000}"/>
    <cellStyle name="Normal 5 2 2 2 6 6" xfId="38706" xr:uid="{00000000-0005-0000-0000-000023970000}"/>
    <cellStyle name="Normal 5 2 2 2 6 6 2" xfId="38707" xr:uid="{00000000-0005-0000-0000-000024970000}"/>
    <cellStyle name="Normal 5 2 2 2 6 7" xfId="38708" xr:uid="{00000000-0005-0000-0000-000025970000}"/>
    <cellStyle name="Normal 5 2 2 2 6 7 2" xfId="38709" xr:uid="{00000000-0005-0000-0000-000026970000}"/>
    <cellStyle name="Normal 5 2 2 2 6 7 2 2" xfId="38710" xr:uid="{00000000-0005-0000-0000-000027970000}"/>
    <cellStyle name="Normal 5 2 2 2 6 7 3" xfId="38711" xr:uid="{00000000-0005-0000-0000-000028970000}"/>
    <cellStyle name="Normal 5 2 2 2 6 8" xfId="38712" xr:uid="{00000000-0005-0000-0000-000029970000}"/>
    <cellStyle name="Normal 5 2 2 2 6 8 2" xfId="38713" xr:uid="{00000000-0005-0000-0000-00002A970000}"/>
    <cellStyle name="Normal 5 2 2 2 6 9" xfId="38714" xr:uid="{00000000-0005-0000-0000-00002B970000}"/>
    <cellStyle name="Normal 5 2 2 2 7" xfId="38715" xr:uid="{00000000-0005-0000-0000-00002C970000}"/>
    <cellStyle name="Normal 5 2 2 2 7 2" xfId="38716" xr:uid="{00000000-0005-0000-0000-00002D970000}"/>
    <cellStyle name="Normal 5 2 2 2 7 2 2" xfId="38717" xr:uid="{00000000-0005-0000-0000-00002E970000}"/>
    <cellStyle name="Normal 5 2 2 2 7 2 2 2" xfId="38718" xr:uid="{00000000-0005-0000-0000-00002F970000}"/>
    <cellStyle name="Normal 5 2 2 2 7 2 2 2 2" xfId="38719" xr:uid="{00000000-0005-0000-0000-000030970000}"/>
    <cellStyle name="Normal 5 2 2 2 7 2 2 3" xfId="38720" xr:uid="{00000000-0005-0000-0000-000031970000}"/>
    <cellStyle name="Normal 5 2 2 2 7 2 2 3 2" xfId="38721" xr:uid="{00000000-0005-0000-0000-000032970000}"/>
    <cellStyle name="Normal 5 2 2 2 7 2 2 3 2 2" xfId="38722" xr:uid="{00000000-0005-0000-0000-000033970000}"/>
    <cellStyle name="Normal 5 2 2 2 7 2 2 3 3" xfId="38723" xr:uid="{00000000-0005-0000-0000-000034970000}"/>
    <cellStyle name="Normal 5 2 2 2 7 2 2 4" xfId="38724" xr:uid="{00000000-0005-0000-0000-000035970000}"/>
    <cellStyle name="Normal 5 2 2 2 7 2 3" xfId="38725" xr:uid="{00000000-0005-0000-0000-000036970000}"/>
    <cellStyle name="Normal 5 2 2 2 7 2 3 2" xfId="38726" xr:uid="{00000000-0005-0000-0000-000037970000}"/>
    <cellStyle name="Normal 5 2 2 2 7 2 4" xfId="38727" xr:uid="{00000000-0005-0000-0000-000038970000}"/>
    <cellStyle name="Normal 5 2 2 2 7 2 4 2" xfId="38728" xr:uid="{00000000-0005-0000-0000-000039970000}"/>
    <cellStyle name="Normal 5 2 2 2 7 2 4 2 2" xfId="38729" xr:uid="{00000000-0005-0000-0000-00003A970000}"/>
    <cellStyle name="Normal 5 2 2 2 7 2 4 3" xfId="38730" xr:uid="{00000000-0005-0000-0000-00003B970000}"/>
    <cellStyle name="Normal 5 2 2 2 7 2 5" xfId="38731" xr:uid="{00000000-0005-0000-0000-00003C970000}"/>
    <cellStyle name="Normal 5 2 2 2 7 3" xfId="38732" xr:uid="{00000000-0005-0000-0000-00003D970000}"/>
    <cellStyle name="Normal 5 2 2 2 7 3 2" xfId="38733" xr:uid="{00000000-0005-0000-0000-00003E970000}"/>
    <cellStyle name="Normal 5 2 2 2 7 3 2 2" xfId="38734" xr:uid="{00000000-0005-0000-0000-00003F970000}"/>
    <cellStyle name="Normal 5 2 2 2 7 3 3" xfId="38735" xr:uid="{00000000-0005-0000-0000-000040970000}"/>
    <cellStyle name="Normal 5 2 2 2 7 3 3 2" xfId="38736" xr:uid="{00000000-0005-0000-0000-000041970000}"/>
    <cellStyle name="Normal 5 2 2 2 7 3 3 2 2" xfId="38737" xr:uid="{00000000-0005-0000-0000-000042970000}"/>
    <cellStyle name="Normal 5 2 2 2 7 3 3 3" xfId="38738" xr:uid="{00000000-0005-0000-0000-000043970000}"/>
    <cellStyle name="Normal 5 2 2 2 7 3 4" xfId="38739" xr:uid="{00000000-0005-0000-0000-000044970000}"/>
    <cellStyle name="Normal 5 2 2 2 7 4" xfId="38740" xr:uid="{00000000-0005-0000-0000-000045970000}"/>
    <cellStyle name="Normal 5 2 2 2 7 4 2" xfId="38741" xr:uid="{00000000-0005-0000-0000-000046970000}"/>
    <cellStyle name="Normal 5 2 2 2 7 4 2 2" xfId="38742" xr:uid="{00000000-0005-0000-0000-000047970000}"/>
    <cellStyle name="Normal 5 2 2 2 7 4 3" xfId="38743" xr:uid="{00000000-0005-0000-0000-000048970000}"/>
    <cellStyle name="Normal 5 2 2 2 7 4 3 2" xfId="38744" xr:uid="{00000000-0005-0000-0000-000049970000}"/>
    <cellStyle name="Normal 5 2 2 2 7 4 3 2 2" xfId="38745" xr:uid="{00000000-0005-0000-0000-00004A970000}"/>
    <cellStyle name="Normal 5 2 2 2 7 4 3 3" xfId="38746" xr:uid="{00000000-0005-0000-0000-00004B970000}"/>
    <cellStyle name="Normal 5 2 2 2 7 4 4" xfId="38747" xr:uid="{00000000-0005-0000-0000-00004C970000}"/>
    <cellStyle name="Normal 5 2 2 2 7 5" xfId="38748" xr:uid="{00000000-0005-0000-0000-00004D970000}"/>
    <cellStyle name="Normal 5 2 2 2 7 5 2" xfId="38749" xr:uid="{00000000-0005-0000-0000-00004E970000}"/>
    <cellStyle name="Normal 5 2 2 2 7 6" xfId="38750" xr:uid="{00000000-0005-0000-0000-00004F970000}"/>
    <cellStyle name="Normal 5 2 2 2 7 6 2" xfId="38751" xr:uid="{00000000-0005-0000-0000-000050970000}"/>
    <cellStyle name="Normal 5 2 2 2 7 6 2 2" xfId="38752" xr:uid="{00000000-0005-0000-0000-000051970000}"/>
    <cellStyle name="Normal 5 2 2 2 7 6 3" xfId="38753" xr:uid="{00000000-0005-0000-0000-000052970000}"/>
    <cellStyle name="Normal 5 2 2 2 7 7" xfId="38754" xr:uid="{00000000-0005-0000-0000-000053970000}"/>
    <cellStyle name="Normal 5 2 2 2 7 7 2" xfId="38755" xr:uid="{00000000-0005-0000-0000-000054970000}"/>
    <cellStyle name="Normal 5 2 2 2 7 8" xfId="38756" xr:uid="{00000000-0005-0000-0000-000055970000}"/>
    <cellStyle name="Normal 5 2 2 2 8" xfId="38757" xr:uid="{00000000-0005-0000-0000-000056970000}"/>
    <cellStyle name="Normal 5 2 2 2 8 2" xfId="38758" xr:uid="{00000000-0005-0000-0000-000057970000}"/>
    <cellStyle name="Normal 5 2 2 2 8 2 2" xfId="38759" xr:uid="{00000000-0005-0000-0000-000058970000}"/>
    <cellStyle name="Normal 5 2 2 2 8 2 2 2" xfId="38760" xr:uid="{00000000-0005-0000-0000-000059970000}"/>
    <cellStyle name="Normal 5 2 2 2 8 2 2 2 2" xfId="38761" xr:uid="{00000000-0005-0000-0000-00005A970000}"/>
    <cellStyle name="Normal 5 2 2 2 8 2 2 3" xfId="38762" xr:uid="{00000000-0005-0000-0000-00005B970000}"/>
    <cellStyle name="Normal 5 2 2 2 8 2 2 3 2" xfId="38763" xr:uid="{00000000-0005-0000-0000-00005C970000}"/>
    <cellStyle name="Normal 5 2 2 2 8 2 2 3 2 2" xfId="38764" xr:uid="{00000000-0005-0000-0000-00005D970000}"/>
    <cellStyle name="Normal 5 2 2 2 8 2 2 3 3" xfId="38765" xr:uid="{00000000-0005-0000-0000-00005E970000}"/>
    <cellStyle name="Normal 5 2 2 2 8 2 2 4" xfId="38766" xr:uid="{00000000-0005-0000-0000-00005F970000}"/>
    <cellStyle name="Normal 5 2 2 2 8 2 3" xfId="38767" xr:uid="{00000000-0005-0000-0000-000060970000}"/>
    <cellStyle name="Normal 5 2 2 2 8 2 3 2" xfId="38768" xr:uid="{00000000-0005-0000-0000-000061970000}"/>
    <cellStyle name="Normal 5 2 2 2 8 2 4" xfId="38769" xr:uid="{00000000-0005-0000-0000-000062970000}"/>
    <cellStyle name="Normal 5 2 2 2 8 2 4 2" xfId="38770" xr:uid="{00000000-0005-0000-0000-000063970000}"/>
    <cellStyle name="Normal 5 2 2 2 8 2 4 2 2" xfId="38771" xr:uid="{00000000-0005-0000-0000-000064970000}"/>
    <cellStyle name="Normal 5 2 2 2 8 2 4 3" xfId="38772" xr:uid="{00000000-0005-0000-0000-000065970000}"/>
    <cellStyle name="Normal 5 2 2 2 8 2 5" xfId="38773" xr:uid="{00000000-0005-0000-0000-000066970000}"/>
    <cellStyle name="Normal 5 2 2 2 8 3" xfId="38774" xr:uid="{00000000-0005-0000-0000-000067970000}"/>
    <cellStyle name="Normal 5 2 2 2 8 3 2" xfId="38775" xr:uid="{00000000-0005-0000-0000-000068970000}"/>
    <cellStyle name="Normal 5 2 2 2 8 3 2 2" xfId="38776" xr:uid="{00000000-0005-0000-0000-000069970000}"/>
    <cellStyle name="Normal 5 2 2 2 8 3 3" xfId="38777" xr:uid="{00000000-0005-0000-0000-00006A970000}"/>
    <cellStyle name="Normal 5 2 2 2 8 3 3 2" xfId="38778" xr:uid="{00000000-0005-0000-0000-00006B970000}"/>
    <cellStyle name="Normal 5 2 2 2 8 3 3 2 2" xfId="38779" xr:uid="{00000000-0005-0000-0000-00006C970000}"/>
    <cellStyle name="Normal 5 2 2 2 8 3 3 3" xfId="38780" xr:uid="{00000000-0005-0000-0000-00006D970000}"/>
    <cellStyle name="Normal 5 2 2 2 8 3 4" xfId="38781" xr:uid="{00000000-0005-0000-0000-00006E970000}"/>
    <cellStyle name="Normal 5 2 2 2 8 4" xfId="38782" xr:uid="{00000000-0005-0000-0000-00006F970000}"/>
    <cellStyle name="Normal 5 2 2 2 8 4 2" xfId="38783" xr:uid="{00000000-0005-0000-0000-000070970000}"/>
    <cellStyle name="Normal 5 2 2 2 8 4 2 2" xfId="38784" xr:uid="{00000000-0005-0000-0000-000071970000}"/>
    <cellStyle name="Normal 5 2 2 2 8 4 3" xfId="38785" xr:uid="{00000000-0005-0000-0000-000072970000}"/>
    <cellStyle name="Normal 5 2 2 2 8 4 3 2" xfId="38786" xr:uid="{00000000-0005-0000-0000-000073970000}"/>
    <cellStyle name="Normal 5 2 2 2 8 4 3 2 2" xfId="38787" xr:uid="{00000000-0005-0000-0000-000074970000}"/>
    <cellStyle name="Normal 5 2 2 2 8 4 3 3" xfId="38788" xr:uid="{00000000-0005-0000-0000-000075970000}"/>
    <cellStyle name="Normal 5 2 2 2 8 4 4" xfId="38789" xr:uid="{00000000-0005-0000-0000-000076970000}"/>
    <cellStyle name="Normal 5 2 2 2 8 5" xfId="38790" xr:uid="{00000000-0005-0000-0000-000077970000}"/>
    <cellStyle name="Normal 5 2 2 2 8 5 2" xfId="38791" xr:uid="{00000000-0005-0000-0000-000078970000}"/>
    <cellStyle name="Normal 5 2 2 2 8 6" xfId="38792" xr:uid="{00000000-0005-0000-0000-000079970000}"/>
    <cellStyle name="Normal 5 2 2 2 8 6 2" xfId="38793" xr:uid="{00000000-0005-0000-0000-00007A970000}"/>
    <cellStyle name="Normal 5 2 2 2 8 6 2 2" xfId="38794" xr:uid="{00000000-0005-0000-0000-00007B970000}"/>
    <cellStyle name="Normal 5 2 2 2 8 6 3" xfId="38795" xr:uid="{00000000-0005-0000-0000-00007C970000}"/>
    <cellStyle name="Normal 5 2 2 2 8 7" xfId="38796" xr:uid="{00000000-0005-0000-0000-00007D970000}"/>
    <cellStyle name="Normal 5 2 2 2 8 7 2" xfId="38797" xr:uid="{00000000-0005-0000-0000-00007E970000}"/>
    <cellStyle name="Normal 5 2 2 2 8 8" xfId="38798" xr:uid="{00000000-0005-0000-0000-00007F970000}"/>
    <cellStyle name="Normal 5 2 2 2 9" xfId="38799" xr:uid="{00000000-0005-0000-0000-000080970000}"/>
    <cellStyle name="Normal 5 2 2 2 9 2" xfId="38800" xr:uid="{00000000-0005-0000-0000-000081970000}"/>
    <cellStyle name="Normal 5 2 2 2 9 2 2" xfId="38801" xr:uid="{00000000-0005-0000-0000-000082970000}"/>
    <cellStyle name="Normal 5 2 2 2 9 2 2 2" xfId="38802" xr:uid="{00000000-0005-0000-0000-000083970000}"/>
    <cellStyle name="Normal 5 2 2 2 9 2 2 2 2" xfId="38803" xr:uid="{00000000-0005-0000-0000-000084970000}"/>
    <cellStyle name="Normal 5 2 2 2 9 2 2 3" xfId="38804" xr:uid="{00000000-0005-0000-0000-000085970000}"/>
    <cellStyle name="Normal 5 2 2 2 9 2 2 3 2" xfId="38805" xr:uid="{00000000-0005-0000-0000-000086970000}"/>
    <cellStyle name="Normal 5 2 2 2 9 2 2 3 2 2" xfId="38806" xr:uid="{00000000-0005-0000-0000-000087970000}"/>
    <cellStyle name="Normal 5 2 2 2 9 2 2 3 3" xfId="38807" xr:uid="{00000000-0005-0000-0000-000088970000}"/>
    <cellStyle name="Normal 5 2 2 2 9 2 2 4" xfId="38808" xr:uid="{00000000-0005-0000-0000-000089970000}"/>
    <cellStyle name="Normal 5 2 2 2 9 2 3" xfId="38809" xr:uid="{00000000-0005-0000-0000-00008A970000}"/>
    <cellStyle name="Normal 5 2 2 2 9 2 3 2" xfId="38810" xr:uid="{00000000-0005-0000-0000-00008B970000}"/>
    <cellStyle name="Normal 5 2 2 2 9 2 4" xfId="38811" xr:uid="{00000000-0005-0000-0000-00008C970000}"/>
    <cellStyle name="Normal 5 2 2 2 9 2 4 2" xfId="38812" xr:uid="{00000000-0005-0000-0000-00008D970000}"/>
    <cellStyle name="Normal 5 2 2 2 9 2 4 2 2" xfId="38813" xr:uid="{00000000-0005-0000-0000-00008E970000}"/>
    <cellStyle name="Normal 5 2 2 2 9 2 4 3" xfId="38814" xr:uid="{00000000-0005-0000-0000-00008F970000}"/>
    <cellStyle name="Normal 5 2 2 2 9 2 5" xfId="38815" xr:uid="{00000000-0005-0000-0000-000090970000}"/>
    <cellStyle name="Normal 5 2 2 2 9 3" xfId="38816" xr:uid="{00000000-0005-0000-0000-000091970000}"/>
    <cellStyle name="Normal 5 2 2 2 9 3 2" xfId="38817" xr:uid="{00000000-0005-0000-0000-000092970000}"/>
    <cellStyle name="Normal 5 2 2 2 9 3 2 2" xfId="38818" xr:uid="{00000000-0005-0000-0000-000093970000}"/>
    <cellStyle name="Normal 5 2 2 2 9 3 3" xfId="38819" xr:uid="{00000000-0005-0000-0000-000094970000}"/>
    <cellStyle name="Normal 5 2 2 2 9 3 3 2" xfId="38820" xr:uid="{00000000-0005-0000-0000-000095970000}"/>
    <cellStyle name="Normal 5 2 2 2 9 3 3 2 2" xfId="38821" xr:uid="{00000000-0005-0000-0000-000096970000}"/>
    <cellStyle name="Normal 5 2 2 2 9 3 3 3" xfId="38822" xr:uid="{00000000-0005-0000-0000-000097970000}"/>
    <cellStyle name="Normal 5 2 2 2 9 3 4" xfId="38823" xr:uid="{00000000-0005-0000-0000-000098970000}"/>
    <cellStyle name="Normal 5 2 2 2 9 4" xfId="38824" xr:uid="{00000000-0005-0000-0000-000099970000}"/>
    <cellStyle name="Normal 5 2 2 2 9 4 2" xfId="38825" xr:uid="{00000000-0005-0000-0000-00009A970000}"/>
    <cellStyle name="Normal 5 2 2 2 9 5" xfId="38826" xr:uid="{00000000-0005-0000-0000-00009B970000}"/>
    <cellStyle name="Normal 5 2 2 2 9 5 2" xfId="38827" xr:uid="{00000000-0005-0000-0000-00009C970000}"/>
    <cellStyle name="Normal 5 2 2 2 9 5 2 2" xfId="38828" xr:uid="{00000000-0005-0000-0000-00009D970000}"/>
    <cellStyle name="Normal 5 2 2 2 9 5 3" xfId="38829" xr:uid="{00000000-0005-0000-0000-00009E970000}"/>
    <cellStyle name="Normal 5 2 2 2 9 6" xfId="38830" xr:uid="{00000000-0005-0000-0000-00009F970000}"/>
    <cellStyle name="Normal 5 2 2 2_T-straight with PEDs adjustor" xfId="38831" xr:uid="{00000000-0005-0000-0000-0000A0970000}"/>
    <cellStyle name="Normal 5 2 2 20" xfId="38832" xr:uid="{00000000-0005-0000-0000-0000A1970000}"/>
    <cellStyle name="Normal 5 2 2 3" xfId="38833" xr:uid="{00000000-0005-0000-0000-0000A2970000}"/>
    <cellStyle name="Normal 5 2 2 3 10" xfId="38834" xr:uid="{00000000-0005-0000-0000-0000A3970000}"/>
    <cellStyle name="Normal 5 2 2 3 10 2" xfId="38835" xr:uid="{00000000-0005-0000-0000-0000A4970000}"/>
    <cellStyle name="Normal 5 2 2 3 10 2 2" xfId="38836" xr:uid="{00000000-0005-0000-0000-0000A5970000}"/>
    <cellStyle name="Normal 5 2 2 3 10 3" xfId="38837" xr:uid="{00000000-0005-0000-0000-0000A6970000}"/>
    <cellStyle name="Normal 5 2 2 3 10 3 2" xfId="38838" xr:uid="{00000000-0005-0000-0000-0000A7970000}"/>
    <cellStyle name="Normal 5 2 2 3 10 3 2 2" xfId="38839" xr:uid="{00000000-0005-0000-0000-0000A8970000}"/>
    <cellStyle name="Normal 5 2 2 3 10 3 3" xfId="38840" xr:uid="{00000000-0005-0000-0000-0000A9970000}"/>
    <cellStyle name="Normal 5 2 2 3 10 4" xfId="38841" xr:uid="{00000000-0005-0000-0000-0000AA970000}"/>
    <cellStyle name="Normal 5 2 2 3 11" xfId="38842" xr:uid="{00000000-0005-0000-0000-0000AB970000}"/>
    <cellStyle name="Normal 5 2 2 3 11 2" xfId="38843" xr:uid="{00000000-0005-0000-0000-0000AC970000}"/>
    <cellStyle name="Normal 5 2 2 3 11 2 2" xfId="38844" xr:uid="{00000000-0005-0000-0000-0000AD970000}"/>
    <cellStyle name="Normal 5 2 2 3 11 3" xfId="38845" xr:uid="{00000000-0005-0000-0000-0000AE970000}"/>
    <cellStyle name="Normal 5 2 2 3 11 3 2" xfId="38846" xr:uid="{00000000-0005-0000-0000-0000AF970000}"/>
    <cellStyle name="Normal 5 2 2 3 11 3 2 2" xfId="38847" xr:uid="{00000000-0005-0000-0000-0000B0970000}"/>
    <cellStyle name="Normal 5 2 2 3 11 3 3" xfId="38848" xr:uid="{00000000-0005-0000-0000-0000B1970000}"/>
    <cellStyle name="Normal 5 2 2 3 11 4" xfId="38849" xr:uid="{00000000-0005-0000-0000-0000B2970000}"/>
    <cellStyle name="Normal 5 2 2 3 12" xfId="38850" xr:uid="{00000000-0005-0000-0000-0000B3970000}"/>
    <cellStyle name="Normal 5 2 2 3 12 2" xfId="38851" xr:uid="{00000000-0005-0000-0000-0000B4970000}"/>
    <cellStyle name="Normal 5 2 2 3 12 2 2" xfId="38852" xr:uid="{00000000-0005-0000-0000-0000B5970000}"/>
    <cellStyle name="Normal 5 2 2 3 12 3" xfId="38853" xr:uid="{00000000-0005-0000-0000-0000B6970000}"/>
    <cellStyle name="Normal 5 2 2 3 12 3 2" xfId="38854" xr:uid="{00000000-0005-0000-0000-0000B7970000}"/>
    <cellStyle name="Normal 5 2 2 3 12 3 2 2" xfId="38855" xr:uid="{00000000-0005-0000-0000-0000B8970000}"/>
    <cellStyle name="Normal 5 2 2 3 12 3 3" xfId="38856" xr:uid="{00000000-0005-0000-0000-0000B9970000}"/>
    <cellStyle name="Normal 5 2 2 3 12 4" xfId="38857" xr:uid="{00000000-0005-0000-0000-0000BA970000}"/>
    <cellStyle name="Normal 5 2 2 3 13" xfId="38858" xr:uid="{00000000-0005-0000-0000-0000BB970000}"/>
    <cellStyle name="Normal 5 2 2 3 13 2" xfId="38859" xr:uid="{00000000-0005-0000-0000-0000BC970000}"/>
    <cellStyle name="Normal 5 2 2 3 13 2 2" xfId="38860" xr:uid="{00000000-0005-0000-0000-0000BD970000}"/>
    <cellStyle name="Normal 5 2 2 3 13 3" xfId="38861" xr:uid="{00000000-0005-0000-0000-0000BE970000}"/>
    <cellStyle name="Normal 5 2 2 3 14" xfId="38862" xr:uid="{00000000-0005-0000-0000-0000BF970000}"/>
    <cellStyle name="Normal 5 2 2 3 14 2" xfId="38863" xr:uid="{00000000-0005-0000-0000-0000C0970000}"/>
    <cellStyle name="Normal 5 2 2 3 15" xfId="38864" xr:uid="{00000000-0005-0000-0000-0000C1970000}"/>
    <cellStyle name="Normal 5 2 2 3 15 2" xfId="38865" xr:uid="{00000000-0005-0000-0000-0000C2970000}"/>
    <cellStyle name="Normal 5 2 2 3 16" xfId="38866" xr:uid="{00000000-0005-0000-0000-0000C3970000}"/>
    <cellStyle name="Normal 5 2 2 3 17" xfId="38867" xr:uid="{00000000-0005-0000-0000-0000C4970000}"/>
    <cellStyle name="Normal 5 2 2 3 2" xfId="38868" xr:uid="{00000000-0005-0000-0000-0000C5970000}"/>
    <cellStyle name="Normal 5 2 2 3 2 10" xfId="38869" xr:uid="{00000000-0005-0000-0000-0000C6970000}"/>
    <cellStyle name="Normal 5 2 2 3 2 11" xfId="38870" xr:uid="{00000000-0005-0000-0000-0000C7970000}"/>
    <cellStyle name="Normal 5 2 2 3 2 2" xfId="38871" xr:uid="{00000000-0005-0000-0000-0000C8970000}"/>
    <cellStyle name="Normal 5 2 2 3 2 2 10" xfId="38872" xr:uid="{00000000-0005-0000-0000-0000C9970000}"/>
    <cellStyle name="Normal 5 2 2 3 2 2 2" xfId="38873" xr:uid="{00000000-0005-0000-0000-0000CA970000}"/>
    <cellStyle name="Normal 5 2 2 3 2 2 2 2" xfId="38874" xr:uid="{00000000-0005-0000-0000-0000CB970000}"/>
    <cellStyle name="Normal 5 2 2 3 2 2 2 2 2" xfId="38875" xr:uid="{00000000-0005-0000-0000-0000CC970000}"/>
    <cellStyle name="Normal 5 2 2 3 2 2 2 2 2 2" xfId="38876" xr:uid="{00000000-0005-0000-0000-0000CD970000}"/>
    <cellStyle name="Normal 5 2 2 3 2 2 2 2 2 2 2" xfId="38877" xr:uid="{00000000-0005-0000-0000-0000CE970000}"/>
    <cellStyle name="Normal 5 2 2 3 2 2 2 2 2 3" xfId="38878" xr:uid="{00000000-0005-0000-0000-0000CF970000}"/>
    <cellStyle name="Normal 5 2 2 3 2 2 2 2 2 3 2" xfId="38879" xr:uid="{00000000-0005-0000-0000-0000D0970000}"/>
    <cellStyle name="Normal 5 2 2 3 2 2 2 2 2 3 2 2" xfId="38880" xr:uid="{00000000-0005-0000-0000-0000D1970000}"/>
    <cellStyle name="Normal 5 2 2 3 2 2 2 2 2 3 3" xfId="38881" xr:uid="{00000000-0005-0000-0000-0000D2970000}"/>
    <cellStyle name="Normal 5 2 2 3 2 2 2 2 2 4" xfId="38882" xr:uid="{00000000-0005-0000-0000-0000D3970000}"/>
    <cellStyle name="Normal 5 2 2 3 2 2 2 2 3" xfId="38883" xr:uid="{00000000-0005-0000-0000-0000D4970000}"/>
    <cellStyle name="Normal 5 2 2 3 2 2 2 2 3 2" xfId="38884" xr:uid="{00000000-0005-0000-0000-0000D5970000}"/>
    <cellStyle name="Normal 5 2 2 3 2 2 2 2 4" xfId="38885" xr:uid="{00000000-0005-0000-0000-0000D6970000}"/>
    <cellStyle name="Normal 5 2 2 3 2 2 2 2 4 2" xfId="38886" xr:uid="{00000000-0005-0000-0000-0000D7970000}"/>
    <cellStyle name="Normal 5 2 2 3 2 2 2 2 4 2 2" xfId="38887" xr:uid="{00000000-0005-0000-0000-0000D8970000}"/>
    <cellStyle name="Normal 5 2 2 3 2 2 2 2 4 3" xfId="38888" xr:uid="{00000000-0005-0000-0000-0000D9970000}"/>
    <cellStyle name="Normal 5 2 2 3 2 2 2 2 5" xfId="38889" xr:uid="{00000000-0005-0000-0000-0000DA970000}"/>
    <cellStyle name="Normal 5 2 2 3 2 2 2 3" xfId="38890" xr:uid="{00000000-0005-0000-0000-0000DB970000}"/>
    <cellStyle name="Normal 5 2 2 3 2 2 2 3 2" xfId="38891" xr:uid="{00000000-0005-0000-0000-0000DC970000}"/>
    <cellStyle name="Normal 5 2 2 3 2 2 2 3 2 2" xfId="38892" xr:uid="{00000000-0005-0000-0000-0000DD970000}"/>
    <cellStyle name="Normal 5 2 2 3 2 2 2 3 3" xfId="38893" xr:uid="{00000000-0005-0000-0000-0000DE970000}"/>
    <cellStyle name="Normal 5 2 2 3 2 2 2 3 3 2" xfId="38894" xr:uid="{00000000-0005-0000-0000-0000DF970000}"/>
    <cellStyle name="Normal 5 2 2 3 2 2 2 3 3 2 2" xfId="38895" xr:uid="{00000000-0005-0000-0000-0000E0970000}"/>
    <cellStyle name="Normal 5 2 2 3 2 2 2 3 3 3" xfId="38896" xr:uid="{00000000-0005-0000-0000-0000E1970000}"/>
    <cellStyle name="Normal 5 2 2 3 2 2 2 3 4" xfId="38897" xr:uid="{00000000-0005-0000-0000-0000E2970000}"/>
    <cellStyle name="Normal 5 2 2 3 2 2 2 4" xfId="38898" xr:uid="{00000000-0005-0000-0000-0000E3970000}"/>
    <cellStyle name="Normal 5 2 2 3 2 2 2 4 2" xfId="38899" xr:uid="{00000000-0005-0000-0000-0000E4970000}"/>
    <cellStyle name="Normal 5 2 2 3 2 2 2 4 2 2" xfId="38900" xr:uid="{00000000-0005-0000-0000-0000E5970000}"/>
    <cellStyle name="Normal 5 2 2 3 2 2 2 4 3" xfId="38901" xr:uid="{00000000-0005-0000-0000-0000E6970000}"/>
    <cellStyle name="Normal 5 2 2 3 2 2 2 4 3 2" xfId="38902" xr:uid="{00000000-0005-0000-0000-0000E7970000}"/>
    <cellStyle name="Normal 5 2 2 3 2 2 2 4 3 2 2" xfId="38903" xr:uid="{00000000-0005-0000-0000-0000E8970000}"/>
    <cellStyle name="Normal 5 2 2 3 2 2 2 4 3 3" xfId="38904" xr:uid="{00000000-0005-0000-0000-0000E9970000}"/>
    <cellStyle name="Normal 5 2 2 3 2 2 2 4 4" xfId="38905" xr:uid="{00000000-0005-0000-0000-0000EA970000}"/>
    <cellStyle name="Normal 5 2 2 3 2 2 2 5" xfId="38906" xr:uid="{00000000-0005-0000-0000-0000EB970000}"/>
    <cellStyle name="Normal 5 2 2 3 2 2 2 5 2" xfId="38907" xr:uid="{00000000-0005-0000-0000-0000EC970000}"/>
    <cellStyle name="Normal 5 2 2 3 2 2 2 6" xfId="38908" xr:uid="{00000000-0005-0000-0000-0000ED970000}"/>
    <cellStyle name="Normal 5 2 2 3 2 2 2 6 2" xfId="38909" xr:uid="{00000000-0005-0000-0000-0000EE970000}"/>
    <cellStyle name="Normal 5 2 2 3 2 2 2 6 2 2" xfId="38910" xr:uid="{00000000-0005-0000-0000-0000EF970000}"/>
    <cellStyle name="Normal 5 2 2 3 2 2 2 6 3" xfId="38911" xr:uid="{00000000-0005-0000-0000-0000F0970000}"/>
    <cellStyle name="Normal 5 2 2 3 2 2 2 7" xfId="38912" xr:uid="{00000000-0005-0000-0000-0000F1970000}"/>
    <cellStyle name="Normal 5 2 2 3 2 2 2 7 2" xfId="38913" xr:uid="{00000000-0005-0000-0000-0000F2970000}"/>
    <cellStyle name="Normal 5 2 2 3 2 2 2 8" xfId="38914" xr:uid="{00000000-0005-0000-0000-0000F3970000}"/>
    <cellStyle name="Normal 5 2 2 3 2 2 3" xfId="38915" xr:uid="{00000000-0005-0000-0000-0000F4970000}"/>
    <cellStyle name="Normal 5 2 2 3 2 2 3 2" xfId="38916" xr:uid="{00000000-0005-0000-0000-0000F5970000}"/>
    <cellStyle name="Normal 5 2 2 3 2 2 3 2 2" xfId="38917" xr:uid="{00000000-0005-0000-0000-0000F6970000}"/>
    <cellStyle name="Normal 5 2 2 3 2 2 3 2 2 2" xfId="38918" xr:uid="{00000000-0005-0000-0000-0000F7970000}"/>
    <cellStyle name="Normal 5 2 2 3 2 2 3 2 3" xfId="38919" xr:uid="{00000000-0005-0000-0000-0000F8970000}"/>
    <cellStyle name="Normal 5 2 2 3 2 2 3 2 3 2" xfId="38920" xr:uid="{00000000-0005-0000-0000-0000F9970000}"/>
    <cellStyle name="Normal 5 2 2 3 2 2 3 2 3 2 2" xfId="38921" xr:uid="{00000000-0005-0000-0000-0000FA970000}"/>
    <cellStyle name="Normal 5 2 2 3 2 2 3 2 3 3" xfId="38922" xr:uid="{00000000-0005-0000-0000-0000FB970000}"/>
    <cellStyle name="Normal 5 2 2 3 2 2 3 2 4" xfId="38923" xr:uid="{00000000-0005-0000-0000-0000FC970000}"/>
    <cellStyle name="Normal 5 2 2 3 2 2 3 3" xfId="38924" xr:uid="{00000000-0005-0000-0000-0000FD970000}"/>
    <cellStyle name="Normal 5 2 2 3 2 2 3 3 2" xfId="38925" xr:uid="{00000000-0005-0000-0000-0000FE970000}"/>
    <cellStyle name="Normal 5 2 2 3 2 2 3 4" xfId="38926" xr:uid="{00000000-0005-0000-0000-0000FF970000}"/>
    <cellStyle name="Normal 5 2 2 3 2 2 3 4 2" xfId="38927" xr:uid="{00000000-0005-0000-0000-000000980000}"/>
    <cellStyle name="Normal 5 2 2 3 2 2 3 4 2 2" xfId="38928" xr:uid="{00000000-0005-0000-0000-000001980000}"/>
    <cellStyle name="Normal 5 2 2 3 2 2 3 4 3" xfId="38929" xr:uid="{00000000-0005-0000-0000-000002980000}"/>
    <cellStyle name="Normal 5 2 2 3 2 2 3 5" xfId="38930" xr:uid="{00000000-0005-0000-0000-000003980000}"/>
    <cellStyle name="Normal 5 2 2 3 2 2 4" xfId="38931" xr:uid="{00000000-0005-0000-0000-000004980000}"/>
    <cellStyle name="Normal 5 2 2 3 2 2 4 2" xfId="38932" xr:uid="{00000000-0005-0000-0000-000005980000}"/>
    <cellStyle name="Normal 5 2 2 3 2 2 4 2 2" xfId="38933" xr:uid="{00000000-0005-0000-0000-000006980000}"/>
    <cellStyle name="Normal 5 2 2 3 2 2 4 3" xfId="38934" xr:uid="{00000000-0005-0000-0000-000007980000}"/>
    <cellStyle name="Normal 5 2 2 3 2 2 4 3 2" xfId="38935" xr:uid="{00000000-0005-0000-0000-000008980000}"/>
    <cellStyle name="Normal 5 2 2 3 2 2 4 3 2 2" xfId="38936" xr:uid="{00000000-0005-0000-0000-000009980000}"/>
    <cellStyle name="Normal 5 2 2 3 2 2 4 3 3" xfId="38937" xr:uid="{00000000-0005-0000-0000-00000A980000}"/>
    <cellStyle name="Normal 5 2 2 3 2 2 4 4" xfId="38938" xr:uid="{00000000-0005-0000-0000-00000B980000}"/>
    <cellStyle name="Normal 5 2 2 3 2 2 5" xfId="38939" xr:uid="{00000000-0005-0000-0000-00000C980000}"/>
    <cellStyle name="Normal 5 2 2 3 2 2 5 2" xfId="38940" xr:uid="{00000000-0005-0000-0000-00000D980000}"/>
    <cellStyle name="Normal 5 2 2 3 2 2 5 2 2" xfId="38941" xr:uid="{00000000-0005-0000-0000-00000E980000}"/>
    <cellStyle name="Normal 5 2 2 3 2 2 5 3" xfId="38942" xr:uid="{00000000-0005-0000-0000-00000F980000}"/>
    <cellStyle name="Normal 5 2 2 3 2 2 5 3 2" xfId="38943" xr:uid="{00000000-0005-0000-0000-000010980000}"/>
    <cellStyle name="Normal 5 2 2 3 2 2 5 3 2 2" xfId="38944" xr:uid="{00000000-0005-0000-0000-000011980000}"/>
    <cellStyle name="Normal 5 2 2 3 2 2 5 3 3" xfId="38945" xr:uid="{00000000-0005-0000-0000-000012980000}"/>
    <cellStyle name="Normal 5 2 2 3 2 2 5 4" xfId="38946" xr:uid="{00000000-0005-0000-0000-000013980000}"/>
    <cellStyle name="Normal 5 2 2 3 2 2 6" xfId="38947" xr:uid="{00000000-0005-0000-0000-000014980000}"/>
    <cellStyle name="Normal 5 2 2 3 2 2 6 2" xfId="38948" xr:uid="{00000000-0005-0000-0000-000015980000}"/>
    <cellStyle name="Normal 5 2 2 3 2 2 7" xfId="38949" xr:uid="{00000000-0005-0000-0000-000016980000}"/>
    <cellStyle name="Normal 5 2 2 3 2 2 7 2" xfId="38950" xr:uid="{00000000-0005-0000-0000-000017980000}"/>
    <cellStyle name="Normal 5 2 2 3 2 2 7 2 2" xfId="38951" xr:uid="{00000000-0005-0000-0000-000018980000}"/>
    <cellStyle name="Normal 5 2 2 3 2 2 7 3" xfId="38952" xr:uid="{00000000-0005-0000-0000-000019980000}"/>
    <cellStyle name="Normal 5 2 2 3 2 2 8" xfId="38953" xr:uid="{00000000-0005-0000-0000-00001A980000}"/>
    <cellStyle name="Normal 5 2 2 3 2 2 8 2" xfId="38954" xr:uid="{00000000-0005-0000-0000-00001B980000}"/>
    <cellStyle name="Normal 5 2 2 3 2 2 9" xfId="38955" xr:uid="{00000000-0005-0000-0000-00001C980000}"/>
    <cellStyle name="Normal 5 2 2 3 2 3" xfId="38956" xr:uid="{00000000-0005-0000-0000-00001D980000}"/>
    <cellStyle name="Normal 5 2 2 3 2 3 2" xfId="38957" xr:uid="{00000000-0005-0000-0000-00001E980000}"/>
    <cellStyle name="Normal 5 2 2 3 2 3 2 2" xfId="38958" xr:uid="{00000000-0005-0000-0000-00001F980000}"/>
    <cellStyle name="Normal 5 2 2 3 2 3 2 2 2" xfId="38959" xr:uid="{00000000-0005-0000-0000-000020980000}"/>
    <cellStyle name="Normal 5 2 2 3 2 3 2 2 2 2" xfId="38960" xr:uid="{00000000-0005-0000-0000-000021980000}"/>
    <cellStyle name="Normal 5 2 2 3 2 3 2 2 3" xfId="38961" xr:uid="{00000000-0005-0000-0000-000022980000}"/>
    <cellStyle name="Normal 5 2 2 3 2 3 2 2 3 2" xfId="38962" xr:uid="{00000000-0005-0000-0000-000023980000}"/>
    <cellStyle name="Normal 5 2 2 3 2 3 2 2 3 2 2" xfId="38963" xr:uid="{00000000-0005-0000-0000-000024980000}"/>
    <cellStyle name="Normal 5 2 2 3 2 3 2 2 3 3" xfId="38964" xr:uid="{00000000-0005-0000-0000-000025980000}"/>
    <cellStyle name="Normal 5 2 2 3 2 3 2 2 4" xfId="38965" xr:uid="{00000000-0005-0000-0000-000026980000}"/>
    <cellStyle name="Normal 5 2 2 3 2 3 2 3" xfId="38966" xr:uid="{00000000-0005-0000-0000-000027980000}"/>
    <cellStyle name="Normal 5 2 2 3 2 3 2 3 2" xfId="38967" xr:uid="{00000000-0005-0000-0000-000028980000}"/>
    <cellStyle name="Normal 5 2 2 3 2 3 2 4" xfId="38968" xr:uid="{00000000-0005-0000-0000-000029980000}"/>
    <cellStyle name="Normal 5 2 2 3 2 3 2 4 2" xfId="38969" xr:uid="{00000000-0005-0000-0000-00002A980000}"/>
    <cellStyle name="Normal 5 2 2 3 2 3 2 4 2 2" xfId="38970" xr:uid="{00000000-0005-0000-0000-00002B980000}"/>
    <cellStyle name="Normal 5 2 2 3 2 3 2 4 3" xfId="38971" xr:uid="{00000000-0005-0000-0000-00002C980000}"/>
    <cellStyle name="Normal 5 2 2 3 2 3 2 5" xfId="38972" xr:uid="{00000000-0005-0000-0000-00002D980000}"/>
    <cellStyle name="Normal 5 2 2 3 2 3 3" xfId="38973" xr:uid="{00000000-0005-0000-0000-00002E980000}"/>
    <cellStyle name="Normal 5 2 2 3 2 3 3 2" xfId="38974" xr:uid="{00000000-0005-0000-0000-00002F980000}"/>
    <cellStyle name="Normal 5 2 2 3 2 3 3 2 2" xfId="38975" xr:uid="{00000000-0005-0000-0000-000030980000}"/>
    <cellStyle name="Normal 5 2 2 3 2 3 3 3" xfId="38976" xr:uid="{00000000-0005-0000-0000-000031980000}"/>
    <cellStyle name="Normal 5 2 2 3 2 3 3 3 2" xfId="38977" xr:uid="{00000000-0005-0000-0000-000032980000}"/>
    <cellStyle name="Normal 5 2 2 3 2 3 3 3 2 2" xfId="38978" xr:uid="{00000000-0005-0000-0000-000033980000}"/>
    <cellStyle name="Normal 5 2 2 3 2 3 3 3 3" xfId="38979" xr:uid="{00000000-0005-0000-0000-000034980000}"/>
    <cellStyle name="Normal 5 2 2 3 2 3 3 4" xfId="38980" xr:uid="{00000000-0005-0000-0000-000035980000}"/>
    <cellStyle name="Normal 5 2 2 3 2 3 4" xfId="38981" xr:uid="{00000000-0005-0000-0000-000036980000}"/>
    <cellStyle name="Normal 5 2 2 3 2 3 4 2" xfId="38982" xr:uid="{00000000-0005-0000-0000-000037980000}"/>
    <cellStyle name="Normal 5 2 2 3 2 3 4 2 2" xfId="38983" xr:uid="{00000000-0005-0000-0000-000038980000}"/>
    <cellStyle name="Normal 5 2 2 3 2 3 4 3" xfId="38984" xr:uid="{00000000-0005-0000-0000-000039980000}"/>
    <cellStyle name="Normal 5 2 2 3 2 3 4 3 2" xfId="38985" xr:uid="{00000000-0005-0000-0000-00003A980000}"/>
    <cellStyle name="Normal 5 2 2 3 2 3 4 3 2 2" xfId="38986" xr:uid="{00000000-0005-0000-0000-00003B980000}"/>
    <cellStyle name="Normal 5 2 2 3 2 3 4 3 3" xfId="38987" xr:uid="{00000000-0005-0000-0000-00003C980000}"/>
    <cellStyle name="Normal 5 2 2 3 2 3 4 4" xfId="38988" xr:uid="{00000000-0005-0000-0000-00003D980000}"/>
    <cellStyle name="Normal 5 2 2 3 2 3 5" xfId="38989" xr:uid="{00000000-0005-0000-0000-00003E980000}"/>
    <cellStyle name="Normal 5 2 2 3 2 3 5 2" xfId="38990" xr:uid="{00000000-0005-0000-0000-00003F980000}"/>
    <cellStyle name="Normal 5 2 2 3 2 3 6" xfId="38991" xr:uid="{00000000-0005-0000-0000-000040980000}"/>
    <cellStyle name="Normal 5 2 2 3 2 3 6 2" xfId="38992" xr:uid="{00000000-0005-0000-0000-000041980000}"/>
    <cellStyle name="Normal 5 2 2 3 2 3 6 2 2" xfId="38993" xr:uid="{00000000-0005-0000-0000-000042980000}"/>
    <cellStyle name="Normal 5 2 2 3 2 3 6 3" xfId="38994" xr:uid="{00000000-0005-0000-0000-000043980000}"/>
    <cellStyle name="Normal 5 2 2 3 2 3 7" xfId="38995" xr:uid="{00000000-0005-0000-0000-000044980000}"/>
    <cellStyle name="Normal 5 2 2 3 2 3 7 2" xfId="38996" xr:uid="{00000000-0005-0000-0000-000045980000}"/>
    <cellStyle name="Normal 5 2 2 3 2 3 8" xfId="38997" xr:uid="{00000000-0005-0000-0000-000046980000}"/>
    <cellStyle name="Normal 5 2 2 3 2 4" xfId="38998" xr:uid="{00000000-0005-0000-0000-000047980000}"/>
    <cellStyle name="Normal 5 2 2 3 2 4 2" xfId="38999" xr:uid="{00000000-0005-0000-0000-000048980000}"/>
    <cellStyle name="Normal 5 2 2 3 2 4 2 2" xfId="39000" xr:uid="{00000000-0005-0000-0000-000049980000}"/>
    <cellStyle name="Normal 5 2 2 3 2 4 2 2 2" xfId="39001" xr:uid="{00000000-0005-0000-0000-00004A980000}"/>
    <cellStyle name="Normal 5 2 2 3 2 4 2 3" xfId="39002" xr:uid="{00000000-0005-0000-0000-00004B980000}"/>
    <cellStyle name="Normal 5 2 2 3 2 4 2 3 2" xfId="39003" xr:uid="{00000000-0005-0000-0000-00004C980000}"/>
    <cellStyle name="Normal 5 2 2 3 2 4 2 3 2 2" xfId="39004" xr:uid="{00000000-0005-0000-0000-00004D980000}"/>
    <cellStyle name="Normal 5 2 2 3 2 4 2 3 3" xfId="39005" xr:uid="{00000000-0005-0000-0000-00004E980000}"/>
    <cellStyle name="Normal 5 2 2 3 2 4 2 4" xfId="39006" xr:uid="{00000000-0005-0000-0000-00004F980000}"/>
    <cellStyle name="Normal 5 2 2 3 2 4 3" xfId="39007" xr:uid="{00000000-0005-0000-0000-000050980000}"/>
    <cellStyle name="Normal 5 2 2 3 2 4 3 2" xfId="39008" xr:uid="{00000000-0005-0000-0000-000051980000}"/>
    <cellStyle name="Normal 5 2 2 3 2 4 4" xfId="39009" xr:uid="{00000000-0005-0000-0000-000052980000}"/>
    <cellStyle name="Normal 5 2 2 3 2 4 4 2" xfId="39010" xr:uid="{00000000-0005-0000-0000-000053980000}"/>
    <cellStyle name="Normal 5 2 2 3 2 4 4 2 2" xfId="39011" xr:uid="{00000000-0005-0000-0000-000054980000}"/>
    <cellStyle name="Normal 5 2 2 3 2 4 4 3" xfId="39012" xr:uid="{00000000-0005-0000-0000-000055980000}"/>
    <cellStyle name="Normal 5 2 2 3 2 4 5" xfId="39013" xr:uid="{00000000-0005-0000-0000-000056980000}"/>
    <cellStyle name="Normal 5 2 2 3 2 5" xfId="39014" xr:uid="{00000000-0005-0000-0000-000057980000}"/>
    <cellStyle name="Normal 5 2 2 3 2 5 2" xfId="39015" xr:uid="{00000000-0005-0000-0000-000058980000}"/>
    <cellStyle name="Normal 5 2 2 3 2 5 2 2" xfId="39016" xr:uid="{00000000-0005-0000-0000-000059980000}"/>
    <cellStyle name="Normal 5 2 2 3 2 5 3" xfId="39017" xr:uid="{00000000-0005-0000-0000-00005A980000}"/>
    <cellStyle name="Normal 5 2 2 3 2 5 3 2" xfId="39018" xr:uid="{00000000-0005-0000-0000-00005B980000}"/>
    <cellStyle name="Normal 5 2 2 3 2 5 3 2 2" xfId="39019" xr:uid="{00000000-0005-0000-0000-00005C980000}"/>
    <cellStyle name="Normal 5 2 2 3 2 5 3 3" xfId="39020" xr:uid="{00000000-0005-0000-0000-00005D980000}"/>
    <cellStyle name="Normal 5 2 2 3 2 5 4" xfId="39021" xr:uid="{00000000-0005-0000-0000-00005E980000}"/>
    <cellStyle name="Normal 5 2 2 3 2 6" xfId="39022" xr:uid="{00000000-0005-0000-0000-00005F980000}"/>
    <cellStyle name="Normal 5 2 2 3 2 6 2" xfId="39023" xr:uid="{00000000-0005-0000-0000-000060980000}"/>
    <cellStyle name="Normal 5 2 2 3 2 6 2 2" xfId="39024" xr:uid="{00000000-0005-0000-0000-000061980000}"/>
    <cellStyle name="Normal 5 2 2 3 2 6 3" xfId="39025" xr:uid="{00000000-0005-0000-0000-000062980000}"/>
    <cellStyle name="Normal 5 2 2 3 2 6 3 2" xfId="39026" xr:uid="{00000000-0005-0000-0000-000063980000}"/>
    <cellStyle name="Normal 5 2 2 3 2 6 3 2 2" xfId="39027" xr:uid="{00000000-0005-0000-0000-000064980000}"/>
    <cellStyle name="Normal 5 2 2 3 2 6 3 3" xfId="39028" xr:uid="{00000000-0005-0000-0000-000065980000}"/>
    <cellStyle name="Normal 5 2 2 3 2 6 4" xfId="39029" xr:uid="{00000000-0005-0000-0000-000066980000}"/>
    <cellStyle name="Normal 5 2 2 3 2 7" xfId="39030" xr:uid="{00000000-0005-0000-0000-000067980000}"/>
    <cellStyle name="Normal 5 2 2 3 2 7 2" xfId="39031" xr:uid="{00000000-0005-0000-0000-000068980000}"/>
    <cellStyle name="Normal 5 2 2 3 2 8" xfId="39032" xr:uid="{00000000-0005-0000-0000-000069980000}"/>
    <cellStyle name="Normal 5 2 2 3 2 8 2" xfId="39033" xr:uid="{00000000-0005-0000-0000-00006A980000}"/>
    <cellStyle name="Normal 5 2 2 3 2 8 2 2" xfId="39034" xr:uid="{00000000-0005-0000-0000-00006B980000}"/>
    <cellStyle name="Normal 5 2 2 3 2 8 3" xfId="39035" xr:uid="{00000000-0005-0000-0000-00006C980000}"/>
    <cellStyle name="Normal 5 2 2 3 2 9" xfId="39036" xr:uid="{00000000-0005-0000-0000-00006D980000}"/>
    <cellStyle name="Normal 5 2 2 3 2 9 2" xfId="39037" xr:uid="{00000000-0005-0000-0000-00006E980000}"/>
    <cellStyle name="Normal 5 2 2 3 3" xfId="39038" xr:uid="{00000000-0005-0000-0000-00006F980000}"/>
    <cellStyle name="Normal 5 2 2 3 3 10" xfId="39039" xr:uid="{00000000-0005-0000-0000-000070980000}"/>
    <cellStyle name="Normal 5 2 2 3 3 11" xfId="39040" xr:uid="{00000000-0005-0000-0000-000071980000}"/>
    <cellStyle name="Normal 5 2 2 3 3 2" xfId="39041" xr:uid="{00000000-0005-0000-0000-000072980000}"/>
    <cellStyle name="Normal 5 2 2 3 3 2 10" xfId="39042" xr:uid="{00000000-0005-0000-0000-000073980000}"/>
    <cellStyle name="Normal 5 2 2 3 3 2 2" xfId="39043" xr:uid="{00000000-0005-0000-0000-000074980000}"/>
    <cellStyle name="Normal 5 2 2 3 3 2 2 2" xfId="39044" xr:uid="{00000000-0005-0000-0000-000075980000}"/>
    <cellStyle name="Normal 5 2 2 3 3 2 2 2 2" xfId="39045" xr:uid="{00000000-0005-0000-0000-000076980000}"/>
    <cellStyle name="Normal 5 2 2 3 3 2 2 2 2 2" xfId="39046" xr:uid="{00000000-0005-0000-0000-000077980000}"/>
    <cellStyle name="Normal 5 2 2 3 3 2 2 2 2 2 2" xfId="39047" xr:uid="{00000000-0005-0000-0000-000078980000}"/>
    <cellStyle name="Normal 5 2 2 3 3 2 2 2 2 3" xfId="39048" xr:uid="{00000000-0005-0000-0000-000079980000}"/>
    <cellStyle name="Normal 5 2 2 3 3 2 2 2 2 3 2" xfId="39049" xr:uid="{00000000-0005-0000-0000-00007A980000}"/>
    <cellStyle name="Normal 5 2 2 3 3 2 2 2 2 3 2 2" xfId="39050" xr:uid="{00000000-0005-0000-0000-00007B980000}"/>
    <cellStyle name="Normal 5 2 2 3 3 2 2 2 2 3 3" xfId="39051" xr:uid="{00000000-0005-0000-0000-00007C980000}"/>
    <cellStyle name="Normal 5 2 2 3 3 2 2 2 2 4" xfId="39052" xr:uid="{00000000-0005-0000-0000-00007D980000}"/>
    <cellStyle name="Normal 5 2 2 3 3 2 2 2 3" xfId="39053" xr:uid="{00000000-0005-0000-0000-00007E980000}"/>
    <cellStyle name="Normal 5 2 2 3 3 2 2 2 3 2" xfId="39054" xr:uid="{00000000-0005-0000-0000-00007F980000}"/>
    <cellStyle name="Normal 5 2 2 3 3 2 2 2 4" xfId="39055" xr:uid="{00000000-0005-0000-0000-000080980000}"/>
    <cellStyle name="Normal 5 2 2 3 3 2 2 2 4 2" xfId="39056" xr:uid="{00000000-0005-0000-0000-000081980000}"/>
    <cellStyle name="Normal 5 2 2 3 3 2 2 2 4 2 2" xfId="39057" xr:uid="{00000000-0005-0000-0000-000082980000}"/>
    <cellStyle name="Normal 5 2 2 3 3 2 2 2 4 3" xfId="39058" xr:uid="{00000000-0005-0000-0000-000083980000}"/>
    <cellStyle name="Normal 5 2 2 3 3 2 2 2 5" xfId="39059" xr:uid="{00000000-0005-0000-0000-000084980000}"/>
    <cellStyle name="Normal 5 2 2 3 3 2 2 3" xfId="39060" xr:uid="{00000000-0005-0000-0000-000085980000}"/>
    <cellStyle name="Normal 5 2 2 3 3 2 2 3 2" xfId="39061" xr:uid="{00000000-0005-0000-0000-000086980000}"/>
    <cellStyle name="Normal 5 2 2 3 3 2 2 3 2 2" xfId="39062" xr:uid="{00000000-0005-0000-0000-000087980000}"/>
    <cellStyle name="Normal 5 2 2 3 3 2 2 3 3" xfId="39063" xr:uid="{00000000-0005-0000-0000-000088980000}"/>
    <cellStyle name="Normal 5 2 2 3 3 2 2 3 3 2" xfId="39064" xr:uid="{00000000-0005-0000-0000-000089980000}"/>
    <cellStyle name="Normal 5 2 2 3 3 2 2 3 3 2 2" xfId="39065" xr:uid="{00000000-0005-0000-0000-00008A980000}"/>
    <cellStyle name="Normal 5 2 2 3 3 2 2 3 3 3" xfId="39066" xr:uid="{00000000-0005-0000-0000-00008B980000}"/>
    <cellStyle name="Normal 5 2 2 3 3 2 2 3 4" xfId="39067" xr:uid="{00000000-0005-0000-0000-00008C980000}"/>
    <cellStyle name="Normal 5 2 2 3 3 2 2 4" xfId="39068" xr:uid="{00000000-0005-0000-0000-00008D980000}"/>
    <cellStyle name="Normal 5 2 2 3 3 2 2 4 2" xfId="39069" xr:uid="{00000000-0005-0000-0000-00008E980000}"/>
    <cellStyle name="Normal 5 2 2 3 3 2 2 4 2 2" xfId="39070" xr:uid="{00000000-0005-0000-0000-00008F980000}"/>
    <cellStyle name="Normal 5 2 2 3 3 2 2 4 3" xfId="39071" xr:uid="{00000000-0005-0000-0000-000090980000}"/>
    <cellStyle name="Normal 5 2 2 3 3 2 2 4 3 2" xfId="39072" xr:uid="{00000000-0005-0000-0000-000091980000}"/>
    <cellStyle name="Normal 5 2 2 3 3 2 2 4 3 2 2" xfId="39073" xr:uid="{00000000-0005-0000-0000-000092980000}"/>
    <cellStyle name="Normal 5 2 2 3 3 2 2 4 3 3" xfId="39074" xr:uid="{00000000-0005-0000-0000-000093980000}"/>
    <cellStyle name="Normal 5 2 2 3 3 2 2 4 4" xfId="39075" xr:uid="{00000000-0005-0000-0000-000094980000}"/>
    <cellStyle name="Normal 5 2 2 3 3 2 2 5" xfId="39076" xr:uid="{00000000-0005-0000-0000-000095980000}"/>
    <cellStyle name="Normal 5 2 2 3 3 2 2 5 2" xfId="39077" xr:uid="{00000000-0005-0000-0000-000096980000}"/>
    <cellStyle name="Normal 5 2 2 3 3 2 2 6" xfId="39078" xr:uid="{00000000-0005-0000-0000-000097980000}"/>
    <cellStyle name="Normal 5 2 2 3 3 2 2 6 2" xfId="39079" xr:uid="{00000000-0005-0000-0000-000098980000}"/>
    <cellStyle name="Normal 5 2 2 3 3 2 2 6 2 2" xfId="39080" xr:uid="{00000000-0005-0000-0000-000099980000}"/>
    <cellStyle name="Normal 5 2 2 3 3 2 2 6 3" xfId="39081" xr:uid="{00000000-0005-0000-0000-00009A980000}"/>
    <cellStyle name="Normal 5 2 2 3 3 2 2 7" xfId="39082" xr:uid="{00000000-0005-0000-0000-00009B980000}"/>
    <cellStyle name="Normal 5 2 2 3 3 2 2 7 2" xfId="39083" xr:uid="{00000000-0005-0000-0000-00009C980000}"/>
    <cellStyle name="Normal 5 2 2 3 3 2 2 8" xfId="39084" xr:uid="{00000000-0005-0000-0000-00009D980000}"/>
    <cellStyle name="Normal 5 2 2 3 3 2 3" xfId="39085" xr:uid="{00000000-0005-0000-0000-00009E980000}"/>
    <cellStyle name="Normal 5 2 2 3 3 2 3 2" xfId="39086" xr:uid="{00000000-0005-0000-0000-00009F980000}"/>
    <cellStyle name="Normal 5 2 2 3 3 2 3 2 2" xfId="39087" xr:uid="{00000000-0005-0000-0000-0000A0980000}"/>
    <cellStyle name="Normal 5 2 2 3 3 2 3 2 2 2" xfId="39088" xr:uid="{00000000-0005-0000-0000-0000A1980000}"/>
    <cellStyle name="Normal 5 2 2 3 3 2 3 2 3" xfId="39089" xr:uid="{00000000-0005-0000-0000-0000A2980000}"/>
    <cellStyle name="Normal 5 2 2 3 3 2 3 2 3 2" xfId="39090" xr:uid="{00000000-0005-0000-0000-0000A3980000}"/>
    <cellStyle name="Normal 5 2 2 3 3 2 3 2 3 2 2" xfId="39091" xr:uid="{00000000-0005-0000-0000-0000A4980000}"/>
    <cellStyle name="Normal 5 2 2 3 3 2 3 2 3 3" xfId="39092" xr:uid="{00000000-0005-0000-0000-0000A5980000}"/>
    <cellStyle name="Normal 5 2 2 3 3 2 3 2 4" xfId="39093" xr:uid="{00000000-0005-0000-0000-0000A6980000}"/>
    <cellStyle name="Normal 5 2 2 3 3 2 3 3" xfId="39094" xr:uid="{00000000-0005-0000-0000-0000A7980000}"/>
    <cellStyle name="Normal 5 2 2 3 3 2 3 3 2" xfId="39095" xr:uid="{00000000-0005-0000-0000-0000A8980000}"/>
    <cellStyle name="Normal 5 2 2 3 3 2 3 4" xfId="39096" xr:uid="{00000000-0005-0000-0000-0000A9980000}"/>
    <cellStyle name="Normal 5 2 2 3 3 2 3 4 2" xfId="39097" xr:uid="{00000000-0005-0000-0000-0000AA980000}"/>
    <cellStyle name="Normal 5 2 2 3 3 2 3 4 2 2" xfId="39098" xr:uid="{00000000-0005-0000-0000-0000AB980000}"/>
    <cellStyle name="Normal 5 2 2 3 3 2 3 4 3" xfId="39099" xr:uid="{00000000-0005-0000-0000-0000AC980000}"/>
    <cellStyle name="Normal 5 2 2 3 3 2 3 5" xfId="39100" xr:uid="{00000000-0005-0000-0000-0000AD980000}"/>
    <cellStyle name="Normal 5 2 2 3 3 2 4" xfId="39101" xr:uid="{00000000-0005-0000-0000-0000AE980000}"/>
    <cellStyle name="Normal 5 2 2 3 3 2 4 2" xfId="39102" xr:uid="{00000000-0005-0000-0000-0000AF980000}"/>
    <cellStyle name="Normal 5 2 2 3 3 2 4 2 2" xfId="39103" xr:uid="{00000000-0005-0000-0000-0000B0980000}"/>
    <cellStyle name="Normal 5 2 2 3 3 2 4 3" xfId="39104" xr:uid="{00000000-0005-0000-0000-0000B1980000}"/>
    <cellStyle name="Normal 5 2 2 3 3 2 4 3 2" xfId="39105" xr:uid="{00000000-0005-0000-0000-0000B2980000}"/>
    <cellStyle name="Normal 5 2 2 3 3 2 4 3 2 2" xfId="39106" xr:uid="{00000000-0005-0000-0000-0000B3980000}"/>
    <cellStyle name="Normal 5 2 2 3 3 2 4 3 3" xfId="39107" xr:uid="{00000000-0005-0000-0000-0000B4980000}"/>
    <cellStyle name="Normal 5 2 2 3 3 2 4 4" xfId="39108" xr:uid="{00000000-0005-0000-0000-0000B5980000}"/>
    <cellStyle name="Normal 5 2 2 3 3 2 5" xfId="39109" xr:uid="{00000000-0005-0000-0000-0000B6980000}"/>
    <cellStyle name="Normal 5 2 2 3 3 2 5 2" xfId="39110" xr:uid="{00000000-0005-0000-0000-0000B7980000}"/>
    <cellStyle name="Normal 5 2 2 3 3 2 5 2 2" xfId="39111" xr:uid="{00000000-0005-0000-0000-0000B8980000}"/>
    <cellStyle name="Normal 5 2 2 3 3 2 5 3" xfId="39112" xr:uid="{00000000-0005-0000-0000-0000B9980000}"/>
    <cellStyle name="Normal 5 2 2 3 3 2 5 3 2" xfId="39113" xr:uid="{00000000-0005-0000-0000-0000BA980000}"/>
    <cellStyle name="Normal 5 2 2 3 3 2 5 3 2 2" xfId="39114" xr:uid="{00000000-0005-0000-0000-0000BB980000}"/>
    <cellStyle name="Normal 5 2 2 3 3 2 5 3 3" xfId="39115" xr:uid="{00000000-0005-0000-0000-0000BC980000}"/>
    <cellStyle name="Normal 5 2 2 3 3 2 5 4" xfId="39116" xr:uid="{00000000-0005-0000-0000-0000BD980000}"/>
    <cellStyle name="Normal 5 2 2 3 3 2 6" xfId="39117" xr:uid="{00000000-0005-0000-0000-0000BE980000}"/>
    <cellStyle name="Normal 5 2 2 3 3 2 6 2" xfId="39118" xr:uid="{00000000-0005-0000-0000-0000BF980000}"/>
    <cellStyle name="Normal 5 2 2 3 3 2 7" xfId="39119" xr:uid="{00000000-0005-0000-0000-0000C0980000}"/>
    <cellStyle name="Normal 5 2 2 3 3 2 7 2" xfId="39120" xr:uid="{00000000-0005-0000-0000-0000C1980000}"/>
    <cellStyle name="Normal 5 2 2 3 3 2 7 2 2" xfId="39121" xr:uid="{00000000-0005-0000-0000-0000C2980000}"/>
    <cellStyle name="Normal 5 2 2 3 3 2 7 3" xfId="39122" xr:uid="{00000000-0005-0000-0000-0000C3980000}"/>
    <cellStyle name="Normal 5 2 2 3 3 2 8" xfId="39123" xr:uid="{00000000-0005-0000-0000-0000C4980000}"/>
    <cellStyle name="Normal 5 2 2 3 3 2 8 2" xfId="39124" xr:uid="{00000000-0005-0000-0000-0000C5980000}"/>
    <cellStyle name="Normal 5 2 2 3 3 2 9" xfId="39125" xr:uid="{00000000-0005-0000-0000-0000C6980000}"/>
    <cellStyle name="Normal 5 2 2 3 3 3" xfId="39126" xr:uid="{00000000-0005-0000-0000-0000C7980000}"/>
    <cellStyle name="Normal 5 2 2 3 3 3 2" xfId="39127" xr:uid="{00000000-0005-0000-0000-0000C8980000}"/>
    <cellStyle name="Normal 5 2 2 3 3 3 2 2" xfId="39128" xr:uid="{00000000-0005-0000-0000-0000C9980000}"/>
    <cellStyle name="Normal 5 2 2 3 3 3 2 2 2" xfId="39129" xr:uid="{00000000-0005-0000-0000-0000CA980000}"/>
    <cellStyle name="Normal 5 2 2 3 3 3 2 2 2 2" xfId="39130" xr:uid="{00000000-0005-0000-0000-0000CB980000}"/>
    <cellStyle name="Normal 5 2 2 3 3 3 2 2 3" xfId="39131" xr:uid="{00000000-0005-0000-0000-0000CC980000}"/>
    <cellStyle name="Normal 5 2 2 3 3 3 2 2 3 2" xfId="39132" xr:uid="{00000000-0005-0000-0000-0000CD980000}"/>
    <cellStyle name="Normal 5 2 2 3 3 3 2 2 3 2 2" xfId="39133" xr:uid="{00000000-0005-0000-0000-0000CE980000}"/>
    <cellStyle name="Normal 5 2 2 3 3 3 2 2 3 3" xfId="39134" xr:uid="{00000000-0005-0000-0000-0000CF980000}"/>
    <cellStyle name="Normal 5 2 2 3 3 3 2 2 4" xfId="39135" xr:uid="{00000000-0005-0000-0000-0000D0980000}"/>
    <cellStyle name="Normal 5 2 2 3 3 3 2 3" xfId="39136" xr:uid="{00000000-0005-0000-0000-0000D1980000}"/>
    <cellStyle name="Normal 5 2 2 3 3 3 2 3 2" xfId="39137" xr:uid="{00000000-0005-0000-0000-0000D2980000}"/>
    <cellStyle name="Normal 5 2 2 3 3 3 2 4" xfId="39138" xr:uid="{00000000-0005-0000-0000-0000D3980000}"/>
    <cellStyle name="Normal 5 2 2 3 3 3 2 4 2" xfId="39139" xr:uid="{00000000-0005-0000-0000-0000D4980000}"/>
    <cellStyle name="Normal 5 2 2 3 3 3 2 4 2 2" xfId="39140" xr:uid="{00000000-0005-0000-0000-0000D5980000}"/>
    <cellStyle name="Normal 5 2 2 3 3 3 2 4 3" xfId="39141" xr:uid="{00000000-0005-0000-0000-0000D6980000}"/>
    <cellStyle name="Normal 5 2 2 3 3 3 2 5" xfId="39142" xr:uid="{00000000-0005-0000-0000-0000D7980000}"/>
    <cellStyle name="Normal 5 2 2 3 3 3 3" xfId="39143" xr:uid="{00000000-0005-0000-0000-0000D8980000}"/>
    <cellStyle name="Normal 5 2 2 3 3 3 3 2" xfId="39144" xr:uid="{00000000-0005-0000-0000-0000D9980000}"/>
    <cellStyle name="Normal 5 2 2 3 3 3 3 2 2" xfId="39145" xr:uid="{00000000-0005-0000-0000-0000DA980000}"/>
    <cellStyle name="Normal 5 2 2 3 3 3 3 3" xfId="39146" xr:uid="{00000000-0005-0000-0000-0000DB980000}"/>
    <cellStyle name="Normal 5 2 2 3 3 3 3 3 2" xfId="39147" xr:uid="{00000000-0005-0000-0000-0000DC980000}"/>
    <cellStyle name="Normal 5 2 2 3 3 3 3 3 2 2" xfId="39148" xr:uid="{00000000-0005-0000-0000-0000DD980000}"/>
    <cellStyle name="Normal 5 2 2 3 3 3 3 3 3" xfId="39149" xr:uid="{00000000-0005-0000-0000-0000DE980000}"/>
    <cellStyle name="Normal 5 2 2 3 3 3 3 4" xfId="39150" xr:uid="{00000000-0005-0000-0000-0000DF980000}"/>
    <cellStyle name="Normal 5 2 2 3 3 3 4" xfId="39151" xr:uid="{00000000-0005-0000-0000-0000E0980000}"/>
    <cellStyle name="Normal 5 2 2 3 3 3 4 2" xfId="39152" xr:uid="{00000000-0005-0000-0000-0000E1980000}"/>
    <cellStyle name="Normal 5 2 2 3 3 3 4 2 2" xfId="39153" xr:uid="{00000000-0005-0000-0000-0000E2980000}"/>
    <cellStyle name="Normal 5 2 2 3 3 3 4 3" xfId="39154" xr:uid="{00000000-0005-0000-0000-0000E3980000}"/>
    <cellStyle name="Normal 5 2 2 3 3 3 4 3 2" xfId="39155" xr:uid="{00000000-0005-0000-0000-0000E4980000}"/>
    <cellStyle name="Normal 5 2 2 3 3 3 4 3 2 2" xfId="39156" xr:uid="{00000000-0005-0000-0000-0000E5980000}"/>
    <cellStyle name="Normal 5 2 2 3 3 3 4 3 3" xfId="39157" xr:uid="{00000000-0005-0000-0000-0000E6980000}"/>
    <cellStyle name="Normal 5 2 2 3 3 3 4 4" xfId="39158" xr:uid="{00000000-0005-0000-0000-0000E7980000}"/>
    <cellStyle name="Normal 5 2 2 3 3 3 5" xfId="39159" xr:uid="{00000000-0005-0000-0000-0000E8980000}"/>
    <cellStyle name="Normal 5 2 2 3 3 3 5 2" xfId="39160" xr:uid="{00000000-0005-0000-0000-0000E9980000}"/>
    <cellStyle name="Normal 5 2 2 3 3 3 6" xfId="39161" xr:uid="{00000000-0005-0000-0000-0000EA980000}"/>
    <cellStyle name="Normal 5 2 2 3 3 3 6 2" xfId="39162" xr:uid="{00000000-0005-0000-0000-0000EB980000}"/>
    <cellStyle name="Normal 5 2 2 3 3 3 6 2 2" xfId="39163" xr:uid="{00000000-0005-0000-0000-0000EC980000}"/>
    <cellStyle name="Normal 5 2 2 3 3 3 6 3" xfId="39164" xr:uid="{00000000-0005-0000-0000-0000ED980000}"/>
    <cellStyle name="Normal 5 2 2 3 3 3 7" xfId="39165" xr:uid="{00000000-0005-0000-0000-0000EE980000}"/>
    <cellStyle name="Normal 5 2 2 3 3 3 7 2" xfId="39166" xr:uid="{00000000-0005-0000-0000-0000EF980000}"/>
    <cellStyle name="Normal 5 2 2 3 3 3 8" xfId="39167" xr:uid="{00000000-0005-0000-0000-0000F0980000}"/>
    <cellStyle name="Normal 5 2 2 3 3 4" xfId="39168" xr:uid="{00000000-0005-0000-0000-0000F1980000}"/>
    <cellStyle name="Normal 5 2 2 3 3 4 2" xfId="39169" xr:uid="{00000000-0005-0000-0000-0000F2980000}"/>
    <cellStyle name="Normal 5 2 2 3 3 4 2 2" xfId="39170" xr:uid="{00000000-0005-0000-0000-0000F3980000}"/>
    <cellStyle name="Normal 5 2 2 3 3 4 2 2 2" xfId="39171" xr:uid="{00000000-0005-0000-0000-0000F4980000}"/>
    <cellStyle name="Normal 5 2 2 3 3 4 2 3" xfId="39172" xr:uid="{00000000-0005-0000-0000-0000F5980000}"/>
    <cellStyle name="Normal 5 2 2 3 3 4 2 3 2" xfId="39173" xr:uid="{00000000-0005-0000-0000-0000F6980000}"/>
    <cellStyle name="Normal 5 2 2 3 3 4 2 3 2 2" xfId="39174" xr:uid="{00000000-0005-0000-0000-0000F7980000}"/>
    <cellStyle name="Normal 5 2 2 3 3 4 2 3 3" xfId="39175" xr:uid="{00000000-0005-0000-0000-0000F8980000}"/>
    <cellStyle name="Normal 5 2 2 3 3 4 2 4" xfId="39176" xr:uid="{00000000-0005-0000-0000-0000F9980000}"/>
    <cellStyle name="Normal 5 2 2 3 3 4 3" xfId="39177" xr:uid="{00000000-0005-0000-0000-0000FA980000}"/>
    <cellStyle name="Normal 5 2 2 3 3 4 3 2" xfId="39178" xr:uid="{00000000-0005-0000-0000-0000FB980000}"/>
    <cellStyle name="Normal 5 2 2 3 3 4 4" xfId="39179" xr:uid="{00000000-0005-0000-0000-0000FC980000}"/>
    <cellStyle name="Normal 5 2 2 3 3 4 4 2" xfId="39180" xr:uid="{00000000-0005-0000-0000-0000FD980000}"/>
    <cellStyle name="Normal 5 2 2 3 3 4 4 2 2" xfId="39181" xr:uid="{00000000-0005-0000-0000-0000FE980000}"/>
    <cellStyle name="Normal 5 2 2 3 3 4 4 3" xfId="39182" xr:uid="{00000000-0005-0000-0000-0000FF980000}"/>
    <cellStyle name="Normal 5 2 2 3 3 4 5" xfId="39183" xr:uid="{00000000-0005-0000-0000-000000990000}"/>
    <cellStyle name="Normal 5 2 2 3 3 5" xfId="39184" xr:uid="{00000000-0005-0000-0000-000001990000}"/>
    <cellStyle name="Normal 5 2 2 3 3 5 2" xfId="39185" xr:uid="{00000000-0005-0000-0000-000002990000}"/>
    <cellStyle name="Normal 5 2 2 3 3 5 2 2" xfId="39186" xr:uid="{00000000-0005-0000-0000-000003990000}"/>
    <cellStyle name="Normal 5 2 2 3 3 5 3" xfId="39187" xr:uid="{00000000-0005-0000-0000-000004990000}"/>
    <cellStyle name="Normal 5 2 2 3 3 5 3 2" xfId="39188" xr:uid="{00000000-0005-0000-0000-000005990000}"/>
    <cellStyle name="Normal 5 2 2 3 3 5 3 2 2" xfId="39189" xr:uid="{00000000-0005-0000-0000-000006990000}"/>
    <cellStyle name="Normal 5 2 2 3 3 5 3 3" xfId="39190" xr:uid="{00000000-0005-0000-0000-000007990000}"/>
    <cellStyle name="Normal 5 2 2 3 3 5 4" xfId="39191" xr:uid="{00000000-0005-0000-0000-000008990000}"/>
    <cellStyle name="Normal 5 2 2 3 3 6" xfId="39192" xr:uid="{00000000-0005-0000-0000-000009990000}"/>
    <cellStyle name="Normal 5 2 2 3 3 6 2" xfId="39193" xr:uid="{00000000-0005-0000-0000-00000A990000}"/>
    <cellStyle name="Normal 5 2 2 3 3 6 2 2" xfId="39194" xr:uid="{00000000-0005-0000-0000-00000B990000}"/>
    <cellStyle name="Normal 5 2 2 3 3 6 3" xfId="39195" xr:uid="{00000000-0005-0000-0000-00000C990000}"/>
    <cellStyle name="Normal 5 2 2 3 3 6 3 2" xfId="39196" xr:uid="{00000000-0005-0000-0000-00000D990000}"/>
    <cellStyle name="Normal 5 2 2 3 3 6 3 2 2" xfId="39197" xr:uid="{00000000-0005-0000-0000-00000E990000}"/>
    <cellStyle name="Normal 5 2 2 3 3 6 3 3" xfId="39198" xr:uid="{00000000-0005-0000-0000-00000F990000}"/>
    <cellStyle name="Normal 5 2 2 3 3 6 4" xfId="39199" xr:uid="{00000000-0005-0000-0000-000010990000}"/>
    <cellStyle name="Normal 5 2 2 3 3 7" xfId="39200" xr:uid="{00000000-0005-0000-0000-000011990000}"/>
    <cellStyle name="Normal 5 2 2 3 3 7 2" xfId="39201" xr:uid="{00000000-0005-0000-0000-000012990000}"/>
    <cellStyle name="Normal 5 2 2 3 3 8" xfId="39202" xr:uid="{00000000-0005-0000-0000-000013990000}"/>
    <cellStyle name="Normal 5 2 2 3 3 8 2" xfId="39203" xr:uid="{00000000-0005-0000-0000-000014990000}"/>
    <cellStyle name="Normal 5 2 2 3 3 8 2 2" xfId="39204" xr:uid="{00000000-0005-0000-0000-000015990000}"/>
    <cellStyle name="Normal 5 2 2 3 3 8 3" xfId="39205" xr:uid="{00000000-0005-0000-0000-000016990000}"/>
    <cellStyle name="Normal 5 2 2 3 3 9" xfId="39206" xr:uid="{00000000-0005-0000-0000-000017990000}"/>
    <cellStyle name="Normal 5 2 2 3 3 9 2" xfId="39207" xr:uid="{00000000-0005-0000-0000-000018990000}"/>
    <cellStyle name="Normal 5 2 2 3 4" xfId="39208" xr:uid="{00000000-0005-0000-0000-000019990000}"/>
    <cellStyle name="Normal 5 2 2 3 4 10" xfId="39209" xr:uid="{00000000-0005-0000-0000-00001A990000}"/>
    <cellStyle name="Normal 5 2 2 3 4 11" xfId="39210" xr:uid="{00000000-0005-0000-0000-00001B990000}"/>
    <cellStyle name="Normal 5 2 2 3 4 2" xfId="39211" xr:uid="{00000000-0005-0000-0000-00001C990000}"/>
    <cellStyle name="Normal 5 2 2 3 4 2 2" xfId="39212" xr:uid="{00000000-0005-0000-0000-00001D990000}"/>
    <cellStyle name="Normal 5 2 2 3 4 2 2 2" xfId="39213" xr:uid="{00000000-0005-0000-0000-00001E990000}"/>
    <cellStyle name="Normal 5 2 2 3 4 2 2 2 2" xfId="39214" xr:uid="{00000000-0005-0000-0000-00001F990000}"/>
    <cellStyle name="Normal 5 2 2 3 4 2 2 2 2 2" xfId="39215" xr:uid="{00000000-0005-0000-0000-000020990000}"/>
    <cellStyle name="Normal 5 2 2 3 4 2 2 2 2 2 2" xfId="39216" xr:uid="{00000000-0005-0000-0000-000021990000}"/>
    <cellStyle name="Normal 5 2 2 3 4 2 2 2 2 3" xfId="39217" xr:uid="{00000000-0005-0000-0000-000022990000}"/>
    <cellStyle name="Normal 5 2 2 3 4 2 2 2 2 3 2" xfId="39218" xr:uid="{00000000-0005-0000-0000-000023990000}"/>
    <cellStyle name="Normal 5 2 2 3 4 2 2 2 2 3 2 2" xfId="39219" xr:uid="{00000000-0005-0000-0000-000024990000}"/>
    <cellStyle name="Normal 5 2 2 3 4 2 2 2 2 3 3" xfId="39220" xr:uid="{00000000-0005-0000-0000-000025990000}"/>
    <cellStyle name="Normal 5 2 2 3 4 2 2 2 2 4" xfId="39221" xr:uid="{00000000-0005-0000-0000-000026990000}"/>
    <cellStyle name="Normal 5 2 2 3 4 2 2 2 3" xfId="39222" xr:uid="{00000000-0005-0000-0000-000027990000}"/>
    <cellStyle name="Normal 5 2 2 3 4 2 2 2 3 2" xfId="39223" xr:uid="{00000000-0005-0000-0000-000028990000}"/>
    <cellStyle name="Normal 5 2 2 3 4 2 2 2 4" xfId="39224" xr:uid="{00000000-0005-0000-0000-000029990000}"/>
    <cellStyle name="Normal 5 2 2 3 4 2 2 2 4 2" xfId="39225" xr:uid="{00000000-0005-0000-0000-00002A990000}"/>
    <cellStyle name="Normal 5 2 2 3 4 2 2 2 4 2 2" xfId="39226" xr:uid="{00000000-0005-0000-0000-00002B990000}"/>
    <cellStyle name="Normal 5 2 2 3 4 2 2 2 4 3" xfId="39227" xr:uid="{00000000-0005-0000-0000-00002C990000}"/>
    <cellStyle name="Normal 5 2 2 3 4 2 2 2 5" xfId="39228" xr:uid="{00000000-0005-0000-0000-00002D990000}"/>
    <cellStyle name="Normal 5 2 2 3 4 2 2 3" xfId="39229" xr:uid="{00000000-0005-0000-0000-00002E990000}"/>
    <cellStyle name="Normal 5 2 2 3 4 2 2 3 2" xfId="39230" xr:uid="{00000000-0005-0000-0000-00002F990000}"/>
    <cellStyle name="Normal 5 2 2 3 4 2 2 3 2 2" xfId="39231" xr:uid="{00000000-0005-0000-0000-000030990000}"/>
    <cellStyle name="Normal 5 2 2 3 4 2 2 3 3" xfId="39232" xr:uid="{00000000-0005-0000-0000-000031990000}"/>
    <cellStyle name="Normal 5 2 2 3 4 2 2 3 3 2" xfId="39233" xr:uid="{00000000-0005-0000-0000-000032990000}"/>
    <cellStyle name="Normal 5 2 2 3 4 2 2 3 3 2 2" xfId="39234" xr:uid="{00000000-0005-0000-0000-000033990000}"/>
    <cellStyle name="Normal 5 2 2 3 4 2 2 3 3 3" xfId="39235" xr:uid="{00000000-0005-0000-0000-000034990000}"/>
    <cellStyle name="Normal 5 2 2 3 4 2 2 3 4" xfId="39236" xr:uid="{00000000-0005-0000-0000-000035990000}"/>
    <cellStyle name="Normal 5 2 2 3 4 2 2 4" xfId="39237" xr:uid="{00000000-0005-0000-0000-000036990000}"/>
    <cellStyle name="Normal 5 2 2 3 4 2 2 4 2" xfId="39238" xr:uid="{00000000-0005-0000-0000-000037990000}"/>
    <cellStyle name="Normal 5 2 2 3 4 2 2 4 2 2" xfId="39239" xr:uid="{00000000-0005-0000-0000-000038990000}"/>
    <cellStyle name="Normal 5 2 2 3 4 2 2 4 3" xfId="39240" xr:uid="{00000000-0005-0000-0000-000039990000}"/>
    <cellStyle name="Normal 5 2 2 3 4 2 2 4 3 2" xfId="39241" xr:uid="{00000000-0005-0000-0000-00003A990000}"/>
    <cellStyle name="Normal 5 2 2 3 4 2 2 4 3 2 2" xfId="39242" xr:uid="{00000000-0005-0000-0000-00003B990000}"/>
    <cellStyle name="Normal 5 2 2 3 4 2 2 4 3 3" xfId="39243" xr:uid="{00000000-0005-0000-0000-00003C990000}"/>
    <cellStyle name="Normal 5 2 2 3 4 2 2 4 4" xfId="39244" xr:uid="{00000000-0005-0000-0000-00003D990000}"/>
    <cellStyle name="Normal 5 2 2 3 4 2 2 5" xfId="39245" xr:uid="{00000000-0005-0000-0000-00003E990000}"/>
    <cellStyle name="Normal 5 2 2 3 4 2 2 5 2" xfId="39246" xr:uid="{00000000-0005-0000-0000-00003F990000}"/>
    <cellStyle name="Normal 5 2 2 3 4 2 2 6" xfId="39247" xr:uid="{00000000-0005-0000-0000-000040990000}"/>
    <cellStyle name="Normal 5 2 2 3 4 2 2 6 2" xfId="39248" xr:uid="{00000000-0005-0000-0000-000041990000}"/>
    <cellStyle name="Normal 5 2 2 3 4 2 2 6 2 2" xfId="39249" xr:uid="{00000000-0005-0000-0000-000042990000}"/>
    <cellStyle name="Normal 5 2 2 3 4 2 2 6 3" xfId="39250" xr:uid="{00000000-0005-0000-0000-000043990000}"/>
    <cellStyle name="Normal 5 2 2 3 4 2 2 7" xfId="39251" xr:uid="{00000000-0005-0000-0000-000044990000}"/>
    <cellStyle name="Normal 5 2 2 3 4 2 2 7 2" xfId="39252" xr:uid="{00000000-0005-0000-0000-000045990000}"/>
    <cellStyle name="Normal 5 2 2 3 4 2 2 8" xfId="39253" xr:uid="{00000000-0005-0000-0000-000046990000}"/>
    <cellStyle name="Normal 5 2 2 3 4 2 3" xfId="39254" xr:uid="{00000000-0005-0000-0000-000047990000}"/>
    <cellStyle name="Normal 5 2 2 3 4 2 3 2" xfId="39255" xr:uid="{00000000-0005-0000-0000-000048990000}"/>
    <cellStyle name="Normal 5 2 2 3 4 2 3 2 2" xfId="39256" xr:uid="{00000000-0005-0000-0000-000049990000}"/>
    <cellStyle name="Normal 5 2 2 3 4 2 3 2 2 2" xfId="39257" xr:uid="{00000000-0005-0000-0000-00004A990000}"/>
    <cellStyle name="Normal 5 2 2 3 4 2 3 2 3" xfId="39258" xr:uid="{00000000-0005-0000-0000-00004B990000}"/>
    <cellStyle name="Normal 5 2 2 3 4 2 3 2 3 2" xfId="39259" xr:uid="{00000000-0005-0000-0000-00004C990000}"/>
    <cellStyle name="Normal 5 2 2 3 4 2 3 2 3 2 2" xfId="39260" xr:uid="{00000000-0005-0000-0000-00004D990000}"/>
    <cellStyle name="Normal 5 2 2 3 4 2 3 2 3 3" xfId="39261" xr:uid="{00000000-0005-0000-0000-00004E990000}"/>
    <cellStyle name="Normal 5 2 2 3 4 2 3 2 4" xfId="39262" xr:uid="{00000000-0005-0000-0000-00004F990000}"/>
    <cellStyle name="Normal 5 2 2 3 4 2 3 3" xfId="39263" xr:uid="{00000000-0005-0000-0000-000050990000}"/>
    <cellStyle name="Normal 5 2 2 3 4 2 3 3 2" xfId="39264" xr:uid="{00000000-0005-0000-0000-000051990000}"/>
    <cellStyle name="Normal 5 2 2 3 4 2 3 4" xfId="39265" xr:uid="{00000000-0005-0000-0000-000052990000}"/>
    <cellStyle name="Normal 5 2 2 3 4 2 3 4 2" xfId="39266" xr:uid="{00000000-0005-0000-0000-000053990000}"/>
    <cellStyle name="Normal 5 2 2 3 4 2 3 4 2 2" xfId="39267" xr:uid="{00000000-0005-0000-0000-000054990000}"/>
    <cellStyle name="Normal 5 2 2 3 4 2 3 4 3" xfId="39268" xr:uid="{00000000-0005-0000-0000-000055990000}"/>
    <cellStyle name="Normal 5 2 2 3 4 2 3 5" xfId="39269" xr:uid="{00000000-0005-0000-0000-000056990000}"/>
    <cellStyle name="Normal 5 2 2 3 4 2 4" xfId="39270" xr:uid="{00000000-0005-0000-0000-000057990000}"/>
    <cellStyle name="Normal 5 2 2 3 4 2 4 2" xfId="39271" xr:uid="{00000000-0005-0000-0000-000058990000}"/>
    <cellStyle name="Normal 5 2 2 3 4 2 4 2 2" xfId="39272" xr:uid="{00000000-0005-0000-0000-000059990000}"/>
    <cellStyle name="Normal 5 2 2 3 4 2 4 3" xfId="39273" xr:uid="{00000000-0005-0000-0000-00005A990000}"/>
    <cellStyle name="Normal 5 2 2 3 4 2 4 3 2" xfId="39274" xr:uid="{00000000-0005-0000-0000-00005B990000}"/>
    <cellStyle name="Normal 5 2 2 3 4 2 4 3 2 2" xfId="39275" xr:uid="{00000000-0005-0000-0000-00005C990000}"/>
    <cellStyle name="Normal 5 2 2 3 4 2 4 3 3" xfId="39276" xr:uid="{00000000-0005-0000-0000-00005D990000}"/>
    <cellStyle name="Normal 5 2 2 3 4 2 4 4" xfId="39277" xr:uid="{00000000-0005-0000-0000-00005E990000}"/>
    <cellStyle name="Normal 5 2 2 3 4 2 5" xfId="39278" xr:uid="{00000000-0005-0000-0000-00005F990000}"/>
    <cellStyle name="Normal 5 2 2 3 4 2 5 2" xfId="39279" xr:uid="{00000000-0005-0000-0000-000060990000}"/>
    <cellStyle name="Normal 5 2 2 3 4 2 5 2 2" xfId="39280" xr:uid="{00000000-0005-0000-0000-000061990000}"/>
    <cellStyle name="Normal 5 2 2 3 4 2 5 3" xfId="39281" xr:uid="{00000000-0005-0000-0000-000062990000}"/>
    <cellStyle name="Normal 5 2 2 3 4 2 5 3 2" xfId="39282" xr:uid="{00000000-0005-0000-0000-000063990000}"/>
    <cellStyle name="Normal 5 2 2 3 4 2 5 3 2 2" xfId="39283" xr:uid="{00000000-0005-0000-0000-000064990000}"/>
    <cellStyle name="Normal 5 2 2 3 4 2 5 3 3" xfId="39284" xr:uid="{00000000-0005-0000-0000-000065990000}"/>
    <cellStyle name="Normal 5 2 2 3 4 2 5 4" xfId="39285" xr:uid="{00000000-0005-0000-0000-000066990000}"/>
    <cellStyle name="Normal 5 2 2 3 4 2 6" xfId="39286" xr:uid="{00000000-0005-0000-0000-000067990000}"/>
    <cellStyle name="Normal 5 2 2 3 4 2 6 2" xfId="39287" xr:uid="{00000000-0005-0000-0000-000068990000}"/>
    <cellStyle name="Normal 5 2 2 3 4 2 7" xfId="39288" xr:uid="{00000000-0005-0000-0000-000069990000}"/>
    <cellStyle name="Normal 5 2 2 3 4 2 7 2" xfId="39289" xr:uid="{00000000-0005-0000-0000-00006A990000}"/>
    <cellStyle name="Normal 5 2 2 3 4 2 7 2 2" xfId="39290" xr:uid="{00000000-0005-0000-0000-00006B990000}"/>
    <cellStyle name="Normal 5 2 2 3 4 2 7 3" xfId="39291" xr:uid="{00000000-0005-0000-0000-00006C990000}"/>
    <cellStyle name="Normal 5 2 2 3 4 2 8" xfId="39292" xr:uid="{00000000-0005-0000-0000-00006D990000}"/>
    <cellStyle name="Normal 5 2 2 3 4 2 8 2" xfId="39293" xr:uid="{00000000-0005-0000-0000-00006E990000}"/>
    <cellStyle name="Normal 5 2 2 3 4 2 9" xfId="39294" xr:uid="{00000000-0005-0000-0000-00006F990000}"/>
    <cellStyle name="Normal 5 2 2 3 4 3" xfId="39295" xr:uid="{00000000-0005-0000-0000-000070990000}"/>
    <cellStyle name="Normal 5 2 2 3 4 3 2" xfId="39296" xr:uid="{00000000-0005-0000-0000-000071990000}"/>
    <cellStyle name="Normal 5 2 2 3 4 3 2 2" xfId="39297" xr:uid="{00000000-0005-0000-0000-000072990000}"/>
    <cellStyle name="Normal 5 2 2 3 4 3 2 2 2" xfId="39298" xr:uid="{00000000-0005-0000-0000-000073990000}"/>
    <cellStyle name="Normal 5 2 2 3 4 3 2 2 2 2" xfId="39299" xr:uid="{00000000-0005-0000-0000-000074990000}"/>
    <cellStyle name="Normal 5 2 2 3 4 3 2 2 3" xfId="39300" xr:uid="{00000000-0005-0000-0000-000075990000}"/>
    <cellStyle name="Normal 5 2 2 3 4 3 2 2 3 2" xfId="39301" xr:uid="{00000000-0005-0000-0000-000076990000}"/>
    <cellStyle name="Normal 5 2 2 3 4 3 2 2 3 2 2" xfId="39302" xr:uid="{00000000-0005-0000-0000-000077990000}"/>
    <cellStyle name="Normal 5 2 2 3 4 3 2 2 3 3" xfId="39303" xr:uid="{00000000-0005-0000-0000-000078990000}"/>
    <cellStyle name="Normal 5 2 2 3 4 3 2 2 4" xfId="39304" xr:uid="{00000000-0005-0000-0000-000079990000}"/>
    <cellStyle name="Normal 5 2 2 3 4 3 2 3" xfId="39305" xr:uid="{00000000-0005-0000-0000-00007A990000}"/>
    <cellStyle name="Normal 5 2 2 3 4 3 2 3 2" xfId="39306" xr:uid="{00000000-0005-0000-0000-00007B990000}"/>
    <cellStyle name="Normal 5 2 2 3 4 3 2 4" xfId="39307" xr:uid="{00000000-0005-0000-0000-00007C990000}"/>
    <cellStyle name="Normal 5 2 2 3 4 3 2 4 2" xfId="39308" xr:uid="{00000000-0005-0000-0000-00007D990000}"/>
    <cellStyle name="Normal 5 2 2 3 4 3 2 4 2 2" xfId="39309" xr:uid="{00000000-0005-0000-0000-00007E990000}"/>
    <cellStyle name="Normal 5 2 2 3 4 3 2 4 3" xfId="39310" xr:uid="{00000000-0005-0000-0000-00007F990000}"/>
    <cellStyle name="Normal 5 2 2 3 4 3 2 5" xfId="39311" xr:uid="{00000000-0005-0000-0000-000080990000}"/>
    <cellStyle name="Normal 5 2 2 3 4 3 3" xfId="39312" xr:uid="{00000000-0005-0000-0000-000081990000}"/>
    <cellStyle name="Normal 5 2 2 3 4 3 3 2" xfId="39313" xr:uid="{00000000-0005-0000-0000-000082990000}"/>
    <cellStyle name="Normal 5 2 2 3 4 3 3 2 2" xfId="39314" xr:uid="{00000000-0005-0000-0000-000083990000}"/>
    <cellStyle name="Normal 5 2 2 3 4 3 3 3" xfId="39315" xr:uid="{00000000-0005-0000-0000-000084990000}"/>
    <cellStyle name="Normal 5 2 2 3 4 3 3 3 2" xfId="39316" xr:uid="{00000000-0005-0000-0000-000085990000}"/>
    <cellStyle name="Normal 5 2 2 3 4 3 3 3 2 2" xfId="39317" xr:uid="{00000000-0005-0000-0000-000086990000}"/>
    <cellStyle name="Normal 5 2 2 3 4 3 3 3 3" xfId="39318" xr:uid="{00000000-0005-0000-0000-000087990000}"/>
    <cellStyle name="Normal 5 2 2 3 4 3 3 4" xfId="39319" xr:uid="{00000000-0005-0000-0000-000088990000}"/>
    <cellStyle name="Normal 5 2 2 3 4 3 4" xfId="39320" xr:uid="{00000000-0005-0000-0000-000089990000}"/>
    <cellStyle name="Normal 5 2 2 3 4 3 4 2" xfId="39321" xr:uid="{00000000-0005-0000-0000-00008A990000}"/>
    <cellStyle name="Normal 5 2 2 3 4 3 4 2 2" xfId="39322" xr:uid="{00000000-0005-0000-0000-00008B990000}"/>
    <cellStyle name="Normal 5 2 2 3 4 3 4 3" xfId="39323" xr:uid="{00000000-0005-0000-0000-00008C990000}"/>
    <cellStyle name="Normal 5 2 2 3 4 3 4 3 2" xfId="39324" xr:uid="{00000000-0005-0000-0000-00008D990000}"/>
    <cellStyle name="Normal 5 2 2 3 4 3 4 3 2 2" xfId="39325" xr:uid="{00000000-0005-0000-0000-00008E990000}"/>
    <cellStyle name="Normal 5 2 2 3 4 3 4 3 3" xfId="39326" xr:uid="{00000000-0005-0000-0000-00008F990000}"/>
    <cellStyle name="Normal 5 2 2 3 4 3 4 4" xfId="39327" xr:uid="{00000000-0005-0000-0000-000090990000}"/>
    <cellStyle name="Normal 5 2 2 3 4 3 5" xfId="39328" xr:uid="{00000000-0005-0000-0000-000091990000}"/>
    <cellStyle name="Normal 5 2 2 3 4 3 5 2" xfId="39329" xr:uid="{00000000-0005-0000-0000-000092990000}"/>
    <cellStyle name="Normal 5 2 2 3 4 3 6" xfId="39330" xr:uid="{00000000-0005-0000-0000-000093990000}"/>
    <cellStyle name="Normal 5 2 2 3 4 3 6 2" xfId="39331" xr:uid="{00000000-0005-0000-0000-000094990000}"/>
    <cellStyle name="Normal 5 2 2 3 4 3 6 2 2" xfId="39332" xr:uid="{00000000-0005-0000-0000-000095990000}"/>
    <cellStyle name="Normal 5 2 2 3 4 3 6 3" xfId="39333" xr:uid="{00000000-0005-0000-0000-000096990000}"/>
    <cellStyle name="Normal 5 2 2 3 4 3 7" xfId="39334" xr:uid="{00000000-0005-0000-0000-000097990000}"/>
    <cellStyle name="Normal 5 2 2 3 4 3 7 2" xfId="39335" xr:uid="{00000000-0005-0000-0000-000098990000}"/>
    <cellStyle name="Normal 5 2 2 3 4 3 8" xfId="39336" xr:uid="{00000000-0005-0000-0000-000099990000}"/>
    <cellStyle name="Normal 5 2 2 3 4 4" xfId="39337" xr:uid="{00000000-0005-0000-0000-00009A990000}"/>
    <cellStyle name="Normal 5 2 2 3 4 4 2" xfId="39338" xr:uid="{00000000-0005-0000-0000-00009B990000}"/>
    <cellStyle name="Normal 5 2 2 3 4 4 2 2" xfId="39339" xr:uid="{00000000-0005-0000-0000-00009C990000}"/>
    <cellStyle name="Normal 5 2 2 3 4 4 2 2 2" xfId="39340" xr:uid="{00000000-0005-0000-0000-00009D990000}"/>
    <cellStyle name="Normal 5 2 2 3 4 4 2 3" xfId="39341" xr:uid="{00000000-0005-0000-0000-00009E990000}"/>
    <cellStyle name="Normal 5 2 2 3 4 4 2 3 2" xfId="39342" xr:uid="{00000000-0005-0000-0000-00009F990000}"/>
    <cellStyle name="Normal 5 2 2 3 4 4 2 3 2 2" xfId="39343" xr:uid="{00000000-0005-0000-0000-0000A0990000}"/>
    <cellStyle name="Normal 5 2 2 3 4 4 2 3 3" xfId="39344" xr:uid="{00000000-0005-0000-0000-0000A1990000}"/>
    <cellStyle name="Normal 5 2 2 3 4 4 2 4" xfId="39345" xr:uid="{00000000-0005-0000-0000-0000A2990000}"/>
    <cellStyle name="Normal 5 2 2 3 4 4 3" xfId="39346" xr:uid="{00000000-0005-0000-0000-0000A3990000}"/>
    <cellStyle name="Normal 5 2 2 3 4 4 3 2" xfId="39347" xr:uid="{00000000-0005-0000-0000-0000A4990000}"/>
    <cellStyle name="Normal 5 2 2 3 4 4 4" xfId="39348" xr:uid="{00000000-0005-0000-0000-0000A5990000}"/>
    <cellStyle name="Normal 5 2 2 3 4 4 4 2" xfId="39349" xr:uid="{00000000-0005-0000-0000-0000A6990000}"/>
    <cellStyle name="Normal 5 2 2 3 4 4 4 2 2" xfId="39350" xr:uid="{00000000-0005-0000-0000-0000A7990000}"/>
    <cellStyle name="Normal 5 2 2 3 4 4 4 3" xfId="39351" xr:uid="{00000000-0005-0000-0000-0000A8990000}"/>
    <cellStyle name="Normal 5 2 2 3 4 4 5" xfId="39352" xr:uid="{00000000-0005-0000-0000-0000A9990000}"/>
    <cellStyle name="Normal 5 2 2 3 4 5" xfId="39353" xr:uid="{00000000-0005-0000-0000-0000AA990000}"/>
    <cellStyle name="Normal 5 2 2 3 4 5 2" xfId="39354" xr:uid="{00000000-0005-0000-0000-0000AB990000}"/>
    <cellStyle name="Normal 5 2 2 3 4 5 2 2" xfId="39355" xr:uid="{00000000-0005-0000-0000-0000AC990000}"/>
    <cellStyle name="Normal 5 2 2 3 4 5 3" xfId="39356" xr:uid="{00000000-0005-0000-0000-0000AD990000}"/>
    <cellStyle name="Normal 5 2 2 3 4 5 3 2" xfId="39357" xr:uid="{00000000-0005-0000-0000-0000AE990000}"/>
    <cellStyle name="Normal 5 2 2 3 4 5 3 2 2" xfId="39358" xr:uid="{00000000-0005-0000-0000-0000AF990000}"/>
    <cellStyle name="Normal 5 2 2 3 4 5 3 3" xfId="39359" xr:uid="{00000000-0005-0000-0000-0000B0990000}"/>
    <cellStyle name="Normal 5 2 2 3 4 5 4" xfId="39360" xr:uid="{00000000-0005-0000-0000-0000B1990000}"/>
    <cellStyle name="Normal 5 2 2 3 4 6" xfId="39361" xr:uid="{00000000-0005-0000-0000-0000B2990000}"/>
    <cellStyle name="Normal 5 2 2 3 4 6 2" xfId="39362" xr:uid="{00000000-0005-0000-0000-0000B3990000}"/>
    <cellStyle name="Normal 5 2 2 3 4 6 2 2" xfId="39363" xr:uid="{00000000-0005-0000-0000-0000B4990000}"/>
    <cellStyle name="Normal 5 2 2 3 4 6 3" xfId="39364" xr:uid="{00000000-0005-0000-0000-0000B5990000}"/>
    <cellStyle name="Normal 5 2 2 3 4 6 3 2" xfId="39365" xr:uid="{00000000-0005-0000-0000-0000B6990000}"/>
    <cellStyle name="Normal 5 2 2 3 4 6 3 2 2" xfId="39366" xr:uid="{00000000-0005-0000-0000-0000B7990000}"/>
    <cellStyle name="Normal 5 2 2 3 4 6 3 3" xfId="39367" xr:uid="{00000000-0005-0000-0000-0000B8990000}"/>
    <cellStyle name="Normal 5 2 2 3 4 6 4" xfId="39368" xr:uid="{00000000-0005-0000-0000-0000B9990000}"/>
    <cellStyle name="Normal 5 2 2 3 4 7" xfId="39369" xr:uid="{00000000-0005-0000-0000-0000BA990000}"/>
    <cellStyle name="Normal 5 2 2 3 4 7 2" xfId="39370" xr:uid="{00000000-0005-0000-0000-0000BB990000}"/>
    <cellStyle name="Normal 5 2 2 3 4 8" xfId="39371" xr:uid="{00000000-0005-0000-0000-0000BC990000}"/>
    <cellStyle name="Normal 5 2 2 3 4 8 2" xfId="39372" xr:uid="{00000000-0005-0000-0000-0000BD990000}"/>
    <cellStyle name="Normal 5 2 2 3 4 8 2 2" xfId="39373" xr:uid="{00000000-0005-0000-0000-0000BE990000}"/>
    <cellStyle name="Normal 5 2 2 3 4 8 3" xfId="39374" xr:uid="{00000000-0005-0000-0000-0000BF990000}"/>
    <cellStyle name="Normal 5 2 2 3 4 9" xfId="39375" xr:uid="{00000000-0005-0000-0000-0000C0990000}"/>
    <cellStyle name="Normal 5 2 2 3 4 9 2" xfId="39376" xr:uid="{00000000-0005-0000-0000-0000C1990000}"/>
    <cellStyle name="Normal 5 2 2 3 5" xfId="39377" xr:uid="{00000000-0005-0000-0000-0000C2990000}"/>
    <cellStyle name="Normal 5 2 2 3 5 2" xfId="39378" xr:uid="{00000000-0005-0000-0000-0000C3990000}"/>
    <cellStyle name="Normal 5 2 2 3 5 2 2" xfId="39379" xr:uid="{00000000-0005-0000-0000-0000C4990000}"/>
    <cellStyle name="Normal 5 2 2 3 5 2 2 2" xfId="39380" xr:uid="{00000000-0005-0000-0000-0000C5990000}"/>
    <cellStyle name="Normal 5 2 2 3 5 2 2 2 2" xfId="39381" xr:uid="{00000000-0005-0000-0000-0000C6990000}"/>
    <cellStyle name="Normal 5 2 2 3 5 2 2 2 2 2" xfId="39382" xr:uid="{00000000-0005-0000-0000-0000C7990000}"/>
    <cellStyle name="Normal 5 2 2 3 5 2 2 2 3" xfId="39383" xr:uid="{00000000-0005-0000-0000-0000C8990000}"/>
    <cellStyle name="Normal 5 2 2 3 5 2 2 2 3 2" xfId="39384" xr:uid="{00000000-0005-0000-0000-0000C9990000}"/>
    <cellStyle name="Normal 5 2 2 3 5 2 2 2 3 2 2" xfId="39385" xr:uid="{00000000-0005-0000-0000-0000CA990000}"/>
    <cellStyle name="Normal 5 2 2 3 5 2 2 2 3 3" xfId="39386" xr:uid="{00000000-0005-0000-0000-0000CB990000}"/>
    <cellStyle name="Normal 5 2 2 3 5 2 2 2 4" xfId="39387" xr:uid="{00000000-0005-0000-0000-0000CC990000}"/>
    <cellStyle name="Normal 5 2 2 3 5 2 2 3" xfId="39388" xr:uid="{00000000-0005-0000-0000-0000CD990000}"/>
    <cellStyle name="Normal 5 2 2 3 5 2 2 3 2" xfId="39389" xr:uid="{00000000-0005-0000-0000-0000CE990000}"/>
    <cellStyle name="Normal 5 2 2 3 5 2 2 4" xfId="39390" xr:uid="{00000000-0005-0000-0000-0000CF990000}"/>
    <cellStyle name="Normal 5 2 2 3 5 2 2 4 2" xfId="39391" xr:uid="{00000000-0005-0000-0000-0000D0990000}"/>
    <cellStyle name="Normal 5 2 2 3 5 2 2 4 2 2" xfId="39392" xr:uid="{00000000-0005-0000-0000-0000D1990000}"/>
    <cellStyle name="Normal 5 2 2 3 5 2 2 4 3" xfId="39393" xr:uid="{00000000-0005-0000-0000-0000D2990000}"/>
    <cellStyle name="Normal 5 2 2 3 5 2 2 5" xfId="39394" xr:uid="{00000000-0005-0000-0000-0000D3990000}"/>
    <cellStyle name="Normal 5 2 2 3 5 2 3" xfId="39395" xr:uid="{00000000-0005-0000-0000-0000D4990000}"/>
    <cellStyle name="Normal 5 2 2 3 5 2 3 2" xfId="39396" xr:uid="{00000000-0005-0000-0000-0000D5990000}"/>
    <cellStyle name="Normal 5 2 2 3 5 2 3 2 2" xfId="39397" xr:uid="{00000000-0005-0000-0000-0000D6990000}"/>
    <cellStyle name="Normal 5 2 2 3 5 2 3 3" xfId="39398" xr:uid="{00000000-0005-0000-0000-0000D7990000}"/>
    <cellStyle name="Normal 5 2 2 3 5 2 3 3 2" xfId="39399" xr:uid="{00000000-0005-0000-0000-0000D8990000}"/>
    <cellStyle name="Normal 5 2 2 3 5 2 3 3 2 2" xfId="39400" xr:uid="{00000000-0005-0000-0000-0000D9990000}"/>
    <cellStyle name="Normal 5 2 2 3 5 2 3 3 3" xfId="39401" xr:uid="{00000000-0005-0000-0000-0000DA990000}"/>
    <cellStyle name="Normal 5 2 2 3 5 2 3 4" xfId="39402" xr:uid="{00000000-0005-0000-0000-0000DB990000}"/>
    <cellStyle name="Normal 5 2 2 3 5 2 4" xfId="39403" xr:uid="{00000000-0005-0000-0000-0000DC990000}"/>
    <cellStyle name="Normal 5 2 2 3 5 2 4 2" xfId="39404" xr:uid="{00000000-0005-0000-0000-0000DD990000}"/>
    <cellStyle name="Normal 5 2 2 3 5 2 4 2 2" xfId="39405" xr:uid="{00000000-0005-0000-0000-0000DE990000}"/>
    <cellStyle name="Normal 5 2 2 3 5 2 4 3" xfId="39406" xr:uid="{00000000-0005-0000-0000-0000DF990000}"/>
    <cellStyle name="Normal 5 2 2 3 5 2 4 3 2" xfId="39407" xr:uid="{00000000-0005-0000-0000-0000E0990000}"/>
    <cellStyle name="Normal 5 2 2 3 5 2 4 3 2 2" xfId="39408" xr:uid="{00000000-0005-0000-0000-0000E1990000}"/>
    <cellStyle name="Normal 5 2 2 3 5 2 4 3 3" xfId="39409" xr:uid="{00000000-0005-0000-0000-0000E2990000}"/>
    <cellStyle name="Normal 5 2 2 3 5 2 4 4" xfId="39410" xr:uid="{00000000-0005-0000-0000-0000E3990000}"/>
    <cellStyle name="Normal 5 2 2 3 5 2 5" xfId="39411" xr:uid="{00000000-0005-0000-0000-0000E4990000}"/>
    <cellStyle name="Normal 5 2 2 3 5 2 5 2" xfId="39412" xr:uid="{00000000-0005-0000-0000-0000E5990000}"/>
    <cellStyle name="Normal 5 2 2 3 5 2 6" xfId="39413" xr:uid="{00000000-0005-0000-0000-0000E6990000}"/>
    <cellStyle name="Normal 5 2 2 3 5 2 6 2" xfId="39414" xr:uid="{00000000-0005-0000-0000-0000E7990000}"/>
    <cellStyle name="Normal 5 2 2 3 5 2 6 2 2" xfId="39415" xr:uid="{00000000-0005-0000-0000-0000E8990000}"/>
    <cellStyle name="Normal 5 2 2 3 5 2 6 3" xfId="39416" xr:uid="{00000000-0005-0000-0000-0000E9990000}"/>
    <cellStyle name="Normal 5 2 2 3 5 2 7" xfId="39417" xr:uid="{00000000-0005-0000-0000-0000EA990000}"/>
    <cellStyle name="Normal 5 2 2 3 5 2 7 2" xfId="39418" xr:uid="{00000000-0005-0000-0000-0000EB990000}"/>
    <cellStyle name="Normal 5 2 2 3 5 2 8" xfId="39419" xr:uid="{00000000-0005-0000-0000-0000EC990000}"/>
    <cellStyle name="Normal 5 2 2 3 5 3" xfId="39420" xr:uid="{00000000-0005-0000-0000-0000ED990000}"/>
    <cellStyle name="Normal 5 2 2 3 5 3 2" xfId="39421" xr:uid="{00000000-0005-0000-0000-0000EE990000}"/>
    <cellStyle name="Normal 5 2 2 3 5 3 2 2" xfId="39422" xr:uid="{00000000-0005-0000-0000-0000EF990000}"/>
    <cellStyle name="Normal 5 2 2 3 5 3 2 2 2" xfId="39423" xr:uid="{00000000-0005-0000-0000-0000F0990000}"/>
    <cellStyle name="Normal 5 2 2 3 5 3 2 3" xfId="39424" xr:uid="{00000000-0005-0000-0000-0000F1990000}"/>
    <cellStyle name="Normal 5 2 2 3 5 3 2 3 2" xfId="39425" xr:uid="{00000000-0005-0000-0000-0000F2990000}"/>
    <cellStyle name="Normal 5 2 2 3 5 3 2 3 2 2" xfId="39426" xr:uid="{00000000-0005-0000-0000-0000F3990000}"/>
    <cellStyle name="Normal 5 2 2 3 5 3 2 3 3" xfId="39427" xr:uid="{00000000-0005-0000-0000-0000F4990000}"/>
    <cellStyle name="Normal 5 2 2 3 5 3 2 4" xfId="39428" xr:uid="{00000000-0005-0000-0000-0000F5990000}"/>
    <cellStyle name="Normal 5 2 2 3 5 3 3" xfId="39429" xr:uid="{00000000-0005-0000-0000-0000F6990000}"/>
    <cellStyle name="Normal 5 2 2 3 5 3 3 2" xfId="39430" xr:uid="{00000000-0005-0000-0000-0000F7990000}"/>
    <cellStyle name="Normal 5 2 2 3 5 3 4" xfId="39431" xr:uid="{00000000-0005-0000-0000-0000F8990000}"/>
    <cellStyle name="Normal 5 2 2 3 5 3 4 2" xfId="39432" xr:uid="{00000000-0005-0000-0000-0000F9990000}"/>
    <cellStyle name="Normal 5 2 2 3 5 3 4 2 2" xfId="39433" xr:uid="{00000000-0005-0000-0000-0000FA990000}"/>
    <cellStyle name="Normal 5 2 2 3 5 3 4 3" xfId="39434" xr:uid="{00000000-0005-0000-0000-0000FB990000}"/>
    <cellStyle name="Normal 5 2 2 3 5 3 5" xfId="39435" xr:uid="{00000000-0005-0000-0000-0000FC990000}"/>
    <cellStyle name="Normal 5 2 2 3 5 4" xfId="39436" xr:uid="{00000000-0005-0000-0000-0000FD990000}"/>
    <cellStyle name="Normal 5 2 2 3 5 4 2" xfId="39437" xr:uid="{00000000-0005-0000-0000-0000FE990000}"/>
    <cellStyle name="Normal 5 2 2 3 5 4 2 2" xfId="39438" xr:uid="{00000000-0005-0000-0000-0000FF990000}"/>
    <cellStyle name="Normal 5 2 2 3 5 4 3" xfId="39439" xr:uid="{00000000-0005-0000-0000-0000009A0000}"/>
    <cellStyle name="Normal 5 2 2 3 5 4 3 2" xfId="39440" xr:uid="{00000000-0005-0000-0000-0000019A0000}"/>
    <cellStyle name="Normal 5 2 2 3 5 4 3 2 2" xfId="39441" xr:uid="{00000000-0005-0000-0000-0000029A0000}"/>
    <cellStyle name="Normal 5 2 2 3 5 4 3 3" xfId="39442" xr:uid="{00000000-0005-0000-0000-0000039A0000}"/>
    <cellStyle name="Normal 5 2 2 3 5 4 4" xfId="39443" xr:uid="{00000000-0005-0000-0000-0000049A0000}"/>
    <cellStyle name="Normal 5 2 2 3 5 5" xfId="39444" xr:uid="{00000000-0005-0000-0000-0000059A0000}"/>
    <cellStyle name="Normal 5 2 2 3 5 5 2" xfId="39445" xr:uid="{00000000-0005-0000-0000-0000069A0000}"/>
    <cellStyle name="Normal 5 2 2 3 5 5 2 2" xfId="39446" xr:uid="{00000000-0005-0000-0000-0000079A0000}"/>
    <cellStyle name="Normal 5 2 2 3 5 5 3" xfId="39447" xr:uid="{00000000-0005-0000-0000-0000089A0000}"/>
    <cellStyle name="Normal 5 2 2 3 5 5 3 2" xfId="39448" xr:uid="{00000000-0005-0000-0000-0000099A0000}"/>
    <cellStyle name="Normal 5 2 2 3 5 5 3 2 2" xfId="39449" xr:uid="{00000000-0005-0000-0000-00000A9A0000}"/>
    <cellStyle name="Normal 5 2 2 3 5 5 3 3" xfId="39450" xr:uid="{00000000-0005-0000-0000-00000B9A0000}"/>
    <cellStyle name="Normal 5 2 2 3 5 5 4" xfId="39451" xr:uid="{00000000-0005-0000-0000-00000C9A0000}"/>
    <cellStyle name="Normal 5 2 2 3 5 6" xfId="39452" xr:uid="{00000000-0005-0000-0000-00000D9A0000}"/>
    <cellStyle name="Normal 5 2 2 3 5 6 2" xfId="39453" xr:uid="{00000000-0005-0000-0000-00000E9A0000}"/>
    <cellStyle name="Normal 5 2 2 3 5 7" xfId="39454" xr:uid="{00000000-0005-0000-0000-00000F9A0000}"/>
    <cellStyle name="Normal 5 2 2 3 5 7 2" xfId="39455" xr:uid="{00000000-0005-0000-0000-0000109A0000}"/>
    <cellStyle name="Normal 5 2 2 3 5 7 2 2" xfId="39456" xr:uid="{00000000-0005-0000-0000-0000119A0000}"/>
    <cellStyle name="Normal 5 2 2 3 5 7 3" xfId="39457" xr:uid="{00000000-0005-0000-0000-0000129A0000}"/>
    <cellStyle name="Normal 5 2 2 3 5 8" xfId="39458" xr:uid="{00000000-0005-0000-0000-0000139A0000}"/>
    <cellStyle name="Normal 5 2 2 3 5 8 2" xfId="39459" xr:uid="{00000000-0005-0000-0000-0000149A0000}"/>
    <cellStyle name="Normal 5 2 2 3 5 9" xfId="39460" xr:uid="{00000000-0005-0000-0000-0000159A0000}"/>
    <cellStyle name="Normal 5 2 2 3 6" xfId="39461" xr:uid="{00000000-0005-0000-0000-0000169A0000}"/>
    <cellStyle name="Normal 5 2 2 3 6 2" xfId="39462" xr:uid="{00000000-0005-0000-0000-0000179A0000}"/>
    <cellStyle name="Normal 5 2 2 3 6 2 2" xfId="39463" xr:uid="{00000000-0005-0000-0000-0000189A0000}"/>
    <cellStyle name="Normal 5 2 2 3 6 2 2 2" xfId="39464" xr:uid="{00000000-0005-0000-0000-0000199A0000}"/>
    <cellStyle name="Normal 5 2 2 3 6 2 2 2 2" xfId="39465" xr:uid="{00000000-0005-0000-0000-00001A9A0000}"/>
    <cellStyle name="Normal 5 2 2 3 6 2 2 3" xfId="39466" xr:uid="{00000000-0005-0000-0000-00001B9A0000}"/>
    <cellStyle name="Normal 5 2 2 3 6 2 2 3 2" xfId="39467" xr:uid="{00000000-0005-0000-0000-00001C9A0000}"/>
    <cellStyle name="Normal 5 2 2 3 6 2 2 3 2 2" xfId="39468" xr:uid="{00000000-0005-0000-0000-00001D9A0000}"/>
    <cellStyle name="Normal 5 2 2 3 6 2 2 3 3" xfId="39469" xr:uid="{00000000-0005-0000-0000-00001E9A0000}"/>
    <cellStyle name="Normal 5 2 2 3 6 2 2 4" xfId="39470" xr:uid="{00000000-0005-0000-0000-00001F9A0000}"/>
    <cellStyle name="Normal 5 2 2 3 6 2 3" xfId="39471" xr:uid="{00000000-0005-0000-0000-0000209A0000}"/>
    <cellStyle name="Normal 5 2 2 3 6 2 3 2" xfId="39472" xr:uid="{00000000-0005-0000-0000-0000219A0000}"/>
    <cellStyle name="Normal 5 2 2 3 6 2 4" xfId="39473" xr:uid="{00000000-0005-0000-0000-0000229A0000}"/>
    <cellStyle name="Normal 5 2 2 3 6 2 4 2" xfId="39474" xr:uid="{00000000-0005-0000-0000-0000239A0000}"/>
    <cellStyle name="Normal 5 2 2 3 6 2 4 2 2" xfId="39475" xr:uid="{00000000-0005-0000-0000-0000249A0000}"/>
    <cellStyle name="Normal 5 2 2 3 6 2 4 3" xfId="39476" xr:uid="{00000000-0005-0000-0000-0000259A0000}"/>
    <cellStyle name="Normal 5 2 2 3 6 2 5" xfId="39477" xr:uid="{00000000-0005-0000-0000-0000269A0000}"/>
    <cellStyle name="Normal 5 2 2 3 6 3" xfId="39478" xr:uid="{00000000-0005-0000-0000-0000279A0000}"/>
    <cellStyle name="Normal 5 2 2 3 6 3 2" xfId="39479" xr:uid="{00000000-0005-0000-0000-0000289A0000}"/>
    <cellStyle name="Normal 5 2 2 3 6 3 2 2" xfId="39480" xr:uid="{00000000-0005-0000-0000-0000299A0000}"/>
    <cellStyle name="Normal 5 2 2 3 6 3 3" xfId="39481" xr:uid="{00000000-0005-0000-0000-00002A9A0000}"/>
    <cellStyle name="Normal 5 2 2 3 6 3 3 2" xfId="39482" xr:uid="{00000000-0005-0000-0000-00002B9A0000}"/>
    <cellStyle name="Normal 5 2 2 3 6 3 3 2 2" xfId="39483" xr:uid="{00000000-0005-0000-0000-00002C9A0000}"/>
    <cellStyle name="Normal 5 2 2 3 6 3 3 3" xfId="39484" xr:uid="{00000000-0005-0000-0000-00002D9A0000}"/>
    <cellStyle name="Normal 5 2 2 3 6 3 4" xfId="39485" xr:uid="{00000000-0005-0000-0000-00002E9A0000}"/>
    <cellStyle name="Normal 5 2 2 3 6 4" xfId="39486" xr:uid="{00000000-0005-0000-0000-00002F9A0000}"/>
    <cellStyle name="Normal 5 2 2 3 6 4 2" xfId="39487" xr:uid="{00000000-0005-0000-0000-0000309A0000}"/>
    <cellStyle name="Normal 5 2 2 3 6 4 2 2" xfId="39488" xr:uid="{00000000-0005-0000-0000-0000319A0000}"/>
    <cellStyle name="Normal 5 2 2 3 6 4 3" xfId="39489" xr:uid="{00000000-0005-0000-0000-0000329A0000}"/>
    <cellStyle name="Normal 5 2 2 3 6 4 3 2" xfId="39490" xr:uid="{00000000-0005-0000-0000-0000339A0000}"/>
    <cellStyle name="Normal 5 2 2 3 6 4 3 2 2" xfId="39491" xr:uid="{00000000-0005-0000-0000-0000349A0000}"/>
    <cellStyle name="Normal 5 2 2 3 6 4 3 3" xfId="39492" xr:uid="{00000000-0005-0000-0000-0000359A0000}"/>
    <cellStyle name="Normal 5 2 2 3 6 4 4" xfId="39493" xr:uid="{00000000-0005-0000-0000-0000369A0000}"/>
    <cellStyle name="Normal 5 2 2 3 6 5" xfId="39494" xr:uid="{00000000-0005-0000-0000-0000379A0000}"/>
    <cellStyle name="Normal 5 2 2 3 6 5 2" xfId="39495" xr:uid="{00000000-0005-0000-0000-0000389A0000}"/>
    <cellStyle name="Normal 5 2 2 3 6 6" xfId="39496" xr:uid="{00000000-0005-0000-0000-0000399A0000}"/>
    <cellStyle name="Normal 5 2 2 3 6 6 2" xfId="39497" xr:uid="{00000000-0005-0000-0000-00003A9A0000}"/>
    <cellStyle name="Normal 5 2 2 3 6 6 2 2" xfId="39498" xr:uid="{00000000-0005-0000-0000-00003B9A0000}"/>
    <cellStyle name="Normal 5 2 2 3 6 6 3" xfId="39499" xr:uid="{00000000-0005-0000-0000-00003C9A0000}"/>
    <cellStyle name="Normal 5 2 2 3 6 7" xfId="39500" xr:uid="{00000000-0005-0000-0000-00003D9A0000}"/>
    <cellStyle name="Normal 5 2 2 3 6 7 2" xfId="39501" xr:uid="{00000000-0005-0000-0000-00003E9A0000}"/>
    <cellStyle name="Normal 5 2 2 3 6 8" xfId="39502" xr:uid="{00000000-0005-0000-0000-00003F9A0000}"/>
    <cellStyle name="Normal 5 2 2 3 7" xfId="39503" xr:uid="{00000000-0005-0000-0000-0000409A0000}"/>
    <cellStyle name="Normal 5 2 2 3 7 2" xfId="39504" xr:uid="{00000000-0005-0000-0000-0000419A0000}"/>
    <cellStyle name="Normal 5 2 2 3 7 2 2" xfId="39505" xr:uid="{00000000-0005-0000-0000-0000429A0000}"/>
    <cellStyle name="Normal 5 2 2 3 7 2 2 2" xfId="39506" xr:uid="{00000000-0005-0000-0000-0000439A0000}"/>
    <cellStyle name="Normal 5 2 2 3 7 2 2 2 2" xfId="39507" xr:uid="{00000000-0005-0000-0000-0000449A0000}"/>
    <cellStyle name="Normal 5 2 2 3 7 2 2 3" xfId="39508" xr:uid="{00000000-0005-0000-0000-0000459A0000}"/>
    <cellStyle name="Normal 5 2 2 3 7 2 2 3 2" xfId="39509" xr:uid="{00000000-0005-0000-0000-0000469A0000}"/>
    <cellStyle name="Normal 5 2 2 3 7 2 2 3 2 2" xfId="39510" xr:uid="{00000000-0005-0000-0000-0000479A0000}"/>
    <cellStyle name="Normal 5 2 2 3 7 2 2 3 3" xfId="39511" xr:uid="{00000000-0005-0000-0000-0000489A0000}"/>
    <cellStyle name="Normal 5 2 2 3 7 2 2 4" xfId="39512" xr:uid="{00000000-0005-0000-0000-0000499A0000}"/>
    <cellStyle name="Normal 5 2 2 3 7 2 3" xfId="39513" xr:uid="{00000000-0005-0000-0000-00004A9A0000}"/>
    <cellStyle name="Normal 5 2 2 3 7 2 3 2" xfId="39514" xr:uid="{00000000-0005-0000-0000-00004B9A0000}"/>
    <cellStyle name="Normal 5 2 2 3 7 2 4" xfId="39515" xr:uid="{00000000-0005-0000-0000-00004C9A0000}"/>
    <cellStyle name="Normal 5 2 2 3 7 2 4 2" xfId="39516" xr:uid="{00000000-0005-0000-0000-00004D9A0000}"/>
    <cellStyle name="Normal 5 2 2 3 7 2 4 2 2" xfId="39517" xr:uid="{00000000-0005-0000-0000-00004E9A0000}"/>
    <cellStyle name="Normal 5 2 2 3 7 2 4 3" xfId="39518" xr:uid="{00000000-0005-0000-0000-00004F9A0000}"/>
    <cellStyle name="Normal 5 2 2 3 7 2 5" xfId="39519" xr:uid="{00000000-0005-0000-0000-0000509A0000}"/>
    <cellStyle name="Normal 5 2 2 3 7 3" xfId="39520" xr:uid="{00000000-0005-0000-0000-0000519A0000}"/>
    <cellStyle name="Normal 5 2 2 3 7 3 2" xfId="39521" xr:uid="{00000000-0005-0000-0000-0000529A0000}"/>
    <cellStyle name="Normal 5 2 2 3 7 3 2 2" xfId="39522" xr:uid="{00000000-0005-0000-0000-0000539A0000}"/>
    <cellStyle name="Normal 5 2 2 3 7 3 3" xfId="39523" xr:uid="{00000000-0005-0000-0000-0000549A0000}"/>
    <cellStyle name="Normal 5 2 2 3 7 3 3 2" xfId="39524" xr:uid="{00000000-0005-0000-0000-0000559A0000}"/>
    <cellStyle name="Normal 5 2 2 3 7 3 3 2 2" xfId="39525" xr:uid="{00000000-0005-0000-0000-0000569A0000}"/>
    <cellStyle name="Normal 5 2 2 3 7 3 3 3" xfId="39526" xr:uid="{00000000-0005-0000-0000-0000579A0000}"/>
    <cellStyle name="Normal 5 2 2 3 7 3 4" xfId="39527" xr:uid="{00000000-0005-0000-0000-0000589A0000}"/>
    <cellStyle name="Normal 5 2 2 3 7 4" xfId="39528" xr:uid="{00000000-0005-0000-0000-0000599A0000}"/>
    <cellStyle name="Normal 5 2 2 3 7 4 2" xfId="39529" xr:uid="{00000000-0005-0000-0000-00005A9A0000}"/>
    <cellStyle name="Normal 5 2 2 3 7 5" xfId="39530" xr:uid="{00000000-0005-0000-0000-00005B9A0000}"/>
    <cellStyle name="Normal 5 2 2 3 7 5 2" xfId="39531" xr:uid="{00000000-0005-0000-0000-00005C9A0000}"/>
    <cellStyle name="Normal 5 2 2 3 7 5 2 2" xfId="39532" xr:uid="{00000000-0005-0000-0000-00005D9A0000}"/>
    <cellStyle name="Normal 5 2 2 3 7 5 3" xfId="39533" xr:uid="{00000000-0005-0000-0000-00005E9A0000}"/>
    <cellStyle name="Normal 5 2 2 3 7 6" xfId="39534" xr:uid="{00000000-0005-0000-0000-00005F9A0000}"/>
    <cellStyle name="Normal 5 2 2 3 8" xfId="39535" xr:uid="{00000000-0005-0000-0000-0000609A0000}"/>
    <cellStyle name="Normal 5 2 2 3 8 2" xfId="39536" xr:uid="{00000000-0005-0000-0000-0000619A0000}"/>
    <cellStyle name="Normal 5 2 2 3 8 2 2" xfId="39537" xr:uid="{00000000-0005-0000-0000-0000629A0000}"/>
    <cellStyle name="Normal 5 2 2 3 8 2 2 2" xfId="39538" xr:uid="{00000000-0005-0000-0000-0000639A0000}"/>
    <cellStyle name="Normal 5 2 2 3 8 2 2 2 2" xfId="39539" xr:uid="{00000000-0005-0000-0000-0000649A0000}"/>
    <cellStyle name="Normal 5 2 2 3 8 2 2 3" xfId="39540" xr:uid="{00000000-0005-0000-0000-0000659A0000}"/>
    <cellStyle name="Normal 5 2 2 3 8 2 2 3 2" xfId="39541" xr:uid="{00000000-0005-0000-0000-0000669A0000}"/>
    <cellStyle name="Normal 5 2 2 3 8 2 2 3 2 2" xfId="39542" xr:uid="{00000000-0005-0000-0000-0000679A0000}"/>
    <cellStyle name="Normal 5 2 2 3 8 2 2 3 3" xfId="39543" xr:uid="{00000000-0005-0000-0000-0000689A0000}"/>
    <cellStyle name="Normal 5 2 2 3 8 2 2 4" xfId="39544" xr:uid="{00000000-0005-0000-0000-0000699A0000}"/>
    <cellStyle name="Normal 5 2 2 3 8 2 3" xfId="39545" xr:uid="{00000000-0005-0000-0000-00006A9A0000}"/>
    <cellStyle name="Normal 5 2 2 3 8 2 3 2" xfId="39546" xr:uid="{00000000-0005-0000-0000-00006B9A0000}"/>
    <cellStyle name="Normal 5 2 2 3 8 2 4" xfId="39547" xr:uid="{00000000-0005-0000-0000-00006C9A0000}"/>
    <cellStyle name="Normal 5 2 2 3 8 2 4 2" xfId="39548" xr:uid="{00000000-0005-0000-0000-00006D9A0000}"/>
    <cellStyle name="Normal 5 2 2 3 8 2 4 2 2" xfId="39549" xr:uid="{00000000-0005-0000-0000-00006E9A0000}"/>
    <cellStyle name="Normal 5 2 2 3 8 2 4 3" xfId="39550" xr:uid="{00000000-0005-0000-0000-00006F9A0000}"/>
    <cellStyle name="Normal 5 2 2 3 8 2 5" xfId="39551" xr:uid="{00000000-0005-0000-0000-0000709A0000}"/>
    <cellStyle name="Normal 5 2 2 3 8 3" xfId="39552" xr:uid="{00000000-0005-0000-0000-0000719A0000}"/>
    <cellStyle name="Normal 5 2 2 3 8 3 2" xfId="39553" xr:uid="{00000000-0005-0000-0000-0000729A0000}"/>
    <cellStyle name="Normal 5 2 2 3 8 3 2 2" xfId="39554" xr:uid="{00000000-0005-0000-0000-0000739A0000}"/>
    <cellStyle name="Normal 5 2 2 3 8 3 3" xfId="39555" xr:uid="{00000000-0005-0000-0000-0000749A0000}"/>
    <cellStyle name="Normal 5 2 2 3 8 3 3 2" xfId="39556" xr:uid="{00000000-0005-0000-0000-0000759A0000}"/>
    <cellStyle name="Normal 5 2 2 3 8 3 3 2 2" xfId="39557" xr:uid="{00000000-0005-0000-0000-0000769A0000}"/>
    <cellStyle name="Normal 5 2 2 3 8 3 3 3" xfId="39558" xr:uid="{00000000-0005-0000-0000-0000779A0000}"/>
    <cellStyle name="Normal 5 2 2 3 8 3 4" xfId="39559" xr:uid="{00000000-0005-0000-0000-0000789A0000}"/>
    <cellStyle name="Normal 5 2 2 3 8 4" xfId="39560" xr:uid="{00000000-0005-0000-0000-0000799A0000}"/>
    <cellStyle name="Normal 5 2 2 3 8 4 2" xfId="39561" xr:uid="{00000000-0005-0000-0000-00007A9A0000}"/>
    <cellStyle name="Normal 5 2 2 3 8 5" xfId="39562" xr:uid="{00000000-0005-0000-0000-00007B9A0000}"/>
    <cellStyle name="Normal 5 2 2 3 8 5 2" xfId="39563" xr:uid="{00000000-0005-0000-0000-00007C9A0000}"/>
    <cellStyle name="Normal 5 2 2 3 8 5 2 2" xfId="39564" xr:uid="{00000000-0005-0000-0000-00007D9A0000}"/>
    <cellStyle name="Normal 5 2 2 3 8 5 3" xfId="39565" xr:uid="{00000000-0005-0000-0000-00007E9A0000}"/>
    <cellStyle name="Normal 5 2 2 3 8 6" xfId="39566" xr:uid="{00000000-0005-0000-0000-00007F9A0000}"/>
    <cellStyle name="Normal 5 2 2 3 9" xfId="39567" xr:uid="{00000000-0005-0000-0000-0000809A0000}"/>
    <cellStyle name="Normal 5 2 2 3 9 2" xfId="39568" xr:uid="{00000000-0005-0000-0000-0000819A0000}"/>
    <cellStyle name="Normal 5 2 2 3 9 2 2" xfId="39569" xr:uid="{00000000-0005-0000-0000-0000829A0000}"/>
    <cellStyle name="Normal 5 2 2 3 9 2 2 2" xfId="39570" xr:uid="{00000000-0005-0000-0000-0000839A0000}"/>
    <cellStyle name="Normal 5 2 2 3 9 2 3" xfId="39571" xr:uid="{00000000-0005-0000-0000-0000849A0000}"/>
    <cellStyle name="Normal 5 2 2 3 9 2 3 2" xfId="39572" xr:uid="{00000000-0005-0000-0000-0000859A0000}"/>
    <cellStyle name="Normal 5 2 2 3 9 2 3 2 2" xfId="39573" xr:uid="{00000000-0005-0000-0000-0000869A0000}"/>
    <cellStyle name="Normal 5 2 2 3 9 2 3 3" xfId="39574" xr:uid="{00000000-0005-0000-0000-0000879A0000}"/>
    <cellStyle name="Normal 5 2 2 3 9 2 4" xfId="39575" xr:uid="{00000000-0005-0000-0000-0000889A0000}"/>
    <cellStyle name="Normal 5 2 2 3 9 3" xfId="39576" xr:uid="{00000000-0005-0000-0000-0000899A0000}"/>
    <cellStyle name="Normal 5 2 2 3 9 3 2" xfId="39577" xr:uid="{00000000-0005-0000-0000-00008A9A0000}"/>
    <cellStyle name="Normal 5 2 2 3 9 4" xfId="39578" xr:uid="{00000000-0005-0000-0000-00008B9A0000}"/>
    <cellStyle name="Normal 5 2 2 3 9 4 2" xfId="39579" xr:uid="{00000000-0005-0000-0000-00008C9A0000}"/>
    <cellStyle name="Normal 5 2 2 3 9 4 2 2" xfId="39580" xr:uid="{00000000-0005-0000-0000-00008D9A0000}"/>
    <cellStyle name="Normal 5 2 2 3 9 4 3" xfId="39581" xr:uid="{00000000-0005-0000-0000-00008E9A0000}"/>
    <cellStyle name="Normal 5 2 2 3 9 5" xfId="39582" xr:uid="{00000000-0005-0000-0000-00008F9A0000}"/>
    <cellStyle name="Normal 5 2 2 3_T-straight with PEDs adjustor" xfId="39583" xr:uid="{00000000-0005-0000-0000-0000909A0000}"/>
    <cellStyle name="Normal 5 2 2 4" xfId="39584" xr:uid="{00000000-0005-0000-0000-0000919A0000}"/>
    <cellStyle name="Normal 5 2 2 4 10" xfId="39585" xr:uid="{00000000-0005-0000-0000-0000929A0000}"/>
    <cellStyle name="Normal 5 2 2 4 11" xfId="39586" xr:uid="{00000000-0005-0000-0000-0000939A0000}"/>
    <cellStyle name="Normal 5 2 2 4 2" xfId="39587" xr:uid="{00000000-0005-0000-0000-0000949A0000}"/>
    <cellStyle name="Normal 5 2 2 4 2 10" xfId="39588" xr:uid="{00000000-0005-0000-0000-0000959A0000}"/>
    <cellStyle name="Normal 5 2 2 4 2 2" xfId="39589" xr:uid="{00000000-0005-0000-0000-0000969A0000}"/>
    <cellStyle name="Normal 5 2 2 4 2 2 2" xfId="39590" xr:uid="{00000000-0005-0000-0000-0000979A0000}"/>
    <cellStyle name="Normal 5 2 2 4 2 2 2 2" xfId="39591" xr:uid="{00000000-0005-0000-0000-0000989A0000}"/>
    <cellStyle name="Normal 5 2 2 4 2 2 2 2 2" xfId="39592" xr:uid="{00000000-0005-0000-0000-0000999A0000}"/>
    <cellStyle name="Normal 5 2 2 4 2 2 2 2 2 2" xfId="39593" xr:uid="{00000000-0005-0000-0000-00009A9A0000}"/>
    <cellStyle name="Normal 5 2 2 4 2 2 2 2 3" xfId="39594" xr:uid="{00000000-0005-0000-0000-00009B9A0000}"/>
    <cellStyle name="Normal 5 2 2 4 2 2 2 2 3 2" xfId="39595" xr:uid="{00000000-0005-0000-0000-00009C9A0000}"/>
    <cellStyle name="Normal 5 2 2 4 2 2 2 2 3 2 2" xfId="39596" xr:uid="{00000000-0005-0000-0000-00009D9A0000}"/>
    <cellStyle name="Normal 5 2 2 4 2 2 2 2 3 3" xfId="39597" xr:uid="{00000000-0005-0000-0000-00009E9A0000}"/>
    <cellStyle name="Normal 5 2 2 4 2 2 2 2 4" xfId="39598" xr:uid="{00000000-0005-0000-0000-00009F9A0000}"/>
    <cellStyle name="Normal 5 2 2 4 2 2 2 3" xfId="39599" xr:uid="{00000000-0005-0000-0000-0000A09A0000}"/>
    <cellStyle name="Normal 5 2 2 4 2 2 2 3 2" xfId="39600" xr:uid="{00000000-0005-0000-0000-0000A19A0000}"/>
    <cellStyle name="Normal 5 2 2 4 2 2 2 4" xfId="39601" xr:uid="{00000000-0005-0000-0000-0000A29A0000}"/>
    <cellStyle name="Normal 5 2 2 4 2 2 2 4 2" xfId="39602" xr:uid="{00000000-0005-0000-0000-0000A39A0000}"/>
    <cellStyle name="Normal 5 2 2 4 2 2 2 4 2 2" xfId="39603" xr:uid="{00000000-0005-0000-0000-0000A49A0000}"/>
    <cellStyle name="Normal 5 2 2 4 2 2 2 4 3" xfId="39604" xr:uid="{00000000-0005-0000-0000-0000A59A0000}"/>
    <cellStyle name="Normal 5 2 2 4 2 2 2 5" xfId="39605" xr:uid="{00000000-0005-0000-0000-0000A69A0000}"/>
    <cellStyle name="Normal 5 2 2 4 2 2 3" xfId="39606" xr:uid="{00000000-0005-0000-0000-0000A79A0000}"/>
    <cellStyle name="Normal 5 2 2 4 2 2 3 2" xfId="39607" xr:uid="{00000000-0005-0000-0000-0000A89A0000}"/>
    <cellStyle name="Normal 5 2 2 4 2 2 3 2 2" xfId="39608" xr:uid="{00000000-0005-0000-0000-0000A99A0000}"/>
    <cellStyle name="Normal 5 2 2 4 2 2 3 3" xfId="39609" xr:uid="{00000000-0005-0000-0000-0000AA9A0000}"/>
    <cellStyle name="Normal 5 2 2 4 2 2 3 3 2" xfId="39610" xr:uid="{00000000-0005-0000-0000-0000AB9A0000}"/>
    <cellStyle name="Normal 5 2 2 4 2 2 3 3 2 2" xfId="39611" xr:uid="{00000000-0005-0000-0000-0000AC9A0000}"/>
    <cellStyle name="Normal 5 2 2 4 2 2 3 3 3" xfId="39612" xr:uid="{00000000-0005-0000-0000-0000AD9A0000}"/>
    <cellStyle name="Normal 5 2 2 4 2 2 3 4" xfId="39613" xr:uid="{00000000-0005-0000-0000-0000AE9A0000}"/>
    <cellStyle name="Normal 5 2 2 4 2 2 4" xfId="39614" xr:uid="{00000000-0005-0000-0000-0000AF9A0000}"/>
    <cellStyle name="Normal 5 2 2 4 2 2 4 2" xfId="39615" xr:uid="{00000000-0005-0000-0000-0000B09A0000}"/>
    <cellStyle name="Normal 5 2 2 4 2 2 4 2 2" xfId="39616" xr:uid="{00000000-0005-0000-0000-0000B19A0000}"/>
    <cellStyle name="Normal 5 2 2 4 2 2 4 3" xfId="39617" xr:uid="{00000000-0005-0000-0000-0000B29A0000}"/>
    <cellStyle name="Normal 5 2 2 4 2 2 4 3 2" xfId="39618" xr:uid="{00000000-0005-0000-0000-0000B39A0000}"/>
    <cellStyle name="Normal 5 2 2 4 2 2 4 3 2 2" xfId="39619" xr:uid="{00000000-0005-0000-0000-0000B49A0000}"/>
    <cellStyle name="Normal 5 2 2 4 2 2 4 3 3" xfId="39620" xr:uid="{00000000-0005-0000-0000-0000B59A0000}"/>
    <cellStyle name="Normal 5 2 2 4 2 2 4 4" xfId="39621" xr:uid="{00000000-0005-0000-0000-0000B69A0000}"/>
    <cellStyle name="Normal 5 2 2 4 2 2 5" xfId="39622" xr:uid="{00000000-0005-0000-0000-0000B79A0000}"/>
    <cellStyle name="Normal 5 2 2 4 2 2 5 2" xfId="39623" xr:uid="{00000000-0005-0000-0000-0000B89A0000}"/>
    <cellStyle name="Normal 5 2 2 4 2 2 6" xfId="39624" xr:uid="{00000000-0005-0000-0000-0000B99A0000}"/>
    <cellStyle name="Normal 5 2 2 4 2 2 6 2" xfId="39625" xr:uid="{00000000-0005-0000-0000-0000BA9A0000}"/>
    <cellStyle name="Normal 5 2 2 4 2 2 6 2 2" xfId="39626" xr:uid="{00000000-0005-0000-0000-0000BB9A0000}"/>
    <cellStyle name="Normal 5 2 2 4 2 2 6 3" xfId="39627" xr:uid="{00000000-0005-0000-0000-0000BC9A0000}"/>
    <cellStyle name="Normal 5 2 2 4 2 2 7" xfId="39628" xr:uid="{00000000-0005-0000-0000-0000BD9A0000}"/>
    <cellStyle name="Normal 5 2 2 4 2 2 7 2" xfId="39629" xr:uid="{00000000-0005-0000-0000-0000BE9A0000}"/>
    <cellStyle name="Normal 5 2 2 4 2 2 8" xfId="39630" xr:uid="{00000000-0005-0000-0000-0000BF9A0000}"/>
    <cellStyle name="Normal 5 2 2 4 2 3" xfId="39631" xr:uid="{00000000-0005-0000-0000-0000C09A0000}"/>
    <cellStyle name="Normal 5 2 2 4 2 3 2" xfId="39632" xr:uid="{00000000-0005-0000-0000-0000C19A0000}"/>
    <cellStyle name="Normal 5 2 2 4 2 3 2 2" xfId="39633" xr:uid="{00000000-0005-0000-0000-0000C29A0000}"/>
    <cellStyle name="Normal 5 2 2 4 2 3 2 2 2" xfId="39634" xr:uid="{00000000-0005-0000-0000-0000C39A0000}"/>
    <cellStyle name="Normal 5 2 2 4 2 3 2 3" xfId="39635" xr:uid="{00000000-0005-0000-0000-0000C49A0000}"/>
    <cellStyle name="Normal 5 2 2 4 2 3 2 3 2" xfId="39636" xr:uid="{00000000-0005-0000-0000-0000C59A0000}"/>
    <cellStyle name="Normal 5 2 2 4 2 3 2 3 2 2" xfId="39637" xr:uid="{00000000-0005-0000-0000-0000C69A0000}"/>
    <cellStyle name="Normal 5 2 2 4 2 3 2 3 3" xfId="39638" xr:uid="{00000000-0005-0000-0000-0000C79A0000}"/>
    <cellStyle name="Normal 5 2 2 4 2 3 2 4" xfId="39639" xr:uid="{00000000-0005-0000-0000-0000C89A0000}"/>
    <cellStyle name="Normal 5 2 2 4 2 3 3" xfId="39640" xr:uid="{00000000-0005-0000-0000-0000C99A0000}"/>
    <cellStyle name="Normal 5 2 2 4 2 3 3 2" xfId="39641" xr:uid="{00000000-0005-0000-0000-0000CA9A0000}"/>
    <cellStyle name="Normal 5 2 2 4 2 3 4" xfId="39642" xr:uid="{00000000-0005-0000-0000-0000CB9A0000}"/>
    <cellStyle name="Normal 5 2 2 4 2 3 4 2" xfId="39643" xr:uid="{00000000-0005-0000-0000-0000CC9A0000}"/>
    <cellStyle name="Normal 5 2 2 4 2 3 4 2 2" xfId="39644" xr:uid="{00000000-0005-0000-0000-0000CD9A0000}"/>
    <cellStyle name="Normal 5 2 2 4 2 3 4 3" xfId="39645" xr:uid="{00000000-0005-0000-0000-0000CE9A0000}"/>
    <cellStyle name="Normal 5 2 2 4 2 3 5" xfId="39646" xr:uid="{00000000-0005-0000-0000-0000CF9A0000}"/>
    <cellStyle name="Normal 5 2 2 4 2 4" xfId="39647" xr:uid="{00000000-0005-0000-0000-0000D09A0000}"/>
    <cellStyle name="Normal 5 2 2 4 2 4 2" xfId="39648" xr:uid="{00000000-0005-0000-0000-0000D19A0000}"/>
    <cellStyle name="Normal 5 2 2 4 2 4 2 2" xfId="39649" xr:uid="{00000000-0005-0000-0000-0000D29A0000}"/>
    <cellStyle name="Normal 5 2 2 4 2 4 3" xfId="39650" xr:uid="{00000000-0005-0000-0000-0000D39A0000}"/>
    <cellStyle name="Normal 5 2 2 4 2 4 3 2" xfId="39651" xr:uid="{00000000-0005-0000-0000-0000D49A0000}"/>
    <cellStyle name="Normal 5 2 2 4 2 4 3 2 2" xfId="39652" xr:uid="{00000000-0005-0000-0000-0000D59A0000}"/>
    <cellStyle name="Normal 5 2 2 4 2 4 3 3" xfId="39653" xr:uid="{00000000-0005-0000-0000-0000D69A0000}"/>
    <cellStyle name="Normal 5 2 2 4 2 4 4" xfId="39654" xr:uid="{00000000-0005-0000-0000-0000D79A0000}"/>
    <cellStyle name="Normal 5 2 2 4 2 5" xfId="39655" xr:uid="{00000000-0005-0000-0000-0000D89A0000}"/>
    <cellStyle name="Normal 5 2 2 4 2 5 2" xfId="39656" xr:uid="{00000000-0005-0000-0000-0000D99A0000}"/>
    <cellStyle name="Normal 5 2 2 4 2 5 2 2" xfId="39657" xr:uid="{00000000-0005-0000-0000-0000DA9A0000}"/>
    <cellStyle name="Normal 5 2 2 4 2 5 3" xfId="39658" xr:uid="{00000000-0005-0000-0000-0000DB9A0000}"/>
    <cellStyle name="Normal 5 2 2 4 2 5 3 2" xfId="39659" xr:uid="{00000000-0005-0000-0000-0000DC9A0000}"/>
    <cellStyle name="Normal 5 2 2 4 2 5 3 2 2" xfId="39660" xr:uid="{00000000-0005-0000-0000-0000DD9A0000}"/>
    <cellStyle name="Normal 5 2 2 4 2 5 3 3" xfId="39661" xr:uid="{00000000-0005-0000-0000-0000DE9A0000}"/>
    <cellStyle name="Normal 5 2 2 4 2 5 4" xfId="39662" xr:uid="{00000000-0005-0000-0000-0000DF9A0000}"/>
    <cellStyle name="Normal 5 2 2 4 2 6" xfId="39663" xr:uid="{00000000-0005-0000-0000-0000E09A0000}"/>
    <cellStyle name="Normal 5 2 2 4 2 6 2" xfId="39664" xr:uid="{00000000-0005-0000-0000-0000E19A0000}"/>
    <cellStyle name="Normal 5 2 2 4 2 7" xfId="39665" xr:uid="{00000000-0005-0000-0000-0000E29A0000}"/>
    <cellStyle name="Normal 5 2 2 4 2 7 2" xfId="39666" xr:uid="{00000000-0005-0000-0000-0000E39A0000}"/>
    <cellStyle name="Normal 5 2 2 4 2 7 2 2" xfId="39667" xr:uid="{00000000-0005-0000-0000-0000E49A0000}"/>
    <cellStyle name="Normal 5 2 2 4 2 7 3" xfId="39668" xr:uid="{00000000-0005-0000-0000-0000E59A0000}"/>
    <cellStyle name="Normal 5 2 2 4 2 8" xfId="39669" xr:uid="{00000000-0005-0000-0000-0000E69A0000}"/>
    <cellStyle name="Normal 5 2 2 4 2 8 2" xfId="39670" xr:uid="{00000000-0005-0000-0000-0000E79A0000}"/>
    <cellStyle name="Normal 5 2 2 4 2 9" xfId="39671" xr:uid="{00000000-0005-0000-0000-0000E89A0000}"/>
    <cellStyle name="Normal 5 2 2 4 3" xfId="39672" xr:uid="{00000000-0005-0000-0000-0000E99A0000}"/>
    <cellStyle name="Normal 5 2 2 4 3 2" xfId="39673" xr:uid="{00000000-0005-0000-0000-0000EA9A0000}"/>
    <cellStyle name="Normal 5 2 2 4 3 2 2" xfId="39674" xr:uid="{00000000-0005-0000-0000-0000EB9A0000}"/>
    <cellStyle name="Normal 5 2 2 4 3 2 2 2" xfId="39675" xr:uid="{00000000-0005-0000-0000-0000EC9A0000}"/>
    <cellStyle name="Normal 5 2 2 4 3 2 2 2 2" xfId="39676" xr:uid="{00000000-0005-0000-0000-0000ED9A0000}"/>
    <cellStyle name="Normal 5 2 2 4 3 2 2 3" xfId="39677" xr:uid="{00000000-0005-0000-0000-0000EE9A0000}"/>
    <cellStyle name="Normal 5 2 2 4 3 2 2 3 2" xfId="39678" xr:uid="{00000000-0005-0000-0000-0000EF9A0000}"/>
    <cellStyle name="Normal 5 2 2 4 3 2 2 3 2 2" xfId="39679" xr:uid="{00000000-0005-0000-0000-0000F09A0000}"/>
    <cellStyle name="Normal 5 2 2 4 3 2 2 3 3" xfId="39680" xr:uid="{00000000-0005-0000-0000-0000F19A0000}"/>
    <cellStyle name="Normal 5 2 2 4 3 2 2 4" xfId="39681" xr:uid="{00000000-0005-0000-0000-0000F29A0000}"/>
    <cellStyle name="Normal 5 2 2 4 3 2 3" xfId="39682" xr:uid="{00000000-0005-0000-0000-0000F39A0000}"/>
    <cellStyle name="Normal 5 2 2 4 3 2 3 2" xfId="39683" xr:uid="{00000000-0005-0000-0000-0000F49A0000}"/>
    <cellStyle name="Normal 5 2 2 4 3 2 4" xfId="39684" xr:uid="{00000000-0005-0000-0000-0000F59A0000}"/>
    <cellStyle name="Normal 5 2 2 4 3 2 4 2" xfId="39685" xr:uid="{00000000-0005-0000-0000-0000F69A0000}"/>
    <cellStyle name="Normal 5 2 2 4 3 2 4 2 2" xfId="39686" xr:uid="{00000000-0005-0000-0000-0000F79A0000}"/>
    <cellStyle name="Normal 5 2 2 4 3 2 4 3" xfId="39687" xr:uid="{00000000-0005-0000-0000-0000F89A0000}"/>
    <cellStyle name="Normal 5 2 2 4 3 2 5" xfId="39688" xr:uid="{00000000-0005-0000-0000-0000F99A0000}"/>
    <cellStyle name="Normal 5 2 2 4 3 3" xfId="39689" xr:uid="{00000000-0005-0000-0000-0000FA9A0000}"/>
    <cellStyle name="Normal 5 2 2 4 3 3 2" xfId="39690" xr:uid="{00000000-0005-0000-0000-0000FB9A0000}"/>
    <cellStyle name="Normal 5 2 2 4 3 3 2 2" xfId="39691" xr:uid="{00000000-0005-0000-0000-0000FC9A0000}"/>
    <cellStyle name="Normal 5 2 2 4 3 3 3" xfId="39692" xr:uid="{00000000-0005-0000-0000-0000FD9A0000}"/>
    <cellStyle name="Normal 5 2 2 4 3 3 3 2" xfId="39693" xr:uid="{00000000-0005-0000-0000-0000FE9A0000}"/>
    <cellStyle name="Normal 5 2 2 4 3 3 3 2 2" xfId="39694" xr:uid="{00000000-0005-0000-0000-0000FF9A0000}"/>
    <cellStyle name="Normal 5 2 2 4 3 3 3 3" xfId="39695" xr:uid="{00000000-0005-0000-0000-0000009B0000}"/>
    <cellStyle name="Normal 5 2 2 4 3 3 4" xfId="39696" xr:uid="{00000000-0005-0000-0000-0000019B0000}"/>
    <cellStyle name="Normal 5 2 2 4 3 4" xfId="39697" xr:uid="{00000000-0005-0000-0000-0000029B0000}"/>
    <cellStyle name="Normal 5 2 2 4 3 4 2" xfId="39698" xr:uid="{00000000-0005-0000-0000-0000039B0000}"/>
    <cellStyle name="Normal 5 2 2 4 3 4 2 2" xfId="39699" xr:uid="{00000000-0005-0000-0000-0000049B0000}"/>
    <cellStyle name="Normal 5 2 2 4 3 4 3" xfId="39700" xr:uid="{00000000-0005-0000-0000-0000059B0000}"/>
    <cellStyle name="Normal 5 2 2 4 3 4 3 2" xfId="39701" xr:uid="{00000000-0005-0000-0000-0000069B0000}"/>
    <cellStyle name="Normal 5 2 2 4 3 4 3 2 2" xfId="39702" xr:uid="{00000000-0005-0000-0000-0000079B0000}"/>
    <cellStyle name="Normal 5 2 2 4 3 4 3 3" xfId="39703" xr:uid="{00000000-0005-0000-0000-0000089B0000}"/>
    <cellStyle name="Normal 5 2 2 4 3 4 4" xfId="39704" xr:uid="{00000000-0005-0000-0000-0000099B0000}"/>
    <cellStyle name="Normal 5 2 2 4 3 5" xfId="39705" xr:uid="{00000000-0005-0000-0000-00000A9B0000}"/>
    <cellStyle name="Normal 5 2 2 4 3 5 2" xfId="39706" xr:uid="{00000000-0005-0000-0000-00000B9B0000}"/>
    <cellStyle name="Normal 5 2 2 4 3 6" xfId="39707" xr:uid="{00000000-0005-0000-0000-00000C9B0000}"/>
    <cellStyle name="Normal 5 2 2 4 3 6 2" xfId="39708" xr:uid="{00000000-0005-0000-0000-00000D9B0000}"/>
    <cellStyle name="Normal 5 2 2 4 3 6 2 2" xfId="39709" xr:uid="{00000000-0005-0000-0000-00000E9B0000}"/>
    <cellStyle name="Normal 5 2 2 4 3 6 3" xfId="39710" xr:uid="{00000000-0005-0000-0000-00000F9B0000}"/>
    <cellStyle name="Normal 5 2 2 4 3 7" xfId="39711" xr:uid="{00000000-0005-0000-0000-0000109B0000}"/>
    <cellStyle name="Normal 5 2 2 4 3 7 2" xfId="39712" xr:uid="{00000000-0005-0000-0000-0000119B0000}"/>
    <cellStyle name="Normal 5 2 2 4 3 8" xfId="39713" xr:uid="{00000000-0005-0000-0000-0000129B0000}"/>
    <cellStyle name="Normal 5 2 2 4 4" xfId="39714" xr:uid="{00000000-0005-0000-0000-0000139B0000}"/>
    <cellStyle name="Normal 5 2 2 4 4 2" xfId="39715" xr:uid="{00000000-0005-0000-0000-0000149B0000}"/>
    <cellStyle name="Normal 5 2 2 4 4 2 2" xfId="39716" xr:uid="{00000000-0005-0000-0000-0000159B0000}"/>
    <cellStyle name="Normal 5 2 2 4 4 2 2 2" xfId="39717" xr:uid="{00000000-0005-0000-0000-0000169B0000}"/>
    <cellStyle name="Normal 5 2 2 4 4 2 3" xfId="39718" xr:uid="{00000000-0005-0000-0000-0000179B0000}"/>
    <cellStyle name="Normal 5 2 2 4 4 2 3 2" xfId="39719" xr:uid="{00000000-0005-0000-0000-0000189B0000}"/>
    <cellStyle name="Normal 5 2 2 4 4 2 3 2 2" xfId="39720" xr:uid="{00000000-0005-0000-0000-0000199B0000}"/>
    <cellStyle name="Normal 5 2 2 4 4 2 3 3" xfId="39721" xr:uid="{00000000-0005-0000-0000-00001A9B0000}"/>
    <cellStyle name="Normal 5 2 2 4 4 2 4" xfId="39722" xr:uid="{00000000-0005-0000-0000-00001B9B0000}"/>
    <cellStyle name="Normal 5 2 2 4 4 3" xfId="39723" xr:uid="{00000000-0005-0000-0000-00001C9B0000}"/>
    <cellStyle name="Normal 5 2 2 4 4 3 2" xfId="39724" xr:uid="{00000000-0005-0000-0000-00001D9B0000}"/>
    <cellStyle name="Normal 5 2 2 4 4 4" xfId="39725" xr:uid="{00000000-0005-0000-0000-00001E9B0000}"/>
    <cellStyle name="Normal 5 2 2 4 4 4 2" xfId="39726" xr:uid="{00000000-0005-0000-0000-00001F9B0000}"/>
    <cellStyle name="Normal 5 2 2 4 4 4 2 2" xfId="39727" xr:uid="{00000000-0005-0000-0000-0000209B0000}"/>
    <cellStyle name="Normal 5 2 2 4 4 4 3" xfId="39728" xr:uid="{00000000-0005-0000-0000-0000219B0000}"/>
    <cellStyle name="Normal 5 2 2 4 4 5" xfId="39729" xr:uid="{00000000-0005-0000-0000-0000229B0000}"/>
    <cellStyle name="Normal 5 2 2 4 5" xfId="39730" xr:uid="{00000000-0005-0000-0000-0000239B0000}"/>
    <cellStyle name="Normal 5 2 2 4 5 2" xfId="39731" xr:uid="{00000000-0005-0000-0000-0000249B0000}"/>
    <cellStyle name="Normal 5 2 2 4 5 2 2" xfId="39732" xr:uid="{00000000-0005-0000-0000-0000259B0000}"/>
    <cellStyle name="Normal 5 2 2 4 5 3" xfId="39733" xr:uid="{00000000-0005-0000-0000-0000269B0000}"/>
    <cellStyle name="Normal 5 2 2 4 5 3 2" xfId="39734" xr:uid="{00000000-0005-0000-0000-0000279B0000}"/>
    <cellStyle name="Normal 5 2 2 4 5 3 2 2" xfId="39735" xr:uid="{00000000-0005-0000-0000-0000289B0000}"/>
    <cellStyle name="Normal 5 2 2 4 5 3 3" xfId="39736" xr:uid="{00000000-0005-0000-0000-0000299B0000}"/>
    <cellStyle name="Normal 5 2 2 4 5 4" xfId="39737" xr:uid="{00000000-0005-0000-0000-00002A9B0000}"/>
    <cellStyle name="Normal 5 2 2 4 6" xfId="39738" xr:uid="{00000000-0005-0000-0000-00002B9B0000}"/>
    <cellStyle name="Normal 5 2 2 4 6 2" xfId="39739" xr:uid="{00000000-0005-0000-0000-00002C9B0000}"/>
    <cellStyle name="Normal 5 2 2 4 6 2 2" xfId="39740" xr:uid="{00000000-0005-0000-0000-00002D9B0000}"/>
    <cellStyle name="Normal 5 2 2 4 6 3" xfId="39741" xr:uid="{00000000-0005-0000-0000-00002E9B0000}"/>
    <cellStyle name="Normal 5 2 2 4 6 3 2" xfId="39742" xr:uid="{00000000-0005-0000-0000-00002F9B0000}"/>
    <cellStyle name="Normal 5 2 2 4 6 3 2 2" xfId="39743" xr:uid="{00000000-0005-0000-0000-0000309B0000}"/>
    <cellStyle name="Normal 5 2 2 4 6 3 3" xfId="39744" xr:uid="{00000000-0005-0000-0000-0000319B0000}"/>
    <cellStyle name="Normal 5 2 2 4 6 4" xfId="39745" xr:uid="{00000000-0005-0000-0000-0000329B0000}"/>
    <cellStyle name="Normal 5 2 2 4 7" xfId="39746" xr:uid="{00000000-0005-0000-0000-0000339B0000}"/>
    <cellStyle name="Normal 5 2 2 4 7 2" xfId="39747" xr:uid="{00000000-0005-0000-0000-0000349B0000}"/>
    <cellStyle name="Normal 5 2 2 4 8" xfId="39748" xr:uid="{00000000-0005-0000-0000-0000359B0000}"/>
    <cellStyle name="Normal 5 2 2 4 8 2" xfId="39749" xr:uid="{00000000-0005-0000-0000-0000369B0000}"/>
    <cellStyle name="Normal 5 2 2 4 8 2 2" xfId="39750" xr:uid="{00000000-0005-0000-0000-0000379B0000}"/>
    <cellStyle name="Normal 5 2 2 4 8 3" xfId="39751" xr:uid="{00000000-0005-0000-0000-0000389B0000}"/>
    <cellStyle name="Normal 5 2 2 4 9" xfId="39752" xr:uid="{00000000-0005-0000-0000-0000399B0000}"/>
    <cellStyle name="Normal 5 2 2 4 9 2" xfId="39753" xr:uid="{00000000-0005-0000-0000-00003A9B0000}"/>
    <cellStyle name="Normal 5 2 2 5" xfId="39754" xr:uid="{00000000-0005-0000-0000-00003B9B0000}"/>
    <cellStyle name="Normal 5 2 2 5 10" xfId="39755" xr:uid="{00000000-0005-0000-0000-00003C9B0000}"/>
    <cellStyle name="Normal 5 2 2 5 11" xfId="39756" xr:uid="{00000000-0005-0000-0000-00003D9B0000}"/>
    <cellStyle name="Normal 5 2 2 5 2" xfId="39757" xr:uid="{00000000-0005-0000-0000-00003E9B0000}"/>
    <cellStyle name="Normal 5 2 2 5 2 10" xfId="39758" xr:uid="{00000000-0005-0000-0000-00003F9B0000}"/>
    <cellStyle name="Normal 5 2 2 5 2 2" xfId="39759" xr:uid="{00000000-0005-0000-0000-0000409B0000}"/>
    <cellStyle name="Normal 5 2 2 5 2 2 2" xfId="39760" xr:uid="{00000000-0005-0000-0000-0000419B0000}"/>
    <cellStyle name="Normal 5 2 2 5 2 2 2 2" xfId="39761" xr:uid="{00000000-0005-0000-0000-0000429B0000}"/>
    <cellStyle name="Normal 5 2 2 5 2 2 2 2 2" xfId="39762" xr:uid="{00000000-0005-0000-0000-0000439B0000}"/>
    <cellStyle name="Normal 5 2 2 5 2 2 2 2 2 2" xfId="39763" xr:uid="{00000000-0005-0000-0000-0000449B0000}"/>
    <cellStyle name="Normal 5 2 2 5 2 2 2 2 3" xfId="39764" xr:uid="{00000000-0005-0000-0000-0000459B0000}"/>
    <cellStyle name="Normal 5 2 2 5 2 2 2 2 3 2" xfId="39765" xr:uid="{00000000-0005-0000-0000-0000469B0000}"/>
    <cellStyle name="Normal 5 2 2 5 2 2 2 2 3 2 2" xfId="39766" xr:uid="{00000000-0005-0000-0000-0000479B0000}"/>
    <cellStyle name="Normal 5 2 2 5 2 2 2 2 3 3" xfId="39767" xr:uid="{00000000-0005-0000-0000-0000489B0000}"/>
    <cellStyle name="Normal 5 2 2 5 2 2 2 2 4" xfId="39768" xr:uid="{00000000-0005-0000-0000-0000499B0000}"/>
    <cellStyle name="Normal 5 2 2 5 2 2 2 3" xfId="39769" xr:uid="{00000000-0005-0000-0000-00004A9B0000}"/>
    <cellStyle name="Normal 5 2 2 5 2 2 2 3 2" xfId="39770" xr:uid="{00000000-0005-0000-0000-00004B9B0000}"/>
    <cellStyle name="Normal 5 2 2 5 2 2 2 4" xfId="39771" xr:uid="{00000000-0005-0000-0000-00004C9B0000}"/>
    <cellStyle name="Normal 5 2 2 5 2 2 2 4 2" xfId="39772" xr:uid="{00000000-0005-0000-0000-00004D9B0000}"/>
    <cellStyle name="Normal 5 2 2 5 2 2 2 4 2 2" xfId="39773" xr:uid="{00000000-0005-0000-0000-00004E9B0000}"/>
    <cellStyle name="Normal 5 2 2 5 2 2 2 4 3" xfId="39774" xr:uid="{00000000-0005-0000-0000-00004F9B0000}"/>
    <cellStyle name="Normal 5 2 2 5 2 2 2 5" xfId="39775" xr:uid="{00000000-0005-0000-0000-0000509B0000}"/>
    <cellStyle name="Normal 5 2 2 5 2 2 3" xfId="39776" xr:uid="{00000000-0005-0000-0000-0000519B0000}"/>
    <cellStyle name="Normal 5 2 2 5 2 2 3 2" xfId="39777" xr:uid="{00000000-0005-0000-0000-0000529B0000}"/>
    <cellStyle name="Normal 5 2 2 5 2 2 3 2 2" xfId="39778" xr:uid="{00000000-0005-0000-0000-0000539B0000}"/>
    <cellStyle name="Normal 5 2 2 5 2 2 3 3" xfId="39779" xr:uid="{00000000-0005-0000-0000-0000549B0000}"/>
    <cellStyle name="Normal 5 2 2 5 2 2 3 3 2" xfId="39780" xr:uid="{00000000-0005-0000-0000-0000559B0000}"/>
    <cellStyle name="Normal 5 2 2 5 2 2 3 3 2 2" xfId="39781" xr:uid="{00000000-0005-0000-0000-0000569B0000}"/>
    <cellStyle name="Normal 5 2 2 5 2 2 3 3 3" xfId="39782" xr:uid="{00000000-0005-0000-0000-0000579B0000}"/>
    <cellStyle name="Normal 5 2 2 5 2 2 3 4" xfId="39783" xr:uid="{00000000-0005-0000-0000-0000589B0000}"/>
    <cellStyle name="Normal 5 2 2 5 2 2 4" xfId="39784" xr:uid="{00000000-0005-0000-0000-0000599B0000}"/>
    <cellStyle name="Normal 5 2 2 5 2 2 4 2" xfId="39785" xr:uid="{00000000-0005-0000-0000-00005A9B0000}"/>
    <cellStyle name="Normal 5 2 2 5 2 2 4 2 2" xfId="39786" xr:uid="{00000000-0005-0000-0000-00005B9B0000}"/>
    <cellStyle name="Normal 5 2 2 5 2 2 4 3" xfId="39787" xr:uid="{00000000-0005-0000-0000-00005C9B0000}"/>
    <cellStyle name="Normal 5 2 2 5 2 2 4 3 2" xfId="39788" xr:uid="{00000000-0005-0000-0000-00005D9B0000}"/>
    <cellStyle name="Normal 5 2 2 5 2 2 4 3 2 2" xfId="39789" xr:uid="{00000000-0005-0000-0000-00005E9B0000}"/>
    <cellStyle name="Normal 5 2 2 5 2 2 4 3 3" xfId="39790" xr:uid="{00000000-0005-0000-0000-00005F9B0000}"/>
    <cellStyle name="Normal 5 2 2 5 2 2 4 4" xfId="39791" xr:uid="{00000000-0005-0000-0000-0000609B0000}"/>
    <cellStyle name="Normal 5 2 2 5 2 2 5" xfId="39792" xr:uid="{00000000-0005-0000-0000-0000619B0000}"/>
    <cellStyle name="Normal 5 2 2 5 2 2 5 2" xfId="39793" xr:uid="{00000000-0005-0000-0000-0000629B0000}"/>
    <cellStyle name="Normal 5 2 2 5 2 2 6" xfId="39794" xr:uid="{00000000-0005-0000-0000-0000639B0000}"/>
    <cellStyle name="Normal 5 2 2 5 2 2 6 2" xfId="39795" xr:uid="{00000000-0005-0000-0000-0000649B0000}"/>
    <cellStyle name="Normal 5 2 2 5 2 2 6 2 2" xfId="39796" xr:uid="{00000000-0005-0000-0000-0000659B0000}"/>
    <cellStyle name="Normal 5 2 2 5 2 2 6 3" xfId="39797" xr:uid="{00000000-0005-0000-0000-0000669B0000}"/>
    <cellStyle name="Normal 5 2 2 5 2 2 7" xfId="39798" xr:uid="{00000000-0005-0000-0000-0000679B0000}"/>
    <cellStyle name="Normal 5 2 2 5 2 2 7 2" xfId="39799" xr:uid="{00000000-0005-0000-0000-0000689B0000}"/>
    <cellStyle name="Normal 5 2 2 5 2 2 8" xfId="39800" xr:uid="{00000000-0005-0000-0000-0000699B0000}"/>
    <cellStyle name="Normal 5 2 2 5 2 3" xfId="39801" xr:uid="{00000000-0005-0000-0000-00006A9B0000}"/>
    <cellStyle name="Normal 5 2 2 5 2 3 2" xfId="39802" xr:uid="{00000000-0005-0000-0000-00006B9B0000}"/>
    <cellStyle name="Normal 5 2 2 5 2 3 2 2" xfId="39803" xr:uid="{00000000-0005-0000-0000-00006C9B0000}"/>
    <cellStyle name="Normal 5 2 2 5 2 3 2 2 2" xfId="39804" xr:uid="{00000000-0005-0000-0000-00006D9B0000}"/>
    <cellStyle name="Normal 5 2 2 5 2 3 2 3" xfId="39805" xr:uid="{00000000-0005-0000-0000-00006E9B0000}"/>
    <cellStyle name="Normal 5 2 2 5 2 3 2 3 2" xfId="39806" xr:uid="{00000000-0005-0000-0000-00006F9B0000}"/>
    <cellStyle name="Normal 5 2 2 5 2 3 2 3 2 2" xfId="39807" xr:uid="{00000000-0005-0000-0000-0000709B0000}"/>
    <cellStyle name="Normal 5 2 2 5 2 3 2 3 3" xfId="39808" xr:uid="{00000000-0005-0000-0000-0000719B0000}"/>
    <cellStyle name="Normal 5 2 2 5 2 3 2 4" xfId="39809" xr:uid="{00000000-0005-0000-0000-0000729B0000}"/>
    <cellStyle name="Normal 5 2 2 5 2 3 3" xfId="39810" xr:uid="{00000000-0005-0000-0000-0000739B0000}"/>
    <cellStyle name="Normal 5 2 2 5 2 3 3 2" xfId="39811" xr:uid="{00000000-0005-0000-0000-0000749B0000}"/>
    <cellStyle name="Normal 5 2 2 5 2 3 4" xfId="39812" xr:uid="{00000000-0005-0000-0000-0000759B0000}"/>
    <cellStyle name="Normal 5 2 2 5 2 3 4 2" xfId="39813" xr:uid="{00000000-0005-0000-0000-0000769B0000}"/>
    <cellStyle name="Normal 5 2 2 5 2 3 4 2 2" xfId="39814" xr:uid="{00000000-0005-0000-0000-0000779B0000}"/>
    <cellStyle name="Normal 5 2 2 5 2 3 4 3" xfId="39815" xr:uid="{00000000-0005-0000-0000-0000789B0000}"/>
    <cellStyle name="Normal 5 2 2 5 2 3 5" xfId="39816" xr:uid="{00000000-0005-0000-0000-0000799B0000}"/>
    <cellStyle name="Normal 5 2 2 5 2 4" xfId="39817" xr:uid="{00000000-0005-0000-0000-00007A9B0000}"/>
    <cellStyle name="Normal 5 2 2 5 2 4 2" xfId="39818" xr:uid="{00000000-0005-0000-0000-00007B9B0000}"/>
    <cellStyle name="Normal 5 2 2 5 2 4 2 2" xfId="39819" xr:uid="{00000000-0005-0000-0000-00007C9B0000}"/>
    <cellStyle name="Normal 5 2 2 5 2 4 3" xfId="39820" xr:uid="{00000000-0005-0000-0000-00007D9B0000}"/>
    <cellStyle name="Normal 5 2 2 5 2 4 3 2" xfId="39821" xr:uid="{00000000-0005-0000-0000-00007E9B0000}"/>
    <cellStyle name="Normal 5 2 2 5 2 4 3 2 2" xfId="39822" xr:uid="{00000000-0005-0000-0000-00007F9B0000}"/>
    <cellStyle name="Normal 5 2 2 5 2 4 3 3" xfId="39823" xr:uid="{00000000-0005-0000-0000-0000809B0000}"/>
    <cellStyle name="Normal 5 2 2 5 2 4 4" xfId="39824" xr:uid="{00000000-0005-0000-0000-0000819B0000}"/>
    <cellStyle name="Normal 5 2 2 5 2 5" xfId="39825" xr:uid="{00000000-0005-0000-0000-0000829B0000}"/>
    <cellStyle name="Normal 5 2 2 5 2 5 2" xfId="39826" xr:uid="{00000000-0005-0000-0000-0000839B0000}"/>
    <cellStyle name="Normal 5 2 2 5 2 5 2 2" xfId="39827" xr:uid="{00000000-0005-0000-0000-0000849B0000}"/>
    <cellStyle name="Normal 5 2 2 5 2 5 3" xfId="39828" xr:uid="{00000000-0005-0000-0000-0000859B0000}"/>
    <cellStyle name="Normal 5 2 2 5 2 5 3 2" xfId="39829" xr:uid="{00000000-0005-0000-0000-0000869B0000}"/>
    <cellStyle name="Normal 5 2 2 5 2 5 3 2 2" xfId="39830" xr:uid="{00000000-0005-0000-0000-0000879B0000}"/>
    <cellStyle name="Normal 5 2 2 5 2 5 3 3" xfId="39831" xr:uid="{00000000-0005-0000-0000-0000889B0000}"/>
    <cellStyle name="Normal 5 2 2 5 2 5 4" xfId="39832" xr:uid="{00000000-0005-0000-0000-0000899B0000}"/>
    <cellStyle name="Normal 5 2 2 5 2 6" xfId="39833" xr:uid="{00000000-0005-0000-0000-00008A9B0000}"/>
    <cellStyle name="Normal 5 2 2 5 2 6 2" xfId="39834" xr:uid="{00000000-0005-0000-0000-00008B9B0000}"/>
    <cellStyle name="Normal 5 2 2 5 2 7" xfId="39835" xr:uid="{00000000-0005-0000-0000-00008C9B0000}"/>
    <cellStyle name="Normal 5 2 2 5 2 7 2" xfId="39836" xr:uid="{00000000-0005-0000-0000-00008D9B0000}"/>
    <cellStyle name="Normal 5 2 2 5 2 7 2 2" xfId="39837" xr:uid="{00000000-0005-0000-0000-00008E9B0000}"/>
    <cellStyle name="Normal 5 2 2 5 2 7 3" xfId="39838" xr:uid="{00000000-0005-0000-0000-00008F9B0000}"/>
    <cellStyle name="Normal 5 2 2 5 2 8" xfId="39839" xr:uid="{00000000-0005-0000-0000-0000909B0000}"/>
    <cellStyle name="Normal 5 2 2 5 2 8 2" xfId="39840" xr:uid="{00000000-0005-0000-0000-0000919B0000}"/>
    <cellStyle name="Normal 5 2 2 5 2 9" xfId="39841" xr:uid="{00000000-0005-0000-0000-0000929B0000}"/>
    <cellStyle name="Normal 5 2 2 5 3" xfId="39842" xr:uid="{00000000-0005-0000-0000-0000939B0000}"/>
    <cellStyle name="Normal 5 2 2 5 3 2" xfId="39843" xr:uid="{00000000-0005-0000-0000-0000949B0000}"/>
    <cellStyle name="Normal 5 2 2 5 3 2 2" xfId="39844" xr:uid="{00000000-0005-0000-0000-0000959B0000}"/>
    <cellStyle name="Normal 5 2 2 5 3 2 2 2" xfId="39845" xr:uid="{00000000-0005-0000-0000-0000969B0000}"/>
    <cellStyle name="Normal 5 2 2 5 3 2 2 2 2" xfId="39846" xr:uid="{00000000-0005-0000-0000-0000979B0000}"/>
    <cellStyle name="Normal 5 2 2 5 3 2 2 3" xfId="39847" xr:uid="{00000000-0005-0000-0000-0000989B0000}"/>
    <cellStyle name="Normal 5 2 2 5 3 2 2 3 2" xfId="39848" xr:uid="{00000000-0005-0000-0000-0000999B0000}"/>
    <cellStyle name="Normal 5 2 2 5 3 2 2 3 2 2" xfId="39849" xr:uid="{00000000-0005-0000-0000-00009A9B0000}"/>
    <cellStyle name="Normal 5 2 2 5 3 2 2 3 3" xfId="39850" xr:uid="{00000000-0005-0000-0000-00009B9B0000}"/>
    <cellStyle name="Normal 5 2 2 5 3 2 2 4" xfId="39851" xr:uid="{00000000-0005-0000-0000-00009C9B0000}"/>
    <cellStyle name="Normal 5 2 2 5 3 2 3" xfId="39852" xr:uid="{00000000-0005-0000-0000-00009D9B0000}"/>
    <cellStyle name="Normal 5 2 2 5 3 2 3 2" xfId="39853" xr:uid="{00000000-0005-0000-0000-00009E9B0000}"/>
    <cellStyle name="Normal 5 2 2 5 3 2 4" xfId="39854" xr:uid="{00000000-0005-0000-0000-00009F9B0000}"/>
    <cellStyle name="Normal 5 2 2 5 3 2 4 2" xfId="39855" xr:uid="{00000000-0005-0000-0000-0000A09B0000}"/>
    <cellStyle name="Normal 5 2 2 5 3 2 4 2 2" xfId="39856" xr:uid="{00000000-0005-0000-0000-0000A19B0000}"/>
    <cellStyle name="Normal 5 2 2 5 3 2 4 3" xfId="39857" xr:uid="{00000000-0005-0000-0000-0000A29B0000}"/>
    <cellStyle name="Normal 5 2 2 5 3 2 5" xfId="39858" xr:uid="{00000000-0005-0000-0000-0000A39B0000}"/>
    <cellStyle name="Normal 5 2 2 5 3 3" xfId="39859" xr:uid="{00000000-0005-0000-0000-0000A49B0000}"/>
    <cellStyle name="Normal 5 2 2 5 3 3 2" xfId="39860" xr:uid="{00000000-0005-0000-0000-0000A59B0000}"/>
    <cellStyle name="Normal 5 2 2 5 3 3 2 2" xfId="39861" xr:uid="{00000000-0005-0000-0000-0000A69B0000}"/>
    <cellStyle name="Normal 5 2 2 5 3 3 3" xfId="39862" xr:uid="{00000000-0005-0000-0000-0000A79B0000}"/>
    <cellStyle name="Normal 5 2 2 5 3 3 3 2" xfId="39863" xr:uid="{00000000-0005-0000-0000-0000A89B0000}"/>
    <cellStyle name="Normal 5 2 2 5 3 3 3 2 2" xfId="39864" xr:uid="{00000000-0005-0000-0000-0000A99B0000}"/>
    <cellStyle name="Normal 5 2 2 5 3 3 3 3" xfId="39865" xr:uid="{00000000-0005-0000-0000-0000AA9B0000}"/>
    <cellStyle name="Normal 5 2 2 5 3 3 4" xfId="39866" xr:uid="{00000000-0005-0000-0000-0000AB9B0000}"/>
    <cellStyle name="Normal 5 2 2 5 3 4" xfId="39867" xr:uid="{00000000-0005-0000-0000-0000AC9B0000}"/>
    <cellStyle name="Normal 5 2 2 5 3 4 2" xfId="39868" xr:uid="{00000000-0005-0000-0000-0000AD9B0000}"/>
    <cellStyle name="Normal 5 2 2 5 3 4 2 2" xfId="39869" xr:uid="{00000000-0005-0000-0000-0000AE9B0000}"/>
    <cellStyle name="Normal 5 2 2 5 3 4 3" xfId="39870" xr:uid="{00000000-0005-0000-0000-0000AF9B0000}"/>
    <cellStyle name="Normal 5 2 2 5 3 4 3 2" xfId="39871" xr:uid="{00000000-0005-0000-0000-0000B09B0000}"/>
    <cellStyle name="Normal 5 2 2 5 3 4 3 2 2" xfId="39872" xr:uid="{00000000-0005-0000-0000-0000B19B0000}"/>
    <cellStyle name="Normal 5 2 2 5 3 4 3 3" xfId="39873" xr:uid="{00000000-0005-0000-0000-0000B29B0000}"/>
    <cellStyle name="Normal 5 2 2 5 3 4 4" xfId="39874" xr:uid="{00000000-0005-0000-0000-0000B39B0000}"/>
    <cellStyle name="Normal 5 2 2 5 3 5" xfId="39875" xr:uid="{00000000-0005-0000-0000-0000B49B0000}"/>
    <cellStyle name="Normal 5 2 2 5 3 5 2" xfId="39876" xr:uid="{00000000-0005-0000-0000-0000B59B0000}"/>
    <cellStyle name="Normal 5 2 2 5 3 6" xfId="39877" xr:uid="{00000000-0005-0000-0000-0000B69B0000}"/>
    <cellStyle name="Normal 5 2 2 5 3 6 2" xfId="39878" xr:uid="{00000000-0005-0000-0000-0000B79B0000}"/>
    <cellStyle name="Normal 5 2 2 5 3 6 2 2" xfId="39879" xr:uid="{00000000-0005-0000-0000-0000B89B0000}"/>
    <cellStyle name="Normal 5 2 2 5 3 6 3" xfId="39880" xr:uid="{00000000-0005-0000-0000-0000B99B0000}"/>
    <cellStyle name="Normal 5 2 2 5 3 7" xfId="39881" xr:uid="{00000000-0005-0000-0000-0000BA9B0000}"/>
    <cellStyle name="Normal 5 2 2 5 3 7 2" xfId="39882" xr:uid="{00000000-0005-0000-0000-0000BB9B0000}"/>
    <cellStyle name="Normal 5 2 2 5 3 8" xfId="39883" xr:uid="{00000000-0005-0000-0000-0000BC9B0000}"/>
    <cellStyle name="Normal 5 2 2 5 4" xfId="39884" xr:uid="{00000000-0005-0000-0000-0000BD9B0000}"/>
    <cellStyle name="Normal 5 2 2 5 4 2" xfId="39885" xr:uid="{00000000-0005-0000-0000-0000BE9B0000}"/>
    <cellStyle name="Normal 5 2 2 5 4 2 2" xfId="39886" xr:uid="{00000000-0005-0000-0000-0000BF9B0000}"/>
    <cellStyle name="Normal 5 2 2 5 4 2 2 2" xfId="39887" xr:uid="{00000000-0005-0000-0000-0000C09B0000}"/>
    <cellStyle name="Normal 5 2 2 5 4 2 3" xfId="39888" xr:uid="{00000000-0005-0000-0000-0000C19B0000}"/>
    <cellStyle name="Normal 5 2 2 5 4 2 3 2" xfId="39889" xr:uid="{00000000-0005-0000-0000-0000C29B0000}"/>
    <cellStyle name="Normal 5 2 2 5 4 2 3 2 2" xfId="39890" xr:uid="{00000000-0005-0000-0000-0000C39B0000}"/>
    <cellStyle name="Normal 5 2 2 5 4 2 3 3" xfId="39891" xr:uid="{00000000-0005-0000-0000-0000C49B0000}"/>
    <cellStyle name="Normal 5 2 2 5 4 2 4" xfId="39892" xr:uid="{00000000-0005-0000-0000-0000C59B0000}"/>
    <cellStyle name="Normal 5 2 2 5 4 3" xfId="39893" xr:uid="{00000000-0005-0000-0000-0000C69B0000}"/>
    <cellStyle name="Normal 5 2 2 5 4 3 2" xfId="39894" xr:uid="{00000000-0005-0000-0000-0000C79B0000}"/>
    <cellStyle name="Normal 5 2 2 5 4 4" xfId="39895" xr:uid="{00000000-0005-0000-0000-0000C89B0000}"/>
    <cellStyle name="Normal 5 2 2 5 4 4 2" xfId="39896" xr:uid="{00000000-0005-0000-0000-0000C99B0000}"/>
    <cellStyle name="Normal 5 2 2 5 4 4 2 2" xfId="39897" xr:uid="{00000000-0005-0000-0000-0000CA9B0000}"/>
    <cellStyle name="Normal 5 2 2 5 4 4 3" xfId="39898" xr:uid="{00000000-0005-0000-0000-0000CB9B0000}"/>
    <cellStyle name="Normal 5 2 2 5 4 5" xfId="39899" xr:uid="{00000000-0005-0000-0000-0000CC9B0000}"/>
    <cellStyle name="Normal 5 2 2 5 5" xfId="39900" xr:uid="{00000000-0005-0000-0000-0000CD9B0000}"/>
    <cellStyle name="Normal 5 2 2 5 5 2" xfId="39901" xr:uid="{00000000-0005-0000-0000-0000CE9B0000}"/>
    <cellStyle name="Normal 5 2 2 5 5 2 2" xfId="39902" xr:uid="{00000000-0005-0000-0000-0000CF9B0000}"/>
    <cellStyle name="Normal 5 2 2 5 5 3" xfId="39903" xr:uid="{00000000-0005-0000-0000-0000D09B0000}"/>
    <cellStyle name="Normal 5 2 2 5 5 3 2" xfId="39904" xr:uid="{00000000-0005-0000-0000-0000D19B0000}"/>
    <cellStyle name="Normal 5 2 2 5 5 3 2 2" xfId="39905" xr:uid="{00000000-0005-0000-0000-0000D29B0000}"/>
    <cellStyle name="Normal 5 2 2 5 5 3 3" xfId="39906" xr:uid="{00000000-0005-0000-0000-0000D39B0000}"/>
    <cellStyle name="Normal 5 2 2 5 5 4" xfId="39907" xr:uid="{00000000-0005-0000-0000-0000D49B0000}"/>
    <cellStyle name="Normal 5 2 2 5 6" xfId="39908" xr:uid="{00000000-0005-0000-0000-0000D59B0000}"/>
    <cellStyle name="Normal 5 2 2 5 6 2" xfId="39909" xr:uid="{00000000-0005-0000-0000-0000D69B0000}"/>
    <cellStyle name="Normal 5 2 2 5 6 2 2" xfId="39910" xr:uid="{00000000-0005-0000-0000-0000D79B0000}"/>
    <cellStyle name="Normal 5 2 2 5 6 3" xfId="39911" xr:uid="{00000000-0005-0000-0000-0000D89B0000}"/>
    <cellStyle name="Normal 5 2 2 5 6 3 2" xfId="39912" xr:uid="{00000000-0005-0000-0000-0000D99B0000}"/>
    <cellStyle name="Normal 5 2 2 5 6 3 2 2" xfId="39913" xr:uid="{00000000-0005-0000-0000-0000DA9B0000}"/>
    <cellStyle name="Normal 5 2 2 5 6 3 3" xfId="39914" xr:uid="{00000000-0005-0000-0000-0000DB9B0000}"/>
    <cellStyle name="Normal 5 2 2 5 6 4" xfId="39915" xr:uid="{00000000-0005-0000-0000-0000DC9B0000}"/>
    <cellStyle name="Normal 5 2 2 5 7" xfId="39916" xr:uid="{00000000-0005-0000-0000-0000DD9B0000}"/>
    <cellStyle name="Normal 5 2 2 5 7 2" xfId="39917" xr:uid="{00000000-0005-0000-0000-0000DE9B0000}"/>
    <cellStyle name="Normal 5 2 2 5 8" xfId="39918" xr:uid="{00000000-0005-0000-0000-0000DF9B0000}"/>
    <cellStyle name="Normal 5 2 2 5 8 2" xfId="39919" xr:uid="{00000000-0005-0000-0000-0000E09B0000}"/>
    <cellStyle name="Normal 5 2 2 5 8 2 2" xfId="39920" xr:uid="{00000000-0005-0000-0000-0000E19B0000}"/>
    <cellStyle name="Normal 5 2 2 5 8 3" xfId="39921" xr:uid="{00000000-0005-0000-0000-0000E29B0000}"/>
    <cellStyle name="Normal 5 2 2 5 9" xfId="39922" xr:uid="{00000000-0005-0000-0000-0000E39B0000}"/>
    <cellStyle name="Normal 5 2 2 5 9 2" xfId="39923" xr:uid="{00000000-0005-0000-0000-0000E49B0000}"/>
    <cellStyle name="Normal 5 2 2 6" xfId="39924" xr:uid="{00000000-0005-0000-0000-0000E59B0000}"/>
    <cellStyle name="Normal 5 2 2 6 10" xfId="39925" xr:uid="{00000000-0005-0000-0000-0000E69B0000}"/>
    <cellStyle name="Normal 5 2 2 6 11" xfId="39926" xr:uid="{00000000-0005-0000-0000-0000E79B0000}"/>
    <cellStyle name="Normal 5 2 2 6 2" xfId="39927" xr:uid="{00000000-0005-0000-0000-0000E89B0000}"/>
    <cellStyle name="Normal 5 2 2 6 2 2" xfId="39928" xr:uid="{00000000-0005-0000-0000-0000E99B0000}"/>
    <cellStyle name="Normal 5 2 2 6 2 2 2" xfId="39929" xr:uid="{00000000-0005-0000-0000-0000EA9B0000}"/>
    <cellStyle name="Normal 5 2 2 6 2 2 2 2" xfId="39930" xr:uid="{00000000-0005-0000-0000-0000EB9B0000}"/>
    <cellStyle name="Normal 5 2 2 6 2 2 2 2 2" xfId="39931" xr:uid="{00000000-0005-0000-0000-0000EC9B0000}"/>
    <cellStyle name="Normal 5 2 2 6 2 2 2 2 2 2" xfId="39932" xr:uid="{00000000-0005-0000-0000-0000ED9B0000}"/>
    <cellStyle name="Normal 5 2 2 6 2 2 2 2 3" xfId="39933" xr:uid="{00000000-0005-0000-0000-0000EE9B0000}"/>
    <cellStyle name="Normal 5 2 2 6 2 2 2 2 3 2" xfId="39934" xr:uid="{00000000-0005-0000-0000-0000EF9B0000}"/>
    <cellStyle name="Normal 5 2 2 6 2 2 2 2 3 2 2" xfId="39935" xr:uid="{00000000-0005-0000-0000-0000F09B0000}"/>
    <cellStyle name="Normal 5 2 2 6 2 2 2 2 3 3" xfId="39936" xr:uid="{00000000-0005-0000-0000-0000F19B0000}"/>
    <cellStyle name="Normal 5 2 2 6 2 2 2 2 4" xfId="39937" xr:uid="{00000000-0005-0000-0000-0000F29B0000}"/>
    <cellStyle name="Normal 5 2 2 6 2 2 2 3" xfId="39938" xr:uid="{00000000-0005-0000-0000-0000F39B0000}"/>
    <cellStyle name="Normal 5 2 2 6 2 2 2 3 2" xfId="39939" xr:uid="{00000000-0005-0000-0000-0000F49B0000}"/>
    <cellStyle name="Normal 5 2 2 6 2 2 2 4" xfId="39940" xr:uid="{00000000-0005-0000-0000-0000F59B0000}"/>
    <cellStyle name="Normal 5 2 2 6 2 2 2 4 2" xfId="39941" xr:uid="{00000000-0005-0000-0000-0000F69B0000}"/>
    <cellStyle name="Normal 5 2 2 6 2 2 2 4 2 2" xfId="39942" xr:uid="{00000000-0005-0000-0000-0000F79B0000}"/>
    <cellStyle name="Normal 5 2 2 6 2 2 2 4 3" xfId="39943" xr:uid="{00000000-0005-0000-0000-0000F89B0000}"/>
    <cellStyle name="Normal 5 2 2 6 2 2 2 5" xfId="39944" xr:uid="{00000000-0005-0000-0000-0000F99B0000}"/>
    <cellStyle name="Normal 5 2 2 6 2 2 3" xfId="39945" xr:uid="{00000000-0005-0000-0000-0000FA9B0000}"/>
    <cellStyle name="Normal 5 2 2 6 2 2 3 2" xfId="39946" xr:uid="{00000000-0005-0000-0000-0000FB9B0000}"/>
    <cellStyle name="Normal 5 2 2 6 2 2 3 2 2" xfId="39947" xr:uid="{00000000-0005-0000-0000-0000FC9B0000}"/>
    <cellStyle name="Normal 5 2 2 6 2 2 3 3" xfId="39948" xr:uid="{00000000-0005-0000-0000-0000FD9B0000}"/>
    <cellStyle name="Normal 5 2 2 6 2 2 3 3 2" xfId="39949" xr:uid="{00000000-0005-0000-0000-0000FE9B0000}"/>
    <cellStyle name="Normal 5 2 2 6 2 2 3 3 2 2" xfId="39950" xr:uid="{00000000-0005-0000-0000-0000FF9B0000}"/>
    <cellStyle name="Normal 5 2 2 6 2 2 3 3 3" xfId="39951" xr:uid="{00000000-0005-0000-0000-0000009C0000}"/>
    <cellStyle name="Normal 5 2 2 6 2 2 3 4" xfId="39952" xr:uid="{00000000-0005-0000-0000-0000019C0000}"/>
    <cellStyle name="Normal 5 2 2 6 2 2 4" xfId="39953" xr:uid="{00000000-0005-0000-0000-0000029C0000}"/>
    <cellStyle name="Normal 5 2 2 6 2 2 4 2" xfId="39954" xr:uid="{00000000-0005-0000-0000-0000039C0000}"/>
    <cellStyle name="Normal 5 2 2 6 2 2 4 2 2" xfId="39955" xr:uid="{00000000-0005-0000-0000-0000049C0000}"/>
    <cellStyle name="Normal 5 2 2 6 2 2 4 3" xfId="39956" xr:uid="{00000000-0005-0000-0000-0000059C0000}"/>
    <cellStyle name="Normal 5 2 2 6 2 2 4 3 2" xfId="39957" xr:uid="{00000000-0005-0000-0000-0000069C0000}"/>
    <cellStyle name="Normal 5 2 2 6 2 2 4 3 2 2" xfId="39958" xr:uid="{00000000-0005-0000-0000-0000079C0000}"/>
    <cellStyle name="Normal 5 2 2 6 2 2 4 3 3" xfId="39959" xr:uid="{00000000-0005-0000-0000-0000089C0000}"/>
    <cellStyle name="Normal 5 2 2 6 2 2 4 4" xfId="39960" xr:uid="{00000000-0005-0000-0000-0000099C0000}"/>
    <cellStyle name="Normal 5 2 2 6 2 2 5" xfId="39961" xr:uid="{00000000-0005-0000-0000-00000A9C0000}"/>
    <cellStyle name="Normal 5 2 2 6 2 2 5 2" xfId="39962" xr:uid="{00000000-0005-0000-0000-00000B9C0000}"/>
    <cellStyle name="Normal 5 2 2 6 2 2 6" xfId="39963" xr:uid="{00000000-0005-0000-0000-00000C9C0000}"/>
    <cellStyle name="Normal 5 2 2 6 2 2 6 2" xfId="39964" xr:uid="{00000000-0005-0000-0000-00000D9C0000}"/>
    <cellStyle name="Normal 5 2 2 6 2 2 6 2 2" xfId="39965" xr:uid="{00000000-0005-0000-0000-00000E9C0000}"/>
    <cellStyle name="Normal 5 2 2 6 2 2 6 3" xfId="39966" xr:uid="{00000000-0005-0000-0000-00000F9C0000}"/>
    <cellStyle name="Normal 5 2 2 6 2 2 7" xfId="39967" xr:uid="{00000000-0005-0000-0000-0000109C0000}"/>
    <cellStyle name="Normal 5 2 2 6 2 2 7 2" xfId="39968" xr:uid="{00000000-0005-0000-0000-0000119C0000}"/>
    <cellStyle name="Normal 5 2 2 6 2 2 8" xfId="39969" xr:uid="{00000000-0005-0000-0000-0000129C0000}"/>
    <cellStyle name="Normal 5 2 2 6 2 3" xfId="39970" xr:uid="{00000000-0005-0000-0000-0000139C0000}"/>
    <cellStyle name="Normal 5 2 2 6 2 3 2" xfId="39971" xr:uid="{00000000-0005-0000-0000-0000149C0000}"/>
    <cellStyle name="Normal 5 2 2 6 2 3 2 2" xfId="39972" xr:uid="{00000000-0005-0000-0000-0000159C0000}"/>
    <cellStyle name="Normal 5 2 2 6 2 3 2 2 2" xfId="39973" xr:uid="{00000000-0005-0000-0000-0000169C0000}"/>
    <cellStyle name="Normal 5 2 2 6 2 3 2 3" xfId="39974" xr:uid="{00000000-0005-0000-0000-0000179C0000}"/>
    <cellStyle name="Normal 5 2 2 6 2 3 2 3 2" xfId="39975" xr:uid="{00000000-0005-0000-0000-0000189C0000}"/>
    <cellStyle name="Normal 5 2 2 6 2 3 2 3 2 2" xfId="39976" xr:uid="{00000000-0005-0000-0000-0000199C0000}"/>
    <cellStyle name="Normal 5 2 2 6 2 3 2 3 3" xfId="39977" xr:uid="{00000000-0005-0000-0000-00001A9C0000}"/>
    <cellStyle name="Normal 5 2 2 6 2 3 2 4" xfId="39978" xr:uid="{00000000-0005-0000-0000-00001B9C0000}"/>
    <cellStyle name="Normal 5 2 2 6 2 3 3" xfId="39979" xr:uid="{00000000-0005-0000-0000-00001C9C0000}"/>
    <cellStyle name="Normal 5 2 2 6 2 3 3 2" xfId="39980" xr:uid="{00000000-0005-0000-0000-00001D9C0000}"/>
    <cellStyle name="Normal 5 2 2 6 2 3 4" xfId="39981" xr:uid="{00000000-0005-0000-0000-00001E9C0000}"/>
    <cellStyle name="Normal 5 2 2 6 2 3 4 2" xfId="39982" xr:uid="{00000000-0005-0000-0000-00001F9C0000}"/>
    <cellStyle name="Normal 5 2 2 6 2 3 4 2 2" xfId="39983" xr:uid="{00000000-0005-0000-0000-0000209C0000}"/>
    <cellStyle name="Normal 5 2 2 6 2 3 4 3" xfId="39984" xr:uid="{00000000-0005-0000-0000-0000219C0000}"/>
    <cellStyle name="Normal 5 2 2 6 2 3 5" xfId="39985" xr:uid="{00000000-0005-0000-0000-0000229C0000}"/>
    <cellStyle name="Normal 5 2 2 6 2 4" xfId="39986" xr:uid="{00000000-0005-0000-0000-0000239C0000}"/>
    <cellStyle name="Normal 5 2 2 6 2 4 2" xfId="39987" xr:uid="{00000000-0005-0000-0000-0000249C0000}"/>
    <cellStyle name="Normal 5 2 2 6 2 4 2 2" xfId="39988" xr:uid="{00000000-0005-0000-0000-0000259C0000}"/>
    <cellStyle name="Normal 5 2 2 6 2 4 3" xfId="39989" xr:uid="{00000000-0005-0000-0000-0000269C0000}"/>
    <cellStyle name="Normal 5 2 2 6 2 4 3 2" xfId="39990" xr:uid="{00000000-0005-0000-0000-0000279C0000}"/>
    <cellStyle name="Normal 5 2 2 6 2 4 3 2 2" xfId="39991" xr:uid="{00000000-0005-0000-0000-0000289C0000}"/>
    <cellStyle name="Normal 5 2 2 6 2 4 3 3" xfId="39992" xr:uid="{00000000-0005-0000-0000-0000299C0000}"/>
    <cellStyle name="Normal 5 2 2 6 2 4 4" xfId="39993" xr:uid="{00000000-0005-0000-0000-00002A9C0000}"/>
    <cellStyle name="Normal 5 2 2 6 2 5" xfId="39994" xr:uid="{00000000-0005-0000-0000-00002B9C0000}"/>
    <cellStyle name="Normal 5 2 2 6 2 5 2" xfId="39995" xr:uid="{00000000-0005-0000-0000-00002C9C0000}"/>
    <cellStyle name="Normal 5 2 2 6 2 5 2 2" xfId="39996" xr:uid="{00000000-0005-0000-0000-00002D9C0000}"/>
    <cellStyle name="Normal 5 2 2 6 2 5 3" xfId="39997" xr:uid="{00000000-0005-0000-0000-00002E9C0000}"/>
    <cellStyle name="Normal 5 2 2 6 2 5 3 2" xfId="39998" xr:uid="{00000000-0005-0000-0000-00002F9C0000}"/>
    <cellStyle name="Normal 5 2 2 6 2 5 3 2 2" xfId="39999" xr:uid="{00000000-0005-0000-0000-0000309C0000}"/>
    <cellStyle name="Normal 5 2 2 6 2 5 3 3" xfId="40000" xr:uid="{00000000-0005-0000-0000-0000319C0000}"/>
    <cellStyle name="Normal 5 2 2 6 2 5 4" xfId="40001" xr:uid="{00000000-0005-0000-0000-0000329C0000}"/>
    <cellStyle name="Normal 5 2 2 6 2 6" xfId="40002" xr:uid="{00000000-0005-0000-0000-0000339C0000}"/>
    <cellStyle name="Normal 5 2 2 6 2 6 2" xfId="40003" xr:uid="{00000000-0005-0000-0000-0000349C0000}"/>
    <cellStyle name="Normal 5 2 2 6 2 7" xfId="40004" xr:uid="{00000000-0005-0000-0000-0000359C0000}"/>
    <cellStyle name="Normal 5 2 2 6 2 7 2" xfId="40005" xr:uid="{00000000-0005-0000-0000-0000369C0000}"/>
    <cellStyle name="Normal 5 2 2 6 2 7 2 2" xfId="40006" xr:uid="{00000000-0005-0000-0000-0000379C0000}"/>
    <cellStyle name="Normal 5 2 2 6 2 7 3" xfId="40007" xr:uid="{00000000-0005-0000-0000-0000389C0000}"/>
    <cellStyle name="Normal 5 2 2 6 2 8" xfId="40008" xr:uid="{00000000-0005-0000-0000-0000399C0000}"/>
    <cellStyle name="Normal 5 2 2 6 2 8 2" xfId="40009" xr:uid="{00000000-0005-0000-0000-00003A9C0000}"/>
    <cellStyle name="Normal 5 2 2 6 2 9" xfId="40010" xr:uid="{00000000-0005-0000-0000-00003B9C0000}"/>
    <cellStyle name="Normal 5 2 2 6 3" xfId="40011" xr:uid="{00000000-0005-0000-0000-00003C9C0000}"/>
    <cellStyle name="Normal 5 2 2 6 3 2" xfId="40012" xr:uid="{00000000-0005-0000-0000-00003D9C0000}"/>
    <cellStyle name="Normal 5 2 2 6 3 2 2" xfId="40013" xr:uid="{00000000-0005-0000-0000-00003E9C0000}"/>
    <cellStyle name="Normal 5 2 2 6 3 2 2 2" xfId="40014" xr:uid="{00000000-0005-0000-0000-00003F9C0000}"/>
    <cellStyle name="Normal 5 2 2 6 3 2 2 2 2" xfId="40015" xr:uid="{00000000-0005-0000-0000-0000409C0000}"/>
    <cellStyle name="Normal 5 2 2 6 3 2 2 3" xfId="40016" xr:uid="{00000000-0005-0000-0000-0000419C0000}"/>
    <cellStyle name="Normal 5 2 2 6 3 2 2 3 2" xfId="40017" xr:uid="{00000000-0005-0000-0000-0000429C0000}"/>
    <cellStyle name="Normal 5 2 2 6 3 2 2 3 2 2" xfId="40018" xr:uid="{00000000-0005-0000-0000-0000439C0000}"/>
    <cellStyle name="Normal 5 2 2 6 3 2 2 3 3" xfId="40019" xr:uid="{00000000-0005-0000-0000-0000449C0000}"/>
    <cellStyle name="Normal 5 2 2 6 3 2 2 4" xfId="40020" xr:uid="{00000000-0005-0000-0000-0000459C0000}"/>
    <cellStyle name="Normal 5 2 2 6 3 2 3" xfId="40021" xr:uid="{00000000-0005-0000-0000-0000469C0000}"/>
    <cellStyle name="Normal 5 2 2 6 3 2 3 2" xfId="40022" xr:uid="{00000000-0005-0000-0000-0000479C0000}"/>
    <cellStyle name="Normal 5 2 2 6 3 2 4" xfId="40023" xr:uid="{00000000-0005-0000-0000-0000489C0000}"/>
    <cellStyle name="Normal 5 2 2 6 3 2 4 2" xfId="40024" xr:uid="{00000000-0005-0000-0000-0000499C0000}"/>
    <cellStyle name="Normal 5 2 2 6 3 2 4 2 2" xfId="40025" xr:uid="{00000000-0005-0000-0000-00004A9C0000}"/>
    <cellStyle name="Normal 5 2 2 6 3 2 4 3" xfId="40026" xr:uid="{00000000-0005-0000-0000-00004B9C0000}"/>
    <cellStyle name="Normal 5 2 2 6 3 2 5" xfId="40027" xr:uid="{00000000-0005-0000-0000-00004C9C0000}"/>
    <cellStyle name="Normal 5 2 2 6 3 3" xfId="40028" xr:uid="{00000000-0005-0000-0000-00004D9C0000}"/>
    <cellStyle name="Normal 5 2 2 6 3 3 2" xfId="40029" xr:uid="{00000000-0005-0000-0000-00004E9C0000}"/>
    <cellStyle name="Normal 5 2 2 6 3 3 2 2" xfId="40030" xr:uid="{00000000-0005-0000-0000-00004F9C0000}"/>
    <cellStyle name="Normal 5 2 2 6 3 3 3" xfId="40031" xr:uid="{00000000-0005-0000-0000-0000509C0000}"/>
    <cellStyle name="Normal 5 2 2 6 3 3 3 2" xfId="40032" xr:uid="{00000000-0005-0000-0000-0000519C0000}"/>
    <cellStyle name="Normal 5 2 2 6 3 3 3 2 2" xfId="40033" xr:uid="{00000000-0005-0000-0000-0000529C0000}"/>
    <cellStyle name="Normal 5 2 2 6 3 3 3 3" xfId="40034" xr:uid="{00000000-0005-0000-0000-0000539C0000}"/>
    <cellStyle name="Normal 5 2 2 6 3 3 4" xfId="40035" xr:uid="{00000000-0005-0000-0000-0000549C0000}"/>
    <cellStyle name="Normal 5 2 2 6 3 4" xfId="40036" xr:uid="{00000000-0005-0000-0000-0000559C0000}"/>
    <cellStyle name="Normal 5 2 2 6 3 4 2" xfId="40037" xr:uid="{00000000-0005-0000-0000-0000569C0000}"/>
    <cellStyle name="Normal 5 2 2 6 3 4 2 2" xfId="40038" xr:uid="{00000000-0005-0000-0000-0000579C0000}"/>
    <cellStyle name="Normal 5 2 2 6 3 4 3" xfId="40039" xr:uid="{00000000-0005-0000-0000-0000589C0000}"/>
    <cellStyle name="Normal 5 2 2 6 3 4 3 2" xfId="40040" xr:uid="{00000000-0005-0000-0000-0000599C0000}"/>
    <cellStyle name="Normal 5 2 2 6 3 4 3 2 2" xfId="40041" xr:uid="{00000000-0005-0000-0000-00005A9C0000}"/>
    <cellStyle name="Normal 5 2 2 6 3 4 3 3" xfId="40042" xr:uid="{00000000-0005-0000-0000-00005B9C0000}"/>
    <cellStyle name="Normal 5 2 2 6 3 4 4" xfId="40043" xr:uid="{00000000-0005-0000-0000-00005C9C0000}"/>
    <cellStyle name="Normal 5 2 2 6 3 5" xfId="40044" xr:uid="{00000000-0005-0000-0000-00005D9C0000}"/>
    <cellStyle name="Normal 5 2 2 6 3 5 2" xfId="40045" xr:uid="{00000000-0005-0000-0000-00005E9C0000}"/>
    <cellStyle name="Normal 5 2 2 6 3 6" xfId="40046" xr:uid="{00000000-0005-0000-0000-00005F9C0000}"/>
    <cellStyle name="Normal 5 2 2 6 3 6 2" xfId="40047" xr:uid="{00000000-0005-0000-0000-0000609C0000}"/>
    <cellStyle name="Normal 5 2 2 6 3 6 2 2" xfId="40048" xr:uid="{00000000-0005-0000-0000-0000619C0000}"/>
    <cellStyle name="Normal 5 2 2 6 3 6 3" xfId="40049" xr:uid="{00000000-0005-0000-0000-0000629C0000}"/>
    <cellStyle name="Normal 5 2 2 6 3 7" xfId="40050" xr:uid="{00000000-0005-0000-0000-0000639C0000}"/>
    <cellStyle name="Normal 5 2 2 6 3 7 2" xfId="40051" xr:uid="{00000000-0005-0000-0000-0000649C0000}"/>
    <cellStyle name="Normal 5 2 2 6 3 8" xfId="40052" xr:uid="{00000000-0005-0000-0000-0000659C0000}"/>
    <cellStyle name="Normal 5 2 2 6 4" xfId="40053" xr:uid="{00000000-0005-0000-0000-0000669C0000}"/>
    <cellStyle name="Normal 5 2 2 6 4 2" xfId="40054" xr:uid="{00000000-0005-0000-0000-0000679C0000}"/>
    <cellStyle name="Normal 5 2 2 6 4 2 2" xfId="40055" xr:uid="{00000000-0005-0000-0000-0000689C0000}"/>
    <cellStyle name="Normal 5 2 2 6 4 2 2 2" xfId="40056" xr:uid="{00000000-0005-0000-0000-0000699C0000}"/>
    <cellStyle name="Normal 5 2 2 6 4 2 3" xfId="40057" xr:uid="{00000000-0005-0000-0000-00006A9C0000}"/>
    <cellStyle name="Normal 5 2 2 6 4 2 3 2" xfId="40058" xr:uid="{00000000-0005-0000-0000-00006B9C0000}"/>
    <cellStyle name="Normal 5 2 2 6 4 2 3 2 2" xfId="40059" xr:uid="{00000000-0005-0000-0000-00006C9C0000}"/>
    <cellStyle name="Normal 5 2 2 6 4 2 3 3" xfId="40060" xr:uid="{00000000-0005-0000-0000-00006D9C0000}"/>
    <cellStyle name="Normal 5 2 2 6 4 2 4" xfId="40061" xr:uid="{00000000-0005-0000-0000-00006E9C0000}"/>
    <cellStyle name="Normal 5 2 2 6 4 3" xfId="40062" xr:uid="{00000000-0005-0000-0000-00006F9C0000}"/>
    <cellStyle name="Normal 5 2 2 6 4 3 2" xfId="40063" xr:uid="{00000000-0005-0000-0000-0000709C0000}"/>
    <cellStyle name="Normal 5 2 2 6 4 4" xfId="40064" xr:uid="{00000000-0005-0000-0000-0000719C0000}"/>
    <cellStyle name="Normal 5 2 2 6 4 4 2" xfId="40065" xr:uid="{00000000-0005-0000-0000-0000729C0000}"/>
    <cellStyle name="Normal 5 2 2 6 4 4 2 2" xfId="40066" xr:uid="{00000000-0005-0000-0000-0000739C0000}"/>
    <cellStyle name="Normal 5 2 2 6 4 4 3" xfId="40067" xr:uid="{00000000-0005-0000-0000-0000749C0000}"/>
    <cellStyle name="Normal 5 2 2 6 4 5" xfId="40068" xr:uid="{00000000-0005-0000-0000-0000759C0000}"/>
    <cellStyle name="Normal 5 2 2 6 5" xfId="40069" xr:uid="{00000000-0005-0000-0000-0000769C0000}"/>
    <cellStyle name="Normal 5 2 2 6 5 2" xfId="40070" xr:uid="{00000000-0005-0000-0000-0000779C0000}"/>
    <cellStyle name="Normal 5 2 2 6 5 2 2" xfId="40071" xr:uid="{00000000-0005-0000-0000-0000789C0000}"/>
    <cellStyle name="Normal 5 2 2 6 5 3" xfId="40072" xr:uid="{00000000-0005-0000-0000-0000799C0000}"/>
    <cellStyle name="Normal 5 2 2 6 5 3 2" xfId="40073" xr:uid="{00000000-0005-0000-0000-00007A9C0000}"/>
    <cellStyle name="Normal 5 2 2 6 5 3 2 2" xfId="40074" xr:uid="{00000000-0005-0000-0000-00007B9C0000}"/>
    <cellStyle name="Normal 5 2 2 6 5 3 3" xfId="40075" xr:uid="{00000000-0005-0000-0000-00007C9C0000}"/>
    <cellStyle name="Normal 5 2 2 6 5 4" xfId="40076" xr:uid="{00000000-0005-0000-0000-00007D9C0000}"/>
    <cellStyle name="Normal 5 2 2 6 6" xfId="40077" xr:uid="{00000000-0005-0000-0000-00007E9C0000}"/>
    <cellStyle name="Normal 5 2 2 6 6 2" xfId="40078" xr:uid="{00000000-0005-0000-0000-00007F9C0000}"/>
    <cellStyle name="Normal 5 2 2 6 6 2 2" xfId="40079" xr:uid="{00000000-0005-0000-0000-0000809C0000}"/>
    <cellStyle name="Normal 5 2 2 6 6 3" xfId="40080" xr:uid="{00000000-0005-0000-0000-0000819C0000}"/>
    <cellStyle name="Normal 5 2 2 6 6 3 2" xfId="40081" xr:uid="{00000000-0005-0000-0000-0000829C0000}"/>
    <cellStyle name="Normal 5 2 2 6 6 3 2 2" xfId="40082" xr:uid="{00000000-0005-0000-0000-0000839C0000}"/>
    <cellStyle name="Normal 5 2 2 6 6 3 3" xfId="40083" xr:uid="{00000000-0005-0000-0000-0000849C0000}"/>
    <cellStyle name="Normal 5 2 2 6 6 4" xfId="40084" xr:uid="{00000000-0005-0000-0000-0000859C0000}"/>
    <cellStyle name="Normal 5 2 2 6 7" xfId="40085" xr:uid="{00000000-0005-0000-0000-0000869C0000}"/>
    <cellStyle name="Normal 5 2 2 6 7 2" xfId="40086" xr:uid="{00000000-0005-0000-0000-0000879C0000}"/>
    <cellStyle name="Normal 5 2 2 6 8" xfId="40087" xr:uid="{00000000-0005-0000-0000-0000889C0000}"/>
    <cellStyle name="Normal 5 2 2 6 8 2" xfId="40088" xr:uid="{00000000-0005-0000-0000-0000899C0000}"/>
    <cellStyle name="Normal 5 2 2 6 8 2 2" xfId="40089" xr:uid="{00000000-0005-0000-0000-00008A9C0000}"/>
    <cellStyle name="Normal 5 2 2 6 8 3" xfId="40090" xr:uid="{00000000-0005-0000-0000-00008B9C0000}"/>
    <cellStyle name="Normal 5 2 2 6 9" xfId="40091" xr:uid="{00000000-0005-0000-0000-00008C9C0000}"/>
    <cellStyle name="Normal 5 2 2 6 9 2" xfId="40092" xr:uid="{00000000-0005-0000-0000-00008D9C0000}"/>
    <cellStyle name="Normal 5 2 2 7" xfId="40093" xr:uid="{00000000-0005-0000-0000-00008E9C0000}"/>
    <cellStyle name="Normal 5 2 2 7 2" xfId="40094" xr:uid="{00000000-0005-0000-0000-00008F9C0000}"/>
    <cellStyle name="Normal 5 2 2 7 2 2" xfId="40095" xr:uid="{00000000-0005-0000-0000-0000909C0000}"/>
    <cellStyle name="Normal 5 2 2 7 2 2 2" xfId="40096" xr:uid="{00000000-0005-0000-0000-0000919C0000}"/>
    <cellStyle name="Normal 5 2 2 7 2 2 2 2" xfId="40097" xr:uid="{00000000-0005-0000-0000-0000929C0000}"/>
    <cellStyle name="Normal 5 2 2 7 2 2 2 2 2" xfId="40098" xr:uid="{00000000-0005-0000-0000-0000939C0000}"/>
    <cellStyle name="Normal 5 2 2 7 2 2 2 3" xfId="40099" xr:uid="{00000000-0005-0000-0000-0000949C0000}"/>
    <cellStyle name="Normal 5 2 2 7 2 2 2 3 2" xfId="40100" xr:uid="{00000000-0005-0000-0000-0000959C0000}"/>
    <cellStyle name="Normal 5 2 2 7 2 2 2 3 2 2" xfId="40101" xr:uid="{00000000-0005-0000-0000-0000969C0000}"/>
    <cellStyle name="Normal 5 2 2 7 2 2 2 3 3" xfId="40102" xr:uid="{00000000-0005-0000-0000-0000979C0000}"/>
    <cellStyle name="Normal 5 2 2 7 2 2 2 4" xfId="40103" xr:uid="{00000000-0005-0000-0000-0000989C0000}"/>
    <cellStyle name="Normal 5 2 2 7 2 2 3" xfId="40104" xr:uid="{00000000-0005-0000-0000-0000999C0000}"/>
    <cellStyle name="Normal 5 2 2 7 2 2 3 2" xfId="40105" xr:uid="{00000000-0005-0000-0000-00009A9C0000}"/>
    <cellStyle name="Normal 5 2 2 7 2 2 4" xfId="40106" xr:uid="{00000000-0005-0000-0000-00009B9C0000}"/>
    <cellStyle name="Normal 5 2 2 7 2 2 4 2" xfId="40107" xr:uid="{00000000-0005-0000-0000-00009C9C0000}"/>
    <cellStyle name="Normal 5 2 2 7 2 2 4 2 2" xfId="40108" xr:uid="{00000000-0005-0000-0000-00009D9C0000}"/>
    <cellStyle name="Normal 5 2 2 7 2 2 4 3" xfId="40109" xr:uid="{00000000-0005-0000-0000-00009E9C0000}"/>
    <cellStyle name="Normal 5 2 2 7 2 2 5" xfId="40110" xr:uid="{00000000-0005-0000-0000-00009F9C0000}"/>
    <cellStyle name="Normal 5 2 2 7 2 3" xfId="40111" xr:uid="{00000000-0005-0000-0000-0000A09C0000}"/>
    <cellStyle name="Normal 5 2 2 7 2 3 2" xfId="40112" xr:uid="{00000000-0005-0000-0000-0000A19C0000}"/>
    <cellStyle name="Normal 5 2 2 7 2 3 2 2" xfId="40113" xr:uid="{00000000-0005-0000-0000-0000A29C0000}"/>
    <cellStyle name="Normal 5 2 2 7 2 3 3" xfId="40114" xr:uid="{00000000-0005-0000-0000-0000A39C0000}"/>
    <cellStyle name="Normal 5 2 2 7 2 3 3 2" xfId="40115" xr:uid="{00000000-0005-0000-0000-0000A49C0000}"/>
    <cellStyle name="Normal 5 2 2 7 2 3 3 2 2" xfId="40116" xr:uid="{00000000-0005-0000-0000-0000A59C0000}"/>
    <cellStyle name="Normal 5 2 2 7 2 3 3 3" xfId="40117" xr:uid="{00000000-0005-0000-0000-0000A69C0000}"/>
    <cellStyle name="Normal 5 2 2 7 2 3 4" xfId="40118" xr:uid="{00000000-0005-0000-0000-0000A79C0000}"/>
    <cellStyle name="Normal 5 2 2 7 2 4" xfId="40119" xr:uid="{00000000-0005-0000-0000-0000A89C0000}"/>
    <cellStyle name="Normal 5 2 2 7 2 4 2" xfId="40120" xr:uid="{00000000-0005-0000-0000-0000A99C0000}"/>
    <cellStyle name="Normal 5 2 2 7 2 4 2 2" xfId="40121" xr:uid="{00000000-0005-0000-0000-0000AA9C0000}"/>
    <cellStyle name="Normal 5 2 2 7 2 4 3" xfId="40122" xr:uid="{00000000-0005-0000-0000-0000AB9C0000}"/>
    <cellStyle name="Normal 5 2 2 7 2 4 3 2" xfId="40123" xr:uid="{00000000-0005-0000-0000-0000AC9C0000}"/>
    <cellStyle name="Normal 5 2 2 7 2 4 3 2 2" xfId="40124" xr:uid="{00000000-0005-0000-0000-0000AD9C0000}"/>
    <cellStyle name="Normal 5 2 2 7 2 4 3 3" xfId="40125" xr:uid="{00000000-0005-0000-0000-0000AE9C0000}"/>
    <cellStyle name="Normal 5 2 2 7 2 4 4" xfId="40126" xr:uid="{00000000-0005-0000-0000-0000AF9C0000}"/>
    <cellStyle name="Normal 5 2 2 7 2 5" xfId="40127" xr:uid="{00000000-0005-0000-0000-0000B09C0000}"/>
    <cellStyle name="Normal 5 2 2 7 2 5 2" xfId="40128" xr:uid="{00000000-0005-0000-0000-0000B19C0000}"/>
    <cellStyle name="Normal 5 2 2 7 2 6" xfId="40129" xr:uid="{00000000-0005-0000-0000-0000B29C0000}"/>
    <cellStyle name="Normal 5 2 2 7 2 6 2" xfId="40130" xr:uid="{00000000-0005-0000-0000-0000B39C0000}"/>
    <cellStyle name="Normal 5 2 2 7 2 6 2 2" xfId="40131" xr:uid="{00000000-0005-0000-0000-0000B49C0000}"/>
    <cellStyle name="Normal 5 2 2 7 2 6 3" xfId="40132" xr:uid="{00000000-0005-0000-0000-0000B59C0000}"/>
    <cellStyle name="Normal 5 2 2 7 2 7" xfId="40133" xr:uid="{00000000-0005-0000-0000-0000B69C0000}"/>
    <cellStyle name="Normal 5 2 2 7 2 7 2" xfId="40134" xr:uid="{00000000-0005-0000-0000-0000B79C0000}"/>
    <cellStyle name="Normal 5 2 2 7 2 8" xfId="40135" xr:uid="{00000000-0005-0000-0000-0000B89C0000}"/>
    <cellStyle name="Normal 5 2 2 7 3" xfId="40136" xr:uid="{00000000-0005-0000-0000-0000B99C0000}"/>
    <cellStyle name="Normal 5 2 2 7 3 2" xfId="40137" xr:uid="{00000000-0005-0000-0000-0000BA9C0000}"/>
    <cellStyle name="Normal 5 2 2 7 3 2 2" xfId="40138" xr:uid="{00000000-0005-0000-0000-0000BB9C0000}"/>
    <cellStyle name="Normal 5 2 2 7 3 2 2 2" xfId="40139" xr:uid="{00000000-0005-0000-0000-0000BC9C0000}"/>
    <cellStyle name="Normal 5 2 2 7 3 2 3" xfId="40140" xr:uid="{00000000-0005-0000-0000-0000BD9C0000}"/>
    <cellStyle name="Normal 5 2 2 7 3 2 3 2" xfId="40141" xr:uid="{00000000-0005-0000-0000-0000BE9C0000}"/>
    <cellStyle name="Normal 5 2 2 7 3 2 3 2 2" xfId="40142" xr:uid="{00000000-0005-0000-0000-0000BF9C0000}"/>
    <cellStyle name="Normal 5 2 2 7 3 2 3 3" xfId="40143" xr:uid="{00000000-0005-0000-0000-0000C09C0000}"/>
    <cellStyle name="Normal 5 2 2 7 3 2 4" xfId="40144" xr:uid="{00000000-0005-0000-0000-0000C19C0000}"/>
    <cellStyle name="Normal 5 2 2 7 3 3" xfId="40145" xr:uid="{00000000-0005-0000-0000-0000C29C0000}"/>
    <cellStyle name="Normal 5 2 2 7 3 3 2" xfId="40146" xr:uid="{00000000-0005-0000-0000-0000C39C0000}"/>
    <cellStyle name="Normal 5 2 2 7 3 4" xfId="40147" xr:uid="{00000000-0005-0000-0000-0000C49C0000}"/>
    <cellStyle name="Normal 5 2 2 7 3 4 2" xfId="40148" xr:uid="{00000000-0005-0000-0000-0000C59C0000}"/>
    <cellStyle name="Normal 5 2 2 7 3 4 2 2" xfId="40149" xr:uid="{00000000-0005-0000-0000-0000C69C0000}"/>
    <cellStyle name="Normal 5 2 2 7 3 4 3" xfId="40150" xr:uid="{00000000-0005-0000-0000-0000C79C0000}"/>
    <cellStyle name="Normal 5 2 2 7 3 5" xfId="40151" xr:uid="{00000000-0005-0000-0000-0000C89C0000}"/>
    <cellStyle name="Normal 5 2 2 7 4" xfId="40152" xr:uid="{00000000-0005-0000-0000-0000C99C0000}"/>
    <cellStyle name="Normal 5 2 2 7 4 2" xfId="40153" xr:uid="{00000000-0005-0000-0000-0000CA9C0000}"/>
    <cellStyle name="Normal 5 2 2 7 4 2 2" xfId="40154" xr:uid="{00000000-0005-0000-0000-0000CB9C0000}"/>
    <cellStyle name="Normal 5 2 2 7 4 3" xfId="40155" xr:uid="{00000000-0005-0000-0000-0000CC9C0000}"/>
    <cellStyle name="Normal 5 2 2 7 4 3 2" xfId="40156" xr:uid="{00000000-0005-0000-0000-0000CD9C0000}"/>
    <cellStyle name="Normal 5 2 2 7 4 3 2 2" xfId="40157" xr:uid="{00000000-0005-0000-0000-0000CE9C0000}"/>
    <cellStyle name="Normal 5 2 2 7 4 3 3" xfId="40158" xr:uid="{00000000-0005-0000-0000-0000CF9C0000}"/>
    <cellStyle name="Normal 5 2 2 7 4 4" xfId="40159" xr:uid="{00000000-0005-0000-0000-0000D09C0000}"/>
    <cellStyle name="Normal 5 2 2 7 5" xfId="40160" xr:uid="{00000000-0005-0000-0000-0000D19C0000}"/>
    <cellStyle name="Normal 5 2 2 7 5 2" xfId="40161" xr:uid="{00000000-0005-0000-0000-0000D29C0000}"/>
    <cellStyle name="Normal 5 2 2 7 5 2 2" xfId="40162" xr:uid="{00000000-0005-0000-0000-0000D39C0000}"/>
    <cellStyle name="Normal 5 2 2 7 5 3" xfId="40163" xr:uid="{00000000-0005-0000-0000-0000D49C0000}"/>
    <cellStyle name="Normal 5 2 2 7 5 3 2" xfId="40164" xr:uid="{00000000-0005-0000-0000-0000D59C0000}"/>
    <cellStyle name="Normal 5 2 2 7 5 3 2 2" xfId="40165" xr:uid="{00000000-0005-0000-0000-0000D69C0000}"/>
    <cellStyle name="Normal 5 2 2 7 5 3 3" xfId="40166" xr:uid="{00000000-0005-0000-0000-0000D79C0000}"/>
    <cellStyle name="Normal 5 2 2 7 5 4" xfId="40167" xr:uid="{00000000-0005-0000-0000-0000D89C0000}"/>
    <cellStyle name="Normal 5 2 2 7 6" xfId="40168" xr:uid="{00000000-0005-0000-0000-0000D99C0000}"/>
    <cellStyle name="Normal 5 2 2 7 6 2" xfId="40169" xr:uid="{00000000-0005-0000-0000-0000DA9C0000}"/>
    <cellStyle name="Normal 5 2 2 7 7" xfId="40170" xr:uid="{00000000-0005-0000-0000-0000DB9C0000}"/>
    <cellStyle name="Normal 5 2 2 7 7 2" xfId="40171" xr:uid="{00000000-0005-0000-0000-0000DC9C0000}"/>
    <cellStyle name="Normal 5 2 2 7 7 2 2" xfId="40172" xr:uid="{00000000-0005-0000-0000-0000DD9C0000}"/>
    <cellStyle name="Normal 5 2 2 7 7 3" xfId="40173" xr:uid="{00000000-0005-0000-0000-0000DE9C0000}"/>
    <cellStyle name="Normal 5 2 2 7 8" xfId="40174" xr:uid="{00000000-0005-0000-0000-0000DF9C0000}"/>
    <cellStyle name="Normal 5 2 2 7 8 2" xfId="40175" xr:uid="{00000000-0005-0000-0000-0000E09C0000}"/>
    <cellStyle name="Normal 5 2 2 7 9" xfId="40176" xr:uid="{00000000-0005-0000-0000-0000E19C0000}"/>
    <cellStyle name="Normal 5 2 2 8" xfId="40177" xr:uid="{00000000-0005-0000-0000-0000E29C0000}"/>
    <cellStyle name="Normal 5 2 2 8 2" xfId="40178" xr:uid="{00000000-0005-0000-0000-0000E39C0000}"/>
    <cellStyle name="Normal 5 2 2 8 2 2" xfId="40179" xr:uid="{00000000-0005-0000-0000-0000E49C0000}"/>
    <cellStyle name="Normal 5 2 2 8 2 2 2" xfId="40180" xr:uid="{00000000-0005-0000-0000-0000E59C0000}"/>
    <cellStyle name="Normal 5 2 2 8 2 2 2 2" xfId="40181" xr:uid="{00000000-0005-0000-0000-0000E69C0000}"/>
    <cellStyle name="Normal 5 2 2 8 2 2 3" xfId="40182" xr:uid="{00000000-0005-0000-0000-0000E79C0000}"/>
    <cellStyle name="Normal 5 2 2 8 2 2 3 2" xfId="40183" xr:uid="{00000000-0005-0000-0000-0000E89C0000}"/>
    <cellStyle name="Normal 5 2 2 8 2 2 3 2 2" xfId="40184" xr:uid="{00000000-0005-0000-0000-0000E99C0000}"/>
    <cellStyle name="Normal 5 2 2 8 2 2 3 3" xfId="40185" xr:uid="{00000000-0005-0000-0000-0000EA9C0000}"/>
    <cellStyle name="Normal 5 2 2 8 2 2 4" xfId="40186" xr:uid="{00000000-0005-0000-0000-0000EB9C0000}"/>
    <cellStyle name="Normal 5 2 2 8 2 3" xfId="40187" xr:uid="{00000000-0005-0000-0000-0000EC9C0000}"/>
    <cellStyle name="Normal 5 2 2 8 2 3 2" xfId="40188" xr:uid="{00000000-0005-0000-0000-0000ED9C0000}"/>
    <cellStyle name="Normal 5 2 2 8 2 4" xfId="40189" xr:uid="{00000000-0005-0000-0000-0000EE9C0000}"/>
    <cellStyle name="Normal 5 2 2 8 2 4 2" xfId="40190" xr:uid="{00000000-0005-0000-0000-0000EF9C0000}"/>
    <cellStyle name="Normal 5 2 2 8 2 4 2 2" xfId="40191" xr:uid="{00000000-0005-0000-0000-0000F09C0000}"/>
    <cellStyle name="Normal 5 2 2 8 2 4 3" xfId="40192" xr:uid="{00000000-0005-0000-0000-0000F19C0000}"/>
    <cellStyle name="Normal 5 2 2 8 2 5" xfId="40193" xr:uid="{00000000-0005-0000-0000-0000F29C0000}"/>
    <cellStyle name="Normal 5 2 2 8 3" xfId="40194" xr:uid="{00000000-0005-0000-0000-0000F39C0000}"/>
    <cellStyle name="Normal 5 2 2 8 3 2" xfId="40195" xr:uid="{00000000-0005-0000-0000-0000F49C0000}"/>
    <cellStyle name="Normal 5 2 2 8 3 2 2" xfId="40196" xr:uid="{00000000-0005-0000-0000-0000F59C0000}"/>
    <cellStyle name="Normal 5 2 2 8 3 3" xfId="40197" xr:uid="{00000000-0005-0000-0000-0000F69C0000}"/>
    <cellStyle name="Normal 5 2 2 8 3 3 2" xfId="40198" xr:uid="{00000000-0005-0000-0000-0000F79C0000}"/>
    <cellStyle name="Normal 5 2 2 8 3 3 2 2" xfId="40199" xr:uid="{00000000-0005-0000-0000-0000F89C0000}"/>
    <cellStyle name="Normal 5 2 2 8 3 3 3" xfId="40200" xr:uid="{00000000-0005-0000-0000-0000F99C0000}"/>
    <cellStyle name="Normal 5 2 2 8 3 4" xfId="40201" xr:uid="{00000000-0005-0000-0000-0000FA9C0000}"/>
    <cellStyle name="Normal 5 2 2 8 4" xfId="40202" xr:uid="{00000000-0005-0000-0000-0000FB9C0000}"/>
    <cellStyle name="Normal 5 2 2 8 4 2" xfId="40203" xr:uid="{00000000-0005-0000-0000-0000FC9C0000}"/>
    <cellStyle name="Normal 5 2 2 8 4 2 2" xfId="40204" xr:uid="{00000000-0005-0000-0000-0000FD9C0000}"/>
    <cellStyle name="Normal 5 2 2 8 4 3" xfId="40205" xr:uid="{00000000-0005-0000-0000-0000FE9C0000}"/>
    <cellStyle name="Normal 5 2 2 8 4 3 2" xfId="40206" xr:uid="{00000000-0005-0000-0000-0000FF9C0000}"/>
    <cellStyle name="Normal 5 2 2 8 4 3 2 2" xfId="40207" xr:uid="{00000000-0005-0000-0000-0000009D0000}"/>
    <cellStyle name="Normal 5 2 2 8 4 3 3" xfId="40208" xr:uid="{00000000-0005-0000-0000-0000019D0000}"/>
    <cellStyle name="Normal 5 2 2 8 4 4" xfId="40209" xr:uid="{00000000-0005-0000-0000-0000029D0000}"/>
    <cellStyle name="Normal 5 2 2 8 5" xfId="40210" xr:uid="{00000000-0005-0000-0000-0000039D0000}"/>
    <cellStyle name="Normal 5 2 2 8 5 2" xfId="40211" xr:uid="{00000000-0005-0000-0000-0000049D0000}"/>
    <cellStyle name="Normal 5 2 2 8 6" xfId="40212" xr:uid="{00000000-0005-0000-0000-0000059D0000}"/>
    <cellStyle name="Normal 5 2 2 8 6 2" xfId="40213" xr:uid="{00000000-0005-0000-0000-0000069D0000}"/>
    <cellStyle name="Normal 5 2 2 8 6 2 2" xfId="40214" xr:uid="{00000000-0005-0000-0000-0000079D0000}"/>
    <cellStyle name="Normal 5 2 2 8 6 3" xfId="40215" xr:uid="{00000000-0005-0000-0000-0000089D0000}"/>
    <cellStyle name="Normal 5 2 2 8 7" xfId="40216" xr:uid="{00000000-0005-0000-0000-0000099D0000}"/>
    <cellStyle name="Normal 5 2 2 8 7 2" xfId="40217" xr:uid="{00000000-0005-0000-0000-00000A9D0000}"/>
    <cellStyle name="Normal 5 2 2 8 8" xfId="40218" xr:uid="{00000000-0005-0000-0000-00000B9D0000}"/>
    <cellStyle name="Normal 5 2 2 9" xfId="40219" xr:uid="{00000000-0005-0000-0000-00000C9D0000}"/>
    <cellStyle name="Normal 5 2 2 9 2" xfId="40220" xr:uid="{00000000-0005-0000-0000-00000D9D0000}"/>
    <cellStyle name="Normal 5 2 2 9 2 2" xfId="40221" xr:uid="{00000000-0005-0000-0000-00000E9D0000}"/>
    <cellStyle name="Normal 5 2 2 9 2 2 2" xfId="40222" xr:uid="{00000000-0005-0000-0000-00000F9D0000}"/>
    <cellStyle name="Normal 5 2 2 9 2 2 2 2" xfId="40223" xr:uid="{00000000-0005-0000-0000-0000109D0000}"/>
    <cellStyle name="Normal 5 2 2 9 2 2 3" xfId="40224" xr:uid="{00000000-0005-0000-0000-0000119D0000}"/>
    <cellStyle name="Normal 5 2 2 9 2 2 3 2" xfId="40225" xr:uid="{00000000-0005-0000-0000-0000129D0000}"/>
    <cellStyle name="Normal 5 2 2 9 2 2 3 2 2" xfId="40226" xr:uid="{00000000-0005-0000-0000-0000139D0000}"/>
    <cellStyle name="Normal 5 2 2 9 2 2 3 3" xfId="40227" xr:uid="{00000000-0005-0000-0000-0000149D0000}"/>
    <cellStyle name="Normal 5 2 2 9 2 2 4" xfId="40228" xr:uid="{00000000-0005-0000-0000-0000159D0000}"/>
    <cellStyle name="Normal 5 2 2 9 2 3" xfId="40229" xr:uid="{00000000-0005-0000-0000-0000169D0000}"/>
    <cellStyle name="Normal 5 2 2 9 2 3 2" xfId="40230" xr:uid="{00000000-0005-0000-0000-0000179D0000}"/>
    <cellStyle name="Normal 5 2 2 9 2 4" xfId="40231" xr:uid="{00000000-0005-0000-0000-0000189D0000}"/>
    <cellStyle name="Normal 5 2 2 9 2 4 2" xfId="40232" xr:uid="{00000000-0005-0000-0000-0000199D0000}"/>
    <cellStyle name="Normal 5 2 2 9 2 4 2 2" xfId="40233" xr:uid="{00000000-0005-0000-0000-00001A9D0000}"/>
    <cellStyle name="Normal 5 2 2 9 2 4 3" xfId="40234" xr:uid="{00000000-0005-0000-0000-00001B9D0000}"/>
    <cellStyle name="Normal 5 2 2 9 2 5" xfId="40235" xr:uid="{00000000-0005-0000-0000-00001C9D0000}"/>
    <cellStyle name="Normal 5 2 2 9 3" xfId="40236" xr:uid="{00000000-0005-0000-0000-00001D9D0000}"/>
    <cellStyle name="Normal 5 2 2 9 3 2" xfId="40237" xr:uid="{00000000-0005-0000-0000-00001E9D0000}"/>
    <cellStyle name="Normal 5 2 2 9 3 2 2" xfId="40238" xr:uid="{00000000-0005-0000-0000-00001F9D0000}"/>
    <cellStyle name="Normal 5 2 2 9 3 3" xfId="40239" xr:uid="{00000000-0005-0000-0000-0000209D0000}"/>
    <cellStyle name="Normal 5 2 2 9 3 3 2" xfId="40240" xr:uid="{00000000-0005-0000-0000-0000219D0000}"/>
    <cellStyle name="Normal 5 2 2 9 3 3 2 2" xfId="40241" xr:uid="{00000000-0005-0000-0000-0000229D0000}"/>
    <cellStyle name="Normal 5 2 2 9 3 3 3" xfId="40242" xr:uid="{00000000-0005-0000-0000-0000239D0000}"/>
    <cellStyle name="Normal 5 2 2 9 3 4" xfId="40243" xr:uid="{00000000-0005-0000-0000-0000249D0000}"/>
    <cellStyle name="Normal 5 2 2 9 4" xfId="40244" xr:uid="{00000000-0005-0000-0000-0000259D0000}"/>
    <cellStyle name="Normal 5 2 2 9 4 2" xfId="40245" xr:uid="{00000000-0005-0000-0000-0000269D0000}"/>
    <cellStyle name="Normal 5 2 2 9 4 2 2" xfId="40246" xr:uid="{00000000-0005-0000-0000-0000279D0000}"/>
    <cellStyle name="Normal 5 2 2 9 4 3" xfId="40247" xr:uid="{00000000-0005-0000-0000-0000289D0000}"/>
    <cellStyle name="Normal 5 2 2 9 4 3 2" xfId="40248" xr:uid="{00000000-0005-0000-0000-0000299D0000}"/>
    <cellStyle name="Normal 5 2 2 9 4 3 2 2" xfId="40249" xr:uid="{00000000-0005-0000-0000-00002A9D0000}"/>
    <cellStyle name="Normal 5 2 2 9 4 3 3" xfId="40250" xr:uid="{00000000-0005-0000-0000-00002B9D0000}"/>
    <cellStyle name="Normal 5 2 2 9 4 4" xfId="40251" xr:uid="{00000000-0005-0000-0000-00002C9D0000}"/>
    <cellStyle name="Normal 5 2 2 9 5" xfId="40252" xr:uid="{00000000-0005-0000-0000-00002D9D0000}"/>
    <cellStyle name="Normal 5 2 2 9 5 2" xfId="40253" xr:uid="{00000000-0005-0000-0000-00002E9D0000}"/>
    <cellStyle name="Normal 5 2 2 9 6" xfId="40254" xr:uid="{00000000-0005-0000-0000-00002F9D0000}"/>
    <cellStyle name="Normal 5 2 2 9 6 2" xfId="40255" xr:uid="{00000000-0005-0000-0000-0000309D0000}"/>
    <cellStyle name="Normal 5 2 2 9 6 2 2" xfId="40256" xr:uid="{00000000-0005-0000-0000-0000319D0000}"/>
    <cellStyle name="Normal 5 2 2 9 6 3" xfId="40257" xr:uid="{00000000-0005-0000-0000-0000329D0000}"/>
    <cellStyle name="Normal 5 2 2 9 7" xfId="40258" xr:uid="{00000000-0005-0000-0000-0000339D0000}"/>
    <cellStyle name="Normal 5 2 2 9 7 2" xfId="40259" xr:uid="{00000000-0005-0000-0000-0000349D0000}"/>
    <cellStyle name="Normal 5 2 2 9 8" xfId="40260" xr:uid="{00000000-0005-0000-0000-0000359D0000}"/>
    <cellStyle name="Normal 5 2 2_Sheet1" xfId="40261" xr:uid="{00000000-0005-0000-0000-0000369D0000}"/>
    <cellStyle name="Normal 5 2 20" xfId="40262" xr:uid="{00000000-0005-0000-0000-0000379D0000}"/>
    <cellStyle name="Normal 5 2 21" xfId="40263" xr:uid="{00000000-0005-0000-0000-0000389D0000}"/>
    <cellStyle name="Normal 5 2 3" xfId="40264" xr:uid="{00000000-0005-0000-0000-0000399D0000}"/>
    <cellStyle name="Normal 5 2 3 10" xfId="40265" xr:uid="{00000000-0005-0000-0000-00003A9D0000}"/>
    <cellStyle name="Normal 5 2 3 10 2" xfId="40266" xr:uid="{00000000-0005-0000-0000-00003B9D0000}"/>
    <cellStyle name="Normal 5 2 3 10 2 2" xfId="40267" xr:uid="{00000000-0005-0000-0000-00003C9D0000}"/>
    <cellStyle name="Normal 5 2 3 10 2 2 2" xfId="40268" xr:uid="{00000000-0005-0000-0000-00003D9D0000}"/>
    <cellStyle name="Normal 5 2 3 10 2 2 2 2" xfId="40269" xr:uid="{00000000-0005-0000-0000-00003E9D0000}"/>
    <cellStyle name="Normal 5 2 3 10 2 2 3" xfId="40270" xr:uid="{00000000-0005-0000-0000-00003F9D0000}"/>
    <cellStyle name="Normal 5 2 3 10 2 2 3 2" xfId="40271" xr:uid="{00000000-0005-0000-0000-0000409D0000}"/>
    <cellStyle name="Normal 5 2 3 10 2 2 3 2 2" xfId="40272" xr:uid="{00000000-0005-0000-0000-0000419D0000}"/>
    <cellStyle name="Normal 5 2 3 10 2 2 3 3" xfId="40273" xr:uid="{00000000-0005-0000-0000-0000429D0000}"/>
    <cellStyle name="Normal 5 2 3 10 2 2 4" xfId="40274" xr:uid="{00000000-0005-0000-0000-0000439D0000}"/>
    <cellStyle name="Normal 5 2 3 10 2 3" xfId="40275" xr:uid="{00000000-0005-0000-0000-0000449D0000}"/>
    <cellStyle name="Normal 5 2 3 10 2 3 2" xfId="40276" xr:uid="{00000000-0005-0000-0000-0000459D0000}"/>
    <cellStyle name="Normal 5 2 3 10 2 4" xfId="40277" xr:uid="{00000000-0005-0000-0000-0000469D0000}"/>
    <cellStyle name="Normal 5 2 3 10 2 4 2" xfId="40278" xr:uid="{00000000-0005-0000-0000-0000479D0000}"/>
    <cellStyle name="Normal 5 2 3 10 2 4 2 2" xfId="40279" xr:uid="{00000000-0005-0000-0000-0000489D0000}"/>
    <cellStyle name="Normal 5 2 3 10 2 4 3" xfId="40280" xr:uid="{00000000-0005-0000-0000-0000499D0000}"/>
    <cellStyle name="Normal 5 2 3 10 2 5" xfId="40281" xr:uid="{00000000-0005-0000-0000-00004A9D0000}"/>
    <cellStyle name="Normal 5 2 3 10 3" xfId="40282" xr:uid="{00000000-0005-0000-0000-00004B9D0000}"/>
    <cellStyle name="Normal 5 2 3 10 3 2" xfId="40283" xr:uid="{00000000-0005-0000-0000-00004C9D0000}"/>
    <cellStyle name="Normal 5 2 3 10 3 2 2" xfId="40284" xr:uid="{00000000-0005-0000-0000-00004D9D0000}"/>
    <cellStyle name="Normal 5 2 3 10 3 3" xfId="40285" xr:uid="{00000000-0005-0000-0000-00004E9D0000}"/>
    <cellStyle name="Normal 5 2 3 10 3 3 2" xfId="40286" xr:uid="{00000000-0005-0000-0000-00004F9D0000}"/>
    <cellStyle name="Normal 5 2 3 10 3 3 2 2" xfId="40287" xr:uid="{00000000-0005-0000-0000-0000509D0000}"/>
    <cellStyle name="Normal 5 2 3 10 3 3 3" xfId="40288" xr:uid="{00000000-0005-0000-0000-0000519D0000}"/>
    <cellStyle name="Normal 5 2 3 10 3 4" xfId="40289" xr:uid="{00000000-0005-0000-0000-0000529D0000}"/>
    <cellStyle name="Normal 5 2 3 10 4" xfId="40290" xr:uid="{00000000-0005-0000-0000-0000539D0000}"/>
    <cellStyle name="Normal 5 2 3 10 4 2" xfId="40291" xr:uid="{00000000-0005-0000-0000-0000549D0000}"/>
    <cellStyle name="Normal 5 2 3 10 5" xfId="40292" xr:uid="{00000000-0005-0000-0000-0000559D0000}"/>
    <cellStyle name="Normal 5 2 3 10 5 2" xfId="40293" xr:uid="{00000000-0005-0000-0000-0000569D0000}"/>
    <cellStyle name="Normal 5 2 3 10 5 2 2" xfId="40294" xr:uid="{00000000-0005-0000-0000-0000579D0000}"/>
    <cellStyle name="Normal 5 2 3 10 5 3" xfId="40295" xr:uid="{00000000-0005-0000-0000-0000589D0000}"/>
    <cellStyle name="Normal 5 2 3 10 6" xfId="40296" xr:uid="{00000000-0005-0000-0000-0000599D0000}"/>
    <cellStyle name="Normal 5 2 3 11" xfId="40297" xr:uid="{00000000-0005-0000-0000-00005A9D0000}"/>
    <cellStyle name="Normal 5 2 3 11 2" xfId="40298" xr:uid="{00000000-0005-0000-0000-00005B9D0000}"/>
    <cellStyle name="Normal 5 2 3 11 2 2" xfId="40299" xr:uid="{00000000-0005-0000-0000-00005C9D0000}"/>
    <cellStyle name="Normal 5 2 3 11 2 2 2" xfId="40300" xr:uid="{00000000-0005-0000-0000-00005D9D0000}"/>
    <cellStyle name="Normal 5 2 3 11 2 3" xfId="40301" xr:uid="{00000000-0005-0000-0000-00005E9D0000}"/>
    <cellStyle name="Normal 5 2 3 11 2 3 2" xfId="40302" xr:uid="{00000000-0005-0000-0000-00005F9D0000}"/>
    <cellStyle name="Normal 5 2 3 11 2 3 2 2" xfId="40303" xr:uid="{00000000-0005-0000-0000-0000609D0000}"/>
    <cellStyle name="Normal 5 2 3 11 2 3 3" xfId="40304" xr:uid="{00000000-0005-0000-0000-0000619D0000}"/>
    <cellStyle name="Normal 5 2 3 11 2 4" xfId="40305" xr:uid="{00000000-0005-0000-0000-0000629D0000}"/>
    <cellStyle name="Normal 5 2 3 11 3" xfId="40306" xr:uid="{00000000-0005-0000-0000-0000639D0000}"/>
    <cellStyle name="Normal 5 2 3 11 3 2" xfId="40307" xr:uid="{00000000-0005-0000-0000-0000649D0000}"/>
    <cellStyle name="Normal 5 2 3 11 4" xfId="40308" xr:uid="{00000000-0005-0000-0000-0000659D0000}"/>
    <cellStyle name="Normal 5 2 3 11 4 2" xfId="40309" xr:uid="{00000000-0005-0000-0000-0000669D0000}"/>
    <cellStyle name="Normal 5 2 3 11 4 2 2" xfId="40310" xr:uid="{00000000-0005-0000-0000-0000679D0000}"/>
    <cellStyle name="Normal 5 2 3 11 4 3" xfId="40311" xr:uid="{00000000-0005-0000-0000-0000689D0000}"/>
    <cellStyle name="Normal 5 2 3 11 5" xfId="40312" xr:uid="{00000000-0005-0000-0000-0000699D0000}"/>
    <cellStyle name="Normal 5 2 3 12" xfId="40313" xr:uid="{00000000-0005-0000-0000-00006A9D0000}"/>
    <cellStyle name="Normal 5 2 3 12 2" xfId="40314" xr:uid="{00000000-0005-0000-0000-00006B9D0000}"/>
    <cellStyle name="Normal 5 2 3 12 2 2" xfId="40315" xr:uid="{00000000-0005-0000-0000-00006C9D0000}"/>
    <cellStyle name="Normal 5 2 3 12 3" xfId="40316" xr:uid="{00000000-0005-0000-0000-00006D9D0000}"/>
    <cellStyle name="Normal 5 2 3 12 3 2" xfId="40317" xr:uid="{00000000-0005-0000-0000-00006E9D0000}"/>
    <cellStyle name="Normal 5 2 3 12 3 2 2" xfId="40318" xr:uid="{00000000-0005-0000-0000-00006F9D0000}"/>
    <cellStyle name="Normal 5 2 3 12 3 3" xfId="40319" xr:uid="{00000000-0005-0000-0000-0000709D0000}"/>
    <cellStyle name="Normal 5 2 3 12 4" xfId="40320" xr:uid="{00000000-0005-0000-0000-0000719D0000}"/>
    <cellStyle name="Normal 5 2 3 13" xfId="40321" xr:uid="{00000000-0005-0000-0000-0000729D0000}"/>
    <cellStyle name="Normal 5 2 3 13 2" xfId="40322" xr:uid="{00000000-0005-0000-0000-0000739D0000}"/>
    <cellStyle name="Normal 5 2 3 13 2 2" xfId="40323" xr:uid="{00000000-0005-0000-0000-0000749D0000}"/>
    <cellStyle name="Normal 5 2 3 13 3" xfId="40324" xr:uid="{00000000-0005-0000-0000-0000759D0000}"/>
    <cellStyle name="Normal 5 2 3 13 3 2" xfId="40325" xr:uid="{00000000-0005-0000-0000-0000769D0000}"/>
    <cellStyle name="Normal 5 2 3 13 3 2 2" xfId="40326" xr:uid="{00000000-0005-0000-0000-0000779D0000}"/>
    <cellStyle name="Normal 5 2 3 13 3 3" xfId="40327" xr:uid="{00000000-0005-0000-0000-0000789D0000}"/>
    <cellStyle name="Normal 5 2 3 13 4" xfId="40328" xr:uid="{00000000-0005-0000-0000-0000799D0000}"/>
    <cellStyle name="Normal 5 2 3 14" xfId="40329" xr:uid="{00000000-0005-0000-0000-00007A9D0000}"/>
    <cellStyle name="Normal 5 2 3 14 2" xfId="40330" xr:uid="{00000000-0005-0000-0000-00007B9D0000}"/>
    <cellStyle name="Normal 5 2 3 14 2 2" xfId="40331" xr:uid="{00000000-0005-0000-0000-00007C9D0000}"/>
    <cellStyle name="Normal 5 2 3 14 3" xfId="40332" xr:uid="{00000000-0005-0000-0000-00007D9D0000}"/>
    <cellStyle name="Normal 5 2 3 14 3 2" xfId="40333" xr:uid="{00000000-0005-0000-0000-00007E9D0000}"/>
    <cellStyle name="Normal 5 2 3 14 3 2 2" xfId="40334" xr:uid="{00000000-0005-0000-0000-00007F9D0000}"/>
    <cellStyle name="Normal 5 2 3 14 3 3" xfId="40335" xr:uid="{00000000-0005-0000-0000-0000809D0000}"/>
    <cellStyle name="Normal 5 2 3 14 4" xfId="40336" xr:uid="{00000000-0005-0000-0000-0000819D0000}"/>
    <cellStyle name="Normal 5 2 3 15" xfId="40337" xr:uid="{00000000-0005-0000-0000-0000829D0000}"/>
    <cellStyle name="Normal 5 2 3 15 2" xfId="40338" xr:uid="{00000000-0005-0000-0000-0000839D0000}"/>
    <cellStyle name="Normal 5 2 3 15 2 2" xfId="40339" xr:uid="{00000000-0005-0000-0000-0000849D0000}"/>
    <cellStyle name="Normal 5 2 3 15 3" xfId="40340" xr:uid="{00000000-0005-0000-0000-0000859D0000}"/>
    <cellStyle name="Normal 5 2 3 16" xfId="40341" xr:uid="{00000000-0005-0000-0000-0000869D0000}"/>
    <cellStyle name="Normal 5 2 3 16 2" xfId="40342" xr:uid="{00000000-0005-0000-0000-0000879D0000}"/>
    <cellStyle name="Normal 5 2 3 17" xfId="40343" xr:uid="{00000000-0005-0000-0000-0000889D0000}"/>
    <cellStyle name="Normal 5 2 3 17 2" xfId="40344" xr:uid="{00000000-0005-0000-0000-0000899D0000}"/>
    <cellStyle name="Normal 5 2 3 18" xfId="40345" xr:uid="{00000000-0005-0000-0000-00008A9D0000}"/>
    <cellStyle name="Normal 5 2 3 19" xfId="40346" xr:uid="{00000000-0005-0000-0000-00008B9D0000}"/>
    <cellStyle name="Normal 5 2 3 2" xfId="40347" xr:uid="{00000000-0005-0000-0000-00008C9D0000}"/>
    <cellStyle name="Normal 5 2 3 2 10" xfId="40348" xr:uid="{00000000-0005-0000-0000-00008D9D0000}"/>
    <cellStyle name="Normal 5 2 3 2 10 2" xfId="40349" xr:uid="{00000000-0005-0000-0000-00008E9D0000}"/>
    <cellStyle name="Normal 5 2 3 2 10 2 2" xfId="40350" xr:uid="{00000000-0005-0000-0000-00008F9D0000}"/>
    <cellStyle name="Normal 5 2 3 2 10 3" xfId="40351" xr:uid="{00000000-0005-0000-0000-0000909D0000}"/>
    <cellStyle name="Normal 5 2 3 2 10 3 2" xfId="40352" xr:uid="{00000000-0005-0000-0000-0000919D0000}"/>
    <cellStyle name="Normal 5 2 3 2 10 3 2 2" xfId="40353" xr:uid="{00000000-0005-0000-0000-0000929D0000}"/>
    <cellStyle name="Normal 5 2 3 2 10 3 3" xfId="40354" xr:uid="{00000000-0005-0000-0000-0000939D0000}"/>
    <cellStyle name="Normal 5 2 3 2 10 4" xfId="40355" xr:uid="{00000000-0005-0000-0000-0000949D0000}"/>
    <cellStyle name="Normal 5 2 3 2 11" xfId="40356" xr:uid="{00000000-0005-0000-0000-0000959D0000}"/>
    <cellStyle name="Normal 5 2 3 2 11 2" xfId="40357" xr:uid="{00000000-0005-0000-0000-0000969D0000}"/>
    <cellStyle name="Normal 5 2 3 2 11 2 2" xfId="40358" xr:uid="{00000000-0005-0000-0000-0000979D0000}"/>
    <cellStyle name="Normal 5 2 3 2 11 3" xfId="40359" xr:uid="{00000000-0005-0000-0000-0000989D0000}"/>
    <cellStyle name="Normal 5 2 3 2 11 3 2" xfId="40360" xr:uid="{00000000-0005-0000-0000-0000999D0000}"/>
    <cellStyle name="Normal 5 2 3 2 11 3 2 2" xfId="40361" xr:uid="{00000000-0005-0000-0000-00009A9D0000}"/>
    <cellStyle name="Normal 5 2 3 2 11 3 3" xfId="40362" xr:uid="{00000000-0005-0000-0000-00009B9D0000}"/>
    <cellStyle name="Normal 5 2 3 2 11 4" xfId="40363" xr:uid="{00000000-0005-0000-0000-00009C9D0000}"/>
    <cellStyle name="Normal 5 2 3 2 12" xfId="40364" xr:uid="{00000000-0005-0000-0000-00009D9D0000}"/>
    <cellStyle name="Normal 5 2 3 2 12 2" xfId="40365" xr:uid="{00000000-0005-0000-0000-00009E9D0000}"/>
    <cellStyle name="Normal 5 2 3 2 12 2 2" xfId="40366" xr:uid="{00000000-0005-0000-0000-00009F9D0000}"/>
    <cellStyle name="Normal 5 2 3 2 12 3" xfId="40367" xr:uid="{00000000-0005-0000-0000-0000A09D0000}"/>
    <cellStyle name="Normal 5 2 3 2 12 3 2" xfId="40368" xr:uid="{00000000-0005-0000-0000-0000A19D0000}"/>
    <cellStyle name="Normal 5 2 3 2 12 3 2 2" xfId="40369" xr:uid="{00000000-0005-0000-0000-0000A29D0000}"/>
    <cellStyle name="Normal 5 2 3 2 12 3 3" xfId="40370" xr:uid="{00000000-0005-0000-0000-0000A39D0000}"/>
    <cellStyle name="Normal 5 2 3 2 12 4" xfId="40371" xr:uid="{00000000-0005-0000-0000-0000A49D0000}"/>
    <cellStyle name="Normal 5 2 3 2 13" xfId="40372" xr:uid="{00000000-0005-0000-0000-0000A59D0000}"/>
    <cellStyle name="Normal 5 2 3 2 13 2" xfId="40373" xr:uid="{00000000-0005-0000-0000-0000A69D0000}"/>
    <cellStyle name="Normal 5 2 3 2 13 2 2" xfId="40374" xr:uid="{00000000-0005-0000-0000-0000A79D0000}"/>
    <cellStyle name="Normal 5 2 3 2 13 3" xfId="40375" xr:uid="{00000000-0005-0000-0000-0000A89D0000}"/>
    <cellStyle name="Normal 5 2 3 2 14" xfId="40376" xr:uid="{00000000-0005-0000-0000-0000A99D0000}"/>
    <cellStyle name="Normal 5 2 3 2 14 2" xfId="40377" xr:uid="{00000000-0005-0000-0000-0000AA9D0000}"/>
    <cellStyle name="Normal 5 2 3 2 15" xfId="40378" xr:uid="{00000000-0005-0000-0000-0000AB9D0000}"/>
    <cellStyle name="Normal 5 2 3 2 15 2" xfId="40379" xr:uid="{00000000-0005-0000-0000-0000AC9D0000}"/>
    <cellStyle name="Normal 5 2 3 2 16" xfId="40380" xr:uid="{00000000-0005-0000-0000-0000AD9D0000}"/>
    <cellStyle name="Normal 5 2 3 2 17" xfId="40381" xr:uid="{00000000-0005-0000-0000-0000AE9D0000}"/>
    <cellStyle name="Normal 5 2 3 2 2" xfId="40382" xr:uid="{00000000-0005-0000-0000-0000AF9D0000}"/>
    <cellStyle name="Normal 5 2 3 2 2 10" xfId="40383" xr:uid="{00000000-0005-0000-0000-0000B09D0000}"/>
    <cellStyle name="Normal 5 2 3 2 2 11" xfId="40384" xr:uid="{00000000-0005-0000-0000-0000B19D0000}"/>
    <cellStyle name="Normal 5 2 3 2 2 2" xfId="40385" xr:uid="{00000000-0005-0000-0000-0000B29D0000}"/>
    <cellStyle name="Normal 5 2 3 2 2 2 10" xfId="40386" xr:uid="{00000000-0005-0000-0000-0000B39D0000}"/>
    <cellStyle name="Normal 5 2 3 2 2 2 2" xfId="40387" xr:uid="{00000000-0005-0000-0000-0000B49D0000}"/>
    <cellStyle name="Normal 5 2 3 2 2 2 2 2" xfId="40388" xr:uid="{00000000-0005-0000-0000-0000B59D0000}"/>
    <cellStyle name="Normal 5 2 3 2 2 2 2 2 2" xfId="40389" xr:uid="{00000000-0005-0000-0000-0000B69D0000}"/>
    <cellStyle name="Normal 5 2 3 2 2 2 2 2 2 2" xfId="40390" xr:uid="{00000000-0005-0000-0000-0000B79D0000}"/>
    <cellStyle name="Normal 5 2 3 2 2 2 2 2 2 2 2" xfId="40391" xr:uid="{00000000-0005-0000-0000-0000B89D0000}"/>
    <cellStyle name="Normal 5 2 3 2 2 2 2 2 2 3" xfId="40392" xr:uid="{00000000-0005-0000-0000-0000B99D0000}"/>
    <cellStyle name="Normal 5 2 3 2 2 2 2 2 2 3 2" xfId="40393" xr:uid="{00000000-0005-0000-0000-0000BA9D0000}"/>
    <cellStyle name="Normal 5 2 3 2 2 2 2 2 2 3 2 2" xfId="40394" xr:uid="{00000000-0005-0000-0000-0000BB9D0000}"/>
    <cellStyle name="Normal 5 2 3 2 2 2 2 2 2 3 3" xfId="40395" xr:uid="{00000000-0005-0000-0000-0000BC9D0000}"/>
    <cellStyle name="Normal 5 2 3 2 2 2 2 2 2 4" xfId="40396" xr:uid="{00000000-0005-0000-0000-0000BD9D0000}"/>
    <cellStyle name="Normal 5 2 3 2 2 2 2 2 3" xfId="40397" xr:uid="{00000000-0005-0000-0000-0000BE9D0000}"/>
    <cellStyle name="Normal 5 2 3 2 2 2 2 2 3 2" xfId="40398" xr:uid="{00000000-0005-0000-0000-0000BF9D0000}"/>
    <cellStyle name="Normal 5 2 3 2 2 2 2 2 4" xfId="40399" xr:uid="{00000000-0005-0000-0000-0000C09D0000}"/>
    <cellStyle name="Normal 5 2 3 2 2 2 2 2 4 2" xfId="40400" xr:uid="{00000000-0005-0000-0000-0000C19D0000}"/>
    <cellStyle name="Normal 5 2 3 2 2 2 2 2 4 2 2" xfId="40401" xr:uid="{00000000-0005-0000-0000-0000C29D0000}"/>
    <cellStyle name="Normal 5 2 3 2 2 2 2 2 4 3" xfId="40402" xr:uid="{00000000-0005-0000-0000-0000C39D0000}"/>
    <cellStyle name="Normal 5 2 3 2 2 2 2 2 5" xfId="40403" xr:uid="{00000000-0005-0000-0000-0000C49D0000}"/>
    <cellStyle name="Normal 5 2 3 2 2 2 2 3" xfId="40404" xr:uid="{00000000-0005-0000-0000-0000C59D0000}"/>
    <cellStyle name="Normal 5 2 3 2 2 2 2 3 2" xfId="40405" xr:uid="{00000000-0005-0000-0000-0000C69D0000}"/>
    <cellStyle name="Normal 5 2 3 2 2 2 2 3 2 2" xfId="40406" xr:uid="{00000000-0005-0000-0000-0000C79D0000}"/>
    <cellStyle name="Normal 5 2 3 2 2 2 2 3 3" xfId="40407" xr:uid="{00000000-0005-0000-0000-0000C89D0000}"/>
    <cellStyle name="Normal 5 2 3 2 2 2 2 3 3 2" xfId="40408" xr:uid="{00000000-0005-0000-0000-0000C99D0000}"/>
    <cellStyle name="Normal 5 2 3 2 2 2 2 3 3 2 2" xfId="40409" xr:uid="{00000000-0005-0000-0000-0000CA9D0000}"/>
    <cellStyle name="Normal 5 2 3 2 2 2 2 3 3 3" xfId="40410" xr:uid="{00000000-0005-0000-0000-0000CB9D0000}"/>
    <cellStyle name="Normal 5 2 3 2 2 2 2 3 4" xfId="40411" xr:uid="{00000000-0005-0000-0000-0000CC9D0000}"/>
    <cellStyle name="Normal 5 2 3 2 2 2 2 4" xfId="40412" xr:uid="{00000000-0005-0000-0000-0000CD9D0000}"/>
    <cellStyle name="Normal 5 2 3 2 2 2 2 4 2" xfId="40413" xr:uid="{00000000-0005-0000-0000-0000CE9D0000}"/>
    <cellStyle name="Normal 5 2 3 2 2 2 2 4 2 2" xfId="40414" xr:uid="{00000000-0005-0000-0000-0000CF9D0000}"/>
    <cellStyle name="Normal 5 2 3 2 2 2 2 4 3" xfId="40415" xr:uid="{00000000-0005-0000-0000-0000D09D0000}"/>
    <cellStyle name="Normal 5 2 3 2 2 2 2 4 3 2" xfId="40416" xr:uid="{00000000-0005-0000-0000-0000D19D0000}"/>
    <cellStyle name="Normal 5 2 3 2 2 2 2 4 3 2 2" xfId="40417" xr:uid="{00000000-0005-0000-0000-0000D29D0000}"/>
    <cellStyle name="Normal 5 2 3 2 2 2 2 4 3 3" xfId="40418" xr:uid="{00000000-0005-0000-0000-0000D39D0000}"/>
    <cellStyle name="Normal 5 2 3 2 2 2 2 4 4" xfId="40419" xr:uid="{00000000-0005-0000-0000-0000D49D0000}"/>
    <cellStyle name="Normal 5 2 3 2 2 2 2 5" xfId="40420" xr:uid="{00000000-0005-0000-0000-0000D59D0000}"/>
    <cellStyle name="Normal 5 2 3 2 2 2 2 5 2" xfId="40421" xr:uid="{00000000-0005-0000-0000-0000D69D0000}"/>
    <cellStyle name="Normal 5 2 3 2 2 2 2 6" xfId="40422" xr:uid="{00000000-0005-0000-0000-0000D79D0000}"/>
    <cellStyle name="Normal 5 2 3 2 2 2 2 6 2" xfId="40423" xr:uid="{00000000-0005-0000-0000-0000D89D0000}"/>
    <cellStyle name="Normal 5 2 3 2 2 2 2 6 2 2" xfId="40424" xr:uid="{00000000-0005-0000-0000-0000D99D0000}"/>
    <cellStyle name="Normal 5 2 3 2 2 2 2 6 3" xfId="40425" xr:uid="{00000000-0005-0000-0000-0000DA9D0000}"/>
    <cellStyle name="Normal 5 2 3 2 2 2 2 7" xfId="40426" xr:uid="{00000000-0005-0000-0000-0000DB9D0000}"/>
    <cellStyle name="Normal 5 2 3 2 2 2 2 7 2" xfId="40427" xr:uid="{00000000-0005-0000-0000-0000DC9D0000}"/>
    <cellStyle name="Normal 5 2 3 2 2 2 2 8" xfId="40428" xr:uid="{00000000-0005-0000-0000-0000DD9D0000}"/>
    <cellStyle name="Normal 5 2 3 2 2 2 3" xfId="40429" xr:uid="{00000000-0005-0000-0000-0000DE9D0000}"/>
    <cellStyle name="Normal 5 2 3 2 2 2 3 2" xfId="40430" xr:uid="{00000000-0005-0000-0000-0000DF9D0000}"/>
    <cellStyle name="Normal 5 2 3 2 2 2 3 2 2" xfId="40431" xr:uid="{00000000-0005-0000-0000-0000E09D0000}"/>
    <cellStyle name="Normal 5 2 3 2 2 2 3 2 2 2" xfId="40432" xr:uid="{00000000-0005-0000-0000-0000E19D0000}"/>
    <cellStyle name="Normal 5 2 3 2 2 2 3 2 3" xfId="40433" xr:uid="{00000000-0005-0000-0000-0000E29D0000}"/>
    <cellStyle name="Normal 5 2 3 2 2 2 3 2 3 2" xfId="40434" xr:uid="{00000000-0005-0000-0000-0000E39D0000}"/>
    <cellStyle name="Normal 5 2 3 2 2 2 3 2 3 2 2" xfId="40435" xr:uid="{00000000-0005-0000-0000-0000E49D0000}"/>
    <cellStyle name="Normal 5 2 3 2 2 2 3 2 3 3" xfId="40436" xr:uid="{00000000-0005-0000-0000-0000E59D0000}"/>
    <cellStyle name="Normal 5 2 3 2 2 2 3 2 4" xfId="40437" xr:uid="{00000000-0005-0000-0000-0000E69D0000}"/>
    <cellStyle name="Normal 5 2 3 2 2 2 3 3" xfId="40438" xr:uid="{00000000-0005-0000-0000-0000E79D0000}"/>
    <cellStyle name="Normal 5 2 3 2 2 2 3 3 2" xfId="40439" xr:uid="{00000000-0005-0000-0000-0000E89D0000}"/>
    <cellStyle name="Normal 5 2 3 2 2 2 3 4" xfId="40440" xr:uid="{00000000-0005-0000-0000-0000E99D0000}"/>
    <cellStyle name="Normal 5 2 3 2 2 2 3 4 2" xfId="40441" xr:uid="{00000000-0005-0000-0000-0000EA9D0000}"/>
    <cellStyle name="Normal 5 2 3 2 2 2 3 4 2 2" xfId="40442" xr:uid="{00000000-0005-0000-0000-0000EB9D0000}"/>
    <cellStyle name="Normal 5 2 3 2 2 2 3 4 3" xfId="40443" xr:uid="{00000000-0005-0000-0000-0000EC9D0000}"/>
    <cellStyle name="Normal 5 2 3 2 2 2 3 5" xfId="40444" xr:uid="{00000000-0005-0000-0000-0000ED9D0000}"/>
    <cellStyle name="Normal 5 2 3 2 2 2 4" xfId="40445" xr:uid="{00000000-0005-0000-0000-0000EE9D0000}"/>
    <cellStyle name="Normal 5 2 3 2 2 2 4 2" xfId="40446" xr:uid="{00000000-0005-0000-0000-0000EF9D0000}"/>
    <cellStyle name="Normal 5 2 3 2 2 2 4 2 2" xfId="40447" xr:uid="{00000000-0005-0000-0000-0000F09D0000}"/>
    <cellStyle name="Normal 5 2 3 2 2 2 4 3" xfId="40448" xr:uid="{00000000-0005-0000-0000-0000F19D0000}"/>
    <cellStyle name="Normal 5 2 3 2 2 2 4 3 2" xfId="40449" xr:uid="{00000000-0005-0000-0000-0000F29D0000}"/>
    <cellStyle name="Normal 5 2 3 2 2 2 4 3 2 2" xfId="40450" xr:uid="{00000000-0005-0000-0000-0000F39D0000}"/>
    <cellStyle name="Normal 5 2 3 2 2 2 4 3 3" xfId="40451" xr:uid="{00000000-0005-0000-0000-0000F49D0000}"/>
    <cellStyle name="Normal 5 2 3 2 2 2 4 4" xfId="40452" xr:uid="{00000000-0005-0000-0000-0000F59D0000}"/>
    <cellStyle name="Normal 5 2 3 2 2 2 5" xfId="40453" xr:uid="{00000000-0005-0000-0000-0000F69D0000}"/>
    <cellStyle name="Normal 5 2 3 2 2 2 5 2" xfId="40454" xr:uid="{00000000-0005-0000-0000-0000F79D0000}"/>
    <cellStyle name="Normal 5 2 3 2 2 2 5 2 2" xfId="40455" xr:uid="{00000000-0005-0000-0000-0000F89D0000}"/>
    <cellStyle name="Normal 5 2 3 2 2 2 5 3" xfId="40456" xr:uid="{00000000-0005-0000-0000-0000F99D0000}"/>
    <cellStyle name="Normal 5 2 3 2 2 2 5 3 2" xfId="40457" xr:uid="{00000000-0005-0000-0000-0000FA9D0000}"/>
    <cellStyle name="Normal 5 2 3 2 2 2 5 3 2 2" xfId="40458" xr:uid="{00000000-0005-0000-0000-0000FB9D0000}"/>
    <cellStyle name="Normal 5 2 3 2 2 2 5 3 3" xfId="40459" xr:uid="{00000000-0005-0000-0000-0000FC9D0000}"/>
    <cellStyle name="Normal 5 2 3 2 2 2 5 4" xfId="40460" xr:uid="{00000000-0005-0000-0000-0000FD9D0000}"/>
    <cellStyle name="Normal 5 2 3 2 2 2 6" xfId="40461" xr:uid="{00000000-0005-0000-0000-0000FE9D0000}"/>
    <cellStyle name="Normal 5 2 3 2 2 2 6 2" xfId="40462" xr:uid="{00000000-0005-0000-0000-0000FF9D0000}"/>
    <cellStyle name="Normal 5 2 3 2 2 2 7" xfId="40463" xr:uid="{00000000-0005-0000-0000-0000009E0000}"/>
    <cellStyle name="Normal 5 2 3 2 2 2 7 2" xfId="40464" xr:uid="{00000000-0005-0000-0000-0000019E0000}"/>
    <cellStyle name="Normal 5 2 3 2 2 2 7 2 2" xfId="40465" xr:uid="{00000000-0005-0000-0000-0000029E0000}"/>
    <cellStyle name="Normal 5 2 3 2 2 2 7 3" xfId="40466" xr:uid="{00000000-0005-0000-0000-0000039E0000}"/>
    <cellStyle name="Normal 5 2 3 2 2 2 8" xfId="40467" xr:uid="{00000000-0005-0000-0000-0000049E0000}"/>
    <cellStyle name="Normal 5 2 3 2 2 2 8 2" xfId="40468" xr:uid="{00000000-0005-0000-0000-0000059E0000}"/>
    <cellStyle name="Normal 5 2 3 2 2 2 9" xfId="40469" xr:uid="{00000000-0005-0000-0000-0000069E0000}"/>
    <cellStyle name="Normal 5 2 3 2 2 3" xfId="40470" xr:uid="{00000000-0005-0000-0000-0000079E0000}"/>
    <cellStyle name="Normal 5 2 3 2 2 3 2" xfId="40471" xr:uid="{00000000-0005-0000-0000-0000089E0000}"/>
    <cellStyle name="Normal 5 2 3 2 2 3 2 2" xfId="40472" xr:uid="{00000000-0005-0000-0000-0000099E0000}"/>
    <cellStyle name="Normal 5 2 3 2 2 3 2 2 2" xfId="40473" xr:uid="{00000000-0005-0000-0000-00000A9E0000}"/>
    <cellStyle name="Normal 5 2 3 2 2 3 2 2 2 2" xfId="40474" xr:uid="{00000000-0005-0000-0000-00000B9E0000}"/>
    <cellStyle name="Normal 5 2 3 2 2 3 2 2 3" xfId="40475" xr:uid="{00000000-0005-0000-0000-00000C9E0000}"/>
    <cellStyle name="Normal 5 2 3 2 2 3 2 2 3 2" xfId="40476" xr:uid="{00000000-0005-0000-0000-00000D9E0000}"/>
    <cellStyle name="Normal 5 2 3 2 2 3 2 2 3 2 2" xfId="40477" xr:uid="{00000000-0005-0000-0000-00000E9E0000}"/>
    <cellStyle name="Normal 5 2 3 2 2 3 2 2 3 3" xfId="40478" xr:uid="{00000000-0005-0000-0000-00000F9E0000}"/>
    <cellStyle name="Normal 5 2 3 2 2 3 2 2 4" xfId="40479" xr:uid="{00000000-0005-0000-0000-0000109E0000}"/>
    <cellStyle name="Normal 5 2 3 2 2 3 2 3" xfId="40480" xr:uid="{00000000-0005-0000-0000-0000119E0000}"/>
    <cellStyle name="Normal 5 2 3 2 2 3 2 3 2" xfId="40481" xr:uid="{00000000-0005-0000-0000-0000129E0000}"/>
    <cellStyle name="Normal 5 2 3 2 2 3 2 4" xfId="40482" xr:uid="{00000000-0005-0000-0000-0000139E0000}"/>
    <cellStyle name="Normal 5 2 3 2 2 3 2 4 2" xfId="40483" xr:uid="{00000000-0005-0000-0000-0000149E0000}"/>
    <cellStyle name="Normal 5 2 3 2 2 3 2 4 2 2" xfId="40484" xr:uid="{00000000-0005-0000-0000-0000159E0000}"/>
    <cellStyle name="Normal 5 2 3 2 2 3 2 4 3" xfId="40485" xr:uid="{00000000-0005-0000-0000-0000169E0000}"/>
    <cellStyle name="Normal 5 2 3 2 2 3 2 5" xfId="40486" xr:uid="{00000000-0005-0000-0000-0000179E0000}"/>
    <cellStyle name="Normal 5 2 3 2 2 3 3" xfId="40487" xr:uid="{00000000-0005-0000-0000-0000189E0000}"/>
    <cellStyle name="Normal 5 2 3 2 2 3 3 2" xfId="40488" xr:uid="{00000000-0005-0000-0000-0000199E0000}"/>
    <cellStyle name="Normal 5 2 3 2 2 3 3 2 2" xfId="40489" xr:uid="{00000000-0005-0000-0000-00001A9E0000}"/>
    <cellStyle name="Normal 5 2 3 2 2 3 3 3" xfId="40490" xr:uid="{00000000-0005-0000-0000-00001B9E0000}"/>
    <cellStyle name="Normal 5 2 3 2 2 3 3 3 2" xfId="40491" xr:uid="{00000000-0005-0000-0000-00001C9E0000}"/>
    <cellStyle name="Normal 5 2 3 2 2 3 3 3 2 2" xfId="40492" xr:uid="{00000000-0005-0000-0000-00001D9E0000}"/>
    <cellStyle name="Normal 5 2 3 2 2 3 3 3 3" xfId="40493" xr:uid="{00000000-0005-0000-0000-00001E9E0000}"/>
    <cellStyle name="Normal 5 2 3 2 2 3 3 4" xfId="40494" xr:uid="{00000000-0005-0000-0000-00001F9E0000}"/>
    <cellStyle name="Normal 5 2 3 2 2 3 4" xfId="40495" xr:uid="{00000000-0005-0000-0000-0000209E0000}"/>
    <cellStyle name="Normal 5 2 3 2 2 3 4 2" xfId="40496" xr:uid="{00000000-0005-0000-0000-0000219E0000}"/>
    <cellStyle name="Normal 5 2 3 2 2 3 4 2 2" xfId="40497" xr:uid="{00000000-0005-0000-0000-0000229E0000}"/>
    <cellStyle name="Normal 5 2 3 2 2 3 4 3" xfId="40498" xr:uid="{00000000-0005-0000-0000-0000239E0000}"/>
    <cellStyle name="Normal 5 2 3 2 2 3 4 3 2" xfId="40499" xr:uid="{00000000-0005-0000-0000-0000249E0000}"/>
    <cellStyle name="Normal 5 2 3 2 2 3 4 3 2 2" xfId="40500" xr:uid="{00000000-0005-0000-0000-0000259E0000}"/>
    <cellStyle name="Normal 5 2 3 2 2 3 4 3 3" xfId="40501" xr:uid="{00000000-0005-0000-0000-0000269E0000}"/>
    <cellStyle name="Normal 5 2 3 2 2 3 4 4" xfId="40502" xr:uid="{00000000-0005-0000-0000-0000279E0000}"/>
    <cellStyle name="Normal 5 2 3 2 2 3 5" xfId="40503" xr:uid="{00000000-0005-0000-0000-0000289E0000}"/>
    <cellStyle name="Normal 5 2 3 2 2 3 5 2" xfId="40504" xr:uid="{00000000-0005-0000-0000-0000299E0000}"/>
    <cellStyle name="Normal 5 2 3 2 2 3 6" xfId="40505" xr:uid="{00000000-0005-0000-0000-00002A9E0000}"/>
    <cellStyle name="Normal 5 2 3 2 2 3 6 2" xfId="40506" xr:uid="{00000000-0005-0000-0000-00002B9E0000}"/>
    <cellStyle name="Normal 5 2 3 2 2 3 6 2 2" xfId="40507" xr:uid="{00000000-0005-0000-0000-00002C9E0000}"/>
    <cellStyle name="Normal 5 2 3 2 2 3 6 3" xfId="40508" xr:uid="{00000000-0005-0000-0000-00002D9E0000}"/>
    <cellStyle name="Normal 5 2 3 2 2 3 7" xfId="40509" xr:uid="{00000000-0005-0000-0000-00002E9E0000}"/>
    <cellStyle name="Normal 5 2 3 2 2 3 7 2" xfId="40510" xr:uid="{00000000-0005-0000-0000-00002F9E0000}"/>
    <cellStyle name="Normal 5 2 3 2 2 3 8" xfId="40511" xr:uid="{00000000-0005-0000-0000-0000309E0000}"/>
    <cellStyle name="Normal 5 2 3 2 2 4" xfId="40512" xr:uid="{00000000-0005-0000-0000-0000319E0000}"/>
    <cellStyle name="Normal 5 2 3 2 2 4 2" xfId="40513" xr:uid="{00000000-0005-0000-0000-0000329E0000}"/>
    <cellStyle name="Normal 5 2 3 2 2 4 2 2" xfId="40514" xr:uid="{00000000-0005-0000-0000-0000339E0000}"/>
    <cellStyle name="Normal 5 2 3 2 2 4 2 2 2" xfId="40515" xr:uid="{00000000-0005-0000-0000-0000349E0000}"/>
    <cellStyle name="Normal 5 2 3 2 2 4 2 3" xfId="40516" xr:uid="{00000000-0005-0000-0000-0000359E0000}"/>
    <cellStyle name="Normal 5 2 3 2 2 4 2 3 2" xfId="40517" xr:uid="{00000000-0005-0000-0000-0000369E0000}"/>
    <cellStyle name="Normal 5 2 3 2 2 4 2 3 2 2" xfId="40518" xr:uid="{00000000-0005-0000-0000-0000379E0000}"/>
    <cellStyle name="Normal 5 2 3 2 2 4 2 3 3" xfId="40519" xr:uid="{00000000-0005-0000-0000-0000389E0000}"/>
    <cellStyle name="Normal 5 2 3 2 2 4 2 4" xfId="40520" xr:uid="{00000000-0005-0000-0000-0000399E0000}"/>
    <cellStyle name="Normal 5 2 3 2 2 4 3" xfId="40521" xr:uid="{00000000-0005-0000-0000-00003A9E0000}"/>
    <cellStyle name="Normal 5 2 3 2 2 4 3 2" xfId="40522" xr:uid="{00000000-0005-0000-0000-00003B9E0000}"/>
    <cellStyle name="Normal 5 2 3 2 2 4 4" xfId="40523" xr:uid="{00000000-0005-0000-0000-00003C9E0000}"/>
    <cellStyle name="Normal 5 2 3 2 2 4 4 2" xfId="40524" xr:uid="{00000000-0005-0000-0000-00003D9E0000}"/>
    <cellStyle name="Normal 5 2 3 2 2 4 4 2 2" xfId="40525" xr:uid="{00000000-0005-0000-0000-00003E9E0000}"/>
    <cellStyle name="Normal 5 2 3 2 2 4 4 3" xfId="40526" xr:uid="{00000000-0005-0000-0000-00003F9E0000}"/>
    <cellStyle name="Normal 5 2 3 2 2 4 5" xfId="40527" xr:uid="{00000000-0005-0000-0000-0000409E0000}"/>
    <cellStyle name="Normal 5 2 3 2 2 5" xfId="40528" xr:uid="{00000000-0005-0000-0000-0000419E0000}"/>
    <cellStyle name="Normal 5 2 3 2 2 5 2" xfId="40529" xr:uid="{00000000-0005-0000-0000-0000429E0000}"/>
    <cellStyle name="Normal 5 2 3 2 2 5 2 2" xfId="40530" xr:uid="{00000000-0005-0000-0000-0000439E0000}"/>
    <cellStyle name="Normal 5 2 3 2 2 5 3" xfId="40531" xr:uid="{00000000-0005-0000-0000-0000449E0000}"/>
    <cellStyle name="Normal 5 2 3 2 2 5 3 2" xfId="40532" xr:uid="{00000000-0005-0000-0000-0000459E0000}"/>
    <cellStyle name="Normal 5 2 3 2 2 5 3 2 2" xfId="40533" xr:uid="{00000000-0005-0000-0000-0000469E0000}"/>
    <cellStyle name="Normal 5 2 3 2 2 5 3 3" xfId="40534" xr:uid="{00000000-0005-0000-0000-0000479E0000}"/>
    <cellStyle name="Normal 5 2 3 2 2 5 4" xfId="40535" xr:uid="{00000000-0005-0000-0000-0000489E0000}"/>
    <cellStyle name="Normal 5 2 3 2 2 6" xfId="40536" xr:uid="{00000000-0005-0000-0000-0000499E0000}"/>
    <cellStyle name="Normal 5 2 3 2 2 6 2" xfId="40537" xr:uid="{00000000-0005-0000-0000-00004A9E0000}"/>
    <cellStyle name="Normal 5 2 3 2 2 6 2 2" xfId="40538" xr:uid="{00000000-0005-0000-0000-00004B9E0000}"/>
    <cellStyle name="Normal 5 2 3 2 2 6 3" xfId="40539" xr:uid="{00000000-0005-0000-0000-00004C9E0000}"/>
    <cellStyle name="Normal 5 2 3 2 2 6 3 2" xfId="40540" xr:uid="{00000000-0005-0000-0000-00004D9E0000}"/>
    <cellStyle name="Normal 5 2 3 2 2 6 3 2 2" xfId="40541" xr:uid="{00000000-0005-0000-0000-00004E9E0000}"/>
    <cellStyle name="Normal 5 2 3 2 2 6 3 3" xfId="40542" xr:uid="{00000000-0005-0000-0000-00004F9E0000}"/>
    <cellStyle name="Normal 5 2 3 2 2 6 4" xfId="40543" xr:uid="{00000000-0005-0000-0000-0000509E0000}"/>
    <cellStyle name="Normal 5 2 3 2 2 7" xfId="40544" xr:uid="{00000000-0005-0000-0000-0000519E0000}"/>
    <cellStyle name="Normal 5 2 3 2 2 7 2" xfId="40545" xr:uid="{00000000-0005-0000-0000-0000529E0000}"/>
    <cellStyle name="Normal 5 2 3 2 2 8" xfId="40546" xr:uid="{00000000-0005-0000-0000-0000539E0000}"/>
    <cellStyle name="Normal 5 2 3 2 2 8 2" xfId="40547" xr:uid="{00000000-0005-0000-0000-0000549E0000}"/>
    <cellStyle name="Normal 5 2 3 2 2 8 2 2" xfId="40548" xr:uid="{00000000-0005-0000-0000-0000559E0000}"/>
    <cellStyle name="Normal 5 2 3 2 2 8 3" xfId="40549" xr:uid="{00000000-0005-0000-0000-0000569E0000}"/>
    <cellStyle name="Normal 5 2 3 2 2 9" xfId="40550" xr:uid="{00000000-0005-0000-0000-0000579E0000}"/>
    <cellStyle name="Normal 5 2 3 2 2 9 2" xfId="40551" xr:uid="{00000000-0005-0000-0000-0000589E0000}"/>
    <cellStyle name="Normal 5 2 3 2 3" xfId="40552" xr:uid="{00000000-0005-0000-0000-0000599E0000}"/>
    <cellStyle name="Normal 5 2 3 2 3 10" xfId="40553" xr:uid="{00000000-0005-0000-0000-00005A9E0000}"/>
    <cellStyle name="Normal 5 2 3 2 3 11" xfId="40554" xr:uid="{00000000-0005-0000-0000-00005B9E0000}"/>
    <cellStyle name="Normal 5 2 3 2 3 2" xfId="40555" xr:uid="{00000000-0005-0000-0000-00005C9E0000}"/>
    <cellStyle name="Normal 5 2 3 2 3 2 10" xfId="40556" xr:uid="{00000000-0005-0000-0000-00005D9E0000}"/>
    <cellStyle name="Normal 5 2 3 2 3 2 2" xfId="40557" xr:uid="{00000000-0005-0000-0000-00005E9E0000}"/>
    <cellStyle name="Normal 5 2 3 2 3 2 2 2" xfId="40558" xr:uid="{00000000-0005-0000-0000-00005F9E0000}"/>
    <cellStyle name="Normal 5 2 3 2 3 2 2 2 2" xfId="40559" xr:uid="{00000000-0005-0000-0000-0000609E0000}"/>
    <cellStyle name="Normal 5 2 3 2 3 2 2 2 2 2" xfId="40560" xr:uid="{00000000-0005-0000-0000-0000619E0000}"/>
    <cellStyle name="Normal 5 2 3 2 3 2 2 2 2 2 2" xfId="40561" xr:uid="{00000000-0005-0000-0000-0000629E0000}"/>
    <cellStyle name="Normal 5 2 3 2 3 2 2 2 2 3" xfId="40562" xr:uid="{00000000-0005-0000-0000-0000639E0000}"/>
    <cellStyle name="Normal 5 2 3 2 3 2 2 2 2 3 2" xfId="40563" xr:uid="{00000000-0005-0000-0000-0000649E0000}"/>
    <cellStyle name="Normal 5 2 3 2 3 2 2 2 2 3 2 2" xfId="40564" xr:uid="{00000000-0005-0000-0000-0000659E0000}"/>
    <cellStyle name="Normal 5 2 3 2 3 2 2 2 2 3 3" xfId="40565" xr:uid="{00000000-0005-0000-0000-0000669E0000}"/>
    <cellStyle name="Normal 5 2 3 2 3 2 2 2 2 4" xfId="40566" xr:uid="{00000000-0005-0000-0000-0000679E0000}"/>
    <cellStyle name="Normal 5 2 3 2 3 2 2 2 3" xfId="40567" xr:uid="{00000000-0005-0000-0000-0000689E0000}"/>
    <cellStyle name="Normal 5 2 3 2 3 2 2 2 3 2" xfId="40568" xr:uid="{00000000-0005-0000-0000-0000699E0000}"/>
    <cellStyle name="Normal 5 2 3 2 3 2 2 2 4" xfId="40569" xr:uid="{00000000-0005-0000-0000-00006A9E0000}"/>
    <cellStyle name="Normal 5 2 3 2 3 2 2 2 4 2" xfId="40570" xr:uid="{00000000-0005-0000-0000-00006B9E0000}"/>
    <cellStyle name="Normal 5 2 3 2 3 2 2 2 4 2 2" xfId="40571" xr:uid="{00000000-0005-0000-0000-00006C9E0000}"/>
    <cellStyle name="Normal 5 2 3 2 3 2 2 2 4 3" xfId="40572" xr:uid="{00000000-0005-0000-0000-00006D9E0000}"/>
    <cellStyle name="Normal 5 2 3 2 3 2 2 2 5" xfId="40573" xr:uid="{00000000-0005-0000-0000-00006E9E0000}"/>
    <cellStyle name="Normal 5 2 3 2 3 2 2 3" xfId="40574" xr:uid="{00000000-0005-0000-0000-00006F9E0000}"/>
    <cellStyle name="Normal 5 2 3 2 3 2 2 3 2" xfId="40575" xr:uid="{00000000-0005-0000-0000-0000709E0000}"/>
    <cellStyle name="Normal 5 2 3 2 3 2 2 3 2 2" xfId="40576" xr:uid="{00000000-0005-0000-0000-0000719E0000}"/>
    <cellStyle name="Normal 5 2 3 2 3 2 2 3 3" xfId="40577" xr:uid="{00000000-0005-0000-0000-0000729E0000}"/>
    <cellStyle name="Normal 5 2 3 2 3 2 2 3 3 2" xfId="40578" xr:uid="{00000000-0005-0000-0000-0000739E0000}"/>
    <cellStyle name="Normal 5 2 3 2 3 2 2 3 3 2 2" xfId="40579" xr:uid="{00000000-0005-0000-0000-0000749E0000}"/>
    <cellStyle name="Normal 5 2 3 2 3 2 2 3 3 3" xfId="40580" xr:uid="{00000000-0005-0000-0000-0000759E0000}"/>
    <cellStyle name="Normal 5 2 3 2 3 2 2 3 4" xfId="40581" xr:uid="{00000000-0005-0000-0000-0000769E0000}"/>
    <cellStyle name="Normal 5 2 3 2 3 2 2 4" xfId="40582" xr:uid="{00000000-0005-0000-0000-0000779E0000}"/>
    <cellStyle name="Normal 5 2 3 2 3 2 2 4 2" xfId="40583" xr:uid="{00000000-0005-0000-0000-0000789E0000}"/>
    <cellStyle name="Normal 5 2 3 2 3 2 2 4 2 2" xfId="40584" xr:uid="{00000000-0005-0000-0000-0000799E0000}"/>
    <cellStyle name="Normal 5 2 3 2 3 2 2 4 3" xfId="40585" xr:uid="{00000000-0005-0000-0000-00007A9E0000}"/>
    <cellStyle name="Normal 5 2 3 2 3 2 2 4 3 2" xfId="40586" xr:uid="{00000000-0005-0000-0000-00007B9E0000}"/>
    <cellStyle name="Normal 5 2 3 2 3 2 2 4 3 2 2" xfId="40587" xr:uid="{00000000-0005-0000-0000-00007C9E0000}"/>
    <cellStyle name="Normal 5 2 3 2 3 2 2 4 3 3" xfId="40588" xr:uid="{00000000-0005-0000-0000-00007D9E0000}"/>
    <cellStyle name="Normal 5 2 3 2 3 2 2 4 4" xfId="40589" xr:uid="{00000000-0005-0000-0000-00007E9E0000}"/>
    <cellStyle name="Normal 5 2 3 2 3 2 2 5" xfId="40590" xr:uid="{00000000-0005-0000-0000-00007F9E0000}"/>
    <cellStyle name="Normal 5 2 3 2 3 2 2 5 2" xfId="40591" xr:uid="{00000000-0005-0000-0000-0000809E0000}"/>
    <cellStyle name="Normal 5 2 3 2 3 2 2 6" xfId="40592" xr:uid="{00000000-0005-0000-0000-0000819E0000}"/>
    <cellStyle name="Normal 5 2 3 2 3 2 2 6 2" xfId="40593" xr:uid="{00000000-0005-0000-0000-0000829E0000}"/>
    <cellStyle name="Normal 5 2 3 2 3 2 2 6 2 2" xfId="40594" xr:uid="{00000000-0005-0000-0000-0000839E0000}"/>
    <cellStyle name="Normal 5 2 3 2 3 2 2 6 3" xfId="40595" xr:uid="{00000000-0005-0000-0000-0000849E0000}"/>
    <cellStyle name="Normal 5 2 3 2 3 2 2 7" xfId="40596" xr:uid="{00000000-0005-0000-0000-0000859E0000}"/>
    <cellStyle name="Normal 5 2 3 2 3 2 2 7 2" xfId="40597" xr:uid="{00000000-0005-0000-0000-0000869E0000}"/>
    <cellStyle name="Normal 5 2 3 2 3 2 2 8" xfId="40598" xr:uid="{00000000-0005-0000-0000-0000879E0000}"/>
    <cellStyle name="Normal 5 2 3 2 3 2 3" xfId="40599" xr:uid="{00000000-0005-0000-0000-0000889E0000}"/>
    <cellStyle name="Normal 5 2 3 2 3 2 3 2" xfId="40600" xr:uid="{00000000-0005-0000-0000-0000899E0000}"/>
    <cellStyle name="Normal 5 2 3 2 3 2 3 2 2" xfId="40601" xr:uid="{00000000-0005-0000-0000-00008A9E0000}"/>
    <cellStyle name="Normal 5 2 3 2 3 2 3 2 2 2" xfId="40602" xr:uid="{00000000-0005-0000-0000-00008B9E0000}"/>
    <cellStyle name="Normal 5 2 3 2 3 2 3 2 3" xfId="40603" xr:uid="{00000000-0005-0000-0000-00008C9E0000}"/>
    <cellStyle name="Normal 5 2 3 2 3 2 3 2 3 2" xfId="40604" xr:uid="{00000000-0005-0000-0000-00008D9E0000}"/>
    <cellStyle name="Normal 5 2 3 2 3 2 3 2 3 2 2" xfId="40605" xr:uid="{00000000-0005-0000-0000-00008E9E0000}"/>
    <cellStyle name="Normal 5 2 3 2 3 2 3 2 3 3" xfId="40606" xr:uid="{00000000-0005-0000-0000-00008F9E0000}"/>
    <cellStyle name="Normal 5 2 3 2 3 2 3 2 4" xfId="40607" xr:uid="{00000000-0005-0000-0000-0000909E0000}"/>
    <cellStyle name="Normal 5 2 3 2 3 2 3 3" xfId="40608" xr:uid="{00000000-0005-0000-0000-0000919E0000}"/>
    <cellStyle name="Normal 5 2 3 2 3 2 3 3 2" xfId="40609" xr:uid="{00000000-0005-0000-0000-0000929E0000}"/>
    <cellStyle name="Normal 5 2 3 2 3 2 3 4" xfId="40610" xr:uid="{00000000-0005-0000-0000-0000939E0000}"/>
    <cellStyle name="Normal 5 2 3 2 3 2 3 4 2" xfId="40611" xr:uid="{00000000-0005-0000-0000-0000949E0000}"/>
    <cellStyle name="Normal 5 2 3 2 3 2 3 4 2 2" xfId="40612" xr:uid="{00000000-0005-0000-0000-0000959E0000}"/>
    <cellStyle name="Normal 5 2 3 2 3 2 3 4 3" xfId="40613" xr:uid="{00000000-0005-0000-0000-0000969E0000}"/>
    <cellStyle name="Normal 5 2 3 2 3 2 3 5" xfId="40614" xr:uid="{00000000-0005-0000-0000-0000979E0000}"/>
    <cellStyle name="Normal 5 2 3 2 3 2 4" xfId="40615" xr:uid="{00000000-0005-0000-0000-0000989E0000}"/>
    <cellStyle name="Normal 5 2 3 2 3 2 4 2" xfId="40616" xr:uid="{00000000-0005-0000-0000-0000999E0000}"/>
    <cellStyle name="Normal 5 2 3 2 3 2 4 2 2" xfId="40617" xr:uid="{00000000-0005-0000-0000-00009A9E0000}"/>
    <cellStyle name="Normal 5 2 3 2 3 2 4 3" xfId="40618" xr:uid="{00000000-0005-0000-0000-00009B9E0000}"/>
    <cellStyle name="Normal 5 2 3 2 3 2 4 3 2" xfId="40619" xr:uid="{00000000-0005-0000-0000-00009C9E0000}"/>
    <cellStyle name="Normal 5 2 3 2 3 2 4 3 2 2" xfId="40620" xr:uid="{00000000-0005-0000-0000-00009D9E0000}"/>
    <cellStyle name="Normal 5 2 3 2 3 2 4 3 3" xfId="40621" xr:uid="{00000000-0005-0000-0000-00009E9E0000}"/>
    <cellStyle name="Normal 5 2 3 2 3 2 4 4" xfId="40622" xr:uid="{00000000-0005-0000-0000-00009F9E0000}"/>
    <cellStyle name="Normal 5 2 3 2 3 2 5" xfId="40623" xr:uid="{00000000-0005-0000-0000-0000A09E0000}"/>
    <cellStyle name="Normal 5 2 3 2 3 2 5 2" xfId="40624" xr:uid="{00000000-0005-0000-0000-0000A19E0000}"/>
    <cellStyle name="Normal 5 2 3 2 3 2 5 2 2" xfId="40625" xr:uid="{00000000-0005-0000-0000-0000A29E0000}"/>
    <cellStyle name="Normal 5 2 3 2 3 2 5 3" xfId="40626" xr:uid="{00000000-0005-0000-0000-0000A39E0000}"/>
    <cellStyle name="Normal 5 2 3 2 3 2 5 3 2" xfId="40627" xr:uid="{00000000-0005-0000-0000-0000A49E0000}"/>
    <cellStyle name="Normal 5 2 3 2 3 2 5 3 2 2" xfId="40628" xr:uid="{00000000-0005-0000-0000-0000A59E0000}"/>
    <cellStyle name="Normal 5 2 3 2 3 2 5 3 3" xfId="40629" xr:uid="{00000000-0005-0000-0000-0000A69E0000}"/>
    <cellStyle name="Normal 5 2 3 2 3 2 5 4" xfId="40630" xr:uid="{00000000-0005-0000-0000-0000A79E0000}"/>
    <cellStyle name="Normal 5 2 3 2 3 2 6" xfId="40631" xr:uid="{00000000-0005-0000-0000-0000A89E0000}"/>
    <cellStyle name="Normal 5 2 3 2 3 2 6 2" xfId="40632" xr:uid="{00000000-0005-0000-0000-0000A99E0000}"/>
    <cellStyle name="Normal 5 2 3 2 3 2 7" xfId="40633" xr:uid="{00000000-0005-0000-0000-0000AA9E0000}"/>
    <cellStyle name="Normal 5 2 3 2 3 2 7 2" xfId="40634" xr:uid="{00000000-0005-0000-0000-0000AB9E0000}"/>
    <cellStyle name="Normal 5 2 3 2 3 2 7 2 2" xfId="40635" xr:uid="{00000000-0005-0000-0000-0000AC9E0000}"/>
    <cellStyle name="Normal 5 2 3 2 3 2 7 3" xfId="40636" xr:uid="{00000000-0005-0000-0000-0000AD9E0000}"/>
    <cellStyle name="Normal 5 2 3 2 3 2 8" xfId="40637" xr:uid="{00000000-0005-0000-0000-0000AE9E0000}"/>
    <cellStyle name="Normal 5 2 3 2 3 2 8 2" xfId="40638" xr:uid="{00000000-0005-0000-0000-0000AF9E0000}"/>
    <cellStyle name="Normal 5 2 3 2 3 2 9" xfId="40639" xr:uid="{00000000-0005-0000-0000-0000B09E0000}"/>
    <cellStyle name="Normal 5 2 3 2 3 3" xfId="40640" xr:uid="{00000000-0005-0000-0000-0000B19E0000}"/>
    <cellStyle name="Normal 5 2 3 2 3 3 2" xfId="40641" xr:uid="{00000000-0005-0000-0000-0000B29E0000}"/>
    <cellStyle name="Normal 5 2 3 2 3 3 2 2" xfId="40642" xr:uid="{00000000-0005-0000-0000-0000B39E0000}"/>
    <cellStyle name="Normal 5 2 3 2 3 3 2 2 2" xfId="40643" xr:uid="{00000000-0005-0000-0000-0000B49E0000}"/>
    <cellStyle name="Normal 5 2 3 2 3 3 2 2 2 2" xfId="40644" xr:uid="{00000000-0005-0000-0000-0000B59E0000}"/>
    <cellStyle name="Normal 5 2 3 2 3 3 2 2 3" xfId="40645" xr:uid="{00000000-0005-0000-0000-0000B69E0000}"/>
    <cellStyle name="Normal 5 2 3 2 3 3 2 2 3 2" xfId="40646" xr:uid="{00000000-0005-0000-0000-0000B79E0000}"/>
    <cellStyle name="Normal 5 2 3 2 3 3 2 2 3 2 2" xfId="40647" xr:uid="{00000000-0005-0000-0000-0000B89E0000}"/>
    <cellStyle name="Normal 5 2 3 2 3 3 2 2 3 3" xfId="40648" xr:uid="{00000000-0005-0000-0000-0000B99E0000}"/>
    <cellStyle name="Normal 5 2 3 2 3 3 2 2 4" xfId="40649" xr:uid="{00000000-0005-0000-0000-0000BA9E0000}"/>
    <cellStyle name="Normal 5 2 3 2 3 3 2 3" xfId="40650" xr:uid="{00000000-0005-0000-0000-0000BB9E0000}"/>
    <cellStyle name="Normal 5 2 3 2 3 3 2 3 2" xfId="40651" xr:uid="{00000000-0005-0000-0000-0000BC9E0000}"/>
    <cellStyle name="Normal 5 2 3 2 3 3 2 4" xfId="40652" xr:uid="{00000000-0005-0000-0000-0000BD9E0000}"/>
    <cellStyle name="Normal 5 2 3 2 3 3 2 4 2" xfId="40653" xr:uid="{00000000-0005-0000-0000-0000BE9E0000}"/>
    <cellStyle name="Normal 5 2 3 2 3 3 2 4 2 2" xfId="40654" xr:uid="{00000000-0005-0000-0000-0000BF9E0000}"/>
    <cellStyle name="Normal 5 2 3 2 3 3 2 4 3" xfId="40655" xr:uid="{00000000-0005-0000-0000-0000C09E0000}"/>
    <cellStyle name="Normal 5 2 3 2 3 3 2 5" xfId="40656" xr:uid="{00000000-0005-0000-0000-0000C19E0000}"/>
    <cellStyle name="Normal 5 2 3 2 3 3 3" xfId="40657" xr:uid="{00000000-0005-0000-0000-0000C29E0000}"/>
    <cellStyle name="Normal 5 2 3 2 3 3 3 2" xfId="40658" xr:uid="{00000000-0005-0000-0000-0000C39E0000}"/>
    <cellStyle name="Normal 5 2 3 2 3 3 3 2 2" xfId="40659" xr:uid="{00000000-0005-0000-0000-0000C49E0000}"/>
    <cellStyle name="Normal 5 2 3 2 3 3 3 3" xfId="40660" xr:uid="{00000000-0005-0000-0000-0000C59E0000}"/>
    <cellStyle name="Normal 5 2 3 2 3 3 3 3 2" xfId="40661" xr:uid="{00000000-0005-0000-0000-0000C69E0000}"/>
    <cellStyle name="Normal 5 2 3 2 3 3 3 3 2 2" xfId="40662" xr:uid="{00000000-0005-0000-0000-0000C79E0000}"/>
    <cellStyle name="Normal 5 2 3 2 3 3 3 3 3" xfId="40663" xr:uid="{00000000-0005-0000-0000-0000C89E0000}"/>
    <cellStyle name="Normal 5 2 3 2 3 3 3 4" xfId="40664" xr:uid="{00000000-0005-0000-0000-0000C99E0000}"/>
    <cellStyle name="Normal 5 2 3 2 3 3 4" xfId="40665" xr:uid="{00000000-0005-0000-0000-0000CA9E0000}"/>
    <cellStyle name="Normal 5 2 3 2 3 3 4 2" xfId="40666" xr:uid="{00000000-0005-0000-0000-0000CB9E0000}"/>
    <cellStyle name="Normal 5 2 3 2 3 3 4 2 2" xfId="40667" xr:uid="{00000000-0005-0000-0000-0000CC9E0000}"/>
    <cellStyle name="Normal 5 2 3 2 3 3 4 3" xfId="40668" xr:uid="{00000000-0005-0000-0000-0000CD9E0000}"/>
    <cellStyle name="Normal 5 2 3 2 3 3 4 3 2" xfId="40669" xr:uid="{00000000-0005-0000-0000-0000CE9E0000}"/>
    <cellStyle name="Normal 5 2 3 2 3 3 4 3 2 2" xfId="40670" xr:uid="{00000000-0005-0000-0000-0000CF9E0000}"/>
    <cellStyle name="Normal 5 2 3 2 3 3 4 3 3" xfId="40671" xr:uid="{00000000-0005-0000-0000-0000D09E0000}"/>
    <cellStyle name="Normal 5 2 3 2 3 3 4 4" xfId="40672" xr:uid="{00000000-0005-0000-0000-0000D19E0000}"/>
    <cellStyle name="Normal 5 2 3 2 3 3 5" xfId="40673" xr:uid="{00000000-0005-0000-0000-0000D29E0000}"/>
    <cellStyle name="Normal 5 2 3 2 3 3 5 2" xfId="40674" xr:uid="{00000000-0005-0000-0000-0000D39E0000}"/>
    <cellStyle name="Normal 5 2 3 2 3 3 6" xfId="40675" xr:uid="{00000000-0005-0000-0000-0000D49E0000}"/>
    <cellStyle name="Normal 5 2 3 2 3 3 6 2" xfId="40676" xr:uid="{00000000-0005-0000-0000-0000D59E0000}"/>
    <cellStyle name="Normal 5 2 3 2 3 3 6 2 2" xfId="40677" xr:uid="{00000000-0005-0000-0000-0000D69E0000}"/>
    <cellStyle name="Normal 5 2 3 2 3 3 6 3" xfId="40678" xr:uid="{00000000-0005-0000-0000-0000D79E0000}"/>
    <cellStyle name="Normal 5 2 3 2 3 3 7" xfId="40679" xr:uid="{00000000-0005-0000-0000-0000D89E0000}"/>
    <cellStyle name="Normal 5 2 3 2 3 3 7 2" xfId="40680" xr:uid="{00000000-0005-0000-0000-0000D99E0000}"/>
    <cellStyle name="Normal 5 2 3 2 3 3 8" xfId="40681" xr:uid="{00000000-0005-0000-0000-0000DA9E0000}"/>
    <cellStyle name="Normal 5 2 3 2 3 4" xfId="40682" xr:uid="{00000000-0005-0000-0000-0000DB9E0000}"/>
    <cellStyle name="Normal 5 2 3 2 3 4 2" xfId="40683" xr:uid="{00000000-0005-0000-0000-0000DC9E0000}"/>
    <cellStyle name="Normal 5 2 3 2 3 4 2 2" xfId="40684" xr:uid="{00000000-0005-0000-0000-0000DD9E0000}"/>
    <cellStyle name="Normal 5 2 3 2 3 4 2 2 2" xfId="40685" xr:uid="{00000000-0005-0000-0000-0000DE9E0000}"/>
    <cellStyle name="Normal 5 2 3 2 3 4 2 3" xfId="40686" xr:uid="{00000000-0005-0000-0000-0000DF9E0000}"/>
    <cellStyle name="Normal 5 2 3 2 3 4 2 3 2" xfId="40687" xr:uid="{00000000-0005-0000-0000-0000E09E0000}"/>
    <cellStyle name="Normal 5 2 3 2 3 4 2 3 2 2" xfId="40688" xr:uid="{00000000-0005-0000-0000-0000E19E0000}"/>
    <cellStyle name="Normal 5 2 3 2 3 4 2 3 3" xfId="40689" xr:uid="{00000000-0005-0000-0000-0000E29E0000}"/>
    <cellStyle name="Normal 5 2 3 2 3 4 2 4" xfId="40690" xr:uid="{00000000-0005-0000-0000-0000E39E0000}"/>
    <cellStyle name="Normal 5 2 3 2 3 4 3" xfId="40691" xr:uid="{00000000-0005-0000-0000-0000E49E0000}"/>
    <cellStyle name="Normal 5 2 3 2 3 4 3 2" xfId="40692" xr:uid="{00000000-0005-0000-0000-0000E59E0000}"/>
    <cellStyle name="Normal 5 2 3 2 3 4 4" xfId="40693" xr:uid="{00000000-0005-0000-0000-0000E69E0000}"/>
    <cellStyle name="Normal 5 2 3 2 3 4 4 2" xfId="40694" xr:uid="{00000000-0005-0000-0000-0000E79E0000}"/>
    <cellStyle name="Normal 5 2 3 2 3 4 4 2 2" xfId="40695" xr:uid="{00000000-0005-0000-0000-0000E89E0000}"/>
    <cellStyle name="Normal 5 2 3 2 3 4 4 3" xfId="40696" xr:uid="{00000000-0005-0000-0000-0000E99E0000}"/>
    <cellStyle name="Normal 5 2 3 2 3 4 5" xfId="40697" xr:uid="{00000000-0005-0000-0000-0000EA9E0000}"/>
    <cellStyle name="Normal 5 2 3 2 3 5" xfId="40698" xr:uid="{00000000-0005-0000-0000-0000EB9E0000}"/>
    <cellStyle name="Normal 5 2 3 2 3 5 2" xfId="40699" xr:uid="{00000000-0005-0000-0000-0000EC9E0000}"/>
    <cellStyle name="Normal 5 2 3 2 3 5 2 2" xfId="40700" xr:uid="{00000000-0005-0000-0000-0000ED9E0000}"/>
    <cellStyle name="Normal 5 2 3 2 3 5 3" xfId="40701" xr:uid="{00000000-0005-0000-0000-0000EE9E0000}"/>
    <cellStyle name="Normal 5 2 3 2 3 5 3 2" xfId="40702" xr:uid="{00000000-0005-0000-0000-0000EF9E0000}"/>
    <cellStyle name="Normal 5 2 3 2 3 5 3 2 2" xfId="40703" xr:uid="{00000000-0005-0000-0000-0000F09E0000}"/>
    <cellStyle name="Normal 5 2 3 2 3 5 3 3" xfId="40704" xr:uid="{00000000-0005-0000-0000-0000F19E0000}"/>
    <cellStyle name="Normal 5 2 3 2 3 5 4" xfId="40705" xr:uid="{00000000-0005-0000-0000-0000F29E0000}"/>
    <cellStyle name="Normal 5 2 3 2 3 6" xfId="40706" xr:uid="{00000000-0005-0000-0000-0000F39E0000}"/>
    <cellStyle name="Normal 5 2 3 2 3 6 2" xfId="40707" xr:uid="{00000000-0005-0000-0000-0000F49E0000}"/>
    <cellStyle name="Normal 5 2 3 2 3 6 2 2" xfId="40708" xr:uid="{00000000-0005-0000-0000-0000F59E0000}"/>
    <cellStyle name="Normal 5 2 3 2 3 6 3" xfId="40709" xr:uid="{00000000-0005-0000-0000-0000F69E0000}"/>
    <cellStyle name="Normal 5 2 3 2 3 6 3 2" xfId="40710" xr:uid="{00000000-0005-0000-0000-0000F79E0000}"/>
    <cellStyle name="Normal 5 2 3 2 3 6 3 2 2" xfId="40711" xr:uid="{00000000-0005-0000-0000-0000F89E0000}"/>
    <cellStyle name="Normal 5 2 3 2 3 6 3 3" xfId="40712" xr:uid="{00000000-0005-0000-0000-0000F99E0000}"/>
    <cellStyle name="Normal 5 2 3 2 3 6 4" xfId="40713" xr:uid="{00000000-0005-0000-0000-0000FA9E0000}"/>
    <cellStyle name="Normal 5 2 3 2 3 7" xfId="40714" xr:uid="{00000000-0005-0000-0000-0000FB9E0000}"/>
    <cellStyle name="Normal 5 2 3 2 3 7 2" xfId="40715" xr:uid="{00000000-0005-0000-0000-0000FC9E0000}"/>
    <cellStyle name="Normal 5 2 3 2 3 8" xfId="40716" xr:uid="{00000000-0005-0000-0000-0000FD9E0000}"/>
    <cellStyle name="Normal 5 2 3 2 3 8 2" xfId="40717" xr:uid="{00000000-0005-0000-0000-0000FE9E0000}"/>
    <cellStyle name="Normal 5 2 3 2 3 8 2 2" xfId="40718" xr:uid="{00000000-0005-0000-0000-0000FF9E0000}"/>
    <cellStyle name="Normal 5 2 3 2 3 8 3" xfId="40719" xr:uid="{00000000-0005-0000-0000-0000009F0000}"/>
    <cellStyle name="Normal 5 2 3 2 3 9" xfId="40720" xr:uid="{00000000-0005-0000-0000-0000019F0000}"/>
    <cellStyle name="Normal 5 2 3 2 3 9 2" xfId="40721" xr:uid="{00000000-0005-0000-0000-0000029F0000}"/>
    <cellStyle name="Normal 5 2 3 2 4" xfId="40722" xr:uid="{00000000-0005-0000-0000-0000039F0000}"/>
    <cellStyle name="Normal 5 2 3 2 4 10" xfId="40723" xr:uid="{00000000-0005-0000-0000-0000049F0000}"/>
    <cellStyle name="Normal 5 2 3 2 4 11" xfId="40724" xr:uid="{00000000-0005-0000-0000-0000059F0000}"/>
    <cellStyle name="Normal 5 2 3 2 4 2" xfId="40725" xr:uid="{00000000-0005-0000-0000-0000069F0000}"/>
    <cellStyle name="Normal 5 2 3 2 4 2 2" xfId="40726" xr:uid="{00000000-0005-0000-0000-0000079F0000}"/>
    <cellStyle name="Normal 5 2 3 2 4 2 2 2" xfId="40727" xr:uid="{00000000-0005-0000-0000-0000089F0000}"/>
    <cellStyle name="Normal 5 2 3 2 4 2 2 2 2" xfId="40728" xr:uid="{00000000-0005-0000-0000-0000099F0000}"/>
    <cellStyle name="Normal 5 2 3 2 4 2 2 2 2 2" xfId="40729" xr:uid="{00000000-0005-0000-0000-00000A9F0000}"/>
    <cellStyle name="Normal 5 2 3 2 4 2 2 2 2 2 2" xfId="40730" xr:uid="{00000000-0005-0000-0000-00000B9F0000}"/>
    <cellStyle name="Normal 5 2 3 2 4 2 2 2 2 3" xfId="40731" xr:uid="{00000000-0005-0000-0000-00000C9F0000}"/>
    <cellStyle name="Normal 5 2 3 2 4 2 2 2 2 3 2" xfId="40732" xr:uid="{00000000-0005-0000-0000-00000D9F0000}"/>
    <cellStyle name="Normal 5 2 3 2 4 2 2 2 2 3 2 2" xfId="40733" xr:uid="{00000000-0005-0000-0000-00000E9F0000}"/>
    <cellStyle name="Normal 5 2 3 2 4 2 2 2 2 3 3" xfId="40734" xr:uid="{00000000-0005-0000-0000-00000F9F0000}"/>
    <cellStyle name="Normal 5 2 3 2 4 2 2 2 2 4" xfId="40735" xr:uid="{00000000-0005-0000-0000-0000109F0000}"/>
    <cellStyle name="Normal 5 2 3 2 4 2 2 2 3" xfId="40736" xr:uid="{00000000-0005-0000-0000-0000119F0000}"/>
    <cellStyle name="Normal 5 2 3 2 4 2 2 2 3 2" xfId="40737" xr:uid="{00000000-0005-0000-0000-0000129F0000}"/>
    <cellStyle name="Normal 5 2 3 2 4 2 2 2 4" xfId="40738" xr:uid="{00000000-0005-0000-0000-0000139F0000}"/>
    <cellStyle name="Normal 5 2 3 2 4 2 2 2 4 2" xfId="40739" xr:uid="{00000000-0005-0000-0000-0000149F0000}"/>
    <cellStyle name="Normal 5 2 3 2 4 2 2 2 4 2 2" xfId="40740" xr:uid="{00000000-0005-0000-0000-0000159F0000}"/>
    <cellStyle name="Normal 5 2 3 2 4 2 2 2 4 3" xfId="40741" xr:uid="{00000000-0005-0000-0000-0000169F0000}"/>
    <cellStyle name="Normal 5 2 3 2 4 2 2 2 5" xfId="40742" xr:uid="{00000000-0005-0000-0000-0000179F0000}"/>
    <cellStyle name="Normal 5 2 3 2 4 2 2 3" xfId="40743" xr:uid="{00000000-0005-0000-0000-0000189F0000}"/>
    <cellStyle name="Normal 5 2 3 2 4 2 2 3 2" xfId="40744" xr:uid="{00000000-0005-0000-0000-0000199F0000}"/>
    <cellStyle name="Normal 5 2 3 2 4 2 2 3 2 2" xfId="40745" xr:uid="{00000000-0005-0000-0000-00001A9F0000}"/>
    <cellStyle name="Normal 5 2 3 2 4 2 2 3 3" xfId="40746" xr:uid="{00000000-0005-0000-0000-00001B9F0000}"/>
    <cellStyle name="Normal 5 2 3 2 4 2 2 3 3 2" xfId="40747" xr:uid="{00000000-0005-0000-0000-00001C9F0000}"/>
    <cellStyle name="Normal 5 2 3 2 4 2 2 3 3 2 2" xfId="40748" xr:uid="{00000000-0005-0000-0000-00001D9F0000}"/>
    <cellStyle name="Normal 5 2 3 2 4 2 2 3 3 3" xfId="40749" xr:uid="{00000000-0005-0000-0000-00001E9F0000}"/>
    <cellStyle name="Normal 5 2 3 2 4 2 2 3 4" xfId="40750" xr:uid="{00000000-0005-0000-0000-00001F9F0000}"/>
    <cellStyle name="Normal 5 2 3 2 4 2 2 4" xfId="40751" xr:uid="{00000000-0005-0000-0000-0000209F0000}"/>
    <cellStyle name="Normal 5 2 3 2 4 2 2 4 2" xfId="40752" xr:uid="{00000000-0005-0000-0000-0000219F0000}"/>
    <cellStyle name="Normal 5 2 3 2 4 2 2 4 2 2" xfId="40753" xr:uid="{00000000-0005-0000-0000-0000229F0000}"/>
    <cellStyle name="Normal 5 2 3 2 4 2 2 4 3" xfId="40754" xr:uid="{00000000-0005-0000-0000-0000239F0000}"/>
    <cellStyle name="Normal 5 2 3 2 4 2 2 4 3 2" xfId="40755" xr:uid="{00000000-0005-0000-0000-0000249F0000}"/>
    <cellStyle name="Normal 5 2 3 2 4 2 2 4 3 2 2" xfId="40756" xr:uid="{00000000-0005-0000-0000-0000259F0000}"/>
    <cellStyle name="Normal 5 2 3 2 4 2 2 4 3 3" xfId="40757" xr:uid="{00000000-0005-0000-0000-0000269F0000}"/>
    <cellStyle name="Normal 5 2 3 2 4 2 2 4 4" xfId="40758" xr:uid="{00000000-0005-0000-0000-0000279F0000}"/>
    <cellStyle name="Normal 5 2 3 2 4 2 2 5" xfId="40759" xr:uid="{00000000-0005-0000-0000-0000289F0000}"/>
    <cellStyle name="Normal 5 2 3 2 4 2 2 5 2" xfId="40760" xr:uid="{00000000-0005-0000-0000-0000299F0000}"/>
    <cellStyle name="Normal 5 2 3 2 4 2 2 6" xfId="40761" xr:uid="{00000000-0005-0000-0000-00002A9F0000}"/>
    <cellStyle name="Normal 5 2 3 2 4 2 2 6 2" xfId="40762" xr:uid="{00000000-0005-0000-0000-00002B9F0000}"/>
    <cellStyle name="Normal 5 2 3 2 4 2 2 6 2 2" xfId="40763" xr:uid="{00000000-0005-0000-0000-00002C9F0000}"/>
    <cellStyle name="Normal 5 2 3 2 4 2 2 6 3" xfId="40764" xr:uid="{00000000-0005-0000-0000-00002D9F0000}"/>
    <cellStyle name="Normal 5 2 3 2 4 2 2 7" xfId="40765" xr:uid="{00000000-0005-0000-0000-00002E9F0000}"/>
    <cellStyle name="Normal 5 2 3 2 4 2 2 7 2" xfId="40766" xr:uid="{00000000-0005-0000-0000-00002F9F0000}"/>
    <cellStyle name="Normal 5 2 3 2 4 2 2 8" xfId="40767" xr:uid="{00000000-0005-0000-0000-0000309F0000}"/>
    <cellStyle name="Normal 5 2 3 2 4 2 3" xfId="40768" xr:uid="{00000000-0005-0000-0000-0000319F0000}"/>
    <cellStyle name="Normal 5 2 3 2 4 2 3 2" xfId="40769" xr:uid="{00000000-0005-0000-0000-0000329F0000}"/>
    <cellStyle name="Normal 5 2 3 2 4 2 3 2 2" xfId="40770" xr:uid="{00000000-0005-0000-0000-0000339F0000}"/>
    <cellStyle name="Normal 5 2 3 2 4 2 3 2 2 2" xfId="40771" xr:uid="{00000000-0005-0000-0000-0000349F0000}"/>
    <cellStyle name="Normal 5 2 3 2 4 2 3 2 3" xfId="40772" xr:uid="{00000000-0005-0000-0000-0000359F0000}"/>
    <cellStyle name="Normal 5 2 3 2 4 2 3 2 3 2" xfId="40773" xr:uid="{00000000-0005-0000-0000-0000369F0000}"/>
    <cellStyle name="Normal 5 2 3 2 4 2 3 2 3 2 2" xfId="40774" xr:uid="{00000000-0005-0000-0000-0000379F0000}"/>
    <cellStyle name="Normal 5 2 3 2 4 2 3 2 3 3" xfId="40775" xr:uid="{00000000-0005-0000-0000-0000389F0000}"/>
    <cellStyle name="Normal 5 2 3 2 4 2 3 2 4" xfId="40776" xr:uid="{00000000-0005-0000-0000-0000399F0000}"/>
    <cellStyle name="Normal 5 2 3 2 4 2 3 3" xfId="40777" xr:uid="{00000000-0005-0000-0000-00003A9F0000}"/>
    <cellStyle name="Normal 5 2 3 2 4 2 3 3 2" xfId="40778" xr:uid="{00000000-0005-0000-0000-00003B9F0000}"/>
    <cellStyle name="Normal 5 2 3 2 4 2 3 4" xfId="40779" xr:uid="{00000000-0005-0000-0000-00003C9F0000}"/>
    <cellStyle name="Normal 5 2 3 2 4 2 3 4 2" xfId="40780" xr:uid="{00000000-0005-0000-0000-00003D9F0000}"/>
    <cellStyle name="Normal 5 2 3 2 4 2 3 4 2 2" xfId="40781" xr:uid="{00000000-0005-0000-0000-00003E9F0000}"/>
    <cellStyle name="Normal 5 2 3 2 4 2 3 4 3" xfId="40782" xr:uid="{00000000-0005-0000-0000-00003F9F0000}"/>
    <cellStyle name="Normal 5 2 3 2 4 2 3 5" xfId="40783" xr:uid="{00000000-0005-0000-0000-0000409F0000}"/>
    <cellStyle name="Normal 5 2 3 2 4 2 4" xfId="40784" xr:uid="{00000000-0005-0000-0000-0000419F0000}"/>
    <cellStyle name="Normal 5 2 3 2 4 2 4 2" xfId="40785" xr:uid="{00000000-0005-0000-0000-0000429F0000}"/>
    <cellStyle name="Normal 5 2 3 2 4 2 4 2 2" xfId="40786" xr:uid="{00000000-0005-0000-0000-0000439F0000}"/>
    <cellStyle name="Normal 5 2 3 2 4 2 4 3" xfId="40787" xr:uid="{00000000-0005-0000-0000-0000449F0000}"/>
    <cellStyle name="Normal 5 2 3 2 4 2 4 3 2" xfId="40788" xr:uid="{00000000-0005-0000-0000-0000459F0000}"/>
    <cellStyle name="Normal 5 2 3 2 4 2 4 3 2 2" xfId="40789" xr:uid="{00000000-0005-0000-0000-0000469F0000}"/>
    <cellStyle name="Normal 5 2 3 2 4 2 4 3 3" xfId="40790" xr:uid="{00000000-0005-0000-0000-0000479F0000}"/>
    <cellStyle name="Normal 5 2 3 2 4 2 4 4" xfId="40791" xr:uid="{00000000-0005-0000-0000-0000489F0000}"/>
    <cellStyle name="Normal 5 2 3 2 4 2 5" xfId="40792" xr:uid="{00000000-0005-0000-0000-0000499F0000}"/>
    <cellStyle name="Normal 5 2 3 2 4 2 5 2" xfId="40793" xr:uid="{00000000-0005-0000-0000-00004A9F0000}"/>
    <cellStyle name="Normal 5 2 3 2 4 2 5 2 2" xfId="40794" xr:uid="{00000000-0005-0000-0000-00004B9F0000}"/>
    <cellStyle name="Normal 5 2 3 2 4 2 5 3" xfId="40795" xr:uid="{00000000-0005-0000-0000-00004C9F0000}"/>
    <cellStyle name="Normal 5 2 3 2 4 2 5 3 2" xfId="40796" xr:uid="{00000000-0005-0000-0000-00004D9F0000}"/>
    <cellStyle name="Normal 5 2 3 2 4 2 5 3 2 2" xfId="40797" xr:uid="{00000000-0005-0000-0000-00004E9F0000}"/>
    <cellStyle name="Normal 5 2 3 2 4 2 5 3 3" xfId="40798" xr:uid="{00000000-0005-0000-0000-00004F9F0000}"/>
    <cellStyle name="Normal 5 2 3 2 4 2 5 4" xfId="40799" xr:uid="{00000000-0005-0000-0000-0000509F0000}"/>
    <cellStyle name="Normal 5 2 3 2 4 2 6" xfId="40800" xr:uid="{00000000-0005-0000-0000-0000519F0000}"/>
    <cellStyle name="Normal 5 2 3 2 4 2 6 2" xfId="40801" xr:uid="{00000000-0005-0000-0000-0000529F0000}"/>
    <cellStyle name="Normal 5 2 3 2 4 2 7" xfId="40802" xr:uid="{00000000-0005-0000-0000-0000539F0000}"/>
    <cellStyle name="Normal 5 2 3 2 4 2 7 2" xfId="40803" xr:uid="{00000000-0005-0000-0000-0000549F0000}"/>
    <cellStyle name="Normal 5 2 3 2 4 2 7 2 2" xfId="40804" xr:uid="{00000000-0005-0000-0000-0000559F0000}"/>
    <cellStyle name="Normal 5 2 3 2 4 2 7 3" xfId="40805" xr:uid="{00000000-0005-0000-0000-0000569F0000}"/>
    <cellStyle name="Normal 5 2 3 2 4 2 8" xfId="40806" xr:uid="{00000000-0005-0000-0000-0000579F0000}"/>
    <cellStyle name="Normal 5 2 3 2 4 2 8 2" xfId="40807" xr:uid="{00000000-0005-0000-0000-0000589F0000}"/>
    <cellStyle name="Normal 5 2 3 2 4 2 9" xfId="40808" xr:uid="{00000000-0005-0000-0000-0000599F0000}"/>
    <cellStyle name="Normal 5 2 3 2 4 3" xfId="40809" xr:uid="{00000000-0005-0000-0000-00005A9F0000}"/>
    <cellStyle name="Normal 5 2 3 2 4 3 2" xfId="40810" xr:uid="{00000000-0005-0000-0000-00005B9F0000}"/>
    <cellStyle name="Normal 5 2 3 2 4 3 2 2" xfId="40811" xr:uid="{00000000-0005-0000-0000-00005C9F0000}"/>
    <cellStyle name="Normal 5 2 3 2 4 3 2 2 2" xfId="40812" xr:uid="{00000000-0005-0000-0000-00005D9F0000}"/>
    <cellStyle name="Normal 5 2 3 2 4 3 2 2 2 2" xfId="40813" xr:uid="{00000000-0005-0000-0000-00005E9F0000}"/>
    <cellStyle name="Normal 5 2 3 2 4 3 2 2 3" xfId="40814" xr:uid="{00000000-0005-0000-0000-00005F9F0000}"/>
    <cellStyle name="Normal 5 2 3 2 4 3 2 2 3 2" xfId="40815" xr:uid="{00000000-0005-0000-0000-0000609F0000}"/>
    <cellStyle name="Normal 5 2 3 2 4 3 2 2 3 2 2" xfId="40816" xr:uid="{00000000-0005-0000-0000-0000619F0000}"/>
    <cellStyle name="Normal 5 2 3 2 4 3 2 2 3 3" xfId="40817" xr:uid="{00000000-0005-0000-0000-0000629F0000}"/>
    <cellStyle name="Normal 5 2 3 2 4 3 2 2 4" xfId="40818" xr:uid="{00000000-0005-0000-0000-0000639F0000}"/>
    <cellStyle name="Normal 5 2 3 2 4 3 2 3" xfId="40819" xr:uid="{00000000-0005-0000-0000-0000649F0000}"/>
    <cellStyle name="Normal 5 2 3 2 4 3 2 3 2" xfId="40820" xr:uid="{00000000-0005-0000-0000-0000659F0000}"/>
    <cellStyle name="Normal 5 2 3 2 4 3 2 4" xfId="40821" xr:uid="{00000000-0005-0000-0000-0000669F0000}"/>
    <cellStyle name="Normal 5 2 3 2 4 3 2 4 2" xfId="40822" xr:uid="{00000000-0005-0000-0000-0000679F0000}"/>
    <cellStyle name="Normal 5 2 3 2 4 3 2 4 2 2" xfId="40823" xr:uid="{00000000-0005-0000-0000-0000689F0000}"/>
    <cellStyle name="Normal 5 2 3 2 4 3 2 4 3" xfId="40824" xr:uid="{00000000-0005-0000-0000-0000699F0000}"/>
    <cellStyle name="Normal 5 2 3 2 4 3 2 5" xfId="40825" xr:uid="{00000000-0005-0000-0000-00006A9F0000}"/>
    <cellStyle name="Normal 5 2 3 2 4 3 3" xfId="40826" xr:uid="{00000000-0005-0000-0000-00006B9F0000}"/>
    <cellStyle name="Normal 5 2 3 2 4 3 3 2" xfId="40827" xr:uid="{00000000-0005-0000-0000-00006C9F0000}"/>
    <cellStyle name="Normal 5 2 3 2 4 3 3 2 2" xfId="40828" xr:uid="{00000000-0005-0000-0000-00006D9F0000}"/>
    <cellStyle name="Normal 5 2 3 2 4 3 3 3" xfId="40829" xr:uid="{00000000-0005-0000-0000-00006E9F0000}"/>
    <cellStyle name="Normal 5 2 3 2 4 3 3 3 2" xfId="40830" xr:uid="{00000000-0005-0000-0000-00006F9F0000}"/>
    <cellStyle name="Normal 5 2 3 2 4 3 3 3 2 2" xfId="40831" xr:uid="{00000000-0005-0000-0000-0000709F0000}"/>
    <cellStyle name="Normal 5 2 3 2 4 3 3 3 3" xfId="40832" xr:uid="{00000000-0005-0000-0000-0000719F0000}"/>
    <cellStyle name="Normal 5 2 3 2 4 3 3 4" xfId="40833" xr:uid="{00000000-0005-0000-0000-0000729F0000}"/>
    <cellStyle name="Normal 5 2 3 2 4 3 4" xfId="40834" xr:uid="{00000000-0005-0000-0000-0000739F0000}"/>
    <cellStyle name="Normal 5 2 3 2 4 3 4 2" xfId="40835" xr:uid="{00000000-0005-0000-0000-0000749F0000}"/>
    <cellStyle name="Normal 5 2 3 2 4 3 4 2 2" xfId="40836" xr:uid="{00000000-0005-0000-0000-0000759F0000}"/>
    <cellStyle name="Normal 5 2 3 2 4 3 4 3" xfId="40837" xr:uid="{00000000-0005-0000-0000-0000769F0000}"/>
    <cellStyle name="Normal 5 2 3 2 4 3 4 3 2" xfId="40838" xr:uid="{00000000-0005-0000-0000-0000779F0000}"/>
    <cellStyle name="Normal 5 2 3 2 4 3 4 3 2 2" xfId="40839" xr:uid="{00000000-0005-0000-0000-0000789F0000}"/>
    <cellStyle name="Normal 5 2 3 2 4 3 4 3 3" xfId="40840" xr:uid="{00000000-0005-0000-0000-0000799F0000}"/>
    <cellStyle name="Normal 5 2 3 2 4 3 4 4" xfId="40841" xr:uid="{00000000-0005-0000-0000-00007A9F0000}"/>
    <cellStyle name="Normal 5 2 3 2 4 3 5" xfId="40842" xr:uid="{00000000-0005-0000-0000-00007B9F0000}"/>
    <cellStyle name="Normal 5 2 3 2 4 3 5 2" xfId="40843" xr:uid="{00000000-0005-0000-0000-00007C9F0000}"/>
    <cellStyle name="Normal 5 2 3 2 4 3 6" xfId="40844" xr:uid="{00000000-0005-0000-0000-00007D9F0000}"/>
    <cellStyle name="Normal 5 2 3 2 4 3 6 2" xfId="40845" xr:uid="{00000000-0005-0000-0000-00007E9F0000}"/>
    <cellStyle name="Normal 5 2 3 2 4 3 6 2 2" xfId="40846" xr:uid="{00000000-0005-0000-0000-00007F9F0000}"/>
    <cellStyle name="Normal 5 2 3 2 4 3 6 3" xfId="40847" xr:uid="{00000000-0005-0000-0000-0000809F0000}"/>
    <cellStyle name="Normal 5 2 3 2 4 3 7" xfId="40848" xr:uid="{00000000-0005-0000-0000-0000819F0000}"/>
    <cellStyle name="Normal 5 2 3 2 4 3 7 2" xfId="40849" xr:uid="{00000000-0005-0000-0000-0000829F0000}"/>
    <cellStyle name="Normal 5 2 3 2 4 3 8" xfId="40850" xr:uid="{00000000-0005-0000-0000-0000839F0000}"/>
    <cellStyle name="Normal 5 2 3 2 4 4" xfId="40851" xr:uid="{00000000-0005-0000-0000-0000849F0000}"/>
    <cellStyle name="Normal 5 2 3 2 4 4 2" xfId="40852" xr:uid="{00000000-0005-0000-0000-0000859F0000}"/>
    <cellStyle name="Normal 5 2 3 2 4 4 2 2" xfId="40853" xr:uid="{00000000-0005-0000-0000-0000869F0000}"/>
    <cellStyle name="Normal 5 2 3 2 4 4 2 2 2" xfId="40854" xr:uid="{00000000-0005-0000-0000-0000879F0000}"/>
    <cellStyle name="Normal 5 2 3 2 4 4 2 3" xfId="40855" xr:uid="{00000000-0005-0000-0000-0000889F0000}"/>
    <cellStyle name="Normal 5 2 3 2 4 4 2 3 2" xfId="40856" xr:uid="{00000000-0005-0000-0000-0000899F0000}"/>
    <cellStyle name="Normal 5 2 3 2 4 4 2 3 2 2" xfId="40857" xr:uid="{00000000-0005-0000-0000-00008A9F0000}"/>
    <cellStyle name="Normal 5 2 3 2 4 4 2 3 3" xfId="40858" xr:uid="{00000000-0005-0000-0000-00008B9F0000}"/>
    <cellStyle name="Normal 5 2 3 2 4 4 2 4" xfId="40859" xr:uid="{00000000-0005-0000-0000-00008C9F0000}"/>
    <cellStyle name="Normal 5 2 3 2 4 4 3" xfId="40860" xr:uid="{00000000-0005-0000-0000-00008D9F0000}"/>
    <cellStyle name="Normal 5 2 3 2 4 4 3 2" xfId="40861" xr:uid="{00000000-0005-0000-0000-00008E9F0000}"/>
    <cellStyle name="Normal 5 2 3 2 4 4 4" xfId="40862" xr:uid="{00000000-0005-0000-0000-00008F9F0000}"/>
    <cellStyle name="Normal 5 2 3 2 4 4 4 2" xfId="40863" xr:uid="{00000000-0005-0000-0000-0000909F0000}"/>
    <cellStyle name="Normal 5 2 3 2 4 4 4 2 2" xfId="40864" xr:uid="{00000000-0005-0000-0000-0000919F0000}"/>
    <cellStyle name="Normal 5 2 3 2 4 4 4 3" xfId="40865" xr:uid="{00000000-0005-0000-0000-0000929F0000}"/>
    <cellStyle name="Normal 5 2 3 2 4 4 5" xfId="40866" xr:uid="{00000000-0005-0000-0000-0000939F0000}"/>
    <cellStyle name="Normal 5 2 3 2 4 5" xfId="40867" xr:uid="{00000000-0005-0000-0000-0000949F0000}"/>
    <cellStyle name="Normal 5 2 3 2 4 5 2" xfId="40868" xr:uid="{00000000-0005-0000-0000-0000959F0000}"/>
    <cellStyle name="Normal 5 2 3 2 4 5 2 2" xfId="40869" xr:uid="{00000000-0005-0000-0000-0000969F0000}"/>
    <cellStyle name="Normal 5 2 3 2 4 5 3" xfId="40870" xr:uid="{00000000-0005-0000-0000-0000979F0000}"/>
    <cellStyle name="Normal 5 2 3 2 4 5 3 2" xfId="40871" xr:uid="{00000000-0005-0000-0000-0000989F0000}"/>
    <cellStyle name="Normal 5 2 3 2 4 5 3 2 2" xfId="40872" xr:uid="{00000000-0005-0000-0000-0000999F0000}"/>
    <cellStyle name="Normal 5 2 3 2 4 5 3 3" xfId="40873" xr:uid="{00000000-0005-0000-0000-00009A9F0000}"/>
    <cellStyle name="Normal 5 2 3 2 4 5 4" xfId="40874" xr:uid="{00000000-0005-0000-0000-00009B9F0000}"/>
    <cellStyle name="Normal 5 2 3 2 4 6" xfId="40875" xr:uid="{00000000-0005-0000-0000-00009C9F0000}"/>
    <cellStyle name="Normal 5 2 3 2 4 6 2" xfId="40876" xr:uid="{00000000-0005-0000-0000-00009D9F0000}"/>
    <cellStyle name="Normal 5 2 3 2 4 6 2 2" xfId="40877" xr:uid="{00000000-0005-0000-0000-00009E9F0000}"/>
    <cellStyle name="Normal 5 2 3 2 4 6 3" xfId="40878" xr:uid="{00000000-0005-0000-0000-00009F9F0000}"/>
    <cellStyle name="Normal 5 2 3 2 4 6 3 2" xfId="40879" xr:uid="{00000000-0005-0000-0000-0000A09F0000}"/>
    <cellStyle name="Normal 5 2 3 2 4 6 3 2 2" xfId="40880" xr:uid="{00000000-0005-0000-0000-0000A19F0000}"/>
    <cellStyle name="Normal 5 2 3 2 4 6 3 3" xfId="40881" xr:uid="{00000000-0005-0000-0000-0000A29F0000}"/>
    <cellStyle name="Normal 5 2 3 2 4 6 4" xfId="40882" xr:uid="{00000000-0005-0000-0000-0000A39F0000}"/>
    <cellStyle name="Normal 5 2 3 2 4 7" xfId="40883" xr:uid="{00000000-0005-0000-0000-0000A49F0000}"/>
    <cellStyle name="Normal 5 2 3 2 4 7 2" xfId="40884" xr:uid="{00000000-0005-0000-0000-0000A59F0000}"/>
    <cellStyle name="Normal 5 2 3 2 4 8" xfId="40885" xr:uid="{00000000-0005-0000-0000-0000A69F0000}"/>
    <cellStyle name="Normal 5 2 3 2 4 8 2" xfId="40886" xr:uid="{00000000-0005-0000-0000-0000A79F0000}"/>
    <cellStyle name="Normal 5 2 3 2 4 8 2 2" xfId="40887" xr:uid="{00000000-0005-0000-0000-0000A89F0000}"/>
    <cellStyle name="Normal 5 2 3 2 4 8 3" xfId="40888" xr:uid="{00000000-0005-0000-0000-0000A99F0000}"/>
    <cellStyle name="Normal 5 2 3 2 4 9" xfId="40889" xr:uid="{00000000-0005-0000-0000-0000AA9F0000}"/>
    <cellStyle name="Normal 5 2 3 2 4 9 2" xfId="40890" xr:uid="{00000000-0005-0000-0000-0000AB9F0000}"/>
    <cellStyle name="Normal 5 2 3 2 5" xfId="40891" xr:uid="{00000000-0005-0000-0000-0000AC9F0000}"/>
    <cellStyle name="Normal 5 2 3 2 5 2" xfId="40892" xr:uid="{00000000-0005-0000-0000-0000AD9F0000}"/>
    <cellStyle name="Normal 5 2 3 2 5 2 2" xfId="40893" xr:uid="{00000000-0005-0000-0000-0000AE9F0000}"/>
    <cellStyle name="Normal 5 2 3 2 5 2 2 2" xfId="40894" xr:uid="{00000000-0005-0000-0000-0000AF9F0000}"/>
    <cellStyle name="Normal 5 2 3 2 5 2 2 2 2" xfId="40895" xr:uid="{00000000-0005-0000-0000-0000B09F0000}"/>
    <cellStyle name="Normal 5 2 3 2 5 2 2 2 2 2" xfId="40896" xr:uid="{00000000-0005-0000-0000-0000B19F0000}"/>
    <cellStyle name="Normal 5 2 3 2 5 2 2 2 3" xfId="40897" xr:uid="{00000000-0005-0000-0000-0000B29F0000}"/>
    <cellStyle name="Normal 5 2 3 2 5 2 2 2 3 2" xfId="40898" xr:uid="{00000000-0005-0000-0000-0000B39F0000}"/>
    <cellStyle name="Normal 5 2 3 2 5 2 2 2 3 2 2" xfId="40899" xr:uid="{00000000-0005-0000-0000-0000B49F0000}"/>
    <cellStyle name="Normal 5 2 3 2 5 2 2 2 3 3" xfId="40900" xr:uid="{00000000-0005-0000-0000-0000B59F0000}"/>
    <cellStyle name="Normal 5 2 3 2 5 2 2 2 4" xfId="40901" xr:uid="{00000000-0005-0000-0000-0000B69F0000}"/>
    <cellStyle name="Normal 5 2 3 2 5 2 2 3" xfId="40902" xr:uid="{00000000-0005-0000-0000-0000B79F0000}"/>
    <cellStyle name="Normal 5 2 3 2 5 2 2 3 2" xfId="40903" xr:uid="{00000000-0005-0000-0000-0000B89F0000}"/>
    <cellStyle name="Normal 5 2 3 2 5 2 2 4" xfId="40904" xr:uid="{00000000-0005-0000-0000-0000B99F0000}"/>
    <cellStyle name="Normal 5 2 3 2 5 2 2 4 2" xfId="40905" xr:uid="{00000000-0005-0000-0000-0000BA9F0000}"/>
    <cellStyle name="Normal 5 2 3 2 5 2 2 4 2 2" xfId="40906" xr:uid="{00000000-0005-0000-0000-0000BB9F0000}"/>
    <cellStyle name="Normal 5 2 3 2 5 2 2 4 3" xfId="40907" xr:uid="{00000000-0005-0000-0000-0000BC9F0000}"/>
    <cellStyle name="Normal 5 2 3 2 5 2 2 5" xfId="40908" xr:uid="{00000000-0005-0000-0000-0000BD9F0000}"/>
    <cellStyle name="Normal 5 2 3 2 5 2 3" xfId="40909" xr:uid="{00000000-0005-0000-0000-0000BE9F0000}"/>
    <cellStyle name="Normal 5 2 3 2 5 2 3 2" xfId="40910" xr:uid="{00000000-0005-0000-0000-0000BF9F0000}"/>
    <cellStyle name="Normal 5 2 3 2 5 2 3 2 2" xfId="40911" xr:uid="{00000000-0005-0000-0000-0000C09F0000}"/>
    <cellStyle name="Normal 5 2 3 2 5 2 3 3" xfId="40912" xr:uid="{00000000-0005-0000-0000-0000C19F0000}"/>
    <cellStyle name="Normal 5 2 3 2 5 2 3 3 2" xfId="40913" xr:uid="{00000000-0005-0000-0000-0000C29F0000}"/>
    <cellStyle name="Normal 5 2 3 2 5 2 3 3 2 2" xfId="40914" xr:uid="{00000000-0005-0000-0000-0000C39F0000}"/>
    <cellStyle name="Normal 5 2 3 2 5 2 3 3 3" xfId="40915" xr:uid="{00000000-0005-0000-0000-0000C49F0000}"/>
    <cellStyle name="Normal 5 2 3 2 5 2 3 4" xfId="40916" xr:uid="{00000000-0005-0000-0000-0000C59F0000}"/>
    <cellStyle name="Normal 5 2 3 2 5 2 4" xfId="40917" xr:uid="{00000000-0005-0000-0000-0000C69F0000}"/>
    <cellStyle name="Normal 5 2 3 2 5 2 4 2" xfId="40918" xr:uid="{00000000-0005-0000-0000-0000C79F0000}"/>
    <cellStyle name="Normal 5 2 3 2 5 2 4 2 2" xfId="40919" xr:uid="{00000000-0005-0000-0000-0000C89F0000}"/>
    <cellStyle name="Normal 5 2 3 2 5 2 4 3" xfId="40920" xr:uid="{00000000-0005-0000-0000-0000C99F0000}"/>
    <cellStyle name="Normal 5 2 3 2 5 2 4 3 2" xfId="40921" xr:uid="{00000000-0005-0000-0000-0000CA9F0000}"/>
    <cellStyle name="Normal 5 2 3 2 5 2 4 3 2 2" xfId="40922" xr:uid="{00000000-0005-0000-0000-0000CB9F0000}"/>
    <cellStyle name="Normal 5 2 3 2 5 2 4 3 3" xfId="40923" xr:uid="{00000000-0005-0000-0000-0000CC9F0000}"/>
    <cellStyle name="Normal 5 2 3 2 5 2 4 4" xfId="40924" xr:uid="{00000000-0005-0000-0000-0000CD9F0000}"/>
    <cellStyle name="Normal 5 2 3 2 5 2 5" xfId="40925" xr:uid="{00000000-0005-0000-0000-0000CE9F0000}"/>
    <cellStyle name="Normal 5 2 3 2 5 2 5 2" xfId="40926" xr:uid="{00000000-0005-0000-0000-0000CF9F0000}"/>
    <cellStyle name="Normal 5 2 3 2 5 2 6" xfId="40927" xr:uid="{00000000-0005-0000-0000-0000D09F0000}"/>
    <cellStyle name="Normal 5 2 3 2 5 2 6 2" xfId="40928" xr:uid="{00000000-0005-0000-0000-0000D19F0000}"/>
    <cellStyle name="Normal 5 2 3 2 5 2 6 2 2" xfId="40929" xr:uid="{00000000-0005-0000-0000-0000D29F0000}"/>
    <cellStyle name="Normal 5 2 3 2 5 2 6 3" xfId="40930" xr:uid="{00000000-0005-0000-0000-0000D39F0000}"/>
    <cellStyle name="Normal 5 2 3 2 5 2 7" xfId="40931" xr:uid="{00000000-0005-0000-0000-0000D49F0000}"/>
    <cellStyle name="Normal 5 2 3 2 5 2 7 2" xfId="40932" xr:uid="{00000000-0005-0000-0000-0000D59F0000}"/>
    <cellStyle name="Normal 5 2 3 2 5 2 8" xfId="40933" xr:uid="{00000000-0005-0000-0000-0000D69F0000}"/>
    <cellStyle name="Normal 5 2 3 2 5 3" xfId="40934" xr:uid="{00000000-0005-0000-0000-0000D79F0000}"/>
    <cellStyle name="Normal 5 2 3 2 5 3 2" xfId="40935" xr:uid="{00000000-0005-0000-0000-0000D89F0000}"/>
    <cellStyle name="Normal 5 2 3 2 5 3 2 2" xfId="40936" xr:uid="{00000000-0005-0000-0000-0000D99F0000}"/>
    <cellStyle name="Normal 5 2 3 2 5 3 2 2 2" xfId="40937" xr:uid="{00000000-0005-0000-0000-0000DA9F0000}"/>
    <cellStyle name="Normal 5 2 3 2 5 3 2 3" xfId="40938" xr:uid="{00000000-0005-0000-0000-0000DB9F0000}"/>
    <cellStyle name="Normal 5 2 3 2 5 3 2 3 2" xfId="40939" xr:uid="{00000000-0005-0000-0000-0000DC9F0000}"/>
    <cellStyle name="Normal 5 2 3 2 5 3 2 3 2 2" xfId="40940" xr:uid="{00000000-0005-0000-0000-0000DD9F0000}"/>
    <cellStyle name="Normal 5 2 3 2 5 3 2 3 3" xfId="40941" xr:uid="{00000000-0005-0000-0000-0000DE9F0000}"/>
    <cellStyle name="Normal 5 2 3 2 5 3 2 4" xfId="40942" xr:uid="{00000000-0005-0000-0000-0000DF9F0000}"/>
    <cellStyle name="Normal 5 2 3 2 5 3 3" xfId="40943" xr:uid="{00000000-0005-0000-0000-0000E09F0000}"/>
    <cellStyle name="Normal 5 2 3 2 5 3 3 2" xfId="40944" xr:uid="{00000000-0005-0000-0000-0000E19F0000}"/>
    <cellStyle name="Normal 5 2 3 2 5 3 4" xfId="40945" xr:uid="{00000000-0005-0000-0000-0000E29F0000}"/>
    <cellStyle name="Normal 5 2 3 2 5 3 4 2" xfId="40946" xr:uid="{00000000-0005-0000-0000-0000E39F0000}"/>
    <cellStyle name="Normal 5 2 3 2 5 3 4 2 2" xfId="40947" xr:uid="{00000000-0005-0000-0000-0000E49F0000}"/>
    <cellStyle name="Normal 5 2 3 2 5 3 4 3" xfId="40948" xr:uid="{00000000-0005-0000-0000-0000E59F0000}"/>
    <cellStyle name="Normal 5 2 3 2 5 3 5" xfId="40949" xr:uid="{00000000-0005-0000-0000-0000E69F0000}"/>
    <cellStyle name="Normal 5 2 3 2 5 4" xfId="40950" xr:uid="{00000000-0005-0000-0000-0000E79F0000}"/>
    <cellStyle name="Normal 5 2 3 2 5 4 2" xfId="40951" xr:uid="{00000000-0005-0000-0000-0000E89F0000}"/>
    <cellStyle name="Normal 5 2 3 2 5 4 2 2" xfId="40952" xr:uid="{00000000-0005-0000-0000-0000E99F0000}"/>
    <cellStyle name="Normal 5 2 3 2 5 4 3" xfId="40953" xr:uid="{00000000-0005-0000-0000-0000EA9F0000}"/>
    <cellStyle name="Normal 5 2 3 2 5 4 3 2" xfId="40954" xr:uid="{00000000-0005-0000-0000-0000EB9F0000}"/>
    <cellStyle name="Normal 5 2 3 2 5 4 3 2 2" xfId="40955" xr:uid="{00000000-0005-0000-0000-0000EC9F0000}"/>
    <cellStyle name="Normal 5 2 3 2 5 4 3 3" xfId="40956" xr:uid="{00000000-0005-0000-0000-0000ED9F0000}"/>
    <cellStyle name="Normal 5 2 3 2 5 4 4" xfId="40957" xr:uid="{00000000-0005-0000-0000-0000EE9F0000}"/>
    <cellStyle name="Normal 5 2 3 2 5 5" xfId="40958" xr:uid="{00000000-0005-0000-0000-0000EF9F0000}"/>
    <cellStyle name="Normal 5 2 3 2 5 5 2" xfId="40959" xr:uid="{00000000-0005-0000-0000-0000F09F0000}"/>
    <cellStyle name="Normal 5 2 3 2 5 5 2 2" xfId="40960" xr:uid="{00000000-0005-0000-0000-0000F19F0000}"/>
    <cellStyle name="Normal 5 2 3 2 5 5 3" xfId="40961" xr:uid="{00000000-0005-0000-0000-0000F29F0000}"/>
    <cellStyle name="Normal 5 2 3 2 5 5 3 2" xfId="40962" xr:uid="{00000000-0005-0000-0000-0000F39F0000}"/>
    <cellStyle name="Normal 5 2 3 2 5 5 3 2 2" xfId="40963" xr:uid="{00000000-0005-0000-0000-0000F49F0000}"/>
    <cellStyle name="Normal 5 2 3 2 5 5 3 3" xfId="40964" xr:uid="{00000000-0005-0000-0000-0000F59F0000}"/>
    <cellStyle name="Normal 5 2 3 2 5 5 4" xfId="40965" xr:uid="{00000000-0005-0000-0000-0000F69F0000}"/>
    <cellStyle name="Normal 5 2 3 2 5 6" xfId="40966" xr:uid="{00000000-0005-0000-0000-0000F79F0000}"/>
    <cellStyle name="Normal 5 2 3 2 5 6 2" xfId="40967" xr:uid="{00000000-0005-0000-0000-0000F89F0000}"/>
    <cellStyle name="Normal 5 2 3 2 5 7" xfId="40968" xr:uid="{00000000-0005-0000-0000-0000F99F0000}"/>
    <cellStyle name="Normal 5 2 3 2 5 7 2" xfId="40969" xr:uid="{00000000-0005-0000-0000-0000FA9F0000}"/>
    <cellStyle name="Normal 5 2 3 2 5 7 2 2" xfId="40970" xr:uid="{00000000-0005-0000-0000-0000FB9F0000}"/>
    <cellStyle name="Normal 5 2 3 2 5 7 3" xfId="40971" xr:uid="{00000000-0005-0000-0000-0000FC9F0000}"/>
    <cellStyle name="Normal 5 2 3 2 5 8" xfId="40972" xr:uid="{00000000-0005-0000-0000-0000FD9F0000}"/>
    <cellStyle name="Normal 5 2 3 2 5 8 2" xfId="40973" xr:uid="{00000000-0005-0000-0000-0000FE9F0000}"/>
    <cellStyle name="Normal 5 2 3 2 5 9" xfId="40974" xr:uid="{00000000-0005-0000-0000-0000FF9F0000}"/>
    <cellStyle name="Normal 5 2 3 2 6" xfId="40975" xr:uid="{00000000-0005-0000-0000-000000A00000}"/>
    <cellStyle name="Normal 5 2 3 2 6 2" xfId="40976" xr:uid="{00000000-0005-0000-0000-000001A00000}"/>
    <cellStyle name="Normal 5 2 3 2 6 2 2" xfId="40977" xr:uid="{00000000-0005-0000-0000-000002A00000}"/>
    <cellStyle name="Normal 5 2 3 2 6 2 2 2" xfId="40978" xr:uid="{00000000-0005-0000-0000-000003A00000}"/>
    <cellStyle name="Normal 5 2 3 2 6 2 2 2 2" xfId="40979" xr:uid="{00000000-0005-0000-0000-000004A00000}"/>
    <cellStyle name="Normal 5 2 3 2 6 2 2 3" xfId="40980" xr:uid="{00000000-0005-0000-0000-000005A00000}"/>
    <cellStyle name="Normal 5 2 3 2 6 2 2 3 2" xfId="40981" xr:uid="{00000000-0005-0000-0000-000006A00000}"/>
    <cellStyle name="Normal 5 2 3 2 6 2 2 3 2 2" xfId="40982" xr:uid="{00000000-0005-0000-0000-000007A00000}"/>
    <cellStyle name="Normal 5 2 3 2 6 2 2 3 3" xfId="40983" xr:uid="{00000000-0005-0000-0000-000008A00000}"/>
    <cellStyle name="Normal 5 2 3 2 6 2 2 4" xfId="40984" xr:uid="{00000000-0005-0000-0000-000009A00000}"/>
    <cellStyle name="Normal 5 2 3 2 6 2 3" xfId="40985" xr:uid="{00000000-0005-0000-0000-00000AA00000}"/>
    <cellStyle name="Normal 5 2 3 2 6 2 3 2" xfId="40986" xr:uid="{00000000-0005-0000-0000-00000BA00000}"/>
    <cellStyle name="Normal 5 2 3 2 6 2 4" xfId="40987" xr:uid="{00000000-0005-0000-0000-00000CA00000}"/>
    <cellStyle name="Normal 5 2 3 2 6 2 4 2" xfId="40988" xr:uid="{00000000-0005-0000-0000-00000DA00000}"/>
    <cellStyle name="Normal 5 2 3 2 6 2 4 2 2" xfId="40989" xr:uid="{00000000-0005-0000-0000-00000EA00000}"/>
    <cellStyle name="Normal 5 2 3 2 6 2 4 3" xfId="40990" xr:uid="{00000000-0005-0000-0000-00000FA00000}"/>
    <cellStyle name="Normal 5 2 3 2 6 2 5" xfId="40991" xr:uid="{00000000-0005-0000-0000-000010A00000}"/>
    <cellStyle name="Normal 5 2 3 2 6 3" xfId="40992" xr:uid="{00000000-0005-0000-0000-000011A00000}"/>
    <cellStyle name="Normal 5 2 3 2 6 3 2" xfId="40993" xr:uid="{00000000-0005-0000-0000-000012A00000}"/>
    <cellStyle name="Normal 5 2 3 2 6 3 2 2" xfId="40994" xr:uid="{00000000-0005-0000-0000-000013A00000}"/>
    <cellStyle name="Normal 5 2 3 2 6 3 3" xfId="40995" xr:uid="{00000000-0005-0000-0000-000014A00000}"/>
    <cellStyle name="Normal 5 2 3 2 6 3 3 2" xfId="40996" xr:uid="{00000000-0005-0000-0000-000015A00000}"/>
    <cellStyle name="Normal 5 2 3 2 6 3 3 2 2" xfId="40997" xr:uid="{00000000-0005-0000-0000-000016A00000}"/>
    <cellStyle name="Normal 5 2 3 2 6 3 3 3" xfId="40998" xr:uid="{00000000-0005-0000-0000-000017A00000}"/>
    <cellStyle name="Normal 5 2 3 2 6 3 4" xfId="40999" xr:uid="{00000000-0005-0000-0000-000018A00000}"/>
    <cellStyle name="Normal 5 2 3 2 6 4" xfId="41000" xr:uid="{00000000-0005-0000-0000-000019A00000}"/>
    <cellStyle name="Normal 5 2 3 2 6 4 2" xfId="41001" xr:uid="{00000000-0005-0000-0000-00001AA00000}"/>
    <cellStyle name="Normal 5 2 3 2 6 4 2 2" xfId="41002" xr:uid="{00000000-0005-0000-0000-00001BA00000}"/>
    <cellStyle name="Normal 5 2 3 2 6 4 3" xfId="41003" xr:uid="{00000000-0005-0000-0000-00001CA00000}"/>
    <cellStyle name="Normal 5 2 3 2 6 4 3 2" xfId="41004" xr:uid="{00000000-0005-0000-0000-00001DA00000}"/>
    <cellStyle name="Normal 5 2 3 2 6 4 3 2 2" xfId="41005" xr:uid="{00000000-0005-0000-0000-00001EA00000}"/>
    <cellStyle name="Normal 5 2 3 2 6 4 3 3" xfId="41006" xr:uid="{00000000-0005-0000-0000-00001FA00000}"/>
    <cellStyle name="Normal 5 2 3 2 6 4 4" xfId="41007" xr:uid="{00000000-0005-0000-0000-000020A00000}"/>
    <cellStyle name="Normal 5 2 3 2 6 5" xfId="41008" xr:uid="{00000000-0005-0000-0000-000021A00000}"/>
    <cellStyle name="Normal 5 2 3 2 6 5 2" xfId="41009" xr:uid="{00000000-0005-0000-0000-000022A00000}"/>
    <cellStyle name="Normal 5 2 3 2 6 6" xfId="41010" xr:uid="{00000000-0005-0000-0000-000023A00000}"/>
    <cellStyle name="Normal 5 2 3 2 6 6 2" xfId="41011" xr:uid="{00000000-0005-0000-0000-000024A00000}"/>
    <cellStyle name="Normal 5 2 3 2 6 6 2 2" xfId="41012" xr:uid="{00000000-0005-0000-0000-000025A00000}"/>
    <cellStyle name="Normal 5 2 3 2 6 6 3" xfId="41013" xr:uid="{00000000-0005-0000-0000-000026A00000}"/>
    <cellStyle name="Normal 5 2 3 2 6 7" xfId="41014" xr:uid="{00000000-0005-0000-0000-000027A00000}"/>
    <cellStyle name="Normal 5 2 3 2 6 7 2" xfId="41015" xr:uid="{00000000-0005-0000-0000-000028A00000}"/>
    <cellStyle name="Normal 5 2 3 2 6 8" xfId="41016" xr:uid="{00000000-0005-0000-0000-000029A00000}"/>
    <cellStyle name="Normal 5 2 3 2 7" xfId="41017" xr:uid="{00000000-0005-0000-0000-00002AA00000}"/>
    <cellStyle name="Normal 5 2 3 2 7 2" xfId="41018" xr:uid="{00000000-0005-0000-0000-00002BA00000}"/>
    <cellStyle name="Normal 5 2 3 2 7 2 2" xfId="41019" xr:uid="{00000000-0005-0000-0000-00002CA00000}"/>
    <cellStyle name="Normal 5 2 3 2 7 2 2 2" xfId="41020" xr:uid="{00000000-0005-0000-0000-00002DA00000}"/>
    <cellStyle name="Normal 5 2 3 2 7 2 2 2 2" xfId="41021" xr:uid="{00000000-0005-0000-0000-00002EA00000}"/>
    <cellStyle name="Normal 5 2 3 2 7 2 2 3" xfId="41022" xr:uid="{00000000-0005-0000-0000-00002FA00000}"/>
    <cellStyle name="Normal 5 2 3 2 7 2 2 3 2" xfId="41023" xr:uid="{00000000-0005-0000-0000-000030A00000}"/>
    <cellStyle name="Normal 5 2 3 2 7 2 2 3 2 2" xfId="41024" xr:uid="{00000000-0005-0000-0000-000031A00000}"/>
    <cellStyle name="Normal 5 2 3 2 7 2 2 3 3" xfId="41025" xr:uid="{00000000-0005-0000-0000-000032A00000}"/>
    <cellStyle name="Normal 5 2 3 2 7 2 2 4" xfId="41026" xr:uid="{00000000-0005-0000-0000-000033A00000}"/>
    <cellStyle name="Normal 5 2 3 2 7 2 3" xfId="41027" xr:uid="{00000000-0005-0000-0000-000034A00000}"/>
    <cellStyle name="Normal 5 2 3 2 7 2 3 2" xfId="41028" xr:uid="{00000000-0005-0000-0000-000035A00000}"/>
    <cellStyle name="Normal 5 2 3 2 7 2 4" xfId="41029" xr:uid="{00000000-0005-0000-0000-000036A00000}"/>
    <cellStyle name="Normal 5 2 3 2 7 2 4 2" xfId="41030" xr:uid="{00000000-0005-0000-0000-000037A00000}"/>
    <cellStyle name="Normal 5 2 3 2 7 2 4 2 2" xfId="41031" xr:uid="{00000000-0005-0000-0000-000038A00000}"/>
    <cellStyle name="Normal 5 2 3 2 7 2 4 3" xfId="41032" xr:uid="{00000000-0005-0000-0000-000039A00000}"/>
    <cellStyle name="Normal 5 2 3 2 7 2 5" xfId="41033" xr:uid="{00000000-0005-0000-0000-00003AA00000}"/>
    <cellStyle name="Normal 5 2 3 2 7 3" xfId="41034" xr:uid="{00000000-0005-0000-0000-00003BA00000}"/>
    <cellStyle name="Normal 5 2 3 2 7 3 2" xfId="41035" xr:uid="{00000000-0005-0000-0000-00003CA00000}"/>
    <cellStyle name="Normal 5 2 3 2 7 3 2 2" xfId="41036" xr:uid="{00000000-0005-0000-0000-00003DA00000}"/>
    <cellStyle name="Normal 5 2 3 2 7 3 3" xfId="41037" xr:uid="{00000000-0005-0000-0000-00003EA00000}"/>
    <cellStyle name="Normal 5 2 3 2 7 3 3 2" xfId="41038" xr:uid="{00000000-0005-0000-0000-00003FA00000}"/>
    <cellStyle name="Normal 5 2 3 2 7 3 3 2 2" xfId="41039" xr:uid="{00000000-0005-0000-0000-000040A00000}"/>
    <cellStyle name="Normal 5 2 3 2 7 3 3 3" xfId="41040" xr:uid="{00000000-0005-0000-0000-000041A00000}"/>
    <cellStyle name="Normal 5 2 3 2 7 3 4" xfId="41041" xr:uid="{00000000-0005-0000-0000-000042A00000}"/>
    <cellStyle name="Normal 5 2 3 2 7 4" xfId="41042" xr:uid="{00000000-0005-0000-0000-000043A00000}"/>
    <cellStyle name="Normal 5 2 3 2 7 4 2" xfId="41043" xr:uid="{00000000-0005-0000-0000-000044A00000}"/>
    <cellStyle name="Normal 5 2 3 2 7 5" xfId="41044" xr:uid="{00000000-0005-0000-0000-000045A00000}"/>
    <cellStyle name="Normal 5 2 3 2 7 5 2" xfId="41045" xr:uid="{00000000-0005-0000-0000-000046A00000}"/>
    <cellStyle name="Normal 5 2 3 2 7 5 2 2" xfId="41046" xr:uid="{00000000-0005-0000-0000-000047A00000}"/>
    <cellStyle name="Normal 5 2 3 2 7 5 3" xfId="41047" xr:uid="{00000000-0005-0000-0000-000048A00000}"/>
    <cellStyle name="Normal 5 2 3 2 7 6" xfId="41048" xr:uid="{00000000-0005-0000-0000-000049A00000}"/>
    <cellStyle name="Normal 5 2 3 2 8" xfId="41049" xr:uid="{00000000-0005-0000-0000-00004AA00000}"/>
    <cellStyle name="Normal 5 2 3 2 8 2" xfId="41050" xr:uid="{00000000-0005-0000-0000-00004BA00000}"/>
    <cellStyle name="Normal 5 2 3 2 8 2 2" xfId="41051" xr:uid="{00000000-0005-0000-0000-00004CA00000}"/>
    <cellStyle name="Normal 5 2 3 2 8 2 2 2" xfId="41052" xr:uid="{00000000-0005-0000-0000-00004DA00000}"/>
    <cellStyle name="Normal 5 2 3 2 8 2 2 2 2" xfId="41053" xr:uid="{00000000-0005-0000-0000-00004EA00000}"/>
    <cellStyle name="Normal 5 2 3 2 8 2 2 3" xfId="41054" xr:uid="{00000000-0005-0000-0000-00004FA00000}"/>
    <cellStyle name="Normal 5 2 3 2 8 2 2 3 2" xfId="41055" xr:uid="{00000000-0005-0000-0000-000050A00000}"/>
    <cellStyle name="Normal 5 2 3 2 8 2 2 3 2 2" xfId="41056" xr:uid="{00000000-0005-0000-0000-000051A00000}"/>
    <cellStyle name="Normal 5 2 3 2 8 2 2 3 3" xfId="41057" xr:uid="{00000000-0005-0000-0000-000052A00000}"/>
    <cellStyle name="Normal 5 2 3 2 8 2 2 4" xfId="41058" xr:uid="{00000000-0005-0000-0000-000053A00000}"/>
    <cellStyle name="Normal 5 2 3 2 8 2 3" xfId="41059" xr:uid="{00000000-0005-0000-0000-000054A00000}"/>
    <cellStyle name="Normal 5 2 3 2 8 2 3 2" xfId="41060" xr:uid="{00000000-0005-0000-0000-000055A00000}"/>
    <cellStyle name="Normal 5 2 3 2 8 2 4" xfId="41061" xr:uid="{00000000-0005-0000-0000-000056A00000}"/>
    <cellStyle name="Normal 5 2 3 2 8 2 4 2" xfId="41062" xr:uid="{00000000-0005-0000-0000-000057A00000}"/>
    <cellStyle name="Normal 5 2 3 2 8 2 4 2 2" xfId="41063" xr:uid="{00000000-0005-0000-0000-000058A00000}"/>
    <cellStyle name="Normal 5 2 3 2 8 2 4 3" xfId="41064" xr:uid="{00000000-0005-0000-0000-000059A00000}"/>
    <cellStyle name="Normal 5 2 3 2 8 2 5" xfId="41065" xr:uid="{00000000-0005-0000-0000-00005AA00000}"/>
    <cellStyle name="Normal 5 2 3 2 8 3" xfId="41066" xr:uid="{00000000-0005-0000-0000-00005BA00000}"/>
    <cellStyle name="Normal 5 2 3 2 8 3 2" xfId="41067" xr:uid="{00000000-0005-0000-0000-00005CA00000}"/>
    <cellStyle name="Normal 5 2 3 2 8 3 2 2" xfId="41068" xr:uid="{00000000-0005-0000-0000-00005DA00000}"/>
    <cellStyle name="Normal 5 2 3 2 8 3 3" xfId="41069" xr:uid="{00000000-0005-0000-0000-00005EA00000}"/>
    <cellStyle name="Normal 5 2 3 2 8 3 3 2" xfId="41070" xr:uid="{00000000-0005-0000-0000-00005FA00000}"/>
    <cellStyle name="Normal 5 2 3 2 8 3 3 2 2" xfId="41071" xr:uid="{00000000-0005-0000-0000-000060A00000}"/>
    <cellStyle name="Normal 5 2 3 2 8 3 3 3" xfId="41072" xr:uid="{00000000-0005-0000-0000-000061A00000}"/>
    <cellStyle name="Normal 5 2 3 2 8 3 4" xfId="41073" xr:uid="{00000000-0005-0000-0000-000062A00000}"/>
    <cellStyle name="Normal 5 2 3 2 8 4" xfId="41074" xr:uid="{00000000-0005-0000-0000-000063A00000}"/>
    <cellStyle name="Normal 5 2 3 2 8 4 2" xfId="41075" xr:uid="{00000000-0005-0000-0000-000064A00000}"/>
    <cellStyle name="Normal 5 2 3 2 8 5" xfId="41076" xr:uid="{00000000-0005-0000-0000-000065A00000}"/>
    <cellStyle name="Normal 5 2 3 2 8 5 2" xfId="41077" xr:uid="{00000000-0005-0000-0000-000066A00000}"/>
    <cellStyle name="Normal 5 2 3 2 8 5 2 2" xfId="41078" xr:uid="{00000000-0005-0000-0000-000067A00000}"/>
    <cellStyle name="Normal 5 2 3 2 8 5 3" xfId="41079" xr:uid="{00000000-0005-0000-0000-000068A00000}"/>
    <cellStyle name="Normal 5 2 3 2 8 6" xfId="41080" xr:uid="{00000000-0005-0000-0000-000069A00000}"/>
    <cellStyle name="Normal 5 2 3 2 9" xfId="41081" xr:uid="{00000000-0005-0000-0000-00006AA00000}"/>
    <cellStyle name="Normal 5 2 3 2 9 2" xfId="41082" xr:uid="{00000000-0005-0000-0000-00006BA00000}"/>
    <cellStyle name="Normal 5 2 3 2 9 2 2" xfId="41083" xr:uid="{00000000-0005-0000-0000-00006CA00000}"/>
    <cellStyle name="Normal 5 2 3 2 9 2 2 2" xfId="41084" xr:uid="{00000000-0005-0000-0000-00006DA00000}"/>
    <cellStyle name="Normal 5 2 3 2 9 2 3" xfId="41085" xr:uid="{00000000-0005-0000-0000-00006EA00000}"/>
    <cellStyle name="Normal 5 2 3 2 9 2 3 2" xfId="41086" xr:uid="{00000000-0005-0000-0000-00006FA00000}"/>
    <cellStyle name="Normal 5 2 3 2 9 2 3 2 2" xfId="41087" xr:uid="{00000000-0005-0000-0000-000070A00000}"/>
    <cellStyle name="Normal 5 2 3 2 9 2 3 3" xfId="41088" xr:uid="{00000000-0005-0000-0000-000071A00000}"/>
    <cellStyle name="Normal 5 2 3 2 9 2 4" xfId="41089" xr:uid="{00000000-0005-0000-0000-000072A00000}"/>
    <cellStyle name="Normal 5 2 3 2 9 3" xfId="41090" xr:uid="{00000000-0005-0000-0000-000073A00000}"/>
    <cellStyle name="Normal 5 2 3 2 9 3 2" xfId="41091" xr:uid="{00000000-0005-0000-0000-000074A00000}"/>
    <cellStyle name="Normal 5 2 3 2 9 4" xfId="41092" xr:uid="{00000000-0005-0000-0000-000075A00000}"/>
    <cellStyle name="Normal 5 2 3 2 9 4 2" xfId="41093" xr:uid="{00000000-0005-0000-0000-000076A00000}"/>
    <cellStyle name="Normal 5 2 3 2 9 4 2 2" xfId="41094" xr:uid="{00000000-0005-0000-0000-000077A00000}"/>
    <cellStyle name="Normal 5 2 3 2 9 4 3" xfId="41095" xr:uid="{00000000-0005-0000-0000-000078A00000}"/>
    <cellStyle name="Normal 5 2 3 2 9 5" xfId="41096" xr:uid="{00000000-0005-0000-0000-000079A00000}"/>
    <cellStyle name="Normal 5 2 3 2_T-straight with PEDs adjustor" xfId="41097" xr:uid="{00000000-0005-0000-0000-00007AA00000}"/>
    <cellStyle name="Normal 5 2 3 3" xfId="41098" xr:uid="{00000000-0005-0000-0000-00007BA00000}"/>
    <cellStyle name="Normal 5 2 3 3 10" xfId="41099" xr:uid="{00000000-0005-0000-0000-00007CA00000}"/>
    <cellStyle name="Normal 5 2 3 3 11" xfId="41100" xr:uid="{00000000-0005-0000-0000-00007DA00000}"/>
    <cellStyle name="Normal 5 2 3 3 2" xfId="41101" xr:uid="{00000000-0005-0000-0000-00007EA00000}"/>
    <cellStyle name="Normal 5 2 3 3 2 10" xfId="41102" xr:uid="{00000000-0005-0000-0000-00007FA00000}"/>
    <cellStyle name="Normal 5 2 3 3 2 2" xfId="41103" xr:uid="{00000000-0005-0000-0000-000080A00000}"/>
    <cellStyle name="Normal 5 2 3 3 2 2 2" xfId="41104" xr:uid="{00000000-0005-0000-0000-000081A00000}"/>
    <cellStyle name="Normal 5 2 3 3 2 2 2 2" xfId="41105" xr:uid="{00000000-0005-0000-0000-000082A00000}"/>
    <cellStyle name="Normal 5 2 3 3 2 2 2 2 2" xfId="41106" xr:uid="{00000000-0005-0000-0000-000083A00000}"/>
    <cellStyle name="Normal 5 2 3 3 2 2 2 2 2 2" xfId="41107" xr:uid="{00000000-0005-0000-0000-000084A00000}"/>
    <cellStyle name="Normal 5 2 3 3 2 2 2 2 3" xfId="41108" xr:uid="{00000000-0005-0000-0000-000085A00000}"/>
    <cellStyle name="Normal 5 2 3 3 2 2 2 2 3 2" xfId="41109" xr:uid="{00000000-0005-0000-0000-000086A00000}"/>
    <cellStyle name="Normal 5 2 3 3 2 2 2 2 3 2 2" xfId="41110" xr:uid="{00000000-0005-0000-0000-000087A00000}"/>
    <cellStyle name="Normal 5 2 3 3 2 2 2 2 3 3" xfId="41111" xr:uid="{00000000-0005-0000-0000-000088A00000}"/>
    <cellStyle name="Normal 5 2 3 3 2 2 2 2 4" xfId="41112" xr:uid="{00000000-0005-0000-0000-000089A00000}"/>
    <cellStyle name="Normal 5 2 3 3 2 2 2 3" xfId="41113" xr:uid="{00000000-0005-0000-0000-00008AA00000}"/>
    <cellStyle name="Normal 5 2 3 3 2 2 2 3 2" xfId="41114" xr:uid="{00000000-0005-0000-0000-00008BA00000}"/>
    <cellStyle name="Normal 5 2 3 3 2 2 2 4" xfId="41115" xr:uid="{00000000-0005-0000-0000-00008CA00000}"/>
    <cellStyle name="Normal 5 2 3 3 2 2 2 4 2" xfId="41116" xr:uid="{00000000-0005-0000-0000-00008DA00000}"/>
    <cellStyle name="Normal 5 2 3 3 2 2 2 4 2 2" xfId="41117" xr:uid="{00000000-0005-0000-0000-00008EA00000}"/>
    <cellStyle name="Normal 5 2 3 3 2 2 2 4 3" xfId="41118" xr:uid="{00000000-0005-0000-0000-00008FA00000}"/>
    <cellStyle name="Normal 5 2 3 3 2 2 2 5" xfId="41119" xr:uid="{00000000-0005-0000-0000-000090A00000}"/>
    <cellStyle name="Normal 5 2 3 3 2 2 3" xfId="41120" xr:uid="{00000000-0005-0000-0000-000091A00000}"/>
    <cellStyle name="Normal 5 2 3 3 2 2 3 2" xfId="41121" xr:uid="{00000000-0005-0000-0000-000092A00000}"/>
    <cellStyle name="Normal 5 2 3 3 2 2 3 2 2" xfId="41122" xr:uid="{00000000-0005-0000-0000-000093A00000}"/>
    <cellStyle name="Normal 5 2 3 3 2 2 3 3" xfId="41123" xr:uid="{00000000-0005-0000-0000-000094A00000}"/>
    <cellStyle name="Normal 5 2 3 3 2 2 3 3 2" xfId="41124" xr:uid="{00000000-0005-0000-0000-000095A00000}"/>
    <cellStyle name="Normal 5 2 3 3 2 2 3 3 2 2" xfId="41125" xr:uid="{00000000-0005-0000-0000-000096A00000}"/>
    <cellStyle name="Normal 5 2 3 3 2 2 3 3 3" xfId="41126" xr:uid="{00000000-0005-0000-0000-000097A00000}"/>
    <cellStyle name="Normal 5 2 3 3 2 2 3 4" xfId="41127" xr:uid="{00000000-0005-0000-0000-000098A00000}"/>
    <cellStyle name="Normal 5 2 3 3 2 2 4" xfId="41128" xr:uid="{00000000-0005-0000-0000-000099A00000}"/>
    <cellStyle name="Normal 5 2 3 3 2 2 4 2" xfId="41129" xr:uid="{00000000-0005-0000-0000-00009AA00000}"/>
    <cellStyle name="Normal 5 2 3 3 2 2 4 2 2" xfId="41130" xr:uid="{00000000-0005-0000-0000-00009BA00000}"/>
    <cellStyle name="Normal 5 2 3 3 2 2 4 3" xfId="41131" xr:uid="{00000000-0005-0000-0000-00009CA00000}"/>
    <cellStyle name="Normal 5 2 3 3 2 2 4 3 2" xfId="41132" xr:uid="{00000000-0005-0000-0000-00009DA00000}"/>
    <cellStyle name="Normal 5 2 3 3 2 2 4 3 2 2" xfId="41133" xr:uid="{00000000-0005-0000-0000-00009EA00000}"/>
    <cellStyle name="Normal 5 2 3 3 2 2 4 3 3" xfId="41134" xr:uid="{00000000-0005-0000-0000-00009FA00000}"/>
    <cellStyle name="Normal 5 2 3 3 2 2 4 4" xfId="41135" xr:uid="{00000000-0005-0000-0000-0000A0A00000}"/>
    <cellStyle name="Normal 5 2 3 3 2 2 5" xfId="41136" xr:uid="{00000000-0005-0000-0000-0000A1A00000}"/>
    <cellStyle name="Normal 5 2 3 3 2 2 5 2" xfId="41137" xr:uid="{00000000-0005-0000-0000-0000A2A00000}"/>
    <cellStyle name="Normal 5 2 3 3 2 2 6" xfId="41138" xr:uid="{00000000-0005-0000-0000-0000A3A00000}"/>
    <cellStyle name="Normal 5 2 3 3 2 2 6 2" xfId="41139" xr:uid="{00000000-0005-0000-0000-0000A4A00000}"/>
    <cellStyle name="Normal 5 2 3 3 2 2 6 2 2" xfId="41140" xr:uid="{00000000-0005-0000-0000-0000A5A00000}"/>
    <cellStyle name="Normal 5 2 3 3 2 2 6 3" xfId="41141" xr:uid="{00000000-0005-0000-0000-0000A6A00000}"/>
    <cellStyle name="Normal 5 2 3 3 2 2 7" xfId="41142" xr:uid="{00000000-0005-0000-0000-0000A7A00000}"/>
    <cellStyle name="Normal 5 2 3 3 2 2 7 2" xfId="41143" xr:uid="{00000000-0005-0000-0000-0000A8A00000}"/>
    <cellStyle name="Normal 5 2 3 3 2 2 8" xfId="41144" xr:uid="{00000000-0005-0000-0000-0000A9A00000}"/>
    <cellStyle name="Normal 5 2 3 3 2 3" xfId="41145" xr:uid="{00000000-0005-0000-0000-0000AAA00000}"/>
    <cellStyle name="Normal 5 2 3 3 2 3 2" xfId="41146" xr:uid="{00000000-0005-0000-0000-0000ABA00000}"/>
    <cellStyle name="Normal 5 2 3 3 2 3 2 2" xfId="41147" xr:uid="{00000000-0005-0000-0000-0000ACA00000}"/>
    <cellStyle name="Normal 5 2 3 3 2 3 2 2 2" xfId="41148" xr:uid="{00000000-0005-0000-0000-0000ADA00000}"/>
    <cellStyle name="Normal 5 2 3 3 2 3 2 3" xfId="41149" xr:uid="{00000000-0005-0000-0000-0000AEA00000}"/>
    <cellStyle name="Normal 5 2 3 3 2 3 2 3 2" xfId="41150" xr:uid="{00000000-0005-0000-0000-0000AFA00000}"/>
    <cellStyle name="Normal 5 2 3 3 2 3 2 3 2 2" xfId="41151" xr:uid="{00000000-0005-0000-0000-0000B0A00000}"/>
    <cellStyle name="Normal 5 2 3 3 2 3 2 3 3" xfId="41152" xr:uid="{00000000-0005-0000-0000-0000B1A00000}"/>
    <cellStyle name="Normal 5 2 3 3 2 3 2 4" xfId="41153" xr:uid="{00000000-0005-0000-0000-0000B2A00000}"/>
    <cellStyle name="Normal 5 2 3 3 2 3 3" xfId="41154" xr:uid="{00000000-0005-0000-0000-0000B3A00000}"/>
    <cellStyle name="Normal 5 2 3 3 2 3 3 2" xfId="41155" xr:uid="{00000000-0005-0000-0000-0000B4A00000}"/>
    <cellStyle name="Normal 5 2 3 3 2 3 4" xfId="41156" xr:uid="{00000000-0005-0000-0000-0000B5A00000}"/>
    <cellStyle name="Normal 5 2 3 3 2 3 4 2" xfId="41157" xr:uid="{00000000-0005-0000-0000-0000B6A00000}"/>
    <cellStyle name="Normal 5 2 3 3 2 3 4 2 2" xfId="41158" xr:uid="{00000000-0005-0000-0000-0000B7A00000}"/>
    <cellStyle name="Normal 5 2 3 3 2 3 4 3" xfId="41159" xr:uid="{00000000-0005-0000-0000-0000B8A00000}"/>
    <cellStyle name="Normal 5 2 3 3 2 3 5" xfId="41160" xr:uid="{00000000-0005-0000-0000-0000B9A00000}"/>
    <cellStyle name="Normal 5 2 3 3 2 4" xfId="41161" xr:uid="{00000000-0005-0000-0000-0000BAA00000}"/>
    <cellStyle name="Normal 5 2 3 3 2 4 2" xfId="41162" xr:uid="{00000000-0005-0000-0000-0000BBA00000}"/>
    <cellStyle name="Normal 5 2 3 3 2 4 2 2" xfId="41163" xr:uid="{00000000-0005-0000-0000-0000BCA00000}"/>
    <cellStyle name="Normal 5 2 3 3 2 4 3" xfId="41164" xr:uid="{00000000-0005-0000-0000-0000BDA00000}"/>
    <cellStyle name="Normal 5 2 3 3 2 4 3 2" xfId="41165" xr:uid="{00000000-0005-0000-0000-0000BEA00000}"/>
    <cellStyle name="Normal 5 2 3 3 2 4 3 2 2" xfId="41166" xr:uid="{00000000-0005-0000-0000-0000BFA00000}"/>
    <cellStyle name="Normal 5 2 3 3 2 4 3 3" xfId="41167" xr:uid="{00000000-0005-0000-0000-0000C0A00000}"/>
    <cellStyle name="Normal 5 2 3 3 2 4 4" xfId="41168" xr:uid="{00000000-0005-0000-0000-0000C1A00000}"/>
    <cellStyle name="Normal 5 2 3 3 2 5" xfId="41169" xr:uid="{00000000-0005-0000-0000-0000C2A00000}"/>
    <cellStyle name="Normal 5 2 3 3 2 5 2" xfId="41170" xr:uid="{00000000-0005-0000-0000-0000C3A00000}"/>
    <cellStyle name="Normal 5 2 3 3 2 5 2 2" xfId="41171" xr:uid="{00000000-0005-0000-0000-0000C4A00000}"/>
    <cellStyle name="Normal 5 2 3 3 2 5 3" xfId="41172" xr:uid="{00000000-0005-0000-0000-0000C5A00000}"/>
    <cellStyle name="Normal 5 2 3 3 2 5 3 2" xfId="41173" xr:uid="{00000000-0005-0000-0000-0000C6A00000}"/>
    <cellStyle name="Normal 5 2 3 3 2 5 3 2 2" xfId="41174" xr:uid="{00000000-0005-0000-0000-0000C7A00000}"/>
    <cellStyle name="Normal 5 2 3 3 2 5 3 3" xfId="41175" xr:uid="{00000000-0005-0000-0000-0000C8A00000}"/>
    <cellStyle name="Normal 5 2 3 3 2 5 4" xfId="41176" xr:uid="{00000000-0005-0000-0000-0000C9A00000}"/>
    <cellStyle name="Normal 5 2 3 3 2 6" xfId="41177" xr:uid="{00000000-0005-0000-0000-0000CAA00000}"/>
    <cellStyle name="Normal 5 2 3 3 2 6 2" xfId="41178" xr:uid="{00000000-0005-0000-0000-0000CBA00000}"/>
    <cellStyle name="Normal 5 2 3 3 2 7" xfId="41179" xr:uid="{00000000-0005-0000-0000-0000CCA00000}"/>
    <cellStyle name="Normal 5 2 3 3 2 7 2" xfId="41180" xr:uid="{00000000-0005-0000-0000-0000CDA00000}"/>
    <cellStyle name="Normal 5 2 3 3 2 7 2 2" xfId="41181" xr:uid="{00000000-0005-0000-0000-0000CEA00000}"/>
    <cellStyle name="Normal 5 2 3 3 2 7 3" xfId="41182" xr:uid="{00000000-0005-0000-0000-0000CFA00000}"/>
    <cellStyle name="Normal 5 2 3 3 2 8" xfId="41183" xr:uid="{00000000-0005-0000-0000-0000D0A00000}"/>
    <cellStyle name="Normal 5 2 3 3 2 8 2" xfId="41184" xr:uid="{00000000-0005-0000-0000-0000D1A00000}"/>
    <cellStyle name="Normal 5 2 3 3 2 9" xfId="41185" xr:uid="{00000000-0005-0000-0000-0000D2A00000}"/>
    <cellStyle name="Normal 5 2 3 3 3" xfId="41186" xr:uid="{00000000-0005-0000-0000-0000D3A00000}"/>
    <cellStyle name="Normal 5 2 3 3 3 2" xfId="41187" xr:uid="{00000000-0005-0000-0000-0000D4A00000}"/>
    <cellStyle name="Normal 5 2 3 3 3 2 2" xfId="41188" xr:uid="{00000000-0005-0000-0000-0000D5A00000}"/>
    <cellStyle name="Normal 5 2 3 3 3 2 2 2" xfId="41189" xr:uid="{00000000-0005-0000-0000-0000D6A00000}"/>
    <cellStyle name="Normal 5 2 3 3 3 2 2 2 2" xfId="41190" xr:uid="{00000000-0005-0000-0000-0000D7A00000}"/>
    <cellStyle name="Normal 5 2 3 3 3 2 2 3" xfId="41191" xr:uid="{00000000-0005-0000-0000-0000D8A00000}"/>
    <cellStyle name="Normal 5 2 3 3 3 2 2 3 2" xfId="41192" xr:uid="{00000000-0005-0000-0000-0000D9A00000}"/>
    <cellStyle name="Normal 5 2 3 3 3 2 2 3 2 2" xfId="41193" xr:uid="{00000000-0005-0000-0000-0000DAA00000}"/>
    <cellStyle name="Normal 5 2 3 3 3 2 2 3 3" xfId="41194" xr:uid="{00000000-0005-0000-0000-0000DBA00000}"/>
    <cellStyle name="Normal 5 2 3 3 3 2 2 4" xfId="41195" xr:uid="{00000000-0005-0000-0000-0000DCA00000}"/>
    <cellStyle name="Normal 5 2 3 3 3 2 3" xfId="41196" xr:uid="{00000000-0005-0000-0000-0000DDA00000}"/>
    <cellStyle name="Normal 5 2 3 3 3 2 3 2" xfId="41197" xr:uid="{00000000-0005-0000-0000-0000DEA00000}"/>
    <cellStyle name="Normal 5 2 3 3 3 2 4" xfId="41198" xr:uid="{00000000-0005-0000-0000-0000DFA00000}"/>
    <cellStyle name="Normal 5 2 3 3 3 2 4 2" xfId="41199" xr:uid="{00000000-0005-0000-0000-0000E0A00000}"/>
    <cellStyle name="Normal 5 2 3 3 3 2 4 2 2" xfId="41200" xr:uid="{00000000-0005-0000-0000-0000E1A00000}"/>
    <cellStyle name="Normal 5 2 3 3 3 2 4 3" xfId="41201" xr:uid="{00000000-0005-0000-0000-0000E2A00000}"/>
    <cellStyle name="Normal 5 2 3 3 3 2 5" xfId="41202" xr:uid="{00000000-0005-0000-0000-0000E3A00000}"/>
    <cellStyle name="Normal 5 2 3 3 3 3" xfId="41203" xr:uid="{00000000-0005-0000-0000-0000E4A00000}"/>
    <cellStyle name="Normal 5 2 3 3 3 3 2" xfId="41204" xr:uid="{00000000-0005-0000-0000-0000E5A00000}"/>
    <cellStyle name="Normal 5 2 3 3 3 3 2 2" xfId="41205" xr:uid="{00000000-0005-0000-0000-0000E6A00000}"/>
    <cellStyle name="Normal 5 2 3 3 3 3 3" xfId="41206" xr:uid="{00000000-0005-0000-0000-0000E7A00000}"/>
    <cellStyle name="Normal 5 2 3 3 3 3 3 2" xfId="41207" xr:uid="{00000000-0005-0000-0000-0000E8A00000}"/>
    <cellStyle name="Normal 5 2 3 3 3 3 3 2 2" xfId="41208" xr:uid="{00000000-0005-0000-0000-0000E9A00000}"/>
    <cellStyle name="Normal 5 2 3 3 3 3 3 3" xfId="41209" xr:uid="{00000000-0005-0000-0000-0000EAA00000}"/>
    <cellStyle name="Normal 5 2 3 3 3 3 4" xfId="41210" xr:uid="{00000000-0005-0000-0000-0000EBA00000}"/>
    <cellStyle name="Normal 5 2 3 3 3 4" xfId="41211" xr:uid="{00000000-0005-0000-0000-0000ECA00000}"/>
    <cellStyle name="Normal 5 2 3 3 3 4 2" xfId="41212" xr:uid="{00000000-0005-0000-0000-0000EDA00000}"/>
    <cellStyle name="Normal 5 2 3 3 3 4 2 2" xfId="41213" xr:uid="{00000000-0005-0000-0000-0000EEA00000}"/>
    <cellStyle name="Normal 5 2 3 3 3 4 3" xfId="41214" xr:uid="{00000000-0005-0000-0000-0000EFA00000}"/>
    <cellStyle name="Normal 5 2 3 3 3 4 3 2" xfId="41215" xr:uid="{00000000-0005-0000-0000-0000F0A00000}"/>
    <cellStyle name="Normal 5 2 3 3 3 4 3 2 2" xfId="41216" xr:uid="{00000000-0005-0000-0000-0000F1A00000}"/>
    <cellStyle name="Normal 5 2 3 3 3 4 3 3" xfId="41217" xr:uid="{00000000-0005-0000-0000-0000F2A00000}"/>
    <cellStyle name="Normal 5 2 3 3 3 4 4" xfId="41218" xr:uid="{00000000-0005-0000-0000-0000F3A00000}"/>
    <cellStyle name="Normal 5 2 3 3 3 5" xfId="41219" xr:uid="{00000000-0005-0000-0000-0000F4A00000}"/>
    <cellStyle name="Normal 5 2 3 3 3 5 2" xfId="41220" xr:uid="{00000000-0005-0000-0000-0000F5A00000}"/>
    <cellStyle name="Normal 5 2 3 3 3 6" xfId="41221" xr:uid="{00000000-0005-0000-0000-0000F6A00000}"/>
    <cellStyle name="Normal 5 2 3 3 3 6 2" xfId="41222" xr:uid="{00000000-0005-0000-0000-0000F7A00000}"/>
    <cellStyle name="Normal 5 2 3 3 3 6 2 2" xfId="41223" xr:uid="{00000000-0005-0000-0000-0000F8A00000}"/>
    <cellStyle name="Normal 5 2 3 3 3 6 3" xfId="41224" xr:uid="{00000000-0005-0000-0000-0000F9A00000}"/>
    <cellStyle name="Normal 5 2 3 3 3 7" xfId="41225" xr:uid="{00000000-0005-0000-0000-0000FAA00000}"/>
    <cellStyle name="Normal 5 2 3 3 3 7 2" xfId="41226" xr:uid="{00000000-0005-0000-0000-0000FBA00000}"/>
    <cellStyle name="Normal 5 2 3 3 3 8" xfId="41227" xr:uid="{00000000-0005-0000-0000-0000FCA00000}"/>
    <cellStyle name="Normal 5 2 3 3 4" xfId="41228" xr:uid="{00000000-0005-0000-0000-0000FDA00000}"/>
    <cellStyle name="Normal 5 2 3 3 4 2" xfId="41229" xr:uid="{00000000-0005-0000-0000-0000FEA00000}"/>
    <cellStyle name="Normal 5 2 3 3 4 2 2" xfId="41230" xr:uid="{00000000-0005-0000-0000-0000FFA00000}"/>
    <cellStyle name="Normal 5 2 3 3 4 2 2 2" xfId="41231" xr:uid="{00000000-0005-0000-0000-000000A10000}"/>
    <cellStyle name="Normal 5 2 3 3 4 2 3" xfId="41232" xr:uid="{00000000-0005-0000-0000-000001A10000}"/>
    <cellStyle name="Normal 5 2 3 3 4 2 3 2" xfId="41233" xr:uid="{00000000-0005-0000-0000-000002A10000}"/>
    <cellStyle name="Normal 5 2 3 3 4 2 3 2 2" xfId="41234" xr:uid="{00000000-0005-0000-0000-000003A10000}"/>
    <cellStyle name="Normal 5 2 3 3 4 2 3 3" xfId="41235" xr:uid="{00000000-0005-0000-0000-000004A10000}"/>
    <cellStyle name="Normal 5 2 3 3 4 2 4" xfId="41236" xr:uid="{00000000-0005-0000-0000-000005A10000}"/>
    <cellStyle name="Normal 5 2 3 3 4 3" xfId="41237" xr:uid="{00000000-0005-0000-0000-000006A10000}"/>
    <cellStyle name="Normal 5 2 3 3 4 3 2" xfId="41238" xr:uid="{00000000-0005-0000-0000-000007A10000}"/>
    <cellStyle name="Normal 5 2 3 3 4 4" xfId="41239" xr:uid="{00000000-0005-0000-0000-000008A10000}"/>
    <cellStyle name="Normal 5 2 3 3 4 4 2" xfId="41240" xr:uid="{00000000-0005-0000-0000-000009A10000}"/>
    <cellStyle name="Normal 5 2 3 3 4 4 2 2" xfId="41241" xr:uid="{00000000-0005-0000-0000-00000AA10000}"/>
    <cellStyle name="Normal 5 2 3 3 4 4 3" xfId="41242" xr:uid="{00000000-0005-0000-0000-00000BA10000}"/>
    <cellStyle name="Normal 5 2 3 3 4 5" xfId="41243" xr:uid="{00000000-0005-0000-0000-00000CA10000}"/>
    <cellStyle name="Normal 5 2 3 3 5" xfId="41244" xr:uid="{00000000-0005-0000-0000-00000DA10000}"/>
    <cellStyle name="Normal 5 2 3 3 5 2" xfId="41245" xr:uid="{00000000-0005-0000-0000-00000EA10000}"/>
    <cellStyle name="Normal 5 2 3 3 5 2 2" xfId="41246" xr:uid="{00000000-0005-0000-0000-00000FA10000}"/>
    <cellStyle name="Normal 5 2 3 3 5 3" xfId="41247" xr:uid="{00000000-0005-0000-0000-000010A10000}"/>
    <cellStyle name="Normal 5 2 3 3 5 3 2" xfId="41248" xr:uid="{00000000-0005-0000-0000-000011A10000}"/>
    <cellStyle name="Normal 5 2 3 3 5 3 2 2" xfId="41249" xr:uid="{00000000-0005-0000-0000-000012A10000}"/>
    <cellStyle name="Normal 5 2 3 3 5 3 3" xfId="41250" xr:uid="{00000000-0005-0000-0000-000013A10000}"/>
    <cellStyle name="Normal 5 2 3 3 5 4" xfId="41251" xr:uid="{00000000-0005-0000-0000-000014A10000}"/>
    <cellStyle name="Normal 5 2 3 3 6" xfId="41252" xr:uid="{00000000-0005-0000-0000-000015A10000}"/>
    <cellStyle name="Normal 5 2 3 3 6 2" xfId="41253" xr:uid="{00000000-0005-0000-0000-000016A10000}"/>
    <cellStyle name="Normal 5 2 3 3 6 2 2" xfId="41254" xr:uid="{00000000-0005-0000-0000-000017A10000}"/>
    <cellStyle name="Normal 5 2 3 3 6 3" xfId="41255" xr:uid="{00000000-0005-0000-0000-000018A10000}"/>
    <cellStyle name="Normal 5 2 3 3 6 3 2" xfId="41256" xr:uid="{00000000-0005-0000-0000-000019A10000}"/>
    <cellStyle name="Normal 5 2 3 3 6 3 2 2" xfId="41257" xr:uid="{00000000-0005-0000-0000-00001AA10000}"/>
    <cellStyle name="Normal 5 2 3 3 6 3 3" xfId="41258" xr:uid="{00000000-0005-0000-0000-00001BA10000}"/>
    <cellStyle name="Normal 5 2 3 3 6 4" xfId="41259" xr:uid="{00000000-0005-0000-0000-00001CA10000}"/>
    <cellStyle name="Normal 5 2 3 3 7" xfId="41260" xr:uid="{00000000-0005-0000-0000-00001DA10000}"/>
    <cellStyle name="Normal 5 2 3 3 7 2" xfId="41261" xr:uid="{00000000-0005-0000-0000-00001EA10000}"/>
    <cellStyle name="Normal 5 2 3 3 8" xfId="41262" xr:uid="{00000000-0005-0000-0000-00001FA10000}"/>
    <cellStyle name="Normal 5 2 3 3 8 2" xfId="41263" xr:uid="{00000000-0005-0000-0000-000020A10000}"/>
    <cellStyle name="Normal 5 2 3 3 8 2 2" xfId="41264" xr:uid="{00000000-0005-0000-0000-000021A10000}"/>
    <cellStyle name="Normal 5 2 3 3 8 3" xfId="41265" xr:uid="{00000000-0005-0000-0000-000022A10000}"/>
    <cellStyle name="Normal 5 2 3 3 9" xfId="41266" xr:uid="{00000000-0005-0000-0000-000023A10000}"/>
    <cellStyle name="Normal 5 2 3 3 9 2" xfId="41267" xr:uid="{00000000-0005-0000-0000-000024A10000}"/>
    <cellStyle name="Normal 5 2 3 4" xfId="41268" xr:uid="{00000000-0005-0000-0000-000025A10000}"/>
    <cellStyle name="Normal 5 2 3 4 10" xfId="41269" xr:uid="{00000000-0005-0000-0000-000026A10000}"/>
    <cellStyle name="Normal 5 2 3 4 11" xfId="41270" xr:uid="{00000000-0005-0000-0000-000027A10000}"/>
    <cellStyle name="Normal 5 2 3 4 2" xfId="41271" xr:uid="{00000000-0005-0000-0000-000028A10000}"/>
    <cellStyle name="Normal 5 2 3 4 2 10" xfId="41272" xr:uid="{00000000-0005-0000-0000-000029A10000}"/>
    <cellStyle name="Normal 5 2 3 4 2 2" xfId="41273" xr:uid="{00000000-0005-0000-0000-00002AA10000}"/>
    <cellStyle name="Normal 5 2 3 4 2 2 2" xfId="41274" xr:uid="{00000000-0005-0000-0000-00002BA10000}"/>
    <cellStyle name="Normal 5 2 3 4 2 2 2 2" xfId="41275" xr:uid="{00000000-0005-0000-0000-00002CA10000}"/>
    <cellStyle name="Normal 5 2 3 4 2 2 2 2 2" xfId="41276" xr:uid="{00000000-0005-0000-0000-00002DA10000}"/>
    <cellStyle name="Normal 5 2 3 4 2 2 2 2 2 2" xfId="41277" xr:uid="{00000000-0005-0000-0000-00002EA10000}"/>
    <cellStyle name="Normal 5 2 3 4 2 2 2 2 3" xfId="41278" xr:uid="{00000000-0005-0000-0000-00002FA10000}"/>
    <cellStyle name="Normal 5 2 3 4 2 2 2 2 3 2" xfId="41279" xr:uid="{00000000-0005-0000-0000-000030A10000}"/>
    <cellStyle name="Normal 5 2 3 4 2 2 2 2 3 2 2" xfId="41280" xr:uid="{00000000-0005-0000-0000-000031A10000}"/>
    <cellStyle name="Normal 5 2 3 4 2 2 2 2 3 3" xfId="41281" xr:uid="{00000000-0005-0000-0000-000032A10000}"/>
    <cellStyle name="Normal 5 2 3 4 2 2 2 2 4" xfId="41282" xr:uid="{00000000-0005-0000-0000-000033A10000}"/>
    <cellStyle name="Normal 5 2 3 4 2 2 2 3" xfId="41283" xr:uid="{00000000-0005-0000-0000-000034A10000}"/>
    <cellStyle name="Normal 5 2 3 4 2 2 2 3 2" xfId="41284" xr:uid="{00000000-0005-0000-0000-000035A10000}"/>
    <cellStyle name="Normal 5 2 3 4 2 2 2 4" xfId="41285" xr:uid="{00000000-0005-0000-0000-000036A10000}"/>
    <cellStyle name="Normal 5 2 3 4 2 2 2 4 2" xfId="41286" xr:uid="{00000000-0005-0000-0000-000037A10000}"/>
    <cellStyle name="Normal 5 2 3 4 2 2 2 4 2 2" xfId="41287" xr:uid="{00000000-0005-0000-0000-000038A10000}"/>
    <cellStyle name="Normal 5 2 3 4 2 2 2 4 3" xfId="41288" xr:uid="{00000000-0005-0000-0000-000039A10000}"/>
    <cellStyle name="Normal 5 2 3 4 2 2 2 5" xfId="41289" xr:uid="{00000000-0005-0000-0000-00003AA10000}"/>
    <cellStyle name="Normal 5 2 3 4 2 2 3" xfId="41290" xr:uid="{00000000-0005-0000-0000-00003BA10000}"/>
    <cellStyle name="Normal 5 2 3 4 2 2 3 2" xfId="41291" xr:uid="{00000000-0005-0000-0000-00003CA10000}"/>
    <cellStyle name="Normal 5 2 3 4 2 2 3 2 2" xfId="41292" xr:uid="{00000000-0005-0000-0000-00003DA10000}"/>
    <cellStyle name="Normal 5 2 3 4 2 2 3 3" xfId="41293" xr:uid="{00000000-0005-0000-0000-00003EA10000}"/>
    <cellStyle name="Normal 5 2 3 4 2 2 3 3 2" xfId="41294" xr:uid="{00000000-0005-0000-0000-00003FA10000}"/>
    <cellStyle name="Normal 5 2 3 4 2 2 3 3 2 2" xfId="41295" xr:uid="{00000000-0005-0000-0000-000040A10000}"/>
    <cellStyle name="Normal 5 2 3 4 2 2 3 3 3" xfId="41296" xr:uid="{00000000-0005-0000-0000-000041A10000}"/>
    <cellStyle name="Normal 5 2 3 4 2 2 3 4" xfId="41297" xr:uid="{00000000-0005-0000-0000-000042A10000}"/>
    <cellStyle name="Normal 5 2 3 4 2 2 4" xfId="41298" xr:uid="{00000000-0005-0000-0000-000043A10000}"/>
    <cellStyle name="Normal 5 2 3 4 2 2 4 2" xfId="41299" xr:uid="{00000000-0005-0000-0000-000044A10000}"/>
    <cellStyle name="Normal 5 2 3 4 2 2 4 2 2" xfId="41300" xr:uid="{00000000-0005-0000-0000-000045A10000}"/>
    <cellStyle name="Normal 5 2 3 4 2 2 4 3" xfId="41301" xr:uid="{00000000-0005-0000-0000-000046A10000}"/>
    <cellStyle name="Normal 5 2 3 4 2 2 4 3 2" xfId="41302" xr:uid="{00000000-0005-0000-0000-000047A10000}"/>
    <cellStyle name="Normal 5 2 3 4 2 2 4 3 2 2" xfId="41303" xr:uid="{00000000-0005-0000-0000-000048A10000}"/>
    <cellStyle name="Normal 5 2 3 4 2 2 4 3 3" xfId="41304" xr:uid="{00000000-0005-0000-0000-000049A10000}"/>
    <cellStyle name="Normal 5 2 3 4 2 2 4 4" xfId="41305" xr:uid="{00000000-0005-0000-0000-00004AA10000}"/>
    <cellStyle name="Normal 5 2 3 4 2 2 5" xfId="41306" xr:uid="{00000000-0005-0000-0000-00004BA10000}"/>
    <cellStyle name="Normal 5 2 3 4 2 2 5 2" xfId="41307" xr:uid="{00000000-0005-0000-0000-00004CA10000}"/>
    <cellStyle name="Normal 5 2 3 4 2 2 6" xfId="41308" xr:uid="{00000000-0005-0000-0000-00004DA10000}"/>
    <cellStyle name="Normal 5 2 3 4 2 2 6 2" xfId="41309" xr:uid="{00000000-0005-0000-0000-00004EA10000}"/>
    <cellStyle name="Normal 5 2 3 4 2 2 6 2 2" xfId="41310" xr:uid="{00000000-0005-0000-0000-00004FA10000}"/>
    <cellStyle name="Normal 5 2 3 4 2 2 6 3" xfId="41311" xr:uid="{00000000-0005-0000-0000-000050A10000}"/>
    <cellStyle name="Normal 5 2 3 4 2 2 7" xfId="41312" xr:uid="{00000000-0005-0000-0000-000051A10000}"/>
    <cellStyle name="Normal 5 2 3 4 2 2 7 2" xfId="41313" xr:uid="{00000000-0005-0000-0000-000052A10000}"/>
    <cellStyle name="Normal 5 2 3 4 2 2 8" xfId="41314" xr:uid="{00000000-0005-0000-0000-000053A10000}"/>
    <cellStyle name="Normal 5 2 3 4 2 3" xfId="41315" xr:uid="{00000000-0005-0000-0000-000054A10000}"/>
    <cellStyle name="Normal 5 2 3 4 2 3 2" xfId="41316" xr:uid="{00000000-0005-0000-0000-000055A10000}"/>
    <cellStyle name="Normal 5 2 3 4 2 3 2 2" xfId="41317" xr:uid="{00000000-0005-0000-0000-000056A10000}"/>
    <cellStyle name="Normal 5 2 3 4 2 3 2 2 2" xfId="41318" xr:uid="{00000000-0005-0000-0000-000057A10000}"/>
    <cellStyle name="Normal 5 2 3 4 2 3 2 3" xfId="41319" xr:uid="{00000000-0005-0000-0000-000058A10000}"/>
    <cellStyle name="Normal 5 2 3 4 2 3 2 3 2" xfId="41320" xr:uid="{00000000-0005-0000-0000-000059A10000}"/>
    <cellStyle name="Normal 5 2 3 4 2 3 2 3 2 2" xfId="41321" xr:uid="{00000000-0005-0000-0000-00005AA10000}"/>
    <cellStyle name="Normal 5 2 3 4 2 3 2 3 3" xfId="41322" xr:uid="{00000000-0005-0000-0000-00005BA10000}"/>
    <cellStyle name="Normal 5 2 3 4 2 3 2 4" xfId="41323" xr:uid="{00000000-0005-0000-0000-00005CA10000}"/>
    <cellStyle name="Normal 5 2 3 4 2 3 3" xfId="41324" xr:uid="{00000000-0005-0000-0000-00005DA10000}"/>
    <cellStyle name="Normal 5 2 3 4 2 3 3 2" xfId="41325" xr:uid="{00000000-0005-0000-0000-00005EA10000}"/>
    <cellStyle name="Normal 5 2 3 4 2 3 4" xfId="41326" xr:uid="{00000000-0005-0000-0000-00005FA10000}"/>
    <cellStyle name="Normal 5 2 3 4 2 3 4 2" xfId="41327" xr:uid="{00000000-0005-0000-0000-000060A10000}"/>
    <cellStyle name="Normal 5 2 3 4 2 3 4 2 2" xfId="41328" xr:uid="{00000000-0005-0000-0000-000061A10000}"/>
    <cellStyle name="Normal 5 2 3 4 2 3 4 3" xfId="41329" xr:uid="{00000000-0005-0000-0000-000062A10000}"/>
    <cellStyle name="Normal 5 2 3 4 2 3 5" xfId="41330" xr:uid="{00000000-0005-0000-0000-000063A10000}"/>
    <cellStyle name="Normal 5 2 3 4 2 4" xfId="41331" xr:uid="{00000000-0005-0000-0000-000064A10000}"/>
    <cellStyle name="Normal 5 2 3 4 2 4 2" xfId="41332" xr:uid="{00000000-0005-0000-0000-000065A10000}"/>
    <cellStyle name="Normal 5 2 3 4 2 4 2 2" xfId="41333" xr:uid="{00000000-0005-0000-0000-000066A10000}"/>
    <cellStyle name="Normal 5 2 3 4 2 4 3" xfId="41334" xr:uid="{00000000-0005-0000-0000-000067A10000}"/>
    <cellStyle name="Normal 5 2 3 4 2 4 3 2" xfId="41335" xr:uid="{00000000-0005-0000-0000-000068A10000}"/>
    <cellStyle name="Normal 5 2 3 4 2 4 3 2 2" xfId="41336" xr:uid="{00000000-0005-0000-0000-000069A10000}"/>
    <cellStyle name="Normal 5 2 3 4 2 4 3 3" xfId="41337" xr:uid="{00000000-0005-0000-0000-00006AA10000}"/>
    <cellStyle name="Normal 5 2 3 4 2 4 4" xfId="41338" xr:uid="{00000000-0005-0000-0000-00006BA10000}"/>
    <cellStyle name="Normal 5 2 3 4 2 5" xfId="41339" xr:uid="{00000000-0005-0000-0000-00006CA10000}"/>
    <cellStyle name="Normal 5 2 3 4 2 5 2" xfId="41340" xr:uid="{00000000-0005-0000-0000-00006DA10000}"/>
    <cellStyle name="Normal 5 2 3 4 2 5 2 2" xfId="41341" xr:uid="{00000000-0005-0000-0000-00006EA10000}"/>
    <cellStyle name="Normal 5 2 3 4 2 5 3" xfId="41342" xr:uid="{00000000-0005-0000-0000-00006FA10000}"/>
    <cellStyle name="Normal 5 2 3 4 2 5 3 2" xfId="41343" xr:uid="{00000000-0005-0000-0000-000070A10000}"/>
    <cellStyle name="Normal 5 2 3 4 2 5 3 2 2" xfId="41344" xr:uid="{00000000-0005-0000-0000-000071A10000}"/>
    <cellStyle name="Normal 5 2 3 4 2 5 3 3" xfId="41345" xr:uid="{00000000-0005-0000-0000-000072A10000}"/>
    <cellStyle name="Normal 5 2 3 4 2 5 4" xfId="41346" xr:uid="{00000000-0005-0000-0000-000073A10000}"/>
    <cellStyle name="Normal 5 2 3 4 2 6" xfId="41347" xr:uid="{00000000-0005-0000-0000-000074A10000}"/>
    <cellStyle name="Normal 5 2 3 4 2 6 2" xfId="41348" xr:uid="{00000000-0005-0000-0000-000075A10000}"/>
    <cellStyle name="Normal 5 2 3 4 2 7" xfId="41349" xr:uid="{00000000-0005-0000-0000-000076A10000}"/>
    <cellStyle name="Normal 5 2 3 4 2 7 2" xfId="41350" xr:uid="{00000000-0005-0000-0000-000077A10000}"/>
    <cellStyle name="Normal 5 2 3 4 2 7 2 2" xfId="41351" xr:uid="{00000000-0005-0000-0000-000078A10000}"/>
    <cellStyle name="Normal 5 2 3 4 2 7 3" xfId="41352" xr:uid="{00000000-0005-0000-0000-000079A10000}"/>
    <cellStyle name="Normal 5 2 3 4 2 8" xfId="41353" xr:uid="{00000000-0005-0000-0000-00007AA10000}"/>
    <cellStyle name="Normal 5 2 3 4 2 8 2" xfId="41354" xr:uid="{00000000-0005-0000-0000-00007BA10000}"/>
    <cellStyle name="Normal 5 2 3 4 2 9" xfId="41355" xr:uid="{00000000-0005-0000-0000-00007CA10000}"/>
    <cellStyle name="Normal 5 2 3 4 3" xfId="41356" xr:uid="{00000000-0005-0000-0000-00007DA10000}"/>
    <cellStyle name="Normal 5 2 3 4 3 2" xfId="41357" xr:uid="{00000000-0005-0000-0000-00007EA10000}"/>
    <cellStyle name="Normal 5 2 3 4 3 2 2" xfId="41358" xr:uid="{00000000-0005-0000-0000-00007FA10000}"/>
    <cellStyle name="Normal 5 2 3 4 3 2 2 2" xfId="41359" xr:uid="{00000000-0005-0000-0000-000080A10000}"/>
    <cellStyle name="Normal 5 2 3 4 3 2 2 2 2" xfId="41360" xr:uid="{00000000-0005-0000-0000-000081A10000}"/>
    <cellStyle name="Normal 5 2 3 4 3 2 2 3" xfId="41361" xr:uid="{00000000-0005-0000-0000-000082A10000}"/>
    <cellStyle name="Normal 5 2 3 4 3 2 2 3 2" xfId="41362" xr:uid="{00000000-0005-0000-0000-000083A10000}"/>
    <cellStyle name="Normal 5 2 3 4 3 2 2 3 2 2" xfId="41363" xr:uid="{00000000-0005-0000-0000-000084A10000}"/>
    <cellStyle name="Normal 5 2 3 4 3 2 2 3 3" xfId="41364" xr:uid="{00000000-0005-0000-0000-000085A10000}"/>
    <cellStyle name="Normal 5 2 3 4 3 2 2 4" xfId="41365" xr:uid="{00000000-0005-0000-0000-000086A10000}"/>
    <cellStyle name="Normal 5 2 3 4 3 2 3" xfId="41366" xr:uid="{00000000-0005-0000-0000-000087A10000}"/>
    <cellStyle name="Normal 5 2 3 4 3 2 3 2" xfId="41367" xr:uid="{00000000-0005-0000-0000-000088A10000}"/>
    <cellStyle name="Normal 5 2 3 4 3 2 4" xfId="41368" xr:uid="{00000000-0005-0000-0000-000089A10000}"/>
    <cellStyle name="Normal 5 2 3 4 3 2 4 2" xfId="41369" xr:uid="{00000000-0005-0000-0000-00008AA10000}"/>
    <cellStyle name="Normal 5 2 3 4 3 2 4 2 2" xfId="41370" xr:uid="{00000000-0005-0000-0000-00008BA10000}"/>
    <cellStyle name="Normal 5 2 3 4 3 2 4 3" xfId="41371" xr:uid="{00000000-0005-0000-0000-00008CA10000}"/>
    <cellStyle name="Normal 5 2 3 4 3 2 5" xfId="41372" xr:uid="{00000000-0005-0000-0000-00008DA10000}"/>
    <cellStyle name="Normal 5 2 3 4 3 3" xfId="41373" xr:uid="{00000000-0005-0000-0000-00008EA10000}"/>
    <cellStyle name="Normal 5 2 3 4 3 3 2" xfId="41374" xr:uid="{00000000-0005-0000-0000-00008FA10000}"/>
    <cellStyle name="Normal 5 2 3 4 3 3 2 2" xfId="41375" xr:uid="{00000000-0005-0000-0000-000090A10000}"/>
    <cellStyle name="Normal 5 2 3 4 3 3 3" xfId="41376" xr:uid="{00000000-0005-0000-0000-000091A10000}"/>
    <cellStyle name="Normal 5 2 3 4 3 3 3 2" xfId="41377" xr:uid="{00000000-0005-0000-0000-000092A10000}"/>
    <cellStyle name="Normal 5 2 3 4 3 3 3 2 2" xfId="41378" xr:uid="{00000000-0005-0000-0000-000093A10000}"/>
    <cellStyle name="Normal 5 2 3 4 3 3 3 3" xfId="41379" xr:uid="{00000000-0005-0000-0000-000094A10000}"/>
    <cellStyle name="Normal 5 2 3 4 3 3 4" xfId="41380" xr:uid="{00000000-0005-0000-0000-000095A10000}"/>
    <cellStyle name="Normal 5 2 3 4 3 4" xfId="41381" xr:uid="{00000000-0005-0000-0000-000096A10000}"/>
    <cellStyle name="Normal 5 2 3 4 3 4 2" xfId="41382" xr:uid="{00000000-0005-0000-0000-000097A10000}"/>
    <cellStyle name="Normal 5 2 3 4 3 4 2 2" xfId="41383" xr:uid="{00000000-0005-0000-0000-000098A10000}"/>
    <cellStyle name="Normal 5 2 3 4 3 4 3" xfId="41384" xr:uid="{00000000-0005-0000-0000-000099A10000}"/>
    <cellStyle name="Normal 5 2 3 4 3 4 3 2" xfId="41385" xr:uid="{00000000-0005-0000-0000-00009AA10000}"/>
    <cellStyle name="Normal 5 2 3 4 3 4 3 2 2" xfId="41386" xr:uid="{00000000-0005-0000-0000-00009BA10000}"/>
    <cellStyle name="Normal 5 2 3 4 3 4 3 3" xfId="41387" xr:uid="{00000000-0005-0000-0000-00009CA10000}"/>
    <cellStyle name="Normal 5 2 3 4 3 4 4" xfId="41388" xr:uid="{00000000-0005-0000-0000-00009DA10000}"/>
    <cellStyle name="Normal 5 2 3 4 3 5" xfId="41389" xr:uid="{00000000-0005-0000-0000-00009EA10000}"/>
    <cellStyle name="Normal 5 2 3 4 3 5 2" xfId="41390" xr:uid="{00000000-0005-0000-0000-00009FA10000}"/>
    <cellStyle name="Normal 5 2 3 4 3 6" xfId="41391" xr:uid="{00000000-0005-0000-0000-0000A0A10000}"/>
    <cellStyle name="Normal 5 2 3 4 3 6 2" xfId="41392" xr:uid="{00000000-0005-0000-0000-0000A1A10000}"/>
    <cellStyle name="Normal 5 2 3 4 3 6 2 2" xfId="41393" xr:uid="{00000000-0005-0000-0000-0000A2A10000}"/>
    <cellStyle name="Normal 5 2 3 4 3 6 3" xfId="41394" xr:uid="{00000000-0005-0000-0000-0000A3A10000}"/>
    <cellStyle name="Normal 5 2 3 4 3 7" xfId="41395" xr:uid="{00000000-0005-0000-0000-0000A4A10000}"/>
    <cellStyle name="Normal 5 2 3 4 3 7 2" xfId="41396" xr:uid="{00000000-0005-0000-0000-0000A5A10000}"/>
    <cellStyle name="Normal 5 2 3 4 3 8" xfId="41397" xr:uid="{00000000-0005-0000-0000-0000A6A10000}"/>
    <cellStyle name="Normal 5 2 3 4 4" xfId="41398" xr:uid="{00000000-0005-0000-0000-0000A7A10000}"/>
    <cellStyle name="Normal 5 2 3 4 4 2" xfId="41399" xr:uid="{00000000-0005-0000-0000-0000A8A10000}"/>
    <cellStyle name="Normal 5 2 3 4 4 2 2" xfId="41400" xr:uid="{00000000-0005-0000-0000-0000A9A10000}"/>
    <cellStyle name="Normal 5 2 3 4 4 2 2 2" xfId="41401" xr:uid="{00000000-0005-0000-0000-0000AAA10000}"/>
    <cellStyle name="Normal 5 2 3 4 4 2 3" xfId="41402" xr:uid="{00000000-0005-0000-0000-0000ABA10000}"/>
    <cellStyle name="Normal 5 2 3 4 4 2 3 2" xfId="41403" xr:uid="{00000000-0005-0000-0000-0000ACA10000}"/>
    <cellStyle name="Normal 5 2 3 4 4 2 3 2 2" xfId="41404" xr:uid="{00000000-0005-0000-0000-0000ADA10000}"/>
    <cellStyle name="Normal 5 2 3 4 4 2 3 3" xfId="41405" xr:uid="{00000000-0005-0000-0000-0000AEA10000}"/>
    <cellStyle name="Normal 5 2 3 4 4 2 4" xfId="41406" xr:uid="{00000000-0005-0000-0000-0000AFA10000}"/>
    <cellStyle name="Normal 5 2 3 4 4 3" xfId="41407" xr:uid="{00000000-0005-0000-0000-0000B0A10000}"/>
    <cellStyle name="Normal 5 2 3 4 4 3 2" xfId="41408" xr:uid="{00000000-0005-0000-0000-0000B1A10000}"/>
    <cellStyle name="Normal 5 2 3 4 4 4" xfId="41409" xr:uid="{00000000-0005-0000-0000-0000B2A10000}"/>
    <cellStyle name="Normal 5 2 3 4 4 4 2" xfId="41410" xr:uid="{00000000-0005-0000-0000-0000B3A10000}"/>
    <cellStyle name="Normal 5 2 3 4 4 4 2 2" xfId="41411" xr:uid="{00000000-0005-0000-0000-0000B4A10000}"/>
    <cellStyle name="Normal 5 2 3 4 4 4 3" xfId="41412" xr:uid="{00000000-0005-0000-0000-0000B5A10000}"/>
    <cellStyle name="Normal 5 2 3 4 4 5" xfId="41413" xr:uid="{00000000-0005-0000-0000-0000B6A10000}"/>
    <cellStyle name="Normal 5 2 3 4 5" xfId="41414" xr:uid="{00000000-0005-0000-0000-0000B7A10000}"/>
    <cellStyle name="Normal 5 2 3 4 5 2" xfId="41415" xr:uid="{00000000-0005-0000-0000-0000B8A10000}"/>
    <cellStyle name="Normal 5 2 3 4 5 2 2" xfId="41416" xr:uid="{00000000-0005-0000-0000-0000B9A10000}"/>
    <cellStyle name="Normal 5 2 3 4 5 3" xfId="41417" xr:uid="{00000000-0005-0000-0000-0000BAA10000}"/>
    <cellStyle name="Normal 5 2 3 4 5 3 2" xfId="41418" xr:uid="{00000000-0005-0000-0000-0000BBA10000}"/>
    <cellStyle name="Normal 5 2 3 4 5 3 2 2" xfId="41419" xr:uid="{00000000-0005-0000-0000-0000BCA10000}"/>
    <cellStyle name="Normal 5 2 3 4 5 3 3" xfId="41420" xr:uid="{00000000-0005-0000-0000-0000BDA10000}"/>
    <cellStyle name="Normal 5 2 3 4 5 4" xfId="41421" xr:uid="{00000000-0005-0000-0000-0000BEA10000}"/>
    <cellStyle name="Normal 5 2 3 4 6" xfId="41422" xr:uid="{00000000-0005-0000-0000-0000BFA10000}"/>
    <cellStyle name="Normal 5 2 3 4 6 2" xfId="41423" xr:uid="{00000000-0005-0000-0000-0000C0A10000}"/>
    <cellStyle name="Normal 5 2 3 4 6 2 2" xfId="41424" xr:uid="{00000000-0005-0000-0000-0000C1A10000}"/>
    <cellStyle name="Normal 5 2 3 4 6 3" xfId="41425" xr:uid="{00000000-0005-0000-0000-0000C2A10000}"/>
    <cellStyle name="Normal 5 2 3 4 6 3 2" xfId="41426" xr:uid="{00000000-0005-0000-0000-0000C3A10000}"/>
    <cellStyle name="Normal 5 2 3 4 6 3 2 2" xfId="41427" xr:uid="{00000000-0005-0000-0000-0000C4A10000}"/>
    <cellStyle name="Normal 5 2 3 4 6 3 3" xfId="41428" xr:uid="{00000000-0005-0000-0000-0000C5A10000}"/>
    <cellStyle name="Normal 5 2 3 4 6 4" xfId="41429" xr:uid="{00000000-0005-0000-0000-0000C6A10000}"/>
    <cellStyle name="Normal 5 2 3 4 7" xfId="41430" xr:uid="{00000000-0005-0000-0000-0000C7A10000}"/>
    <cellStyle name="Normal 5 2 3 4 7 2" xfId="41431" xr:uid="{00000000-0005-0000-0000-0000C8A10000}"/>
    <cellStyle name="Normal 5 2 3 4 8" xfId="41432" xr:uid="{00000000-0005-0000-0000-0000C9A10000}"/>
    <cellStyle name="Normal 5 2 3 4 8 2" xfId="41433" xr:uid="{00000000-0005-0000-0000-0000CAA10000}"/>
    <cellStyle name="Normal 5 2 3 4 8 2 2" xfId="41434" xr:uid="{00000000-0005-0000-0000-0000CBA10000}"/>
    <cellStyle name="Normal 5 2 3 4 8 3" xfId="41435" xr:uid="{00000000-0005-0000-0000-0000CCA10000}"/>
    <cellStyle name="Normal 5 2 3 4 9" xfId="41436" xr:uid="{00000000-0005-0000-0000-0000CDA10000}"/>
    <cellStyle name="Normal 5 2 3 4 9 2" xfId="41437" xr:uid="{00000000-0005-0000-0000-0000CEA10000}"/>
    <cellStyle name="Normal 5 2 3 5" xfId="41438" xr:uid="{00000000-0005-0000-0000-0000CFA10000}"/>
    <cellStyle name="Normal 5 2 3 5 10" xfId="41439" xr:uid="{00000000-0005-0000-0000-0000D0A10000}"/>
    <cellStyle name="Normal 5 2 3 5 11" xfId="41440" xr:uid="{00000000-0005-0000-0000-0000D1A10000}"/>
    <cellStyle name="Normal 5 2 3 5 2" xfId="41441" xr:uid="{00000000-0005-0000-0000-0000D2A10000}"/>
    <cellStyle name="Normal 5 2 3 5 2 2" xfId="41442" xr:uid="{00000000-0005-0000-0000-0000D3A10000}"/>
    <cellStyle name="Normal 5 2 3 5 2 2 2" xfId="41443" xr:uid="{00000000-0005-0000-0000-0000D4A10000}"/>
    <cellStyle name="Normal 5 2 3 5 2 2 2 2" xfId="41444" xr:uid="{00000000-0005-0000-0000-0000D5A10000}"/>
    <cellStyle name="Normal 5 2 3 5 2 2 2 2 2" xfId="41445" xr:uid="{00000000-0005-0000-0000-0000D6A10000}"/>
    <cellStyle name="Normal 5 2 3 5 2 2 2 2 2 2" xfId="41446" xr:uid="{00000000-0005-0000-0000-0000D7A10000}"/>
    <cellStyle name="Normal 5 2 3 5 2 2 2 2 3" xfId="41447" xr:uid="{00000000-0005-0000-0000-0000D8A10000}"/>
    <cellStyle name="Normal 5 2 3 5 2 2 2 2 3 2" xfId="41448" xr:uid="{00000000-0005-0000-0000-0000D9A10000}"/>
    <cellStyle name="Normal 5 2 3 5 2 2 2 2 3 2 2" xfId="41449" xr:uid="{00000000-0005-0000-0000-0000DAA10000}"/>
    <cellStyle name="Normal 5 2 3 5 2 2 2 2 3 3" xfId="41450" xr:uid="{00000000-0005-0000-0000-0000DBA10000}"/>
    <cellStyle name="Normal 5 2 3 5 2 2 2 2 4" xfId="41451" xr:uid="{00000000-0005-0000-0000-0000DCA10000}"/>
    <cellStyle name="Normal 5 2 3 5 2 2 2 3" xfId="41452" xr:uid="{00000000-0005-0000-0000-0000DDA10000}"/>
    <cellStyle name="Normal 5 2 3 5 2 2 2 3 2" xfId="41453" xr:uid="{00000000-0005-0000-0000-0000DEA10000}"/>
    <cellStyle name="Normal 5 2 3 5 2 2 2 4" xfId="41454" xr:uid="{00000000-0005-0000-0000-0000DFA10000}"/>
    <cellStyle name="Normal 5 2 3 5 2 2 2 4 2" xfId="41455" xr:uid="{00000000-0005-0000-0000-0000E0A10000}"/>
    <cellStyle name="Normal 5 2 3 5 2 2 2 4 2 2" xfId="41456" xr:uid="{00000000-0005-0000-0000-0000E1A10000}"/>
    <cellStyle name="Normal 5 2 3 5 2 2 2 4 3" xfId="41457" xr:uid="{00000000-0005-0000-0000-0000E2A10000}"/>
    <cellStyle name="Normal 5 2 3 5 2 2 2 5" xfId="41458" xr:uid="{00000000-0005-0000-0000-0000E3A10000}"/>
    <cellStyle name="Normal 5 2 3 5 2 2 3" xfId="41459" xr:uid="{00000000-0005-0000-0000-0000E4A10000}"/>
    <cellStyle name="Normal 5 2 3 5 2 2 3 2" xfId="41460" xr:uid="{00000000-0005-0000-0000-0000E5A10000}"/>
    <cellStyle name="Normal 5 2 3 5 2 2 3 2 2" xfId="41461" xr:uid="{00000000-0005-0000-0000-0000E6A10000}"/>
    <cellStyle name="Normal 5 2 3 5 2 2 3 3" xfId="41462" xr:uid="{00000000-0005-0000-0000-0000E7A10000}"/>
    <cellStyle name="Normal 5 2 3 5 2 2 3 3 2" xfId="41463" xr:uid="{00000000-0005-0000-0000-0000E8A10000}"/>
    <cellStyle name="Normal 5 2 3 5 2 2 3 3 2 2" xfId="41464" xr:uid="{00000000-0005-0000-0000-0000E9A10000}"/>
    <cellStyle name="Normal 5 2 3 5 2 2 3 3 3" xfId="41465" xr:uid="{00000000-0005-0000-0000-0000EAA10000}"/>
    <cellStyle name="Normal 5 2 3 5 2 2 3 4" xfId="41466" xr:uid="{00000000-0005-0000-0000-0000EBA10000}"/>
    <cellStyle name="Normal 5 2 3 5 2 2 4" xfId="41467" xr:uid="{00000000-0005-0000-0000-0000ECA10000}"/>
    <cellStyle name="Normal 5 2 3 5 2 2 4 2" xfId="41468" xr:uid="{00000000-0005-0000-0000-0000EDA10000}"/>
    <cellStyle name="Normal 5 2 3 5 2 2 4 2 2" xfId="41469" xr:uid="{00000000-0005-0000-0000-0000EEA10000}"/>
    <cellStyle name="Normal 5 2 3 5 2 2 4 3" xfId="41470" xr:uid="{00000000-0005-0000-0000-0000EFA10000}"/>
    <cellStyle name="Normal 5 2 3 5 2 2 4 3 2" xfId="41471" xr:uid="{00000000-0005-0000-0000-0000F0A10000}"/>
    <cellStyle name="Normal 5 2 3 5 2 2 4 3 2 2" xfId="41472" xr:uid="{00000000-0005-0000-0000-0000F1A10000}"/>
    <cellStyle name="Normal 5 2 3 5 2 2 4 3 3" xfId="41473" xr:uid="{00000000-0005-0000-0000-0000F2A10000}"/>
    <cellStyle name="Normal 5 2 3 5 2 2 4 4" xfId="41474" xr:uid="{00000000-0005-0000-0000-0000F3A10000}"/>
    <cellStyle name="Normal 5 2 3 5 2 2 5" xfId="41475" xr:uid="{00000000-0005-0000-0000-0000F4A10000}"/>
    <cellStyle name="Normal 5 2 3 5 2 2 5 2" xfId="41476" xr:uid="{00000000-0005-0000-0000-0000F5A10000}"/>
    <cellStyle name="Normal 5 2 3 5 2 2 6" xfId="41477" xr:uid="{00000000-0005-0000-0000-0000F6A10000}"/>
    <cellStyle name="Normal 5 2 3 5 2 2 6 2" xfId="41478" xr:uid="{00000000-0005-0000-0000-0000F7A10000}"/>
    <cellStyle name="Normal 5 2 3 5 2 2 6 2 2" xfId="41479" xr:uid="{00000000-0005-0000-0000-0000F8A10000}"/>
    <cellStyle name="Normal 5 2 3 5 2 2 6 3" xfId="41480" xr:uid="{00000000-0005-0000-0000-0000F9A10000}"/>
    <cellStyle name="Normal 5 2 3 5 2 2 7" xfId="41481" xr:uid="{00000000-0005-0000-0000-0000FAA10000}"/>
    <cellStyle name="Normal 5 2 3 5 2 2 7 2" xfId="41482" xr:uid="{00000000-0005-0000-0000-0000FBA10000}"/>
    <cellStyle name="Normal 5 2 3 5 2 2 8" xfId="41483" xr:uid="{00000000-0005-0000-0000-0000FCA10000}"/>
    <cellStyle name="Normal 5 2 3 5 2 3" xfId="41484" xr:uid="{00000000-0005-0000-0000-0000FDA10000}"/>
    <cellStyle name="Normal 5 2 3 5 2 3 2" xfId="41485" xr:uid="{00000000-0005-0000-0000-0000FEA10000}"/>
    <cellStyle name="Normal 5 2 3 5 2 3 2 2" xfId="41486" xr:uid="{00000000-0005-0000-0000-0000FFA10000}"/>
    <cellStyle name="Normal 5 2 3 5 2 3 2 2 2" xfId="41487" xr:uid="{00000000-0005-0000-0000-000000A20000}"/>
    <cellStyle name="Normal 5 2 3 5 2 3 2 3" xfId="41488" xr:uid="{00000000-0005-0000-0000-000001A20000}"/>
    <cellStyle name="Normal 5 2 3 5 2 3 2 3 2" xfId="41489" xr:uid="{00000000-0005-0000-0000-000002A20000}"/>
    <cellStyle name="Normal 5 2 3 5 2 3 2 3 2 2" xfId="41490" xr:uid="{00000000-0005-0000-0000-000003A20000}"/>
    <cellStyle name="Normal 5 2 3 5 2 3 2 3 3" xfId="41491" xr:uid="{00000000-0005-0000-0000-000004A20000}"/>
    <cellStyle name="Normal 5 2 3 5 2 3 2 4" xfId="41492" xr:uid="{00000000-0005-0000-0000-000005A20000}"/>
    <cellStyle name="Normal 5 2 3 5 2 3 3" xfId="41493" xr:uid="{00000000-0005-0000-0000-000006A20000}"/>
    <cellStyle name="Normal 5 2 3 5 2 3 3 2" xfId="41494" xr:uid="{00000000-0005-0000-0000-000007A20000}"/>
    <cellStyle name="Normal 5 2 3 5 2 3 4" xfId="41495" xr:uid="{00000000-0005-0000-0000-000008A20000}"/>
    <cellStyle name="Normal 5 2 3 5 2 3 4 2" xfId="41496" xr:uid="{00000000-0005-0000-0000-000009A20000}"/>
    <cellStyle name="Normal 5 2 3 5 2 3 4 2 2" xfId="41497" xr:uid="{00000000-0005-0000-0000-00000AA20000}"/>
    <cellStyle name="Normal 5 2 3 5 2 3 4 3" xfId="41498" xr:uid="{00000000-0005-0000-0000-00000BA20000}"/>
    <cellStyle name="Normal 5 2 3 5 2 3 5" xfId="41499" xr:uid="{00000000-0005-0000-0000-00000CA20000}"/>
    <cellStyle name="Normal 5 2 3 5 2 4" xfId="41500" xr:uid="{00000000-0005-0000-0000-00000DA20000}"/>
    <cellStyle name="Normal 5 2 3 5 2 4 2" xfId="41501" xr:uid="{00000000-0005-0000-0000-00000EA20000}"/>
    <cellStyle name="Normal 5 2 3 5 2 4 2 2" xfId="41502" xr:uid="{00000000-0005-0000-0000-00000FA20000}"/>
    <cellStyle name="Normal 5 2 3 5 2 4 3" xfId="41503" xr:uid="{00000000-0005-0000-0000-000010A20000}"/>
    <cellStyle name="Normal 5 2 3 5 2 4 3 2" xfId="41504" xr:uid="{00000000-0005-0000-0000-000011A20000}"/>
    <cellStyle name="Normal 5 2 3 5 2 4 3 2 2" xfId="41505" xr:uid="{00000000-0005-0000-0000-000012A20000}"/>
    <cellStyle name="Normal 5 2 3 5 2 4 3 3" xfId="41506" xr:uid="{00000000-0005-0000-0000-000013A20000}"/>
    <cellStyle name="Normal 5 2 3 5 2 4 4" xfId="41507" xr:uid="{00000000-0005-0000-0000-000014A20000}"/>
    <cellStyle name="Normal 5 2 3 5 2 5" xfId="41508" xr:uid="{00000000-0005-0000-0000-000015A20000}"/>
    <cellStyle name="Normal 5 2 3 5 2 5 2" xfId="41509" xr:uid="{00000000-0005-0000-0000-000016A20000}"/>
    <cellStyle name="Normal 5 2 3 5 2 5 2 2" xfId="41510" xr:uid="{00000000-0005-0000-0000-000017A20000}"/>
    <cellStyle name="Normal 5 2 3 5 2 5 3" xfId="41511" xr:uid="{00000000-0005-0000-0000-000018A20000}"/>
    <cellStyle name="Normal 5 2 3 5 2 5 3 2" xfId="41512" xr:uid="{00000000-0005-0000-0000-000019A20000}"/>
    <cellStyle name="Normal 5 2 3 5 2 5 3 2 2" xfId="41513" xr:uid="{00000000-0005-0000-0000-00001AA20000}"/>
    <cellStyle name="Normal 5 2 3 5 2 5 3 3" xfId="41514" xr:uid="{00000000-0005-0000-0000-00001BA20000}"/>
    <cellStyle name="Normal 5 2 3 5 2 5 4" xfId="41515" xr:uid="{00000000-0005-0000-0000-00001CA20000}"/>
    <cellStyle name="Normal 5 2 3 5 2 6" xfId="41516" xr:uid="{00000000-0005-0000-0000-00001DA20000}"/>
    <cellStyle name="Normal 5 2 3 5 2 6 2" xfId="41517" xr:uid="{00000000-0005-0000-0000-00001EA20000}"/>
    <cellStyle name="Normal 5 2 3 5 2 7" xfId="41518" xr:uid="{00000000-0005-0000-0000-00001FA20000}"/>
    <cellStyle name="Normal 5 2 3 5 2 7 2" xfId="41519" xr:uid="{00000000-0005-0000-0000-000020A20000}"/>
    <cellStyle name="Normal 5 2 3 5 2 7 2 2" xfId="41520" xr:uid="{00000000-0005-0000-0000-000021A20000}"/>
    <cellStyle name="Normal 5 2 3 5 2 7 3" xfId="41521" xr:uid="{00000000-0005-0000-0000-000022A20000}"/>
    <cellStyle name="Normal 5 2 3 5 2 8" xfId="41522" xr:uid="{00000000-0005-0000-0000-000023A20000}"/>
    <cellStyle name="Normal 5 2 3 5 2 8 2" xfId="41523" xr:uid="{00000000-0005-0000-0000-000024A20000}"/>
    <cellStyle name="Normal 5 2 3 5 2 9" xfId="41524" xr:uid="{00000000-0005-0000-0000-000025A20000}"/>
    <cellStyle name="Normal 5 2 3 5 3" xfId="41525" xr:uid="{00000000-0005-0000-0000-000026A20000}"/>
    <cellStyle name="Normal 5 2 3 5 3 2" xfId="41526" xr:uid="{00000000-0005-0000-0000-000027A20000}"/>
    <cellStyle name="Normal 5 2 3 5 3 2 2" xfId="41527" xr:uid="{00000000-0005-0000-0000-000028A20000}"/>
    <cellStyle name="Normal 5 2 3 5 3 2 2 2" xfId="41528" xr:uid="{00000000-0005-0000-0000-000029A20000}"/>
    <cellStyle name="Normal 5 2 3 5 3 2 2 2 2" xfId="41529" xr:uid="{00000000-0005-0000-0000-00002AA20000}"/>
    <cellStyle name="Normal 5 2 3 5 3 2 2 3" xfId="41530" xr:uid="{00000000-0005-0000-0000-00002BA20000}"/>
    <cellStyle name="Normal 5 2 3 5 3 2 2 3 2" xfId="41531" xr:uid="{00000000-0005-0000-0000-00002CA20000}"/>
    <cellStyle name="Normal 5 2 3 5 3 2 2 3 2 2" xfId="41532" xr:uid="{00000000-0005-0000-0000-00002DA20000}"/>
    <cellStyle name="Normal 5 2 3 5 3 2 2 3 3" xfId="41533" xr:uid="{00000000-0005-0000-0000-00002EA20000}"/>
    <cellStyle name="Normal 5 2 3 5 3 2 2 4" xfId="41534" xr:uid="{00000000-0005-0000-0000-00002FA20000}"/>
    <cellStyle name="Normal 5 2 3 5 3 2 3" xfId="41535" xr:uid="{00000000-0005-0000-0000-000030A20000}"/>
    <cellStyle name="Normal 5 2 3 5 3 2 3 2" xfId="41536" xr:uid="{00000000-0005-0000-0000-000031A20000}"/>
    <cellStyle name="Normal 5 2 3 5 3 2 4" xfId="41537" xr:uid="{00000000-0005-0000-0000-000032A20000}"/>
    <cellStyle name="Normal 5 2 3 5 3 2 4 2" xfId="41538" xr:uid="{00000000-0005-0000-0000-000033A20000}"/>
    <cellStyle name="Normal 5 2 3 5 3 2 4 2 2" xfId="41539" xr:uid="{00000000-0005-0000-0000-000034A20000}"/>
    <cellStyle name="Normal 5 2 3 5 3 2 4 3" xfId="41540" xr:uid="{00000000-0005-0000-0000-000035A20000}"/>
    <cellStyle name="Normal 5 2 3 5 3 2 5" xfId="41541" xr:uid="{00000000-0005-0000-0000-000036A20000}"/>
    <cellStyle name="Normal 5 2 3 5 3 3" xfId="41542" xr:uid="{00000000-0005-0000-0000-000037A20000}"/>
    <cellStyle name="Normal 5 2 3 5 3 3 2" xfId="41543" xr:uid="{00000000-0005-0000-0000-000038A20000}"/>
    <cellStyle name="Normal 5 2 3 5 3 3 2 2" xfId="41544" xr:uid="{00000000-0005-0000-0000-000039A20000}"/>
    <cellStyle name="Normal 5 2 3 5 3 3 3" xfId="41545" xr:uid="{00000000-0005-0000-0000-00003AA20000}"/>
    <cellStyle name="Normal 5 2 3 5 3 3 3 2" xfId="41546" xr:uid="{00000000-0005-0000-0000-00003BA20000}"/>
    <cellStyle name="Normal 5 2 3 5 3 3 3 2 2" xfId="41547" xr:uid="{00000000-0005-0000-0000-00003CA20000}"/>
    <cellStyle name="Normal 5 2 3 5 3 3 3 3" xfId="41548" xr:uid="{00000000-0005-0000-0000-00003DA20000}"/>
    <cellStyle name="Normal 5 2 3 5 3 3 4" xfId="41549" xr:uid="{00000000-0005-0000-0000-00003EA20000}"/>
    <cellStyle name="Normal 5 2 3 5 3 4" xfId="41550" xr:uid="{00000000-0005-0000-0000-00003FA20000}"/>
    <cellStyle name="Normal 5 2 3 5 3 4 2" xfId="41551" xr:uid="{00000000-0005-0000-0000-000040A20000}"/>
    <cellStyle name="Normal 5 2 3 5 3 4 2 2" xfId="41552" xr:uid="{00000000-0005-0000-0000-000041A20000}"/>
    <cellStyle name="Normal 5 2 3 5 3 4 3" xfId="41553" xr:uid="{00000000-0005-0000-0000-000042A20000}"/>
    <cellStyle name="Normal 5 2 3 5 3 4 3 2" xfId="41554" xr:uid="{00000000-0005-0000-0000-000043A20000}"/>
    <cellStyle name="Normal 5 2 3 5 3 4 3 2 2" xfId="41555" xr:uid="{00000000-0005-0000-0000-000044A20000}"/>
    <cellStyle name="Normal 5 2 3 5 3 4 3 3" xfId="41556" xr:uid="{00000000-0005-0000-0000-000045A20000}"/>
    <cellStyle name="Normal 5 2 3 5 3 4 4" xfId="41557" xr:uid="{00000000-0005-0000-0000-000046A20000}"/>
    <cellStyle name="Normal 5 2 3 5 3 5" xfId="41558" xr:uid="{00000000-0005-0000-0000-000047A20000}"/>
    <cellStyle name="Normal 5 2 3 5 3 5 2" xfId="41559" xr:uid="{00000000-0005-0000-0000-000048A20000}"/>
    <cellStyle name="Normal 5 2 3 5 3 6" xfId="41560" xr:uid="{00000000-0005-0000-0000-000049A20000}"/>
    <cellStyle name="Normal 5 2 3 5 3 6 2" xfId="41561" xr:uid="{00000000-0005-0000-0000-00004AA20000}"/>
    <cellStyle name="Normal 5 2 3 5 3 6 2 2" xfId="41562" xr:uid="{00000000-0005-0000-0000-00004BA20000}"/>
    <cellStyle name="Normal 5 2 3 5 3 6 3" xfId="41563" xr:uid="{00000000-0005-0000-0000-00004CA20000}"/>
    <cellStyle name="Normal 5 2 3 5 3 7" xfId="41564" xr:uid="{00000000-0005-0000-0000-00004DA20000}"/>
    <cellStyle name="Normal 5 2 3 5 3 7 2" xfId="41565" xr:uid="{00000000-0005-0000-0000-00004EA20000}"/>
    <cellStyle name="Normal 5 2 3 5 3 8" xfId="41566" xr:uid="{00000000-0005-0000-0000-00004FA20000}"/>
    <cellStyle name="Normal 5 2 3 5 4" xfId="41567" xr:uid="{00000000-0005-0000-0000-000050A20000}"/>
    <cellStyle name="Normal 5 2 3 5 4 2" xfId="41568" xr:uid="{00000000-0005-0000-0000-000051A20000}"/>
    <cellStyle name="Normal 5 2 3 5 4 2 2" xfId="41569" xr:uid="{00000000-0005-0000-0000-000052A20000}"/>
    <cellStyle name="Normal 5 2 3 5 4 2 2 2" xfId="41570" xr:uid="{00000000-0005-0000-0000-000053A20000}"/>
    <cellStyle name="Normal 5 2 3 5 4 2 3" xfId="41571" xr:uid="{00000000-0005-0000-0000-000054A20000}"/>
    <cellStyle name="Normal 5 2 3 5 4 2 3 2" xfId="41572" xr:uid="{00000000-0005-0000-0000-000055A20000}"/>
    <cellStyle name="Normal 5 2 3 5 4 2 3 2 2" xfId="41573" xr:uid="{00000000-0005-0000-0000-000056A20000}"/>
    <cellStyle name="Normal 5 2 3 5 4 2 3 3" xfId="41574" xr:uid="{00000000-0005-0000-0000-000057A20000}"/>
    <cellStyle name="Normal 5 2 3 5 4 2 4" xfId="41575" xr:uid="{00000000-0005-0000-0000-000058A20000}"/>
    <cellStyle name="Normal 5 2 3 5 4 3" xfId="41576" xr:uid="{00000000-0005-0000-0000-000059A20000}"/>
    <cellStyle name="Normal 5 2 3 5 4 3 2" xfId="41577" xr:uid="{00000000-0005-0000-0000-00005AA20000}"/>
    <cellStyle name="Normal 5 2 3 5 4 4" xfId="41578" xr:uid="{00000000-0005-0000-0000-00005BA20000}"/>
    <cellStyle name="Normal 5 2 3 5 4 4 2" xfId="41579" xr:uid="{00000000-0005-0000-0000-00005CA20000}"/>
    <cellStyle name="Normal 5 2 3 5 4 4 2 2" xfId="41580" xr:uid="{00000000-0005-0000-0000-00005DA20000}"/>
    <cellStyle name="Normal 5 2 3 5 4 4 3" xfId="41581" xr:uid="{00000000-0005-0000-0000-00005EA20000}"/>
    <cellStyle name="Normal 5 2 3 5 4 5" xfId="41582" xr:uid="{00000000-0005-0000-0000-00005FA20000}"/>
    <cellStyle name="Normal 5 2 3 5 5" xfId="41583" xr:uid="{00000000-0005-0000-0000-000060A20000}"/>
    <cellStyle name="Normal 5 2 3 5 5 2" xfId="41584" xr:uid="{00000000-0005-0000-0000-000061A20000}"/>
    <cellStyle name="Normal 5 2 3 5 5 2 2" xfId="41585" xr:uid="{00000000-0005-0000-0000-000062A20000}"/>
    <cellStyle name="Normal 5 2 3 5 5 3" xfId="41586" xr:uid="{00000000-0005-0000-0000-000063A20000}"/>
    <cellStyle name="Normal 5 2 3 5 5 3 2" xfId="41587" xr:uid="{00000000-0005-0000-0000-000064A20000}"/>
    <cellStyle name="Normal 5 2 3 5 5 3 2 2" xfId="41588" xr:uid="{00000000-0005-0000-0000-000065A20000}"/>
    <cellStyle name="Normal 5 2 3 5 5 3 3" xfId="41589" xr:uid="{00000000-0005-0000-0000-000066A20000}"/>
    <cellStyle name="Normal 5 2 3 5 5 4" xfId="41590" xr:uid="{00000000-0005-0000-0000-000067A20000}"/>
    <cellStyle name="Normal 5 2 3 5 6" xfId="41591" xr:uid="{00000000-0005-0000-0000-000068A20000}"/>
    <cellStyle name="Normal 5 2 3 5 6 2" xfId="41592" xr:uid="{00000000-0005-0000-0000-000069A20000}"/>
    <cellStyle name="Normal 5 2 3 5 6 2 2" xfId="41593" xr:uid="{00000000-0005-0000-0000-00006AA20000}"/>
    <cellStyle name="Normal 5 2 3 5 6 3" xfId="41594" xr:uid="{00000000-0005-0000-0000-00006BA20000}"/>
    <cellStyle name="Normal 5 2 3 5 6 3 2" xfId="41595" xr:uid="{00000000-0005-0000-0000-00006CA20000}"/>
    <cellStyle name="Normal 5 2 3 5 6 3 2 2" xfId="41596" xr:uid="{00000000-0005-0000-0000-00006DA20000}"/>
    <cellStyle name="Normal 5 2 3 5 6 3 3" xfId="41597" xr:uid="{00000000-0005-0000-0000-00006EA20000}"/>
    <cellStyle name="Normal 5 2 3 5 6 4" xfId="41598" xr:uid="{00000000-0005-0000-0000-00006FA20000}"/>
    <cellStyle name="Normal 5 2 3 5 7" xfId="41599" xr:uid="{00000000-0005-0000-0000-000070A20000}"/>
    <cellStyle name="Normal 5 2 3 5 7 2" xfId="41600" xr:uid="{00000000-0005-0000-0000-000071A20000}"/>
    <cellStyle name="Normal 5 2 3 5 8" xfId="41601" xr:uid="{00000000-0005-0000-0000-000072A20000}"/>
    <cellStyle name="Normal 5 2 3 5 8 2" xfId="41602" xr:uid="{00000000-0005-0000-0000-000073A20000}"/>
    <cellStyle name="Normal 5 2 3 5 8 2 2" xfId="41603" xr:uid="{00000000-0005-0000-0000-000074A20000}"/>
    <cellStyle name="Normal 5 2 3 5 8 3" xfId="41604" xr:uid="{00000000-0005-0000-0000-000075A20000}"/>
    <cellStyle name="Normal 5 2 3 5 9" xfId="41605" xr:uid="{00000000-0005-0000-0000-000076A20000}"/>
    <cellStyle name="Normal 5 2 3 5 9 2" xfId="41606" xr:uid="{00000000-0005-0000-0000-000077A20000}"/>
    <cellStyle name="Normal 5 2 3 6" xfId="41607" xr:uid="{00000000-0005-0000-0000-000078A20000}"/>
    <cellStyle name="Normal 5 2 3 6 2" xfId="41608" xr:uid="{00000000-0005-0000-0000-000079A20000}"/>
    <cellStyle name="Normal 5 2 3 6 2 2" xfId="41609" xr:uid="{00000000-0005-0000-0000-00007AA20000}"/>
    <cellStyle name="Normal 5 2 3 6 2 2 2" xfId="41610" xr:uid="{00000000-0005-0000-0000-00007BA20000}"/>
    <cellStyle name="Normal 5 2 3 6 2 2 2 2" xfId="41611" xr:uid="{00000000-0005-0000-0000-00007CA20000}"/>
    <cellStyle name="Normal 5 2 3 6 2 2 2 2 2" xfId="41612" xr:uid="{00000000-0005-0000-0000-00007DA20000}"/>
    <cellStyle name="Normal 5 2 3 6 2 2 2 3" xfId="41613" xr:uid="{00000000-0005-0000-0000-00007EA20000}"/>
    <cellStyle name="Normal 5 2 3 6 2 2 2 3 2" xfId="41614" xr:uid="{00000000-0005-0000-0000-00007FA20000}"/>
    <cellStyle name="Normal 5 2 3 6 2 2 2 3 2 2" xfId="41615" xr:uid="{00000000-0005-0000-0000-000080A20000}"/>
    <cellStyle name="Normal 5 2 3 6 2 2 2 3 3" xfId="41616" xr:uid="{00000000-0005-0000-0000-000081A20000}"/>
    <cellStyle name="Normal 5 2 3 6 2 2 2 4" xfId="41617" xr:uid="{00000000-0005-0000-0000-000082A20000}"/>
    <cellStyle name="Normal 5 2 3 6 2 2 3" xfId="41618" xr:uid="{00000000-0005-0000-0000-000083A20000}"/>
    <cellStyle name="Normal 5 2 3 6 2 2 3 2" xfId="41619" xr:uid="{00000000-0005-0000-0000-000084A20000}"/>
    <cellStyle name="Normal 5 2 3 6 2 2 4" xfId="41620" xr:uid="{00000000-0005-0000-0000-000085A20000}"/>
    <cellStyle name="Normal 5 2 3 6 2 2 4 2" xfId="41621" xr:uid="{00000000-0005-0000-0000-000086A20000}"/>
    <cellStyle name="Normal 5 2 3 6 2 2 4 2 2" xfId="41622" xr:uid="{00000000-0005-0000-0000-000087A20000}"/>
    <cellStyle name="Normal 5 2 3 6 2 2 4 3" xfId="41623" xr:uid="{00000000-0005-0000-0000-000088A20000}"/>
    <cellStyle name="Normal 5 2 3 6 2 2 5" xfId="41624" xr:uid="{00000000-0005-0000-0000-000089A20000}"/>
    <cellStyle name="Normal 5 2 3 6 2 3" xfId="41625" xr:uid="{00000000-0005-0000-0000-00008AA20000}"/>
    <cellStyle name="Normal 5 2 3 6 2 3 2" xfId="41626" xr:uid="{00000000-0005-0000-0000-00008BA20000}"/>
    <cellStyle name="Normal 5 2 3 6 2 3 2 2" xfId="41627" xr:uid="{00000000-0005-0000-0000-00008CA20000}"/>
    <cellStyle name="Normal 5 2 3 6 2 3 3" xfId="41628" xr:uid="{00000000-0005-0000-0000-00008DA20000}"/>
    <cellStyle name="Normal 5 2 3 6 2 3 3 2" xfId="41629" xr:uid="{00000000-0005-0000-0000-00008EA20000}"/>
    <cellStyle name="Normal 5 2 3 6 2 3 3 2 2" xfId="41630" xr:uid="{00000000-0005-0000-0000-00008FA20000}"/>
    <cellStyle name="Normal 5 2 3 6 2 3 3 3" xfId="41631" xr:uid="{00000000-0005-0000-0000-000090A20000}"/>
    <cellStyle name="Normal 5 2 3 6 2 3 4" xfId="41632" xr:uid="{00000000-0005-0000-0000-000091A20000}"/>
    <cellStyle name="Normal 5 2 3 6 2 4" xfId="41633" xr:uid="{00000000-0005-0000-0000-000092A20000}"/>
    <cellStyle name="Normal 5 2 3 6 2 4 2" xfId="41634" xr:uid="{00000000-0005-0000-0000-000093A20000}"/>
    <cellStyle name="Normal 5 2 3 6 2 4 2 2" xfId="41635" xr:uid="{00000000-0005-0000-0000-000094A20000}"/>
    <cellStyle name="Normal 5 2 3 6 2 4 3" xfId="41636" xr:uid="{00000000-0005-0000-0000-000095A20000}"/>
    <cellStyle name="Normal 5 2 3 6 2 4 3 2" xfId="41637" xr:uid="{00000000-0005-0000-0000-000096A20000}"/>
    <cellStyle name="Normal 5 2 3 6 2 4 3 2 2" xfId="41638" xr:uid="{00000000-0005-0000-0000-000097A20000}"/>
    <cellStyle name="Normal 5 2 3 6 2 4 3 3" xfId="41639" xr:uid="{00000000-0005-0000-0000-000098A20000}"/>
    <cellStyle name="Normal 5 2 3 6 2 4 4" xfId="41640" xr:uid="{00000000-0005-0000-0000-000099A20000}"/>
    <cellStyle name="Normal 5 2 3 6 2 5" xfId="41641" xr:uid="{00000000-0005-0000-0000-00009AA20000}"/>
    <cellStyle name="Normal 5 2 3 6 2 5 2" xfId="41642" xr:uid="{00000000-0005-0000-0000-00009BA20000}"/>
    <cellStyle name="Normal 5 2 3 6 2 6" xfId="41643" xr:uid="{00000000-0005-0000-0000-00009CA20000}"/>
    <cellStyle name="Normal 5 2 3 6 2 6 2" xfId="41644" xr:uid="{00000000-0005-0000-0000-00009DA20000}"/>
    <cellStyle name="Normal 5 2 3 6 2 6 2 2" xfId="41645" xr:uid="{00000000-0005-0000-0000-00009EA20000}"/>
    <cellStyle name="Normal 5 2 3 6 2 6 3" xfId="41646" xr:uid="{00000000-0005-0000-0000-00009FA20000}"/>
    <cellStyle name="Normal 5 2 3 6 2 7" xfId="41647" xr:uid="{00000000-0005-0000-0000-0000A0A20000}"/>
    <cellStyle name="Normal 5 2 3 6 2 7 2" xfId="41648" xr:uid="{00000000-0005-0000-0000-0000A1A20000}"/>
    <cellStyle name="Normal 5 2 3 6 2 8" xfId="41649" xr:uid="{00000000-0005-0000-0000-0000A2A20000}"/>
    <cellStyle name="Normal 5 2 3 6 3" xfId="41650" xr:uid="{00000000-0005-0000-0000-0000A3A20000}"/>
    <cellStyle name="Normal 5 2 3 6 3 2" xfId="41651" xr:uid="{00000000-0005-0000-0000-0000A4A20000}"/>
    <cellStyle name="Normal 5 2 3 6 3 2 2" xfId="41652" xr:uid="{00000000-0005-0000-0000-0000A5A20000}"/>
    <cellStyle name="Normal 5 2 3 6 3 2 2 2" xfId="41653" xr:uid="{00000000-0005-0000-0000-0000A6A20000}"/>
    <cellStyle name="Normal 5 2 3 6 3 2 3" xfId="41654" xr:uid="{00000000-0005-0000-0000-0000A7A20000}"/>
    <cellStyle name="Normal 5 2 3 6 3 2 3 2" xfId="41655" xr:uid="{00000000-0005-0000-0000-0000A8A20000}"/>
    <cellStyle name="Normal 5 2 3 6 3 2 3 2 2" xfId="41656" xr:uid="{00000000-0005-0000-0000-0000A9A20000}"/>
    <cellStyle name="Normal 5 2 3 6 3 2 3 3" xfId="41657" xr:uid="{00000000-0005-0000-0000-0000AAA20000}"/>
    <cellStyle name="Normal 5 2 3 6 3 2 4" xfId="41658" xr:uid="{00000000-0005-0000-0000-0000ABA20000}"/>
    <cellStyle name="Normal 5 2 3 6 3 3" xfId="41659" xr:uid="{00000000-0005-0000-0000-0000ACA20000}"/>
    <cellStyle name="Normal 5 2 3 6 3 3 2" xfId="41660" xr:uid="{00000000-0005-0000-0000-0000ADA20000}"/>
    <cellStyle name="Normal 5 2 3 6 3 4" xfId="41661" xr:uid="{00000000-0005-0000-0000-0000AEA20000}"/>
    <cellStyle name="Normal 5 2 3 6 3 4 2" xfId="41662" xr:uid="{00000000-0005-0000-0000-0000AFA20000}"/>
    <cellStyle name="Normal 5 2 3 6 3 4 2 2" xfId="41663" xr:uid="{00000000-0005-0000-0000-0000B0A20000}"/>
    <cellStyle name="Normal 5 2 3 6 3 4 3" xfId="41664" xr:uid="{00000000-0005-0000-0000-0000B1A20000}"/>
    <cellStyle name="Normal 5 2 3 6 3 5" xfId="41665" xr:uid="{00000000-0005-0000-0000-0000B2A20000}"/>
    <cellStyle name="Normal 5 2 3 6 4" xfId="41666" xr:uid="{00000000-0005-0000-0000-0000B3A20000}"/>
    <cellStyle name="Normal 5 2 3 6 4 2" xfId="41667" xr:uid="{00000000-0005-0000-0000-0000B4A20000}"/>
    <cellStyle name="Normal 5 2 3 6 4 2 2" xfId="41668" xr:uid="{00000000-0005-0000-0000-0000B5A20000}"/>
    <cellStyle name="Normal 5 2 3 6 4 3" xfId="41669" xr:uid="{00000000-0005-0000-0000-0000B6A20000}"/>
    <cellStyle name="Normal 5 2 3 6 4 3 2" xfId="41670" xr:uid="{00000000-0005-0000-0000-0000B7A20000}"/>
    <cellStyle name="Normal 5 2 3 6 4 3 2 2" xfId="41671" xr:uid="{00000000-0005-0000-0000-0000B8A20000}"/>
    <cellStyle name="Normal 5 2 3 6 4 3 3" xfId="41672" xr:uid="{00000000-0005-0000-0000-0000B9A20000}"/>
    <cellStyle name="Normal 5 2 3 6 4 4" xfId="41673" xr:uid="{00000000-0005-0000-0000-0000BAA20000}"/>
    <cellStyle name="Normal 5 2 3 6 5" xfId="41674" xr:uid="{00000000-0005-0000-0000-0000BBA20000}"/>
    <cellStyle name="Normal 5 2 3 6 5 2" xfId="41675" xr:uid="{00000000-0005-0000-0000-0000BCA20000}"/>
    <cellStyle name="Normal 5 2 3 6 5 2 2" xfId="41676" xr:uid="{00000000-0005-0000-0000-0000BDA20000}"/>
    <cellStyle name="Normal 5 2 3 6 5 3" xfId="41677" xr:uid="{00000000-0005-0000-0000-0000BEA20000}"/>
    <cellStyle name="Normal 5 2 3 6 5 3 2" xfId="41678" xr:uid="{00000000-0005-0000-0000-0000BFA20000}"/>
    <cellStyle name="Normal 5 2 3 6 5 3 2 2" xfId="41679" xr:uid="{00000000-0005-0000-0000-0000C0A20000}"/>
    <cellStyle name="Normal 5 2 3 6 5 3 3" xfId="41680" xr:uid="{00000000-0005-0000-0000-0000C1A20000}"/>
    <cellStyle name="Normal 5 2 3 6 5 4" xfId="41681" xr:uid="{00000000-0005-0000-0000-0000C2A20000}"/>
    <cellStyle name="Normal 5 2 3 6 6" xfId="41682" xr:uid="{00000000-0005-0000-0000-0000C3A20000}"/>
    <cellStyle name="Normal 5 2 3 6 6 2" xfId="41683" xr:uid="{00000000-0005-0000-0000-0000C4A20000}"/>
    <cellStyle name="Normal 5 2 3 6 7" xfId="41684" xr:uid="{00000000-0005-0000-0000-0000C5A20000}"/>
    <cellStyle name="Normal 5 2 3 6 7 2" xfId="41685" xr:uid="{00000000-0005-0000-0000-0000C6A20000}"/>
    <cellStyle name="Normal 5 2 3 6 7 2 2" xfId="41686" xr:uid="{00000000-0005-0000-0000-0000C7A20000}"/>
    <cellStyle name="Normal 5 2 3 6 7 3" xfId="41687" xr:uid="{00000000-0005-0000-0000-0000C8A20000}"/>
    <cellStyle name="Normal 5 2 3 6 8" xfId="41688" xr:uid="{00000000-0005-0000-0000-0000C9A20000}"/>
    <cellStyle name="Normal 5 2 3 6 8 2" xfId="41689" xr:uid="{00000000-0005-0000-0000-0000CAA20000}"/>
    <cellStyle name="Normal 5 2 3 6 9" xfId="41690" xr:uid="{00000000-0005-0000-0000-0000CBA20000}"/>
    <cellStyle name="Normal 5 2 3 7" xfId="41691" xr:uid="{00000000-0005-0000-0000-0000CCA20000}"/>
    <cellStyle name="Normal 5 2 3 7 2" xfId="41692" xr:uid="{00000000-0005-0000-0000-0000CDA20000}"/>
    <cellStyle name="Normal 5 2 3 7 2 2" xfId="41693" xr:uid="{00000000-0005-0000-0000-0000CEA20000}"/>
    <cellStyle name="Normal 5 2 3 7 2 2 2" xfId="41694" xr:uid="{00000000-0005-0000-0000-0000CFA20000}"/>
    <cellStyle name="Normal 5 2 3 7 2 2 2 2" xfId="41695" xr:uid="{00000000-0005-0000-0000-0000D0A20000}"/>
    <cellStyle name="Normal 5 2 3 7 2 2 3" xfId="41696" xr:uid="{00000000-0005-0000-0000-0000D1A20000}"/>
    <cellStyle name="Normal 5 2 3 7 2 2 3 2" xfId="41697" xr:uid="{00000000-0005-0000-0000-0000D2A20000}"/>
    <cellStyle name="Normal 5 2 3 7 2 2 3 2 2" xfId="41698" xr:uid="{00000000-0005-0000-0000-0000D3A20000}"/>
    <cellStyle name="Normal 5 2 3 7 2 2 3 3" xfId="41699" xr:uid="{00000000-0005-0000-0000-0000D4A20000}"/>
    <cellStyle name="Normal 5 2 3 7 2 2 4" xfId="41700" xr:uid="{00000000-0005-0000-0000-0000D5A20000}"/>
    <cellStyle name="Normal 5 2 3 7 2 3" xfId="41701" xr:uid="{00000000-0005-0000-0000-0000D6A20000}"/>
    <cellStyle name="Normal 5 2 3 7 2 3 2" xfId="41702" xr:uid="{00000000-0005-0000-0000-0000D7A20000}"/>
    <cellStyle name="Normal 5 2 3 7 2 4" xfId="41703" xr:uid="{00000000-0005-0000-0000-0000D8A20000}"/>
    <cellStyle name="Normal 5 2 3 7 2 4 2" xfId="41704" xr:uid="{00000000-0005-0000-0000-0000D9A20000}"/>
    <cellStyle name="Normal 5 2 3 7 2 4 2 2" xfId="41705" xr:uid="{00000000-0005-0000-0000-0000DAA20000}"/>
    <cellStyle name="Normal 5 2 3 7 2 4 3" xfId="41706" xr:uid="{00000000-0005-0000-0000-0000DBA20000}"/>
    <cellStyle name="Normal 5 2 3 7 2 5" xfId="41707" xr:uid="{00000000-0005-0000-0000-0000DCA20000}"/>
    <cellStyle name="Normal 5 2 3 7 3" xfId="41708" xr:uid="{00000000-0005-0000-0000-0000DDA20000}"/>
    <cellStyle name="Normal 5 2 3 7 3 2" xfId="41709" xr:uid="{00000000-0005-0000-0000-0000DEA20000}"/>
    <cellStyle name="Normal 5 2 3 7 3 2 2" xfId="41710" xr:uid="{00000000-0005-0000-0000-0000DFA20000}"/>
    <cellStyle name="Normal 5 2 3 7 3 3" xfId="41711" xr:uid="{00000000-0005-0000-0000-0000E0A20000}"/>
    <cellStyle name="Normal 5 2 3 7 3 3 2" xfId="41712" xr:uid="{00000000-0005-0000-0000-0000E1A20000}"/>
    <cellStyle name="Normal 5 2 3 7 3 3 2 2" xfId="41713" xr:uid="{00000000-0005-0000-0000-0000E2A20000}"/>
    <cellStyle name="Normal 5 2 3 7 3 3 3" xfId="41714" xr:uid="{00000000-0005-0000-0000-0000E3A20000}"/>
    <cellStyle name="Normal 5 2 3 7 3 4" xfId="41715" xr:uid="{00000000-0005-0000-0000-0000E4A20000}"/>
    <cellStyle name="Normal 5 2 3 7 4" xfId="41716" xr:uid="{00000000-0005-0000-0000-0000E5A20000}"/>
    <cellStyle name="Normal 5 2 3 7 4 2" xfId="41717" xr:uid="{00000000-0005-0000-0000-0000E6A20000}"/>
    <cellStyle name="Normal 5 2 3 7 4 2 2" xfId="41718" xr:uid="{00000000-0005-0000-0000-0000E7A20000}"/>
    <cellStyle name="Normal 5 2 3 7 4 3" xfId="41719" xr:uid="{00000000-0005-0000-0000-0000E8A20000}"/>
    <cellStyle name="Normal 5 2 3 7 4 3 2" xfId="41720" xr:uid="{00000000-0005-0000-0000-0000E9A20000}"/>
    <cellStyle name="Normal 5 2 3 7 4 3 2 2" xfId="41721" xr:uid="{00000000-0005-0000-0000-0000EAA20000}"/>
    <cellStyle name="Normal 5 2 3 7 4 3 3" xfId="41722" xr:uid="{00000000-0005-0000-0000-0000EBA20000}"/>
    <cellStyle name="Normal 5 2 3 7 4 4" xfId="41723" xr:uid="{00000000-0005-0000-0000-0000ECA20000}"/>
    <cellStyle name="Normal 5 2 3 7 5" xfId="41724" xr:uid="{00000000-0005-0000-0000-0000EDA20000}"/>
    <cellStyle name="Normal 5 2 3 7 5 2" xfId="41725" xr:uid="{00000000-0005-0000-0000-0000EEA20000}"/>
    <cellStyle name="Normal 5 2 3 7 6" xfId="41726" xr:uid="{00000000-0005-0000-0000-0000EFA20000}"/>
    <cellStyle name="Normal 5 2 3 7 6 2" xfId="41727" xr:uid="{00000000-0005-0000-0000-0000F0A20000}"/>
    <cellStyle name="Normal 5 2 3 7 6 2 2" xfId="41728" xr:uid="{00000000-0005-0000-0000-0000F1A20000}"/>
    <cellStyle name="Normal 5 2 3 7 6 3" xfId="41729" xr:uid="{00000000-0005-0000-0000-0000F2A20000}"/>
    <cellStyle name="Normal 5 2 3 7 7" xfId="41730" xr:uid="{00000000-0005-0000-0000-0000F3A20000}"/>
    <cellStyle name="Normal 5 2 3 7 7 2" xfId="41731" xr:uid="{00000000-0005-0000-0000-0000F4A20000}"/>
    <cellStyle name="Normal 5 2 3 7 8" xfId="41732" xr:uid="{00000000-0005-0000-0000-0000F5A20000}"/>
    <cellStyle name="Normal 5 2 3 8" xfId="41733" xr:uid="{00000000-0005-0000-0000-0000F6A20000}"/>
    <cellStyle name="Normal 5 2 3 8 2" xfId="41734" xr:uid="{00000000-0005-0000-0000-0000F7A20000}"/>
    <cellStyle name="Normal 5 2 3 8 2 2" xfId="41735" xr:uid="{00000000-0005-0000-0000-0000F8A20000}"/>
    <cellStyle name="Normal 5 2 3 8 2 2 2" xfId="41736" xr:uid="{00000000-0005-0000-0000-0000F9A20000}"/>
    <cellStyle name="Normal 5 2 3 8 2 2 2 2" xfId="41737" xr:uid="{00000000-0005-0000-0000-0000FAA20000}"/>
    <cellStyle name="Normal 5 2 3 8 2 2 3" xfId="41738" xr:uid="{00000000-0005-0000-0000-0000FBA20000}"/>
    <cellStyle name="Normal 5 2 3 8 2 2 3 2" xfId="41739" xr:uid="{00000000-0005-0000-0000-0000FCA20000}"/>
    <cellStyle name="Normal 5 2 3 8 2 2 3 2 2" xfId="41740" xr:uid="{00000000-0005-0000-0000-0000FDA20000}"/>
    <cellStyle name="Normal 5 2 3 8 2 2 3 3" xfId="41741" xr:uid="{00000000-0005-0000-0000-0000FEA20000}"/>
    <cellStyle name="Normal 5 2 3 8 2 2 4" xfId="41742" xr:uid="{00000000-0005-0000-0000-0000FFA20000}"/>
    <cellStyle name="Normal 5 2 3 8 2 3" xfId="41743" xr:uid="{00000000-0005-0000-0000-000000A30000}"/>
    <cellStyle name="Normal 5 2 3 8 2 3 2" xfId="41744" xr:uid="{00000000-0005-0000-0000-000001A30000}"/>
    <cellStyle name="Normal 5 2 3 8 2 4" xfId="41745" xr:uid="{00000000-0005-0000-0000-000002A30000}"/>
    <cellStyle name="Normal 5 2 3 8 2 4 2" xfId="41746" xr:uid="{00000000-0005-0000-0000-000003A30000}"/>
    <cellStyle name="Normal 5 2 3 8 2 4 2 2" xfId="41747" xr:uid="{00000000-0005-0000-0000-000004A30000}"/>
    <cellStyle name="Normal 5 2 3 8 2 4 3" xfId="41748" xr:uid="{00000000-0005-0000-0000-000005A30000}"/>
    <cellStyle name="Normal 5 2 3 8 2 5" xfId="41749" xr:uid="{00000000-0005-0000-0000-000006A30000}"/>
    <cellStyle name="Normal 5 2 3 8 3" xfId="41750" xr:uid="{00000000-0005-0000-0000-000007A30000}"/>
    <cellStyle name="Normal 5 2 3 8 3 2" xfId="41751" xr:uid="{00000000-0005-0000-0000-000008A30000}"/>
    <cellStyle name="Normal 5 2 3 8 3 2 2" xfId="41752" xr:uid="{00000000-0005-0000-0000-000009A30000}"/>
    <cellStyle name="Normal 5 2 3 8 3 3" xfId="41753" xr:uid="{00000000-0005-0000-0000-00000AA30000}"/>
    <cellStyle name="Normal 5 2 3 8 3 3 2" xfId="41754" xr:uid="{00000000-0005-0000-0000-00000BA30000}"/>
    <cellStyle name="Normal 5 2 3 8 3 3 2 2" xfId="41755" xr:uid="{00000000-0005-0000-0000-00000CA30000}"/>
    <cellStyle name="Normal 5 2 3 8 3 3 3" xfId="41756" xr:uid="{00000000-0005-0000-0000-00000DA30000}"/>
    <cellStyle name="Normal 5 2 3 8 3 4" xfId="41757" xr:uid="{00000000-0005-0000-0000-00000EA30000}"/>
    <cellStyle name="Normal 5 2 3 8 4" xfId="41758" xr:uid="{00000000-0005-0000-0000-00000FA30000}"/>
    <cellStyle name="Normal 5 2 3 8 4 2" xfId="41759" xr:uid="{00000000-0005-0000-0000-000010A30000}"/>
    <cellStyle name="Normal 5 2 3 8 4 2 2" xfId="41760" xr:uid="{00000000-0005-0000-0000-000011A30000}"/>
    <cellStyle name="Normal 5 2 3 8 4 3" xfId="41761" xr:uid="{00000000-0005-0000-0000-000012A30000}"/>
    <cellStyle name="Normal 5 2 3 8 4 3 2" xfId="41762" xr:uid="{00000000-0005-0000-0000-000013A30000}"/>
    <cellStyle name="Normal 5 2 3 8 4 3 2 2" xfId="41763" xr:uid="{00000000-0005-0000-0000-000014A30000}"/>
    <cellStyle name="Normal 5 2 3 8 4 3 3" xfId="41764" xr:uid="{00000000-0005-0000-0000-000015A30000}"/>
    <cellStyle name="Normal 5 2 3 8 4 4" xfId="41765" xr:uid="{00000000-0005-0000-0000-000016A30000}"/>
    <cellStyle name="Normal 5 2 3 8 5" xfId="41766" xr:uid="{00000000-0005-0000-0000-000017A30000}"/>
    <cellStyle name="Normal 5 2 3 8 5 2" xfId="41767" xr:uid="{00000000-0005-0000-0000-000018A30000}"/>
    <cellStyle name="Normal 5 2 3 8 6" xfId="41768" xr:uid="{00000000-0005-0000-0000-000019A30000}"/>
    <cellStyle name="Normal 5 2 3 8 6 2" xfId="41769" xr:uid="{00000000-0005-0000-0000-00001AA30000}"/>
    <cellStyle name="Normal 5 2 3 8 6 2 2" xfId="41770" xr:uid="{00000000-0005-0000-0000-00001BA30000}"/>
    <cellStyle name="Normal 5 2 3 8 6 3" xfId="41771" xr:uid="{00000000-0005-0000-0000-00001CA30000}"/>
    <cellStyle name="Normal 5 2 3 8 7" xfId="41772" xr:uid="{00000000-0005-0000-0000-00001DA30000}"/>
    <cellStyle name="Normal 5 2 3 8 7 2" xfId="41773" xr:uid="{00000000-0005-0000-0000-00001EA30000}"/>
    <cellStyle name="Normal 5 2 3 8 8" xfId="41774" xr:uid="{00000000-0005-0000-0000-00001FA30000}"/>
    <cellStyle name="Normal 5 2 3 9" xfId="41775" xr:uid="{00000000-0005-0000-0000-000020A30000}"/>
    <cellStyle name="Normal 5 2 3 9 2" xfId="41776" xr:uid="{00000000-0005-0000-0000-000021A30000}"/>
    <cellStyle name="Normal 5 2 3 9 2 2" xfId="41777" xr:uid="{00000000-0005-0000-0000-000022A30000}"/>
    <cellStyle name="Normal 5 2 3 9 2 2 2" xfId="41778" xr:uid="{00000000-0005-0000-0000-000023A30000}"/>
    <cellStyle name="Normal 5 2 3 9 2 2 2 2" xfId="41779" xr:uid="{00000000-0005-0000-0000-000024A30000}"/>
    <cellStyle name="Normal 5 2 3 9 2 2 3" xfId="41780" xr:uid="{00000000-0005-0000-0000-000025A30000}"/>
    <cellStyle name="Normal 5 2 3 9 2 2 3 2" xfId="41781" xr:uid="{00000000-0005-0000-0000-000026A30000}"/>
    <cellStyle name="Normal 5 2 3 9 2 2 3 2 2" xfId="41782" xr:uid="{00000000-0005-0000-0000-000027A30000}"/>
    <cellStyle name="Normal 5 2 3 9 2 2 3 3" xfId="41783" xr:uid="{00000000-0005-0000-0000-000028A30000}"/>
    <cellStyle name="Normal 5 2 3 9 2 2 4" xfId="41784" xr:uid="{00000000-0005-0000-0000-000029A30000}"/>
    <cellStyle name="Normal 5 2 3 9 2 3" xfId="41785" xr:uid="{00000000-0005-0000-0000-00002AA30000}"/>
    <cellStyle name="Normal 5 2 3 9 2 3 2" xfId="41786" xr:uid="{00000000-0005-0000-0000-00002BA30000}"/>
    <cellStyle name="Normal 5 2 3 9 2 4" xfId="41787" xr:uid="{00000000-0005-0000-0000-00002CA30000}"/>
    <cellStyle name="Normal 5 2 3 9 2 4 2" xfId="41788" xr:uid="{00000000-0005-0000-0000-00002DA30000}"/>
    <cellStyle name="Normal 5 2 3 9 2 4 2 2" xfId="41789" xr:uid="{00000000-0005-0000-0000-00002EA30000}"/>
    <cellStyle name="Normal 5 2 3 9 2 4 3" xfId="41790" xr:uid="{00000000-0005-0000-0000-00002FA30000}"/>
    <cellStyle name="Normal 5 2 3 9 2 5" xfId="41791" xr:uid="{00000000-0005-0000-0000-000030A30000}"/>
    <cellStyle name="Normal 5 2 3 9 3" xfId="41792" xr:uid="{00000000-0005-0000-0000-000031A30000}"/>
    <cellStyle name="Normal 5 2 3 9 3 2" xfId="41793" xr:uid="{00000000-0005-0000-0000-000032A30000}"/>
    <cellStyle name="Normal 5 2 3 9 3 2 2" xfId="41794" xr:uid="{00000000-0005-0000-0000-000033A30000}"/>
    <cellStyle name="Normal 5 2 3 9 3 3" xfId="41795" xr:uid="{00000000-0005-0000-0000-000034A30000}"/>
    <cellStyle name="Normal 5 2 3 9 3 3 2" xfId="41796" xr:uid="{00000000-0005-0000-0000-000035A30000}"/>
    <cellStyle name="Normal 5 2 3 9 3 3 2 2" xfId="41797" xr:uid="{00000000-0005-0000-0000-000036A30000}"/>
    <cellStyle name="Normal 5 2 3 9 3 3 3" xfId="41798" xr:uid="{00000000-0005-0000-0000-000037A30000}"/>
    <cellStyle name="Normal 5 2 3 9 3 4" xfId="41799" xr:uid="{00000000-0005-0000-0000-000038A30000}"/>
    <cellStyle name="Normal 5 2 3 9 4" xfId="41800" xr:uid="{00000000-0005-0000-0000-000039A30000}"/>
    <cellStyle name="Normal 5 2 3 9 4 2" xfId="41801" xr:uid="{00000000-0005-0000-0000-00003AA30000}"/>
    <cellStyle name="Normal 5 2 3 9 5" xfId="41802" xr:uid="{00000000-0005-0000-0000-00003BA30000}"/>
    <cellStyle name="Normal 5 2 3 9 5 2" xfId="41803" xr:uid="{00000000-0005-0000-0000-00003CA30000}"/>
    <cellStyle name="Normal 5 2 3 9 5 2 2" xfId="41804" xr:uid="{00000000-0005-0000-0000-00003DA30000}"/>
    <cellStyle name="Normal 5 2 3 9 5 3" xfId="41805" xr:uid="{00000000-0005-0000-0000-00003EA30000}"/>
    <cellStyle name="Normal 5 2 3 9 6" xfId="41806" xr:uid="{00000000-0005-0000-0000-00003FA30000}"/>
    <cellStyle name="Normal 5 2 3_T-straight with PEDs adjustor" xfId="41807" xr:uid="{00000000-0005-0000-0000-000040A30000}"/>
    <cellStyle name="Normal 5 2 4" xfId="41808" xr:uid="{00000000-0005-0000-0000-000041A30000}"/>
    <cellStyle name="Normal 5 2 4 10" xfId="41809" xr:uid="{00000000-0005-0000-0000-000042A30000}"/>
    <cellStyle name="Normal 5 2 4 10 2" xfId="41810" xr:uid="{00000000-0005-0000-0000-000043A30000}"/>
    <cellStyle name="Normal 5 2 4 10 2 2" xfId="41811" xr:uid="{00000000-0005-0000-0000-000044A30000}"/>
    <cellStyle name="Normal 5 2 4 10 3" xfId="41812" xr:uid="{00000000-0005-0000-0000-000045A30000}"/>
    <cellStyle name="Normal 5 2 4 10 3 2" xfId="41813" xr:uid="{00000000-0005-0000-0000-000046A30000}"/>
    <cellStyle name="Normal 5 2 4 10 3 2 2" xfId="41814" xr:uid="{00000000-0005-0000-0000-000047A30000}"/>
    <cellStyle name="Normal 5 2 4 10 3 3" xfId="41815" xr:uid="{00000000-0005-0000-0000-000048A30000}"/>
    <cellStyle name="Normal 5 2 4 10 4" xfId="41816" xr:uid="{00000000-0005-0000-0000-000049A30000}"/>
    <cellStyle name="Normal 5 2 4 11" xfId="41817" xr:uid="{00000000-0005-0000-0000-00004AA30000}"/>
    <cellStyle name="Normal 5 2 4 11 2" xfId="41818" xr:uid="{00000000-0005-0000-0000-00004BA30000}"/>
    <cellStyle name="Normal 5 2 4 11 2 2" xfId="41819" xr:uid="{00000000-0005-0000-0000-00004CA30000}"/>
    <cellStyle name="Normal 5 2 4 11 3" xfId="41820" xr:uid="{00000000-0005-0000-0000-00004DA30000}"/>
    <cellStyle name="Normal 5 2 4 11 3 2" xfId="41821" xr:uid="{00000000-0005-0000-0000-00004EA30000}"/>
    <cellStyle name="Normal 5 2 4 11 3 2 2" xfId="41822" xr:uid="{00000000-0005-0000-0000-00004FA30000}"/>
    <cellStyle name="Normal 5 2 4 11 3 3" xfId="41823" xr:uid="{00000000-0005-0000-0000-000050A30000}"/>
    <cellStyle name="Normal 5 2 4 11 4" xfId="41824" xr:uid="{00000000-0005-0000-0000-000051A30000}"/>
    <cellStyle name="Normal 5 2 4 12" xfId="41825" xr:uid="{00000000-0005-0000-0000-000052A30000}"/>
    <cellStyle name="Normal 5 2 4 12 2" xfId="41826" xr:uid="{00000000-0005-0000-0000-000053A30000}"/>
    <cellStyle name="Normal 5 2 4 12 2 2" xfId="41827" xr:uid="{00000000-0005-0000-0000-000054A30000}"/>
    <cellStyle name="Normal 5 2 4 12 3" xfId="41828" xr:uid="{00000000-0005-0000-0000-000055A30000}"/>
    <cellStyle name="Normal 5 2 4 12 3 2" xfId="41829" xr:uid="{00000000-0005-0000-0000-000056A30000}"/>
    <cellStyle name="Normal 5 2 4 12 3 2 2" xfId="41830" xr:uid="{00000000-0005-0000-0000-000057A30000}"/>
    <cellStyle name="Normal 5 2 4 12 3 3" xfId="41831" xr:uid="{00000000-0005-0000-0000-000058A30000}"/>
    <cellStyle name="Normal 5 2 4 12 4" xfId="41832" xr:uid="{00000000-0005-0000-0000-000059A30000}"/>
    <cellStyle name="Normal 5 2 4 13" xfId="41833" xr:uid="{00000000-0005-0000-0000-00005AA30000}"/>
    <cellStyle name="Normal 5 2 4 13 2" xfId="41834" xr:uid="{00000000-0005-0000-0000-00005BA30000}"/>
    <cellStyle name="Normal 5 2 4 13 2 2" xfId="41835" xr:uid="{00000000-0005-0000-0000-00005CA30000}"/>
    <cellStyle name="Normal 5 2 4 13 3" xfId="41836" xr:uid="{00000000-0005-0000-0000-00005DA30000}"/>
    <cellStyle name="Normal 5 2 4 14" xfId="41837" xr:uid="{00000000-0005-0000-0000-00005EA30000}"/>
    <cellStyle name="Normal 5 2 4 14 2" xfId="41838" xr:uid="{00000000-0005-0000-0000-00005FA30000}"/>
    <cellStyle name="Normal 5 2 4 15" xfId="41839" xr:uid="{00000000-0005-0000-0000-000060A30000}"/>
    <cellStyle name="Normal 5 2 4 15 2" xfId="41840" xr:uid="{00000000-0005-0000-0000-000061A30000}"/>
    <cellStyle name="Normal 5 2 4 16" xfId="41841" xr:uid="{00000000-0005-0000-0000-000062A30000}"/>
    <cellStyle name="Normal 5 2 4 17" xfId="41842" xr:uid="{00000000-0005-0000-0000-000063A30000}"/>
    <cellStyle name="Normal 5 2 4 2" xfId="41843" xr:uid="{00000000-0005-0000-0000-000064A30000}"/>
    <cellStyle name="Normal 5 2 4 2 10" xfId="41844" xr:uid="{00000000-0005-0000-0000-000065A30000}"/>
    <cellStyle name="Normal 5 2 4 2 11" xfId="41845" xr:uid="{00000000-0005-0000-0000-000066A30000}"/>
    <cellStyle name="Normal 5 2 4 2 2" xfId="41846" xr:uid="{00000000-0005-0000-0000-000067A30000}"/>
    <cellStyle name="Normal 5 2 4 2 2 10" xfId="41847" xr:uid="{00000000-0005-0000-0000-000068A30000}"/>
    <cellStyle name="Normal 5 2 4 2 2 2" xfId="41848" xr:uid="{00000000-0005-0000-0000-000069A30000}"/>
    <cellStyle name="Normal 5 2 4 2 2 2 2" xfId="41849" xr:uid="{00000000-0005-0000-0000-00006AA30000}"/>
    <cellStyle name="Normal 5 2 4 2 2 2 2 2" xfId="41850" xr:uid="{00000000-0005-0000-0000-00006BA30000}"/>
    <cellStyle name="Normal 5 2 4 2 2 2 2 2 2" xfId="41851" xr:uid="{00000000-0005-0000-0000-00006CA30000}"/>
    <cellStyle name="Normal 5 2 4 2 2 2 2 2 2 2" xfId="41852" xr:uid="{00000000-0005-0000-0000-00006DA30000}"/>
    <cellStyle name="Normal 5 2 4 2 2 2 2 2 3" xfId="41853" xr:uid="{00000000-0005-0000-0000-00006EA30000}"/>
    <cellStyle name="Normal 5 2 4 2 2 2 2 2 3 2" xfId="41854" xr:uid="{00000000-0005-0000-0000-00006FA30000}"/>
    <cellStyle name="Normal 5 2 4 2 2 2 2 2 3 2 2" xfId="41855" xr:uid="{00000000-0005-0000-0000-000070A30000}"/>
    <cellStyle name="Normal 5 2 4 2 2 2 2 2 3 3" xfId="41856" xr:uid="{00000000-0005-0000-0000-000071A30000}"/>
    <cellStyle name="Normal 5 2 4 2 2 2 2 2 4" xfId="41857" xr:uid="{00000000-0005-0000-0000-000072A30000}"/>
    <cellStyle name="Normal 5 2 4 2 2 2 2 3" xfId="41858" xr:uid="{00000000-0005-0000-0000-000073A30000}"/>
    <cellStyle name="Normal 5 2 4 2 2 2 2 3 2" xfId="41859" xr:uid="{00000000-0005-0000-0000-000074A30000}"/>
    <cellStyle name="Normal 5 2 4 2 2 2 2 4" xfId="41860" xr:uid="{00000000-0005-0000-0000-000075A30000}"/>
    <cellStyle name="Normal 5 2 4 2 2 2 2 4 2" xfId="41861" xr:uid="{00000000-0005-0000-0000-000076A30000}"/>
    <cellStyle name="Normal 5 2 4 2 2 2 2 4 2 2" xfId="41862" xr:uid="{00000000-0005-0000-0000-000077A30000}"/>
    <cellStyle name="Normal 5 2 4 2 2 2 2 4 3" xfId="41863" xr:uid="{00000000-0005-0000-0000-000078A30000}"/>
    <cellStyle name="Normal 5 2 4 2 2 2 2 5" xfId="41864" xr:uid="{00000000-0005-0000-0000-000079A30000}"/>
    <cellStyle name="Normal 5 2 4 2 2 2 3" xfId="41865" xr:uid="{00000000-0005-0000-0000-00007AA30000}"/>
    <cellStyle name="Normal 5 2 4 2 2 2 3 2" xfId="41866" xr:uid="{00000000-0005-0000-0000-00007BA30000}"/>
    <cellStyle name="Normal 5 2 4 2 2 2 3 2 2" xfId="41867" xr:uid="{00000000-0005-0000-0000-00007CA30000}"/>
    <cellStyle name="Normal 5 2 4 2 2 2 3 3" xfId="41868" xr:uid="{00000000-0005-0000-0000-00007DA30000}"/>
    <cellStyle name="Normal 5 2 4 2 2 2 3 3 2" xfId="41869" xr:uid="{00000000-0005-0000-0000-00007EA30000}"/>
    <cellStyle name="Normal 5 2 4 2 2 2 3 3 2 2" xfId="41870" xr:uid="{00000000-0005-0000-0000-00007FA30000}"/>
    <cellStyle name="Normal 5 2 4 2 2 2 3 3 3" xfId="41871" xr:uid="{00000000-0005-0000-0000-000080A30000}"/>
    <cellStyle name="Normal 5 2 4 2 2 2 3 4" xfId="41872" xr:uid="{00000000-0005-0000-0000-000081A30000}"/>
    <cellStyle name="Normal 5 2 4 2 2 2 4" xfId="41873" xr:uid="{00000000-0005-0000-0000-000082A30000}"/>
    <cellStyle name="Normal 5 2 4 2 2 2 4 2" xfId="41874" xr:uid="{00000000-0005-0000-0000-000083A30000}"/>
    <cellStyle name="Normal 5 2 4 2 2 2 4 2 2" xfId="41875" xr:uid="{00000000-0005-0000-0000-000084A30000}"/>
    <cellStyle name="Normal 5 2 4 2 2 2 4 3" xfId="41876" xr:uid="{00000000-0005-0000-0000-000085A30000}"/>
    <cellStyle name="Normal 5 2 4 2 2 2 4 3 2" xfId="41877" xr:uid="{00000000-0005-0000-0000-000086A30000}"/>
    <cellStyle name="Normal 5 2 4 2 2 2 4 3 2 2" xfId="41878" xr:uid="{00000000-0005-0000-0000-000087A30000}"/>
    <cellStyle name="Normal 5 2 4 2 2 2 4 3 3" xfId="41879" xr:uid="{00000000-0005-0000-0000-000088A30000}"/>
    <cellStyle name="Normal 5 2 4 2 2 2 4 4" xfId="41880" xr:uid="{00000000-0005-0000-0000-000089A30000}"/>
    <cellStyle name="Normal 5 2 4 2 2 2 5" xfId="41881" xr:uid="{00000000-0005-0000-0000-00008AA30000}"/>
    <cellStyle name="Normal 5 2 4 2 2 2 5 2" xfId="41882" xr:uid="{00000000-0005-0000-0000-00008BA30000}"/>
    <cellStyle name="Normal 5 2 4 2 2 2 6" xfId="41883" xr:uid="{00000000-0005-0000-0000-00008CA30000}"/>
    <cellStyle name="Normal 5 2 4 2 2 2 6 2" xfId="41884" xr:uid="{00000000-0005-0000-0000-00008DA30000}"/>
    <cellStyle name="Normal 5 2 4 2 2 2 6 2 2" xfId="41885" xr:uid="{00000000-0005-0000-0000-00008EA30000}"/>
    <cellStyle name="Normal 5 2 4 2 2 2 6 3" xfId="41886" xr:uid="{00000000-0005-0000-0000-00008FA30000}"/>
    <cellStyle name="Normal 5 2 4 2 2 2 7" xfId="41887" xr:uid="{00000000-0005-0000-0000-000090A30000}"/>
    <cellStyle name="Normal 5 2 4 2 2 2 7 2" xfId="41888" xr:uid="{00000000-0005-0000-0000-000091A30000}"/>
    <cellStyle name="Normal 5 2 4 2 2 2 8" xfId="41889" xr:uid="{00000000-0005-0000-0000-000092A30000}"/>
    <cellStyle name="Normal 5 2 4 2 2 3" xfId="41890" xr:uid="{00000000-0005-0000-0000-000093A30000}"/>
    <cellStyle name="Normal 5 2 4 2 2 3 2" xfId="41891" xr:uid="{00000000-0005-0000-0000-000094A30000}"/>
    <cellStyle name="Normal 5 2 4 2 2 3 2 2" xfId="41892" xr:uid="{00000000-0005-0000-0000-000095A30000}"/>
    <cellStyle name="Normal 5 2 4 2 2 3 2 2 2" xfId="41893" xr:uid="{00000000-0005-0000-0000-000096A30000}"/>
    <cellStyle name="Normal 5 2 4 2 2 3 2 3" xfId="41894" xr:uid="{00000000-0005-0000-0000-000097A30000}"/>
    <cellStyle name="Normal 5 2 4 2 2 3 2 3 2" xfId="41895" xr:uid="{00000000-0005-0000-0000-000098A30000}"/>
    <cellStyle name="Normal 5 2 4 2 2 3 2 3 2 2" xfId="41896" xr:uid="{00000000-0005-0000-0000-000099A30000}"/>
    <cellStyle name="Normal 5 2 4 2 2 3 2 3 3" xfId="41897" xr:uid="{00000000-0005-0000-0000-00009AA30000}"/>
    <cellStyle name="Normal 5 2 4 2 2 3 2 4" xfId="41898" xr:uid="{00000000-0005-0000-0000-00009BA30000}"/>
    <cellStyle name="Normal 5 2 4 2 2 3 3" xfId="41899" xr:uid="{00000000-0005-0000-0000-00009CA30000}"/>
    <cellStyle name="Normal 5 2 4 2 2 3 3 2" xfId="41900" xr:uid="{00000000-0005-0000-0000-00009DA30000}"/>
    <cellStyle name="Normal 5 2 4 2 2 3 4" xfId="41901" xr:uid="{00000000-0005-0000-0000-00009EA30000}"/>
    <cellStyle name="Normal 5 2 4 2 2 3 4 2" xfId="41902" xr:uid="{00000000-0005-0000-0000-00009FA30000}"/>
    <cellStyle name="Normal 5 2 4 2 2 3 4 2 2" xfId="41903" xr:uid="{00000000-0005-0000-0000-0000A0A30000}"/>
    <cellStyle name="Normal 5 2 4 2 2 3 4 3" xfId="41904" xr:uid="{00000000-0005-0000-0000-0000A1A30000}"/>
    <cellStyle name="Normal 5 2 4 2 2 3 5" xfId="41905" xr:uid="{00000000-0005-0000-0000-0000A2A30000}"/>
    <cellStyle name="Normal 5 2 4 2 2 4" xfId="41906" xr:uid="{00000000-0005-0000-0000-0000A3A30000}"/>
    <cellStyle name="Normal 5 2 4 2 2 4 2" xfId="41907" xr:uid="{00000000-0005-0000-0000-0000A4A30000}"/>
    <cellStyle name="Normal 5 2 4 2 2 4 2 2" xfId="41908" xr:uid="{00000000-0005-0000-0000-0000A5A30000}"/>
    <cellStyle name="Normal 5 2 4 2 2 4 3" xfId="41909" xr:uid="{00000000-0005-0000-0000-0000A6A30000}"/>
    <cellStyle name="Normal 5 2 4 2 2 4 3 2" xfId="41910" xr:uid="{00000000-0005-0000-0000-0000A7A30000}"/>
    <cellStyle name="Normal 5 2 4 2 2 4 3 2 2" xfId="41911" xr:uid="{00000000-0005-0000-0000-0000A8A30000}"/>
    <cellStyle name="Normal 5 2 4 2 2 4 3 3" xfId="41912" xr:uid="{00000000-0005-0000-0000-0000A9A30000}"/>
    <cellStyle name="Normal 5 2 4 2 2 4 4" xfId="41913" xr:uid="{00000000-0005-0000-0000-0000AAA30000}"/>
    <cellStyle name="Normal 5 2 4 2 2 5" xfId="41914" xr:uid="{00000000-0005-0000-0000-0000ABA30000}"/>
    <cellStyle name="Normal 5 2 4 2 2 5 2" xfId="41915" xr:uid="{00000000-0005-0000-0000-0000ACA30000}"/>
    <cellStyle name="Normal 5 2 4 2 2 5 2 2" xfId="41916" xr:uid="{00000000-0005-0000-0000-0000ADA30000}"/>
    <cellStyle name="Normal 5 2 4 2 2 5 3" xfId="41917" xr:uid="{00000000-0005-0000-0000-0000AEA30000}"/>
    <cellStyle name="Normal 5 2 4 2 2 5 3 2" xfId="41918" xr:uid="{00000000-0005-0000-0000-0000AFA30000}"/>
    <cellStyle name="Normal 5 2 4 2 2 5 3 2 2" xfId="41919" xr:uid="{00000000-0005-0000-0000-0000B0A30000}"/>
    <cellStyle name="Normal 5 2 4 2 2 5 3 3" xfId="41920" xr:uid="{00000000-0005-0000-0000-0000B1A30000}"/>
    <cellStyle name="Normal 5 2 4 2 2 5 4" xfId="41921" xr:uid="{00000000-0005-0000-0000-0000B2A30000}"/>
    <cellStyle name="Normal 5 2 4 2 2 6" xfId="41922" xr:uid="{00000000-0005-0000-0000-0000B3A30000}"/>
    <cellStyle name="Normal 5 2 4 2 2 6 2" xfId="41923" xr:uid="{00000000-0005-0000-0000-0000B4A30000}"/>
    <cellStyle name="Normal 5 2 4 2 2 7" xfId="41924" xr:uid="{00000000-0005-0000-0000-0000B5A30000}"/>
    <cellStyle name="Normal 5 2 4 2 2 7 2" xfId="41925" xr:uid="{00000000-0005-0000-0000-0000B6A30000}"/>
    <cellStyle name="Normal 5 2 4 2 2 7 2 2" xfId="41926" xr:uid="{00000000-0005-0000-0000-0000B7A30000}"/>
    <cellStyle name="Normal 5 2 4 2 2 7 3" xfId="41927" xr:uid="{00000000-0005-0000-0000-0000B8A30000}"/>
    <cellStyle name="Normal 5 2 4 2 2 8" xfId="41928" xr:uid="{00000000-0005-0000-0000-0000B9A30000}"/>
    <cellStyle name="Normal 5 2 4 2 2 8 2" xfId="41929" xr:uid="{00000000-0005-0000-0000-0000BAA30000}"/>
    <cellStyle name="Normal 5 2 4 2 2 9" xfId="41930" xr:uid="{00000000-0005-0000-0000-0000BBA30000}"/>
    <cellStyle name="Normal 5 2 4 2 3" xfId="41931" xr:uid="{00000000-0005-0000-0000-0000BCA30000}"/>
    <cellStyle name="Normal 5 2 4 2 3 2" xfId="41932" xr:uid="{00000000-0005-0000-0000-0000BDA30000}"/>
    <cellStyle name="Normal 5 2 4 2 3 2 2" xfId="41933" xr:uid="{00000000-0005-0000-0000-0000BEA30000}"/>
    <cellStyle name="Normal 5 2 4 2 3 2 2 2" xfId="41934" xr:uid="{00000000-0005-0000-0000-0000BFA30000}"/>
    <cellStyle name="Normal 5 2 4 2 3 2 2 2 2" xfId="41935" xr:uid="{00000000-0005-0000-0000-0000C0A30000}"/>
    <cellStyle name="Normal 5 2 4 2 3 2 2 3" xfId="41936" xr:uid="{00000000-0005-0000-0000-0000C1A30000}"/>
    <cellStyle name="Normal 5 2 4 2 3 2 2 3 2" xfId="41937" xr:uid="{00000000-0005-0000-0000-0000C2A30000}"/>
    <cellStyle name="Normal 5 2 4 2 3 2 2 3 2 2" xfId="41938" xr:uid="{00000000-0005-0000-0000-0000C3A30000}"/>
    <cellStyle name="Normal 5 2 4 2 3 2 2 3 3" xfId="41939" xr:uid="{00000000-0005-0000-0000-0000C4A30000}"/>
    <cellStyle name="Normal 5 2 4 2 3 2 2 4" xfId="41940" xr:uid="{00000000-0005-0000-0000-0000C5A30000}"/>
    <cellStyle name="Normal 5 2 4 2 3 2 3" xfId="41941" xr:uid="{00000000-0005-0000-0000-0000C6A30000}"/>
    <cellStyle name="Normal 5 2 4 2 3 2 3 2" xfId="41942" xr:uid="{00000000-0005-0000-0000-0000C7A30000}"/>
    <cellStyle name="Normal 5 2 4 2 3 2 4" xfId="41943" xr:uid="{00000000-0005-0000-0000-0000C8A30000}"/>
    <cellStyle name="Normal 5 2 4 2 3 2 4 2" xfId="41944" xr:uid="{00000000-0005-0000-0000-0000C9A30000}"/>
    <cellStyle name="Normal 5 2 4 2 3 2 4 2 2" xfId="41945" xr:uid="{00000000-0005-0000-0000-0000CAA30000}"/>
    <cellStyle name="Normal 5 2 4 2 3 2 4 3" xfId="41946" xr:uid="{00000000-0005-0000-0000-0000CBA30000}"/>
    <cellStyle name="Normal 5 2 4 2 3 2 5" xfId="41947" xr:uid="{00000000-0005-0000-0000-0000CCA30000}"/>
    <cellStyle name="Normal 5 2 4 2 3 3" xfId="41948" xr:uid="{00000000-0005-0000-0000-0000CDA30000}"/>
    <cellStyle name="Normal 5 2 4 2 3 3 2" xfId="41949" xr:uid="{00000000-0005-0000-0000-0000CEA30000}"/>
    <cellStyle name="Normal 5 2 4 2 3 3 2 2" xfId="41950" xr:uid="{00000000-0005-0000-0000-0000CFA30000}"/>
    <cellStyle name="Normal 5 2 4 2 3 3 3" xfId="41951" xr:uid="{00000000-0005-0000-0000-0000D0A30000}"/>
    <cellStyle name="Normal 5 2 4 2 3 3 3 2" xfId="41952" xr:uid="{00000000-0005-0000-0000-0000D1A30000}"/>
    <cellStyle name="Normal 5 2 4 2 3 3 3 2 2" xfId="41953" xr:uid="{00000000-0005-0000-0000-0000D2A30000}"/>
    <cellStyle name="Normal 5 2 4 2 3 3 3 3" xfId="41954" xr:uid="{00000000-0005-0000-0000-0000D3A30000}"/>
    <cellStyle name="Normal 5 2 4 2 3 3 4" xfId="41955" xr:uid="{00000000-0005-0000-0000-0000D4A30000}"/>
    <cellStyle name="Normal 5 2 4 2 3 4" xfId="41956" xr:uid="{00000000-0005-0000-0000-0000D5A30000}"/>
    <cellStyle name="Normal 5 2 4 2 3 4 2" xfId="41957" xr:uid="{00000000-0005-0000-0000-0000D6A30000}"/>
    <cellStyle name="Normal 5 2 4 2 3 4 2 2" xfId="41958" xr:uid="{00000000-0005-0000-0000-0000D7A30000}"/>
    <cellStyle name="Normal 5 2 4 2 3 4 3" xfId="41959" xr:uid="{00000000-0005-0000-0000-0000D8A30000}"/>
    <cellStyle name="Normal 5 2 4 2 3 4 3 2" xfId="41960" xr:uid="{00000000-0005-0000-0000-0000D9A30000}"/>
    <cellStyle name="Normal 5 2 4 2 3 4 3 2 2" xfId="41961" xr:uid="{00000000-0005-0000-0000-0000DAA30000}"/>
    <cellStyle name="Normal 5 2 4 2 3 4 3 3" xfId="41962" xr:uid="{00000000-0005-0000-0000-0000DBA30000}"/>
    <cellStyle name="Normal 5 2 4 2 3 4 4" xfId="41963" xr:uid="{00000000-0005-0000-0000-0000DCA30000}"/>
    <cellStyle name="Normal 5 2 4 2 3 5" xfId="41964" xr:uid="{00000000-0005-0000-0000-0000DDA30000}"/>
    <cellStyle name="Normal 5 2 4 2 3 5 2" xfId="41965" xr:uid="{00000000-0005-0000-0000-0000DEA30000}"/>
    <cellStyle name="Normal 5 2 4 2 3 6" xfId="41966" xr:uid="{00000000-0005-0000-0000-0000DFA30000}"/>
    <cellStyle name="Normal 5 2 4 2 3 6 2" xfId="41967" xr:uid="{00000000-0005-0000-0000-0000E0A30000}"/>
    <cellStyle name="Normal 5 2 4 2 3 6 2 2" xfId="41968" xr:uid="{00000000-0005-0000-0000-0000E1A30000}"/>
    <cellStyle name="Normal 5 2 4 2 3 6 3" xfId="41969" xr:uid="{00000000-0005-0000-0000-0000E2A30000}"/>
    <cellStyle name="Normal 5 2 4 2 3 7" xfId="41970" xr:uid="{00000000-0005-0000-0000-0000E3A30000}"/>
    <cellStyle name="Normal 5 2 4 2 3 7 2" xfId="41971" xr:uid="{00000000-0005-0000-0000-0000E4A30000}"/>
    <cellStyle name="Normal 5 2 4 2 3 8" xfId="41972" xr:uid="{00000000-0005-0000-0000-0000E5A30000}"/>
    <cellStyle name="Normal 5 2 4 2 4" xfId="41973" xr:uid="{00000000-0005-0000-0000-0000E6A30000}"/>
    <cellStyle name="Normal 5 2 4 2 4 2" xfId="41974" xr:uid="{00000000-0005-0000-0000-0000E7A30000}"/>
    <cellStyle name="Normal 5 2 4 2 4 2 2" xfId="41975" xr:uid="{00000000-0005-0000-0000-0000E8A30000}"/>
    <cellStyle name="Normal 5 2 4 2 4 2 2 2" xfId="41976" xr:uid="{00000000-0005-0000-0000-0000E9A30000}"/>
    <cellStyle name="Normal 5 2 4 2 4 2 3" xfId="41977" xr:uid="{00000000-0005-0000-0000-0000EAA30000}"/>
    <cellStyle name="Normal 5 2 4 2 4 2 3 2" xfId="41978" xr:uid="{00000000-0005-0000-0000-0000EBA30000}"/>
    <cellStyle name="Normal 5 2 4 2 4 2 3 2 2" xfId="41979" xr:uid="{00000000-0005-0000-0000-0000ECA30000}"/>
    <cellStyle name="Normal 5 2 4 2 4 2 3 3" xfId="41980" xr:uid="{00000000-0005-0000-0000-0000EDA30000}"/>
    <cellStyle name="Normal 5 2 4 2 4 2 4" xfId="41981" xr:uid="{00000000-0005-0000-0000-0000EEA30000}"/>
    <cellStyle name="Normal 5 2 4 2 4 3" xfId="41982" xr:uid="{00000000-0005-0000-0000-0000EFA30000}"/>
    <cellStyle name="Normal 5 2 4 2 4 3 2" xfId="41983" xr:uid="{00000000-0005-0000-0000-0000F0A30000}"/>
    <cellStyle name="Normal 5 2 4 2 4 4" xfId="41984" xr:uid="{00000000-0005-0000-0000-0000F1A30000}"/>
    <cellStyle name="Normal 5 2 4 2 4 4 2" xfId="41985" xr:uid="{00000000-0005-0000-0000-0000F2A30000}"/>
    <cellStyle name="Normal 5 2 4 2 4 4 2 2" xfId="41986" xr:uid="{00000000-0005-0000-0000-0000F3A30000}"/>
    <cellStyle name="Normal 5 2 4 2 4 4 3" xfId="41987" xr:uid="{00000000-0005-0000-0000-0000F4A30000}"/>
    <cellStyle name="Normal 5 2 4 2 4 5" xfId="41988" xr:uid="{00000000-0005-0000-0000-0000F5A30000}"/>
    <cellStyle name="Normal 5 2 4 2 5" xfId="41989" xr:uid="{00000000-0005-0000-0000-0000F6A30000}"/>
    <cellStyle name="Normal 5 2 4 2 5 2" xfId="41990" xr:uid="{00000000-0005-0000-0000-0000F7A30000}"/>
    <cellStyle name="Normal 5 2 4 2 5 2 2" xfId="41991" xr:uid="{00000000-0005-0000-0000-0000F8A30000}"/>
    <cellStyle name="Normal 5 2 4 2 5 3" xfId="41992" xr:uid="{00000000-0005-0000-0000-0000F9A30000}"/>
    <cellStyle name="Normal 5 2 4 2 5 3 2" xfId="41993" xr:uid="{00000000-0005-0000-0000-0000FAA30000}"/>
    <cellStyle name="Normal 5 2 4 2 5 3 2 2" xfId="41994" xr:uid="{00000000-0005-0000-0000-0000FBA30000}"/>
    <cellStyle name="Normal 5 2 4 2 5 3 3" xfId="41995" xr:uid="{00000000-0005-0000-0000-0000FCA30000}"/>
    <cellStyle name="Normal 5 2 4 2 5 4" xfId="41996" xr:uid="{00000000-0005-0000-0000-0000FDA30000}"/>
    <cellStyle name="Normal 5 2 4 2 6" xfId="41997" xr:uid="{00000000-0005-0000-0000-0000FEA30000}"/>
    <cellStyle name="Normal 5 2 4 2 6 2" xfId="41998" xr:uid="{00000000-0005-0000-0000-0000FFA30000}"/>
    <cellStyle name="Normal 5 2 4 2 6 2 2" xfId="41999" xr:uid="{00000000-0005-0000-0000-000000A40000}"/>
    <cellStyle name="Normal 5 2 4 2 6 3" xfId="42000" xr:uid="{00000000-0005-0000-0000-000001A40000}"/>
    <cellStyle name="Normal 5 2 4 2 6 3 2" xfId="42001" xr:uid="{00000000-0005-0000-0000-000002A40000}"/>
    <cellStyle name="Normal 5 2 4 2 6 3 2 2" xfId="42002" xr:uid="{00000000-0005-0000-0000-000003A40000}"/>
    <cellStyle name="Normal 5 2 4 2 6 3 3" xfId="42003" xr:uid="{00000000-0005-0000-0000-000004A40000}"/>
    <cellStyle name="Normal 5 2 4 2 6 4" xfId="42004" xr:uid="{00000000-0005-0000-0000-000005A40000}"/>
    <cellStyle name="Normal 5 2 4 2 7" xfId="42005" xr:uid="{00000000-0005-0000-0000-000006A40000}"/>
    <cellStyle name="Normal 5 2 4 2 7 2" xfId="42006" xr:uid="{00000000-0005-0000-0000-000007A40000}"/>
    <cellStyle name="Normal 5 2 4 2 8" xfId="42007" xr:uid="{00000000-0005-0000-0000-000008A40000}"/>
    <cellStyle name="Normal 5 2 4 2 8 2" xfId="42008" xr:uid="{00000000-0005-0000-0000-000009A40000}"/>
    <cellStyle name="Normal 5 2 4 2 8 2 2" xfId="42009" xr:uid="{00000000-0005-0000-0000-00000AA40000}"/>
    <cellStyle name="Normal 5 2 4 2 8 3" xfId="42010" xr:uid="{00000000-0005-0000-0000-00000BA40000}"/>
    <cellStyle name="Normal 5 2 4 2 9" xfId="42011" xr:uid="{00000000-0005-0000-0000-00000CA40000}"/>
    <cellStyle name="Normal 5 2 4 2 9 2" xfId="42012" xr:uid="{00000000-0005-0000-0000-00000DA40000}"/>
    <cellStyle name="Normal 5 2 4 3" xfId="42013" xr:uid="{00000000-0005-0000-0000-00000EA40000}"/>
    <cellStyle name="Normal 5 2 4 3 10" xfId="42014" xr:uid="{00000000-0005-0000-0000-00000FA40000}"/>
    <cellStyle name="Normal 5 2 4 3 11" xfId="42015" xr:uid="{00000000-0005-0000-0000-000010A40000}"/>
    <cellStyle name="Normal 5 2 4 3 2" xfId="42016" xr:uid="{00000000-0005-0000-0000-000011A40000}"/>
    <cellStyle name="Normal 5 2 4 3 2 10" xfId="42017" xr:uid="{00000000-0005-0000-0000-000012A40000}"/>
    <cellStyle name="Normal 5 2 4 3 2 2" xfId="42018" xr:uid="{00000000-0005-0000-0000-000013A40000}"/>
    <cellStyle name="Normal 5 2 4 3 2 2 2" xfId="42019" xr:uid="{00000000-0005-0000-0000-000014A40000}"/>
    <cellStyle name="Normal 5 2 4 3 2 2 2 2" xfId="42020" xr:uid="{00000000-0005-0000-0000-000015A40000}"/>
    <cellStyle name="Normal 5 2 4 3 2 2 2 2 2" xfId="42021" xr:uid="{00000000-0005-0000-0000-000016A40000}"/>
    <cellStyle name="Normal 5 2 4 3 2 2 2 2 2 2" xfId="42022" xr:uid="{00000000-0005-0000-0000-000017A40000}"/>
    <cellStyle name="Normal 5 2 4 3 2 2 2 2 3" xfId="42023" xr:uid="{00000000-0005-0000-0000-000018A40000}"/>
    <cellStyle name="Normal 5 2 4 3 2 2 2 2 3 2" xfId="42024" xr:uid="{00000000-0005-0000-0000-000019A40000}"/>
    <cellStyle name="Normal 5 2 4 3 2 2 2 2 3 2 2" xfId="42025" xr:uid="{00000000-0005-0000-0000-00001AA40000}"/>
    <cellStyle name="Normal 5 2 4 3 2 2 2 2 3 3" xfId="42026" xr:uid="{00000000-0005-0000-0000-00001BA40000}"/>
    <cellStyle name="Normal 5 2 4 3 2 2 2 2 4" xfId="42027" xr:uid="{00000000-0005-0000-0000-00001CA40000}"/>
    <cellStyle name="Normal 5 2 4 3 2 2 2 3" xfId="42028" xr:uid="{00000000-0005-0000-0000-00001DA40000}"/>
    <cellStyle name="Normal 5 2 4 3 2 2 2 3 2" xfId="42029" xr:uid="{00000000-0005-0000-0000-00001EA40000}"/>
    <cellStyle name="Normal 5 2 4 3 2 2 2 4" xfId="42030" xr:uid="{00000000-0005-0000-0000-00001FA40000}"/>
    <cellStyle name="Normal 5 2 4 3 2 2 2 4 2" xfId="42031" xr:uid="{00000000-0005-0000-0000-000020A40000}"/>
    <cellStyle name="Normal 5 2 4 3 2 2 2 4 2 2" xfId="42032" xr:uid="{00000000-0005-0000-0000-000021A40000}"/>
    <cellStyle name="Normal 5 2 4 3 2 2 2 4 3" xfId="42033" xr:uid="{00000000-0005-0000-0000-000022A40000}"/>
    <cellStyle name="Normal 5 2 4 3 2 2 2 5" xfId="42034" xr:uid="{00000000-0005-0000-0000-000023A40000}"/>
    <cellStyle name="Normal 5 2 4 3 2 2 3" xfId="42035" xr:uid="{00000000-0005-0000-0000-000024A40000}"/>
    <cellStyle name="Normal 5 2 4 3 2 2 3 2" xfId="42036" xr:uid="{00000000-0005-0000-0000-000025A40000}"/>
    <cellStyle name="Normal 5 2 4 3 2 2 3 2 2" xfId="42037" xr:uid="{00000000-0005-0000-0000-000026A40000}"/>
    <cellStyle name="Normal 5 2 4 3 2 2 3 3" xfId="42038" xr:uid="{00000000-0005-0000-0000-000027A40000}"/>
    <cellStyle name="Normal 5 2 4 3 2 2 3 3 2" xfId="42039" xr:uid="{00000000-0005-0000-0000-000028A40000}"/>
    <cellStyle name="Normal 5 2 4 3 2 2 3 3 2 2" xfId="42040" xr:uid="{00000000-0005-0000-0000-000029A40000}"/>
    <cellStyle name="Normal 5 2 4 3 2 2 3 3 3" xfId="42041" xr:uid="{00000000-0005-0000-0000-00002AA40000}"/>
    <cellStyle name="Normal 5 2 4 3 2 2 3 4" xfId="42042" xr:uid="{00000000-0005-0000-0000-00002BA40000}"/>
    <cellStyle name="Normal 5 2 4 3 2 2 4" xfId="42043" xr:uid="{00000000-0005-0000-0000-00002CA40000}"/>
    <cellStyle name="Normal 5 2 4 3 2 2 4 2" xfId="42044" xr:uid="{00000000-0005-0000-0000-00002DA40000}"/>
    <cellStyle name="Normal 5 2 4 3 2 2 4 2 2" xfId="42045" xr:uid="{00000000-0005-0000-0000-00002EA40000}"/>
    <cellStyle name="Normal 5 2 4 3 2 2 4 3" xfId="42046" xr:uid="{00000000-0005-0000-0000-00002FA40000}"/>
    <cellStyle name="Normal 5 2 4 3 2 2 4 3 2" xfId="42047" xr:uid="{00000000-0005-0000-0000-000030A40000}"/>
    <cellStyle name="Normal 5 2 4 3 2 2 4 3 2 2" xfId="42048" xr:uid="{00000000-0005-0000-0000-000031A40000}"/>
    <cellStyle name="Normal 5 2 4 3 2 2 4 3 3" xfId="42049" xr:uid="{00000000-0005-0000-0000-000032A40000}"/>
    <cellStyle name="Normal 5 2 4 3 2 2 4 4" xfId="42050" xr:uid="{00000000-0005-0000-0000-000033A40000}"/>
    <cellStyle name="Normal 5 2 4 3 2 2 5" xfId="42051" xr:uid="{00000000-0005-0000-0000-000034A40000}"/>
    <cellStyle name="Normal 5 2 4 3 2 2 5 2" xfId="42052" xr:uid="{00000000-0005-0000-0000-000035A40000}"/>
    <cellStyle name="Normal 5 2 4 3 2 2 6" xfId="42053" xr:uid="{00000000-0005-0000-0000-000036A40000}"/>
    <cellStyle name="Normal 5 2 4 3 2 2 6 2" xfId="42054" xr:uid="{00000000-0005-0000-0000-000037A40000}"/>
    <cellStyle name="Normal 5 2 4 3 2 2 6 2 2" xfId="42055" xr:uid="{00000000-0005-0000-0000-000038A40000}"/>
    <cellStyle name="Normal 5 2 4 3 2 2 6 3" xfId="42056" xr:uid="{00000000-0005-0000-0000-000039A40000}"/>
    <cellStyle name="Normal 5 2 4 3 2 2 7" xfId="42057" xr:uid="{00000000-0005-0000-0000-00003AA40000}"/>
    <cellStyle name="Normal 5 2 4 3 2 2 7 2" xfId="42058" xr:uid="{00000000-0005-0000-0000-00003BA40000}"/>
    <cellStyle name="Normal 5 2 4 3 2 2 8" xfId="42059" xr:uid="{00000000-0005-0000-0000-00003CA40000}"/>
    <cellStyle name="Normal 5 2 4 3 2 3" xfId="42060" xr:uid="{00000000-0005-0000-0000-00003DA40000}"/>
    <cellStyle name="Normal 5 2 4 3 2 3 2" xfId="42061" xr:uid="{00000000-0005-0000-0000-00003EA40000}"/>
    <cellStyle name="Normal 5 2 4 3 2 3 2 2" xfId="42062" xr:uid="{00000000-0005-0000-0000-00003FA40000}"/>
    <cellStyle name="Normal 5 2 4 3 2 3 2 2 2" xfId="42063" xr:uid="{00000000-0005-0000-0000-000040A40000}"/>
    <cellStyle name="Normal 5 2 4 3 2 3 2 3" xfId="42064" xr:uid="{00000000-0005-0000-0000-000041A40000}"/>
    <cellStyle name="Normal 5 2 4 3 2 3 2 3 2" xfId="42065" xr:uid="{00000000-0005-0000-0000-000042A40000}"/>
    <cellStyle name="Normal 5 2 4 3 2 3 2 3 2 2" xfId="42066" xr:uid="{00000000-0005-0000-0000-000043A40000}"/>
    <cellStyle name="Normal 5 2 4 3 2 3 2 3 3" xfId="42067" xr:uid="{00000000-0005-0000-0000-000044A40000}"/>
    <cellStyle name="Normal 5 2 4 3 2 3 2 4" xfId="42068" xr:uid="{00000000-0005-0000-0000-000045A40000}"/>
    <cellStyle name="Normal 5 2 4 3 2 3 3" xfId="42069" xr:uid="{00000000-0005-0000-0000-000046A40000}"/>
    <cellStyle name="Normal 5 2 4 3 2 3 3 2" xfId="42070" xr:uid="{00000000-0005-0000-0000-000047A40000}"/>
    <cellStyle name="Normal 5 2 4 3 2 3 4" xfId="42071" xr:uid="{00000000-0005-0000-0000-000048A40000}"/>
    <cellStyle name="Normal 5 2 4 3 2 3 4 2" xfId="42072" xr:uid="{00000000-0005-0000-0000-000049A40000}"/>
    <cellStyle name="Normal 5 2 4 3 2 3 4 2 2" xfId="42073" xr:uid="{00000000-0005-0000-0000-00004AA40000}"/>
    <cellStyle name="Normal 5 2 4 3 2 3 4 3" xfId="42074" xr:uid="{00000000-0005-0000-0000-00004BA40000}"/>
    <cellStyle name="Normal 5 2 4 3 2 3 5" xfId="42075" xr:uid="{00000000-0005-0000-0000-00004CA40000}"/>
    <cellStyle name="Normal 5 2 4 3 2 4" xfId="42076" xr:uid="{00000000-0005-0000-0000-00004DA40000}"/>
    <cellStyle name="Normal 5 2 4 3 2 4 2" xfId="42077" xr:uid="{00000000-0005-0000-0000-00004EA40000}"/>
    <cellStyle name="Normal 5 2 4 3 2 4 2 2" xfId="42078" xr:uid="{00000000-0005-0000-0000-00004FA40000}"/>
    <cellStyle name="Normal 5 2 4 3 2 4 3" xfId="42079" xr:uid="{00000000-0005-0000-0000-000050A40000}"/>
    <cellStyle name="Normal 5 2 4 3 2 4 3 2" xfId="42080" xr:uid="{00000000-0005-0000-0000-000051A40000}"/>
    <cellStyle name="Normal 5 2 4 3 2 4 3 2 2" xfId="42081" xr:uid="{00000000-0005-0000-0000-000052A40000}"/>
    <cellStyle name="Normal 5 2 4 3 2 4 3 3" xfId="42082" xr:uid="{00000000-0005-0000-0000-000053A40000}"/>
    <cellStyle name="Normal 5 2 4 3 2 4 4" xfId="42083" xr:uid="{00000000-0005-0000-0000-000054A40000}"/>
    <cellStyle name="Normal 5 2 4 3 2 5" xfId="42084" xr:uid="{00000000-0005-0000-0000-000055A40000}"/>
    <cellStyle name="Normal 5 2 4 3 2 5 2" xfId="42085" xr:uid="{00000000-0005-0000-0000-000056A40000}"/>
    <cellStyle name="Normal 5 2 4 3 2 5 2 2" xfId="42086" xr:uid="{00000000-0005-0000-0000-000057A40000}"/>
    <cellStyle name="Normal 5 2 4 3 2 5 3" xfId="42087" xr:uid="{00000000-0005-0000-0000-000058A40000}"/>
    <cellStyle name="Normal 5 2 4 3 2 5 3 2" xfId="42088" xr:uid="{00000000-0005-0000-0000-000059A40000}"/>
    <cellStyle name="Normal 5 2 4 3 2 5 3 2 2" xfId="42089" xr:uid="{00000000-0005-0000-0000-00005AA40000}"/>
    <cellStyle name="Normal 5 2 4 3 2 5 3 3" xfId="42090" xr:uid="{00000000-0005-0000-0000-00005BA40000}"/>
    <cellStyle name="Normal 5 2 4 3 2 5 4" xfId="42091" xr:uid="{00000000-0005-0000-0000-00005CA40000}"/>
    <cellStyle name="Normal 5 2 4 3 2 6" xfId="42092" xr:uid="{00000000-0005-0000-0000-00005DA40000}"/>
    <cellStyle name="Normal 5 2 4 3 2 6 2" xfId="42093" xr:uid="{00000000-0005-0000-0000-00005EA40000}"/>
    <cellStyle name="Normal 5 2 4 3 2 7" xfId="42094" xr:uid="{00000000-0005-0000-0000-00005FA40000}"/>
    <cellStyle name="Normal 5 2 4 3 2 7 2" xfId="42095" xr:uid="{00000000-0005-0000-0000-000060A40000}"/>
    <cellStyle name="Normal 5 2 4 3 2 7 2 2" xfId="42096" xr:uid="{00000000-0005-0000-0000-000061A40000}"/>
    <cellStyle name="Normal 5 2 4 3 2 7 3" xfId="42097" xr:uid="{00000000-0005-0000-0000-000062A40000}"/>
    <cellStyle name="Normal 5 2 4 3 2 8" xfId="42098" xr:uid="{00000000-0005-0000-0000-000063A40000}"/>
    <cellStyle name="Normal 5 2 4 3 2 8 2" xfId="42099" xr:uid="{00000000-0005-0000-0000-000064A40000}"/>
    <cellStyle name="Normal 5 2 4 3 2 9" xfId="42100" xr:uid="{00000000-0005-0000-0000-000065A40000}"/>
    <cellStyle name="Normal 5 2 4 3 3" xfId="42101" xr:uid="{00000000-0005-0000-0000-000066A40000}"/>
    <cellStyle name="Normal 5 2 4 3 3 2" xfId="42102" xr:uid="{00000000-0005-0000-0000-000067A40000}"/>
    <cellStyle name="Normal 5 2 4 3 3 2 2" xfId="42103" xr:uid="{00000000-0005-0000-0000-000068A40000}"/>
    <cellStyle name="Normal 5 2 4 3 3 2 2 2" xfId="42104" xr:uid="{00000000-0005-0000-0000-000069A40000}"/>
    <cellStyle name="Normal 5 2 4 3 3 2 2 2 2" xfId="42105" xr:uid="{00000000-0005-0000-0000-00006AA40000}"/>
    <cellStyle name="Normal 5 2 4 3 3 2 2 3" xfId="42106" xr:uid="{00000000-0005-0000-0000-00006BA40000}"/>
    <cellStyle name="Normal 5 2 4 3 3 2 2 3 2" xfId="42107" xr:uid="{00000000-0005-0000-0000-00006CA40000}"/>
    <cellStyle name="Normal 5 2 4 3 3 2 2 3 2 2" xfId="42108" xr:uid="{00000000-0005-0000-0000-00006DA40000}"/>
    <cellStyle name="Normal 5 2 4 3 3 2 2 3 3" xfId="42109" xr:uid="{00000000-0005-0000-0000-00006EA40000}"/>
    <cellStyle name="Normal 5 2 4 3 3 2 2 4" xfId="42110" xr:uid="{00000000-0005-0000-0000-00006FA40000}"/>
    <cellStyle name="Normal 5 2 4 3 3 2 3" xfId="42111" xr:uid="{00000000-0005-0000-0000-000070A40000}"/>
    <cellStyle name="Normal 5 2 4 3 3 2 3 2" xfId="42112" xr:uid="{00000000-0005-0000-0000-000071A40000}"/>
    <cellStyle name="Normal 5 2 4 3 3 2 4" xfId="42113" xr:uid="{00000000-0005-0000-0000-000072A40000}"/>
    <cellStyle name="Normal 5 2 4 3 3 2 4 2" xfId="42114" xr:uid="{00000000-0005-0000-0000-000073A40000}"/>
    <cellStyle name="Normal 5 2 4 3 3 2 4 2 2" xfId="42115" xr:uid="{00000000-0005-0000-0000-000074A40000}"/>
    <cellStyle name="Normal 5 2 4 3 3 2 4 3" xfId="42116" xr:uid="{00000000-0005-0000-0000-000075A40000}"/>
    <cellStyle name="Normal 5 2 4 3 3 2 5" xfId="42117" xr:uid="{00000000-0005-0000-0000-000076A40000}"/>
    <cellStyle name="Normal 5 2 4 3 3 3" xfId="42118" xr:uid="{00000000-0005-0000-0000-000077A40000}"/>
    <cellStyle name="Normal 5 2 4 3 3 3 2" xfId="42119" xr:uid="{00000000-0005-0000-0000-000078A40000}"/>
    <cellStyle name="Normal 5 2 4 3 3 3 2 2" xfId="42120" xr:uid="{00000000-0005-0000-0000-000079A40000}"/>
    <cellStyle name="Normal 5 2 4 3 3 3 3" xfId="42121" xr:uid="{00000000-0005-0000-0000-00007AA40000}"/>
    <cellStyle name="Normal 5 2 4 3 3 3 3 2" xfId="42122" xr:uid="{00000000-0005-0000-0000-00007BA40000}"/>
    <cellStyle name="Normal 5 2 4 3 3 3 3 2 2" xfId="42123" xr:uid="{00000000-0005-0000-0000-00007CA40000}"/>
    <cellStyle name="Normal 5 2 4 3 3 3 3 3" xfId="42124" xr:uid="{00000000-0005-0000-0000-00007DA40000}"/>
    <cellStyle name="Normal 5 2 4 3 3 3 4" xfId="42125" xr:uid="{00000000-0005-0000-0000-00007EA40000}"/>
    <cellStyle name="Normal 5 2 4 3 3 4" xfId="42126" xr:uid="{00000000-0005-0000-0000-00007FA40000}"/>
    <cellStyle name="Normal 5 2 4 3 3 4 2" xfId="42127" xr:uid="{00000000-0005-0000-0000-000080A40000}"/>
    <cellStyle name="Normal 5 2 4 3 3 4 2 2" xfId="42128" xr:uid="{00000000-0005-0000-0000-000081A40000}"/>
    <cellStyle name="Normal 5 2 4 3 3 4 3" xfId="42129" xr:uid="{00000000-0005-0000-0000-000082A40000}"/>
    <cellStyle name="Normal 5 2 4 3 3 4 3 2" xfId="42130" xr:uid="{00000000-0005-0000-0000-000083A40000}"/>
    <cellStyle name="Normal 5 2 4 3 3 4 3 2 2" xfId="42131" xr:uid="{00000000-0005-0000-0000-000084A40000}"/>
    <cellStyle name="Normal 5 2 4 3 3 4 3 3" xfId="42132" xr:uid="{00000000-0005-0000-0000-000085A40000}"/>
    <cellStyle name="Normal 5 2 4 3 3 4 4" xfId="42133" xr:uid="{00000000-0005-0000-0000-000086A40000}"/>
    <cellStyle name="Normal 5 2 4 3 3 5" xfId="42134" xr:uid="{00000000-0005-0000-0000-000087A40000}"/>
    <cellStyle name="Normal 5 2 4 3 3 5 2" xfId="42135" xr:uid="{00000000-0005-0000-0000-000088A40000}"/>
    <cellStyle name="Normal 5 2 4 3 3 6" xfId="42136" xr:uid="{00000000-0005-0000-0000-000089A40000}"/>
    <cellStyle name="Normal 5 2 4 3 3 6 2" xfId="42137" xr:uid="{00000000-0005-0000-0000-00008AA40000}"/>
    <cellStyle name="Normal 5 2 4 3 3 6 2 2" xfId="42138" xr:uid="{00000000-0005-0000-0000-00008BA40000}"/>
    <cellStyle name="Normal 5 2 4 3 3 6 3" xfId="42139" xr:uid="{00000000-0005-0000-0000-00008CA40000}"/>
    <cellStyle name="Normal 5 2 4 3 3 7" xfId="42140" xr:uid="{00000000-0005-0000-0000-00008DA40000}"/>
    <cellStyle name="Normal 5 2 4 3 3 7 2" xfId="42141" xr:uid="{00000000-0005-0000-0000-00008EA40000}"/>
    <cellStyle name="Normal 5 2 4 3 3 8" xfId="42142" xr:uid="{00000000-0005-0000-0000-00008FA40000}"/>
    <cellStyle name="Normal 5 2 4 3 4" xfId="42143" xr:uid="{00000000-0005-0000-0000-000090A40000}"/>
    <cellStyle name="Normal 5 2 4 3 4 2" xfId="42144" xr:uid="{00000000-0005-0000-0000-000091A40000}"/>
    <cellStyle name="Normal 5 2 4 3 4 2 2" xfId="42145" xr:uid="{00000000-0005-0000-0000-000092A40000}"/>
    <cellStyle name="Normal 5 2 4 3 4 2 2 2" xfId="42146" xr:uid="{00000000-0005-0000-0000-000093A40000}"/>
    <cellStyle name="Normal 5 2 4 3 4 2 3" xfId="42147" xr:uid="{00000000-0005-0000-0000-000094A40000}"/>
    <cellStyle name="Normal 5 2 4 3 4 2 3 2" xfId="42148" xr:uid="{00000000-0005-0000-0000-000095A40000}"/>
    <cellStyle name="Normal 5 2 4 3 4 2 3 2 2" xfId="42149" xr:uid="{00000000-0005-0000-0000-000096A40000}"/>
    <cellStyle name="Normal 5 2 4 3 4 2 3 3" xfId="42150" xr:uid="{00000000-0005-0000-0000-000097A40000}"/>
    <cellStyle name="Normal 5 2 4 3 4 2 4" xfId="42151" xr:uid="{00000000-0005-0000-0000-000098A40000}"/>
    <cellStyle name="Normal 5 2 4 3 4 3" xfId="42152" xr:uid="{00000000-0005-0000-0000-000099A40000}"/>
    <cellStyle name="Normal 5 2 4 3 4 3 2" xfId="42153" xr:uid="{00000000-0005-0000-0000-00009AA40000}"/>
    <cellStyle name="Normal 5 2 4 3 4 4" xfId="42154" xr:uid="{00000000-0005-0000-0000-00009BA40000}"/>
    <cellStyle name="Normal 5 2 4 3 4 4 2" xfId="42155" xr:uid="{00000000-0005-0000-0000-00009CA40000}"/>
    <cellStyle name="Normal 5 2 4 3 4 4 2 2" xfId="42156" xr:uid="{00000000-0005-0000-0000-00009DA40000}"/>
    <cellStyle name="Normal 5 2 4 3 4 4 3" xfId="42157" xr:uid="{00000000-0005-0000-0000-00009EA40000}"/>
    <cellStyle name="Normal 5 2 4 3 4 5" xfId="42158" xr:uid="{00000000-0005-0000-0000-00009FA40000}"/>
    <cellStyle name="Normal 5 2 4 3 5" xfId="42159" xr:uid="{00000000-0005-0000-0000-0000A0A40000}"/>
    <cellStyle name="Normal 5 2 4 3 5 2" xfId="42160" xr:uid="{00000000-0005-0000-0000-0000A1A40000}"/>
    <cellStyle name="Normal 5 2 4 3 5 2 2" xfId="42161" xr:uid="{00000000-0005-0000-0000-0000A2A40000}"/>
    <cellStyle name="Normal 5 2 4 3 5 3" xfId="42162" xr:uid="{00000000-0005-0000-0000-0000A3A40000}"/>
    <cellStyle name="Normal 5 2 4 3 5 3 2" xfId="42163" xr:uid="{00000000-0005-0000-0000-0000A4A40000}"/>
    <cellStyle name="Normal 5 2 4 3 5 3 2 2" xfId="42164" xr:uid="{00000000-0005-0000-0000-0000A5A40000}"/>
    <cellStyle name="Normal 5 2 4 3 5 3 3" xfId="42165" xr:uid="{00000000-0005-0000-0000-0000A6A40000}"/>
    <cellStyle name="Normal 5 2 4 3 5 4" xfId="42166" xr:uid="{00000000-0005-0000-0000-0000A7A40000}"/>
    <cellStyle name="Normal 5 2 4 3 6" xfId="42167" xr:uid="{00000000-0005-0000-0000-0000A8A40000}"/>
    <cellStyle name="Normal 5 2 4 3 6 2" xfId="42168" xr:uid="{00000000-0005-0000-0000-0000A9A40000}"/>
    <cellStyle name="Normal 5 2 4 3 6 2 2" xfId="42169" xr:uid="{00000000-0005-0000-0000-0000AAA40000}"/>
    <cellStyle name="Normal 5 2 4 3 6 3" xfId="42170" xr:uid="{00000000-0005-0000-0000-0000ABA40000}"/>
    <cellStyle name="Normal 5 2 4 3 6 3 2" xfId="42171" xr:uid="{00000000-0005-0000-0000-0000ACA40000}"/>
    <cellStyle name="Normal 5 2 4 3 6 3 2 2" xfId="42172" xr:uid="{00000000-0005-0000-0000-0000ADA40000}"/>
    <cellStyle name="Normal 5 2 4 3 6 3 3" xfId="42173" xr:uid="{00000000-0005-0000-0000-0000AEA40000}"/>
    <cellStyle name="Normal 5 2 4 3 6 4" xfId="42174" xr:uid="{00000000-0005-0000-0000-0000AFA40000}"/>
    <cellStyle name="Normal 5 2 4 3 7" xfId="42175" xr:uid="{00000000-0005-0000-0000-0000B0A40000}"/>
    <cellStyle name="Normal 5 2 4 3 7 2" xfId="42176" xr:uid="{00000000-0005-0000-0000-0000B1A40000}"/>
    <cellStyle name="Normal 5 2 4 3 8" xfId="42177" xr:uid="{00000000-0005-0000-0000-0000B2A40000}"/>
    <cellStyle name="Normal 5 2 4 3 8 2" xfId="42178" xr:uid="{00000000-0005-0000-0000-0000B3A40000}"/>
    <cellStyle name="Normal 5 2 4 3 8 2 2" xfId="42179" xr:uid="{00000000-0005-0000-0000-0000B4A40000}"/>
    <cellStyle name="Normal 5 2 4 3 8 3" xfId="42180" xr:uid="{00000000-0005-0000-0000-0000B5A40000}"/>
    <cellStyle name="Normal 5 2 4 3 9" xfId="42181" xr:uid="{00000000-0005-0000-0000-0000B6A40000}"/>
    <cellStyle name="Normal 5 2 4 3 9 2" xfId="42182" xr:uid="{00000000-0005-0000-0000-0000B7A40000}"/>
    <cellStyle name="Normal 5 2 4 4" xfId="42183" xr:uid="{00000000-0005-0000-0000-0000B8A40000}"/>
    <cellStyle name="Normal 5 2 4 4 10" xfId="42184" xr:uid="{00000000-0005-0000-0000-0000B9A40000}"/>
    <cellStyle name="Normal 5 2 4 4 11" xfId="42185" xr:uid="{00000000-0005-0000-0000-0000BAA40000}"/>
    <cellStyle name="Normal 5 2 4 4 2" xfId="42186" xr:uid="{00000000-0005-0000-0000-0000BBA40000}"/>
    <cellStyle name="Normal 5 2 4 4 2 2" xfId="42187" xr:uid="{00000000-0005-0000-0000-0000BCA40000}"/>
    <cellStyle name="Normal 5 2 4 4 2 2 2" xfId="42188" xr:uid="{00000000-0005-0000-0000-0000BDA40000}"/>
    <cellStyle name="Normal 5 2 4 4 2 2 2 2" xfId="42189" xr:uid="{00000000-0005-0000-0000-0000BEA40000}"/>
    <cellStyle name="Normal 5 2 4 4 2 2 2 2 2" xfId="42190" xr:uid="{00000000-0005-0000-0000-0000BFA40000}"/>
    <cellStyle name="Normal 5 2 4 4 2 2 2 2 2 2" xfId="42191" xr:uid="{00000000-0005-0000-0000-0000C0A40000}"/>
    <cellStyle name="Normal 5 2 4 4 2 2 2 2 3" xfId="42192" xr:uid="{00000000-0005-0000-0000-0000C1A40000}"/>
    <cellStyle name="Normal 5 2 4 4 2 2 2 2 3 2" xfId="42193" xr:uid="{00000000-0005-0000-0000-0000C2A40000}"/>
    <cellStyle name="Normal 5 2 4 4 2 2 2 2 3 2 2" xfId="42194" xr:uid="{00000000-0005-0000-0000-0000C3A40000}"/>
    <cellStyle name="Normal 5 2 4 4 2 2 2 2 3 3" xfId="42195" xr:uid="{00000000-0005-0000-0000-0000C4A40000}"/>
    <cellStyle name="Normal 5 2 4 4 2 2 2 2 4" xfId="42196" xr:uid="{00000000-0005-0000-0000-0000C5A40000}"/>
    <cellStyle name="Normal 5 2 4 4 2 2 2 3" xfId="42197" xr:uid="{00000000-0005-0000-0000-0000C6A40000}"/>
    <cellStyle name="Normal 5 2 4 4 2 2 2 3 2" xfId="42198" xr:uid="{00000000-0005-0000-0000-0000C7A40000}"/>
    <cellStyle name="Normal 5 2 4 4 2 2 2 4" xfId="42199" xr:uid="{00000000-0005-0000-0000-0000C8A40000}"/>
    <cellStyle name="Normal 5 2 4 4 2 2 2 4 2" xfId="42200" xr:uid="{00000000-0005-0000-0000-0000C9A40000}"/>
    <cellStyle name="Normal 5 2 4 4 2 2 2 4 2 2" xfId="42201" xr:uid="{00000000-0005-0000-0000-0000CAA40000}"/>
    <cellStyle name="Normal 5 2 4 4 2 2 2 4 3" xfId="42202" xr:uid="{00000000-0005-0000-0000-0000CBA40000}"/>
    <cellStyle name="Normal 5 2 4 4 2 2 2 5" xfId="42203" xr:uid="{00000000-0005-0000-0000-0000CCA40000}"/>
    <cellStyle name="Normal 5 2 4 4 2 2 3" xfId="42204" xr:uid="{00000000-0005-0000-0000-0000CDA40000}"/>
    <cellStyle name="Normal 5 2 4 4 2 2 3 2" xfId="42205" xr:uid="{00000000-0005-0000-0000-0000CEA40000}"/>
    <cellStyle name="Normal 5 2 4 4 2 2 3 2 2" xfId="42206" xr:uid="{00000000-0005-0000-0000-0000CFA40000}"/>
    <cellStyle name="Normal 5 2 4 4 2 2 3 3" xfId="42207" xr:uid="{00000000-0005-0000-0000-0000D0A40000}"/>
    <cellStyle name="Normal 5 2 4 4 2 2 3 3 2" xfId="42208" xr:uid="{00000000-0005-0000-0000-0000D1A40000}"/>
    <cellStyle name="Normal 5 2 4 4 2 2 3 3 2 2" xfId="42209" xr:uid="{00000000-0005-0000-0000-0000D2A40000}"/>
    <cellStyle name="Normal 5 2 4 4 2 2 3 3 3" xfId="42210" xr:uid="{00000000-0005-0000-0000-0000D3A40000}"/>
    <cellStyle name="Normal 5 2 4 4 2 2 3 4" xfId="42211" xr:uid="{00000000-0005-0000-0000-0000D4A40000}"/>
    <cellStyle name="Normal 5 2 4 4 2 2 4" xfId="42212" xr:uid="{00000000-0005-0000-0000-0000D5A40000}"/>
    <cellStyle name="Normal 5 2 4 4 2 2 4 2" xfId="42213" xr:uid="{00000000-0005-0000-0000-0000D6A40000}"/>
    <cellStyle name="Normal 5 2 4 4 2 2 4 2 2" xfId="42214" xr:uid="{00000000-0005-0000-0000-0000D7A40000}"/>
    <cellStyle name="Normal 5 2 4 4 2 2 4 3" xfId="42215" xr:uid="{00000000-0005-0000-0000-0000D8A40000}"/>
    <cellStyle name="Normal 5 2 4 4 2 2 4 3 2" xfId="42216" xr:uid="{00000000-0005-0000-0000-0000D9A40000}"/>
    <cellStyle name="Normal 5 2 4 4 2 2 4 3 2 2" xfId="42217" xr:uid="{00000000-0005-0000-0000-0000DAA40000}"/>
    <cellStyle name="Normal 5 2 4 4 2 2 4 3 3" xfId="42218" xr:uid="{00000000-0005-0000-0000-0000DBA40000}"/>
    <cellStyle name="Normal 5 2 4 4 2 2 4 4" xfId="42219" xr:uid="{00000000-0005-0000-0000-0000DCA40000}"/>
    <cellStyle name="Normal 5 2 4 4 2 2 5" xfId="42220" xr:uid="{00000000-0005-0000-0000-0000DDA40000}"/>
    <cellStyle name="Normal 5 2 4 4 2 2 5 2" xfId="42221" xr:uid="{00000000-0005-0000-0000-0000DEA40000}"/>
    <cellStyle name="Normal 5 2 4 4 2 2 6" xfId="42222" xr:uid="{00000000-0005-0000-0000-0000DFA40000}"/>
    <cellStyle name="Normal 5 2 4 4 2 2 6 2" xfId="42223" xr:uid="{00000000-0005-0000-0000-0000E0A40000}"/>
    <cellStyle name="Normal 5 2 4 4 2 2 6 2 2" xfId="42224" xr:uid="{00000000-0005-0000-0000-0000E1A40000}"/>
    <cellStyle name="Normal 5 2 4 4 2 2 6 3" xfId="42225" xr:uid="{00000000-0005-0000-0000-0000E2A40000}"/>
    <cellStyle name="Normal 5 2 4 4 2 2 7" xfId="42226" xr:uid="{00000000-0005-0000-0000-0000E3A40000}"/>
    <cellStyle name="Normal 5 2 4 4 2 2 7 2" xfId="42227" xr:uid="{00000000-0005-0000-0000-0000E4A40000}"/>
    <cellStyle name="Normal 5 2 4 4 2 2 8" xfId="42228" xr:uid="{00000000-0005-0000-0000-0000E5A40000}"/>
    <cellStyle name="Normal 5 2 4 4 2 3" xfId="42229" xr:uid="{00000000-0005-0000-0000-0000E6A40000}"/>
    <cellStyle name="Normal 5 2 4 4 2 3 2" xfId="42230" xr:uid="{00000000-0005-0000-0000-0000E7A40000}"/>
    <cellStyle name="Normal 5 2 4 4 2 3 2 2" xfId="42231" xr:uid="{00000000-0005-0000-0000-0000E8A40000}"/>
    <cellStyle name="Normal 5 2 4 4 2 3 2 2 2" xfId="42232" xr:uid="{00000000-0005-0000-0000-0000E9A40000}"/>
    <cellStyle name="Normal 5 2 4 4 2 3 2 3" xfId="42233" xr:uid="{00000000-0005-0000-0000-0000EAA40000}"/>
    <cellStyle name="Normal 5 2 4 4 2 3 2 3 2" xfId="42234" xr:uid="{00000000-0005-0000-0000-0000EBA40000}"/>
    <cellStyle name="Normal 5 2 4 4 2 3 2 3 2 2" xfId="42235" xr:uid="{00000000-0005-0000-0000-0000ECA40000}"/>
    <cellStyle name="Normal 5 2 4 4 2 3 2 3 3" xfId="42236" xr:uid="{00000000-0005-0000-0000-0000EDA40000}"/>
    <cellStyle name="Normal 5 2 4 4 2 3 2 4" xfId="42237" xr:uid="{00000000-0005-0000-0000-0000EEA40000}"/>
    <cellStyle name="Normal 5 2 4 4 2 3 3" xfId="42238" xr:uid="{00000000-0005-0000-0000-0000EFA40000}"/>
    <cellStyle name="Normal 5 2 4 4 2 3 3 2" xfId="42239" xr:uid="{00000000-0005-0000-0000-0000F0A40000}"/>
    <cellStyle name="Normal 5 2 4 4 2 3 4" xfId="42240" xr:uid="{00000000-0005-0000-0000-0000F1A40000}"/>
    <cellStyle name="Normal 5 2 4 4 2 3 4 2" xfId="42241" xr:uid="{00000000-0005-0000-0000-0000F2A40000}"/>
    <cellStyle name="Normal 5 2 4 4 2 3 4 2 2" xfId="42242" xr:uid="{00000000-0005-0000-0000-0000F3A40000}"/>
    <cellStyle name="Normal 5 2 4 4 2 3 4 3" xfId="42243" xr:uid="{00000000-0005-0000-0000-0000F4A40000}"/>
    <cellStyle name="Normal 5 2 4 4 2 3 5" xfId="42244" xr:uid="{00000000-0005-0000-0000-0000F5A40000}"/>
    <cellStyle name="Normal 5 2 4 4 2 4" xfId="42245" xr:uid="{00000000-0005-0000-0000-0000F6A40000}"/>
    <cellStyle name="Normal 5 2 4 4 2 4 2" xfId="42246" xr:uid="{00000000-0005-0000-0000-0000F7A40000}"/>
    <cellStyle name="Normal 5 2 4 4 2 4 2 2" xfId="42247" xr:uid="{00000000-0005-0000-0000-0000F8A40000}"/>
    <cellStyle name="Normal 5 2 4 4 2 4 3" xfId="42248" xr:uid="{00000000-0005-0000-0000-0000F9A40000}"/>
    <cellStyle name="Normal 5 2 4 4 2 4 3 2" xfId="42249" xr:uid="{00000000-0005-0000-0000-0000FAA40000}"/>
    <cellStyle name="Normal 5 2 4 4 2 4 3 2 2" xfId="42250" xr:uid="{00000000-0005-0000-0000-0000FBA40000}"/>
    <cellStyle name="Normal 5 2 4 4 2 4 3 3" xfId="42251" xr:uid="{00000000-0005-0000-0000-0000FCA40000}"/>
    <cellStyle name="Normal 5 2 4 4 2 4 4" xfId="42252" xr:uid="{00000000-0005-0000-0000-0000FDA40000}"/>
    <cellStyle name="Normal 5 2 4 4 2 5" xfId="42253" xr:uid="{00000000-0005-0000-0000-0000FEA40000}"/>
    <cellStyle name="Normal 5 2 4 4 2 5 2" xfId="42254" xr:uid="{00000000-0005-0000-0000-0000FFA40000}"/>
    <cellStyle name="Normal 5 2 4 4 2 5 2 2" xfId="42255" xr:uid="{00000000-0005-0000-0000-000000A50000}"/>
    <cellStyle name="Normal 5 2 4 4 2 5 3" xfId="42256" xr:uid="{00000000-0005-0000-0000-000001A50000}"/>
    <cellStyle name="Normal 5 2 4 4 2 5 3 2" xfId="42257" xr:uid="{00000000-0005-0000-0000-000002A50000}"/>
    <cellStyle name="Normal 5 2 4 4 2 5 3 2 2" xfId="42258" xr:uid="{00000000-0005-0000-0000-000003A50000}"/>
    <cellStyle name="Normal 5 2 4 4 2 5 3 3" xfId="42259" xr:uid="{00000000-0005-0000-0000-000004A50000}"/>
    <cellStyle name="Normal 5 2 4 4 2 5 4" xfId="42260" xr:uid="{00000000-0005-0000-0000-000005A50000}"/>
    <cellStyle name="Normal 5 2 4 4 2 6" xfId="42261" xr:uid="{00000000-0005-0000-0000-000006A50000}"/>
    <cellStyle name="Normal 5 2 4 4 2 6 2" xfId="42262" xr:uid="{00000000-0005-0000-0000-000007A50000}"/>
    <cellStyle name="Normal 5 2 4 4 2 7" xfId="42263" xr:uid="{00000000-0005-0000-0000-000008A50000}"/>
    <cellStyle name="Normal 5 2 4 4 2 7 2" xfId="42264" xr:uid="{00000000-0005-0000-0000-000009A50000}"/>
    <cellStyle name="Normal 5 2 4 4 2 7 2 2" xfId="42265" xr:uid="{00000000-0005-0000-0000-00000AA50000}"/>
    <cellStyle name="Normal 5 2 4 4 2 7 3" xfId="42266" xr:uid="{00000000-0005-0000-0000-00000BA50000}"/>
    <cellStyle name="Normal 5 2 4 4 2 8" xfId="42267" xr:uid="{00000000-0005-0000-0000-00000CA50000}"/>
    <cellStyle name="Normal 5 2 4 4 2 8 2" xfId="42268" xr:uid="{00000000-0005-0000-0000-00000DA50000}"/>
    <cellStyle name="Normal 5 2 4 4 2 9" xfId="42269" xr:uid="{00000000-0005-0000-0000-00000EA50000}"/>
    <cellStyle name="Normal 5 2 4 4 3" xfId="42270" xr:uid="{00000000-0005-0000-0000-00000FA50000}"/>
    <cellStyle name="Normal 5 2 4 4 3 2" xfId="42271" xr:uid="{00000000-0005-0000-0000-000010A50000}"/>
    <cellStyle name="Normal 5 2 4 4 3 2 2" xfId="42272" xr:uid="{00000000-0005-0000-0000-000011A50000}"/>
    <cellStyle name="Normal 5 2 4 4 3 2 2 2" xfId="42273" xr:uid="{00000000-0005-0000-0000-000012A50000}"/>
    <cellStyle name="Normal 5 2 4 4 3 2 2 2 2" xfId="42274" xr:uid="{00000000-0005-0000-0000-000013A50000}"/>
    <cellStyle name="Normal 5 2 4 4 3 2 2 3" xfId="42275" xr:uid="{00000000-0005-0000-0000-000014A50000}"/>
    <cellStyle name="Normal 5 2 4 4 3 2 2 3 2" xfId="42276" xr:uid="{00000000-0005-0000-0000-000015A50000}"/>
    <cellStyle name="Normal 5 2 4 4 3 2 2 3 2 2" xfId="42277" xr:uid="{00000000-0005-0000-0000-000016A50000}"/>
    <cellStyle name="Normal 5 2 4 4 3 2 2 3 3" xfId="42278" xr:uid="{00000000-0005-0000-0000-000017A50000}"/>
    <cellStyle name="Normal 5 2 4 4 3 2 2 4" xfId="42279" xr:uid="{00000000-0005-0000-0000-000018A50000}"/>
    <cellStyle name="Normal 5 2 4 4 3 2 3" xfId="42280" xr:uid="{00000000-0005-0000-0000-000019A50000}"/>
    <cellStyle name="Normal 5 2 4 4 3 2 3 2" xfId="42281" xr:uid="{00000000-0005-0000-0000-00001AA50000}"/>
    <cellStyle name="Normal 5 2 4 4 3 2 4" xfId="42282" xr:uid="{00000000-0005-0000-0000-00001BA50000}"/>
    <cellStyle name="Normal 5 2 4 4 3 2 4 2" xfId="42283" xr:uid="{00000000-0005-0000-0000-00001CA50000}"/>
    <cellStyle name="Normal 5 2 4 4 3 2 4 2 2" xfId="42284" xr:uid="{00000000-0005-0000-0000-00001DA50000}"/>
    <cellStyle name="Normal 5 2 4 4 3 2 4 3" xfId="42285" xr:uid="{00000000-0005-0000-0000-00001EA50000}"/>
    <cellStyle name="Normal 5 2 4 4 3 2 5" xfId="42286" xr:uid="{00000000-0005-0000-0000-00001FA50000}"/>
    <cellStyle name="Normal 5 2 4 4 3 3" xfId="42287" xr:uid="{00000000-0005-0000-0000-000020A50000}"/>
    <cellStyle name="Normal 5 2 4 4 3 3 2" xfId="42288" xr:uid="{00000000-0005-0000-0000-000021A50000}"/>
    <cellStyle name="Normal 5 2 4 4 3 3 2 2" xfId="42289" xr:uid="{00000000-0005-0000-0000-000022A50000}"/>
    <cellStyle name="Normal 5 2 4 4 3 3 3" xfId="42290" xr:uid="{00000000-0005-0000-0000-000023A50000}"/>
    <cellStyle name="Normal 5 2 4 4 3 3 3 2" xfId="42291" xr:uid="{00000000-0005-0000-0000-000024A50000}"/>
    <cellStyle name="Normal 5 2 4 4 3 3 3 2 2" xfId="42292" xr:uid="{00000000-0005-0000-0000-000025A50000}"/>
    <cellStyle name="Normal 5 2 4 4 3 3 3 3" xfId="42293" xr:uid="{00000000-0005-0000-0000-000026A50000}"/>
    <cellStyle name="Normal 5 2 4 4 3 3 4" xfId="42294" xr:uid="{00000000-0005-0000-0000-000027A50000}"/>
    <cellStyle name="Normal 5 2 4 4 3 4" xfId="42295" xr:uid="{00000000-0005-0000-0000-000028A50000}"/>
    <cellStyle name="Normal 5 2 4 4 3 4 2" xfId="42296" xr:uid="{00000000-0005-0000-0000-000029A50000}"/>
    <cellStyle name="Normal 5 2 4 4 3 4 2 2" xfId="42297" xr:uid="{00000000-0005-0000-0000-00002AA50000}"/>
    <cellStyle name="Normal 5 2 4 4 3 4 3" xfId="42298" xr:uid="{00000000-0005-0000-0000-00002BA50000}"/>
    <cellStyle name="Normal 5 2 4 4 3 4 3 2" xfId="42299" xr:uid="{00000000-0005-0000-0000-00002CA50000}"/>
    <cellStyle name="Normal 5 2 4 4 3 4 3 2 2" xfId="42300" xr:uid="{00000000-0005-0000-0000-00002DA50000}"/>
    <cellStyle name="Normal 5 2 4 4 3 4 3 3" xfId="42301" xr:uid="{00000000-0005-0000-0000-00002EA50000}"/>
    <cellStyle name="Normal 5 2 4 4 3 4 4" xfId="42302" xr:uid="{00000000-0005-0000-0000-00002FA50000}"/>
    <cellStyle name="Normal 5 2 4 4 3 5" xfId="42303" xr:uid="{00000000-0005-0000-0000-000030A50000}"/>
    <cellStyle name="Normal 5 2 4 4 3 5 2" xfId="42304" xr:uid="{00000000-0005-0000-0000-000031A50000}"/>
    <cellStyle name="Normal 5 2 4 4 3 6" xfId="42305" xr:uid="{00000000-0005-0000-0000-000032A50000}"/>
    <cellStyle name="Normal 5 2 4 4 3 6 2" xfId="42306" xr:uid="{00000000-0005-0000-0000-000033A50000}"/>
    <cellStyle name="Normal 5 2 4 4 3 6 2 2" xfId="42307" xr:uid="{00000000-0005-0000-0000-000034A50000}"/>
    <cellStyle name="Normal 5 2 4 4 3 6 3" xfId="42308" xr:uid="{00000000-0005-0000-0000-000035A50000}"/>
    <cellStyle name="Normal 5 2 4 4 3 7" xfId="42309" xr:uid="{00000000-0005-0000-0000-000036A50000}"/>
    <cellStyle name="Normal 5 2 4 4 3 7 2" xfId="42310" xr:uid="{00000000-0005-0000-0000-000037A50000}"/>
    <cellStyle name="Normal 5 2 4 4 3 8" xfId="42311" xr:uid="{00000000-0005-0000-0000-000038A50000}"/>
    <cellStyle name="Normal 5 2 4 4 4" xfId="42312" xr:uid="{00000000-0005-0000-0000-000039A50000}"/>
    <cellStyle name="Normal 5 2 4 4 4 2" xfId="42313" xr:uid="{00000000-0005-0000-0000-00003AA50000}"/>
    <cellStyle name="Normal 5 2 4 4 4 2 2" xfId="42314" xr:uid="{00000000-0005-0000-0000-00003BA50000}"/>
    <cellStyle name="Normal 5 2 4 4 4 2 2 2" xfId="42315" xr:uid="{00000000-0005-0000-0000-00003CA50000}"/>
    <cellStyle name="Normal 5 2 4 4 4 2 3" xfId="42316" xr:uid="{00000000-0005-0000-0000-00003DA50000}"/>
    <cellStyle name="Normal 5 2 4 4 4 2 3 2" xfId="42317" xr:uid="{00000000-0005-0000-0000-00003EA50000}"/>
    <cellStyle name="Normal 5 2 4 4 4 2 3 2 2" xfId="42318" xr:uid="{00000000-0005-0000-0000-00003FA50000}"/>
    <cellStyle name="Normal 5 2 4 4 4 2 3 3" xfId="42319" xr:uid="{00000000-0005-0000-0000-000040A50000}"/>
    <cellStyle name="Normal 5 2 4 4 4 2 4" xfId="42320" xr:uid="{00000000-0005-0000-0000-000041A50000}"/>
    <cellStyle name="Normal 5 2 4 4 4 3" xfId="42321" xr:uid="{00000000-0005-0000-0000-000042A50000}"/>
    <cellStyle name="Normal 5 2 4 4 4 3 2" xfId="42322" xr:uid="{00000000-0005-0000-0000-000043A50000}"/>
    <cellStyle name="Normal 5 2 4 4 4 4" xfId="42323" xr:uid="{00000000-0005-0000-0000-000044A50000}"/>
    <cellStyle name="Normal 5 2 4 4 4 4 2" xfId="42324" xr:uid="{00000000-0005-0000-0000-000045A50000}"/>
    <cellStyle name="Normal 5 2 4 4 4 4 2 2" xfId="42325" xr:uid="{00000000-0005-0000-0000-000046A50000}"/>
    <cellStyle name="Normal 5 2 4 4 4 4 3" xfId="42326" xr:uid="{00000000-0005-0000-0000-000047A50000}"/>
    <cellStyle name="Normal 5 2 4 4 4 5" xfId="42327" xr:uid="{00000000-0005-0000-0000-000048A50000}"/>
    <cellStyle name="Normal 5 2 4 4 5" xfId="42328" xr:uid="{00000000-0005-0000-0000-000049A50000}"/>
    <cellStyle name="Normal 5 2 4 4 5 2" xfId="42329" xr:uid="{00000000-0005-0000-0000-00004AA50000}"/>
    <cellStyle name="Normal 5 2 4 4 5 2 2" xfId="42330" xr:uid="{00000000-0005-0000-0000-00004BA50000}"/>
    <cellStyle name="Normal 5 2 4 4 5 3" xfId="42331" xr:uid="{00000000-0005-0000-0000-00004CA50000}"/>
    <cellStyle name="Normal 5 2 4 4 5 3 2" xfId="42332" xr:uid="{00000000-0005-0000-0000-00004DA50000}"/>
    <cellStyle name="Normal 5 2 4 4 5 3 2 2" xfId="42333" xr:uid="{00000000-0005-0000-0000-00004EA50000}"/>
    <cellStyle name="Normal 5 2 4 4 5 3 3" xfId="42334" xr:uid="{00000000-0005-0000-0000-00004FA50000}"/>
    <cellStyle name="Normal 5 2 4 4 5 4" xfId="42335" xr:uid="{00000000-0005-0000-0000-000050A50000}"/>
    <cellStyle name="Normal 5 2 4 4 6" xfId="42336" xr:uid="{00000000-0005-0000-0000-000051A50000}"/>
    <cellStyle name="Normal 5 2 4 4 6 2" xfId="42337" xr:uid="{00000000-0005-0000-0000-000052A50000}"/>
    <cellStyle name="Normal 5 2 4 4 6 2 2" xfId="42338" xr:uid="{00000000-0005-0000-0000-000053A50000}"/>
    <cellStyle name="Normal 5 2 4 4 6 3" xfId="42339" xr:uid="{00000000-0005-0000-0000-000054A50000}"/>
    <cellStyle name="Normal 5 2 4 4 6 3 2" xfId="42340" xr:uid="{00000000-0005-0000-0000-000055A50000}"/>
    <cellStyle name="Normal 5 2 4 4 6 3 2 2" xfId="42341" xr:uid="{00000000-0005-0000-0000-000056A50000}"/>
    <cellStyle name="Normal 5 2 4 4 6 3 3" xfId="42342" xr:uid="{00000000-0005-0000-0000-000057A50000}"/>
    <cellStyle name="Normal 5 2 4 4 6 4" xfId="42343" xr:uid="{00000000-0005-0000-0000-000058A50000}"/>
    <cellStyle name="Normal 5 2 4 4 7" xfId="42344" xr:uid="{00000000-0005-0000-0000-000059A50000}"/>
    <cellStyle name="Normal 5 2 4 4 7 2" xfId="42345" xr:uid="{00000000-0005-0000-0000-00005AA50000}"/>
    <cellStyle name="Normal 5 2 4 4 8" xfId="42346" xr:uid="{00000000-0005-0000-0000-00005BA50000}"/>
    <cellStyle name="Normal 5 2 4 4 8 2" xfId="42347" xr:uid="{00000000-0005-0000-0000-00005CA50000}"/>
    <cellStyle name="Normal 5 2 4 4 8 2 2" xfId="42348" xr:uid="{00000000-0005-0000-0000-00005DA50000}"/>
    <cellStyle name="Normal 5 2 4 4 8 3" xfId="42349" xr:uid="{00000000-0005-0000-0000-00005EA50000}"/>
    <cellStyle name="Normal 5 2 4 4 9" xfId="42350" xr:uid="{00000000-0005-0000-0000-00005FA50000}"/>
    <cellStyle name="Normal 5 2 4 4 9 2" xfId="42351" xr:uid="{00000000-0005-0000-0000-000060A50000}"/>
    <cellStyle name="Normal 5 2 4 5" xfId="42352" xr:uid="{00000000-0005-0000-0000-000061A50000}"/>
    <cellStyle name="Normal 5 2 4 5 2" xfId="42353" xr:uid="{00000000-0005-0000-0000-000062A50000}"/>
    <cellStyle name="Normal 5 2 4 5 2 2" xfId="42354" xr:uid="{00000000-0005-0000-0000-000063A50000}"/>
    <cellStyle name="Normal 5 2 4 5 2 2 2" xfId="42355" xr:uid="{00000000-0005-0000-0000-000064A50000}"/>
    <cellStyle name="Normal 5 2 4 5 2 2 2 2" xfId="42356" xr:uid="{00000000-0005-0000-0000-000065A50000}"/>
    <cellStyle name="Normal 5 2 4 5 2 2 2 2 2" xfId="42357" xr:uid="{00000000-0005-0000-0000-000066A50000}"/>
    <cellStyle name="Normal 5 2 4 5 2 2 2 3" xfId="42358" xr:uid="{00000000-0005-0000-0000-000067A50000}"/>
    <cellStyle name="Normal 5 2 4 5 2 2 2 3 2" xfId="42359" xr:uid="{00000000-0005-0000-0000-000068A50000}"/>
    <cellStyle name="Normal 5 2 4 5 2 2 2 3 2 2" xfId="42360" xr:uid="{00000000-0005-0000-0000-000069A50000}"/>
    <cellStyle name="Normal 5 2 4 5 2 2 2 3 3" xfId="42361" xr:uid="{00000000-0005-0000-0000-00006AA50000}"/>
    <cellStyle name="Normal 5 2 4 5 2 2 2 4" xfId="42362" xr:uid="{00000000-0005-0000-0000-00006BA50000}"/>
    <cellStyle name="Normal 5 2 4 5 2 2 3" xfId="42363" xr:uid="{00000000-0005-0000-0000-00006CA50000}"/>
    <cellStyle name="Normal 5 2 4 5 2 2 3 2" xfId="42364" xr:uid="{00000000-0005-0000-0000-00006DA50000}"/>
    <cellStyle name="Normal 5 2 4 5 2 2 4" xfId="42365" xr:uid="{00000000-0005-0000-0000-00006EA50000}"/>
    <cellStyle name="Normal 5 2 4 5 2 2 4 2" xfId="42366" xr:uid="{00000000-0005-0000-0000-00006FA50000}"/>
    <cellStyle name="Normal 5 2 4 5 2 2 4 2 2" xfId="42367" xr:uid="{00000000-0005-0000-0000-000070A50000}"/>
    <cellStyle name="Normal 5 2 4 5 2 2 4 3" xfId="42368" xr:uid="{00000000-0005-0000-0000-000071A50000}"/>
    <cellStyle name="Normal 5 2 4 5 2 2 5" xfId="42369" xr:uid="{00000000-0005-0000-0000-000072A50000}"/>
    <cellStyle name="Normal 5 2 4 5 2 3" xfId="42370" xr:uid="{00000000-0005-0000-0000-000073A50000}"/>
    <cellStyle name="Normal 5 2 4 5 2 3 2" xfId="42371" xr:uid="{00000000-0005-0000-0000-000074A50000}"/>
    <cellStyle name="Normal 5 2 4 5 2 3 2 2" xfId="42372" xr:uid="{00000000-0005-0000-0000-000075A50000}"/>
    <cellStyle name="Normal 5 2 4 5 2 3 3" xfId="42373" xr:uid="{00000000-0005-0000-0000-000076A50000}"/>
    <cellStyle name="Normal 5 2 4 5 2 3 3 2" xfId="42374" xr:uid="{00000000-0005-0000-0000-000077A50000}"/>
    <cellStyle name="Normal 5 2 4 5 2 3 3 2 2" xfId="42375" xr:uid="{00000000-0005-0000-0000-000078A50000}"/>
    <cellStyle name="Normal 5 2 4 5 2 3 3 3" xfId="42376" xr:uid="{00000000-0005-0000-0000-000079A50000}"/>
    <cellStyle name="Normal 5 2 4 5 2 3 4" xfId="42377" xr:uid="{00000000-0005-0000-0000-00007AA50000}"/>
    <cellStyle name="Normal 5 2 4 5 2 4" xfId="42378" xr:uid="{00000000-0005-0000-0000-00007BA50000}"/>
    <cellStyle name="Normal 5 2 4 5 2 4 2" xfId="42379" xr:uid="{00000000-0005-0000-0000-00007CA50000}"/>
    <cellStyle name="Normal 5 2 4 5 2 4 2 2" xfId="42380" xr:uid="{00000000-0005-0000-0000-00007DA50000}"/>
    <cellStyle name="Normal 5 2 4 5 2 4 3" xfId="42381" xr:uid="{00000000-0005-0000-0000-00007EA50000}"/>
    <cellStyle name="Normal 5 2 4 5 2 4 3 2" xfId="42382" xr:uid="{00000000-0005-0000-0000-00007FA50000}"/>
    <cellStyle name="Normal 5 2 4 5 2 4 3 2 2" xfId="42383" xr:uid="{00000000-0005-0000-0000-000080A50000}"/>
    <cellStyle name="Normal 5 2 4 5 2 4 3 3" xfId="42384" xr:uid="{00000000-0005-0000-0000-000081A50000}"/>
    <cellStyle name="Normal 5 2 4 5 2 4 4" xfId="42385" xr:uid="{00000000-0005-0000-0000-000082A50000}"/>
    <cellStyle name="Normal 5 2 4 5 2 5" xfId="42386" xr:uid="{00000000-0005-0000-0000-000083A50000}"/>
    <cellStyle name="Normal 5 2 4 5 2 5 2" xfId="42387" xr:uid="{00000000-0005-0000-0000-000084A50000}"/>
    <cellStyle name="Normal 5 2 4 5 2 6" xfId="42388" xr:uid="{00000000-0005-0000-0000-000085A50000}"/>
    <cellStyle name="Normal 5 2 4 5 2 6 2" xfId="42389" xr:uid="{00000000-0005-0000-0000-000086A50000}"/>
    <cellStyle name="Normal 5 2 4 5 2 6 2 2" xfId="42390" xr:uid="{00000000-0005-0000-0000-000087A50000}"/>
    <cellStyle name="Normal 5 2 4 5 2 6 3" xfId="42391" xr:uid="{00000000-0005-0000-0000-000088A50000}"/>
    <cellStyle name="Normal 5 2 4 5 2 7" xfId="42392" xr:uid="{00000000-0005-0000-0000-000089A50000}"/>
    <cellStyle name="Normal 5 2 4 5 2 7 2" xfId="42393" xr:uid="{00000000-0005-0000-0000-00008AA50000}"/>
    <cellStyle name="Normal 5 2 4 5 2 8" xfId="42394" xr:uid="{00000000-0005-0000-0000-00008BA50000}"/>
    <cellStyle name="Normal 5 2 4 5 3" xfId="42395" xr:uid="{00000000-0005-0000-0000-00008CA50000}"/>
    <cellStyle name="Normal 5 2 4 5 3 2" xfId="42396" xr:uid="{00000000-0005-0000-0000-00008DA50000}"/>
    <cellStyle name="Normal 5 2 4 5 3 2 2" xfId="42397" xr:uid="{00000000-0005-0000-0000-00008EA50000}"/>
    <cellStyle name="Normal 5 2 4 5 3 2 2 2" xfId="42398" xr:uid="{00000000-0005-0000-0000-00008FA50000}"/>
    <cellStyle name="Normal 5 2 4 5 3 2 3" xfId="42399" xr:uid="{00000000-0005-0000-0000-000090A50000}"/>
    <cellStyle name="Normal 5 2 4 5 3 2 3 2" xfId="42400" xr:uid="{00000000-0005-0000-0000-000091A50000}"/>
    <cellStyle name="Normal 5 2 4 5 3 2 3 2 2" xfId="42401" xr:uid="{00000000-0005-0000-0000-000092A50000}"/>
    <cellStyle name="Normal 5 2 4 5 3 2 3 3" xfId="42402" xr:uid="{00000000-0005-0000-0000-000093A50000}"/>
    <cellStyle name="Normal 5 2 4 5 3 2 4" xfId="42403" xr:uid="{00000000-0005-0000-0000-000094A50000}"/>
    <cellStyle name="Normal 5 2 4 5 3 3" xfId="42404" xr:uid="{00000000-0005-0000-0000-000095A50000}"/>
    <cellStyle name="Normal 5 2 4 5 3 3 2" xfId="42405" xr:uid="{00000000-0005-0000-0000-000096A50000}"/>
    <cellStyle name="Normal 5 2 4 5 3 4" xfId="42406" xr:uid="{00000000-0005-0000-0000-000097A50000}"/>
    <cellStyle name="Normal 5 2 4 5 3 4 2" xfId="42407" xr:uid="{00000000-0005-0000-0000-000098A50000}"/>
    <cellStyle name="Normal 5 2 4 5 3 4 2 2" xfId="42408" xr:uid="{00000000-0005-0000-0000-000099A50000}"/>
    <cellStyle name="Normal 5 2 4 5 3 4 3" xfId="42409" xr:uid="{00000000-0005-0000-0000-00009AA50000}"/>
    <cellStyle name="Normal 5 2 4 5 3 5" xfId="42410" xr:uid="{00000000-0005-0000-0000-00009BA50000}"/>
    <cellStyle name="Normal 5 2 4 5 4" xfId="42411" xr:uid="{00000000-0005-0000-0000-00009CA50000}"/>
    <cellStyle name="Normal 5 2 4 5 4 2" xfId="42412" xr:uid="{00000000-0005-0000-0000-00009DA50000}"/>
    <cellStyle name="Normal 5 2 4 5 4 2 2" xfId="42413" xr:uid="{00000000-0005-0000-0000-00009EA50000}"/>
    <cellStyle name="Normal 5 2 4 5 4 3" xfId="42414" xr:uid="{00000000-0005-0000-0000-00009FA50000}"/>
    <cellStyle name="Normal 5 2 4 5 4 3 2" xfId="42415" xr:uid="{00000000-0005-0000-0000-0000A0A50000}"/>
    <cellStyle name="Normal 5 2 4 5 4 3 2 2" xfId="42416" xr:uid="{00000000-0005-0000-0000-0000A1A50000}"/>
    <cellStyle name="Normal 5 2 4 5 4 3 3" xfId="42417" xr:uid="{00000000-0005-0000-0000-0000A2A50000}"/>
    <cellStyle name="Normal 5 2 4 5 4 4" xfId="42418" xr:uid="{00000000-0005-0000-0000-0000A3A50000}"/>
    <cellStyle name="Normal 5 2 4 5 5" xfId="42419" xr:uid="{00000000-0005-0000-0000-0000A4A50000}"/>
    <cellStyle name="Normal 5 2 4 5 5 2" xfId="42420" xr:uid="{00000000-0005-0000-0000-0000A5A50000}"/>
    <cellStyle name="Normal 5 2 4 5 5 2 2" xfId="42421" xr:uid="{00000000-0005-0000-0000-0000A6A50000}"/>
    <cellStyle name="Normal 5 2 4 5 5 3" xfId="42422" xr:uid="{00000000-0005-0000-0000-0000A7A50000}"/>
    <cellStyle name="Normal 5 2 4 5 5 3 2" xfId="42423" xr:uid="{00000000-0005-0000-0000-0000A8A50000}"/>
    <cellStyle name="Normal 5 2 4 5 5 3 2 2" xfId="42424" xr:uid="{00000000-0005-0000-0000-0000A9A50000}"/>
    <cellStyle name="Normal 5 2 4 5 5 3 3" xfId="42425" xr:uid="{00000000-0005-0000-0000-0000AAA50000}"/>
    <cellStyle name="Normal 5 2 4 5 5 4" xfId="42426" xr:uid="{00000000-0005-0000-0000-0000ABA50000}"/>
    <cellStyle name="Normal 5 2 4 5 6" xfId="42427" xr:uid="{00000000-0005-0000-0000-0000ACA50000}"/>
    <cellStyle name="Normal 5 2 4 5 6 2" xfId="42428" xr:uid="{00000000-0005-0000-0000-0000ADA50000}"/>
    <cellStyle name="Normal 5 2 4 5 7" xfId="42429" xr:uid="{00000000-0005-0000-0000-0000AEA50000}"/>
    <cellStyle name="Normal 5 2 4 5 7 2" xfId="42430" xr:uid="{00000000-0005-0000-0000-0000AFA50000}"/>
    <cellStyle name="Normal 5 2 4 5 7 2 2" xfId="42431" xr:uid="{00000000-0005-0000-0000-0000B0A50000}"/>
    <cellStyle name="Normal 5 2 4 5 7 3" xfId="42432" xr:uid="{00000000-0005-0000-0000-0000B1A50000}"/>
    <cellStyle name="Normal 5 2 4 5 8" xfId="42433" xr:uid="{00000000-0005-0000-0000-0000B2A50000}"/>
    <cellStyle name="Normal 5 2 4 5 8 2" xfId="42434" xr:uid="{00000000-0005-0000-0000-0000B3A50000}"/>
    <cellStyle name="Normal 5 2 4 5 9" xfId="42435" xr:uid="{00000000-0005-0000-0000-0000B4A50000}"/>
    <cellStyle name="Normal 5 2 4 6" xfId="42436" xr:uid="{00000000-0005-0000-0000-0000B5A50000}"/>
    <cellStyle name="Normal 5 2 4 6 2" xfId="42437" xr:uid="{00000000-0005-0000-0000-0000B6A50000}"/>
    <cellStyle name="Normal 5 2 4 6 2 2" xfId="42438" xr:uid="{00000000-0005-0000-0000-0000B7A50000}"/>
    <cellStyle name="Normal 5 2 4 6 2 2 2" xfId="42439" xr:uid="{00000000-0005-0000-0000-0000B8A50000}"/>
    <cellStyle name="Normal 5 2 4 6 2 2 2 2" xfId="42440" xr:uid="{00000000-0005-0000-0000-0000B9A50000}"/>
    <cellStyle name="Normal 5 2 4 6 2 2 3" xfId="42441" xr:uid="{00000000-0005-0000-0000-0000BAA50000}"/>
    <cellStyle name="Normal 5 2 4 6 2 2 3 2" xfId="42442" xr:uid="{00000000-0005-0000-0000-0000BBA50000}"/>
    <cellStyle name="Normal 5 2 4 6 2 2 3 2 2" xfId="42443" xr:uid="{00000000-0005-0000-0000-0000BCA50000}"/>
    <cellStyle name="Normal 5 2 4 6 2 2 3 3" xfId="42444" xr:uid="{00000000-0005-0000-0000-0000BDA50000}"/>
    <cellStyle name="Normal 5 2 4 6 2 2 4" xfId="42445" xr:uid="{00000000-0005-0000-0000-0000BEA50000}"/>
    <cellStyle name="Normal 5 2 4 6 2 3" xfId="42446" xr:uid="{00000000-0005-0000-0000-0000BFA50000}"/>
    <cellStyle name="Normal 5 2 4 6 2 3 2" xfId="42447" xr:uid="{00000000-0005-0000-0000-0000C0A50000}"/>
    <cellStyle name="Normal 5 2 4 6 2 4" xfId="42448" xr:uid="{00000000-0005-0000-0000-0000C1A50000}"/>
    <cellStyle name="Normal 5 2 4 6 2 4 2" xfId="42449" xr:uid="{00000000-0005-0000-0000-0000C2A50000}"/>
    <cellStyle name="Normal 5 2 4 6 2 4 2 2" xfId="42450" xr:uid="{00000000-0005-0000-0000-0000C3A50000}"/>
    <cellStyle name="Normal 5 2 4 6 2 4 3" xfId="42451" xr:uid="{00000000-0005-0000-0000-0000C4A50000}"/>
    <cellStyle name="Normal 5 2 4 6 2 5" xfId="42452" xr:uid="{00000000-0005-0000-0000-0000C5A50000}"/>
    <cellStyle name="Normal 5 2 4 6 3" xfId="42453" xr:uid="{00000000-0005-0000-0000-0000C6A50000}"/>
    <cellStyle name="Normal 5 2 4 6 3 2" xfId="42454" xr:uid="{00000000-0005-0000-0000-0000C7A50000}"/>
    <cellStyle name="Normal 5 2 4 6 3 2 2" xfId="42455" xr:uid="{00000000-0005-0000-0000-0000C8A50000}"/>
    <cellStyle name="Normal 5 2 4 6 3 3" xfId="42456" xr:uid="{00000000-0005-0000-0000-0000C9A50000}"/>
    <cellStyle name="Normal 5 2 4 6 3 3 2" xfId="42457" xr:uid="{00000000-0005-0000-0000-0000CAA50000}"/>
    <cellStyle name="Normal 5 2 4 6 3 3 2 2" xfId="42458" xr:uid="{00000000-0005-0000-0000-0000CBA50000}"/>
    <cellStyle name="Normal 5 2 4 6 3 3 3" xfId="42459" xr:uid="{00000000-0005-0000-0000-0000CCA50000}"/>
    <cellStyle name="Normal 5 2 4 6 3 4" xfId="42460" xr:uid="{00000000-0005-0000-0000-0000CDA50000}"/>
    <cellStyle name="Normal 5 2 4 6 4" xfId="42461" xr:uid="{00000000-0005-0000-0000-0000CEA50000}"/>
    <cellStyle name="Normal 5 2 4 6 4 2" xfId="42462" xr:uid="{00000000-0005-0000-0000-0000CFA50000}"/>
    <cellStyle name="Normal 5 2 4 6 4 2 2" xfId="42463" xr:uid="{00000000-0005-0000-0000-0000D0A50000}"/>
    <cellStyle name="Normal 5 2 4 6 4 3" xfId="42464" xr:uid="{00000000-0005-0000-0000-0000D1A50000}"/>
    <cellStyle name="Normal 5 2 4 6 4 3 2" xfId="42465" xr:uid="{00000000-0005-0000-0000-0000D2A50000}"/>
    <cellStyle name="Normal 5 2 4 6 4 3 2 2" xfId="42466" xr:uid="{00000000-0005-0000-0000-0000D3A50000}"/>
    <cellStyle name="Normal 5 2 4 6 4 3 3" xfId="42467" xr:uid="{00000000-0005-0000-0000-0000D4A50000}"/>
    <cellStyle name="Normal 5 2 4 6 4 4" xfId="42468" xr:uid="{00000000-0005-0000-0000-0000D5A50000}"/>
    <cellStyle name="Normal 5 2 4 6 5" xfId="42469" xr:uid="{00000000-0005-0000-0000-0000D6A50000}"/>
    <cellStyle name="Normal 5 2 4 6 5 2" xfId="42470" xr:uid="{00000000-0005-0000-0000-0000D7A50000}"/>
    <cellStyle name="Normal 5 2 4 6 6" xfId="42471" xr:uid="{00000000-0005-0000-0000-0000D8A50000}"/>
    <cellStyle name="Normal 5 2 4 6 6 2" xfId="42472" xr:uid="{00000000-0005-0000-0000-0000D9A50000}"/>
    <cellStyle name="Normal 5 2 4 6 6 2 2" xfId="42473" xr:uid="{00000000-0005-0000-0000-0000DAA50000}"/>
    <cellStyle name="Normal 5 2 4 6 6 3" xfId="42474" xr:uid="{00000000-0005-0000-0000-0000DBA50000}"/>
    <cellStyle name="Normal 5 2 4 6 7" xfId="42475" xr:uid="{00000000-0005-0000-0000-0000DCA50000}"/>
    <cellStyle name="Normal 5 2 4 6 7 2" xfId="42476" xr:uid="{00000000-0005-0000-0000-0000DDA50000}"/>
    <cellStyle name="Normal 5 2 4 6 8" xfId="42477" xr:uid="{00000000-0005-0000-0000-0000DEA50000}"/>
    <cellStyle name="Normal 5 2 4 7" xfId="42478" xr:uid="{00000000-0005-0000-0000-0000DFA50000}"/>
    <cellStyle name="Normal 5 2 4 7 2" xfId="42479" xr:uid="{00000000-0005-0000-0000-0000E0A50000}"/>
    <cellStyle name="Normal 5 2 4 7 2 2" xfId="42480" xr:uid="{00000000-0005-0000-0000-0000E1A50000}"/>
    <cellStyle name="Normal 5 2 4 7 2 2 2" xfId="42481" xr:uid="{00000000-0005-0000-0000-0000E2A50000}"/>
    <cellStyle name="Normal 5 2 4 7 2 2 2 2" xfId="42482" xr:uid="{00000000-0005-0000-0000-0000E3A50000}"/>
    <cellStyle name="Normal 5 2 4 7 2 2 3" xfId="42483" xr:uid="{00000000-0005-0000-0000-0000E4A50000}"/>
    <cellStyle name="Normal 5 2 4 7 2 2 3 2" xfId="42484" xr:uid="{00000000-0005-0000-0000-0000E5A50000}"/>
    <cellStyle name="Normal 5 2 4 7 2 2 3 2 2" xfId="42485" xr:uid="{00000000-0005-0000-0000-0000E6A50000}"/>
    <cellStyle name="Normal 5 2 4 7 2 2 3 3" xfId="42486" xr:uid="{00000000-0005-0000-0000-0000E7A50000}"/>
    <cellStyle name="Normal 5 2 4 7 2 2 4" xfId="42487" xr:uid="{00000000-0005-0000-0000-0000E8A50000}"/>
    <cellStyle name="Normal 5 2 4 7 2 3" xfId="42488" xr:uid="{00000000-0005-0000-0000-0000E9A50000}"/>
    <cellStyle name="Normal 5 2 4 7 2 3 2" xfId="42489" xr:uid="{00000000-0005-0000-0000-0000EAA50000}"/>
    <cellStyle name="Normal 5 2 4 7 2 4" xfId="42490" xr:uid="{00000000-0005-0000-0000-0000EBA50000}"/>
    <cellStyle name="Normal 5 2 4 7 2 4 2" xfId="42491" xr:uid="{00000000-0005-0000-0000-0000ECA50000}"/>
    <cellStyle name="Normal 5 2 4 7 2 4 2 2" xfId="42492" xr:uid="{00000000-0005-0000-0000-0000EDA50000}"/>
    <cellStyle name="Normal 5 2 4 7 2 4 3" xfId="42493" xr:uid="{00000000-0005-0000-0000-0000EEA50000}"/>
    <cellStyle name="Normal 5 2 4 7 2 5" xfId="42494" xr:uid="{00000000-0005-0000-0000-0000EFA50000}"/>
    <cellStyle name="Normal 5 2 4 7 3" xfId="42495" xr:uid="{00000000-0005-0000-0000-0000F0A50000}"/>
    <cellStyle name="Normal 5 2 4 7 3 2" xfId="42496" xr:uid="{00000000-0005-0000-0000-0000F1A50000}"/>
    <cellStyle name="Normal 5 2 4 7 3 2 2" xfId="42497" xr:uid="{00000000-0005-0000-0000-0000F2A50000}"/>
    <cellStyle name="Normal 5 2 4 7 3 3" xfId="42498" xr:uid="{00000000-0005-0000-0000-0000F3A50000}"/>
    <cellStyle name="Normal 5 2 4 7 3 3 2" xfId="42499" xr:uid="{00000000-0005-0000-0000-0000F4A50000}"/>
    <cellStyle name="Normal 5 2 4 7 3 3 2 2" xfId="42500" xr:uid="{00000000-0005-0000-0000-0000F5A50000}"/>
    <cellStyle name="Normal 5 2 4 7 3 3 3" xfId="42501" xr:uid="{00000000-0005-0000-0000-0000F6A50000}"/>
    <cellStyle name="Normal 5 2 4 7 3 4" xfId="42502" xr:uid="{00000000-0005-0000-0000-0000F7A50000}"/>
    <cellStyle name="Normal 5 2 4 7 4" xfId="42503" xr:uid="{00000000-0005-0000-0000-0000F8A50000}"/>
    <cellStyle name="Normal 5 2 4 7 4 2" xfId="42504" xr:uid="{00000000-0005-0000-0000-0000F9A50000}"/>
    <cellStyle name="Normal 5 2 4 7 5" xfId="42505" xr:uid="{00000000-0005-0000-0000-0000FAA50000}"/>
    <cellStyle name="Normal 5 2 4 7 5 2" xfId="42506" xr:uid="{00000000-0005-0000-0000-0000FBA50000}"/>
    <cellStyle name="Normal 5 2 4 7 5 2 2" xfId="42507" xr:uid="{00000000-0005-0000-0000-0000FCA50000}"/>
    <cellStyle name="Normal 5 2 4 7 5 3" xfId="42508" xr:uid="{00000000-0005-0000-0000-0000FDA50000}"/>
    <cellStyle name="Normal 5 2 4 7 6" xfId="42509" xr:uid="{00000000-0005-0000-0000-0000FEA50000}"/>
    <cellStyle name="Normal 5 2 4 8" xfId="42510" xr:uid="{00000000-0005-0000-0000-0000FFA50000}"/>
    <cellStyle name="Normal 5 2 4 8 2" xfId="42511" xr:uid="{00000000-0005-0000-0000-000000A60000}"/>
    <cellStyle name="Normal 5 2 4 8 2 2" xfId="42512" xr:uid="{00000000-0005-0000-0000-000001A60000}"/>
    <cellStyle name="Normal 5 2 4 8 2 2 2" xfId="42513" xr:uid="{00000000-0005-0000-0000-000002A60000}"/>
    <cellStyle name="Normal 5 2 4 8 2 2 2 2" xfId="42514" xr:uid="{00000000-0005-0000-0000-000003A60000}"/>
    <cellStyle name="Normal 5 2 4 8 2 2 3" xfId="42515" xr:uid="{00000000-0005-0000-0000-000004A60000}"/>
    <cellStyle name="Normal 5 2 4 8 2 2 3 2" xfId="42516" xr:uid="{00000000-0005-0000-0000-000005A60000}"/>
    <cellStyle name="Normal 5 2 4 8 2 2 3 2 2" xfId="42517" xr:uid="{00000000-0005-0000-0000-000006A60000}"/>
    <cellStyle name="Normal 5 2 4 8 2 2 3 3" xfId="42518" xr:uid="{00000000-0005-0000-0000-000007A60000}"/>
    <cellStyle name="Normal 5 2 4 8 2 2 4" xfId="42519" xr:uid="{00000000-0005-0000-0000-000008A60000}"/>
    <cellStyle name="Normal 5 2 4 8 2 3" xfId="42520" xr:uid="{00000000-0005-0000-0000-000009A60000}"/>
    <cellStyle name="Normal 5 2 4 8 2 3 2" xfId="42521" xr:uid="{00000000-0005-0000-0000-00000AA60000}"/>
    <cellStyle name="Normal 5 2 4 8 2 4" xfId="42522" xr:uid="{00000000-0005-0000-0000-00000BA60000}"/>
    <cellStyle name="Normal 5 2 4 8 2 4 2" xfId="42523" xr:uid="{00000000-0005-0000-0000-00000CA60000}"/>
    <cellStyle name="Normal 5 2 4 8 2 4 2 2" xfId="42524" xr:uid="{00000000-0005-0000-0000-00000DA60000}"/>
    <cellStyle name="Normal 5 2 4 8 2 4 3" xfId="42525" xr:uid="{00000000-0005-0000-0000-00000EA60000}"/>
    <cellStyle name="Normal 5 2 4 8 2 5" xfId="42526" xr:uid="{00000000-0005-0000-0000-00000FA60000}"/>
    <cellStyle name="Normal 5 2 4 8 3" xfId="42527" xr:uid="{00000000-0005-0000-0000-000010A60000}"/>
    <cellStyle name="Normal 5 2 4 8 3 2" xfId="42528" xr:uid="{00000000-0005-0000-0000-000011A60000}"/>
    <cellStyle name="Normal 5 2 4 8 3 2 2" xfId="42529" xr:uid="{00000000-0005-0000-0000-000012A60000}"/>
    <cellStyle name="Normal 5 2 4 8 3 3" xfId="42530" xr:uid="{00000000-0005-0000-0000-000013A60000}"/>
    <cellStyle name="Normal 5 2 4 8 3 3 2" xfId="42531" xr:uid="{00000000-0005-0000-0000-000014A60000}"/>
    <cellStyle name="Normal 5 2 4 8 3 3 2 2" xfId="42532" xr:uid="{00000000-0005-0000-0000-000015A60000}"/>
    <cellStyle name="Normal 5 2 4 8 3 3 3" xfId="42533" xr:uid="{00000000-0005-0000-0000-000016A60000}"/>
    <cellStyle name="Normal 5 2 4 8 3 4" xfId="42534" xr:uid="{00000000-0005-0000-0000-000017A60000}"/>
    <cellStyle name="Normal 5 2 4 8 4" xfId="42535" xr:uid="{00000000-0005-0000-0000-000018A60000}"/>
    <cellStyle name="Normal 5 2 4 8 4 2" xfId="42536" xr:uid="{00000000-0005-0000-0000-000019A60000}"/>
    <cellStyle name="Normal 5 2 4 8 5" xfId="42537" xr:uid="{00000000-0005-0000-0000-00001AA60000}"/>
    <cellStyle name="Normal 5 2 4 8 5 2" xfId="42538" xr:uid="{00000000-0005-0000-0000-00001BA60000}"/>
    <cellStyle name="Normal 5 2 4 8 5 2 2" xfId="42539" xr:uid="{00000000-0005-0000-0000-00001CA60000}"/>
    <cellStyle name="Normal 5 2 4 8 5 3" xfId="42540" xr:uid="{00000000-0005-0000-0000-00001DA60000}"/>
    <cellStyle name="Normal 5 2 4 8 6" xfId="42541" xr:uid="{00000000-0005-0000-0000-00001EA60000}"/>
    <cellStyle name="Normal 5 2 4 9" xfId="42542" xr:uid="{00000000-0005-0000-0000-00001FA60000}"/>
    <cellStyle name="Normal 5 2 4 9 2" xfId="42543" xr:uid="{00000000-0005-0000-0000-000020A60000}"/>
    <cellStyle name="Normal 5 2 4 9 2 2" xfId="42544" xr:uid="{00000000-0005-0000-0000-000021A60000}"/>
    <cellStyle name="Normal 5 2 4 9 2 2 2" xfId="42545" xr:uid="{00000000-0005-0000-0000-000022A60000}"/>
    <cellStyle name="Normal 5 2 4 9 2 3" xfId="42546" xr:uid="{00000000-0005-0000-0000-000023A60000}"/>
    <cellStyle name="Normal 5 2 4 9 2 3 2" xfId="42547" xr:uid="{00000000-0005-0000-0000-000024A60000}"/>
    <cellStyle name="Normal 5 2 4 9 2 3 2 2" xfId="42548" xr:uid="{00000000-0005-0000-0000-000025A60000}"/>
    <cellStyle name="Normal 5 2 4 9 2 3 3" xfId="42549" xr:uid="{00000000-0005-0000-0000-000026A60000}"/>
    <cellStyle name="Normal 5 2 4 9 2 4" xfId="42550" xr:uid="{00000000-0005-0000-0000-000027A60000}"/>
    <cellStyle name="Normal 5 2 4 9 3" xfId="42551" xr:uid="{00000000-0005-0000-0000-000028A60000}"/>
    <cellStyle name="Normal 5 2 4 9 3 2" xfId="42552" xr:uid="{00000000-0005-0000-0000-000029A60000}"/>
    <cellStyle name="Normal 5 2 4 9 4" xfId="42553" xr:uid="{00000000-0005-0000-0000-00002AA60000}"/>
    <cellStyle name="Normal 5 2 4 9 4 2" xfId="42554" xr:uid="{00000000-0005-0000-0000-00002BA60000}"/>
    <cellStyle name="Normal 5 2 4 9 4 2 2" xfId="42555" xr:uid="{00000000-0005-0000-0000-00002CA60000}"/>
    <cellStyle name="Normal 5 2 4 9 4 3" xfId="42556" xr:uid="{00000000-0005-0000-0000-00002DA60000}"/>
    <cellStyle name="Normal 5 2 4 9 5" xfId="42557" xr:uid="{00000000-0005-0000-0000-00002EA60000}"/>
    <cellStyle name="Normal 5 2 4_T-straight with PEDs adjustor" xfId="42558" xr:uid="{00000000-0005-0000-0000-00002FA60000}"/>
    <cellStyle name="Normal 5 2 5" xfId="42559" xr:uid="{00000000-0005-0000-0000-000030A60000}"/>
    <cellStyle name="Normal 5 2 5 10" xfId="42560" xr:uid="{00000000-0005-0000-0000-000031A60000}"/>
    <cellStyle name="Normal 5 2 5 11" xfId="42561" xr:uid="{00000000-0005-0000-0000-000032A60000}"/>
    <cellStyle name="Normal 5 2 5 2" xfId="42562" xr:uid="{00000000-0005-0000-0000-000033A60000}"/>
    <cellStyle name="Normal 5 2 5 2 10" xfId="42563" xr:uid="{00000000-0005-0000-0000-000034A60000}"/>
    <cellStyle name="Normal 5 2 5 2 2" xfId="42564" xr:uid="{00000000-0005-0000-0000-000035A60000}"/>
    <cellStyle name="Normal 5 2 5 2 2 2" xfId="42565" xr:uid="{00000000-0005-0000-0000-000036A60000}"/>
    <cellStyle name="Normal 5 2 5 2 2 2 2" xfId="42566" xr:uid="{00000000-0005-0000-0000-000037A60000}"/>
    <cellStyle name="Normal 5 2 5 2 2 2 2 2" xfId="42567" xr:uid="{00000000-0005-0000-0000-000038A60000}"/>
    <cellStyle name="Normal 5 2 5 2 2 2 2 2 2" xfId="42568" xr:uid="{00000000-0005-0000-0000-000039A60000}"/>
    <cellStyle name="Normal 5 2 5 2 2 2 2 3" xfId="42569" xr:uid="{00000000-0005-0000-0000-00003AA60000}"/>
    <cellStyle name="Normal 5 2 5 2 2 2 2 3 2" xfId="42570" xr:uid="{00000000-0005-0000-0000-00003BA60000}"/>
    <cellStyle name="Normal 5 2 5 2 2 2 2 3 2 2" xfId="42571" xr:uid="{00000000-0005-0000-0000-00003CA60000}"/>
    <cellStyle name="Normal 5 2 5 2 2 2 2 3 3" xfId="42572" xr:uid="{00000000-0005-0000-0000-00003DA60000}"/>
    <cellStyle name="Normal 5 2 5 2 2 2 2 4" xfId="42573" xr:uid="{00000000-0005-0000-0000-00003EA60000}"/>
    <cellStyle name="Normal 5 2 5 2 2 2 3" xfId="42574" xr:uid="{00000000-0005-0000-0000-00003FA60000}"/>
    <cellStyle name="Normal 5 2 5 2 2 2 3 2" xfId="42575" xr:uid="{00000000-0005-0000-0000-000040A60000}"/>
    <cellStyle name="Normal 5 2 5 2 2 2 4" xfId="42576" xr:uid="{00000000-0005-0000-0000-000041A60000}"/>
    <cellStyle name="Normal 5 2 5 2 2 2 4 2" xfId="42577" xr:uid="{00000000-0005-0000-0000-000042A60000}"/>
    <cellStyle name="Normal 5 2 5 2 2 2 4 2 2" xfId="42578" xr:uid="{00000000-0005-0000-0000-000043A60000}"/>
    <cellStyle name="Normal 5 2 5 2 2 2 4 3" xfId="42579" xr:uid="{00000000-0005-0000-0000-000044A60000}"/>
    <cellStyle name="Normal 5 2 5 2 2 2 5" xfId="42580" xr:uid="{00000000-0005-0000-0000-000045A60000}"/>
    <cellStyle name="Normal 5 2 5 2 2 3" xfId="42581" xr:uid="{00000000-0005-0000-0000-000046A60000}"/>
    <cellStyle name="Normal 5 2 5 2 2 3 2" xfId="42582" xr:uid="{00000000-0005-0000-0000-000047A60000}"/>
    <cellStyle name="Normal 5 2 5 2 2 3 2 2" xfId="42583" xr:uid="{00000000-0005-0000-0000-000048A60000}"/>
    <cellStyle name="Normal 5 2 5 2 2 3 3" xfId="42584" xr:uid="{00000000-0005-0000-0000-000049A60000}"/>
    <cellStyle name="Normal 5 2 5 2 2 3 3 2" xfId="42585" xr:uid="{00000000-0005-0000-0000-00004AA60000}"/>
    <cellStyle name="Normal 5 2 5 2 2 3 3 2 2" xfId="42586" xr:uid="{00000000-0005-0000-0000-00004BA60000}"/>
    <cellStyle name="Normal 5 2 5 2 2 3 3 3" xfId="42587" xr:uid="{00000000-0005-0000-0000-00004CA60000}"/>
    <cellStyle name="Normal 5 2 5 2 2 3 4" xfId="42588" xr:uid="{00000000-0005-0000-0000-00004DA60000}"/>
    <cellStyle name="Normal 5 2 5 2 2 4" xfId="42589" xr:uid="{00000000-0005-0000-0000-00004EA60000}"/>
    <cellStyle name="Normal 5 2 5 2 2 4 2" xfId="42590" xr:uid="{00000000-0005-0000-0000-00004FA60000}"/>
    <cellStyle name="Normal 5 2 5 2 2 4 2 2" xfId="42591" xr:uid="{00000000-0005-0000-0000-000050A60000}"/>
    <cellStyle name="Normal 5 2 5 2 2 4 3" xfId="42592" xr:uid="{00000000-0005-0000-0000-000051A60000}"/>
    <cellStyle name="Normal 5 2 5 2 2 4 3 2" xfId="42593" xr:uid="{00000000-0005-0000-0000-000052A60000}"/>
    <cellStyle name="Normal 5 2 5 2 2 4 3 2 2" xfId="42594" xr:uid="{00000000-0005-0000-0000-000053A60000}"/>
    <cellStyle name="Normal 5 2 5 2 2 4 3 3" xfId="42595" xr:uid="{00000000-0005-0000-0000-000054A60000}"/>
    <cellStyle name="Normal 5 2 5 2 2 4 4" xfId="42596" xr:uid="{00000000-0005-0000-0000-000055A60000}"/>
    <cellStyle name="Normal 5 2 5 2 2 5" xfId="42597" xr:uid="{00000000-0005-0000-0000-000056A60000}"/>
    <cellStyle name="Normal 5 2 5 2 2 5 2" xfId="42598" xr:uid="{00000000-0005-0000-0000-000057A60000}"/>
    <cellStyle name="Normal 5 2 5 2 2 6" xfId="42599" xr:uid="{00000000-0005-0000-0000-000058A60000}"/>
    <cellStyle name="Normal 5 2 5 2 2 6 2" xfId="42600" xr:uid="{00000000-0005-0000-0000-000059A60000}"/>
    <cellStyle name="Normal 5 2 5 2 2 6 2 2" xfId="42601" xr:uid="{00000000-0005-0000-0000-00005AA60000}"/>
    <cellStyle name="Normal 5 2 5 2 2 6 3" xfId="42602" xr:uid="{00000000-0005-0000-0000-00005BA60000}"/>
    <cellStyle name="Normal 5 2 5 2 2 7" xfId="42603" xr:uid="{00000000-0005-0000-0000-00005CA60000}"/>
    <cellStyle name="Normal 5 2 5 2 2 7 2" xfId="42604" xr:uid="{00000000-0005-0000-0000-00005DA60000}"/>
    <cellStyle name="Normal 5 2 5 2 2 8" xfId="42605" xr:uid="{00000000-0005-0000-0000-00005EA60000}"/>
    <cellStyle name="Normal 5 2 5 2 3" xfId="42606" xr:uid="{00000000-0005-0000-0000-00005FA60000}"/>
    <cellStyle name="Normal 5 2 5 2 3 2" xfId="42607" xr:uid="{00000000-0005-0000-0000-000060A60000}"/>
    <cellStyle name="Normal 5 2 5 2 3 2 2" xfId="42608" xr:uid="{00000000-0005-0000-0000-000061A60000}"/>
    <cellStyle name="Normal 5 2 5 2 3 2 2 2" xfId="42609" xr:uid="{00000000-0005-0000-0000-000062A60000}"/>
    <cellStyle name="Normal 5 2 5 2 3 2 3" xfId="42610" xr:uid="{00000000-0005-0000-0000-000063A60000}"/>
    <cellStyle name="Normal 5 2 5 2 3 2 3 2" xfId="42611" xr:uid="{00000000-0005-0000-0000-000064A60000}"/>
    <cellStyle name="Normal 5 2 5 2 3 2 3 2 2" xfId="42612" xr:uid="{00000000-0005-0000-0000-000065A60000}"/>
    <cellStyle name="Normal 5 2 5 2 3 2 3 3" xfId="42613" xr:uid="{00000000-0005-0000-0000-000066A60000}"/>
    <cellStyle name="Normal 5 2 5 2 3 2 4" xfId="42614" xr:uid="{00000000-0005-0000-0000-000067A60000}"/>
    <cellStyle name="Normal 5 2 5 2 3 3" xfId="42615" xr:uid="{00000000-0005-0000-0000-000068A60000}"/>
    <cellStyle name="Normal 5 2 5 2 3 3 2" xfId="42616" xr:uid="{00000000-0005-0000-0000-000069A60000}"/>
    <cellStyle name="Normal 5 2 5 2 3 4" xfId="42617" xr:uid="{00000000-0005-0000-0000-00006AA60000}"/>
    <cellStyle name="Normal 5 2 5 2 3 4 2" xfId="42618" xr:uid="{00000000-0005-0000-0000-00006BA60000}"/>
    <cellStyle name="Normal 5 2 5 2 3 4 2 2" xfId="42619" xr:uid="{00000000-0005-0000-0000-00006CA60000}"/>
    <cellStyle name="Normal 5 2 5 2 3 4 3" xfId="42620" xr:uid="{00000000-0005-0000-0000-00006DA60000}"/>
    <cellStyle name="Normal 5 2 5 2 3 5" xfId="42621" xr:uid="{00000000-0005-0000-0000-00006EA60000}"/>
    <cellStyle name="Normal 5 2 5 2 4" xfId="42622" xr:uid="{00000000-0005-0000-0000-00006FA60000}"/>
    <cellStyle name="Normal 5 2 5 2 4 2" xfId="42623" xr:uid="{00000000-0005-0000-0000-000070A60000}"/>
    <cellStyle name="Normal 5 2 5 2 4 2 2" xfId="42624" xr:uid="{00000000-0005-0000-0000-000071A60000}"/>
    <cellStyle name="Normal 5 2 5 2 4 3" xfId="42625" xr:uid="{00000000-0005-0000-0000-000072A60000}"/>
    <cellStyle name="Normal 5 2 5 2 4 3 2" xfId="42626" xr:uid="{00000000-0005-0000-0000-000073A60000}"/>
    <cellStyle name="Normal 5 2 5 2 4 3 2 2" xfId="42627" xr:uid="{00000000-0005-0000-0000-000074A60000}"/>
    <cellStyle name="Normal 5 2 5 2 4 3 3" xfId="42628" xr:uid="{00000000-0005-0000-0000-000075A60000}"/>
    <cellStyle name="Normal 5 2 5 2 4 4" xfId="42629" xr:uid="{00000000-0005-0000-0000-000076A60000}"/>
    <cellStyle name="Normal 5 2 5 2 5" xfId="42630" xr:uid="{00000000-0005-0000-0000-000077A60000}"/>
    <cellStyle name="Normal 5 2 5 2 5 2" xfId="42631" xr:uid="{00000000-0005-0000-0000-000078A60000}"/>
    <cellStyle name="Normal 5 2 5 2 5 2 2" xfId="42632" xr:uid="{00000000-0005-0000-0000-000079A60000}"/>
    <cellStyle name="Normal 5 2 5 2 5 3" xfId="42633" xr:uid="{00000000-0005-0000-0000-00007AA60000}"/>
    <cellStyle name="Normal 5 2 5 2 5 3 2" xfId="42634" xr:uid="{00000000-0005-0000-0000-00007BA60000}"/>
    <cellStyle name="Normal 5 2 5 2 5 3 2 2" xfId="42635" xr:uid="{00000000-0005-0000-0000-00007CA60000}"/>
    <cellStyle name="Normal 5 2 5 2 5 3 3" xfId="42636" xr:uid="{00000000-0005-0000-0000-00007DA60000}"/>
    <cellStyle name="Normal 5 2 5 2 5 4" xfId="42637" xr:uid="{00000000-0005-0000-0000-00007EA60000}"/>
    <cellStyle name="Normal 5 2 5 2 6" xfId="42638" xr:uid="{00000000-0005-0000-0000-00007FA60000}"/>
    <cellStyle name="Normal 5 2 5 2 6 2" xfId="42639" xr:uid="{00000000-0005-0000-0000-000080A60000}"/>
    <cellStyle name="Normal 5 2 5 2 7" xfId="42640" xr:uid="{00000000-0005-0000-0000-000081A60000}"/>
    <cellStyle name="Normal 5 2 5 2 7 2" xfId="42641" xr:uid="{00000000-0005-0000-0000-000082A60000}"/>
    <cellStyle name="Normal 5 2 5 2 7 2 2" xfId="42642" xr:uid="{00000000-0005-0000-0000-000083A60000}"/>
    <cellStyle name="Normal 5 2 5 2 7 3" xfId="42643" xr:uid="{00000000-0005-0000-0000-000084A60000}"/>
    <cellStyle name="Normal 5 2 5 2 8" xfId="42644" xr:uid="{00000000-0005-0000-0000-000085A60000}"/>
    <cellStyle name="Normal 5 2 5 2 8 2" xfId="42645" xr:uid="{00000000-0005-0000-0000-000086A60000}"/>
    <cellStyle name="Normal 5 2 5 2 9" xfId="42646" xr:uid="{00000000-0005-0000-0000-000087A60000}"/>
    <cellStyle name="Normal 5 2 5 3" xfId="42647" xr:uid="{00000000-0005-0000-0000-000088A60000}"/>
    <cellStyle name="Normal 5 2 5 3 2" xfId="42648" xr:uid="{00000000-0005-0000-0000-000089A60000}"/>
    <cellStyle name="Normal 5 2 5 3 2 2" xfId="42649" xr:uid="{00000000-0005-0000-0000-00008AA60000}"/>
    <cellStyle name="Normal 5 2 5 3 2 2 2" xfId="42650" xr:uid="{00000000-0005-0000-0000-00008BA60000}"/>
    <cellStyle name="Normal 5 2 5 3 2 2 2 2" xfId="42651" xr:uid="{00000000-0005-0000-0000-00008CA60000}"/>
    <cellStyle name="Normal 5 2 5 3 2 2 3" xfId="42652" xr:uid="{00000000-0005-0000-0000-00008DA60000}"/>
    <cellStyle name="Normal 5 2 5 3 2 2 3 2" xfId="42653" xr:uid="{00000000-0005-0000-0000-00008EA60000}"/>
    <cellStyle name="Normal 5 2 5 3 2 2 3 2 2" xfId="42654" xr:uid="{00000000-0005-0000-0000-00008FA60000}"/>
    <cellStyle name="Normal 5 2 5 3 2 2 3 3" xfId="42655" xr:uid="{00000000-0005-0000-0000-000090A60000}"/>
    <cellStyle name="Normal 5 2 5 3 2 2 4" xfId="42656" xr:uid="{00000000-0005-0000-0000-000091A60000}"/>
    <cellStyle name="Normal 5 2 5 3 2 3" xfId="42657" xr:uid="{00000000-0005-0000-0000-000092A60000}"/>
    <cellStyle name="Normal 5 2 5 3 2 3 2" xfId="42658" xr:uid="{00000000-0005-0000-0000-000093A60000}"/>
    <cellStyle name="Normal 5 2 5 3 2 4" xfId="42659" xr:uid="{00000000-0005-0000-0000-000094A60000}"/>
    <cellStyle name="Normal 5 2 5 3 2 4 2" xfId="42660" xr:uid="{00000000-0005-0000-0000-000095A60000}"/>
    <cellStyle name="Normal 5 2 5 3 2 4 2 2" xfId="42661" xr:uid="{00000000-0005-0000-0000-000096A60000}"/>
    <cellStyle name="Normal 5 2 5 3 2 4 3" xfId="42662" xr:uid="{00000000-0005-0000-0000-000097A60000}"/>
    <cellStyle name="Normal 5 2 5 3 2 5" xfId="42663" xr:uid="{00000000-0005-0000-0000-000098A60000}"/>
    <cellStyle name="Normal 5 2 5 3 3" xfId="42664" xr:uid="{00000000-0005-0000-0000-000099A60000}"/>
    <cellStyle name="Normal 5 2 5 3 3 2" xfId="42665" xr:uid="{00000000-0005-0000-0000-00009AA60000}"/>
    <cellStyle name="Normal 5 2 5 3 3 2 2" xfId="42666" xr:uid="{00000000-0005-0000-0000-00009BA60000}"/>
    <cellStyle name="Normal 5 2 5 3 3 3" xfId="42667" xr:uid="{00000000-0005-0000-0000-00009CA60000}"/>
    <cellStyle name="Normal 5 2 5 3 3 3 2" xfId="42668" xr:uid="{00000000-0005-0000-0000-00009DA60000}"/>
    <cellStyle name="Normal 5 2 5 3 3 3 2 2" xfId="42669" xr:uid="{00000000-0005-0000-0000-00009EA60000}"/>
    <cellStyle name="Normal 5 2 5 3 3 3 3" xfId="42670" xr:uid="{00000000-0005-0000-0000-00009FA60000}"/>
    <cellStyle name="Normal 5 2 5 3 3 4" xfId="42671" xr:uid="{00000000-0005-0000-0000-0000A0A60000}"/>
    <cellStyle name="Normal 5 2 5 3 4" xfId="42672" xr:uid="{00000000-0005-0000-0000-0000A1A60000}"/>
    <cellStyle name="Normal 5 2 5 3 4 2" xfId="42673" xr:uid="{00000000-0005-0000-0000-0000A2A60000}"/>
    <cellStyle name="Normal 5 2 5 3 4 2 2" xfId="42674" xr:uid="{00000000-0005-0000-0000-0000A3A60000}"/>
    <cellStyle name="Normal 5 2 5 3 4 3" xfId="42675" xr:uid="{00000000-0005-0000-0000-0000A4A60000}"/>
    <cellStyle name="Normal 5 2 5 3 4 3 2" xfId="42676" xr:uid="{00000000-0005-0000-0000-0000A5A60000}"/>
    <cellStyle name="Normal 5 2 5 3 4 3 2 2" xfId="42677" xr:uid="{00000000-0005-0000-0000-0000A6A60000}"/>
    <cellStyle name="Normal 5 2 5 3 4 3 3" xfId="42678" xr:uid="{00000000-0005-0000-0000-0000A7A60000}"/>
    <cellStyle name="Normal 5 2 5 3 4 4" xfId="42679" xr:uid="{00000000-0005-0000-0000-0000A8A60000}"/>
    <cellStyle name="Normal 5 2 5 3 5" xfId="42680" xr:uid="{00000000-0005-0000-0000-0000A9A60000}"/>
    <cellStyle name="Normal 5 2 5 3 5 2" xfId="42681" xr:uid="{00000000-0005-0000-0000-0000AAA60000}"/>
    <cellStyle name="Normal 5 2 5 3 6" xfId="42682" xr:uid="{00000000-0005-0000-0000-0000ABA60000}"/>
    <cellStyle name="Normal 5 2 5 3 6 2" xfId="42683" xr:uid="{00000000-0005-0000-0000-0000ACA60000}"/>
    <cellStyle name="Normal 5 2 5 3 6 2 2" xfId="42684" xr:uid="{00000000-0005-0000-0000-0000ADA60000}"/>
    <cellStyle name="Normal 5 2 5 3 6 3" xfId="42685" xr:uid="{00000000-0005-0000-0000-0000AEA60000}"/>
    <cellStyle name="Normal 5 2 5 3 7" xfId="42686" xr:uid="{00000000-0005-0000-0000-0000AFA60000}"/>
    <cellStyle name="Normal 5 2 5 3 7 2" xfId="42687" xr:uid="{00000000-0005-0000-0000-0000B0A60000}"/>
    <cellStyle name="Normal 5 2 5 3 8" xfId="42688" xr:uid="{00000000-0005-0000-0000-0000B1A60000}"/>
    <cellStyle name="Normal 5 2 5 4" xfId="42689" xr:uid="{00000000-0005-0000-0000-0000B2A60000}"/>
    <cellStyle name="Normal 5 2 5 4 2" xfId="42690" xr:uid="{00000000-0005-0000-0000-0000B3A60000}"/>
    <cellStyle name="Normal 5 2 5 4 2 2" xfId="42691" xr:uid="{00000000-0005-0000-0000-0000B4A60000}"/>
    <cellStyle name="Normal 5 2 5 4 2 2 2" xfId="42692" xr:uid="{00000000-0005-0000-0000-0000B5A60000}"/>
    <cellStyle name="Normal 5 2 5 4 2 3" xfId="42693" xr:uid="{00000000-0005-0000-0000-0000B6A60000}"/>
    <cellStyle name="Normal 5 2 5 4 2 3 2" xfId="42694" xr:uid="{00000000-0005-0000-0000-0000B7A60000}"/>
    <cellStyle name="Normal 5 2 5 4 2 3 2 2" xfId="42695" xr:uid="{00000000-0005-0000-0000-0000B8A60000}"/>
    <cellStyle name="Normal 5 2 5 4 2 3 3" xfId="42696" xr:uid="{00000000-0005-0000-0000-0000B9A60000}"/>
    <cellStyle name="Normal 5 2 5 4 2 4" xfId="42697" xr:uid="{00000000-0005-0000-0000-0000BAA60000}"/>
    <cellStyle name="Normal 5 2 5 4 3" xfId="42698" xr:uid="{00000000-0005-0000-0000-0000BBA60000}"/>
    <cellStyle name="Normal 5 2 5 4 3 2" xfId="42699" xr:uid="{00000000-0005-0000-0000-0000BCA60000}"/>
    <cellStyle name="Normal 5 2 5 4 4" xfId="42700" xr:uid="{00000000-0005-0000-0000-0000BDA60000}"/>
    <cellStyle name="Normal 5 2 5 4 4 2" xfId="42701" xr:uid="{00000000-0005-0000-0000-0000BEA60000}"/>
    <cellStyle name="Normal 5 2 5 4 4 2 2" xfId="42702" xr:uid="{00000000-0005-0000-0000-0000BFA60000}"/>
    <cellStyle name="Normal 5 2 5 4 4 3" xfId="42703" xr:uid="{00000000-0005-0000-0000-0000C0A60000}"/>
    <cellStyle name="Normal 5 2 5 4 5" xfId="42704" xr:uid="{00000000-0005-0000-0000-0000C1A60000}"/>
    <cellStyle name="Normal 5 2 5 5" xfId="42705" xr:uid="{00000000-0005-0000-0000-0000C2A60000}"/>
    <cellStyle name="Normal 5 2 5 5 2" xfId="42706" xr:uid="{00000000-0005-0000-0000-0000C3A60000}"/>
    <cellStyle name="Normal 5 2 5 5 2 2" xfId="42707" xr:uid="{00000000-0005-0000-0000-0000C4A60000}"/>
    <cellStyle name="Normal 5 2 5 5 3" xfId="42708" xr:uid="{00000000-0005-0000-0000-0000C5A60000}"/>
    <cellStyle name="Normal 5 2 5 5 3 2" xfId="42709" xr:uid="{00000000-0005-0000-0000-0000C6A60000}"/>
    <cellStyle name="Normal 5 2 5 5 3 2 2" xfId="42710" xr:uid="{00000000-0005-0000-0000-0000C7A60000}"/>
    <cellStyle name="Normal 5 2 5 5 3 3" xfId="42711" xr:uid="{00000000-0005-0000-0000-0000C8A60000}"/>
    <cellStyle name="Normal 5 2 5 5 4" xfId="42712" xr:uid="{00000000-0005-0000-0000-0000C9A60000}"/>
    <cellStyle name="Normal 5 2 5 6" xfId="42713" xr:uid="{00000000-0005-0000-0000-0000CAA60000}"/>
    <cellStyle name="Normal 5 2 5 6 2" xfId="42714" xr:uid="{00000000-0005-0000-0000-0000CBA60000}"/>
    <cellStyle name="Normal 5 2 5 6 2 2" xfId="42715" xr:uid="{00000000-0005-0000-0000-0000CCA60000}"/>
    <cellStyle name="Normal 5 2 5 6 3" xfId="42716" xr:uid="{00000000-0005-0000-0000-0000CDA60000}"/>
    <cellStyle name="Normal 5 2 5 6 3 2" xfId="42717" xr:uid="{00000000-0005-0000-0000-0000CEA60000}"/>
    <cellStyle name="Normal 5 2 5 6 3 2 2" xfId="42718" xr:uid="{00000000-0005-0000-0000-0000CFA60000}"/>
    <cellStyle name="Normal 5 2 5 6 3 3" xfId="42719" xr:uid="{00000000-0005-0000-0000-0000D0A60000}"/>
    <cellStyle name="Normal 5 2 5 6 4" xfId="42720" xr:uid="{00000000-0005-0000-0000-0000D1A60000}"/>
    <cellStyle name="Normal 5 2 5 7" xfId="42721" xr:uid="{00000000-0005-0000-0000-0000D2A60000}"/>
    <cellStyle name="Normal 5 2 5 7 2" xfId="42722" xr:uid="{00000000-0005-0000-0000-0000D3A60000}"/>
    <cellStyle name="Normal 5 2 5 8" xfId="42723" xr:uid="{00000000-0005-0000-0000-0000D4A60000}"/>
    <cellStyle name="Normal 5 2 5 8 2" xfId="42724" xr:uid="{00000000-0005-0000-0000-0000D5A60000}"/>
    <cellStyle name="Normal 5 2 5 8 2 2" xfId="42725" xr:uid="{00000000-0005-0000-0000-0000D6A60000}"/>
    <cellStyle name="Normal 5 2 5 8 3" xfId="42726" xr:uid="{00000000-0005-0000-0000-0000D7A60000}"/>
    <cellStyle name="Normal 5 2 5 9" xfId="42727" xr:uid="{00000000-0005-0000-0000-0000D8A60000}"/>
    <cellStyle name="Normal 5 2 5 9 2" xfId="42728" xr:uid="{00000000-0005-0000-0000-0000D9A60000}"/>
    <cellStyle name="Normal 5 2 6" xfId="42729" xr:uid="{00000000-0005-0000-0000-0000DAA60000}"/>
    <cellStyle name="Normal 5 2 6 10" xfId="42730" xr:uid="{00000000-0005-0000-0000-0000DBA60000}"/>
    <cellStyle name="Normal 5 2 6 11" xfId="42731" xr:uid="{00000000-0005-0000-0000-0000DCA60000}"/>
    <cellStyle name="Normal 5 2 6 2" xfId="42732" xr:uid="{00000000-0005-0000-0000-0000DDA60000}"/>
    <cellStyle name="Normal 5 2 6 2 10" xfId="42733" xr:uid="{00000000-0005-0000-0000-0000DEA60000}"/>
    <cellStyle name="Normal 5 2 6 2 2" xfId="42734" xr:uid="{00000000-0005-0000-0000-0000DFA60000}"/>
    <cellStyle name="Normal 5 2 6 2 2 2" xfId="42735" xr:uid="{00000000-0005-0000-0000-0000E0A60000}"/>
    <cellStyle name="Normal 5 2 6 2 2 2 2" xfId="42736" xr:uid="{00000000-0005-0000-0000-0000E1A60000}"/>
    <cellStyle name="Normal 5 2 6 2 2 2 2 2" xfId="42737" xr:uid="{00000000-0005-0000-0000-0000E2A60000}"/>
    <cellStyle name="Normal 5 2 6 2 2 2 2 2 2" xfId="42738" xr:uid="{00000000-0005-0000-0000-0000E3A60000}"/>
    <cellStyle name="Normal 5 2 6 2 2 2 2 3" xfId="42739" xr:uid="{00000000-0005-0000-0000-0000E4A60000}"/>
    <cellStyle name="Normal 5 2 6 2 2 2 2 3 2" xfId="42740" xr:uid="{00000000-0005-0000-0000-0000E5A60000}"/>
    <cellStyle name="Normal 5 2 6 2 2 2 2 3 2 2" xfId="42741" xr:uid="{00000000-0005-0000-0000-0000E6A60000}"/>
    <cellStyle name="Normal 5 2 6 2 2 2 2 3 3" xfId="42742" xr:uid="{00000000-0005-0000-0000-0000E7A60000}"/>
    <cellStyle name="Normal 5 2 6 2 2 2 2 4" xfId="42743" xr:uid="{00000000-0005-0000-0000-0000E8A60000}"/>
    <cellStyle name="Normal 5 2 6 2 2 2 3" xfId="42744" xr:uid="{00000000-0005-0000-0000-0000E9A60000}"/>
    <cellStyle name="Normal 5 2 6 2 2 2 3 2" xfId="42745" xr:uid="{00000000-0005-0000-0000-0000EAA60000}"/>
    <cellStyle name="Normal 5 2 6 2 2 2 4" xfId="42746" xr:uid="{00000000-0005-0000-0000-0000EBA60000}"/>
    <cellStyle name="Normal 5 2 6 2 2 2 4 2" xfId="42747" xr:uid="{00000000-0005-0000-0000-0000ECA60000}"/>
    <cellStyle name="Normal 5 2 6 2 2 2 4 2 2" xfId="42748" xr:uid="{00000000-0005-0000-0000-0000EDA60000}"/>
    <cellStyle name="Normal 5 2 6 2 2 2 4 3" xfId="42749" xr:uid="{00000000-0005-0000-0000-0000EEA60000}"/>
    <cellStyle name="Normal 5 2 6 2 2 2 5" xfId="42750" xr:uid="{00000000-0005-0000-0000-0000EFA60000}"/>
    <cellStyle name="Normal 5 2 6 2 2 3" xfId="42751" xr:uid="{00000000-0005-0000-0000-0000F0A60000}"/>
    <cellStyle name="Normal 5 2 6 2 2 3 2" xfId="42752" xr:uid="{00000000-0005-0000-0000-0000F1A60000}"/>
    <cellStyle name="Normal 5 2 6 2 2 3 2 2" xfId="42753" xr:uid="{00000000-0005-0000-0000-0000F2A60000}"/>
    <cellStyle name="Normal 5 2 6 2 2 3 3" xfId="42754" xr:uid="{00000000-0005-0000-0000-0000F3A60000}"/>
    <cellStyle name="Normal 5 2 6 2 2 3 3 2" xfId="42755" xr:uid="{00000000-0005-0000-0000-0000F4A60000}"/>
    <cellStyle name="Normal 5 2 6 2 2 3 3 2 2" xfId="42756" xr:uid="{00000000-0005-0000-0000-0000F5A60000}"/>
    <cellStyle name="Normal 5 2 6 2 2 3 3 3" xfId="42757" xr:uid="{00000000-0005-0000-0000-0000F6A60000}"/>
    <cellStyle name="Normal 5 2 6 2 2 3 4" xfId="42758" xr:uid="{00000000-0005-0000-0000-0000F7A60000}"/>
    <cellStyle name="Normal 5 2 6 2 2 4" xfId="42759" xr:uid="{00000000-0005-0000-0000-0000F8A60000}"/>
    <cellStyle name="Normal 5 2 6 2 2 4 2" xfId="42760" xr:uid="{00000000-0005-0000-0000-0000F9A60000}"/>
    <cellStyle name="Normal 5 2 6 2 2 4 2 2" xfId="42761" xr:uid="{00000000-0005-0000-0000-0000FAA60000}"/>
    <cellStyle name="Normal 5 2 6 2 2 4 3" xfId="42762" xr:uid="{00000000-0005-0000-0000-0000FBA60000}"/>
    <cellStyle name="Normal 5 2 6 2 2 4 3 2" xfId="42763" xr:uid="{00000000-0005-0000-0000-0000FCA60000}"/>
    <cellStyle name="Normal 5 2 6 2 2 4 3 2 2" xfId="42764" xr:uid="{00000000-0005-0000-0000-0000FDA60000}"/>
    <cellStyle name="Normal 5 2 6 2 2 4 3 3" xfId="42765" xr:uid="{00000000-0005-0000-0000-0000FEA60000}"/>
    <cellStyle name="Normal 5 2 6 2 2 4 4" xfId="42766" xr:uid="{00000000-0005-0000-0000-0000FFA60000}"/>
    <cellStyle name="Normal 5 2 6 2 2 5" xfId="42767" xr:uid="{00000000-0005-0000-0000-000000A70000}"/>
    <cellStyle name="Normal 5 2 6 2 2 5 2" xfId="42768" xr:uid="{00000000-0005-0000-0000-000001A70000}"/>
    <cellStyle name="Normal 5 2 6 2 2 6" xfId="42769" xr:uid="{00000000-0005-0000-0000-000002A70000}"/>
    <cellStyle name="Normal 5 2 6 2 2 6 2" xfId="42770" xr:uid="{00000000-0005-0000-0000-000003A70000}"/>
    <cellStyle name="Normal 5 2 6 2 2 6 2 2" xfId="42771" xr:uid="{00000000-0005-0000-0000-000004A70000}"/>
    <cellStyle name="Normal 5 2 6 2 2 6 3" xfId="42772" xr:uid="{00000000-0005-0000-0000-000005A70000}"/>
    <cellStyle name="Normal 5 2 6 2 2 7" xfId="42773" xr:uid="{00000000-0005-0000-0000-000006A70000}"/>
    <cellStyle name="Normal 5 2 6 2 2 7 2" xfId="42774" xr:uid="{00000000-0005-0000-0000-000007A70000}"/>
    <cellStyle name="Normal 5 2 6 2 2 8" xfId="42775" xr:uid="{00000000-0005-0000-0000-000008A70000}"/>
    <cellStyle name="Normal 5 2 6 2 3" xfId="42776" xr:uid="{00000000-0005-0000-0000-000009A70000}"/>
    <cellStyle name="Normal 5 2 6 2 3 2" xfId="42777" xr:uid="{00000000-0005-0000-0000-00000AA70000}"/>
    <cellStyle name="Normal 5 2 6 2 3 2 2" xfId="42778" xr:uid="{00000000-0005-0000-0000-00000BA70000}"/>
    <cellStyle name="Normal 5 2 6 2 3 2 2 2" xfId="42779" xr:uid="{00000000-0005-0000-0000-00000CA70000}"/>
    <cellStyle name="Normal 5 2 6 2 3 2 3" xfId="42780" xr:uid="{00000000-0005-0000-0000-00000DA70000}"/>
    <cellStyle name="Normal 5 2 6 2 3 2 3 2" xfId="42781" xr:uid="{00000000-0005-0000-0000-00000EA70000}"/>
    <cellStyle name="Normal 5 2 6 2 3 2 3 2 2" xfId="42782" xr:uid="{00000000-0005-0000-0000-00000FA70000}"/>
    <cellStyle name="Normal 5 2 6 2 3 2 3 3" xfId="42783" xr:uid="{00000000-0005-0000-0000-000010A70000}"/>
    <cellStyle name="Normal 5 2 6 2 3 2 4" xfId="42784" xr:uid="{00000000-0005-0000-0000-000011A70000}"/>
    <cellStyle name="Normal 5 2 6 2 3 3" xfId="42785" xr:uid="{00000000-0005-0000-0000-000012A70000}"/>
    <cellStyle name="Normal 5 2 6 2 3 3 2" xfId="42786" xr:uid="{00000000-0005-0000-0000-000013A70000}"/>
    <cellStyle name="Normal 5 2 6 2 3 4" xfId="42787" xr:uid="{00000000-0005-0000-0000-000014A70000}"/>
    <cellStyle name="Normal 5 2 6 2 3 4 2" xfId="42788" xr:uid="{00000000-0005-0000-0000-000015A70000}"/>
    <cellStyle name="Normal 5 2 6 2 3 4 2 2" xfId="42789" xr:uid="{00000000-0005-0000-0000-000016A70000}"/>
    <cellStyle name="Normal 5 2 6 2 3 4 3" xfId="42790" xr:uid="{00000000-0005-0000-0000-000017A70000}"/>
    <cellStyle name="Normal 5 2 6 2 3 5" xfId="42791" xr:uid="{00000000-0005-0000-0000-000018A70000}"/>
    <cellStyle name="Normal 5 2 6 2 4" xfId="42792" xr:uid="{00000000-0005-0000-0000-000019A70000}"/>
    <cellStyle name="Normal 5 2 6 2 4 2" xfId="42793" xr:uid="{00000000-0005-0000-0000-00001AA70000}"/>
    <cellStyle name="Normal 5 2 6 2 4 2 2" xfId="42794" xr:uid="{00000000-0005-0000-0000-00001BA70000}"/>
    <cellStyle name="Normal 5 2 6 2 4 3" xfId="42795" xr:uid="{00000000-0005-0000-0000-00001CA70000}"/>
    <cellStyle name="Normal 5 2 6 2 4 3 2" xfId="42796" xr:uid="{00000000-0005-0000-0000-00001DA70000}"/>
    <cellStyle name="Normal 5 2 6 2 4 3 2 2" xfId="42797" xr:uid="{00000000-0005-0000-0000-00001EA70000}"/>
    <cellStyle name="Normal 5 2 6 2 4 3 3" xfId="42798" xr:uid="{00000000-0005-0000-0000-00001FA70000}"/>
    <cellStyle name="Normal 5 2 6 2 4 4" xfId="42799" xr:uid="{00000000-0005-0000-0000-000020A70000}"/>
    <cellStyle name="Normal 5 2 6 2 5" xfId="42800" xr:uid="{00000000-0005-0000-0000-000021A70000}"/>
    <cellStyle name="Normal 5 2 6 2 5 2" xfId="42801" xr:uid="{00000000-0005-0000-0000-000022A70000}"/>
    <cellStyle name="Normal 5 2 6 2 5 2 2" xfId="42802" xr:uid="{00000000-0005-0000-0000-000023A70000}"/>
    <cellStyle name="Normal 5 2 6 2 5 3" xfId="42803" xr:uid="{00000000-0005-0000-0000-000024A70000}"/>
    <cellStyle name="Normal 5 2 6 2 5 3 2" xfId="42804" xr:uid="{00000000-0005-0000-0000-000025A70000}"/>
    <cellStyle name="Normal 5 2 6 2 5 3 2 2" xfId="42805" xr:uid="{00000000-0005-0000-0000-000026A70000}"/>
    <cellStyle name="Normal 5 2 6 2 5 3 3" xfId="42806" xr:uid="{00000000-0005-0000-0000-000027A70000}"/>
    <cellStyle name="Normal 5 2 6 2 5 4" xfId="42807" xr:uid="{00000000-0005-0000-0000-000028A70000}"/>
    <cellStyle name="Normal 5 2 6 2 6" xfId="42808" xr:uid="{00000000-0005-0000-0000-000029A70000}"/>
    <cellStyle name="Normal 5 2 6 2 6 2" xfId="42809" xr:uid="{00000000-0005-0000-0000-00002AA70000}"/>
    <cellStyle name="Normal 5 2 6 2 7" xfId="42810" xr:uid="{00000000-0005-0000-0000-00002BA70000}"/>
    <cellStyle name="Normal 5 2 6 2 7 2" xfId="42811" xr:uid="{00000000-0005-0000-0000-00002CA70000}"/>
    <cellStyle name="Normal 5 2 6 2 7 2 2" xfId="42812" xr:uid="{00000000-0005-0000-0000-00002DA70000}"/>
    <cellStyle name="Normal 5 2 6 2 7 3" xfId="42813" xr:uid="{00000000-0005-0000-0000-00002EA70000}"/>
    <cellStyle name="Normal 5 2 6 2 8" xfId="42814" xr:uid="{00000000-0005-0000-0000-00002FA70000}"/>
    <cellStyle name="Normal 5 2 6 2 8 2" xfId="42815" xr:uid="{00000000-0005-0000-0000-000030A70000}"/>
    <cellStyle name="Normal 5 2 6 2 9" xfId="42816" xr:uid="{00000000-0005-0000-0000-000031A70000}"/>
    <cellStyle name="Normal 5 2 6 3" xfId="42817" xr:uid="{00000000-0005-0000-0000-000032A70000}"/>
    <cellStyle name="Normal 5 2 6 3 2" xfId="42818" xr:uid="{00000000-0005-0000-0000-000033A70000}"/>
    <cellStyle name="Normal 5 2 6 3 2 2" xfId="42819" xr:uid="{00000000-0005-0000-0000-000034A70000}"/>
    <cellStyle name="Normal 5 2 6 3 2 2 2" xfId="42820" xr:uid="{00000000-0005-0000-0000-000035A70000}"/>
    <cellStyle name="Normal 5 2 6 3 2 2 2 2" xfId="42821" xr:uid="{00000000-0005-0000-0000-000036A70000}"/>
    <cellStyle name="Normal 5 2 6 3 2 2 3" xfId="42822" xr:uid="{00000000-0005-0000-0000-000037A70000}"/>
    <cellStyle name="Normal 5 2 6 3 2 2 3 2" xfId="42823" xr:uid="{00000000-0005-0000-0000-000038A70000}"/>
    <cellStyle name="Normal 5 2 6 3 2 2 3 2 2" xfId="42824" xr:uid="{00000000-0005-0000-0000-000039A70000}"/>
    <cellStyle name="Normal 5 2 6 3 2 2 3 3" xfId="42825" xr:uid="{00000000-0005-0000-0000-00003AA70000}"/>
    <cellStyle name="Normal 5 2 6 3 2 2 4" xfId="42826" xr:uid="{00000000-0005-0000-0000-00003BA70000}"/>
    <cellStyle name="Normal 5 2 6 3 2 3" xfId="42827" xr:uid="{00000000-0005-0000-0000-00003CA70000}"/>
    <cellStyle name="Normal 5 2 6 3 2 3 2" xfId="42828" xr:uid="{00000000-0005-0000-0000-00003DA70000}"/>
    <cellStyle name="Normal 5 2 6 3 2 4" xfId="42829" xr:uid="{00000000-0005-0000-0000-00003EA70000}"/>
    <cellStyle name="Normal 5 2 6 3 2 4 2" xfId="42830" xr:uid="{00000000-0005-0000-0000-00003FA70000}"/>
    <cellStyle name="Normal 5 2 6 3 2 4 2 2" xfId="42831" xr:uid="{00000000-0005-0000-0000-000040A70000}"/>
    <cellStyle name="Normal 5 2 6 3 2 4 3" xfId="42832" xr:uid="{00000000-0005-0000-0000-000041A70000}"/>
    <cellStyle name="Normal 5 2 6 3 2 5" xfId="42833" xr:uid="{00000000-0005-0000-0000-000042A70000}"/>
    <cellStyle name="Normal 5 2 6 3 3" xfId="42834" xr:uid="{00000000-0005-0000-0000-000043A70000}"/>
    <cellStyle name="Normal 5 2 6 3 3 2" xfId="42835" xr:uid="{00000000-0005-0000-0000-000044A70000}"/>
    <cellStyle name="Normal 5 2 6 3 3 2 2" xfId="42836" xr:uid="{00000000-0005-0000-0000-000045A70000}"/>
    <cellStyle name="Normal 5 2 6 3 3 3" xfId="42837" xr:uid="{00000000-0005-0000-0000-000046A70000}"/>
    <cellStyle name="Normal 5 2 6 3 3 3 2" xfId="42838" xr:uid="{00000000-0005-0000-0000-000047A70000}"/>
    <cellStyle name="Normal 5 2 6 3 3 3 2 2" xfId="42839" xr:uid="{00000000-0005-0000-0000-000048A70000}"/>
    <cellStyle name="Normal 5 2 6 3 3 3 3" xfId="42840" xr:uid="{00000000-0005-0000-0000-000049A70000}"/>
    <cellStyle name="Normal 5 2 6 3 3 4" xfId="42841" xr:uid="{00000000-0005-0000-0000-00004AA70000}"/>
    <cellStyle name="Normal 5 2 6 3 4" xfId="42842" xr:uid="{00000000-0005-0000-0000-00004BA70000}"/>
    <cellStyle name="Normal 5 2 6 3 4 2" xfId="42843" xr:uid="{00000000-0005-0000-0000-00004CA70000}"/>
    <cellStyle name="Normal 5 2 6 3 4 2 2" xfId="42844" xr:uid="{00000000-0005-0000-0000-00004DA70000}"/>
    <cellStyle name="Normal 5 2 6 3 4 3" xfId="42845" xr:uid="{00000000-0005-0000-0000-00004EA70000}"/>
    <cellStyle name="Normal 5 2 6 3 4 3 2" xfId="42846" xr:uid="{00000000-0005-0000-0000-00004FA70000}"/>
    <cellStyle name="Normal 5 2 6 3 4 3 2 2" xfId="42847" xr:uid="{00000000-0005-0000-0000-000050A70000}"/>
    <cellStyle name="Normal 5 2 6 3 4 3 3" xfId="42848" xr:uid="{00000000-0005-0000-0000-000051A70000}"/>
    <cellStyle name="Normal 5 2 6 3 4 4" xfId="42849" xr:uid="{00000000-0005-0000-0000-000052A70000}"/>
    <cellStyle name="Normal 5 2 6 3 5" xfId="42850" xr:uid="{00000000-0005-0000-0000-000053A70000}"/>
    <cellStyle name="Normal 5 2 6 3 5 2" xfId="42851" xr:uid="{00000000-0005-0000-0000-000054A70000}"/>
    <cellStyle name="Normal 5 2 6 3 6" xfId="42852" xr:uid="{00000000-0005-0000-0000-000055A70000}"/>
    <cellStyle name="Normal 5 2 6 3 6 2" xfId="42853" xr:uid="{00000000-0005-0000-0000-000056A70000}"/>
    <cellStyle name="Normal 5 2 6 3 6 2 2" xfId="42854" xr:uid="{00000000-0005-0000-0000-000057A70000}"/>
    <cellStyle name="Normal 5 2 6 3 6 3" xfId="42855" xr:uid="{00000000-0005-0000-0000-000058A70000}"/>
    <cellStyle name="Normal 5 2 6 3 7" xfId="42856" xr:uid="{00000000-0005-0000-0000-000059A70000}"/>
    <cellStyle name="Normal 5 2 6 3 7 2" xfId="42857" xr:uid="{00000000-0005-0000-0000-00005AA70000}"/>
    <cellStyle name="Normal 5 2 6 3 8" xfId="42858" xr:uid="{00000000-0005-0000-0000-00005BA70000}"/>
    <cellStyle name="Normal 5 2 6 4" xfId="42859" xr:uid="{00000000-0005-0000-0000-00005CA70000}"/>
    <cellStyle name="Normal 5 2 6 4 2" xfId="42860" xr:uid="{00000000-0005-0000-0000-00005DA70000}"/>
    <cellStyle name="Normal 5 2 6 4 2 2" xfId="42861" xr:uid="{00000000-0005-0000-0000-00005EA70000}"/>
    <cellStyle name="Normal 5 2 6 4 2 2 2" xfId="42862" xr:uid="{00000000-0005-0000-0000-00005FA70000}"/>
    <cellStyle name="Normal 5 2 6 4 2 3" xfId="42863" xr:uid="{00000000-0005-0000-0000-000060A70000}"/>
    <cellStyle name="Normal 5 2 6 4 2 3 2" xfId="42864" xr:uid="{00000000-0005-0000-0000-000061A70000}"/>
    <cellStyle name="Normal 5 2 6 4 2 3 2 2" xfId="42865" xr:uid="{00000000-0005-0000-0000-000062A70000}"/>
    <cellStyle name="Normal 5 2 6 4 2 3 3" xfId="42866" xr:uid="{00000000-0005-0000-0000-000063A70000}"/>
    <cellStyle name="Normal 5 2 6 4 2 4" xfId="42867" xr:uid="{00000000-0005-0000-0000-000064A70000}"/>
    <cellStyle name="Normal 5 2 6 4 3" xfId="42868" xr:uid="{00000000-0005-0000-0000-000065A70000}"/>
    <cellStyle name="Normal 5 2 6 4 3 2" xfId="42869" xr:uid="{00000000-0005-0000-0000-000066A70000}"/>
    <cellStyle name="Normal 5 2 6 4 4" xfId="42870" xr:uid="{00000000-0005-0000-0000-000067A70000}"/>
    <cellStyle name="Normal 5 2 6 4 4 2" xfId="42871" xr:uid="{00000000-0005-0000-0000-000068A70000}"/>
    <cellStyle name="Normal 5 2 6 4 4 2 2" xfId="42872" xr:uid="{00000000-0005-0000-0000-000069A70000}"/>
    <cellStyle name="Normal 5 2 6 4 4 3" xfId="42873" xr:uid="{00000000-0005-0000-0000-00006AA70000}"/>
    <cellStyle name="Normal 5 2 6 4 5" xfId="42874" xr:uid="{00000000-0005-0000-0000-00006BA70000}"/>
    <cellStyle name="Normal 5 2 6 5" xfId="42875" xr:uid="{00000000-0005-0000-0000-00006CA70000}"/>
    <cellStyle name="Normal 5 2 6 5 2" xfId="42876" xr:uid="{00000000-0005-0000-0000-00006DA70000}"/>
    <cellStyle name="Normal 5 2 6 5 2 2" xfId="42877" xr:uid="{00000000-0005-0000-0000-00006EA70000}"/>
    <cellStyle name="Normal 5 2 6 5 3" xfId="42878" xr:uid="{00000000-0005-0000-0000-00006FA70000}"/>
    <cellStyle name="Normal 5 2 6 5 3 2" xfId="42879" xr:uid="{00000000-0005-0000-0000-000070A70000}"/>
    <cellStyle name="Normal 5 2 6 5 3 2 2" xfId="42880" xr:uid="{00000000-0005-0000-0000-000071A70000}"/>
    <cellStyle name="Normal 5 2 6 5 3 3" xfId="42881" xr:uid="{00000000-0005-0000-0000-000072A70000}"/>
    <cellStyle name="Normal 5 2 6 5 4" xfId="42882" xr:uid="{00000000-0005-0000-0000-000073A70000}"/>
    <cellStyle name="Normal 5 2 6 6" xfId="42883" xr:uid="{00000000-0005-0000-0000-000074A70000}"/>
    <cellStyle name="Normal 5 2 6 6 2" xfId="42884" xr:uid="{00000000-0005-0000-0000-000075A70000}"/>
    <cellStyle name="Normal 5 2 6 6 2 2" xfId="42885" xr:uid="{00000000-0005-0000-0000-000076A70000}"/>
    <cellStyle name="Normal 5 2 6 6 3" xfId="42886" xr:uid="{00000000-0005-0000-0000-000077A70000}"/>
    <cellStyle name="Normal 5 2 6 6 3 2" xfId="42887" xr:uid="{00000000-0005-0000-0000-000078A70000}"/>
    <cellStyle name="Normal 5 2 6 6 3 2 2" xfId="42888" xr:uid="{00000000-0005-0000-0000-000079A70000}"/>
    <cellStyle name="Normal 5 2 6 6 3 3" xfId="42889" xr:uid="{00000000-0005-0000-0000-00007AA70000}"/>
    <cellStyle name="Normal 5 2 6 6 4" xfId="42890" xr:uid="{00000000-0005-0000-0000-00007BA70000}"/>
    <cellStyle name="Normal 5 2 6 7" xfId="42891" xr:uid="{00000000-0005-0000-0000-00007CA70000}"/>
    <cellStyle name="Normal 5 2 6 7 2" xfId="42892" xr:uid="{00000000-0005-0000-0000-00007DA70000}"/>
    <cellStyle name="Normal 5 2 6 8" xfId="42893" xr:uid="{00000000-0005-0000-0000-00007EA70000}"/>
    <cellStyle name="Normal 5 2 6 8 2" xfId="42894" xr:uid="{00000000-0005-0000-0000-00007FA70000}"/>
    <cellStyle name="Normal 5 2 6 8 2 2" xfId="42895" xr:uid="{00000000-0005-0000-0000-000080A70000}"/>
    <cellStyle name="Normal 5 2 6 8 3" xfId="42896" xr:uid="{00000000-0005-0000-0000-000081A70000}"/>
    <cellStyle name="Normal 5 2 6 9" xfId="42897" xr:uid="{00000000-0005-0000-0000-000082A70000}"/>
    <cellStyle name="Normal 5 2 6 9 2" xfId="42898" xr:uid="{00000000-0005-0000-0000-000083A70000}"/>
    <cellStyle name="Normal 5 2 7" xfId="42899" xr:uid="{00000000-0005-0000-0000-000084A70000}"/>
    <cellStyle name="Normal 5 2 7 10" xfId="42900" xr:uid="{00000000-0005-0000-0000-000085A70000}"/>
    <cellStyle name="Normal 5 2 7 11" xfId="42901" xr:uid="{00000000-0005-0000-0000-000086A70000}"/>
    <cellStyle name="Normal 5 2 7 2" xfId="42902" xr:uid="{00000000-0005-0000-0000-000087A70000}"/>
    <cellStyle name="Normal 5 2 7 2 2" xfId="42903" xr:uid="{00000000-0005-0000-0000-000088A70000}"/>
    <cellStyle name="Normal 5 2 7 2 2 2" xfId="42904" xr:uid="{00000000-0005-0000-0000-000089A70000}"/>
    <cellStyle name="Normal 5 2 7 2 2 2 2" xfId="42905" xr:uid="{00000000-0005-0000-0000-00008AA70000}"/>
    <cellStyle name="Normal 5 2 7 2 2 2 2 2" xfId="42906" xr:uid="{00000000-0005-0000-0000-00008BA70000}"/>
    <cellStyle name="Normal 5 2 7 2 2 2 2 2 2" xfId="42907" xr:uid="{00000000-0005-0000-0000-00008CA70000}"/>
    <cellStyle name="Normal 5 2 7 2 2 2 2 3" xfId="42908" xr:uid="{00000000-0005-0000-0000-00008DA70000}"/>
    <cellStyle name="Normal 5 2 7 2 2 2 2 3 2" xfId="42909" xr:uid="{00000000-0005-0000-0000-00008EA70000}"/>
    <cellStyle name="Normal 5 2 7 2 2 2 2 3 2 2" xfId="42910" xr:uid="{00000000-0005-0000-0000-00008FA70000}"/>
    <cellStyle name="Normal 5 2 7 2 2 2 2 3 3" xfId="42911" xr:uid="{00000000-0005-0000-0000-000090A70000}"/>
    <cellStyle name="Normal 5 2 7 2 2 2 2 4" xfId="42912" xr:uid="{00000000-0005-0000-0000-000091A70000}"/>
    <cellStyle name="Normal 5 2 7 2 2 2 3" xfId="42913" xr:uid="{00000000-0005-0000-0000-000092A70000}"/>
    <cellStyle name="Normal 5 2 7 2 2 2 3 2" xfId="42914" xr:uid="{00000000-0005-0000-0000-000093A70000}"/>
    <cellStyle name="Normal 5 2 7 2 2 2 4" xfId="42915" xr:uid="{00000000-0005-0000-0000-000094A70000}"/>
    <cellStyle name="Normal 5 2 7 2 2 2 4 2" xfId="42916" xr:uid="{00000000-0005-0000-0000-000095A70000}"/>
    <cellStyle name="Normal 5 2 7 2 2 2 4 2 2" xfId="42917" xr:uid="{00000000-0005-0000-0000-000096A70000}"/>
    <cellStyle name="Normal 5 2 7 2 2 2 4 3" xfId="42918" xr:uid="{00000000-0005-0000-0000-000097A70000}"/>
    <cellStyle name="Normal 5 2 7 2 2 2 5" xfId="42919" xr:uid="{00000000-0005-0000-0000-000098A70000}"/>
    <cellStyle name="Normal 5 2 7 2 2 3" xfId="42920" xr:uid="{00000000-0005-0000-0000-000099A70000}"/>
    <cellStyle name="Normal 5 2 7 2 2 3 2" xfId="42921" xr:uid="{00000000-0005-0000-0000-00009AA70000}"/>
    <cellStyle name="Normal 5 2 7 2 2 3 2 2" xfId="42922" xr:uid="{00000000-0005-0000-0000-00009BA70000}"/>
    <cellStyle name="Normal 5 2 7 2 2 3 3" xfId="42923" xr:uid="{00000000-0005-0000-0000-00009CA70000}"/>
    <cellStyle name="Normal 5 2 7 2 2 3 3 2" xfId="42924" xr:uid="{00000000-0005-0000-0000-00009DA70000}"/>
    <cellStyle name="Normal 5 2 7 2 2 3 3 2 2" xfId="42925" xr:uid="{00000000-0005-0000-0000-00009EA70000}"/>
    <cellStyle name="Normal 5 2 7 2 2 3 3 3" xfId="42926" xr:uid="{00000000-0005-0000-0000-00009FA70000}"/>
    <cellStyle name="Normal 5 2 7 2 2 3 4" xfId="42927" xr:uid="{00000000-0005-0000-0000-0000A0A70000}"/>
    <cellStyle name="Normal 5 2 7 2 2 4" xfId="42928" xr:uid="{00000000-0005-0000-0000-0000A1A70000}"/>
    <cellStyle name="Normal 5 2 7 2 2 4 2" xfId="42929" xr:uid="{00000000-0005-0000-0000-0000A2A70000}"/>
    <cellStyle name="Normal 5 2 7 2 2 4 2 2" xfId="42930" xr:uid="{00000000-0005-0000-0000-0000A3A70000}"/>
    <cellStyle name="Normal 5 2 7 2 2 4 3" xfId="42931" xr:uid="{00000000-0005-0000-0000-0000A4A70000}"/>
    <cellStyle name="Normal 5 2 7 2 2 4 3 2" xfId="42932" xr:uid="{00000000-0005-0000-0000-0000A5A70000}"/>
    <cellStyle name="Normal 5 2 7 2 2 4 3 2 2" xfId="42933" xr:uid="{00000000-0005-0000-0000-0000A6A70000}"/>
    <cellStyle name="Normal 5 2 7 2 2 4 3 3" xfId="42934" xr:uid="{00000000-0005-0000-0000-0000A7A70000}"/>
    <cellStyle name="Normal 5 2 7 2 2 4 4" xfId="42935" xr:uid="{00000000-0005-0000-0000-0000A8A70000}"/>
    <cellStyle name="Normal 5 2 7 2 2 5" xfId="42936" xr:uid="{00000000-0005-0000-0000-0000A9A70000}"/>
    <cellStyle name="Normal 5 2 7 2 2 5 2" xfId="42937" xr:uid="{00000000-0005-0000-0000-0000AAA70000}"/>
    <cellStyle name="Normal 5 2 7 2 2 6" xfId="42938" xr:uid="{00000000-0005-0000-0000-0000ABA70000}"/>
    <cellStyle name="Normal 5 2 7 2 2 6 2" xfId="42939" xr:uid="{00000000-0005-0000-0000-0000ACA70000}"/>
    <cellStyle name="Normal 5 2 7 2 2 6 2 2" xfId="42940" xr:uid="{00000000-0005-0000-0000-0000ADA70000}"/>
    <cellStyle name="Normal 5 2 7 2 2 6 3" xfId="42941" xr:uid="{00000000-0005-0000-0000-0000AEA70000}"/>
    <cellStyle name="Normal 5 2 7 2 2 7" xfId="42942" xr:uid="{00000000-0005-0000-0000-0000AFA70000}"/>
    <cellStyle name="Normal 5 2 7 2 2 7 2" xfId="42943" xr:uid="{00000000-0005-0000-0000-0000B0A70000}"/>
    <cellStyle name="Normal 5 2 7 2 2 8" xfId="42944" xr:uid="{00000000-0005-0000-0000-0000B1A70000}"/>
    <cellStyle name="Normal 5 2 7 2 3" xfId="42945" xr:uid="{00000000-0005-0000-0000-0000B2A70000}"/>
    <cellStyle name="Normal 5 2 7 2 3 2" xfId="42946" xr:uid="{00000000-0005-0000-0000-0000B3A70000}"/>
    <cellStyle name="Normal 5 2 7 2 3 2 2" xfId="42947" xr:uid="{00000000-0005-0000-0000-0000B4A70000}"/>
    <cellStyle name="Normal 5 2 7 2 3 2 2 2" xfId="42948" xr:uid="{00000000-0005-0000-0000-0000B5A70000}"/>
    <cellStyle name="Normal 5 2 7 2 3 2 3" xfId="42949" xr:uid="{00000000-0005-0000-0000-0000B6A70000}"/>
    <cellStyle name="Normal 5 2 7 2 3 2 3 2" xfId="42950" xr:uid="{00000000-0005-0000-0000-0000B7A70000}"/>
    <cellStyle name="Normal 5 2 7 2 3 2 3 2 2" xfId="42951" xr:uid="{00000000-0005-0000-0000-0000B8A70000}"/>
    <cellStyle name="Normal 5 2 7 2 3 2 3 3" xfId="42952" xr:uid="{00000000-0005-0000-0000-0000B9A70000}"/>
    <cellStyle name="Normal 5 2 7 2 3 2 4" xfId="42953" xr:uid="{00000000-0005-0000-0000-0000BAA70000}"/>
    <cellStyle name="Normal 5 2 7 2 3 3" xfId="42954" xr:uid="{00000000-0005-0000-0000-0000BBA70000}"/>
    <cellStyle name="Normal 5 2 7 2 3 3 2" xfId="42955" xr:uid="{00000000-0005-0000-0000-0000BCA70000}"/>
    <cellStyle name="Normal 5 2 7 2 3 4" xfId="42956" xr:uid="{00000000-0005-0000-0000-0000BDA70000}"/>
    <cellStyle name="Normal 5 2 7 2 3 4 2" xfId="42957" xr:uid="{00000000-0005-0000-0000-0000BEA70000}"/>
    <cellStyle name="Normal 5 2 7 2 3 4 2 2" xfId="42958" xr:uid="{00000000-0005-0000-0000-0000BFA70000}"/>
    <cellStyle name="Normal 5 2 7 2 3 4 3" xfId="42959" xr:uid="{00000000-0005-0000-0000-0000C0A70000}"/>
    <cellStyle name="Normal 5 2 7 2 3 5" xfId="42960" xr:uid="{00000000-0005-0000-0000-0000C1A70000}"/>
    <cellStyle name="Normal 5 2 7 2 4" xfId="42961" xr:uid="{00000000-0005-0000-0000-0000C2A70000}"/>
    <cellStyle name="Normal 5 2 7 2 4 2" xfId="42962" xr:uid="{00000000-0005-0000-0000-0000C3A70000}"/>
    <cellStyle name="Normal 5 2 7 2 4 2 2" xfId="42963" xr:uid="{00000000-0005-0000-0000-0000C4A70000}"/>
    <cellStyle name="Normal 5 2 7 2 4 3" xfId="42964" xr:uid="{00000000-0005-0000-0000-0000C5A70000}"/>
    <cellStyle name="Normal 5 2 7 2 4 3 2" xfId="42965" xr:uid="{00000000-0005-0000-0000-0000C6A70000}"/>
    <cellStyle name="Normal 5 2 7 2 4 3 2 2" xfId="42966" xr:uid="{00000000-0005-0000-0000-0000C7A70000}"/>
    <cellStyle name="Normal 5 2 7 2 4 3 3" xfId="42967" xr:uid="{00000000-0005-0000-0000-0000C8A70000}"/>
    <cellStyle name="Normal 5 2 7 2 4 4" xfId="42968" xr:uid="{00000000-0005-0000-0000-0000C9A70000}"/>
    <cellStyle name="Normal 5 2 7 2 5" xfId="42969" xr:uid="{00000000-0005-0000-0000-0000CAA70000}"/>
    <cellStyle name="Normal 5 2 7 2 5 2" xfId="42970" xr:uid="{00000000-0005-0000-0000-0000CBA70000}"/>
    <cellStyle name="Normal 5 2 7 2 5 2 2" xfId="42971" xr:uid="{00000000-0005-0000-0000-0000CCA70000}"/>
    <cellStyle name="Normal 5 2 7 2 5 3" xfId="42972" xr:uid="{00000000-0005-0000-0000-0000CDA70000}"/>
    <cellStyle name="Normal 5 2 7 2 5 3 2" xfId="42973" xr:uid="{00000000-0005-0000-0000-0000CEA70000}"/>
    <cellStyle name="Normal 5 2 7 2 5 3 2 2" xfId="42974" xr:uid="{00000000-0005-0000-0000-0000CFA70000}"/>
    <cellStyle name="Normal 5 2 7 2 5 3 3" xfId="42975" xr:uid="{00000000-0005-0000-0000-0000D0A70000}"/>
    <cellStyle name="Normal 5 2 7 2 5 4" xfId="42976" xr:uid="{00000000-0005-0000-0000-0000D1A70000}"/>
    <cellStyle name="Normal 5 2 7 2 6" xfId="42977" xr:uid="{00000000-0005-0000-0000-0000D2A70000}"/>
    <cellStyle name="Normal 5 2 7 2 6 2" xfId="42978" xr:uid="{00000000-0005-0000-0000-0000D3A70000}"/>
    <cellStyle name="Normal 5 2 7 2 7" xfId="42979" xr:uid="{00000000-0005-0000-0000-0000D4A70000}"/>
    <cellStyle name="Normal 5 2 7 2 7 2" xfId="42980" xr:uid="{00000000-0005-0000-0000-0000D5A70000}"/>
    <cellStyle name="Normal 5 2 7 2 7 2 2" xfId="42981" xr:uid="{00000000-0005-0000-0000-0000D6A70000}"/>
    <cellStyle name="Normal 5 2 7 2 7 3" xfId="42982" xr:uid="{00000000-0005-0000-0000-0000D7A70000}"/>
    <cellStyle name="Normal 5 2 7 2 8" xfId="42983" xr:uid="{00000000-0005-0000-0000-0000D8A70000}"/>
    <cellStyle name="Normal 5 2 7 2 8 2" xfId="42984" xr:uid="{00000000-0005-0000-0000-0000D9A70000}"/>
    <cellStyle name="Normal 5 2 7 2 9" xfId="42985" xr:uid="{00000000-0005-0000-0000-0000DAA70000}"/>
    <cellStyle name="Normal 5 2 7 3" xfId="42986" xr:uid="{00000000-0005-0000-0000-0000DBA70000}"/>
    <cellStyle name="Normal 5 2 7 3 2" xfId="42987" xr:uid="{00000000-0005-0000-0000-0000DCA70000}"/>
    <cellStyle name="Normal 5 2 7 3 2 2" xfId="42988" xr:uid="{00000000-0005-0000-0000-0000DDA70000}"/>
    <cellStyle name="Normal 5 2 7 3 2 2 2" xfId="42989" xr:uid="{00000000-0005-0000-0000-0000DEA70000}"/>
    <cellStyle name="Normal 5 2 7 3 2 2 2 2" xfId="42990" xr:uid="{00000000-0005-0000-0000-0000DFA70000}"/>
    <cellStyle name="Normal 5 2 7 3 2 2 3" xfId="42991" xr:uid="{00000000-0005-0000-0000-0000E0A70000}"/>
    <cellStyle name="Normal 5 2 7 3 2 2 3 2" xfId="42992" xr:uid="{00000000-0005-0000-0000-0000E1A70000}"/>
    <cellStyle name="Normal 5 2 7 3 2 2 3 2 2" xfId="42993" xr:uid="{00000000-0005-0000-0000-0000E2A70000}"/>
    <cellStyle name="Normal 5 2 7 3 2 2 3 3" xfId="42994" xr:uid="{00000000-0005-0000-0000-0000E3A70000}"/>
    <cellStyle name="Normal 5 2 7 3 2 2 4" xfId="42995" xr:uid="{00000000-0005-0000-0000-0000E4A70000}"/>
    <cellStyle name="Normal 5 2 7 3 2 3" xfId="42996" xr:uid="{00000000-0005-0000-0000-0000E5A70000}"/>
    <cellStyle name="Normal 5 2 7 3 2 3 2" xfId="42997" xr:uid="{00000000-0005-0000-0000-0000E6A70000}"/>
    <cellStyle name="Normal 5 2 7 3 2 4" xfId="42998" xr:uid="{00000000-0005-0000-0000-0000E7A70000}"/>
    <cellStyle name="Normal 5 2 7 3 2 4 2" xfId="42999" xr:uid="{00000000-0005-0000-0000-0000E8A70000}"/>
    <cellStyle name="Normal 5 2 7 3 2 4 2 2" xfId="43000" xr:uid="{00000000-0005-0000-0000-0000E9A70000}"/>
    <cellStyle name="Normal 5 2 7 3 2 4 3" xfId="43001" xr:uid="{00000000-0005-0000-0000-0000EAA70000}"/>
    <cellStyle name="Normal 5 2 7 3 2 5" xfId="43002" xr:uid="{00000000-0005-0000-0000-0000EBA70000}"/>
    <cellStyle name="Normal 5 2 7 3 3" xfId="43003" xr:uid="{00000000-0005-0000-0000-0000ECA70000}"/>
    <cellStyle name="Normal 5 2 7 3 3 2" xfId="43004" xr:uid="{00000000-0005-0000-0000-0000EDA70000}"/>
    <cellStyle name="Normal 5 2 7 3 3 2 2" xfId="43005" xr:uid="{00000000-0005-0000-0000-0000EEA70000}"/>
    <cellStyle name="Normal 5 2 7 3 3 3" xfId="43006" xr:uid="{00000000-0005-0000-0000-0000EFA70000}"/>
    <cellStyle name="Normal 5 2 7 3 3 3 2" xfId="43007" xr:uid="{00000000-0005-0000-0000-0000F0A70000}"/>
    <cellStyle name="Normal 5 2 7 3 3 3 2 2" xfId="43008" xr:uid="{00000000-0005-0000-0000-0000F1A70000}"/>
    <cellStyle name="Normal 5 2 7 3 3 3 3" xfId="43009" xr:uid="{00000000-0005-0000-0000-0000F2A70000}"/>
    <cellStyle name="Normal 5 2 7 3 3 4" xfId="43010" xr:uid="{00000000-0005-0000-0000-0000F3A70000}"/>
    <cellStyle name="Normal 5 2 7 3 4" xfId="43011" xr:uid="{00000000-0005-0000-0000-0000F4A70000}"/>
    <cellStyle name="Normal 5 2 7 3 4 2" xfId="43012" xr:uid="{00000000-0005-0000-0000-0000F5A70000}"/>
    <cellStyle name="Normal 5 2 7 3 4 2 2" xfId="43013" xr:uid="{00000000-0005-0000-0000-0000F6A70000}"/>
    <cellStyle name="Normal 5 2 7 3 4 3" xfId="43014" xr:uid="{00000000-0005-0000-0000-0000F7A70000}"/>
    <cellStyle name="Normal 5 2 7 3 4 3 2" xfId="43015" xr:uid="{00000000-0005-0000-0000-0000F8A70000}"/>
    <cellStyle name="Normal 5 2 7 3 4 3 2 2" xfId="43016" xr:uid="{00000000-0005-0000-0000-0000F9A70000}"/>
    <cellStyle name="Normal 5 2 7 3 4 3 3" xfId="43017" xr:uid="{00000000-0005-0000-0000-0000FAA70000}"/>
    <cellStyle name="Normal 5 2 7 3 4 4" xfId="43018" xr:uid="{00000000-0005-0000-0000-0000FBA70000}"/>
    <cellStyle name="Normal 5 2 7 3 5" xfId="43019" xr:uid="{00000000-0005-0000-0000-0000FCA70000}"/>
    <cellStyle name="Normal 5 2 7 3 5 2" xfId="43020" xr:uid="{00000000-0005-0000-0000-0000FDA70000}"/>
    <cellStyle name="Normal 5 2 7 3 6" xfId="43021" xr:uid="{00000000-0005-0000-0000-0000FEA70000}"/>
    <cellStyle name="Normal 5 2 7 3 6 2" xfId="43022" xr:uid="{00000000-0005-0000-0000-0000FFA70000}"/>
    <cellStyle name="Normal 5 2 7 3 6 2 2" xfId="43023" xr:uid="{00000000-0005-0000-0000-000000A80000}"/>
    <cellStyle name="Normal 5 2 7 3 6 3" xfId="43024" xr:uid="{00000000-0005-0000-0000-000001A80000}"/>
    <cellStyle name="Normal 5 2 7 3 7" xfId="43025" xr:uid="{00000000-0005-0000-0000-000002A80000}"/>
    <cellStyle name="Normal 5 2 7 3 7 2" xfId="43026" xr:uid="{00000000-0005-0000-0000-000003A80000}"/>
    <cellStyle name="Normal 5 2 7 3 8" xfId="43027" xr:uid="{00000000-0005-0000-0000-000004A80000}"/>
    <cellStyle name="Normal 5 2 7 4" xfId="43028" xr:uid="{00000000-0005-0000-0000-000005A80000}"/>
    <cellStyle name="Normal 5 2 7 4 2" xfId="43029" xr:uid="{00000000-0005-0000-0000-000006A80000}"/>
    <cellStyle name="Normal 5 2 7 4 2 2" xfId="43030" xr:uid="{00000000-0005-0000-0000-000007A80000}"/>
    <cellStyle name="Normal 5 2 7 4 2 2 2" xfId="43031" xr:uid="{00000000-0005-0000-0000-000008A80000}"/>
    <cellStyle name="Normal 5 2 7 4 2 3" xfId="43032" xr:uid="{00000000-0005-0000-0000-000009A80000}"/>
    <cellStyle name="Normal 5 2 7 4 2 3 2" xfId="43033" xr:uid="{00000000-0005-0000-0000-00000AA80000}"/>
    <cellStyle name="Normal 5 2 7 4 2 3 2 2" xfId="43034" xr:uid="{00000000-0005-0000-0000-00000BA80000}"/>
    <cellStyle name="Normal 5 2 7 4 2 3 3" xfId="43035" xr:uid="{00000000-0005-0000-0000-00000CA80000}"/>
    <cellStyle name="Normal 5 2 7 4 2 4" xfId="43036" xr:uid="{00000000-0005-0000-0000-00000DA80000}"/>
    <cellStyle name="Normal 5 2 7 4 3" xfId="43037" xr:uid="{00000000-0005-0000-0000-00000EA80000}"/>
    <cellStyle name="Normal 5 2 7 4 3 2" xfId="43038" xr:uid="{00000000-0005-0000-0000-00000FA80000}"/>
    <cellStyle name="Normal 5 2 7 4 4" xfId="43039" xr:uid="{00000000-0005-0000-0000-000010A80000}"/>
    <cellStyle name="Normal 5 2 7 4 4 2" xfId="43040" xr:uid="{00000000-0005-0000-0000-000011A80000}"/>
    <cellStyle name="Normal 5 2 7 4 4 2 2" xfId="43041" xr:uid="{00000000-0005-0000-0000-000012A80000}"/>
    <cellStyle name="Normal 5 2 7 4 4 3" xfId="43042" xr:uid="{00000000-0005-0000-0000-000013A80000}"/>
    <cellStyle name="Normal 5 2 7 4 5" xfId="43043" xr:uid="{00000000-0005-0000-0000-000014A80000}"/>
    <cellStyle name="Normal 5 2 7 5" xfId="43044" xr:uid="{00000000-0005-0000-0000-000015A80000}"/>
    <cellStyle name="Normal 5 2 7 5 2" xfId="43045" xr:uid="{00000000-0005-0000-0000-000016A80000}"/>
    <cellStyle name="Normal 5 2 7 5 2 2" xfId="43046" xr:uid="{00000000-0005-0000-0000-000017A80000}"/>
    <cellStyle name="Normal 5 2 7 5 3" xfId="43047" xr:uid="{00000000-0005-0000-0000-000018A80000}"/>
    <cellStyle name="Normal 5 2 7 5 3 2" xfId="43048" xr:uid="{00000000-0005-0000-0000-000019A80000}"/>
    <cellStyle name="Normal 5 2 7 5 3 2 2" xfId="43049" xr:uid="{00000000-0005-0000-0000-00001AA80000}"/>
    <cellStyle name="Normal 5 2 7 5 3 3" xfId="43050" xr:uid="{00000000-0005-0000-0000-00001BA80000}"/>
    <cellStyle name="Normal 5 2 7 5 4" xfId="43051" xr:uid="{00000000-0005-0000-0000-00001CA80000}"/>
    <cellStyle name="Normal 5 2 7 6" xfId="43052" xr:uid="{00000000-0005-0000-0000-00001DA80000}"/>
    <cellStyle name="Normal 5 2 7 6 2" xfId="43053" xr:uid="{00000000-0005-0000-0000-00001EA80000}"/>
    <cellStyle name="Normal 5 2 7 6 2 2" xfId="43054" xr:uid="{00000000-0005-0000-0000-00001FA80000}"/>
    <cellStyle name="Normal 5 2 7 6 3" xfId="43055" xr:uid="{00000000-0005-0000-0000-000020A80000}"/>
    <cellStyle name="Normal 5 2 7 6 3 2" xfId="43056" xr:uid="{00000000-0005-0000-0000-000021A80000}"/>
    <cellStyle name="Normal 5 2 7 6 3 2 2" xfId="43057" xr:uid="{00000000-0005-0000-0000-000022A80000}"/>
    <cellStyle name="Normal 5 2 7 6 3 3" xfId="43058" xr:uid="{00000000-0005-0000-0000-000023A80000}"/>
    <cellStyle name="Normal 5 2 7 6 4" xfId="43059" xr:uid="{00000000-0005-0000-0000-000024A80000}"/>
    <cellStyle name="Normal 5 2 7 7" xfId="43060" xr:uid="{00000000-0005-0000-0000-000025A80000}"/>
    <cellStyle name="Normal 5 2 7 7 2" xfId="43061" xr:uid="{00000000-0005-0000-0000-000026A80000}"/>
    <cellStyle name="Normal 5 2 7 8" xfId="43062" xr:uid="{00000000-0005-0000-0000-000027A80000}"/>
    <cellStyle name="Normal 5 2 7 8 2" xfId="43063" xr:uid="{00000000-0005-0000-0000-000028A80000}"/>
    <cellStyle name="Normal 5 2 7 8 2 2" xfId="43064" xr:uid="{00000000-0005-0000-0000-000029A80000}"/>
    <cellStyle name="Normal 5 2 7 8 3" xfId="43065" xr:uid="{00000000-0005-0000-0000-00002AA80000}"/>
    <cellStyle name="Normal 5 2 7 9" xfId="43066" xr:uid="{00000000-0005-0000-0000-00002BA80000}"/>
    <cellStyle name="Normal 5 2 7 9 2" xfId="43067" xr:uid="{00000000-0005-0000-0000-00002CA80000}"/>
    <cellStyle name="Normal 5 2 8" xfId="43068" xr:uid="{00000000-0005-0000-0000-00002DA80000}"/>
    <cellStyle name="Normal 5 2 8 2" xfId="43069" xr:uid="{00000000-0005-0000-0000-00002EA80000}"/>
    <cellStyle name="Normal 5 2 8 2 2" xfId="43070" xr:uid="{00000000-0005-0000-0000-00002FA80000}"/>
    <cellStyle name="Normal 5 2 8 2 2 2" xfId="43071" xr:uid="{00000000-0005-0000-0000-000030A80000}"/>
    <cellStyle name="Normal 5 2 8 2 2 2 2" xfId="43072" xr:uid="{00000000-0005-0000-0000-000031A80000}"/>
    <cellStyle name="Normal 5 2 8 2 2 2 2 2" xfId="43073" xr:uid="{00000000-0005-0000-0000-000032A80000}"/>
    <cellStyle name="Normal 5 2 8 2 2 2 3" xfId="43074" xr:uid="{00000000-0005-0000-0000-000033A80000}"/>
    <cellStyle name="Normal 5 2 8 2 2 2 3 2" xfId="43075" xr:uid="{00000000-0005-0000-0000-000034A80000}"/>
    <cellStyle name="Normal 5 2 8 2 2 2 3 2 2" xfId="43076" xr:uid="{00000000-0005-0000-0000-000035A80000}"/>
    <cellStyle name="Normal 5 2 8 2 2 2 3 3" xfId="43077" xr:uid="{00000000-0005-0000-0000-000036A80000}"/>
    <cellStyle name="Normal 5 2 8 2 2 2 4" xfId="43078" xr:uid="{00000000-0005-0000-0000-000037A80000}"/>
    <cellStyle name="Normal 5 2 8 2 2 3" xfId="43079" xr:uid="{00000000-0005-0000-0000-000038A80000}"/>
    <cellStyle name="Normal 5 2 8 2 2 3 2" xfId="43080" xr:uid="{00000000-0005-0000-0000-000039A80000}"/>
    <cellStyle name="Normal 5 2 8 2 2 4" xfId="43081" xr:uid="{00000000-0005-0000-0000-00003AA80000}"/>
    <cellStyle name="Normal 5 2 8 2 2 4 2" xfId="43082" xr:uid="{00000000-0005-0000-0000-00003BA80000}"/>
    <cellStyle name="Normal 5 2 8 2 2 4 2 2" xfId="43083" xr:uid="{00000000-0005-0000-0000-00003CA80000}"/>
    <cellStyle name="Normal 5 2 8 2 2 4 3" xfId="43084" xr:uid="{00000000-0005-0000-0000-00003DA80000}"/>
    <cellStyle name="Normal 5 2 8 2 2 5" xfId="43085" xr:uid="{00000000-0005-0000-0000-00003EA80000}"/>
    <cellStyle name="Normal 5 2 8 2 3" xfId="43086" xr:uid="{00000000-0005-0000-0000-00003FA80000}"/>
    <cellStyle name="Normal 5 2 8 2 3 2" xfId="43087" xr:uid="{00000000-0005-0000-0000-000040A80000}"/>
    <cellStyle name="Normal 5 2 8 2 3 2 2" xfId="43088" xr:uid="{00000000-0005-0000-0000-000041A80000}"/>
    <cellStyle name="Normal 5 2 8 2 3 3" xfId="43089" xr:uid="{00000000-0005-0000-0000-000042A80000}"/>
    <cellStyle name="Normal 5 2 8 2 3 3 2" xfId="43090" xr:uid="{00000000-0005-0000-0000-000043A80000}"/>
    <cellStyle name="Normal 5 2 8 2 3 3 2 2" xfId="43091" xr:uid="{00000000-0005-0000-0000-000044A80000}"/>
    <cellStyle name="Normal 5 2 8 2 3 3 3" xfId="43092" xr:uid="{00000000-0005-0000-0000-000045A80000}"/>
    <cellStyle name="Normal 5 2 8 2 3 4" xfId="43093" xr:uid="{00000000-0005-0000-0000-000046A80000}"/>
    <cellStyle name="Normal 5 2 8 2 4" xfId="43094" xr:uid="{00000000-0005-0000-0000-000047A80000}"/>
    <cellStyle name="Normal 5 2 8 2 4 2" xfId="43095" xr:uid="{00000000-0005-0000-0000-000048A80000}"/>
    <cellStyle name="Normal 5 2 8 2 4 2 2" xfId="43096" xr:uid="{00000000-0005-0000-0000-000049A80000}"/>
    <cellStyle name="Normal 5 2 8 2 4 3" xfId="43097" xr:uid="{00000000-0005-0000-0000-00004AA80000}"/>
    <cellStyle name="Normal 5 2 8 2 4 3 2" xfId="43098" xr:uid="{00000000-0005-0000-0000-00004BA80000}"/>
    <cellStyle name="Normal 5 2 8 2 4 3 2 2" xfId="43099" xr:uid="{00000000-0005-0000-0000-00004CA80000}"/>
    <cellStyle name="Normal 5 2 8 2 4 3 3" xfId="43100" xr:uid="{00000000-0005-0000-0000-00004DA80000}"/>
    <cellStyle name="Normal 5 2 8 2 4 4" xfId="43101" xr:uid="{00000000-0005-0000-0000-00004EA80000}"/>
    <cellStyle name="Normal 5 2 8 2 5" xfId="43102" xr:uid="{00000000-0005-0000-0000-00004FA80000}"/>
    <cellStyle name="Normal 5 2 8 2 5 2" xfId="43103" xr:uid="{00000000-0005-0000-0000-000050A80000}"/>
    <cellStyle name="Normal 5 2 8 2 6" xfId="43104" xr:uid="{00000000-0005-0000-0000-000051A80000}"/>
    <cellStyle name="Normal 5 2 8 2 6 2" xfId="43105" xr:uid="{00000000-0005-0000-0000-000052A80000}"/>
    <cellStyle name="Normal 5 2 8 2 6 2 2" xfId="43106" xr:uid="{00000000-0005-0000-0000-000053A80000}"/>
    <cellStyle name="Normal 5 2 8 2 6 3" xfId="43107" xr:uid="{00000000-0005-0000-0000-000054A80000}"/>
    <cellStyle name="Normal 5 2 8 2 7" xfId="43108" xr:uid="{00000000-0005-0000-0000-000055A80000}"/>
    <cellStyle name="Normal 5 2 8 2 7 2" xfId="43109" xr:uid="{00000000-0005-0000-0000-000056A80000}"/>
    <cellStyle name="Normal 5 2 8 2 8" xfId="43110" xr:uid="{00000000-0005-0000-0000-000057A80000}"/>
    <cellStyle name="Normal 5 2 8 3" xfId="43111" xr:uid="{00000000-0005-0000-0000-000058A80000}"/>
    <cellStyle name="Normal 5 2 8 3 2" xfId="43112" xr:uid="{00000000-0005-0000-0000-000059A80000}"/>
    <cellStyle name="Normal 5 2 8 3 2 2" xfId="43113" xr:uid="{00000000-0005-0000-0000-00005AA80000}"/>
    <cellStyle name="Normal 5 2 8 3 2 2 2" xfId="43114" xr:uid="{00000000-0005-0000-0000-00005BA80000}"/>
    <cellStyle name="Normal 5 2 8 3 2 3" xfId="43115" xr:uid="{00000000-0005-0000-0000-00005CA80000}"/>
    <cellStyle name="Normal 5 2 8 3 2 3 2" xfId="43116" xr:uid="{00000000-0005-0000-0000-00005DA80000}"/>
    <cellStyle name="Normal 5 2 8 3 2 3 2 2" xfId="43117" xr:uid="{00000000-0005-0000-0000-00005EA80000}"/>
    <cellStyle name="Normal 5 2 8 3 2 3 3" xfId="43118" xr:uid="{00000000-0005-0000-0000-00005FA80000}"/>
    <cellStyle name="Normal 5 2 8 3 2 4" xfId="43119" xr:uid="{00000000-0005-0000-0000-000060A80000}"/>
    <cellStyle name="Normal 5 2 8 3 3" xfId="43120" xr:uid="{00000000-0005-0000-0000-000061A80000}"/>
    <cellStyle name="Normal 5 2 8 3 3 2" xfId="43121" xr:uid="{00000000-0005-0000-0000-000062A80000}"/>
    <cellStyle name="Normal 5 2 8 3 4" xfId="43122" xr:uid="{00000000-0005-0000-0000-000063A80000}"/>
    <cellStyle name="Normal 5 2 8 3 4 2" xfId="43123" xr:uid="{00000000-0005-0000-0000-000064A80000}"/>
    <cellStyle name="Normal 5 2 8 3 4 2 2" xfId="43124" xr:uid="{00000000-0005-0000-0000-000065A80000}"/>
    <cellStyle name="Normal 5 2 8 3 4 3" xfId="43125" xr:uid="{00000000-0005-0000-0000-000066A80000}"/>
    <cellStyle name="Normal 5 2 8 3 5" xfId="43126" xr:uid="{00000000-0005-0000-0000-000067A80000}"/>
    <cellStyle name="Normal 5 2 8 4" xfId="43127" xr:uid="{00000000-0005-0000-0000-000068A80000}"/>
    <cellStyle name="Normal 5 2 8 4 2" xfId="43128" xr:uid="{00000000-0005-0000-0000-000069A80000}"/>
    <cellStyle name="Normal 5 2 8 4 2 2" xfId="43129" xr:uid="{00000000-0005-0000-0000-00006AA80000}"/>
    <cellStyle name="Normal 5 2 8 4 3" xfId="43130" xr:uid="{00000000-0005-0000-0000-00006BA80000}"/>
    <cellStyle name="Normal 5 2 8 4 3 2" xfId="43131" xr:uid="{00000000-0005-0000-0000-00006CA80000}"/>
    <cellStyle name="Normal 5 2 8 4 3 2 2" xfId="43132" xr:uid="{00000000-0005-0000-0000-00006DA80000}"/>
    <cellStyle name="Normal 5 2 8 4 3 3" xfId="43133" xr:uid="{00000000-0005-0000-0000-00006EA80000}"/>
    <cellStyle name="Normal 5 2 8 4 4" xfId="43134" xr:uid="{00000000-0005-0000-0000-00006FA80000}"/>
    <cellStyle name="Normal 5 2 8 5" xfId="43135" xr:uid="{00000000-0005-0000-0000-000070A80000}"/>
    <cellStyle name="Normal 5 2 8 5 2" xfId="43136" xr:uid="{00000000-0005-0000-0000-000071A80000}"/>
    <cellStyle name="Normal 5 2 8 5 2 2" xfId="43137" xr:uid="{00000000-0005-0000-0000-000072A80000}"/>
    <cellStyle name="Normal 5 2 8 5 3" xfId="43138" xr:uid="{00000000-0005-0000-0000-000073A80000}"/>
    <cellStyle name="Normal 5 2 8 5 3 2" xfId="43139" xr:uid="{00000000-0005-0000-0000-000074A80000}"/>
    <cellStyle name="Normal 5 2 8 5 3 2 2" xfId="43140" xr:uid="{00000000-0005-0000-0000-000075A80000}"/>
    <cellStyle name="Normal 5 2 8 5 3 3" xfId="43141" xr:uid="{00000000-0005-0000-0000-000076A80000}"/>
    <cellStyle name="Normal 5 2 8 5 4" xfId="43142" xr:uid="{00000000-0005-0000-0000-000077A80000}"/>
    <cellStyle name="Normal 5 2 8 6" xfId="43143" xr:uid="{00000000-0005-0000-0000-000078A80000}"/>
    <cellStyle name="Normal 5 2 8 6 2" xfId="43144" xr:uid="{00000000-0005-0000-0000-000079A80000}"/>
    <cellStyle name="Normal 5 2 8 7" xfId="43145" xr:uid="{00000000-0005-0000-0000-00007AA80000}"/>
    <cellStyle name="Normal 5 2 8 7 2" xfId="43146" xr:uid="{00000000-0005-0000-0000-00007BA80000}"/>
    <cellStyle name="Normal 5 2 8 7 2 2" xfId="43147" xr:uid="{00000000-0005-0000-0000-00007CA80000}"/>
    <cellStyle name="Normal 5 2 8 7 3" xfId="43148" xr:uid="{00000000-0005-0000-0000-00007DA80000}"/>
    <cellStyle name="Normal 5 2 8 8" xfId="43149" xr:uid="{00000000-0005-0000-0000-00007EA80000}"/>
    <cellStyle name="Normal 5 2 8 8 2" xfId="43150" xr:uid="{00000000-0005-0000-0000-00007FA80000}"/>
    <cellStyle name="Normal 5 2 8 9" xfId="43151" xr:uid="{00000000-0005-0000-0000-000080A80000}"/>
    <cellStyle name="Normal 5 2 9" xfId="43152" xr:uid="{00000000-0005-0000-0000-000081A80000}"/>
    <cellStyle name="Normal 5 2 9 2" xfId="43153" xr:uid="{00000000-0005-0000-0000-000082A80000}"/>
    <cellStyle name="Normal 5 2 9 2 2" xfId="43154" xr:uid="{00000000-0005-0000-0000-000083A80000}"/>
    <cellStyle name="Normal 5 2 9 2 2 2" xfId="43155" xr:uid="{00000000-0005-0000-0000-000084A80000}"/>
    <cellStyle name="Normal 5 2 9 2 2 2 2" xfId="43156" xr:uid="{00000000-0005-0000-0000-000085A80000}"/>
    <cellStyle name="Normal 5 2 9 2 2 3" xfId="43157" xr:uid="{00000000-0005-0000-0000-000086A80000}"/>
    <cellStyle name="Normal 5 2 9 2 2 3 2" xfId="43158" xr:uid="{00000000-0005-0000-0000-000087A80000}"/>
    <cellStyle name="Normal 5 2 9 2 2 3 2 2" xfId="43159" xr:uid="{00000000-0005-0000-0000-000088A80000}"/>
    <cellStyle name="Normal 5 2 9 2 2 3 3" xfId="43160" xr:uid="{00000000-0005-0000-0000-000089A80000}"/>
    <cellStyle name="Normal 5 2 9 2 2 4" xfId="43161" xr:uid="{00000000-0005-0000-0000-00008AA80000}"/>
    <cellStyle name="Normal 5 2 9 2 3" xfId="43162" xr:uid="{00000000-0005-0000-0000-00008BA80000}"/>
    <cellStyle name="Normal 5 2 9 2 3 2" xfId="43163" xr:uid="{00000000-0005-0000-0000-00008CA80000}"/>
    <cellStyle name="Normal 5 2 9 2 4" xfId="43164" xr:uid="{00000000-0005-0000-0000-00008DA80000}"/>
    <cellStyle name="Normal 5 2 9 2 4 2" xfId="43165" xr:uid="{00000000-0005-0000-0000-00008EA80000}"/>
    <cellStyle name="Normal 5 2 9 2 4 2 2" xfId="43166" xr:uid="{00000000-0005-0000-0000-00008FA80000}"/>
    <cellStyle name="Normal 5 2 9 2 4 3" xfId="43167" xr:uid="{00000000-0005-0000-0000-000090A80000}"/>
    <cellStyle name="Normal 5 2 9 2 5" xfId="43168" xr:uid="{00000000-0005-0000-0000-000091A80000}"/>
    <cellStyle name="Normal 5 2 9 3" xfId="43169" xr:uid="{00000000-0005-0000-0000-000092A80000}"/>
    <cellStyle name="Normal 5 2 9 3 2" xfId="43170" xr:uid="{00000000-0005-0000-0000-000093A80000}"/>
    <cellStyle name="Normal 5 2 9 3 2 2" xfId="43171" xr:uid="{00000000-0005-0000-0000-000094A80000}"/>
    <cellStyle name="Normal 5 2 9 3 3" xfId="43172" xr:uid="{00000000-0005-0000-0000-000095A80000}"/>
    <cellStyle name="Normal 5 2 9 3 3 2" xfId="43173" xr:uid="{00000000-0005-0000-0000-000096A80000}"/>
    <cellStyle name="Normal 5 2 9 3 3 2 2" xfId="43174" xr:uid="{00000000-0005-0000-0000-000097A80000}"/>
    <cellStyle name="Normal 5 2 9 3 3 3" xfId="43175" xr:uid="{00000000-0005-0000-0000-000098A80000}"/>
    <cellStyle name="Normal 5 2 9 3 4" xfId="43176" xr:uid="{00000000-0005-0000-0000-000099A80000}"/>
    <cellStyle name="Normal 5 2 9 4" xfId="43177" xr:uid="{00000000-0005-0000-0000-00009AA80000}"/>
    <cellStyle name="Normal 5 2 9 4 2" xfId="43178" xr:uid="{00000000-0005-0000-0000-00009BA80000}"/>
    <cellStyle name="Normal 5 2 9 4 2 2" xfId="43179" xr:uid="{00000000-0005-0000-0000-00009CA80000}"/>
    <cellStyle name="Normal 5 2 9 4 3" xfId="43180" xr:uid="{00000000-0005-0000-0000-00009DA80000}"/>
    <cellStyle name="Normal 5 2 9 4 3 2" xfId="43181" xr:uid="{00000000-0005-0000-0000-00009EA80000}"/>
    <cellStyle name="Normal 5 2 9 4 3 2 2" xfId="43182" xr:uid="{00000000-0005-0000-0000-00009FA80000}"/>
    <cellStyle name="Normal 5 2 9 4 3 3" xfId="43183" xr:uid="{00000000-0005-0000-0000-0000A0A80000}"/>
    <cellStyle name="Normal 5 2 9 4 4" xfId="43184" xr:uid="{00000000-0005-0000-0000-0000A1A80000}"/>
    <cellStyle name="Normal 5 2 9 5" xfId="43185" xr:uid="{00000000-0005-0000-0000-0000A2A80000}"/>
    <cellStyle name="Normal 5 2 9 5 2" xfId="43186" xr:uid="{00000000-0005-0000-0000-0000A3A80000}"/>
    <cellStyle name="Normal 5 2 9 6" xfId="43187" xr:uid="{00000000-0005-0000-0000-0000A4A80000}"/>
    <cellStyle name="Normal 5 2 9 6 2" xfId="43188" xr:uid="{00000000-0005-0000-0000-0000A5A80000}"/>
    <cellStyle name="Normal 5 2 9 6 2 2" xfId="43189" xr:uid="{00000000-0005-0000-0000-0000A6A80000}"/>
    <cellStyle name="Normal 5 2 9 6 3" xfId="43190" xr:uid="{00000000-0005-0000-0000-0000A7A80000}"/>
    <cellStyle name="Normal 5 2 9 7" xfId="43191" xr:uid="{00000000-0005-0000-0000-0000A8A80000}"/>
    <cellStyle name="Normal 5 2 9 7 2" xfId="43192" xr:uid="{00000000-0005-0000-0000-0000A9A80000}"/>
    <cellStyle name="Normal 5 2 9 8" xfId="43193" xr:uid="{00000000-0005-0000-0000-0000AAA80000}"/>
    <cellStyle name="Normal 5 2_Sheet1" xfId="43194" xr:uid="{00000000-0005-0000-0000-0000ABA80000}"/>
    <cellStyle name="Normal 5 3" xfId="43195" xr:uid="{00000000-0005-0000-0000-0000ACA80000}"/>
    <cellStyle name="Normal 5 3 10" xfId="43196" xr:uid="{00000000-0005-0000-0000-0000ADA80000}"/>
    <cellStyle name="Normal 5 3 10 2" xfId="43197" xr:uid="{00000000-0005-0000-0000-0000AEA80000}"/>
    <cellStyle name="Normal 5 3 10 2 2" xfId="43198" xr:uid="{00000000-0005-0000-0000-0000AFA80000}"/>
    <cellStyle name="Normal 5 3 10 2 2 2" xfId="43199" xr:uid="{00000000-0005-0000-0000-0000B0A80000}"/>
    <cellStyle name="Normal 5 3 10 2 2 2 2" xfId="43200" xr:uid="{00000000-0005-0000-0000-0000B1A80000}"/>
    <cellStyle name="Normal 5 3 10 2 2 3" xfId="43201" xr:uid="{00000000-0005-0000-0000-0000B2A80000}"/>
    <cellStyle name="Normal 5 3 10 2 2 3 2" xfId="43202" xr:uid="{00000000-0005-0000-0000-0000B3A80000}"/>
    <cellStyle name="Normal 5 3 10 2 2 3 2 2" xfId="43203" xr:uid="{00000000-0005-0000-0000-0000B4A80000}"/>
    <cellStyle name="Normal 5 3 10 2 2 3 3" xfId="43204" xr:uid="{00000000-0005-0000-0000-0000B5A80000}"/>
    <cellStyle name="Normal 5 3 10 2 2 4" xfId="43205" xr:uid="{00000000-0005-0000-0000-0000B6A80000}"/>
    <cellStyle name="Normal 5 3 10 2 3" xfId="43206" xr:uid="{00000000-0005-0000-0000-0000B7A80000}"/>
    <cellStyle name="Normal 5 3 10 2 3 2" xfId="43207" xr:uid="{00000000-0005-0000-0000-0000B8A80000}"/>
    <cellStyle name="Normal 5 3 10 2 4" xfId="43208" xr:uid="{00000000-0005-0000-0000-0000B9A80000}"/>
    <cellStyle name="Normal 5 3 10 2 4 2" xfId="43209" xr:uid="{00000000-0005-0000-0000-0000BAA80000}"/>
    <cellStyle name="Normal 5 3 10 2 4 2 2" xfId="43210" xr:uid="{00000000-0005-0000-0000-0000BBA80000}"/>
    <cellStyle name="Normal 5 3 10 2 4 3" xfId="43211" xr:uid="{00000000-0005-0000-0000-0000BCA80000}"/>
    <cellStyle name="Normal 5 3 10 2 5" xfId="43212" xr:uid="{00000000-0005-0000-0000-0000BDA80000}"/>
    <cellStyle name="Normal 5 3 10 3" xfId="43213" xr:uid="{00000000-0005-0000-0000-0000BEA80000}"/>
    <cellStyle name="Normal 5 3 10 3 2" xfId="43214" xr:uid="{00000000-0005-0000-0000-0000BFA80000}"/>
    <cellStyle name="Normal 5 3 10 3 2 2" xfId="43215" xr:uid="{00000000-0005-0000-0000-0000C0A80000}"/>
    <cellStyle name="Normal 5 3 10 3 3" xfId="43216" xr:uid="{00000000-0005-0000-0000-0000C1A80000}"/>
    <cellStyle name="Normal 5 3 10 3 3 2" xfId="43217" xr:uid="{00000000-0005-0000-0000-0000C2A80000}"/>
    <cellStyle name="Normal 5 3 10 3 3 2 2" xfId="43218" xr:uid="{00000000-0005-0000-0000-0000C3A80000}"/>
    <cellStyle name="Normal 5 3 10 3 3 3" xfId="43219" xr:uid="{00000000-0005-0000-0000-0000C4A80000}"/>
    <cellStyle name="Normal 5 3 10 3 4" xfId="43220" xr:uid="{00000000-0005-0000-0000-0000C5A80000}"/>
    <cellStyle name="Normal 5 3 10 4" xfId="43221" xr:uid="{00000000-0005-0000-0000-0000C6A80000}"/>
    <cellStyle name="Normal 5 3 10 4 2" xfId="43222" xr:uid="{00000000-0005-0000-0000-0000C7A80000}"/>
    <cellStyle name="Normal 5 3 10 5" xfId="43223" xr:uid="{00000000-0005-0000-0000-0000C8A80000}"/>
    <cellStyle name="Normal 5 3 10 5 2" xfId="43224" xr:uid="{00000000-0005-0000-0000-0000C9A80000}"/>
    <cellStyle name="Normal 5 3 10 5 2 2" xfId="43225" xr:uid="{00000000-0005-0000-0000-0000CAA80000}"/>
    <cellStyle name="Normal 5 3 10 5 3" xfId="43226" xr:uid="{00000000-0005-0000-0000-0000CBA80000}"/>
    <cellStyle name="Normal 5 3 10 6" xfId="43227" xr:uid="{00000000-0005-0000-0000-0000CCA80000}"/>
    <cellStyle name="Normal 5 3 11" xfId="43228" xr:uid="{00000000-0005-0000-0000-0000CDA80000}"/>
    <cellStyle name="Normal 5 3 11 2" xfId="43229" xr:uid="{00000000-0005-0000-0000-0000CEA80000}"/>
    <cellStyle name="Normal 5 3 11 2 2" xfId="43230" xr:uid="{00000000-0005-0000-0000-0000CFA80000}"/>
    <cellStyle name="Normal 5 3 11 2 2 2" xfId="43231" xr:uid="{00000000-0005-0000-0000-0000D0A80000}"/>
    <cellStyle name="Normal 5 3 11 2 2 2 2" xfId="43232" xr:uid="{00000000-0005-0000-0000-0000D1A80000}"/>
    <cellStyle name="Normal 5 3 11 2 2 3" xfId="43233" xr:uid="{00000000-0005-0000-0000-0000D2A80000}"/>
    <cellStyle name="Normal 5 3 11 2 2 3 2" xfId="43234" xr:uid="{00000000-0005-0000-0000-0000D3A80000}"/>
    <cellStyle name="Normal 5 3 11 2 2 3 2 2" xfId="43235" xr:uid="{00000000-0005-0000-0000-0000D4A80000}"/>
    <cellStyle name="Normal 5 3 11 2 2 3 3" xfId="43236" xr:uid="{00000000-0005-0000-0000-0000D5A80000}"/>
    <cellStyle name="Normal 5 3 11 2 2 4" xfId="43237" xr:uid="{00000000-0005-0000-0000-0000D6A80000}"/>
    <cellStyle name="Normal 5 3 11 2 3" xfId="43238" xr:uid="{00000000-0005-0000-0000-0000D7A80000}"/>
    <cellStyle name="Normal 5 3 11 2 3 2" xfId="43239" xr:uid="{00000000-0005-0000-0000-0000D8A80000}"/>
    <cellStyle name="Normal 5 3 11 2 4" xfId="43240" xr:uid="{00000000-0005-0000-0000-0000D9A80000}"/>
    <cellStyle name="Normal 5 3 11 2 4 2" xfId="43241" xr:uid="{00000000-0005-0000-0000-0000DAA80000}"/>
    <cellStyle name="Normal 5 3 11 2 4 2 2" xfId="43242" xr:uid="{00000000-0005-0000-0000-0000DBA80000}"/>
    <cellStyle name="Normal 5 3 11 2 4 3" xfId="43243" xr:uid="{00000000-0005-0000-0000-0000DCA80000}"/>
    <cellStyle name="Normal 5 3 11 2 5" xfId="43244" xr:uid="{00000000-0005-0000-0000-0000DDA80000}"/>
    <cellStyle name="Normal 5 3 11 3" xfId="43245" xr:uid="{00000000-0005-0000-0000-0000DEA80000}"/>
    <cellStyle name="Normal 5 3 11 3 2" xfId="43246" xr:uid="{00000000-0005-0000-0000-0000DFA80000}"/>
    <cellStyle name="Normal 5 3 11 3 2 2" xfId="43247" xr:uid="{00000000-0005-0000-0000-0000E0A80000}"/>
    <cellStyle name="Normal 5 3 11 3 3" xfId="43248" xr:uid="{00000000-0005-0000-0000-0000E1A80000}"/>
    <cellStyle name="Normal 5 3 11 3 3 2" xfId="43249" xr:uid="{00000000-0005-0000-0000-0000E2A80000}"/>
    <cellStyle name="Normal 5 3 11 3 3 2 2" xfId="43250" xr:uid="{00000000-0005-0000-0000-0000E3A80000}"/>
    <cellStyle name="Normal 5 3 11 3 3 3" xfId="43251" xr:uid="{00000000-0005-0000-0000-0000E4A80000}"/>
    <cellStyle name="Normal 5 3 11 3 4" xfId="43252" xr:uid="{00000000-0005-0000-0000-0000E5A80000}"/>
    <cellStyle name="Normal 5 3 11 4" xfId="43253" xr:uid="{00000000-0005-0000-0000-0000E6A80000}"/>
    <cellStyle name="Normal 5 3 11 4 2" xfId="43254" xr:uid="{00000000-0005-0000-0000-0000E7A80000}"/>
    <cellStyle name="Normal 5 3 11 5" xfId="43255" xr:uid="{00000000-0005-0000-0000-0000E8A80000}"/>
    <cellStyle name="Normal 5 3 11 5 2" xfId="43256" xr:uid="{00000000-0005-0000-0000-0000E9A80000}"/>
    <cellStyle name="Normal 5 3 11 5 2 2" xfId="43257" xr:uid="{00000000-0005-0000-0000-0000EAA80000}"/>
    <cellStyle name="Normal 5 3 11 5 3" xfId="43258" xr:uid="{00000000-0005-0000-0000-0000EBA80000}"/>
    <cellStyle name="Normal 5 3 11 6" xfId="43259" xr:uid="{00000000-0005-0000-0000-0000ECA80000}"/>
    <cellStyle name="Normal 5 3 12" xfId="43260" xr:uid="{00000000-0005-0000-0000-0000EDA80000}"/>
    <cellStyle name="Normal 5 3 12 2" xfId="43261" xr:uid="{00000000-0005-0000-0000-0000EEA80000}"/>
    <cellStyle name="Normal 5 3 12 2 2" xfId="43262" xr:uid="{00000000-0005-0000-0000-0000EFA80000}"/>
    <cellStyle name="Normal 5 3 12 2 2 2" xfId="43263" xr:uid="{00000000-0005-0000-0000-0000F0A80000}"/>
    <cellStyle name="Normal 5 3 12 2 3" xfId="43264" xr:uid="{00000000-0005-0000-0000-0000F1A80000}"/>
    <cellStyle name="Normal 5 3 12 2 3 2" xfId="43265" xr:uid="{00000000-0005-0000-0000-0000F2A80000}"/>
    <cellStyle name="Normal 5 3 12 2 3 2 2" xfId="43266" xr:uid="{00000000-0005-0000-0000-0000F3A80000}"/>
    <cellStyle name="Normal 5 3 12 2 3 3" xfId="43267" xr:uid="{00000000-0005-0000-0000-0000F4A80000}"/>
    <cellStyle name="Normal 5 3 12 2 4" xfId="43268" xr:uid="{00000000-0005-0000-0000-0000F5A80000}"/>
    <cellStyle name="Normal 5 3 12 3" xfId="43269" xr:uid="{00000000-0005-0000-0000-0000F6A80000}"/>
    <cellStyle name="Normal 5 3 12 3 2" xfId="43270" xr:uid="{00000000-0005-0000-0000-0000F7A80000}"/>
    <cellStyle name="Normal 5 3 12 4" xfId="43271" xr:uid="{00000000-0005-0000-0000-0000F8A80000}"/>
    <cellStyle name="Normal 5 3 12 4 2" xfId="43272" xr:uid="{00000000-0005-0000-0000-0000F9A80000}"/>
    <cellStyle name="Normal 5 3 12 4 2 2" xfId="43273" xr:uid="{00000000-0005-0000-0000-0000FAA80000}"/>
    <cellStyle name="Normal 5 3 12 4 3" xfId="43274" xr:uid="{00000000-0005-0000-0000-0000FBA80000}"/>
    <cellStyle name="Normal 5 3 12 5" xfId="43275" xr:uid="{00000000-0005-0000-0000-0000FCA80000}"/>
    <cellStyle name="Normal 5 3 13" xfId="43276" xr:uid="{00000000-0005-0000-0000-0000FDA80000}"/>
    <cellStyle name="Normal 5 3 13 2" xfId="43277" xr:uid="{00000000-0005-0000-0000-0000FEA80000}"/>
    <cellStyle name="Normal 5 3 13 2 2" xfId="43278" xr:uid="{00000000-0005-0000-0000-0000FFA80000}"/>
    <cellStyle name="Normal 5 3 13 3" xfId="43279" xr:uid="{00000000-0005-0000-0000-000000A90000}"/>
    <cellStyle name="Normal 5 3 13 3 2" xfId="43280" xr:uid="{00000000-0005-0000-0000-000001A90000}"/>
    <cellStyle name="Normal 5 3 13 3 2 2" xfId="43281" xr:uid="{00000000-0005-0000-0000-000002A90000}"/>
    <cellStyle name="Normal 5 3 13 3 3" xfId="43282" xr:uid="{00000000-0005-0000-0000-000003A90000}"/>
    <cellStyle name="Normal 5 3 13 4" xfId="43283" xr:uid="{00000000-0005-0000-0000-000004A90000}"/>
    <cellStyle name="Normal 5 3 14" xfId="43284" xr:uid="{00000000-0005-0000-0000-000005A90000}"/>
    <cellStyle name="Normal 5 3 14 2" xfId="43285" xr:uid="{00000000-0005-0000-0000-000006A90000}"/>
    <cellStyle name="Normal 5 3 14 2 2" xfId="43286" xr:uid="{00000000-0005-0000-0000-000007A90000}"/>
    <cellStyle name="Normal 5 3 14 3" xfId="43287" xr:uid="{00000000-0005-0000-0000-000008A90000}"/>
    <cellStyle name="Normal 5 3 14 3 2" xfId="43288" xr:uid="{00000000-0005-0000-0000-000009A90000}"/>
    <cellStyle name="Normal 5 3 14 3 2 2" xfId="43289" xr:uid="{00000000-0005-0000-0000-00000AA90000}"/>
    <cellStyle name="Normal 5 3 14 3 3" xfId="43290" xr:uid="{00000000-0005-0000-0000-00000BA90000}"/>
    <cellStyle name="Normal 5 3 14 4" xfId="43291" xr:uid="{00000000-0005-0000-0000-00000CA90000}"/>
    <cellStyle name="Normal 5 3 15" xfId="43292" xr:uid="{00000000-0005-0000-0000-00000DA90000}"/>
    <cellStyle name="Normal 5 3 15 2" xfId="43293" xr:uid="{00000000-0005-0000-0000-00000EA90000}"/>
    <cellStyle name="Normal 5 3 15 2 2" xfId="43294" xr:uid="{00000000-0005-0000-0000-00000FA90000}"/>
    <cellStyle name="Normal 5 3 15 3" xfId="43295" xr:uid="{00000000-0005-0000-0000-000010A90000}"/>
    <cellStyle name="Normal 5 3 15 3 2" xfId="43296" xr:uid="{00000000-0005-0000-0000-000011A90000}"/>
    <cellStyle name="Normal 5 3 15 3 2 2" xfId="43297" xr:uid="{00000000-0005-0000-0000-000012A90000}"/>
    <cellStyle name="Normal 5 3 15 3 3" xfId="43298" xr:uid="{00000000-0005-0000-0000-000013A90000}"/>
    <cellStyle name="Normal 5 3 15 4" xfId="43299" xr:uid="{00000000-0005-0000-0000-000014A90000}"/>
    <cellStyle name="Normal 5 3 16" xfId="43300" xr:uid="{00000000-0005-0000-0000-000015A90000}"/>
    <cellStyle name="Normal 5 3 16 2" xfId="43301" xr:uid="{00000000-0005-0000-0000-000016A90000}"/>
    <cellStyle name="Normal 5 3 16 2 2" xfId="43302" xr:uid="{00000000-0005-0000-0000-000017A90000}"/>
    <cellStyle name="Normal 5 3 16 3" xfId="43303" xr:uid="{00000000-0005-0000-0000-000018A90000}"/>
    <cellStyle name="Normal 5 3 17" xfId="43304" xr:uid="{00000000-0005-0000-0000-000019A90000}"/>
    <cellStyle name="Normal 5 3 17 2" xfId="43305" xr:uid="{00000000-0005-0000-0000-00001AA90000}"/>
    <cellStyle name="Normal 5 3 18" xfId="43306" xr:uid="{00000000-0005-0000-0000-00001BA90000}"/>
    <cellStyle name="Normal 5 3 18 2" xfId="43307" xr:uid="{00000000-0005-0000-0000-00001CA90000}"/>
    <cellStyle name="Normal 5 3 19" xfId="43308" xr:uid="{00000000-0005-0000-0000-00001DA90000}"/>
    <cellStyle name="Normal 5 3 2" xfId="43309" xr:uid="{00000000-0005-0000-0000-00001EA90000}"/>
    <cellStyle name="Normal 5 3 2 10" xfId="43310" xr:uid="{00000000-0005-0000-0000-00001FA90000}"/>
    <cellStyle name="Normal 5 3 2 10 2" xfId="43311" xr:uid="{00000000-0005-0000-0000-000020A90000}"/>
    <cellStyle name="Normal 5 3 2 10 2 2" xfId="43312" xr:uid="{00000000-0005-0000-0000-000021A90000}"/>
    <cellStyle name="Normal 5 3 2 10 2 2 2" xfId="43313" xr:uid="{00000000-0005-0000-0000-000022A90000}"/>
    <cellStyle name="Normal 5 3 2 10 2 2 2 2" xfId="43314" xr:uid="{00000000-0005-0000-0000-000023A90000}"/>
    <cellStyle name="Normal 5 3 2 10 2 2 3" xfId="43315" xr:uid="{00000000-0005-0000-0000-000024A90000}"/>
    <cellStyle name="Normal 5 3 2 10 2 2 3 2" xfId="43316" xr:uid="{00000000-0005-0000-0000-000025A90000}"/>
    <cellStyle name="Normal 5 3 2 10 2 2 3 2 2" xfId="43317" xr:uid="{00000000-0005-0000-0000-000026A90000}"/>
    <cellStyle name="Normal 5 3 2 10 2 2 3 3" xfId="43318" xr:uid="{00000000-0005-0000-0000-000027A90000}"/>
    <cellStyle name="Normal 5 3 2 10 2 2 4" xfId="43319" xr:uid="{00000000-0005-0000-0000-000028A90000}"/>
    <cellStyle name="Normal 5 3 2 10 2 3" xfId="43320" xr:uid="{00000000-0005-0000-0000-000029A90000}"/>
    <cellStyle name="Normal 5 3 2 10 2 3 2" xfId="43321" xr:uid="{00000000-0005-0000-0000-00002AA90000}"/>
    <cellStyle name="Normal 5 3 2 10 2 4" xfId="43322" xr:uid="{00000000-0005-0000-0000-00002BA90000}"/>
    <cellStyle name="Normal 5 3 2 10 2 4 2" xfId="43323" xr:uid="{00000000-0005-0000-0000-00002CA90000}"/>
    <cellStyle name="Normal 5 3 2 10 2 4 2 2" xfId="43324" xr:uid="{00000000-0005-0000-0000-00002DA90000}"/>
    <cellStyle name="Normal 5 3 2 10 2 4 3" xfId="43325" xr:uid="{00000000-0005-0000-0000-00002EA90000}"/>
    <cellStyle name="Normal 5 3 2 10 2 5" xfId="43326" xr:uid="{00000000-0005-0000-0000-00002FA90000}"/>
    <cellStyle name="Normal 5 3 2 10 3" xfId="43327" xr:uid="{00000000-0005-0000-0000-000030A90000}"/>
    <cellStyle name="Normal 5 3 2 10 3 2" xfId="43328" xr:uid="{00000000-0005-0000-0000-000031A90000}"/>
    <cellStyle name="Normal 5 3 2 10 3 2 2" xfId="43329" xr:uid="{00000000-0005-0000-0000-000032A90000}"/>
    <cellStyle name="Normal 5 3 2 10 3 3" xfId="43330" xr:uid="{00000000-0005-0000-0000-000033A90000}"/>
    <cellStyle name="Normal 5 3 2 10 3 3 2" xfId="43331" xr:uid="{00000000-0005-0000-0000-000034A90000}"/>
    <cellStyle name="Normal 5 3 2 10 3 3 2 2" xfId="43332" xr:uid="{00000000-0005-0000-0000-000035A90000}"/>
    <cellStyle name="Normal 5 3 2 10 3 3 3" xfId="43333" xr:uid="{00000000-0005-0000-0000-000036A90000}"/>
    <cellStyle name="Normal 5 3 2 10 3 4" xfId="43334" xr:uid="{00000000-0005-0000-0000-000037A90000}"/>
    <cellStyle name="Normal 5 3 2 10 4" xfId="43335" xr:uid="{00000000-0005-0000-0000-000038A90000}"/>
    <cellStyle name="Normal 5 3 2 10 4 2" xfId="43336" xr:uid="{00000000-0005-0000-0000-000039A90000}"/>
    <cellStyle name="Normal 5 3 2 10 5" xfId="43337" xr:uid="{00000000-0005-0000-0000-00003AA90000}"/>
    <cellStyle name="Normal 5 3 2 10 5 2" xfId="43338" xr:uid="{00000000-0005-0000-0000-00003BA90000}"/>
    <cellStyle name="Normal 5 3 2 10 5 2 2" xfId="43339" xr:uid="{00000000-0005-0000-0000-00003CA90000}"/>
    <cellStyle name="Normal 5 3 2 10 5 3" xfId="43340" xr:uid="{00000000-0005-0000-0000-00003DA90000}"/>
    <cellStyle name="Normal 5 3 2 10 6" xfId="43341" xr:uid="{00000000-0005-0000-0000-00003EA90000}"/>
    <cellStyle name="Normal 5 3 2 11" xfId="43342" xr:uid="{00000000-0005-0000-0000-00003FA90000}"/>
    <cellStyle name="Normal 5 3 2 11 2" xfId="43343" xr:uid="{00000000-0005-0000-0000-000040A90000}"/>
    <cellStyle name="Normal 5 3 2 11 2 2" xfId="43344" xr:uid="{00000000-0005-0000-0000-000041A90000}"/>
    <cellStyle name="Normal 5 3 2 11 2 2 2" xfId="43345" xr:uid="{00000000-0005-0000-0000-000042A90000}"/>
    <cellStyle name="Normal 5 3 2 11 2 3" xfId="43346" xr:uid="{00000000-0005-0000-0000-000043A90000}"/>
    <cellStyle name="Normal 5 3 2 11 2 3 2" xfId="43347" xr:uid="{00000000-0005-0000-0000-000044A90000}"/>
    <cellStyle name="Normal 5 3 2 11 2 3 2 2" xfId="43348" xr:uid="{00000000-0005-0000-0000-000045A90000}"/>
    <cellStyle name="Normal 5 3 2 11 2 3 3" xfId="43349" xr:uid="{00000000-0005-0000-0000-000046A90000}"/>
    <cellStyle name="Normal 5 3 2 11 2 4" xfId="43350" xr:uid="{00000000-0005-0000-0000-000047A90000}"/>
    <cellStyle name="Normal 5 3 2 11 3" xfId="43351" xr:uid="{00000000-0005-0000-0000-000048A90000}"/>
    <cellStyle name="Normal 5 3 2 11 3 2" xfId="43352" xr:uid="{00000000-0005-0000-0000-000049A90000}"/>
    <cellStyle name="Normal 5 3 2 11 4" xfId="43353" xr:uid="{00000000-0005-0000-0000-00004AA90000}"/>
    <cellStyle name="Normal 5 3 2 11 4 2" xfId="43354" xr:uid="{00000000-0005-0000-0000-00004BA90000}"/>
    <cellStyle name="Normal 5 3 2 11 4 2 2" xfId="43355" xr:uid="{00000000-0005-0000-0000-00004CA90000}"/>
    <cellStyle name="Normal 5 3 2 11 4 3" xfId="43356" xr:uid="{00000000-0005-0000-0000-00004DA90000}"/>
    <cellStyle name="Normal 5 3 2 11 5" xfId="43357" xr:uid="{00000000-0005-0000-0000-00004EA90000}"/>
    <cellStyle name="Normal 5 3 2 12" xfId="43358" xr:uid="{00000000-0005-0000-0000-00004FA90000}"/>
    <cellStyle name="Normal 5 3 2 12 2" xfId="43359" xr:uid="{00000000-0005-0000-0000-000050A90000}"/>
    <cellStyle name="Normal 5 3 2 12 2 2" xfId="43360" xr:uid="{00000000-0005-0000-0000-000051A90000}"/>
    <cellStyle name="Normal 5 3 2 12 3" xfId="43361" xr:uid="{00000000-0005-0000-0000-000052A90000}"/>
    <cellStyle name="Normal 5 3 2 12 3 2" xfId="43362" xr:uid="{00000000-0005-0000-0000-000053A90000}"/>
    <cellStyle name="Normal 5 3 2 12 3 2 2" xfId="43363" xr:uid="{00000000-0005-0000-0000-000054A90000}"/>
    <cellStyle name="Normal 5 3 2 12 3 3" xfId="43364" xr:uid="{00000000-0005-0000-0000-000055A90000}"/>
    <cellStyle name="Normal 5 3 2 12 4" xfId="43365" xr:uid="{00000000-0005-0000-0000-000056A90000}"/>
    <cellStyle name="Normal 5 3 2 13" xfId="43366" xr:uid="{00000000-0005-0000-0000-000057A90000}"/>
    <cellStyle name="Normal 5 3 2 13 2" xfId="43367" xr:uid="{00000000-0005-0000-0000-000058A90000}"/>
    <cellStyle name="Normal 5 3 2 13 2 2" xfId="43368" xr:uid="{00000000-0005-0000-0000-000059A90000}"/>
    <cellStyle name="Normal 5 3 2 13 3" xfId="43369" xr:uid="{00000000-0005-0000-0000-00005AA90000}"/>
    <cellStyle name="Normal 5 3 2 13 3 2" xfId="43370" xr:uid="{00000000-0005-0000-0000-00005BA90000}"/>
    <cellStyle name="Normal 5 3 2 13 3 2 2" xfId="43371" xr:uid="{00000000-0005-0000-0000-00005CA90000}"/>
    <cellStyle name="Normal 5 3 2 13 3 3" xfId="43372" xr:uid="{00000000-0005-0000-0000-00005DA90000}"/>
    <cellStyle name="Normal 5 3 2 13 4" xfId="43373" xr:uid="{00000000-0005-0000-0000-00005EA90000}"/>
    <cellStyle name="Normal 5 3 2 14" xfId="43374" xr:uid="{00000000-0005-0000-0000-00005FA90000}"/>
    <cellStyle name="Normal 5 3 2 14 2" xfId="43375" xr:uid="{00000000-0005-0000-0000-000060A90000}"/>
    <cellStyle name="Normal 5 3 2 14 2 2" xfId="43376" xr:uid="{00000000-0005-0000-0000-000061A90000}"/>
    <cellStyle name="Normal 5 3 2 14 3" xfId="43377" xr:uid="{00000000-0005-0000-0000-000062A90000}"/>
    <cellStyle name="Normal 5 3 2 14 3 2" xfId="43378" xr:uid="{00000000-0005-0000-0000-000063A90000}"/>
    <cellStyle name="Normal 5 3 2 14 3 2 2" xfId="43379" xr:uid="{00000000-0005-0000-0000-000064A90000}"/>
    <cellStyle name="Normal 5 3 2 14 3 3" xfId="43380" xr:uid="{00000000-0005-0000-0000-000065A90000}"/>
    <cellStyle name="Normal 5 3 2 14 4" xfId="43381" xr:uid="{00000000-0005-0000-0000-000066A90000}"/>
    <cellStyle name="Normal 5 3 2 15" xfId="43382" xr:uid="{00000000-0005-0000-0000-000067A90000}"/>
    <cellStyle name="Normal 5 3 2 15 2" xfId="43383" xr:uid="{00000000-0005-0000-0000-000068A90000}"/>
    <cellStyle name="Normal 5 3 2 15 2 2" xfId="43384" xr:uid="{00000000-0005-0000-0000-000069A90000}"/>
    <cellStyle name="Normal 5 3 2 15 3" xfId="43385" xr:uid="{00000000-0005-0000-0000-00006AA90000}"/>
    <cellStyle name="Normal 5 3 2 16" xfId="43386" xr:uid="{00000000-0005-0000-0000-00006BA90000}"/>
    <cellStyle name="Normal 5 3 2 16 2" xfId="43387" xr:uid="{00000000-0005-0000-0000-00006CA90000}"/>
    <cellStyle name="Normal 5 3 2 17" xfId="43388" xr:uid="{00000000-0005-0000-0000-00006DA90000}"/>
    <cellStyle name="Normal 5 3 2 17 2" xfId="43389" xr:uid="{00000000-0005-0000-0000-00006EA90000}"/>
    <cellStyle name="Normal 5 3 2 18" xfId="43390" xr:uid="{00000000-0005-0000-0000-00006FA90000}"/>
    <cellStyle name="Normal 5 3 2 19" xfId="43391" xr:uid="{00000000-0005-0000-0000-000070A90000}"/>
    <cellStyle name="Normal 5 3 2 2" xfId="43392" xr:uid="{00000000-0005-0000-0000-000071A90000}"/>
    <cellStyle name="Normal 5 3 2 2 10" xfId="43393" xr:uid="{00000000-0005-0000-0000-000072A90000}"/>
    <cellStyle name="Normal 5 3 2 2 10 2" xfId="43394" xr:uid="{00000000-0005-0000-0000-000073A90000}"/>
    <cellStyle name="Normal 5 3 2 2 10 2 2" xfId="43395" xr:uid="{00000000-0005-0000-0000-000074A90000}"/>
    <cellStyle name="Normal 5 3 2 2 10 3" xfId="43396" xr:uid="{00000000-0005-0000-0000-000075A90000}"/>
    <cellStyle name="Normal 5 3 2 2 10 3 2" xfId="43397" xr:uid="{00000000-0005-0000-0000-000076A90000}"/>
    <cellStyle name="Normal 5 3 2 2 10 3 2 2" xfId="43398" xr:uid="{00000000-0005-0000-0000-000077A90000}"/>
    <cellStyle name="Normal 5 3 2 2 10 3 3" xfId="43399" xr:uid="{00000000-0005-0000-0000-000078A90000}"/>
    <cellStyle name="Normal 5 3 2 2 10 4" xfId="43400" xr:uid="{00000000-0005-0000-0000-000079A90000}"/>
    <cellStyle name="Normal 5 3 2 2 11" xfId="43401" xr:uid="{00000000-0005-0000-0000-00007AA90000}"/>
    <cellStyle name="Normal 5 3 2 2 11 2" xfId="43402" xr:uid="{00000000-0005-0000-0000-00007BA90000}"/>
    <cellStyle name="Normal 5 3 2 2 11 2 2" xfId="43403" xr:uid="{00000000-0005-0000-0000-00007CA90000}"/>
    <cellStyle name="Normal 5 3 2 2 11 3" xfId="43404" xr:uid="{00000000-0005-0000-0000-00007DA90000}"/>
    <cellStyle name="Normal 5 3 2 2 11 3 2" xfId="43405" xr:uid="{00000000-0005-0000-0000-00007EA90000}"/>
    <cellStyle name="Normal 5 3 2 2 11 3 2 2" xfId="43406" xr:uid="{00000000-0005-0000-0000-00007FA90000}"/>
    <cellStyle name="Normal 5 3 2 2 11 3 3" xfId="43407" xr:uid="{00000000-0005-0000-0000-000080A90000}"/>
    <cellStyle name="Normal 5 3 2 2 11 4" xfId="43408" xr:uid="{00000000-0005-0000-0000-000081A90000}"/>
    <cellStyle name="Normal 5 3 2 2 12" xfId="43409" xr:uid="{00000000-0005-0000-0000-000082A90000}"/>
    <cellStyle name="Normal 5 3 2 2 12 2" xfId="43410" xr:uid="{00000000-0005-0000-0000-000083A90000}"/>
    <cellStyle name="Normal 5 3 2 2 12 2 2" xfId="43411" xr:uid="{00000000-0005-0000-0000-000084A90000}"/>
    <cellStyle name="Normal 5 3 2 2 12 3" xfId="43412" xr:uid="{00000000-0005-0000-0000-000085A90000}"/>
    <cellStyle name="Normal 5 3 2 2 12 3 2" xfId="43413" xr:uid="{00000000-0005-0000-0000-000086A90000}"/>
    <cellStyle name="Normal 5 3 2 2 12 3 2 2" xfId="43414" xr:uid="{00000000-0005-0000-0000-000087A90000}"/>
    <cellStyle name="Normal 5 3 2 2 12 3 3" xfId="43415" xr:uid="{00000000-0005-0000-0000-000088A90000}"/>
    <cellStyle name="Normal 5 3 2 2 12 4" xfId="43416" xr:uid="{00000000-0005-0000-0000-000089A90000}"/>
    <cellStyle name="Normal 5 3 2 2 13" xfId="43417" xr:uid="{00000000-0005-0000-0000-00008AA90000}"/>
    <cellStyle name="Normal 5 3 2 2 13 2" xfId="43418" xr:uid="{00000000-0005-0000-0000-00008BA90000}"/>
    <cellStyle name="Normal 5 3 2 2 13 2 2" xfId="43419" xr:uid="{00000000-0005-0000-0000-00008CA90000}"/>
    <cellStyle name="Normal 5 3 2 2 13 3" xfId="43420" xr:uid="{00000000-0005-0000-0000-00008DA90000}"/>
    <cellStyle name="Normal 5 3 2 2 14" xfId="43421" xr:uid="{00000000-0005-0000-0000-00008EA90000}"/>
    <cellStyle name="Normal 5 3 2 2 14 2" xfId="43422" xr:uid="{00000000-0005-0000-0000-00008FA90000}"/>
    <cellStyle name="Normal 5 3 2 2 15" xfId="43423" xr:uid="{00000000-0005-0000-0000-000090A90000}"/>
    <cellStyle name="Normal 5 3 2 2 15 2" xfId="43424" xr:uid="{00000000-0005-0000-0000-000091A90000}"/>
    <cellStyle name="Normal 5 3 2 2 16" xfId="43425" xr:uid="{00000000-0005-0000-0000-000092A90000}"/>
    <cellStyle name="Normal 5 3 2 2 17" xfId="43426" xr:uid="{00000000-0005-0000-0000-000093A90000}"/>
    <cellStyle name="Normal 5 3 2 2 2" xfId="43427" xr:uid="{00000000-0005-0000-0000-000094A90000}"/>
    <cellStyle name="Normal 5 3 2 2 2 10" xfId="43428" xr:uid="{00000000-0005-0000-0000-000095A90000}"/>
    <cellStyle name="Normal 5 3 2 2 2 11" xfId="43429" xr:uid="{00000000-0005-0000-0000-000096A90000}"/>
    <cellStyle name="Normal 5 3 2 2 2 2" xfId="43430" xr:uid="{00000000-0005-0000-0000-000097A90000}"/>
    <cellStyle name="Normal 5 3 2 2 2 2 10" xfId="43431" xr:uid="{00000000-0005-0000-0000-000098A90000}"/>
    <cellStyle name="Normal 5 3 2 2 2 2 2" xfId="43432" xr:uid="{00000000-0005-0000-0000-000099A90000}"/>
    <cellStyle name="Normal 5 3 2 2 2 2 2 2" xfId="43433" xr:uid="{00000000-0005-0000-0000-00009AA90000}"/>
    <cellStyle name="Normal 5 3 2 2 2 2 2 2 2" xfId="43434" xr:uid="{00000000-0005-0000-0000-00009BA90000}"/>
    <cellStyle name="Normal 5 3 2 2 2 2 2 2 2 2" xfId="43435" xr:uid="{00000000-0005-0000-0000-00009CA90000}"/>
    <cellStyle name="Normal 5 3 2 2 2 2 2 2 2 2 2" xfId="43436" xr:uid="{00000000-0005-0000-0000-00009DA90000}"/>
    <cellStyle name="Normal 5 3 2 2 2 2 2 2 2 3" xfId="43437" xr:uid="{00000000-0005-0000-0000-00009EA90000}"/>
    <cellStyle name="Normal 5 3 2 2 2 2 2 2 2 3 2" xfId="43438" xr:uid="{00000000-0005-0000-0000-00009FA90000}"/>
    <cellStyle name="Normal 5 3 2 2 2 2 2 2 2 3 2 2" xfId="43439" xr:uid="{00000000-0005-0000-0000-0000A0A90000}"/>
    <cellStyle name="Normal 5 3 2 2 2 2 2 2 2 3 3" xfId="43440" xr:uid="{00000000-0005-0000-0000-0000A1A90000}"/>
    <cellStyle name="Normal 5 3 2 2 2 2 2 2 2 4" xfId="43441" xr:uid="{00000000-0005-0000-0000-0000A2A90000}"/>
    <cellStyle name="Normal 5 3 2 2 2 2 2 2 3" xfId="43442" xr:uid="{00000000-0005-0000-0000-0000A3A90000}"/>
    <cellStyle name="Normal 5 3 2 2 2 2 2 2 3 2" xfId="43443" xr:uid="{00000000-0005-0000-0000-0000A4A90000}"/>
    <cellStyle name="Normal 5 3 2 2 2 2 2 2 4" xfId="43444" xr:uid="{00000000-0005-0000-0000-0000A5A90000}"/>
    <cellStyle name="Normal 5 3 2 2 2 2 2 2 4 2" xfId="43445" xr:uid="{00000000-0005-0000-0000-0000A6A90000}"/>
    <cellStyle name="Normal 5 3 2 2 2 2 2 2 4 2 2" xfId="43446" xr:uid="{00000000-0005-0000-0000-0000A7A90000}"/>
    <cellStyle name="Normal 5 3 2 2 2 2 2 2 4 3" xfId="43447" xr:uid="{00000000-0005-0000-0000-0000A8A90000}"/>
    <cellStyle name="Normal 5 3 2 2 2 2 2 2 5" xfId="43448" xr:uid="{00000000-0005-0000-0000-0000A9A90000}"/>
    <cellStyle name="Normal 5 3 2 2 2 2 2 3" xfId="43449" xr:uid="{00000000-0005-0000-0000-0000AAA90000}"/>
    <cellStyle name="Normal 5 3 2 2 2 2 2 3 2" xfId="43450" xr:uid="{00000000-0005-0000-0000-0000ABA90000}"/>
    <cellStyle name="Normal 5 3 2 2 2 2 2 3 2 2" xfId="43451" xr:uid="{00000000-0005-0000-0000-0000ACA90000}"/>
    <cellStyle name="Normal 5 3 2 2 2 2 2 3 3" xfId="43452" xr:uid="{00000000-0005-0000-0000-0000ADA90000}"/>
    <cellStyle name="Normal 5 3 2 2 2 2 2 3 3 2" xfId="43453" xr:uid="{00000000-0005-0000-0000-0000AEA90000}"/>
    <cellStyle name="Normal 5 3 2 2 2 2 2 3 3 2 2" xfId="43454" xr:uid="{00000000-0005-0000-0000-0000AFA90000}"/>
    <cellStyle name="Normal 5 3 2 2 2 2 2 3 3 3" xfId="43455" xr:uid="{00000000-0005-0000-0000-0000B0A90000}"/>
    <cellStyle name="Normal 5 3 2 2 2 2 2 3 4" xfId="43456" xr:uid="{00000000-0005-0000-0000-0000B1A90000}"/>
    <cellStyle name="Normal 5 3 2 2 2 2 2 4" xfId="43457" xr:uid="{00000000-0005-0000-0000-0000B2A90000}"/>
    <cellStyle name="Normal 5 3 2 2 2 2 2 4 2" xfId="43458" xr:uid="{00000000-0005-0000-0000-0000B3A90000}"/>
    <cellStyle name="Normal 5 3 2 2 2 2 2 4 2 2" xfId="43459" xr:uid="{00000000-0005-0000-0000-0000B4A90000}"/>
    <cellStyle name="Normal 5 3 2 2 2 2 2 4 3" xfId="43460" xr:uid="{00000000-0005-0000-0000-0000B5A90000}"/>
    <cellStyle name="Normal 5 3 2 2 2 2 2 4 3 2" xfId="43461" xr:uid="{00000000-0005-0000-0000-0000B6A90000}"/>
    <cellStyle name="Normal 5 3 2 2 2 2 2 4 3 2 2" xfId="43462" xr:uid="{00000000-0005-0000-0000-0000B7A90000}"/>
    <cellStyle name="Normal 5 3 2 2 2 2 2 4 3 3" xfId="43463" xr:uid="{00000000-0005-0000-0000-0000B8A90000}"/>
    <cellStyle name="Normal 5 3 2 2 2 2 2 4 4" xfId="43464" xr:uid="{00000000-0005-0000-0000-0000B9A90000}"/>
    <cellStyle name="Normal 5 3 2 2 2 2 2 5" xfId="43465" xr:uid="{00000000-0005-0000-0000-0000BAA90000}"/>
    <cellStyle name="Normal 5 3 2 2 2 2 2 5 2" xfId="43466" xr:uid="{00000000-0005-0000-0000-0000BBA90000}"/>
    <cellStyle name="Normal 5 3 2 2 2 2 2 6" xfId="43467" xr:uid="{00000000-0005-0000-0000-0000BCA90000}"/>
    <cellStyle name="Normal 5 3 2 2 2 2 2 6 2" xfId="43468" xr:uid="{00000000-0005-0000-0000-0000BDA90000}"/>
    <cellStyle name="Normal 5 3 2 2 2 2 2 6 2 2" xfId="43469" xr:uid="{00000000-0005-0000-0000-0000BEA90000}"/>
    <cellStyle name="Normal 5 3 2 2 2 2 2 6 3" xfId="43470" xr:uid="{00000000-0005-0000-0000-0000BFA90000}"/>
    <cellStyle name="Normal 5 3 2 2 2 2 2 7" xfId="43471" xr:uid="{00000000-0005-0000-0000-0000C0A90000}"/>
    <cellStyle name="Normal 5 3 2 2 2 2 2 7 2" xfId="43472" xr:uid="{00000000-0005-0000-0000-0000C1A90000}"/>
    <cellStyle name="Normal 5 3 2 2 2 2 2 8" xfId="43473" xr:uid="{00000000-0005-0000-0000-0000C2A90000}"/>
    <cellStyle name="Normal 5 3 2 2 2 2 3" xfId="43474" xr:uid="{00000000-0005-0000-0000-0000C3A90000}"/>
    <cellStyle name="Normal 5 3 2 2 2 2 3 2" xfId="43475" xr:uid="{00000000-0005-0000-0000-0000C4A90000}"/>
    <cellStyle name="Normal 5 3 2 2 2 2 3 2 2" xfId="43476" xr:uid="{00000000-0005-0000-0000-0000C5A90000}"/>
    <cellStyle name="Normal 5 3 2 2 2 2 3 2 2 2" xfId="43477" xr:uid="{00000000-0005-0000-0000-0000C6A90000}"/>
    <cellStyle name="Normal 5 3 2 2 2 2 3 2 3" xfId="43478" xr:uid="{00000000-0005-0000-0000-0000C7A90000}"/>
    <cellStyle name="Normal 5 3 2 2 2 2 3 2 3 2" xfId="43479" xr:uid="{00000000-0005-0000-0000-0000C8A90000}"/>
    <cellStyle name="Normal 5 3 2 2 2 2 3 2 3 2 2" xfId="43480" xr:uid="{00000000-0005-0000-0000-0000C9A90000}"/>
    <cellStyle name="Normal 5 3 2 2 2 2 3 2 3 3" xfId="43481" xr:uid="{00000000-0005-0000-0000-0000CAA90000}"/>
    <cellStyle name="Normal 5 3 2 2 2 2 3 2 4" xfId="43482" xr:uid="{00000000-0005-0000-0000-0000CBA90000}"/>
    <cellStyle name="Normal 5 3 2 2 2 2 3 3" xfId="43483" xr:uid="{00000000-0005-0000-0000-0000CCA90000}"/>
    <cellStyle name="Normal 5 3 2 2 2 2 3 3 2" xfId="43484" xr:uid="{00000000-0005-0000-0000-0000CDA90000}"/>
    <cellStyle name="Normal 5 3 2 2 2 2 3 4" xfId="43485" xr:uid="{00000000-0005-0000-0000-0000CEA90000}"/>
    <cellStyle name="Normal 5 3 2 2 2 2 3 4 2" xfId="43486" xr:uid="{00000000-0005-0000-0000-0000CFA90000}"/>
    <cellStyle name="Normal 5 3 2 2 2 2 3 4 2 2" xfId="43487" xr:uid="{00000000-0005-0000-0000-0000D0A90000}"/>
    <cellStyle name="Normal 5 3 2 2 2 2 3 4 3" xfId="43488" xr:uid="{00000000-0005-0000-0000-0000D1A90000}"/>
    <cellStyle name="Normal 5 3 2 2 2 2 3 5" xfId="43489" xr:uid="{00000000-0005-0000-0000-0000D2A90000}"/>
    <cellStyle name="Normal 5 3 2 2 2 2 4" xfId="43490" xr:uid="{00000000-0005-0000-0000-0000D3A90000}"/>
    <cellStyle name="Normal 5 3 2 2 2 2 4 2" xfId="43491" xr:uid="{00000000-0005-0000-0000-0000D4A90000}"/>
    <cellStyle name="Normal 5 3 2 2 2 2 4 2 2" xfId="43492" xr:uid="{00000000-0005-0000-0000-0000D5A90000}"/>
    <cellStyle name="Normal 5 3 2 2 2 2 4 3" xfId="43493" xr:uid="{00000000-0005-0000-0000-0000D6A90000}"/>
    <cellStyle name="Normal 5 3 2 2 2 2 4 3 2" xfId="43494" xr:uid="{00000000-0005-0000-0000-0000D7A90000}"/>
    <cellStyle name="Normal 5 3 2 2 2 2 4 3 2 2" xfId="43495" xr:uid="{00000000-0005-0000-0000-0000D8A90000}"/>
    <cellStyle name="Normal 5 3 2 2 2 2 4 3 3" xfId="43496" xr:uid="{00000000-0005-0000-0000-0000D9A90000}"/>
    <cellStyle name="Normal 5 3 2 2 2 2 4 4" xfId="43497" xr:uid="{00000000-0005-0000-0000-0000DAA90000}"/>
    <cellStyle name="Normal 5 3 2 2 2 2 5" xfId="43498" xr:uid="{00000000-0005-0000-0000-0000DBA90000}"/>
    <cellStyle name="Normal 5 3 2 2 2 2 5 2" xfId="43499" xr:uid="{00000000-0005-0000-0000-0000DCA90000}"/>
    <cellStyle name="Normal 5 3 2 2 2 2 5 2 2" xfId="43500" xr:uid="{00000000-0005-0000-0000-0000DDA90000}"/>
    <cellStyle name="Normal 5 3 2 2 2 2 5 3" xfId="43501" xr:uid="{00000000-0005-0000-0000-0000DEA90000}"/>
    <cellStyle name="Normal 5 3 2 2 2 2 5 3 2" xfId="43502" xr:uid="{00000000-0005-0000-0000-0000DFA90000}"/>
    <cellStyle name="Normal 5 3 2 2 2 2 5 3 2 2" xfId="43503" xr:uid="{00000000-0005-0000-0000-0000E0A90000}"/>
    <cellStyle name="Normal 5 3 2 2 2 2 5 3 3" xfId="43504" xr:uid="{00000000-0005-0000-0000-0000E1A90000}"/>
    <cellStyle name="Normal 5 3 2 2 2 2 5 4" xfId="43505" xr:uid="{00000000-0005-0000-0000-0000E2A90000}"/>
    <cellStyle name="Normal 5 3 2 2 2 2 6" xfId="43506" xr:uid="{00000000-0005-0000-0000-0000E3A90000}"/>
    <cellStyle name="Normal 5 3 2 2 2 2 6 2" xfId="43507" xr:uid="{00000000-0005-0000-0000-0000E4A90000}"/>
    <cellStyle name="Normal 5 3 2 2 2 2 7" xfId="43508" xr:uid="{00000000-0005-0000-0000-0000E5A90000}"/>
    <cellStyle name="Normal 5 3 2 2 2 2 7 2" xfId="43509" xr:uid="{00000000-0005-0000-0000-0000E6A90000}"/>
    <cellStyle name="Normal 5 3 2 2 2 2 7 2 2" xfId="43510" xr:uid="{00000000-0005-0000-0000-0000E7A90000}"/>
    <cellStyle name="Normal 5 3 2 2 2 2 7 3" xfId="43511" xr:uid="{00000000-0005-0000-0000-0000E8A90000}"/>
    <cellStyle name="Normal 5 3 2 2 2 2 8" xfId="43512" xr:uid="{00000000-0005-0000-0000-0000E9A90000}"/>
    <cellStyle name="Normal 5 3 2 2 2 2 8 2" xfId="43513" xr:uid="{00000000-0005-0000-0000-0000EAA90000}"/>
    <cellStyle name="Normal 5 3 2 2 2 2 9" xfId="43514" xr:uid="{00000000-0005-0000-0000-0000EBA90000}"/>
    <cellStyle name="Normal 5 3 2 2 2 3" xfId="43515" xr:uid="{00000000-0005-0000-0000-0000ECA90000}"/>
    <cellStyle name="Normal 5 3 2 2 2 3 2" xfId="43516" xr:uid="{00000000-0005-0000-0000-0000EDA90000}"/>
    <cellStyle name="Normal 5 3 2 2 2 3 2 2" xfId="43517" xr:uid="{00000000-0005-0000-0000-0000EEA90000}"/>
    <cellStyle name="Normal 5 3 2 2 2 3 2 2 2" xfId="43518" xr:uid="{00000000-0005-0000-0000-0000EFA90000}"/>
    <cellStyle name="Normal 5 3 2 2 2 3 2 2 2 2" xfId="43519" xr:uid="{00000000-0005-0000-0000-0000F0A90000}"/>
    <cellStyle name="Normal 5 3 2 2 2 3 2 2 3" xfId="43520" xr:uid="{00000000-0005-0000-0000-0000F1A90000}"/>
    <cellStyle name="Normal 5 3 2 2 2 3 2 2 3 2" xfId="43521" xr:uid="{00000000-0005-0000-0000-0000F2A90000}"/>
    <cellStyle name="Normal 5 3 2 2 2 3 2 2 3 2 2" xfId="43522" xr:uid="{00000000-0005-0000-0000-0000F3A90000}"/>
    <cellStyle name="Normal 5 3 2 2 2 3 2 2 3 3" xfId="43523" xr:uid="{00000000-0005-0000-0000-0000F4A90000}"/>
    <cellStyle name="Normal 5 3 2 2 2 3 2 2 4" xfId="43524" xr:uid="{00000000-0005-0000-0000-0000F5A90000}"/>
    <cellStyle name="Normal 5 3 2 2 2 3 2 3" xfId="43525" xr:uid="{00000000-0005-0000-0000-0000F6A90000}"/>
    <cellStyle name="Normal 5 3 2 2 2 3 2 3 2" xfId="43526" xr:uid="{00000000-0005-0000-0000-0000F7A90000}"/>
    <cellStyle name="Normal 5 3 2 2 2 3 2 4" xfId="43527" xr:uid="{00000000-0005-0000-0000-0000F8A90000}"/>
    <cellStyle name="Normal 5 3 2 2 2 3 2 4 2" xfId="43528" xr:uid="{00000000-0005-0000-0000-0000F9A90000}"/>
    <cellStyle name="Normal 5 3 2 2 2 3 2 4 2 2" xfId="43529" xr:uid="{00000000-0005-0000-0000-0000FAA90000}"/>
    <cellStyle name="Normal 5 3 2 2 2 3 2 4 3" xfId="43530" xr:uid="{00000000-0005-0000-0000-0000FBA90000}"/>
    <cellStyle name="Normal 5 3 2 2 2 3 2 5" xfId="43531" xr:uid="{00000000-0005-0000-0000-0000FCA90000}"/>
    <cellStyle name="Normal 5 3 2 2 2 3 3" xfId="43532" xr:uid="{00000000-0005-0000-0000-0000FDA90000}"/>
    <cellStyle name="Normal 5 3 2 2 2 3 3 2" xfId="43533" xr:uid="{00000000-0005-0000-0000-0000FEA90000}"/>
    <cellStyle name="Normal 5 3 2 2 2 3 3 2 2" xfId="43534" xr:uid="{00000000-0005-0000-0000-0000FFA90000}"/>
    <cellStyle name="Normal 5 3 2 2 2 3 3 3" xfId="43535" xr:uid="{00000000-0005-0000-0000-000000AA0000}"/>
    <cellStyle name="Normal 5 3 2 2 2 3 3 3 2" xfId="43536" xr:uid="{00000000-0005-0000-0000-000001AA0000}"/>
    <cellStyle name="Normal 5 3 2 2 2 3 3 3 2 2" xfId="43537" xr:uid="{00000000-0005-0000-0000-000002AA0000}"/>
    <cellStyle name="Normal 5 3 2 2 2 3 3 3 3" xfId="43538" xr:uid="{00000000-0005-0000-0000-000003AA0000}"/>
    <cellStyle name="Normal 5 3 2 2 2 3 3 4" xfId="43539" xr:uid="{00000000-0005-0000-0000-000004AA0000}"/>
    <cellStyle name="Normal 5 3 2 2 2 3 4" xfId="43540" xr:uid="{00000000-0005-0000-0000-000005AA0000}"/>
    <cellStyle name="Normal 5 3 2 2 2 3 4 2" xfId="43541" xr:uid="{00000000-0005-0000-0000-000006AA0000}"/>
    <cellStyle name="Normal 5 3 2 2 2 3 4 2 2" xfId="43542" xr:uid="{00000000-0005-0000-0000-000007AA0000}"/>
    <cellStyle name="Normal 5 3 2 2 2 3 4 3" xfId="43543" xr:uid="{00000000-0005-0000-0000-000008AA0000}"/>
    <cellStyle name="Normal 5 3 2 2 2 3 4 3 2" xfId="43544" xr:uid="{00000000-0005-0000-0000-000009AA0000}"/>
    <cellStyle name="Normal 5 3 2 2 2 3 4 3 2 2" xfId="43545" xr:uid="{00000000-0005-0000-0000-00000AAA0000}"/>
    <cellStyle name="Normal 5 3 2 2 2 3 4 3 3" xfId="43546" xr:uid="{00000000-0005-0000-0000-00000BAA0000}"/>
    <cellStyle name="Normal 5 3 2 2 2 3 4 4" xfId="43547" xr:uid="{00000000-0005-0000-0000-00000CAA0000}"/>
    <cellStyle name="Normal 5 3 2 2 2 3 5" xfId="43548" xr:uid="{00000000-0005-0000-0000-00000DAA0000}"/>
    <cellStyle name="Normal 5 3 2 2 2 3 5 2" xfId="43549" xr:uid="{00000000-0005-0000-0000-00000EAA0000}"/>
    <cellStyle name="Normal 5 3 2 2 2 3 6" xfId="43550" xr:uid="{00000000-0005-0000-0000-00000FAA0000}"/>
    <cellStyle name="Normal 5 3 2 2 2 3 6 2" xfId="43551" xr:uid="{00000000-0005-0000-0000-000010AA0000}"/>
    <cellStyle name="Normal 5 3 2 2 2 3 6 2 2" xfId="43552" xr:uid="{00000000-0005-0000-0000-000011AA0000}"/>
    <cellStyle name="Normal 5 3 2 2 2 3 6 3" xfId="43553" xr:uid="{00000000-0005-0000-0000-000012AA0000}"/>
    <cellStyle name="Normal 5 3 2 2 2 3 7" xfId="43554" xr:uid="{00000000-0005-0000-0000-000013AA0000}"/>
    <cellStyle name="Normal 5 3 2 2 2 3 7 2" xfId="43555" xr:uid="{00000000-0005-0000-0000-000014AA0000}"/>
    <cellStyle name="Normal 5 3 2 2 2 3 8" xfId="43556" xr:uid="{00000000-0005-0000-0000-000015AA0000}"/>
    <cellStyle name="Normal 5 3 2 2 2 4" xfId="43557" xr:uid="{00000000-0005-0000-0000-000016AA0000}"/>
    <cellStyle name="Normal 5 3 2 2 2 4 2" xfId="43558" xr:uid="{00000000-0005-0000-0000-000017AA0000}"/>
    <cellStyle name="Normal 5 3 2 2 2 4 2 2" xfId="43559" xr:uid="{00000000-0005-0000-0000-000018AA0000}"/>
    <cellStyle name="Normal 5 3 2 2 2 4 2 2 2" xfId="43560" xr:uid="{00000000-0005-0000-0000-000019AA0000}"/>
    <cellStyle name="Normal 5 3 2 2 2 4 2 3" xfId="43561" xr:uid="{00000000-0005-0000-0000-00001AAA0000}"/>
    <cellStyle name="Normal 5 3 2 2 2 4 2 3 2" xfId="43562" xr:uid="{00000000-0005-0000-0000-00001BAA0000}"/>
    <cellStyle name="Normal 5 3 2 2 2 4 2 3 2 2" xfId="43563" xr:uid="{00000000-0005-0000-0000-00001CAA0000}"/>
    <cellStyle name="Normal 5 3 2 2 2 4 2 3 3" xfId="43564" xr:uid="{00000000-0005-0000-0000-00001DAA0000}"/>
    <cellStyle name="Normal 5 3 2 2 2 4 2 4" xfId="43565" xr:uid="{00000000-0005-0000-0000-00001EAA0000}"/>
    <cellStyle name="Normal 5 3 2 2 2 4 3" xfId="43566" xr:uid="{00000000-0005-0000-0000-00001FAA0000}"/>
    <cellStyle name="Normal 5 3 2 2 2 4 3 2" xfId="43567" xr:uid="{00000000-0005-0000-0000-000020AA0000}"/>
    <cellStyle name="Normal 5 3 2 2 2 4 4" xfId="43568" xr:uid="{00000000-0005-0000-0000-000021AA0000}"/>
    <cellStyle name="Normal 5 3 2 2 2 4 4 2" xfId="43569" xr:uid="{00000000-0005-0000-0000-000022AA0000}"/>
    <cellStyle name="Normal 5 3 2 2 2 4 4 2 2" xfId="43570" xr:uid="{00000000-0005-0000-0000-000023AA0000}"/>
    <cellStyle name="Normal 5 3 2 2 2 4 4 3" xfId="43571" xr:uid="{00000000-0005-0000-0000-000024AA0000}"/>
    <cellStyle name="Normal 5 3 2 2 2 4 5" xfId="43572" xr:uid="{00000000-0005-0000-0000-000025AA0000}"/>
    <cellStyle name="Normal 5 3 2 2 2 5" xfId="43573" xr:uid="{00000000-0005-0000-0000-000026AA0000}"/>
    <cellStyle name="Normal 5 3 2 2 2 5 2" xfId="43574" xr:uid="{00000000-0005-0000-0000-000027AA0000}"/>
    <cellStyle name="Normal 5 3 2 2 2 5 2 2" xfId="43575" xr:uid="{00000000-0005-0000-0000-000028AA0000}"/>
    <cellStyle name="Normal 5 3 2 2 2 5 3" xfId="43576" xr:uid="{00000000-0005-0000-0000-000029AA0000}"/>
    <cellStyle name="Normal 5 3 2 2 2 5 3 2" xfId="43577" xr:uid="{00000000-0005-0000-0000-00002AAA0000}"/>
    <cellStyle name="Normal 5 3 2 2 2 5 3 2 2" xfId="43578" xr:uid="{00000000-0005-0000-0000-00002BAA0000}"/>
    <cellStyle name="Normal 5 3 2 2 2 5 3 3" xfId="43579" xr:uid="{00000000-0005-0000-0000-00002CAA0000}"/>
    <cellStyle name="Normal 5 3 2 2 2 5 4" xfId="43580" xr:uid="{00000000-0005-0000-0000-00002DAA0000}"/>
    <cellStyle name="Normal 5 3 2 2 2 6" xfId="43581" xr:uid="{00000000-0005-0000-0000-00002EAA0000}"/>
    <cellStyle name="Normal 5 3 2 2 2 6 2" xfId="43582" xr:uid="{00000000-0005-0000-0000-00002FAA0000}"/>
    <cellStyle name="Normal 5 3 2 2 2 6 2 2" xfId="43583" xr:uid="{00000000-0005-0000-0000-000030AA0000}"/>
    <cellStyle name="Normal 5 3 2 2 2 6 3" xfId="43584" xr:uid="{00000000-0005-0000-0000-000031AA0000}"/>
    <cellStyle name="Normal 5 3 2 2 2 6 3 2" xfId="43585" xr:uid="{00000000-0005-0000-0000-000032AA0000}"/>
    <cellStyle name="Normal 5 3 2 2 2 6 3 2 2" xfId="43586" xr:uid="{00000000-0005-0000-0000-000033AA0000}"/>
    <cellStyle name="Normal 5 3 2 2 2 6 3 3" xfId="43587" xr:uid="{00000000-0005-0000-0000-000034AA0000}"/>
    <cellStyle name="Normal 5 3 2 2 2 6 4" xfId="43588" xr:uid="{00000000-0005-0000-0000-000035AA0000}"/>
    <cellStyle name="Normal 5 3 2 2 2 7" xfId="43589" xr:uid="{00000000-0005-0000-0000-000036AA0000}"/>
    <cellStyle name="Normal 5 3 2 2 2 7 2" xfId="43590" xr:uid="{00000000-0005-0000-0000-000037AA0000}"/>
    <cellStyle name="Normal 5 3 2 2 2 8" xfId="43591" xr:uid="{00000000-0005-0000-0000-000038AA0000}"/>
    <cellStyle name="Normal 5 3 2 2 2 8 2" xfId="43592" xr:uid="{00000000-0005-0000-0000-000039AA0000}"/>
    <cellStyle name="Normal 5 3 2 2 2 8 2 2" xfId="43593" xr:uid="{00000000-0005-0000-0000-00003AAA0000}"/>
    <cellStyle name="Normal 5 3 2 2 2 8 3" xfId="43594" xr:uid="{00000000-0005-0000-0000-00003BAA0000}"/>
    <cellStyle name="Normal 5 3 2 2 2 9" xfId="43595" xr:uid="{00000000-0005-0000-0000-00003CAA0000}"/>
    <cellStyle name="Normal 5 3 2 2 2 9 2" xfId="43596" xr:uid="{00000000-0005-0000-0000-00003DAA0000}"/>
    <cellStyle name="Normal 5 3 2 2 3" xfId="43597" xr:uid="{00000000-0005-0000-0000-00003EAA0000}"/>
    <cellStyle name="Normal 5 3 2 2 3 10" xfId="43598" xr:uid="{00000000-0005-0000-0000-00003FAA0000}"/>
    <cellStyle name="Normal 5 3 2 2 3 11" xfId="43599" xr:uid="{00000000-0005-0000-0000-000040AA0000}"/>
    <cellStyle name="Normal 5 3 2 2 3 2" xfId="43600" xr:uid="{00000000-0005-0000-0000-000041AA0000}"/>
    <cellStyle name="Normal 5 3 2 2 3 2 10" xfId="43601" xr:uid="{00000000-0005-0000-0000-000042AA0000}"/>
    <cellStyle name="Normal 5 3 2 2 3 2 2" xfId="43602" xr:uid="{00000000-0005-0000-0000-000043AA0000}"/>
    <cellStyle name="Normal 5 3 2 2 3 2 2 2" xfId="43603" xr:uid="{00000000-0005-0000-0000-000044AA0000}"/>
    <cellStyle name="Normal 5 3 2 2 3 2 2 2 2" xfId="43604" xr:uid="{00000000-0005-0000-0000-000045AA0000}"/>
    <cellStyle name="Normal 5 3 2 2 3 2 2 2 2 2" xfId="43605" xr:uid="{00000000-0005-0000-0000-000046AA0000}"/>
    <cellStyle name="Normal 5 3 2 2 3 2 2 2 2 2 2" xfId="43606" xr:uid="{00000000-0005-0000-0000-000047AA0000}"/>
    <cellStyle name="Normal 5 3 2 2 3 2 2 2 2 3" xfId="43607" xr:uid="{00000000-0005-0000-0000-000048AA0000}"/>
    <cellStyle name="Normal 5 3 2 2 3 2 2 2 2 3 2" xfId="43608" xr:uid="{00000000-0005-0000-0000-000049AA0000}"/>
    <cellStyle name="Normal 5 3 2 2 3 2 2 2 2 3 2 2" xfId="43609" xr:uid="{00000000-0005-0000-0000-00004AAA0000}"/>
    <cellStyle name="Normal 5 3 2 2 3 2 2 2 2 3 3" xfId="43610" xr:uid="{00000000-0005-0000-0000-00004BAA0000}"/>
    <cellStyle name="Normal 5 3 2 2 3 2 2 2 2 4" xfId="43611" xr:uid="{00000000-0005-0000-0000-00004CAA0000}"/>
    <cellStyle name="Normal 5 3 2 2 3 2 2 2 3" xfId="43612" xr:uid="{00000000-0005-0000-0000-00004DAA0000}"/>
    <cellStyle name="Normal 5 3 2 2 3 2 2 2 3 2" xfId="43613" xr:uid="{00000000-0005-0000-0000-00004EAA0000}"/>
    <cellStyle name="Normal 5 3 2 2 3 2 2 2 4" xfId="43614" xr:uid="{00000000-0005-0000-0000-00004FAA0000}"/>
    <cellStyle name="Normal 5 3 2 2 3 2 2 2 4 2" xfId="43615" xr:uid="{00000000-0005-0000-0000-000050AA0000}"/>
    <cellStyle name="Normal 5 3 2 2 3 2 2 2 4 2 2" xfId="43616" xr:uid="{00000000-0005-0000-0000-000051AA0000}"/>
    <cellStyle name="Normal 5 3 2 2 3 2 2 2 4 3" xfId="43617" xr:uid="{00000000-0005-0000-0000-000052AA0000}"/>
    <cellStyle name="Normal 5 3 2 2 3 2 2 2 5" xfId="43618" xr:uid="{00000000-0005-0000-0000-000053AA0000}"/>
    <cellStyle name="Normal 5 3 2 2 3 2 2 3" xfId="43619" xr:uid="{00000000-0005-0000-0000-000054AA0000}"/>
    <cellStyle name="Normal 5 3 2 2 3 2 2 3 2" xfId="43620" xr:uid="{00000000-0005-0000-0000-000055AA0000}"/>
    <cellStyle name="Normal 5 3 2 2 3 2 2 3 2 2" xfId="43621" xr:uid="{00000000-0005-0000-0000-000056AA0000}"/>
    <cellStyle name="Normal 5 3 2 2 3 2 2 3 3" xfId="43622" xr:uid="{00000000-0005-0000-0000-000057AA0000}"/>
    <cellStyle name="Normal 5 3 2 2 3 2 2 3 3 2" xfId="43623" xr:uid="{00000000-0005-0000-0000-000058AA0000}"/>
    <cellStyle name="Normal 5 3 2 2 3 2 2 3 3 2 2" xfId="43624" xr:uid="{00000000-0005-0000-0000-000059AA0000}"/>
    <cellStyle name="Normal 5 3 2 2 3 2 2 3 3 3" xfId="43625" xr:uid="{00000000-0005-0000-0000-00005AAA0000}"/>
    <cellStyle name="Normal 5 3 2 2 3 2 2 3 4" xfId="43626" xr:uid="{00000000-0005-0000-0000-00005BAA0000}"/>
    <cellStyle name="Normal 5 3 2 2 3 2 2 4" xfId="43627" xr:uid="{00000000-0005-0000-0000-00005CAA0000}"/>
    <cellStyle name="Normal 5 3 2 2 3 2 2 4 2" xfId="43628" xr:uid="{00000000-0005-0000-0000-00005DAA0000}"/>
    <cellStyle name="Normal 5 3 2 2 3 2 2 4 2 2" xfId="43629" xr:uid="{00000000-0005-0000-0000-00005EAA0000}"/>
    <cellStyle name="Normal 5 3 2 2 3 2 2 4 3" xfId="43630" xr:uid="{00000000-0005-0000-0000-00005FAA0000}"/>
    <cellStyle name="Normal 5 3 2 2 3 2 2 4 3 2" xfId="43631" xr:uid="{00000000-0005-0000-0000-000060AA0000}"/>
    <cellStyle name="Normal 5 3 2 2 3 2 2 4 3 2 2" xfId="43632" xr:uid="{00000000-0005-0000-0000-000061AA0000}"/>
    <cellStyle name="Normal 5 3 2 2 3 2 2 4 3 3" xfId="43633" xr:uid="{00000000-0005-0000-0000-000062AA0000}"/>
    <cellStyle name="Normal 5 3 2 2 3 2 2 4 4" xfId="43634" xr:uid="{00000000-0005-0000-0000-000063AA0000}"/>
    <cellStyle name="Normal 5 3 2 2 3 2 2 5" xfId="43635" xr:uid="{00000000-0005-0000-0000-000064AA0000}"/>
    <cellStyle name="Normal 5 3 2 2 3 2 2 5 2" xfId="43636" xr:uid="{00000000-0005-0000-0000-000065AA0000}"/>
    <cellStyle name="Normal 5 3 2 2 3 2 2 6" xfId="43637" xr:uid="{00000000-0005-0000-0000-000066AA0000}"/>
    <cellStyle name="Normal 5 3 2 2 3 2 2 6 2" xfId="43638" xr:uid="{00000000-0005-0000-0000-000067AA0000}"/>
    <cellStyle name="Normal 5 3 2 2 3 2 2 6 2 2" xfId="43639" xr:uid="{00000000-0005-0000-0000-000068AA0000}"/>
    <cellStyle name="Normal 5 3 2 2 3 2 2 6 3" xfId="43640" xr:uid="{00000000-0005-0000-0000-000069AA0000}"/>
    <cellStyle name="Normal 5 3 2 2 3 2 2 7" xfId="43641" xr:uid="{00000000-0005-0000-0000-00006AAA0000}"/>
    <cellStyle name="Normal 5 3 2 2 3 2 2 7 2" xfId="43642" xr:uid="{00000000-0005-0000-0000-00006BAA0000}"/>
    <cellStyle name="Normal 5 3 2 2 3 2 2 8" xfId="43643" xr:uid="{00000000-0005-0000-0000-00006CAA0000}"/>
    <cellStyle name="Normal 5 3 2 2 3 2 3" xfId="43644" xr:uid="{00000000-0005-0000-0000-00006DAA0000}"/>
    <cellStyle name="Normal 5 3 2 2 3 2 3 2" xfId="43645" xr:uid="{00000000-0005-0000-0000-00006EAA0000}"/>
    <cellStyle name="Normal 5 3 2 2 3 2 3 2 2" xfId="43646" xr:uid="{00000000-0005-0000-0000-00006FAA0000}"/>
    <cellStyle name="Normal 5 3 2 2 3 2 3 2 2 2" xfId="43647" xr:uid="{00000000-0005-0000-0000-000070AA0000}"/>
    <cellStyle name="Normal 5 3 2 2 3 2 3 2 3" xfId="43648" xr:uid="{00000000-0005-0000-0000-000071AA0000}"/>
    <cellStyle name="Normal 5 3 2 2 3 2 3 2 3 2" xfId="43649" xr:uid="{00000000-0005-0000-0000-000072AA0000}"/>
    <cellStyle name="Normal 5 3 2 2 3 2 3 2 3 2 2" xfId="43650" xr:uid="{00000000-0005-0000-0000-000073AA0000}"/>
    <cellStyle name="Normal 5 3 2 2 3 2 3 2 3 3" xfId="43651" xr:uid="{00000000-0005-0000-0000-000074AA0000}"/>
    <cellStyle name="Normal 5 3 2 2 3 2 3 2 4" xfId="43652" xr:uid="{00000000-0005-0000-0000-000075AA0000}"/>
    <cellStyle name="Normal 5 3 2 2 3 2 3 3" xfId="43653" xr:uid="{00000000-0005-0000-0000-000076AA0000}"/>
    <cellStyle name="Normal 5 3 2 2 3 2 3 3 2" xfId="43654" xr:uid="{00000000-0005-0000-0000-000077AA0000}"/>
    <cellStyle name="Normal 5 3 2 2 3 2 3 4" xfId="43655" xr:uid="{00000000-0005-0000-0000-000078AA0000}"/>
    <cellStyle name="Normal 5 3 2 2 3 2 3 4 2" xfId="43656" xr:uid="{00000000-0005-0000-0000-000079AA0000}"/>
    <cellStyle name="Normal 5 3 2 2 3 2 3 4 2 2" xfId="43657" xr:uid="{00000000-0005-0000-0000-00007AAA0000}"/>
    <cellStyle name="Normal 5 3 2 2 3 2 3 4 3" xfId="43658" xr:uid="{00000000-0005-0000-0000-00007BAA0000}"/>
    <cellStyle name="Normal 5 3 2 2 3 2 3 5" xfId="43659" xr:uid="{00000000-0005-0000-0000-00007CAA0000}"/>
    <cellStyle name="Normal 5 3 2 2 3 2 4" xfId="43660" xr:uid="{00000000-0005-0000-0000-00007DAA0000}"/>
    <cellStyle name="Normal 5 3 2 2 3 2 4 2" xfId="43661" xr:uid="{00000000-0005-0000-0000-00007EAA0000}"/>
    <cellStyle name="Normal 5 3 2 2 3 2 4 2 2" xfId="43662" xr:uid="{00000000-0005-0000-0000-00007FAA0000}"/>
    <cellStyle name="Normal 5 3 2 2 3 2 4 3" xfId="43663" xr:uid="{00000000-0005-0000-0000-000080AA0000}"/>
    <cellStyle name="Normal 5 3 2 2 3 2 4 3 2" xfId="43664" xr:uid="{00000000-0005-0000-0000-000081AA0000}"/>
    <cellStyle name="Normal 5 3 2 2 3 2 4 3 2 2" xfId="43665" xr:uid="{00000000-0005-0000-0000-000082AA0000}"/>
    <cellStyle name="Normal 5 3 2 2 3 2 4 3 3" xfId="43666" xr:uid="{00000000-0005-0000-0000-000083AA0000}"/>
    <cellStyle name="Normal 5 3 2 2 3 2 4 4" xfId="43667" xr:uid="{00000000-0005-0000-0000-000084AA0000}"/>
    <cellStyle name="Normal 5 3 2 2 3 2 5" xfId="43668" xr:uid="{00000000-0005-0000-0000-000085AA0000}"/>
    <cellStyle name="Normal 5 3 2 2 3 2 5 2" xfId="43669" xr:uid="{00000000-0005-0000-0000-000086AA0000}"/>
    <cellStyle name="Normal 5 3 2 2 3 2 5 2 2" xfId="43670" xr:uid="{00000000-0005-0000-0000-000087AA0000}"/>
    <cellStyle name="Normal 5 3 2 2 3 2 5 3" xfId="43671" xr:uid="{00000000-0005-0000-0000-000088AA0000}"/>
    <cellStyle name="Normal 5 3 2 2 3 2 5 3 2" xfId="43672" xr:uid="{00000000-0005-0000-0000-000089AA0000}"/>
    <cellStyle name="Normal 5 3 2 2 3 2 5 3 2 2" xfId="43673" xr:uid="{00000000-0005-0000-0000-00008AAA0000}"/>
    <cellStyle name="Normal 5 3 2 2 3 2 5 3 3" xfId="43674" xr:uid="{00000000-0005-0000-0000-00008BAA0000}"/>
    <cellStyle name="Normal 5 3 2 2 3 2 5 4" xfId="43675" xr:uid="{00000000-0005-0000-0000-00008CAA0000}"/>
    <cellStyle name="Normal 5 3 2 2 3 2 6" xfId="43676" xr:uid="{00000000-0005-0000-0000-00008DAA0000}"/>
    <cellStyle name="Normal 5 3 2 2 3 2 6 2" xfId="43677" xr:uid="{00000000-0005-0000-0000-00008EAA0000}"/>
    <cellStyle name="Normal 5 3 2 2 3 2 7" xfId="43678" xr:uid="{00000000-0005-0000-0000-00008FAA0000}"/>
    <cellStyle name="Normal 5 3 2 2 3 2 7 2" xfId="43679" xr:uid="{00000000-0005-0000-0000-000090AA0000}"/>
    <cellStyle name="Normal 5 3 2 2 3 2 7 2 2" xfId="43680" xr:uid="{00000000-0005-0000-0000-000091AA0000}"/>
    <cellStyle name="Normal 5 3 2 2 3 2 7 3" xfId="43681" xr:uid="{00000000-0005-0000-0000-000092AA0000}"/>
    <cellStyle name="Normal 5 3 2 2 3 2 8" xfId="43682" xr:uid="{00000000-0005-0000-0000-000093AA0000}"/>
    <cellStyle name="Normal 5 3 2 2 3 2 8 2" xfId="43683" xr:uid="{00000000-0005-0000-0000-000094AA0000}"/>
    <cellStyle name="Normal 5 3 2 2 3 2 9" xfId="43684" xr:uid="{00000000-0005-0000-0000-000095AA0000}"/>
    <cellStyle name="Normal 5 3 2 2 3 3" xfId="43685" xr:uid="{00000000-0005-0000-0000-000096AA0000}"/>
    <cellStyle name="Normal 5 3 2 2 3 3 2" xfId="43686" xr:uid="{00000000-0005-0000-0000-000097AA0000}"/>
    <cellStyle name="Normal 5 3 2 2 3 3 2 2" xfId="43687" xr:uid="{00000000-0005-0000-0000-000098AA0000}"/>
    <cellStyle name="Normal 5 3 2 2 3 3 2 2 2" xfId="43688" xr:uid="{00000000-0005-0000-0000-000099AA0000}"/>
    <cellStyle name="Normal 5 3 2 2 3 3 2 2 2 2" xfId="43689" xr:uid="{00000000-0005-0000-0000-00009AAA0000}"/>
    <cellStyle name="Normal 5 3 2 2 3 3 2 2 3" xfId="43690" xr:uid="{00000000-0005-0000-0000-00009BAA0000}"/>
    <cellStyle name="Normal 5 3 2 2 3 3 2 2 3 2" xfId="43691" xr:uid="{00000000-0005-0000-0000-00009CAA0000}"/>
    <cellStyle name="Normal 5 3 2 2 3 3 2 2 3 2 2" xfId="43692" xr:uid="{00000000-0005-0000-0000-00009DAA0000}"/>
    <cellStyle name="Normal 5 3 2 2 3 3 2 2 3 3" xfId="43693" xr:uid="{00000000-0005-0000-0000-00009EAA0000}"/>
    <cellStyle name="Normal 5 3 2 2 3 3 2 2 4" xfId="43694" xr:uid="{00000000-0005-0000-0000-00009FAA0000}"/>
    <cellStyle name="Normal 5 3 2 2 3 3 2 3" xfId="43695" xr:uid="{00000000-0005-0000-0000-0000A0AA0000}"/>
    <cellStyle name="Normal 5 3 2 2 3 3 2 3 2" xfId="43696" xr:uid="{00000000-0005-0000-0000-0000A1AA0000}"/>
    <cellStyle name="Normal 5 3 2 2 3 3 2 4" xfId="43697" xr:uid="{00000000-0005-0000-0000-0000A2AA0000}"/>
    <cellStyle name="Normal 5 3 2 2 3 3 2 4 2" xfId="43698" xr:uid="{00000000-0005-0000-0000-0000A3AA0000}"/>
    <cellStyle name="Normal 5 3 2 2 3 3 2 4 2 2" xfId="43699" xr:uid="{00000000-0005-0000-0000-0000A4AA0000}"/>
    <cellStyle name="Normal 5 3 2 2 3 3 2 4 3" xfId="43700" xr:uid="{00000000-0005-0000-0000-0000A5AA0000}"/>
    <cellStyle name="Normal 5 3 2 2 3 3 2 5" xfId="43701" xr:uid="{00000000-0005-0000-0000-0000A6AA0000}"/>
    <cellStyle name="Normal 5 3 2 2 3 3 3" xfId="43702" xr:uid="{00000000-0005-0000-0000-0000A7AA0000}"/>
    <cellStyle name="Normal 5 3 2 2 3 3 3 2" xfId="43703" xr:uid="{00000000-0005-0000-0000-0000A8AA0000}"/>
    <cellStyle name="Normal 5 3 2 2 3 3 3 2 2" xfId="43704" xr:uid="{00000000-0005-0000-0000-0000A9AA0000}"/>
    <cellStyle name="Normal 5 3 2 2 3 3 3 3" xfId="43705" xr:uid="{00000000-0005-0000-0000-0000AAAA0000}"/>
    <cellStyle name="Normal 5 3 2 2 3 3 3 3 2" xfId="43706" xr:uid="{00000000-0005-0000-0000-0000ABAA0000}"/>
    <cellStyle name="Normal 5 3 2 2 3 3 3 3 2 2" xfId="43707" xr:uid="{00000000-0005-0000-0000-0000ACAA0000}"/>
    <cellStyle name="Normal 5 3 2 2 3 3 3 3 3" xfId="43708" xr:uid="{00000000-0005-0000-0000-0000ADAA0000}"/>
    <cellStyle name="Normal 5 3 2 2 3 3 3 4" xfId="43709" xr:uid="{00000000-0005-0000-0000-0000AEAA0000}"/>
    <cellStyle name="Normal 5 3 2 2 3 3 4" xfId="43710" xr:uid="{00000000-0005-0000-0000-0000AFAA0000}"/>
    <cellStyle name="Normal 5 3 2 2 3 3 4 2" xfId="43711" xr:uid="{00000000-0005-0000-0000-0000B0AA0000}"/>
    <cellStyle name="Normal 5 3 2 2 3 3 4 2 2" xfId="43712" xr:uid="{00000000-0005-0000-0000-0000B1AA0000}"/>
    <cellStyle name="Normal 5 3 2 2 3 3 4 3" xfId="43713" xr:uid="{00000000-0005-0000-0000-0000B2AA0000}"/>
    <cellStyle name="Normal 5 3 2 2 3 3 4 3 2" xfId="43714" xr:uid="{00000000-0005-0000-0000-0000B3AA0000}"/>
    <cellStyle name="Normal 5 3 2 2 3 3 4 3 2 2" xfId="43715" xr:uid="{00000000-0005-0000-0000-0000B4AA0000}"/>
    <cellStyle name="Normal 5 3 2 2 3 3 4 3 3" xfId="43716" xr:uid="{00000000-0005-0000-0000-0000B5AA0000}"/>
    <cellStyle name="Normal 5 3 2 2 3 3 4 4" xfId="43717" xr:uid="{00000000-0005-0000-0000-0000B6AA0000}"/>
    <cellStyle name="Normal 5 3 2 2 3 3 5" xfId="43718" xr:uid="{00000000-0005-0000-0000-0000B7AA0000}"/>
    <cellStyle name="Normal 5 3 2 2 3 3 5 2" xfId="43719" xr:uid="{00000000-0005-0000-0000-0000B8AA0000}"/>
    <cellStyle name="Normal 5 3 2 2 3 3 6" xfId="43720" xr:uid="{00000000-0005-0000-0000-0000B9AA0000}"/>
    <cellStyle name="Normal 5 3 2 2 3 3 6 2" xfId="43721" xr:uid="{00000000-0005-0000-0000-0000BAAA0000}"/>
    <cellStyle name="Normal 5 3 2 2 3 3 6 2 2" xfId="43722" xr:uid="{00000000-0005-0000-0000-0000BBAA0000}"/>
    <cellStyle name="Normal 5 3 2 2 3 3 6 3" xfId="43723" xr:uid="{00000000-0005-0000-0000-0000BCAA0000}"/>
    <cellStyle name="Normal 5 3 2 2 3 3 7" xfId="43724" xr:uid="{00000000-0005-0000-0000-0000BDAA0000}"/>
    <cellStyle name="Normal 5 3 2 2 3 3 7 2" xfId="43725" xr:uid="{00000000-0005-0000-0000-0000BEAA0000}"/>
    <cellStyle name="Normal 5 3 2 2 3 3 8" xfId="43726" xr:uid="{00000000-0005-0000-0000-0000BFAA0000}"/>
    <cellStyle name="Normal 5 3 2 2 3 4" xfId="43727" xr:uid="{00000000-0005-0000-0000-0000C0AA0000}"/>
    <cellStyle name="Normal 5 3 2 2 3 4 2" xfId="43728" xr:uid="{00000000-0005-0000-0000-0000C1AA0000}"/>
    <cellStyle name="Normal 5 3 2 2 3 4 2 2" xfId="43729" xr:uid="{00000000-0005-0000-0000-0000C2AA0000}"/>
    <cellStyle name="Normal 5 3 2 2 3 4 2 2 2" xfId="43730" xr:uid="{00000000-0005-0000-0000-0000C3AA0000}"/>
    <cellStyle name="Normal 5 3 2 2 3 4 2 3" xfId="43731" xr:uid="{00000000-0005-0000-0000-0000C4AA0000}"/>
    <cellStyle name="Normal 5 3 2 2 3 4 2 3 2" xfId="43732" xr:uid="{00000000-0005-0000-0000-0000C5AA0000}"/>
    <cellStyle name="Normal 5 3 2 2 3 4 2 3 2 2" xfId="43733" xr:uid="{00000000-0005-0000-0000-0000C6AA0000}"/>
    <cellStyle name="Normal 5 3 2 2 3 4 2 3 3" xfId="43734" xr:uid="{00000000-0005-0000-0000-0000C7AA0000}"/>
    <cellStyle name="Normal 5 3 2 2 3 4 2 4" xfId="43735" xr:uid="{00000000-0005-0000-0000-0000C8AA0000}"/>
    <cellStyle name="Normal 5 3 2 2 3 4 3" xfId="43736" xr:uid="{00000000-0005-0000-0000-0000C9AA0000}"/>
    <cellStyle name="Normal 5 3 2 2 3 4 3 2" xfId="43737" xr:uid="{00000000-0005-0000-0000-0000CAAA0000}"/>
    <cellStyle name="Normal 5 3 2 2 3 4 4" xfId="43738" xr:uid="{00000000-0005-0000-0000-0000CBAA0000}"/>
    <cellStyle name="Normal 5 3 2 2 3 4 4 2" xfId="43739" xr:uid="{00000000-0005-0000-0000-0000CCAA0000}"/>
    <cellStyle name="Normal 5 3 2 2 3 4 4 2 2" xfId="43740" xr:uid="{00000000-0005-0000-0000-0000CDAA0000}"/>
    <cellStyle name="Normal 5 3 2 2 3 4 4 3" xfId="43741" xr:uid="{00000000-0005-0000-0000-0000CEAA0000}"/>
    <cellStyle name="Normal 5 3 2 2 3 4 5" xfId="43742" xr:uid="{00000000-0005-0000-0000-0000CFAA0000}"/>
    <cellStyle name="Normal 5 3 2 2 3 5" xfId="43743" xr:uid="{00000000-0005-0000-0000-0000D0AA0000}"/>
    <cellStyle name="Normal 5 3 2 2 3 5 2" xfId="43744" xr:uid="{00000000-0005-0000-0000-0000D1AA0000}"/>
    <cellStyle name="Normal 5 3 2 2 3 5 2 2" xfId="43745" xr:uid="{00000000-0005-0000-0000-0000D2AA0000}"/>
    <cellStyle name="Normal 5 3 2 2 3 5 3" xfId="43746" xr:uid="{00000000-0005-0000-0000-0000D3AA0000}"/>
    <cellStyle name="Normal 5 3 2 2 3 5 3 2" xfId="43747" xr:uid="{00000000-0005-0000-0000-0000D4AA0000}"/>
    <cellStyle name="Normal 5 3 2 2 3 5 3 2 2" xfId="43748" xr:uid="{00000000-0005-0000-0000-0000D5AA0000}"/>
    <cellStyle name="Normal 5 3 2 2 3 5 3 3" xfId="43749" xr:uid="{00000000-0005-0000-0000-0000D6AA0000}"/>
    <cellStyle name="Normal 5 3 2 2 3 5 4" xfId="43750" xr:uid="{00000000-0005-0000-0000-0000D7AA0000}"/>
    <cellStyle name="Normal 5 3 2 2 3 6" xfId="43751" xr:uid="{00000000-0005-0000-0000-0000D8AA0000}"/>
    <cellStyle name="Normal 5 3 2 2 3 6 2" xfId="43752" xr:uid="{00000000-0005-0000-0000-0000D9AA0000}"/>
    <cellStyle name="Normal 5 3 2 2 3 6 2 2" xfId="43753" xr:uid="{00000000-0005-0000-0000-0000DAAA0000}"/>
    <cellStyle name="Normal 5 3 2 2 3 6 3" xfId="43754" xr:uid="{00000000-0005-0000-0000-0000DBAA0000}"/>
    <cellStyle name="Normal 5 3 2 2 3 6 3 2" xfId="43755" xr:uid="{00000000-0005-0000-0000-0000DCAA0000}"/>
    <cellStyle name="Normal 5 3 2 2 3 6 3 2 2" xfId="43756" xr:uid="{00000000-0005-0000-0000-0000DDAA0000}"/>
    <cellStyle name="Normal 5 3 2 2 3 6 3 3" xfId="43757" xr:uid="{00000000-0005-0000-0000-0000DEAA0000}"/>
    <cellStyle name="Normal 5 3 2 2 3 6 4" xfId="43758" xr:uid="{00000000-0005-0000-0000-0000DFAA0000}"/>
    <cellStyle name="Normal 5 3 2 2 3 7" xfId="43759" xr:uid="{00000000-0005-0000-0000-0000E0AA0000}"/>
    <cellStyle name="Normal 5 3 2 2 3 7 2" xfId="43760" xr:uid="{00000000-0005-0000-0000-0000E1AA0000}"/>
    <cellStyle name="Normal 5 3 2 2 3 8" xfId="43761" xr:uid="{00000000-0005-0000-0000-0000E2AA0000}"/>
    <cellStyle name="Normal 5 3 2 2 3 8 2" xfId="43762" xr:uid="{00000000-0005-0000-0000-0000E3AA0000}"/>
    <cellStyle name="Normal 5 3 2 2 3 8 2 2" xfId="43763" xr:uid="{00000000-0005-0000-0000-0000E4AA0000}"/>
    <cellStyle name="Normal 5 3 2 2 3 8 3" xfId="43764" xr:uid="{00000000-0005-0000-0000-0000E5AA0000}"/>
    <cellStyle name="Normal 5 3 2 2 3 9" xfId="43765" xr:uid="{00000000-0005-0000-0000-0000E6AA0000}"/>
    <cellStyle name="Normal 5 3 2 2 3 9 2" xfId="43766" xr:uid="{00000000-0005-0000-0000-0000E7AA0000}"/>
    <cellStyle name="Normal 5 3 2 2 4" xfId="43767" xr:uid="{00000000-0005-0000-0000-0000E8AA0000}"/>
    <cellStyle name="Normal 5 3 2 2 4 10" xfId="43768" xr:uid="{00000000-0005-0000-0000-0000E9AA0000}"/>
    <cellStyle name="Normal 5 3 2 2 4 11" xfId="43769" xr:uid="{00000000-0005-0000-0000-0000EAAA0000}"/>
    <cellStyle name="Normal 5 3 2 2 4 2" xfId="43770" xr:uid="{00000000-0005-0000-0000-0000EBAA0000}"/>
    <cellStyle name="Normal 5 3 2 2 4 2 2" xfId="43771" xr:uid="{00000000-0005-0000-0000-0000ECAA0000}"/>
    <cellStyle name="Normal 5 3 2 2 4 2 2 2" xfId="43772" xr:uid="{00000000-0005-0000-0000-0000EDAA0000}"/>
    <cellStyle name="Normal 5 3 2 2 4 2 2 2 2" xfId="43773" xr:uid="{00000000-0005-0000-0000-0000EEAA0000}"/>
    <cellStyle name="Normal 5 3 2 2 4 2 2 2 2 2" xfId="43774" xr:uid="{00000000-0005-0000-0000-0000EFAA0000}"/>
    <cellStyle name="Normal 5 3 2 2 4 2 2 2 2 2 2" xfId="43775" xr:uid="{00000000-0005-0000-0000-0000F0AA0000}"/>
    <cellStyle name="Normal 5 3 2 2 4 2 2 2 2 3" xfId="43776" xr:uid="{00000000-0005-0000-0000-0000F1AA0000}"/>
    <cellStyle name="Normal 5 3 2 2 4 2 2 2 2 3 2" xfId="43777" xr:uid="{00000000-0005-0000-0000-0000F2AA0000}"/>
    <cellStyle name="Normal 5 3 2 2 4 2 2 2 2 3 2 2" xfId="43778" xr:uid="{00000000-0005-0000-0000-0000F3AA0000}"/>
    <cellStyle name="Normal 5 3 2 2 4 2 2 2 2 3 3" xfId="43779" xr:uid="{00000000-0005-0000-0000-0000F4AA0000}"/>
    <cellStyle name="Normal 5 3 2 2 4 2 2 2 2 4" xfId="43780" xr:uid="{00000000-0005-0000-0000-0000F5AA0000}"/>
    <cellStyle name="Normal 5 3 2 2 4 2 2 2 3" xfId="43781" xr:uid="{00000000-0005-0000-0000-0000F6AA0000}"/>
    <cellStyle name="Normal 5 3 2 2 4 2 2 2 3 2" xfId="43782" xr:uid="{00000000-0005-0000-0000-0000F7AA0000}"/>
    <cellStyle name="Normal 5 3 2 2 4 2 2 2 4" xfId="43783" xr:uid="{00000000-0005-0000-0000-0000F8AA0000}"/>
    <cellStyle name="Normal 5 3 2 2 4 2 2 2 4 2" xfId="43784" xr:uid="{00000000-0005-0000-0000-0000F9AA0000}"/>
    <cellStyle name="Normal 5 3 2 2 4 2 2 2 4 2 2" xfId="43785" xr:uid="{00000000-0005-0000-0000-0000FAAA0000}"/>
    <cellStyle name="Normal 5 3 2 2 4 2 2 2 4 3" xfId="43786" xr:uid="{00000000-0005-0000-0000-0000FBAA0000}"/>
    <cellStyle name="Normal 5 3 2 2 4 2 2 2 5" xfId="43787" xr:uid="{00000000-0005-0000-0000-0000FCAA0000}"/>
    <cellStyle name="Normal 5 3 2 2 4 2 2 3" xfId="43788" xr:uid="{00000000-0005-0000-0000-0000FDAA0000}"/>
    <cellStyle name="Normal 5 3 2 2 4 2 2 3 2" xfId="43789" xr:uid="{00000000-0005-0000-0000-0000FEAA0000}"/>
    <cellStyle name="Normal 5 3 2 2 4 2 2 3 2 2" xfId="43790" xr:uid="{00000000-0005-0000-0000-0000FFAA0000}"/>
    <cellStyle name="Normal 5 3 2 2 4 2 2 3 3" xfId="43791" xr:uid="{00000000-0005-0000-0000-000000AB0000}"/>
    <cellStyle name="Normal 5 3 2 2 4 2 2 3 3 2" xfId="43792" xr:uid="{00000000-0005-0000-0000-000001AB0000}"/>
    <cellStyle name="Normal 5 3 2 2 4 2 2 3 3 2 2" xfId="43793" xr:uid="{00000000-0005-0000-0000-000002AB0000}"/>
    <cellStyle name="Normal 5 3 2 2 4 2 2 3 3 3" xfId="43794" xr:uid="{00000000-0005-0000-0000-000003AB0000}"/>
    <cellStyle name="Normal 5 3 2 2 4 2 2 3 4" xfId="43795" xr:uid="{00000000-0005-0000-0000-000004AB0000}"/>
    <cellStyle name="Normal 5 3 2 2 4 2 2 4" xfId="43796" xr:uid="{00000000-0005-0000-0000-000005AB0000}"/>
    <cellStyle name="Normal 5 3 2 2 4 2 2 4 2" xfId="43797" xr:uid="{00000000-0005-0000-0000-000006AB0000}"/>
    <cellStyle name="Normal 5 3 2 2 4 2 2 4 2 2" xfId="43798" xr:uid="{00000000-0005-0000-0000-000007AB0000}"/>
    <cellStyle name="Normal 5 3 2 2 4 2 2 4 3" xfId="43799" xr:uid="{00000000-0005-0000-0000-000008AB0000}"/>
    <cellStyle name="Normal 5 3 2 2 4 2 2 4 3 2" xfId="43800" xr:uid="{00000000-0005-0000-0000-000009AB0000}"/>
    <cellStyle name="Normal 5 3 2 2 4 2 2 4 3 2 2" xfId="43801" xr:uid="{00000000-0005-0000-0000-00000AAB0000}"/>
    <cellStyle name="Normal 5 3 2 2 4 2 2 4 3 3" xfId="43802" xr:uid="{00000000-0005-0000-0000-00000BAB0000}"/>
    <cellStyle name="Normal 5 3 2 2 4 2 2 4 4" xfId="43803" xr:uid="{00000000-0005-0000-0000-00000CAB0000}"/>
    <cellStyle name="Normal 5 3 2 2 4 2 2 5" xfId="43804" xr:uid="{00000000-0005-0000-0000-00000DAB0000}"/>
    <cellStyle name="Normal 5 3 2 2 4 2 2 5 2" xfId="43805" xr:uid="{00000000-0005-0000-0000-00000EAB0000}"/>
    <cellStyle name="Normal 5 3 2 2 4 2 2 6" xfId="43806" xr:uid="{00000000-0005-0000-0000-00000FAB0000}"/>
    <cellStyle name="Normal 5 3 2 2 4 2 2 6 2" xfId="43807" xr:uid="{00000000-0005-0000-0000-000010AB0000}"/>
    <cellStyle name="Normal 5 3 2 2 4 2 2 6 2 2" xfId="43808" xr:uid="{00000000-0005-0000-0000-000011AB0000}"/>
    <cellStyle name="Normal 5 3 2 2 4 2 2 6 3" xfId="43809" xr:uid="{00000000-0005-0000-0000-000012AB0000}"/>
    <cellStyle name="Normal 5 3 2 2 4 2 2 7" xfId="43810" xr:uid="{00000000-0005-0000-0000-000013AB0000}"/>
    <cellStyle name="Normal 5 3 2 2 4 2 2 7 2" xfId="43811" xr:uid="{00000000-0005-0000-0000-000014AB0000}"/>
    <cellStyle name="Normal 5 3 2 2 4 2 2 8" xfId="43812" xr:uid="{00000000-0005-0000-0000-000015AB0000}"/>
    <cellStyle name="Normal 5 3 2 2 4 2 3" xfId="43813" xr:uid="{00000000-0005-0000-0000-000016AB0000}"/>
    <cellStyle name="Normal 5 3 2 2 4 2 3 2" xfId="43814" xr:uid="{00000000-0005-0000-0000-000017AB0000}"/>
    <cellStyle name="Normal 5 3 2 2 4 2 3 2 2" xfId="43815" xr:uid="{00000000-0005-0000-0000-000018AB0000}"/>
    <cellStyle name="Normal 5 3 2 2 4 2 3 2 2 2" xfId="43816" xr:uid="{00000000-0005-0000-0000-000019AB0000}"/>
    <cellStyle name="Normal 5 3 2 2 4 2 3 2 3" xfId="43817" xr:uid="{00000000-0005-0000-0000-00001AAB0000}"/>
    <cellStyle name="Normal 5 3 2 2 4 2 3 2 3 2" xfId="43818" xr:uid="{00000000-0005-0000-0000-00001BAB0000}"/>
    <cellStyle name="Normal 5 3 2 2 4 2 3 2 3 2 2" xfId="43819" xr:uid="{00000000-0005-0000-0000-00001CAB0000}"/>
    <cellStyle name="Normal 5 3 2 2 4 2 3 2 3 3" xfId="43820" xr:uid="{00000000-0005-0000-0000-00001DAB0000}"/>
    <cellStyle name="Normal 5 3 2 2 4 2 3 2 4" xfId="43821" xr:uid="{00000000-0005-0000-0000-00001EAB0000}"/>
    <cellStyle name="Normal 5 3 2 2 4 2 3 3" xfId="43822" xr:uid="{00000000-0005-0000-0000-00001FAB0000}"/>
    <cellStyle name="Normal 5 3 2 2 4 2 3 3 2" xfId="43823" xr:uid="{00000000-0005-0000-0000-000020AB0000}"/>
    <cellStyle name="Normal 5 3 2 2 4 2 3 4" xfId="43824" xr:uid="{00000000-0005-0000-0000-000021AB0000}"/>
    <cellStyle name="Normal 5 3 2 2 4 2 3 4 2" xfId="43825" xr:uid="{00000000-0005-0000-0000-000022AB0000}"/>
    <cellStyle name="Normal 5 3 2 2 4 2 3 4 2 2" xfId="43826" xr:uid="{00000000-0005-0000-0000-000023AB0000}"/>
    <cellStyle name="Normal 5 3 2 2 4 2 3 4 3" xfId="43827" xr:uid="{00000000-0005-0000-0000-000024AB0000}"/>
    <cellStyle name="Normal 5 3 2 2 4 2 3 5" xfId="43828" xr:uid="{00000000-0005-0000-0000-000025AB0000}"/>
    <cellStyle name="Normal 5 3 2 2 4 2 4" xfId="43829" xr:uid="{00000000-0005-0000-0000-000026AB0000}"/>
    <cellStyle name="Normal 5 3 2 2 4 2 4 2" xfId="43830" xr:uid="{00000000-0005-0000-0000-000027AB0000}"/>
    <cellStyle name="Normal 5 3 2 2 4 2 4 2 2" xfId="43831" xr:uid="{00000000-0005-0000-0000-000028AB0000}"/>
    <cellStyle name="Normal 5 3 2 2 4 2 4 3" xfId="43832" xr:uid="{00000000-0005-0000-0000-000029AB0000}"/>
    <cellStyle name="Normal 5 3 2 2 4 2 4 3 2" xfId="43833" xr:uid="{00000000-0005-0000-0000-00002AAB0000}"/>
    <cellStyle name="Normal 5 3 2 2 4 2 4 3 2 2" xfId="43834" xr:uid="{00000000-0005-0000-0000-00002BAB0000}"/>
    <cellStyle name="Normal 5 3 2 2 4 2 4 3 3" xfId="43835" xr:uid="{00000000-0005-0000-0000-00002CAB0000}"/>
    <cellStyle name="Normal 5 3 2 2 4 2 4 4" xfId="43836" xr:uid="{00000000-0005-0000-0000-00002DAB0000}"/>
    <cellStyle name="Normal 5 3 2 2 4 2 5" xfId="43837" xr:uid="{00000000-0005-0000-0000-00002EAB0000}"/>
    <cellStyle name="Normal 5 3 2 2 4 2 5 2" xfId="43838" xr:uid="{00000000-0005-0000-0000-00002FAB0000}"/>
    <cellStyle name="Normal 5 3 2 2 4 2 5 2 2" xfId="43839" xr:uid="{00000000-0005-0000-0000-000030AB0000}"/>
    <cellStyle name="Normal 5 3 2 2 4 2 5 3" xfId="43840" xr:uid="{00000000-0005-0000-0000-000031AB0000}"/>
    <cellStyle name="Normal 5 3 2 2 4 2 5 3 2" xfId="43841" xr:uid="{00000000-0005-0000-0000-000032AB0000}"/>
    <cellStyle name="Normal 5 3 2 2 4 2 5 3 2 2" xfId="43842" xr:uid="{00000000-0005-0000-0000-000033AB0000}"/>
    <cellStyle name="Normal 5 3 2 2 4 2 5 3 3" xfId="43843" xr:uid="{00000000-0005-0000-0000-000034AB0000}"/>
    <cellStyle name="Normal 5 3 2 2 4 2 5 4" xfId="43844" xr:uid="{00000000-0005-0000-0000-000035AB0000}"/>
    <cellStyle name="Normal 5 3 2 2 4 2 6" xfId="43845" xr:uid="{00000000-0005-0000-0000-000036AB0000}"/>
    <cellStyle name="Normal 5 3 2 2 4 2 6 2" xfId="43846" xr:uid="{00000000-0005-0000-0000-000037AB0000}"/>
    <cellStyle name="Normal 5 3 2 2 4 2 7" xfId="43847" xr:uid="{00000000-0005-0000-0000-000038AB0000}"/>
    <cellStyle name="Normal 5 3 2 2 4 2 7 2" xfId="43848" xr:uid="{00000000-0005-0000-0000-000039AB0000}"/>
    <cellStyle name="Normal 5 3 2 2 4 2 7 2 2" xfId="43849" xr:uid="{00000000-0005-0000-0000-00003AAB0000}"/>
    <cellStyle name="Normal 5 3 2 2 4 2 7 3" xfId="43850" xr:uid="{00000000-0005-0000-0000-00003BAB0000}"/>
    <cellStyle name="Normal 5 3 2 2 4 2 8" xfId="43851" xr:uid="{00000000-0005-0000-0000-00003CAB0000}"/>
    <cellStyle name="Normal 5 3 2 2 4 2 8 2" xfId="43852" xr:uid="{00000000-0005-0000-0000-00003DAB0000}"/>
    <cellStyle name="Normal 5 3 2 2 4 2 9" xfId="43853" xr:uid="{00000000-0005-0000-0000-00003EAB0000}"/>
    <cellStyle name="Normal 5 3 2 2 4 3" xfId="43854" xr:uid="{00000000-0005-0000-0000-00003FAB0000}"/>
    <cellStyle name="Normal 5 3 2 2 4 3 2" xfId="43855" xr:uid="{00000000-0005-0000-0000-000040AB0000}"/>
    <cellStyle name="Normal 5 3 2 2 4 3 2 2" xfId="43856" xr:uid="{00000000-0005-0000-0000-000041AB0000}"/>
    <cellStyle name="Normal 5 3 2 2 4 3 2 2 2" xfId="43857" xr:uid="{00000000-0005-0000-0000-000042AB0000}"/>
    <cellStyle name="Normal 5 3 2 2 4 3 2 2 2 2" xfId="43858" xr:uid="{00000000-0005-0000-0000-000043AB0000}"/>
    <cellStyle name="Normal 5 3 2 2 4 3 2 2 3" xfId="43859" xr:uid="{00000000-0005-0000-0000-000044AB0000}"/>
    <cellStyle name="Normal 5 3 2 2 4 3 2 2 3 2" xfId="43860" xr:uid="{00000000-0005-0000-0000-000045AB0000}"/>
    <cellStyle name="Normal 5 3 2 2 4 3 2 2 3 2 2" xfId="43861" xr:uid="{00000000-0005-0000-0000-000046AB0000}"/>
    <cellStyle name="Normal 5 3 2 2 4 3 2 2 3 3" xfId="43862" xr:uid="{00000000-0005-0000-0000-000047AB0000}"/>
    <cellStyle name="Normal 5 3 2 2 4 3 2 2 4" xfId="43863" xr:uid="{00000000-0005-0000-0000-000048AB0000}"/>
    <cellStyle name="Normal 5 3 2 2 4 3 2 3" xfId="43864" xr:uid="{00000000-0005-0000-0000-000049AB0000}"/>
    <cellStyle name="Normal 5 3 2 2 4 3 2 3 2" xfId="43865" xr:uid="{00000000-0005-0000-0000-00004AAB0000}"/>
    <cellStyle name="Normal 5 3 2 2 4 3 2 4" xfId="43866" xr:uid="{00000000-0005-0000-0000-00004BAB0000}"/>
    <cellStyle name="Normal 5 3 2 2 4 3 2 4 2" xfId="43867" xr:uid="{00000000-0005-0000-0000-00004CAB0000}"/>
    <cellStyle name="Normal 5 3 2 2 4 3 2 4 2 2" xfId="43868" xr:uid="{00000000-0005-0000-0000-00004DAB0000}"/>
    <cellStyle name="Normal 5 3 2 2 4 3 2 4 3" xfId="43869" xr:uid="{00000000-0005-0000-0000-00004EAB0000}"/>
    <cellStyle name="Normal 5 3 2 2 4 3 2 5" xfId="43870" xr:uid="{00000000-0005-0000-0000-00004FAB0000}"/>
    <cellStyle name="Normal 5 3 2 2 4 3 3" xfId="43871" xr:uid="{00000000-0005-0000-0000-000050AB0000}"/>
    <cellStyle name="Normal 5 3 2 2 4 3 3 2" xfId="43872" xr:uid="{00000000-0005-0000-0000-000051AB0000}"/>
    <cellStyle name="Normal 5 3 2 2 4 3 3 2 2" xfId="43873" xr:uid="{00000000-0005-0000-0000-000052AB0000}"/>
    <cellStyle name="Normal 5 3 2 2 4 3 3 3" xfId="43874" xr:uid="{00000000-0005-0000-0000-000053AB0000}"/>
    <cellStyle name="Normal 5 3 2 2 4 3 3 3 2" xfId="43875" xr:uid="{00000000-0005-0000-0000-000054AB0000}"/>
    <cellStyle name="Normal 5 3 2 2 4 3 3 3 2 2" xfId="43876" xr:uid="{00000000-0005-0000-0000-000055AB0000}"/>
    <cellStyle name="Normal 5 3 2 2 4 3 3 3 3" xfId="43877" xr:uid="{00000000-0005-0000-0000-000056AB0000}"/>
    <cellStyle name="Normal 5 3 2 2 4 3 3 4" xfId="43878" xr:uid="{00000000-0005-0000-0000-000057AB0000}"/>
    <cellStyle name="Normal 5 3 2 2 4 3 4" xfId="43879" xr:uid="{00000000-0005-0000-0000-000058AB0000}"/>
    <cellStyle name="Normal 5 3 2 2 4 3 4 2" xfId="43880" xr:uid="{00000000-0005-0000-0000-000059AB0000}"/>
    <cellStyle name="Normal 5 3 2 2 4 3 4 2 2" xfId="43881" xr:uid="{00000000-0005-0000-0000-00005AAB0000}"/>
    <cellStyle name="Normal 5 3 2 2 4 3 4 3" xfId="43882" xr:uid="{00000000-0005-0000-0000-00005BAB0000}"/>
    <cellStyle name="Normal 5 3 2 2 4 3 4 3 2" xfId="43883" xr:uid="{00000000-0005-0000-0000-00005CAB0000}"/>
    <cellStyle name="Normal 5 3 2 2 4 3 4 3 2 2" xfId="43884" xr:uid="{00000000-0005-0000-0000-00005DAB0000}"/>
    <cellStyle name="Normal 5 3 2 2 4 3 4 3 3" xfId="43885" xr:uid="{00000000-0005-0000-0000-00005EAB0000}"/>
    <cellStyle name="Normal 5 3 2 2 4 3 4 4" xfId="43886" xr:uid="{00000000-0005-0000-0000-00005FAB0000}"/>
    <cellStyle name="Normal 5 3 2 2 4 3 5" xfId="43887" xr:uid="{00000000-0005-0000-0000-000060AB0000}"/>
    <cellStyle name="Normal 5 3 2 2 4 3 5 2" xfId="43888" xr:uid="{00000000-0005-0000-0000-000061AB0000}"/>
    <cellStyle name="Normal 5 3 2 2 4 3 6" xfId="43889" xr:uid="{00000000-0005-0000-0000-000062AB0000}"/>
    <cellStyle name="Normal 5 3 2 2 4 3 6 2" xfId="43890" xr:uid="{00000000-0005-0000-0000-000063AB0000}"/>
    <cellStyle name="Normal 5 3 2 2 4 3 6 2 2" xfId="43891" xr:uid="{00000000-0005-0000-0000-000064AB0000}"/>
    <cellStyle name="Normal 5 3 2 2 4 3 6 3" xfId="43892" xr:uid="{00000000-0005-0000-0000-000065AB0000}"/>
    <cellStyle name="Normal 5 3 2 2 4 3 7" xfId="43893" xr:uid="{00000000-0005-0000-0000-000066AB0000}"/>
    <cellStyle name="Normal 5 3 2 2 4 3 7 2" xfId="43894" xr:uid="{00000000-0005-0000-0000-000067AB0000}"/>
    <cellStyle name="Normal 5 3 2 2 4 3 8" xfId="43895" xr:uid="{00000000-0005-0000-0000-000068AB0000}"/>
    <cellStyle name="Normal 5 3 2 2 4 4" xfId="43896" xr:uid="{00000000-0005-0000-0000-000069AB0000}"/>
    <cellStyle name="Normal 5 3 2 2 4 4 2" xfId="43897" xr:uid="{00000000-0005-0000-0000-00006AAB0000}"/>
    <cellStyle name="Normal 5 3 2 2 4 4 2 2" xfId="43898" xr:uid="{00000000-0005-0000-0000-00006BAB0000}"/>
    <cellStyle name="Normal 5 3 2 2 4 4 2 2 2" xfId="43899" xr:uid="{00000000-0005-0000-0000-00006CAB0000}"/>
    <cellStyle name="Normal 5 3 2 2 4 4 2 3" xfId="43900" xr:uid="{00000000-0005-0000-0000-00006DAB0000}"/>
    <cellStyle name="Normal 5 3 2 2 4 4 2 3 2" xfId="43901" xr:uid="{00000000-0005-0000-0000-00006EAB0000}"/>
    <cellStyle name="Normal 5 3 2 2 4 4 2 3 2 2" xfId="43902" xr:uid="{00000000-0005-0000-0000-00006FAB0000}"/>
    <cellStyle name="Normal 5 3 2 2 4 4 2 3 3" xfId="43903" xr:uid="{00000000-0005-0000-0000-000070AB0000}"/>
    <cellStyle name="Normal 5 3 2 2 4 4 2 4" xfId="43904" xr:uid="{00000000-0005-0000-0000-000071AB0000}"/>
    <cellStyle name="Normal 5 3 2 2 4 4 3" xfId="43905" xr:uid="{00000000-0005-0000-0000-000072AB0000}"/>
    <cellStyle name="Normal 5 3 2 2 4 4 3 2" xfId="43906" xr:uid="{00000000-0005-0000-0000-000073AB0000}"/>
    <cellStyle name="Normal 5 3 2 2 4 4 4" xfId="43907" xr:uid="{00000000-0005-0000-0000-000074AB0000}"/>
    <cellStyle name="Normal 5 3 2 2 4 4 4 2" xfId="43908" xr:uid="{00000000-0005-0000-0000-000075AB0000}"/>
    <cellStyle name="Normal 5 3 2 2 4 4 4 2 2" xfId="43909" xr:uid="{00000000-0005-0000-0000-000076AB0000}"/>
    <cellStyle name="Normal 5 3 2 2 4 4 4 3" xfId="43910" xr:uid="{00000000-0005-0000-0000-000077AB0000}"/>
    <cellStyle name="Normal 5 3 2 2 4 4 5" xfId="43911" xr:uid="{00000000-0005-0000-0000-000078AB0000}"/>
    <cellStyle name="Normal 5 3 2 2 4 5" xfId="43912" xr:uid="{00000000-0005-0000-0000-000079AB0000}"/>
    <cellStyle name="Normal 5 3 2 2 4 5 2" xfId="43913" xr:uid="{00000000-0005-0000-0000-00007AAB0000}"/>
    <cellStyle name="Normal 5 3 2 2 4 5 2 2" xfId="43914" xr:uid="{00000000-0005-0000-0000-00007BAB0000}"/>
    <cellStyle name="Normal 5 3 2 2 4 5 3" xfId="43915" xr:uid="{00000000-0005-0000-0000-00007CAB0000}"/>
    <cellStyle name="Normal 5 3 2 2 4 5 3 2" xfId="43916" xr:uid="{00000000-0005-0000-0000-00007DAB0000}"/>
    <cellStyle name="Normal 5 3 2 2 4 5 3 2 2" xfId="43917" xr:uid="{00000000-0005-0000-0000-00007EAB0000}"/>
    <cellStyle name="Normal 5 3 2 2 4 5 3 3" xfId="43918" xr:uid="{00000000-0005-0000-0000-00007FAB0000}"/>
    <cellStyle name="Normal 5 3 2 2 4 5 4" xfId="43919" xr:uid="{00000000-0005-0000-0000-000080AB0000}"/>
    <cellStyle name="Normal 5 3 2 2 4 6" xfId="43920" xr:uid="{00000000-0005-0000-0000-000081AB0000}"/>
    <cellStyle name="Normal 5 3 2 2 4 6 2" xfId="43921" xr:uid="{00000000-0005-0000-0000-000082AB0000}"/>
    <cellStyle name="Normal 5 3 2 2 4 6 2 2" xfId="43922" xr:uid="{00000000-0005-0000-0000-000083AB0000}"/>
    <cellStyle name="Normal 5 3 2 2 4 6 3" xfId="43923" xr:uid="{00000000-0005-0000-0000-000084AB0000}"/>
    <cellStyle name="Normal 5 3 2 2 4 6 3 2" xfId="43924" xr:uid="{00000000-0005-0000-0000-000085AB0000}"/>
    <cellStyle name="Normal 5 3 2 2 4 6 3 2 2" xfId="43925" xr:uid="{00000000-0005-0000-0000-000086AB0000}"/>
    <cellStyle name="Normal 5 3 2 2 4 6 3 3" xfId="43926" xr:uid="{00000000-0005-0000-0000-000087AB0000}"/>
    <cellStyle name="Normal 5 3 2 2 4 6 4" xfId="43927" xr:uid="{00000000-0005-0000-0000-000088AB0000}"/>
    <cellStyle name="Normal 5 3 2 2 4 7" xfId="43928" xr:uid="{00000000-0005-0000-0000-000089AB0000}"/>
    <cellStyle name="Normal 5 3 2 2 4 7 2" xfId="43929" xr:uid="{00000000-0005-0000-0000-00008AAB0000}"/>
    <cellStyle name="Normal 5 3 2 2 4 8" xfId="43930" xr:uid="{00000000-0005-0000-0000-00008BAB0000}"/>
    <cellStyle name="Normal 5 3 2 2 4 8 2" xfId="43931" xr:uid="{00000000-0005-0000-0000-00008CAB0000}"/>
    <cellStyle name="Normal 5 3 2 2 4 8 2 2" xfId="43932" xr:uid="{00000000-0005-0000-0000-00008DAB0000}"/>
    <cellStyle name="Normal 5 3 2 2 4 8 3" xfId="43933" xr:uid="{00000000-0005-0000-0000-00008EAB0000}"/>
    <cellStyle name="Normal 5 3 2 2 4 9" xfId="43934" xr:uid="{00000000-0005-0000-0000-00008FAB0000}"/>
    <cellStyle name="Normal 5 3 2 2 4 9 2" xfId="43935" xr:uid="{00000000-0005-0000-0000-000090AB0000}"/>
    <cellStyle name="Normal 5 3 2 2 5" xfId="43936" xr:uid="{00000000-0005-0000-0000-000091AB0000}"/>
    <cellStyle name="Normal 5 3 2 2 5 2" xfId="43937" xr:uid="{00000000-0005-0000-0000-000092AB0000}"/>
    <cellStyle name="Normal 5 3 2 2 5 2 2" xfId="43938" xr:uid="{00000000-0005-0000-0000-000093AB0000}"/>
    <cellStyle name="Normal 5 3 2 2 5 2 2 2" xfId="43939" xr:uid="{00000000-0005-0000-0000-000094AB0000}"/>
    <cellStyle name="Normal 5 3 2 2 5 2 2 2 2" xfId="43940" xr:uid="{00000000-0005-0000-0000-000095AB0000}"/>
    <cellStyle name="Normal 5 3 2 2 5 2 2 2 2 2" xfId="43941" xr:uid="{00000000-0005-0000-0000-000096AB0000}"/>
    <cellStyle name="Normal 5 3 2 2 5 2 2 2 3" xfId="43942" xr:uid="{00000000-0005-0000-0000-000097AB0000}"/>
    <cellStyle name="Normal 5 3 2 2 5 2 2 2 3 2" xfId="43943" xr:uid="{00000000-0005-0000-0000-000098AB0000}"/>
    <cellStyle name="Normal 5 3 2 2 5 2 2 2 3 2 2" xfId="43944" xr:uid="{00000000-0005-0000-0000-000099AB0000}"/>
    <cellStyle name="Normal 5 3 2 2 5 2 2 2 3 3" xfId="43945" xr:uid="{00000000-0005-0000-0000-00009AAB0000}"/>
    <cellStyle name="Normal 5 3 2 2 5 2 2 2 4" xfId="43946" xr:uid="{00000000-0005-0000-0000-00009BAB0000}"/>
    <cellStyle name="Normal 5 3 2 2 5 2 2 3" xfId="43947" xr:uid="{00000000-0005-0000-0000-00009CAB0000}"/>
    <cellStyle name="Normal 5 3 2 2 5 2 2 3 2" xfId="43948" xr:uid="{00000000-0005-0000-0000-00009DAB0000}"/>
    <cellStyle name="Normal 5 3 2 2 5 2 2 4" xfId="43949" xr:uid="{00000000-0005-0000-0000-00009EAB0000}"/>
    <cellStyle name="Normal 5 3 2 2 5 2 2 4 2" xfId="43950" xr:uid="{00000000-0005-0000-0000-00009FAB0000}"/>
    <cellStyle name="Normal 5 3 2 2 5 2 2 4 2 2" xfId="43951" xr:uid="{00000000-0005-0000-0000-0000A0AB0000}"/>
    <cellStyle name="Normal 5 3 2 2 5 2 2 4 3" xfId="43952" xr:uid="{00000000-0005-0000-0000-0000A1AB0000}"/>
    <cellStyle name="Normal 5 3 2 2 5 2 2 5" xfId="43953" xr:uid="{00000000-0005-0000-0000-0000A2AB0000}"/>
    <cellStyle name="Normal 5 3 2 2 5 2 3" xfId="43954" xr:uid="{00000000-0005-0000-0000-0000A3AB0000}"/>
    <cellStyle name="Normal 5 3 2 2 5 2 3 2" xfId="43955" xr:uid="{00000000-0005-0000-0000-0000A4AB0000}"/>
    <cellStyle name="Normal 5 3 2 2 5 2 3 2 2" xfId="43956" xr:uid="{00000000-0005-0000-0000-0000A5AB0000}"/>
    <cellStyle name="Normal 5 3 2 2 5 2 3 3" xfId="43957" xr:uid="{00000000-0005-0000-0000-0000A6AB0000}"/>
    <cellStyle name="Normal 5 3 2 2 5 2 3 3 2" xfId="43958" xr:uid="{00000000-0005-0000-0000-0000A7AB0000}"/>
    <cellStyle name="Normal 5 3 2 2 5 2 3 3 2 2" xfId="43959" xr:uid="{00000000-0005-0000-0000-0000A8AB0000}"/>
    <cellStyle name="Normal 5 3 2 2 5 2 3 3 3" xfId="43960" xr:uid="{00000000-0005-0000-0000-0000A9AB0000}"/>
    <cellStyle name="Normal 5 3 2 2 5 2 3 4" xfId="43961" xr:uid="{00000000-0005-0000-0000-0000AAAB0000}"/>
    <cellStyle name="Normal 5 3 2 2 5 2 4" xfId="43962" xr:uid="{00000000-0005-0000-0000-0000ABAB0000}"/>
    <cellStyle name="Normal 5 3 2 2 5 2 4 2" xfId="43963" xr:uid="{00000000-0005-0000-0000-0000ACAB0000}"/>
    <cellStyle name="Normal 5 3 2 2 5 2 4 2 2" xfId="43964" xr:uid="{00000000-0005-0000-0000-0000ADAB0000}"/>
    <cellStyle name="Normal 5 3 2 2 5 2 4 3" xfId="43965" xr:uid="{00000000-0005-0000-0000-0000AEAB0000}"/>
    <cellStyle name="Normal 5 3 2 2 5 2 4 3 2" xfId="43966" xr:uid="{00000000-0005-0000-0000-0000AFAB0000}"/>
    <cellStyle name="Normal 5 3 2 2 5 2 4 3 2 2" xfId="43967" xr:uid="{00000000-0005-0000-0000-0000B0AB0000}"/>
    <cellStyle name="Normal 5 3 2 2 5 2 4 3 3" xfId="43968" xr:uid="{00000000-0005-0000-0000-0000B1AB0000}"/>
    <cellStyle name="Normal 5 3 2 2 5 2 4 4" xfId="43969" xr:uid="{00000000-0005-0000-0000-0000B2AB0000}"/>
    <cellStyle name="Normal 5 3 2 2 5 2 5" xfId="43970" xr:uid="{00000000-0005-0000-0000-0000B3AB0000}"/>
    <cellStyle name="Normal 5 3 2 2 5 2 5 2" xfId="43971" xr:uid="{00000000-0005-0000-0000-0000B4AB0000}"/>
    <cellStyle name="Normal 5 3 2 2 5 2 6" xfId="43972" xr:uid="{00000000-0005-0000-0000-0000B5AB0000}"/>
    <cellStyle name="Normal 5 3 2 2 5 2 6 2" xfId="43973" xr:uid="{00000000-0005-0000-0000-0000B6AB0000}"/>
    <cellStyle name="Normal 5 3 2 2 5 2 6 2 2" xfId="43974" xr:uid="{00000000-0005-0000-0000-0000B7AB0000}"/>
    <cellStyle name="Normal 5 3 2 2 5 2 6 3" xfId="43975" xr:uid="{00000000-0005-0000-0000-0000B8AB0000}"/>
    <cellStyle name="Normal 5 3 2 2 5 2 7" xfId="43976" xr:uid="{00000000-0005-0000-0000-0000B9AB0000}"/>
    <cellStyle name="Normal 5 3 2 2 5 2 7 2" xfId="43977" xr:uid="{00000000-0005-0000-0000-0000BAAB0000}"/>
    <cellStyle name="Normal 5 3 2 2 5 2 8" xfId="43978" xr:uid="{00000000-0005-0000-0000-0000BBAB0000}"/>
    <cellStyle name="Normal 5 3 2 2 5 3" xfId="43979" xr:uid="{00000000-0005-0000-0000-0000BCAB0000}"/>
    <cellStyle name="Normal 5 3 2 2 5 3 2" xfId="43980" xr:uid="{00000000-0005-0000-0000-0000BDAB0000}"/>
    <cellStyle name="Normal 5 3 2 2 5 3 2 2" xfId="43981" xr:uid="{00000000-0005-0000-0000-0000BEAB0000}"/>
    <cellStyle name="Normal 5 3 2 2 5 3 2 2 2" xfId="43982" xr:uid="{00000000-0005-0000-0000-0000BFAB0000}"/>
    <cellStyle name="Normal 5 3 2 2 5 3 2 3" xfId="43983" xr:uid="{00000000-0005-0000-0000-0000C0AB0000}"/>
    <cellStyle name="Normal 5 3 2 2 5 3 2 3 2" xfId="43984" xr:uid="{00000000-0005-0000-0000-0000C1AB0000}"/>
    <cellStyle name="Normal 5 3 2 2 5 3 2 3 2 2" xfId="43985" xr:uid="{00000000-0005-0000-0000-0000C2AB0000}"/>
    <cellStyle name="Normal 5 3 2 2 5 3 2 3 3" xfId="43986" xr:uid="{00000000-0005-0000-0000-0000C3AB0000}"/>
    <cellStyle name="Normal 5 3 2 2 5 3 2 4" xfId="43987" xr:uid="{00000000-0005-0000-0000-0000C4AB0000}"/>
    <cellStyle name="Normal 5 3 2 2 5 3 3" xfId="43988" xr:uid="{00000000-0005-0000-0000-0000C5AB0000}"/>
    <cellStyle name="Normal 5 3 2 2 5 3 3 2" xfId="43989" xr:uid="{00000000-0005-0000-0000-0000C6AB0000}"/>
    <cellStyle name="Normal 5 3 2 2 5 3 4" xfId="43990" xr:uid="{00000000-0005-0000-0000-0000C7AB0000}"/>
    <cellStyle name="Normal 5 3 2 2 5 3 4 2" xfId="43991" xr:uid="{00000000-0005-0000-0000-0000C8AB0000}"/>
    <cellStyle name="Normal 5 3 2 2 5 3 4 2 2" xfId="43992" xr:uid="{00000000-0005-0000-0000-0000C9AB0000}"/>
    <cellStyle name="Normal 5 3 2 2 5 3 4 3" xfId="43993" xr:uid="{00000000-0005-0000-0000-0000CAAB0000}"/>
    <cellStyle name="Normal 5 3 2 2 5 3 5" xfId="43994" xr:uid="{00000000-0005-0000-0000-0000CBAB0000}"/>
    <cellStyle name="Normal 5 3 2 2 5 4" xfId="43995" xr:uid="{00000000-0005-0000-0000-0000CCAB0000}"/>
    <cellStyle name="Normal 5 3 2 2 5 4 2" xfId="43996" xr:uid="{00000000-0005-0000-0000-0000CDAB0000}"/>
    <cellStyle name="Normal 5 3 2 2 5 4 2 2" xfId="43997" xr:uid="{00000000-0005-0000-0000-0000CEAB0000}"/>
    <cellStyle name="Normal 5 3 2 2 5 4 3" xfId="43998" xr:uid="{00000000-0005-0000-0000-0000CFAB0000}"/>
    <cellStyle name="Normal 5 3 2 2 5 4 3 2" xfId="43999" xr:uid="{00000000-0005-0000-0000-0000D0AB0000}"/>
    <cellStyle name="Normal 5 3 2 2 5 4 3 2 2" xfId="44000" xr:uid="{00000000-0005-0000-0000-0000D1AB0000}"/>
    <cellStyle name="Normal 5 3 2 2 5 4 3 3" xfId="44001" xr:uid="{00000000-0005-0000-0000-0000D2AB0000}"/>
    <cellStyle name="Normal 5 3 2 2 5 4 4" xfId="44002" xr:uid="{00000000-0005-0000-0000-0000D3AB0000}"/>
    <cellStyle name="Normal 5 3 2 2 5 5" xfId="44003" xr:uid="{00000000-0005-0000-0000-0000D4AB0000}"/>
    <cellStyle name="Normal 5 3 2 2 5 5 2" xfId="44004" xr:uid="{00000000-0005-0000-0000-0000D5AB0000}"/>
    <cellStyle name="Normal 5 3 2 2 5 5 2 2" xfId="44005" xr:uid="{00000000-0005-0000-0000-0000D6AB0000}"/>
    <cellStyle name="Normal 5 3 2 2 5 5 3" xfId="44006" xr:uid="{00000000-0005-0000-0000-0000D7AB0000}"/>
    <cellStyle name="Normal 5 3 2 2 5 5 3 2" xfId="44007" xr:uid="{00000000-0005-0000-0000-0000D8AB0000}"/>
    <cellStyle name="Normal 5 3 2 2 5 5 3 2 2" xfId="44008" xr:uid="{00000000-0005-0000-0000-0000D9AB0000}"/>
    <cellStyle name="Normal 5 3 2 2 5 5 3 3" xfId="44009" xr:uid="{00000000-0005-0000-0000-0000DAAB0000}"/>
    <cellStyle name="Normal 5 3 2 2 5 5 4" xfId="44010" xr:uid="{00000000-0005-0000-0000-0000DBAB0000}"/>
    <cellStyle name="Normal 5 3 2 2 5 6" xfId="44011" xr:uid="{00000000-0005-0000-0000-0000DCAB0000}"/>
    <cellStyle name="Normal 5 3 2 2 5 6 2" xfId="44012" xr:uid="{00000000-0005-0000-0000-0000DDAB0000}"/>
    <cellStyle name="Normal 5 3 2 2 5 7" xfId="44013" xr:uid="{00000000-0005-0000-0000-0000DEAB0000}"/>
    <cellStyle name="Normal 5 3 2 2 5 7 2" xfId="44014" xr:uid="{00000000-0005-0000-0000-0000DFAB0000}"/>
    <cellStyle name="Normal 5 3 2 2 5 7 2 2" xfId="44015" xr:uid="{00000000-0005-0000-0000-0000E0AB0000}"/>
    <cellStyle name="Normal 5 3 2 2 5 7 3" xfId="44016" xr:uid="{00000000-0005-0000-0000-0000E1AB0000}"/>
    <cellStyle name="Normal 5 3 2 2 5 8" xfId="44017" xr:uid="{00000000-0005-0000-0000-0000E2AB0000}"/>
    <cellStyle name="Normal 5 3 2 2 5 8 2" xfId="44018" xr:uid="{00000000-0005-0000-0000-0000E3AB0000}"/>
    <cellStyle name="Normal 5 3 2 2 5 9" xfId="44019" xr:uid="{00000000-0005-0000-0000-0000E4AB0000}"/>
    <cellStyle name="Normal 5 3 2 2 6" xfId="44020" xr:uid="{00000000-0005-0000-0000-0000E5AB0000}"/>
    <cellStyle name="Normal 5 3 2 2 6 2" xfId="44021" xr:uid="{00000000-0005-0000-0000-0000E6AB0000}"/>
    <cellStyle name="Normal 5 3 2 2 6 2 2" xfId="44022" xr:uid="{00000000-0005-0000-0000-0000E7AB0000}"/>
    <cellStyle name="Normal 5 3 2 2 6 2 2 2" xfId="44023" xr:uid="{00000000-0005-0000-0000-0000E8AB0000}"/>
    <cellStyle name="Normal 5 3 2 2 6 2 2 2 2" xfId="44024" xr:uid="{00000000-0005-0000-0000-0000E9AB0000}"/>
    <cellStyle name="Normal 5 3 2 2 6 2 2 3" xfId="44025" xr:uid="{00000000-0005-0000-0000-0000EAAB0000}"/>
    <cellStyle name="Normal 5 3 2 2 6 2 2 3 2" xfId="44026" xr:uid="{00000000-0005-0000-0000-0000EBAB0000}"/>
    <cellStyle name="Normal 5 3 2 2 6 2 2 3 2 2" xfId="44027" xr:uid="{00000000-0005-0000-0000-0000ECAB0000}"/>
    <cellStyle name="Normal 5 3 2 2 6 2 2 3 3" xfId="44028" xr:uid="{00000000-0005-0000-0000-0000EDAB0000}"/>
    <cellStyle name="Normal 5 3 2 2 6 2 2 4" xfId="44029" xr:uid="{00000000-0005-0000-0000-0000EEAB0000}"/>
    <cellStyle name="Normal 5 3 2 2 6 2 3" xfId="44030" xr:uid="{00000000-0005-0000-0000-0000EFAB0000}"/>
    <cellStyle name="Normal 5 3 2 2 6 2 3 2" xfId="44031" xr:uid="{00000000-0005-0000-0000-0000F0AB0000}"/>
    <cellStyle name="Normal 5 3 2 2 6 2 4" xfId="44032" xr:uid="{00000000-0005-0000-0000-0000F1AB0000}"/>
    <cellStyle name="Normal 5 3 2 2 6 2 4 2" xfId="44033" xr:uid="{00000000-0005-0000-0000-0000F2AB0000}"/>
    <cellStyle name="Normal 5 3 2 2 6 2 4 2 2" xfId="44034" xr:uid="{00000000-0005-0000-0000-0000F3AB0000}"/>
    <cellStyle name="Normal 5 3 2 2 6 2 4 3" xfId="44035" xr:uid="{00000000-0005-0000-0000-0000F4AB0000}"/>
    <cellStyle name="Normal 5 3 2 2 6 2 5" xfId="44036" xr:uid="{00000000-0005-0000-0000-0000F5AB0000}"/>
    <cellStyle name="Normal 5 3 2 2 6 3" xfId="44037" xr:uid="{00000000-0005-0000-0000-0000F6AB0000}"/>
    <cellStyle name="Normal 5 3 2 2 6 3 2" xfId="44038" xr:uid="{00000000-0005-0000-0000-0000F7AB0000}"/>
    <cellStyle name="Normal 5 3 2 2 6 3 2 2" xfId="44039" xr:uid="{00000000-0005-0000-0000-0000F8AB0000}"/>
    <cellStyle name="Normal 5 3 2 2 6 3 3" xfId="44040" xr:uid="{00000000-0005-0000-0000-0000F9AB0000}"/>
    <cellStyle name="Normal 5 3 2 2 6 3 3 2" xfId="44041" xr:uid="{00000000-0005-0000-0000-0000FAAB0000}"/>
    <cellStyle name="Normal 5 3 2 2 6 3 3 2 2" xfId="44042" xr:uid="{00000000-0005-0000-0000-0000FBAB0000}"/>
    <cellStyle name="Normal 5 3 2 2 6 3 3 3" xfId="44043" xr:uid="{00000000-0005-0000-0000-0000FCAB0000}"/>
    <cellStyle name="Normal 5 3 2 2 6 3 4" xfId="44044" xr:uid="{00000000-0005-0000-0000-0000FDAB0000}"/>
    <cellStyle name="Normal 5 3 2 2 6 4" xfId="44045" xr:uid="{00000000-0005-0000-0000-0000FEAB0000}"/>
    <cellStyle name="Normal 5 3 2 2 6 4 2" xfId="44046" xr:uid="{00000000-0005-0000-0000-0000FFAB0000}"/>
    <cellStyle name="Normal 5 3 2 2 6 4 2 2" xfId="44047" xr:uid="{00000000-0005-0000-0000-000000AC0000}"/>
    <cellStyle name="Normal 5 3 2 2 6 4 3" xfId="44048" xr:uid="{00000000-0005-0000-0000-000001AC0000}"/>
    <cellStyle name="Normal 5 3 2 2 6 4 3 2" xfId="44049" xr:uid="{00000000-0005-0000-0000-000002AC0000}"/>
    <cellStyle name="Normal 5 3 2 2 6 4 3 2 2" xfId="44050" xr:uid="{00000000-0005-0000-0000-000003AC0000}"/>
    <cellStyle name="Normal 5 3 2 2 6 4 3 3" xfId="44051" xr:uid="{00000000-0005-0000-0000-000004AC0000}"/>
    <cellStyle name="Normal 5 3 2 2 6 4 4" xfId="44052" xr:uid="{00000000-0005-0000-0000-000005AC0000}"/>
    <cellStyle name="Normal 5 3 2 2 6 5" xfId="44053" xr:uid="{00000000-0005-0000-0000-000006AC0000}"/>
    <cellStyle name="Normal 5 3 2 2 6 5 2" xfId="44054" xr:uid="{00000000-0005-0000-0000-000007AC0000}"/>
    <cellStyle name="Normal 5 3 2 2 6 6" xfId="44055" xr:uid="{00000000-0005-0000-0000-000008AC0000}"/>
    <cellStyle name="Normal 5 3 2 2 6 6 2" xfId="44056" xr:uid="{00000000-0005-0000-0000-000009AC0000}"/>
    <cellStyle name="Normal 5 3 2 2 6 6 2 2" xfId="44057" xr:uid="{00000000-0005-0000-0000-00000AAC0000}"/>
    <cellStyle name="Normal 5 3 2 2 6 6 3" xfId="44058" xr:uid="{00000000-0005-0000-0000-00000BAC0000}"/>
    <cellStyle name="Normal 5 3 2 2 6 7" xfId="44059" xr:uid="{00000000-0005-0000-0000-00000CAC0000}"/>
    <cellStyle name="Normal 5 3 2 2 6 7 2" xfId="44060" xr:uid="{00000000-0005-0000-0000-00000DAC0000}"/>
    <cellStyle name="Normal 5 3 2 2 6 8" xfId="44061" xr:uid="{00000000-0005-0000-0000-00000EAC0000}"/>
    <cellStyle name="Normal 5 3 2 2 7" xfId="44062" xr:uid="{00000000-0005-0000-0000-00000FAC0000}"/>
    <cellStyle name="Normal 5 3 2 2 7 2" xfId="44063" xr:uid="{00000000-0005-0000-0000-000010AC0000}"/>
    <cellStyle name="Normal 5 3 2 2 7 2 2" xfId="44064" xr:uid="{00000000-0005-0000-0000-000011AC0000}"/>
    <cellStyle name="Normal 5 3 2 2 7 2 2 2" xfId="44065" xr:uid="{00000000-0005-0000-0000-000012AC0000}"/>
    <cellStyle name="Normal 5 3 2 2 7 2 2 2 2" xfId="44066" xr:uid="{00000000-0005-0000-0000-000013AC0000}"/>
    <cellStyle name="Normal 5 3 2 2 7 2 2 3" xfId="44067" xr:uid="{00000000-0005-0000-0000-000014AC0000}"/>
    <cellStyle name="Normal 5 3 2 2 7 2 2 3 2" xfId="44068" xr:uid="{00000000-0005-0000-0000-000015AC0000}"/>
    <cellStyle name="Normal 5 3 2 2 7 2 2 3 2 2" xfId="44069" xr:uid="{00000000-0005-0000-0000-000016AC0000}"/>
    <cellStyle name="Normal 5 3 2 2 7 2 2 3 3" xfId="44070" xr:uid="{00000000-0005-0000-0000-000017AC0000}"/>
    <cellStyle name="Normal 5 3 2 2 7 2 2 4" xfId="44071" xr:uid="{00000000-0005-0000-0000-000018AC0000}"/>
    <cellStyle name="Normal 5 3 2 2 7 2 3" xfId="44072" xr:uid="{00000000-0005-0000-0000-000019AC0000}"/>
    <cellStyle name="Normal 5 3 2 2 7 2 3 2" xfId="44073" xr:uid="{00000000-0005-0000-0000-00001AAC0000}"/>
    <cellStyle name="Normal 5 3 2 2 7 2 4" xfId="44074" xr:uid="{00000000-0005-0000-0000-00001BAC0000}"/>
    <cellStyle name="Normal 5 3 2 2 7 2 4 2" xfId="44075" xr:uid="{00000000-0005-0000-0000-00001CAC0000}"/>
    <cellStyle name="Normal 5 3 2 2 7 2 4 2 2" xfId="44076" xr:uid="{00000000-0005-0000-0000-00001DAC0000}"/>
    <cellStyle name="Normal 5 3 2 2 7 2 4 3" xfId="44077" xr:uid="{00000000-0005-0000-0000-00001EAC0000}"/>
    <cellStyle name="Normal 5 3 2 2 7 2 5" xfId="44078" xr:uid="{00000000-0005-0000-0000-00001FAC0000}"/>
    <cellStyle name="Normal 5 3 2 2 7 3" xfId="44079" xr:uid="{00000000-0005-0000-0000-000020AC0000}"/>
    <cellStyle name="Normal 5 3 2 2 7 3 2" xfId="44080" xr:uid="{00000000-0005-0000-0000-000021AC0000}"/>
    <cellStyle name="Normal 5 3 2 2 7 3 2 2" xfId="44081" xr:uid="{00000000-0005-0000-0000-000022AC0000}"/>
    <cellStyle name="Normal 5 3 2 2 7 3 3" xfId="44082" xr:uid="{00000000-0005-0000-0000-000023AC0000}"/>
    <cellStyle name="Normal 5 3 2 2 7 3 3 2" xfId="44083" xr:uid="{00000000-0005-0000-0000-000024AC0000}"/>
    <cellStyle name="Normal 5 3 2 2 7 3 3 2 2" xfId="44084" xr:uid="{00000000-0005-0000-0000-000025AC0000}"/>
    <cellStyle name="Normal 5 3 2 2 7 3 3 3" xfId="44085" xr:uid="{00000000-0005-0000-0000-000026AC0000}"/>
    <cellStyle name="Normal 5 3 2 2 7 3 4" xfId="44086" xr:uid="{00000000-0005-0000-0000-000027AC0000}"/>
    <cellStyle name="Normal 5 3 2 2 7 4" xfId="44087" xr:uid="{00000000-0005-0000-0000-000028AC0000}"/>
    <cellStyle name="Normal 5 3 2 2 7 4 2" xfId="44088" xr:uid="{00000000-0005-0000-0000-000029AC0000}"/>
    <cellStyle name="Normal 5 3 2 2 7 5" xfId="44089" xr:uid="{00000000-0005-0000-0000-00002AAC0000}"/>
    <cellStyle name="Normal 5 3 2 2 7 5 2" xfId="44090" xr:uid="{00000000-0005-0000-0000-00002BAC0000}"/>
    <cellStyle name="Normal 5 3 2 2 7 5 2 2" xfId="44091" xr:uid="{00000000-0005-0000-0000-00002CAC0000}"/>
    <cellStyle name="Normal 5 3 2 2 7 5 3" xfId="44092" xr:uid="{00000000-0005-0000-0000-00002DAC0000}"/>
    <cellStyle name="Normal 5 3 2 2 7 6" xfId="44093" xr:uid="{00000000-0005-0000-0000-00002EAC0000}"/>
    <cellStyle name="Normal 5 3 2 2 8" xfId="44094" xr:uid="{00000000-0005-0000-0000-00002FAC0000}"/>
    <cellStyle name="Normal 5 3 2 2 8 2" xfId="44095" xr:uid="{00000000-0005-0000-0000-000030AC0000}"/>
    <cellStyle name="Normal 5 3 2 2 8 2 2" xfId="44096" xr:uid="{00000000-0005-0000-0000-000031AC0000}"/>
    <cellStyle name="Normal 5 3 2 2 8 2 2 2" xfId="44097" xr:uid="{00000000-0005-0000-0000-000032AC0000}"/>
    <cellStyle name="Normal 5 3 2 2 8 2 2 2 2" xfId="44098" xr:uid="{00000000-0005-0000-0000-000033AC0000}"/>
    <cellStyle name="Normal 5 3 2 2 8 2 2 3" xfId="44099" xr:uid="{00000000-0005-0000-0000-000034AC0000}"/>
    <cellStyle name="Normal 5 3 2 2 8 2 2 3 2" xfId="44100" xr:uid="{00000000-0005-0000-0000-000035AC0000}"/>
    <cellStyle name="Normal 5 3 2 2 8 2 2 3 2 2" xfId="44101" xr:uid="{00000000-0005-0000-0000-000036AC0000}"/>
    <cellStyle name="Normal 5 3 2 2 8 2 2 3 3" xfId="44102" xr:uid="{00000000-0005-0000-0000-000037AC0000}"/>
    <cellStyle name="Normal 5 3 2 2 8 2 2 4" xfId="44103" xr:uid="{00000000-0005-0000-0000-000038AC0000}"/>
    <cellStyle name="Normal 5 3 2 2 8 2 3" xfId="44104" xr:uid="{00000000-0005-0000-0000-000039AC0000}"/>
    <cellStyle name="Normal 5 3 2 2 8 2 3 2" xfId="44105" xr:uid="{00000000-0005-0000-0000-00003AAC0000}"/>
    <cellStyle name="Normal 5 3 2 2 8 2 4" xfId="44106" xr:uid="{00000000-0005-0000-0000-00003BAC0000}"/>
    <cellStyle name="Normal 5 3 2 2 8 2 4 2" xfId="44107" xr:uid="{00000000-0005-0000-0000-00003CAC0000}"/>
    <cellStyle name="Normal 5 3 2 2 8 2 4 2 2" xfId="44108" xr:uid="{00000000-0005-0000-0000-00003DAC0000}"/>
    <cellStyle name="Normal 5 3 2 2 8 2 4 3" xfId="44109" xr:uid="{00000000-0005-0000-0000-00003EAC0000}"/>
    <cellStyle name="Normal 5 3 2 2 8 2 5" xfId="44110" xr:uid="{00000000-0005-0000-0000-00003FAC0000}"/>
    <cellStyle name="Normal 5 3 2 2 8 3" xfId="44111" xr:uid="{00000000-0005-0000-0000-000040AC0000}"/>
    <cellStyle name="Normal 5 3 2 2 8 3 2" xfId="44112" xr:uid="{00000000-0005-0000-0000-000041AC0000}"/>
    <cellStyle name="Normal 5 3 2 2 8 3 2 2" xfId="44113" xr:uid="{00000000-0005-0000-0000-000042AC0000}"/>
    <cellStyle name="Normal 5 3 2 2 8 3 3" xfId="44114" xr:uid="{00000000-0005-0000-0000-000043AC0000}"/>
    <cellStyle name="Normal 5 3 2 2 8 3 3 2" xfId="44115" xr:uid="{00000000-0005-0000-0000-000044AC0000}"/>
    <cellStyle name="Normal 5 3 2 2 8 3 3 2 2" xfId="44116" xr:uid="{00000000-0005-0000-0000-000045AC0000}"/>
    <cellStyle name="Normal 5 3 2 2 8 3 3 3" xfId="44117" xr:uid="{00000000-0005-0000-0000-000046AC0000}"/>
    <cellStyle name="Normal 5 3 2 2 8 3 4" xfId="44118" xr:uid="{00000000-0005-0000-0000-000047AC0000}"/>
    <cellStyle name="Normal 5 3 2 2 8 4" xfId="44119" xr:uid="{00000000-0005-0000-0000-000048AC0000}"/>
    <cellStyle name="Normal 5 3 2 2 8 4 2" xfId="44120" xr:uid="{00000000-0005-0000-0000-000049AC0000}"/>
    <cellStyle name="Normal 5 3 2 2 8 5" xfId="44121" xr:uid="{00000000-0005-0000-0000-00004AAC0000}"/>
    <cellStyle name="Normal 5 3 2 2 8 5 2" xfId="44122" xr:uid="{00000000-0005-0000-0000-00004BAC0000}"/>
    <cellStyle name="Normal 5 3 2 2 8 5 2 2" xfId="44123" xr:uid="{00000000-0005-0000-0000-00004CAC0000}"/>
    <cellStyle name="Normal 5 3 2 2 8 5 3" xfId="44124" xr:uid="{00000000-0005-0000-0000-00004DAC0000}"/>
    <cellStyle name="Normal 5 3 2 2 8 6" xfId="44125" xr:uid="{00000000-0005-0000-0000-00004EAC0000}"/>
    <cellStyle name="Normal 5 3 2 2 9" xfId="44126" xr:uid="{00000000-0005-0000-0000-00004FAC0000}"/>
    <cellStyle name="Normal 5 3 2 2 9 2" xfId="44127" xr:uid="{00000000-0005-0000-0000-000050AC0000}"/>
    <cellStyle name="Normal 5 3 2 2 9 2 2" xfId="44128" xr:uid="{00000000-0005-0000-0000-000051AC0000}"/>
    <cellStyle name="Normal 5 3 2 2 9 2 2 2" xfId="44129" xr:uid="{00000000-0005-0000-0000-000052AC0000}"/>
    <cellStyle name="Normal 5 3 2 2 9 2 3" xfId="44130" xr:uid="{00000000-0005-0000-0000-000053AC0000}"/>
    <cellStyle name="Normal 5 3 2 2 9 2 3 2" xfId="44131" xr:uid="{00000000-0005-0000-0000-000054AC0000}"/>
    <cellStyle name="Normal 5 3 2 2 9 2 3 2 2" xfId="44132" xr:uid="{00000000-0005-0000-0000-000055AC0000}"/>
    <cellStyle name="Normal 5 3 2 2 9 2 3 3" xfId="44133" xr:uid="{00000000-0005-0000-0000-000056AC0000}"/>
    <cellStyle name="Normal 5 3 2 2 9 2 4" xfId="44134" xr:uid="{00000000-0005-0000-0000-000057AC0000}"/>
    <cellStyle name="Normal 5 3 2 2 9 3" xfId="44135" xr:uid="{00000000-0005-0000-0000-000058AC0000}"/>
    <cellStyle name="Normal 5 3 2 2 9 3 2" xfId="44136" xr:uid="{00000000-0005-0000-0000-000059AC0000}"/>
    <cellStyle name="Normal 5 3 2 2 9 4" xfId="44137" xr:uid="{00000000-0005-0000-0000-00005AAC0000}"/>
    <cellStyle name="Normal 5 3 2 2 9 4 2" xfId="44138" xr:uid="{00000000-0005-0000-0000-00005BAC0000}"/>
    <cellStyle name="Normal 5 3 2 2 9 4 2 2" xfId="44139" xr:uid="{00000000-0005-0000-0000-00005CAC0000}"/>
    <cellStyle name="Normal 5 3 2 2 9 4 3" xfId="44140" xr:uid="{00000000-0005-0000-0000-00005DAC0000}"/>
    <cellStyle name="Normal 5 3 2 2 9 5" xfId="44141" xr:uid="{00000000-0005-0000-0000-00005EAC0000}"/>
    <cellStyle name="Normal 5 3 2 2_T-straight with PEDs adjustor" xfId="44142" xr:uid="{00000000-0005-0000-0000-00005FAC0000}"/>
    <cellStyle name="Normal 5 3 2 3" xfId="44143" xr:uid="{00000000-0005-0000-0000-000060AC0000}"/>
    <cellStyle name="Normal 5 3 2 3 10" xfId="44144" xr:uid="{00000000-0005-0000-0000-000061AC0000}"/>
    <cellStyle name="Normal 5 3 2 3 11" xfId="44145" xr:uid="{00000000-0005-0000-0000-000062AC0000}"/>
    <cellStyle name="Normal 5 3 2 3 2" xfId="44146" xr:uid="{00000000-0005-0000-0000-000063AC0000}"/>
    <cellStyle name="Normal 5 3 2 3 2 10" xfId="44147" xr:uid="{00000000-0005-0000-0000-000064AC0000}"/>
    <cellStyle name="Normal 5 3 2 3 2 2" xfId="44148" xr:uid="{00000000-0005-0000-0000-000065AC0000}"/>
    <cellStyle name="Normal 5 3 2 3 2 2 2" xfId="44149" xr:uid="{00000000-0005-0000-0000-000066AC0000}"/>
    <cellStyle name="Normal 5 3 2 3 2 2 2 2" xfId="44150" xr:uid="{00000000-0005-0000-0000-000067AC0000}"/>
    <cellStyle name="Normal 5 3 2 3 2 2 2 2 2" xfId="44151" xr:uid="{00000000-0005-0000-0000-000068AC0000}"/>
    <cellStyle name="Normal 5 3 2 3 2 2 2 2 2 2" xfId="44152" xr:uid="{00000000-0005-0000-0000-000069AC0000}"/>
    <cellStyle name="Normal 5 3 2 3 2 2 2 2 3" xfId="44153" xr:uid="{00000000-0005-0000-0000-00006AAC0000}"/>
    <cellStyle name="Normal 5 3 2 3 2 2 2 2 3 2" xfId="44154" xr:uid="{00000000-0005-0000-0000-00006BAC0000}"/>
    <cellStyle name="Normal 5 3 2 3 2 2 2 2 3 2 2" xfId="44155" xr:uid="{00000000-0005-0000-0000-00006CAC0000}"/>
    <cellStyle name="Normal 5 3 2 3 2 2 2 2 3 3" xfId="44156" xr:uid="{00000000-0005-0000-0000-00006DAC0000}"/>
    <cellStyle name="Normal 5 3 2 3 2 2 2 2 4" xfId="44157" xr:uid="{00000000-0005-0000-0000-00006EAC0000}"/>
    <cellStyle name="Normal 5 3 2 3 2 2 2 3" xfId="44158" xr:uid="{00000000-0005-0000-0000-00006FAC0000}"/>
    <cellStyle name="Normal 5 3 2 3 2 2 2 3 2" xfId="44159" xr:uid="{00000000-0005-0000-0000-000070AC0000}"/>
    <cellStyle name="Normal 5 3 2 3 2 2 2 4" xfId="44160" xr:uid="{00000000-0005-0000-0000-000071AC0000}"/>
    <cellStyle name="Normal 5 3 2 3 2 2 2 4 2" xfId="44161" xr:uid="{00000000-0005-0000-0000-000072AC0000}"/>
    <cellStyle name="Normal 5 3 2 3 2 2 2 4 2 2" xfId="44162" xr:uid="{00000000-0005-0000-0000-000073AC0000}"/>
    <cellStyle name="Normal 5 3 2 3 2 2 2 4 3" xfId="44163" xr:uid="{00000000-0005-0000-0000-000074AC0000}"/>
    <cellStyle name="Normal 5 3 2 3 2 2 2 5" xfId="44164" xr:uid="{00000000-0005-0000-0000-000075AC0000}"/>
    <cellStyle name="Normal 5 3 2 3 2 2 3" xfId="44165" xr:uid="{00000000-0005-0000-0000-000076AC0000}"/>
    <cellStyle name="Normal 5 3 2 3 2 2 3 2" xfId="44166" xr:uid="{00000000-0005-0000-0000-000077AC0000}"/>
    <cellStyle name="Normal 5 3 2 3 2 2 3 2 2" xfId="44167" xr:uid="{00000000-0005-0000-0000-000078AC0000}"/>
    <cellStyle name="Normal 5 3 2 3 2 2 3 3" xfId="44168" xr:uid="{00000000-0005-0000-0000-000079AC0000}"/>
    <cellStyle name="Normal 5 3 2 3 2 2 3 3 2" xfId="44169" xr:uid="{00000000-0005-0000-0000-00007AAC0000}"/>
    <cellStyle name="Normal 5 3 2 3 2 2 3 3 2 2" xfId="44170" xr:uid="{00000000-0005-0000-0000-00007BAC0000}"/>
    <cellStyle name="Normal 5 3 2 3 2 2 3 3 3" xfId="44171" xr:uid="{00000000-0005-0000-0000-00007CAC0000}"/>
    <cellStyle name="Normal 5 3 2 3 2 2 3 4" xfId="44172" xr:uid="{00000000-0005-0000-0000-00007DAC0000}"/>
    <cellStyle name="Normal 5 3 2 3 2 2 4" xfId="44173" xr:uid="{00000000-0005-0000-0000-00007EAC0000}"/>
    <cellStyle name="Normal 5 3 2 3 2 2 4 2" xfId="44174" xr:uid="{00000000-0005-0000-0000-00007FAC0000}"/>
    <cellStyle name="Normal 5 3 2 3 2 2 4 2 2" xfId="44175" xr:uid="{00000000-0005-0000-0000-000080AC0000}"/>
    <cellStyle name="Normal 5 3 2 3 2 2 4 3" xfId="44176" xr:uid="{00000000-0005-0000-0000-000081AC0000}"/>
    <cellStyle name="Normal 5 3 2 3 2 2 4 3 2" xfId="44177" xr:uid="{00000000-0005-0000-0000-000082AC0000}"/>
    <cellStyle name="Normal 5 3 2 3 2 2 4 3 2 2" xfId="44178" xr:uid="{00000000-0005-0000-0000-000083AC0000}"/>
    <cellStyle name="Normal 5 3 2 3 2 2 4 3 3" xfId="44179" xr:uid="{00000000-0005-0000-0000-000084AC0000}"/>
    <cellStyle name="Normal 5 3 2 3 2 2 4 4" xfId="44180" xr:uid="{00000000-0005-0000-0000-000085AC0000}"/>
    <cellStyle name="Normal 5 3 2 3 2 2 5" xfId="44181" xr:uid="{00000000-0005-0000-0000-000086AC0000}"/>
    <cellStyle name="Normal 5 3 2 3 2 2 5 2" xfId="44182" xr:uid="{00000000-0005-0000-0000-000087AC0000}"/>
    <cellStyle name="Normal 5 3 2 3 2 2 6" xfId="44183" xr:uid="{00000000-0005-0000-0000-000088AC0000}"/>
    <cellStyle name="Normal 5 3 2 3 2 2 6 2" xfId="44184" xr:uid="{00000000-0005-0000-0000-000089AC0000}"/>
    <cellStyle name="Normal 5 3 2 3 2 2 6 2 2" xfId="44185" xr:uid="{00000000-0005-0000-0000-00008AAC0000}"/>
    <cellStyle name="Normal 5 3 2 3 2 2 6 3" xfId="44186" xr:uid="{00000000-0005-0000-0000-00008BAC0000}"/>
    <cellStyle name="Normal 5 3 2 3 2 2 7" xfId="44187" xr:uid="{00000000-0005-0000-0000-00008CAC0000}"/>
    <cellStyle name="Normal 5 3 2 3 2 2 7 2" xfId="44188" xr:uid="{00000000-0005-0000-0000-00008DAC0000}"/>
    <cellStyle name="Normal 5 3 2 3 2 2 8" xfId="44189" xr:uid="{00000000-0005-0000-0000-00008EAC0000}"/>
    <cellStyle name="Normal 5 3 2 3 2 3" xfId="44190" xr:uid="{00000000-0005-0000-0000-00008FAC0000}"/>
    <cellStyle name="Normal 5 3 2 3 2 3 2" xfId="44191" xr:uid="{00000000-0005-0000-0000-000090AC0000}"/>
    <cellStyle name="Normal 5 3 2 3 2 3 2 2" xfId="44192" xr:uid="{00000000-0005-0000-0000-000091AC0000}"/>
    <cellStyle name="Normal 5 3 2 3 2 3 2 2 2" xfId="44193" xr:uid="{00000000-0005-0000-0000-000092AC0000}"/>
    <cellStyle name="Normal 5 3 2 3 2 3 2 3" xfId="44194" xr:uid="{00000000-0005-0000-0000-000093AC0000}"/>
    <cellStyle name="Normal 5 3 2 3 2 3 2 3 2" xfId="44195" xr:uid="{00000000-0005-0000-0000-000094AC0000}"/>
    <cellStyle name="Normal 5 3 2 3 2 3 2 3 2 2" xfId="44196" xr:uid="{00000000-0005-0000-0000-000095AC0000}"/>
    <cellStyle name="Normal 5 3 2 3 2 3 2 3 3" xfId="44197" xr:uid="{00000000-0005-0000-0000-000096AC0000}"/>
    <cellStyle name="Normal 5 3 2 3 2 3 2 4" xfId="44198" xr:uid="{00000000-0005-0000-0000-000097AC0000}"/>
    <cellStyle name="Normal 5 3 2 3 2 3 3" xfId="44199" xr:uid="{00000000-0005-0000-0000-000098AC0000}"/>
    <cellStyle name="Normal 5 3 2 3 2 3 3 2" xfId="44200" xr:uid="{00000000-0005-0000-0000-000099AC0000}"/>
    <cellStyle name="Normal 5 3 2 3 2 3 4" xfId="44201" xr:uid="{00000000-0005-0000-0000-00009AAC0000}"/>
    <cellStyle name="Normal 5 3 2 3 2 3 4 2" xfId="44202" xr:uid="{00000000-0005-0000-0000-00009BAC0000}"/>
    <cellStyle name="Normal 5 3 2 3 2 3 4 2 2" xfId="44203" xr:uid="{00000000-0005-0000-0000-00009CAC0000}"/>
    <cellStyle name="Normal 5 3 2 3 2 3 4 3" xfId="44204" xr:uid="{00000000-0005-0000-0000-00009DAC0000}"/>
    <cellStyle name="Normal 5 3 2 3 2 3 5" xfId="44205" xr:uid="{00000000-0005-0000-0000-00009EAC0000}"/>
    <cellStyle name="Normal 5 3 2 3 2 4" xfId="44206" xr:uid="{00000000-0005-0000-0000-00009FAC0000}"/>
    <cellStyle name="Normal 5 3 2 3 2 4 2" xfId="44207" xr:uid="{00000000-0005-0000-0000-0000A0AC0000}"/>
    <cellStyle name="Normal 5 3 2 3 2 4 2 2" xfId="44208" xr:uid="{00000000-0005-0000-0000-0000A1AC0000}"/>
    <cellStyle name="Normal 5 3 2 3 2 4 3" xfId="44209" xr:uid="{00000000-0005-0000-0000-0000A2AC0000}"/>
    <cellStyle name="Normal 5 3 2 3 2 4 3 2" xfId="44210" xr:uid="{00000000-0005-0000-0000-0000A3AC0000}"/>
    <cellStyle name="Normal 5 3 2 3 2 4 3 2 2" xfId="44211" xr:uid="{00000000-0005-0000-0000-0000A4AC0000}"/>
    <cellStyle name="Normal 5 3 2 3 2 4 3 3" xfId="44212" xr:uid="{00000000-0005-0000-0000-0000A5AC0000}"/>
    <cellStyle name="Normal 5 3 2 3 2 4 4" xfId="44213" xr:uid="{00000000-0005-0000-0000-0000A6AC0000}"/>
    <cellStyle name="Normal 5 3 2 3 2 5" xfId="44214" xr:uid="{00000000-0005-0000-0000-0000A7AC0000}"/>
    <cellStyle name="Normal 5 3 2 3 2 5 2" xfId="44215" xr:uid="{00000000-0005-0000-0000-0000A8AC0000}"/>
    <cellStyle name="Normal 5 3 2 3 2 5 2 2" xfId="44216" xr:uid="{00000000-0005-0000-0000-0000A9AC0000}"/>
    <cellStyle name="Normal 5 3 2 3 2 5 3" xfId="44217" xr:uid="{00000000-0005-0000-0000-0000AAAC0000}"/>
    <cellStyle name="Normal 5 3 2 3 2 5 3 2" xfId="44218" xr:uid="{00000000-0005-0000-0000-0000ABAC0000}"/>
    <cellStyle name="Normal 5 3 2 3 2 5 3 2 2" xfId="44219" xr:uid="{00000000-0005-0000-0000-0000ACAC0000}"/>
    <cellStyle name="Normal 5 3 2 3 2 5 3 3" xfId="44220" xr:uid="{00000000-0005-0000-0000-0000ADAC0000}"/>
    <cellStyle name="Normal 5 3 2 3 2 5 4" xfId="44221" xr:uid="{00000000-0005-0000-0000-0000AEAC0000}"/>
    <cellStyle name="Normal 5 3 2 3 2 6" xfId="44222" xr:uid="{00000000-0005-0000-0000-0000AFAC0000}"/>
    <cellStyle name="Normal 5 3 2 3 2 6 2" xfId="44223" xr:uid="{00000000-0005-0000-0000-0000B0AC0000}"/>
    <cellStyle name="Normal 5 3 2 3 2 7" xfId="44224" xr:uid="{00000000-0005-0000-0000-0000B1AC0000}"/>
    <cellStyle name="Normal 5 3 2 3 2 7 2" xfId="44225" xr:uid="{00000000-0005-0000-0000-0000B2AC0000}"/>
    <cellStyle name="Normal 5 3 2 3 2 7 2 2" xfId="44226" xr:uid="{00000000-0005-0000-0000-0000B3AC0000}"/>
    <cellStyle name="Normal 5 3 2 3 2 7 3" xfId="44227" xr:uid="{00000000-0005-0000-0000-0000B4AC0000}"/>
    <cellStyle name="Normal 5 3 2 3 2 8" xfId="44228" xr:uid="{00000000-0005-0000-0000-0000B5AC0000}"/>
    <cellStyle name="Normal 5 3 2 3 2 8 2" xfId="44229" xr:uid="{00000000-0005-0000-0000-0000B6AC0000}"/>
    <cellStyle name="Normal 5 3 2 3 2 9" xfId="44230" xr:uid="{00000000-0005-0000-0000-0000B7AC0000}"/>
    <cellStyle name="Normal 5 3 2 3 3" xfId="44231" xr:uid="{00000000-0005-0000-0000-0000B8AC0000}"/>
    <cellStyle name="Normal 5 3 2 3 3 2" xfId="44232" xr:uid="{00000000-0005-0000-0000-0000B9AC0000}"/>
    <cellStyle name="Normal 5 3 2 3 3 2 2" xfId="44233" xr:uid="{00000000-0005-0000-0000-0000BAAC0000}"/>
    <cellStyle name="Normal 5 3 2 3 3 2 2 2" xfId="44234" xr:uid="{00000000-0005-0000-0000-0000BBAC0000}"/>
    <cellStyle name="Normal 5 3 2 3 3 2 2 2 2" xfId="44235" xr:uid="{00000000-0005-0000-0000-0000BCAC0000}"/>
    <cellStyle name="Normal 5 3 2 3 3 2 2 3" xfId="44236" xr:uid="{00000000-0005-0000-0000-0000BDAC0000}"/>
    <cellStyle name="Normal 5 3 2 3 3 2 2 3 2" xfId="44237" xr:uid="{00000000-0005-0000-0000-0000BEAC0000}"/>
    <cellStyle name="Normal 5 3 2 3 3 2 2 3 2 2" xfId="44238" xr:uid="{00000000-0005-0000-0000-0000BFAC0000}"/>
    <cellStyle name="Normal 5 3 2 3 3 2 2 3 3" xfId="44239" xr:uid="{00000000-0005-0000-0000-0000C0AC0000}"/>
    <cellStyle name="Normal 5 3 2 3 3 2 2 4" xfId="44240" xr:uid="{00000000-0005-0000-0000-0000C1AC0000}"/>
    <cellStyle name="Normal 5 3 2 3 3 2 3" xfId="44241" xr:uid="{00000000-0005-0000-0000-0000C2AC0000}"/>
    <cellStyle name="Normal 5 3 2 3 3 2 3 2" xfId="44242" xr:uid="{00000000-0005-0000-0000-0000C3AC0000}"/>
    <cellStyle name="Normal 5 3 2 3 3 2 4" xfId="44243" xr:uid="{00000000-0005-0000-0000-0000C4AC0000}"/>
    <cellStyle name="Normal 5 3 2 3 3 2 4 2" xfId="44244" xr:uid="{00000000-0005-0000-0000-0000C5AC0000}"/>
    <cellStyle name="Normal 5 3 2 3 3 2 4 2 2" xfId="44245" xr:uid="{00000000-0005-0000-0000-0000C6AC0000}"/>
    <cellStyle name="Normal 5 3 2 3 3 2 4 3" xfId="44246" xr:uid="{00000000-0005-0000-0000-0000C7AC0000}"/>
    <cellStyle name="Normal 5 3 2 3 3 2 5" xfId="44247" xr:uid="{00000000-0005-0000-0000-0000C8AC0000}"/>
    <cellStyle name="Normal 5 3 2 3 3 3" xfId="44248" xr:uid="{00000000-0005-0000-0000-0000C9AC0000}"/>
    <cellStyle name="Normal 5 3 2 3 3 3 2" xfId="44249" xr:uid="{00000000-0005-0000-0000-0000CAAC0000}"/>
    <cellStyle name="Normal 5 3 2 3 3 3 2 2" xfId="44250" xr:uid="{00000000-0005-0000-0000-0000CBAC0000}"/>
    <cellStyle name="Normal 5 3 2 3 3 3 3" xfId="44251" xr:uid="{00000000-0005-0000-0000-0000CCAC0000}"/>
    <cellStyle name="Normal 5 3 2 3 3 3 3 2" xfId="44252" xr:uid="{00000000-0005-0000-0000-0000CDAC0000}"/>
    <cellStyle name="Normal 5 3 2 3 3 3 3 2 2" xfId="44253" xr:uid="{00000000-0005-0000-0000-0000CEAC0000}"/>
    <cellStyle name="Normal 5 3 2 3 3 3 3 3" xfId="44254" xr:uid="{00000000-0005-0000-0000-0000CFAC0000}"/>
    <cellStyle name="Normal 5 3 2 3 3 3 4" xfId="44255" xr:uid="{00000000-0005-0000-0000-0000D0AC0000}"/>
    <cellStyle name="Normal 5 3 2 3 3 4" xfId="44256" xr:uid="{00000000-0005-0000-0000-0000D1AC0000}"/>
    <cellStyle name="Normal 5 3 2 3 3 4 2" xfId="44257" xr:uid="{00000000-0005-0000-0000-0000D2AC0000}"/>
    <cellStyle name="Normal 5 3 2 3 3 4 2 2" xfId="44258" xr:uid="{00000000-0005-0000-0000-0000D3AC0000}"/>
    <cellStyle name="Normal 5 3 2 3 3 4 3" xfId="44259" xr:uid="{00000000-0005-0000-0000-0000D4AC0000}"/>
    <cellStyle name="Normal 5 3 2 3 3 4 3 2" xfId="44260" xr:uid="{00000000-0005-0000-0000-0000D5AC0000}"/>
    <cellStyle name="Normal 5 3 2 3 3 4 3 2 2" xfId="44261" xr:uid="{00000000-0005-0000-0000-0000D6AC0000}"/>
    <cellStyle name="Normal 5 3 2 3 3 4 3 3" xfId="44262" xr:uid="{00000000-0005-0000-0000-0000D7AC0000}"/>
    <cellStyle name="Normal 5 3 2 3 3 4 4" xfId="44263" xr:uid="{00000000-0005-0000-0000-0000D8AC0000}"/>
    <cellStyle name="Normal 5 3 2 3 3 5" xfId="44264" xr:uid="{00000000-0005-0000-0000-0000D9AC0000}"/>
    <cellStyle name="Normal 5 3 2 3 3 5 2" xfId="44265" xr:uid="{00000000-0005-0000-0000-0000DAAC0000}"/>
    <cellStyle name="Normal 5 3 2 3 3 6" xfId="44266" xr:uid="{00000000-0005-0000-0000-0000DBAC0000}"/>
    <cellStyle name="Normal 5 3 2 3 3 6 2" xfId="44267" xr:uid="{00000000-0005-0000-0000-0000DCAC0000}"/>
    <cellStyle name="Normal 5 3 2 3 3 6 2 2" xfId="44268" xr:uid="{00000000-0005-0000-0000-0000DDAC0000}"/>
    <cellStyle name="Normal 5 3 2 3 3 6 3" xfId="44269" xr:uid="{00000000-0005-0000-0000-0000DEAC0000}"/>
    <cellStyle name="Normal 5 3 2 3 3 7" xfId="44270" xr:uid="{00000000-0005-0000-0000-0000DFAC0000}"/>
    <cellStyle name="Normal 5 3 2 3 3 7 2" xfId="44271" xr:uid="{00000000-0005-0000-0000-0000E0AC0000}"/>
    <cellStyle name="Normal 5 3 2 3 3 8" xfId="44272" xr:uid="{00000000-0005-0000-0000-0000E1AC0000}"/>
    <cellStyle name="Normal 5 3 2 3 4" xfId="44273" xr:uid="{00000000-0005-0000-0000-0000E2AC0000}"/>
    <cellStyle name="Normal 5 3 2 3 4 2" xfId="44274" xr:uid="{00000000-0005-0000-0000-0000E3AC0000}"/>
    <cellStyle name="Normal 5 3 2 3 4 2 2" xfId="44275" xr:uid="{00000000-0005-0000-0000-0000E4AC0000}"/>
    <cellStyle name="Normal 5 3 2 3 4 2 2 2" xfId="44276" xr:uid="{00000000-0005-0000-0000-0000E5AC0000}"/>
    <cellStyle name="Normal 5 3 2 3 4 2 3" xfId="44277" xr:uid="{00000000-0005-0000-0000-0000E6AC0000}"/>
    <cellStyle name="Normal 5 3 2 3 4 2 3 2" xfId="44278" xr:uid="{00000000-0005-0000-0000-0000E7AC0000}"/>
    <cellStyle name="Normal 5 3 2 3 4 2 3 2 2" xfId="44279" xr:uid="{00000000-0005-0000-0000-0000E8AC0000}"/>
    <cellStyle name="Normal 5 3 2 3 4 2 3 3" xfId="44280" xr:uid="{00000000-0005-0000-0000-0000E9AC0000}"/>
    <cellStyle name="Normal 5 3 2 3 4 2 4" xfId="44281" xr:uid="{00000000-0005-0000-0000-0000EAAC0000}"/>
    <cellStyle name="Normal 5 3 2 3 4 3" xfId="44282" xr:uid="{00000000-0005-0000-0000-0000EBAC0000}"/>
    <cellStyle name="Normal 5 3 2 3 4 3 2" xfId="44283" xr:uid="{00000000-0005-0000-0000-0000ECAC0000}"/>
    <cellStyle name="Normal 5 3 2 3 4 4" xfId="44284" xr:uid="{00000000-0005-0000-0000-0000EDAC0000}"/>
    <cellStyle name="Normal 5 3 2 3 4 4 2" xfId="44285" xr:uid="{00000000-0005-0000-0000-0000EEAC0000}"/>
    <cellStyle name="Normal 5 3 2 3 4 4 2 2" xfId="44286" xr:uid="{00000000-0005-0000-0000-0000EFAC0000}"/>
    <cellStyle name="Normal 5 3 2 3 4 4 3" xfId="44287" xr:uid="{00000000-0005-0000-0000-0000F0AC0000}"/>
    <cellStyle name="Normal 5 3 2 3 4 5" xfId="44288" xr:uid="{00000000-0005-0000-0000-0000F1AC0000}"/>
    <cellStyle name="Normal 5 3 2 3 5" xfId="44289" xr:uid="{00000000-0005-0000-0000-0000F2AC0000}"/>
    <cellStyle name="Normal 5 3 2 3 5 2" xfId="44290" xr:uid="{00000000-0005-0000-0000-0000F3AC0000}"/>
    <cellStyle name="Normal 5 3 2 3 5 2 2" xfId="44291" xr:uid="{00000000-0005-0000-0000-0000F4AC0000}"/>
    <cellStyle name="Normal 5 3 2 3 5 3" xfId="44292" xr:uid="{00000000-0005-0000-0000-0000F5AC0000}"/>
    <cellStyle name="Normal 5 3 2 3 5 3 2" xfId="44293" xr:uid="{00000000-0005-0000-0000-0000F6AC0000}"/>
    <cellStyle name="Normal 5 3 2 3 5 3 2 2" xfId="44294" xr:uid="{00000000-0005-0000-0000-0000F7AC0000}"/>
    <cellStyle name="Normal 5 3 2 3 5 3 3" xfId="44295" xr:uid="{00000000-0005-0000-0000-0000F8AC0000}"/>
    <cellStyle name="Normal 5 3 2 3 5 4" xfId="44296" xr:uid="{00000000-0005-0000-0000-0000F9AC0000}"/>
    <cellStyle name="Normal 5 3 2 3 6" xfId="44297" xr:uid="{00000000-0005-0000-0000-0000FAAC0000}"/>
    <cellStyle name="Normal 5 3 2 3 6 2" xfId="44298" xr:uid="{00000000-0005-0000-0000-0000FBAC0000}"/>
    <cellStyle name="Normal 5 3 2 3 6 2 2" xfId="44299" xr:uid="{00000000-0005-0000-0000-0000FCAC0000}"/>
    <cellStyle name="Normal 5 3 2 3 6 3" xfId="44300" xr:uid="{00000000-0005-0000-0000-0000FDAC0000}"/>
    <cellStyle name="Normal 5 3 2 3 6 3 2" xfId="44301" xr:uid="{00000000-0005-0000-0000-0000FEAC0000}"/>
    <cellStyle name="Normal 5 3 2 3 6 3 2 2" xfId="44302" xr:uid="{00000000-0005-0000-0000-0000FFAC0000}"/>
    <cellStyle name="Normal 5 3 2 3 6 3 3" xfId="44303" xr:uid="{00000000-0005-0000-0000-000000AD0000}"/>
    <cellStyle name="Normal 5 3 2 3 6 4" xfId="44304" xr:uid="{00000000-0005-0000-0000-000001AD0000}"/>
    <cellStyle name="Normal 5 3 2 3 7" xfId="44305" xr:uid="{00000000-0005-0000-0000-000002AD0000}"/>
    <cellStyle name="Normal 5 3 2 3 7 2" xfId="44306" xr:uid="{00000000-0005-0000-0000-000003AD0000}"/>
    <cellStyle name="Normal 5 3 2 3 8" xfId="44307" xr:uid="{00000000-0005-0000-0000-000004AD0000}"/>
    <cellStyle name="Normal 5 3 2 3 8 2" xfId="44308" xr:uid="{00000000-0005-0000-0000-000005AD0000}"/>
    <cellStyle name="Normal 5 3 2 3 8 2 2" xfId="44309" xr:uid="{00000000-0005-0000-0000-000006AD0000}"/>
    <cellStyle name="Normal 5 3 2 3 8 3" xfId="44310" xr:uid="{00000000-0005-0000-0000-000007AD0000}"/>
    <cellStyle name="Normal 5 3 2 3 9" xfId="44311" xr:uid="{00000000-0005-0000-0000-000008AD0000}"/>
    <cellStyle name="Normal 5 3 2 3 9 2" xfId="44312" xr:uid="{00000000-0005-0000-0000-000009AD0000}"/>
    <cellStyle name="Normal 5 3 2 4" xfId="44313" xr:uid="{00000000-0005-0000-0000-00000AAD0000}"/>
    <cellStyle name="Normal 5 3 2 4 10" xfId="44314" xr:uid="{00000000-0005-0000-0000-00000BAD0000}"/>
    <cellStyle name="Normal 5 3 2 4 11" xfId="44315" xr:uid="{00000000-0005-0000-0000-00000CAD0000}"/>
    <cellStyle name="Normal 5 3 2 4 2" xfId="44316" xr:uid="{00000000-0005-0000-0000-00000DAD0000}"/>
    <cellStyle name="Normal 5 3 2 4 2 10" xfId="44317" xr:uid="{00000000-0005-0000-0000-00000EAD0000}"/>
    <cellStyle name="Normal 5 3 2 4 2 2" xfId="44318" xr:uid="{00000000-0005-0000-0000-00000FAD0000}"/>
    <cellStyle name="Normal 5 3 2 4 2 2 2" xfId="44319" xr:uid="{00000000-0005-0000-0000-000010AD0000}"/>
    <cellStyle name="Normal 5 3 2 4 2 2 2 2" xfId="44320" xr:uid="{00000000-0005-0000-0000-000011AD0000}"/>
    <cellStyle name="Normal 5 3 2 4 2 2 2 2 2" xfId="44321" xr:uid="{00000000-0005-0000-0000-000012AD0000}"/>
    <cellStyle name="Normal 5 3 2 4 2 2 2 2 2 2" xfId="44322" xr:uid="{00000000-0005-0000-0000-000013AD0000}"/>
    <cellStyle name="Normal 5 3 2 4 2 2 2 2 3" xfId="44323" xr:uid="{00000000-0005-0000-0000-000014AD0000}"/>
    <cellStyle name="Normal 5 3 2 4 2 2 2 2 3 2" xfId="44324" xr:uid="{00000000-0005-0000-0000-000015AD0000}"/>
    <cellStyle name="Normal 5 3 2 4 2 2 2 2 3 2 2" xfId="44325" xr:uid="{00000000-0005-0000-0000-000016AD0000}"/>
    <cellStyle name="Normal 5 3 2 4 2 2 2 2 3 3" xfId="44326" xr:uid="{00000000-0005-0000-0000-000017AD0000}"/>
    <cellStyle name="Normal 5 3 2 4 2 2 2 2 4" xfId="44327" xr:uid="{00000000-0005-0000-0000-000018AD0000}"/>
    <cellStyle name="Normal 5 3 2 4 2 2 2 3" xfId="44328" xr:uid="{00000000-0005-0000-0000-000019AD0000}"/>
    <cellStyle name="Normal 5 3 2 4 2 2 2 3 2" xfId="44329" xr:uid="{00000000-0005-0000-0000-00001AAD0000}"/>
    <cellStyle name="Normal 5 3 2 4 2 2 2 4" xfId="44330" xr:uid="{00000000-0005-0000-0000-00001BAD0000}"/>
    <cellStyle name="Normal 5 3 2 4 2 2 2 4 2" xfId="44331" xr:uid="{00000000-0005-0000-0000-00001CAD0000}"/>
    <cellStyle name="Normal 5 3 2 4 2 2 2 4 2 2" xfId="44332" xr:uid="{00000000-0005-0000-0000-00001DAD0000}"/>
    <cellStyle name="Normal 5 3 2 4 2 2 2 4 3" xfId="44333" xr:uid="{00000000-0005-0000-0000-00001EAD0000}"/>
    <cellStyle name="Normal 5 3 2 4 2 2 2 5" xfId="44334" xr:uid="{00000000-0005-0000-0000-00001FAD0000}"/>
    <cellStyle name="Normal 5 3 2 4 2 2 3" xfId="44335" xr:uid="{00000000-0005-0000-0000-000020AD0000}"/>
    <cellStyle name="Normal 5 3 2 4 2 2 3 2" xfId="44336" xr:uid="{00000000-0005-0000-0000-000021AD0000}"/>
    <cellStyle name="Normal 5 3 2 4 2 2 3 2 2" xfId="44337" xr:uid="{00000000-0005-0000-0000-000022AD0000}"/>
    <cellStyle name="Normal 5 3 2 4 2 2 3 3" xfId="44338" xr:uid="{00000000-0005-0000-0000-000023AD0000}"/>
    <cellStyle name="Normal 5 3 2 4 2 2 3 3 2" xfId="44339" xr:uid="{00000000-0005-0000-0000-000024AD0000}"/>
    <cellStyle name="Normal 5 3 2 4 2 2 3 3 2 2" xfId="44340" xr:uid="{00000000-0005-0000-0000-000025AD0000}"/>
    <cellStyle name="Normal 5 3 2 4 2 2 3 3 3" xfId="44341" xr:uid="{00000000-0005-0000-0000-000026AD0000}"/>
    <cellStyle name="Normal 5 3 2 4 2 2 3 4" xfId="44342" xr:uid="{00000000-0005-0000-0000-000027AD0000}"/>
    <cellStyle name="Normal 5 3 2 4 2 2 4" xfId="44343" xr:uid="{00000000-0005-0000-0000-000028AD0000}"/>
    <cellStyle name="Normal 5 3 2 4 2 2 4 2" xfId="44344" xr:uid="{00000000-0005-0000-0000-000029AD0000}"/>
    <cellStyle name="Normal 5 3 2 4 2 2 4 2 2" xfId="44345" xr:uid="{00000000-0005-0000-0000-00002AAD0000}"/>
    <cellStyle name="Normal 5 3 2 4 2 2 4 3" xfId="44346" xr:uid="{00000000-0005-0000-0000-00002BAD0000}"/>
    <cellStyle name="Normal 5 3 2 4 2 2 4 3 2" xfId="44347" xr:uid="{00000000-0005-0000-0000-00002CAD0000}"/>
    <cellStyle name="Normal 5 3 2 4 2 2 4 3 2 2" xfId="44348" xr:uid="{00000000-0005-0000-0000-00002DAD0000}"/>
    <cellStyle name="Normal 5 3 2 4 2 2 4 3 3" xfId="44349" xr:uid="{00000000-0005-0000-0000-00002EAD0000}"/>
    <cellStyle name="Normal 5 3 2 4 2 2 4 4" xfId="44350" xr:uid="{00000000-0005-0000-0000-00002FAD0000}"/>
    <cellStyle name="Normal 5 3 2 4 2 2 5" xfId="44351" xr:uid="{00000000-0005-0000-0000-000030AD0000}"/>
    <cellStyle name="Normal 5 3 2 4 2 2 5 2" xfId="44352" xr:uid="{00000000-0005-0000-0000-000031AD0000}"/>
    <cellStyle name="Normal 5 3 2 4 2 2 6" xfId="44353" xr:uid="{00000000-0005-0000-0000-000032AD0000}"/>
    <cellStyle name="Normal 5 3 2 4 2 2 6 2" xfId="44354" xr:uid="{00000000-0005-0000-0000-000033AD0000}"/>
    <cellStyle name="Normal 5 3 2 4 2 2 6 2 2" xfId="44355" xr:uid="{00000000-0005-0000-0000-000034AD0000}"/>
    <cellStyle name="Normal 5 3 2 4 2 2 6 3" xfId="44356" xr:uid="{00000000-0005-0000-0000-000035AD0000}"/>
    <cellStyle name="Normal 5 3 2 4 2 2 7" xfId="44357" xr:uid="{00000000-0005-0000-0000-000036AD0000}"/>
    <cellStyle name="Normal 5 3 2 4 2 2 7 2" xfId="44358" xr:uid="{00000000-0005-0000-0000-000037AD0000}"/>
    <cellStyle name="Normal 5 3 2 4 2 2 8" xfId="44359" xr:uid="{00000000-0005-0000-0000-000038AD0000}"/>
    <cellStyle name="Normal 5 3 2 4 2 3" xfId="44360" xr:uid="{00000000-0005-0000-0000-000039AD0000}"/>
    <cellStyle name="Normal 5 3 2 4 2 3 2" xfId="44361" xr:uid="{00000000-0005-0000-0000-00003AAD0000}"/>
    <cellStyle name="Normal 5 3 2 4 2 3 2 2" xfId="44362" xr:uid="{00000000-0005-0000-0000-00003BAD0000}"/>
    <cellStyle name="Normal 5 3 2 4 2 3 2 2 2" xfId="44363" xr:uid="{00000000-0005-0000-0000-00003CAD0000}"/>
    <cellStyle name="Normal 5 3 2 4 2 3 2 3" xfId="44364" xr:uid="{00000000-0005-0000-0000-00003DAD0000}"/>
    <cellStyle name="Normal 5 3 2 4 2 3 2 3 2" xfId="44365" xr:uid="{00000000-0005-0000-0000-00003EAD0000}"/>
    <cellStyle name="Normal 5 3 2 4 2 3 2 3 2 2" xfId="44366" xr:uid="{00000000-0005-0000-0000-00003FAD0000}"/>
    <cellStyle name="Normal 5 3 2 4 2 3 2 3 3" xfId="44367" xr:uid="{00000000-0005-0000-0000-000040AD0000}"/>
    <cellStyle name="Normal 5 3 2 4 2 3 2 4" xfId="44368" xr:uid="{00000000-0005-0000-0000-000041AD0000}"/>
    <cellStyle name="Normal 5 3 2 4 2 3 3" xfId="44369" xr:uid="{00000000-0005-0000-0000-000042AD0000}"/>
    <cellStyle name="Normal 5 3 2 4 2 3 3 2" xfId="44370" xr:uid="{00000000-0005-0000-0000-000043AD0000}"/>
    <cellStyle name="Normal 5 3 2 4 2 3 4" xfId="44371" xr:uid="{00000000-0005-0000-0000-000044AD0000}"/>
    <cellStyle name="Normal 5 3 2 4 2 3 4 2" xfId="44372" xr:uid="{00000000-0005-0000-0000-000045AD0000}"/>
    <cellStyle name="Normal 5 3 2 4 2 3 4 2 2" xfId="44373" xr:uid="{00000000-0005-0000-0000-000046AD0000}"/>
    <cellStyle name="Normal 5 3 2 4 2 3 4 3" xfId="44374" xr:uid="{00000000-0005-0000-0000-000047AD0000}"/>
    <cellStyle name="Normal 5 3 2 4 2 3 5" xfId="44375" xr:uid="{00000000-0005-0000-0000-000048AD0000}"/>
    <cellStyle name="Normal 5 3 2 4 2 4" xfId="44376" xr:uid="{00000000-0005-0000-0000-000049AD0000}"/>
    <cellStyle name="Normal 5 3 2 4 2 4 2" xfId="44377" xr:uid="{00000000-0005-0000-0000-00004AAD0000}"/>
    <cellStyle name="Normal 5 3 2 4 2 4 2 2" xfId="44378" xr:uid="{00000000-0005-0000-0000-00004BAD0000}"/>
    <cellStyle name="Normal 5 3 2 4 2 4 3" xfId="44379" xr:uid="{00000000-0005-0000-0000-00004CAD0000}"/>
    <cellStyle name="Normal 5 3 2 4 2 4 3 2" xfId="44380" xr:uid="{00000000-0005-0000-0000-00004DAD0000}"/>
    <cellStyle name="Normal 5 3 2 4 2 4 3 2 2" xfId="44381" xr:uid="{00000000-0005-0000-0000-00004EAD0000}"/>
    <cellStyle name="Normal 5 3 2 4 2 4 3 3" xfId="44382" xr:uid="{00000000-0005-0000-0000-00004FAD0000}"/>
    <cellStyle name="Normal 5 3 2 4 2 4 4" xfId="44383" xr:uid="{00000000-0005-0000-0000-000050AD0000}"/>
    <cellStyle name="Normal 5 3 2 4 2 5" xfId="44384" xr:uid="{00000000-0005-0000-0000-000051AD0000}"/>
    <cellStyle name="Normal 5 3 2 4 2 5 2" xfId="44385" xr:uid="{00000000-0005-0000-0000-000052AD0000}"/>
    <cellStyle name="Normal 5 3 2 4 2 5 2 2" xfId="44386" xr:uid="{00000000-0005-0000-0000-000053AD0000}"/>
    <cellStyle name="Normal 5 3 2 4 2 5 3" xfId="44387" xr:uid="{00000000-0005-0000-0000-000054AD0000}"/>
    <cellStyle name="Normal 5 3 2 4 2 5 3 2" xfId="44388" xr:uid="{00000000-0005-0000-0000-000055AD0000}"/>
    <cellStyle name="Normal 5 3 2 4 2 5 3 2 2" xfId="44389" xr:uid="{00000000-0005-0000-0000-000056AD0000}"/>
    <cellStyle name="Normal 5 3 2 4 2 5 3 3" xfId="44390" xr:uid="{00000000-0005-0000-0000-000057AD0000}"/>
    <cellStyle name="Normal 5 3 2 4 2 5 4" xfId="44391" xr:uid="{00000000-0005-0000-0000-000058AD0000}"/>
    <cellStyle name="Normal 5 3 2 4 2 6" xfId="44392" xr:uid="{00000000-0005-0000-0000-000059AD0000}"/>
    <cellStyle name="Normal 5 3 2 4 2 6 2" xfId="44393" xr:uid="{00000000-0005-0000-0000-00005AAD0000}"/>
    <cellStyle name="Normal 5 3 2 4 2 7" xfId="44394" xr:uid="{00000000-0005-0000-0000-00005BAD0000}"/>
    <cellStyle name="Normal 5 3 2 4 2 7 2" xfId="44395" xr:uid="{00000000-0005-0000-0000-00005CAD0000}"/>
    <cellStyle name="Normal 5 3 2 4 2 7 2 2" xfId="44396" xr:uid="{00000000-0005-0000-0000-00005DAD0000}"/>
    <cellStyle name="Normal 5 3 2 4 2 7 3" xfId="44397" xr:uid="{00000000-0005-0000-0000-00005EAD0000}"/>
    <cellStyle name="Normal 5 3 2 4 2 8" xfId="44398" xr:uid="{00000000-0005-0000-0000-00005FAD0000}"/>
    <cellStyle name="Normal 5 3 2 4 2 8 2" xfId="44399" xr:uid="{00000000-0005-0000-0000-000060AD0000}"/>
    <cellStyle name="Normal 5 3 2 4 2 9" xfId="44400" xr:uid="{00000000-0005-0000-0000-000061AD0000}"/>
    <cellStyle name="Normal 5 3 2 4 3" xfId="44401" xr:uid="{00000000-0005-0000-0000-000062AD0000}"/>
    <cellStyle name="Normal 5 3 2 4 3 2" xfId="44402" xr:uid="{00000000-0005-0000-0000-000063AD0000}"/>
    <cellStyle name="Normal 5 3 2 4 3 2 2" xfId="44403" xr:uid="{00000000-0005-0000-0000-000064AD0000}"/>
    <cellStyle name="Normal 5 3 2 4 3 2 2 2" xfId="44404" xr:uid="{00000000-0005-0000-0000-000065AD0000}"/>
    <cellStyle name="Normal 5 3 2 4 3 2 2 2 2" xfId="44405" xr:uid="{00000000-0005-0000-0000-000066AD0000}"/>
    <cellStyle name="Normal 5 3 2 4 3 2 2 3" xfId="44406" xr:uid="{00000000-0005-0000-0000-000067AD0000}"/>
    <cellStyle name="Normal 5 3 2 4 3 2 2 3 2" xfId="44407" xr:uid="{00000000-0005-0000-0000-000068AD0000}"/>
    <cellStyle name="Normal 5 3 2 4 3 2 2 3 2 2" xfId="44408" xr:uid="{00000000-0005-0000-0000-000069AD0000}"/>
    <cellStyle name="Normal 5 3 2 4 3 2 2 3 3" xfId="44409" xr:uid="{00000000-0005-0000-0000-00006AAD0000}"/>
    <cellStyle name="Normal 5 3 2 4 3 2 2 4" xfId="44410" xr:uid="{00000000-0005-0000-0000-00006BAD0000}"/>
    <cellStyle name="Normal 5 3 2 4 3 2 3" xfId="44411" xr:uid="{00000000-0005-0000-0000-00006CAD0000}"/>
    <cellStyle name="Normal 5 3 2 4 3 2 3 2" xfId="44412" xr:uid="{00000000-0005-0000-0000-00006DAD0000}"/>
    <cellStyle name="Normal 5 3 2 4 3 2 4" xfId="44413" xr:uid="{00000000-0005-0000-0000-00006EAD0000}"/>
    <cellStyle name="Normal 5 3 2 4 3 2 4 2" xfId="44414" xr:uid="{00000000-0005-0000-0000-00006FAD0000}"/>
    <cellStyle name="Normal 5 3 2 4 3 2 4 2 2" xfId="44415" xr:uid="{00000000-0005-0000-0000-000070AD0000}"/>
    <cellStyle name="Normal 5 3 2 4 3 2 4 3" xfId="44416" xr:uid="{00000000-0005-0000-0000-000071AD0000}"/>
    <cellStyle name="Normal 5 3 2 4 3 2 5" xfId="44417" xr:uid="{00000000-0005-0000-0000-000072AD0000}"/>
    <cellStyle name="Normal 5 3 2 4 3 3" xfId="44418" xr:uid="{00000000-0005-0000-0000-000073AD0000}"/>
    <cellStyle name="Normal 5 3 2 4 3 3 2" xfId="44419" xr:uid="{00000000-0005-0000-0000-000074AD0000}"/>
    <cellStyle name="Normal 5 3 2 4 3 3 2 2" xfId="44420" xr:uid="{00000000-0005-0000-0000-000075AD0000}"/>
    <cellStyle name="Normal 5 3 2 4 3 3 3" xfId="44421" xr:uid="{00000000-0005-0000-0000-000076AD0000}"/>
    <cellStyle name="Normal 5 3 2 4 3 3 3 2" xfId="44422" xr:uid="{00000000-0005-0000-0000-000077AD0000}"/>
    <cellStyle name="Normal 5 3 2 4 3 3 3 2 2" xfId="44423" xr:uid="{00000000-0005-0000-0000-000078AD0000}"/>
    <cellStyle name="Normal 5 3 2 4 3 3 3 3" xfId="44424" xr:uid="{00000000-0005-0000-0000-000079AD0000}"/>
    <cellStyle name="Normal 5 3 2 4 3 3 4" xfId="44425" xr:uid="{00000000-0005-0000-0000-00007AAD0000}"/>
    <cellStyle name="Normal 5 3 2 4 3 4" xfId="44426" xr:uid="{00000000-0005-0000-0000-00007BAD0000}"/>
    <cellStyle name="Normal 5 3 2 4 3 4 2" xfId="44427" xr:uid="{00000000-0005-0000-0000-00007CAD0000}"/>
    <cellStyle name="Normal 5 3 2 4 3 4 2 2" xfId="44428" xr:uid="{00000000-0005-0000-0000-00007DAD0000}"/>
    <cellStyle name="Normal 5 3 2 4 3 4 3" xfId="44429" xr:uid="{00000000-0005-0000-0000-00007EAD0000}"/>
    <cellStyle name="Normal 5 3 2 4 3 4 3 2" xfId="44430" xr:uid="{00000000-0005-0000-0000-00007FAD0000}"/>
    <cellStyle name="Normal 5 3 2 4 3 4 3 2 2" xfId="44431" xr:uid="{00000000-0005-0000-0000-000080AD0000}"/>
    <cellStyle name="Normal 5 3 2 4 3 4 3 3" xfId="44432" xr:uid="{00000000-0005-0000-0000-000081AD0000}"/>
    <cellStyle name="Normal 5 3 2 4 3 4 4" xfId="44433" xr:uid="{00000000-0005-0000-0000-000082AD0000}"/>
    <cellStyle name="Normal 5 3 2 4 3 5" xfId="44434" xr:uid="{00000000-0005-0000-0000-000083AD0000}"/>
    <cellStyle name="Normal 5 3 2 4 3 5 2" xfId="44435" xr:uid="{00000000-0005-0000-0000-000084AD0000}"/>
    <cellStyle name="Normal 5 3 2 4 3 6" xfId="44436" xr:uid="{00000000-0005-0000-0000-000085AD0000}"/>
    <cellStyle name="Normal 5 3 2 4 3 6 2" xfId="44437" xr:uid="{00000000-0005-0000-0000-000086AD0000}"/>
    <cellStyle name="Normal 5 3 2 4 3 6 2 2" xfId="44438" xr:uid="{00000000-0005-0000-0000-000087AD0000}"/>
    <cellStyle name="Normal 5 3 2 4 3 6 3" xfId="44439" xr:uid="{00000000-0005-0000-0000-000088AD0000}"/>
    <cellStyle name="Normal 5 3 2 4 3 7" xfId="44440" xr:uid="{00000000-0005-0000-0000-000089AD0000}"/>
    <cellStyle name="Normal 5 3 2 4 3 7 2" xfId="44441" xr:uid="{00000000-0005-0000-0000-00008AAD0000}"/>
    <cellStyle name="Normal 5 3 2 4 3 8" xfId="44442" xr:uid="{00000000-0005-0000-0000-00008BAD0000}"/>
    <cellStyle name="Normal 5 3 2 4 4" xfId="44443" xr:uid="{00000000-0005-0000-0000-00008CAD0000}"/>
    <cellStyle name="Normal 5 3 2 4 4 2" xfId="44444" xr:uid="{00000000-0005-0000-0000-00008DAD0000}"/>
    <cellStyle name="Normal 5 3 2 4 4 2 2" xfId="44445" xr:uid="{00000000-0005-0000-0000-00008EAD0000}"/>
    <cellStyle name="Normal 5 3 2 4 4 2 2 2" xfId="44446" xr:uid="{00000000-0005-0000-0000-00008FAD0000}"/>
    <cellStyle name="Normal 5 3 2 4 4 2 3" xfId="44447" xr:uid="{00000000-0005-0000-0000-000090AD0000}"/>
    <cellStyle name="Normal 5 3 2 4 4 2 3 2" xfId="44448" xr:uid="{00000000-0005-0000-0000-000091AD0000}"/>
    <cellStyle name="Normal 5 3 2 4 4 2 3 2 2" xfId="44449" xr:uid="{00000000-0005-0000-0000-000092AD0000}"/>
    <cellStyle name="Normal 5 3 2 4 4 2 3 3" xfId="44450" xr:uid="{00000000-0005-0000-0000-000093AD0000}"/>
    <cellStyle name="Normal 5 3 2 4 4 2 4" xfId="44451" xr:uid="{00000000-0005-0000-0000-000094AD0000}"/>
    <cellStyle name="Normal 5 3 2 4 4 3" xfId="44452" xr:uid="{00000000-0005-0000-0000-000095AD0000}"/>
    <cellStyle name="Normal 5 3 2 4 4 3 2" xfId="44453" xr:uid="{00000000-0005-0000-0000-000096AD0000}"/>
    <cellStyle name="Normal 5 3 2 4 4 4" xfId="44454" xr:uid="{00000000-0005-0000-0000-000097AD0000}"/>
    <cellStyle name="Normal 5 3 2 4 4 4 2" xfId="44455" xr:uid="{00000000-0005-0000-0000-000098AD0000}"/>
    <cellStyle name="Normal 5 3 2 4 4 4 2 2" xfId="44456" xr:uid="{00000000-0005-0000-0000-000099AD0000}"/>
    <cellStyle name="Normal 5 3 2 4 4 4 3" xfId="44457" xr:uid="{00000000-0005-0000-0000-00009AAD0000}"/>
    <cellStyle name="Normal 5 3 2 4 4 5" xfId="44458" xr:uid="{00000000-0005-0000-0000-00009BAD0000}"/>
    <cellStyle name="Normal 5 3 2 4 5" xfId="44459" xr:uid="{00000000-0005-0000-0000-00009CAD0000}"/>
    <cellStyle name="Normal 5 3 2 4 5 2" xfId="44460" xr:uid="{00000000-0005-0000-0000-00009DAD0000}"/>
    <cellStyle name="Normal 5 3 2 4 5 2 2" xfId="44461" xr:uid="{00000000-0005-0000-0000-00009EAD0000}"/>
    <cellStyle name="Normal 5 3 2 4 5 3" xfId="44462" xr:uid="{00000000-0005-0000-0000-00009FAD0000}"/>
    <cellStyle name="Normal 5 3 2 4 5 3 2" xfId="44463" xr:uid="{00000000-0005-0000-0000-0000A0AD0000}"/>
    <cellStyle name="Normal 5 3 2 4 5 3 2 2" xfId="44464" xr:uid="{00000000-0005-0000-0000-0000A1AD0000}"/>
    <cellStyle name="Normal 5 3 2 4 5 3 3" xfId="44465" xr:uid="{00000000-0005-0000-0000-0000A2AD0000}"/>
    <cellStyle name="Normal 5 3 2 4 5 4" xfId="44466" xr:uid="{00000000-0005-0000-0000-0000A3AD0000}"/>
    <cellStyle name="Normal 5 3 2 4 6" xfId="44467" xr:uid="{00000000-0005-0000-0000-0000A4AD0000}"/>
    <cellStyle name="Normal 5 3 2 4 6 2" xfId="44468" xr:uid="{00000000-0005-0000-0000-0000A5AD0000}"/>
    <cellStyle name="Normal 5 3 2 4 6 2 2" xfId="44469" xr:uid="{00000000-0005-0000-0000-0000A6AD0000}"/>
    <cellStyle name="Normal 5 3 2 4 6 3" xfId="44470" xr:uid="{00000000-0005-0000-0000-0000A7AD0000}"/>
    <cellStyle name="Normal 5 3 2 4 6 3 2" xfId="44471" xr:uid="{00000000-0005-0000-0000-0000A8AD0000}"/>
    <cellStyle name="Normal 5 3 2 4 6 3 2 2" xfId="44472" xr:uid="{00000000-0005-0000-0000-0000A9AD0000}"/>
    <cellStyle name="Normal 5 3 2 4 6 3 3" xfId="44473" xr:uid="{00000000-0005-0000-0000-0000AAAD0000}"/>
    <cellStyle name="Normal 5 3 2 4 6 4" xfId="44474" xr:uid="{00000000-0005-0000-0000-0000ABAD0000}"/>
    <cellStyle name="Normal 5 3 2 4 7" xfId="44475" xr:uid="{00000000-0005-0000-0000-0000ACAD0000}"/>
    <cellStyle name="Normal 5 3 2 4 7 2" xfId="44476" xr:uid="{00000000-0005-0000-0000-0000ADAD0000}"/>
    <cellStyle name="Normal 5 3 2 4 8" xfId="44477" xr:uid="{00000000-0005-0000-0000-0000AEAD0000}"/>
    <cellStyle name="Normal 5 3 2 4 8 2" xfId="44478" xr:uid="{00000000-0005-0000-0000-0000AFAD0000}"/>
    <cellStyle name="Normal 5 3 2 4 8 2 2" xfId="44479" xr:uid="{00000000-0005-0000-0000-0000B0AD0000}"/>
    <cellStyle name="Normal 5 3 2 4 8 3" xfId="44480" xr:uid="{00000000-0005-0000-0000-0000B1AD0000}"/>
    <cellStyle name="Normal 5 3 2 4 9" xfId="44481" xr:uid="{00000000-0005-0000-0000-0000B2AD0000}"/>
    <cellStyle name="Normal 5 3 2 4 9 2" xfId="44482" xr:uid="{00000000-0005-0000-0000-0000B3AD0000}"/>
    <cellStyle name="Normal 5 3 2 5" xfId="44483" xr:uid="{00000000-0005-0000-0000-0000B4AD0000}"/>
    <cellStyle name="Normal 5 3 2 5 10" xfId="44484" xr:uid="{00000000-0005-0000-0000-0000B5AD0000}"/>
    <cellStyle name="Normal 5 3 2 5 11" xfId="44485" xr:uid="{00000000-0005-0000-0000-0000B6AD0000}"/>
    <cellStyle name="Normal 5 3 2 5 2" xfId="44486" xr:uid="{00000000-0005-0000-0000-0000B7AD0000}"/>
    <cellStyle name="Normal 5 3 2 5 2 2" xfId="44487" xr:uid="{00000000-0005-0000-0000-0000B8AD0000}"/>
    <cellStyle name="Normal 5 3 2 5 2 2 2" xfId="44488" xr:uid="{00000000-0005-0000-0000-0000B9AD0000}"/>
    <cellStyle name="Normal 5 3 2 5 2 2 2 2" xfId="44489" xr:uid="{00000000-0005-0000-0000-0000BAAD0000}"/>
    <cellStyle name="Normal 5 3 2 5 2 2 2 2 2" xfId="44490" xr:uid="{00000000-0005-0000-0000-0000BBAD0000}"/>
    <cellStyle name="Normal 5 3 2 5 2 2 2 2 2 2" xfId="44491" xr:uid="{00000000-0005-0000-0000-0000BCAD0000}"/>
    <cellStyle name="Normal 5 3 2 5 2 2 2 2 3" xfId="44492" xr:uid="{00000000-0005-0000-0000-0000BDAD0000}"/>
    <cellStyle name="Normal 5 3 2 5 2 2 2 2 3 2" xfId="44493" xr:uid="{00000000-0005-0000-0000-0000BEAD0000}"/>
    <cellStyle name="Normal 5 3 2 5 2 2 2 2 3 2 2" xfId="44494" xr:uid="{00000000-0005-0000-0000-0000BFAD0000}"/>
    <cellStyle name="Normal 5 3 2 5 2 2 2 2 3 3" xfId="44495" xr:uid="{00000000-0005-0000-0000-0000C0AD0000}"/>
    <cellStyle name="Normal 5 3 2 5 2 2 2 2 4" xfId="44496" xr:uid="{00000000-0005-0000-0000-0000C1AD0000}"/>
    <cellStyle name="Normal 5 3 2 5 2 2 2 3" xfId="44497" xr:uid="{00000000-0005-0000-0000-0000C2AD0000}"/>
    <cellStyle name="Normal 5 3 2 5 2 2 2 3 2" xfId="44498" xr:uid="{00000000-0005-0000-0000-0000C3AD0000}"/>
    <cellStyle name="Normal 5 3 2 5 2 2 2 4" xfId="44499" xr:uid="{00000000-0005-0000-0000-0000C4AD0000}"/>
    <cellStyle name="Normal 5 3 2 5 2 2 2 4 2" xfId="44500" xr:uid="{00000000-0005-0000-0000-0000C5AD0000}"/>
    <cellStyle name="Normal 5 3 2 5 2 2 2 4 2 2" xfId="44501" xr:uid="{00000000-0005-0000-0000-0000C6AD0000}"/>
    <cellStyle name="Normal 5 3 2 5 2 2 2 4 3" xfId="44502" xr:uid="{00000000-0005-0000-0000-0000C7AD0000}"/>
    <cellStyle name="Normal 5 3 2 5 2 2 2 5" xfId="44503" xr:uid="{00000000-0005-0000-0000-0000C8AD0000}"/>
    <cellStyle name="Normal 5 3 2 5 2 2 3" xfId="44504" xr:uid="{00000000-0005-0000-0000-0000C9AD0000}"/>
    <cellStyle name="Normal 5 3 2 5 2 2 3 2" xfId="44505" xr:uid="{00000000-0005-0000-0000-0000CAAD0000}"/>
    <cellStyle name="Normal 5 3 2 5 2 2 3 2 2" xfId="44506" xr:uid="{00000000-0005-0000-0000-0000CBAD0000}"/>
    <cellStyle name="Normal 5 3 2 5 2 2 3 3" xfId="44507" xr:uid="{00000000-0005-0000-0000-0000CCAD0000}"/>
    <cellStyle name="Normal 5 3 2 5 2 2 3 3 2" xfId="44508" xr:uid="{00000000-0005-0000-0000-0000CDAD0000}"/>
    <cellStyle name="Normal 5 3 2 5 2 2 3 3 2 2" xfId="44509" xr:uid="{00000000-0005-0000-0000-0000CEAD0000}"/>
    <cellStyle name="Normal 5 3 2 5 2 2 3 3 3" xfId="44510" xr:uid="{00000000-0005-0000-0000-0000CFAD0000}"/>
    <cellStyle name="Normal 5 3 2 5 2 2 3 4" xfId="44511" xr:uid="{00000000-0005-0000-0000-0000D0AD0000}"/>
    <cellStyle name="Normal 5 3 2 5 2 2 4" xfId="44512" xr:uid="{00000000-0005-0000-0000-0000D1AD0000}"/>
    <cellStyle name="Normal 5 3 2 5 2 2 4 2" xfId="44513" xr:uid="{00000000-0005-0000-0000-0000D2AD0000}"/>
    <cellStyle name="Normal 5 3 2 5 2 2 4 2 2" xfId="44514" xr:uid="{00000000-0005-0000-0000-0000D3AD0000}"/>
    <cellStyle name="Normal 5 3 2 5 2 2 4 3" xfId="44515" xr:uid="{00000000-0005-0000-0000-0000D4AD0000}"/>
    <cellStyle name="Normal 5 3 2 5 2 2 4 3 2" xfId="44516" xr:uid="{00000000-0005-0000-0000-0000D5AD0000}"/>
    <cellStyle name="Normal 5 3 2 5 2 2 4 3 2 2" xfId="44517" xr:uid="{00000000-0005-0000-0000-0000D6AD0000}"/>
    <cellStyle name="Normal 5 3 2 5 2 2 4 3 3" xfId="44518" xr:uid="{00000000-0005-0000-0000-0000D7AD0000}"/>
    <cellStyle name="Normal 5 3 2 5 2 2 4 4" xfId="44519" xr:uid="{00000000-0005-0000-0000-0000D8AD0000}"/>
    <cellStyle name="Normal 5 3 2 5 2 2 5" xfId="44520" xr:uid="{00000000-0005-0000-0000-0000D9AD0000}"/>
    <cellStyle name="Normal 5 3 2 5 2 2 5 2" xfId="44521" xr:uid="{00000000-0005-0000-0000-0000DAAD0000}"/>
    <cellStyle name="Normal 5 3 2 5 2 2 6" xfId="44522" xr:uid="{00000000-0005-0000-0000-0000DBAD0000}"/>
    <cellStyle name="Normal 5 3 2 5 2 2 6 2" xfId="44523" xr:uid="{00000000-0005-0000-0000-0000DCAD0000}"/>
    <cellStyle name="Normal 5 3 2 5 2 2 6 2 2" xfId="44524" xr:uid="{00000000-0005-0000-0000-0000DDAD0000}"/>
    <cellStyle name="Normal 5 3 2 5 2 2 6 3" xfId="44525" xr:uid="{00000000-0005-0000-0000-0000DEAD0000}"/>
    <cellStyle name="Normal 5 3 2 5 2 2 7" xfId="44526" xr:uid="{00000000-0005-0000-0000-0000DFAD0000}"/>
    <cellStyle name="Normal 5 3 2 5 2 2 7 2" xfId="44527" xr:uid="{00000000-0005-0000-0000-0000E0AD0000}"/>
    <cellStyle name="Normal 5 3 2 5 2 2 8" xfId="44528" xr:uid="{00000000-0005-0000-0000-0000E1AD0000}"/>
    <cellStyle name="Normal 5 3 2 5 2 3" xfId="44529" xr:uid="{00000000-0005-0000-0000-0000E2AD0000}"/>
    <cellStyle name="Normal 5 3 2 5 2 3 2" xfId="44530" xr:uid="{00000000-0005-0000-0000-0000E3AD0000}"/>
    <cellStyle name="Normal 5 3 2 5 2 3 2 2" xfId="44531" xr:uid="{00000000-0005-0000-0000-0000E4AD0000}"/>
    <cellStyle name="Normal 5 3 2 5 2 3 2 2 2" xfId="44532" xr:uid="{00000000-0005-0000-0000-0000E5AD0000}"/>
    <cellStyle name="Normal 5 3 2 5 2 3 2 3" xfId="44533" xr:uid="{00000000-0005-0000-0000-0000E6AD0000}"/>
    <cellStyle name="Normal 5 3 2 5 2 3 2 3 2" xfId="44534" xr:uid="{00000000-0005-0000-0000-0000E7AD0000}"/>
    <cellStyle name="Normal 5 3 2 5 2 3 2 3 2 2" xfId="44535" xr:uid="{00000000-0005-0000-0000-0000E8AD0000}"/>
    <cellStyle name="Normal 5 3 2 5 2 3 2 3 3" xfId="44536" xr:uid="{00000000-0005-0000-0000-0000E9AD0000}"/>
    <cellStyle name="Normal 5 3 2 5 2 3 2 4" xfId="44537" xr:uid="{00000000-0005-0000-0000-0000EAAD0000}"/>
    <cellStyle name="Normal 5 3 2 5 2 3 3" xfId="44538" xr:uid="{00000000-0005-0000-0000-0000EBAD0000}"/>
    <cellStyle name="Normal 5 3 2 5 2 3 3 2" xfId="44539" xr:uid="{00000000-0005-0000-0000-0000ECAD0000}"/>
    <cellStyle name="Normal 5 3 2 5 2 3 4" xfId="44540" xr:uid="{00000000-0005-0000-0000-0000EDAD0000}"/>
    <cellStyle name="Normal 5 3 2 5 2 3 4 2" xfId="44541" xr:uid="{00000000-0005-0000-0000-0000EEAD0000}"/>
    <cellStyle name="Normal 5 3 2 5 2 3 4 2 2" xfId="44542" xr:uid="{00000000-0005-0000-0000-0000EFAD0000}"/>
    <cellStyle name="Normal 5 3 2 5 2 3 4 3" xfId="44543" xr:uid="{00000000-0005-0000-0000-0000F0AD0000}"/>
    <cellStyle name="Normal 5 3 2 5 2 3 5" xfId="44544" xr:uid="{00000000-0005-0000-0000-0000F1AD0000}"/>
    <cellStyle name="Normal 5 3 2 5 2 4" xfId="44545" xr:uid="{00000000-0005-0000-0000-0000F2AD0000}"/>
    <cellStyle name="Normal 5 3 2 5 2 4 2" xfId="44546" xr:uid="{00000000-0005-0000-0000-0000F3AD0000}"/>
    <cellStyle name="Normal 5 3 2 5 2 4 2 2" xfId="44547" xr:uid="{00000000-0005-0000-0000-0000F4AD0000}"/>
    <cellStyle name="Normal 5 3 2 5 2 4 3" xfId="44548" xr:uid="{00000000-0005-0000-0000-0000F5AD0000}"/>
    <cellStyle name="Normal 5 3 2 5 2 4 3 2" xfId="44549" xr:uid="{00000000-0005-0000-0000-0000F6AD0000}"/>
    <cellStyle name="Normal 5 3 2 5 2 4 3 2 2" xfId="44550" xr:uid="{00000000-0005-0000-0000-0000F7AD0000}"/>
    <cellStyle name="Normal 5 3 2 5 2 4 3 3" xfId="44551" xr:uid="{00000000-0005-0000-0000-0000F8AD0000}"/>
    <cellStyle name="Normal 5 3 2 5 2 4 4" xfId="44552" xr:uid="{00000000-0005-0000-0000-0000F9AD0000}"/>
    <cellStyle name="Normal 5 3 2 5 2 5" xfId="44553" xr:uid="{00000000-0005-0000-0000-0000FAAD0000}"/>
    <cellStyle name="Normal 5 3 2 5 2 5 2" xfId="44554" xr:uid="{00000000-0005-0000-0000-0000FBAD0000}"/>
    <cellStyle name="Normal 5 3 2 5 2 5 2 2" xfId="44555" xr:uid="{00000000-0005-0000-0000-0000FCAD0000}"/>
    <cellStyle name="Normal 5 3 2 5 2 5 3" xfId="44556" xr:uid="{00000000-0005-0000-0000-0000FDAD0000}"/>
    <cellStyle name="Normal 5 3 2 5 2 5 3 2" xfId="44557" xr:uid="{00000000-0005-0000-0000-0000FEAD0000}"/>
    <cellStyle name="Normal 5 3 2 5 2 5 3 2 2" xfId="44558" xr:uid="{00000000-0005-0000-0000-0000FFAD0000}"/>
    <cellStyle name="Normal 5 3 2 5 2 5 3 3" xfId="44559" xr:uid="{00000000-0005-0000-0000-000000AE0000}"/>
    <cellStyle name="Normal 5 3 2 5 2 5 4" xfId="44560" xr:uid="{00000000-0005-0000-0000-000001AE0000}"/>
    <cellStyle name="Normal 5 3 2 5 2 6" xfId="44561" xr:uid="{00000000-0005-0000-0000-000002AE0000}"/>
    <cellStyle name="Normal 5 3 2 5 2 6 2" xfId="44562" xr:uid="{00000000-0005-0000-0000-000003AE0000}"/>
    <cellStyle name="Normal 5 3 2 5 2 7" xfId="44563" xr:uid="{00000000-0005-0000-0000-000004AE0000}"/>
    <cellStyle name="Normal 5 3 2 5 2 7 2" xfId="44564" xr:uid="{00000000-0005-0000-0000-000005AE0000}"/>
    <cellStyle name="Normal 5 3 2 5 2 7 2 2" xfId="44565" xr:uid="{00000000-0005-0000-0000-000006AE0000}"/>
    <cellStyle name="Normal 5 3 2 5 2 7 3" xfId="44566" xr:uid="{00000000-0005-0000-0000-000007AE0000}"/>
    <cellStyle name="Normal 5 3 2 5 2 8" xfId="44567" xr:uid="{00000000-0005-0000-0000-000008AE0000}"/>
    <cellStyle name="Normal 5 3 2 5 2 8 2" xfId="44568" xr:uid="{00000000-0005-0000-0000-000009AE0000}"/>
    <cellStyle name="Normal 5 3 2 5 2 9" xfId="44569" xr:uid="{00000000-0005-0000-0000-00000AAE0000}"/>
    <cellStyle name="Normal 5 3 2 5 3" xfId="44570" xr:uid="{00000000-0005-0000-0000-00000BAE0000}"/>
    <cellStyle name="Normal 5 3 2 5 3 2" xfId="44571" xr:uid="{00000000-0005-0000-0000-00000CAE0000}"/>
    <cellStyle name="Normal 5 3 2 5 3 2 2" xfId="44572" xr:uid="{00000000-0005-0000-0000-00000DAE0000}"/>
    <cellStyle name="Normal 5 3 2 5 3 2 2 2" xfId="44573" xr:uid="{00000000-0005-0000-0000-00000EAE0000}"/>
    <cellStyle name="Normal 5 3 2 5 3 2 2 2 2" xfId="44574" xr:uid="{00000000-0005-0000-0000-00000FAE0000}"/>
    <cellStyle name="Normal 5 3 2 5 3 2 2 3" xfId="44575" xr:uid="{00000000-0005-0000-0000-000010AE0000}"/>
    <cellStyle name="Normal 5 3 2 5 3 2 2 3 2" xfId="44576" xr:uid="{00000000-0005-0000-0000-000011AE0000}"/>
    <cellStyle name="Normal 5 3 2 5 3 2 2 3 2 2" xfId="44577" xr:uid="{00000000-0005-0000-0000-000012AE0000}"/>
    <cellStyle name="Normal 5 3 2 5 3 2 2 3 3" xfId="44578" xr:uid="{00000000-0005-0000-0000-000013AE0000}"/>
    <cellStyle name="Normal 5 3 2 5 3 2 2 4" xfId="44579" xr:uid="{00000000-0005-0000-0000-000014AE0000}"/>
    <cellStyle name="Normal 5 3 2 5 3 2 3" xfId="44580" xr:uid="{00000000-0005-0000-0000-000015AE0000}"/>
    <cellStyle name="Normal 5 3 2 5 3 2 3 2" xfId="44581" xr:uid="{00000000-0005-0000-0000-000016AE0000}"/>
    <cellStyle name="Normal 5 3 2 5 3 2 4" xfId="44582" xr:uid="{00000000-0005-0000-0000-000017AE0000}"/>
    <cellStyle name="Normal 5 3 2 5 3 2 4 2" xfId="44583" xr:uid="{00000000-0005-0000-0000-000018AE0000}"/>
    <cellStyle name="Normal 5 3 2 5 3 2 4 2 2" xfId="44584" xr:uid="{00000000-0005-0000-0000-000019AE0000}"/>
    <cellStyle name="Normal 5 3 2 5 3 2 4 3" xfId="44585" xr:uid="{00000000-0005-0000-0000-00001AAE0000}"/>
    <cellStyle name="Normal 5 3 2 5 3 2 5" xfId="44586" xr:uid="{00000000-0005-0000-0000-00001BAE0000}"/>
    <cellStyle name="Normal 5 3 2 5 3 3" xfId="44587" xr:uid="{00000000-0005-0000-0000-00001CAE0000}"/>
    <cellStyle name="Normal 5 3 2 5 3 3 2" xfId="44588" xr:uid="{00000000-0005-0000-0000-00001DAE0000}"/>
    <cellStyle name="Normal 5 3 2 5 3 3 2 2" xfId="44589" xr:uid="{00000000-0005-0000-0000-00001EAE0000}"/>
    <cellStyle name="Normal 5 3 2 5 3 3 3" xfId="44590" xr:uid="{00000000-0005-0000-0000-00001FAE0000}"/>
    <cellStyle name="Normal 5 3 2 5 3 3 3 2" xfId="44591" xr:uid="{00000000-0005-0000-0000-000020AE0000}"/>
    <cellStyle name="Normal 5 3 2 5 3 3 3 2 2" xfId="44592" xr:uid="{00000000-0005-0000-0000-000021AE0000}"/>
    <cellStyle name="Normal 5 3 2 5 3 3 3 3" xfId="44593" xr:uid="{00000000-0005-0000-0000-000022AE0000}"/>
    <cellStyle name="Normal 5 3 2 5 3 3 4" xfId="44594" xr:uid="{00000000-0005-0000-0000-000023AE0000}"/>
    <cellStyle name="Normal 5 3 2 5 3 4" xfId="44595" xr:uid="{00000000-0005-0000-0000-000024AE0000}"/>
    <cellStyle name="Normal 5 3 2 5 3 4 2" xfId="44596" xr:uid="{00000000-0005-0000-0000-000025AE0000}"/>
    <cellStyle name="Normal 5 3 2 5 3 4 2 2" xfId="44597" xr:uid="{00000000-0005-0000-0000-000026AE0000}"/>
    <cellStyle name="Normal 5 3 2 5 3 4 3" xfId="44598" xr:uid="{00000000-0005-0000-0000-000027AE0000}"/>
    <cellStyle name="Normal 5 3 2 5 3 4 3 2" xfId="44599" xr:uid="{00000000-0005-0000-0000-000028AE0000}"/>
    <cellStyle name="Normal 5 3 2 5 3 4 3 2 2" xfId="44600" xr:uid="{00000000-0005-0000-0000-000029AE0000}"/>
    <cellStyle name="Normal 5 3 2 5 3 4 3 3" xfId="44601" xr:uid="{00000000-0005-0000-0000-00002AAE0000}"/>
    <cellStyle name="Normal 5 3 2 5 3 4 4" xfId="44602" xr:uid="{00000000-0005-0000-0000-00002BAE0000}"/>
    <cellStyle name="Normal 5 3 2 5 3 5" xfId="44603" xr:uid="{00000000-0005-0000-0000-00002CAE0000}"/>
    <cellStyle name="Normal 5 3 2 5 3 5 2" xfId="44604" xr:uid="{00000000-0005-0000-0000-00002DAE0000}"/>
    <cellStyle name="Normal 5 3 2 5 3 6" xfId="44605" xr:uid="{00000000-0005-0000-0000-00002EAE0000}"/>
    <cellStyle name="Normal 5 3 2 5 3 6 2" xfId="44606" xr:uid="{00000000-0005-0000-0000-00002FAE0000}"/>
    <cellStyle name="Normal 5 3 2 5 3 6 2 2" xfId="44607" xr:uid="{00000000-0005-0000-0000-000030AE0000}"/>
    <cellStyle name="Normal 5 3 2 5 3 6 3" xfId="44608" xr:uid="{00000000-0005-0000-0000-000031AE0000}"/>
    <cellStyle name="Normal 5 3 2 5 3 7" xfId="44609" xr:uid="{00000000-0005-0000-0000-000032AE0000}"/>
    <cellStyle name="Normal 5 3 2 5 3 7 2" xfId="44610" xr:uid="{00000000-0005-0000-0000-000033AE0000}"/>
    <cellStyle name="Normal 5 3 2 5 3 8" xfId="44611" xr:uid="{00000000-0005-0000-0000-000034AE0000}"/>
    <cellStyle name="Normal 5 3 2 5 4" xfId="44612" xr:uid="{00000000-0005-0000-0000-000035AE0000}"/>
    <cellStyle name="Normal 5 3 2 5 4 2" xfId="44613" xr:uid="{00000000-0005-0000-0000-000036AE0000}"/>
    <cellStyle name="Normal 5 3 2 5 4 2 2" xfId="44614" xr:uid="{00000000-0005-0000-0000-000037AE0000}"/>
    <cellStyle name="Normal 5 3 2 5 4 2 2 2" xfId="44615" xr:uid="{00000000-0005-0000-0000-000038AE0000}"/>
    <cellStyle name="Normal 5 3 2 5 4 2 3" xfId="44616" xr:uid="{00000000-0005-0000-0000-000039AE0000}"/>
    <cellStyle name="Normal 5 3 2 5 4 2 3 2" xfId="44617" xr:uid="{00000000-0005-0000-0000-00003AAE0000}"/>
    <cellStyle name="Normal 5 3 2 5 4 2 3 2 2" xfId="44618" xr:uid="{00000000-0005-0000-0000-00003BAE0000}"/>
    <cellStyle name="Normal 5 3 2 5 4 2 3 3" xfId="44619" xr:uid="{00000000-0005-0000-0000-00003CAE0000}"/>
    <cellStyle name="Normal 5 3 2 5 4 2 4" xfId="44620" xr:uid="{00000000-0005-0000-0000-00003DAE0000}"/>
    <cellStyle name="Normal 5 3 2 5 4 3" xfId="44621" xr:uid="{00000000-0005-0000-0000-00003EAE0000}"/>
    <cellStyle name="Normal 5 3 2 5 4 3 2" xfId="44622" xr:uid="{00000000-0005-0000-0000-00003FAE0000}"/>
    <cellStyle name="Normal 5 3 2 5 4 4" xfId="44623" xr:uid="{00000000-0005-0000-0000-000040AE0000}"/>
    <cellStyle name="Normal 5 3 2 5 4 4 2" xfId="44624" xr:uid="{00000000-0005-0000-0000-000041AE0000}"/>
    <cellStyle name="Normal 5 3 2 5 4 4 2 2" xfId="44625" xr:uid="{00000000-0005-0000-0000-000042AE0000}"/>
    <cellStyle name="Normal 5 3 2 5 4 4 3" xfId="44626" xr:uid="{00000000-0005-0000-0000-000043AE0000}"/>
    <cellStyle name="Normal 5 3 2 5 4 5" xfId="44627" xr:uid="{00000000-0005-0000-0000-000044AE0000}"/>
    <cellStyle name="Normal 5 3 2 5 5" xfId="44628" xr:uid="{00000000-0005-0000-0000-000045AE0000}"/>
    <cellStyle name="Normal 5 3 2 5 5 2" xfId="44629" xr:uid="{00000000-0005-0000-0000-000046AE0000}"/>
    <cellStyle name="Normal 5 3 2 5 5 2 2" xfId="44630" xr:uid="{00000000-0005-0000-0000-000047AE0000}"/>
    <cellStyle name="Normal 5 3 2 5 5 3" xfId="44631" xr:uid="{00000000-0005-0000-0000-000048AE0000}"/>
    <cellStyle name="Normal 5 3 2 5 5 3 2" xfId="44632" xr:uid="{00000000-0005-0000-0000-000049AE0000}"/>
    <cellStyle name="Normal 5 3 2 5 5 3 2 2" xfId="44633" xr:uid="{00000000-0005-0000-0000-00004AAE0000}"/>
    <cellStyle name="Normal 5 3 2 5 5 3 3" xfId="44634" xr:uid="{00000000-0005-0000-0000-00004BAE0000}"/>
    <cellStyle name="Normal 5 3 2 5 5 4" xfId="44635" xr:uid="{00000000-0005-0000-0000-00004CAE0000}"/>
    <cellStyle name="Normal 5 3 2 5 6" xfId="44636" xr:uid="{00000000-0005-0000-0000-00004DAE0000}"/>
    <cellStyle name="Normal 5 3 2 5 6 2" xfId="44637" xr:uid="{00000000-0005-0000-0000-00004EAE0000}"/>
    <cellStyle name="Normal 5 3 2 5 6 2 2" xfId="44638" xr:uid="{00000000-0005-0000-0000-00004FAE0000}"/>
    <cellStyle name="Normal 5 3 2 5 6 3" xfId="44639" xr:uid="{00000000-0005-0000-0000-000050AE0000}"/>
    <cellStyle name="Normal 5 3 2 5 6 3 2" xfId="44640" xr:uid="{00000000-0005-0000-0000-000051AE0000}"/>
    <cellStyle name="Normal 5 3 2 5 6 3 2 2" xfId="44641" xr:uid="{00000000-0005-0000-0000-000052AE0000}"/>
    <cellStyle name="Normal 5 3 2 5 6 3 3" xfId="44642" xr:uid="{00000000-0005-0000-0000-000053AE0000}"/>
    <cellStyle name="Normal 5 3 2 5 6 4" xfId="44643" xr:uid="{00000000-0005-0000-0000-000054AE0000}"/>
    <cellStyle name="Normal 5 3 2 5 7" xfId="44644" xr:uid="{00000000-0005-0000-0000-000055AE0000}"/>
    <cellStyle name="Normal 5 3 2 5 7 2" xfId="44645" xr:uid="{00000000-0005-0000-0000-000056AE0000}"/>
    <cellStyle name="Normal 5 3 2 5 8" xfId="44646" xr:uid="{00000000-0005-0000-0000-000057AE0000}"/>
    <cellStyle name="Normal 5 3 2 5 8 2" xfId="44647" xr:uid="{00000000-0005-0000-0000-000058AE0000}"/>
    <cellStyle name="Normal 5 3 2 5 8 2 2" xfId="44648" xr:uid="{00000000-0005-0000-0000-000059AE0000}"/>
    <cellStyle name="Normal 5 3 2 5 8 3" xfId="44649" xr:uid="{00000000-0005-0000-0000-00005AAE0000}"/>
    <cellStyle name="Normal 5 3 2 5 9" xfId="44650" xr:uid="{00000000-0005-0000-0000-00005BAE0000}"/>
    <cellStyle name="Normal 5 3 2 5 9 2" xfId="44651" xr:uid="{00000000-0005-0000-0000-00005CAE0000}"/>
    <cellStyle name="Normal 5 3 2 6" xfId="44652" xr:uid="{00000000-0005-0000-0000-00005DAE0000}"/>
    <cellStyle name="Normal 5 3 2 6 2" xfId="44653" xr:uid="{00000000-0005-0000-0000-00005EAE0000}"/>
    <cellStyle name="Normal 5 3 2 6 2 2" xfId="44654" xr:uid="{00000000-0005-0000-0000-00005FAE0000}"/>
    <cellStyle name="Normal 5 3 2 6 2 2 2" xfId="44655" xr:uid="{00000000-0005-0000-0000-000060AE0000}"/>
    <cellStyle name="Normal 5 3 2 6 2 2 2 2" xfId="44656" xr:uid="{00000000-0005-0000-0000-000061AE0000}"/>
    <cellStyle name="Normal 5 3 2 6 2 2 2 2 2" xfId="44657" xr:uid="{00000000-0005-0000-0000-000062AE0000}"/>
    <cellStyle name="Normal 5 3 2 6 2 2 2 3" xfId="44658" xr:uid="{00000000-0005-0000-0000-000063AE0000}"/>
    <cellStyle name="Normal 5 3 2 6 2 2 2 3 2" xfId="44659" xr:uid="{00000000-0005-0000-0000-000064AE0000}"/>
    <cellStyle name="Normal 5 3 2 6 2 2 2 3 2 2" xfId="44660" xr:uid="{00000000-0005-0000-0000-000065AE0000}"/>
    <cellStyle name="Normal 5 3 2 6 2 2 2 3 3" xfId="44661" xr:uid="{00000000-0005-0000-0000-000066AE0000}"/>
    <cellStyle name="Normal 5 3 2 6 2 2 2 4" xfId="44662" xr:uid="{00000000-0005-0000-0000-000067AE0000}"/>
    <cellStyle name="Normal 5 3 2 6 2 2 3" xfId="44663" xr:uid="{00000000-0005-0000-0000-000068AE0000}"/>
    <cellStyle name="Normal 5 3 2 6 2 2 3 2" xfId="44664" xr:uid="{00000000-0005-0000-0000-000069AE0000}"/>
    <cellStyle name="Normal 5 3 2 6 2 2 4" xfId="44665" xr:uid="{00000000-0005-0000-0000-00006AAE0000}"/>
    <cellStyle name="Normal 5 3 2 6 2 2 4 2" xfId="44666" xr:uid="{00000000-0005-0000-0000-00006BAE0000}"/>
    <cellStyle name="Normal 5 3 2 6 2 2 4 2 2" xfId="44667" xr:uid="{00000000-0005-0000-0000-00006CAE0000}"/>
    <cellStyle name="Normal 5 3 2 6 2 2 4 3" xfId="44668" xr:uid="{00000000-0005-0000-0000-00006DAE0000}"/>
    <cellStyle name="Normal 5 3 2 6 2 2 5" xfId="44669" xr:uid="{00000000-0005-0000-0000-00006EAE0000}"/>
    <cellStyle name="Normal 5 3 2 6 2 3" xfId="44670" xr:uid="{00000000-0005-0000-0000-00006FAE0000}"/>
    <cellStyle name="Normal 5 3 2 6 2 3 2" xfId="44671" xr:uid="{00000000-0005-0000-0000-000070AE0000}"/>
    <cellStyle name="Normal 5 3 2 6 2 3 2 2" xfId="44672" xr:uid="{00000000-0005-0000-0000-000071AE0000}"/>
    <cellStyle name="Normal 5 3 2 6 2 3 3" xfId="44673" xr:uid="{00000000-0005-0000-0000-000072AE0000}"/>
    <cellStyle name="Normal 5 3 2 6 2 3 3 2" xfId="44674" xr:uid="{00000000-0005-0000-0000-000073AE0000}"/>
    <cellStyle name="Normal 5 3 2 6 2 3 3 2 2" xfId="44675" xr:uid="{00000000-0005-0000-0000-000074AE0000}"/>
    <cellStyle name="Normal 5 3 2 6 2 3 3 3" xfId="44676" xr:uid="{00000000-0005-0000-0000-000075AE0000}"/>
    <cellStyle name="Normal 5 3 2 6 2 3 4" xfId="44677" xr:uid="{00000000-0005-0000-0000-000076AE0000}"/>
    <cellStyle name="Normal 5 3 2 6 2 4" xfId="44678" xr:uid="{00000000-0005-0000-0000-000077AE0000}"/>
    <cellStyle name="Normal 5 3 2 6 2 4 2" xfId="44679" xr:uid="{00000000-0005-0000-0000-000078AE0000}"/>
    <cellStyle name="Normal 5 3 2 6 2 4 2 2" xfId="44680" xr:uid="{00000000-0005-0000-0000-000079AE0000}"/>
    <cellStyle name="Normal 5 3 2 6 2 4 3" xfId="44681" xr:uid="{00000000-0005-0000-0000-00007AAE0000}"/>
    <cellStyle name="Normal 5 3 2 6 2 4 3 2" xfId="44682" xr:uid="{00000000-0005-0000-0000-00007BAE0000}"/>
    <cellStyle name="Normal 5 3 2 6 2 4 3 2 2" xfId="44683" xr:uid="{00000000-0005-0000-0000-00007CAE0000}"/>
    <cellStyle name="Normal 5 3 2 6 2 4 3 3" xfId="44684" xr:uid="{00000000-0005-0000-0000-00007DAE0000}"/>
    <cellStyle name="Normal 5 3 2 6 2 4 4" xfId="44685" xr:uid="{00000000-0005-0000-0000-00007EAE0000}"/>
    <cellStyle name="Normal 5 3 2 6 2 5" xfId="44686" xr:uid="{00000000-0005-0000-0000-00007FAE0000}"/>
    <cellStyle name="Normal 5 3 2 6 2 5 2" xfId="44687" xr:uid="{00000000-0005-0000-0000-000080AE0000}"/>
    <cellStyle name="Normal 5 3 2 6 2 6" xfId="44688" xr:uid="{00000000-0005-0000-0000-000081AE0000}"/>
    <cellStyle name="Normal 5 3 2 6 2 6 2" xfId="44689" xr:uid="{00000000-0005-0000-0000-000082AE0000}"/>
    <cellStyle name="Normal 5 3 2 6 2 6 2 2" xfId="44690" xr:uid="{00000000-0005-0000-0000-000083AE0000}"/>
    <cellStyle name="Normal 5 3 2 6 2 6 3" xfId="44691" xr:uid="{00000000-0005-0000-0000-000084AE0000}"/>
    <cellStyle name="Normal 5 3 2 6 2 7" xfId="44692" xr:uid="{00000000-0005-0000-0000-000085AE0000}"/>
    <cellStyle name="Normal 5 3 2 6 2 7 2" xfId="44693" xr:uid="{00000000-0005-0000-0000-000086AE0000}"/>
    <cellStyle name="Normal 5 3 2 6 2 8" xfId="44694" xr:uid="{00000000-0005-0000-0000-000087AE0000}"/>
    <cellStyle name="Normal 5 3 2 6 3" xfId="44695" xr:uid="{00000000-0005-0000-0000-000088AE0000}"/>
    <cellStyle name="Normal 5 3 2 6 3 2" xfId="44696" xr:uid="{00000000-0005-0000-0000-000089AE0000}"/>
    <cellStyle name="Normal 5 3 2 6 3 2 2" xfId="44697" xr:uid="{00000000-0005-0000-0000-00008AAE0000}"/>
    <cellStyle name="Normal 5 3 2 6 3 2 2 2" xfId="44698" xr:uid="{00000000-0005-0000-0000-00008BAE0000}"/>
    <cellStyle name="Normal 5 3 2 6 3 2 3" xfId="44699" xr:uid="{00000000-0005-0000-0000-00008CAE0000}"/>
    <cellStyle name="Normal 5 3 2 6 3 2 3 2" xfId="44700" xr:uid="{00000000-0005-0000-0000-00008DAE0000}"/>
    <cellStyle name="Normal 5 3 2 6 3 2 3 2 2" xfId="44701" xr:uid="{00000000-0005-0000-0000-00008EAE0000}"/>
    <cellStyle name="Normal 5 3 2 6 3 2 3 3" xfId="44702" xr:uid="{00000000-0005-0000-0000-00008FAE0000}"/>
    <cellStyle name="Normal 5 3 2 6 3 2 4" xfId="44703" xr:uid="{00000000-0005-0000-0000-000090AE0000}"/>
    <cellStyle name="Normal 5 3 2 6 3 3" xfId="44704" xr:uid="{00000000-0005-0000-0000-000091AE0000}"/>
    <cellStyle name="Normal 5 3 2 6 3 3 2" xfId="44705" xr:uid="{00000000-0005-0000-0000-000092AE0000}"/>
    <cellStyle name="Normal 5 3 2 6 3 4" xfId="44706" xr:uid="{00000000-0005-0000-0000-000093AE0000}"/>
    <cellStyle name="Normal 5 3 2 6 3 4 2" xfId="44707" xr:uid="{00000000-0005-0000-0000-000094AE0000}"/>
    <cellStyle name="Normal 5 3 2 6 3 4 2 2" xfId="44708" xr:uid="{00000000-0005-0000-0000-000095AE0000}"/>
    <cellStyle name="Normal 5 3 2 6 3 4 3" xfId="44709" xr:uid="{00000000-0005-0000-0000-000096AE0000}"/>
    <cellStyle name="Normal 5 3 2 6 3 5" xfId="44710" xr:uid="{00000000-0005-0000-0000-000097AE0000}"/>
    <cellStyle name="Normal 5 3 2 6 4" xfId="44711" xr:uid="{00000000-0005-0000-0000-000098AE0000}"/>
    <cellStyle name="Normal 5 3 2 6 4 2" xfId="44712" xr:uid="{00000000-0005-0000-0000-000099AE0000}"/>
    <cellStyle name="Normal 5 3 2 6 4 2 2" xfId="44713" xr:uid="{00000000-0005-0000-0000-00009AAE0000}"/>
    <cellStyle name="Normal 5 3 2 6 4 3" xfId="44714" xr:uid="{00000000-0005-0000-0000-00009BAE0000}"/>
    <cellStyle name="Normal 5 3 2 6 4 3 2" xfId="44715" xr:uid="{00000000-0005-0000-0000-00009CAE0000}"/>
    <cellStyle name="Normal 5 3 2 6 4 3 2 2" xfId="44716" xr:uid="{00000000-0005-0000-0000-00009DAE0000}"/>
    <cellStyle name="Normal 5 3 2 6 4 3 3" xfId="44717" xr:uid="{00000000-0005-0000-0000-00009EAE0000}"/>
    <cellStyle name="Normal 5 3 2 6 4 4" xfId="44718" xr:uid="{00000000-0005-0000-0000-00009FAE0000}"/>
    <cellStyle name="Normal 5 3 2 6 5" xfId="44719" xr:uid="{00000000-0005-0000-0000-0000A0AE0000}"/>
    <cellStyle name="Normal 5 3 2 6 5 2" xfId="44720" xr:uid="{00000000-0005-0000-0000-0000A1AE0000}"/>
    <cellStyle name="Normal 5 3 2 6 5 2 2" xfId="44721" xr:uid="{00000000-0005-0000-0000-0000A2AE0000}"/>
    <cellStyle name="Normal 5 3 2 6 5 3" xfId="44722" xr:uid="{00000000-0005-0000-0000-0000A3AE0000}"/>
    <cellStyle name="Normal 5 3 2 6 5 3 2" xfId="44723" xr:uid="{00000000-0005-0000-0000-0000A4AE0000}"/>
    <cellStyle name="Normal 5 3 2 6 5 3 2 2" xfId="44724" xr:uid="{00000000-0005-0000-0000-0000A5AE0000}"/>
    <cellStyle name="Normal 5 3 2 6 5 3 3" xfId="44725" xr:uid="{00000000-0005-0000-0000-0000A6AE0000}"/>
    <cellStyle name="Normal 5 3 2 6 5 4" xfId="44726" xr:uid="{00000000-0005-0000-0000-0000A7AE0000}"/>
    <cellStyle name="Normal 5 3 2 6 6" xfId="44727" xr:uid="{00000000-0005-0000-0000-0000A8AE0000}"/>
    <cellStyle name="Normal 5 3 2 6 6 2" xfId="44728" xr:uid="{00000000-0005-0000-0000-0000A9AE0000}"/>
    <cellStyle name="Normal 5 3 2 6 7" xfId="44729" xr:uid="{00000000-0005-0000-0000-0000AAAE0000}"/>
    <cellStyle name="Normal 5 3 2 6 7 2" xfId="44730" xr:uid="{00000000-0005-0000-0000-0000ABAE0000}"/>
    <cellStyle name="Normal 5 3 2 6 7 2 2" xfId="44731" xr:uid="{00000000-0005-0000-0000-0000ACAE0000}"/>
    <cellStyle name="Normal 5 3 2 6 7 3" xfId="44732" xr:uid="{00000000-0005-0000-0000-0000ADAE0000}"/>
    <cellStyle name="Normal 5 3 2 6 8" xfId="44733" xr:uid="{00000000-0005-0000-0000-0000AEAE0000}"/>
    <cellStyle name="Normal 5 3 2 6 8 2" xfId="44734" xr:uid="{00000000-0005-0000-0000-0000AFAE0000}"/>
    <cellStyle name="Normal 5 3 2 6 9" xfId="44735" xr:uid="{00000000-0005-0000-0000-0000B0AE0000}"/>
    <cellStyle name="Normal 5 3 2 7" xfId="44736" xr:uid="{00000000-0005-0000-0000-0000B1AE0000}"/>
    <cellStyle name="Normal 5 3 2 7 2" xfId="44737" xr:uid="{00000000-0005-0000-0000-0000B2AE0000}"/>
    <cellStyle name="Normal 5 3 2 7 2 2" xfId="44738" xr:uid="{00000000-0005-0000-0000-0000B3AE0000}"/>
    <cellStyle name="Normal 5 3 2 7 2 2 2" xfId="44739" xr:uid="{00000000-0005-0000-0000-0000B4AE0000}"/>
    <cellStyle name="Normal 5 3 2 7 2 2 2 2" xfId="44740" xr:uid="{00000000-0005-0000-0000-0000B5AE0000}"/>
    <cellStyle name="Normal 5 3 2 7 2 2 3" xfId="44741" xr:uid="{00000000-0005-0000-0000-0000B6AE0000}"/>
    <cellStyle name="Normal 5 3 2 7 2 2 3 2" xfId="44742" xr:uid="{00000000-0005-0000-0000-0000B7AE0000}"/>
    <cellStyle name="Normal 5 3 2 7 2 2 3 2 2" xfId="44743" xr:uid="{00000000-0005-0000-0000-0000B8AE0000}"/>
    <cellStyle name="Normal 5 3 2 7 2 2 3 3" xfId="44744" xr:uid="{00000000-0005-0000-0000-0000B9AE0000}"/>
    <cellStyle name="Normal 5 3 2 7 2 2 4" xfId="44745" xr:uid="{00000000-0005-0000-0000-0000BAAE0000}"/>
    <cellStyle name="Normal 5 3 2 7 2 3" xfId="44746" xr:uid="{00000000-0005-0000-0000-0000BBAE0000}"/>
    <cellStyle name="Normal 5 3 2 7 2 3 2" xfId="44747" xr:uid="{00000000-0005-0000-0000-0000BCAE0000}"/>
    <cellStyle name="Normal 5 3 2 7 2 4" xfId="44748" xr:uid="{00000000-0005-0000-0000-0000BDAE0000}"/>
    <cellStyle name="Normal 5 3 2 7 2 4 2" xfId="44749" xr:uid="{00000000-0005-0000-0000-0000BEAE0000}"/>
    <cellStyle name="Normal 5 3 2 7 2 4 2 2" xfId="44750" xr:uid="{00000000-0005-0000-0000-0000BFAE0000}"/>
    <cellStyle name="Normal 5 3 2 7 2 4 3" xfId="44751" xr:uid="{00000000-0005-0000-0000-0000C0AE0000}"/>
    <cellStyle name="Normal 5 3 2 7 2 5" xfId="44752" xr:uid="{00000000-0005-0000-0000-0000C1AE0000}"/>
    <cellStyle name="Normal 5 3 2 7 3" xfId="44753" xr:uid="{00000000-0005-0000-0000-0000C2AE0000}"/>
    <cellStyle name="Normal 5 3 2 7 3 2" xfId="44754" xr:uid="{00000000-0005-0000-0000-0000C3AE0000}"/>
    <cellStyle name="Normal 5 3 2 7 3 2 2" xfId="44755" xr:uid="{00000000-0005-0000-0000-0000C4AE0000}"/>
    <cellStyle name="Normal 5 3 2 7 3 3" xfId="44756" xr:uid="{00000000-0005-0000-0000-0000C5AE0000}"/>
    <cellStyle name="Normal 5 3 2 7 3 3 2" xfId="44757" xr:uid="{00000000-0005-0000-0000-0000C6AE0000}"/>
    <cellStyle name="Normal 5 3 2 7 3 3 2 2" xfId="44758" xr:uid="{00000000-0005-0000-0000-0000C7AE0000}"/>
    <cellStyle name="Normal 5 3 2 7 3 3 3" xfId="44759" xr:uid="{00000000-0005-0000-0000-0000C8AE0000}"/>
    <cellStyle name="Normal 5 3 2 7 3 4" xfId="44760" xr:uid="{00000000-0005-0000-0000-0000C9AE0000}"/>
    <cellStyle name="Normal 5 3 2 7 4" xfId="44761" xr:uid="{00000000-0005-0000-0000-0000CAAE0000}"/>
    <cellStyle name="Normal 5 3 2 7 4 2" xfId="44762" xr:uid="{00000000-0005-0000-0000-0000CBAE0000}"/>
    <cellStyle name="Normal 5 3 2 7 4 2 2" xfId="44763" xr:uid="{00000000-0005-0000-0000-0000CCAE0000}"/>
    <cellStyle name="Normal 5 3 2 7 4 3" xfId="44764" xr:uid="{00000000-0005-0000-0000-0000CDAE0000}"/>
    <cellStyle name="Normal 5 3 2 7 4 3 2" xfId="44765" xr:uid="{00000000-0005-0000-0000-0000CEAE0000}"/>
    <cellStyle name="Normal 5 3 2 7 4 3 2 2" xfId="44766" xr:uid="{00000000-0005-0000-0000-0000CFAE0000}"/>
    <cellStyle name="Normal 5 3 2 7 4 3 3" xfId="44767" xr:uid="{00000000-0005-0000-0000-0000D0AE0000}"/>
    <cellStyle name="Normal 5 3 2 7 4 4" xfId="44768" xr:uid="{00000000-0005-0000-0000-0000D1AE0000}"/>
    <cellStyle name="Normal 5 3 2 7 5" xfId="44769" xr:uid="{00000000-0005-0000-0000-0000D2AE0000}"/>
    <cellStyle name="Normal 5 3 2 7 5 2" xfId="44770" xr:uid="{00000000-0005-0000-0000-0000D3AE0000}"/>
    <cellStyle name="Normal 5 3 2 7 6" xfId="44771" xr:uid="{00000000-0005-0000-0000-0000D4AE0000}"/>
    <cellStyle name="Normal 5 3 2 7 6 2" xfId="44772" xr:uid="{00000000-0005-0000-0000-0000D5AE0000}"/>
    <cellStyle name="Normal 5 3 2 7 6 2 2" xfId="44773" xr:uid="{00000000-0005-0000-0000-0000D6AE0000}"/>
    <cellStyle name="Normal 5 3 2 7 6 3" xfId="44774" xr:uid="{00000000-0005-0000-0000-0000D7AE0000}"/>
    <cellStyle name="Normal 5 3 2 7 7" xfId="44775" xr:uid="{00000000-0005-0000-0000-0000D8AE0000}"/>
    <cellStyle name="Normal 5 3 2 7 7 2" xfId="44776" xr:uid="{00000000-0005-0000-0000-0000D9AE0000}"/>
    <cellStyle name="Normal 5 3 2 7 8" xfId="44777" xr:uid="{00000000-0005-0000-0000-0000DAAE0000}"/>
    <cellStyle name="Normal 5 3 2 8" xfId="44778" xr:uid="{00000000-0005-0000-0000-0000DBAE0000}"/>
    <cellStyle name="Normal 5 3 2 8 2" xfId="44779" xr:uid="{00000000-0005-0000-0000-0000DCAE0000}"/>
    <cellStyle name="Normal 5 3 2 8 2 2" xfId="44780" xr:uid="{00000000-0005-0000-0000-0000DDAE0000}"/>
    <cellStyle name="Normal 5 3 2 8 2 2 2" xfId="44781" xr:uid="{00000000-0005-0000-0000-0000DEAE0000}"/>
    <cellStyle name="Normal 5 3 2 8 2 2 2 2" xfId="44782" xr:uid="{00000000-0005-0000-0000-0000DFAE0000}"/>
    <cellStyle name="Normal 5 3 2 8 2 2 3" xfId="44783" xr:uid="{00000000-0005-0000-0000-0000E0AE0000}"/>
    <cellStyle name="Normal 5 3 2 8 2 2 3 2" xfId="44784" xr:uid="{00000000-0005-0000-0000-0000E1AE0000}"/>
    <cellStyle name="Normal 5 3 2 8 2 2 3 2 2" xfId="44785" xr:uid="{00000000-0005-0000-0000-0000E2AE0000}"/>
    <cellStyle name="Normal 5 3 2 8 2 2 3 3" xfId="44786" xr:uid="{00000000-0005-0000-0000-0000E3AE0000}"/>
    <cellStyle name="Normal 5 3 2 8 2 2 4" xfId="44787" xr:uid="{00000000-0005-0000-0000-0000E4AE0000}"/>
    <cellStyle name="Normal 5 3 2 8 2 3" xfId="44788" xr:uid="{00000000-0005-0000-0000-0000E5AE0000}"/>
    <cellStyle name="Normal 5 3 2 8 2 3 2" xfId="44789" xr:uid="{00000000-0005-0000-0000-0000E6AE0000}"/>
    <cellStyle name="Normal 5 3 2 8 2 4" xfId="44790" xr:uid="{00000000-0005-0000-0000-0000E7AE0000}"/>
    <cellStyle name="Normal 5 3 2 8 2 4 2" xfId="44791" xr:uid="{00000000-0005-0000-0000-0000E8AE0000}"/>
    <cellStyle name="Normal 5 3 2 8 2 4 2 2" xfId="44792" xr:uid="{00000000-0005-0000-0000-0000E9AE0000}"/>
    <cellStyle name="Normal 5 3 2 8 2 4 3" xfId="44793" xr:uid="{00000000-0005-0000-0000-0000EAAE0000}"/>
    <cellStyle name="Normal 5 3 2 8 2 5" xfId="44794" xr:uid="{00000000-0005-0000-0000-0000EBAE0000}"/>
    <cellStyle name="Normal 5 3 2 8 3" xfId="44795" xr:uid="{00000000-0005-0000-0000-0000ECAE0000}"/>
    <cellStyle name="Normal 5 3 2 8 3 2" xfId="44796" xr:uid="{00000000-0005-0000-0000-0000EDAE0000}"/>
    <cellStyle name="Normal 5 3 2 8 3 2 2" xfId="44797" xr:uid="{00000000-0005-0000-0000-0000EEAE0000}"/>
    <cellStyle name="Normal 5 3 2 8 3 3" xfId="44798" xr:uid="{00000000-0005-0000-0000-0000EFAE0000}"/>
    <cellStyle name="Normal 5 3 2 8 3 3 2" xfId="44799" xr:uid="{00000000-0005-0000-0000-0000F0AE0000}"/>
    <cellStyle name="Normal 5 3 2 8 3 3 2 2" xfId="44800" xr:uid="{00000000-0005-0000-0000-0000F1AE0000}"/>
    <cellStyle name="Normal 5 3 2 8 3 3 3" xfId="44801" xr:uid="{00000000-0005-0000-0000-0000F2AE0000}"/>
    <cellStyle name="Normal 5 3 2 8 3 4" xfId="44802" xr:uid="{00000000-0005-0000-0000-0000F3AE0000}"/>
    <cellStyle name="Normal 5 3 2 8 4" xfId="44803" xr:uid="{00000000-0005-0000-0000-0000F4AE0000}"/>
    <cellStyle name="Normal 5 3 2 8 4 2" xfId="44804" xr:uid="{00000000-0005-0000-0000-0000F5AE0000}"/>
    <cellStyle name="Normal 5 3 2 8 4 2 2" xfId="44805" xr:uid="{00000000-0005-0000-0000-0000F6AE0000}"/>
    <cellStyle name="Normal 5 3 2 8 4 3" xfId="44806" xr:uid="{00000000-0005-0000-0000-0000F7AE0000}"/>
    <cellStyle name="Normal 5 3 2 8 4 3 2" xfId="44807" xr:uid="{00000000-0005-0000-0000-0000F8AE0000}"/>
    <cellStyle name="Normal 5 3 2 8 4 3 2 2" xfId="44808" xr:uid="{00000000-0005-0000-0000-0000F9AE0000}"/>
    <cellStyle name="Normal 5 3 2 8 4 3 3" xfId="44809" xr:uid="{00000000-0005-0000-0000-0000FAAE0000}"/>
    <cellStyle name="Normal 5 3 2 8 4 4" xfId="44810" xr:uid="{00000000-0005-0000-0000-0000FBAE0000}"/>
    <cellStyle name="Normal 5 3 2 8 5" xfId="44811" xr:uid="{00000000-0005-0000-0000-0000FCAE0000}"/>
    <cellStyle name="Normal 5 3 2 8 5 2" xfId="44812" xr:uid="{00000000-0005-0000-0000-0000FDAE0000}"/>
    <cellStyle name="Normal 5 3 2 8 6" xfId="44813" xr:uid="{00000000-0005-0000-0000-0000FEAE0000}"/>
    <cellStyle name="Normal 5 3 2 8 6 2" xfId="44814" xr:uid="{00000000-0005-0000-0000-0000FFAE0000}"/>
    <cellStyle name="Normal 5 3 2 8 6 2 2" xfId="44815" xr:uid="{00000000-0005-0000-0000-000000AF0000}"/>
    <cellStyle name="Normal 5 3 2 8 6 3" xfId="44816" xr:uid="{00000000-0005-0000-0000-000001AF0000}"/>
    <cellStyle name="Normal 5 3 2 8 7" xfId="44817" xr:uid="{00000000-0005-0000-0000-000002AF0000}"/>
    <cellStyle name="Normal 5 3 2 8 7 2" xfId="44818" xr:uid="{00000000-0005-0000-0000-000003AF0000}"/>
    <cellStyle name="Normal 5 3 2 8 8" xfId="44819" xr:uid="{00000000-0005-0000-0000-000004AF0000}"/>
    <cellStyle name="Normal 5 3 2 9" xfId="44820" xr:uid="{00000000-0005-0000-0000-000005AF0000}"/>
    <cellStyle name="Normal 5 3 2 9 2" xfId="44821" xr:uid="{00000000-0005-0000-0000-000006AF0000}"/>
    <cellStyle name="Normal 5 3 2 9 2 2" xfId="44822" xr:uid="{00000000-0005-0000-0000-000007AF0000}"/>
    <cellStyle name="Normal 5 3 2 9 2 2 2" xfId="44823" xr:uid="{00000000-0005-0000-0000-000008AF0000}"/>
    <cellStyle name="Normal 5 3 2 9 2 2 2 2" xfId="44824" xr:uid="{00000000-0005-0000-0000-000009AF0000}"/>
    <cellStyle name="Normal 5 3 2 9 2 2 3" xfId="44825" xr:uid="{00000000-0005-0000-0000-00000AAF0000}"/>
    <cellStyle name="Normal 5 3 2 9 2 2 3 2" xfId="44826" xr:uid="{00000000-0005-0000-0000-00000BAF0000}"/>
    <cellStyle name="Normal 5 3 2 9 2 2 3 2 2" xfId="44827" xr:uid="{00000000-0005-0000-0000-00000CAF0000}"/>
    <cellStyle name="Normal 5 3 2 9 2 2 3 3" xfId="44828" xr:uid="{00000000-0005-0000-0000-00000DAF0000}"/>
    <cellStyle name="Normal 5 3 2 9 2 2 4" xfId="44829" xr:uid="{00000000-0005-0000-0000-00000EAF0000}"/>
    <cellStyle name="Normal 5 3 2 9 2 3" xfId="44830" xr:uid="{00000000-0005-0000-0000-00000FAF0000}"/>
    <cellStyle name="Normal 5 3 2 9 2 3 2" xfId="44831" xr:uid="{00000000-0005-0000-0000-000010AF0000}"/>
    <cellStyle name="Normal 5 3 2 9 2 4" xfId="44832" xr:uid="{00000000-0005-0000-0000-000011AF0000}"/>
    <cellStyle name="Normal 5 3 2 9 2 4 2" xfId="44833" xr:uid="{00000000-0005-0000-0000-000012AF0000}"/>
    <cellStyle name="Normal 5 3 2 9 2 4 2 2" xfId="44834" xr:uid="{00000000-0005-0000-0000-000013AF0000}"/>
    <cellStyle name="Normal 5 3 2 9 2 4 3" xfId="44835" xr:uid="{00000000-0005-0000-0000-000014AF0000}"/>
    <cellStyle name="Normal 5 3 2 9 2 5" xfId="44836" xr:uid="{00000000-0005-0000-0000-000015AF0000}"/>
    <cellStyle name="Normal 5 3 2 9 3" xfId="44837" xr:uid="{00000000-0005-0000-0000-000016AF0000}"/>
    <cellStyle name="Normal 5 3 2 9 3 2" xfId="44838" xr:uid="{00000000-0005-0000-0000-000017AF0000}"/>
    <cellStyle name="Normal 5 3 2 9 3 2 2" xfId="44839" xr:uid="{00000000-0005-0000-0000-000018AF0000}"/>
    <cellStyle name="Normal 5 3 2 9 3 3" xfId="44840" xr:uid="{00000000-0005-0000-0000-000019AF0000}"/>
    <cellStyle name="Normal 5 3 2 9 3 3 2" xfId="44841" xr:uid="{00000000-0005-0000-0000-00001AAF0000}"/>
    <cellStyle name="Normal 5 3 2 9 3 3 2 2" xfId="44842" xr:uid="{00000000-0005-0000-0000-00001BAF0000}"/>
    <cellStyle name="Normal 5 3 2 9 3 3 3" xfId="44843" xr:uid="{00000000-0005-0000-0000-00001CAF0000}"/>
    <cellStyle name="Normal 5 3 2 9 3 4" xfId="44844" xr:uid="{00000000-0005-0000-0000-00001DAF0000}"/>
    <cellStyle name="Normal 5 3 2 9 4" xfId="44845" xr:uid="{00000000-0005-0000-0000-00001EAF0000}"/>
    <cellStyle name="Normal 5 3 2 9 4 2" xfId="44846" xr:uid="{00000000-0005-0000-0000-00001FAF0000}"/>
    <cellStyle name="Normal 5 3 2 9 5" xfId="44847" xr:uid="{00000000-0005-0000-0000-000020AF0000}"/>
    <cellStyle name="Normal 5 3 2 9 5 2" xfId="44848" xr:uid="{00000000-0005-0000-0000-000021AF0000}"/>
    <cellStyle name="Normal 5 3 2 9 5 2 2" xfId="44849" xr:uid="{00000000-0005-0000-0000-000022AF0000}"/>
    <cellStyle name="Normal 5 3 2 9 5 3" xfId="44850" xr:uid="{00000000-0005-0000-0000-000023AF0000}"/>
    <cellStyle name="Normal 5 3 2 9 6" xfId="44851" xr:uid="{00000000-0005-0000-0000-000024AF0000}"/>
    <cellStyle name="Normal 5 3 2_T-straight with PEDs adjustor" xfId="44852" xr:uid="{00000000-0005-0000-0000-000025AF0000}"/>
    <cellStyle name="Normal 5 3 20" xfId="44853" xr:uid="{00000000-0005-0000-0000-000026AF0000}"/>
    <cellStyle name="Normal 5 3 3" xfId="44854" xr:uid="{00000000-0005-0000-0000-000027AF0000}"/>
    <cellStyle name="Normal 5 3 3 10" xfId="44855" xr:uid="{00000000-0005-0000-0000-000028AF0000}"/>
    <cellStyle name="Normal 5 3 3 10 2" xfId="44856" xr:uid="{00000000-0005-0000-0000-000029AF0000}"/>
    <cellStyle name="Normal 5 3 3 10 2 2" xfId="44857" xr:uid="{00000000-0005-0000-0000-00002AAF0000}"/>
    <cellStyle name="Normal 5 3 3 10 3" xfId="44858" xr:uid="{00000000-0005-0000-0000-00002BAF0000}"/>
    <cellStyle name="Normal 5 3 3 10 3 2" xfId="44859" xr:uid="{00000000-0005-0000-0000-00002CAF0000}"/>
    <cellStyle name="Normal 5 3 3 10 3 2 2" xfId="44860" xr:uid="{00000000-0005-0000-0000-00002DAF0000}"/>
    <cellStyle name="Normal 5 3 3 10 3 3" xfId="44861" xr:uid="{00000000-0005-0000-0000-00002EAF0000}"/>
    <cellStyle name="Normal 5 3 3 10 4" xfId="44862" xr:uid="{00000000-0005-0000-0000-00002FAF0000}"/>
    <cellStyle name="Normal 5 3 3 11" xfId="44863" xr:uid="{00000000-0005-0000-0000-000030AF0000}"/>
    <cellStyle name="Normal 5 3 3 11 2" xfId="44864" xr:uid="{00000000-0005-0000-0000-000031AF0000}"/>
    <cellStyle name="Normal 5 3 3 11 2 2" xfId="44865" xr:uid="{00000000-0005-0000-0000-000032AF0000}"/>
    <cellStyle name="Normal 5 3 3 11 3" xfId="44866" xr:uid="{00000000-0005-0000-0000-000033AF0000}"/>
    <cellStyle name="Normal 5 3 3 11 3 2" xfId="44867" xr:uid="{00000000-0005-0000-0000-000034AF0000}"/>
    <cellStyle name="Normal 5 3 3 11 3 2 2" xfId="44868" xr:uid="{00000000-0005-0000-0000-000035AF0000}"/>
    <cellStyle name="Normal 5 3 3 11 3 3" xfId="44869" xr:uid="{00000000-0005-0000-0000-000036AF0000}"/>
    <cellStyle name="Normal 5 3 3 11 4" xfId="44870" xr:uid="{00000000-0005-0000-0000-000037AF0000}"/>
    <cellStyle name="Normal 5 3 3 12" xfId="44871" xr:uid="{00000000-0005-0000-0000-000038AF0000}"/>
    <cellStyle name="Normal 5 3 3 12 2" xfId="44872" xr:uid="{00000000-0005-0000-0000-000039AF0000}"/>
    <cellStyle name="Normal 5 3 3 12 2 2" xfId="44873" xr:uid="{00000000-0005-0000-0000-00003AAF0000}"/>
    <cellStyle name="Normal 5 3 3 12 3" xfId="44874" xr:uid="{00000000-0005-0000-0000-00003BAF0000}"/>
    <cellStyle name="Normal 5 3 3 12 3 2" xfId="44875" xr:uid="{00000000-0005-0000-0000-00003CAF0000}"/>
    <cellStyle name="Normal 5 3 3 12 3 2 2" xfId="44876" xr:uid="{00000000-0005-0000-0000-00003DAF0000}"/>
    <cellStyle name="Normal 5 3 3 12 3 3" xfId="44877" xr:uid="{00000000-0005-0000-0000-00003EAF0000}"/>
    <cellStyle name="Normal 5 3 3 12 4" xfId="44878" xr:uid="{00000000-0005-0000-0000-00003FAF0000}"/>
    <cellStyle name="Normal 5 3 3 13" xfId="44879" xr:uid="{00000000-0005-0000-0000-000040AF0000}"/>
    <cellStyle name="Normal 5 3 3 13 2" xfId="44880" xr:uid="{00000000-0005-0000-0000-000041AF0000}"/>
    <cellStyle name="Normal 5 3 3 13 2 2" xfId="44881" xr:uid="{00000000-0005-0000-0000-000042AF0000}"/>
    <cellStyle name="Normal 5 3 3 13 3" xfId="44882" xr:uid="{00000000-0005-0000-0000-000043AF0000}"/>
    <cellStyle name="Normal 5 3 3 14" xfId="44883" xr:uid="{00000000-0005-0000-0000-000044AF0000}"/>
    <cellStyle name="Normal 5 3 3 14 2" xfId="44884" xr:uid="{00000000-0005-0000-0000-000045AF0000}"/>
    <cellStyle name="Normal 5 3 3 15" xfId="44885" xr:uid="{00000000-0005-0000-0000-000046AF0000}"/>
    <cellStyle name="Normal 5 3 3 15 2" xfId="44886" xr:uid="{00000000-0005-0000-0000-000047AF0000}"/>
    <cellStyle name="Normal 5 3 3 16" xfId="44887" xr:uid="{00000000-0005-0000-0000-000048AF0000}"/>
    <cellStyle name="Normal 5 3 3 17" xfId="44888" xr:uid="{00000000-0005-0000-0000-000049AF0000}"/>
    <cellStyle name="Normal 5 3 3 2" xfId="44889" xr:uid="{00000000-0005-0000-0000-00004AAF0000}"/>
    <cellStyle name="Normal 5 3 3 2 10" xfId="44890" xr:uid="{00000000-0005-0000-0000-00004BAF0000}"/>
    <cellStyle name="Normal 5 3 3 2 11" xfId="44891" xr:uid="{00000000-0005-0000-0000-00004CAF0000}"/>
    <cellStyle name="Normal 5 3 3 2 2" xfId="44892" xr:uid="{00000000-0005-0000-0000-00004DAF0000}"/>
    <cellStyle name="Normal 5 3 3 2 2 10" xfId="44893" xr:uid="{00000000-0005-0000-0000-00004EAF0000}"/>
    <cellStyle name="Normal 5 3 3 2 2 2" xfId="44894" xr:uid="{00000000-0005-0000-0000-00004FAF0000}"/>
    <cellStyle name="Normal 5 3 3 2 2 2 2" xfId="44895" xr:uid="{00000000-0005-0000-0000-000050AF0000}"/>
    <cellStyle name="Normal 5 3 3 2 2 2 2 2" xfId="44896" xr:uid="{00000000-0005-0000-0000-000051AF0000}"/>
    <cellStyle name="Normal 5 3 3 2 2 2 2 2 2" xfId="44897" xr:uid="{00000000-0005-0000-0000-000052AF0000}"/>
    <cellStyle name="Normal 5 3 3 2 2 2 2 2 2 2" xfId="44898" xr:uid="{00000000-0005-0000-0000-000053AF0000}"/>
    <cellStyle name="Normal 5 3 3 2 2 2 2 2 3" xfId="44899" xr:uid="{00000000-0005-0000-0000-000054AF0000}"/>
    <cellStyle name="Normal 5 3 3 2 2 2 2 2 3 2" xfId="44900" xr:uid="{00000000-0005-0000-0000-000055AF0000}"/>
    <cellStyle name="Normal 5 3 3 2 2 2 2 2 3 2 2" xfId="44901" xr:uid="{00000000-0005-0000-0000-000056AF0000}"/>
    <cellStyle name="Normal 5 3 3 2 2 2 2 2 3 3" xfId="44902" xr:uid="{00000000-0005-0000-0000-000057AF0000}"/>
    <cellStyle name="Normal 5 3 3 2 2 2 2 2 4" xfId="44903" xr:uid="{00000000-0005-0000-0000-000058AF0000}"/>
    <cellStyle name="Normal 5 3 3 2 2 2 2 3" xfId="44904" xr:uid="{00000000-0005-0000-0000-000059AF0000}"/>
    <cellStyle name="Normal 5 3 3 2 2 2 2 3 2" xfId="44905" xr:uid="{00000000-0005-0000-0000-00005AAF0000}"/>
    <cellStyle name="Normal 5 3 3 2 2 2 2 4" xfId="44906" xr:uid="{00000000-0005-0000-0000-00005BAF0000}"/>
    <cellStyle name="Normal 5 3 3 2 2 2 2 4 2" xfId="44907" xr:uid="{00000000-0005-0000-0000-00005CAF0000}"/>
    <cellStyle name="Normal 5 3 3 2 2 2 2 4 2 2" xfId="44908" xr:uid="{00000000-0005-0000-0000-00005DAF0000}"/>
    <cellStyle name="Normal 5 3 3 2 2 2 2 4 3" xfId="44909" xr:uid="{00000000-0005-0000-0000-00005EAF0000}"/>
    <cellStyle name="Normal 5 3 3 2 2 2 2 5" xfId="44910" xr:uid="{00000000-0005-0000-0000-00005FAF0000}"/>
    <cellStyle name="Normal 5 3 3 2 2 2 3" xfId="44911" xr:uid="{00000000-0005-0000-0000-000060AF0000}"/>
    <cellStyle name="Normal 5 3 3 2 2 2 3 2" xfId="44912" xr:uid="{00000000-0005-0000-0000-000061AF0000}"/>
    <cellStyle name="Normal 5 3 3 2 2 2 3 2 2" xfId="44913" xr:uid="{00000000-0005-0000-0000-000062AF0000}"/>
    <cellStyle name="Normal 5 3 3 2 2 2 3 3" xfId="44914" xr:uid="{00000000-0005-0000-0000-000063AF0000}"/>
    <cellStyle name="Normal 5 3 3 2 2 2 3 3 2" xfId="44915" xr:uid="{00000000-0005-0000-0000-000064AF0000}"/>
    <cellStyle name="Normal 5 3 3 2 2 2 3 3 2 2" xfId="44916" xr:uid="{00000000-0005-0000-0000-000065AF0000}"/>
    <cellStyle name="Normal 5 3 3 2 2 2 3 3 3" xfId="44917" xr:uid="{00000000-0005-0000-0000-000066AF0000}"/>
    <cellStyle name="Normal 5 3 3 2 2 2 3 4" xfId="44918" xr:uid="{00000000-0005-0000-0000-000067AF0000}"/>
    <cellStyle name="Normal 5 3 3 2 2 2 4" xfId="44919" xr:uid="{00000000-0005-0000-0000-000068AF0000}"/>
    <cellStyle name="Normal 5 3 3 2 2 2 4 2" xfId="44920" xr:uid="{00000000-0005-0000-0000-000069AF0000}"/>
    <cellStyle name="Normal 5 3 3 2 2 2 4 2 2" xfId="44921" xr:uid="{00000000-0005-0000-0000-00006AAF0000}"/>
    <cellStyle name="Normal 5 3 3 2 2 2 4 3" xfId="44922" xr:uid="{00000000-0005-0000-0000-00006BAF0000}"/>
    <cellStyle name="Normal 5 3 3 2 2 2 4 3 2" xfId="44923" xr:uid="{00000000-0005-0000-0000-00006CAF0000}"/>
    <cellStyle name="Normal 5 3 3 2 2 2 4 3 2 2" xfId="44924" xr:uid="{00000000-0005-0000-0000-00006DAF0000}"/>
    <cellStyle name="Normal 5 3 3 2 2 2 4 3 3" xfId="44925" xr:uid="{00000000-0005-0000-0000-00006EAF0000}"/>
    <cellStyle name="Normal 5 3 3 2 2 2 4 4" xfId="44926" xr:uid="{00000000-0005-0000-0000-00006FAF0000}"/>
    <cellStyle name="Normal 5 3 3 2 2 2 5" xfId="44927" xr:uid="{00000000-0005-0000-0000-000070AF0000}"/>
    <cellStyle name="Normal 5 3 3 2 2 2 5 2" xfId="44928" xr:uid="{00000000-0005-0000-0000-000071AF0000}"/>
    <cellStyle name="Normal 5 3 3 2 2 2 6" xfId="44929" xr:uid="{00000000-0005-0000-0000-000072AF0000}"/>
    <cellStyle name="Normal 5 3 3 2 2 2 6 2" xfId="44930" xr:uid="{00000000-0005-0000-0000-000073AF0000}"/>
    <cellStyle name="Normal 5 3 3 2 2 2 6 2 2" xfId="44931" xr:uid="{00000000-0005-0000-0000-000074AF0000}"/>
    <cellStyle name="Normal 5 3 3 2 2 2 6 3" xfId="44932" xr:uid="{00000000-0005-0000-0000-000075AF0000}"/>
    <cellStyle name="Normal 5 3 3 2 2 2 7" xfId="44933" xr:uid="{00000000-0005-0000-0000-000076AF0000}"/>
    <cellStyle name="Normal 5 3 3 2 2 2 7 2" xfId="44934" xr:uid="{00000000-0005-0000-0000-000077AF0000}"/>
    <cellStyle name="Normal 5 3 3 2 2 2 8" xfId="44935" xr:uid="{00000000-0005-0000-0000-000078AF0000}"/>
    <cellStyle name="Normal 5 3 3 2 2 3" xfId="44936" xr:uid="{00000000-0005-0000-0000-000079AF0000}"/>
    <cellStyle name="Normal 5 3 3 2 2 3 2" xfId="44937" xr:uid="{00000000-0005-0000-0000-00007AAF0000}"/>
    <cellStyle name="Normal 5 3 3 2 2 3 2 2" xfId="44938" xr:uid="{00000000-0005-0000-0000-00007BAF0000}"/>
    <cellStyle name="Normal 5 3 3 2 2 3 2 2 2" xfId="44939" xr:uid="{00000000-0005-0000-0000-00007CAF0000}"/>
    <cellStyle name="Normal 5 3 3 2 2 3 2 3" xfId="44940" xr:uid="{00000000-0005-0000-0000-00007DAF0000}"/>
    <cellStyle name="Normal 5 3 3 2 2 3 2 3 2" xfId="44941" xr:uid="{00000000-0005-0000-0000-00007EAF0000}"/>
    <cellStyle name="Normal 5 3 3 2 2 3 2 3 2 2" xfId="44942" xr:uid="{00000000-0005-0000-0000-00007FAF0000}"/>
    <cellStyle name="Normal 5 3 3 2 2 3 2 3 3" xfId="44943" xr:uid="{00000000-0005-0000-0000-000080AF0000}"/>
    <cellStyle name="Normal 5 3 3 2 2 3 2 4" xfId="44944" xr:uid="{00000000-0005-0000-0000-000081AF0000}"/>
    <cellStyle name="Normal 5 3 3 2 2 3 3" xfId="44945" xr:uid="{00000000-0005-0000-0000-000082AF0000}"/>
    <cellStyle name="Normal 5 3 3 2 2 3 3 2" xfId="44946" xr:uid="{00000000-0005-0000-0000-000083AF0000}"/>
    <cellStyle name="Normal 5 3 3 2 2 3 4" xfId="44947" xr:uid="{00000000-0005-0000-0000-000084AF0000}"/>
    <cellStyle name="Normal 5 3 3 2 2 3 4 2" xfId="44948" xr:uid="{00000000-0005-0000-0000-000085AF0000}"/>
    <cellStyle name="Normal 5 3 3 2 2 3 4 2 2" xfId="44949" xr:uid="{00000000-0005-0000-0000-000086AF0000}"/>
    <cellStyle name="Normal 5 3 3 2 2 3 4 3" xfId="44950" xr:uid="{00000000-0005-0000-0000-000087AF0000}"/>
    <cellStyle name="Normal 5 3 3 2 2 3 5" xfId="44951" xr:uid="{00000000-0005-0000-0000-000088AF0000}"/>
    <cellStyle name="Normal 5 3 3 2 2 4" xfId="44952" xr:uid="{00000000-0005-0000-0000-000089AF0000}"/>
    <cellStyle name="Normal 5 3 3 2 2 4 2" xfId="44953" xr:uid="{00000000-0005-0000-0000-00008AAF0000}"/>
    <cellStyle name="Normal 5 3 3 2 2 4 2 2" xfId="44954" xr:uid="{00000000-0005-0000-0000-00008BAF0000}"/>
    <cellStyle name="Normal 5 3 3 2 2 4 3" xfId="44955" xr:uid="{00000000-0005-0000-0000-00008CAF0000}"/>
    <cellStyle name="Normal 5 3 3 2 2 4 3 2" xfId="44956" xr:uid="{00000000-0005-0000-0000-00008DAF0000}"/>
    <cellStyle name="Normal 5 3 3 2 2 4 3 2 2" xfId="44957" xr:uid="{00000000-0005-0000-0000-00008EAF0000}"/>
    <cellStyle name="Normal 5 3 3 2 2 4 3 3" xfId="44958" xr:uid="{00000000-0005-0000-0000-00008FAF0000}"/>
    <cellStyle name="Normal 5 3 3 2 2 4 4" xfId="44959" xr:uid="{00000000-0005-0000-0000-000090AF0000}"/>
    <cellStyle name="Normal 5 3 3 2 2 5" xfId="44960" xr:uid="{00000000-0005-0000-0000-000091AF0000}"/>
    <cellStyle name="Normal 5 3 3 2 2 5 2" xfId="44961" xr:uid="{00000000-0005-0000-0000-000092AF0000}"/>
    <cellStyle name="Normal 5 3 3 2 2 5 2 2" xfId="44962" xr:uid="{00000000-0005-0000-0000-000093AF0000}"/>
    <cellStyle name="Normal 5 3 3 2 2 5 3" xfId="44963" xr:uid="{00000000-0005-0000-0000-000094AF0000}"/>
    <cellStyle name="Normal 5 3 3 2 2 5 3 2" xfId="44964" xr:uid="{00000000-0005-0000-0000-000095AF0000}"/>
    <cellStyle name="Normal 5 3 3 2 2 5 3 2 2" xfId="44965" xr:uid="{00000000-0005-0000-0000-000096AF0000}"/>
    <cellStyle name="Normal 5 3 3 2 2 5 3 3" xfId="44966" xr:uid="{00000000-0005-0000-0000-000097AF0000}"/>
    <cellStyle name="Normal 5 3 3 2 2 5 4" xfId="44967" xr:uid="{00000000-0005-0000-0000-000098AF0000}"/>
    <cellStyle name="Normal 5 3 3 2 2 6" xfId="44968" xr:uid="{00000000-0005-0000-0000-000099AF0000}"/>
    <cellStyle name="Normal 5 3 3 2 2 6 2" xfId="44969" xr:uid="{00000000-0005-0000-0000-00009AAF0000}"/>
    <cellStyle name="Normal 5 3 3 2 2 7" xfId="44970" xr:uid="{00000000-0005-0000-0000-00009BAF0000}"/>
    <cellStyle name="Normal 5 3 3 2 2 7 2" xfId="44971" xr:uid="{00000000-0005-0000-0000-00009CAF0000}"/>
    <cellStyle name="Normal 5 3 3 2 2 7 2 2" xfId="44972" xr:uid="{00000000-0005-0000-0000-00009DAF0000}"/>
    <cellStyle name="Normal 5 3 3 2 2 7 3" xfId="44973" xr:uid="{00000000-0005-0000-0000-00009EAF0000}"/>
    <cellStyle name="Normal 5 3 3 2 2 8" xfId="44974" xr:uid="{00000000-0005-0000-0000-00009FAF0000}"/>
    <cellStyle name="Normal 5 3 3 2 2 8 2" xfId="44975" xr:uid="{00000000-0005-0000-0000-0000A0AF0000}"/>
    <cellStyle name="Normal 5 3 3 2 2 9" xfId="44976" xr:uid="{00000000-0005-0000-0000-0000A1AF0000}"/>
    <cellStyle name="Normal 5 3 3 2 3" xfId="44977" xr:uid="{00000000-0005-0000-0000-0000A2AF0000}"/>
    <cellStyle name="Normal 5 3 3 2 3 2" xfId="44978" xr:uid="{00000000-0005-0000-0000-0000A3AF0000}"/>
    <cellStyle name="Normal 5 3 3 2 3 2 2" xfId="44979" xr:uid="{00000000-0005-0000-0000-0000A4AF0000}"/>
    <cellStyle name="Normal 5 3 3 2 3 2 2 2" xfId="44980" xr:uid="{00000000-0005-0000-0000-0000A5AF0000}"/>
    <cellStyle name="Normal 5 3 3 2 3 2 2 2 2" xfId="44981" xr:uid="{00000000-0005-0000-0000-0000A6AF0000}"/>
    <cellStyle name="Normal 5 3 3 2 3 2 2 3" xfId="44982" xr:uid="{00000000-0005-0000-0000-0000A7AF0000}"/>
    <cellStyle name="Normal 5 3 3 2 3 2 2 3 2" xfId="44983" xr:uid="{00000000-0005-0000-0000-0000A8AF0000}"/>
    <cellStyle name="Normal 5 3 3 2 3 2 2 3 2 2" xfId="44984" xr:uid="{00000000-0005-0000-0000-0000A9AF0000}"/>
    <cellStyle name="Normal 5 3 3 2 3 2 2 3 3" xfId="44985" xr:uid="{00000000-0005-0000-0000-0000AAAF0000}"/>
    <cellStyle name="Normal 5 3 3 2 3 2 2 4" xfId="44986" xr:uid="{00000000-0005-0000-0000-0000ABAF0000}"/>
    <cellStyle name="Normal 5 3 3 2 3 2 3" xfId="44987" xr:uid="{00000000-0005-0000-0000-0000ACAF0000}"/>
    <cellStyle name="Normal 5 3 3 2 3 2 3 2" xfId="44988" xr:uid="{00000000-0005-0000-0000-0000ADAF0000}"/>
    <cellStyle name="Normal 5 3 3 2 3 2 4" xfId="44989" xr:uid="{00000000-0005-0000-0000-0000AEAF0000}"/>
    <cellStyle name="Normal 5 3 3 2 3 2 4 2" xfId="44990" xr:uid="{00000000-0005-0000-0000-0000AFAF0000}"/>
    <cellStyle name="Normal 5 3 3 2 3 2 4 2 2" xfId="44991" xr:uid="{00000000-0005-0000-0000-0000B0AF0000}"/>
    <cellStyle name="Normal 5 3 3 2 3 2 4 3" xfId="44992" xr:uid="{00000000-0005-0000-0000-0000B1AF0000}"/>
    <cellStyle name="Normal 5 3 3 2 3 2 5" xfId="44993" xr:uid="{00000000-0005-0000-0000-0000B2AF0000}"/>
    <cellStyle name="Normal 5 3 3 2 3 3" xfId="44994" xr:uid="{00000000-0005-0000-0000-0000B3AF0000}"/>
    <cellStyle name="Normal 5 3 3 2 3 3 2" xfId="44995" xr:uid="{00000000-0005-0000-0000-0000B4AF0000}"/>
    <cellStyle name="Normal 5 3 3 2 3 3 2 2" xfId="44996" xr:uid="{00000000-0005-0000-0000-0000B5AF0000}"/>
    <cellStyle name="Normal 5 3 3 2 3 3 3" xfId="44997" xr:uid="{00000000-0005-0000-0000-0000B6AF0000}"/>
    <cellStyle name="Normal 5 3 3 2 3 3 3 2" xfId="44998" xr:uid="{00000000-0005-0000-0000-0000B7AF0000}"/>
    <cellStyle name="Normal 5 3 3 2 3 3 3 2 2" xfId="44999" xr:uid="{00000000-0005-0000-0000-0000B8AF0000}"/>
    <cellStyle name="Normal 5 3 3 2 3 3 3 3" xfId="45000" xr:uid="{00000000-0005-0000-0000-0000B9AF0000}"/>
    <cellStyle name="Normal 5 3 3 2 3 3 4" xfId="45001" xr:uid="{00000000-0005-0000-0000-0000BAAF0000}"/>
    <cellStyle name="Normal 5 3 3 2 3 4" xfId="45002" xr:uid="{00000000-0005-0000-0000-0000BBAF0000}"/>
    <cellStyle name="Normal 5 3 3 2 3 4 2" xfId="45003" xr:uid="{00000000-0005-0000-0000-0000BCAF0000}"/>
    <cellStyle name="Normal 5 3 3 2 3 4 2 2" xfId="45004" xr:uid="{00000000-0005-0000-0000-0000BDAF0000}"/>
    <cellStyle name="Normal 5 3 3 2 3 4 3" xfId="45005" xr:uid="{00000000-0005-0000-0000-0000BEAF0000}"/>
    <cellStyle name="Normal 5 3 3 2 3 4 3 2" xfId="45006" xr:uid="{00000000-0005-0000-0000-0000BFAF0000}"/>
    <cellStyle name="Normal 5 3 3 2 3 4 3 2 2" xfId="45007" xr:uid="{00000000-0005-0000-0000-0000C0AF0000}"/>
    <cellStyle name="Normal 5 3 3 2 3 4 3 3" xfId="45008" xr:uid="{00000000-0005-0000-0000-0000C1AF0000}"/>
    <cellStyle name="Normal 5 3 3 2 3 4 4" xfId="45009" xr:uid="{00000000-0005-0000-0000-0000C2AF0000}"/>
    <cellStyle name="Normal 5 3 3 2 3 5" xfId="45010" xr:uid="{00000000-0005-0000-0000-0000C3AF0000}"/>
    <cellStyle name="Normal 5 3 3 2 3 5 2" xfId="45011" xr:uid="{00000000-0005-0000-0000-0000C4AF0000}"/>
    <cellStyle name="Normal 5 3 3 2 3 6" xfId="45012" xr:uid="{00000000-0005-0000-0000-0000C5AF0000}"/>
    <cellStyle name="Normal 5 3 3 2 3 6 2" xfId="45013" xr:uid="{00000000-0005-0000-0000-0000C6AF0000}"/>
    <cellStyle name="Normal 5 3 3 2 3 6 2 2" xfId="45014" xr:uid="{00000000-0005-0000-0000-0000C7AF0000}"/>
    <cellStyle name="Normal 5 3 3 2 3 6 3" xfId="45015" xr:uid="{00000000-0005-0000-0000-0000C8AF0000}"/>
    <cellStyle name="Normal 5 3 3 2 3 7" xfId="45016" xr:uid="{00000000-0005-0000-0000-0000C9AF0000}"/>
    <cellStyle name="Normal 5 3 3 2 3 7 2" xfId="45017" xr:uid="{00000000-0005-0000-0000-0000CAAF0000}"/>
    <cellStyle name="Normal 5 3 3 2 3 8" xfId="45018" xr:uid="{00000000-0005-0000-0000-0000CBAF0000}"/>
    <cellStyle name="Normal 5 3 3 2 4" xfId="45019" xr:uid="{00000000-0005-0000-0000-0000CCAF0000}"/>
    <cellStyle name="Normal 5 3 3 2 4 2" xfId="45020" xr:uid="{00000000-0005-0000-0000-0000CDAF0000}"/>
    <cellStyle name="Normal 5 3 3 2 4 2 2" xfId="45021" xr:uid="{00000000-0005-0000-0000-0000CEAF0000}"/>
    <cellStyle name="Normal 5 3 3 2 4 2 2 2" xfId="45022" xr:uid="{00000000-0005-0000-0000-0000CFAF0000}"/>
    <cellStyle name="Normal 5 3 3 2 4 2 3" xfId="45023" xr:uid="{00000000-0005-0000-0000-0000D0AF0000}"/>
    <cellStyle name="Normal 5 3 3 2 4 2 3 2" xfId="45024" xr:uid="{00000000-0005-0000-0000-0000D1AF0000}"/>
    <cellStyle name="Normal 5 3 3 2 4 2 3 2 2" xfId="45025" xr:uid="{00000000-0005-0000-0000-0000D2AF0000}"/>
    <cellStyle name="Normal 5 3 3 2 4 2 3 3" xfId="45026" xr:uid="{00000000-0005-0000-0000-0000D3AF0000}"/>
    <cellStyle name="Normal 5 3 3 2 4 2 4" xfId="45027" xr:uid="{00000000-0005-0000-0000-0000D4AF0000}"/>
    <cellStyle name="Normal 5 3 3 2 4 3" xfId="45028" xr:uid="{00000000-0005-0000-0000-0000D5AF0000}"/>
    <cellStyle name="Normal 5 3 3 2 4 3 2" xfId="45029" xr:uid="{00000000-0005-0000-0000-0000D6AF0000}"/>
    <cellStyle name="Normal 5 3 3 2 4 4" xfId="45030" xr:uid="{00000000-0005-0000-0000-0000D7AF0000}"/>
    <cellStyle name="Normal 5 3 3 2 4 4 2" xfId="45031" xr:uid="{00000000-0005-0000-0000-0000D8AF0000}"/>
    <cellStyle name="Normal 5 3 3 2 4 4 2 2" xfId="45032" xr:uid="{00000000-0005-0000-0000-0000D9AF0000}"/>
    <cellStyle name="Normal 5 3 3 2 4 4 3" xfId="45033" xr:uid="{00000000-0005-0000-0000-0000DAAF0000}"/>
    <cellStyle name="Normal 5 3 3 2 4 5" xfId="45034" xr:uid="{00000000-0005-0000-0000-0000DBAF0000}"/>
    <cellStyle name="Normal 5 3 3 2 5" xfId="45035" xr:uid="{00000000-0005-0000-0000-0000DCAF0000}"/>
    <cellStyle name="Normal 5 3 3 2 5 2" xfId="45036" xr:uid="{00000000-0005-0000-0000-0000DDAF0000}"/>
    <cellStyle name="Normal 5 3 3 2 5 2 2" xfId="45037" xr:uid="{00000000-0005-0000-0000-0000DEAF0000}"/>
    <cellStyle name="Normal 5 3 3 2 5 3" xfId="45038" xr:uid="{00000000-0005-0000-0000-0000DFAF0000}"/>
    <cellStyle name="Normal 5 3 3 2 5 3 2" xfId="45039" xr:uid="{00000000-0005-0000-0000-0000E0AF0000}"/>
    <cellStyle name="Normal 5 3 3 2 5 3 2 2" xfId="45040" xr:uid="{00000000-0005-0000-0000-0000E1AF0000}"/>
    <cellStyle name="Normal 5 3 3 2 5 3 3" xfId="45041" xr:uid="{00000000-0005-0000-0000-0000E2AF0000}"/>
    <cellStyle name="Normal 5 3 3 2 5 4" xfId="45042" xr:uid="{00000000-0005-0000-0000-0000E3AF0000}"/>
    <cellStyle name="Normal 5 3 3 2 6" xfId="45043" xr:uid="{00000000-0005-0000-0000-0000E4AF0000}"/>
    <cellStyle name="Normal 5 3 3 2 6 2" xfId="45044" xr:uid="{00000000-0005-0000-0000-0000E5AF0000}"/>
    <cellStyle name="Normal 5 3 3 2 6 2 2" xfId="45045" xr:uid="{00000000-0005-0000-0000-0000E6AF0000}"/>
    <cellStyle name="Normal 5 3 3 2 6 3" xfId="45046" xr:uid="{00000000-0005-0000-0000-0000E7AF0000}"/>
    <cellStyle name="Normal 5 3 3 2 6 3 2" xfId="45047" xr:uid="{00000000-0005-0000-0000-0000E8AF0000}"/>
    <cellStyle name="Normal 5 3 3 2 6 3 2 2" xfId="45048" xr:uid="{00000000-0005-0000-0000-0000E9AF0000}"/>
    <cellStyle name="Normal 5 3 3 2 6 3 3" xfId="45049" xr:uid="{00000000-0005-0000-0000-0000EAAF0000}"/>
    <cellStyle name="Normal 5 3 3 2 6 4" xfId="45050" xr:uid="{00000000-0005-0000-0000-0000EBAF0000}"/>
    <cellStyle name="Normal 5 3 3 2 7" xfId="45051" xr:uid="{00000000-0005-0000-0000-0000ECAF0000}"/>
    <cellStyle name="Normal 5 3 3 2 7 2" xfId="45052" xr:uid="{00000000-0005-0000-0000-0000EDAF0000}"/>
    <cellStyle name="Normal 5 3 3 2 8" xfId="45053" xr:uid="{00000000-0005-0000-0000-0000EEAF0000}"/>
    <cellStyle name="Normal 5 3 3 2 8 2" xfId="45054" xr:uid="{00000000-0005-0000-0000-0000EFAF0000}"/>
    <cellStyle name="Normal 5 3 3 2 8 2 2" xfId="45055" xr:uid="{00000000-0005-0000-0000-0000F0AF0000}"/>
    <cellStyle name="Normal 5 3 3 2 8 3" xfId="45056" xr:uid="{00000000-0005-0000-0000-0000F1AF0000}"/>
    <cellStyle name="Normal 5 3 3 2 9" xfId="45057" xr:uid="{00000000-0005-0000-0000-0000F2AF0000}"/>
    <cellStyle name="Normal 5 3 3 2 9 2" xfId="45058" xr:uid="{00000000-0005-0000-0000-0000F3AF0000}"/>
    <cellStyle name="Normal 5 3 3 3" xfId="45059" xr:uid="{00000000-0005-0000-0000-0000F4AF0000}"/>
    <cellStyle name="Normal 5 3 3 3 10" xfId="45060" xr:uid="{00000000-0005-0000-0000-0000F5AF0000}"/>
    <cellStyle name="Normal 5 3 3 3 11" xfId="45061" xr:uid="{00000000-0005-0000-0000-0000F6AF0000}"/>
    <cellStyle name="Normal 5 3 3 3 2" xfId="45062" xr:uid="{00000000-0005-0000-0000-0000F7AF0000}"/>
    <cellStyle name="Normal 5 3 3 3 2 10" xfId="45063" xr:uid="{00000000-0005-0000-0000-0000F8AF0000}"/>
    <cellStyle name="Normal 5 3 3 3 2 2" xfId="45064" xr:uid="{00000000-0005-0000-0000-0000F9AF0000}"/>
    <cellStyle name="Normal 5 3 3 3 2 2 2" xfId="45065" xr:uid="{00000000-0005-0000-0000-0000FAAF0000}"/>
    <cellStyle name="Normal 5 3 3 3 2 2 2 2" xfId="45066" xr:uid="{00000000-0005-0000-0000-0000FBAF0000}"/>
    <cellStyle name="Normal 5 3 3 3 2 2 2 2 2" xfId="45067" xr:uid="{00000000-0005-0000-0000-0000FCAF0000}"/>
    <cellStyle name="Normal 5 3 3 3 2 2 2 2 2 2" xfId="45068" xr:uid="{00000000-0005-0000-0000-0000FDAF0000}"/>
    <cellStyle name="Normal 5 3 3 3 2 2 2 2 3" xfId="45069" xr:uid="{00000000-0005-0000-0000-0000FEAF0000}"/>
    <cellStyle name="Normal 5 3 3 3 2 2 2 2 3 2" xfId="45070" xr:uid="{00000000-0005-0000-0000-0000FFAF0000}"/>
    <cellStyle name="Normal 5 3 3 3 2 2 2 2 3 2 2" xfId="45071" xr:uid="{00000000-0005-0000-0000-000000B00000}"/>
    <cellStyle name="Normal 5 3 3 3 2 2 2 2 3 3" xfId="45072" xr:uid="{00000000-0005-0000-0000-000001B00000}"/>
    <cellStyle name="Normal 5 3 3 3 2 2 2 2 4" xfId="45073" xr:uid="{00000000-0005-0000-0000-000002B00000}"/>
    <cellStyle name="Normal 5 3 3 3 2 2 2 3" xfId="45074" xr:uid="{00000000-0005-0000-0000-000003B00000}"/>
    <cellStyle name="Normal 5 3 3 3 2 2 2 3 2" xfId="45075" xr:uid="{00000000-0005-0000-0000-000004B00000}"/>
    <cellStyle name="Normal 5 3 3 3 2 2 2 4" xfId="45076" xr:uid="{00000000-0005-0000-0000-000005B00000}"/>
    <cellStyle name="Normal 5 3 3 3 2 2 2 4 2" xfId="45077" xr:uid="{00000000-0005-0000-0000-000006B00000}"/>
    <cellStyle name="Normal 5 3 3 3 2 2 2 4 2 2" xfId="45078" xr:uid="{00000000-0005-0000-0000-000007B00000}"/>
    <cellStyle name="Normal 5 3 3 3 2 2 2 4 3" xfId="45079" xr:uid="{00000000-0005-0000-0000-000008B00000}"/>
    <cellStyle name="Normal 5 3 3 3 2 2 2 5" xfId="45080" xr:uid="{00000000-0005-0000-0000-000009B00000}"/>
    <cellStyle name="Normal 5 3 3 3 2 2 3" xfId="45081" xr:uid="{00000000-0005-0000-0000-00000AB00000}"/>
    <cellStyle name="Normal 5 3 3 3 2 2 3 2" xfId="45082" xr:uid="{00000000-0005-0000-0000-00000BB00000}"/>
    <cellStyle name="Normal 5 3 3 3 2 2 3 2 2" xfId="45083" xr:uid="{00000000-0005-0000-0000-00000CB00000}"/>
    <cellStyle name="Normal 5 3 3 3 2 2 3 3" xfId="45084" xr:uid="{00000000-0005-0000-0000-00000DB00000}"/>
    <cellStyle name="Normal 5 3 3 3 2 2 3 3 2" xfId="45085" xr:uid="{00000000-0005-0000-0000-00000EB00000}"/>
    <cellStyle name="Normal 5 3 3 3 2 2 3 3 2 2" xfId="45086" xr:uid="{00000000-0005-0000-0000-00000FB00000}"/>
    <cellStyle name="Normal 5 3 3 3 2 2 3 3 3" xfId="45087" xr:uid="{00000000-0005-0000-0000-000010B00000}"/>
    <cellStyle name="Normal 5 3 3 3 2 2 3 4" xfId="45088" xr:uid="{00000000-0005-0000-0000-000011B00000}"/>
    <cellStyle name="Normal 5 3 3 3 2 2 4" xfId="45089" xr:uid="{00000000-0005-0000-0000-000012B00000}"/>
    <cellStyle name="Normal 5 3 3 3 2 2 4 2" xfId="45090" xr:uid="{00000000-0005-0000-0000-000013B00000}"/>
    <cellStyle name="Normal 5 3 3 3 2 2 4 2 2" xfId="45091" xr:uid="{00000000-0005-0000-0000-000014B00000}"/>
    <cellStyle name="Normal 5 3 3 3 2 2 4 3" xfId="45092" xr:uid="{00000000-0005-0000-0000-000015B00000}"/>
    <cellStyle name="Normal 5 3 3 3 2 2 4 3 2" xfId="45093" xr:uid="{00000000-0005-0000-0000-000016B00000}"/>
    <cellStyle name="Normal 5 3 3 3 2 2 4 3 2 2" xfId="45094" xr:uid="{00000000-0005-0000-0000-000017B00000}"/>
    <cellStyle name="Normal 5 3 3 3 2 2 4 3 3" xfId="45095" xr:uid="{00000000-0005-0000-0000-000018B00000}"/>
    <cellStyle name="Normal 5 3 3 3 2 2 4 4" xfId="45096" xr:uid="{00000000-0005-0000-0000-000019B00000}"/>
    <cellStyle name="Normal 5 3 3 3 2 2 5" xfId="45097" xr:uid="{00000000-0005-0000-0000-00001AB00000}"/>
    <cellStyle name="Normal 5 3 3 3 2 2 5 2" xfId="45098" xr:uid="{00000000-0005-0000-0000-00001BB00000}"/>
    <cellStyle name="Normal 5 3 3 3 2 2 6" xfId="45099" xr:uid="{00000000-0005-0000-0000-00001CB00000}"/>
    <cellStyle name="Normal 5 3 3 3 2 2 6 2" xfId="45100" xr:uid="{00000000-0005-0000-0000-00001DB00000}"/>
    <cellStyle name="Normal 5 3 3 3 2 2 6 2 2" xfId="45101" xr:uid="{00000000-0005-0000-0000-00001EB00000}"/>
    <cellStyle name="Normal 5 3 3 3 2 2 6 3" xfId="45102" xr:uid="{00000000-0005-0000-0000-00001FB00000}"/>
    <cellStyle name="Normal 5 3 3 3 2 2 7" xfId="45103" xr:uid="{00000000-0005-0000-0000-000020B00000}"/>
    <cellStyle name="Normal 5 3 3 3 2 2 7 2" xfId="45104" xr:uid="{00000000-0005-0000-0000-000021B00000}"/>
    <cellStyle name="Normal 5 3 3 3 2 2 8" xfId="45105" xr:uid="{00000000-0005-0000-0000-000022B00000}"/>
    <cellStyle name="Normal 5 3 3 3 2 3" xfId="45106" xr:uid="{00000000-0005-0000-0000-000023B00000}"/>
    <cellStyle name="Normal 5 3 3 3 2 3 2" xfId="45107" xr:uid="{00000000-0005-0000-0000-000024B00000}"/>
    <cellStyle name="Normal 5 3 3 3 2 3 2 2" xfId="45108" xr:uid="{00000000-0005-0000-0000-000025B00000}"/>
    <cellStyle name="Normal 5 3 3 3 2 3 2 2 2" xfId="45109" xr:uid="{00000000-0005-0000-0000-000026B00000}"/>
    <cellStyle name="Normal 5 3 3 3 2 3 2 3" xfId="45110" xr:uid="{00000000-0005-0000-0000-000027B00000}"/>
    <cellStyle name="Normal 5 3 3 3 2 3 2 3 2" xfId="45111" xr:uid="{00000000-0005-0000-0000-000028B00000}"/>
    <cellStyle name="Normal 5 3 3 3 2 3 2 3 2 2" xfId="45112" xr:uid="{00000000-0005-0000-0000-000029B00000}"/>
    <cellStyle name="Normal 5 3 3 3 2 3 2 3 3" xfId="45113" xr:uid="{00000000-0005-0000-0000-00002AB00000}"/>
    <cellStyle name="Normal 5 3 3 3 2 3 2 4" xfId="45114" xr:uid="{00000000-0005-0000-0000-00002BB00000}"/>
    <cellStyle name="Normal 5 3 3 3 2 3 3" xfId="45115" xr:uid="{00000000-0005-0000-0000-00002CB00000}"/>
    <cellStyle name="Normal 5 3 3 3 2 3 3 2" xfId="45116" xr:uid="{00000000-0005-0000-0000-00002DB00000}"/>
    <cellStyle name="Normal 5 3 3 3 2 3 4" xfId="45117" xr:uid="{00000000-0005-0000-0000-00002EB00000}"/>
    <cellStyle name="Normal 5 3 3 3 2 3 4 2" xfId="45118" xr:uid="{00000000-0005-0000-0000-00002FB00000}"/>
    <cellStyle name="Normal 5 3 3 3 2 3 4 2 2" xfId="45119" xr:uid="{00000000-0005-0000-0000-000030B00000}"/>
    <cellStyle name="Normal 5 3 3 3 2 3 4 3" xfId="45120" xr:uid="{00000000-0005-0000-0000-000031B00000}"/>
    <cellStyle name="Normal 5 3 3 3 2 3 5" xfId="45121" xr:uid="{00000000-0005-0000-0000-000032B00000}"/>
    <cellStyle name="Normal 5 3 3 3 2 4" xfId="45122" xr:uid="{00000000-0005-0000-0000-000033B00000}"/>
    <cellStyle name="Normal 5 3 3 3 2 4 2" xfId="45123" xr:uid="{00000000-0005-0000-0000-000034B00000}"/>
    <cellStyle name="Normal 5 3 3 3 2 4 2 2" xfId="45124" xr:uid="{00000000-0005-0000-0000-000035B00000}"/>
    <cellStyle name="Normal 5 3 3 3 2 4 3" xfId="45125" xr:uid="{00000000-0005-0000-0000-000036B00000}"/>
    <cellStyle name="Normal 5 3 3 3 2 4 3 2" xfId="45126" xr:uid="{00000000-0005-0000-0000-000037B00000}"/>
    <cellStyle name="Normal 5 3 3 3 2 4 3 2 2" xfId="45127" xr:uid="{00000000-0005-0000-0000-000038B00000}"/>
    <cellStyle name="Normal 5 3 3 3 2 4 3 3" xfId="45128" xr:uid="{00000000-0005-0000-0000-000039B00000}"/>
    <cellStyle name="Normal 5 3 3 3 2 4 4" xfId="45129" xr:uid="{00000000-0005-0000-0000-00003AB00000}"/>
    <cellStyle name="Normal 5 3 3 3 2 5" xfId="45130" xr:uid="{00000000-0005-0000-0000-00003BB00000}"/>
    <cellStyle name="Normal 5 3 3 3 2 5 2" xfId="45131" xr:uid="{00000000-0005-0000-0000-00003CB00000}"/>
    <cellStyle name="Normal 5 3 3 3 2 5 2 2" xfId="45132" xr:uid="{00000000-0005-0000-0000-00003DB00000}"/>
    <cellStyle name="Normal 5 3 3 3 2 5 3" xfId="45133" xr:uid="{00000000-0005-0000-0000-00003EB00000}"/>
    <cellStyle name="Normal 5 3 3 3 2 5 3 2" xfId="45134" xr:uid="{00000000-0005-0000-0000-00003FB00000}"/>
    <cellStyle name="Normal 5 3 3 3 2 5 3 2 2" xfId="45135" xr:uid="{00000000-0005-0000-0000-000040B00000}"/>
    <cellStyle name="Normal 5 3 3 3 2 5 3 3" xfId="45136" xr:uid="{00000000-0005-0000-0000-000041B00000}"/>
    <cellStyle name="Normal 5 3 3 3 2 5 4" xfId="45137" xr:uid="{00000000-0005-0000-0000-000042B00000}"/>
    <cellStyle name="Normal 5 3 3 3 2 6" xfId="45138" xr:uid="{00000000-0005-0000-0000-000043B00000}"/>
    <cellStyle name="Normal 5 3 3 3 2 6 2" xfId="45139" xr:uid="{00000000-0005-0000-0000-000044B00000}"/>
    <cellStyle name="Normal 5 3 3 3 2 7" xfId="45140" xr:uid="{00000000-0005-0000-0000-000045B00000}"/>
    <cellStyle name="Normal 5 3 3 3 2 7 2" xfId="45141" xr:uid="{00000000-0005-0000-0000-000046B00000}"/>
    <cellStyle name="Normal 5 3 3 3 2 7 2 2" xfId="45142" xr:uid="{00000000-0005-0000-0000-000047B00000}"/>
    <cellStyle name="Normal 5 3 3 3 2 7 3" xfId="45143" xr:uid="{00000000-0005-0000-0000-000048B00000}"/>
    <cellStyle name="Normal 5 3 3 3 2 8" xfId="45144" xr:uid="{00000000-0005-0000-0000-000049B00000}"/>
    <cellStyle name="Normal 5 3 3 3 2 8 2" xfId="45145" xr:uid="{00000000-0005-0000-0000-00004AB00000}"/>
    <cellStyle name="Normal 5 3 3 3 2 9" xfId="45146" xr:uid="{00000000-0005-0000-0000-00004BB00000}"/>
    <cellStyle name="Normal 5 3 3 3 3" xfId="45147" xr:uid="{00000000-0005-0000-0000-00004CB00000}"/>
    <cellStyle name="Normal 5 3 3 3 3 2" xfId="45148" xr:uid="{00000000-0005-0000-0000-00004DB00000}"/>
    <cellStyle name="Normal 5 3 3 3 3 2 2" xfId="45149" xr:uid="{00000000-0005-0000-0000-00004EB00000}"/>
    <cellStyle name="Normal 5 3 3 3 3 2 2 2" xfId="45150" xr:uid="{00000000-0005-0000-0000-00004FB00000}"/>
    <cellStyle name="Normal 5 3 3 3 3 2 2 2 2" xfId="45151" xr:uid="{00000000-0005-0000-0000-000050B00000}"/>
    <cellStyle name="Normal 5 3 3 3 3 2 2 3" xfId="45152" xr:uid="{00000000-0005-0000-0000-000051B00000}"/>
    <cellStyle name="Normal 5 3 3 3 3 2 2 3 2" xfId="45153" xr:uid="{00000000-0005-0000-0000-000052B00000}"/>
    <cellStyle name="Normal 5 3 3 3 3 2 2 3 2 2" xfId="45154" xr:uid="{00000000-0005-0000-0000-000053B00000}"/>
    <cellStyle name="Normal 5 3 3 3 3 2 2 3 3" xfId="45155" xr:uid="{00000000-0005-0000-0000-000054B00000}"/>
    <cellStyle name="Normal 5 3 3 3 3 2 2 4" xfId="45156" xr:uid="{00000000-0005-0000-0000-000055B00000}"/>
    <cellStyle name="Normal 5 3 3 3 3 2 3" xfId="45157" xr:uid="{00000000-0005-0000-0000-000056B00000}"/>
    <cellStyle name="Normal 5 3 3 3 3 2 3 2" xfId="45158" xr:uid="{00000000-0005-0000-0000-000057B00000}"/>
    <cellStyle name="Normal 5 3 3 3 3 2 4" xfId="45159" xr:uid="{00000000-0005-0000-0000-000058B00000}"/>
    <cellStyle name="Normal 5 3 3 3 3 2 4 2" xfId="45160" xr:uid="{00000000-0005-0000-0000-000059B00000}"/>
    <cellStyle name="Normal 5 3 3 3 3 2 4 2 2" xfId="45161" xr:uid="{00000000-0005-0000-0000-00005AB00000}"/>
    <cellStyle name="Normal 5 3 3 3 3 2 4 3" xfId="45162" xr:uid="{00000000-0005-0000-0000-00005BB00000}"/>
    <cellStyle name="Normal 5 3 3 3 3 2 5" xfId="45163" xr:uid="{00000000-0005-0000-0000-00005CB00000}"/>
    <cellStyle name="Normal 5 3 3 3 3 3" xfId="45164" xr:uid="{00000000-0005-0000-0000-00005DB00000}"/>
    <cellStyle name="Normal 5 3 3 3 3 3 2" xfId="45165" xr:uid="{00000000-0005-0000-0000-00005EB00000}"/>
    <cellStyle name="Normal 5 3 3 3 3 3 2 2" xfId="45166" xr:uid="{00000000-0005-0000-0000-00005FB00000}"/>
    <cellStyle name="Normal 5 3 3 3 3 3 3" xfId="45167" xr:uid="{00000000-0005-0000-0000-000060B00000}"/>
    <cellStyle name="Normal 5 3 3 3 3 3 3 2" xfId="45168" xr:uid="{00000000-0005-0000-0000-000061B00000}"/>
    <cellStyle name="Normal 5 3 3 3 3 3 3 2 2" xfId="45169" xr:uid="{00000000-0005-0000-0000-000062B00000}"/>
    <cellStyle name="Normal 5 3 3 3 3 3 3 3" xfId="45170" xr:uid="{00000000-0005-0000-0000-000063B00000}"/>
    <cellStyle name="Normal 5 3 3 3 3 3 4" xfId="45171" xr:uid="{00000000-0005-0000-0000-000064B00000}"/>
    <cellStyle name="Normal 5 3 3 3 3 4" xfId="45172" xr:uid="{00000000-0005-0000-0000-000065B00000}"/>
    <cellStyle name="Normal 5 3 3 3 3 4 2" xfId="45173" xr:uid="{00000000-0005-0000-0000-000066B00000}"/>
    <cellStyle name="Normal 5 3 3 3 3 4 2 2" xfId="45174" xr:uid="{00000000-0005-0000-0000-000067B00000}"/>
    <cellStyle name="Normal 5 3 3 3 3 4 3" xfId="45175" xr:uid="{00000000-0005-0000-0000-000068B00000}"/>
    <cellStyle name="Normal 5 3 3 3 3 4 3 2" xfId="45176" xr:uid="{00000000-0005-0000-0000-000069B00000}"/>
    <cellStyle name="Normal 5 3 3 3 3 4 3 2 2" xfId="45177" xr:uid="{00000000-0005-0000-0000-00006AB00000}"/>
    <cellStyle name="Normal 5 3 3 3 3 4 3 3" xfId="45178" xr:uid="{00000000-0005-0000-0000-00006BB00000}"/>
    <cellStyle name="Normal 5 3 3 3 3 4 4" xfId="45179" xr:uid="{00000000-0005-0000-0000-00006CB00000}"/>
    <cellStyle name="Normal 5 3 3 3 3 5" xfId="45180" xr:uid="{00000000-0005-0000-0000-00006DB00000}"/>
    <cellStyle name="Normal 5 3 3 3 3 5 2" xfId="45181" xr:uid="{00000000-0005-0000-0000-00006EB00000}"/>
    <cellStyle name="Normal 5 3 3 3 3 6" xfId="45182" xr:uid="{00000000-0005-0000-0000-00006FB00000}"/>
    <cellStyle name="Normal 5 3 3 3 3 6 2" xfId="45183" xr:uid="{00000000-0005-0000-0000-000070B00000}"/>
    <cellStyle name="Normal 5 3 3 3 3 6 2 2" xfId="45184" xr:uid="{00000000-0005-0000-0000-000071B00000}"/>
    <cellStyle name="Normal 5 3 3 3 3 6 3" xfId="45185" xr:uid="{00000000-0005-0000-0000-000072B00000}"/>
    <cellStyle name="Normal 5 3 3 3 3 7" xfId="45186" xr:uid="{00000000-0005-0000-0000-000073B00000}"/>
    <cellStyle name="Normal 5 3 3 3 3 7 2" xfId="45187" xr:uid="{00000000-0005-0000-0000-000074B00000}"/>
    <cellStyle name="Normal 5 3 3 3 3 8" xfId="45188" xr:uid="{00000000-0005-0000-0000-000075B00000}"/>
    <cellStyle name="Normal 5 3 3 3 4" xfId="45189" xr:uid="{00000000-0005-0000-0000-000076B00000}"/>
    <cellStyle name="Normal 5 3 3 3 4 2" xfId="45190" xr:uid="{00000000-0005-0000-0000-000077B00000}"/>
    <cellStyle name="Normal 5 3 3 3 4 2 2" xfId="45191" xr:uid="{00000000-0005-0000-0000-000078B00000}"/>
    <cellStyle name="Normal 5 3 3 3 4 2 2 2" xfId="45192" xr:uid="{00000000-0005-0000-0000-000079B00000}"/>
    <cellStyle name="Normal 5 3 3 3 4 2 3" xfId="45193" xr:uid="{00000000-0005-0000-0000-00007AB00000}"/>
    <cellStyle name="Normal 5 3 3 3 4 2 3 2" xfId="45194" xr:uid="{00000000-0005-0000-0000-00007BB00000}"/>
    <cellStyle name="Normal 5 3 3 3 4 2 3 2 2" xfId="45195" xr:uid="{00000000-0005-0000-0000-00007CB00000}"/>
    <cellStyle name="Normal 5 3 3 3 4 2 3 3" xfId="45196" xr:uid="{00000000-0005-0000-0000-00007DB00000}"/>
    <cellStyle name="Normal 5 3 3 3 4 2 4" xfId="45197" xr:uid="{00000000-0005-0000-0000-00007EB00000}"/>
    <cellStyle name="Normal 5 3 3 3 4 3" xfId="45198" xr:uid="{00000000-0005-0000-0000-00007FB00000}"/>
    <cellStyle name="Normal 5 3 3 3 4 3 2" xfId="45199" xr:uid="{00000000-0005-0000-0000-000080B00000}"/>
    <cellStyle name="Normal 5 3 3 3 4 4" xfId="45200" xr:uid="{00000000-0005-0000-0000-000081B00000}"/>
    <cellStyle name="Normal 5 3 3 3 4 4 2" xfId="45201" xr:uid="{00000000-0005-0000-0000-000082B00000}"/>
    <cellStyle name="Normal 5 3 3 3 4 4 2 2" xfId="45202" xr:uid="{00000000-0005-0000-0000-000083B00000}"/>
    <cellStyle name="Normal 5 3 3 3 4 4 3" xfId="45203" xr:uid="{00000000-0005-0000-0000-000084B00000}"/>
    <cellStyle name="Normal 5 3 3 3 4 5" xfId="45204" xr:uid="{00000000-0005-0000-0000-000085B00000}"/>
    <cellStyle name="Normal 5 3 3 3 5" xfId="45205" xr:uid="{00000000-0005-0000-0000-000086B00000}"/>
    <cellStyle name="Normal 5 3 3 3 5 2" xfId="45206" xr:uid="{00000000-0005-0000-0000-000087B00000}"/>
    <cellStyle name="Normal 5 3 3 3 5 2 2" xfId="45207" xr:uid="{00000000-0005-0000-0000-000088B00000}"/>
    <cellStyle name="Normal 5 3 3 3 5 3" xfId="45208" xr:uid="{00000000-0005-0000-0000-000089B00000}"/>
    <cellStyle name="Normal 5 3 3 3 5 3 2" xfId="45209" xr:uid="{00000000-0005-0000-0000-00008AB00000}"/>
    <cellStyle name="Normal 5 3 3 3 5 3 2 2" xfId="45210" xr:uid="{00000000-0005-0000-0000-00008BB00000}"/>
    <cellStyle name="Normal 5 3 3 3 5 3 3" xfId="45211" xr:uid="{00000000-0005-0000-0000-00008CB00000}"/>
    <cellStyle name="Normal 5 3 3 3 5 4" xfId="45212" xr:uid="{00000000-0005-0000-0000-00008DB00000}"/>
    <cellStyle name="Normal 5 3 3 3 6" xfId="45213" xr:uid="{00000000-0005-0000-0000-00008EB00000}"/>
    <cellStyle name="Normal 5 3 3 3 6 2" xfId="45214" xr:uid="{00000000-0005-0000-0000-00008FB00000}"/>
    <cellStyle name="Normal 5 3 3 3 6 2 2" xfId="45215" xr:uid="{00000000-0005-0000-0000-000090B00000}"/>
    <cellStyle name="Normal 5 3 3 3 6 3" xfId="45216" xr:uid="{00000000-0005-0000-0000-000091B00000}"/>
    <cellStyle name="Normal 5 3 3 3 6 3 2" xfId="45217" xr:uid="{00000000-0005-0000-0000-000092B00000}"/>
    <cellStyle name="Normal 5 3 3 3 6 3 2 2" xfId="45218" xr:uid="{00000000-0005-0000-0000-000093B00000}"/>
    <cellStyle name="Normal 5 3 3 3 6 3 3" xfId="45219" xr:uid="{00000000-0005-0000-0000-000094B00000}"/>
    <cellStyle name="Normal 5 3 3 3 6 4" xfId="45220" xr:uid="{00000000-0005-0000-0000-000095B00000}"/>
    <cellStyle name="Normal 5 3 3 3 7" xfId="45221" xr:uid="{00000000-0005-0000-0000-000096B00000}"/>
    <cellStyle name="Normal 5 3 3 3 7 2" xfId="45222" xr:uid="{00000000-0005-0000-0000-000097B00000}"/>
    <cellStyle name="Normal 5 3 3 3 8" xfId="45223" xr:uid="{00000000-0005-0000-0000-000098B00000}"/>
    <cellStyle name="Normal 5 3 3 3 8 2" xfId="45224" xr:uid="{00000000-0005-0000-0000-000099B00000}"/>
    <cellStyle name="Normal 5 3 3 3 8 2 2" xfId="45225" xr:uid="{00000000-0005-0000-0000-00009AB00000}"/>
    <cellStyle name="Normal 5 3 3 3 8 3" xfId="45226" xr:uid="{00000000-0005-0000-0000-00009BB00000}"/>
    <cellStyle name="Normal 5 3 3 3 9" xfId="45227" xr:uid="{00000000-0005-0000-0000-00009CB00000}"/>
    <cellStyle name="Normal 5 3 3 3 9 2" xfId="45228" xr:uid="{00000000-0005-0000-0000-00009DB00000}"/>
    <cellStyle name="Normal 5 3 3 4" xfId="45229" xr:uid="{00000000-0005-0000-0000-00009EB00000}"/>
    <cellStyle name="Normal 5 3 3 4 10" xfId="45230" xr:uid="{00000000-0005-0000-0000-00009FB00000}"/>
    <cellStyle name="Normal 5 3 3 4 11" xfId="45231" xr:uid="{00000000-0005-0000-0000-0000A0B00000}"/>
    <cellStyle name="Normal 5 3 3 4 2" xfId="45232" xr:uid="{00000000-0005-0000-0000-0000A1B00000}"/>
    <cellStyle name="Normal 5 3 3 4 2 2" xfId="45233" xr:uid="{00000000-0005-0000-0000-0000A2B00000}"/>
    <cellStyle name="Normal 5 3 3 4 2 2 2" xfId="45234" xr:uid="{00000000-0005-0000-0000-0000A3B00000}"/>
    <cellStyle name="Normal 5 3 3 4 2 2 2 2" xfId="45235" xr:uid="{00000000-0005-0000-0000-0000A4B00000}"/>
    <cellStyle name="Normal 5 3 3 4 2 2 2 2 2" xfId="45236" xr:uid="{00000000-0005-0000-0000-0000A5B00000}"/>
    <cellStyle name="Normal 5 3 3 4 2 2 2 2 2 2" xfId="45237" xr:uid="{00000000-0005-0000-0000-0000A6B00000}"/>
    <cellStyle name="Normal 5 3 3 4 2 2 2 2 3" xfId="45238" xr:uid="{00000000-0005-0000-0000-0000A7B00000}"/>
    <cellStyle name="Normal 5 3 3 4 2 2 2 2 3 2" xfId="45239" xr:uid="{00000000-0005-0000-0000-0000A8B00000}"/>
    <cellStyle name="Normal 5 3 3 4 2 2 2 2 3 2 2" xfId="45240" xr:uid="{00000000-0005-0000-0000-0000A9B00000}"/>
    <cellStyle name="Normal 5 3 3 4 2 2 2 2 3 3" xfId="45241" xr:uid="{00000000-0005-0000-0000-0000AAB00000}"/>
    <cellStyle name="Normal 5 3 3 4 2 2 2 2 4" xfId="45242" xr:uid="{00000000-0005-0000-0000-0000ABB00000}"/>
    <cellStyle name="Normal 5 3 3 4 2 2 2 3" xfId="45243" xr:uid="{00000000-0005-0000-0000-0000ACB00000}"/>
    <cellStyle name="Normal 5 3 3 4 2 2 2 3 2" xfId="45244" xr:uid="{00000000-0005-0000-0000-0000ADB00000}"/>
    <cellStyle name="Normal 5 3 3 4 2 2 2 4" xfId="45245" xr:uid="{00000000-0005-0000-0000-0000AEB00000}"/>
    <cellStyle name="Normal 5 3 3 4 2 2 2 4 2" xfId="45246" xr:uid="{00000000-0005-0000-0000-0000AFB00000}"/>
    <cellStyle name="Normal 5 3 3 4 2 2 2 4 2 2" xfId="45247" xr:uid="{00000000-0005-0000-0000-0000B0B00000}"/>
    <cellStyle name="Normal 5 3 3 4 2 2 2 4 3" xfId="45248" xr:uid="{00000000-0005-0000-0000-0000B1B00000}"/>
    <cellStyle name="Normal 5 3 3 4 2 2 2 5" xfId="45249" xr:uid="{00000000-0005-0000-0000-0000B2B00000}"/>
    <cellStyle name="Normal 5 3 3 4 2 2 3" xfId="45250" xr:uid="{00000000-0005-0000-0000-0000B3B00000}"/>
    <cellStyle name="Normal 5 3 3 4 2 2 3 2" xfId="45251" xr:uid="{00000000-0005-0000-0000-0000B4B00000}"/>
    <cellStyle name="Normal 5 3 3 4 2 2 3 2 2" xfId="45252" xr:uid="{00000000-0005-0000-0000-0000B5B00000}"/>
    <cellStyle name="Normal 5 3 3 4 2 2 3 3" xfId="45253" xr:uid="{00000000-0005-0000-0000-0000B6B00000}"/>
    <cellStyle name="Normal 5 3 3 4 2 2 3 3 2" xfId="45254" xr:uid="{00000000-0005-0000-0000-0000B7B00000}"/>
    <cellStyle name="Normal 5 3 3 4 2 2 3 3 2 2" xfId="45255" xr:uid="{00000000-0005-0000-0000-0000B8B00000}"/>
    <cellStyle name="Normal 5 3 3 4 2 2 3 3 3" xfId="45256" xr:uid="{00000000-0005-0000-0000-0000B9B00000}"/>
    <cellStyle name="Normal 5 3 3 4 2 2 3 4" xfId="45257" xr:uid="{00000000-0005-0000-0000-0000BAB00000}"/>
    <cellStyle name="Normal 5 3 3 4 2 2 4" xfId="45258" xr:uid="{00000000-0005-0000-0000-0000BBB00000}"/>
    <cellStyle name="Normal 5 3 3 4 2 2 4 2" xfId="45259" xr:uid="{00000000-0005-0000-0000-0000BCB00000}"/>
    <cellStyle name="Normal 5 3 3 4 2 2 4 2 2" xfId="45260" xr:uid="{00000000-0005-0000-0000-0000BDB00000}"/>
    <cellStyle name="Normal 5 3 3 4 2 2 4 3" xfId="45261" xr:uid="{00000000-0005-0000-0000-0000BEB00000}"/>
    <cellStyle name="Normal 5 3 3 4 2 2 4 3 2" xfId="45262" xr:uid="{00000000-0005-0000-0000-0000BFB00000}"/>
    <cellStyle name="Normal 5 3 3 4 2 2 4 3 2 2" xfId="45263" xr:uid="{00000000-0005-0000-0000-0000C0B00000}"/>
    <cellStyle name="Normal 5 3 3 4 2 2 4 3 3" xfId="45264" xr:uid="{00000000-0005-0000-0000-0000C1B00000}"/>
    <cellStyle name="Normal 5 3 3 4 2 2 4 4" xfId="45265" xr:uid="{00000000-0005-0000-0000-0000C2B00000}"/>
    <cellStyle name="Normal 5 3 3 4 2 2 5" xfId="45266" xr:uid="{00000000-0005-0000-0000-0000C3B00000}"/>
    <cellStyle name="Normal 5 3 3 4 2 2 5 2" xfId="45267" xr:uid="{00000000-0005-0000-0000-0000C4B00000}"/>
    <cellStyle name="Normal 5 3 3 4 2 2 6" xfId="45268" xr:uid="{00000000-0005-0000-0000-0000C5B00000}"/>
    <cellStyle name="Normal 5 3 3 4 2 2 6 2" xfId="45269" xr:uid="{00000000-0005-0000-0000-0000C6B00000}"/>
    <cellStyle name="Normal 5 3 3 4 2 2 6 2 2" xfId="45270" xr:uid="{00000000-0005-0000-0000-0000C7B00000}"/>
    <cellStyle name="Normal 5 3 3 4 2 2 6 3" xfId="45271" xr:uid="{00000000-0005-0000-0000-0000C8B00000}"/>
    <cellStyle name="Normal 5 3 3 4 2 2 7" xfId="45272" xr:uid="{00000000-0005-0000-0000-0000C9B00000}"/>
    <cellStyle name="Normal 5 3 3 4 2 2 7 2" xfId="45273" xr:uid="{00000000-0005-0000-0000-0000CAB00000}"/>
    <cellStyle name="Normal 5 3 3 4 2 2 8" xfId="45274" xr:uid="{00000000-0005-0000-0000-0000CBB00000}"/>
    <cellStyle name="Normal 5 3 3 4 2 3" xfId="45275" xr:uid="{00000000-0005-0000-0000-0000CCB00000}"/>
    <cellStyle name="Normal 5 3 3 4 2 3 2" xfId="45276" xr:uid="{00000000-0005-0000-0000-0000CDB00000}"/>
    <cellStyle name="Normal 5 3 3 4 2 3 2 2" xfId="45277" xr:uid="{00000000-0005-0000-0000-0000CEB00000}"/>
    <cellStyle name="Normal 5 3 3 4 2 3 2 2 2" xfId="45278" xr:uid="{00000000-0005-0000-0000-0000CFB00000}"/>
    <cellStyle name="Normal 5 3 3 4 2 3 2 3" xfId="45279" xr:uid="{00000000-0005-0000-0000-0000D0B00000}"/>
    <cellStyle name="Normal 5 3 3 4 2 3 2 3 2" xfId="45280" xr:uid="{00000000-0005-0000-0000-0000D1B00000}"/>
    <cellStyle name="Normal 5 3 3 4 2 3 2 3 2 2" xfId="45281" xr:uid="{00000000-0005-0000-0000-0000D2B00000}"/>
    <cellStyle name="Normal 5 3 3 4 2 3 2 3 3" xfId="45282" xr:uid="{00000000-0005-0000-0000-0000D3B00000}"/>
    <cellStyle name="Normal 5 3 3 4 2 3 2 4" xfId="45283" xr:uid="{00000000-0005-0000-0000-0000D4B00000}"/>
    <cellStyle name="Normal 5 3 3 4 2 3 3" xfId="45284" xr:uid="{00000000-0005-0000-0000-0000D5B00000}"/>
    <cellStyle name="Normal 5 3 3 4 2 3 3 2" xfId="45285" xr:uid="{00000000-0005-0000-0000-0000D6B00000}"/>
    <cellStyle name="Normal 5 3 3 4 2 3 4" xfId="45286" xr:uid="{00000000-0005-0000-0000-0000D7B00000}"/>
    <cellStyle name="Normal 5 3 3 4 2 3 4 2" xfId="45287" xr:uid="{00000000-0005-0000-0000-0000D8B00000}"/>
    <cellStyle name="Normal 5 3 3 4 2 3 4 2 2" xfId="45288" xr:uid="{00000000-0005-0000-0000-0000D9B00000}"/>
    <cellStyle name="Normal 5 3 3 4 2 3 4 3" xfId="45289" xr:uid="{00000000-0005-0000-0000-0000DAB00000}"/>
    <cellStyle name="Normal 5 3 3 4 2 3 5" xfId="45290" xr:uid="{00000000-0005-0000-0000-0000DBB00000}"/>
    <cellStyle name="Normal 5 3 3 4 2 4" xfId="45291" xr:uid="{00000000-0005-0000-0000-0000DCB00000}"/>
    <cellStyle name="Normal 5 3 3 4 2 4 2" xfId="45292" xr:uid="{00000000-0005-0000-0000-0000DDB00000}"/>
    <cellStyle name="Normal 5 3 3 4 2 4 2 2" xfId="45293" xr:uid="{00000000-0005-0000-0000-0000DEB00000}"/>
    <cellStyle name="Normal 5 3 3 4 2 4 3" xfId="45294" xr:uid="{00000000-0005-0000-0000-0000DFB00000}"/>
    <cellStyle name="Normal 5 3 3 4 2 4 3 2" xfId="45295" xr:uid="{00000000-0005-0000-0000-0000E0B00000}"/>
    <cellStyle name="Normal 5 3 3 4 2 4 3 2 2" xfId="45296" xr:uid="{00000000-0005-0000-0000-0000E1B00000}"/>
    <cellStyle name="Normal 5 3 3 4 2 4 3 3" xfId="45297" xr:uid="{00000000-0005-0000-0000-0000E2B00000}"/>
    <cellStyle name="Normal 5 3 3 4 2 4 4" xfId="45298" xr:uid="{00000000-0005-0000-0000-0000E3B00000}"/>
    <cellStyle name="Normal 5 3 3 4 2 5" xfId="45299" xr:uid="{00000000-0005-0000-0000-0000E4B00000}"/>
    <cellStyle name="Normal 5 3 3 4 2 5 2" xfId="45300" xr:uid="{00000000-0005-0000-0000-0000E5B00000}"/>
    <cellStyle name="Normal 5 3 3 4 2 5 2 2" xfId="45301" xr:uid="{00000000-0005-0000-0000-0000E6B00000}"/>
    <cellStyle name="Normal 5 3 3 4 2 5 3" xfId="45302" xr:uid="{00000000-0005-0000-0000-0000E7B00000}"/>
    <cellStyle name="Normal 5 3 3 4 2 5 3 2" xfId="45303" xr:uid="{00000000-0005-0000-0000-0000E8B00000}"/>
    <cellStyle name="Normal 5 3 3 4 2 5 3 2 2" xfId="45304" xr:uid="{00000000-0005-0000-0000-0000E9B00000}"/>
    <cellStyle name="Normal 5 3 3 4 2 5 3 3" xfId="45305" xr:uid="{00000000-0005-0000-0000-0000EAB00000}"/>
    <cellStyle name="Normal 5 3 3 4 2 5 4" xfId="45306" xr:uid="{00000000-0005-0000-0000-0000EBB00000}"/>
    <cellStyle name="Normal 5 3 3 4 2 6" xfId="45307" xr:uid="{00000000-0005-0000-0000-0000ECB00000}"/>
    <cellStyle name="Normal 5 3 3 4 2 6 2" xfId="45308" xr:uid="{00000000-0005-0000-0000-0000EDB00000}"/>
    <cellStyle name="Normal 5 3 3 4 2 7" xfId="45309" xr:uid="{00000000-0005-0000-0000-0000EEB00000}"/>
    <cellStyle name="Normal 5 3 3 4 2 7 2" xfId="45310" xr:uid="{00000000-0005-0000-0000-0000EFB00000}"/>
    <cellStyle name="Normal 5 3 3 4 2 7 2 2" xfId="45311" xr:uid="{00000000-0005-0000-0000-0000F0B00000}"/>
    <cellStyle name="Normal 5 3 3 4 2 7 3" xfId="45312" xr:uid="{00000000-0005-0000-0000-0000F1B00000}"/>
    <cellStyle name="Normal 5 3 3 4 2 8" xfId="45313" xr:uid="{00000000-0005-0000-0000-0000F2B00000}"/>
    <cellStyle name="Normal 5 3 3 4 2 8 2" xfId="45314" xr:uid="{00000000-0005-0000-0000-0000F3B00000}"/>
    <cellStyle name="Normal 5 3 3 4 2 9" xfId="45315" xr:uid="{00000000-0005-0000-0000-0000F4B00000}"/>
    <cellStyle name="Normal 5 3 3 4 3" xfId="45316" xr:uid="{00000000-0005-0000-0000-0000F5B00000}"/>
    <cellStyle name="Normal 5 3 3 4 3 2" xfId="45317" xr:uid="{00000000-0005-0000-0000-0000F6B00000}"/>
    <cellStyle name="Normal 5 3 3 4 3 2 2" xfId="45318" xr:uid="{00000000-0005-0000-0000-0000F7B00000}"/>
    <cellStyle name="Normal 5 3 3 4 3 2 2 2" xfId="45319" xr:uid="{00000000-0005-0000-0000-0000F8B00000}"/>
    <cellStyle name="Normal 5 3 3 4 3 2 2 2 2" xfId="45320" xr:uid="{00000000-0005-0000-0000-0000F9B00000}"/>
    <cellStyle name="Normal 5 3 3 4 3 2 2 3" xfId="45321" xr:uid="{00000000-0005-0000-0000-0000FAB00000}"/>
    <cellStyle name="Normal 5 3 3 4 3 2 2 3 2" xfId="45322" xr:uid="{00000000-0005-0000-0000-0000FBB00000}"/>
    <cellStyle name="Normal 5 3 3 4 3 2 2 3 2 2" xfId="45323" xr:uid="{00000000-0005-0000-0000-0000FCB00000}"/>
    <cellStyle name="Normal 5 3 3 4 3 2 2 3 3" xfId="45324" xr:uid="{00000000-0005-0000-0000-0000FDB00000}"/>
    <cellStyle name="Normal 5 3 3 4 3 2 2 4" xfId="45325" xr:uid="{00000000-0005-0000-0000-0000FEB00000}"/>
    <cellStyle name="Normal 5 3 3 4 3 2 3" xfId="45326" xr:uid="{00000000-0005-0000-0000-0000FFB00000}"/>
    <cellStyle name="Normal 5 3 3 4 3 2 3 2" xfId="45327" xr:uid="{00000000-0005-0000-0000-000000B10000}"/>
    <cellStyle name="Normal 5 3 3 4 3 2 4" xfId="45328" xr:uid="{00000000-0005-0000-0000-000001B10000}"/>
    <cellStyle name="Normal 5 3 3 4 3 2 4 2" xfId="45329" xr:uid="{00000000-0005-0000-0000-000002B10000}"/>
    <cellStyle name="Normal 5 3 3 4 3 2 4 2 2" xfId="45330" xr:uid="{00000000-0005-0000-0000-000003B10000}"/>
    <cellStyle name="Normal 5 3 3 4 3 2 4 3" xfId="45331" xr:uid="{00000000-0005-0000-0000-000004B10000}"/>
    <cellStyle name="Normal 5 3 3 4 3 2 5" xfId="45332" xr:uid="{00000000-0005-0000-0000-000005B10000}"/>
    <cellStyle name="Normal 5 3 3 4 3 3" xfId="45333" xr:uid="{00000000-0005-0000-0000-000006B10000}"/>
    <cellStyle name="Normal 5 3 3 4 3 3 2" xfId="45334" xr:uid="{00000000-0005-0000-0000-000007B10000}"/>
    <cellStyle name="Normal 5 3 3 4 3 3 2 2" xfId="45335" xr:uid="{00000000-0005-0000-0000-000008B10000}"/>
    <cellStyle name="Normal 5 3 3 4 3 3 3" xfId="45336" xr:uid="{00000000-0005-0000-0000-000009B10000}"/>
    <cellStyle name="Normal 5 3 3 4 3 3 3 2" xfId="45337" xr:uid="{00000000-0005-0000-0000-00000AB10000}"/>
    <cellStyle name="Normal 5 3 3 4 3 3 3 2 2" xfId="45338" xr:uid="{00000000-0005-0000-0000-00000BB10000}"/>
    <cellStyle name="Normal 5 3 3 4 3 3 3 3" xfId="45339" xr:uid="{00000000-0005-0000-0000-00000CB10000}"/>
    <cellStyle name="Normal 5 3 3 4 3 3 4" xfId="45340" xr:uid="{00000000-0005-0000-0000-00000DB10000}"/>
    <cellStyle name="Normal 5 3 3 4 3 4" xfId="45341" xr:uid="{00000000-0005-0000-0000-00000EB10000}"/>
    <cellStyle name="Normal 5 3 3 4 3 4 2" xfId="45342" xr:uid="{00000000-0005-0000-0000-00000FB10000}"/>
    <cellStyle name="Normal 5 3 3 4 3 4 2 2" xfId="45343" xr:uid="{00000000-0005-0000-0000-000010B10000}"/>
    <cellStyle name="Normal 5 3 3 4 3 4 3" xfId="45344" xr:uid="{00000000-0005-0000-0000-000011B10000}"/>
    <cellStyle name="Normal 5 3 3 4 3 4 3 2" xfId="45345" xr:uid="{00000000-0005-0000-0000-000012B10000}"/>
    <cellStyle name="Normal 5 3 3 4 3 4 3 2 2" xfId="45346" xr:uid="{00000000-0005-0000-0000-000013B10000}"/>
    <cellStyle name="Normal 5 3 3 4 3 4 3 3" xfId="45347" xr:uid="{00000000-0005-0000-0000-000014B10000}"/>
    <cellStyle name="Normal 5 3 3 4 3 4 4" xfId="45348" xr:uid="{00000000-0005-0000-0000-000015B10000}"/>
    <cellStyle name="Normal 5 3 3 4 3 5" xfId="45349" xr:uid="{00000000-0005-0000-0000-000016B10000}"/>
    <cellStyle name="Normal 5 3 3 4 3 5 2" xfId="45350" xr:uid="{00000000-0005-0000-0000-000017B10000}"/>
    <cellStyle name="Normal 5 3 3 4 3 6" xfId="45351" xr:uid="{00000000-0005-0000-0000-000018B10000}"/>
    <cellStyle name="Normal 5 3 3 4 3 6 2" xfId="45352" xr:uid="{00000000-0005-0000-0000-000019B10000}"/>
    <cellStyle name="Normal 5 3 3 4 3 6 2 2" xfId="45353" xr:uid="{00000000-0005-0000-0000-00001AB10000}"/>
    <cellStyle name="Normal 5 3 3 4 3 6 3" xfId="45354" xr:uid="{00000000-0005-0000-0000-00001BB10000}"/>
    <cellStyle name="Normal 5 3 3 4 3 7" xfId="45355" xr:uid="{00000000-0005-0000-0000-00001CB10000}"/>
    <cellStyle name="Normal 5 3 3 4 3 7 2" xfId="45356" xr:uid="{00000000-0005-0000-0000-00001DB10000}"/>
    <cellStyle name="Normal 5 3 3 4 3 8" xfId="45357" xr:uid="{00000000-0005-0000-0000-00001EB10000}"/>
    <cellStyle name="Normal 5 3 3 4 4" xfId="45358" xr:uid="{00000000-0005-0000-0000-00001FB10000}"/>
    <cellStyle name="Normal 5 3 3 4 4 2" xfId="45359" xr:uid="{00000000-0005-0000-0000-000020B10000}"/>
    <cellStyle name="Normal 5 3 3 4 4 2 2" xfId="45360" xr:uid="{00000000-0005-0000-0000-000021B10000}"/>
    <cellStyle name="Normal 5 3 3 4 4 2 2 2" xfId="45361" xr:uid="{00000000-0005-0000-0000-000022B10000}"/>
    <cellStyle name="Normal 5 3 3 4 4 2 3" xfId="45362" xr:uid="{00000000-0005-0000-0000-000023B10000}"/>
    <cellStyle name="Normal 5 3 3 4 4 2 3 2" xfId="45363" xr:uid="{00000000-0005-0000-0000-000024B10000}"/>
    <cellStyle name="Normal 5 3 3 4 4 2 3 2 2" xfId="45364" xr:uid="{00000000-0005-0000-0000-000025B10000}"/>
    <cellStyle name="Normal 5 3 3 4 4 2 3 3" xfId="45365" xr:uid="{00000000-0005-0000-0000-000026B10000}"/>
    <cellStyle name="Normal 5 3 3 4 4 2 4" xfId="45366" xr:uid="{00000000-0005-0000-0000-000027B10000}"/>
    <cellStyle name="Normal 5 3 3 4 4 3" xfId="45367" xr:uid="{00000000-0005-0000-0000-000028B10000}"/>
    <cellStyle name="Normal 5 3 3 4 4 3 2" xfId="45368" xr:uid="{00000000-0005-0000-0000-000029B10000}"/>
    <cellStyle name="Normal 5 3 3 4 4 4" xfId="45369" xr:uid="{00000000-0005-0000-0000-00002AB10000}"/>
    <cellStyle name="Normal 5 3 3 4 4 4 2" xfId="45370" xr:uid="{00000000-0005-0000-0000-00002BB10000}"/>
    <cellStyle name="Normal 5 3 3 4 4 4 2 2" xfId="45371" xr:uid="{00000000-0005-0000-0000-00002CB10000}"/>
    <cellStyle name="Normal 5 3 3 4 4 4 3" xfId="45372" xr:uid="{00000000-0005-0000-0000-00002DB10000}"/>
    <cellStyle name="Normal 5 3 3 4 4 5" xfId="45373" xr:uid="{00000000-0005-0000-0000-00002EB10000}"/>
    <cellStyle name="Normal 5 3 3 4 5" xfId="45374" xr:uid="{00000000-0005-0000-0000-00002FB10000}"/>
    <cellStyle name="Normal 5 3 3 4 5 2" xfId="45375" xr:uid="{00000000-0005-0000-0000-000030B10000}"/>
    <cellStyle name="Normal 5 3 3 4 5 2 2" xfId="45376" xr:uid="{00000000-0005-0000-0000-000031B10000}"/>
    <cellStyle name="Normal 5 3 3 4 5 3" xfId="45377" xr:uid="{00000000-0005-0000-0000-000032B10000}"/>
    <cellStyle name="Normal 5 3 3 4 5 3 2" xfId="45378" xr:uid="{00000000-0005-0000-0000-000033B10000}"/>
    <cellStyle name="Normal 5 3 3 4 5 3 2 2" xfId="45379" xr:uid="{00000000-0005-0000-0000-000034B10000}"/>
    <cellStyle name="Normal 5 3 3 4 5 3 3" xfId="45380" xr:uid="{00000000-0005-0000-0000-000035B10000}"/>
    <cellStyle name="Normal 5 3 3 4 5 4" xfId="45381" xr:uid="{00000000-0005-0000-0000-000036B10000}"/>
    <cellStyle name="Normal 5 3 3 4 6" xfId="45382" xr:uid="{00000000-0005-0000-0000-000037B10000}"/>
    <cellStyle name="Normal 5 3 3 4 6 2" xfId="45383" xr:uid="{00000000-0005-0000-0000-000038B10000}"/>
    <cellStyle name="Normal 5 3 3 4 6 2 2" xfId="45384" xr:uid="{00000000-0005-0000-0000-000039B10000}"/>
    <cellStyle name="Normal 5 3 3 4 6 3" xfId="45385" xr:uid="{00000000-0005-0000-0000-00003AB10000}"/>
    <cellStyle name="Normal 5 3 3 4 6 3 2" xfId="45386" xr:uid="{00000000-0005-0000-0000-00003BB10000}"/>
    <cellStyle name="Normal 5 3 3 4 6 3 2 2" xfId="45387" xr:uid="{00000000-0005-0000-0000-00003CB10000}"/>
    <cellStyle name="Normal 5 3 3 4 6 3 3" xfId="45388" xr:uid="{00000000-0005-0000-0000-00003DB10000}"/>
    <cellStyle name="Normal 5 3 3 4 6 4" xfId="45389" xr:uid="{00000000-0005-0000-0000-00003EB10000}"/>
    <cellStyle name="Normal 5 3 3 4 7" xfId="45390" xr:uid="{00000000-0005-0000-0000-00003FB10000}"/>
    <cellStyle name="Normal 5 3 3 4 7 2" xfId="45391" xr:uid="{00000000-0005-0000-0000-000040B10000}"/>
    <cellStyle name="Normal 5 3 3 4 8" xfId="45392" xr:uid="{00000000-0005-0000-0000-000041B10000}"/>
    <cellStyle name="Normal 5 3 3 4 8 2" xfId="45393" xr:uid="{00000000-0005-0000-0000-000042B10000}"/>
    <cellStyle name="Normal 5 3 3 4 8 2 2" xfId="45394" xr:uid="{00000000-0005-0000-0000-000043B10000}"/>
    <cellStyle name="Normal 5 3 3 4 8 3" xfId="45395" xr:uid="{00000000-0005-0000-0000-000044B10000}"/>
    <cellStyle name="Normal 5 3 3 4 9" xfId="45396" xr:uid="{00000000-0005-0000-0000-000045B10000}"/>
    <cellStyle name="Normal 5 3 3 4 9 2" xfId="45397" xr:uid="{00000000-0005-0000-0000-000046B10000}"/>
    <cellStyle name="Normal 5 3 3 5" xfId="45398" xr:uid="{00000000-0005-0000-0000-000047B10000}"/>
    <cellStyle name="Normal 5 3 3 5 2" xfId="45399" xr:uid="{00000000-0005-0000-0000-000048B10000}"/>
    <cellStyle name="Normal 5 3 3 5 2 2" xfId="45400" xr:uid="{00000000-0005-0000-0000-000049B10000}"/>
    <cellStyle name="Normal 5 3 3 5 2 2 2" xfId="45401" xr:uid="{00000000-0005-0000-0000-00004AB10000}"/>
    <cellStyle name="Normal 5 3 3 5 2 2 2 2" xfId="45402" xr:uid="{00000000-0005-0000-0000-00004BB10000}"/>
    <cellStyle name="Normal 5 3 3 5 2 2 2 2 2" xfId="45403" xr:uid="{00000000-0005-0000-0000-00004CB10000}"/>
    <cellStyle name="Normal 5 3 3 5 2 2 2 3" xfId="45404" xr:uid="{00000000-0005-0000-0000-00004DB10000}"/>
    <cellStyle name="Normal 5 3 3 5 2 2 2 3 2" xfId="45405" xr:uid="{00000000-0005-0000-0000-00004EB10000}"/>
    <cellStyle name="Normal 5 3 3 5 2 2 2 3 2 2" xfId="45406" xr:uid="{00000000-0005-0000-0000-00004FB10000}"/>
    <cellStyle name="Normal 5 3 3 5 2 2 2 3 3" xfId="45407" xr:uid="{00000000-0005-0000-0000-000050B10000}"/>
    <cellStyle name="Normal 5 3 3 5 2 2 2 4" xfId="45408" xr:uid="{00000000-0005-0000-0000-000051B10000}"/>
    <cellStyle name="Normal 5 3 3 5 2 2 3" xfId="45409" xr:uid="{00000000-0005-0000-0000-000052B10000}"/>
    <cellStyle name="Normal 5 3 3 5 2 2 3 2" xfId="45410" xr:uid="{00000000-0005-0000-0000-000053B10000}"/>
    <cellStyle name="Normal 5 3 3 5 2 2 4" xfId="45411" xr:uid="{00000000-0005-0000-0000-000054B10000}"/>
    <cellStyle name="Normal 5 3 3 5 2 2 4 2" xfId="45412" xr:uid="{00000000-0005-0000-0000-000055B10000}"/>
    <cellStyle name="Normal 5 3 3 5 2 2 4 2 2" xfId="45413" xr:uid="{00000000-0005-0000-0000-000056B10000}"/>
    <cellStyle name="Normal 5 3 3 5 2 2 4 3" xfId="45414" xr:uid="{00000000-0005-0000-0000-000057B10000}"/>
    <cellStyle name="Normal 5 3 3 5 2 2 5" xfId="45415" xr:uid="{00000000-0005-0000-0000-000058B10000}"/>
    <cellStyle name="Normal 5 3 3 5 2 3" xfId="45416" xr:uid="{00000000-0005-0000-0000-000059B10000}"/>
    <cellStyle name="Normal 5 3 3 5 2 3 2" xfId="45417" xr:uid="{00000000-0005-0000-0000-00005AB10000}"/>
    <cellStyle name="Normal 5 3 3 5 2 3 2 2" xfId="45418" xr:uid="{00000000-0005-0000-0000-00005BB10000}"/>
    <cellStyle name="Normal 5 3 3 5 2 3 3" xfId="45419" xr:uid="{00000000-0005-0000-0000-00005CB10000}"/>
    <cellStyle name="Normal 5 3 3 5 2 3 3 2" xfId="45420" xr:uid="{00000000-0005-0000-0000-00005DB10000}"/>
    <cellStyle name="Normal 5 3 3 5 2 3 3 2 2" xfId="45421" xr:uid="{00000000-0005-0000-0000-00005EB10000}"/>
    <cellStyle name="Normal 5 3 3 5 2 3 3 3" xfId="45422" xr:uid="{00000000-0005-0000-0000-00005FB10000}"/>
    <cellStyle name="Normal 5 3 3 5 2 3 4" xfId="45423" xr:uid="{00000000-0005-0000-0000-000060B10000}"/>
    <cellStyle name="Normal 5 3 3 5 2 4" xfId="45424" xr:uid="{00000000-0005-0000-0000-000061B10000}"/>
    <cellStyle name="Normal 5 3 3 5 2 4 2" xfId="45425" xr:uid="{00000000-0005-0000-0000-000062B10000}"/>
    <cellStyle name="Normal 5 3 3 5 2 4 2 2" xfId="45426" xr:uid="{00000000-0005-0000-0000-000063B10000}"/>
    <cellStyle name="Normal 5 3 3 5 2 4 3" xfId="45427" xr:uid="{00000000-0005-0000-0000-000064B10000}"/>
    <cellStyle name="Normal 5 3 3 5 2 4 3 2" xfId="45428" xr:uid="{00000000-0005-0000-0000-000065B10000}"/>
    <cellStyle name="Normal 5 3 3 5 2 4 3 2 2" xfId="45429" xr:uid="{00000000-0005-0000-0000-000066B10000}"/>
    <cellStyle name="Normal 5 3 3 5 2 4 3 3" xfId="45430" xr:uid="{00000000-0005-0000-0000-000067B10000}"/>
    <cellStyle name="Normal 5 3 3 5 2 4 4" xfId="45431" xr:uid="{00000000-0005-0000-0000-000068B10000}"/>
    <cellStyle name="Normal 5 3 3 5 2 5" xfId="45432" xr:uid="{00000000-0005-0000-0000-000069B10000}"/>
    <cellStyle name="Normal 5 3 3 5 2 5 2" xfId="45433" xr:uid="{00000000-0005-0000-0000-00006AB10000}"/>
    <cellStyle name="Normal 5 3 3 5 2 6" xfId="45434" xr:uid="{00000000-0005-0000-0000-00006BB10000}"/>
    <cellStyle name="Normal 5 3 3 5 2 6 2" xfId="45435" xr:uid="{00000000-0005-0000-0000-00006CB10000}"/>
    <cellStyle name="Normal 5 3 3 5 2 6 2 2" xfId="45436" xr:uid="{00000000-0005-0000-0000-00006DB10000}"/>
    <cellStyle name="Normal 5 3 3 5 2 6 3" xfId="45437" xr:uid="{00000000-0005-0000-0000-00006EB10000}"/>
    <cellStyle name="Normal 5 3 3 5 2 7" xfId="45438" xr:uid="{00000000-0005-0000-0000-00006FB10000}"/>
    <cellStyle name="Normal 5 3 3 5 2 7 2" xfId="45439" xr:uid="{00000000-0005-0000-0000-000070B10000}"/>
    <cellStyle name="Normal 5 3 3 5 2 8" xfId="45440" xr:uid="{00000000-0005-0000-0000-000071B10000}"/>
    <cellStyle name="Normal 5 3 3 5 3" xfId="45441" xr:uid="{00000000-0005-0000-0000-000072B10000}"/>
    <cellStyle name="Normal 5 3 3 5 3 2" xfId="45442" xr:uid="{00000000-0005-0000-0000-000073B10000}"/>
    <cellStyle name="Normal 5 3 3 5 3 2 2" xfId="45443" xr:uid="{00000000-0005-0000-0000-000074B10000}"/>
    <cellStyle name="Normal 5 3 3 5 3 2 2 2" xfId="45444" xr:uid="{00000000-0005-0000-0000-000075B10000}"/>
    <cellStyle name="Normal 5 3 3 5 3 2 3" xfId="45445" xr:uid="{00000000-0005-0000-0000-000076B10000}"/>
    <cellStyle name="Normal 5 3 3 5 3 2 3 2" xfId="45446" xr:uid="{00000000-0005-0000-0000-000077B10000}"/>
    <cellStyle name="Normal 5 3 3 5 3 2 3 2 2" xfId="45447" xr:uid="{00000000-0005-0000-0000-000078B10000}"/>
    <cellStyle name="Normal 5 3 3 5 3 2 3 3" xfId="45448" xr:uid="{00000000-0005-0000-0000-000079B10000}"/>
    <cellStyle name="Normal 5 3 3 5 3 2 4" xfId="45449" xr:uid="{00000000-0005-0000-0000-00007AB10000}"/>
    <cellStyle name="Normal 5 3 3 5 3 3" xfId="45450" xr:uid="{00000000-0005-0000-0000-00007BB10000}"/>
    <cellStyle name="Normal 5 3 3 5 3 3 2" xfId="45451" xr:uid="{00000000-0005-0000-0000-00007CB10000}"/>
    <cellStyle name="Normal 5 3 3 5 3 4" xfId="45452" xr:uid="{00000000-0005-0000-0000-00007DB10000}"/>
    <cellStyle name="Normal 5 3 3 5 3 4 2" xfId="45453" xr:uid="{00000000-0005-0000-0000-00007EB10000}"/>
    <cellStyle name="Normal 5 3 3 5 3 4 2 2" xfId="45454" xr:uid="{00000000-0005-0000-0000-00007FB10000}"/>
    <cellStyle name="Normal 5 3 3 5 3 4 3" xfId="45455" xr:uid="{00000000-0005-0000-0000-000080B10000}"/>
    <cellStyle name="Normal 5 3 3 5 3 5" xfId="45456" xr:uid="{00000000-0005-0000-0000-000081B10000}"/>
    <cellStyle name="Normal 5 3 3 5 4" xfId="45457" xr:uid="{00000000-0005-0000-0000-000082B10000}"/>
    <cellStyle name="Normal 5 3 3 5 4 2" xfId="45458" xr:uid="{00000000-0005-0000-0000-000083B10000}"/>
    <cellStyle name="Normal 5 3 3 5 4 2 2" xfId="45459" xr:uid="{00000000-0005-0000-0000-000084B10000}"/>
    <cellStyle name="Normal 5 3 3 5 4 3" xfId="45460" xr:uid="{00000000-0005-0000-0000-000085B10000}"/>
    <cellStyle name="Normal 5 3 3 5 4 3 2" xfId="45461" xr:uid="{00000000-0005-0000-0000-000086B10000}"/>
    <cellStyle name="Normal 5 3 3 5 4 3 2 2" xfId="45462" xr:uid="{00000000-0005-0000-0000-000087B10000}"/>
    <cellStyle name="Normal 5 3 3 5 4 3 3" xfId="45463" xr:uid="{00000000-0005-0000-0000-000088B10000}"/>
    <cellStyle name="Normal 5 3 3 5 4 4" xfId="45464" xr:uid="{00000000-0005-0000-0000-000089B10000}"/>
    <cellStyle name="Normal 5 3 3 5 5" xfId="45465" xr:uid="{00000000-0005-0000-0000-00008AB10000}"/>
    <cellStyle name="Normal 5 3 3 5 5 2" xfId="45466" xr:uid="{00000000-0005-0000-0000-00008BB10000}"/>
    <cellStyle name="Normal 5 3 3 5 5 2 2" xfId="45467" xr:uid="{00000000-0005-0000-0000-00008CB10000}"/>
    <cellStyle name="Normal 5 3 3 5 5 3" xfId="45468" xr:uid="{00000000-0005-0000-0000-00008DB10000}"/>
    <cellStyle name="Normal 5 3 3 5 5 3 2" xfId="45469" xr:uid="{00000000-0005-0000-0000-00008EB10000}"/>
    <cellStyle name="Normal 5 3 3 5 5 3 2 2" xfId="45470" xr:uid="{00000000-0005-0000-0000-00008FB10000}"/>
    <cellStyle name="Normal 5 3 3 5 5 3 3" xfId="45471" xr:uid="{00000000-0005-0000-0000-000090B10000}"/>
    <cellStyle name="Normal 5 3 3 5 5 4" xfId="45472" xr:uid="{00000000-0005-0000-0000-000091B10000}"/>
    <cellStyle name="Normal 5 3 3 5 6" xfId="45473" xr:uid="{00000000-0005-0000-0000-000092B10000}"/>
    <cellStyle name="Normal 5 3 3 5 6 2" xfId="45474" xr:uid="{00000000-0005-0000-0000-000093B10000}"/>
    <cellStyle name="Normal 5 3 3 5 7" xfId="45475" xr:uid="{00000000-0005-0000-0000-000094B10000}"/>
    <cellStyle name="Normal 5 3 3 5 7 2" xfId="45476" xr:uid="{00000000-0005-0000-0000-000095B10000}"/>
    <cellStyle name="Normal 5 3 3 5 7 2 2" xfId="45477" xr:uid="{00000000-0005-0000-0000-000096B10000}"/>
    <cellStyle name="Normal 5 3 3 5 7 3" xfId="45478" xr:uid="{00000000-0005-0000-0000-000097B10000}"/>
    <cellStyle name="Normal 5 3 3 5 8" xfId="45479" xr:uid="{00000000-0005-0000-0000-000098B10000}"/>
    <cellStyle name="Normal 5 3 3 5 8 2" xfId="45480" xr:uid="{00000000-0005-0000-0000-000099B10000}"/>
    <cellStyle name="Normal 5 3 3 5 9" xfId="45481" xr:uid="{00000000-0005-0000-0000-00009AB10000}"/>
    <cellStyle name="Normal 5 3 3 6" xfId="45482" xr:uid="{00000000-0005-0000-0000-00009BB10000}"/>
    <cellStyle name="Normal 5 3 3 6 2" xfId="45483" xr:uid="{00000000-0005-0000-0000-00009CB10000}"/>
    <cellStyle name="Normal 5 3 3 6 2 2" xfId="45484" xr:uid="{00000000-0005-0000-0000-00009DB10000}"/>
    <cellStyle name="Normal 5 3 3 6 2 2 2" xfId="45485" xr:uid="{00000000-0005-0000-0000-00009EB10000}"/>
    <cellStyle name="Normal 5 3 3 6 2 2 2 2" xfId="45486" xr:uid="{00000000-0005-0000-0000-00009FB10000}"/>
    <cellStyle name="Normal 5 3 3 6 2 2 3" xfId="45487" xr:uid="{00000000-0005-0000-0000-0000A0B10000}"/>
    <cellStyle name="Normal 5 3 3 6 2 2 3 2" xfId="45488" xr:uid="{00000000-0005-0000-0000-0000A1B10000}"/>
    <cellStyle name="Normal 5 3 3 6 2 2 3 2 2" xfId="45489" xr:uid="{00000000-0005-0000-0000-0000A2B10000}"/>
    <cellStyle name="Normal 5 3 3 6 2 2 3 3" xfId="45490" xr:uid="{00000000-0005-0000-0000-0000A3B10000}"/>
    <cellStyle name="Normal 5 3 3 6 2 2 4" xfId="45491" xr:uid="{00000000-0005-0000-0000-0000A4B10000}"/>
    <cellStyle name="Normal 5 3 3 6 2 3" xfId="45492" xr:uid="{00000000-0005-0000-0000-0000A5B10000}"/>
    <cellStyle name="Normal 5 3 3 6 2 3 2" xfId="45493" xr:uid="{00000000-0005-0000-0000-0000A6B10000}"/>
    <cellStyle name="Normal 5 3 3 6 2 4" xfId="45494" xr:uid="{00000000-0005-0000-0000-0000A7B10000}"/>
    <cellStyle name="Normal 5 3 3 6 2 4 2" xfId="45495" xr:uid="{00000000-0005-0000-0000-0000A8B10000}"/>
    <cellStyle name="Normal 5 3 3 6 2 4 2 2" xfId="45496" xr:uid="{00000000-0005-0000-0000-0000A9B10000}"/>
    <cellStyle name="Normal 5 3 3 6 2 4 3" xfId="45497" xr:uid="{00000000-0005-0000-0000-0000AAB10000}"/>
    <cellStyle name="Normal 5 3 3 6 2 5" xfId="45498" xr:uid="{00000000-0005-0000-0000-0000ABB10000}"/>
    <cellStyle name="Normal 5 3 3 6 3" xfId="45499" xr:uid="{00000000-0005-0000-0000-0000ACB10000}"/>
    <cellStyle name="Normal 5 3 3 6 3 2" xfId="45500" xr:uid="{00000000-0005-0000-0000-0000ADB10000}"/>
    <cellStyle name="Normal 5 3 3 6 3 2 2" xfId="45501" xr:uid="{00000000-0005-0000-0000-0000AEB10000}"/>
    <cellStyle name="Normal 5 3 3 6 3 3" xfId="45502" xr:uid="{00000000-0005-0000-0000-0000AFB10000}"/>
    <cellStyle name="Normal 5 3 3 6 3 3 2" xfId="45503" xr:uid="{00000000-0005-0000-0000-0000B0B10000}"/>
    <cellStyle name="Normal 5 3 3 6 3 3 2 2" xfId="45504" xr:uid="{00000000-0005-0000-0000-0000B1B10000}"/>
    <cellStyle name="Normal 5 3 3 6 3 3 3" xfId="45505" xr:uid="{00000000-0005-0000-0000-0000B2B10000}"/>
    <cellStyle name="Normal 5 3 3 6 3 4" xfId="45506" xr:uid="{00000000-0005-0000-0000-0000B3B10000}"/>
    <cellStyle name="Normal 5 3 3 6 4" xfId="45507" xr:uid="{00000000-0005-0000-0000-0000B4B10000}"/>
    <cellStyle name="Normal 5 3 3 6 4 2" xfId="45508" xr:uid="{00000000-0005-0000-0000-0000B5B10000}"/>
    <cellStyle name="Normal 5 3 3 6 4 2 2" xfId="45509" xr:uid="{00000000-0005-0000-0000-0000B6B10000}"/>
    <cellStyle name="Normal 5 3 3 6 4 3" xfId="45510" xr:uid="{00000000-0005-0000-0000-0000B7B10000}"/>
    <cellStyle name="Normal 5 3 3 6 4 3 2" xfId="45511" xr:uid="{00000000-0005-0000-0000-0000B8B10000}"/>
    <cellStyle name="Normal 5 3 3 6 4 3 2 2" xfId="45512" xr:uid="{00000000-0005-0000-0000-0000B9B10000}"/>
    <cellStyle name="Normal 5 3 3 6 4 3 3" xfId="45513" xr:uid="{00000000-0005-0000-0000-0000BAB10000}"/>
    <cellStyle name="Normal 5 3 3 6 4 4" xfId="45514" xr:uid="{00000000-0005-0000-0000-0000BBB10000}"/>
    <cellStyle name="Normal 5 3 3 6 5" xfId="45515" xr:uid="{00000000-0005-0000-0000-0000BCB10000}"/>
    <cellStyle name="Normal 5 3 3 6 5 2" xfId="45516" xr:uid="{00000000-0005-0000-0000-0000BDB10000}"/>
    <cellStyle name="Normal 5 3 3 6 6" xfId="45517" xr:uid="{00000000-0005-0000-0000-0000BEB10000}"/>
    <cellStyle name="Normal 5 3 3 6 6 2" xfId="45518" xr:uid="{00000000-0005-0000-0000-0000BFB10000}"/>
    <cellStyle name="Normal 5 3 3 6 6 2 2" xfId="45519" xr:uid="{00000000-0005-0000-0000-0000C0B10000}"/>
    <cellStyle name="Normal 5 3 3 6 6 3" xfId="45520" xr:uid="{00000000-0005-0000-0000-0000C1B10000}"/>
    <cellStyle name="Normal 5 3 3 6 7" xfId="45521" xr:uid="{00000000-0005-0000-0000-0000C2B10000}"/>
    <cellStyle name="Normal 5 3 3 6 7 2" xfId="45522" xr:uid="{00000000-0005-0000-0000-0000C3B10000}"/>
    <cellStyle name="Normal 5 3 3 6 8" xfId="45523" xr:uid="{00000000-0005-0000-0000-0000C4B10000}"/>
    <cellStyle name="Normal 5 3 3 7" xfId="45524" xr:uid="{00000000-0005-0000-0000-0000C5B10000}"/>
    <cellStyle name="Normal 5 3 3 7 2" xfId="45525" xr:uid="{00000000-0005-0000-0000-0000C6B10000}"/>
    <cellStyle name="Normal 5 3 3 7 2 2" xfId="45526" xr:uid="{00000000-0005-0000-0000-0000C7B10000}"/>
    <cellStyle name="Normal 5 3 3 7 2 2 2" xfId="45527" xr:uid="{00000000-0005-0000-0000-0000C8B10000}"/>
    <cellStyle name="Normal 5 3 3 7 2 2 2 2" xfId="45528" xr:uid="{00000000-0005-0000-0000-0000C9B10000}"/>
    <cellStyle name="Normal 5 3 3 7 2 2 3" xfId="45529" xr:uid="{00000000-0005-0000-0000-0000CAB10000}"/>
    <cellStyle name="Normal 5 3 3 7 2 2 3 2" xfId="45530" xr:uid="{00000000-0005-0000-0000-0000CBB10000}"/>
    <cellStyle name="Normal 5 3 3 7 2 2 3 2 2" xfId="45531" xr:uid="{00000000-0005-0000-0000-0000CCB10000}"/>
    <cellStyle name="Normal 5 3 3 7 2 2 3 3" xfId="45532" xr:uid="{00000000-0005-0000-0000-0000CDB10000}"/>
    <cellStyle name="Normal 5 3 3 7 2 2 4" xfId="45533" xr:uid="{00000000-0005-0000-0000-0000CEB10000}"/>
    <cellStyle name="Normal 5 3 3 7 2 3" xfId="45534" xr:uid="{00000000-0005-0000-0000-0000CFB10000}"/>
    <cellStyle name="Normal 5 3 3 7 2 3 2" xfId="45535" xr:uid="{00000000-0005-0000-0000-0000D0B10000}"/>
    <cellStyle name="Normal 5 3 3 7 2 4" xfId="45536" xr:uid="{00000000-0005-0000-0000-0000D1B10000}"/>
    <cellStyle name="Normal 5 3 3 7 2 4 2" xfId="45537" xr:uid="{00000000-0005-0000-0000-0000D2B10000}"/>
    <cellStyle name="Normal 5 3 3 7 2 4 2 2" xfId="45538" xr:uid="{00000000-0005-0000-0000-0000D3B10000}"/>
    <cellStyle name="Normal 5 3 3 7 2 4 3" xfId="45539" xr:uid="{00000000-0005-0000-0000-0000D4B10000}"/>
    <cellStyle name="Normal 5 3 3 7 2 5" xfId="45540" xr:uid="{00000000-0005-0000-0000-0000D5B10000}"/>
    <cellStyle name="Normal 5 3 3 7 3" xfId="45541" xr:uid="{00000000-0005-0000-0000-0000D6B10000}"/>
    <cellStyle name="Normal 5 3 3 7 3 2" xfId="45542" xr:uid="{00000000-0005-0000-0000-0000D7B10000}"/>
    <cellStyle name="Normal 5 3 3 7 3 2 2" xfId="45543" xr:uid="{00000000-0005-0000-0000-0000D8B10000}"/>
    <cellStyle name="Normal 5 3 3 7 3 3" xfId="45544" xr:uid="{00000000-0005-0000-0000-0000D9B10000}"/>
    <cellStyle name="Normal 5 3 3 7 3 3 2" xfId="45545" xr:uid="{00000000-0005-0000-0000-0000DAB10000}"/>
    <cellStyle name="Normal 5 3 3 7 3 3 2 2" xfId="45546" xr:uid="{00000000-0005-0000-0000-0000DBB10000}"/>
    <cellStyle name="Normal 5 3 3 7 3 3 3" xfId="45547" xr:uid="{00000000-0005-0000-0000-0000DCB10000}"/>
    <cellStyle name="Normal 5 3 3 7 3 4" xfId="45548" xr:uid="{00000000-0005-0000-0000-0000DDB10000}"/>
    <cellStyle name="Normal 5 3 3 7 4" xfId="45549" xr:uid="{00000000-0005-0000-0000-0000DEB10000}"/>
    <cellStyle name="Normal 5 3 3 7 4 2" xfId="45550" xr:uid="{00000000-0005-0000-0000-0000DFB10000}"/>
    <cellStyle name="Normal 5 3 3 7 5" xfId="45551" xr:uid="{00000000-0005-0000-0000-0000E0B10000}"/>
    <cellStyle name="Normal 5 3 3 7 5 2" xfId="45552" xr:uid="{00000000-0005-0000-0000-0000E1B10000}"/>
    <cellStyle name="Normal 5 3 3 7 5 2 2" xfId="45553" xr:uid="{00000000-0005-0000-0000-0000E2B10000}"/>
    <cellStyle name="Normal 5 3 3 7 5 3" xfId="45554" xr:uid="{00000000-0005-0000-0000-0000E3B10000}"/>
    <cellStyle name="Normal 5 3 3 7 6" xfId="45555" xr:uid="{00000000-0005-0000-0000-0000E4B10000}"/>
    <cellStyle name="Normal 5 3 3 8" xfId="45556" xr:uid="{00000000-0005-0000-0000-0000E5B10000}"/>
    <cellStyle name="Normal 5 3 3 8 2" xfId="45557" xr:uid="{00000000-0005-0000-0000-0000E6B10000}"/>
    <cellStyle name="Normal 5 3 3 8 2 2" xfId="45558" xr:uid="{00000000-0005-0000-0000-0000E7B10000}"/>
    <cellStyle name="Normal 5 3 3 8 2 2 2" xfId="45559" xr:uid="{00000000-0005-0000-0000-0000E8B10000}"/>
    <cellStyle name="Normal 5 3 3 8 2 2 2 2" xfId="45560" xr:uid="{00000000-0005-0000-0000-0000E9B10000}"/>
    <cellStyle name="Normal 5 3 3 8 2 2 3" xfId="45561" xr:uid="{00000000-0005-0000-0000-0000EAB10000}"/>
    <cellStyle name="Normal 5 3 3 8 2 2 3 2" xfId="45562" xr:uid="{00000000-0005-0000-0000-0000EBB10000}"/>
    <cellStyle name="Normal 5 3 3 8 2 2 3 2 2" xfId="45563" xr:uid="{00000000-0005-0000-0000-0000ECB10000}"/>
    <cellStyle name="Normal 5 3 3 8 2 2 3 3" xfId="45564" xr:uid="{00000000-0005-0000-0000-0000EDB10000}"/>
    <cellStyle name="Normal 5 3 3 8 2 2 4" xfId="45565" xr:uid="{00000000-0005-0000-0000-0000EEB10000}"/>
    <cellStyle name="Normal 5 3 3 8 2 3" xfId="45566" xr:uid="{00000000-0005-0000-0000-0000EFB10000}"/>
    <cellStyle name="Normal 5 3 3 8 2 3 2" xfId="45567" xr:uid="{00000000-0005-0000-0000-0000F0B10000}"/>
    <cellStyle name="Normal 5 3 3 8 2 4" xfId="45568" xr:uid="{00000000-0005-0000-0000-0000F1B10000}"/>
    <cellStyle name="Normal 5 3 3 8 2 4 2" xfId="45569" xr:uid="{00000000-0005-0000-0000-0000F2B10000}"/>
    <cellStyle name="Normal 5 3 3 8 2 4 2 2" xfId="45570" xr:uid="{00000000-0005-0000-0000-0000F3B10000}"/>
    <cellStyle name="Normal 5 3 3 8 2 4 3" xfId="45571" xr:uid="{00000000-0005-0000-0000-0000F4B10000}"/>
    <cellStyle name="Normal 5 3 3 8 2 5" xfId="45572" xr:uid="{00000000-0005-0000-0000-0000F5B10000}"/>
    <cellStyle name="Normal 5 3 3 8 3" xfId="45573" xr:uid="{00000000-0005-0000-0000-0000F6B10000}"/>
    <cellStyle name="Normal 5 3 3 8 3 2" xfId="45574" xr:uid="{00000000-0005-0000-0000-0000F7B10000}"/>
    <cellStyle name="Normal 5 3 3 8 3 2 2" xfId="45575" xr:uid="{00000000-0005-0000-0000-0000F8B10000}"/>
    <cellStyle name="Normal 5 3 3 8 3 3" xfId="45576" xr:uid="{00000000-0005-0000-0000-0000F9B10000}"/>
    <cellStyle name="Normal 5 3 3 8 3 3 2" xfId="45577" xr:uid="{00000000-0005-0000-0000-0000FAB10000}"/>
    <cellStyle name="Normal 5 3 3 8 3 3 2 2" xfId="45578" xr:uid="{00000000-0005-0000-0000-0000FBB10000}"/>
    <cellStyle name="Normal 5 3 3 8 3 3 3" xfId="45579" xr:uid="{00000000-0005-0000-0000-0000FCB10000}"/>
    <cellStyle name="Normal 5 3 3 8 3 4" xfId="45580" xr:uid="{00000000-0005-0000-0000-0000FDB10000}"/>
    <cellStyle name="Normal 5 3 3 8 4" xfId="45581" xr:uid="{00000000-0005-0000-0000-0000FEB10000}"/>
    <cellStyle name="Normal 5 3 3 8 4 2" xfId="45582" xr:uid="{00000000-0005-0000-0000-0000FFB10000}"/>
    <cellStyle name="Normal 5 3 3 8 5" xfId="45583" xr:uid="{00000000-0005-0000-0000-000000B20000}"/>
    <cellStyle name="Normal 5 3 3 8 5 2" xfId="45584" xr:uid="{00000000-0005-0000-0000-000001B20000}"/>
    <cellStyle name="Normal 5 3 3 8 5 2 2" xfId="45585" xr:uid="{00000000-0005-0000-0000-000002B20000}"/>
    <cellStyle name="Normal 5 3 3 8 5 3" xfId="45586" xr:uid="{00000000-0005-0000-0000-000003B20000}"/>
    <cellStyle name="Normal 5 3 3 8 6" xfId="45587" xr:uid="{00000000-0005-0000-0000-000004B20000}"/>
    <cellStyle name="Normal 5 3 3 9" xfId="45588" xr:uid="{00000000-0005-0000-0000-000005B20000}"/>
    <cellStyle name="Normal 5 3 3 9 2" xfId="45589" xr:uid="{00000000-0005-0000-0000-000006B20000}"/>
    <cellStyle name="Normal 5 3 3 9 2 2" xfId="45590" xr:uid="{00000000-0005-0000-0000-000007B20000}"/>
    <cellStyle name="Normal 5 3 3 9 2 2 2" xfId="45591" xr:uid="{00000000-0005-0000-0000-000008B20000}"/>
    <cellStyle name="Normal 5 3 3 9 2 3" xfId="45592" xr:uid="{00000000-0005-0000-0000-000009B20000}"/>
    <cellStyle name="Normal 5 3 3 9 2 3 2" xfId="45593" xr:uid="{00000000-0005-0000-0000-00000AB20000}"/>
    <cellStyle name="Normal 5 3 3 9 2 3 2 2" xfId="45594" xr:uid="{00000000-0005-0000-0000-00000BB20000}"/>
    <cellStyle name="Normal 5 3 3 9 2 3 3" xfId="45595" xr:uid="{00000000-0005-0000-0000-00000CB20000}"/>
    <cellStyle name="Normal 5 3 3 9 2 4" xfId="45596" xr:uid="{00000000-0005-0000-0000-00000DB20000}"/>
    <cellStyle name="Normal 5 3 3 9 3" xfId="45597" xr:uid="{00000000-0005-0000-0000-00000EB20000}"/>
    <cellStyle name="Normal 5 3 3 9 3 2" xfId="45598" xr:uid="{00000000-0005-0000-0000-00000FB20000}"/>
    <cellStyle name="Normal 5 3 3 9 4" xfId="45599" xr:uid="{00000000-0005-0000-0000-000010B20000}"/>
    <cellStyle name="Normal 5 3 3 9 4 2" xfId="45600" xr:uid="{00000000-0005-0000-0000-000011B20000}"/>
    <cellStyle name="Normal 5 3 3 9 4 2 2" xfId="45601" xr:uid="{00000000-0005-0000-0000-000012B20000}"/>
    <cellStyle name="Normal 5 3 3 9 4 3" xfId="45602" xr:uid="{00000000-0005-0000-0000-000013B20000}"/>
    <cellStyle name="Normal 5 3 3 9 5" xfId="45603" xr:uid="{00000000-0005-0000-0000-000014B20000}"/>
    <cellStyle name="Normal 5 3 3_T-straight with PEDs adjustor" xfId="45604" xr:uid="{00000000-0005-0000-0000-000015B20000}"/>
    <cellStyle name="Normal 5 3 4" xfId="45605" xr:uid="{00000000-0005-0000-0000-000016B20000}"/>
    <cellStyle name="Normal 5 3 4 10" xfId="45606" xr:uid="{00000000-0005-0000-0000-000017B20000}"/>
    <cellStyle name="Normal 5 3 4 11" xfId="45607" xr:uid="{00000000-0005-0000-0000-000018B20000}"/>
    <cellStyle name="Normal 5 3 4 2" xfId="45608" xr:uid="{00000000-0005-0000-0000-000019B20000}"/>
    <cellStyle name="Normal 5 3 4 2 10" xfId="45609" xr:uid="{00000000-0005-0000-0000-00001AB20000}"/>
    <cellStyle name="Normal 5 3 4 2 2" xfId="45610" xr:uid="{00000000-0005-0000-0000-00001BB20000}"/>
    <cellStyle name="Normal 5 3 4 2 2 2" xfId="45611" xr:uid="{00000000-0005-0000-0000-00001CB20000}"/>
    <cellStyle name="Normal 5 3 4 2 2 2 2" xfId="45612" xr:uid="{00000000-0005-0000-0000-00001DB20000}"/>
    <cellStyle name="Normal 5 3 4 2 2 2 2 2" xfId="45613" xr:uid="{00000000-0005-0000-0000-00001EB20000}"/>
    <cellStyle name="Normal 5 3 4 2 2 2 2 2 2" xfId="45614" xr:uid="{00000000-0005-0000-0000-00001FB20000}"/>
    <cellStyle name="Normal 5 3 4 2 2 2 2 3" xfId="45615" xr:uid="{00000000-0005-0000-0000-000020B20000}"/>
    <cellStyle name="Normal 5 3 4 2 2 2 2 3 2" xfId="45616" xr:uid="{00000000-0005-0000-0000-000021B20000}"/>
    <cellStyle name="Normal 5 3 4 2 2 2 2 3 2 2" xfId="45617" xr:uid="{00000000-0005-0000-0000-000022B20000}"/>
    <cellStyle name="Normal 5 3 4 2 2 2 2 3 3" xfId="45618" xr:uid="{00000000-0005-0000-0000-000023B20000}"/>
    <cellStyle name="Normal 5 3 4 2 2 2 2 4" xfId="45619" xr:uid="{00000000-0005-0000-0000-000024B20000}"/>
    <cellStyle name="Normal 5 3 4 2 2 2 3" xfId="45620" xr:uid="{00000000-0005-0000-0000-000025B20000}"/>
    <cellStyle name="Normal 5 3 4 2 2 2 3 2" xfId="45621" xr:uid="{00000000-0005-0000-0000-000026B20000}"/>
    <cellStyle name="Normal 5 3 4 2 2 2 4" xfId="45622" xr:uid="{00000000-0005-0000-0000-000027B20000}"/>
    <cellStyle name="Normal 5 3 4 2 2 2 4 2" xfId="45623" xr:uid="{00000000-0005-0000-0000-000028B20000}"/>
    <cellStyle name="Normal 5 3 4 2 2 2 4 2 2" xfId="45624" xr:uid="{00000000-0005-0000-0000-000029B20000}"/>
    <cellStyle name="Normal 5 3 4 2 2 2 4 3" xfId="45625" xr:uid="{00000000-0005-0000-0000-00002AB20000}"/>
    <cellStyle name="Normal 5 3 4 2 2 2 5" xfId="45626" xr:uid="{00000000-0005-0000-0000-00002BB20000}"/>
    <cellStyle name="Normal 5 3 4 2 2 3" xfId="45627" xr:uid="{00000000-0005-0000-0000-00002CB20000}"/>
    <cellStyle name="Normal 5 3 4 2 2 3 2" xfId="45628" xr:uid="{00000000-0005-0000-0000-00002DB20000}"/>
    <cellStyle name="Normal 5 3 4 2 2 3 2 2" xfId="45629" xr:uid="{00000000-0005-0000-0000-00002EB20000}"/>
    <cellStyle name="Normal 5 3 4 2 2 3 3" xfId="45630" xr:uid="{00000000-0005-0000-0000-00002FB20000}"/>
    <cellStyle name="Normal 5 3 4 2 2 3 3 2" xfId="45631" xr:uid="{00000000-0005-0000-0000-000030B20000}"/>
    <cellStyle name="Normal 5 3 4 2 2 3 3 2 2" xfId="45632" xr:uid="{00000000-0005-0000-0000-000031B20000}"/>
    <cellStyle name="Normal 5 3 4 2 2 3 3 3" xfId="45633" xr:uid="{00000000-0005-0000-0000-000032B20000}"/>
    <cellStyle name="Normal 5 3 4 2 2 3 4" xfId="45634" xr:uid="{00000000-0005-0000-0000-000033B20000}"/>
    <cellStyle name="Normal 5 3 4 2 2 4" xfId="45635" xr:uid="{00000000-0005-0000-0000-000034B20000}"/>
    <cellStyle name="Normal 5 3 4 2 2 4 2" xfId="45636" xr:uid="{00000000-0005-0000-0000-000035B20000}"/>
    <cellStyle name="Normal 5 3 4 2 2 4 2 2" xfId="45637" xr:uid="{00000000-0005-0000-0000-000036B20000}"/>
    <cellStyle name="Normal 5 3 4 2 2 4 3" xfId="45638" xr:uid="{00000000-0005-0000-0000-000037B20000}"/>
    <cellStyle name="Normal 5 3 4 2 2 4 3 2" xfId="45639" xr:uid="{00000000-0005-0000-0000-000038B20000}"/>
    <cellStyle name="Normal 5 3 4 2 2 4 3 2 2" xfId="45640" xr:uid="{00000000-0005-0000-0000-000039B20000}"/>
    <cellStyle name="Normal 5 3 4 2 2 4 3 3" xfId="45641" xr:uid="{00000000-0005-0000-0000-00003AB20000}"/>
    <cellStyle name="Normal 5 3 4 2 2 4 4" xfId="45642" xr:uid="{00000000-0005-0000-0000-00003BB20000}"/>
    <cellStyle name="Normal 5 3 4 2 2 5" xfId="45643" xr:uid="{00000000-0005-0000-0000-00003CB20000}"/>
    <cellStyle name="Normal 5 3 4 2 2 5 2" xfId="45644" xr:uid="{00000000-0005-0000-0000-00003DB20000}"/>
    <cellStyle name="Normal 5 3 4 2 2 6" xfId="45645" xr:uid="{00000000-0005-0000-0000-00003EB20000}"/>
    <cellStyle name="Normal 5 3 4 2 2 6 2" xfId="45646" xr:uid="{00000000-0005-0000-0000-00003FB20000}"/>
    <cellStyle name="Normal 5 3 4 2 2 6 2 2" xfId="45647" xr:uid="{00000000-0005-0000-0000-000040B20000}"/>
    <cellStyle name="Normal 5 3 4 2 2 6 3" xfId="45648" xr:uid="{00000000-0005-0000-0000-000041B20000}"/>
    <cellStyle name="Normal 5 3 4 2 2 7" xfId="45649" xr:uid="{00000000-0005-0000-0000-000042B20000}"/>
    <cellStyle name="Normal 5 3 4 2 2 7 2" xfId="45650" xr:uid="{00000000-0005-0000-0000-000043B20000}"/>
    <cellStyle name="Normal 5 3 4 2 2 8" xfId="45651" xr:uid="{00000000-0005-0000-0000-000044B20000}"/>
    <cellStyle name="Normal 5 3 4 2 3" xfId="45652" xr:uid="{00000000-0005-0000-0000-000045B20000}"/>
    <cellStyle name="Normal 5 3 4 2 3 2" xfId="45653" xr:uid="{00000000-0005-0000-0000-000046B20000}"/>
    <cellStyle name="Normal 5 3 4 2 3 2 2" xfId="45654" xr:uid="{00000000-0005-0000-0000-000047B20000}"/>
    <cellStyle name="Normal 5 3 4 2 3 2 2 2" xfId="45655" xr:uid="{00000000-0005-0000-0000-000048B20000}"/>
    <cellStyle name="Normal 5 3 4 2 3 2 3" xfId="45656" xr:uid="{00000000-0005-0000-0000-000049B20000}"/>
    <cellStyle name="Normal 5 3 4 2 3 2 3 2" xfId="45657" xr:uid="{00000000-0005-0000-0000-00004AB20000}"/>
    <cellStyle name="Normal 5 3 4 2 3 2 3 2 2" xfId="45658" xr:uid="{00000000-0005-0000-0000-00004BB20000}"/>
    <cellStyle name="Normal 5 3 4 2 3 2 3 3" xfId="45659" xr:uid="{00000000-0005-0000-0000-00004CB20000}"/>
    <cellStyle name="Normal 5 3 4 2 3 2 4" xfId="45660" xr:uid="{00000000-0005-0000-0000-00004DB20000}"/>
    <cellStyle name="Normal 5 3 4 2 3 3" xfId="45661" xr:uid="{00000000-0005-0000-0000-00004EB20000}"/>
    <cellStyle name="Normal 5 3 4 2 3 3 2" xfId="45662" xr:uid="{00000000-0005-0000-0000-00004FB20000}"/>
    <cellStyle name="Normal 5 3 4 2 3 4" xfId="45663" xr:uid="{00000000-0005-0000-0000-000050B20000}"/>
    <cellStyle name="Normal 5 3 4 2 3 4 2" xfId="45664" xr:uid="{00000000-0005-0000-0000-000051B20000}"/>
    <cellStyle name="Normal 5 3 4 2 3 4 2 2" xfId="45665" xr:uid="{00000000-0005-0000-0000-000052B20000}"/>
    <cellStyle name="Normal 5 3 4 2 3 4 3" xfId="45666" xr:uid="{00000000-0005-0000-0000-000053B20000}"/>
    <cellStyle name="Normal 5 3 4 2 3 5" xfId="45667" xr:uid="{00000000-0005-0000-0000-000054B20000}"/>
    <cellStyle name="Normal 5 3 4 2 4" xfId="45668" xr:uid="{00000000-0005-0000-0000-000055B20000}"/>
    <cellStyle name="Normal 5 3 4 2 4 2" xfId="45669" xr:uid="{00000000-0005-0000-0000-000056B20000}"/>
    <cellStyle name="Normal 5 3 4 2 4 2 2" xfId="45670" xr:uid="{00000000-0005-0000-0000-000057B20000}"/>
    <cellStyle name="Normal 5 3 4 2 4 3" xfId="45671" xr:uid="{00000000-0005-0000-0000-000058B20000}"/>
    <cellStyle name="Normal 5 3 4 2 4 3 2" xfId="45672" xr:uid="{00000000-0005-0000-0000-000059B20000}"/>
    <cellStyle name="Normal 5 3 4 2 4 3 2 2" xfId="45673" xr:uid="{00000000-0005-0000-0000-00005AB20000}"/>
    <cellStyle name="Normal 5 3 4 2 4 3 3" xfId="45674" xr:uid="{00000000-0005-0000-0000-00005BB20000}"/>
    <cellStyle name="Normal 5 3 4 2 4 4" xfId="45675" xr:uid="{00000000-0005-0000-0000-00005CB20000}"/>
    <cellStyle name="Normal 5 3 4 2 5" xfId="45676" xr:uid="{00000000-0005-0000-0000-00005DB20000}"/>
    <cellStyle name="Normal 5 3 4 2 5 2" xfId="45677" xr:uid="{00000000-0005-0000-0000-00005EB20000}"/>
    <cellStyle name="Normal 5 3 4 2 5 2 2" xfId="45678" xr:uid="{00000000-0005-0000-0000-00005FB20000}"/>
    <cellStyle name="Normal 5 3 4 2 5 3" xfId="45679" xr:uid="{00000000-0005-0000-0000-000060B20000}"/>
    <cellStyle name="Normal 5 3 4 2 5 3 2" xfId="45680" xr:uid="{00000000-0005-0000-0000-000061B20000}"/>
    <cellStyle name="Normal 5 3 4 2 5 3 2 2" xfId="45681" xr:uid="{00000000-0005-0000-0000-000062B20000}"/>
    <cellStyle name="Normal 5 3 4 2 5 3 3" xfId="45682" xr:uid="{00000000-0005-0000-0000-000063B20000}"/>
    <cellStyle name="Normal 5 3 4 2 5 4" xfId="45683" xr:uid="{00000000-0005-0000-0000-000064B20000}"/>
    <cellStyle name="Normal 5 3 4 2 6" xfId="45684" xr:uid="{00000000-0005-0000-0000-000065B20000}"/>
    <cellStyle name="Normal 5 3 4 2 6 2" xfId="45685" xr:uid="{00000000-0005-0000-0000-000066B20000}"/>
    <cellStyle name="Normal 5 3 4 2 7" xfId="45686" xr:uid="{00000000-0005-0000-0000-000067B20000}"/>
    <cellStyle name="Normal 5 3 4 2 7 2" xfId="45687" xr:uid="{00000000-0005-0000-0000-000068B20000}"/>
    <cellStyle name="Normal 5 3 4 2 7 2 2" xfId="45688" xr:uid="{00000000-0005-0000-0000-000069B20000}"/>
    <cellStyle name="Normal 5 3 4 2 7 3" xfId="45689" xr:uid="{00000000-0005-0000-0000-00006AB20000}"/>
    <cellStyle name="Normal 5 3 4 2 8" xfId="45690" xr:uid="{00000000-0005-0000-0000-00006BB20000}"/>
    <cellStyle name="Normal 5 3 4 2 8 2" xfId="45691" xr:uid="{00000000-0005-0000-0000-00006CB20000}"/>
    <cellStyle name="Normal 5 3 4 2 9" xfId="45692" xr:uid="{00000000-0005-0000-0000-00006DB20000}"/>
    <cellStyle name="Normal 5 3 4 3" xfId="45693" xr:uid="{00000000-0005-0000-0000-00006EB20000}"/>
    <cellStyle name="Normal 5 3 4 3 2" xfId="45694" xr:uid="{00000000-0005-0000-0000-00006FB20000}"/>
    <cellStyle name="Normal 5 3 4 3 2 2" xfId="45695" xr:uid="{00000000-0005-0000-0000-000070B20000}"/>
    <cellStyle name="Normal 5 3 4 3 2 2 2" xfId="45696" xr:uid="{00000000-0005-0000-0000-000071B20000}"/>
    <cellStyle name="Normal 5 3 4 3 2 2 2 2" xfId="45697" xr:uid="{00000000-0005-0000-0000-000072B20000}"/>
    <cellStyle name="Normal 5 3 4 3 2 2 3" xfId="45698" xr:uid="{00000000-0005-0000-0000-000073B20000}"/>
    <cellStyle name="Normal 5 3 4 3 2 2 3 2" xfId="45699" xr:uid="{00000000-0005-0000-0000-000074B20000}"/>
    <cellStyle name="Normal 5 3 4 3 2 2 3 2 2" xfId="45700" xr:uid="{00000000-0005-0000-0000-000075B20000}"/>
    <cellStyle name="Normal 5 3 4 3 2 2 3 3" xfId="45701" xr:uid="{00000000-0005-0000-0000-000076B20000}"/>
    <cellStyle name="Normal 5 3 4 3 2 2 4" xfId="45702" xr:uid="{00000000-0005-0000-0000-000077B20000}"/>
    <cellStyle name="Normal 5 3 4 3 2 3" xfId="45703" xr:uid="{00000000-0005-0000-0000-000078B20000}"/>
    <cellStyle name="Normal 5 3 4 3 2 3 2" xfId="45704" xr:uid="{00000000-0005-0000-0000-000079B20000}"/>
    <cellStyle name="Normal 5 3 4 3 2 4" xfId="45705" xr:uid="{00000000-0005-0000-0000-00007AB20000}"/>
    <cellStyle name="Normal 5 3 4 3 2 4 2" xfId="45706" xr:uid="{00000000-0005-0000-0000-00007BB20000}"/>
    <cellStyle name="Normal 5 3 4 3 2 4 2 2" xfId="45707" xr:uid="{00000000-0005-0000-0000-00007CB20000}"/>
    <cellStyle name="Normal 5 3 4 3 2 4 3" xfId="45708" xr:uid="{00000000-0005-0000-0000-00007DB20000}"/>
    <cellStyle name="Normal 5 3 4 3 2 5" xfId="45709" xr:uid="{00000000-0005-0000-0000-00007EB20000}"/>
    <cellStyle name="Normal 5 3 4 3 3" xfId="45710" xr:uid="{00000000-0005-0000-0000-00007FB20000}"/>
    <cellStyle name="Normal 5 3 4 3 3 2" xfId="45711" xr:uid="{00000000-0005-0000-0000-000080B20000}"/>
    <cellStyle name="Normal 5 3 4 3 3 2 2" xfId="45712" xr:uid="{00000000-0005-0000-0000-000081B20000}"/>
    <cellStyle name="Normal 5 3 4 3 3 3" xfId="45713" xr:uid="{00000000-0005-0000-0000-000082B20000}"/>
    <cellStyle name="Normal 5 3 4 3 3 3 2" xfId="45714" xr:uid="{00000000-0005-0000-0000-000083B20000}"/>
    <cellStyle name="Normal 5 3 4 3 3 3 2 2" xfId="45715" xr:uid="{00000000-0005-0000-0000-000084B20000}"/>
    <cellStyle name="Normal 5 3 4 3 3 3 3" xfId="45716" xr:uid="{00000000-0005-0000-0000-000085B20000}"/>
    <cellStyle name="Normal 5 3 4 3 3 4" xfId="45717" xr:uid="{00000000-0005-0000-0000-000086B20000}"/>
    <cellStyle name="Normal 5 3 4 3 4" xfId="45718" xr:uid="{00000000-0005-0000-0000-000087B20000}"/>
    <cellStyle name="Normal 5 3 4 3 4 2" xfId="45719" xr:uid="{00000000-0005-0000-0000-000088B20000}"/>
    <cellStyle name="Normal 5 3 4 3 4 2 2" xfId="45720" xr:uid="{00000000-0005-0000-0000-000089B20000}"/>
    <cellStyle name="Normal 5 3 4 3 4 3" xfId="45721" xr:uid="{00000000-0005-0000-0000-00008AB20000}"/>
    <cellStyle name="Normal 5 3 4 3 4 3 2" xfId="45722" xr:uid="{00000000-0005-0000-0000-00008BB20000}"/>
    <cellStyle name="Normal 5 3 4 3 4 3 2 2" xfId="45723" xr:uid="{00000000-0005-0000-0000-00008CB20000}"/>
    <cellStyle name="Normal 5 3 4 3 4 3 3" xfId="45724" xr:uid="{00000000-0005-0000-0000-00008DB20000}"/>
    <cellStyle name="Normal 5 3 4 3 4 4" xfId="45725" xr:uid="{00000000-0005-0000-0000-00008EB20000}"/>
    <cellStyle name="Normal 5 3 4 3 5" xfId="45726" xr:uid="{00000000-0005-0000-0000-00008FB20000}"/>
    <cellStyle name="Normal 5 3 4 3 5 2" xfId="45727" xr:uid="{00000000-0005-0000-0000-000090B20000}"/>
    <cellStyle name="Normal 5 3 4 3 6" xfId="45728" xr:uid="{00000000-0005-0000-0000-000091B20000}"/>
    <cellStyle name="Normal 5 3 4 3 6 2" xfId="45729" xr:uid="{00000000-0005-0000-0000-000092B20000}"/>
    <cellStyle name="Normal 5 3 4 3 6 2 2" xfId="45730" xr:uid="{00000000-0005-0000-0000-000093B20000}"/>
    <cellStyle name="Normal 5 3 4 3 6 3" xfId="45731" xr:uid="{00000000-0005-0000-0000-000094B20000}"/>
    <cellStyle name="Normal 5 3 4 3 7" xfId="45732" xr:uid="{00000000-0005-0000-0000-000095B20000}"/>
    <cellStyle name="Normal 5 3 4 3 7 2" xfId="45733" xr:uid="{00000000-0005-0000-0000-000096B20000}"/>
    <cellStyle name="Normal 5 3 4 3 8" xfId="45734" xr:uid="{00000000-0005-0000-0000-000097B20000}"/>
    <cellStyle name="Normal 5 3 4 4" xfId="45735" xr:uid="{00000000-0005-0000-0000-000098B20000}"/>
    <cellStyle name="Normal 5 3 4 4 2" xfId="45736" xr:uid="{00000000-0005-0000-0000-000099B20000}"/>
    <cellStyle name="Normal 5 3 4 4 2 2" xfId="45737" xr:uid="{00000000-0005-0000-0000-00009AB20000}"/>
    <cellStyle name="Normal 5 3 4 4 2 2 2" xfId="45738" xr:uid="{00000000-0005-0000-0000-00009BB20000}"/>
    <cellStyle name="Normal 5 3 4 4 2 3" xfId="45739" xr:uid="{00000000-0005-0000-0000-00009CB20000}"/>
    <cellStyle name="Normal 5 3 4 4 2 3 2" xfId="45740" xr:uid="{00000000-0005-0000-0000-00009DB20000}"/>
    <cellStyle name="Normal 5 3 4 4 2 3 2 2" xfId="45741" xr:uid="{00000000-0005-0000-0000-00009EB20000}"/>
    <cellStyle name="Normal 5 3 4 4 2 3 3" xfId="45742" xr:uid="{00000000-0005-0000-0000-00009FB20000}"/>
    <cellStyle name="Normal 5 3 4 4 2 4" xfId="45743" xr:uid="{00000000-0005-0000-0000-0000A0B20000}"/>
    <cellStyle name="Normal 5 3 4 4 3" xfId="45744" xr:uid="{00000000-0005-0000-0000-0000A1B20000}"/>
    <cellStyle name="Normal 5 3 4 4 3 2" xfId="45745" xr:uid="{00000000-0005-0000-0000-0000A2B20000}"/>
    <cellStyle name="Normal 5 3 4 4 4" xfId="45746" xr:uid="{00000000-0005-0000-0000-0000A3B20000}"/>
    <cellStyle name="Normal 5 3 4 4 4 2" xfId="45747" xr:uid="{00000000-0005-0000-0000-0000A4B20000}"/>
    <cellStyle name="Normal 5 3 4 4 4 2 2" xfId="45748" xr:uid="{00000000-0005-0000-0000-0000A5B20000}"/>
    <cellStyle name="Normal 5 3 4 4 4 3" xfId="45749" xr:uid="{00000000-0005-0000-0000-0000A6B20000}"/>
    <cellStyle name="Normal 5 3 4 4 5" xfId="45750" xr:uid="{00000000-0005-0000-0000-0000A7B20000}"/>
    <cellStyle name="Normal 5 3 4 5" xfId="45751" xr:uid="{00000000-0005-0000-0000-0000A8B20000}"/>
    <cellStyle name="Normal 5 3 4 5 2" xfId="45752" xr:uid="{00000000-0005-0000-0000-0000A9B20000}"/>
    <cellStyle name="Normal 5 3 4 5 2 2" xfId="45753" xr:uid="{00000000-0005-0000-0000-0000AAB20000}"/>
    <cellStyle name="Normal 5 3 4 5 3" xfId="45754" xr:uid="{00000000-0005-0000-0000-0000ABB20000}"/>
    <cellStyle name="Normal 5 3 4 5 3 2" xfId="45755" xr:uid="{00000000-0005-0000-0000-0000ACB20000}"/>
    <cellStyle name="Normal 5 3 4 5 3 2 2" xfId="45756" xr:uid="{00000000-0005-0000-0000-0000ADB20000}"/>
    <cellStyle name="Normal 5 3 4 5 3 3" xfId="45757" xr:uid="{00000000-0005-0000-0000-0000AEB20000}"/>
    <cellStyle name="Normal 5 3 4 5 4" xfId="45758" xr:uid="{00000000-0005-0000-0000-0000AFB20000}"/>
    <cellStyle name="Normal 5 3 4 6" xfId="45759" xr:uid="{00000000-0005-0000-0000-0000B0B20000}"/>
    <cellStyle name="Normal 5 3 4 6 2" xfId="45760" xr:uid="{00000000-0005-0000-0000-0000B1B20000}"/>
    <cellStyle name="Normal 5 3 4 6 2 2" xfId="45761" xr:uid="{00000000-0005-0000-0000-0000B2B20000}"/>
    <cellStyle name="Normal 5 3 4 6 3" xfId="45762" xr:uid="{00000000-0005-0000-0000-0000B3B20000}"/>
    <cellStyle name="Normal 5 3 4 6 3 2" xfId="45763" xr:uid="{00000000-0005-0000-0000-0000B4B20000}"/>
    <cellStyle name="Normal 5 3 4 6 3 2 2" xfId="45764" xr:uid="{00000000-0005-0000-0000-0000B5B20000}"/>
    <cellStyle name="Normal 5 3 4 6 3 3" xfId="45765" xr:uid="{00000000-0005-0000-0000-0000B6B20000}"/>
    <cellStyle name="Normal 5 3 4 6 4" xfId="45766" xr:uid="{00000000-0005-0000-0000-0000B7B20000}"/>
    <cellStyle name="Normal 5 3 4 7" xfId="45767" xr:uid="{00000000-0005-0000-0000-0000B8B20000}"/>
    <cellStyle name="Normal 5 3 4 7 2" xfId="45768" xr:uid="{00000000-0005-0000-0000-0000B9B20000}"/>
    <cellStyle name="Normal 5 3 4 8" xfId="45769" xr:uid="{00000000-0005-0000-0000-0000BAB20000}"/>
    <cellStyle name="Normal 5 3 4 8 2" xfId="45770" xr:uid="{00000000-0005-0000-0000-0000BBB20000}"/>
    <cellStyle name="Normal 5 3 4 8 2 2" xfId="45771" xr:uid="{00000000-0005-0000-0000-0000BCB20000}"/>
    <cellStyle name="Normal 5 3 4 8 3" xfId="45772" xr:uid="{00000000-0005-0000-0000-0000BDB20000}"/>
    <cellStyle name="Normal 5 3 4 9" xfId="45773" xr:uid="{00000000-0005-0000-0000-0000BEB20000}"/>
    <cellStyle name="Normal 5 3 4 9 2" xfId="45774" xr:uid="{00000000-0005-0000-0000-0000BFB20000}"/>
    <cellStyle name="Normal 5 3 5" xfId="45775" xr:uid="{00000000-0005-0000-0000-0000C0B20000}"/>
    <cellStyle name="Normal 5 3 5 10" xfId="45776" xr:uid="{00000000-0005-0000-0000-0000C1B20000}"/>
    <cellStyle name="Normal 5 3 5 11" xfId="45777" xr:uid="{00000000-0005-0000-0000-0000C2B20000}"/>
    <cellStyle name="Normal 5 3 5 2" xfId="45778" xr:uid="{00000000-0005-0000-0000-0000C3B20000}"/>
    <cellStyle name="Normal 5 3 5 2 10" xfId="45779" xr:uid="{00000000-0005-0000-0000-0000C4B20000}"/>
    <cellStyle name="Normal 5 3 5 2 2" xfId="45780" xr:uid="{00000000-0005-0000-0000-0000C5B20000}"/>
    <cellStyle name="Normal 5 3 5 2 2 2" xfId="45781" xr:uid="{00000000-0005-0000-0000-0000C6B20000}"/>
    <cellStyle name="Normal 5 3 5 2 2 2 2" xfId="45782" xr:uid="{00000000-0005-0000-0000-0000C7B20000}"/>
    <cellStyle name="Normal 5 3 5 2 2 2 2 2" xfId="45783" xr:uid="{00000000-0005-0000-0000-0000C8B20000}"/>
    <cellStyle name="Normal 5 3 5 2 2 2 2 2 2" xfId="45784" xr:uid="{00000000-0005-0000-0000-0000C9B20000}"/>
    <cellStyle name="Normal 5 3 5 2 2 2 2 3" xfId="45785" xr:uid="{00000000-0005-0000-0000-0000CAB20000}"/>
    <cellStyle name="Normal 5 3 5 2 2 2 2 3 2" xfId="45786" xr:uid="{00000000-0005-0000-0000-0000CBB20000}"/>
    <cellStyle name="Normal 5 3 5 2 2 2 2 3 2 2" xfId="45787" xr:uid="{00000000-0005-0000-0000-0000CCB20000}"/>
    <cellStyle name="Normal 5 3 5 2 2 2 2 3 3" xfId="45788" xr:uid="{00000000-0005-0000-0000-0000CDB20000}"/>
    <cellStyle name="Normal 5 3 5 2 2 2 2 4" xfId="45789" xr:uid="{00000000-0005-0000-0000-0000CEB20000}"/>
    <cellStyle name="Normal 5 3 5 2 2 2 3" xfId="45790" xr:uid="{00000000-0005-0000-0000-0000CFB20000}"/>
    <cellStyle name="Normal 5 3 5 2 2 2 3 2" xfId="45791" xr:uid="{00000000-0005-0000-0000-0000D0B20000}"/>
    <cellStyle name="Normal 5 3 5 2 2 2 4" xfId="45792" xr:uid="{00000000-0005-0000-0000-0000D1B20000}"/>
    <cellStyle name="Normal 5 3 5 2 2 2 4 2" xfId="45793" xr:uid="{00000000-0005-0000-0000-0000D2B20000}"/>
    <cellStyle name="Normal 5 3 5 2 2 2 4 2 2" xfId="45794" xr:uid="{00000000-0005-0000-0000-0000D3B20000}"/>
    <cellStyle name="Normal 5 3 5 2 2 2 4 3" xfId="45795" xr:uid="{00000000-0005-0000-0000-0000D4B20000}"/>
    <cellStyle name="Normal 5 3 5 2 2 2 5" xfId="45796" xr:uid="{00000000-0005-0000-0000-0000D5B20000}"/>
    <cellStyle name="Normal 5 3 5 2 2 3" xfId="45797" xr:uid="{00000000-0005-0000-0000-0000D6B20000}"/>
    <cellStyle name="Normal 5 3 5 2 2 3 2" xfId="45798" xr:uid="{00000000-0005-0000-0000-0000D7B20000}"/>
    <cellStyle name="Normal 5 3 5 2 2 3 2 2" xfId="45799" xr:uid="{00000000-0005-0000-0000-0000D8B20000}"/>
    <cellStyle name="Normal 5 3 5 2 2 3 3" xfId="45800" xr:uid="{00000000-0005-0000-0000-0000D9B20000}"/>
    <cellStyle name="Normal 5 3 5 2 2 3 3 2" xfId="45801" xr:uid="{00000000-0005-0000-0000-0000DAB20000}"/>
    <cellStyle name="Normal 5 3 5 2 2 3 3 2 2" xfId="45802" xr:uid="{00000000-0005-0000-0000-0000DBB20000}"/>
    <cellStyle name="Normal 5 3 5 2 2 3 3 3" xfId="45803" xr:uid="{00000000-0005-0000-0000-0000DCB20000}"/>
    <cellStyle name="Normal 5 3 5 2 2 3 4" xfId="45804" xr:uid="{00000000-0005-0000-0000-0000DDB20000}"/>
    <cellStyle name="Normal 5 3 5 2 2 4" xfId="45805" xr:uid="{00000000-0005-0000-0000-0000DEB20000}"/>
    <cellStyle name="Normal 5 3 5 2 2 4 2" xfId="45806" xr:uid="{00000000-0005-0000-0000-0000DFB20000}"/>
    <cellStyle name="Normal 5 3 5 2 2 4 2 2" xfId="45807" xr:uid="{00000000-0005-0000-0000-0000E0B20000}"/>
    <cellStyle name="Normal 5 3 5 2 2 4 3" xfId="45808" xr:uid="{00000000-0005-0000-0000-0000E1B20000}"/>
    <cellStyle name="Normal 5 3 5 2 2 4 3 2" xfId="45809" xr:uid="{00000000-0005-0000-0000-0000E2B20000}"/>
    <cellStyle name="Normal 5 3 5 2 2 4 3 2 2" xfId="45810" xr:uid="{00000000-0005-0000-0000-0000E3B20000}"/>
    <cellStyle name="Normal 5 3 5 2 2 4 3 3" xfId="45811" xr:uid="{00000000-0005-0000-0000-0000E4B20000}"/>
    <cellStyle name="Normal 5 3 5 2 2 4 4" xfId="45812" xr:uid="{00000000-0005-0000-0000-0000E5B20000}"/>
    <cellStyle name="Normal 5 3 5 2 2 5" xfId="45813" xr:uid="{00000000-0005-0000-0000-0000E6B20000}"/>
    <cellStyle name="Normal 5 3 5 2 2 5 2" xfId="45814" xr:uid="{00000000-0005-0000-0000-0000E7B20000}"/>
    <cellStyle name="Normal 5 3 5 2 2 6" xfId="45815" xr:uid="{00000000-0005-0000-0000-0000E8B20000}"/>
    <cellStyle name="Normal 5 3 5 2 2 6 2" xfId="45816" xr:uid="{00000000-0005-0000-0000-0000E9B20000}"/>
    <cellStyle name="Normal 5 3 5 2 2 6 2 2" xfId="45817" xr:uid="{00000000-0005-0000-0000-0000EAB20000}"/>
    <cellStyle name="Normal 5 3 5 2 2 6 3" xfId="45818" xr:uid="{00000000-0005-0000-0000-0000EBB20000}"/>
    <cellStyle name="Normal 5 3 5 2 2 7" xfId="45819" xr:uid="{00000000-0005-0000-0000-0000ECB20000}"/>
    <cellStyle name="Normal 5 3 5 2 2 7 2" xfId="45820" xr:uid="{00000000-0005-0000-0000-0000EDB20000}"/>
    <cellStyle name="Normal 5 3 5 2 2 8" xfId="45821" xr:uid="{00000000-0005-0000-0000-0000EEB20000}"/>
    <cellStyle name="Normal 5 3 5 2 3" xfId="45822" xr:uid="{00000000-0005-0000-0000-0000EFB20000}"/>
    <cellStyle name="Normal 5 3 5 2 3 2" xfId="45823" xr:uid="{00000000-0005-0000-0000-0000F0B20000}"/>
    <cellStyle name="Normal 5 3 5 2 3 2 2" xfId="45824" xr:uid="{00000000-0005-0000-0000-0000F1B20000}"/>
    <cellStyle name="Normal 5 3 5 2 3 2 2 2" xfId="45825" xr:uid="{00000000-0005-0000-0000-0000F2B20000}"/>
    <cellStyle name="Normal 5 3 5 2 3 2 3" xfId="45826" xr:uid="{00000000-0005-0000-0000-0000F3B20000}"/>
    <cellStyle name="Normal 5 3 5 2 3 2 3 2" xfId="45827" xr:uid="{00000000-0005-0000-0000-0000F4B20000}"/>
    <cellStyle name="Normal 5 3 5 2 3 2 3 2 2" xfId="45828" xr:uid="{00000000-0005-0000-0000-0000F5B20000}"/>
    <cellStyle name="Normal 5 3 5 2 3 2 3 3" xfId="45829" xr:uid="{00000000-0005-0000-0000-0000F6B20000}"/>
    <cellStyle name="Normal 5 3 5 2 3 2 4" xfId="45830" xr:uid="{00000000-0005-0000-0000-0000F7B20000}"/>
    <cellStyle name="Normal 5 3 5 2 3 3" xfId="45831" xr:uid="{00000000-0005-0000-0000-0000F8B20000}"/>
    <cellStyle name="Normal 5 3 5 2 3 3 2" xfId="45832" xr:uid="{00000000-0005-0000-0000-0000F9B20000}"/>
    <cellStyle name="Normal 5 3 5 2 3 4" xfId="45833" xr:uid="{00000000-0005-0000-0000-0000FAB20000}"/>
    <cellStyle name="Normal 5 3 5 2 3 4 2" xfId="45834" xr:uid="{00000000-0005-0000-0000-0000FBB20000}"/>
    <cellStyle name="Normal 5 3 5 2 3 4 2 2" xfId="45835" xr:uid="{00000000-0005-0000-0000-0000FCB20000}"/>
    <cellStyle name="Normal 5 3 5 2 3 4 3" xfId="45836" xr:uid="{00000000-0005-0000-0000-0000FDB20000}"/>
    <cellStyle name="Normal 5 3 5 2 3 5" xfId="45837" xr:uid="{00000000-0005-0000-0000-0000FEB20000}"/>
    <cellStyle name="Normal 5 3 5 2 4" xfId="45838" xr:uid="{00000000-0005-0000-0000-0000FFB20000}"/>
    <cellStyle name="Normal 5 3 5 2 4 2" xfId="45839" xr:uid="{00000000-0005-0000-0000-000000B30000}"/>
    <cellStyle name="Normal 5 3 5 2 4 2 2" xfId="45840" xr:uid="{00000000-0005-0000-0000-000001B30000}"/>
    <cellStyle name="Normal 5 3 5 2 4 3" xfId="45841" xr:uid="{00000000-0005-0000-0000-000002B30000}"/>
    <cellStyle name="Normal 5 3 5 2 4 3 2" xfId="45842" xr:uid="{00000000-0005-0000-0000-000003B30000}"/>
    <cellStyle name="Normal 5 3 5 2 4 3 2 2" xfId="45843" xr:uid="{00000000-0005-0000-0000-000004B30000}"/>
    <cellStyle name="Normal 5 3 5 2 4 3 3" xfId="45844" xr:uid="{00000000-0005-0000-0000-000005B30000}"/>
    <cellStyle name="Normal 5 3 5 2 4 4" xfId="45845" xr:uid="{00000000-0005-0000-0000-000006B30000}"/>
    <cellStyle name="Normal 5 3 5 2 5" xfId="45846" xr:uid="{00000000-0005-0000-0000-000007B30000}"/>
    <cellStyle name="Normal 5 3 5 2 5 2" xfId="45847" xr:uid="{00000000-0005-0000-0000-000008B30000}"/>
    <cellStyle name="Normal 5 3 5 2 5 2 2" xfId="45848" xr:uid="{00000000-0005-0000-0000-000009B30000}"/>
    <cellStyle name="Normal 5 3 5 2 5 3" xfId="45849" xr:uid="{00000000-0005-0000-0000-00000AB30000}"/>
    <cellStyle name="Normal 5 3 5 2 5 3 2" xfId="45850" xr:uid="{00000000-0005-0000-0000-00000BB30000}"/>
    <cellStyle name="Normal 5 3 5 2 5 3 2 2" xfId="45851" xr:uid="{00000000-0005-0000-0000-00000CB30000}"/>
    <cellStyle name="Normal 5 3 5 2 5 3 3" xfId="45852" xr:uid="{00000000-0005-0000-0000-00000DB30000}"/>
    <cellStyle name="Normal 5 3 5 2 5 4" xfId="45853" xr:uid="{00000000-0005-0000-0000-00000EB30000}"/>
    <cellStyle name="Normal 5 3 5 2 6" xfId="45854" xr:uid="{00000000-0005-0000-0000-00000FB30000}"/>
    <cellStyle name="Normal 5 3 5 2 6 2" xfId="45855" xr:uid="{00000000-0005-0000-0000-000010B30000}"/>
    <cellStyle name="Normal 5 3 5 2 7" xfId="45856" xr:uid="{00000000-0005-0000-0000-000011B30000}"/>
    <cellStyle name="Normal 5 3 5 2 7 2" xfId="45857" xr:uid="{00000000-0005-0000-0000-000012B30000}"/>
    <cellStyle name="Normal 5 3 5 2 7 2 2" xfId="45858" xr:uid="{00000000-0005-0000-0000-000013B30000}"/>
    <cellStyle name="Normal 5 3 5 2 7 3" xfId="45859" xr:uid="{00000000-0005-0000-0000-000014B30000}"/>
    <cellStyle name="Normal 5 3 5 2 8" xfId="45860" xr:uid="{00000000-0005-0000-0000-000015B30000}"/>
    <cellStyle name="Normal 5 3 5 2 8 2" xfId="45861" xr:uid="{00000000-0005-0000-0000-000016B30000}"/>
    <cellStyle name="Normal 5 3 5 2 9" xfId="45862" xr:uid="{00000000-0005-0000-0000-000017B30000}"/>
    <cellStyle name="Normal 5 3 5 3" xfId="45863" xr:uid="{00000000-0005-0000-0000-000018B30000}"/>
    <cellStyle name="Normal 5 3 5 3 2" xfId="45864" xr:uid="{00000000-0005-0000-0000-000019B30000}"/>
    <cellStyle name="Normal 5 3 5 3 2 2" xfId="45865" xr:uid="{00000000-0005-0000-0000-00001AB30000}"/>
    <cellStyle name="Normal 5 3 5 3 2 2 2" xfId="45866" xr:uid="{00000000-0005-0000-0000-00001BB30000}"/>
    <cellStyle name="Normal 5 3 5 3 2 2 2 2" xfId="45867" xr:uid="{00000000-0005-0000-0000-00001CB30000}"/>
    <cellStyle name="Normal 5 3 5 3 2 2 3" xfId="45868" xr:uid="{00000000-0005-0000-0000-00001DB30000}"/>
    <cellStyle name="Normal 5 3 5 3 2 2 3 2" xfId="45869" xr:uid="{00000000-0005-0000-0000-00001EB30000}"/>
    <cellStyle name="Normal 5 3 5 3 2 2 3 2 2" xfId="45870" xr:uid="{00000000-0005-0000-0000-00001FB30000}"/>
    <cellStyle name="Normal 5 3 5 3 2 2 3 3" xfId="45871" xr:uid="{00000000-0005-0000-0000-000020B30000}"/>
    <cellStyle name="Normal 5 3 5 3 2 2 4" xfId="45872" xr:uid="{00000000-0005-0000-0000-000021B30000}"/>
    <cellStyle name="Normal 5 3 5 3 2 3" xfId="45873" xr:uid="{00000000-0005-0000-0000-000022B30000}"/>
    <cellStyle name="Normal 5 3 5 3 2 3 2" xfId="45874" xr:uid="{00000000-0005-0000-0000-000023B30000}"/>
    <cellStyle name="Normal 5 3 5 3 2 4" xfId="45875" xr:uid="{00000000-0005-0000-0000-000024B30000}"/>
    <cellStyle name="Normal 5 3 5 3 2 4 2" xfId="45876" xr:uid="{00000000-0005-0000-0000-000025B30000}"/>
    <cellStyle name="Normal 5 3 5 3 2 4 2 2" xfId="45877" xr:uid="{00000000-0005-0000-0000-000026B30000}"/>
    <cellStyle name="Normal 5 3 5 3 2 4 3" xfId="45878" xr:uid="{00000000-0005-0000-0000-000027B30000}"/>
    <cellStyle name="Normal 5 3 5 3 2 5" xfId="45879" xr:uid="{00000000-0005-0000-0000-000028B30000}"/>
    <cellStyle name="Normal 5 3 5 3 3" xfId="45880" xr:uid="{00000000-0005-0000-0000-000029B30000}"/>
    <cellStyle name="Normal 5 3 5 3 3 2" xfId="45881" xr:uid="{00000000-0005-0000-0000-00002AB30000}"/>
    <cellStyle name="Normal 5 3 5 3 3 2 2" xfId="45882" xr:uid="{00000000-0005-0000-0000-00002BB30000}"/>
    <cellStyle name="Normal 5 3 5 3 3 3" xfId="45883" xr:uid="{00000000-0005-0000-0000-00002CB30000}"/>
    <cellStyle name="Normal 5 3 5 3 3 3 2" xfId="45884" xr:uid="{00000000-0005-0000-0000-00002DB30000}"/>
    <cellStyle name="Normal 5 3 5 3 3 3 2 2" xfId="45885" xr:uid="{00000000-0005-0000-0000-00002EB30000}"/>
    <cellStyle name="Normal 5 3 5 3 3 3 3" xfId="45886" xr:uid="{00000000-0005-0000-0000-00002FB30000}"/>
    <cellStyle name="Normal 5 3 5 3 3 4" xfId="45887" xr:uid="{00000000-0005-0000-0000-000030B30000}"/>
    <cellStyle name="Normal 5 3 5 3 4" xfId="45888" xr:uid="{00000000-0005-0000-0000-000031B30000}"/>
    <cellStyle name="Normal 5 3 5 3 4 2" xfId="45889" xr:uid="{00000000-0005-0000-0000-000032B30000}"/>
    <cellStyle name="Normal 5 3 5 3 4 2 2" xfId="45890" xr:uid="{00000000-0005-0000-0000-000033B30000}"/>
    <cellStyle name="Normal 5 3 5 3 4 3" xfId="45891" xr:uid="{00000000-0005-0000-0000-000034B30000}"/>
    <cellStyle name="Normal 5 3 5 3 4 3 2" xfId="45892" xr:uid="{00000000-0005-0000-0000-000035B30000}"/>
    <cellStyle name="Normal 5 3 5 3 4 3 2 2" xfId="45893" xr:uid="{00000000-0005-0000-0000-000036B30000}"/>
    <cellStyle name="Normal 5 3 5 3 4 3 3" xfId="45894" xr:uid="{00000000-0005-0000-0000-000037B30000}"/>
    <cellStyle name="Normal 5 3 5 3 4 4" xfId="45895" xr:uid="{00000000-0005-0000-0000-000038B30000}"/>
    <cellStyle name="Normal 5 3 5 3 5" xfId="45896" xr:uid="{00000000-0005-0000-0000-000039B30000}"/>
    <cellStyle name="Normal 5 3 5 3 5 2" xfId="45897" xr:uid="{00000000-0005-0000-0000-00003AB30000}"/>
    <cellStyle name="Normal 5 3 5 3 6" xfId="45898" xr:uid="{00000000-0005-0000-0000-00003BB30000}"/>
    <cellStyle name="Normal 5 3 5 3 6 2" xfId="45899" xr:uid="{00000000-0005-0000-0000-00003CB30000}"/>
    <cellStyle name="Normal 5 3 5 3 6 2 2" xfId="45900" xr:uid="{00000000-0005-0000-0000-00003DB30000}"/>
    <cellStyle name="Normal 5 3 5 3 6 3" xfId="45901" xr:uid="{00000000-0005-0000-0000-00003EB30000}"/>
    <cellStyle name="Normal 5 3 5 3 7" xfId="45902" xr:uid="{00000000-0005-0000-0000-00003FB30000}"/>
    <cellStyle name="Normal 5 3 5 3 7 2" xfId="45903" xr:uid="{00000000-0005-0000-0000-000040B30000}"/>
    <cellStyle name="Normal 5 3 5 3 8" xfId="45904" xr:uid="{00000000-0005-0000-0000-000041B30000}"/>
    <cellStyle name="Normal 5 3 5 4" xfId="45905" xr:uid="{00000000-0005-0000-0000-000042B30000}"/>
    <cellStyle name="Normal 5 3 5 4 2" xfId="45906" xr:uid="{00000000-0005-0000-0000-000043B30000}"/>
    <cellStyle name="Normal 5 3 5 4 2 2" xfId="45907" xr:uid="{00000000-0005-0000-0000-000044B30000}"/>
    <cellStyle name="Normal 5 3 5 4 2 2 2" xfId="45908" xr:uid="{00000000-0005-0000-0000-000045B30000}"/>
    <cellStyle name="Normal 5 3 5 4 2 3" xfId="45909" xr:uid="{00000000-0005-0000-0000-000046B30000}"/>
    <cellStyle name="Normal 5 3 5 4 2 3 2" xfId="45910" xr:uid="{00000000-0005-0000-0000-000047B30000}"/>
    <cellStyle name="Normal 5 3 5 4 2 3 2 2" xfId="45911" xr:uid="{00000000-0005-0000-0000-000048B30000}"/>
    <cellStyle name="Normal 5 3 5 4 2 3 3" xfId="45912" xr:uid="{00000000-0005-0000-0000-000049B30000}"/>
    <cellStyle name="Normal 5 3 5 4 2 4" xfId="45913" xr:uid="{00000000-0005-0000-0000-00004AB30000}"/>
    <cellStyle name="Normal 5 3 5 4 3" xfId="45914" xr:uid="{00000000-0005-0000-0000-00004BB30000}"/>
    <cellStyle name="Normal 5 3 5 4 3 2" xfId="45915" xr:uid="{00000000-0005-0000-0000-00004CB30000}"/>
    <cellStyle name="Normal 5 3 5 4 4" xfId="45916" xr:uid="{00000000-0005-0000-0000-00004DB30000}"/>
    <cellStyle name="Normal 5 3 5 4 4 2" xfId="45917" xr:uid="{00000000-0005-0000-0000-00004EB30000}"/>
    <cellStyle name="Normal 5 3 5 4 4 2 2" xfId="45918" xr:uid="{00000000-0005-0000-0000-00004FB30000}"/>
    <cellStyle name="Normal 5 3 5 4 4 3" xfId="45919" xr:uid="{00000000-0005-0000-0000-000050B30000}"/>
    <cellStyle name="Normal 5 3 5 4 5" xfId="45920" xr:uid="{00000000-0005-0000-0000-000051B30000}"/>
    <cellStyle name="Normal 5 3 5 5" xfId="45921" xr:uid="{00000000-0005-0000-0000-000052B30000}"/>
    <cellStyle name="Normal 5 3 5 5 2" xfId="45922" xr:uid="{00000000-0005-0000-0000-000053B30000}"/>
    <cellStyle name="Normal 5 3 5 5 2 2" xfId="45923" xr:uid="{00000000-0005-0000-0000-000054B30000}"/>
    <cellStyle name="Normal 5 3 5 5 3" xfId="45924" xr:uid="{00000000-0005-0000-0000-000055B30000}"/>
    <cellStyle name="Normal 5 3 5 5 3 2" xfId="45925" xr:uid="{00000000-0005-0000-0000-000056B30000}"/>
    <cellStyle name="Normal 5 3 5 5 3 2 2" xfId="45926" xr:uid="{00000000-0005-0000-0000-000057B30000}"/>
    <cellStyle name="Normal 5 3 5 5 3 3" xfId="45927" xr:uid="{00000000-0005-0000-0000-000058B30000}"/>
    <cellStyle name="Normal 5 3 5 5 4" xfId="45928" xr:uid="{00000000-0005-0000-0000-000059B30000}"/>
    <cellStyle name="Normal 5 3 5 6" xfId="45929" xr:uid="{00000000-0005-0000-0000-00005AB30000}"/>
    <cellStyle name="Normal 5 3 5 6 2" xfId="45930" xr:uid="{00000000-0005-0000-0000-00005BB30000}"/>
    <cellStyle name="Normal 5 3 5 6 2 2" xfId="45931" xr:uid="{00000000-0005-0000-0000-00005CB30000}"/>
    <cellStyle name="Normal 5 3 5 6 3" xfId="45932" xr:uid="{00000000-0005-0000-0000-00005DB30000}"/>
    <cellStyle name="Normal 5 3 5 6 3 2" xfId="45933" xr:uid="{00000000-0005-0000-0000-00005EB30000}"/>
    <cellStyle name="Normal 5 3 5 6 3 2 2" xfId="45934" xr:uid="{00000000-0005-0000-0000-00005FB30000}"/>
    <cellStyle name="Normal 5 3 5 6 3 3" xfId="45935" xr:uid="{00000000-0005-0000-0000-000060B30000}"/>
    <cellStyle name="Normal 5 3 5 6 4" xfId="45936" xr:uid="{00000000-0005-0000-0000-000061B30000}"/>
    <cellStyle name="Normal 5 3 5 7" xfId="45937" xr:uid="{00000000-0005-0000-0000-000062B30000}"/>
    <cellStyle name="Normal 5 3 5 7 2" xfId="45938" xr:uid="{00000000-0005-0000-0000-000063B30000}"/>
    <cellStyle name="Normal 5 3 5 8" xfId="45939" xr:uid="{00000000-0005-0000-0000-000064B30000}"/>
    <cellStyle name="Normal 5 3 5 8 2" xfId="45940" xr:uid="{00000000-0005-0000-0000-000065B30000}"/>
    <cellStyle name="Normal 5 3 5 8 2 2" xfId="45941" xr:uid="{00000000-0005-0000-0000-000066B30000}"/>
    <cellStyle name="Normal 5 3 5 8 3" xfId="45942" xr:uid="{00000000-0005-0000-0000-000067B30000}"/>
    <cellStyle name="Normal 5 3 5 9" xfId="45943" xr:uid="{00000000-0005-0000-0000-000068B30000}"/>
    <cellStyle name="Normal 5 3 5 9 2" xfId="45944" xr:uid="{00000000-0005-0000-0000-000069B30000}"/>
    <cellStyle name="Normal 5 3 6" xfId="45945" xr:uid="{00000000-0005-0000-0000-00006AB30000}"/>
    <cellStyle name="Normal 5 3 6 10" xfId="45946" xr:uid="{00000000-0005-0000-0000-00006BB30000}"/>
    <cellStyle name="Normal 5 3 6 11" xfId="45947" xr:uid="{00000000-0005-0000-0000-00006CB30000}"/>
    <cellStyle name="Normal 5 3 6 2" xfId="45948" xr:uid="{00000000-0005-0000-0000-00006DB30000}"/>
    <cellStyle name="Normal 5 3 6 2 2" xfId="45949" xr:uid="{00000000-0005-0000-0000-00006EB30000}"/>
    <cellStyle name="Normal 5 3 6 2 2 2" xfId="45950" xr:uid="{00000000-0005-0000-0000-00006FB30000}"/>
    <cellStyle name="Normal 5 3 6 2 2 2 2" xfId="45951" xr:uid="{00000000-0005-0000-0000-000070B30000}"/>
    <cellStyle name="Normal 5 3 6 2 2 2 2 2" xfId="45952" xr:uid="{00000000-0005-0000-0000-000071B30000}"/>
    <cellStyle name="Normal 5 3 6 2 2 2 2 2 2" xfId="45953" xr:uid="{00000000-0005-0000-0000-000072B30000}"/>
    <cellStyle name="Normal 5 3 6 2 2 2 2 3" xfId="45954" xr:uid="{00000000-0005-0000-0000-000073B30000}"/>
    <cellStyle name="Normal 5 3 6 2 2 2 2 3 2" xfId="45955" xr:uid="{00000000-0005-0000-0000-000074B30000}"/>
    <cellStyle name="Normal 5 3 6 2 2 2 2 3 2 2" xfId="45956" xr:uid="{00000000-0005-0000-0000-000075B30000}"/>
    <cellStyle name="Normal 5 3 6 2 2 2 2 3 3" xfId="45957" xr:uid="{00000000-0005-0000-0000-000076B30000}"/>
    <cellStyle name="Normal 5 3 6 2 2 2 2 4" xfId="45958" xr:uid="{00000000-0005-0000-0000-000077B30000}"/>
    <cellStyle name="Normal 5 3 6 2 2 2 3" xfId="45959" xr:uid="{00000000-0005-0000-0000-000078B30000}"/>
    <cellStyle name="Normal 5 3 6 2 2 2 3 2" xfId="45960" xr:uid="{00000000-0005-0000-0000-000079B30000}"/>
    <cellStyle name="Normal 5 3 6 2 2 2 4" xfId="45961" xr:uid="{00000000-0005-0000-0000-00007AB30000}"/>
    <cellStyle name="Normal 5 3 6 2 2 2 4 2" xfId="45962" xr:uid="{00000000-0005-0000-0000-00007BB30000}"/>
    <cellStyle name="Normal 5 3 6 2 2 2 4 2 2" xfId="45963" xr:uid="{00000000-0005-0000-0000-00007CB30000}"/>
    <cellStyle name="Normal 5 3 6 2 2 2 4 3" xfId="45964" xr:uid="{00000000-0005-0000-0000-00007DB30000}"/>
    <cellStyle name="Normal 5 3 6 2 2 2 5" xfId="45965" xr:uid="{00000000-0005-0000-0000-00007EB30000}"/>
    <cellStyle name="Normal 5 3 6 2 2 3" xfId="45966" xr:uid="{00000000-0005-0000-0000-00007FB30000}"/>
    <cellStyle name="Normal 5 3 6 2 2 3 2" xfId="45967" xr:uid="{00000000-0005-0000-0000-000080B30000}"/>
    <cellStyle name="Normal 5 3 6 2 2 3 2 2" xfId="45968" xr:uid="{00000000-0005-0000-0000-000081B30000}"/>
    <cellStyle name="Normal 5 3 6 2 2 3 3" xfId="45969" xr:uid="{00000000-0005-0000-0000-000082B30000}"/>
    <cellStyle name="Normal 5 3 6 2 2 3 3 2" xfId="45970" xr:uid="{00000000-0005-0000-0000-000083B30000}"/>
    <cellStyle name="Normal 5 3 6 2 2 3 3 2 2" xfId="45971" xr:uid="{00000000-0005-0000-0000-000084B30000}"/>
    <cellStyle name="Normal 5 3 6 2 2 3 3 3" xfId="45972" xr:uid="{00000000-0005-0000-0000-000085B30000}"/>
    <cellStyle name="Normal 5 3 6 2 2 3 4" xfId="45973" xr:uid="{00000000-0005-0000-0000-000086B30000}"/>
    <cellStyle name="Normal 5 3 6 2 2 4" xfId="45974" xr:uid="{00000000-0005-0000-0000-000087B30000}"/>
    <cellStyle name="Normal 5 3 6 2 2 4 2" xfId="45975" xr:uid="{00000000-0005-0000-0000-000088B30000}"/>
    <cellStyle name="Normal 5 3 6 2 2 4 2 2" xfId="45976" xr:uid="{00000000-0005-0000-0000-000089B30000}"/>
    <cellStyle name="Normal 5 3 6 2 2 4 3" xfId="45977" xr:uid="{00000000-0005-0000-0000-00008AB30000}"/>
    <cellStyle name="Normal 5 3 6 2 2 4 3 2" xfId="45978" xr:uid="{00000000-0005-0000-0000-00008BB30000}"/>
    <cellStyle name="Normal 5 3 6 2 2 4 3 2 2" xfId="45979" xr:uid="{00000000-0005-0000-0000-00008CB30000}"/>
    <cellStyle name="Normal 5 3 6 2 2 4 3 3" xfId="45980" xr:uid="{00000000-0005-0000-0000-00008DB30000}"/>
    <cellStyle name="Normal 5 3 6 2 2 4 4" xfId="45981" xr:uid="{00000000-0005-0000-0000-00008EB30000}"/>
    <cellStyle name="Normal 5 3 6 2 2 5" xfId="45982" xr:uid="{00000000-0005-0000-0000-00008FB30000}"/>
    <cellStyle name="Normal 5 3 6 2 2 5 2" xfId="45983" xr:uid="{00000000-0005-0000-0000-000090B30000}"/>
    <cellStyle name="Normal 5 3 6 2 2 6" xfId="45984" xr:uid="{00000000-0005-0000-0000-000091B30000}"/>
    <cellStyle name="Normal 5 3 6 2 2 6 2" xfId="45985" xr:uid="{00000000-0005-0000-0000-000092B30000}"/>
    <cellStyle name="Normal 5 3 6 2 2 6 2 2" xfId="45986" xr:uid="{00000000-0005-0000-0000-000093B30000}"/>
    <cellStyle name="Normal 5 3 6 2 2 6 3" xfId="45987" xr:uid="{00000000-0005-0000-0000-000094B30000}"/>
    <cellStyle name="Normal 5 3 6 2 2 7" xfId="45988" xr:uid="{00000000-0005-0000-0000-000095B30000}"/>
    <cellStyle name="Normal 5 3 6 2 2 7 2" xfId="45989" xr:uid="{00000000-0005-0000-0000-000096B30000}"/>
    <cellStyle name="Normal 5 3 6 2 2 8" xfId="45990" xr:uid="{00000000-0005-0000-0000-000097B30000}"/>
    <cellStyle name="Normal 5 3 6 2 3" xfId="45991" xr:uid="{00000000-0005-0000-0000-000098B30000}"/>
    <cellStyle name="Normal 5 3 6 2 3 2" xfId="45992" xr:uid="{00000000-0005-0000-0000-000099B30000}"/>
    <cellStyle name="Normal 5 3 6 2 3 2 2" xfId="45993" xr:uid="{00000000-0005-0000-0000-00009AB30000}"/>
    <cellStyle name="Normal 5 3 6 2 3 2 2 2" xfId="45994" xr:uid="{00000000-0005-0000-0000-00009BB30000}"/>
    <cellStyle name="Normal 5 3 6 2 3 2 3" xfId="45995" xr:uid="{00000000-0005-0000-0000-00009CB30000}"/>
    <cellStyle name="Normal 5 3 6 2 3 2 3 2" xfId="45996" xr:uid="{00000000-0005-0000-0000-00009DB30000}"/>
    <cellStyle name="Normal 5 3 6 2 3 2 3 2 2" xfId="45997" xr:uid="{00000000-0005-0000-0000-00009EB30000}"/>
    <cellStyle name="Normal 5 3 6 2 3 2 3 3" xfId="45998" xr:uid="{00000000-0005-0000-0000-00009FB30000}"/>
    <cellStyle name="Normal 5 3 6 2 3 2 4" xfId="45999" xr:uid="{00000000-0005-0000-0000-0000A0B30000}"/>
    <cellStyle name="Normal 5 3 6 2 3 3" xfId="46000" xr:uid="{00000000-0005-0000-0000-0000A1B30000}"/>
    <cellStyle name="Normal 5 3 6 2 3 3 2" xfId="46001" xr:uid="{00000000-0005-0000-0000-0000A2B30000}"/>
    <cellStyle name="Normal 5 3 6 2 3 4" xfId="46002" xr:uid="{00000000-0005-0000-0000-0000A3B30000}"/>
    <cellStyle name="Normal 5 3 6 2 3 4 2" xfId="46003" xr:uid="{00000000-0005-0000-0000-0000A4B30000}"/>
    <cellStyle name="Normal 5 3 6 2 3 4 2 2" xfId="46004" xr:uid="{00000000-0005-0000-0000-0000A5B30000}"/>
    <cellStyle name="Normal 5 3 6 2 3 4 3" xfId="46005" xr:uid="{00000000-0005-0000-0000-0000A6B30000}"/>
    <cellStyle name="Normal 5 3 6 2 3 5" xfId="46006" xr:uid="{00000000-0005-0000-0000-0000A7B30000}"/>
    <cellStyle name="Normal 5 3 6 2 4" xfId="46007" xr:uid="{00000000-0005-0000-0000-0000A8B30000}"/>
    <cellStyle name="Normal 5 3 6 2 4 2" xfId="46008" xr:uid="{00000000-0005-0000-0000-0000A9B30000}"/>
    <cellStyle name="Normal 5 3 6 2 4 2 2" xfId="46009" xr:uid="{00000000-0005-0000-0000-0000AAB30000}"/>
    <cellStyle name="Normal 5 3 6 2 4 3" xfId="46010" xr:uid="{00000000-0005-0000-0000-0000ABB30000}"/>
    <cellStyle name="Normal 5 3 6 2 4 3 2" xfId="46011" xr:uid="{00000000-0005-0000-0000-0000ACB30000}"/>
    <cellStyle name="Normal 5 3 6 2 4 3 2 2" xfId="46012" xr:uid="{00000000-0005-0000-0000-0000ADB30000}"/>
    <cellStyle name="Normal 5 3 6 2 4 3 3" xfId="46013" xr:uid="{00000000-0005-0000-0000-0000AEB30000}"/>
    <cellStyle name="Normal 5 3 6 2 4 4" xfId="46014" xr:uid="{00000000-0005-0000-0000-0000AFB30000}"/>
    <cellStyle name="Normal 5 3 6 2 5" xfId="46015" xr:uid="{00000000-0005-0000-0000-0000B0B30000}"/>
    <cellStyle name="Normal 5 3 6 2 5 2" xfId="46016" xr:uid="{00000000-0005-0000-0000-0000B1B30000}"/>
    <cellStyle name="Normal 5 3 6 2 5 2 2" xfId="46017" xr:uid="{00000000-0005-0000-0000-0000B2B30000}"/>
    <cellStyle name="Normal 5 3 6 2 5 3" xfId="46018" xr:uid="{00000000-0005-0000-0000-0000B3B30000}"/>
    <cellStyle name="Normal 5 3 6 2 5 3 2" xfId="46019" xr:uid="{00000000-0005-0000-0000-0000B4B30000}"/>
    <cellStyle name="Normal 5 3 6 2 5 3 2 2" xfId="46020" xr:uid="{00000000-0005-0000-0000-0000B5B30000}"/>
    <cellStyle name="Normal 5 3 6 2 5 3 3" xfId="46021" xr:uid="{00000000-0005-0000-0000-0000B6B30000}"/>
    <cellStyle name="Normal 5 3 6 2 5 4" xfId="46022" xr:uid="{00000000-0005-0000-0000-0000B7B30000}"/>
    <cellStyle name="Normal 5 3 6 2 6" xfId="46023" xr:uid="{00000000-0005-0000-0000-0000B8B30000}"/>
    <cellStyle name="Normal 5 3 6 2 6 2" xfId="46024" xr:uid="{00000000-0005-0000-0000-0000B9B30000}"/>
    <cellStyle name="Normal 5 3 6 2 7" xfId="46025" xr:uid="{00000000-0005-0000-0000-0000BAB30000}"/>
    <cellStyle name="Normal 5 3 6 2 7 2" xfId="46026" xr:uid="{00000000-0005-0000-0000-0000BBB30000}"/>
    <cellStyle name="Normal 5 3 6 2 7 2 2" xfId="46027" xr:uid="{00000000-0005-0000-0000-0000BCB30000}"/>
    <cellStyle name="Normal 5 3 6 2 7 3" xfId="46028" xr:uid="{00000000-0005-0000-0000-0000BDB30000}"/>
    <cellStyle name="Normal 5 3 6 2 8" xfId="46029" xr:uid="{00000000-0005-0000-0000-0000BEB30000}"/>
    <cellStyle name="Normal 5 3 6 2 8 2" xfId="46030" xr:uid="{00000000-0005-0000-0000-0000BFB30000}"/>
    <cellStyle name="Normal 5 3 6 2 9" xfId="46031" xr:uid="{00000000-0005-0000-0000-0000C0B30000}"/>
    <cellStyle name="Normal 5 3 6 3" xfId="46032" xr:uid="{00000000-0005-0000-0000-0000C1B30000}"/>
    <cellStyle name="Normal 5 3 6 3 2" xfId="46033" xr:uid="{00000000-0005-0000-0000-0000C2B30000}"/>
    <cellStyle name="Normal 5 3 6 3 2 2" xfId="46034" xr:uid="{00000000-0005-0000-0000-0000C3B30000}"/>
    <cellStyle name="Normal 5 3 6 3 2 2 2" xfId="46035" xr:uid="{00000000-0005-0000-0000-0000C4B30000}"/>
    <cellStyle name="Normal 5 3 6 3 2 2 2 2" xfId="46036" xr:uid="{00000000-0005-0000-0000-0000C5B30000}"/>
    <cellStyle name="Normal 5 3 6 3 2 2 3" xfId="46037" xr:uid="{00000000-0005-0000-0000-0000C6B30000}"/>
    <cellStyle name="Normal 5 3 6 3 2 2 3 2" xfId="46038" xr:uid="{00000000-0005-0000-0000-0000C7B30000}"/>
    <cellStyle name="Normal 5 3 6 3 2 2 3 2 2" xfId="46039" xr:uid="{00000000-0005-0000-0000-0000C8B30000}"/>
    <cellStyle name="Normal 5 3 6 3 2 2 3 3" xfId="46040" xr:uid="{00000000-0005-0000-0000-0000C9B30000}"/>
    <cellStyle name="Normal 5 3 6 3 2 2 4" xfId="46041" xr:uid="{00000000-0005-0000-0000-0000CAB30000}"/>
    <cellStyle name="Normal 5 3 6 3 2 3" xfId="46042" xr:uid="{00000000-0005-0000-0000-0000CBB30000}"/>
    <cellStyle name="Normal 5 3 6 3 2 3 2" xfId="46043" xr:uid="{00000000-0005-0000-0000-0000CCB30000}"/>
    <cellStyle name="Normal 5 3 6 3 2 4" xfId="46044" xr:uid="{00000000-0005-0000-0000-0000CDB30000}"/>
    <cellStyle name="Normal 5 3 6 3 2 4 2" xfId="46045" xr:uid="{00000000-0005-0000-0000-0000CEB30000}"/>
    <cellStyle name="Normal 5 3 6 3 2 4 2 2" xfId="46046" xr:uid="{00000000-0005-0000-0000-0000CFB30000}"/>
    <cellStyle name="Normal 5 3 6 3 2 4 3" xfId="46047" xr:uid="{00000000-0005-0000-0000-0000D0B30000}"/>
    <cellStyle name="Normal 5 3 6 3 2 5" xfId="46048" xr:uid="{00000000-0005-0000-0000-0000D1B30000}"/>
    <cellStyle name="Normal 5 3 6 3 3" xfId="46049" xr:uid="{00000000-0005-0000-0000-0000D2B30000}"/>
    <cellStyle name="Normal 5 3 6 3 3 2" xfId="46050" xr:uid="{00000000-0005-0000-0000-0000D3B30000}"/>
    <cellStyle name="Normal 5 3 6 3 3 2 2" xfId="46051" xr:uid="{00000000-0005-0000-0000-0000D4B30000}"/>
    <cellStyle name="Normal 5 3 6 3 3 3" xfId="46052" xr:uid="{00000000-0005-0000-0000-0000D5B30000}"/>
    <cellStyle name="Normal 5 3 6 3 3 3 2" xfId="46053" xr:uid="{00000000-0005-0000-0000-0000D6B30000}"/>
    <cellStyle name="Normal 5 3 6 3 3 3 2 2" xfId="46054" xr:uid="{00000000-0005-0000-0000-0000D7B30000}"/>
    <cellStyle name="Normal 5 3 6 3 3 3 3" xfId="46055" xr:uid="{00000000-0005-0000-0000-0000D8B30000}"/>
    <cellStyle name="Normal 5 3 6 3 3 4" xfId="46056" xr:uid="{00000000-0005-0000-0000-0000D9B30000}"/>
    <cellStyle name="Normal 5 3 6 3 4" xfId="46057" xr:uid="{00000000-0005-0000-0000-0000DAB30000}"/>
    <cellStyle name="Normal 5 3 6 3 4 2" xfId="46058" xr:uid="{00000000-0005-0000-0000-0000DBB30000}"/>
    <cellStyle name="Normal 5 3 6 3 4 2 2" xfId="46059" xr:uid="{00000000-0005-0000-0000-0000DCB30000}"/>
    <cellStyle name="Normal 5 3 6 3 4 3" xfId="46060" xr:uid="{00000000-0005-0000-0000-0000DDB30000}"/>
    <cellStyle name="Normal 5 3 6 3 4 3 2" xfId="46061" xr:uid="{00000000-0005-0000-0000-0000DEB30000}"/>
    <cellStyle name="Normal 5 3 6 3 4 3 2 2" xfId="46062" xr:uid="{00000000-0005-0000-0000-0000DFB30000}"/>
    <cellStyle name="Normal 5 3 6 3 4 3 3" xfId="46063" xr:uid="{00000000-0005-0000-0000-0000E0B30000}"/>
    <cellStyle name="Normal 5 3 6 3 4 4" xfId="46064" xr:uid="{00000000-0005-0000-0000-0000E1B30000}"/>
    <cellStyle name="Normal 5 3 6 3 5" xfId="46065" xr:uid="{00000000-0005-0000-0000-0000E2B30000}"/>
    <cellStyle name="Normal 5 3 6 3 5 2" xfId="46066" xr:uid="{00000000-0005-0000-0000-0000E3B30000}"/>
    <cellStyle name="Normal 5 3 6 3 6" xfId="46067" xr:uid="{00000000-0005-0000-0000-0000E4B30000}"/>
    <cellStyle name="Normal 5 3 6 3 6 2" xfId="46068" xr:uid="{00000000-0005-0000-0000-0000E5B30000}"/>
    <cellStyle name="Normal 5 3 6 3 6 2 2" xfId="46069" xr:uid="{00000000-0005-0000-0000-0000E6B30000}"/>
    <cellStyle name="Normal 5 3 6 3 6 3" xfId="46070" xr:uid="{00000000-0005-0000-0000-0000E7B30000}"/>
    <cellStyle name="Normal 5 3 6 3 7" xfId="46071" xr:uid="{00000000-0005-0000-0000-0000E8B30000}"/>
    <cellStyle name="Normal 5 3 6 3 7 2" xfId="46072" xr:uid="{00000000-0005-0000-0000-0000E9B30000}"/>
    <cellStyle name="Normal 5 3 6 3 8" xfId="46073" xr:uid="{00000000-0005-0000-0000-0000EAB30000}"/>
    <cellStyle name="Normal 5 3 6 4" xfId="46074" xr:uid="{00000000-0005-0000-0000-0000EBB30000}"/>
    <cellStyle name="Normal 5 3 6 4 2" xfId="46075" xr:uid="{00000000-0005-0000-0000-0000ECB30000}"/>
    <cellStyle name="Normal 5 3 6 4 2 2" xfId="46076" xr:uid="{00000000-0005-0000-0000-0000EDB30000}"/>
    <cellStyle name="Normal 5 3 6 4 2 2 2" xfId="46077" xr:uid="{00000000-0005-0000-0000-0000EEB30000}"/>
    <cellStyle name="Normal 5 3 6 4 2 3" xfId="46078" xr:uid="{00000000-0005-0000-0000-0000EFB30000}"/>
    <cellStyle name="Normal 5 3 6 4 2 3 2" xfId="46079" xr:uid="{00000000-0005-0000-0000-0000F0B30000}"/>
    <cellStyle name="Normal 5 3 6 4 2 3 2 2" xfId="46080" xr:uid="{00000000-0005-0000-0000-0000F1B30000}"/>
    <cellStyle name="Normal 5 3 6 4 2 3 3" xfId="46081" xr:uid="{00000000-0005-0000-0000-0000F2B30000}"/>
    <cellStyle name="Normal 5 3 6 4 2 4" xfId="46082" xr:uid="{00000000-0005-0000-0000-0000F3B30000}"/>
    <cellStyle name="Normal 5 3 6 4 3" xfId="46083" xr:uid="{00000000-0005-0000-0000-0000F4B30000}"/>
    <cellStyle name="Normal 5 3 6 4 3 2" xfId="46084" xr:uid="{00000000-0005-0000-0000-0000F5B30000}"/>
    <cellStyle name="Normal 5 3 6 4 4" xfId="46085" xr:uid="{00000000-0005-0000-0000-0000F6B30000}"/>
    <cellStyle name="Normal 5 3 6 4 4 2" xfId="46086" xr:uid="{00000000-0005-0000-0000-0000F7B30000}"/>
    <cellStyle name="Normal 5 3 6 4 4 2 2" xfId="46087" xr:uid="{00000000-0005-0000-0000-0000F8B30000}"/>
    <cellStyle name="Normal 5 3 6 4 4 3" xfId="46088" xr:uid="{00000000-0005-0000-0000-0000F9B30000}"/>
    <cellStyle name="Normal 5 3 6 4 5" xfId="46089" xr:uid="{00000000-0005-0000-0000-0000FAB30000}"/>
    <cellStyle name="Normal 5 3 6 5" xfId="46090" xr:uid="{00000000-0005-0000-0000-0000FBB30000}"/>
    <cellStyle name="Normal 5 3 6 5 2" xfId="46091" xr:uid="{00000000-0005-0000-0000-0000FCB30000}"/>
    <cellStyle name="Normal 5 3 6 5 2 2" xfId="46092" xr:uid="{00000000-0005-0000-0000-0000FDB30000}"/>
    <cellStyle name="Normal 5 3 6 5 3" xfId="46093" xr:uid="{00000000-0005-0000-0000-0000FEB30000}"/>
    <cellStyle name="Normal 5 3 6 5 3 2" xfId="46094" xr:uid="{00000000-0005-0000-0000-0000FFB30000}"/>
    <cellStyle name="Normal 5 3 6 5 3 2 2" xfId="46095" xr:uid="{00000000-0005-0000-0000-000000B40000}"/>
    <cellStyle name="Normal 5 3 6 5 3 3" xfId="46096" xr:uid="{00000000-0005-0000-0000-000001B40000}"/>
    <cellStyle name="Normal 5 3 6 5 4" xfId="46097" xr:uid="{00000000-0005-0000-0000-000002B40000}"/>
    <cellStyle name="Normal 5 3 6 6" xfId="46098" xr:uid="{00000000-0005-0000-0000-000003B40000}"/>
    <cellStyle name="Normal 5 3 6 6 2" xfId="46099" xr:uid="{00000000-0005-0000-0000-000004B40000}"/>
    <cellStyle name="Normal 5 3 6 6 2 2" xfId="46100" xr:uid="{00000000-0005-0000-0000-000005B40000}"/>
    <cellStyle name="Normal 5 3 6 6 3" xfId="46101" xr:uid="{00000000-0005-0000-0000-000006B40000}"/>
    <cellStyle name="Normal 5 3 6 6 3 2" xfId="46102" xr:uid="{00000000-0005-0000-0000-000007B40000}"/>
    <cellStyle name="Normal 5 3 6 6 3 2 2" xfId="46103" xr:uid="{00000000-0005-0000-0000-000008B40000}"/>
    <cellStyle name="Normal 5 3 6 6 3 3" xfId="46104" xr:uid="{00000000-0005-0000-0000-000009B40000}"/>
    <cellStyle name="Normal 5 3 6 6 4" xfId="46105" xr:uid="{00000000-0005-0000-0000-00000AB40000}"/>
    <cellStyle name="Normal 5 3 6 7" xfId="46106" xr:uid="{00000000-0005-0000-0000-00000BB40000}"/>
    <cellStyle name="Normal 5 3 6 7 2" xfId="46107" xr:uid="{00000000-0005-0000-0000-00000CB40000}"/>
    <cellStyle name="Normal 5 3 6 8" xfId="46108" xr:uid="{00000000-0005-0000-0000-00000DB40000}"/>
    <cellStyle name="Normal 5 3 6 8 2" xfId="46109" xr:uid="{00000000-0005-0000-0000-00000EB40000}"/>
    <cellStyle name="Normal 5 3 6 8 2 2" xfId="46110" xr:uid="{00000000-0005-0000-0000-00000FB40000}"/>
    <cellStyle name="Normal 5 3 6 8 3" xfId="46111" xr:uid="{00000000-0005-0000-0000-000010B40000}"/>
    <cellStyle name="Normal 5 3 6 9" xfId="46112" xr:uid="{00000000-0005-0000-0000-000011B40000}"/>
    <cellStyle name="Normal 5 3 6 9 2" xfId="46113" xr:uid="{00000000-0005-0000-0000-000012B40000}"/>
    <cellStyle name="Normal 5 3 7" xfId="46114" xr:uid="{00000000-0005-0000-0000-000013B40000}"/>
    <cellStyle name="Normal 5 3 7 2" xfId="46115" xr:uid="{00000000-0005-0000-0000-000014B40000}"/>
    <cellStyle name="Normal 5 3 7 2 2" xfId="46116" xr:uid="{00000000-0005-0000-0000-000015B40000}"/>
    <cellStyle name="Normal 5 3 7 2 2 2" xfId="46117" xr:uid="{00000000-0005-0000-0000-000016B40000}"/>
    <cellStyle name="Normal 5 3 7 2 2 2 2" xfId="46118" xr:uid="{00000000-0005-0000-0000-000017B40000}"/>
    <cellStyle name="Normal 5 3 7 2 2 2 2 2" xfId="46119" xr:uid="{00000000-0005-0000-0000-000018B40000}"/>
    <cellStyle name="Normal 5 3 7 2 2 2 3" xfId="46120" xr:uid="{00000000-0005-0000-0000-000019B40000}"/>
    <cellStyle name="Normal 5 3 7 2 2 2 3 2" xfId="46121" xr:uid="{00000000-0005-0000-0000-00001AB40000}"/>
    <cellStyle name="Normal 5 3 7 2 2 2 3 2 2" xfId="46122" xr:uid="{00000000-0005-0000-0000-00001BB40000}"/>
    <cellStyle name="Normal 5 3 7 2 2 2 3 3" xfId="46123" xr:uid="{00000000-0005-0000-0000-00001CB40000}"/>
    <cellStyle name="Normal 5 3 7 2 2 2 4" xfId="46124" xr:uid="{00000000-0005-0000-0000-00001DB40000}"/>
    <cellStyle name="Normal 5 3 7 2 2 3" xfId="46125" xr:uid="{00000000-0005-0000-0000-00001EB40000}"/>
    <cellStyle name="Normal 5 3 7 2 2 3 2" xfId="46126" xr:uid="{00000000-0005-0000-0000-00001FB40000}"/>
    <cellStyle name="Normal 5 3 7 2 2 4" xfId="46127" xr:uid="{00000000-0005-0000-0000-000020B40000}"/>
    <cellStyle name="Normal 5 3 7 2 2 4 2" xfId="46128" xr:uid="{00000000-0005-0000-0000-000021B40000}"/>
    <cellStyle name="Normal 5 3 7 2 2 4 2 2" xfId="46129" xr:uid="{00000000-0005-0000-0000-000022B40000}"/>
    <cellStyle name="Normal 5 3 7 2 2 4 3" xfId="46130" xr:uid="{00000000-0005-0000-0000-000023B40000}"/>
    <cellStyle name="Normal 5 3 7 2 2 5" xfId="46131" xr:uid="{00000000-0005-0000-0000-000024B40000}"/>
    <cellStyle name="Normal 5 3 7 2 3" xfId="46132" xr:uid="{00000000-0005-0000-0000-000025B40000}"/>
    <cellStyle name="Normal 5 3 7 2 3 2" xfId="46133" xr:uid="{00000000-0005-0000-0000-000026B40000}"/>
    <cellStyle name="Normal 5 3 7 2 3 2 2" xfId="46134" xr:uid="{00000000-0005-0000-0000-000027B40000}"/>
    <cellStyle name="Normal 5 3 7 2 3 3" xfId="46135" xr:uid="{00000000-0005-0000-0000-000028B40000}"/>
    <cellStyle name="Normal 5 3 7 2 3 3 2" xfId="46136" xr:uid="{00000000-0005-0000-0000-000029B40000}"/>
    <cellStyle name="Normal 5 3 7 2 3 3 2 2" xfId="46137" xr:uid="{00000000-0005-0000-0000-00002AB40000}"/>
    <cellStyle name="Normal 5 3 7 2 3 3 3" xfId="46138" xr:uid="{00000000-0005-0000-0000-00002BB40000}"/>
    <cellStyle name="Normal 5 3 7 2 3 4" xfId="46139" xr:uid="{00000000-0005-0000-0000-00002CB40000}"/>
    <cellStyle name="Normal 5 3 7 2 4" xfId="46140" xr:uid="{00000000-0005-0000-0000-00002DB40000}"/>
    <cellStyle name="Normal 5 3 7 2 4 2" xfId="46141" xr:uid="{00000000-0005-0000-0000-00002EB40000}"/>
    <cellStyle name="Normal 5 3 7 2 4 2 2" xfId="46142" xr:uid="{00000000-0005-0000-0000-00002FB40000}"/>
    <cellStyle name="Normal 5 3 7 2 4 3" xfId="46143" xr:uid="{00000000-0005-0000-0000-000030B40000}"/>
    <cellStyle name="Normal 5 3 7 2 4 3 2" xfId="46144" xr:uid="{00000000-0005-0000-0000-000031B40000}"/>
    <cellStyle name="Normal 5 3 7 2 4 3 2 2" xfId="46145" xr:uid="{00000000-0005-0000-0000-000032B40000}"/>
    <cellStyle name="Normal 5 3 7 2 4 3 3" xfId="46146" xr:uid="{00000000-0005-0000-0000-000033B40000}"/>
    <cellStyle name="Normal 5 3 7 2 4 4" xfId="46147" xr:uid="{00000000-0005-0000-0000-000034B40000}"/>
    <cellStyle name="Normal 5 3 7 2 5" xfId="46148" xr:uid="{00000000-0005-0000-0000-000035B40000}"/>
    <cellStyle name="Normal 5 3 7 2 5 2" xfId="46149" xr:uid="{00000000-0005-0000-0000-000036B40000}"/>
    <cellStyle name="Normal 5 3 7 2 6" xfId="46150" xr:uid="{00000000-0005-0000-0000-000037B40000}"/>
    <cellStyle name="Normal 5 3 7 2 6 2" xfId="46151" xr:uid="{00000000-0005-0000-0000-000038B40000}"/>
    <cellStyle name="Normal 5 3 7 2 6 2 2" xfId="46152" xr:uid="{00000000-0005-0000-0000-000039B40000}"/>
    <cellStyle name="Normal 5 3 7 2 6 3" xfId="46153" xr:uid="{00000000-0005-0000-0000-00003AB40000}"/>
    <cellStyle name="Normal 5 3 7 2 7" xfId="46154" xr:uid="{00000000-0005-0000-0000-00003BB40000}"/>
    <cellStyle name="Normal 5 3 7 2 7 2" xfId="46155" xr:uid="{00000000-0005-0000-0000-00003CB40000}"/>
    <cellStyle name="Normal 5 3 7 2 8" xfId="46156" xr:uid="{00000000-0005-0000-0000-00003DB40000}"/>
    <cellStyle name="Normal 5 3 7 3" xfId="46157" xr:uid="{00000000-0005-0000-0000-00003EB40000}"/>
    <cellStyle name="Normal 5 3 7 3 2" xfId="46158" xr:uid="{00000000-0005-0000-0000-00003FB40000}"/>
    <cellStyle name="Normal 5 3 7 3 2 2" xfId="46159" xr:uid="{00000000-0005-0000-0000-000040B40000}"/>
    <cellStyle name="Normal 5 3 7 3 2 2 2" xfId="46160" xr:uid="{00000000-0005-0000-0000-000041B40000}"/>
    <cellStyle name="Normal 5 3 7 3 2 3" xfId="46161" xr:uid="{00000000-0005-0000-0000-000042B40000}"/>
    <cellStyle name="Normal 5 3 7 3 2 3 2" xfId="46162" xr:uid="{00000000-0005-0000-0000-000043B40000}"/>
    <cellStyle name="Normal 5 3 7 3 2 3 2 2" xfId="46163" xr:uid="{00000000-0005-0000-0000-000044B40000}"/>
    <cellStyle name="Normal 5 3 7 3 2 3 3" xfId="46164" xr:uid="{00000000-0005-0000-0000-000045B40000}"/>
    <cellStyle name="Normal 5 3 7 3 2 4" xfId="46165" xr:uid="{00000000-0005-0000-0000-000046B40000}"/>
    <cellStyle name="Normal 5 3 7 3 3" xfId="46166" xr:uid="{00000000-0005-0000-0000-000047B40000}"/>
    <cellStyle name="Normal 5 3 7 3 3 2" xfId="46167" xr:uid="{00000000-0005-0000-0000-000048B40000}"/>
    <cellStyle name="Normal 5 3 7 3 4" xfId="46168" xr:uid="{00000000-0005-0000-0000-000049B40000}"/>
    <cellStyle name="Normal 5 3 7 3 4 2" xfId="46169" xr:uid="{00000000-0005-0000-0000-00004AB40000}"/>
    <cellStyle name="Normal 5 3 7 3 4 2 2" xfId="46170" xr:uid="{00000000-0005-0000-0000-00004BB40000}"/>
    <cellStyle name="Normal 5 3 7 3 4 3" xfId="46171" xr:uid="{00000000-0005-0000-0000-00004CB40000}"/>
    <cellStyle name="Normal 5 3 7 3 5" xfId="46172" xr:uid="{00000000-0005-0000-0000-00004DB40000}"/>
    <cellStyle name="Normal 5 3 7 4" xfId="46173" xr:uid="{00000000-0005-0000-0000-00004EB40000}"/>
    <cellStyle name="Normal 5 3 7 4 2" xfId="46174" xr:uid="{00000000-0005-0000-0000-00004FB40000}"/>
    <cellStyle name="Normal 5 3 7 4 2 2" xfId="46175" xr:uid="{00000000-0005-0000-0000-000050B40000}"/>
    <cellStyle name="Normal 5 3 7 4 3" xfId="46176" xr:uid="{00000000-0005-0000-0000-000051B40000}"/>
    <cellStyle name="Normal 5 3 7 4 3 2" xfId="46177" xr:uid="{00000000-0005-0000-0000-000052B40000}"/>
    <cellStyle name="Normal 5 3 7 4 3 2 2" xfId="46178" xr:uid="{00000000-0005-0000-0000-000053B40000}"/>
    <cellStyle name="Normal 5 3 7 4 3 3" xfId="46179" xr:uid="{00000000-0005-0000-0000-000054B40000}"/>
    <cellStyle name="Normal 5 3 7 4 4" xfId="46180" xr:uid="{00000000-0005-0000-0000-000055B40000}"/>
    <cellStyle name="Normal 5 3 7 5" xfId="46181" xr:uid="{00000000-0005-0000-0000-000056B40000}"/>
    <cellStyle name="Normal 5 3 7 5 2" xfId="46182" xr:uid="{00000000-0005-0000-0000-000057B40000}"/>
    <cellStyle name="Normal 5 3 7 5 2 2" xfId="46183" xr:uid="{00000000-0005-0000-0000-000058B40000}"/>
    <cellStyle name="Normal 5 3 7 5 3" xfId="46184" xr:uid="{00000000-0005-0000-0000-000059B40000}"/>
    <cellStyle name="Normal 5 3 7 5 3 2" xfId="46185" xr:uid="{00000000-0005-0000-0000-00005AB40000}"/>
    <cellStyle name="Normal 5 3 7 5 3 2 2" xfId="46186" xr:uid="{00000000-0005-0000-0000-00005BB40000}"/>
    <cellStyle name="Normal 5 3 7 5 3 3" xfId="46187" xr:uid="{00000000-0005-0000-0000-00005CB40000}"/>
    <cellStyle name="Normal 5 3 7 5 4" xfId="46188" xr:uid="{00000000-0005-0000-0000-00005DB40000}"/>
    <cellStyle name="Normal 5 3 7 6" xfId="46189" xr:uid="{00000000-0005-0000-0000-00005EB40000}"/>
    <cellStyle name="Normal 5 3 7 6 2" xfId="46190" xr:uid="{00000000-0005-0000-0000-00005FB40000}"/>
    <cellStyle name="Normal 5 3 7 7" xfId="46191" xr:uid="{00000000-0005-0000-0000-000060B40000}"/>
    <cellStyle name="Normal 5 3 7 7 2" xfId="46192" xr:uid="{00000000-0005-0000-0000-000061B40000}"/>
    <cellStyle name="Normal 5 3 7 7 2 2" xfId="46193" xr:uid="{00000000-0005-0000-0000-000062B40000}"/>
    <cellStyle name="Normal 5 3 7 7 3" xfId="46194" xr:uid="{00000000-0005-0000-0000-000063B40000}"/>
    <cellStyle name="Normal 5 3 7 8" xfId="46195" xr:uid="{00000000-0005-0000-0000-000064B40000}"/>
    <cellStyle name="Normal 5 3 7 8 2" xfId="46196" xr:uid="{00000000-0005-0000-0000-000065B40000}"/>
    <cellStyle name="Normal 5 3 7 9" xfId="46197" xr:uid="{00000000-0005-0000-0000-000066B40000}"/>
    <cellStyle name="Normal 5 3 8" xfId="46198" xr:uid="{00000000-0005-0000-0000-000067B40000}"/>
    <cellStyle name="Normal 5 3 8 2" xfId="46199" xr:uid="{00000000-0005-0000-0000-000068B40000}"/>
    <cellStyle name="Normal 5 3 8 2 2" xfId="46200" xr:uid="{00000000-0005-0000-0000-000069B40000}"/>
    <cellStyle name="Normal 5 3 8 2 2 2" xfId="46201" xr:uid="{00000000-0005-0000-0000-00006AB40000}"/>
    <cellStyle name="Normal 5 3 8 2 2 2 2" xfId="46202" xr:uid="{00000000-0005-0000-0000-00006BB40000}"/>
    <cellStyle name="Normal 5 3 8 2 2 3" xfId="46203" xr:uid="{00000000-0005-0000-0000-00006CB40000}"/>
    <cellStyle name="Normal 5 3 8 2 2 3 2" xfId="46204" xr:uid="{00000000-0005-0000-0000-00006DB40000}"/>
    <cellStyle name="Normal 5 3 8 2 2 3 2 2" xfId="46205" xr:uid="{00000000-0005-0000-0000-00006EB40000}"/>
    <cellStyle name="Normal 5 3 8 2 2 3 3" xfId="46206" xr:uid="{00000000-0005-0000-0000-00006FB40000}"/>
    <cellStyle name="Normal 5 3 8 2 2 4" xfId="46207" xr:uid="{00000000-0005-0000-0000-000070B40000}"/>
    <cellStyle name="Normal 5 3 8 2 3" xfId="46208" xr:uid="{00000000-0005-0000-0000-000071B40000}"/>
    <cellStyle name="Normal 5 3 8 2 3 2" xfId="46209" xr:uid="{00000000-0005-0000-0000-000072B40000}"/>
    <cellStyle name="Normal 5 3 8 2 4" xfId="46210" xr:uid="{00000000-0005-0000-0000-000073B40000}"/>
    <cellStyle name="Normal 5 3 8 2 4 2" xfId="46211" xr:uid="{00000000-0005-0000-0000-000074B40000}"/>
    <cellStyle name="Normal 5 3 8 2 4 2 2" xfId="46212" xr:uid="{00000000-0005-0000-0000-000075B40000}"/>
    <cellStyle name="Normal 5 3 8 2 4 3" xfId="46213" xr:uid="{00000000-0005-0000-0000-000076B40000}"/>
    <cellStyle name="Normal 5 3 8 2 5" xfId="46214" xr:uid="{00000000-0005-0000-0000-000077B40000}"/>
    <cellStyle name="Normal 5 3 8 3" xfId="46215" xr:uid="{00000000-0005-0000-0000-000078B40000}"/>
    <cellStyle name="Normal 5 3 8 3 2" xfId="46216" xr:uid="{00000000-0005-0000-0000-000079B40000}"/>
    <cellStyle name="Normal 5 3 8 3 2 2" xfId="46217" xr:uid="{00000000-0005-0000-0000-00007AB40000}"/>
    <cellStyle name="Normal 5 3 8 3 3" xfId="46218" xr:uid="{00000000-0005-0000-0000-00007BB40000}"/>
    <cellStyle name="Normal 5 3 8 3 3 2" xfId="46219" xr:uid="{00000000-0005-0000-0000-00007CB40000}"/>
    <cellStyle name="Normal 5 3 8 3 3 2 2" xfId="46220" xr:uid="{00000000-0005-0000-0000-00007DB40000}"/>
    <cellStyle name="Normal 5 3 8 3 3 3" xfId="46221" xr:uid="{00000000-0005-0000-0000-00007EB40000}"/>
    <cellStyle name="Normal 5 3 8 3 4" xfId="46222" xr:uid="{00000000-0005-0000-0000-00007FB40000}"/>
    <cellStyle name="Normal 5 3 8 4" xfId="46223" xr:uid="{00000000-0005-0000-0000-000080B40000}"/>
    <cellStyle name="Normal 5 3 8 4 2" xfId="46224" xr:uid="{00000000-0005-0000-0000-000081B40000}"/>
    <cellStyle name="Normal 5 3 8 4 2 2" xfId="46225" xr:uid="{00000000-0005-0000-0000-000082B40000}"/>
    <cellStyle name="Normal 5 3 8 4 3" xfId="46226" xr:uid="{00000000-0005-0000-0000-000083B40000}"/>
    <cellStyle name="Normal 5 3 8 4 3 2" xfId="46227" xr:uid="{00000000-0005-0000-0000-000084B40000}"/>
    <cellStyle name="Normal 5 3 8 4 3 2 2" xfId="46228" xr:uid="{00000000-0005-0000-0000-000085B40000}"/>
    <cellStyle name="Normal 5 3 8 4 3 3" xfId="46229" xr:uid="{00000000-0005-0000-0000-000086B40000}"/>
    <cellStyle name="Normal 5 3 8 4 4" xfId="46230" xr:uid="{00000000-0005-0000-0000-000087B40000}"/>
    <cellStyle name="Normal 5 3 8 5" xfId="46231" xr:uid="{00000000-0005-0000-0000-000088B40000}"/>
    <cellStyle name="Normal 5 3 8 5 2" xfId="46232" xr:uid="{00000000-0005-0000-0000-000089B40000}"/>
    <cellStyle name="Normal 5 3 8 6" xfId="46233" xr:uid="{00000000-0005-0000-0000-00008AB40000}"/>
    <cellStyle name="Normal 5 3 8 6 2" xfId="46234" xr:uid="{00000000-0005-0000-0000-00008BB40000}"/>
    <cellStyle name="Normal 5 3 8 6 2 2" xfId="46235" xr:uid="{00000000-0005-0000-0000-00008CB40000}"/>
    <cellStyle name="Normal 5 3 8 6 3" xfId="46236" xr:uid="{00000000-0005-0000-0000-00008DB40000}"/>
    <cellStyle name="Normal 5 3 8 7" xfId="46237" xr:uid="{00000000-0005-0000-0000-00008EB40000}"/>
    <cellStyle name="Normal 5 3 8 7 2" xfId="46238" xr:uid="{00000000-0005-0000-0000-00008FB40000}"/>
    <cellStyle name="Normal 5 3 8 8" xfId="46239" xr:uid="{00000000-0005-0000-0000-000090B40000}"/>
    <cellStyle name="Normal 5 3 9" xfId="46240" xr:uid="{00000000-0005-0000-0000-000091B40000}"/>
    <cellStyle name="Normal 5 3 9 2" xfId="46241" xr:uid="{00000000-0005-0000-0000-000092B40000}"/>
    <cellStyle name="Normal 5 3 9 2 2" xfId="46242" xr:uid="{00000000-0005-0000-0000-000093B40000}"/>
    <cellStyle name="Normal 5 3 9 2 2 2" xfId="46243" xr:uid="{00000000-0005-0000-0000-000094B40000}"/>
    <cellStyle name="Normal 5 3 9 2 2 2 2" xfId="46244" xr:uid="{00000000-0005-0000-0000-000095B40000}"/>
    <cellStyle name="Normal 5 3 9 2 2 3" xfId="46245" xr:uid="{00000000-0005-0000-0000-000096B40000}"/>
    <cellStyle name="Normal 5 3 9 2 2 3 2" xfId="46246" xr:uid="{00000000-0005-0000-0000-000097B40000}"/>
    <cellStyle name="Normal 5 3 9 2 2 3 2 2" xfId="46247" xr:uid="{00000000-0005-0000-0000-000098B40000}"/>
    <cellStyle name="Normal 5 3 9 2 2 3 3" xfId="46248" xr:uid="{00000000-0005-0000-0000-000099B40000}"/>
    <cellStyle name="Normal 5 3 9 2 2 4" xfId="46249" xr:uid="{00000000-0005-0000-0000-00009AB40000}"/>
    <cellStyle name="Normal 5 3 9 2 3" xfId="46250" xr:uid="{00000000-0005-0000-0000-00009BB40000}"/>
    <cellStyle name="Normal 5 3 9 2 3 2" xfId="46251" xr:uid="{00000000-0005-0000-0000-00009CB40000}"/>
    <cellStyle name="Normal 5 3 9 2 4" xfId="46252" xr:uid="{00000000-0005-0000-0000-00009DB40000}"/>
    <cellStyle name="Normal 5 3 9 2 4 2" xfId="46253" xr:uid="{00000000-0005-0000-0000-00009EB40000}"/>
    <cellStyle name="Normal 5 3 9 2 4 2 2" xfId="46254" xr:uid="{00000000-0005-0000-0000-00009FB40000}"/>
    <cellStyle name="Normal 5 3 9 2 4 3" xfId="46255" xr:uid="{00000000-0005-0000-0000-0000A0B40000}"/>
    <cellStyle name="Normal 5 3 9 2 5" xfId="46256" xr:uid="{00000000-0005-0000-0000-0000A1B40000}"/>
    <cellStyle name="Normal 5 3 9 3" xfId="46257" xr:uid="{00000000-0005-0000-0000-0000A2B40000}"/>
    <cellStyle name="Normal 5 3 9 3 2" xfId="46258" xr:uid="{00000000-0005-0000-0000-0000A3B40000}"/>
    <cellStyle name="Normal 5 3 9 3 2 2" xfId="46259" xr:uid="{00000000-0005-0000-0000-0000A4B40000}"/>
    <cellStyle name="Normal 5 3 9 3 3" xfId="46260" xr:uid="{00000000-0005-0000-0000-0000A5B40000}"/>
    <cellStyle name="Normal 5 3 9 3 3 2" xfId="46261" xr:uid="{00000000-0005-0000-0000-0000A6B40000}"/>
    <cellStyle name="Normal 5 3 9 3 3 2 2" xfId="46262" xr:uid="{00000000-0005-0000-0000-0000A7B40000}"/>
    <cellStyle name="Normal 5 3 9 3 3 3" xfId="46263" xr:uid="{00000000-0005-0000-0000-0000A8B40000}"/>
    <cellStyle name="Normal 5 3 9 3 4" xfId="46264" xr:uid="{00000000-0005-0000-0000-0000A9B40000}"/>
    <cellStyle name="Normal 5 3 9 4" xfId="46265" xr:uid="{00000000-0005-0000-0000-0000AAB40000}"/>
    <cellStyle name="Normal 5 3 9 4 2" xfId="46266" xr:uid="{00000000-0005-0000-0000-0000ABB40000}"/>
    <cellStyle name="Normal 5 3 9 4 2 2" xfId="46267" xr:uid="{00000000-0005-0000-0000-0000ACB40000}"/>
    <cellStyle name="Normal 5 3 9 4 3" xfId="46268" xr:uid="{00000000-0005-0000-0000-0000ADB40000}"/>
    <cellStyle name="Normal 5 3 9 4 3 2" xfId="46269" xr:uid="{00000000-0005-0000-0000-0000AEB40000}"/>
    <cellStyle name="Normal 5 3 9 4 3 2 2" xfId="46270" xr:uid="{00000000-0005-0000-0000-0000AFB40000}"/>
    <cellStyle name="Normal 5 3 9 4 3 3" xfId="46271" xr:uid="{00000000-0005-0000-0000-0000B0B40000}"/>
    <cellStyle name="Normal 5 3 9 4 4" xfId="46272" xr:uid="{00000000-0005-0000-0000-0000B1B40000}"/>
    <cellStyle name="Normal 5 3 9 5" xfId="46273" xr:uid="{00000000-0005-0000-0000-0000B2B40000}"/>
    <cellStyle name="Normal 5 3 9 5 2" xfId="46274" xr:uid="{00000000-0005-0000-0000-0000B3B40000}"/>
    <cellStyle name="Normal 5 3 9 6" xfId="46275" xr:uid="{00000000-0005-0000-0000-0000B4B40000}"/>
    <cellStyle name="Normal 5 3 9 6 2" xfId="46276" xr:uid="{00000000-0005-0000-0000-0000B5B40000}"/>
    <cellStyle name="Normal 5 3 9 6 2 2" xfId="46277" xr:uid="{00000000-0005-0000-0000-0000B6B40000}"/>
    <cellStyle name="Normal 5 3 9 6 3" xfId="46278" xr:uid="{00000000-0005-0000-0000-0000B7B40000}"/>
    <cellStyle name="Normal 5 3 9 7" xfId="46279" xr:uid="{00000000-0005-0000-0000-0000B8B40000}"/>
    <cellStyle name="Normal 5 3 9 7 2" xfId="46280" xr:uid="{00000000-0005-0000-0000-0000B9B40000}"/>
    <cellStyle name="Normal 5 3 9 8" xfId="46281" xr:uid="{00000000-0005-0000-0000-0000BAB40000}"/>
    <cellStyle name="Normal 5 3_Sheet1" xfId="46282" xr:uid="{00000000-0005-0000-0000-0000BBB40000}"/>
    <cellStyle name="Normal 5 4" xfId="46283" xr:uid="{00000000-0005-0000-0000-0000BCB40000}"/>
    <cellStyle name="Normal 5 4 10" xfId="46284" xr:uid="{00000000-0005-0000-0000-0000BDB40000}"/>
    <cellStyle name="Normal 5 4 10 2" xfId="46285" xr:uid="{00000000-0005-0000-0000-0000BEB40000}"/>
    <cellStyle name="Normal 5 4 10 2 2" xfId="46286" xr:uid="{00000000-0005-0000-0000-0000BFB40000}"/>
    <cellStyle name="Normal 5 4 10 2 2 2" xfId="46287" xr:uid="{00000000-0005-0000-0000-0000C0B40000}"/>
    <cellStyle name="Normal 5 4 10 2 2 2 2" xfId="46288" xr:uid="{00000000-0005-0000-0000-0000C1B40000}"/>
    <cellStyle name="Normal 5 4 10 2 2 3" xfId="46289" xr:uid="{00000000-0005-0000-0000-0000C2B40000}"/>
    <cellStyle name="Normal 5 4 10 2 2 3 2" xfId="46290" xr:uid="{00000000-0005-0000-0000-0000C3B40000}"/>
    <cellStyle name="Normal 5 4 10 2 2 3 2 2" xfId="46291" xr:uid="{00000000-0005-0000-0000-0000C4B40000}"/>
    <cellStyle name="Normal 5 4 10 2 2 3 3" xfId="46292" xr:uid="{00000000-0005-0000-0000-0000C5B40000}"/>
    <cellStyle name="Normal 5 4 10 2 2 4" xfId="46293" xr:uid="{00000000-0005-0000-0000-0000C6B40000}"/>
    <cellStyle name="Normal 5 4 10 2 3" xfId="46294" xr:uid="{00000000-0005-0000-0000-0000C7B40000}"/>
    <cellStyle name="Normal 5 4 10 2 3 2" xfId="46295" xr:uid="{00000000-0005-0000-0000-0000C8B40000}"/>
    <cellStyle name="Normal 5 4 10 2 4" xfId="46296" xr:uid="{00000000-0005-0000-0000-0000C9B40000}"/>
    <cellStyle name="Normal 5 4 10 2 4 2" xfId="46297" xr:uid="{00000000-0005-0000-0000-0000CAB40000}"/>
    <cellStyle name="Normal 5 4 10 2 4 2 2" xfId="46298" xr:uid="{00000000-0005-0000-0000-0000CBB40000}"/>
    <cellStyle name="Normal 5 4 10 2 4 3" xfId="46299" xr:uid="{00000000-0005-0000-0000-0000CCB40000}"/>
    <cellStyle name="Normal 5 4 10 2 5" xfId="46300" xr:uid="{00000000-0005-0000-0000-0000CDB40000}"/>
    <cellStyle name="Normal 5 4 10 3" xfId="46301" xr:uid="{00000000-0005-0000-0000-0000CEB40000}"/>
    <cellStyle name="Normal 5 4 10 3 2" xfId="46302" xr:uid="{00000000-0005-0000-0000-0000CFB40000}"/>
    <cellStyle name="Normal 5 4 10 3 2 2" xfId="46303" xr:uid="{00000000-0005-0000-0000-0000D0B40000}"/>
    <cellStyle name="Normal 5 4 10 3 3" xfId="46304" xr:uid="{00000000-0005-0000-0000-0000D1B40000}"/>
    <cellStyle name="Normal 5 4 10 3 3 2" xfId="46305" xr:uid="{00000000-0005-0000-0000-0000D2B40000}"/>
    <cellStyle name="Normal 5 4 10 3 3 2 2" xfId="46306" xr:uid="{00000000-0005-0000-0000-0000D3B40000}"/>
    <cellStyle name="Normal 5 4 10 3 3 3" xfId="46307" xr:uid="{00000000-0005-0000-0000-0000D4B40000}"/>
    <cellStyle name="Normal 5 4 10 3 4" xfId="46308" xr:uid="{00000000-0005-0000-0000-0000D5B40000}"/>
    <cellStyle name="Normal 5 4 10 4" xfId="46309" xr:uid="{00000000-0005-0000-0000-0000D6B40000}"/>
    <cellStyle name="Normal 5 4 10 4 2" xfId="46310" xr:uid="{00000000-0005-0000-0000-0000D7B40000}"/>
    <cellStyle name="Normal 5 4 10 5" xfId="46311" xr:uid="{00000000-0005-0000-0000-0000D8B40000}"/>
    <cellStyle name="Normal 5 4 10 5 2" xfId="46312" xr:uid="{00000000-0005-0000-0000-0000D9B40000}"/>
    <cellStyle name="Normal 5 4 10 5 2 2" xfId="46313" xr:uid="{00000000-0005-0000-0000-0000DAB40000}"/>
    <cellStyle name="Normal 5 4 10 5 3" xfId="46314" xr:uid="{00000000-0005-0000-0000-0000DBB40000}"/>
    <cellStyle name="Normal 5 4 10 6" xfId="46315" xr:uid="{00000000-0005-0000-0000-0000DCB40000}"/>
    <cellStyle name="Normal 5 4 11" xfId="46316" xr:uid="{00000000-0005-0000-0000-0000DDB40000}"/>
    <cellStyle name="Normal 5 4 11 2" xfId="46317" xr:uid="{00000000-0005-0000-0000-0000DEB40000}"/>
    <cellStyle name="Normal 5 4 11 2 2" xfId="46318" xr:uid="{00000000-0005-0000-0000-0000DFB40000}"/>
    <cellStyle name="Normal 5 4 11 2 2 2" xfId="46319" xr:uid="{00000000-0005-0000-0000-0000E0B40000}"/>
    <cellStyle name="Normal 5 4 11 2 3" xfId="46320" xr:uid="{00000000-0005-0000-0000-0000E1B40000}"/>
    <cellStyle name="Normal 5 4 11 2 3 2" xfId="46321" xr:uid="{00000000-0005-0000-0000-0000E2B40000}"/>
    <cellStyle name="Normal 5 4 11 2 3 2 2" xfId="46322" xr:uid="{00000000-0005-0000-0000-0000E3B40000}"/>
    <cellStyle name="Normal 5 4 11 2 3 3" xfId="46323" xr:uid="{00000000-0005-0000-0000-0000E4B40000}"/>
    <cellStyle name="Normal 5 4 11 2 4" xfId="46324" xr:uid="{00000000-0005-0000-0000-0000E5B40000}"/>
    <cellStyle name="Normal 5 4 11 3" xfId="46325" xr:uid="{00000000-0005-0000-0000-0000E6B40000}"/>
    <cellStyle name="Normal 5 4 11 3 2" xfId="46326" xr:uid="{00000000-0005-0000-0000-0000E7B40000}"/>
    <cellStyle name="Normal 5 4 11 4" xfId="46327" xr:uid="{00000000-0005-0000-0000-0000E8B40000}"/>
    <cellStyle name="Normal 5 4 11 4 2" xfId="46328" xr:uid="{00000000-0005-0000-0000-0000E9B40000}"/>
    <cellStyle name="Normal 5 4 11 4 2 2" xfId="46329" xr:uid="{00000000-0005-0000-0000-0000EAB40000}"/>
    <cellStyle name="Normal 5 4 11 4 3" xfId="46330" xr:uid="{00000000-0005-0000-0000-0000EBB40000}"/>
    <cellStyle name="Normal 5 4 11 5" xfId="46331" xr:uid="{00000000-0005-0000-0000-0000ECB40000}"/>
    <cellStyle name="Normal 5 4 12" xfId="46332" xr:uid="{00000000-0005-0000-0000-0000EDB40000}"/>
    <cellStyle name="Normal 5 4 12 2" xfId="46333" xr:uid="{00000000-0005-0000-0000-0000EEB40000}"/>
    <cellStyle name="Normal 5 4 12 2 2" xfId="46334" xr:uid="{00000000-0005-0000-0000-0000EFB40000}"/>
    <cellStyle name="Normal 5 4 12 3" xfId="46335" xr:uid="{00000000-0005-0000-0000-0000F0B40000}"/>
    <cellStyle name="Normal 5 4 12 3 2" xfId="46336" xr:uid="{00000000-0005-0000-0000-0000F1B40000}"/>
    <cellStyle name="Normal 5 4 12 3 2 2" xfId="46337" xr:uid="{00000000-0005-0000-0000-0000F2B40000}"/>
    <cellStyle name="Normal 5 4 12 3 3" xfId="46338" xr:uid="{00000000-0005-0000-0000-0000F3B40000}"/>
    <cellStyle name="Normal 5 4 12 4" xfId="46339" xr:uid="{00000000-0005-0000-0000-0000F4B40000}"/>
    <cellStyle name="Normal 5 4 13" xfId="46340" xr:uid="{00000000-0005-0000-0000-0000F5B40000}"/>
    <cellStyle name="Normal 5 4 13 2" xfId="46341" xr:uid="{00000000-0005-0000-0000-0000F6B40000}"/>
    <cellStyle name="Normal 5 4 13 2 2" xfId="46342" xr:uid="{00000000-0005-0000-0000-0000F7B40000}"/>
    <cellStyle name="Normal 5 4 13 3" xfId="46343" xr:uid="{00000000-0005-0000-0000-0000F8B40000}"/>
    <cellStyle name="Normal 5 4 13 3 2" xfId="46344" xr:uid="{00000000-0005-0000-0000-0000F9B40000}"/>
    <cellStyle name="Normal 5 4 13 3 2 2" xfId="46345" xr:uid="{00000000-0005-0000-0000-0000FAB40000}"/>
    <cellStyle name="Normal 5 4 13 3 3" xfId="46346" xr:uid="{00000000-0005-0000-0000-0000FBB40000}"/>
    <cellStyle name="Normal 5 4 13 4" xfId="46347" xr:uid="{00000000-0005-0000-0000-0000FCB40000}"/>
    <cellStyle name="Normal 5 4 14" xfId="46348" xr:uid="{00000000-0005-0000-0000-0000FDB40000}"/>
    <cellStyle name="Normal 5 4 14 2" xfId="46349" xr:uid="{00000000-0005-0000-0000-0000FEB40000}"/>
    <cellStyle name="Normal 5 4 14 2 2" xfId="46350" xr:uid="{00000000-0005-0000-0000-0000FFB40000}"/>
    <cellStyle name="Normal 5 4 14 3" xfId="46351" xr:uid="{00000000-0005-0000-0000-000000B50000}"/>
    <cellStyle name="Normal 5 4 14 3 2" xfId="46352" xr:uid="{00000000-0005-0000-0000-000001B50000}"/>
    <cellStyle name="Normal 5 4 14 3 2 2" xfId="46353" xr:uid="{00000000-0005-0000-0000-000002B50000}"/>
    <cellStyle name="Normal 5 4 14 3 3" xfId="46354" xr:uid="{00000000-0005-0000-0000-000003B50000}"/>
    <cellStyle name="Normal 5 4 14 4" xfId="46355" xr:uid="{00000000-0005-0000-0000-000004B50000}"/>
    <cellStyle name="Normal 5 4 15" xfId="46356" xr:uid="{00000000-0005-0000-0000-000005B50000}"/>
    <cellStyle name="Normal 5 4 15 2" xfId="46357" xr:uid="{00000000-0005-0000-0000-000006B50000}"/>
    <cellStyle name="Normal 5 4 15 2 2" xfId="46358" xr:uid="{00000000-0005-0000-0000-000007B50000}"/>
    <cellStyle name="Normal 5 4 15 3" xfId="46359" xr:uid="{00000000-0005-0000-0000-000008B50000}"/>
    <cellStyle name="Normal 5 4 16" xfId="46360" xr:uid="{00000000-0005-0000-0000-000009B50000}"/>
    <cellStyle name="Normal 5 4 16 2" xfId="46361" xr:uid="{00000000-0005-0000-0000-00000AB50000}"/>
    <cellStyle name="Normal 5 4 17" xfId="46362" xr:uid="{00000000-0005-0000-0000-00000BB50000}"/>
    <cellStyle name="Normal 5 4 17 2" xfId="46363" xr:uid="{00000000-0005-0000-0000-00000CB50000}"/>
    <cellStyle name="Normal 5 4 18" xfId="46364" xr:uid="{00000000-0005-0000-0000-00000DB50000}"/>
    <cellStyle name="Normal 5 4 19" xfId="46365" xr:uid="{00000000-0005-0000-0000-00000EB50000}"/>
    <cellStyle name="Normal 5 4 2" xfId="46366" xr:uid="{00000000-0005-0000-0000-00000FB50000}"/>
    <cellStyle name="Normal 5 4 2 10" xfId="46367" xr:uid="{00000000-0005-0000-0000-000010B50000}"/>
    <cellStyle name="Normal 5 4 2 10 2" xfId="46368" xr:uid="{00000000-0005-0000-0000-000011B50000}"/>
    <cellStyle name="Normal 5 4 2 10 2 2" xfId="46369" xr:uid="{00000000-0005-0000-0000-000012B50000}"/>
    <cellStyle name="Normal 5 4 2 10 3" xfId="46370" xr:uid="{00000000-0005-0000-0000-000013B50000}"/>
    <cellStyle name="Normal 5 4 2 10 3 2" xfId="46371" xr:uid="{00000000-0005-0000-0000-000014B50000}"/>
    <cellStyle name="Normal 5 4 2 10 3 2 2" xfId="46372" xr:uid="{00000000-0005-0000-0000-000015B50000}"/>
    <cellStyle name="Normal 5 4 2 10 3 3" xfId="46373" xr:uid="{00000000-0005-0000-0000-000016B50000}"/>
    <cellStyle name="Normal 5 4 2 10 4" xfId="46374" xr:uid="{00000000-0005-0000-0000-000017B50000}"/>
    <cellStyle name="Normal 5 4 2 11" xfId="46375" xr:uid="{00000000-0005-0000-0000-000018B50000}"/>
    <cellStyle name="Normal 5 4 2 11 2" xfId="46376" xr:uid="{00000000-0005-0000-0000-000019B50000}"/>
    <cellStyle name="Normal 5 4 2 11 2 2" xfId="46377" xr:uid="{00000000-0005-0000-0000-00001AB50000}"/>
    <cellStyle name="Normal 5 4 2 11 3" xfId="46378" xr:uid="{00000000-0005-0000-0000-00001BB50000}"/>
    <cellStyle name="Normal 5 4 2 11 3 2" xfId="46379" xr:uid="{00000000-0005-0000-0000-00001CB50000}"/>
    <cellStyle name="Normal 5 4 2 11 3 2 2" xfId="46380" xr:uid="{00000000-0005-0000-0000-00001DB50000}"/>
    <cellStyle name="Normal 5 4 2 11 3 3" xfId="46381" xr:uid="{00000000-0005-0000-0000-00001EB50000}"/>
    <cellStyle name="Normal 5 4 2 11 4" xfId="46382" xr:uid="{00000000-0005-0000-0000-00001FB50000}"/>
    <cellStyle name="Normal 5 4 2 12" xfId="46383" xr:uid="{00000000-0005-0000-0000-000020B50000}"/>
    <cellStyle name="Normal 5 4 2 12 2" xfId="46384" xr:uid="{00000000-0005-0000-0000-000021B50000}"/>
    <cellStyle name="Normal 5 4 2 12 2 2" xfId="46385" xr:uid="{00000000-0005-0000-0000-000022B50000}"/>
    <cellStyle name="Normal 5 4 2 12 3" xfId="46386" xr:uid="{00000000-0005-0000-0000-000023B50000}"/>
    <cellStyle name="Normal 5 4 2 12 3 2" xfId="46387" xr:uid="{00000000-0005-0000-0000-000024B50000}"/>
    <cellStyle name="Normal 5 4 2 12 3 2 2" xfId="46388" xr:uid="{00000000-0005-0000-0000-000025B50000}"/>
    <cellStyle name="Normal 5 4 2 12 3 3" xfId="46389" xr:uid="{00000000-0005-0000-0000-000026B50000}"/>
    <cellStyle name="Normal 5 4 2 12 4" xfId="46390" xr:uid="{00000000-0005-0000-0000-000027B50000}"/>
    <cellStyle name="Normal 5 4 2 13" xfId="46391" xr:uid="{00000000-0005-0000-0000-000028B50000}"/>
    <cellStyle name="Normal 5 4 2 13 2" xfId="46392" xr:uid="{00000000-0005-0000-0000-000029B50000}"/>
    <cellStyle name="Normal 5 4 2 13 2 2" xfId="46393" xr:uid="{00000000-0005-0000-0000-00002AB50000}"/>
    <cellStyle name="Normal 5 4 2 13 3" xfId="46394" xr:uid="{00000000-0005-0000-0000-00002BB50000}"/>
    <cellStyle name="Normal 5 4 2 14" xfId="46395" xr:uid="{00000000-0005-0000-0000-00002CB50000}"/>
    <cellStyle name="Normal 5 4 2 14 2" xfId="46396" xr:uid="{00000000-0005-0000-0000-00002DB50000}"/>
    <cellStyle name="Normal 5 4 2 15" xfId="46397" xr:uid="{00000000-0005-0000-0000-00002EB50000}"/>
    <cellStyle name="Normal 5 4 2 15 2" xfId="46398" xr:uid="{00000000-0005-0000-0000-00002FB50000}"/>
    <cellStyle name="Normal 5 4 2 16" xfId="46399" xr:uid="{00000000-0005-0000-0000-000030B50000}"/>
    <cellStyle name="Normal 5 4 2 17" xfId="46400" xr:uid="{00000000-0005-0000-0000-000031B50000}"/>
    <cellStyle name="Normal 5 4 2 2" xfId="46401" xr:uid="{00000000-0005-0000-0000-000032B50000}"/>
    <cellStyle name="Normal 5 4 2 2 10" xfId="46402" xr:uid="{00000000-0005-0000-0000-000033B50000}"/>
    <cellStyle name="Normal 5 4 2 2 11" xfId="46403" xr:uid="{00000000-0005-0000-0000-000034B50000}"/>
    <cellStyle name="Normal 5 4 2 2 2" xfId="46404" xr:uid="{00000000-0005-0000-0000-000035B50000}"/>
    <cellStyle name="Normal 5 4 2 2 2 10" xfId="46405" xr:uid="{00000000-0005-0000-0000-000036B50000}"/>
    <cellStyle name="Normal 5 4 2 2 2 2" xfId="46406" xr:uid="{00000000-0005-0000-0000-000037B50000}"/>
    <cellStyle name="Normal 5 4 2 2 2 2 2" xfId="46407" xr:uid="{00000000-0005-0000-0000-000038B50000}"/>
    <cellStyle name="Normal 5 4 2 2 2 2 2 2" xfId="46408" xr:uid="{00000000-0005-0000-0000-000039B50000}"/>
    <cellStyle name="Normal 5 4 2 2 2 2 2 2 2" xfId="46409" xr:uid="{00000000-0005-0000-0000-00003AB50000}"/>
    <cellStyle name="Normal 5 4 2 2 2 2 2 2 2 2" xfId="46410" xr:uid="{00000000-0005-0000-0000-00003BB50000}"/>
    <cellStyle name="Normal 5 4 2 2 2 2 2 2 3" xfId="46411" xr:uid="{00000000-0005-0000-0000-00003CB50000}"/>
    <cellStyle name="Normal 5 4 2 2 2 2 2 2 3 2" xfId="46412" xr:uid="{00000000-0005-0000-0000-00003DB50000}"/>
    <cellStyle name="Normal 5 4 2 2 2 2 2 2 3 2 2" xfId="46413" xr:uid="{00000000-0005-0000-0000-00003EB50000}"/>
    <cellStyle name="Normal 5 4 2 2 2 2 2 2 3 3" xfId="46414" xr:uid="{00000000-0005-0000-0000-00003FB50000}"/>
    <cellStyle name="Normal 5 4 2 2 2 2 2 2 4" xfId="46415" xr:uid="{00000000-0005-0000-0000-000040B50000}"/>
    <cellStyle name="Normal 5 4 2 2 2 2 2 3" xfId="46416" xr:uid="{00000000-0005-0000-0000-000041B50000}"/>
    <cellStyle name="Normal 5 4 2 2 2 2 2 3 2" xfId="46417" xr:uid="{00000000-0005-0000-0000-000042B50000}"/>
    <cellStyle name="Normal 5 4 2 2 2 2 2 4" xfId="46418" xr:uid="{00000000-0005-0000-0000-000043B50000}"/>
    <cellStyle name="Normal 5 4 2 2 2 2 2 4 2" xfId="46419" xr:uid="{00000000-0005-0000-0000-000044B50000}"/>
    <cellStyle name="Normal 5 4 2 2 2 2 2 4 2 2" xfId="46420" xr:uid="{00000000-0005-0000-0000-000045B50000}"/>
    <cellStyle name="Normal 5 4 2 2 2 2 2 4 3" xfId="46421" xr:uid="{00000000-0005-0000-0000-000046B50000}"/>
    <cellStyle name="Normal 5 4 2 2 2 2 2 5" xfId="46422" xr:uid="{00000000-0005-0000-0000-000047B50000}"/>
    <cellStyle name="Normal 5 4 2 2 2 2 3" xfId="46423" xr:uid="{00000000-0005-0000-0000-000048B50000}"/>
    <cellStyle name="Normal 5 4 2 2 2 2 3 2" xfId="46424" xr:uid="{00000000-0005-0000-0000-000049B50000}"/>
    <cellStyle name="Normal 5 4 2 2 2 2 3 2 2" xfId="46425" xr:uid="{00000000-0005-0000-0000-00004AB50000}"/>
    <cellStyle name="Normal 5 4 2 2 2 2 3 3" xfId="46426" xr:uid="{00000000-0005-0000-0000-00004BB50000}"/>
    <cellStyle name="Normal 5 4 2 2 2 2 3 3 2" xfId="46427" xr:uid="{00000000-0005-0000-0000-00004CB50000}"/>
    <cellStyle name="Normal 5 4 2 2 2 2 3 3 2 2" xfId="46428" xr:uid="{00000000-0005-0000-0000-00004DB50000}"/>
    <cellStyle name="Normal 5 4 2 2 2 2 3 3 3" xfId="46429" xr:uid="{00000000-0005-0000-0000-00004EB50000}"/>
    <cellStyle name="Normal 5 4 2 2 2 2 3 4" xfId="46430" xr:uid="{00000000-0005-0000-0000-00004FB50000}"/>
    <cellStyle name="Normal 5 4 2 2 2 2 4" xfId="46431" xr:uid="{00000000-0005-0000-0000-000050B50000}"/>
    <cellStyle name="Normal 5 4 2 2 2 2 4 2" xfId="46432" xr:uid="{00000000-0005-0000-0000-000051B50000}"/>
    <cellStyle name="Normal 5 4 2 2 2 2 4 2 2" xfId="46433" xr:uid="{00000000-0005-0000-0000-000052B50000}"/>
    <cellStyle name="Normal 5 4 2 2 2 2 4 3" xfId="46434" xr:uid="{00000000-0005-0000-0000-000053B50000}"/>
    <cellStyle name="Normal 5 4 2 2 2 2 4 3 2" xfId="46435" xr:uid="{00000000-0005-0000-0000-000054B50000}"/>
    <cellStyle name="Normal 5 4 2 2 2 2 4 3 2 2" xfId="46436" xr:uid="{00000000-0005-0000-0000-000055B50000}"/>
    <cellStyle name="Normal 5 4 2 2 2 2 4 3 3" xfId="46437" xr:uid="{00000000-0005-0000-0000-000056B50000}"/>
    <cellStyle name="Normal 5 4 2 2 2 2 4 4" xfId="46438" xr:uid="{00000000-0005-0000-0000-000057B50000}"/>
    <cellStyle name="Normal 5 4 2 2 2 2 5" xfId="46439" xr:uid="{00000000-0005-0000-0000-000058B50000}"/>
    <cellStyle name="Normal 5 4 2 2 2 2 5 2" xfId="46440" xr:uid="{00000000-0005-0000-0000-000059B50000}"/>
    <cellStyle name="Normal 5 4 2 2 2 2 6" xfId="46441" xr:uid="{00000000-0005-0000-0000-00005AB50000}"/>
    <cellStyle name="Normal 5 4 2 2 2 2 6 2" xfId="46442" xr:uid="{00000000-0005-0000-0000-00005BB50000}"/>
    <cellStyle name="Normal 5 4 2 2 2 2 6 2 2" xfId="46443" xr:uid="{00000000-0005-0000-0000-00005CB50000}"/>
    <cellStyle name="Normal 5 4 2 2 2 2 6 3" xfId="46444" xr:uid="{00000000-0005-0000-0000-00005DB50000}"/>
    <cellStyle name="Normal 5 4 2 2 2 2 7" xfId="46445" xr:uid="{00000000-0005-0000-0000-00005EB50000}"/>
    <cellStyle name="Normal 5 4 2 2 2 2 7 2" xfId="46446" xr:uid="{00000000-0005-0000-0000-00005FB50000}"/>
    <cellStyle name="Normal 5 4 2 2 2 2 8" xfId="46447" xr:uid="{00000000-0005-0000-0000-000060B50000}"/>
    <cellStyle name="Normal 5 4 2 2 2 2 9" xfId="46448" xr:uid="{00000000-0005-0000-0000-000061B50000}"/>
    <cellStyle name="Normal 5 4 2 2 2 3" xfId="46449" xr:uid="{00000000-0005-0000-0000-000062B50000}"/>
    <cellStyle name="Normal 5 4 2 2 2 3 2" xfId="46450" xr:uid="{00000000-0005-0000-0000-000063B50000}"/>
    <cellStyle name="Normal 5 4 2 2 2 3 2 2" xfId="46451" xr:uid="{00000000-0005-0000-0000-000064B50000}"/>
    <cellStyle name="Normal 5 4 2 2 2 3 2 2 2" xfId="46452" xr:uid="{00000000-0005-0000-0000-000065B50000}"/>
    <cellStyle name="Normal 5 4 2 2 2 3 2 3" xfId="46453" xr:uid="{00000000-0005-0000-0000-000066B50000}"/>
    <cellStyle name="Normal 5 4 2 2 2 3 2 3 2" xfId="46454" xr:uid="{00000000-0005-0000-0000-000067B50000}"/>
    <cellStyle name="Normal 5 4 2 2 2 3 2 3 2 2" xfId="46455" xr:uid="{00000000-0005-0000-0000-000068B50000}"/>
    <cellStyle name="Normal 5 4 2 2 2 3 2 3 3" xfId="46456" xr:uid="{00000000-0005-0000-0000-000069B50000}"/>
    <cellStyle name="Normal 5 4 2 2 2 3 2 4" xfId="46457" xr:uid="{00000000-0005-0000-0000-00006AB50000}"/>
    <cellStyle name="Normal 5 4 2 2 2 3 3" xfId="46458" xr:uid="{00000000-0005-0000-0000-00006BB50000}"/>
    <cellStyle name="Normal 5 4 2 2 2 3 3 2" xfId="46459" xr:uid="{00000000-0005-0000-0000-00006CB50000}"/>
    <cellStyle name="Normal 5 4 2 2 2 3 4" xfId="46460" xr:uid="{00000000-0005-0000-0000-00006DB50000}"/>
    <cellStyle name="Normal 5 4 2 2 2 3 4 2" xfId="46461" xr:uid="{00000000-0005-0000-0000-00006EB50000}"/>
    <cellStyle name="Normal 5 4 2 2 2 3 4 2 2" xfId="46462" xr:uid="{00000000-0005-0000-0000-00006FB50000}"/>
    <cellStyle name="Normal 5 4 2 2 2 3 4 3" xfId="46463" xr:uid="{00000000-0005-0000-0000-000070B50000}"/>
    <cellStyle name="Normal 5 4 2 2 2 3 5" xfId="46464" xr:uid="{00000000-0005-0000-0000-000071B50000}"/>
    <cellStyle name="Normal 5 4 2 2 2 4" xfId="46465" xr:uid="{00000000-0005-0000-0000-000072B50000}"/>
    <cellStyle name="Normal 5 4 2 2 2 4 2" xfId="46466" xr:uid="{00000000-0005-0000-0000-000073B50000}"/>
    <cellStyle name="Normal 5 4 2 2 2 4 2 2" xfId="46467" xr:uid="{00000000-0005-0000-0000-000074B50000}"/>
    <cellStyle name="Normal 5 4 2 2 2 4 3" xfId="46468" xr:uid="{00000000-0005-0000-0000-000075B50000}"/>
    <cellStyle name="Normal 5 4 2 2 2 4 3 2" xfId="46469" xr:uid="{00000000-0005-0000-0000-000076B50000}"/>
    <cellStyle name="Normal 5 4 2 2 2 4 3 2 2" xfId="46470" xr:uid="{00000000-0005-0000-0000-000077B50000}"/>
    <cellStyle name="Normal 5 4 2 2 2 4 3 3" xfId="46471" xr:uid="{00000000-0005-0000-0000-000078B50000}"/>
    <cellStyle name="Normal 5 4 2 2 2 4 4" xfId="46472" xr:uid="{00000000-0005-0000-0000-000079B50000}"/>
    <cellStyle name="Normal 5 4 2 2 2 5" xfId="46473" xr:uid="{00000000-0005-0000-0000-00007AB50000}"/>
    <cellStyle name="Normal 5 4 2 2 2 5 2" xfId="46474" xr:uid="{00000000-0005-0000-0000-00007BB50000}"/>
    <cellStyle name="Normal 5 4 2 2 2 5 2 2" xfId="46475" xr:uid="{00000000-0005-0000-0000-00007CB50000}"/>
    <cellStyle name="Normal 5 4 2 2 2 5 3" xfId="46476" xr:uid="{00000000-0005-0000-0000-00007DB50000}"/>
    <cellStyle name="Normal 5 4 2 2 2 5 3 2" xfId="46477" xr:uid="{00000000-0005-0000-0000-00007EB50000}"/>
    <cellStyle name="Normal 5 4 2 2 2 5 3 2 2" xfId="46478" xr:uid="{00000000-0005-0000-0000-00007FB50000}"/>
    <cellStyle name="Normal 5 4 2 2 2 5 3 3" xfId="46479" xr:uid="{00000000-0005-0000-0000-000080B50000}"/>
    <cellStyle name="Normal 5 4 2 2 2 5 4" xfId="46480" xr:uid="{00000000-0005-0000-0000-000081B50000}"/>
    <cellStyle name="Normal 5 4 2 2 2 6" xfId="46481" xr:uid="{00000000-0005-0000-0000-000082B50000}"/>
    <cellStyle name="Normal 5 4 2 2 2 6 2" xfId="46482" xr:uid="{00000000-0005-0000-0000-000083B50000}"/>
    <cellStyle name="Normal 5 4 2 2 2 7" xfId="46483" xr:uid="{00000000-0005-0000-0000-000084B50000}"/>
    <cellStyle name="Normal 5 4 2 2 2 7 2" xfId="46484" xr:uid="{00000000-0005-0000-0000-000085B50000}"/>
    <cellStyle name="Normal 5 4 2 2 2 7 2 2" xfId="46485" xr:uid="{00000000-0005-0000-0000-000086B50000}"/>
    <cellStyle name="Normal 5 4 2 2 2 7 3" xfId="46486" xr:uid="{00000000-0005-0000-0000-000087B50000}"/>
    <cellStyle name="Normal 5 4 2 2 2 8" xfId="46487" xr:uid="{00000000-0005-0000-0000-000088B50000}"/>
    <cellStyle name="Normal 5 4 2 2 2 8 2" xfId="46488" xr:uid="{00000000-0005-0000-0000-000089B50000}"/>
    <cellStyle name="Normal 5 4 2 2 2 9" xfId="46489" xr:uid="{00000000-0005-0000-0000-00008AB50000}"/>
    <cellStyle name="Normal 5 4 2 2 3" xfId="46490" xr:uid="{00000000-0005-0000-0000-00008BB50000}"/>
    <cellStyle name="Normal 5 4 2 2 3 2" xfId="46491" xr:uid="{00000000-0005-0000-0000-00008CB50000}"/>
    <cellStyle name="Normal 5 4 2 2 3 2 2" xfId="46492" xr:uid="{00000000-0005-0000-0000-00008DB50000}"/>
    <cellStyle name="Normal 5 4 2 2 3 2 2 2" xfId="46493" xr:uid="{00000000-0005-0000-0000-00008EB50000}"/>
    <cellStyle name="Normal 5 4 2 2 3 2 2 2 2" xfId="46494" xr:uid="{00000000-0005-0000-0000-00008FB50000}"/>
    <cellStyle name="Normal 5 4 2 2 3 2 2 3" xfId="46495" xr:uid="{00000000-0005-0000-0000-000090B50000}"/>
    <cellStyle name="Normal 5 4 2 2 3 2 2 3 2" xfId="46496" xr:uid="{00000000-0005-0000-0000-000091B50000}"/>
    <cellStyle name="Normal 5 4 2 2 3 2 2 3 2 2" xfId="46497" xr:uid="{00000000-0005-0000-0000-000092B50000}"/>
    <cellStyle name="Normal 5 4 2 2 3 2 2 3 3" xfId="46498" xr:uid="{00000000-0005-0000-0000-000093B50000}"/>
    <cellStyle name="Normal 5 4 2 2 3 2 2 4" xfId="46499" xr:uid="{00000000-0005-0000-0000-000094B50000}"/>
    <cellStyle name="Normal 5 4 2 2 3 2 3" xfId="46500" xr:uid="{00000000-0005-0000-0000-000095B50000}"/>
    <cellStyle name="Normal 5 4 2 2 3 2 3 2" xfId="46501" xr:uid="{00000000-0005-0000-0000-000096B50000}"/>
    <cellStyle name="Normal 5 4 2 2 3 2 4" xfId="46502" xr:uid="{00000000-0005-0000-0000-000097B50000}"/>
    <cellStyle name="Normal 5 4 2 2 3 2 4 2" xfId="46503" xr:uid="{00000000-0005-0000-0000-000098B50000}"/>
    <cellStyle name="Normal 5 4 2 2 3 2 4 2 2" xfId="46504" xr:uid="{00000000-0005-0000-0000-000099B50000}"/>
    <cellStyle name="Normal 5 4 2 2 3 2 4 3" xfId="46505" xr:uid="{00000000-0005-0000-0000-00009AB50000}"/>
    <cellStyle name="Normal 5 4 2 2 3 2 5" xfId="46506" xr:uid="{00000000-0005-0000-0000-00009BB50000}"/>
    <cellStyle name="Normal 5 4 2 2 3 2 6" xfId="46507" xr:uid="{00000000-0005-0000-0000-00009CB50000}"/>
    <cellStyle name="Normal 5 4 2 2 3 3" xfId="46508" xr:uid="{00000000-0005-0000-0000-00009DB50000}"/>
    <cellStyle name="Normal 5 4 2 2 3 3 2" xfId="46509" xr:uid="{00000000-0005-0000-0000-00009EB50000}"/>
    <cellStyle name="Normal 5 4 2 2 3 3 2 2" xfId="46510" xr:uid="{00000000-0005-0000-0000-00009FB50000}"/>
    <cellStyle name="Normal 5 4 2 2 3 3 3" xfId="46511" xr:uid="{00000000-0005-0000-0000-0000A0B50000}"/>
    <cellStyle name="Normal 5 4 2 2 3 3 3 2" xfId="46512" xr:uid="{00000000-0005-0000-0000-0000A1B50000}"/>
    <cellStyle name="Normal 5 4 2 2 3 3 3 2 2" xfId="46513" xr:uid="{00000000-0005-0000-0000-0000A2B50000}"/>
    <cellStyle name="Normal 5 4 2 2 3 3 3 3" xfId="46514" xr:uid="{00000000-0005-0000-0000-0000A3B50000}"/>
    <cellStyle name="Normal 5 4 2 2 3 3 4" xfId="46515" xr:uid="{00000000-0005-0000-0000-0000A4B50000}"/>
    <cellStyle name="Normal 5 4 2 2 3 4" xfId="46516" xr:uid="{00000000-0005-0000-0000-0000A5B50000}"/>
    <cellStyle name="Normal 5 4 2 2 3 4 2" xfId="46517" xr:uid="{00000000-0005-0000-0000-0000A6B50000}"/>
    <cellStyle name="Normal 5 4 2 2 3 4 2 2" xfId="46518" xr:uid="{00000000-0005-0000-0000-0000A7B50000}"/>
    <cellStyle name="Normal 5 4 2 2 3 4 3" xfId="46519" xr:uid="{00000000-0005-0000-0000-0000A8B50000}"/>
    <cellStyle name="Normal 5 4 2 2 3 4 3 2" xfId="46520" xr:uid="{00000000-0005-0000-0000-0000A9B50000}"/>
    <cellStyle name="Normal 5 4 2 2 3 4 3 2 2" xfId="46521" xr:uid="{00000000-0005-0000-0000-0000AAB50000}"/>
    <cellStyle name="Normal 5 4 2 2 3 4 3 3" xfId="46522" xr:uid="{00000000-0005-0000-0000-0000ABB50000}"/>
    <cellStyle name="Normal 5 4 2 2 3 4 4" xfId="46523" xr:uid="{00000000-0005-0000-0000-0000ACB50000}"/>
    <cellStyle name="Normal 5 4 2 2 3 5" xfId="46524" xr:uid="{00000000-0005-0000-0000-0000ADB50000}"/>
    <cellStyle name="Normal 5 4 2 2 3 5 2" xfId="46525" xr:uid="{00000000-0005-0000-0000-0000AEB50000}"/>
    <cellStyle name="Normal 5 4 2 2 3 6" xfId="46526" xr:uid="{00000000-0005-0000-0000-0000AFB50000}"/>
    <cellStyle name="Normal 5 4 2 2 3 6 2" xfId="46527" xr:uid="{00000000-0005-0000-0000-0000B0B50000}"/>
    <cellStyle name="Normal 5 4 2 2 3 6 2 2" xfId="46528" xr:uid="{00000000-0005-0000-0000-0000B1B50000}"/>
    <cellStyle name="Normal 5 4 2 2 3 6 3" xfId="46529" xr:uid="{00000000-0005-0000-0000-0000B2B50000}"/>
    <cellStyle name="Normal 5 4 2 2 3 7" xfId="46530" xr:uid="{00000000-0005-0000-0000-0000B3B50000}"/>
    <cellStyle name="Normal 5 4 2 2 3 7 2" xfId="46531" xr:uid="{00000000-0005-0000-0000-0000B4B50000}"/>
    <cellStyle name="Normal 5 4 2 2 3 8" xfId="46532" xr:uid="{00000000-0005-0000-0000-0000B5B50000}"/>
    <cellStyle name="Normal 5 4 2 2 3 9" xfId="46533" xr:uid="{00000000-0005-0000-0000-0000B6B50000}"/>
    <cellStyle name="Normal 5 4 2 2 4" xfId="46534" xr:uid="{00000000-0005-0000-0000-0000B7B50000}"/>
    <cellStyle name="Normal 5 4 2 2 4 2" xfId="46535" xr:uid="{00000000-0005-0000-0000-0000B8B50000}"/>
    <cellStyle name="Normal 5 4 2 2 4 2 2" xfId="46536" xr:uid="{00000000-0005-0000-0000-0000B9B50000}"/>
    <cellStyle name="Normal 5 4 2 2 4 2 2 2" xfId="46537" xr:uid="{00000000-0005-0000-0000-0000BAB50000}"/>
    <cellStyle name="Normal 5 4 2 2 4 2 3" xfId="46538" xr:uid="{00000000-0005-0000-0000-0000BBB50000}"/>
    <cellStyle name="Normal 5 4 2 2 4 2 3 2" xfId="46539" xr:uid="{00000000-0005-0000-0000-0000BCB50000}"/>
    <cellStyle name="Normal 5 4 2 2 4 2 3 2 2" xfId="46540" xr:uid="{00000000-0005-0000-0000-0000BDB50000}"/>
    <cellStyle name="Normal 5 4 2 2 4 2 3 3" xfId="46541" xr:uid="{00000000-0005-0000-0000-0000BEB50000}"/>
    <cellStyle name="Normal 5 4 2 2 4 2 4" xfId="46542" xr:uid="{00000000-0005-0000-0000-0000BFB50000}"/>
    <cellStyle name="Normal 5 4 2 2 4 3" xfId="46543" xr:uid="{00000000-0005-0000-0000-0000C0B50000}"/>
    <cellStyle name="Normal 5 4 2 2 4 3 2" xfId="46544" xr:uid="{00000000-0005-0000-0000-0000C1B50000}"/>
    <cellStyle name="Normal 5 4 2 2 4 4" xfId="46545" xr:uid="{00000000-0005-0000-0000-0000C2B50000}"/>
    <cellStyle name="Normal 5 4 2 2 4 4 2" xfId="46546" xr:uid="{00000000-0005-0000-0000-0000C3B50000}"/>
    <cellStyle name="Normal 5 4 2 2 4 4 2 2" xfId="46547" xr:uid="{00000000-0005-0000-0000-0000C4B50000}"/>
    <cellStyle name="Normal 5 4 2 2 4 4 3" xfId="46548" xr:uid="{00000000-0005-0000-0000-0000C5B50000}"/>
    <cellStyle name="Normal 5 4 2 2 4 5" xfId="46549" xr:uid="{00000000-0005-0000-0000-0000C6B50000}"/>
    <cellStyle name="Normal 5 4 2 2 4 6" xfId="46550" xr:uid="{00000000-0005-0000-0000-0000C7B50000}"/>
    <cellStyle name="Normal 5 4 2 2 5" xfId="46551" xr:uid="{00000000-0005-0000-0000-0000C8B50000}"/>
    <cellStyle name="Normal 5 4 2 2 5 2" xfId="46552" xr:uid="{00000000-0005-0000-0000-0000C9B50000}"/>
    <cellStyle name="Normal 5 4 2 2 5 2 2" xfId="46553" xr:uid="{00000000-0005-0000-0000-0000CAB50000}"/>
    <cellStyle name="Normal 5 4 2 2 5 3" xfId="46554" xr:uid="{00000000-0005-0000-0000-0000CBB50000}"/>
    <cellStyle name="Normal 5 4 2 2 5 3 2" xfId="46555" xr:uid="{00000000-0005-0000-0000-0000CCB50000}"/>
    <cellStyle name="Normal 5 4 2 2 5 3 2 2" xfId="46556" xr:uid="{00000000-0005-0000-0000-0000CDB50000}"/>
    <cellStyle name="Normal 5 4 2 2 5 3 3" xfId="46557" xr:uid="{00000000-0005-0000-0000-0000CEB50000}"/>
    <cellStyle name="Normal 5 4 2 2 5 4" xfId="46558" xr:uid="{00000000-0005-0000-0000-0000CFB50000}"/>
    <cellStyle name="Normal 5 4 2 2 6" xfId="46559" xr:uid="{00000000-0005-0000-0000-0000D0B50000}"/>
    <cellStyle name="Normal 5 4 2 2 6 2" xfId="46560" xr:uid="{00000000-0005-0000-0000-0000D1B50000}"/>
    <cellStyle name="Normal 5 4 2 2 6 2 2" xfId="46561" xr:uid="{00000000-0005-0000-0000-0000D2B50000}"/>
    <cellStyle name="Normal 5 4 2 2 6 3" xfId="46562" xr:uid="{00000000-0005-0000-0000-0000D3B50000}"/>
    <cellStyle name="Normal 5 4 2 2 6 3 2" xfId="46563" xr:uid="{00000000-0005-0000-0000-0000D4B50000}"/>
    <cellStyle name="Normal 5 4 2 2 6 3 2 2" xfId="46564" xr:uid="{00000000-0005-0000-0000-0000D5B50000}"/>
    <cellStyle name="Normal 5 4 2 2 6 3 3" xfId="46565" xr:uid="{00000000-0005-0000-0000-0000D6B50000}"/>
    <cellStyle name="Normal 5 4 2 2 6 4" xfId="46566" xr:uid="{00000000-0005-0000-0000-0000D7B50000}"/>
    <cellStyle name="Normal 5 4 2 2 7" xfId="46567" xr:uid="{00000000-0005-0000-0000-0000D8B50000}"/>
    <cellStyle name="Normal 5 4 2 2 7 2" xfId="46568" xr:uid="{00000000-0005-0000-0000-0000D9B50000}"/>
    <cellStyle name="Normal 5 4 2 2 8" xfId="46569" xr:uid="{00000000-0005-0000-0000-0000DAB50000}"/>
    <cellStyle name="Normal 5 4 2 2 8 2" xfId="46570" xr:uid="{00000000-0005-0000-0000-0000DBB50000}"/>
    <cellStyle name="Normal 5 4 2 2 8 2 2" xfId="46571" xr:uid="{00000000-0005-0000-0000-0000DCB50000}"/>
    <cellStyle name="Normal 5 4 2 2 8 3" xfId="46572" xr:uid="{00000000-0005-0000-0000-0000DDB50000}"/>
    <cellStyle name="Normal 5 4 2 2 9" xfId="46573" xr:uid="{00000000-0005-0000-0000-0000DEB50000}"/>
    <cellStyle name="Normal 5 4 2 2 9 2" xfId="46574" xr:uid="{00000000-0005-0000-0000-0000DFB50000}"/>
    <cellStyle name="Normal 5 4 2 2_T-straight with PEDs adjustor" xfId="46575" xr:uid="{00000000-0005-0000-0000-0000E0B50000}"/>
    <cellStyle name="Normal 5 4 2 3" xfId="46576" xr:uid="{00000000-0005-0000-0000-0000E1B50000}"/>
    <cellStyle name="Normal 5 4 2 3 10" xfId="46577" xr:uid="{00000000-0005-0000-0000-0000E2B50000}"/>
    <cellStyle name="Normal 5 4 2 3 11" xfId="46578" xr:uid="{00000000-0005-0000-0000-0000E3B50000}"/>
    <cellStyle name="Normal 5 4 2 3 2" xfId="46579" xr:uid="{00000000-0005-0000-0000-0000E4B50000}"/>
    <cellStyle name="Normal 5 4 2 3 2 10" xfId="46580" xr:uid="{00000000-0005-0000-0000-0000E5B50000}"/>
    <cellStyle name="Normal 5 4 2 3 2 2" xfId="46581" xr:uid="{00000000-0005-0000-0000-0000E6B50000}"/>
    <cellStyle name="Normal 5 4 2 3 2 2 2" xfId="46582" xr:uid="{00000000-0005-0000-0000-0000E7B50000}"/>
    <cellStyle name="Normal 5 4 2 3 2 2 2 2" xfId="46583" xr:uid="{00000000-0005-0000-0000-0000E8B50000}"/>
    <cellStyle name="Normal 5 4 2 3 2 2 2 2 2" xfId="46584" xr:uid="{00000000-0005-0000-0000-0000E9B50000}"/>
    <cellStyle name="Normal 5 4 2 3 2 2 2 2 2 2" xfId="46585" xr:uid="{00000000-0005-0000-0000-0000EAB50000}"/>
    <cellStyle name="Normal 5 4 2 3 2 2 2 2 3" xfId="46586" xr:uid="{00000000-0005-0000-0000-0000EBB50000}"/>
    <cellStyle name="Normal 5 4 2 3 2 2 2 2 3 2" xfId="46587" xr:uid="{00000000-0005-0000-0000-0000ECB50000}"/>
    <cellStyle name="Normal 5 4 2 3 2 2 2 2 3 2 2" xfId="46588" xr:uid="{00000000-0005-0000-0000-0000EDB50000}"/>
    <cellStyle name="Normal 5 4 2 3 2 2 2 2 3 3" xfId="46589" xr:uid="{00000000-0005-0000-0000-0000EEB50000}"/>
    <cellStyle name="Normal 5 4 2 3 2 2 2 2 4" xfId="46590" xr:uid="{00000000-0005-0000-0000-0000EFB50000}"/>
    <cellStyle name="Normal 5 4 2 3 2 2 2 3" xfId="46591" xr:uid="{00000000-0005-0000-0000-0000F0B50000}"/>
    <cellStyle name="Normal 5 4 2 3 2 2 2 3 2" xfId="46592" xr:uid="{00000000-0005-0000-0000-0000F1B50000}"/>
    <cellStyle name="Normal 5 4 2 3 2 2 2 4" xfId="46593" xr:uid="{00000000-0005-0000-0000-0000F2B50000}"/>
    <cellStyle name="Normal 5 4 2 3 2 2 2 4 2" xfId="46594" xr:uid="{00000000-0005-0000-0000-0000F3B50000}"/>
    <cellStyle name="Normal 5 4 2 3 2 2 2 4 2 2" xfId="46595" xr:uid="{00000000-0005-0000-0000-0000F4B50000}"/>
    <cellStyle name="Normal 5 4 2 3 2 2 2 4 3" xfId="46596" xr:uid="{00000000-0005-0000-0000-0000F5B50000}"/>
    <cellStyle name="Normal 5 4 2 3 2 2 2 5" xfId="46597" xr:uid="{00000000-0005-0000-0000-0000F6B50000}"/>
    <cellStyle name="Normal 5 4 2 3 2 2 3" xfId="46598" xr:uid="{00000000-0005-0000-0000-0000F7B50000}"/>
    <cellStyle name="Normal 5 4 2 3 2 2 3 2" xfId="46599" xr:uid="{00000000-0005-0000-0000-0000F8B50000}"/>
    <cellStyle name="Normal 5 4 2 3 2 2 3 2 2" xfId="46600" xr:uid="{00000000-0005-0000-0000-0000F9B50000}"/>
    <cellStyle name="Normal 5 4 2 3 2 2 3 3" xfId="46601" xr:uid="{00000000-0005-0000-0000-0000FAB50000}"/>
    <cellStyle name="Normal 5 4 2 3 2 2 3 3 2" xfId="46602" xr:uid="{00000000-0005-0000-0000-0000FBB50000}"/>
    <cellStyle name="Normal 5 4 2 3 2 2 3 3 2 2" xfId="46603" xr:uid="{00000000-0005-0000-0000-0000FCB50000}"/>
    <cellStyle name="Normal 5 4 2 3 2 2 3 3 3" xfId="46604" xr:uid="{00000000-0005-0000-0000-0000FDB50000}"/>
    <cellStyle name="Normal 5 4 2 3 2 2 3 4" xfId="46605" xr:uid="{00000000-0005-0000-0000-0000FEB50000}"/>
    <cellStyle name="Normal 5 4 2 3 2 2 4" xfId="46606" xr:uid="{00000000-0005-0000-0000-0000FFB50000}"/>
    <cellStyle name="Normal 5 4 2 3 2 2 4 2" xfId="46607" xr:uid="{00000000-0005-0000-0000-000000B60000}"/>
    <cellStyle name="Normal 5 4 2 3 2 2 4 2 2" xfId="46608" xr:uid="{00000000-0005-0000-0000-000001B60000}"/>
    <cellStyle name="Normal 5 4 2 3 2 2 4 3" xfId="46609" xr:uid="{00000000-0005-0000-0000-000002B60000}"/>
    <cellStyle name="Normal 5 4 2 3 2 2 4 3 2" xfId="46610" xr:uid="{00000000-0005-0000-0000-000003B60000}"/>
    <cellStyle name="Normal 5 4 2 3 2 2 4 3 2 2" xfId="46611" xr:uid="{00000000-0005-0000-0000-000004B60000}"/>
    <cellStyle name="Normal 5 4 2 3 2 2 4 3 3" xfId="46612" xr:uid="{00000000-0005-0000-0000-000005B60000}"/>
    <cellStyle name="Normal 5 4 2 3 2 2 4 4" xfId="46613" xr:uid="{00000000-0005-0000-0000-000006B60000}"/>
    <cellStyle name="Normal 5 4 2 3 2 2 5" xfId="46614" xr:uid="{00000000-0005-0000-0000-000007B60000}"/>
    <cellStyle name="Normal 5 4 2 3 2 2 5 2" xfId="46615" xr:uid="{00000000-0005-0000-0000-000008B60000}"/>
    <cellStyle name="Normal 5 4 2 3 2 2 6" xfId="46616" xr:uid="{00000000-0005-0000-0000-000009B60000}"/>
    <cellStyle name="Normal 5 4 2 3 2 2 6 2" xfId="46617" xr:uid="{00000000-0005-0000-0000-00000AB60000}"/>
    <cellStyle name="Normal 5 4 2 3 2 2 6 2 2" xfId="46618" xr:uid="{00000000-0005-0000-0000-00000BB60000}"/>
    <cellStyle name="Normal 5 4 2 3 2 2 6 3" xfId="46619" xr:uid="{00000000-0005-0000-0000-00000CB60000}"/>
    <cellStyle name="Normal 5 4 2 3 2 2 7" xfId="46620" xr:uid="{00000000-0005-0000-0000-00000DB60000}"/>
    <cellStyle name="Normal 5 4 2 3 2 2 7 2" xfId="46621" xr:uid="{00000000-0005-0000-0000-00000EB60000}"/>
    <cellStyle name="Normal 5 4 2 3 2 2 8" xfId="46622" xr:uid="{00000000-0005-0000-0000-00000FB60000}"/>
    <cellStyle name="Normal 5 4 2 3 2 3" xfId="46623" xr:uid="{00000000-0005-0000-0000-000010B60000}"/>
    <cellStyle name="Normal 5 4 2 3 2 3 2" xfId="46624" xr:uid="{00000000-0005-0000-0000-000011B60000}"/>
    <cellStyle name="Normal 5 4 2 3 2 3 2 2" xfId="46625" xr:uid="{00000000-0005-0000-0000-000012B60000}"/>
    <cellStyle name="Normal 5 4 2 3 2 3 2 2 2" xfId="46626" xr:uid="{00000000-0005-0000-0000-000013B60000}"/>
    <cellStyle name="Normal 5 4 2 3 2 3 2 3" xfId="46627" xr:uid="{00000000-0005-0000-0000-000014B60000}"/>
    <cellStyle name="Normal 5 4 2 3 2 3 2 3 2" xfId="46628" xr:uid="{00000000-0005-0000-0000-000015B60000}"/>
    <cellStyle name="Normal 5 4 2 3 2 3 2 3 2 2" xfId="46629" xr:uid="{00000000-0005-0000-0000-000016B60000}"/>
    <cellStyle name="Normal 5 4 2 3 2 3 2 3 3" xfId="46630" xr:uid="{00000000-0005-0000-0000-000017B60000}"/>
    <cellStyle name="Normal 5 4 2 3 2 3 2 4" xfId="46631" xr:uid="{00000000-0005-0000-0000-000018B60000}"/>
    <cellStyle name="Normal 5 4 2 3 2 3 3" xfId="46632" xr:uid="{00000000-0005-0000-0000-000019B60000}"/>
    <cellStyle name="Normal 5 4 2 3 2 3 3 2" xfId="46633" xr:uid="{00000000-0005-0000-0000-00001AB60000}"/>
    <cellStyle name="Normal 5 4 2 3 2 3 4" xfId="46634" xr:uid="{00000000-0005-0000-0000-00001BB60000}"/>
    <cellStyle name="Normal 5 4 2 3 2 3 4 2" xfId="46635" xr:uid="{00000000-0005-0000-0000-00001CB60000}"/>
    <cellStyle name="Normal 5 4 2 3 2 3 4 2 2" xfId="46636" xr:uid="{00000000-0005-0000-0000-00001DB60000}"/>
    <cellStyle name="Normal 5 4 2 3 2 3 4 3" xfId="46637" xr:uid="{00000000-0005-0000-0000-00001EB60000}"/>
    <cellStyle name="Normal 5 4 2 3 2 3 5" xfId="46638" xr:uid="{00000000-0005-0000-0000-00001FB60000}"/>
    <cellStyle name="Normal 5 4 2 3 2 4" xfId="46639" xr:uid="{00000000-0005-0000-0000-000020B60000}"/>
    <cellStyle name="Normal 5 4 2 3 2 4 2" xfId="46640" xr:uid="{00000000-0005-0000-0000-000021B60000}"/>
    <cellStyle name="Normal 5 4 2 3 2 4 2 2" xfId="46641" xr:uid="{00000000-0005-0000-0000-000022B60000}"/>
    <cellStyle name="Normal 5 4 2 3 2 4 3" xfId="46642" xr:uid="{00000000-0005-0000-0000-000023B60000}"/>
    <cellStyle name="Normal 5 4 2 3 2 4 3 2" xfId="46643" xr:uid="{00000000-0005-0000-0000-000024B60000}"/>
    <cellStyle name="Normal 5 4 2 3 2 4 3 2 2" xfId="46644" xr:uid="{00000000-0005-0000-0000-000025B60000}"/>
    <cellStyle name="Normal 5 4 2 3 2 4 3 3" xfId="46645" xr:uid="{00000000-0005-0000-0000-000026B60000}"/>
    <cellStyle name="Normal 5 4 2 3 2 4 4" xfId="46646" xr:uid="{00000000-0005-0000-0000-000027B60000}"/>
    <cellStyle name="Normal 5 4 2 3 2 5" xfId="46647" xr:uid="{00000000-0005-0000-0000-000028B60000}"/>
    <cellStyle name="Normal 5 4 2 3 2 5 2" xfId="46648" xr:uid="{00000000-0005-0000-0000-000029B60000}"/>
    <cellStyle name="Normal 5 4 2 3 2 5 2 2" xfId="46649" xr:uid="{00000000-0005-0000-0000-00002AB60000}"/>
    <cellStyle name="Normal 5 4 2 3 2 5 3" xfId="46650" xr:uid="{00000000-0005-0000-0000-00002BB60000}"/>
    <cellStyle name="Normal 5 4 2 3 2 5 3 2" xfId="46651" xr:uid="{00000000-0005-0000-0000-00002CB60000}"/>
    <cellStyle name="Normal 5 4 2 3 2 5 3 2 2" xfId="46652" xr:uid="{00000000-0005-0000-0000-00002DB60000}"/>
    <cellStyle name="Normal 5 4 2 3 2 5 3 3" xfId="46653" xr:uid="{00000000-0005-0000-0000-00002EB60000}"/>
    <cellStyle name="Normal 5 4 2 3 2 5 4" xfId="46654" xr:uid="{00000000-0005-0000-0000-00002FB60000}"/>
    <cellStyle name="Normal 5 4 2 3 2 6" xfId="46655" xr:uid="{00000000-0005-0000-0000-000030B60000}"/>
    <cellStyle name="Normal 5 4 2 3 2 6 2" xfId="46656" xr:uid="{00000000-0005-0000-0000-000031B60000}"/>
    <cellStyle name="Normal 5 4 2 3 2 7" xfId="46657" xr:uid="{00000000-0005-0000-0000-000032B60000}"/>
    <cellStyle name="Normal 5 4 2 3 2 7 2" xfId="46658" xr:uid="{00000000-0005-0000-0000-000033B60000}"/>
    <cellStyle name="Normal 5 4 2 3 2 7 2 2" xfId="46659" xr:uid="{00000000-0005-0000-0000-000034B60000}"/>
    <cellStyle name="Normal 5 4 2 3 2 7 3" xfId="46660" xr:uid="{00000000-0005-0000-0000-000035B60000}"/>
    <cellStyle name="Normal 5 4 2 3 2 8" xfId="46661" xr:uid="{00000000-0005-0000-0000-000036B60000}"/>
    <cellStyle name="Normal 5 4 2 3 2 8 2" xfId="46662" xr:uid="{00000000-0005-0000-0000-000037B60000}"/>
    <cellStyle name="Normal 5 4 2 3 2 9" xfId="46663" xr:uid="{00000000-0005-0000-0000-000038B60000}"/>
    <cellStyle name="Normal 5 4 2 3 3" xfId="46664" xr:uid="{00000000-0005-0000-0000-000039B60000}"/>
    <cellStyle name="Normal 5 4 2 3 3 2" xfId="46665" xr:uid="{00000000-0005-0000-0000-00003AB60000}"/>
    <cellStyle name="Normal 5 4 2 3 3 2 2" xfId="46666" xr:uid="{00000000-0005-0000-0000-00003BB60000}"/>
    <cellStyle name="Normal 5 4 2 3 3 2 2 2" xfId="46667" xr:uid="{00000000-0005-0000-0000-00003CB60000}"/>
    <cellStyle name="Normal 5 4 2 3 3 2 2 2 2" xfId="46668" xr:uid="{00000000-0005-0000-0000-00003DB60000}"/>
    <cellStyle name="Normal 5 4 2 3 3 2 2 3" xfId="46669" xr:uid="{00000000-0005-0000-0000-00003EB60000}"/>
    <cellStyle name="Normal 5 4 2 3 3 2 2 3 2" xfId="46670" xr:uid="{00000000-0005-0000-0000-00003FB60000}"/>
    <cellStyle name="Normal 5 4 2 3 3 2 2 3 2 2" xfId="46671" xr:uid="{00000000-0005-0000-0000-000040B60000}"/>
    <cellStyle name="Normal 5 4 2 3 3 2 2 3 3" xfId="46672" xr:uid="{00000000-0005-0000-0000-000041B60000}"/>
    <cellStyle name="Normal 5 4 2 3 3 2 2 4" xfId="46673" xr:uid="{00000000-0005-0000-0000-000042B60000}"/>
    <cellStyle name="Normal 5 4 2 3 3 2 3" xfId="46674" xr:uid="{00000000-0005-0000-0000-000043B60000}"/>
    <cellStyle name="Normal 5 4 2 3 3 2 3 2" xfId="46675" xr:uid="{00000000-0005-0000-0000-000044B60000}"/>
    <cellStyle name="Normal 5 4 2 3 3 2 4" xfId="46676" xr:uid="{00000000-0005-0000-0000-000045B60000}"/>
    <cellStyle name="Normal 5 4 2 3 3 2 4 2" xfId="46677" xr:uid="{00000000-0005-0000-0000-000046B60000}"/>
    <cellStyle name="Normal 5 4 2 3 3 2 4 2 2" xfId="46678" xr:uid="{00000000-0005-0000-0000-000047B60000}"/>
    <cellStyle name="Normal 5 4 2 3 3 2 4 3" xfId="46679" xr:uid="{00000000-0005-0000-0000-000048B60000}"/>
    <cellStyle name="Normal 5 4 2 3 3 2 5" xfId="46680" xr:uid="{00000000-0005-0000-0000-000049B60000}"/>
    <cellStyle name="Normal 5 4 2 3 3 3" xfId="46681" xr:uid="{00000000-0005-0000-0000-00004AB60000}"/>
    <cellStyle name="Normal 5 4 2 3 3 3 2" xfId="46682" xr:uid="{00000000-0005-0000-0000-00004BB60000}"/>
    <cellStyle name="Normal 5 4 2 3 3 3 2 2" xfId="46683" xr:uid="{00000000-0005-0000-0000-00004CB60000}"/>
    <cellStyle name="Normal 5 4 2 3 3 3 3" xfId="46684" xr:uid="{00000000-0005-0000-0000-00004DB60000}"/>
    <cellStyle name="Normal 5 4 2 3 3 3 3 2" xfId="46685" xr:uid="{00000000-0005-0000-0000-00004EB60000}"/>
    <cellStyle name="Normal 5 4 2 3 3 3 3 2 2" xfId="46686" xr:uid="{00000000-0005-0000-0000-00004FB60000}"/>
    <cellStyle name="Normal 5 4 2 3 3 3 3 3" xfId="46687" xr:uid="{00000000-0005-0000-0000-000050B60000}"/>
    <cellStyle name="Normal 5 4 2 3 3 3 4" xfId="46688" xr:uid="{00000000-0005-0000-0000-000051B60000}"/>
    <cellStyle name="Normal 5 4 2 3 3 4" xfId="46689" xr:uid="{00000000-0005-0000-0000-000052B60000}"/>
    <cellStyle name="Normal 5 4 2 3 3 4 2" xfId="46690" xr:uid="{00000000-0005-0000-0000-000053B60000}"/>
    <cellStyle name="Normal 5 4 2 3 3 4 2 2" xfId="46691" xr:uid="{00000000-0005-0000-0000-000054B60000}"/>
    <cellStyle name="Normal 5 4 2 3 3 4 3" xfId="46692" xr:uid="{00000000-0005-0000-0000-000055B60000}"/>
    <cellStyle name="Normal 5 4 2 3 3 4 3 2" xfId="46693" xr:uid="{00000000-0005-0000-0000-000056B60000}"/>
    <cellStyle name="Normal 5 4 2 3 3 4 3 2 2" xfId="46694" xr:uid="{00000000-0005-0000-0000-000057B60000}"/>
    <cellStyle name="Normal 5 4 2 3 3 4 3 3" xfId="46695" xr:uid="{00000000-0005-0000-0000-000058B60000}"/>
    <cellStyle name="Normal 5 4 2 3 3 4 4" xfId="46696" xr:uid="{00000000-0005-0000-0000-000059B60000}"/>
    <cellStyle name="Normal 5 4 2 3 3 5" xfId="46697" xr:uid="{00000000-0005-0000-0000-00005AB60000}"/>
    <cellStyle name="Normal 5 4 2 3 3 5 2" xfId="46698" xr:uid="{00000000-0005-0000-0000-00005BB60000}"/>
    <cellStyle name="Normal 5 4 2 3 3 6" xfId="46699" xr:uid="{00000000-0005-0000-0000-00005CB60000}"/>
    <cellStyle name="Normal 5 4 2 3 3 6 2" xfId="46700" xr:uid="{00000000-0005-0000-0000-00005DB60000}"/>
    <cellStyle name="Normal 5 4 2 3 3 6 2 2" xfId="46701" xr:uid="{00000000-0005-0000-0000-00005EB60000}"/>
    <cellStyle name="Normal 5 4 2 3 3 6 3" xfId="46702" xr:uid="{00000000-0005-0000-0000-00005FB60000}"/>
    <cellStyle name="Normal 5 4 2 3 3 7" xfId="46703" xr:uid="{00000000-0005-0000-0000-000060B60000}"/>
    <cellStyle name="Normal 5 4 2 3 3 7 2" xfId="46704" xr:uid="{00000000-0005-0000-0000-000061B60000}"/>
    <cellStyle name="Normal 5 4 2 3 3 8" xfId="46705" xr:uid="{00000000-0005-0000-0000-000062B60000}"/>
    <cellStyle name="Normal 5 4 2 3 4" xfId="46706" xr:uid="{00000000-0005-0000-0000-000063B60000}"/>
    <cellStyle name="Normal 5 4 2 3 4 2" xfId="46707" xr:uid="{00000000-0005-0000-0000-000064B60000}"/>
    <cellStyle name="Normal 5 4 2 3 4 2 2" xfId="46708" xr:uid="{00000000-0005-0000-0000-000065B60000}"/>
    <cellStyle name="Normal 5 4 2 3 4 2 2 2" xfId="46709" xr:uid="{00000000-0005-0000-0000-000066B60000}"/>
    <cellStyle name="Normal 5 4 2 3 4 2 3" xfId="46710" xr:uid="{00000000-0005-0000-0000-000067B60000}"/>
    <cellStyle name="Normal 5 4 2 3 4 2 3 2" xfId="46711" xr:uid="{00000000-0005-0000-0000-000068B60000}"/>
    <cellStyle name="Normal 5 4 2 3 4 2 3 2 2" xfId="46712" xr:uid="{00000000-0005-0000-0000-000069B60000}"/>
    <cellStyle name="Normal 5 4 2 3 4 2 3 3" xfId="46713" xr:uid="{00000000-0005-0000-0000-00006AB60000}"/>
    <cellStyle name="Normal 5 4 2 3 4 2 4" xfId="46714" xr:uid="{00000000-0005-0000-0000-00006BB60000}"/>
    <cellStyle name="Normal 5 4 2 3 4 3" xfId="46715" xr:uid="{00000000-0005-0000-0000-00006CB60000}"/>
    <cellStyle name="Normal 5 4 2 3 4 3 2" xfId="46716" xr:uid="{00000000-0005-0000-0000-00006DB60000}"/>
    <cellStyle name="Normal 5 4 2 3 4 4" xfId="46717" xr:uid="{00000000-0005-0000-0000-00006EB60000}"/>
    <cellStyle name="Normal 5 4 2 3 4 4 2" xfId="46718" xr:uid="{00000000-0005-0000-0000-00006FB60000}"/>
    <cellStyle name="Normal 5 4 2 3 4 4 2 2" xfId="46719" xr:uid="{00000000-0005-0000-0000-000070B60000}"/>
    <cellStyle name="Normal 5 4 2 3 4 4 3" xfId="46720" xr:uid="{00000000-0005-0000-0000-000071B60000}"/>
    <cellStyle name="Normal 5 4 2 3 4 5" xfId="46721" xr:uid="{00000000-0005-0000-0000-000072B60000}"/>
    <cellStyle name="Normal 5 4 2 3 5" xfId="46722" xr:uid="{00000000-0005-0000-0000-000073B60000}"/>
    <cellStyle name="Normal 5 4 2 3 5 2" xfId="46723" xr:uid="{00000000-0005-0000-0000-000074B60000}"/>
    <cellStyle name="Normal 5 4 2 3 5 2 2" xfId="46724" xr:uid="{00000000-0005-0000-0000-000075B60000}"/>
    <cellStyle name="Normal 5 4 2 3 5 3" xfId="46725" xr:uid="{00000000-0005-0000-0000-000076B60000}"/>
    <cellStyle name="Normal 5 4 2 3 5 3 2" xfId="46726" xr:uid="{00000000-0005-0000-0000-000077B60000}"/>
    <cellStyle name="Normal 5 4 2 3 5 3 2 2" xfId="46727" xr:uid="{00000000-0005-0000-0000-000078B60000}"/>
    <cellStyle name="Normal 5 4 2 3 5 3 3" xfId="46728" xr:uid="{00000000-0005-0000-0000-000079B60000}"/>
    <cellStyle name="Normal 5 4 2 3 5 4" xfId="46729" xr:uid="{00000000-0005-0000-0000-00007AB60000}"/>
    <cellStyle name="Normal 5 4 2 3 6" xfId="46730" xr:uid="{00000000-0005-0000-0000-00007BB60000}"/>
    <cellStyle name="Normal 5 4 2 3 6 2" xfId="46731" xr:uid="{00000000-0005-0000-0000-00007CB60000}"/>
    <cellStyle name="Normal 5 4 2 3 6 2 2" xfId="46732" xr:uid="{00000000-0005-0000-0000-00007DB60000}"/>
    <cellStyle name="Normal 5 4 2 3 6 3" xfId="46733" xr:uid="{00000000-0005-0000-0000-00007EB60000}"/>
    <cellStyle name="Normal 5 4 2 3 6 3 2" xfId="46734" xr:uid="{00000000-0005-0000-0000-00007FB60000}"/>
    <cellStyle name="Normal 5 4 2 3 6 3 2 2" xfId="46735" xr:uid="{00000000-0005-0000-0000-000080B60000}"/>
    <cellStyle name="Normal 5 4 2 3 6 3 3" xfId="46736" xr:uid="{00000000-0005-0000-0000-000081B60000}"/>
    <cellStyle name="Normal 5 4 2 3 6 4" xfId="46737" xr:uid="{00000000-0005-0000-0000-000082B60000}"/>
    <cellStyle name="Normal 5 4 2 3 7" xfId="46738" xr:uid="{00000000-0005-0000-0000-000083B60000}"/>
    <cellStyle name="Normal 5 4 2 3 7 2" xfId="46739" xr:uid="{00000000-0005-0000-0000-000084B60000}"/>
    <cellStyle name="Normal 5 4 2 3 8" xfId="46740" xr:uid="{00000000-0005-0000-0000-000085B60000}"/>
    <cellStyle name="Normal 5 4 2 3 8 2" xfId="46741" xr:uid="{00000000-0005-0000-0000-000086B60000}"/>
    <cellStyle name="Normal 5 4 2 3 8 2 2" xfId="46742" xr:uid="{00000000-0005-0000-0000-000087B60000}"/>
    <cellStyle name="Normal 5 4 2 3 8 3" xfId="46743" xr:uid="{00000000-0005-0000-0000-000088B60000}"/>
    <cellStyle name="Normal 5 4 2 3 9" xfId="46744" xr:uid="{00000000-0005-0000-0000-000089B60000}"/>
    <cellStyle name="Normal 5 4 2 3 9 2" xfId="46745" xr:uid="{00000000-0005-0000-0000-00008AB60000}"/>
    <cellStyle name="Normal 5 4 2 4" xfId="46746" xr:uid="{00000000-0005-0000-0000-00008BB60000}"/>
    <cellStyle name="Normal 5 4 2 4 10" xfId="46747" xr:uid="{00000000-0005-0000-0000-00008CB60000}"/>
    <cellStyle name="Normal 5 4 2 4 11" xfId="46748" xr:uid="{00000000-0005-0000-0000-00008DB60000}"/>
    <cellStyle name="Normal 5 4 2 4 2" xfId="46749" xr:uid="{00000000-0005-0000-0000-00008EB60000}"/>
    <cellStyle name="Normal 5 4 2 4 2 10" xfId="46750" xr:uid="{00000000-0005-0000-0000-00008FB60000}"/>
    <cellStyle name="Normal 5 4 2 4 2 2" xfId="46751" xr:uid="{00000000-0005-0000-0000-000090B60000}"/>
    <cellStyle name="Normal 5 4 2 4 2 2 2" xfId="46752" xr:uid="{00000000-0005-0000-0000-000091B60000}"/>
    <cellStyle name="Normal 5 4 2 4 2 2 2 2" xfId="46753" xr:uid="{00000000-0005-0000-0000-000092B60000}"/>
    <cellStyle name="Normal 5 4 2 4 2 2 2 2 2" xfId="46754" xr:uid="{00000000-0005-0000-0000-000093B60000}"/>
    <cellStyle name="Normal 5 4 2 4 2 2 2 2 2 2" xfId="46755" xr:uid="{00000000-0005-0000-0000-000094B60000}"/>
    <cellStyle name="Normal 5 4 2 4 2 2 2 2 3" xfId="46756" xr:uid="{00000000-0005-0000-0000-000095B60000}"/>
    <cellStyle name="Normal 5 4 2 4 2 2 2 2 3 2" xfId="46757" xr:uid="{00000000-0005-0000-0000-000096B60000}"/>
    <cellStyle name="Normal 5 4 2 4 2 2 2 2 3 2 2" xfId="46758" xr:uid="{00000000-0005-0000-0000-000097B60000}"/>
    <cellStyle name="Normal 5 4 2 4 2 2 2 2 3 3" xfId="46759" xr:uid="{00000000-0005-0000-0000-000098B60000}"/>
    <cellStyle name="Normal 5 4 2 4 2 2 2 2 4" xfId="46760" xr:uid="{00000000-0005-0000-0000-000099B60000}"/>
    <cellStyle name="Normal 5 4 2 4 2 2 2 3" xfId="46761" xr:uid="{00000000-0005-0000-0000-00009AB60000}"/>
    <cellStyle name="Normal 5 4 2 4 2 2 2 3 2" xfId="46762" xr:uid="{00000000-0005-0000-0000-00009BB60000}"/>
    <cellStyle name="Normal 5 4 2 4 2 2 2 4" xfId="46763" xr:uid="{00000000-0005-0000-0000-00009CB60000}"/>
    <cellStyle name="Normal 5 4 2 4 2 2 2 4 2" xfId="46764" xr:uid="{00000000-0005-0000-0000-00009DB60000}"/>
    <cellStyle name="Normal 5 4 2 4 2 2 2 4 2 2" xfId="46765" xr:uid="{00000000-0005-0000-0000-00009EB60000}"/>
    <cellStyle name="Normal 5 4 2 4 2 2 2 4 3" xfId="46766" xr:uid="{00000000-0005-0000-0000-00009FB60000}"/>
    <cellStyle name="Normal 5 4 2 4 2 2 2 5" xfId="46767" xr:uid="{00000000-0005-0000-0000-0000A0B60000}"/>
    <cellStyle name="Normal 5 4 2 4 2 2 3" xfId="46768" xr:uid="{00000000-0005-0000-0000-0000A1B60000}"/>
    <cellStyle name="Normal 5 4 2 4 2 2 3 2" xfId="46769" xr:uid="{00000000-0005-0000-0000-0000A2B60000}"/>
    <cellStyle name="Normal 5 4 2 4 2 2 3 2 2" xfId="46770" xr:uid="{00000000-0005-0000-0000-0000A3B60000}"/>
    <cellStyle name="Normal 5 4 2 4 2 2 3 3" xfId="46771" xr:uid="{00000000-0005-0000-0000-0000A4B60000}"/>
    <cellStyle name="Normal 5 4 2 4 2 2 3 3 2" xfId="46772" xr:uid="{00000000-0005-0000-0000-0000A5B60000}"/>
    <cellStyle name="Normal 5 4 2 4 2 2 3 3 2 2" xfId="46773" xr:uid="{00000000-0005-0000-0000-0000A6B60000}"/>
    <cellStyle name="Normal 5 4 2 4 2 2 3 3 3" xfId="46774" xr:uid="{00000000-0005-0000-0000-0000A7B60000}"/>
    <cellStyle name="Normal 5 4 2 4 2 2 3 4" xfId="46775" xr:uid="{00000000-0005-0000-0000-0000A8B60000}"/>
    <cellStyle name="Normal 5 4 2 4 2 2 4" xfId="46776" xr:uid="{00000000-0005-0000-0000-0000A9B60000}"/>
    <cellStyle name="Normal 5 4 2 4 2 2 4 2" xfId="46777" xr:uid="{00000000-0005-0000-0000-0000AAB60000}"/>
    <cellStyle name="Normal 5 4 2 4 2 2 4 2 2" xfId="46778" xr:uid="{00000000-0005-0000-0000-0000ABB60000}"/>
    <cellStyle name="Normal 5 4 2 4 2 2 4 3" xfId="46779" xr:uid="{00000000-0005-0000-0000-0000ACB60000}"/>
    <cellStyle name="Normal 5 4 2 4 2 2 4 3 2" xfId="46780" xr:uid="{00000000-0005-0000-0000-0000ADB60000}"/>
    <cellStyle name="Normal 5 4 2 4 2 2 4 3 2 2" xfId="46781" xr:uid="{00000000-0005-0000-0000-0000AEB60000}"/>
    <cellStyle name="Normal 5 4 2 4 2 2 4 3 3" xfId="46782" xr:uid="{00000000-0005-0000-0000-0000AFB60000}"/>
    <cellStyle name="Normal 5 4 2 4 2 2 4 4" xfId="46783" xr:uid="{00000000-0005-0000-0000-0000B0B60000}"/>
    <cellStyle name="Normal 5 4 2 4 2 2 5" xfId="46784" xr:uid="{00000000-0005-0000-0000-0000B1B60000}"/>
    <cellStyle name="Normal 5 4 2 4 2 2 5 2" xfId="46785" xr:uid="{00000000-0005-0000-0000-0000B2B60000}"/>
    <cellStyle name="Normal 5 4 2 4 2 2 6" xfId="46786" xr:uid="{00000000-0005-0000-0000-0000B3B60000}"/>
    <cellStyle name="Normal 5 4 2 4 2 2 6 2" xfId="46787" xr:uid="{00000000-0005-0000-0000-0000B4B60000}"/>
    <cellStyle name="Normal 5 4 2 4 2 2 6 2 2" xfId="46788" xr:uid="{00000000-0005-0000-0000-0000B5B60000}"/>
    <cellStyle name="Normal 5 4 2 4 2 2 6 3" xfId="46789" xr:uid="{00000000-0005-0000-0000-0000B6B60000}"/>
    <cellStyle name="Normal 5 4 2 4 2 2 7" xfId="46790" xr:uid="{00000000-0005-0000-0000-0000B7B60000}"/>
    <cellStyle name="Normal 5 4 2 4 2 2 7 2" xfId="46791" xr:uid="{00000000-0005-0000-0000-0000B8B60000}"/>
    <cellStyle name="Normal 5 4 2 4 2 2 8" xfId="46792" xr:uid="{00000000-0005-0000-0000-0000B9B60000}"/>
    <cellStyle name="Normal 5 4 2 4 2 3" xfId="46793" xr:uid="{00000000-0005-0000-0000-0000BAB60000}"/>
    <cellStyle name="Normal 5 4 2 4 2 3 2" xfId="46794" xr:uid="{00000000-0005-0000-0000-0000BBB60000}"/>
    <cellStyle name="Normal 5 4 2 4 2 3 2 2" xfId="46795" xr:uid="{00000000-0005-0000-0000-0000BCB60000}"/>
    <cellStyle name="Normal 5 4 2 4 2 3 2 2 2" xfId="46796" xr:uid="{00000000-0005-0000-0000-0000BDB60000}"/>
    <cellStyle name="Normal 5 4 2 4 2 3 2 3" xfId="46797" xr:uid="{00000000-0005-0000-0000-0000BEB60000}"/>
    <cellStyle name="Normal 5 4 2 4 2 3 2 3 2" xfId="46798" xr:uid="{00000000-0005-0000-0000-0000BFB60000}"/>
    <cellStyle name="Normal 5 4 2 4 2 3 2 3 2 2" xfId="46799" xr:uid="{00000000-0005-0000-0000-0000C0B60000}"/>
    <cellStyle name="Normal 5 4 2 4 2 3 2 3 3" xfId="46800" xr:uid="{00000000-0005-0000-0000-0000C1B60000}"/>
    <cellStyle name="Normal 5 4 2 4 2 3 2 4" xfId="46801" xr:uid="{00000000-0005-0000-0000-0000C2B60000}"/>
    <cellStyle name="Normal 5 4 2 4 2 3 3" xfId="46802" xr:uid="{00000000-0005-0000-0000-0000C3B60000}"/>
    <cellStyle name="Normal 5 4 2 4 2 3 3 2" xfId="46803" xr:uid="{00000000-0005-0000-0000-0000C4B60000}"/>
    <cellStyle name="Normal 5 4 2 4 2 3 4" xfId="46804" xr:uid="{00000000-0005-0000-0000-0000C5B60000}"/>
    <cellStyle name="Normal 5 4 2 4 2 3 4 2" xfId="46805" xr:uid="{00000000-0005-0000-0000-0000C6B60000}"/>
    <cellStyle name="Normal 5 4 2 4 2 3 4 2 2" xfId="46806" xr:uid="{00000000-0005-0000-0000-0000C7B60000}"/>
    <cellStyle name="Normal 5 4 2 4 2 3 4 3" xfId="46807" xr:uid="{00000000-0005-0000-0000-0000C8B60000}"/>
    <cellStyle name="Normal 5 4 2 4 2 3 5" xfId="46808" xr:uid="{00000000-0005-0000-0000-0000C9B60000}"/>
    <cellStyle name="Normal 5 4 2 4 2 4" xfId="46809" xr:uid="{00000000-0005-0000-0000-0000CAB60000}"/>
    <cellStyle name="Normal 5 4 2 4 2 4 2" xfId="46810" xr:uid="{00000000-0005-0000-0000-0000CBB60000}"/>
    <cellStyle name="Normal 5 4 2 4 2 4 2 2" xfId="46811" xr:uid="{00000000-0005-0000-0000-0000CCB60000}"/>
    <cellStyle name="Normal 5 4 2 4 2 4 3" xfId="46812" xr:uid="{00000000-0005-0000-0000-0000CDB60000}"/>
    <cellStyle name="Normal 5 4 2 4 2 4 3 2" xfId="46813" xr:uid="{00000000-0005-0000-0000-0000CEB60000}"/>
    <cellStyle name="Normal 5 4 2 4 2 4 3 2 2" xfId="46814" xr:uid="{00000000-0005-0000-0000-0000CFB60000}"/>
    <cellStyle name="Normal 5 4 2 4 2 4 3 3" xfId="46815" xr:uid="{00000000-0005-0000-0000-0000D0B60000}"/>
    <cellStyle name="Normal 5 4 2 4 2 4 4" xfId="46816" xr:uid="{00000000-0005-0000-0000-0000D1B60000}"/>
    <cellStyle name="Normal 5 4 2 4 2 5" xfId="46817" xr:uid="{00000000-0005-0000-0000-0000D2B60000}"/>
    <cellStyle name="Normal 5 4 2 4 2 5 2" xfId="46818" xr:uid="{00000000-0005-0000-0000-0000D3B60000}"/>
    <cellStyle name="Normal 5 4 2 4 2 5 2 2" xfId="46819" xr:uid="{00000000-0005-0000-0000-0000D4B60000}"/>
    <cellStyle name="Normal 5 4 2 4 2 5 3" xfId="46820" xr:uid="{00000000-0005-0000-0000-0000D5B60000}"/>
    <cellStyle name="Normal 5 4 2 4 2 5 3 2" xfId="46821" xr:uid="{00000000-0005-0000-0000-0000D6B60000}"/>
    <cellStyle name="Normal 5 4 2 4 2 5 3 2 2" xfId="46822" xr:uid="{00000000-0005-0000-0000-0000D7B60000}"/>
    <cellStyle name="Normal 5 4 2 4 2 5 3 3" xfId="46823" xr:uid="{00000000-0005-0000-0000-0000D8B60000}"/>
    <cellStyle name="Normal 5 4 2 4 2 5 4" xfId="46824" xr:uid="{00000000-0005-0000-0000-0000D9B60000}"/>
    <cellStyle name="Normal 5 4 2 4 2 6" xfId="46825" xr:uid="{00000000-0005-0000-0000-0000DAB60000}"/>
    <cellStyle name="Normal 5 4 2 4 2 6 2" xfId="46826" xr:uid="{00000000-0005-0000-0000-0000DBB60000}"/>
    <cellStyle name="Normal 5 4 2 4 2 7" xfId="46827" xr:uid="{00000000-0005-0000-0000-0000DCB60000}"/>
    <cellStyle name="Normal 5 4 2 4 2 7 2" xfId="46828" xr:uid="{00000000-0005-0000-0000-0000DDB60000}"/>
    <cellStyle name="Normal 5 4 2 4 2 7 2 2" xfId="46829" xr:uid="{00000000-0005-0000-0000-0000DEB60000}"/>
    <cellStyle name="Normal 5 4 2 4 2 7 3" xfId="46830" xr:uid="{00000000-0005-0000-0000-0000DFB60000}"/>
    <cellStyle name="Normal 5 4 2 4 2 8" xfId="46831" xr:uid="{00000000-0005-0000-0000-0000E0B60000}"/>
    <cellStyle name="Normal 5 4 2 4 2 8 2" xfId="46832" xr:uid="{00000000-0005-0000-0000-0000E1B60000}"/>
    <cellStyle name="Normal 5 4 2 4 2 9" xfId="46833" xr:uid="{00000000-0005-0000-0000-0000E2B60000}"/>
    <cellStyle name="Normal 5 4 2 4 3" xfId="46834" xr:uid="{00000000-0005-0000-0000-0000E3B60000}"/>
    <cellStyle name="Normal 5 4 2 4 3 2" xfId="46835" xr:uid="{00000000-0005-0000-0000-0000E4B60000}"/>
    <cellStyle name="Normal 5 4 2 4 3 2 2" xfId="46836" xr:uid="{00000000-0005-0000-0000-0000E5B60000}"/>
    <cellStyle name="Normal 5 4 2 4 3 2 2 2" xfId="46837" xr:uid="{00000000-0005-0000-0000-0000E6B60000}"/>
    <cellStyle name="Normal 5 4 2 4 3 2 2 2 2" xfId="46838" xr:uid="{00000000-0005-0000-0000-0000E7B60000}"/>
    <cellStyle name="Normal 5 4 2 4 3 2 2 3" xfId="46839" xr:uid="{00000000-0005-0000-0000-0000E8B60000}"/>
    <cellStyle name="Normal 5 4 2 4 3 2 2 3 2" xfId="46840" xr:uid="{00000000-0005-0000-0000-0000E9B60000}"/>
    <cellStyle name="Normal 5 4 2 4 3 2 2 3 2 2" xfId="46841" xr:uid="{00000000-0005-0000-0000-0000EAB60000}"/>
    <cellStyle name="Normal 5 4 2 4 3 2 2 3 3" xfId="46842" xr:uid="{00000000-0005-0000-0000-0000EBB60000}"/>
    <cellStyle name="Normal 5 4 2 4 3 2 2 4" xfId="46843" xr:uid="{00000000-0005-0000-0000-0000ECB60000}"/>
    <cellStyle name="Normal 5 4 2 4 3 2 3" xfId="46844" xr:uid="{00000000-0005-0000-0000-0000EDB60000}"/>
    <cellStyle name="Normal 5 4 2 4 3 2 3 2" xfId="46845" xr:uid="{00000000-0005-0000-0000-0000EEB60000}"/>
    <cellStyle name="Normal 5 4 2 4 3 2 4" xfId="46846" xr:uid="{00000000-0005-0000-0000-0000EFB60000}"/>
    <cellStyle name="Normal 5 4 2 4 3 2 4 2" xfId="46847" xr:uid="{00000000-0005-0000-0000-0000F0B60000}"/>
    <cellStyle name="Normal 5 4 2 4 3 2 4 2 2" xfId="46848" xr:uid="{00000000-0005-0000-0000-0000F1B60000}"/>
    <cellStyle name="Normal 5 4 2 4 3 2 4 3" xfId="46849" xr:uid="{00000000-0005-0000-0000-0000F2B60000}"/>
    <cellStyle name="Normal 5 4 2 4 3 2 5" xfId="46850" xr:uid="{00000000-0005-0000-0000-0000F3B60000}"/>
    <cellStyle name="Normal 5 4 2 4 3 3" xfId="46851" xr:uid="{00000000-0005-0000-0000-0000F4B60000}"/>
    <cellStyle name="Normal 5 4 2 4 3 3 2" xfId="46852" xr:uid="{00000000-0005-0000-0000-0000F5B60000}"/>
    <cellStyle name="Normal 5 4 2 4 3 3 2 2" xfId="46853" xr:uid="{00000000-0005-0000-0000-0000F6B60000}"/>
    <cellStyle name="Normal 5 4 2 4 3 3 3" xfId="46854" xr:uid="{00000000-0005-0000-0000-0000F7B60000}"/>
    <cellStyle name="Normal 5 4 2 4 3 3 3 2" xfId="46855" xr:uid="{00000000-0005-0000-0000-0000F8B60000}"/>
    <cellStyle name="Normal 5 4 2 4 3 3 3 2 2" xfId="46856" xr:uid="{00000000-0005-0000-0000-0000F9B60000}"/>
    <cellStyle name="Normal 5 4 2 4 3 3 3 3" xfId="46857" xr:uid="{00000000-0005-0000-0000-0000FAB60000}"/>
    <cellStyle name="Normal 5 4 2 4 3 3 4" xfId="46858" xr:uid="{00000000-0005-0000-0000-0000FBB60000}"/>
    <cellStyle name="Normal 5 4 2 4 3 4" xfId="46859" xr:uid="{00000000-0005-0000-0000-0000FCB60000}"/>
    <cellStyle name="Normal 5 4 2 4 3 4 2" xfId="46860" xr:uid="{00000000-0005-0000-0000-0000FDB60000}"/>
    <cellStyle name="Normal 5 4 2 4 3 4 2 2" xfId="46861" xr:uid="{00000000-0005-0000-0000-0000FEB60000}"/>
    <cellStyle name="Normal 5 4 2 4 3 4 3" xfId="46862" xr:uid="{00000000-0005-0000-0000-0000FFB60000}"/>
    <cellStyle name="Normal 5 4 2 4 3 4 3 2" xfId="46863" xr:uid="{00000000-0005-0000-0000-000000B70000}"/>
    <cellStyle name="Normal 5 4 2 4 3 4 3 2 2" xfId="46864" xr:uid="{00000000-0005-0000-0000-000001B70000}"/>
    <cellStyle name="Normal 5 4 2 4 3 4 3 3" xfId="46865" xr:uid="{00000000-0005-0000-0000-000002B70000}"/>
    <cellStyle name="Normal 5 4 2 4 3 4 4" xfId="46866" xr:uid="{00000000-0005-0000-0000-000003B70000}"/>
    <cellStyle name="Normal 5 4 2 4 3 5" xfId="46867" xr:uid="{00000000-0005-0000-0000-000004B70000}"/>
    <cellStyle name="Normal 5 4 2 4 3 5 2" xfId="46868" xr:uid="{00000000-0005-0000-0000-000005B70000}"/>
    <cellStyle name="Normal 5 4 2 4 3 6" xfId="46869" xr:uid="{00000000-0005-0000-0000-000006B70000}"/>
    <cellStyle name="Normal 5 4 2 4 3 6 2" xfId="46870" xr:uid="{00000000-0005-0000-0000-000007B70000}"/>
    <cellStyle name="Normal 5 4 2 4 3 6 2 2" xfId="46871" xr:uid="{00000000-0005-0000-0000-000008B70000}"/>
    <cellStyle name="Normal 5 4 2 4 3 6 3" xfId="46872" xr:uid="{00000000-0005-0000-0000-000009B70000}"/>
    <cellStyle name="Normal 5 4 2 4 3 7" xfId="46873" xr:uid="{00000000-0005-0000-0000-00000AB70000}"/>
    <cellStyle name="Normal 5 4 2 4 3 7 2" xfId="46874" xr:uid="{00000000-0005-0000-0000-00000BB70000}"/>
    <cellStyle name="Normal 5 4 2 4 3 8" xfId="46875" xr:uid="{00000000-0005-0000-0000-00000CB70000}"/>
    <cellStyle name="Normal 5 4 2 4 4" xfId="46876" xr:uid="{00000000-0005-0000-0000-00000DB70000}"/>
    <cellStyle name="Normal 5 4 2 4 4 2" xfId="46877" xr:uid="{00000000-0005-0000-0000-00000EB70000}"/>
    <cellStyle name="Normal 5 4 2 4 4 2 2" xfId="46878" xr:uid="{00000000-0005-0000-0000-00000FB70000}"/>
    <cellStyle name="Normal 5 4 2 4 4 2 2 2" xfId="46879" xr:uid="{00000000-0005-0000-0000-000010B70000}"/>
    <cellStyle name="Normal 5 4 2 4 4 2 3" xfId="46880" xr:uid="{00000000-0005-0000-0000-000011B70000}"/>
    <cellStyle name="Normal 5 4 2 4 4 2 3 2" xfId="46881" xr:uid="{00000000-0005-0000-0000-000012B70000}"/>
    <cellStyle name="Normal 5 4 2 4 4 2 3 2 2" xfId="46882" xr:uid="{00000000-0005-0000-0000-000013B70000}"/>
    <cellStyle name="Normal 5 4 2 4 4 2 3 3" xfId="46883" xr:uid="{00000000-0005-0000-0000-000014B70000}"/>
    <cellStyle name="Normal 5 4 2 4 4 2 4" xfId="46884" xr:uid="{00000000-0005-0000-0000-000015B70000}"/>
    <cellStyle name="Normal 5 4 2 4 4 3" xfId="46885" xr:uid="{00000000-0005-0000-0000-000016B70000}"/>
    <cellStyle name="Normal 5 4 2 4 4 3 2" xfId="46886" xr:uid="{00000000-0005-0000-0000-000017B70000}"/>
    <cellStyle name="Normal 5 4 2 4 4 4" xfId="46887" xr:uid="{00000000-0005-0000-0000-000018B70000}"/>
    <cellStyle name="Normal 5 4 2 4 4 4 2" xfId="46888" xr:uid="{00000000-0005-0000-0000-000019B70000}"/>
    <cellStyle name="Normal 5 4 2 4 4 4 2 2" xfId="46889" xr:uid="{00000000-0005-0000-0000-00001AB70000}"/>
    <cellStyle name="Normal 5 4 2 4 4 4 3" xfId="46890" xr:uid="{00000000-0005-0000-0000-00001BB70000}"/>
    <cellStyle name="Normal 5 4 2 4 4 5" xfId="46891" xr:uid="{00000000-0005-0000-0000-00001CB70000}"/>
    <cellStyle name="Normal 5 4 2 4 5" xfId="46892" xr:uid="{00000000-0005-0000-0000-00001DB70000}"/>
    <cellStyle name="Normal 5 4 2 4 5 2" xfId="46893" xr:uid="{00000000-0005-0000-0000-00001EB70000}"/>
    <cellStyle name="Normal 5 4 2 4 5 2 2" xfId="46894" xr:uid="{00000000-0005-0000-0000-00001FB70000}"/>
    <cellStyle name="Normal 5 4 2 4 5 3" xfId="46895" xr:uid="{00000000-0005-0000-0000-000020B70000}"/>
    <cellStyle name="Normal 5 4 2 4 5 3 2" xfId="46896" xr:uid="{00000000-0005-0000-0000-000021B70000}"/>
    <cellStyle name="Normal 5 4 2 4 5 3 2 2" xfId="46897" xr:uid="{00000000-0005-0000-0000-000022B70000}"/>
    <cellStyle name="Normal 5 4 2 4 5 3 3" xfId="46898" xr:uid="{00000000-0005-0000-0000-000023B70000}"/>
    <cellStyle name="Normal 5 4 2 4 5 4" xfId="46899" xr:uid="{00000000-0005-0000-0000-000024B70000}"/>
    <cellStyle name="Normal 5 4 2 4 6" xfId="46900" xr:uid="{00000000-0005-0000-0000-000025B70000}"/>
    <cellStyle name="Normal 5 4 2 4 6 2" xfId="46901" xr:uid="{00000000-0005-0000-0000-000026B70000}"/>
    <cellStyle name="Normal 5 4 2 4 6 2 2" xfId="46902" xr:uid="{00000000-0005-0000-0000-000027B70000}"/>
    <cellStyle name="Normal 5 4 2 4 6 3" xfId="46903" xr:uid="{00000000-0005-0000-0000-000028B70000}"/>
    <cellStyle name="Normal 5 4 2 4 6 3 2" xfId="46904" xr:uid="{00000000-0005-0000-0000-000029B70000}"/>
    <cellStyle name="Normal 5 4 2 4 6 3 2 2" xfId="46905" xr:uid="{00000000-0005-0000-0000-00002AB70000}"/>
    <cellStyle name="Normal 5 4 2 4 6 3 3" xfId="46906" xr:uid="{00000000-0005-0000-0000-00002BB70000}"/>
    <cellStyle name="Normal 5 4 2 4 6 4" xfId="46907" xr:uid="{00000000-0005-0000-0000-00002CB70000}"/>
    <cellStyle name="Normal 5 4 2 4 7" xfId="46908" xr:uid="{00000000-0005-0000-0000-00002DB70000}"/>
    <cellStyle name="Normal 5 4 2 4 7 2" xfId="46909" xr:uid="{00000000-0005-0000-0000-00002EB70000}"/>
    <cellStyle name="Normal 5 4 2 4 8" xfId="46910" xr:uid="{00000000-0005-0000-0000-00002FB70000}"/>
    <cellStyle name="Normal 5 4 2 4 8 2" xfId="46911" xr:uid="{00000000-0005-0000-0000-000030B70000}"/>
    <cellStyle name="Normal 5 4 2 4 8 2 2" xfId="46912" xr:uid="{00000000-0005-0000-0000-000031B70000}"/>
    <cellStyle name="Normal 5 4 2 4 8 3" xfId="46913" xr:uid="{00000000-0005-0000-0000-000032B70000}"/>
    <cellStyle name="Normal 5 4 2 4 9" xfId="46914" xr:uid="{00000000-0005-0000-0000-000033B70000}"/>
    <cellStyle name="Normal 5 4 2 4 9 2" xfId="46915" xr:uid="{00000000-0005-0000-0000-000034B70000}"/>
    <cellStyle name="Normal 5 4 2 5" xfId="46916" xr:uid="{00000000-0005-0000-0000-000035B70000}"/>
    <cellStyle name="Normal 5 4 2 5 10" xfId="46917" xr:uid="{00000000-0005-0000-0000-000036B70000}"/>
    <cellStyle name="Normal 5 4 2 5 2" xfId="46918" xr:uid="{00000000-0005-0000-0000-000037B70000}"/>
    <cellStyle name="Normal 5 4 2 5 2 2" xfId="46919" xr:uid="{00000000-0005-0000-0000-000038B70000}"/>
    <cellStyle name="Normal 5 4 2 5 2 2 2" xfId="46920" xr:uid="{00000000-0005-0000-0000-000039B70000}"/>
    <cellStyle name="Normal 5 4 2 5 2 2 2 2" xfId="46921" xr:uid="{00000000-0005-0000-0000-00003AB70000}"/>
    <cellStyle name="Normal 5 4 2 5 2 2 2 2 2" xfId="46922" xr:uid="{00000000-0005-0000-0000-00003BB70000}"/>
    <cellStyle name="Normal 5 4 2 5 2 2 2 3" xfId="46923" xr:uid="{00000000-0005-0000-0000-00003CB70000}"/>
    <cellStyle name="Normal 5 4 2 5 2 2 2 3 2" xfId="46924" xr:uid="{00000000-0005-0000-0000-00003DB70000}"/>
    <cellStyle name="Normal 5 4 2 5 2 2 2 3 2 2" xfId="46925" xr:uid="{00000000-0005-0000-0000-00003EB70000}"/>
    <cellStyle name="Normal 5 4 2 5 2 2 2 3 3" xfId="46926" xr:uid="{00000000-0005-0000-0000-00003FB70000}"/>
    <cellStyle name="Normal 5 4 2 5 2 2 2 4" xfId="46927" xr:uid="{00000000-0005-0000-0000-000040B70000}"/>
    <cellStyle name="Normal 5 4 2 5 2 2 3" xfId="46928" xr:uid="{00000000-0005-0000-0000-000041B70000}"/>
    <cellStyle name="Normal 5 4 2 5 2 2 3 2" xfId="46929" xr:uid="{00000000-0005-0000-0000-000042B70000}"/>
    <cellStyle name="Normal 5 4 2 5 2 2 4" xfId="46930" xr:uid="{00000000-0005-0000-0000-000043B70000}"/>
    <cellStyle name="Normal 5 4 2 5 2 2 4 2" xfId="46931" xr:uid="{00000000-0005-0000-0000-000044B70000}"/>
    <cellStyle name="Normal 5 4 2 5 2 2 4 2 2" xfId="46932" xr:uid="{00000000-0005-0000-0000-000045B70000}"/>
    <cellStyle name="Normal 5 4 2 5 2 2 4 3" xfId="46933" xr:uid="{00000000-0005-0000-0000-000046B70000}"/>
    <cellStyle name="Normal 5 4 2 5 2 2 5" xfId="46934" xr:uid="{00000000-0005-0000-0000-000047B70000}"/>
    <cellStyle name="Normal 5 4 2 5 2 3" xfId="46935" xr:uid="{00000000-0005-0000-0000-000048B70000}"/>
    <cellStyle name="Normal 5 4 2 5 2 3 2" xfId="46936" xr:uid="{00000000-0005-0000-0000-000049B70000}"/>
    <cellStyle name="Normal 5 4 2 5 2 3 2 2" xfId="46937" xr:uid="{00000000-0005-0000-0000-00004AB70000}"/>
    <cellStyle name="Normal 5 4 2 5 2 3 3" xfId="46938" xr:uid="{00000000-0005-0000-0000-00004BB70000}"/>
    <cellStyle name="Normal 5 4 2 5 2 3 3 2" xfId="46939" xr:uid="{00000000-0005-0000-0000-00004CB70000}"/>
    <cellStyle name="Normal 5 4 2 5 2 3 3 2 2" xfId="46940" xr:uid="{00000000-0005-0000-0000-00004DB70000}"/>
    <cellStyle name="Normal 5 4 2 5 2 3 3 3" xfId="46941" xr:uid="{00000000-0005-0000-0000-00004EB70000}"/>
    <cellStyle name="Normal 5 4 2 5 2 3 4" xfId="46942" xr:uid="{00000000-0005-0000-0000-00004FB70000}"/>
    <cellStyle name="Normal 5 4 2 5 2 4" xfId="46943" xr:uid="{00000000-0005-0000-0000-000050B70000}"/>
    <cellStyle name="Normal 5 4 2 5 2 4 2" xfId="46944" xr:uid="{00000000-0005-0000-0000-000051B70000}"/>
    <cellStyle name="Normal 5 4 2 5 2 4 2 2" xfId="46945" xr:uid="{00000000-0005-0000-0000-000052B70000}"/>
    <cellStyle name="Normal 5 4 2 5 2 4 3" xfId="46946" xr:uid="{00000000-0005-0000-0000-000053B70000}"/>
    <cellStyle name="Normal 5 4 2 5 2 4 3 2" xfId="46947" xr:uid="{00000000-0005-0000-0000-000054B70000}"/>
    <cellStyle name="Normal 5 4 2 5 2 4 3 2 2" xfId="46948" xr:uid="{00000000-0005-0000-0000-000055B70000}"/>
    <cellStyle name="Normal 5 4 2 5 2 4 3 3" xfId="46949" xr:uid="{00000000-0005-0000-0000-000056B70000}"/>
    <cellStyle name="Normal 5 4 2 5 2 4 4" xfId="46950" xr:uid="{00000000-0005-0000-0000-000057B70000}"/>
    <cellStyle name="Normal 5 4 2 5 2 5" xfId="46951" xr:uid="{00000000-0005-0000-0000-000058B70000}"/>
    <cellStyle name="Normal 5 4 2 5 2 5 2" xfId="46952" xr:uid="{00000000-0005-0000-0000-000059B70000}"/>
    <cellStyle name="Normal 5 4 2 5 2 6" xfId="46953" xr:uid="{00000000-0005-0000-0000-00005AB70000}"/>
    <cellStyle name="Normal 5 4 2 5 2 6 2" xfId="46954" xr:uid="{00000000-0005-0000-0000-00005BB70000}"/>
    <cellStyle name="Normal 5 4 2 5 2 6 2 2" xfId="46955" xr:uid="{00000000-0005-0000-0000-00005CB70000}"/>
    <cellStyle name="Normal 5 4 2 5 2 6 3" xfId="46956" xr:uid="{00000000-0005-0000-0000-00005DB70000}"/>
    <cellStyle name="Normal 5 4 2 5 2 7" xfId="46957" xr:uid="{00000000-0005-0000-0000-00005EB70000}"/>
    <cellStyle name="Normal 5 4 2 5 2 7 2" xfId="46958" xr:uid="{00000000-0005-0000-0000-00005FB70000}"/>
    <cellStyle name="Normal 5 4 2 5 2 8" xfId="46959" xr:uid="{00000000-0005-0000-0000-000060B70000}"/>
    <cellStyle name="Normal 5 4 2 5 3" xfId="46960" xr:uid="{00000000-0005-0000-0000-000061B70000}"/>
    <cellStyle name="Normal 5 4 2 5 3 2" xfId="46961" xr:uid="{00000000-0005-0000-0000-000062B70000}"/>
    <cellStyle name="Normal 5 4 2 5 3 2 2" xfId="46962" xr:uid="{00000000-0005-0000-0000-000063B70000}"/>
    <cellStyle name="Normal 5 4 2 5 3 2 2 2" xfId="46963" xr:uid="{00000000-0005-0000-0000-000064B70000}"/>
    <cellStyle name="Normal 5 4 2 5 3 2 3" xfId="46964" xr:uid="{00000000-0005-0000-0000-000065B70000}"/>
    <cellStyle name="Normal 5 4 2 5 3 2 3 2" xfId="46965" xr:uid="{00000000-0005-0000-0000-000066B70000}"/>
    <cellStyle name="Normal 5 4 2 5 3 2 3 2 2" xfId="46966" xr:uid="{00000000-0005-0000-0000-000067B70000}"/>
    <cellStyle name="Normal 5 4 2 5 3 2 3 3" xfId="46967" xr:uid="{00000000-0005-0000-0000-000068B70000}"/>
    <cellStyle name="Normal 5 4 2 5 3 2 4" xfId="46968" xr:uid="{00000000-0005-0000-0000-000069B70000}"/>
    <cellStyle name="Normal 5 4 2 5 3 3" xfId="46969" xr:uid="{00000000-0005-0000-0000-00006AB70000}"/>
    <cellStyle name="Normal 5 4 2 5 3 3 2" xfId="46970" xr:uid="{00000000-0005-0000-0000-00006BB70000}"/>
    <cellStyle name="Normal 5 4 2 5 3 4" xfId="46971" xr:uid="{00000000-0005-0000-0000-00006CB70000}"/>
    <cellStyle name="Normal 5 4 2 5 3 4 2" xfId="46972" xr:uid="{00000000-0005-0000-0000-00006DB70000}"/>
    <cellStyle name="Normal 5 4 2 5 3 4 2 2" xfId="46973" xr:uid="{00000000-0005-0000-0000-00006EB70000}"/>
    <cellStyle name="Normal 5 4 2 5 3 4 3" xfId="46974" xr:uid="{00000000-0005-0000-0000-00006FB70000}"/>
    <cellStyle name="Normal 5 4 2 5 3 5" xfId="46975" xr:uid="{00000000-0005-0000-0000-000070B70000}"/>
    <cellStyle name="Normal 5 4 2 5 4" xfId="46976" xr:uid="{00000000-0005-0000-0000-000071B70000}"/>
    <cellStyle name="Normal 5 4 2 5 4 2" xfId="46977" xr:uid="{00000000-0005-0000-0000-000072B70000}"/>
    <cellStyle name="Normal 5 4 2 5 4 2 2" xfId="46978" xr:uid="{00000000-0005-0000-0000-000073B70000}"/>
    <cellStyle name="Normal 5 4 2 5 4 3" xfId="46979" xr:uid="{00000000-0005-0000-0000-000074B70000}"/>
    <cellStyle name="Normal 5 4 2 5 4 3 2" xfId="46980" xr:uid="{00000000-0005-0000-0000-000075B70000}"/>
    <cellStyle name="Normal 5 4 2 5 4 3 2 2" xfId="46981" xr:uid="{00000000-0005-0000-0000-000076B70000}"/>
    <cellStyle name="Normal 5 4 2 5 4 3 3" xfId="46982" xr:uid="{00000000-0005-0000-0000-000077B70000}"/>
    <cellStyle name="Normal 5 4 2 5 4 4" xfId="46983" xr:uid="{00000000-0005-0000-0000-000078B70000}"/>
    <cellStyle name="Normal 5 4 2 5 5" xfId="46984" xr:uid="{00000000-0005-0000-0000-000079B70000}"/>
    <cellStyle name="Normal 5 4 2 5 5 2" xfId="46985" xr:uid="{00000000-0005-0000-0000-00007AB70000}"/>
    <cellStyle name="Normal 5 4 2 5 5 2 2" xfId="46986" xr:uid="{00000000-0005-0000-0000-00007BB70000}"/>
    <cellStyle name="Normal 5 4 2 5 5 3" xfId="46987" xr:uid="{00000000-0005-0000-0000-00007CB70000}"/>
    <cellStyle name="Normal 5 4 2 5 5 3 2" xfId="46988" xr:uid="{00000000-0005-0000-0000-00007DB70000}"/>
    <cellStyle name="Normal 5 4 2 5 5 3 2 2" xfId="46989" xr:uid="{00000000-0005-0000-0000-00007EB70000}"/>
    <cellStyle name="Normal 5 4 2 5 5 3 3" xfId="46990" xr:uid="{00000000-0005-0000-0000-00007FB70000}"/>
    <cellStyle name="Normal 5 4 2 5 5 4" xfId="46991" xr:uid="{00000000-0005-0000-0000-000080B70000}"/>
    <cellStyle name="Normal 5 4 2 5 6" xfId="46992" xr:uid="{00000000-0005-0000-0000-000081B70000}"/>
    <cellStyle name="Normal 5 4 2 5 6 2" xfId="46993" xr:uid="{00000000-0005-0000-0000-000082B70000}"/>
    <cellStyle name="Normal 5 4 2 5 7" xfId="46994" xr:uid="{00000000-0005-0000-0000-000083B70000}"/>
    <cellStyle name="Normal 5 4 2 5 7 2" xfId="46995" xr:uid="{00000000-0005-0000-0000-000084B70000}"/>
    <cellStyle name="Normal 5 4 2 5 7 2 2" xfId="46996" xr:uid="{00000000-0005-0000-0000-000085B70000}"/>
    <cellStyle name="Normal 5 4 2 5 7 3" xfId="46997" xr:uid="{00000000-0005-0000-0000-000086B70000}"/>
    <cellStyle name="Normal 5 4 2 5 8" xfId="46998" xr:uid="{00000000-0005-0000-0000-000087B70000}"/>
    <cellStyle name="Normal 5 4 2 5 8 2" xfId="46999" xr:uid="{00000000-0005-0000-0000-000088B70000}"/>
    <cellStyle name="Normal 5 4 2 5 9" xfId="47000" xr:uid="{00000000-0005-0000-0000-000089B70000}"/>
    <cellStyle name="Normal 5 4 2 6" xfId="47001" xr:uid="{00000000-0005-0000-0000-00008AB70000}"/>
    <cellStyle name="Normal 5 4 2 6 2" xfId="47002" xr:uid="{00000000-0005-0000-0000-00008BB70000}"/>
    <cellStyle name="Normal 5 4 2 6 2 2" xfId="47003" xr:uid="{00000000-0005-0000-0000-00008CB70000}"/>
    <cellStyle name="Normal 5 4 2 6 2 2 2" xfId="47004" xr:uid="{00000000-0005-0000-0000-00008DB70000}"/>
    <cellStyle name="Normal 5 4 2 6 2 2 2 2" xfId="47005" xr:uid="{00000000-0005-0000-0000-00008EB70000}"/>
    <cellStyle name="Normal 5 4 2 6 2 2 3" xfId="47006" xr:uid="{00000000-0005-0000-0000-00008FB70000}"/>
    <cellStyle name="Normal 5 4 2 6 2 2 3 2" xfId="47007" xr:uid="{00000000-0005-0000-0000-000090B70000}"/>
    <cellStyle name="Normal 5 4 2 6 2 2 3 2 2" xfId="47008" xr:uid="{00000000-0005-0000-0000-000091B70000}"/>
    <cellStyle name="Normal 5 4 2 6 2 2 3 3" xfId="47009" xr:uid="{00000000-0005-0000-0000-000092B70000}"/>
    <cellStyle name="Normal 5 4 2 6 2 2 4" xfId="47010" xr:uid="{00000000-0005-0000-0000-000093B70000}"/>
    <cellStyle name="Normal 5 4 2 6 2 3" xfId="47011" xr:uid="{00000000-0005-0000-0000-000094B70000}"/>
    <cellStyle name="Normal 5 4 2 6 2 3 2" xfId="47012" xr:uid="{00000000-0005-0000-0000-000095B70000}"/>
    <cellStyle name="Normal 5 4 2 6 2 4" xfId="47013" xr:uid="{00000000-0005-0000-0000-000096B70000}"/>
    <cellStyle name="Normal 5 4 2 6 2 4 2" xfId="47014" xr:uid="{00000000-0005-0000-0000-000097B70000}"/>
    <cellStyle name="Normal 5 4 2 6 2 4 2 2" xfId="47015" xr:uid="{00000000-0005-0000-0000-000098B70000}"/>
    <cellStyle name="Normal 5 4 2 6 2 4 3" xfId="47016" xr:uid="{00000000-0005-0000-0000-000099B70000}"/>
    <cellStyle name="Normal 5 4 2 6 2 5" xfId="47017" xr:uid="{00000000-0005-0000-0000-00009AB70000}"/>
    <cellStyle name="Normal 5 4 2 6 3" xfId="47018" xr:uid="{00000000-0005-0000-0000-00009BB70000}"/>
    <cellStyle name="Normal 5 4 2 6 3 2" xfId="47019" xr:uid="{00000000-0005-0000-0000-00009CB70000}"/>
    <cellStyle name="Normal 5 4 2 6 3 2 2" xfId="47020" xr:uid="{00000000-0005-0000-0000-00009DB70000}"/>
    <cellStyle name="Normal 5 4 2 6 3 3" xfId="47021" xr:uid="{00000000-0005-0000-0000-00009EB70000}"/>
    <cellStyle name="Normal 5 4 2 6 3 3 2" xfId="47022" xr:uid="{00000000-0005-0000-0000-00009FB70000}"/>
    <cellStyle name="Normal 5 4 2 6 3 3 2 2" xfId="47023" xr:uid="{00000000-0005-0000-0000-0000A0B70000}"/>
    <cellStyle name="Normal 5 4 2 6 3 3 3" xfId="47024" xr:uid="{00000000-0005-0000-0000-0000A1B70000}"/>
    <cellStyle name="Normal 5 4 2 6 3 4" xfId="47025" xr:uid="{00000000-0005-0000-0000-0000A2B70000}"/>
    <cellStyle name="Normal 5 4 2 6 4" xfId="47026" xr:uid="{00000000-0005-0000-0000-0000A3B70000}"/>
    <cellStyle name="Normal 5 4 2 6 4 2" xfId="47027" xr:uid="{00000000-0005-0000-0000-0000A4B70000}"/>
    <cellStyle name="Normal 5 4 2 6 4 2 2" xfId="47028" xr:uid="{00000000-0005-0000-0000-0000A5B70000}"/>
    <cellStyle name="Normal 5 4 2 6 4 3" xfId="47029" xr:uid="{00000000-0005-0000-0000-0000A6B70000}"/>
    <cellStyle name="Normal 5 4 2 6 4 3 2" xfId="47030" xr:uid="{00000000-0005-0000-0000-0000A7B70000}"/>
    <cellStyle name="Normal 5 4 2 6 4 3 2 2" xfId="47031" xr:uid="{00000000-0005-0000-0000-0000A8B70000}"/>
    <cellStyle name="Normal 5 4 2 6 4 3 3" xfId="47032" xr:uid="{00000000-0005-0000-0000-0000A9B70000}"/>
    <cellStyle name="Normal 5 4 2 6 4 4" xfId="47033" xr:uid="{00000000-0005-0000-0000-0000AAB70000}"/>
    <cellStyle name="Normal 5 4 2 6 5" xfId="47034" xr:uid="{00000000-0005-0000-0000-0000ABB70000}"/>
    <cellStyle name="Normal 5 4 2 6 5 2" xfId="47035" xr:uid="{00000000-0005-0000-0000-0000ACB70000}"/>
    <cellStyle name="Normal 5 4 2 6 6" xfId="47036" xr:uid="{00000000-0005-0000-0000-0000ADB70000}"/>
    <cellStyle name="Normal 5 4 2 6 6 2" xfId="47037" xr:uid="{00000000-0005-0000-0000-0000AEB70000}"/>
    <cellStyle name="Normal 5 4 2 6 6 2 2" xfId="47038" xr:uid="{00000000-0005-0000-0000-0000AFB70000}"/>
    <cellStyle name="Normal 5 4 2 6 6 3" xfId="47039" xr:uid="{00000000-0005-0000-0000-0000B0B70000}"/>
    <cellStyle name="Normal 5 4 2 6 7" xfId="47040" xr:uid="{00000000-0005-0000-0000-0000B1B70000}"/>
    <cellStyle name="Normal 5 4 2 6 7 2" xfId="47041" xr:uid="{00000000-0005-0000-0000-0000B2B70000}"/>
    <cellStyle name="Normal 5 4 2 6 8" xfId="47042" xr:uid="{00000000-0005-0000-0000-0000B3B70000}"/>
    <cellStyle name="Normal 5 4 2 7" xfId="47043" xr:uid="{00000000-0005-0000-0000-0000B4B70000}"/>
    <cellStyle name="Normal 5 4 2 7 2" xfId="47044" xr:uid="{00000000-0005-0000-0000-0000B5B70000}"/>
    <cellStyle name="Normal 5 4 2 7 2 2" xfId="47045" xr:uid="{00000000-0005-0000-0000-0000B6B70000}"/>
    <cellStyle name="Normal 5 4 2 7 2 2 2" xfId="47046" xr:uid="{00000000-0005-0000-0000-0000B7B70000}"/>
    <cellStyle name="Normal 5 4 2 7 2 2 2 2" xfId="47047" xr:uid="{00000000-0005-0000-0000-0000B8B70000}"/>
    <cellStyle name="Normal 5 4 2 7 2 2 3" xfId="47048" xr:uid="{00000000-0005-0000-0000-0000B9B70000}"/>
    <cellStyle name="Normal 5 4 2 7 2 2 3 2" xfId="47049" xr:uid="{00000000-0005-0000-0000-0000BAB70000}"/>
    <cellStyle name="Normal 5 4 2 7 2 2 3 2 2" xfId="47050" xr:uid="{00000000-0005-0000-0000-0000BBB70000}"/>
    <cellStyle name="Normal 5 4 2 7 2 2 3 3" xfId="47051" xr:uid="{00000000-0005-0000-0000-0000BCB70000}"/>
    <cellStyle name="Normal 5 4 2 7 2 2 4" xfId="47052" xr:uid="{00000000-0005-0000-0000-0000BDB70000}"/>
    <cellStyle name="Normal 5 4 2 7 2 3" xfId="47053" xr:uid="{00000000-0005-0000-0000-0000BEB70000}"/>
    <cellStyle name="Normal 5 4 2 7 2 3 2" xfId="47054" xr:uid="{00000000-0005-0000-0000-0000BFB70000}"/>
    <cellStyle name="Normal 5 4 2 7 2 4" xfId="47055" xr:uid="{00000000-0005-0000-0000-0000C0B70000}"/>
    <cellStyle name="Normal 5 4 2 7 2 4 2" xfId="47056" xr:uid="{00000000-0005-0000-0000-0000C1B70000}"/>
    <cellStyle name="Normal 5 4 2 7 2 4 2 2" xfId="47057" xr:uid="{00000000-0005-0000-0000-0000C2B70000}"/>
    <cellStyle name="Normal 5 4 2 7 2 4 3" xfId="47058" xr:uid="{00000000-0005-0000-0000-0000C3B70000}"/>
    <cellStyle name="Normal 5 4 2 7 2 5" xfId="47059" xr:uid="{00000000-0005-0000-0000-0000C4B70000}"/>
    <cellStyle name="Normal 5 4 2 7 3" xfId="47060" xr:uid="{00000000-0005-0000-0000-0000C5B70000}"/>
    <cellStyle name="Normal 5 4 2 7 3 2" xfId="47061" xr:uid="{00000000-0005-0000-0000-0000C6B70000}"/>
    <cellStyle name="Normal 5 4 2 7 3 2 2" xfId="47062" xr:uid="{00000000-0005-0000-0000-0000C7B70000}"/>
    <cellStyle name="Normal 5 4 2 7 3 3" xfId="47063" xr:uid="{00000000-0005-0000-0000-0000C8B70000}"/>
    <cellStyle name="Normal 5 4 2 7 3 3 2" xfId="47064" xr:uid="{00000000-0005-0000-0000-0000C9B70000}"/>
    <cellStyle name="Normal 5 4 2 7 3 3 2 2" xfId="47065" xr:uid="{00000000-0005-0000-0000-0000CAB70000}"/>
    <cellStyle name="Normal 5 4 2 7 3 3 3" xfId="47066" xr:uid="{00000000-0005-0000-0000-0000CBB70000}"/>
    <cellStyle name="Normal 5 4 2 7 3 4" xfId="47067" xr:uid="{00000000-0005-0000-0000-0000CCB70000}"/>
    <cellStyle name="Normal 5 4 2 7 4" xfId="47068" xr:uid="{00000000-0005-0000-0000-0000CDB70000}"/>
    <cellStyle name="Normal 5 4 2 7 4 2" xfId="47069" xr:uid="{00000000-0005-0000-0000-0000CEB70000}"/>
    <cellStyle name="Normal 5 4 2 7 5" xfId="47070" xr:uid="{00000000-0005-0000-0000-0000CFB70000}"/>
    <cellStyle name="Normal 5 4 2 7 5 2" xfId="47071" xr:uid="{00000000-0005-0000-0000-0000D0B70000}"/>
    <cellStyle name="Normal 5 4 2 7 5 2 2" xfId="47072" xr:uid="{00000000-0005-0000-0000-0000D1B70000}"/>
    <cellStyle name="Normal 5 4 2 7 5 3" xfId="47073" xr:uid="{00000000-0005-0000-0000-0000D2B70000}"/>
    <cellStyle name="Normal 5 4 2 7 6" xfId="47074" xr:uid="{00000000-0005-0000-0000-0000D3B70000}"/>
    <cellStyle name="Normal 5 4 2 8" xfId="47075" xr:uid="{00000000-0005-0000-0000-0000D4B70000}"/>
    <cellStyle name="Normal 5 4 2 8 2" xfId="47076" xr:uid="{00000000-0005-0000-0000-0000D5B70000}"/>
    <cellStyle name="Normal 5 4 2 8 2 2" xfId="47077" xr:uid="{00000000-0005-0000-0000-0000D6B70000}"/>
    <cellStyle name="Normal 5 4 2 8 2 2 2" xfId="47078" xr:uid="{00000000-0005-0000-0000-0000D7B70000}"/>
    <cellStyle name="Normal 5 4 2 8 2 2 2 2" xfId="47079" xr:uid="{00000000-0005-0000-0000-0000D8B70000}"/>
    <cellStyle name="Normal 5 4 2 8 2 2 3" xfId="47080" xr:uid="{00000000-0005-0000-0000-0000D9B70000}"/>
    <cellStyle name="Normal 5 4 2 8 2 2 3 2" xfId="47081" xr:uid="{00000000-0005-0000-0000-0000DAB70000}"/>
    <cellStyle name="Normal 5 4 2 8 2 2 3 2 2" xfId="47082" xr:uid="{00000000-0005-0000-0000-0000DBB70000}"/>
    <cellStyle name="Normal 5 4 2 8 2 2 3 3" xfId="47083" xr:uid="{00000000-0005-0000-0000-0000DCB70000}"/>
    <cellStyle name="Normal 5 4 2 8 2 2 4" xfId="47084" xr:uid="{00000000-0005-0000-0000-0000DDB70000}"/>
    <cellStyle name="Normal 5 4 2 8 2 3" xfId="47085" xr:uid="{00000000-0005-0000-0000-0000DEB70000}"/>
    <cellStyle name="Normal 5 4 2 8 2 3 2" xfId="47086" xr:uid="{00000000-0005-0000-0000-0000DFB70000}"/>
    <cellStyle name="Normal 5 4 2 8 2 4" xfId="47087" xr:uid="{00000000-0005-0000-0000-0000E0B70000}"/>
    <cellStyle name="Normal 5 4 2 8 2 4 2" xfId="47088" xr:uid="{00000000-0005-0000-0000-0000E1B70000}"/>
    <cellStyle name="Normal 5 4 2 8 2 4 2 2" xfId="47089" xr:uid="{00000000-0005-0000-0000-0000E2B70000}"/>
    <cellStyle name="Normal 5 4 2 8 2 4 3" xfId="47090" xr:uid="{00000000-0005-0000-0000-0000E3B70000}"/>
    <cellStyle name="Normal 5 4 2 8 2 5" xfId="47091" xr:uid="{00000000-0005-0000-0000-0000E4B70000}"/>
    <cellStyle name="Normal 5 4 2 8 3" xfId="47092" xr:uid="{00000000-0005-0000-0000-0000E5B70000}"/>
    <cellStyle name="Normal 5 4 2 8 3 2" xfId="47093" xr:uid="{00000000-0005-0000-0000-0000E6B70000}"/>
    <cellStyle name="Normal 5 4 2 8 3 2 2" xfId="47094" xr:uid="{00000000-0005-0000-0000-0000E7B70000}"/>
    <cellStyle name="Normal 5 4 2 8 3 3" xfId="47095" xr:uid="{00000000-0005-0000-0000-0000E8B70000}"/>
    <cellStyle name="Normal 5 4 2 8 3 3 2" xfId="47096" xr:uid="{00000000-0005-0000-0000-0000E9B70000}"/>
    <cellStyle name="Normal 5 4 2 8 3 3 2 2" xfId="47097" xr:uid="{00000000-0005-0000-0000-0000EAB70000}"/>
    <cellStyle name="Normal 5 4 2 8 3 3 3" xfId="47098" xr:uid="{00000000-0005-0000-0000-0000EBB70000}"/>
    <cellStyle name="Normal 5 4 2 8 3 4" xfId="47099" xr:uid="{00000000-0005-0000-0000-0000ECB70000}"/>
    <cellStyle name="Normal 5 4 2 8 4" xfId="47100" xr:uid="{00000000-0005-0000-0000-0000EDB70000}"/>
    <cellStyle name="Normal 5 4 2 8 4 2" xfId="47101" xr:uid="{00000000-0005-0000-0000-0000EEB70000}"/>
    <cellStyle name="Normal 5 4 2 8 5" xfId="47102" xr:uid="{00000000-0005-0000-0000-0000EFB70000}"/>
    <cellStyle name="Normal 5 4 2 8 5 2" xfId="47103" xr:uid="{00000000-0005-0000-0000-0000F0B70000}"/>
    <cellStyle name="Normal 5 4 2 8 5 2 2" xfId="47104" xr:uid="{00000000-0005-0000-0000-0000F1B70000}"/>
    <cellStyle name="Normal 5 4 2 8 5 3" xfId="47105" xr:uid="{00000000-0005-0000-0000-0000F2B70000}"/>
    <cellStyle name="Normal 5 4 2 8 6" xfId="47106" xr:uid="{00000000-0005-0000-0000-0000F3B70000}"/>
    <cellStyle name="Normal 5 4 2 9" xfId="47107" xr:uid="{00000000-0005-0000-0000-0000F4B70000}"/>
    <cellStyle name="Normal 5 4 2 9 2" xfId="47108" xr:uid="{00000000-0005-0000-0000-0000F5B70000}"/>
    <cellStyle name="Normal 5 4 2 9 2 2" xfId="47109" xr:uid="{00000000-0005-0000-0000-0000F6B70000}"/>
    <cellStyle name="Normal 5 4 2 9 2 2 2" xfId="47110" xr:uid="{00000000-0005-0000-0000-0000F7B70000}"/>
    <cellStyle name="Normal 5 4 2 9 2 3" xfId="47111" xr:uid="{00000000-0005-0000-0000-0000F8B70000}"/>
    <cellStyle name="Normal 5 4 2 9 2 3 2" xfId="47112" xr:uid="{00000000-0005-0000-0000-0000F9B70000}"/>
    <cellStyle name="Normal 5 4 2 9 2 3 2 2" xfId="47113" xr:uid="{00000000-0005-0000-0000-0000FAB70000}"/>
    <cellStyle name="Normal 5 4 2 9 2 3 3" xfId="47114" xr:uid="{00000000-0005-0000-0000-0000FBB70000}"/>
    <cellStyle name="Normal 5 4 2 9 2 4" xfId="47115" xr:uid="{00000000-0005-0000-0000-0000FCB70000}"/>
    <cellStyle name="Normal 5 4 2 9 3" xfId="47116" xr:uid="{00000000-0005-0000-0000-0000FDB70000}"/>
    <cellStyle name="Normal 5 4 2 9 3 2" xfId="47117" xr:uid="{00000000-0005-0000-0000-0000FEB70000}"/>
    <cellStyle name="Normal 5 4 2 9 4" xfId="47118" xr:uid="{00000000-0005-0000-0000-0000FFB70000}"/>
    <cellStyle name="Normal 5 4 2 9 4 2" xfId="47119" xr:uid="{00000000-0005-0000-0000-000000B80000}"/>
    <cellStyle name="Normal 5 4 2 9 4 2 2" xfId="47120" xr:uid="{00000000-0005-0000-0000-000001B80000}"/>
    <cellStyle name="Normal 5 4 2 9 4 3" xfId="47121" xr:uid="{00000000-0005-0000-0000-000002B80000}"/>
    <cellStyle name="Normal 5 4 2 9 5" xfId="47122" xr:uid="{00000000-0005-0000-0000-000003B80000}"/>
    <cellStyle name="Normal 5 4 2_T-straight with PEDs adjustor" xfId="47123" xr:uid="{00000000-0005-0000-0000-000004B80000}"/>
    <cellStyle name="Normal 5 4 3" xfId="47124" xr:uid="{00000000-0005-0000-0000-000005B80000}"/>
    <cellStyle name="Normal 5 4 3 10" xfId="47125" xr:uid="{00000000-0005-0000-0000-000006B80000}"/>
    <cellStyle name="Normal 5 4 3 11" xfId="47126" xr:uid="{00000000-0005-0000-0000-000007B80000}"/>
    <cellStyle name="Normal 5 4 3 2" xfId="47127" xr:uid="{00000000-0005-0000-0000-000008B80000}"/>
    <cellStyle name="Normal 5 4 3 2 10" xfId="47128" xr:uid="{00000000-0005-0000-0000-000009B80000}"/>
    <cellStyle name="Normal 5 4 3 2 2" xfId="47129" xr:uid="{00000000-0005-0000-0000-00000AB80000}"/>
    <cellStyle name="Normal 5 4 3 2 2 2" xfId="47130" xr:uid="{00000000-0005-0000-0000-00000BB80000}"/>
    <cellStyle name="Normal 5 4 3 2 2 2 2" xfId="47131" xr:uid="{00000000-0005-0000-0000-00000CB80000}"/>
    <cellStyle name="Normal 5 4 3 2 2 2 2 2" xfId="47132" xr:uid="{00000000-0005-0000-0000-00000DB80000}"/>
    <cellStyle name="Normal 5 4 3 2 2 2 2 2 2" xfId="47133" xr:uid="{00000000-0005-0000-0000-00000EB80000}"/>
    <cellStyle name="Normal 5 4 3 2 2 2 2 3" xfId="47134" xr:uid="{00000000-0005-0000-0000-00000FB80000}"/>
    <cellStyle name="Normal 5 4 3 2 2 2 2 3 2" xfId="47135" xr:uid="{00000000-0005-0000-0000-000010B80000}"/>
    <cellStyle name="Normal 5 4 3 2 2 2 2 3 2 2" xfId="47136" xr:uid="{00000000-0005-0000-0000-000011B80000}"/>
    <cellStyle name="Normal 5 4 3 2 2 2 2 3 3" xfId="47137" xr:uid="{00000000-0005-0000-0000-000012B80000}"/>
    <cellStyle name="Normal 5 4 3 2 2 2 2 4" xfId="47138" xr:uid="{00000000-0005-0000-0000-000013B80000}"/>
    <cellStyle name="Normal 5 4 3 2 2 2 3" xfId="47139" xr:uid="{00000000-0005-0000-0000-000014B80000}"/>
    <cellStyle name="Normal 5 4 3 2 2 2 3 2" xfId="47140" xr:uid="{00000000-0005-0000-0000-000015B80000}"/>
    <cellStyle name="Normal 5 4 3 2 2 2 4" xfId="47141" xr:uid="{00000000-0005-0000-0000-000016B80000}"/>
    <cellStyle name="Normal 5 4 3 2 2 2 4 2" xfId="47142" xr:uid="{00000000-0005-0000-0000-000017B80000}"/>
    <cellStyle name="Normal 5 4 3 2 2 2 4 2 2" xfId="47143" xr:uid="{00000000-0005-0000-0000-000018B80000}"/>
    <cellStyle name="Normal 5 4 3 2 2 2 4 3" xfId="47144" xr:uid="{00000000-0005-0000-0000-000019B80000}"/>
    <cellStyle name="Normal 5 4 3 2 2 2 5" xfId="47145" xr:uid="{00000000-0005-0000-0000-00001AB80000}"/>
    <cellStyle name="Normal 5 4 3 2 2 3" xfId="47146" xr:uid="{00000000-0005-0000-0000-00001BB80000}"/>
    <cellStyle name="Normal 5 4 3 2 2 3 2" xfId="47147" xr:uid="{00000000-0005-0000-0000-00001CB80000}"/>
    <cellStyle name="Normal 5 4 3 2 2 3 2 2" xfId="47148" xr:uid="{00000000-0005-0000-0000-00001DB80000}"/>
    <cellStyle name="Normal 5 4 3 2 2 3 3" xfId="47149" xr:uid="{00000000-0005-0000-0000-00001EB80000}"/>
    <cellStyle name="Normal 5 4 3 2 2 3 3 2" xfId="47150" xr:uid="{00000000-0005-0000-0000-00001FB80000}"/>
    <cellStyle name="Normal 5 4 3 2 2 3 3 2 2" xfId="47151" xr:uid="{00000000-0005-0000-0000-000020B80000}"/>
    <cellStyle name="Normal 5 4 3 2 2 3 3 3" xfId="47152" xr:uid="{00000000-0005-0000-0000-000021B80000}"/>
    <cellStyle name="Normal 5 4 3 2 2 3 4" xfId="47153" xr:uid="{00000000-0005-0000-0000-000022B80000}"/>
    <cellStyle name="Normal 5 4 3 2 2 4" xfId="47154" xr:uid="{00000000-0005-0000-0000-000023B80000}"/>
    <cellStyle name="Normal 5 4 3 2 2 4 2" xfId="47155" xr:uid="{00000000-0005-0000-0000-000024B80000}"/>
    <cellStyle name="Normal 5 4 3 2 2 4 2 2" xfId="47156" xr:uid="{00000000-0005-0000-0000-000025B80000}"/>
    <cellStyle name="Normal 5 4 3 2 2 4 3" xfId="47157" xr:uid="{00000000-0005-0000-0000-000026B80000}"/>
    <cellStyle name="Normal 5 4 3 2 2 4 3 2" xfId="47158" xr:uid="{00000000-0005-0000-0000-000027B80000}"/>
    <cellStyle name="Normal 5 4 3 2 2 4 3 2 2" xfId="47159" xr:uid="{00000000-0005-0000-0000-000028B80000}"/>
    <cellStyle name="Normal 5 4 3 2 2 4 3 3" xfId="47160" xr:uid="{00000000-0005-0000-0000-000029B80000}"/>
    <cellStyle name="Normal 5 4 3 2 2 4 4" xfId="47161" xr:uid="{00000000-0005-0000-0000-00002AB80000}"/>
    <cellStyle name="Normal 5 4 3 2 2 5" xfId="47162" xr:uid="{00000000-0005-0000-0000-00002BB80000}"/>
    <cellStyle name="Normal 5 4 3 2 2 5 2" xfId="47163" xr:uid="{00000000-0005-0000-0000-00002CB80000}"/>
    <cellStyle name="Normal 5 4 3 2 2 6" xfId="47164" xr:uid="{00000000-0005-0000-0000-00002DB80000}"/>
    <cellStyle name="Normal 5 4 3 2 2 6 2" xfId="47165" xr:uid="{00000000-0005-0000-0000-00002EB80000}"/>
    <cellStyle name="Normal 5 4 3 2 2 6 2 2" xfId="47166" xr:uid="{00000000-0005-0000-0000-00002FB80000}"/>
    <cellStyle name="Normal 5 4 3 2 2 6 3" xfId="47167" xr:uid="{00000000-0005-0000-0000-000030B80000}"/>
    <cellStyle name="Normal 5 4 3 2 2 7" xfId="47168" xr:uid="{00000000-0005-0000-0000-000031B80000}"/>
    <cellStyle name="Normal 5 4 3 2 2 7 2" xfId="47169" xr:uid="{00000000-0005-0000-0000-000032B80000}"/>
    <cellStyle name="Normal 5 4 3 2 2 8" xfId="47170" xr:uid="{00000000-0005-0000-0000-000033B80000}"/>
    <cellStyle name="Normal 5 4 3 2 2 9" xfId="47171" xr:uid="{00000000-0005-0000-0000-000034B80000}"/>
    <cellStyle name="Normal 5 4 3 2 3" xfId="47172" xr:uid="{00000000-0005-0000-0000-000035B80000}"/>
    <cellStyle name="Normal 5 4 3 2 3 2" xfId="47173" xr:uid="{00000000-0005-0000-0000-000036B80000}"/>
    <cellStyle name="Normal 5 4 3 2 3 2 2" xfId="47174" xr:uid="{00000000-0005-0000-0000-000037B80000}"/>
    <cellStyle name="Normal 5 4 3 2 3 2 2 2" xfId="47175" xr:uid="{00000000-0005-0000-0000-000038B80000}"/>
    <cellStyle name="Normal 5 4 3 2 3 2 3" xfId="47176" xr:uid="{00000000-0005-0000-0000-000039B80000}"/>
    <cellStyle name="Normal 5 4 3 2 3 2 3 2" xfId="47177" xr:uid="{00000000-0005-0000-0000-00003AB80000}"/>
    <cellStyle name="Normal 5 4 3 2 3 2 3 2 2" xfId="47178" xr:uid="{00000000-0005-0000-0000-00003BB80000}"/>
    <cellStyle name="Normal 5 4 3 2 3 2 3 3" xfId="47179" xr:uid="{00000000-0005-0000-0000-00003CB80000}"/>
    <cellStyle name="Normal 5 4 3 2 3 2 4" xfId="47180" xr:uid="{00000000-0005-0000-0000-00003DB80000}"/>
    <cellStyle name="Normal 5 4 3 2 3 3" xfId="47181" xr:uid="{00000000-0005-0000-0000-00003EB80000}"/>
    <cellStyle name="Normal 5 4 3 2 3 3 2" xfId="47182" xr:uid="{00000000-0005-0000-0000-00003FB80000}"/>
    <cellStyle name="Normal 5 4 3 2 3 4" xfId="47183" xr:uid="{00000000-0005-0000-0000-000040B80000}"/>
    <cellStyle name="Normal 5 4 3 2 3 4 2" xfId="47184" xr:uid="{00000000-0005-0000-0000-000041B80000}"/>
    <cellStyle name="Normal 5 4 3 2 3 4 2 2" xfId="47185" xr:uid="{00000000-0005-0000-0000-000042B80000}"/>
    <cellStyle name="Normal 5 4 3 2 3 4 3" xfId="47186" xr:uid="{00000000-0005-0000-0000-000043B80000}"/>
    <cellStyle name="Normal 5 4 3 2 3 5" xfId="47187" xr:uid="{00000000-0005-0000-0000-000044B80000}"/>
    <cellStyle name="Normal 5 4 3 2 4" xfId="47188" xr:uid="{00000000-0005-0000-0000-000045B80000}"/>
    <cellStyle name="Normal 5 4 3 2 4 2" xfId="47189" xr:uid="{00000000-0005-0000-0000-000046B80000}"/>
    <cellStyle name="Normal 5 4 3 2 4 2 2" xfId="47190" xr:uid="{00000000-0005-0000-0000-000047B80000}"/>
    <cellStyle name="Normal 5 4 3 2 4 3" xfId="47191" xr:uid="{00000000-0005-0000-0000-000048B80000}"/>
    <cellStyle name="Normal 5 4 3 2 4 3 2" xfId="47192" xr:uid="{00000000-0005-0000-0000-000049B80000}"/>
    <cellStyle name="Normal 5 4 3 2 4 3 2 2" xfId="47193" xr:uid="{00000000-0005-0000-0000-00004AB80000}"/>
    <cellStyle name="Normal 5 4 3 2 4 3 3" xfId="47194" xr:uid="{00000000-0005-0000-0000-00004BB80000}"/>
    <cellStyle name="Normal 5 4 3 2 4 4" xfId="47195" xr:uid="{00000000-0005-0000-0000-00004CB80000}"/>
    <cellStyle name="Normal 5 4 3 2 5" xfId="47196" xr:uid="{00000000-0005-0000-0000-00004DB80000}"/>
    <cellStyle name="Normal 5 4 3 2 5 2" xfId="47197" xr:uid="{00000000-0005-0000-0000-00004EB80000}"/>
    <cellStyle name="Normal 5 4 3 2 5 2 2" xfId="47198" xr:uid="{00000000-0005-0000-0000-00004FB80000}"/>
    <cellStyle name="Normal 5 4 3 2 5 3" xfId="47199" xr:uid="{00000000-0005-0000-0000-000050B80000}"/>
    <cellStyle name="Normal 5 4 3 2 5 3 2" xfId="47200" xr:uid="{00000000-0005-0000-0000-000051B80000}"/>
    <cellStyle name="Normal 5 4 3 2 5 3 2 2" xfId="47201" xr:uid="{00000000-0005-0000-0000-000052B80000}"/>
    <cellStyle name="Normal 5 4 3 2 5 3 3" xfId="47202" xr:uid="{00000000-0005-0000-0000-000053B80000}"/>
    <cellStyle name="Normal 5 4 3 2 5 4" xfId="47203" xr:uid="{00000000-0005-0000-0000-000054B80000}"/>
    <cellStyle name="Normal 5 4 3 2 6" xfId="47204" xr:uid="{00000000-0005-0000-0000-000055B80000}"/>
    <cellStyle name="Normal 5 4 3 2 6 2" xfId="47205" xr:uid="{00000000-0005-0000-0000-000056B80000}"/>
    <cellStyle name="Normal 5 4 3 2 7" xfId="47206" xr:uid="{00000000-0005-0000-0000-000057B80000}"/>
    <cellStyle name="Normal 5 4 3 2 7 2" xfId="47207" xr:uid="{00000000-0005-0000-0000-000058B80000}"/>
    <cellStyle name="Normal 5 4 3 2 7 2 2" xfId="47208" xr:uid="{00000000-0005-0000-0000-000059B80000}"/>
    <cellStyle name="Normal 5 4 3 2 7 3" xfId="47209" xr:uid="{00000000-0005-0000-0000-00005AB80000}"/>
    <cellStyle name="Normal 5 4 3 2 8" xfId="47210" xr:uid="{00000000-0005-0000-0000-00005BB80000}"/>
    <cellStyle name="Normal 5 4 3 2 8 2" xfId="47211" xr:uid="{00000000-0005-0000-0000-00005CB80000}"/>
    <cellStyle name="Normal 5 4 3 2 9" xfId="47212" xr:uid="{00000000-0005-0000-0000-00005DB80000}"/>
    <cellStyle name="Normal 5 4 3 3" xfId="47213" xr:uid="{00000000-0005-0000-0000-00005EB80000}"/>
    <cellStyle name="Normal 5 4 3 3 2" xfId="47214" xr:uid="{00000000-0005-0000-0000-00005FB80000}"/>
    <cellStyle name="Normal 5 4 3 3 2 2" xfId="47215" xr:uid="{00000000-0005-0000-0000-000060B80000}"/>
    <cellStyle name="Normal 5 4 3 3 2 2 2" xfId="47216" xr:uid="{00000000-0005-0000-0000-000061B80000}"/>
    <cellStyle name="Normal 5 4 3 3 2 2 2 2" xfId="47217" xr:uid="{00000000-0005-0000-0000-000062B80000}"/>
    <cellStyle name="Normal 5 4 3 3 2 2 3" xfId="47218" xr:uid="{00000000-0005-0000-0000-000063B80000}"/>
    <cellStyle name="Normal 5 4 3 3 2 2 3 2" xfId="47219" xr:uid="{00000000-0005-0000-0000-000064B80000}"/>
    <cellStyle name="Normal 5 4 3 3 2 2 3 2 2" xfId="47220" xr:uid="{00000000-0005-0000-0000-000065B80000}"/>
    <cellStyle name="Normal 5 4 3 3 2 2 3 3" xfId="47221" xr:uid="{00000000-0005-0000-0000-000066B80000}"/>
    <cellStyle name="Normal 5 4 3 3 2 2 4" xfId="47222" xr:uid="{00000000-0005-0000-0000-000067B80000}"/>
    <cellStyle name="Normal 5 4 3 3 2 3" xfId="47223" xr:uid="{00000000-0005-0000-0000-000068B80000}"/>
    <cellStyle name="Normal 5 4 3 3 2 3 2" xfId="47224" xr:uid="{00000000-0005-0000-0000-000069B80000}"/>
    <cellStyle name="Normal 5 4 3 3 2 4" xfId="47225" xr:uid="{00000000-0005-0000-0000-00006AB80000}"/>
    <cellStyle name="Normal 5 4 3 3 2 4 2" xfId="47226" xr:uid="{00000000-0005-0000-0000-00006BB80000}"/>
    <cellStyle name="Normal 5 4 3 3 2 4 2 2" xfId="47227" xr:uid="{00000000-0005-0000-0000-00006CB80000}"/>
    <cellStyle name="Normal 5 4 3 3 2 4 3" xfId="47228" xr:uid="{00000000-0005-0000-0000-00006DB80000}"/>
    <cellStyle name="Normal 5 4 3 3 2 5" xfId="47229" xr:uid="{00000000-0005-0000-0000-00006EB80000}"/>
    <cellStyle name="Normal 5 4 3 3 2 6" xfId="47230" xr:uid="{00000000-0005-0000-0000-00006FB80000}"/>
    <cellStyle name="Normal 5 4 3 3 3" xfId="47231" xr:uid="{00000000-0005-0000-0000-000070B80000}"/>
    <cellStyle name="Normal 5 4 3 3 3 2" xfId="47232" xr:uid="{00000000-0005-0000-0000-000071B80000}"/>
    <cellStyle name="Normal 5 4 3 3 3 2 2" xfId="47233" xr:uid="{00000000-0005-0000-0000-000072B80000}"/>
    <cellStyle name="Normal 5 4 3 3 3 3" xfId="47234" xr:uid="{00000000-0005-0000-0000-000073B80000}"/>
    <cellStyle name="Normal 5 4 3 3 3 3 2" xfId="47235" xr:uid="{00000000-0005-0000-0000-000074B80000}"/>
    <cellStyle name="Normal 5 4 3 3 3 3 2 2" xfId="47236" xr:uid="{00000000-0005-0000-0000-000075B80000}"/>
    <cellStyle name="Normal 5 4 3 3 3 3 3" xfId="47237" xr:uid="{00000000-0005-0000-0000-000076B80000}"/>
    <cellStyle name="Normal 5 4 3 3 3 4" xfId="47238" xr:uid="{00000000-0005-0000-0000-000077B80000}"/>
    <cellStyle name="Normal 5 4 3 3 4" xfId="47239" xr:uid="{00000000-0005-0000-0000-000078B80000}"/>
    <cellStyle name="Normal 5 4 3 3 4 2" xfId="47240" xr:uid="{00000000-0005-0000-0000-000079B80000}"/>
    <cellStyle name="Normal 5 4 3 3 4 2 2" xfId="47241" xr:uid="{00000000-0005-0000-0000-00007AB80000}"/>
    <cellStyle name="Normal 5 4 3 3 4 3" xfId="47242" xr:uid="{00000000-0005-0000-0000-00007BB80000}"/>
    <cellStyle name="Normal 5 4 3 3 4 3 2" xfId="47243" xr:uid="{00000000-0005-0000-0000-00007CB80000}"/>
    <cellStyle name="Normal 5 4 3 3 4 3 2 2" xfId="47244" xr:uid="{00000000-0005-0000-0000-00007DB80000}"/>
    <cellStyle name="Normal 5 4 3 3 4 3 3" xfId="47245" xr:uid="{00000000-0005-0000-0000-00007EB80000}"/>
    <cellStyle name="Normal 5 4 3 3 4 4" xfId="47246" xr:uid="{00000000-0005-0000-0000-00007FB80000}"/>
    <cellStyle name="Normal 5 4 3 3 5" xfId="47247" xr:uid="{00000000-0005-0000-0000-000080B80000}"/>
    <cellStyle name="Normal 5 4 3 3 5 2" xfId="47248" xr:uid="{00000000-0005-0000-0000-000081B80000}"/>
    <cellStyle name="Normal 5 4 3 3 6" xfId="47249" xr:uid="{00000000-0005-0000-0000-000082B80000}"/>
    <cellStyle name="Normal 5 4 3 3 6 2" xfId="47250" xr:uid="{00000000-0005-0000-0000-000083B80000}"/>
    <cellStyle name="Normal 5 4 3 3 6 2 2" xfId="47251" xr:uid="{00000000-0005-0000-0000-000084B80000}"/>
    <cellStyle name="Normal 5 4 3 3 6 3" xfId="47252" xr:uid="{00000000-0005-0000-0000-000085B80000}"/>
    <cellStyle name="Normal 5 4 3 3 7" xfId="47253" xr:uid="{00000000-0005-0000-0000-000086B80000}"/>
    <cellStyle name="Normal 5 4 3 3 7 2" xfId="47254" xr:uid="{00000000-0005-0000-0000-000087B80000}"/>
    <cellStyle name="Normal 5 4 3 3 8" xfId="47255" xr:uid="{00000000-0005-0000-0000-000088B80000}"/>
    <cellStyle name="Normal 5 4 3 3 9" xfId="47256" xr:uid="{00000000-0005-0000-0000-000089B80000}"/>
    <cellStyle name="Normal 5 4 3 4" xfId="47257" xr:uid="{00000000-0005-0000-0000-00008AB80000}"/>
    <cellStyle name="Normal 5 4 3 4 2" xfId="47258" xr:uid="{00000000-0005-0000-0000-00008BB80000}"/>
    <cellStyle name="Normal 5 4 3 4 2 2" xfId="47259" xr:uid="{00000000-0005-0000-0000-00008CB80000}"/>
    <cellStyle name="Normal 5 4 3 4 2 2 2" xfId="47260" xr:uid="{00000000-0005-0000-0000-00008DB80000}"/>
    <cellStyle name="Normal 5 4 3 4 2 3" xfId="47261" xr:uid="{00000000-0005-0000-0000-00008EB80000}"/>
    <cellStyle name="Normal 5 4 3 4 2 3 2" xfId="47262" xr:uid="{00000000-0005-0000-0000-00008FB80000}"/>
    <cellStyle name="Normal 5 4 3 4 2 3 2 2" xfId="47263" xr:uid="{00000000-0005-0000-0000-000090B80000}"/>
    <cellStyle name="Normal 5 4 3 4 2 3 3" xfId="47264" xr:uid="{00000000-0005-0000-0000-000091B80000}"/>
    <cellStyle name="Normal 5 4 3 4 2 4" xfId="47265" xr:uid="{00000000-0005-0000-0000-000092B80000}"/>
    <cellStyle name="Normal 5 4 3 4 3" xfId="47266" xr:uid="{00000000-0005-0000-0000-000093B80000}"/>
    <cellStyle name="Normal 5 4 3 4 3 2" xfId="47267" xr:uid="{00000000-0005-0000-0000-000094B80000}"/>
    <cellStyle name="Normal 5 4 3 4 4" xfId="47268" xr:uid="{00000000-0005-0000-0000-000095B80000}"/>
    <cellStyle name="Normal 5 4 3 4 4 2" xfId="47269" xr:uid="{00000000-0005-0000-0000-000096B80000}"/>
    <cellStyle name="Normal 5 4 3 4 4 2 2" xfId="47270" xr:uid="{00000000-0005-0000-0000-000097B80000}"/>
    <cellStyle name="Normal 5 4 3 4 4 3" xfId="47271" xr:uid="{00000000-0005-0000-0000-000098B80000}"/>
    <cellStyle name="Normal 5 4 3 4 5" xfId="47272" xr:uid="{00000000-0005-0000-0000-000099B80000}"/>
    <cellStyle name="Normal 5 4 3 4 6" xfId="47273" xr:uid="{00000000-0005-0000-0000-00009AB80000}"/>
    <cellStyle name="Normal 5 4 3 5" xfId="47274" xr:uid="{00000000-0005-0000-0000-00009BB80000}"/>
    <cellStyle name="Normal 5 4 3 5 2" xfId="47275" xr:uid="{00000000-0005-0000-0000-00009CB80000}"/>
    <cellStyle name="Normal 5 4 3 5 2 2" xfId="47276" xr:uid="{00000000-0005-0000-0000-00009DB80000}"/>
    <cellStyle name="Normal 5 4 3 5 3" xfId="47277" xr:uid="{00000000-0005-0000-0000-00009EB80000}"/>
    <cellStyle name="Normal 5 4 3 5 3 2" xfId="47278" xr:uid="{00000000-0005-0000-0000-00009FB80000}"/>
    <cellStyle name="Normal 5 4 3 5 3 2 2" xfId="47279" xr:uid="{00000000-0005-0000-0000-0000A0B80000}"/>
    <cellStyle name="Normal 5 4 3 5 3 3" xfId="47280" xr:uid="{00000000-0005-0000-0000-0000A1B80000}"/>
    <cellStyle name="Normal 5 4 3 5 4" xfId="47281" xr:uid="{00000000-0005-0000-0000-0000A2B80000}"/>
    <cellStyle name="Normal 5 4 3 6" xfId="47282" xr:uid="{00000000-0005-0000-0000-0000A3B80000}"/>
    <cellStyle name="Normal 5 4 3 6 2" xfId="47283" xr:uid="{00000000-0005-0000-0000-0000A4B80000}"/>
    <cellStyle name="Normal 5 4 3 6 2 2" xfId="47284" xr:uid="{00000000-0005-0000-0000-0000A5B80000}"/>
    <cellStyle name="Normal 5 4 3 6 3" xfId="47285" xr:uid="{00000000-0005-0000-0000-0000A6B80000}"/>
    <cellStyle name="Normal 5 4 3 6 3 2" xfId="47286" xr:uid="{00000000-0005-0000-0000-0000A7B80000}"/>
    <cellStyle name="Normal 5 4 3 6 3 2 2" xfId="47287" xr:uid="{00000000-0005-0000-0000-0000A8B80000}"/>
    <cellStyle name="Normal 5 4 3 6 3 3" xfId="47288" xr:uid="{00000000-0005-0000-0000-0000A9B80000}"/>
    <cellStyle name="Normal 5 4 3 6 4" xfId="47289" xr:uid="{00000000-0005-0000-0000-0000AAB80000}"/>
    <cellStyle name="Normal 5 4 3 7" xfId="47290" xr:uid="{00000000-0005-0000-0000-0000ABB80000}"/>
    <cellStyle name="Normal 5 4 3 7 2" xfId="47291" xr:uid="{00000000-0005-0000-0000-0000ACB80000}"/>
    <cellStyle name="Normal 5 4 3 8" xfId="47292" xr:uid="{00000000-0005-0000-0000-0000ADB80000}"/>
    <cellStyle name="Normal 5 4 3 8 2" xfId="47293" xr:uid="{00000000-0005-0000-0000-0000AEB80000}"/>
    <cellStyle name="Normal 5 4 3 8 2 2" xfId="47294" xr:uid="{00000000-0005-0000-0000-0000AFB80000}"/>
    <cellStyle name="Normal 5 4 3 8 3" xfId="47295" xr:uid="{00000000-0005-0000-0000-0000B0B80000}"/>
    <cellStyle name="Normal 5 4 3 9" xfId="47296" xr:uid="{00000000-0005-0000-0000-0000B1B80000}"/>
    <cellStyle name="Normal 5 4 3 9 2" xfId="47297" xr:uid="{00000000-0005-0000-0000-0000B2B80000}"/>
    <cellStyle name="Normal 5 4 3_T-straight with PEDs adjustor" xfId="47298" xr:uid="{00000000-0005-0000-0000-0000B3B80000}"/>
    <cellStyle name="Normal 5 4 4" xfId="47299" xr:uid="{00000000-0005-0000-0000-0000B4B80000}"/>
    <cellStyle name="Normal 5 4 4 10" xfId="47300" xr:uid="{00000000-0005-0000-0000-0000B5B80000}"/>
    <cellStyle name="Normal 5 4 4 11" xfId="47301" xr:uid="{00000000-0005-0000-0000-0000B6B80000}"/>
    <cellStyle name="Normal 5 4 4 2" xfId="47302" xr:uid="{00000000-0005-0000-0000-0000B7B80000}"/>
    <cellStyle name="Normal 5 4 4 2 10" xfId="47303" xr:uid="{00000000-0005-0000-0000-0000B8B80000}"/>
    <cellStyle name="Normal 5 4 4 2 2" xfId="47304" xr:uid="{00000000-0005-0000-0000-0000B9B80000}"/>
    <cellStyle name="Normal 5 4 4 2 2 2" xfId="47305" xr:uid="{00000000-0005-0000-0000-0000BAB80000}"/>
    <cellStyle name="Normal 5 4 4 2 2 2 2" xfId="47306" xr:uid="{00000000-0005-0000-0000-0000BBB80000}"/>
    <cellStyle name="Normal 5 4 4 2 2 2 2 2" xfId="47307" xr:uid="{00000000-0005-0000-0000-0000BCB80000}"/>
    <cellStyle name="Normal 5 4 4 2 2 2 2 2 2" xfId="47308" xr:uid="{00000000-0005-0000-0000-0000BDB80000}"/>
    <cellStyle name="Normal 5 4 4 2 2 2 2 3" xfId="47309" xr:uid="{00000000-0005-0000-0000-0000BEB80000}"/>
    <cellStyle name="Normal 5 4 4 2 2 2 2 3 2" xfId="47310" xr:uid="{00000000-0005-0000-0000-0000BFB80000}"/>
    <cellStyle name="Normal 5 4 4 2 2 2 2 3 2 2" xfId="47311" xr:uid="{00000000-0005-0000-0000-0000C0B80000}"/>
    <cellStyle name="Normal 5 4 4 2 2 2 2 3 3" xfId="47312" xr:uid="{00000000-0005-0000-0000-0000C1B80000}"/>
    <cellStyle name="Normal 5 4 4 2 2 2 2 4" xfId="47313" xr:uid="{00000000-0005-0000-0000-0000C2B80000}"/>
    <cellStyle name="Normal 5 4 4 2 2 2 3" xfId="47314" xr:uid="{00000000-0005-0000-0000-0000C3B80000}"/>
    <cellStyle name="Normal 5 4 4 2 2 2 3 2" xfId="47315" xr:uid="{00000000-0005-0000-0000-0000C4B80000}"/>
    <cellStyle name="Normal 5 4 4 2 2 2 4" xfId="47316" xr:uid="{00000000-0005-0000-0000-0000C5B80000}"/>
    <cellStyle name="Normal 5 4 4 2 2 2 4 2" xfId="47317" xr:uid="{00000000-0005-0000-0000-0000C6B80000}"/>
    <cellStyle name="Normal 5 4 4 2 2 2 4 2 2" xfId="47318" xr:uid="{00000000-0005-0000-0000-0000C7B80000}"/>
    <cellStyle name="Normal 5 4 4 2 2 2 4 3" xfId="47319" xr:uid="{00000000-0005-0000-0000-0000C8B80000}"/>
    <cellStyle name="Normal 5 4 4 2 2 2 5" xfId="47320" xr:uid="{00000000-0005-0000-0000-0000C9B80000}"/>
    <cellStyle name="Normal 5 4 4 2 2 3" xfId="47321" xr:uid="{00000000-0005-0000-0000-0000CAB80000}"/>
    <cellStyle name="Normal 5 4 4 2 2 3 2" xfId="47322" xr:uid="{00000000-0005-0000-0000-0000CBB80000}"/>
    <cellStyle name="Normal 5 4 4 2 2 3 2 2" xfId="47323" xr:uid="{00000000-0005-0000-0000-0000CCB80000}"/>
    <cellStyle name="Normal 5 4 4 2 2 3 3" xfId="47324" xr:uid="{00000000-0005-0000-0000-0000CDB80000}"/>
    <cellStyle name="Normal 5 4 4 2 2 3 3 2" xfId="47325" xr:uid="{00000000-0005-0000-0000-0000CEB80000}"/>
    <cellStyle name="Normal 5 4 4 2 2 3 3 2 2" xfId="47326" xr:uid="{00000000-0005-0000-0000-0000CFB80000}"/>
    <cellStyle name="Normal 5 4 4 2 2 3 3 3" xfId="47327" xr:uid="{00000000-0005-0000-0000-0000D0B80000}"/>
    <cellStyle name="Normal 5 4 4 2 2 3 4" xfId="47328" xr:uid="{00000000-0005-0000-0000-0000D1B80000}"/>
    <cellStyle name="Normal 5 4 4 2 2 4" xfId="47329" xr:uid="{00000000-0005-0000-0000-0000D2B80000}"/>
    <cellStyle name="Normal 5 4 4 2 2 4 2" xfId="47330" xr:uid="{00000000-0005-0000-0000-0000D3B80000}"/>
    <cellStyle name="Normal 5 4 4 2 2 4 2 2" xfId="47331" xr:uid="{00000000-0005-0000-0000-0000D4B80000}"/>
    <cellStyle name="Normal 5 4 4 2 2 4 3" xfId="47332" xr:uid="{00000000-0005-0000-0000-0000D5B80000}"/>
    <cellStyle name="Normal 5 4 4 2 2 4 3 2" xfId="47333" xr:uid="{00000000-0005-0000-0000-0000D6B80000}"/>
    <cellStyle name="Normal 5 4 4 2 2 4 3 2 2" xfId="47334" xr:uid="{00000000-0005-0000-0000-0000D7B80000}"/>
    <cellStyle name="Normal 5 4 4 2 2 4 3 3" xfId="47335" xr:uid="{00000000-0005-0000-0000-0000D8B80000}"/>
    <cellStyle name="Normal 5 4 4 2 2 4 4" xfId="47336" xr:uid="{00000000-0005-0000-0000-0000D9B80000}"/>
    <cellStyle name="Normal 5 4 4 2 2 5" xfId="47337" xr:uid="{00000000-0005-0000-0000-0000DAB80000}"/>
    <cellStyle name="Normal 5 4 4 2 2 5 2" xfId="47338" xr:uid="{00000000-0005-0000-0000-0000DBB80000}"/>
    <cellStyle name="Normal 5 4 4 2 2 6" xfId="47339" xr:uid="{00000000-0005-0000-0000-0000DCB80000}"/>
    <cellStyle name="Normal 5 4 4 2 2 6 2" xfId="47340" xr:uid="{00000000-0005-0000-0000-0000DDB80000}"/>
    <cellStyle name="Normal 5 4 4 2 2 6 2 2" xfId="47341" xr:uid="{00000000-0005-0000-0000-0000DEB80000}"/>
    <cellStyle name="Normal 5 4 4 2 2 6 3" xfId="47342" xr:uid="{00000000-0005-0000-0000-0000DFB80000}"/>
    <cellStyle name="Normal 5 4 4 2 2 7" xfId="47343" xr:uid="{00000000-0005-0000-0000-0000E0B80000}"/>
    <cellStyle name="Normal 5 4 4 2 2 7 2" xfId="47344" xr:uid="{00000000-0005-0000-0000-0000E1B80000}"/>
    <cellStyle name="Normal 5 4 4 2 2 8" xfId="47345" xr:uid="{00000000-0005-0000-0000-0000E2B80000}"/>
    <cellStyle name="Normal 5 4 4 2 3" xfId="47346" xr:uid="{00000000-0005-0000-0000-0000E3B80000}"/>
    <cellStyle name="Normal 5 4 4 2 3 2" xfId="47347" xr:uid="{00000000-0005-0000-0000-0000E4B80000}"/>
    <cellStyle name="Normal 5 4 4 2 3 2 2" xfId="47348" xr:uid="{00000000-0005-0000-0000-0000E5B80000}"/>
    <cellStyle name="Normal 5 4 4 2 3 2 2 2" xfId="47349" xr:uid="{00000000-0005-0000-0000-0000E6B80000}"/>
    <cellStyle name="Normal 5 4 4 2 3 2 3" xfId="47350" xr:uid="{00000000-0005-0000-0000-0000E7B80000}"/>
    <cellStyle name="Normal 5 4 4 2 3 2 3 2" xfId="47351" xr:uid="{00000000-0005-0000-0000-0000E8B80000}"/>
    <cellStyle name="Normal 5 4 4 2 3 2 3 2 2" xfId="47352" xr:uid="{00000000-0005-0000-0000-0000E9B80000}"/>
    <cellStyle name="Normal 5 4 4 2 3 2 3 3" xfId="47353" xr:uid="{00000000-0005-0000-0000-0000EAB80000}"/>
    <cellStyle name="Normal 5 4 4 2 3 2 4" xfId="47354" xr:uid="{00000000-0005-0000-0000-0000EBB80000}"/>
    <cellStyle name="Normal 5 4 4 2 3 3" xfId="47355" xr:uid="{00000000-0005-0000-0000-0000ECB80000}"/>
    <cellStyle name="Normal 5 4 4 2 3 3 2" xfId="47356" xr:uid="{00000000-0005-0000-0000-0000EDB80000}"/>
    <cellStyle name="Normal 5 4 4 2 3 4" xfId="47357" xr:uid="{00000000-0005-0000-0000-0000EEB80000}"/>
    <cellStyle name="Normal 5 4 4 2 3 4 2" xfId="47358" xr:uid="{00000000-0005-0000-0000-0000EFB80000}"/>
    <cellStyle name="Normal 5 4 4 2 3 4 2 2" xfId="47359" xr:uid="{00000000-0005-0000-0000-0000F0B80000}"/>
    <cellStyle name="Normal 5 4 4 2 3 4 3" xfId="47360" xr:uid="{00000000-0005-0000-0000-0000F1B80000}"/>
    <cellStyle name="Normal 5 4 4 2 3 5" xfId="47361" xr:uid="{00000000-0005-0000-0000-0000F2B80000}"/>
    <cellStyle name="Normal 5 4 4 2 4" xfId="47362" xr:uid="{00000000-0005-0000-0000-0000F3B80000}"/>
    <cellStyle name="Normal 5 4 4 2 4 2" xfId="47363" xr:uid="{00000000-0005-0000-0000-0000F4B80000}"/>
    <cellStyle name="Normal 5 4 4 2 4 2 2" xfId="47364" xr:uid="{00000000-0005-0000-0000-0000F5B80000}"/>
    <cellStyle name="Normal 5 4 4 2 4 3" xfId="47365" xr:uid="{00000000-0005-0000-0000-0000F6B80000}"/>
    <cellStyle name="Normal 5 4 4 2 4 3 2" xfId="47366" xr:uid="{00000000-0005-0000-0000-0000F7B80000}"/>
    <cellStyle name="Normal 5 4 4 2 4 3 2 2" xfId="47367" xr:uid="{00000000-0005-0000-0000-0000F8B80000}"/>
    <cellStyle name="Normal 5 4 4 2 4 3 3" xfId="47368" xr:uid="{00000000-0005-0000-0000-0000F9B80000}"/>
    <cellStyle name="Normal 5 4 4 2 4 4" xfId="47369" xr:uid="{00000000-0005-0000-0000-0000FAB80000}"/>
    <cellStyle name="Normal 5 4 4 2 5" xfId="47370" xr:uid="{00000000-0005-0000-0000-0000FBB80000}"/>
    <cellStyle name="Normal 5 4 4 2 5 2" xfId="47371" xr:uid="{00000000-0005-0000-0000-0000FCB80000}"/>
    <cellStyle name="Normal 5 4 4 2 5 2 2" xfId="47372" xr:uid="{00000000-0005-0000-0000-0000FDB80000}"/>
    <cellStyle name="Normal 5 4 4 2 5 3" xfId="47373" xr:uid="{00000000-0005-0000-0000-0000FEB80000}"/>
    <cellStyle name="Normal 5 4 4 2 5 3 2" xfId="47374" xr:uid="{00000000-0005-0000-0000-0000FFB80000}"/>
    <cellStyle name="Normal 5 4 4 2 5 3 2 2" xfId="47375" xr:uid="{00000000-0005-0000-0000-000000B90000}"/>
    <cellStyle name="Normal 5 4 4 2 5 3 3" xfId="47376" xr:uid="{00000000-0005-0000-0000-000001B90000}"/>
    <cellStyle name="Normal 5 4 4 2 5 4" xfId="47377" xr:uid="{00000000-0005-0000-0000-000002B90000}"/>
    <cellStyle name="Normal 5 4 4 2 6" xfId="47378" xr:uid="{00000000-0005-0000-0000-000003B90000}"/>
    <cellStyle name="Normal 5 4 4 2 6 2" xfId="47379" xr:uid="{00000000-0005-0000-0000-000004B90000}"/>
    <cellStyle name="Normal 5 4 4 2 7" xfId="47380" xr:uid="{00000000-0005-0000-0000-000005B90000}"/>
    <cellStyle name="Normal 5 4 4 2 7 2" xfId="47381" xr:uid="{00000000-0005-0000-0000-000006B90000}"/>
    <cellStyle name="Normal 5 4 4 2 7 2 2" xfId="47382" xr:uid="{00000000-0005-0000-0000-000007B90000}"/>
    <cellStyle name="Normal 5 4 4 2 7 3" xfId="47383" xr:uid="{00000000-0005-0000-0000-000008B90000}"/>
    <cellStyle name="Normal 5 4 4 2 8" xfId="47384" xr:uid="{00000000-0005-0000-0000-000009B90000}"/>
    <cellStyle name="Normal 5 4 4 2 8 2" xfId="47385" xr:uid="{00000000-0005-0000-0000-00000AB90000}"/>
    <cellStyle name="Normal 5 4 4 2 9" xfId="47386" xr:uid="{00000000-0005-0000-0000-00000BB90000}"/>
    <cellStyle name="Normal 5 4 4 3" xfId="47387" xr:uid="{00000000-0005-0000-0000-00000CB90000}"/>
    <cellStyle name="Normal 5 4 4 3 2" xfId="47388" xr:uid="{00000000-0005-0000-0000-00000DB90000}"/>
    <cellStyle name="Normal 5 4 4 3 2 2" xfId="47389" xr:uid="{00000000-0005-0000-0000-00000EB90000}"/>
    <cellStyle name="Normal 5 4 4 3 2 2 2" xfId="47390" xr:uid="{00000000-0005-0000-0000-00000FB90000}"/>
    <cellStyle name="Normal 5 4 4 3 2 2 2 2" xfId="47391" xr:uid="{00000000-0005-0000-0000-000010B90000}"/>
    <cellStyle name="Normal 5 4 4 3 2 2 3" xfId="47392" xr:uid="{00000000-0005-0000-0000-000011B90000}"/>
    <cellStyle name="Normal 5 4 4 3 2 2 3 2" xfId="47393" xr:uid="{00000000-0005-0000-0000-000012B90000}"/>
    <cellStyle name="Normal 5 4 4 3 2 2 3 2 2" xfId="47394" xr:uid="{00000000-0005-0000-0000-000013B90000}"/>
    <cellStyle name="Normal 5 4 4 3 2 2 3 3" xfId="47395" xr:uid="{00000000-0005-0000-0000-000014B90000}"/>
    <cellStyle name="Normal 5 4 4 3 2 2 4" xfId="47396" xr:uid="{00000000-0005-0000-0000-000015B90000}"/>
    <cellStyle name="Normal 5 4 4 3 2 3" xfId="47397" xr:uid="{00000000-0005-0000-0000-000016B90000}"/>
    <cellStyle name="Normal 5 4 4 3 2 3 2" xfId="47398" xr:uid="{00000000-0005-0000-0000-000017B90000}"/>
    <cellStyle name="Normal 5 4 4 3 2 4" xfId="47399" xr:uid="{00000000-0005-0000-0000-000018B90000}"/>
    <cellStyle name="Normal 5 4 4 3 2 4 2" xfId="47400" xr:uid="{00000000-0005-0000-0000-000019B90000}"/>
    <cellStyle name="Normal 5 4 4 3 2 4 2 2" xfId="47401" xr:uid="{00000000-0005-0000-0000-00001AB90000}"/>
    <cellStyle name="Normal 5 4 4 3 2 4 3" xfId="47402" xr:uid="{00000000-0005-0000-0000-00001BB90000}"/>
    <cellStyle name="Normal 5 4 4 3 2 5" xfId="47403" xr:uid="{00000000-0005-0000-0000-00001CB90000}"/>
    <cellStyle name="Normal 5 4 4 3 3" xfId="47404" xr:uid="{00000000-0005-0000-0000-00001DB90000}"/>
    <cellStyle name="Normal 5 4 4 3 3 2" xfId="47405" xr:uid="{00000000-0005-0000-0000-00001EB90000}"/>
    <cellStyle name="Normal 5 4 4 3 3 2 2" xfId="47406" xr:uid="{00000000-0005-0000-0000-00001FB90000}"/>
    <cellStyle name="Normal 5 4 4 3 3 3" xfId="47407" xr:uid="{00000000-0005-0000-0000-000020B90000}"/>
    <cellStyle name="Normal 5 4 4 3 3 3 2" xfId="47408" xr:uid="{00000000-0005-0000-0000-000021B90000}"/>
    <cellStyle name="Normal 5 4 4 3 3 3 2 2" xfId="47409" xr:uid="{00000000-0005-0000-0000-000022B90000}"/>
    <cellStyle name="Normal 5 4 4 3 3 3 3" xfId="47410" xr:uid="{00000000-0005-0000-0000-000023B90000}"/>
    <cellStyle name="Normal 5 4 4 3 3 4" xfId="47411" xr:uid="{00000000-0005-0000-0000-000024B90000}"/>
    <cellStyle name="Normal 5 4 4 3 4" xfId="47412" xr:uid="{00000000-0005-0000-0000-000025B90000}"/>
    <cellStyle name="Normal 5 4 4 3 4 2" xfId="47413" xr:uid="{00000000-0005-0000-0000-000026B90000}"/>
    <cellStyle name="Normal 5 4 4 3 4 2 2" xfId="47414" xr:uid="{00000000-0005-0000-0000-000027B90000}"/>
    <cellStyle name="Normal 5 4 4 3 4 3" xfId="47415" xr:uid="{00000000-0005-0000-0000-000028B90000}"/>
    <cellStyle name="Normal 5 4 4 3 4 3 2" xfId="47416" xr:uid="{00000000-0005-0000-0000-000029B90000}"/>
    <cellStyle name="Normal 5 4 4 3 4 3 2 2" xfId="47417" xr:uid="{00000000-0005-0000-0000-00002AB90000}"/>
    <cellStyle name="Normal 5 4 4 3 4 3 3" xfId="47418" xr:uid="{00000000-0005-0000-0000-00002BB90000}"/>
    <cellStyle name="Normal 5 4 4 3 4 4" xfId="47419" xr:uid="{00000000-0005-0000-0000-00002CB90000}"/>
    <cellStyle name="Normal 5 4 4 3 5" xfId="47420" xr:uid="{00000000-0005-0000-0000-00002DB90000}"/>
    <cellStyle name="Normal 5 4 4 3 5 2" xfId="47421" xr:uid="{00000000-0005-0000-0000-00002EB90000}"/>
    <cellStyle name="Normal 5 4 4 3 6" xfId="47422" xr:uid="{00000000-0005-0000-0000-00002FB90000}"/>
    <cellStyle name="Normal 5 4 4 3 6 2" xfId="47423" xr:uid="{00000000-0005-0000-0000-000030B90000}"/>
    <cellStyle name="Normal 5 4 4 3 6 2 2" xfId="47424" xr:uid="{00000000-0005-0000-0000-000031B90000}"/>
    <cellStyle name="Normal 5 4 4 3 6 3" xfId="47425" xr:uid="{00000000-0005-0000-0000-000032B90000}"/>
    <cellStyle name="Normal 5 4 4 3 7" xfId="47426" xr:uid="{00000000-0005-0000-0000-000033B90000}"/>
    <cellStyle name="Normal 5 4 4 3 7 2" xfId="47427" xr:uid="{00000000-0005-0000-0000-000034B90000}"/>
    <cellStyle name="Normal 5 4 4 3 8" xfId="47428" xr:uid="{00000000-0005-0000-0000-000035B90000}"/>
    <cellStyle name="Normal 5 4 4 4" xfId="47429" xr:uid="{00000000-0005-0000-0000-000036B90000}"/>
    <cellStyle name="Normal 5 4 4 4 2" xfId="47430" xr:uid="{00000000-0005-0000-0000-000037B90000}"/>
    <cellStyle name="Normal 5 4 4 4 2 2" xfId="47431" xr:uid="{00000000-0005-0000-0000-000038B90000}"/>
    <cellStyle name="Normal 5 4 4 4 2 2 2" xfId="47432" xr:uid="{00000000-0005-0000-0000-000039B90000}"/>
    <cellStyle name="Normal 5 4 4 4 2 3" xfId="47433" xr:uid="{00000000-0005-0000-0000-00003AB90000}"/>
    <cellStyle name="Normal 5 4 4 4 2 3 2" xfId="47434" xr:uid="{00000000-0005-0000-0000-00003BB90000}"/>
    <cellStyle name="Normal 5 4 4 4 2 3 2 2" xfId="47435" xr:uid="{00000000-0005-0000-0000-00003CB90000}"/>
    <cellStyle name="Normal 5 4 4 4 2 3 3" xfId="47436" xr:uid="{00000000-0005-0000-0000-00003DB90000}"/>
    <cellStyle name="Normal 5 4 4 4 2 4" xfId="47437" xr:uid="{00000000-0005-0000-0000-00003EB90000}"/>
    <cellStyle name="Normal 5 4 4 4 3" xfId="47438" xr:uid="{00000000-0005-0000-0000-00003FB90000}"/>
    <cellStyle name="Normal 5 4 4 4 3 2" xfId="47439" xr:uid="{00000000-0005-0000-0000-000040B90000}"/>
    <cellStyle name="Normal 5 4 4 4 4" xfId="47440" xr:uid="{00000000-0005-0000-0000-000041B90000}"/>
    <cellStyle name="Normal 5 4 4 4 4 2" xfId="47441" xr:uid="{00000000-0005-0000-0000-000042B90000}"/>
    <cellStyle name="Normal 5 4 4 4 4 2 2" xfId="47442" xr:uid="{00000000-0005-0000-0000-000043B90000}"/>
    <cellStyle name="Normal 5 4 4 4 4 3" xfId="47443" xr:uid="{00000000-0005-0000-0000-000044B90000}"/>
    <cellStyle name="Normal 5 4 4 4 5" xfId="47444" xr:uid="{00000000-0005-0000-0000-000045B90000}"/>
    <cellStyle name="Normal 5 4 4 5" xfId="47445" xr:uid="{00000000-0005-0000-0000-000046B90000}"/>
    <cellStyle name="Normal 5 4 4 5 2" xfId="47446" xr:uid="{00000000-0005-0000-0000-000047B90000}"/>
    <cellStyle name="Normal 5 4 4 5 2 2" xfId="47447" xr:uid="{00000000-0005-0000-0000-000048B90000}"/>
    <cellStyle name="Normal 5 4 4 5 3" xfId="47448" xr:uid="{00000000-0005-0000-0000-000049B90000}"/>
    <cellStyle name="Normal 5 4 4 5 3 2" xfId="47449" xr:uid="{00000000-0005-0000-0000-00004AB90000}"/>
    <cellStyle name="Normal 5 4 4 5 3 2 2" xfId="47450" xr:uid="{00000000-0005-0000-0000-00004BB90000}"/>
    <cellStyle name="Normal 5 4 4 5 3 3" xfId="47451" xr:uid="{00000000-0005-0000-0000-00004CB90000}"/>
    <cellStyle name="Normal 5 4 4 5 4" xfId="47452" xr:uid="{00000000-0005-0000-0000-00004DB90000}"/>
    <cellStyle name="Normal 5 4 4 6" xfId="47453" xr:uid="{00000000-0005-0000-0000-00004EB90000}"/>
    <cellStyle name="Normal 5 4 4 6 2" xfId="47454" xr:uid="{00000000-0005-0000-0000-00004FB90000}"/>
    <cellStyle name="Normal 5 4 4 6 2 2" xfId="47455" xr:uid="{00000000-0005-0000-0000-000050B90000}"/>
    <cellStyle name="Normal 5 4 4 6 3" xfId="47456" xr:uid="{00000000-0005-0000-0000-000051B90000}"/>
    <cellStyle name="Normal 5 4 4 6 3 2" xfId="47457" xr:uid="{00000000-0005-0000-0000-000052B90000}"/>
    <cellStyle name="Normal 5 4 4 6 3 2 2" xfId="47458" xr:uid="{00000000-0005-0000-0000-000053B90000}"/>
    <cellStyle name="Normal 5 4 4 6 3 3" xfId="47459" xr:uid="{00000000-0005-0000-0000-000054B90000}"/>
    <cellStyle name="Normal 5 4 4 6 4" xfId="47460" xr:uid="{00000000-0005-0000-0000-000055B90000}"/>
    <cellStyle name="Normal 5 4 4 7" xfId="47461" xr:uid="{00000000-0005-0000-0000-000056B90000}"/>
    <cellStyle name="Normal 5 4 4 7 2" xfId="47462" xr:uid="{00000000-0005-0000-0000-000057B90000}"/>
    <cellStyle name="Normal 5 4 4 8" xfId="47463" xr:uid="{00000000-0005-0000-0000-000058B90000}"/>
    <cellStyle name="Normal 5 4 4 8 2" xfId="47464" xr:uid="{00000000-0005-0000-0000-000059B90000}"/>
    <cellStyle name="Normal 5 4 4 8 2 2" xfId="47465" xr:uid="{00000000-0005-0000-0000-00005AB90000}"/>
    <cellStyle name="Normal 5 4 4 8 3" xfId="47466" xr:uid="{00000000-0005-0000-0000-00005BB90000}"/>
    <cellStyle name="Normal 5 4 4 9" xfId="47467" xr:uid="{00000000-0005-0000-0000-00005CB90000}"/>
    <cellStyle name="Normal 5 4 4 9 2" xfId="47468" xr:uid="{00000000-0005-0000-0000-00005DB90000}"/>
    <cellStyle name="Normal 5 4 5" xfId="47469" xr:uid="{00000000-0005-0000-0000-00005EB90000}"/>
    <cellStyle name="Normal 5 4 5 10" xfId="47470" xr:uid="{00000000-0005-0000-0000-00005FB90000}"/>
    <cellStyle name="Normal 5 4 5 11" xfId="47471" xr:uid="{00000000-0005-0000-0000-000060B90000}"/>
    <cellStyle name="Normal 5 4 5 2" xfId="47472" xr:uid="{00000000-0005-0000-0000-000061B90000}"/>
    <cellStyle name="Normal 5 4 5 2 10" xfId="47473" xr:uid="{00000000-0005-0000-0000-000062B90000}"/>
    <cellStyle name="Normal 5 4 5 2 2" xfId="47474" xr:uid="{00000000-0005-0000-0000-000063B90000}"/>
    <cellStyle name="Normal 5 4 5 2 2 2" xfId="47475" xr:uid="{00000000-0005-0000-0000-000064B90000}"/>
    <cellStyle name="Normal 5 4 5 2 2 2 2" xfId="47476" xr:uid="{00000000-0005-0000-0000-000065B90000}"/>
    <cellStyle name="Normal 5 4 5 2 2 2 2 2" xfId="47477" xr:uid="{00000000-0005-0000-0000-000066B90000}"/>
    <cellStyle name="Normal 5 4 5 2 2 2 2 2 2" xfId="47478" xr:uid="{00000000-0005-0000-0000-000067B90000}"/>
    <cellStyle name="Normal 5 4 5 2 2 2 2 3" xfId="47479" xr:uid="{00000000-0005-0000-0000-000068B90000}"/>
    <cellStyle name="Normal 5 4 5 2 2 2 2 3 2" xfId="47480" xr:uid="{00000000-0005-0000-0000-000069B90000}"/>
    <cellStyle name="Normal 5 4 5 2 2 2 2 3 2 2" xfId="47481" xr:uid="{00000000-0005-0000-0000-00006AB90000}"/>
    <cellStyle name="Normal 5 4 5 2 2 2 2 3 3" xfId="47482" xr:uid="{00000000-0005-0000-0000-00006BB90000}"/>
    <cellStyle name="Normal 5 4 5 2 2 2 2 4" xfId="47483" xr:uid="{00000000-0005-0000-0000-00006CB90000}"/>
    <cellStyle name="Normal 5 4 5 2 2 2 3" xfId="47484" xr:uid="{00000000-0005-0000-0000-00006DB90000}"/>
    <cellStyle name="Normal 5 4 5 2 2 2 3 2" xfId="47485" xr:uid="{00000000-0005-0000-0000-00006EB90000}"/>
    <cellStyle name="Normal 5 4 5 2 2 2 4" xfId="47486" xr:uid="{00000000-0005-0000-0000-00006FB90000}"/>
    <cellStyle name="Normal 5 4 5 2 2 2 4 2" xfId="47487" xr:uid="{00000000-0005-0000-0000-000070B90000}"/>
    <cellStyle name="Normal 5 4 5 2 2 2 4 2 2" xfId="47488" xr:uid="{00000000-0005-0000-0000-000071B90000}"/>
    <cellStyle name="Normal 5 4 5 2 2 2 4 3" xfId="47489" xr:uid="{00000000-0005-0000-0000-000072B90000}"/>
    <cellStyle name="Normal 5 4 5 2 2 2 5" xfId="47490" xr:uid="{00000000-0005-0000-0000-000073B90000}"/>
    <cellStyle name="Normal 5 4 5 2 2 3" xfId="47491" xr:uid="{00000000-0005-0000-0000-000074B90000}"/>
    <cellStyle name="Normal 5 4 5 2 2 3 2" xfId="47492" xr:uid="{00000000-0005-0000-0000-000075B90000}"/>
    <cellStyle name="Normal 5 4 5 2 2 3 2 2" xfId="47493" xr:uid="{00000000-0005-0000-0000-000076B90000}"/>
    <cellStyle name="Normal 5 4 5 2 2 3 3" xfId="47494" xr:uid="{00000000-0005-0000-0000-000077B90000}"/>
    <cellStyle name="Normal 5 4 5 2 2 3 3 2" xfId="47495" xr:uid="{00000000-0005-0000-0000-000078B90000}"/>
    <cellStyle name="Normal 5 4 5 2 2 3 3 2 2" xfId="47496" xr:uid="{00000000-0005-0000-0000-000079B90000}"/>
    <cellStyle name="Normal 5 4 5 2 2 3 3 3" xfId="47497" xr:uid="{00000000-0005-0000-0000-00007AB90000}"/>
    <cellStyle name="Normal 5 4 5 2 2 3 4" xfId="47498" xr:uid="{00000000-0005-0000-0000-00007BB90000}"/>
    <cellStyle name="Normal 5 4 5 2 2 4" xfId="47499" xr:uid="{00000000-0005-0000-0000-00007CB90000}"/>
    <cellStyle name="Normal 5 4 5 2 2 4 2" xfId="47500" xr:uid="{00000000-0005-0000-0000-00007DB90000}"/>
    <cellStyle name="Normal 5 4 5 2 2 4 2 2" xfId="47501" xr:uid="{00000000-0005-0000-0000-00007EB90000}"/>
    <cellStyle name="Normal 5 4 5 2 2 4 3" xfId="47502" xr:uid="{00000000-0005-0000-0000-00007FB90000}"/>
    <cellStyle name="Normal 5 4 5 2 2 4 3 2" xfId="47503" xr:uid="{00000000-0005-0000-0000-000080B90000}"/>
    <cellStyle name="Normal 5 4 5 2 2 4 3 2 2" xfId="47504" xr:uid="{00000000-0005-0000-0000-000081B90000}"/>
    <cellStyle name="Normal 5 4 5 2 2 4 3 3" xfId="47505" xr:uid="{00000000-0005-0000-0000-000082B90000}"/>
    <cellStyle name="Normal 5 4 5 2 2 4 4" xfId="47506" xr:uid="{00000000-0005-0000-0000-000083B90000}"/>
    <cellStyle name="Normal 5 4 5 2 2 5" xfId="47507" xr:uid="{00000000-0005-0000-0000-000084B90000}"/>
    <cellStyle name="Normal 5 4 5 2 2 5 2" xfId="47508" xr:uid="{00000000-0005-0000-0000-000085B90000}"/>
    <cellStyle name="Normal 5 4 5 2 2 6" xfId="47509" xr:uid="{00000000-0005-0000-0000-000086B90000}"/>
    <cellStyle name="Normal 5 4 5 2 2 6 2" xfId="47510" xr:uid="{00000000-0005-0000-0000-000087B90000}"/>
    <cellStyle name="Normal 5 4 5 2 2 6 2 2" xfId="47511" xr:uid="{00000000-0005-0000-0000-000088B90000}"/>
    <cellStyle name="Normal 5 4 5 2 2 6 3" xfId="47512" xr:uid="{00000000-0005-0000-0000-000089B90000}"/>
    <cellStyle name="Normal 5 4 5 2 2 7" xfId="47513" xr:uid="{00000000-0005-0000-0000-00008AB90000}"/>
    <cellStyle name="Normal 5 4 5 2 2 7 2" xfId="47514" xr:uid="{00000000-0005-0000-0000-00008BB90000}"/>
    <cellStyle name="Normal 5 4 5 2 2 8" xfId="47515" xr:uid="{00000000-0005-0000-0000-00008CB90000}"/>
    <cellStyle name="Normal 5 4 5 2 3" xfId="47516" xr:uid="{00000000-0005-0000-0000-00008DB90000}"/>
    <cellStyle name="Normal 5 4 5 2 3 2" xfId="47517" xr:uid="{00000000-0005-0000-0000-00008EB90000}"/>
    <cellStyle name="Normal 5 4 5 2 3 2 2" xfId="47518" xr:uid="{00000000-0005-0000-0000-00008FB90000}"/>
    <cellStyle name="Normal 5 4 5 2 3 2 2 2" xfId="47519" xr:uid="{00000000-0005-0000-0000-000090B90000}"/>
    <cellStyle name="Normal 5 4 5 2 3 2 3" xfId="47520" xr:uid="{00000000-0005-0000-0000-000091B90000}"/>
    <cellStyle name="Normal 5 4 5 2 3 2 3 2" xfId="47521" xr:uid="{00000000-0005-0000-0000-000092B90000}"/>
    <cellStyle name="Normal 5 4 5 2 3 2 3 2 2" xfId="47522" xr:uid="{00000000-0005-0000-0000-000093B90000}"/>
    <cellStyle name="Normal 5 4 5 2 3 2 3 3" xfId="47523" xr:uid="{00000000-0005-0000-0000-000094B90000}"/>
    <cellStyle name="Normal 5 4 5 2 3 2 4" xfId="47524" xr:uid="{00000000-0005-0000-0000-000095B90000}"/>
    <cellStyle name="Normal 5 4 5 2 3 3" xfId="47525" xr:uid="{00000000-0005-0000-0000-000096B90000}"/>
    <cellStyle name="Normal 5 4 5 2 3 3 2" xfId="47526" xr:uid="{00000000-0005-0000-0000-000097B90000}"/>
    <cellStyle name="Normal 5 4 5 2 3 4" xfId="47527" xr:uid="{00000000-0005-0000-0000-000098B90000}"/>
    <cellStyle name="Normal 5 4 5 2 3 4 2" xfId="47528" xr:uid="{00000000-0005-0000-0000-000099B90000}"/>
    <cellStyle name="Normal 5 4 5 2 3 4 2 2" xfId="47529" xr:uid="{00000000-0005-0000-0000-00009AB90000}"/>
    <cellStyle name="Normal 5 4 5 2 3 4 3" xfId="47530" xr:uid="{00000000-0005-0000-0000-00009BB90000}"/>
    <cellStyle name="Normal 5 4 5 2 3 5" xfId="47531" xr:uid="{00000000-0005-0000-0000-00009CB90000}"/>
    <cellStyle name="Normal 5 4 5 2 4" xfId="47532" xr:uid="{00000000-0005-0000-0000-00009DB90000}"/>
    <cellStyle name="Normal 5 4 5 2 4 2" xfId="47533" xr:uid="{00000000-0005-0000-0000-00009EB90000}"/>
    <cellStyle name="Normal 5 4 5 2 4 2 2" xfId="47534" xr:uid="{00000000-0005-0000-0000-00009FB90000}"/>
    <cellStyle name="Normal 5 4 5 2 4 3" xfId="47535" xr:uid="{00000000-0005-0000-0000-0000A0B90000}"/>
    <cellStyle name="Normal 5 4 5 2 4 3 2" xfId="47536" xr:uid="{00000000-0005-0000-0000-0000A1B90000}"/>
    <cellStyle name="Normal 5 4 5 2 4 3 2 2" xfId="47537" xr:uid="{00000000-0005-0000-0000-0000A2B90000}"/>
    <cellStyle name="Normal 5 4 5 2 4 3 3" xfId="47538" xr:uid="{00000000-0005-0000-0000-0000A3B90000}"/>
    <cellStyle name="Normal 5 4 5 2 4 4" xfId="47539" xr:uid="{00000000-0005-0000-0000-0000A4B90000}"/>
    <cellStyle name="Normal 5 4 5 2 5" xfId="47540" xr:uid="{00000000-0005-0000-0000-0000A5B90000}"/>
    <cellStyle name="Normal 5 4 5 2 5 2" xfId="47541" xr:uid="{00000000-0005-0000-0000-0000A6B90000}"/>
    <cellStyle name="Normal 5 4 5 2 5 2 2" xfId="47542" xr:uid="{00000000-0005-0000-0000-0000A7B90000}"/>
    <cellStyle name="Normal 5 4 5 2 5 3" xfId="47543" xr:uid="{00000000-0005-0000-0000-0000A8B90000}"/>
    <cellStyle name="Normal 5 4 5 2 5 3 2" xfId="47544" xr:uid="{00000000-0005-0000-0000-0000A9B90000}"/>
    <cellStyle name="Normal 5 4 5 2 5 3 2 2" xfId="47545" xr:uid="{00000000-0005-0000-0000-0000AAB90000}"/>
    <cellStyle name="Normal 5 4 5 2 5 3 3" xfId="47546" xr:uid="{00000000-0005-0000-0000-0000ABB90000}"/>
    <cellStyle name="Normal 5 4 5 2 5 4" xfId="47547" xr:uid="{00000000-0005-0000-0000-0000ACB90000}"/>
    <cellStyle name="Normal 5 4 5 2 6" xfId="47548" xr:uid="{00000000-0005-0000-0000-0000ADB90000}"/>
    <cellStyle name="Normal 5 4 5 2 6 2" xfId="47549" xr:uid="{00000000-0005-0000-0000-0000AEB90000}"/>
    <cellStyle name="Normal 5 4 5 2 7" xfId="47550" xr:uid="{00000000-0005-0000-0000-0000AFB90000}"/>
    <cellStyle name="Normal 5 4 5 2 7 2" xfId="47551" xr:uid="{00000000-0005-0000-0000-0000B0B90000}"/>
    <cellStyle name="Normal 5 4 5 2 7 2 2" xfId="47552" xr:uid="{00000000-0005-0000-0000-0000B1B90000}"/>
    <cellStyle name="Normal 5 4 5 2 7 3" xfId="47553" xr:uid="{00000000-0005-0000-0000-0000B2B90000}"/>
    <cellStyle name="Normal 5 4 5 2 8" xfId="47554" xr:uid="{00000000-0005-0000-0000-0000B3B90000}"/>
    <cellStyle name="Normal 5 4 5 2 8 2" xfId="47555" xr:uid="{00000000-0005-0000-0000-0000B4B90000}"/>
    <cellStyle name="Normal 5 4 5 2 9" xfId="47556" xr:uid="{00000000-0005-0000-0000-0000B5B90000}"/>
    <cellStyle name="Normal 5 4 5 3" xfId="47557" xr:uid="{00000000-0005-0000-0000-0000B6B90000}"/>
    <cellStyle name="Normal 5 4 5 3 2" xfId="47558" xr:uid="{00000000-0005-0000-0000-0000B7B90000}"/>
    <cellStyle name="Normal 5 4 5 3 2 2" xfId="47559" xr:uid="{00000000-0005-0000-0000-0000B8B90000}"/>
    <cellStyle name="Normal 5 4 5 3 2 2 2" xfId="47560" xr:uid="{00000000-0005-0000-0000-0000B9B90000}"/>
    <cellStyle name="Normal 5 4 5 3 2 2 2 2" xfId="47561" xr:uid="{00000000-0005-0000-0000-0000BAB90000}"/>
    <cellStyle name="Normal 5 4 5 3 2 2 3" xfId="47562" xr:uid="{00000000-0005-0000-0000-0000BBB90000}"/>
    <cellStyle name="Normal 5 4 5 3 2 2 3 2" xfId="47563" xr:uid="{00000000-0005-0000-0000-0000BCB90000}"/>
    <cellStyle name="Normal 5 4 5 3 2 2 3 2 2" xfId="47564" xr:uid="{00000000-0005-0000-0000-0000BDB90000}"/>
    <cellStyle name="Normal 5 4 5 3 2 2 3 3" xfId="47565" xr:uid="{00000000-0005-0000-0000-0000BEB90000}"/>
    <cellStyle name="Normal 5 4 5 3 2 2 4" xfId="47566" xr:uid="{00000000-0005-0000-0000-0000BFB90000}"/>
    <cellStyle name="Normal 5 4 5 3 2 3" xfId="47567" xr:uid="{00000000-0005-0000-0000-0000C0B90000}"/>
    <cellStyle name="Normal 5 4 5 3 2 3 2" xfId="47568" xr:uid="{00000000-0005-0000-0000-0000C1B90000}"/>
    <cellStyle name="Normal 5 4 5 3 2 4" xfId="47569" xr:uid="{00000000-0005-0000-0000-0000C2B90000}"/>
    <cellStyle name="Normal 5 4 5 3 2 4 2" xfId="47570" xr:uid="{00000000-0005-0000-0000-0000C3B90000}"/>
    <cellStyle name="Normal 5 4 5 3 2 4 2 2" xfId="47571" xr:uid="{00000000-0005-0000-0000-0000C4B90000}"/>
    <cellStyle name="Normal 5 4 5 3 2 4 3" xfId="47572" xr:uid="{00000000-0005-0000-0000-0000C5B90000}"/>
    <cellStyle name="Normal 5 4 5 3 2 5" xfId="47573" xr:uid="{00000000-0005-0000-0000-0000C6B90000}"/>
    <cellStyle name="Normal 5 4 5 3 3" xfId="47574" xr:uid="{00000000-0005-0000-0000-0000C7B90000}"/>
    <cellStyle name="Normal 5 4 5 3 3 2" xfId="47575" xr:uid="{00000000-0005-0000-0000-0000C8B90000}"/>
    <cellStyle name="Normal 5 4 5 3 3 2 2" xfId="47576" xr:uid="{00000000-0005-0000-0000-0000C9B90000}"/>
    <cellStyle name="Normal 5 4 5 3 3 3" xfId="47577" xr:uid="{00000000-0005-0000-0000-0000CAB90000}"/>
    <cellStyle name="Normal 5 4 5 3 3 3 2" xfId="47578" xr:uid="{00000000-0005-0000-0000-0000CBB90000}"/>
    <cellStyle name="Normal 5 4 5 3 3 3 2 2" xfId="47579" xr:uid="{00000000-0005-0000-0000-0000CCB90000}"/>
    <cellStyle name="Normal 5 4 5 3 3 3 3" xfId="47580" xr:uid="{00000000-0005-0000-0000-0000CDB90000}"/>
    <cellStyle name="Normal 5 4 5 3 3 4" xfId="47581" xr:uid="{00000000-0005-0000-0000-0000CEB90000}"/>
    <cellStyle name="Normal 5 4 5 3 4" xfId="47582" xr:uid="{00000000-0005-0000-0000-0000CFB90000}"/>
    <cellStyle name="Normal 5 4 5 3 4 2" xfId="47583" xr:uid="{00000000-0005-0000-0000-0000D0B90000}"/>
    <cellStyle name="Normal 5 4 5 3 4 2 2" xfId="47584" xr:uid="{00000000-0005-0000-0000-0000D1B90000}"/>
    <cellStyle name="Normal 5 4 5 3 4 3" xfId="47585" xr:uid="{00000000-0005-0000-0000-0000D2B90000}"/>
    <cellStyle name="Normal 5 4 5 3 4 3 2" xfId="47586" xr:uid="{00000000-0005-0000-0000-0000D3B90000}"/>
    <cellStyle name="Normal 5 4 5 3 4 3 2 2" xfId="47587" xr:uid="{00000000-0005-0000-0000-0000D4B90000}"/>
    <cellStyle name="Normal 5 4 5 3 4 3 3" xfId="47588" xr:uid="{00000000-0005-0000-0000-0000D5B90000}"/>
    <cellStyle name="Normal 5 4 5 3 4 4" xfId="47589" xr:uid="{00000000-0005-0000-0000-0000D6B90000}"/>
    <cellStyle name="Normal 5 4 5 3 5" xfId="47590" xr:uid="{00000000-0005-0000-0000-0000D7B90000}"/>
    <cellStyle name="Normal 5 4 5 3 5 2" xfId="47591" xr:uid="{00000000-0005-0000-0000-0000D8B90000}"/>
    <cellStyle name="Normal 5 4 5 3 6" xfId="47592" xr:uid="{00000000-0005-0000-0000-0000D9B90000}"/>
    <cellStyle name="Normal 5 4 5 3 6 2" xfId="47593" xr:uid="{00000000-0005-0000-0000-0000DAB90000}"/>
    <cellStyle name="Normal 5 4 5 3 6 2 2" xfId="47594" xr:uid="{00000000-0005-0000-0000-0000DBB90000}"/>
    <cellStyle name="Normal 5 4 5 3 6 3" xfId="47595" xr:uid="{00000000-0005-0000-0000-0000DCB90000}"/>
    <cellStyle name="Normal 5 4 5 3 7" xfId="47596" xr:uid="{00000000-0005-0000-0000-0000DDB90000}"/>
    <cellStyle name="Normal 5 4 5 3 7 2" xfId="47597" xr:uid="{00000000-0005-0000-0000-0000DEB90000}"/>
    <cellStyle name="Normal 5 4 5 3 8" xfId="47598" xr:uid="{00000000-0005-0000-0000-0000DFB90000}"/>
    <cellStyle name="Normal 5 4 5 4" xfId="47599" xr:uid="{00000000-0005-0000-0000-0000E0B90000}"/>
    <cellStyle name="Normal 5 4 5 4 2" xfId="47600" xr:uid="{00000000-0005-0000-0000-0000E1B90000}"/>
    <cellStyle name="Normal 5 4 5 4 2 2" xfId="47601" xr:uid="{00000000-0005-0000-0000-0000E2B90000}"/>
    <cellStyle name="Normal 5 4 5 4 2 2 2" xfId="47602" xr:uid="{00000000-0005-0000-0000-0000E3B90000}"/>
    <cellStyle name="Normal 5 4 5 4 2 3" xfId="47603" xr:uid="{00000000-0005-0000-0000-0000E4B90000}"/>
    <cellStyle name="Normal 5 4 5 4 2 3 2" xfId="47604" xr:uid="{00000000-0005-0000-0000-0000E5B90000}"/>
    <cellStyle name="Normal 5 4 5 4 2 3 2 2" xfId="47605" xr:uid="{00000000-0005-0000-0000-0000E6B90000}"/>
    <cellStyle name="Normal 5 4 5 4 2 3 3" xfId="47606" xr:uid="{00000000-0005-0000-0000-0000E7B90000}"/>
    <cellStyle name="Normal 5 4 5 4 2 4" xfId="47607" xr:uid="{00000000-0005-0000-0000-0000E8B90000}"/>
    <cellStyle name="Normal 5 4 5 4 3" xfId="47608" xr:uid="{00000000-0005-0000-0000-0000E9B90000}"/>
    <cellStyle name="Normal 5 4 5 4 3 2" xfId="47609" xr:uid="{00000000-0005-0000-0000-0000EAB90000}"/>
    <cellStyle name="Normal 5 4 5 4 4" xfId="47610" xr:uid="{00000000-0005-0000-0000-0000EBB90000}"/>
    <cellStyle name="Normal 5 4 5 4 4 2" xfId="47611" xr:uid="{00000000-0005-0000-0000-0000ECB90000}"/>
    <cellStyle name="Normal 5 4 5 4 4 2 2" xfId="47612" xr:uid="{00000000-0005-0000-0000-0000EDB90000}"/>
    <cellStyle name="Normal 5 4 5 4 4 3" xfId="47613" xr:uid="{00000000-0005-0000-0000-0000EEB90000}"/>
    <cellStyle name="Normal 5 4 5 4 5" xfId="47614" xr:uid="{00000000-0005-0000-0000-0000EFB90000}"/>
    <cellStyle name="Normal 5 4 5 5" xfId="47615" xr:uid="{00000000-0005-0000-0000-0000F0B90000}"/>
    <cellStyle name="Normal 5 4 5 5 2" xfId="47616" xr:uid="{00000000-0005-0000-0000-0000F1B90000}"/>
    <cellStyle name="Normal 5 4 5 5 2 2" xfId="47617" xr:uid="{00000000-0005-0000-0000-0000F2B90000}"/>
    <cellStyle name="Normal 5 4 5 5 3" xfId="47618" xr:uid="{00000000-0005-0000-0000-0000F3B90000}"/>
    <cellStyle name="Normal 5 4 5 5 3 2" xfId="47619" xr:uid="{00000000-0005-0000-0000-0000F4B90000}"/>
    <cellStyle name="Normal 5 4 5 5 3 2 2" xfId="47620" xr:uid="{00000000-0005-0000-0000-0000F5B90000}"/>
    <cellStyle name="Normal 5 4 5 5 3 3" xfId="47621" xr:uid="{00000000-0005-0000-0000-0000F6B90000}"/>
    <cellStyle name="Normal 5 4 5 5 4" xfId="47622" xr:uid="{00000000-0005-0000-0000-0000F7B90000}"/>
    <cellStyle name="Normal 5 4 5 6" xfId="47623" xr:uid="{00000000-0005-0000-0000-0000F8B90000}"/>
    <cellStyle name="Normal 5 4 5 6 2" xfId="47624" xr:uid="{00000000-0005-0000-0000-0000F9B90000}"/>
    <cellStyle name="Normal 5 4 5 6 2 2" xfId="47625" xr:uid="{00000000-0005-0000-0000-0000FAB90000}"/>
    <cellStyle name="Normal 5 4 5 6 3" xfId="47626" xr:uid="{00000000-0005-0000-0000-0000FBB90000}"/>
    <cellStyle name="Normal 5 4 5 6 3 2" xfId="47627" xr:uid="{00000000-0005-0000-0000-0000FCB90000}"/>
    <cellStyle name="Normal 5 4 5 6 3 2 2" xfId="47628" xr:uid="{00000000-0005-0000-0000-0000FDB90000}"/>
    <cellStyle name="Normal 5 4 5 6 3 3" xfId="47629" xr:uid="{00000000-0005-0000-0000-0000FEB90000}"/>
    <cellStyle name="Normal 5 4 5 6 4" xfId="47630" xr:uid="{00000000-0005-0000-0000-0000FFB90000}"/>
    <cellStyle name="Normal 5 4 5 7" xfId="47631" xr:uid="{00000000-0005-0000-0000-000000BA0000}"/>
    <cellStyle name="Normal 5 4 5 7 2" xfId="47632" xr:uid="{00000000-0005-0000-0000-000001BA0000}"/>
    <cellStyle name="Normal 5 4 5 8" xfId="47633" xr:uid="{00000000-0005-0000-0000-000002BA0000}"/>
    <cellStyle name="Normal 5 4 5 8 2" xfId="47634" xr:uid="{00000000-0005-0000-0000-000003BA0000}"/>
    <cellStyle name="Normal 5 4 5 8 2 2" xfId="47635" xr:uid="{00000000-0005-0000-0000-000004BA0000}"/>
    <cellStyle name="Normal 5 4 5 8 3" xfId="47636" xr:uid="{00000000-0005-0000-0000-000005BA0000}"/>
    <cellStyle name="Normal 5 4 5 9" xfId="47637" xr:uid="{00000000-0005-0000-0000-000006BA0000}"/>
    <cellStyle name="Normal 5 4 5 9 2" xfId="47638" xr:uid="{00000000-0005-0000-0000-000007BA0000}"/>
    <cellStyle name="Normal 5 4 6" xfId="47639" xr:uid="{00000000-0005-0000-0000-000008BA0000}"/>
    <cellStyle name="Normal 5 4 6 10" xfId="47640" xr:uid="{00000000-0005-0000-0000-000009BA0000}"/>
    <cellStyle name="Normal 5 4 6 2" xfId="47641" xr:uid="{00000000-0005-0000-0000-00000ABA0000}"/>
    <cellStyle name="Normal 5 4 6 2 2" xfId="47642" xr:uid="{00000000-0005-0000-0000-00000BBA0000}"/>
    <cellStyle name="Normal 5 4 6 2 2 2" xfId="47643" xr:uid="{00000000-0005-0000-0000-00000CBA0000}"/>
    <cellStyle name="Normal 5 4 6 2 2 2 2" xfId="47644" xr:uid="{00000000-0005-0000-0000-00000DBA0000}"/>
    <cellStyle name="Normal 5 4 6 2 2 2 2 2" xfId="47645" xr:uid="{00000000-0005-0000-0000-00000EBA0000}"/>
    <cellStyle name="Normal 5 4 6 2 2 2 3" xfId="47646" xr:uid="{00000000-0005-0000-0000-00000FBA0000}"/>
    <cellStyle name="Normal 5 4 6 2 2 2 3 2" xfId="47647" xr:uid="{00000000-0005-0000-0000-000010BA0000}"/>
    <cellStyle name="Normal 5 4 6 2 2 2 3 2 2" xfId="47648" xr:uid="{00000000-0005-0000-0000-000011BA0000}"/>
    <cellStyle name="Normal 5 4 6 2 2 2 3 3" xfId="47649" xr:uid="{00000000-0005-0000-0000-000012BA0000}"/>
    <cellStyle name="Normal 5 4 6 2 2 2 4" xfId="47650" xr:uid="{00000000-0005-0000-0000-000013BA0000}"/>
    <cellStyle name="Normal 5 4 6 2 2 3" xfId="47651" xr:uid="{00000000-0005-0000-0000-000014BA0000}"/>
    <cellStyle name="Normal 5 4 6 2 2 3 2" xfId="47652" xr:uid="{00000000-0005-0000-0000-000015BA0000}"/>
    <cellStyle name="Normal 5 4 6 2 2 4" xfId="47653" xr:uid="{00000000-0005-0000-0000-000016BA0000}"/>
    <cellStyle name="Normal 5 4 6 2 2 4 2" xfId="47654" xr:uid="{00000000-0005-0000-0000-000017BA0000}"/>
    <cellStyle name="Normal 5 4 6 2 2 4 2 2" xfId="47655" xr:uid="{00000000-0005-0000-0000-000018BA0000}"/>
    <cellStyle name="Normal 5 4 6 2 2 4 3" xfId="47656" xr:uid="{00000000-0005-0000-0000-000019BA0000}"/>
    <cellStyle name="Normal 5 4 6 2 2 5" xfId="47657" xr:uid="{00000000-0005-0000-0000-00001ABA0000}"/>
    <cellStyle name="Normal 5 4 6 2 3" xfId="47658" xr:uid="{00000000-0005-0000-0000-00001BBA0000}"/>
    <cellStyle name="Normal 5 4 6 2 3 2" xfId="47659" xr:uid="{00000000-0005-0000-0000-00001CBA0000}"/>
    <cellStyle name="Normal 5 4 6 2 3 2 2" xfId="47660" xr:uid="{00000000-0005-0000-0000-00001DBA0000}"/>
    <cellStyle name="Normal 5 4 6 2 3 3" xfId="47661" xr:uid="{00000000-0005-0000-0000-00001EBA0000}"/>
    <cellStyle name="Normal 5 4 6 2 3 3 2" xfId="47662" xr:uid="{00000000-0005-0000-0000-00001FBA0000}"/>
    <cellStyle name="Normal 5 4 6 2 3 3 2 2" xfId="47663" xr:uid="{00000000-0005-0000-0000-000020BA0000}"/>
    <cellStyle name="Normal 5 4 6 2 3 3 3" xfId="47664" xr:uid="{00000000-0005-0000-0000-000021BA0000}"/>
    <cellStyle name="Normal 5 4 6 2 3 4" xfId="47665" xr:uid="{00000000-0005-0000-0000-000022BA0000}"/>
    <cellStyle name="Normal 5 4 6 2 4" xfId="47666" xr:uid="{00000000-0005-0000-0000-000023BA0000}"/>
    <cellStyle name="Normal 5 4 6 2 4 2" xfId="47667" xr:uid="{00000000-0005-0000-0000-000024BA0000}"/>
    <cellStyle name="Normal 5 4 6 2 4 2 2" xfId="47668" xr:uid="{00000000-0005-0000-0000-000025BA0000}"/>
    <cellStyle name="Normal 5 4 6 2 4 3" xfId="47669" xr:uid="{00000000-0005-0000-0000-000026BA0000}"/>
    <cellStyle name="Normal 5 4 6 2 4 3 2" xfId="47670" xr:uid="{00000000-0005-0000-0000-000027BA0000}"/>
    <cellStyle name="Normal 5 4 6 2 4 3 2 2" xfId="47671" xr:uid="{00000000-0005-0000-0000-000028BA0000}"/>
    <cellStyle name="Normal 5 4 6 2 4 3 3" xfId="47672" xr:uid="{00000000-0005-0000-0000-000029BA0000}"/>
    <cellStyle name="Normal 5 4 6 2 4 4" xfId="47673" xr:uid="{00000000-0005-0000-0000-00002ABA0000}"/>
    <cellStyle name="Normal 5 4 6 2 5" xfId="47674" xr:uid="{00000000-0005-0000-0000-00002BBA0000}"/>
    <cellStyle name="Normal 5 4 6 2 5 2" xfId="47675" xr:uid="{00000000-0005-0000-0000-00002CBA0000}"/>
    <cellStyle name="Normal 5 4 6 2 6" xfId="47676" xr:uid="{00000000-0005-0000-0000-00002DBA0000}"/>
    <cellStyle name="Normal 5 4 6 2 6 2" xfId="47677" xr:uid="{00000000-0005-0000-0000-00002EBA0000}"/>
    <cellStyle name="Normal 5 4 6 2 6 2 2" xfId="47678" xr:uid="{00000000-0005-0000-0000-00002FBA0000}"/>
    <cellStyle name="Normal 5 4 6 2 6 3" xfId="47679" xr:uid="{00000000-0005-0000-0000-000030BA0000}"/>
    <cellStyle name="Normal 5 4 6 2 7" xfId="47680" xr:uid="{00000000-0005-0000-0000-000031BA0000}"/>
    <cellStyle name="Normal 5 4 6 2 7 2" xfId="47681" xr:uid="{00000000-0005-0000-0000-000032BA0000}"/>
    <cellStyle name="Normal 5 4 6 2 8" xfId="47682" xr:uid="{00000000-0005-0000-0000-000033BA0000}"/>
    <cellStyle name="Normal 5 4 6 3" xfId="47683" xr:uid="{00000000-0005-0000-0000-000034BA0000}"/>
    <cellStyle name="Normal 5 4 6 3 2" xfId="47684" xr:uid="{00000000-0005-0000-0000-000035BA0000}"/>
    <cellStyle name="Normal 5 4 6 3 2 2" xfId="47685" xr:uid="{00000000-0005-0000-0000-000036BA0000}"/>
    <cellStyle name="Normal 5 4 6 3 2 2 2" xfId="47686" xr:uid="{00000000-0005-0000-0000-000037BA0000}"/>
    <cellStyle name="Normal 5 4 6 3 2 3" xfId="47687" xr:uid="{00000000-0005-0000-0000-000038BA0000}"/>
    <cellStyle name="Normal 5 4 6 3 2 3 2" xfId="47688" xr:uid="{00000000-0005-0000-0000-000039BA0000}"/>
    <cellStyle name="Normal 5 4 6 3 2 3 2 2" xfId="47689" xr:uid="{00000000-0005-0000-0000-00003ABA0000}"/>
    <cellStyle name="Normal 5 4 6 3 2 3 3" xfId="47690" xr:uid="{00000000-0005-0000-0000-00003BBA0000}"/>
    <cellStyle name="Normal 5 4 6 3 2 4" xfId="47691" xr:uid="{00000000-0005-0000-0000-00003CBA0000}"/>
    <cellStyle name="Normal 5 4 6 3 3" xfId="47692" xr:uid="{00000000-0005-0000-0000-00003DBA0000}"/>
    <cellStyle name="Normal 5 4 6 3 3 2" xfId="47693" xr:uid="{00000000-0005-0000-0000-00003EBA0000}"/>
    <cellStyle name="Normal 5 4 6 3 4" xfId="47694" xr:uid="{00000000-0005-0000-0000-00003FBA0000}"/>
    <cellStyle name="Normal 5 4 6 3 4 2" xfId="47695" xr:uid="{00000000-0005-0000-0000-000040BA0000}"/>
    <cellStyle name="Normal 5 4 6 3 4 2 2" xfId="47696" xr:uid="{00000000-0005-0000-0000-000041BA0000}"/>
    <cellStyle name="Normal 5 4 6 3 4 3" xfId="47697" xr:uid="{00000000-0005-0000-0000-000042BA0000}"/>
    <cellStyle name="Normal 5 4 6 3 5" xfId="47698" xr:uid="{00000000-0005-0000-0000-000043BA0000}"/>
    <cellStyle name="Normal 5 4 6 4" xfId="47699" xr:uid="{00000000-0005-0000-0000-000044BA0000}"/>
    <cellStyle name="Normal 5 4 6 4 2" xfId="47700" xr:uid="{00000000-0005-0000-0000-000045BA0000}"/>
    <cellStyle name="Normal 5 4 6 4 2 2" xfId="47701" xr:uid="{00000000-0005-0000-0000-000046BA0000}"/>
    <cellStyle name="Normal 5 4 6 4 3" xfId="47702" xr:uid="{00000000-0005-0000-0000-000047BA0000}"/>
    <cellStyle name="Normal 5 4 6 4 3 2" xfId="47703" xr:uid="{00000000-0005-0000-0000-000048BA0000}"/>
    <cellStyle name="Normal 5 4 6 4 3 2 2" xfId="47704" xr:uid="{00000000-0005-0000-0000-000049BA0000}"/>
    <cellStyle name="Normal 5 4 6 4 3 3" xfId="47705" xr:uid="{00000000-0005-0000-0000-00004ABA0000}"/>
    <cellStyle name="Normal 5 4 6 4 4" xfId="47706" xr:uid="{00000000-0005-0000-0000-00004BBA0000}"/>
    <cellStyle name="Normal 5 4 6 5" xfId="47707" xr:uid="{00000000-0005-0000-0000-00004CBA0000}"/>
    <cellStyle name="Normal 5 4 6 5 2" xfId="47708" xr:uid="{00000000-0005-0000-0000-00004DBA0000}"/>
    <cellStyle name="Normal 5 4 6 5 2 2" xfId="47709" xr:uid="{00000000-0005-0000-0000-00004EBA0000}"/>
    <cellStyle name="Normal 5 4 6 5 3" xfId="47710" xr:uid="{00000000-0005-0000-0000-00004FBA0000}"/>
    <cellStyle name="Normal 5 4 6 5 3 2" xfId="47711" xr:uid="{00000000-0005-0000-0000-000050BA0000}"/>
    <cellStyle name="Normal 5 4 6 5 3 2 2" xfId="47712" xr:uid="{00000000-0005-0000-0000-000051BA0000}"/>
    <cellStyle name="Normal 5 4 6 5 3 3" xfId="47713" xr:uid="{00000000-0005-0000-0000-000052BA0000}"/>
    <cellStyle name="Normal 5 4 6 5 4" xfId="47714" xr:uid="{00000000-0005-0000-0000-000053BA0000}"/>
    <cellStyle name="Normal 5 4 6 6" xfId="47715" xr:uid="{00000000-0005-0000-0000-000054BA0000}"/>
    <cellStyle name="Normal 5 4 6 6 2" xfId="47716" xr:uid="{00000000-0005-0000-0000-000055BA0000}"/>
    <cellStyle name="Normal 5 4 6 7" xfId="47717" xr:uid="{00000000-0005-0000-0000-000056BA0000}"/>
    <cellStyle name="Normal 5 4 6 7 2" xfId="47718" xr:uid="{00000000-0005-0000-0000-000057BA0000}"/>
    <cellStyle name="Normal 5 4 6 7 2 2" xfId="47719" xr:uid="{00000000-0005-0000-0000-000058BA0000}"/>
    <cellStyle name="Normal 5 4 6 7 3" xfId="47720" xr:uid="{00000000-0005-0000-0000-000059BA0000}"/>
    <cellStyle name="Normal 5 4 6 8" xfId="47721" xr:uid="{00000000-0005-0000-0000-00005ABA0000}"/>
    <cellStyle name="Normal 5 4 6 8 2" xfId="47722" xr:uid="{00000000-0005-0000-0000-00005BBA0000}"/>
    <cellStyle name="Normal 5 4 6 9" xfId="47723" xr:uid="{00000000-0005-0000-0000-00005CBA0000}"/>
    <cellStyle name="Normal 5 4 7" xfId="47724" xr:uid="{00000000-0005-0000-0000-00005DBA0000}"/>
    <cellStyle name="Normal 5 4 7 2" xfId="47725" xr:uid="{00000000-0005-0000-0000-00005EBA0000}"/>
    <cellStyle name="Normal 5 4 7 2 2" xfId="47726" xr:uid="{00000000-0005-0000-0000-00005FBA0000}"/>
    <cellStyle name="Normal 5 4 7 2 2 2" xfId="47727" xr:uid="{00000000-0005-0000-0000-000060BA0000}"/>
    <cellStyle name="Normal 5 4 7 2 2 2 2" xfId="47728" xr:uid="{00000000-0005-0000-0000-000061BA0000}"/>
    <cellStyle name="Normal 5 4 7 2 2 3" xfId="47729" xr:uid="{00000000-0005-0000-0000-000062BA0000}"/>
    <cellStyle name="Normal 5 4 7 2 2 3 2" xfId="47730" xr:uid="{00000000-0005-0000-0000-000063BA0000}"/>
    <cellStyle name="Normal 5 4 7 2 2 3 2 2" xfId="47731" xr:uid="{00000000-0005-0000-0000-000064BA0000}"/>
    <cellStyle name="Normal 5 4 7 2 2 3 3" xfId="47732" xr:uid="{00000000-0005-0000-0000-000065BA0000}"/>
    <cellStyle name="Normal 5 4 7 2 2 4" xfId="47733" xr:uid="{00000000-0005-0000-0000-000066BA0000}"/>
    <cellStyle name="Normal 5 4 7 2 3" xfId="47734" xr:uid="{00000000-0005-0000-0000-000067BA0000}"/>
    <cellStyle name="Normal 5 4 7 2 3 2" xfId="47735" xr:uid="{00000000-0005-0000-0000-000068BA0000}"/>
    <cellStyle name="Normal 5 4 7 2 4" xfId="47736" xr:uid="{00000000-0005-0000-0000-000069BA0000}"/>
    <cellStyle name="Normal 5 4 7 2 4 2" xfId="47737" xr:uid="{00000000-0005-0000-0000-00006ABA0000}"/>
    <cellStyle name="Normal 5 4 7 2 4 2 2" xfId="47738" xr:uid="{00000000-0005-0000-0000-00006BBA0000}"/>
    <cellStyle name="Normal 5 4 7 2 4 3" xfId="47739" xr:uid="{00000000-0005-0000-0000-00006CBA0000}"/>
    <cellStyle name="Normal 5 4 7 2 5" xfId="47740" xr:uid="{00000000-0005-0000-0000-00006DBA0000}"/>
    <cellStyle name="Normal 5 4 7 3" xfId="47741" xr:uid="{00000000-0005-0000-0000-00006EBA0000}"/>
    <cellStyle name="Normal 5 4 7 3 2" xfId="47742" xr:uid="{00000000-0005-0000-0000-00006FBA0000}"/>
    <cellStyle name="Normal 5 4 7 3 2 2" xfId="47743" xr:uid="{00000000-0005-0000-0000-000070BA0000}"/>
    <cellStyle name="Normal 5 4 7 3 3" xfId="47744" xr:uid="{00000000-0005-0000-0000-000071BA0000}"/>
    <cellStyle name="Normal 5 4 7 3 3 2" xfId="47745" xr:uid="{00000000-0005-0000-0000-000072BA0000}"/>
    <cellStyle name="Normal 5 4 7 3 3 2 2" xfId="47746" xr:uid="{00000000-0005-0000-0000-000073BA0000}"/>
    <cellStyle name="Normal 5 4 7 3 3 3" xfId="47747" xr:uid="{00000000-0005-0000-0000-000074BA0000}"/>
    <cellStyle name="Normal 5 4 7 3 4" xfId="47748" xr:uid="{00000000-0005-0000-0000-000075BA0000}"/>
    <cellStyle name="Normal 5 4 7 4" xfId="47749" xr:uid="{00000000-0005-0000-0000-000076BA0000}"/>
    <cellStyle name="Normal 5 4 7 4 2" xfId="47750" xr:uid="{00000000-0005-0000-0000-000077BA0000}"/>
    <cellStyle name="Normal 5 4 7 4 2 2" xfId="47751" xr:uid="{00000000-0005-0000-0000-000078BA0000}"/>
    <cellStyle name="Normal 5 4 7 4 3" xfId="47752" xr:uid="{00000000-0005-0000-0000-000079BA0000}"/>
    <cellStyle name="Normal 5 4 7 4 3 2" xfId="47753" xr:uid="{00000000-0005-0000-0000-00007ABA0000}"/>
    <cellStyle name="Normal 5 4 7 4 3 2 2" xfId="47754" xr:uid="{00000000-0005-0000-0000-00007BBA0000}"/>
    <cellStyle name="Normal 5 4 7 4 3 3" xfId="47755" xr:uid="{00000000-0005-0000-0000-00007CBA0000}"/>
    <cellStyle name="Normal 5 4 7 4 4" xfId="47756" xr:uid="{00000000-0005-0000-0000-00007DBA0000}"/>
    <cellStyle name="Normal 5 4 7 5" xfId="47757" xr:uid="{00000000-0005-0000-0000-00007EBA0000}"/>
    <cellStyle name="Normal 5 4 7 5 2" xfId="47758" xr:uid="{00000000-0005-0000-0000-00007FBA0000}"/>
    <cellStyle name="Normal 5 4 7 6" xfId="47759" xr:uid="{00000000-0005-0000-0000-000080BA0000}"/>
    <cellStyle name="Normal 5 4 7 6 2" xfId="47760" xr:uid="{00000000-0005-0000-0000-000081BA0000}"/>
    <cellStyle name="Normal 5 4 7 6 2 2" xfId="47761" xr:uid="{00000000-0005-0000-0000-000082BA0000}"/>
    <cellStyle name="Normal 5 4 7 6 3" xfId="47762" xr:uid="{00000000-0005-0000-0000-000083BA0000}"/>
    <cellStyle name="Normal 5 4 7 7" xfId="47763" xr:uid="{00000000-0005-0000-0000-000084BA0000}"/>
    <cellStyle name="Normal 5 4 7 7 2" xfId="47764" xr:uid="{00000000-0005-0000-0000-000085BA0000}"/>
    <cellStyle name="Normal 5 4 7 8" xfId="47765" xr:uid="{00000000-0005-0000-0000-000086BA0000}"/>
    <cellStyle name="Normal 5 4 8" xfId="47766" xr:uid="{00000000-0005-0000-0000-000087BA0000}"/>
    <cellStyle name="Normal 5 4 8 2" xfId="47767" xr:uid="{00000000-0005-0000-0000-000088BA0000}"/>
    <cellStyle name="Normal 5 4 8 2 2" xfId="47768" xr:uid="{00000000-0005-0000-0000-000089BA0000}"/>
    <cellStyle name="Normal 5 4 8 2 2 2" xfId="47769" xr:uid="{00000000-0005-0000-0000-00008ABA0000}"/>
    <cellStyle name="Normal 5 4 8 2 2 2 2" xfId="47770" xr:uid="{00000000-0005-0000-0000-00008BBA0000}"/>
    <cellStyle name="Normal 5 4 8 2 2 3" xfId="47771" xr:uid="{00000000-0005-0000-0000-00008CBA0000}"/>
    <cellStyle name="Normal 5 4 8 2 2 3 2" xfId="47772" xr:uid="{00000000-0005-0000-0000-00008DBA0000}"/>
    <cellStyle name="Normal 5 4 8 2 2 3 2 2" xfId="47773" xr:uid="{00000000-0005-0000-0000-00008EBA0000}"/>
    <cellStyle name="Normal 5 4 8 2 2 3 3" xfId="47774" xr:uid="{00000000-0005-0000-0000-00008FBA0000}"/>
    <cellStyle name="Normal 5 4 8 2 2 4" xfId="47775" xr:uid="{00000000-0005-0000-0000-000090BA0000}"/>
    <cellStyle name="Normal 5 4 8 2 3" xfId="47776" xr:uid="{00000000-0005-0000-0000-000091BA0000}"/>
    <cellStyle name="Normal 5 4 8 2 3 2" xfId="47777" xr:uid="{00000000-0005-0000-0000-000092BA0000}"/>
    <cellStyle name="Normal 5 4 8 2 4" xfId="47778" xr:uid="{00000000-0005-0000-0000-000093BA0000}"/>
    <cellStyle name="Normal 5 4 8 2 4 2" xfId="47779" xr:uid="{00000000-0005-0000-0000-000094BA0000}"/>
    <cellStyle name="Normal 5 4 8 2 4 2 2" xfId="47780" xr:uid="{00000000-0005-0000-0000-000095BA0000}"/>
    <cellStyle name="Normal 5 4 8 2 4 3" xfId="47781" xr:uid="{00000000-0005-0000-0000-000096BA0000}"/>
    <cellStyle name="Normal 5 4 8 2 5" xfId="47782" xr:uid="{00000000-0005-0000-0000-000097BA0000}"/>
    <cellStyle name="Normal 5 4 8 3" xfId="47783" xr:uid="{00000000-0005-0000-0000-000098BA0000}"/>
    <cellStyle name="Normal 5 4 8 3 2" xfId="47784" xr:uid="{00000000-0005-0000-0000-000099BA0000}"/>
    <cellStyle name="Normal 5 4 8 3 2 2" xfId="47785" xr:uid="{00000000-0005-0000-0000-00009ABA0000}"/>
    <cellStyle name="Normal 5 4 8 3 3" xfId="47786" xr:uid="{00000000-0005-0000-0000-00009BBA0000}"/>
    <cellStyle name="Normal 5 4 8 3 3 2" xfId="47787" xr:uid="{00000000-0005-0000-0000-00009CBA0000}"/>
    <cellStyle name="Normal 5 4 8 3 3 2 2" xfId="47788" xr:uid="{00000000-0005-0000-0000-00009DBA0000}"/>
    <cellStyle name="Normal 5 4 8 3 3 3" xfId="47789" xr:uid="{00000000-0005-0000-0000-00009EBA0000}"/>
    <cellStyle name="Normal 5 4 8 3 4" xfId="47790" xr:uid="{00000000-0005-0000-0000-00009FBA0000}"/>
    <cellStyle name="Normal 5 4 8 4" xfId="47791" xr:uid="{00000000-0005-0000-0000-0000A0BA0000}"/>
    <cellStyle name="Normal 5 4 8 4 2" xfId="47792" xr:uid="{00000000-0005-0000-0000-0000A1BA0000}"/>
    <cellStyle name="Normal 5 4 8 4 2 2" xfId="47793" xr:uid="{00000000-0005-0000-0000-0000A2BA0000}"/>
    <cellStyle name="Normal 5 4 8 4 3" xfId="47794" xr:uid="{00000000-0005-0000-0000-0000A3BA0000}"/>
    <cellStyle name="Normal 5 4 8 4 3 2" xfId="47795" xr:uid="{00000000-0005-0000-0000-0000A4BA0000}"/>
    <cellStyle name="Normal 5 4 8 4 3 2 2" xfId="47796" xr:uid="{00000000-0005-0000-0000-0000A5BA0000}"/>
    <cellStyle name="Normal 5 4 8 4 3 3" xfId="47797" xr:uid="{00000000-0005-0000-0000-0000A6BA0000}"/>
    <cellStyle name="Normal 5 4 8 4 4" xfId="47798" xr:uid="{00000000-0005-0000-0000-0000A7BA0000}"/>
    <cellStyle name="Normal 5 4 8 5" xfId="47799" xr:uid="{00000000-0005-0000-0000-0000A8BA0000}"/>
    <cellStyle name="Normal 5 4 8 5 2" xfId="47800" xr:uid="{00000000-0005-0000-0000-0000A9BA0000}"/>
    <cellStyle name="Normal 5 4 8 6" xfId="47801" xr:uid="{00000000-0005-0000-0000-0000AABA0000}"/>
    <cellStyle name="Normal 5 4 8 6 2" xfId="47802" xr:uid="{00000000-0005-0000-0000-0000ABBA0000}"/>
    <cellStyle name="Normal 5 4 8 6 2 2" xfId="47803" xr:uid="{00000000-0005-0000-0000-0000ACBA0000}"/>
    <cellStyle name="Normal 5 4 8 6 3" xfId="47804" xr:uid="{00000000-0005-0000-0000-0000ADBA0000}"/>
    <cellStyle name="Normal 5 4 8 7" xfId="47805" xr:uid="{00000000-0005-0000-0000-0000AEBA0000}"/>
    <cellStyle name="Normal 5 4 8 7 2" xfId="47806" xr:uid="{00000000-0005-0000-0000-0000AFBA0000}"/>
    <cellStyle name="Normal 5 4 8 8" xfId="47807" xr:uid="{00000000-0005-0000-0000-0000B0BA0000}"/>
    <cellStyle name="Normal 5 4 9" xfId="47808" xr:uid="{00000000-0005-0000-0000-0000B1BA0000}"/>
    <cellStyle name="Normal 5 4 9 2" xfId="47809" xr:uid="{00000000-0005-0000-0000-0000B2BA0000}"/>
    <cellStyle name="Normal 5 4 9 2 2" xfId="47810" xr:uid="{00000000-0005-0000-0000-0000B3BA0000}"/>
    <cellStyle name="Normal 5 4 9 2 2 2" xfId="47811" xr:uid="{00000000-0005-0000-0000-0000B4BA0000}"/>
    <cellStyle name="Normal 5 4 9 2 2 2 2" xfId="47812" xr:uid="{00000000-0005-0000-0000-0000B5BA0000}"/>
    <cellStyle name="Normal 5 4 9 2 2 3" xfId="47813" xr:uid="{00000000-0005-0000-0000-0000B6BA0000}"/>
    <cellStyle name="Normal 5 4 9 2 2 3 2" xfId="47814" xr:uid="{00000000-0005-0000-0000-0000B7BA0000}"/>
    <cellStyle name="Normal 5 4 9 2 2 3 2 2" xfId="47815" xr:uid="{00000000-0005-0000-0000-0000B8BA0000}"/>
    <cellStyle name="Normal 5 4 9 2 2 3 3" xfId="47816" xr:uid="{00000000-0005-0000-0000-0000B9BA0000}"/>
    <cellStyle name="Normal 5 4 9 2 2 4" xfId="47817" xr:uid="{00000000-0005-0000-0000-0000BABA0000}"/>
    <cellStyle name="Normal 5 4 9 2 3" xfId="47818" xr:uid="{00000000-0005-0000-0000-0000BBBA0000}"/>
    <cellStyle name="Normal 5 4 9 2 3 2" xfId="47819" xr:uid="{00000000-0005-0000-0000-0000BCBA0000}"/>
    <cellStyle name="Normal 5 4 9 2 4" xfId="47820" xr:uid="{00000000-0005-0000-0000-0000BDBA0000}"/>
    <cellStyle name="Normal 5 4 9 2 4 2" xfId="47821" xr:uid="{00000000-0005-0000-0000-0000BEBA0000}"/>
    <cellStyle name="Normal 5 4 9 2 4 2 2" xfId="47822" xr:uid="{00000000-0005-0000-0000-0000BFBA0000}"/>
    <cellStyle name="Normal 5 4 9 2 4 3" xfId="47823" xr:uid="{00000000-0005-0000-0000-0000C0BA0000}"/>
    <cellStyle name="Normal 5 4 9 2 5" xfId="47824" xr:uid="{00000000-0005-0000-0000-0000C1BA0000}"/>
    <cellStyle name="Normal 5 4 9 3" xfId="47825" xr:uid="{00000000-0005-0000-0000-0000C2BA0000}"/>
    <cellStyle name="Normal 5 4 9 3 2" xfId="47826" xr:uid="{00000000-0005-0000-0000-0000C3BA0000}"/>
    <cellStyle name="Normal 5 4 9 3 2 2" xfId="47827" xr:uid="{00000000-0005-0000-0000-0000C4BA0000}"/>
    <cellStyle name="Normal 5 4 9 3 3" xfId="47828" xr:uid="{00000000-0005-0000-0000-0000C5BA0000}"/>
    <cellStyle name="Normal 5 4 9 3 3 2" xfId="47829" xr:uid="{00000000-0005-0000-0000-0000C6BA0000}"/>
    <cellStyle name="Normal 5 4 9 3 3 2 2" xfId="47830" xr:uid="{00000000-0005-0000-0000-0000C7BA0000}"/>
    <cellStyle name="Normal 5 4 9 3 3 3" xfId="47831" xr:uid="{00000000-0005-0000-0000-0000C8BA0000}"/>
    <cellStyle name="Normal 5 4 9 3 4" xfId="47832" xr:uid="{00000000-0005-0000-0000-0000C9BA0000}"/>
    <cellStyle name="Normal 5 4 9 4" xfId="47833" xr:uid="{00000000-0005-0000-0000-0000CABA0000}"/>
    <cellStyle name="Normal 5 4 9 4 2" xfId="47834" xr:uid="{00000000-0005-0000-0000-0000CBBA0000}"/>
    <cellStyle name="Normal 5 4 9 5" xfId="47835" xr:uid="{00000000-0005-0000-0000-0000CCBA0000}"/>
    <cellStyle name="Normal 5 4 9 5 2" xfId="47836" xr:uid="{00000000-0005-0000-0000-0000CDBA0000}"/>
    <cellStyle name="Normal 5 4 9 5 2 2" xfId="47837" xr:uid="{00000000-0005-0000-0000-0000CEBA0000}"/>
    <cellStyle name="Normal 5 4 9 5 3" xfId="47838" xr:uid="{00000000-0005-0000-0000-0000CFBA0000}"/>
    <cellStyle name="Normal 5 4 9 6" xfId="47839" xr:uid="{00000000-0005-0000-0000-0000D0BA0000}"/>
    <cellStyle name="Normal 5 4_T-straight with PEDs adjustor" xfId="47840" xr:uid="{00000000-0005-0000-0000-0000D1BA0000}"/>
    <cellStyle name="Normal 5 5" xfId="47841" xr:uid="{00000000-0005-0000-0000-0000D2BA0000}"/>
    <cellStyle name="Normal 5 5 10" xfId="47842" xr:uid="{00000000-0005-0000-0000-0000D3BA0000}"/>
    <cellStyle name="Normal 5 5 10 2" xfId="47843" xr:uid="{00000000-0005-0000-0000-0000D4BA0000}"/>
    <cellStyle name="Normal 5 5 10 2 2" xfId="47844" xr:uid="{00000000-0005-0000-0000-0000D5BA0000}"/>
    <cellStyle name="Normal 5 5 10 2 2 2" xfId="47845" xr:uid="{00000000-0005-0000-0000-0000D6BA0000}"/>
    <cellStyle name="Normal 5 5 10 2 2 2 2" xfId="47846" xr:uid="{00000000-0005-0000-0000-0000D7BA0000}"/>
    <cellStyle name="Normal 5 5 10 2 2 3" xfId="47847" xr:uid="{00000000-0005-0000-0000-0000D8BA0000}"/>
    <cellStyle name="Normal 5 5 10 2 2 3 2" xfId="47848" xr:uid="{00000000-0005-0000-0000-0000D9BA0000}"/>
    <cellStyle name="Normal 5 5 10 2 2 3 2 2" xfId="47849" xr:uid="{00000000-0005-0000-0000-0000DABA0000}"/>
    <cellStyle name="Normal 5 5 10 2 2 3 3" xfId="47850" xr:uid="{00000000-0005-0000-0000-0000DBBA0000}"/>
    <cellStyle name="Normal 5 5 10 2 2 4" xfId="47851" xr:uid="{00000000-0005-0000-0000-0000DCBA0000}"/>
    <cellStyle name="Normal 5 5 10 2 3" xfId="47852" xr:uid="{00000000-0005-0000-0000-0000DDBA0000}"/>
    <cellStyle name="Normal 5 5 10 2 3 2" xfId="47853" xr:uid="{00000000-0005-0000-0000-0000DEBA0000}"/>
    <cellStyle name="Normal 5 5 10 2 4" xfId="47854" xr:uid="{00000000-0005-0000-0000-0000DFBA0000}"/>
    <cellStyle name="Normal 5 5 10 2 4 2" xfId="47855" xr:uid="{00000000-0005-0000-0000-0000E0BA0000}"/>
    <cellStyle name="Normal 5 5 10 2 4 2 2" xfId="47856" xr:uid="{00000000-0005-0000-0000-0000E1BA0000}"/>
    <cellStyle name="Normal 5 5 10 2 4 3" xfId="47857" xr:uid="{00000000-0005-0000-0000-0000E2BA0000}"/>
    <cellStyle name="Normal 5 5 10 2 5" xfId="47858" xr:uid="{00000000-0005-0000-0000-0000E3BA0000}"/>
    <cellStyle name="Normal 5 5 10 3" xfId="47859" xr:uid="{00000000-0005-0000-0000-0000E4BA0000}"/>
    <cellStyle name="Normal 5 5 10 3 2" xfId="47860" xr:uid="{00000000-0005-0000-0000-0000E5BA0000}"/>
    <cellStyle name="Normal 5 5 10 3 2 2" xfId="47861" xr:uid="{00000000-0005-0000-0000-0000E6BA0000}"/>
    <cellStyle name="Normal 5 5 10 3 3" xfId="47862" xr:uid="{00000000-0005-0000-0000-0000E7BA0000}"/>
    <cellStyle name="Normal 5 5 10 3 3 2" xfId="47863" xr:uid="{00000000-0005-0000-0000-0000E8BA0000}"/>
    <cellStyle name="Normal 5 5 10 3 3 2 2" xfId="47864" xr:uid="{00000000-0005-0000-0000-0000E9BA0000}"/>
    <cellStyle name="Normal 5 5 10 3 3 3" xfId="47865" xr:uid="{00000000-0005-0000-0000-0000EABA0000}"/>
    <cellStyle name="Normal 5 5 10 3 4" xfId="47866" xr:uid="{00000000-0005-0000-0000-0000EBBA0000}"/>
    <cellStyle name="Normal 5 5 10 4" xfId="47867" xr:uid="{00000000-0005-0000-0000-0000ECBA0000}"/>
    <cellStyle name="Normal 5 5 10 4 2" xfId="47868" xr:uid="{00000000-0005-0000-0000-0000EDBA0000}"/>
    <cellStyle name="Normal 5 5 10 5" xfId="47869" xr:uid="{00000000-0005-0000-0000-0000EEBA0000}"/>
    <cellStyle name="Normal 5 5 10 5 2" xfId="47870" xr:uid="{00000000-0005-0000-0000-0000EFBA0000}"/>
    <cellStyle name="Normal 5 5 10 5 2 2" xfId="47871" xr:uid="{00000000-0005-0000-0000-0000F0BA0000}"/>
    <cellStyle name="Normal 5 5 10 5 3" xfId="47872" xr:uid="{00000000-0005-0000-0000-0000F1BA0000}"/>
    <cellStyle name="Normal 5 5 10 6" xfId="47873" xr:uid="{00000000-0005-0000-0000-0000F2BA0000}"/>
    <cellStyle name="Normal 5 5 11" xfId="47874" xr:uid="{00000000-0005-0000-0000-0000F3BA0000}"/>
    <cellStyle name="Normal 5 5 11 2" xfId="47875" xr:uid="{00000000-0005-0000-0000-0000F4BA0000}"/>
    <cellStyle name="Normal 5 5 11 2 2" xfId="47876" xr:uid="{00000000-0005-0000-0000-0000F5BA0000}"/>
    <cellStyle name="Normal 5 5 11 2 2 2" xfId="47877" xr:uid="{00000000-0005-0000-0000-0000F6BA0000}"/>
    <cellStyle name="Normal 5 5 11 2 3" xfId="47878" xr:uid="{00000000-0005-0000-0000-0000F7BA0000}"/>
    <cellStyle name="Normal 5 5 11 2 3 2" xfId="47879" xr:uid="{00000000-0005-0000-0000-0000F8BA0000}"/>
    <cellStyle name="Normal 5 5 11 2 3 2 2" xfId="47880" xr:uid="{00000000-0005-0000-0000-0000F9BA0000}"/>
    <cellStyle name="Normal 5 5 11 2 3 3" xfId="47881" xr:uid="{00000000-0005-0000-0000-0000FABA0000}"/>
    <cellStyle name="Normal 5 5 11 2 4" xfId="47882" xr:uid="{00000000-0005-0000-0000-0000FBBA0000}"/>
    <cellStyle name="Normal 5 5 11 3" xfId="47883" xr:uid="{00000000-0005-0000-0000-0000FCBA0000}"/>
    <cellStyle name="Normal 5 5 11 3 2" xfId="47884" xr:uid="{00000000-0005-0000-0000-0000FDBA0000}"/>
    <cellStyle name="Normal 5 5 11 4" xfId="47885" xr:uid="{00000000-0005-0000-0000-0000FEBA0000}"/>
    <cellStyle name="Normal 5 5 11 4 2" xfId="47886" xr:uid="{00000000-0005-0000-0000-0000FFBA0000}"/>
    <cellStyle name="Normal 5 5 11 4 2 2" xfId="47887" xr:uid="{00000000-0005-0000-0000-000000BB0000}"/>
    <cellStyle name="Normal 5 5 11 4 3" xfId="47888" xr:uid="{00000000-0005-0000-0000-000001BB0000}"/>
    <cellStyle name="Normal 5 5 11 5" xfId="47889" xr:uid="{00000000-0005-0000-0000-000002BB0000}"/>
    <cellStyle name="Normal 5 5 12" xfId="47890" xr:uid="{00000000-0005-0000-0000-000003BB0000}"/>
    <cellStyle name="Normal 5 5 12 2" xfId="47891" xr:uid="{00000000-0005-0000-0000-000004BB0000}"/>
    <cellStyle name="Normal 5 5 12 2 2" xfId="47892" xr:uid="{00000000-0005-0000-0000-000005BB0000}"/>
    <cellStyle name="Normal 5 5 12 3" xfId="47893" xr:uid="{00000000-0005-0000-0000-000006BB0000}"/>
    <cellStyle name="Normal 5 5 12 3 2" xfId="47894" xr:uid="{00000000-0005-0000-0000-000007BB0000}"/>
    <cellStyle name="Normal 5 5 12 3 2 2" xfId="47895" xr:uid="{00000000-0005-0000-0000-000008BB0000}"/>
    <cellStyle name="Normal 5 5 12 3 3" xfId="47896" xr:uid="{00000000-0005-0000-0000-000009BB0000}"/>
    <cellStyle name="Normal 5 5 12 4" xfId="47897" xr:uid="{00000000-0005-0000-0000-00000ABB0000}"/>
    <cellStyle name="Normal 5 5 13" xfId="47898" xr:uid="{00000000-0005-0000-0000-00000BBB0000}"/>
    <cellStyle name="Normal 5 5 13 2" xfId="47899" xr:uid="{00000000-0005-0000-0000-00000CBB0000}"/>
    <cellStyle name="Normal 5 5 13 2 2" xfId="47900" xr:uid="{00000000-0005-0000-0000-00000DBB0000}"/>
    <cellStyle name="Normal 5 5 13 3" xfId="47901" xr:uid="{00000000-0005-0000-0000-00000EBB0000}"/>
    <cellStyle name="Normal 5 5 13 3 2" xfId="47902" xr:uid="{00000000-0005-0000-0000-00000FBB0000}"/>
    <cellStyle name="Normal 5 5 13 3 2 2" xfId="47903" xr:uid="{00000000-0005-0000-0000-000010BB0000}"/>
    <cellStyle name="Normal 5 5 13 3 3" xfId="47904" xr:uid="{00000000-0005-0000-0000-000011BB0000}"/>
    <cellStyle name="Normal 5 5 13 4" xfId="47905" xr:uid="{00000000-0005-0000-0000-000012BB0000}"/>
    <cellStyle name="Normal 5 5 14" xfId="47906" xr:uid="{00000000-0005-0000-0000-000013BB0000}"/>
    <cellStyle name="Normal 5 5 14 2" xfId="47907" xr:uid="{00000000-0005-0000-0000-000014BB0000}"/>
    <cellStyle name="Normal 5 5 14 2 2" xfId="47908" xr:uid="{00000000-0005-0000-0000-000015BB0000}"/>
    <cellStyle name="Normal 5 5 14 3" xfId="47909" xr:uid="{00000000-0005-0000-0000-000016BB0000}"/>
    <cellStyle name="Normal 5 5 14 3 2" xfId="47910" xr:uid="{00000000-0005-0000-0000-000017BB0000}"/>
    <cellStyle name="Normal 5 5 14 3 2 2" xfId="47911" xr:uid="{00000000-0005-0000-0000-000018BB0000}"/>
    <cellStyle name="Normal 5 5 14 3 3" xfId="47912" xr:uid="{00000000-0005-0000-0000-000019BB0000}"/>
    <cellStyle name="Normal 5 5 14 4" xfId="47913" xr:uid="{00000000-0005-0000-0000-00001ABB0000}"/>
    <cellStyle name="Normal 5 5 15" xfId="47914" xr:uid="{00000000-0005-0000-0000-00001BBB0000}"/>
    <cellStyle name="Normal 5 5 15 2" xfId="47915" xr:uid="{00000000-0005-0000-0000-00001CBB0000}"/>
    <cellStyle name="Normal 5 5 15 2 2" xfId="47916" xr:uid="{00000000-0005-0000-0000-00001DBB0000}"/>
    <cellStyle name="Normal 5 5 15 3" xfId="47917" xr:uid="{00000000-0005-0000-0000-00001EBB0000}"/>
    <cellStyle name="Normal 5 5 16" xfId="47918" xr:uid="{00000000-0005-0000-0000-00001FBB0000}"/>
    <cellStyle name="Normal 5 5 16 2" xfId="47919" xr:uid="{00000000-0005-0000-0000-000020BB0000}"/>
    <cellStyle name="Normal 5 5 17" xfId="47920" xr:uid="{00000000-0005-0000-0000-000021BB0000}"/>
    <cellStyle name="Normal 5 5 17 2" xfId="47921" xr:uid="{00000000-0005-0000-0000-000022BB0000}"/>
    <cellStyle name="Normal 5 5 18" xfId="47922" xr:uid="{00000000-0005-0000-0000-000023BB0000}"/>
    <cellStyle name="Normal 5 5 19" xfId="47923" xr:uid="{00000000-0005-0000-0000-000024BB0000}"/>
    <cellStyle name="Normal 5 5 2" xfId="47924" xr:uid="{00000000-0005-0000-0000-000025BB0000}"/>
    <cellStyle name="Normal 5 5 2 10" xfId="47925" xr:uid="{00000000-0005-0000-0000-000026BB0000}"/>
    <cellStyle name="Normal 5 5 2 10 2" xfId="47926" xr:uid="{00000000-0005-0000-0000-000027BB0000}"/>
    <cellStyle name="Normal 5 5 2 11" xfId="47927" xr:uid="{00000000-0005-0000-0000-000028BB0000}"/>
    <cellStyle name="Normal 5 5 2 12" xfId="47928" xr:uid="{00000000-0005-0000-0000-000029BB0000}"/>
    <cellStyle name="Normal 5 5 2 2" xfId="47929" xr:uid="{00000000-0005-0000-0000-00002ABB0000}"/>
    <cellStyle name="Normal 5 5 2 2 10" xfId="47930" xr:uid="{00000000-0005-0000-0000-00002BBB0000}"/>
    <cellStyle name="Normal 5 5 2 2 11" xfId="47931" xr:uid="{00000000-0005-0000-0000-00002CBB0000}"/>
    <cellStyle name="Normal 5 5 2 2 2" xfId="47932" xr:uid="{00000000-0005-0000-0000-00002DBB0000}"/>
    <cellStyle name="Normal 5 5 2 2 2 10" xfId="47933" xr:uid="{00000000-0005-0000-0000-00002EBB0000}"/>
    <cellStyle name="Normal 5 5 2 2 2 2" xfId="47934" xr:uid="{00000000-0005-0000-0000-00002FBB0000}"/>
    <cellStyle name="Normal 5 5 2 2 2 2 2" xfId="47935" xr:uid="{00000000-0005-0000-0000-000030BB0000}"/>
    <cellStyle name="Normal 5 5 2 2 2 2 2 2" xfId="47936" xr:uid="{00000000-0005-0000-0000-000031BB0000}"/>
    <cellStyle name="Normal 5 5 2 2 2 2 2 2 2" xfId="47937" xr:uid="{00000000-0005-0000-0000-000032BB0000}"/>
    <cellStyle name="Normal 5 5 2 2 2 2 2 2 2 2" xfId="47938" xr:uid="{00000000-0005-0000-0000-000033BB0000}"/>
    <cellStyle name="Normal 5 5 2 2 2 2 2 2 3" xfId="47939" xr:uid="{00000000-0005-0000-0000-000034BB0000}"/>
    <cellStyle name="Normal 5 5 2 2 2 2 2 2 3 2" xfId="47940" xr:uid="{00000000-0005-0000-0000-000035BB0000}"/>
    <cellStyle name="Normal 5 5 2 2 2 2 2 2 3 2 2" xfId="47941" xr:uid="{00000000-0005-0000-0000-000036BB0000}"/>
    <cellStyle name="Normal 5 5 2 2 2 2 2 2 3 3" xfId="47942" xr:uid="{00000000-0005-0000-0000-000037BB0000}"/>
    <cellStyle name="Normal 5 5 2 2 2 2 2 2 4" xfId="47943" xr:uid="{00000000-0005-0000-0000-000038BB0000}"/>
    <cellStyle name="Normal 5 5 2 2 2 2 2 3" xfId="47944" xr:uid="{00000000-0005-0000-0000-000039BB0000}"/>
    <cellStyle name="Normal 5 5 2 2 2 2 2 3 2" xfId="47945" xr:uid="{00000000-0005-0000-0000-00003ABB0000}"/>
    <cellStyle name="Normal 5 5 2 2 2 2 2 4" xfId="47946" xr:uid="{00000000-0005-0000-0000-00003BBB0000}"/>
    <cellStyle name="Normal 5 5 2 2 2 2 2 4 2" xfId="47947" xr:uid="{00000000-0005-0000-0000-00003CBB0000}"/>
    <cellStyle name="Normal 5 5 2 2 2 2 2 4 2 2" xfId="47948" xr:uid="{00000000-0005-0000-0000-00003DBB0000}"/>
    <cellStyle name="Normal 5 5 2 2 2 2 2 4 3" xfId="47949" xr:uid="{00000000-0005-0000-0000-00003EBB0000}"/>
    <cellStyle name="Normal 5 5 2 2 2 2 2 5" xfId="47950" xr:uid="{00000000-0005-0000-0000-00003FBB0000}"/>
    <cellStyle name="Normal 5 5 2 2 2 2 3" xfId="47951" xr:uid="{00000000-0005-0000-0000-000040BB0000}"/>
    <cellStyle name="Normal 5 5 2 2 2 2 3 2" xfId="47952" xr:uid="{00000000-0005-0000-0000-000041BB0000}"/>
    <cellStyle name="Normal 5 5 2 2 2 2 3 2 2" xfId="47953" xr:uid="{00000000-0005-0000-0000-000042BB0000}"/>
    <cellStyle name="Normal 5 5 2 2 2 2 3 3" xfId="47954" xr:uid="{00000000-0005-0000-0000-000043BB0000}"/>
    <cellStyle name="Normal 5 5 2 2 2 2 3 3 2" xfId="47955" xr:uid="{00000000-0005-0000-0000-000044BB0000}"/>
    <cellStyle name="Normal 5 5 2 2 2 2 3 3 2 2" xfId="47956" xr:uid="{00000000-0005-0000-0000-000045BB0000}"/>
    <cellStyle name="Normal 5 5 2 2 2 2 3 3 3" xfId="47957" xr:uid="{00000000-0005-0000-0000-000046BB0000}"/>
    <cellStyle name="Normal 5 5 2 2 2 2 3 4" xfId="47958" xr:uid="{00000000-0005-0000-0000-000047BB0000}"/>
    <cellStyle name="Normal 5 5 2 2 2 2 4" xfId="47959" xr:uid="{00000000-0005-0000-0000-000048BB0000}"/>
    <cellStyle name="Normal 5 5 2 2 2 2 4 2" xfId="47960" xr:uid="{00000000-0005-0000-0000-000049BB0000}"/>
    <cellStyle name="Normal 5 5 2 2 2 2 4 2 2" xfId="47961" xr:uid="{00000000-0005-0000-0000-00004ABB0000}"/>
    <cellStyle name="Normal 5 5 2 2 2 2 4 3" xfId="47962" xr:uid="{00000000-0005-0000-0000-00004BBB0000}"/>
    <cellStyle name="Normal 5 5 2 2 2 2 4 3 2" xfId="47963" xr:uid="{00000000-0005-0000-0000-00004CBB0000}"/>
    <cellStyle name="Normal 5 5 2 2 2 2 4 3 2 2" xfId="47964" xr:uid="{00000000-0005-0000-0000-00004DBB0000}"/>
    <cellStyle name="Normal 5 5 2 2 2 2 4 3 3" xfId="47965" xr:uid="{00000000-0005-0000-0000-00004EBB0000}"/>
    <cellStyle name="Normal 5 5 2 2 2 2 4 4" xfId="47966" xr:uid="{00000000-0005-0000-0000-00004FBB0000}"/>
    <cellStyle name="Normal 5 5 2 2 2 2 5" xfId="47967" xr:uid="{00000000-0005-0000-0000-000050BB0000}"/>
    <cellStyle name="Normal 5 5 2 2 2 2 5 2" xfId="47968" xr:uid="{00000000-0005-0000-0000-000051BB0000}"/>
    <cellStyle name="Normal 5 5 2 2 2 2 6" xfId="47969" xr:uid="{00000000-0005-0000-0000-000052BB0000}"/>
    <cellStyle name="Normal 5 5 2 2 2 2 6 2" xfId="47970" xr:uid="{00000000-0005-0000-0000-000053BB0000}"/>
    <cellStyle name="Normal 5 5 2 2 2 2 6 2 2" xfId="47971" xr:uid="{00000000-0005-0000-0000-000054BB0000}"/>
    <cellStyle name="Normal 5 5 2 2 2 2 6 3" xfId="47972" xr:uid="{00000000-0005-0000-0000-000055BB0000}"/>
    <cellStyle name="Normal 5 5 2 2 2 2 7" xfId="47973" xr:uid="{00000000-0005-0000-0000-000056BB0000}"/>
    <cellStyle name="Normal 5 5 2 2 2 2 7 2" xfId="47974" xr:uid="{00000000-0005-0000-0000-000057BB0000}"/>
    <cellStyle name="Normal 5 5 2 2 2 2 8" xfId="47975" xr:uid="{00000000-0005-0000-0000-000058BB0000}"/>
    <cellStyle name="Normal 5 5 2 2 2 2 9" xfId="47976" xr:uid="{00000000-0005-0000-0000-000059BB0000}"/>
    <cellStyle name="Normal 5 5 2 2 2 3" xfId="47977" xr:uid="{00000000-0005-0000-0000-00005ABB0000}"/>
    <cellStyle name="Normal 5 5 2 2 2 3 2" xfId="47978" xr:uid="{00000000-0005-0000-0000-00005BBB0000}"/>
    <cellStyle name="Normal 5 5 2 2 2 3 2 2" xfId="47979" xr:uid="{00000000-0005-0000-0000-00005CBB0000}"/>
    <cellStyle name="Normal 5 5 2 2 2 3 2 2 2" xfId="47980" xr:uid="{00000000-0005-0000-0000-00005DBB0000}"/>
    <cellStyle name="Normal 5 5 2 2 2 3 2 3" xfId="47981" xr:uid="{00000000-0005-0000-0000-00005EBB0000}"/>
    <cellStyle name="Normal 5 5 2 2 2 3 2 3 2" xfId="47982" xr:uid="{00000000-0005-0000-0000-00005FBB0000}"/>
    <cellStyle name="Normal 5 5 2 2 2 3 2 3 2 2" xfId="47983" xr:uid="{00000000-0005-0000-0000-000060BB0000}"/>
    <cellStyle name="Normal 5 5 2 2 2 3 2 3 3" xfId="47984" xr:uid="{00000000-0005-0000-0000-000061BB0000}"/>
    <cellStyle name="Normal 5 5 2 2 2 3 2 4" xfId="47985" xr:uid="{00000000-0005-0000-0000-000062BB0000}"/>
    <cellStyle name="Normal 5 5 2 2 2 3 3" xfId="47986" xr:uid="{00000000-0005-0000-0000-000063BB0000}"/>
    <cellStyle name="Normal 5 5 2 2 2 3 3 2" xfId="47987" xr:uid="{00000000-0005-0000-0000-000064BB0000}"/>
    <cellStyle name="Normal 5 5 2 2 2 3 4" xfId="47988" xr:uid="{00000000-0005-0000-0000-000065BB0000}"/>
    <cellStyle name="Normal 5 5 2 2 2 3 4 2" xfId="47989" xr:uid="{00000000-0005-0000-0000-000066BB0000}"/>
    <cellStyle name="Normal 5 5 2 2 2 3 4 2 2" xfId="47990" xr:uid="{00000000-0005-0000-0000-000067BB0000}"/>
    <cellStyle name="Normal 5 5 2 2 2 3 4 3" xfId="47991" xr:uid="{00000000-0005-0000-0000-000068BB0000}"/>
    <cellStyle name="Normal 5 5 2 2 2 3 5" xfId="47992" xr:uid="{00000000-0005-0000-0000-000069BB0000}"/>
    <cellStyle name="Normal 5 5 2 2 2 4" xfId="47993" xr:uid="{00000000-0005-0000-0000-00006ABB0000}"/>
    <cellStyle name="Normal 5 5 2 2 2 4 2" xfId="47994" xr:uid="{00000000-0005-0000-0000-00006BBB0000}"/>
    <cellStyle name="Normal 5 5 2 2 2 4 2 2" xfId="47995" xr:uid="{00000000-0005-0000-0000-00006CBB0000}"/>
    <cellStyle name="Normal 5 5 2 2 2 4 3" xfId="47996" xr:uid="{00000000-0005-0000-0000-00006DBB0000}"/>
    <cellStyle name="Normal 5 5 2 2 2 4 3 2" xfId="47997" xr:uid="{00000000-0005-0000-0000-00006EBB0000}"/>
    <cellStyle name="Normal 5 5 2 2 2 4 3 2 2" xfId="47998" xr:uid="{00000000-0005-0000-0000-00006FBB0000}"/>
    <cellStyle name="Normal 5 5 2 2 2 4 3 3" xfId="47999" xr:uid="{00000000-0005-0000-0000-000070BB0000}"/>
    <cellStyle name="Normal 5 5 2 2 2 4 4" xfId="48000" xr:uid="{00000000-0005-0000-0000-000071BB0000}"/>
    <cellStyle name="Normal 5 5 2 2 2 5" xfId="48001" xr:uid="{00000000-0005-0000-0000-000072BB0000}"/>
    <cellStyle name="Normal 5 5 2 2 2 5 2" xfId="48002" xr:uid="{00000000-0005-0000-0000-000073BB0000}"/>
    <cellStyle name="Normal 5 5 2 2 2 5 2 2" xfId="48003" xr:uid="{00000000-0005-0000-0000-000074BB0000}"/>
    <cellStyle name="Normal 5 5 2 2 2 5 3" xfId="48004" xr:uid="{00000000-0005-0000-0000-000075BB0000}"/>
    <cellStyle name="Normal 5 5 2 2 2 5 3 2" xfId="48005" xr:uid="{00000000-0005-0000-0000-000076BB0000}"/>
    <cellStyle name="Normal 5 5 2 2 2 5 3 2 2" xfId="48006" xr:uid="{00000000-0005-0000-0000-000077BB0000}"/>
    <cellStyle name="Normal 5 5 2 2 2 5 3 3" xfId="48007" xr:uid="{00000000-0005-0000-0000-000078BB0000}"/>
    <cellStyle name="Normal 5 5 2 2 2 5 4" xfId="48008" xr:uid="{00000000-0005-0000-0000-000079BB0000}"/>
    <cellStyle name="Normal 5 5 2 2 2 6" xfId="48009" xr:uid="{00000000-0005-0000-0000-00007ABB0000}"/>
    <cellStyle name="Normal 5 5 2 2 2 6 2" xfId="48010" xr:uid="{00000000-0005-0000-0000-00007BBB0000}"/>
    <cellStyle name="Normal 5 5 2 2 2 7" xfId="48011" xr:uid="{00000000-0005-0000-0000-00007CBB0000}"/>
    <cellStyle name="Normal 5 5 2 2 2 7 2" xfId="48012" xr:uid="{00000000-0005-0000-0000-00007DBB0000}"/>
    <cellStyle name="Normal 5 5 2 2 2 7 2 2" xfId="48013" xr:uid="{00000000-0005-0000-0000-00007EBB0000}"/>
    <cellStyle name="Normal 5 5 2 2 2 7 3" xfId="48014" xr:uid="{00000000-0005-0000-0000-00007FBB0000}"/>
    <cellStyle name="Normal 5 5 2 2 2 8" xfId="48015" xr:uid="{00000000-0005-0000-0000-000080BB0000}"/>
    <cellStyle name="Normal 5 5 2 2 2 8 2" xfId="48016" xr:uid="{00000000-0005-0000-0000-000081BB0000}"/>
    <cellStyle name="Normal 5 5 2 2 2 9" xfId="48017" xr:uid="{00000000-0005-0000-0000-000082BB0000}"/>
    <cellStyle name="Normal 5 5 2 2 3" xfId="48018" xr:uid="{00000000-0005-0000-0000-000083BB0000}"/>
    <cellStyle name="Normal 5 5 2 2 3 2" xfId="48019" xr:uid="{00000000-0005-0000-0000-000084BB0000}"/>
    <cellStyle name="Normal 5 5 2 2 3 2 2" xfId="48020" xr:uid="{00000000-0005-0000-0000-000085BB0000}"/>
    <cellStyle name="Normal 5 5 2 2 3 2 2 2" xfId="48021" xr:uid="{00000000-0005-0000-0000-000086BB0000}"/>
    <cellStyle name="Normal 5 5 2 2 3 2 2 2 2" xfId="48022" xr:uid="{00000000-0005-0000-0000-000087BB0000}"/>
    <cellStyle name="Normal 5 5 2 2 3 2 2 3" xfId="48023" xr:uid="{00000000-0005-0000-0000-000088BB0000}"/>
    <cellStyle name="Normal 5 5 2 2 3 2 2 3 2" xfId="48024" xr:uid="{00000000-0005-0000-0000-000089BB0000}"/>
    <cellStyle name="Normal 5 5 2 2 3 2 2 3 2 2" xfId="48025" xr:uid="{00000000-0005-0000-0000-00008ABB0000}"/>
    <cellStyle name="Normal 5 5 2 2 3 2 2 3 3" xfId="48026" xr:uid="{00000000-0005-0000-0000-00008BBB0000}"/>
    <cellStyle name="Normal 5 5 2 2 3 2 2 4" xfId="48027" xr:uid="{00000000-0005-0000-0000-00008CBB0000}"/>
    <cellStyle name="Normal 5 5 2 2 3 2 3" xfId="48028" xr:uid="{00000000-0005-0000-0000-00008DBB0000}"/>
    <cellStyle name="Normal 5 5 2 2 3 2 3 2" xfId="48029" xr:uid="{00000000-0005-0000-0000-00008EBB0000}"/>
    <cellStyle name="Normal 5 5 2 2 3 2 4" xfId="48030" xr:uid="{00000000-0005-0000-0000-00008FBB0000}"/>
    <cellStyle name="Normal 5 5 2 2 3 2 4 2" xfId="48031" xr:uid="{00000000-0005-0000-0000-000090BB0000}"/>
    <cellStyle name="Normal 5 5 2 2 3 2 4 2 2" xfId="48032" xr:uid="{00000000-0005-0000-0000-000091BB0000}"/>
    <cellStyle name="Normal 5 5 2 2 3 2 4 3" xfId="48033" xr:uid="{00000000-0005-0000-0000-000092BB0000}"/>
    <cellStyle name="Normal 5 5 2 2 3 2 5" xfId="48034" xr:uid="{00000000-0005-0000-0000-000093BB0000}"/>
    <cellStyle name="Normal 5 5 2 2 3 2 6" xfId="48035" xr:uid="{00000000-0005-0000-0000-000094BB0000}"/>
    <cellStyle name="Normal 5 5 2 2 3 3" xfId="48036" xr:uid="{00000000-0005-0000-0000-000095BB0000}"/>
    <cellStyle name="Normal 5 5 2 2 3 3 2" xfId="48037" xr:uid="{00000000-0005-0000-0000-000096BB0000}"/>
    <cellStyle name="Normal 5 5 2 2 3 3 2 2" xfId="48038" xr:uid="{00000000-0005-0000-0000-000097BB0000}"/>
    <cellStyle name="Normal 5 5 2 2 3 3 3" xfId="48039" xr:uid="{00000000-0005-0000-0000-000098BB0000}"/>
    <cellStyle name="Normal 5 5 2 2 3 3 3 2" xfId="48040" xr:uid="{00000000-0005-0000-0000-000099BB0000}"/>
    <cellStyle name="Normal 5 5 2 2 3 3 3 2 2" xfId="48041" xr:uid="{00000000-0005-0000-0000-00009ABB0000}"/>
    <cellStyle name="Normal 5 5 2 2 3 3 3 3" xfId="48042" xr:uid="{00000000-0005-0000-0000-00009BBB0000}"/>
    <cellStyle name="Normal 5 5 2 2 3 3 4" xfId="48043" xr:uid="{00000000-0005-0000-0000-00009CBB0000}"/>
    <cellStyle name="Normal 5 5 2 2 3 4" xfId="48044" xr:uid="{00000000-0005-0000-0000-00009DBB0000}"/>
    <cellStyle name="Normal 5 5 2 2 3 4 2" xfId="48045" xr:uid="{00000000-0005-0000-0000-00009EBB0000}"/>
    <cellStyle name="Normal 5 5 2 2 3 4 2 2" xfId="48046" xr:uid="{00000000-0005-0000-0000-00009FBB0000}"/>
    <cellStyle name="Normal 5 5 2 2 3 4 3" xfId="48047" xr:uid="{00000000-0005-0000-0000-0000A0BB0000}"/>
    <cellStyle name="Normal 5 5 2 2 3 4 3 2" xfId="48048" xr:uid="{00000000-0005-0000-0000-0000A1BB0000}"/>
    <cellStyle name="Normal 5 5 2 2 3 4 3 2 2" xfId="48049" xr:uid="{00000000-0005-0000-0000-0000A2BB0000}"/>
    <cellStyle name="Normal 5 5 2 2 3 4 3 3" xfId="48050" xr:uid="{00000000-0005-0000-0000-0000A3BB0000}"/>
    <cellStyle name="Normal 5 5 2 2 3 4 4" xfId="48051" xr:uid="{00000000-0005-0000-0000-0000A4BB0000}"/>
    <cellStyle name="Normal 5 5 2 2 3 5" xfId="48052" xr:uid="{00000000-0005-0000-0000-0000A5BB0000}"/>
    <cellStyle name="Normal 5 5 2 2 3 5 2" xfId="48053" xr:uid="{00000000-0005-0000-0000-0000A6BB0000}"/>
    <cellStyle name="Normal 5 5 2 2 3 6" xfId="48054" xr:uid="{00000000-0005-0000-0000-0000A7BB0000}"/>
    <cellStyle name="Normal 5 5 2 2 3 6 2" xfId="48055" xr:uid="{00000000-0005-0000-0000-0000A8BB0000}"/>
    <cellStyle name="Normal 5 5 2 2 3 6 2 2" xfId="48056" xr:uid="{00000000-0005-0000-0000-0000A9BB0000}"/>
    <cellStyle name="Normal 5 5 2 2 3 6 3" xfId="48057" xr:uid="{00000000-0005-0000-0000-0000AABB0000}"/>
    <cellStyle name="Normal 5 5 2 2 3 7" xfId="48058" xr:uid="{00000000-0005-0000-0000-0000ABBB0000}"/>
    <cellStyle name="Normal 5 5 2 2 3 7 2" xfId="48059" xr:uid="{00000000-0005-0000-0000-0000ACBB0000}"/>
    <cellStyle name="Normal 5 5 2 2 3 8" xfId="48060" xr:uid="{00000000-0005-0000-0000-0000ADBB0000}"/>
    <cellStyle name="Normal 5 5 2 2 3 9" xfId="48061" xr:uid="{00000000-0005-0000-0000-0000AEBB0000}"/>
    <cellStyle name="Normal 5 5 2 2 4" xfId="48062" xr:uid="{00000000-0005-0000-0000-0000AFBB0000}"/>
    <cellStyle name="Normal 5 5 2 2 4 2" xfId="48063" xr:uid="{00000000-0005-0000-0000-0000B0BB0000}"/>
    <cellStyle name="Normal 5 5 2 2 4 2 2" xfId="48064" xr:uid="{00000000-0005-0000-0000-0000B1BB0000}"/>
    <cellStyle name="Normal 5 5 2 2 4 2 2 2" xfId="48065" xr:uid="{00000000-0005-0000-0000-0000B2BB0000}"/>
    <cellStyle name="Normal 5 5 2 2 4 2 3" xfId="48066" xr:uid="{00000000-0005-0000-0000-0000B3BB0000}"/>
    <cellStyle name="Normal 5 5 2 2 4 2 3 2" xfId="48067" xr:uid="{00000000-0005-0000-0000-0000B4BB0000}"/>
    <cellStyle name="Normal 5 5 2 2 4 2 3 2 2" xfId="48068" xr:uid="{00000000-0005-0000-0000-0000B5BB0000}"/>
    <cellStyle name="Normal 5 5 2 2 4 2 3 3" xfId="48069" xr:uid="{00000000-0005-0000-0000-0000B6BB0000}"/>
    <cellStyle name="Normal 5 5 2 2 4 2 4" xfId="48070" xr:uid="{00000000-0005-0000-0000-0000B7BB0000}"/>
    <cellStyle name="Normal 5 5 2 2 4 3" xfId="48071" xr:uid="{00000000-0005-0000-0000-0000B8BB0000}"/>
    <cellStyle name="Normal 5 5 2 2 4 3 2" xfId="48072" xr:uid="{00000000-0005-0000-0000-0000B9BB0000}"/>
    <cellStyle name="Normal 5 5 2 2 4 4" xfId="48073" xr:uid="{00000000-0005-0000-0000-0000BABB0000}"/>
    <cellStyle name="Normal 5 5 2 2 4 4 2" xfId="48074" xr:uid="{00000000-0005-0000-0000-0000BBBB0000}"/>
    <cellStyle name="Normal 5 5 2 2 4 4 2 2" xfId="48075" xr:uid="{00000000-0005-0000-0000-0000BCBB0000}"/>
    <cellStyle name="Normal 5 5 2 2 4 4 3" xfId="48076" xr:uid="{00000000-0005-0000-0000-0000BDBB0000}"/>
    <cellStyle name="Normal 5 5 2 2 4 5" xfId="48077" xr:uid="{00000000-0005-0000-0000-0000BEBB0000}"/>
    <cellStyle name="Normal 5 5 2 2 4 6" xfId="48078" xr:uid="{00000000-0005-0000-0000-0000BFBB0000}"/>
    <cellStyle name="Normal 5 5 2 2 5" xfId="48079" xr:uid="{00000000-0005-0000-0000-0000C0BB0000}"/>
    <cellStyle name="Normal 5 5 2 2 5 2" xfId="48080" xr:uid="{00000000-0005-0000-0000-0000C1BB0000}"/>
    <cellStyle name="Normal 5 5 2 2 5 2 2" xfId="48081" xr:uid="{00000000-0005-0000-0000-0000C2BB0000}"/>
    <cellStyle name="Normal 5 5 2 2 5 3" xfId="48082" xr:uid="{00000000-0005-0000-0000-0000C3BB0000}"/>
    <cellStyle name="Normal 5 5 2 2 5 3 2" xfId="48083" xr:uid="{00000000-0005-0000-0000-0000C4BB0000}"/>
    <cellStyle name="Normal 5 5 2 2 5 3 2 2" xfId="48084" xr:uid="{00000000-0005-0000-0000-0000C5BB0000}"/>
    <cellStyle name="Normal 5 5 2 2 5 3 3" xfId="48085" xr:uid="{00000000-0005-0000-0000-0000C6BB0000}"/>
    <cellStyle name="Normal 5 5 2 2 5 4" xfId="48086" xr:uid="{00000000-0005-0000-0000-0000C7BB0000}"/>
    <cellStyle name="Normal 5 5 2 2 6" xfId="48087" xr:uid="{00000000-0005-0000-0000-0000C8BB0000}"/>
    <cellStyle name="Normal 5 5 2 2 6 2" xfId="48088" xr:uid="{00000000-0005-0000-0000-0000C9BB0000}"/>
    <cellStyle name="Normal 5 5 2 2 6 2 2" xfId="48089" xr:uid="{00000000-0005-0000-0000-0000CABB0000}"/>
    <cellStyle name="Normal 5 5 2 2 6 3" xfId="48090" xr:uid="{00000000-0005-0000-0000-0000CBBB0000}"/>
    <cellStyle name="Normal 5 5 2 2 6 3 2" xfId="48091" xr:uid="{00000000-0005-0000-0000-0000CCBB0000}"/>
    <cellStyle name="Normal 5 5 2 2 6 3 2 2" xfId="48092" xr:uid="{00000000-0005-0000-0000-0000CDBB0000}"/>
    <cellStyle name="Normal 5 5 2 2 6 3 3" xfId="48093" xr:uid="{00000000-0005-0000-0000-0000CEBB0000}"/>
    <cellStyle name="Normal 5 5 2 2 6 4" xfId="48094" xr:uid="{00000000-0005-0000-0000-0000CFBB0000}"/>
    <cellStyle name="Normal 5 5 2 2 7" xfId="48095" xr:uid="{00000000-0005-0000-0000-0000D0BB0000}"/>
    <cellStyle name="Normal 5 5 2 2 7 2" xfId="48096" xr:uid="{00000000-0005-0000-0000-0000D1BB0000}"/>
    <cellStyle name="Normal 5 5 2 2 8" xfId="48097" xr:uid="{00000000-0005-0000-0000-0000D2BB0000}"/>
    <cellStyle name="Normal 5 5 2 2 8 2" xfId="48098" xr:uid="{00000000-0005-0000-0000-0000D3BB0000}"/>
    <cellStyle name="Normal 5 5 2 2 8 2 2" xfId="48099" xr:uid="{00000000-0005-0000-0000-0000D4BB0000}"/>
    <cellStyle name="Normal 5 5 2 2 8 3" xfId="48100" xr:uid="{00000000-0005-0000-0000-0000D5BB0000}"/>
    <cellStyle name="Normal 5 5 2 2 9" xfId="48101" xr:uid="{00000000-0005-0000-0000-0000D6BB0000}"/>
    <cellStyle name="Normal 5 5 2 2 9 2" xfId="48102" xr:uid="{00000000-0005-0000-0000-0000D7BB0000}"/>
    <cellStyle name="Normal 5 5 2 2_T-straight with PEDs adjustor" xfId="48103" xr:uid="{00000000-0005-0000-0000-0000D8BB0000}"/>
    <cellStyle name="Normal 5 5 2 3" xfId="48104" xr:uid="{00000000-0005-0000-0000-0000D9BB0000}"/>
    <cellStyle name="Normal 5 5 2 3 10" xfId="48105" xr:uid="{00000000-0005-0000-0000-0000DABB0000}"/>
    <cellStyle name="Normal 5 5 2 3 2" xfId="48106" xr:uid="{00000000-0005-0000-0000-0000DBBB0000}"/>
    <cellStyle name="Normal 5 5 2 3 2 2" xfId="48107" xr:uid="{00000000-0005-0000-0000-0000DCBB0000}"/>
    <cellStyle name="Normal 5 5 2 3 2 2 2" xfId="48108" xr:uid="{00000000-0005-0000-0000-0000DDBB0000}"/>
    <cellStyle name="Normal 5 5 2 3 2 2 2 2" xfId="48109" xr:uid="{00000000-0005-0000-0000-0000DEBB0000}"/>
    <cellStyle name="Normal 5 5 2 3 2 2 2 2 2" xfId="48110" xr:uid="{00000000-0005-0000-0000-0000DFBB0000}"/>
    <cellStyle name="Normal 5 5 2 3 2 2 2 3" xfId="48111" xr:uid="{00000000-0005-0000-0000-0000E0BB0000}"/>
    <cellStyle name="Normal 5 5 2 3 2 2 2 3 2" xfId="48112" xr:uid="{00000000-0005-0000-0000-0000E1BB0000}"/>
    <cellStyle name="Normal 5 5 2 3 2 2 2 3 2 2" xfId="48113" xr:uid="{00000000-0005-0000-0000-0000E2BB0000}"/>
    <cellStyle name="Normal 5 5 2 3 2 2 2 3 3" xfId="48114" xr:uid="{00000000-0005-0000-0000-0000E3BB0000}"/>
    <cellStyle name="Normal 5 5 2 3 2 2 2 4" xfId="48115" xr:uid="{00000000-0005-0000-0000-0000E4BB0000}"/>
    <cellStyle name="Normal 5 5 2 3 2 2 3" xfId="48116" xr:uid="{00000000-0005-0000-0000-0000E5BB0000}"/>
    <cellStyle name="Normal 5 5 2 3 2 2 3 2" xfId="48117" xr:uid="{00000000-0005-0000-0000-0000E6BB0000}"/>
    <cellStyle name="Normal 5 5 2 3 2 2 4" xfId="48118" xr:uid="{00000000-0005-0000-0000-0000E7BB0000}"/>
    <cellStyle name="Normal 5 5 2 3 2 2 4 2" xfId="48119" xr:uid="{00000000-0005-0000-0000-0000E8BB0000}"/>
    <cellStyle name="Normal 5 5 2 3 2 2 4 2 2" xfId="48120" xr:uid="{00000000-0005-0000-0000-0000E9BB0000}"/>
    <cellStyle name="Normal 5 5 2 3 2 2 4 3" xfId="48121" xr:uid="{00000000-0005-0000-0000-0000EABB0000}"/>
    <cellStyle name="Normal 5 5 2 3 2 2 5" xfId="48122" xr:uid="{00000000-0005-0000-0000-0000EBBB0000}"/>
    <cellStyle name="Normal 5 5 2 3 2 3" xfId="48123" xr:uid="{00000000-0005-0000-0000-0000ECBB0000}"/>
    <cellStyle name="Normal 5 5 2 3 2 3 2" xfId="48124" xr:uid="{00000000-0005-0000-0000-0000EDBB0000}"/>
    <cellStyle name="Normal 5 5 2 3 2 3 2 2" xfId="48125" xr:uid="{00000000-0005-0000-0000-0000EEBB0000}"/>
    <cellStyle name="Normal 5 5 2 3 2 3 3" xfId="48126" xr:uid="{00000000-0005-0000-0000-0000EFBB0000}"/>
    <cellStyle name="Normal 5 5 2 3 2 3 3 2" xfId="48127" xr:uid="{00000000-0005-0000-0000-0000F0BB0000}"/>
    <cellStyle name="Normal 5 5 2 3 2 3 3 2 2" xfId="48128" xr:uid="{00000000-0005-0000-0000-0000F1BB0000}"/>
    <cellStyle name="Normal 5 5 2 3 2 3 3 3" xfId="48129" xr:uid="{00000000-0005-0000-0000-0000F2BB0000}"/>
    <cellStyle name="Normal 5 5 2 3 2 3 4" xfId="48130" xr:uid="{00000000-0005-0000-0000-0000F3BB0000}"/>
    <cellStyle name="Normal 5 5 2 3 2 4" xfId="48131" xr:uid="{00000000-0005-0000-0000-0000F4BB0000}"/>
    <cellStyle name="Normal 5 5 2 3 2 4 2" xfId="48132" xr:uid="{00000000-0005-0000-0000-0000F5BB0000}"/>
    <cellStyle name="Normal 5 5 2 3 2 4 2 2" xfId="48133" xr:uid="{00000000-0005-0000-0000-0000F6BB0000}"/>
    <cellStyle name="Normal 5 5 2 3 2 4 3" xfId="48134" xr:uid="{00000000-0005-0000-0000-0000F7BB0000}"/>
    <cellStyle name="Normal 5 5 2 3 2 4 3 2" xfId="48135" xr:uid="{00000000-0005-0000-0000-0000F8BB0000}"/>
    <cellStyle name="Normal 5 5 2 3 2 4 3 2 2" xfId="48136" xr:uid="{00000000-0005-0000-0000-0000F9BB0000}"/>
    <cellStyle name="Normal 5 5 2 3 2 4 3 3" xfId="48137" xr:uid="{00000000-0005-0000-0000-0000FABB0000}"/>
    <cellStyle name="Normal 5 5 2 3 2 4 4" xfId="48138" xr:uid="{00000000-0005-0000-0000-0000FBBB0000}"/>
    <cellStyle name="Normal 5 5 2 3 2 5" xfId="48139" xr:uid="{00000000-0005-0000-0000-0000FCBB0000}"/>
    <cellStyle name="Normal 5 5 2 3 2 5 2" xfId="48140" xr:uid="{00000000-0005-0000-0000-0000FDBB0000}"/>
    <cellStyle name="Normal 5 5 2 3 2 6" xfId="48141" xr:uid="{00000000-0005-0000-0000-0000FEBB0000}"/>
    <cellStyle name="Normal 5 5 2 3 2 6 2" xfId="48142" xr:uid="{00000000-0005-0000-0000-0000FFBB0000}"/>
    <cellStyle name="Normal 5 5 2 3 2 6 2 2" xfId="48143" xr:uid="{00000000-0005-0000-0000-000000BC0000}"/>
    <cellStyle name="Normal 5 5 2 3 2 6 3" xfId="48144" xr:uid="{00000000-0005-0000-0000-000001BC0000}"/>
    <cellStyle name="Normal 5 5 2 3 2 7" xfId="48145" xr:uid="{00000000-0005-0000-0000-000002BC0000}"/>
    <cellStyle name="Normal 5 5 2 3 2 7 2" xfId="48146" xr:uid="{00000000-0005-0000-0000-000003BC0000}"/>
    <cellStyle name="Normal 5 5 2 3 2 8" xfId="48147" xr:uid="{00000000-0005-0000-0000-000004BC0000}"/>
    <cellStyle name="Normal 5 5 2 3 2 9" xfId="48148" xr:uid="{00000000-0005-0000-0000-000005BC0000}"/>
    <cellStyle name="Normal 5 5 2 3 3" xfId="48149" xr:uid="{00000000-0005-0000-0000-000006BC0000}"/>
    <cellStyle name="Normal 5 5 2 3 3 2" xfId="48150" xr:uid="{00000000-0005-0000-0000-000007BC0000}"/>
    <cellStyle name="Normal 5 5 2 3 3 2 2" xfId="48151" xr:uid="{00000000-0005-0000-0000-000008BC0000}"/>
    <cellStyle name="Normal 5 5 2 3 3 2 2 2" xfId="48152" xr:uid="{00000000-0005-0000-0000-000009BC0000}"/>
    <cellStyle name="Normal 5 5 2 3 3 2 3" xfId="48153" xr:uid="{00000000-0005-0000-0000-00000ABC0000}"/>
    <cellStyle name="Normal 5 5 2 3 3 2 3 2" xfId="48154" xr:uid="{00000000-0005-0000-0000-00000BBC0000}"/>
    <cellStyle name="Normal 5 5 2 3 3 2 3 2 2" xfId="48155" xr:uid="{00000000-0005-0000-0000-00000CBC0000}"/>
    <cellStyle name="Normal 5 5 2 3 3 2 3 3" xfId="48156" xr:uid="{00000000-0005-0000-0000-00000DBC0000}"/>
    <cellStyle name="Normal 5 5 2 3 3 2 4" xfId="48157" xr:uid="{00000000-0005-0000-0000-00000EBC0000}"/>
    <cellStyle name="Normal 5 5 2 3 3 3" xfId="48158" xr:uid="{00000000-0005-0000-0000-00000FBC0000}"/>
    <cellStyle name="Normal 5 5 2 3 3 3 2" xfId="48159" xr:uid="{00000000-0005-0000-0000-000010BC0000}"/>
    <cellStyle name="Normal 5 5 2 3 3 4" xfId="48160" xr:uid="{00000000-0005-0000-0000-000011BC0000}"/>
    <cellStyle name="Normal 5 5 2 3 3 4 2" xfId="48161" xr:uid="{00000000-0005-0000-0000-000012BC0000}"/>
    <cellStyle name="Normal 5 5 2 3 3 4 2 2" xfId="48162" xr:uid="{00000000-0005-0000-0000-000013BC0000}"/>
    <cellStyle name="Normal 5 5 2 3 3 4 3" xfId="48163" xr:uid="{00000000-0005-0000-0000-000014BC0000}"/>
    <cellStyle name="Normal 5 5 2 3 3 5" xfId="48164" xr:uid="{00000000-0005-0000-0000-000015BC0000}"/>
    <cellStyle name="Normal 5 5 2 3 4" xfId="48165" xr:uid="{00000000-0005-0000-0000-000016BC0000}"/>
    <cellStyle name="Normal 5 5 2 3 4 2" xfId="48166" xr:uid="{00000000-0005-0000-0000-000017BC0000}"/>
    <cellStyle name="Normal 5 5 2 3 4 2 2" xfId="48167" xr:uid="{00000000-0005-0000-0000-000018BC0000}"/>
    <cellStyle name="Normal 5 5 2 3 4 3" xfId="48168" xr:uid="{00000000-0005-0000-0000-000019BC0000}"/>
    <cellStyle name="Normal 5 5 2 3 4 3 2" xfId="48169" xr:uid="{00000000-0005-0000-0000-00001ABC0000}"/>
    <cellStyle name="Normal 5 5 2 3 4 3 2 2" xfId="48170" xr:uid="{00000000-0005-0000-0000-00001BBC0000}"/>
    <cellStyle name="Normal 5 5 2 3 4 3 3" xfId="48171" xr:uid="{00000000-0005-0000-0000-00001CBC0000}"/>
    <cellStyle name="Normal 5 5 2 3 4 4" xfId="48172" xr:uid="{00000000-0005-0000-0000-00001DBC0000}"/>
    <cellStyle name="Normal 5 5 2 3 5" xfId="48173" xr:uid="{00000000-0005-0000-0000-00001EBC0000}"/>
    <cellStyle name="Normal 5 5 2 3 5 2" xfId="48174" xr:uid="{00000000-0005-0000-0000-00001FBC0000}"/>
    <cellStyle name="Normal 5 5 2 3 5 2 2" xfId="48175" xr:uid="{00000000-0005-0000-0000-000020BC0000}"/>
    <cellStyle name="Normal 5 5 2 3 5 3" xfId="48176" xr:uid="{00000000-0005-0000-0000-000021BC0000}"/>
    <cellStyle name="Normal 5 5 2 3 5 3 2" xfId="48177" xr:uid="{00000000-0005-0000-0000-000022BC0000}"/>
    <cellStyle name="Normal 5 5 2 3 5 3 2 2" xfId="48178" xr:uid="{00000000-0005-0000-0000-000023BC0000}"/>
    <cellStyle name="Normal 5 5 2 3 5 3 3" xfId="48179" xr:uid="{00000000-0005-0000-0000-000024BC0000}"/>
    <cellStyle name="Normal 5 5 2 3 5 4" xfId="48180" xr:uid="{00000000-0005-0000-0000-000025BC0000}"/>
    <cellStyle name="Normal 5 5 2 3 6" xfId="48181" xr:uid="{00000000-0005-0000-0000-000026BC0000}"/>
    <cellStyle name="Normal 5 5 2 3 6 2" xfId="48182" xr:uid="{00000000-0005-0000-0000-000027BC0000}"/>
    <cellStyle name="Normal 5 5 2 3 7" xfId="48183" xr:uid="{00000000-0005-0000-0000-000028BC0000}"/>
    <cellStyle name="Normal 5 5 2 3 7 2" xfId="48184" xr:uid="{00000000-0005-0000-0000-000029BC0000}"/>
    <cellStyle name="Normal 5 5 2 3 7 2 2" xfId="48185" xr:uid="{00000000-0005-0000-0000-00002ABC0000}"/>
    <cellStyle name="Normal 5 5 2 3 7 3" xfId="48186" xr:uid="{00000000-0005-0000-0000-00002BBC0000}"/>
    <cellStyle name="Normal 5 5 2 3 8" xfId="48187" xr:uid="{00000000-0005-0000-0000-00002CBC0000}"/>
    <cellStyle name="Normal 5 5 2 3 8 2" xfId="48188" xr:uid="{00000000-0005-0000-0000-00002DBC0000}"/>
    <cellStyle name="Normal 5 5 2 3 9" xfId="48189" xr:uid="{00000000-0005-0000-0000-00002EBC0000}"/>
    <cellStyle name="Normal 5 5 2 4" xfId="48190" xr:uid="{00000000-0005-0000-0000-00002FBC0000}"/>
    <cellStyle name="Normal 5 5 2 4 2" xfId="48191" xr:uid="{00000000-0005-0000-0000-000030BC0000}"/>
    <cellStyle name="Normal 5 5 2 4 2 2" xfId="48192" xr:uid="{00000000-0005-0000-0000-000031BC0000}"/>
    <cellStyle name="Normal 5 5 2 4 2 2 2" xfId="48193" xr:uid="{00000000-0005-0000-0000-000032BC0000}"/>
    <cellStyle name="Normal 5 5 2 4 2 2 2 2" xfId="48194" xr:uid="{00000000-0005-0000-0000-000033BC0000}"/>
    <cellStyle name="Normal 5 5 2 4 2 2 3" xfId="48195" xr:uid="{00000000-0005-0000-0000-000034BC0000}"/>
    <cellStyle name="Normal 5 5 2 4 2 2 3 2" xfId="48196" xr:uid="{00000000-0005-0000-0000-000035BC0000}"/>
    <cellStyle name="Normal 5 5 2 4 2 2 3 2 2" xfId="48197" xr:uid="{00000000-0005-0000-0000-000036BC0000}"/>
    <cellStyle name="Normal 5 5 2 4 2 2 3 3" xfId="48198" xr:uid="{00000000-0005-0000-0000-000037BC0000}"/>
    <cellStyle name="Normal 5 5 2 4 2 2 4" xfId="48199" xr:uid="{00000000-0005-0000-0000-000038BC0000}"/>
    <cellStyle name="Normal 5 5 2 4 2 3" xfId="48200" xr:uid="{00000000-0005-0000-0000-000039BC0000}"/>
    <cellStyle name="Normal 5 5 2 4 2 3 2" xfId="48201" xr:uid="{00000000-0005-0000-0000-00003ABC0000}"/>
    <cellStyle name="Normal 5 5 2 4 2 4" xfId="48202" xr:uid="{00000000-0005-0000-0000-00003BBC0000}"/>
    <cellStyle name="Normal 5 5 2 4 2 4 2" xfId="48203" xr:uid="{00000000-0005-0000-0000-00003CBC0000}"/>
    <cellStyle name="Normal 5 5 2 4 2 4 2 2" xfId="48204" xr:uid="{00000000-0005-0000-0000-00003DBC0000}"/>
    <cellStyle name="Normal 5 5 2 4 2 4 3" xfId="48205" xr:uid="{00000000-0005-0000-0000-00003EBC0000}"/>
    <cellStyle name="Normal 5 5 2 4 2 5" xfId="48206" xr:uid="{00000000-0005-0000-0000-00003FBC0000}"/>
    <cellStyle name="Normal 5 5 2 4 2 6" xfId="48207" xr:uid="{00000000-0005-0000-0000-000040BC0000}"/>
    <cellStyle name="Normal 5 5 2 4 3" xfId="48208" xr:uid="{00000000-0005-0000-0000-000041BC0000}"/>
    <cellStyle name="Normal 5 5 2 4 3 2" xfId="48209" xr:uid="{00000000-0005-0000-0000-000042BC0000}"/>
    <cellStyle name="Normal 5 5 2 4 3 2 2" xfId="48210" xr:uid="{00000000-0005-0000-0000-000043BC0000}"/>
    <cellStyle name="Normal 5 5 2 4 3 3" xfId="48211" xr:uid="{00000000-0005-0000-0000-000044BC0000}"/>
    <cellStyle name="Normal 5 5 2 4 3 3 2" xfId="48212" xr:uid="{00000000-0005-0000-0000-000045BC0000}"/>
    <cellStyle name="Normal 5 5 2 4 3 3 2 2" xfId="48213" xr:uid="{00000000-0005-0000-0000-000046BC0000}"/>
    <cellStyle name="Normal 5 5 2 4 3 3 3" xfId="48214" xr:uid="{00000000-0005-0000-0000-000047BC0000}"/>
    <cellStyle name="Normal 5 5 2 4 3 4" xfId="48215" xr:uid="{00000000-0005-0000-0000-000048BC0000}"/>
    <cellStyle name="Normal 5 5 2 4 4" xfId="48216" xr:uid="{00000000-0005-0000-0000-000049BC0000}"/>
    <cellStyle name="Normal 5 5 2 4 4 2" xfId="48217" xr:uid="{00000000-0005-0000-0000-00004ABC0000}"/>
    <cellStyle name="Normal 5 5 2 4 4 2 2" xfId="48218" xr:uid="{00000000-0005-0000-0000-00004BBC0000}"/>
    <cellStyle name="Normal 5 5 2 4 4 3" xfId="48219" xr:uid="{00000000-0005-0000-0000-00004CBC0000}"/>
    <cellStyle name="Normal 5 5 2 4 4 3 2" xfId="48220" xr:uid="{00000000-0005-0000-0000-00004DBC0000}"/>
    <cellStyle name="Normal 5 5 2 4 4 3 2 2" xfId="48221" xr:uid="{00000000-0005-0000-0000-00004EBC0000}"/>
    <cellStyle name="Normal 5 5 2 4 4 3 3" xfId="48222" xr:uid="{00000000-0005-0000-0000-00004FBC0000}"/>
    <cellStyle name="Normal 5 5 2 4 4 4" xfId="48223" xr:uid="{00000000-0005-0000-0000-000050BC0000}"/>
    <cellStyle name="Normal 5 5 2 4 5" xfId="48224" xr:uid="{00000000-0005-0000-0000-000051BC0000}"/>
    <cellStyle name="Normal 5 5 2 4 5 2" xfId="48225" xr:uid="{00000000-0005-0000-0000-000052BC0000}"/>
    <cellStyle name="Normal 5 5 2 4 6" xfId="48226" xr:uid="{00000000-0005-0000-0000-000053BC0000}"/>
    <cellStyle name="Normal 5 5 2 4 6 2" xfId="48227" xr:uid="{00000000-0005-0000-0000-000054BC0000}"/>
    <cellStyle name="Normal 5 5 2 4 6 2 2" xfId="48228" xr:uid="{00000000-0005-0000-0000-000055BC0000}"/>
    <cellStyle name="Normal 5 5 2 4 6 3" xfId="48229" xr:uid="{00000000-0005-0000-0000-000056BC0000}"/>
    <cellStyle name="Normal 5 5 2 4 7" xfId="48230" xr:uid="{00000000-0005-0000-0000-000057BC0000}"/>
    <cellStyle name="Normal 5 5 2 4 7 2" xfId="48231" xr:uid="{00000000-0005-0000-0000-000058BC0000}"/>
    <cellStyle name="Normal 5 5 2 4 8" xfId="48232" xr:uid="{00000000-0005-0000-0000-000059BC0000}"/>
    <cellStyle name="Normal 5 5 2 4 9" xfId="48233" xr:uid="{00000000-0005-0000-0000-00005ABC0000}"/>
    <cellStyle name="Normal 5 5 2 5" xfId="48234" xr:uid="{00000000-0005-0000-0000-00005BBC0000}"/>
    <cellStyle name="Normal 5 5 2 5 2" xfId="48235" xr:uid="{00000000-0005-0000-0000-00005CBC0000}"/>
    <cellStyle name="Normal 5 5 2 5 2 2" xfId="48236" xr:uid="{00000000-0005-0000-0000-00005DBC0000}"/>
    <cellStyle name="Normal 5 5 2 5 2 2 2" xfId="48237" xr:uid="{00000000-0005-0000-0000-00005EBC0000}"/>
    <cellStyle name="Normal 5 5 2 5 2 3" xfId="48238" xr:uid="{00000000-0005-0000-0000-00005FBC0000}"/>
    <cellStyle name="Normal 5 5 2 5 2 3 2" xfId="48239" xr:uid="{00000000-0005-0000-0000-000060BC0000}"/>
    <cellStyle name="Normal 5 5 2 5 2 3 2 2" xfId="48240" xr:uid="{00000000-0005-0000-0000-000061BC0000}"/>
    <cellStyle name="Normal 5 5 2 5 2 3 3" xfId="48241" xr:uid="{00000000-0005-0000-0000-000062BC0000}"/>
    <cellStyle name="Normal 5 5 2 5 2 4" xfId="48242" xr:uid="{00000000-0005-0000-0000-000063BC0000}"/>
    <cellStyle name="Normal 5 5 2 5 3" xfId="48243" xr:uid="{00000000-0005-0000-0000-000064BC0000}"/>
    <cellStyle name="Normal 5 5 2 5 3 2" xfId="48244" xr:uid="{00000000-0005-0000-0000-000065BC0000}"/>
    <cellStyle name="Normal 5 5 2 5 4" xfId="48245" xr:uid="{00000000-0005-0000-0000-000066BC0000}"/>
    <cellStyle name="Normal 5 5 2 5 4 2" xfId="48246" xr:uid="{00000000-0005-0000-0000-000067BC0000}"/>
    <cellStyle name="Normal 5 5 2 5 4 2 2" xfId="48247" xr:uid="{00000000-0005-0000-0000-000068BC0000}"/>
    <cellStyle name="Normal 5 5 2 5 4 3" xfId="48248" xr:uid="{00000000-0005-0000-0000-000069BC0000}"/>
    <cellStyle name="Normal 5 5 2 5 5" xfId="48249" xr:uid="{00000000-0005-0000-0000-00006ABC0000}"/>
    <cellStyle name="Normal 5 5 2 5 6" xfId="48250" xr:uid="{00000000-0005-0000-0000-00006BBC0000}"/>
    <cellStyle name="Normal 5 5 2 6" xfId="48251" xr:uid="{00000000-0005-0000-0000-00006CBC0000}"/>
    <cellStyle name="Normal 5 5 2 6 2" xfId="48252" xr:uid="{00000000-0005-0000-0000-00006DBC0000}"/>
    <cellStyle name="Normal 5 5 2 6 2 2" xfId="48253" xr:uid="{00000000-0005-0000-0000-00006EBC0000}"/>
    <cellStyle name="Normal 5 5 2 6 3" xfId="48254" xr:uid="{00000000-0005-0000-0000-00006FBC0000}"/>
    <cellStyle name="Normal 5 5 2 6 3 2" xfId="48255" xr:uid="{00000000-0005-0000-0000-000070BC0000}"/>
    <cellStyle name="Normal 5 5 2 6 3 2 2" xfId="48256" xr:uid="{00000000-0005-0000-0000-000071BC0000}"/>
    <cellStyle name="Normal 5 5 2 6 3 3" xfId="48257" xr:uid="{00000000-0005-0000-0000-000072BC0000}"/>
    <cellStyle name="Normal 5 5 2 6 4" xfId="48258" xr:uid="{00000000-0005-0000-0000-000073BC0000}"/>
    <cellStyle name="Normal 5 5 2 7" xfId="48259" xr:uid="{00000000-0005-0000-0000-000074BC0000}"/>
    <cellStyle name="Normal 5 5 2 7 2" xfId="48260" xr:uid="{00000000-0005-0000-0000-000075BC0000}"/>
    <cellStyle name="Normal 5 5 2 7 2 2" xfId="48261" xr:uid="{00000000-0005-0000-0000-000076BC0000}"/>
    <cellStyle name="Normal 5 5 2 7 3" xfId="48262" xr:uid="{00000000-0005-0000-0000-000077BC0000}"/>
    <cellStyle name="Normal 5 5 2 7 3 2" xfId="48263" xr:uid="{00000000-0005-0000-0000-000078BC0000}"/>
    <cellStyle name="Normal 5 5 2 7 3 2 2" xfId="48264" xr:uid="{00000000-0005-0000-0000-000079BC0000}"/>
    <cellStyle name="Normal 5 5 2 7 3 3" xfId="48265" xr:uid="{00000000-0005-0000-0000-00007ABC0000}"/>
    <cellStyle name="Normal 5 5 2 7 4" xfId="48266" xr:uid="{00000000-0005-0000-0000-00007BBC0000}"/>
    <cellStyle name="Normal 5 5 2 8" xfId="48267" xr:uid="{00000000-0005-0000-0000-00007CBC0000}"/>
    <cellStyle name="Normal 5 5 2 8 2" xfId="48268" xr:uid="{00000000-0005-0000-0000-00007DBC0000}"/>
    <cellStyle name="Normal 5 5 2 9" xfId="48269" xr:uid="{00000000-0005-0000-0000-00007EBC0000}"/>
    <cellStyle name="Normal 5 5 2 9 2" xfId="48270" xr:uid="{00000000-0005-0000-0000-00007FBC0000}"/>
    <cellStyle name="Normal 5 5 2 9 2 2" xfId="48271" xr:uid="{00000000-0005-0000-0000-000080BC0000}"/>
    <cellStyle name="Normal 5 5 2 9 3" xfId="48272" xr:uid="{00000000-0005-0000-0000-000081BC0000}"/>
    <cellStyle name="Normal 5 5 2_T-straight with PEDs adjustor" xfId="48273" xr:uid="{00000000-0005-0000-0000-000082BC0000}"/>
    <cellStyle name="Normal 5 5 3" xfId="48274" xr:uid="{00000000-0005-0000-0000-000083BC0000}"/>
    <cellStyle name="Normal 5 5 3 10" xfId="48275" xr:uid="{00000000-0005-0000-0000-000084BC0000}"/>
    <cellStyle name="Normal 5 5 3 11" xfId="48276" xr:uid="{00000000-0005-0000-0000-000085BC0000}"/>
    <cellStyle name="Normal 5 5 3 2" xfId="48277" xr:uid="{00000000-0005-0000-0000-000086BC0000}"/>
    <cellStyle name="Normal 5 5 3 2 10" xfId="48278" xr:uid="{00000000-0005-0000-0000-000087BC0000}"/>
    <cellStyle name="Normal 5 5 3 2 2" xfId="48279" xr:uid="{00000000-0005-0000-0000-000088BC0000}"/>
    <cellStyle name="Normal 5 5 3 2 2 2" xfId="48280" xr:uid="{00000000-0005-0000-0000-000089BC0000}"/>
    <cellStyle name="Normal 5 5 3 2 2 2 2" xfId="48281" xr:uid="{00000000-0005-0000-0000-00008ABC0000}"/>
    <cellStyle name="Normal 5 5 3 2 2 2 2 2" xfId="48282" xr:uid="{00000000-0005-0000-0000-00008BBC0000}"/>
    <cellStyle name="Normal 5 5 3 2 2 2 2 2 2" xfId="48283" xr:uid="{00000000-0005-0000-0000-00008CBC0000}"/>
    <cellStyle name="Normal 5 5 3 2 2 2 2 3" xfId="48284" xr:uid="{00000000-0005-0000-0000-00008DBC0000}"/>
    <cellStyle name="Normal 5 5 3 2 2 2 2 3 2" xfId="48285" xr:uid="{00000000-0005-0000-0000-00008EBC0000}"/>
    <cellStyle name="Normal 5 5 3 2 2 2 2 3 2 2" xfId="48286" xr:uid="{00000000-0005-0000-0000-00008FBC0000}"/>
    <cellStyle name="Normal 5 5 3 2 2 2 2 3 3" xfId="48287" xr:uid="{00000000-0005-0000-0000-000090BC0000}"/>
    <cellStyle name="Normal 5 5 3 2 2 2 2 4" xfId="48288" xr:uid="{00000000-0005-0000-0000-000091BC0000}"/>
    <cellStyle name="Normal 5 5 3 2 2 2 3" xfId="48289" xr:uid="{00000000-0005-0000-0000-000092BC0000}"/>
    <cellStyle name="Normal 5 5 3 2 2 2 3 2" xfId="48290" xr:uid="{00000000-0005-0000-0000-000093BC0000}"/>
    <cellStyle name="Normal 5 5 3 2 2 2 4" xfId="48291" xr:uid="{00000000-0005-0000-0000-000094BC0000}"/>
    <cellStyle name="Normal 5 5 3 2 2 2 4 2" xfId="48292" xr:uid="{00000000-0005-0000-0000-000095BC0000}"/>
    <cellStyle name="Normal 5 5 3 2 2 2 4 2 2" xfId="48293" xr:uid="{00000000-0005-0000-0000-000096BC0000}"/>
    <cellStyle name="Normal 5 5 3 2 2 2 4 3" xfId="48294" xr:uid="{00000000-0005-0000-0000-000097BC0000}"/>
    <cellStyle name="Normal 5 5 3 2 2 2 5" xfId="48295" xr:uid="{00000000-0005-0000-0000-000098BC0000}"/>
    <cellStyle name="Normal 5 5 3 2 2 3" xfId="48296" xr:uid="{00000000-0005-0000-0000-000099BC0000}"/>
    <cellStyle name="Normal 5 5 3 2 2 3 2" xfId="48297" xr:uid="{00000000-0005-0000-0000-00009ABC0000}"/>
    <cellStyle name="Normal 5 5 3 2 2 3 2 2" xfId="48298" xr:uid="{00000000-0005-0000-0000-00009BBC0000}"/>
    <cellStyle name="Normal 5 5 3 2 2 3 3" xfId="48299" xr:uid="{00000000-0005-0000-0000-00009CBC0000}"/>
    <cellStyle name="Normal 5 5 3 2 2 3 3 2" xfId="48300" xr:uid="{00000000-0005-0000-0000-00009DBC0000}"/>
    <cellStyle name="Normal 5 5 3 2 2 3 3 2 2" xfId="48301" xr:uid="{00000000-0005-0000-0000-00009EBC0000}"/>
    <cellStyle name="Normal 5 5 3 2 2 3 3 3" xfId="48302" xr:uid="{00000000-0005-0000-0000-00009FBC0000}"/>
    <cellStyle name="Normal 5 5 3 2 2 3 4" xfId="48303" xr:uid="{00000000-0005-0000-0000-0000A0BC0000}"/>
    <cellStyle name="Normal 5 5 3 2 2 4" xfId="48304" xr:uid="{00000000-0005-0000-0000-0000A1BC0000}"/>
    <cellStyle name="Normal 5 5 3 2 2 4 2" xfId="48305" xr:uid="{00000000-0005-0000-0000-0000A2BC0000}"/>
    <cellStyle name="Normal 5 5 3 2 2 4 2 2" xfId="48306" xr:uid="{00000000-0005-0000-0000-0000A3BC0000}"/>
    <cellStyle name="Normal 5 5 3 2 2 4 3" xfId="48307" xr:uid="{00000000-0005-0000-0000-0000A4BC0000}"/>
    <cellStyle name="Normal 5 5 3 2 2 4 3 2" xfId="48308" xr:uid="{00000000-0005-0000-0000-0000A5BC0000}"/>
    <cellStyle name="Normal 5 5 3 2 2 4 3 2 2" xfId="48309" xr:uid="{00000000-0005-0000-0000-0000A6BC0000}"/>
    <cellStyle name="Normal 5 5 3 2 2 4 3 3" xfId="48310" xr:uid="{00000000-0005-0000-0000-0000A7BC0000}"/>
    <cellStyle name="Normal 5 5 3 2 2 4 4" xfId="48311" xr:uid="{00000000-0005-0000-0000-0000A8BC0000}"/>
    <cellStyle name="Normal 5 5 3 2 2 5" xfId="48312" xr:uid="{00000000-0005-0000-0000-0000A9BC0000}"/>
    <cellStyle name="Normal 5 5 3 2 2 5 2" xfId="48313" xr:uid="{00000000-0005-0000-0000-0000AABC0000}"/>
    <cellStyle name="Normal 5 5 3 2 2 6" xfId="48314" xr:uid="{00000000-0005-0000-0000-0000ABBC0000}"/>
    <cellStyle name="Normal 5 5 3 2 2 6 2" xfId="48315" xr:uid="{00000000-0005-0000-0000-0000ACBC0000}"/>
    <cellStyle name="Normal 5 5 3 2 2 6 2 2" xfId="48316" xr:uid="{00000000-0005-0000-0000-0000ADBC0000}"/>
    <cellStyle name="Normal 5 5 3 2 2 6 3" xfId="48317" xr:uid="{00000000-0005-0000-0000-0000AEBC0000}"/>
    <cellStyle name="Normal 5 5 3 2 2 7" xfId="48318" xr:uid="{00000000-0005-0000-0000-0000AFBC0000}"/>
    <cellStyle name="Normal 5 5 3 2 2 7 2" xfId="48319" xr:uid="{00000000-0005-0000-0000-0000B0BC0000}"/>
    <cellStyle name="Normal 5 5 3 2 2 8" xfId="48320" xr:uid="{00000000-0005-0000-0000-0000B1BC0000}"/>
    <cellStyle name="Normal 5 5 3 2 2 9" xfId="48321" xr:uid="{00000000-0005-0000-0000-0000B2BC0000}"/>
    <cellStyle name="Normal 5 5 3 2 3" xfId="48322" xr:uid="{00000000-0005-0000-0000-0000B3BC0000}"/>
    <cellStyle name="Normal 5 5 3 2 3 2" xfId="48323" xr:uid="{00000000-0005-0000-0000-0000B4BC0000}"/>
    <cellStyle name="Normal 5 5 3 2 3 2 2" xfId="48324" xr:uid="{00000000-0005-0000-0000-0000B5BC0000}"/>
    <cellStyle name="Normal 5 5 3 2 3 2 2 2" xfId="48325" xr:uid="{00000000-0005-0000-0000-0000B6BC0000}"/>
    <cellStyle name="Normal 5 5 3 2 3 2 3" xfId="48326" xr:uid="{00000000-0005-0000-0000-0000B7BC0000}"/>
    <cellStyle name="Normal 5 5 3 2 3 2 3 2" xfId="48327" xr:uid="{00000000-0005-0000-0000-0000B8BC0000}"/>
    <cellStyle name="Normal 5 5 3 2 3 2 3 2 2" xfId="48328" xr:uid="{00000000-0005-0000-0000-0000B9BC0000}"/>
    <cellStyle name="Normal 5 5 3 2 3 2 3 3" xfId="48329" xr:uid="{00000000-0005-0000-0000-0000BABC0000}"/>
    <cellStyle name="Normal 5 5 3 2 3 2 4" xfId="48330" xr:uid="{00000000-0005-0000-0000-0000BBBC0000}"/>
    <cellStyle name="Normal 5 5 3 2 3 3" xfId="48331" xr:uid="{00000000-0005-0000-0000-0000BCBC0000}"/>
    <cellStyle name="Normal 5 5 3 2 3 3 2" xfId="48332" xr:uid="{00000000-0005-0000-0000-0000BDBC0000}"/>
    <cellStyle name="Normal 5 5 3 2 3 4" xfId="48333" xr:uid="{00000000-0005-0000-0000-0000BEBC0000}"/>
    <cellStyle name="Normal 5 5 3 2 3 4 2" xfId="48334" xr:uid="{00000000-0005-0000-0000-0000BFBC0000}"/>
    <cellStyle name="Normal 5 5 3 2 3 4 2 2" xfId="48335" xr:uid="{00000000-0005-0000-0000-0000C0BC0000}"/>
    <cellStyle name="Normal 5 5 3 2 3 4 3" xfId="48336" xr:uid="{00000000-0005-0000-0000-0000C1BC0000}"/>
    <cellStyle name="Normal 5 5 3 2 3 5" xfId="48337" xr:uid="{00000000-0005-0000-0000-0000C2BC0000}"/>
    <cellStyle name="Normal 5 5 3 2 4" xfId="48338" xr:uid="{00000000-0005-0000-0000-0000C3BC0000}"/>
    <cellStyle name="Normal 5 5 3 2 4 2" xfId="48339" xr:uid="{00000000-0005-0000-0000-0000C4BC0000}"/>
    <cellStyle name="Normal 5 5 3 2 4 2 2" xfId="48340" xr:uid="{00000000-0005-0000-0000-0000C5BC0000}"/>
    <cellStyle name="Normal 5 5 3 2 4 3" xfId="48341" xr:uid="{00000000-0005-0000-0000-0000C6BC0000}"/>
    <cellStyle name="Normal 5 5 3 2 4 3 2" xfId="48342" xr:uid="{00000000-0005-0000-0000-0000C7BC0000}"/>
    <cellStyle name="Normal 5 5 3 2 4 3 2 2" xfId="48343" xr:uid="{00000000-0005-0000-0000-0000C8BC0000}"/>
    <cellStyle name="Normal 5 5 3 2 4 3 3" xfId="48344" xr:uid="{00000000-0005-0000-0000-0000C9BC0000}"/>
    <cellStyle name="Normal 5 5 3 2 4 4" xfId="48345" xr:uid="{00000000-0005-0000-0000-0000CABC0000}"/>
    <cellStyle name="Normal 5 5 3 2 5" xfId="48346" xr:uid="{00000000-0005-0000-0000-0000CBBC0000}"/>
    <cellStyle name="Normal 5 5 3 2 5 2" xfId="48347" xr:uid="{00000000-0005-0000-0000-0000CCBC0000}"/>
    <cellStyle name="Normal 5 5 3 2 5 2 2" xfId="48348" xr:uid="{00000000-0005-0000-0000-0000CDBC0000}"/>
    <cellStyle name="Normal 5 5 3 2 5 3" xfId="48349" xr:uid="{00000000-0005-0000-0000-0000CEBC0000}"/>
    <cellStyle name="Normal 5 5 3 2 5 3 2" xfId="48350" xr:uid="{00000000-0005-0000-0000-0000CFBC0000}"/>
    <cellStyle name="Normal 5 5 3 2 5 3 2 2" xfId="48351" xr:uid="{00000000-0005-0000-0000-0000D0BC0000}"/>
    <cellStyle name="Normal 5 5 3 2 5 3 3" xfId="48352" xr:uid="{00000000-0005-0000-0000-0000D1BC0000}"/>
    <cellStyle name="Normal 5 5 3 2 5 4" xfId="48353" xr:uid="{00000000-0005-0000-0000-0000D2BC0000}"/>
    <cellStyle name="Normal 5 5 3 2 6" xfId="48354" xr:uid="{00000000-0005-0000-0000-0000D3BC0000}"/>
    <cellStyle name="Normal 5 5 3 2 6 2" xfId="48355" xr:uid="{00000000-0005-0000-0000-0000D4BC0000}"/>
    <cellStyle name="Normal 5 5 3 2 7" xfId="48356" xr:uid="{00000000-0005-0000-0000-0000D5BC0000}"/>
    <cellStyle name="Normal 5 5 3 2 7 2" xfId="48357" xr:uid="{00000000-0005-0000-0000-0000D6BC0000}"/>
    <cellStyle name="Normal 5 5 3 2 7 2 2" xfId="48358" xr:uid="{00000000-0005-0000-0000-0000D7BC0000}"/>
    <cellStyle name="Normal 5 5 3 2 7 3" xfId="48359" xr:uid="{00000000-0005-0000-0000-0000D8BC0000}"/>
    <cellStyle name="Normal 5 5 3 2 8" xfId="48360" xr:uid="{00000000-0005-0000-0000-0000D9BC0000}"/>
    <cellStyle name="Normal 5 5 3 2 8 2" xfId="48361" xr:uid="{00000000-0005-0000-0000-0000DABC0000}"/>
    <cellStyle name="Normal 5 5 3 2 9" xfId="48362" xr:uid="{00000000-0005-0000-0000-0000DBBC0000}"/>
    <cellStyle name="Normal 5 5 3 3" xfId="48363" xr:uid="{00000000-0005-0000-0000-0000DCBC0000}"/>
    <cellStyle name="Normal 5 5 3 3 2" xfId="48364" xr:uid="{00000000-0005-0000-0000-0000DDBC0000}"/>
    <cellStyle name="Normal 5 5 3 3 2 2" xfId="48365" xr:uid="{00000000-0005-0000-0000-0000DEBC0000}"/>
    <cellStyle name="Normal 5 5 3 3 2 2 2" xfId="48366" xr:uid="{00000000-0005-0000-0000-0000DFBC0000}"/>
    <cellStyle name="Normal 5 5 3 3 2 2 2 2" xfId="48367" xr:uid="{00000000-0005-0000-0000-0000E0BC0000}"/>
    <cellStyle name="Normal 5 5 3 3 2 2 3" xfId="48368" xr:uid="{00000000-0005-0000-0000-0000E1BC0000}"/>
    <cellStyle name="Normal 5 5 3 3 2 2 3 2" xfId="48369" xr:uid="{00000000-0005-0000-0000-0000E2BC0000}"/>
    <cellStyle name="Normal 5 5 3 3 2 2 3 2 2" xfId="48370" xr:uid="{00000000-0005-0000-0000-0000E3BC0000}"/>
    <cellStyle name="Normal 5 5 3 3 2 2 3 3" xfId="48371" xr:uid="{00000000-0005-0000-0000-0000E4BC0000}"/>
    <cellStyle name="Normal 5 5 3 3 2 2 4" xfId="48372" xr:uid="{00000000-0005-0000-0000-0000E5BC0000}"/>
    <cellStyle name="Normal 5 5 3 3 2 3" xfId="48373" xr:uid="{00000000-0005-0000-0000-0000E6BC0000}"/>
    <cellStyle name="Normal 5 5 3 3 2 3 2" xfId="48374" xr:uid="{00000000-0005-0000-0000-0000E7BC0000}"/>
    <cellStyle name="Normal 5 5 3 3 2 4" xfId="48375" xr:uid="{00000000-0005-0000-0000-0000E8BC0000}"/>
    <cellStyle name="Normal 5 5 3 3 2 4 2" xfId="48376" xr:uid="{00000000-0005-0000-0000-0000E9BC0000}"/>
    <cellStyle name="Normal 5 5 3 3 2 4 2 2" xfId="48377" xr:uid="{00000000-0005-0000-0000-0000EABC0000}"/>
    <cellStyle name="Normal 5 5 3 3 2 4 3" xfId="48378" xr:uid="{00000000-0005-0000-0000-0000EBBC0000}"/>
    <cellStyle name="Normal 5 5 3 3 2 5" xfId="48379" xr:uid="{00000000-0005-0000-0000-0000ECBC0000}"/>
    <cellStyle name="Normal 5 5 3 3 2 6" xfId="48380" xr:uid="{00000000-0005-0000-0000-0000EDBC0000}"/>
    <cellStyle name="Normal 5 5 3 3 3" xfId="48381" xr:uid="{00000000-0005-0000-0000-0000EEBC0000}"/>
    <cellStyle name="Normal 5 5 3 3 3 2" xfId="48382" xr:uid="{00000000-0005-0000-0000-0000EFBC0000}"/>
    <cellStyle name="Normal 5 5 3 3 3 2 2" xfId="48383" xr:uid="{00000000-0005-0000-0000-0000F0BC0000}"/>
    <cellStyle name="Normal 5 5 3 3 3 3" xfId="48384" xr:uid="{00000000-0005-0000-0000-0000F1BC0000}"/>
    <cellStyle name="Normal 5 5 3 3 3 3 2" xfId="48385" xr:uid="{00000000-0005-0000-0000-0000F2BC0000}"/>
    <cellStyle name="Normal 5 5 3 3 3 3 2 2" xfId="48386" xr:uid="{00000000-0005-0000-0000-0000F3BC0000}"/>
    <cellStyle name="Normal 5 5 3 3 3 3 3" xfId="48387" xr:uid="{00000000-0005-0000-0000-0000F4BC0000}"/>
    <cellStyle name="Normal 5 5 3 3 3 4" xfId="48388" xr:uid="{00000000-0005-0000-0000-0000F5BC0000}"/>
    <cellStyle name="Normal 5 5 3 3 4" xfId="48389" xr:uid="{00000000-0005-0000-0000-0000F6BC0000}"/>
    <cellStyle name="Normal 5 5 3 3 4 2" xfId="48390" xr:uid="{00000000-0005-0000-0000-0000F7BC0000}"/>
    <cellStyle name="Normal 5 5 3 3 4 2 2" xfId="48391" xr:uid="{00000000-0005-0000-0000-0000F8BC0000}"/>
    <cellStyle name="Normal 5 5 3 3 4 3" xfId="48392" xr:uid="{00000000-0005-0000-0000-0000F9BC0000}"/>
    <cellStyle name="Normal 5 5 3 3 4 3 2" xfId="48393" xr:uid="{00000000-0005-0000-0000-0000FABC0000}"/>
    <cellStyle name="Normal 5 5 3 3 4 3 2 2" xfId="48394" xr:uid="{00000000-0005-0000-0000-0000FBBC0000}"/>
    <cellStyle name="Normal 5 5 3 3 4 3 3" xfId="48395" xr:uid="{00000000-0005-0000-0000-0000FCBC0000}"/>
    <cellStyle name="Normal 5 5 3 3 4 4" xfId="48396" xr:uid="{00000000-0005-0000-0000-0000FDBC0000}"/>
    <cellStyle name="Normal 5 5 3 3 5" xfId="48397" xr:uid="{00000000-0005-0000-0000-0000FEBC0000}"/>
    <cellStyle name="Normal 5 5 3 3 5 2" xfId="48398" xr:uid="{00000000-0005-0000-0000-0000FFBC0000}"/>
    <cellStyle name="Normal 5 5 3 3 6" xfId="48399" xr:uid="{00000000-0005-0000-0000-000000BD0000}"/>
    <cellStyle name="Normal 5 5 3 3 6 2" xfId="48400" xr:uid="{00000000-0005-0000-0000-000001BD0000}"/>
    <cellStyle name="Normal 5 5 3 3 6 2 2" xfId="48401" xr:uid="{00000000-0005-0000-0000-000002BD0000}"/>
    <cellStyle name="Normal 5 5 3 3 6 3" xfId="48402" xr:uid="{00000000-0005-0000-0000-000003BD0000}"/>
    <cellStyle name="Normal 5 5 3 3 7" xfId="48403" xr:uid="{00000000-0005-0000-0000-000004BD0000}"/>
    <cellStyle name="Normal 5 5 3 3 7 2" xfId="48404" xr:uid="{00000000-0005-0000-0000-000005BD0000}"/>
    <cellStyle name="Normal 5 5 3 3 8" xfId="48405" xr:uid="{00000000-0005-0000-0000-000006BD0000}"/>
    <cellStyle name="Normal 5 5 3 3 9" xfId="48406" xr:uid="{00000000-0005-0000-0000-000007BD0000}"/>
    <cellStyle name="Normal 5 5 3 4" xfId="48407" xr:uid="{00000000-0005-0000-0000-000008BD0000}"/>
    <cellStyle name="Normal 5 5 3 4 2" xfId="48408" xr:uid="{00000000-0005-0000-0000-000009BD0000}"/>
    <cellStyle name="Normal 5 5 3 4 2 2" xfId="48409" xr:uid="{00000000-0005-0000-0000-00000ABD0000}"/>
    <cellStyle name="Normal 5 5 3 4 2 2 2" xfId="48410" xr:uid="{00000000-0005-0000-0000-00000BBD0000}"/>
    <cellStyle name="Normal 5 5 3 4 2 3" xfId="48411" xr:uid="{00000000-0005-0000-0000-00000CBD0000}"/>
    <cellStyle name="Normal 5 5 3 4 2 3 2" xfId="48412" xr:uid="{00000000-0005-0000-0000-00000DBD0000}"/>
    <cellStyle name="Normal 5 5 3 4 2 3 2 2" xfId="48413" xr:uid="{00000000-0005-0000-0000-00000EBD0000}"/>
    <cellStyle name="Normal 5 5 3 4 2 3 3" xfId="48414" xr:uid="{00000000-0005-0000-0000-00000FBD0000}"/>
    <cellStyle name="Normal 5 5 3 4 2 4" xfId="48415" xr:uid="{00000000-0005-0000-0000-000010BD0000}"/>
    <cellStyle name="Normal 5 5 3 4 3" xfId="48416" xr:uid="{00000000-0005-0000-0000-000011BD0000}"/>
    <cellStyle name="Normal 5 5 3 4 3 2" xfId="48417" xr:uid="{00000000-0005-0000-0000-000012BD0000}"/>
    <cellStyle name="Normal 5 5 3 4 4" xfId="48418" xr:uid="{00000000-0005-0000-0000-000013BD0000}"/>
    <cellStyle name="Normal 5 5 3 4 4 2" xfId="48419" xr:uid="{00000000-0005-0000-0000-000014BD0000}"/>
    <cellStyle name="Normal 5 5 3 4 4 2 2" xfId="48420" xr:uid="{00000000-0005-0000-0000-000015BD0000}"/>
    <cellStyle name="Normal 5 5 3 4 4 3" xfId="48421" xr:uid="{00000000-0005-0000-0000-000016BD0000}"/>
    <cellStyle name="Normal 5 5 3 4 5" xfId="48422" xr:uid="{00000000-0005-0000-0000-000017BD0000}"/>
    <cellStyle name="Normal 5 5 3 4 6" xfId="48423" xr:uid="{00000000-0005-0000-0000-000018BD0000}"/>
    <cellStyle name="Normal 5 5 3 5" xfId="48424" xr:uid="{00000000-0005-0000-0000-000019BD0000}"/>
    <cellStyle name="Normal 5 5 3 5 2" xfId="48425" xr:uid="{00000000-0005-0000-0000-00001ABD0000}"/>
    <cellStyle name="Normal 5 5 3 5 2 2" xfId="48426" xr:uid="{00000000-0005-0000-0000-00001BBD0000}"/>
    <cellStyle name="Normal 5 5 3 5 3" xfId="48427" xr:uid="{00000000-0005-0000-0000-00001CBD0000}"/>
    <cellStyle name="Normal 5 5 3 5 3 2" xfId="48428" xr:uid="{00000000-0005-0000-0000-00001DBD0000}"/>
    <cellStyle name="Normal 5 5 3 5 3 2 2" xfId="48429" xr:uid="{00000000-0005-0000-0000-00001EBD0000}"/>
    <cellStyle name="Normal 5 5 3 5 3 3" xfId="48430" xr:uid="{00000000-0005-0000-0000-00001FBD0000}"/>
    <cellStyle name="Normal 5 5 3 5 4" xfId="48431" xr:uid="{00000000-0005-0000-0000-000020BD0000}"/>
    <cellStyle name="Normal 5 5 3 6" xfId="48432" xr:uid="{00000000-0005-0000-0000-000021BD0000}"/>
    <cellStyle name="Normal 5 5 3 6 2" xfId="48433" xr:uid="{00000000-0005-0000-0000-000022BD0000}"/>
    <cellStyle name="Normal 5 5 3 6 2 2" xfId="48434" xr:uid="{00000000-0005-0000-0000-000023BD0000}"/>
    <cellStyle name="Normal 5 5 3 6 3" xfId="48435" xr:uid="{00000000-0005-0000-0000-000024BD0000}"/>
    <cellStyle name="Normal 5 5 3 6 3 2" xfId="48436" xr:uid="{00000000-0005-0000-0000-000025BD0000}"/>
    <cellStyle name="Normal 5 5 3 6 3 2 2" xfId="48437" xr:uid="{00000000-0005-0000-0000-000026BD0000}"/>
    <cellStyle name="Normal 5 5 3 6 3 3" xfId="48438" xr:uid="{00000000-0005-0000-0000-000027BD0000}"/>
    <cellStyle name="Normal 5 5 3 6 4" xfId="48439" xr:uid="{00000000-0005-0000-0000-000028BD0000}"/>
    <cellStyle name="Normal 5 5 3 7" xfId="48440" xr:uid="{00000000-0005-0000-0000-000029BD0000}"/>
    <cellStyle name="Normal 5 5 3 7 2" xfId="48441" xr:uid="{00000000-0005-0000-0000-00002ABD0000}"/>
    <cellStyle name="Normal 5 5 3 8" xfId="48442" xr:uid="{00000000-0005-0000-0000-00002BBD0000}"/>
    <cellStyle name="Normal 5 5 3 8 2" xfId="48443" xr:uid="{00000000-0005-0000-0000-00002CBD0000}"/>
    <cellStyle name="Normal 5 5 3 8 2 2" xfId="48444" xr:uid="{00000000-0005-0000-0000-00002DBD0000}"/>
    <cellStyle name="Normal 5 5 3 8 3" xfId="48445" xr:uid="{00000000-0005-0000-0000-00002EBD0000}"/>
    <cellStyle name="Normal 5 5 3 9" xfId="48446" xr:uid="{00000000-0005-0000-0000-00002FBD0000}"/>
    <cellStyle name="Normal 5 5 3 9 2" xfId="48447" xr:uid="{00000000-0005-0000-0000-000030BD0000}"/>
    <cellStyle name="Normal 5 5 3_T-straight with PEDs adjustor" xfId="48448" xr:uid="{00000000-0005-0000-0000-000031BD0000}"/>
    <cellStyle name="Normal 5 5 4" xfId="48449" xr:uid="{00000000-0005-0000-0000-000032BD0000}"/>
    <cellStyle name="Normal 5 5 4 10" xfId="48450" xr:uid="{00000000-0005-0000-0000-000033BD0000}"/>
    <cellStyle name="Normal 5 5 4 11" xfId="48451" xr:uid="{00000000-0005-0000-0000-000034BD0000}"/>
    <cellStyle name="Normal 5 5 4 2" xfId="48452" xr:uid="{00000000-0005-0000-0000-000035BD0000}"/>
    <cellStyle name="Normal 5 5 4 2 10" xfId="48453" xr:uid="{00000000-0005-0000-0000-000036BD0000}"/>
    <cellStyle name="Normal 5 5 4 2 2" xfId="48454" xr:uid="{00000000-0005-0000-0000-000037BD0000}"/>
    <cellStyle name="Normal 5 5 4 2 2 2" xfId="48455" xr:uid="{00000000-0005-0000-0000-000038BD0000}"/>
    <cellStyle name="Normal 5 5 4 2 2 2 2" xfId="48456" xr:uid="{00000000-0005-0000-0000-000039BD0000}"/>
    <cellStyle name="Normal 5 5 4 2 2 2 2 2" xfId="48457" xr:uid="{00000000-0005-0000-0000-00003ABD0000}"/>
    <cellStyle name="Normal 5 5 4 2 2 2 2 2 2" xfId="48458" xr:uid="{00000000-0005-0000-0000-00003BBD0000}"/>
    <cellStyle name="Normal 5 5 4 2 2 2 2 3" xfId="48459" xr:uid="{00000000-0005-0000-0000-00003CBD0000}"/>
    <cellStyle name="Normal 5 5 4 2 2 2 2 3 2" xfId="48460" xr:uid="{00000000-0005-0000-0000-00003DBD0000}"/>
    <cellStyle name="Normal 5 5 4 2 2 2 2 3 2 2" xfId="48461" xr:uid="{00000000-0005-0000-0000-00003EBD0000}"/>
    <cellStyle name="Normal 5 5 4 2 2 2 2 3 3" xfId="48462" xr:uid="{00000000-0005-0000-0000-00003FBD0000}"/>
    <cellStyle name="Normal 5 5 4 2 2 2 2 4" xfId="48463" xr:uid="{00000000-0005-0000-0000-000040BD0000}"/>
    <cellStyle name="Normal 5 5 4 2 2 2 3" xfId="48464" xr:uid="{00000000-0005-0000-0000-000041BD0000}"/>
    <cellStyle name="Normal 5 5 4 2 2 2 3 2" xfId="48465" xr:uid="{00000000-0005-0000-0000-000042BD0000}"/>
    <cellStyle name="Normal 5 5 4 2 2 2 4" xfId="48466" xr:uid="{00000000-0005-0000-0000-000043BD0000}"/>
    <cellStyle name="Normal 5 5 4 2 2 2 4 2" xfId="48467" xr:uid="{00000000-0005-0000-0000-000044BD0000}"/>
    <cellStyle name="Normal 5 5 4 2 2 2 4 2 2" xfId="48468" xr:uid="{00000000-0005-0000-0000-000045BD0000}"/>
    <cellStyle name="Normal 5 5 4 2 2 2 4 3" xfId="48469" xr:uid="{00000000-0005-0000-0000-000046BD0000}"/>
    <cellStyle name="Normal 5 5 4 2 2 2 5" xfId="48470" xr:uid="{00000000-0005-0000-0000-000047BD0000}"/>
    <cellStyle name="Normal 5 5 4 2 2 3" xfId="48471" xr:uid="{00000000-0005-0000-0000-000048BD0000}"/>
    <cellStyle name="Normal 5 5 4 2 2 3 2" xfId="48472" xr:uid="{00000000-0005-0000-0000-000049BD0000}"/>
    <cellStyle name="Normal 5 5 4 2 2 3 2 2" xfId="48473" xr:uid="{00000000-0005-0000-0000-00004ABD0000}"/>
    <cellStyle name="Normal 5 5 4 2 2 3 3" xfId="48474" xr:uid="{00000000-0005-0000-0000-00004BBD0000}"/>
    <cellStyle name="Normal 5 5 4 2 2 3 3 2" xfId="48475" xr:uid="{00000000-0005-0000-0000-00004CBD0000}"/>
    <cellStyle name="Normal 5 5 4 2 2 3 3 2 2" xfId="48476" xr:uid="{00000000-0005-0000-0000-00004DBD0000}"/>
    <cellStyle name="Normal 5 5 4 2 2 3 3 3" xfId="48477" xr:uid="{00000000-0005-0000-0000-00004EBD0000}"/>
    <cellStyle name="Normal 5 5 4 2 2 3 4" xfId="48478" xr:uid="{00000000-0005-0000-0000-00004FBD0000}"/>
    <cellStyle name="Normal 5 5 4 2 2 4" xfId="48479" xr:uid="{00000000-0005-0000-0000-000050BD0000}"/>
    <cellStyle name="Normal 5 5 4 2 2 4 2" xfId="48480" xr:uid="{00000000-0005-0000-0000-000051BD0000}"/>
    <cellStyle name="Normal 5 5 4 2 2 4 2 2" xfId="48481" xr:uid="{00000000-0005-0000-0000-000052BD0000}"/>
    <cellStyle name="Normal 5 5 4 2 2 4 3" xfId="48482" xr:uid="{00000000-0005-0000-0000-000053BD0000}"/>
    <cellStyle name="Normal 5 5 4 2 2 4 3 2" xfId="48483" xr:uid="{00000000-0005-0000-0000-000054BD0000}"/>
    <cellStyle name="Normal 5 5 4 2 2 4 3 2 2" xfId="48484" xr:uid="{00000000-0005-0000-0000-000055BD0000}"/>
    <cellStyle name="Normal 5 5 4 2 2 4 3 3" xfId="48485" xr:uid="{00000000-0005-0000-0000-000056BD0000}"/>
    <cellStyle name="Normal 5 5 4 2 2 4 4" xfId="48486" xr:uid="{00000000-0005-0000-0000-000057BD0000}"/>
    <cellStyle name="Normal 5 5 4 2 2 5" xfId="48487" xr:uid="{00000000-0005-0000-0000-000058BD0000}"/>
    <cellStyle name="Normal 5 5 4 2 2 5 2" xfId="48488" xr:uid="{00000000-0005-0000-0000-000059BD0000}"/>
    <cellStyle name="Normal 5 5 4 2 2 6" xfId="48489" xr:uid="{00000000-0005-0000-0000-00005ABD0000}"/>
    <cellStyle name="Normal 5 5 4 2 2 6 2" xfId="48490" xr:uid="{00000000-0005-0000-0000-00005BBD0000}"/>
    <cellStyle name="Normal 5 5 4 2 2 6 2 2" xfId="48491" xr:uid="{00000000-0005-0000-0000-00005CBD0000}"/>
    <cellStyle name="Normal 5 5 4 2 2 6 3" xfId="48492" xr:uid="{00000000-0005-0000-0000-00005DBD0000}"/>
    <cellStyle name="Normal 5 5 4 2 2 7" xfId="48493" xr:uid="{00000000-0005-0000-0000-00005EBD0000}"/>
    <cellStyle name="Normal 5 5 4 2 2 7 2" xfId="48494" xr:uid="{00000000-0005-0000-0000-00005FBD0000}"/>
    <cellStyle name="Normal 5 5 4 2 2 8" xfId="48495" xr:uid="{00000000-0005-0000-0000-000060BD0000}"/>
    <cellStyle name="Normal 5 5 4 2 3" xfId="48496" xr:uid="{00000000-0005-0000-0000-000061BD0000}"/>
    <cellStyle name="Normal 5 5 4 2 3 2" xfId="48497" xr:uid="{00000000-0005-0000-0000-000062BD0000}"/>
    <cellStyle name="Normal 5 5 4 2 3 2 2" xfId="48498" xr:uid="{00000000-0005-0000-0000-000063BD0000}"/>
    <cellStyle name="Normal 5 5 4 2 3 2 2 2" xfId="48499" xr:uid="{00000000-0005-0000-0000-000064BD0000}"/>
    <cellStyle name="Normal 5 5 4 2 3 2 3" xfId="48500" xr:uid="{00000000-0005-0000-0000-000065BD0000}"/>
    <cellStyle name="Normal 5 5 4 2 3 2 3 2" xfId="48501" xr:uid="{00000000-0005-0000-0000-000066BD0000}"/>
    <cellStyle name="Normal 5 5 4 2 3 2 3 2 2" xfId="48502" xr:uid="{00000000-0005-0000-0000-000067BD0000}"/>
    <cellStyle name="Normal 5 5 4 2 3 2 3 3" xfId="48503" xr:uid="{00000000-0005-0000-0000-000068BD0000}"/>
    <cellStyle name="Normal 5 5 4 2 3 2 4" xfId="48504" xr:uid="{00000000-0005-0000-0000-000069BD0000}"/>
    <cellStyle name="Normal 5 5 4 2 3 3" xfId="48505" xr:uid="{00000000-0005-0000-0000-00006ABD0000}"/>
    <cellStyle name="Normal 5 5 4 2 3 3 2" xfId="48506" xr:uid="{00000000-0005-0000-0000-00006BBD0000}"/>
    <cellStyle name="Normal 5 5 4 2 3 4" xfId="48507" xr:uid="{00000000-0005-0000-0000-00006CBD0000}"/>
    <cellStyle name="Normal 5 5 4 2 3 4 2" xfId="48508" xr:uid="{00000000-0005-0000-0000-00006DBD0000}"/>
    <cellStyle name="Normal 5 5 4 2 3 4 2 2" xfId="48509" xr:uid="{00000000-0005-0000-0000-00006EBD0000}"/>
    <cellStyle name="Normal 5 5 4 2 3 4 3" xfId="48510" xr:uid="{00000000-0005-0000-0000-00006FBD0000}"/>
    <cellStyle name="Normal 5 5 4 2 3 5" xfId="48511" xr:uid="{00000000-0005-0000-0000-000070BD0000}"/>
    <cellStyle name="Normal 5 5 4 2 4" xfId="48512" xr:uid="{00000000-0005-0000-0000-000071BD0000}"/>
    <cellStyle name="Normal 5 5 4 2 4 2" xfId="48513" xr:uid="{00000000-0005-0000-0000-000072BD0000}"/>
    <cellStyle name="Normal 5 5 4 2 4 2 2" xfId="48514" xr:uid="{00000000-0005-0000-0000-000073BD0000}"/>
    <cellStyle name="Normal 5 5 4 2 4 3" xfId="48515" xr:uid="{00000000-0005-0000-0000-000074BD0000}"/>
    <cellStyle name="Normal 5 5 4 2 4 3 2" xfId="48516" xr:uid="{00000000-0005-0000-0000-000075BD0000}"/>
    <cellStyle name="Normal 5 5 4 2 4 3 2 2" xfId="48517" xr:uid="{00000000-0005-0000-0000-000076BD0000}"/>
    <cellStyle name="Normal 5 5 4 2 4 3 3" xfId="48518" xr:uid="{00000000-0005-0000-0000-000077BD0000}"/>
    <cellStyle name="Normal 5 5 4 2 4 4" xfId="48519" xr:uid="{00000000-0005-0000-0000-000078BD0000}"/>
    <cellStyle name="Normal 5 5 4 2 5" xfId="48520" xr:uid="{00000000-0005-0000-0000-000079BD0000}"/>
    <cellStyle name="Normal 5 5 4 2 5 2" xfId="48521" xr:uid="{00000000-0005-0000-0000-00007ABD0000}"/>
    <cellStyle name="Normal 5 5 4 2 5 2 2" xfId="48522" xr:uid="{00000000-0005-0000-0000-00007BBD0000}"/>
    <cellStyle name="Normal 5 5 4 2 5 3" xfId="48523" xr:uid="{00000000-0005-0000-0000-00007CBD0000}"/>
    <cellStyle name="Normal 5 5 4 2 5 3 2" xfId="48524" xr:uid="{00000000-0005-0000-0000-00007DBD0000}"/>
    <cellStyle name="Normal 5 5 4 2 5 3 2 2" xfId="48525" xr:uid="{00000000-0005-0000-0000-00007EBD0000}"/>
    <cellStyle name="Normal 5 5 4 2 5 3 3" xfId="48526" xr:uid="{00000000-0005-0000-0000-00007FBD0000}"/>
    <cellStyle name="Normal 5 5 4 2 5 4" xfId="48527" xr:uid="{00000000-0005-0000-0000-000080BD0000}"/>
    <cellStyle name="Normal 5 5 4 2 6" xfId="48528" xr:uid="{00000000-0005-0000-0000-000081BD0000}"/>
    <cellStyle name="Normal 5 5 4 2 6 2" xfId="48529" xr:uid="{00000000-0005-0000-0000-000082BD0000}"/>
    <cellStyle name="Normal 5 5 4 2 7" xfId="48530" xr:uid="{00000000-0005-0000-0000-000083BD0000}"/>
    <cellStyle name="Normal 5 5 4 2 7 2" xfId="48531" xr:uid="{00000000-0005-0000-0000-000084BD0000}"/>
    <cellStyle name="Normal 5 5 4 2 7 2 2" xfId="48532" xr:uid="{00000000-0005-0000-0000-000085BD0000}"/>
    <cellStyle name="Normal 5 5 4 2 7 3" xfId="48533" xr:uid="{00000000-0005-0000-0000-000086BD0000}"/>
    <cellStyle name="Normal 5 5 4 2 8" xfId="48534" xr:uid="{00000000-0005-0000-0000-000087BD0000}"/>
    <cellStyle name="Normal 5 5 4 2 8 2" xfId="48535" xr:uid="{00000000-0005-0000-0000-000088BD0000}"/>
    <cellStyle name="Normal 5 5 4 2 9" xfId="48536" xr:uid="{00000000-0005-0000-0000-000089BD0000}"/>
    <cellStyle name="Normal 5 5 4 3" xfId="48537" xr:uid="{00000000-0005-0000-0000-00008ABD0000}"/>
    <cellStyle name="Normal 5 5 4 3 2" xfId="48538" xr:uid="{00000000-0005-0000-0000-00008BBD0000}"/>
    <cellStyle name="Normal 5 5 4 3 2 2" xfId="48539" xr:uid="{00000000-0005-0000-0000-00008CBD0000}"/>
    <cellStyle name="Normal 5 5 4 3 2 2 2" xfId="48540" xr:uid="{00000000-0005-0000-0000-00008DBD0000}"/>
    <cellStyle name="Normal 5 5 4 3 2 2 2 2" xfId="48541" xr:uid="{00000000-0005-0000-0000-00008EBD0000}"/>
    <cellStyle name="Normal 5 5 4 3 2 2 3" xfId="48542" xr:uid="{00000000-0005-0000-0000-00008FBD0000}"/>
    <cellStyle name="Normal 5 5 4 3 2 2 3 2" xfId="48543" xr:uid="{00000000-0005-0000-0000-000090BD0000}"/>
    <cellStyle name="Normal 5 5 4 3 2 2 3 2 2" xfId="48544" xr:uid="{00000000-0005-0000-0000-000091BD0000}"/>
    <cellStyle name="Normal 5 5 4 3 2 2 3 3" xfId="48545" xr:uid="{00000000-0005-0000-0000-000092BD0000}"/>
    <cellStyle name="Normal 5 5 4 3 2 2 4" xfId="48546" xr:uid="{00000000-0005-0000-0000-000093BD0000}"/>
    <cellStyle name="Normal 5 5 4 3 2 3" xfId="48547" xr:uid="{00000000-0005-0000-0000-000094BD0000}"/>
    <cellStyle name="Normal 5 5 4 3 2 3 2" xfId="48548" xr:uid="{00000000-0005-0000-0000-000095BD0000}"/>
    <cellStyle name="Normal 5 5 4 3 2 4" xfId="48549" xr:uid="{00000000-0005-0000-0000-000096BD0000}"/>
    <cellStyle name="Normal 5 5 4 3 2 4 2" xfId="48550" xr:uid="{00000000-0005-0000-0000-000097BD0000}"/>
    <cellStyle name="Normal 5 5 4 3 2 4 2 2" xfId="48551" xr:uid="{00000000-0005-0000-0000-000098BD0000}"/>
    <cellStyle name="Normal 5 5 4 3 2 4 3" xfId="48552" xr:uid="{00000000-0005-0000-0000-000099BD0000}"/>
    <cellStyle name="Normal 5 5 4 3 2 5" xfId="48553" xr:uid="{00000000-0005-0000-0000-00009ABD0000}"/>
    <cellStyle name="Normal 5 5 4 3 3" xfId="48554" xr:uid="{00000000-0005-0000-0000-00009BBD0000}"/>
    <cellStyle name="Normal 5 5 4 3 3 2" xfId="48555" xr:uid="{00000000-0005-0000-0000-00009CBD0000}"/>
    <cellStyle name="Normal 5 5 4 3 3 2 2" xfId="48556" xr:uid="{00000000-0005-0000-0000-00009DBD0000}"/>
    <cellStyle name="Normal 5 5 4 3 3 3" xfId="48557" xr:uid="{00000000-0005-0000-0000-00009EBD0000}"/>
    <cellStyle name="Normal 5 5 4 3 3 3 2" xfId="48558" xr:uid="{00000000-0005-0000-0000-00009FBD0000}"/>
    <cellStyle name="Normal 5 5 4 3 3 3 2 2" xfId="48559" xr:uid="{00000000-0005-0000-0000-0000A0BD0000}"/>
    <cellStyle name="Normal 5 5 4 3 3 3 3" xfId="48560" xr:uid="{00000000-0005-0000-0000-0000A1BD0000}"/>
    <cellStyle name="Normal 5 5 4 3 3 4" xfId="48561" xr:uid="{00000000-0005-0000-0000-0000A2BD0000}"/>
    <cellStyle name="Normal 5 5 4 3 4" xfId="48562" xr:uid="{00000000-0005-0000-0000-0000A3BD0000}"/>
    <cellStyle name="Normal 5 5 4 3 4 2" xfId="48563" xr:uid="{00000000-0005-0000-0000-0000A4BD0000}"/>
    <cellStyle name="Normal 5 5 4 3 4 2 2" xfId="48564" xr:uid="{00000000-0005-0000-0000-0000A5BD0000}"/>
    <cellStyle name="Normal 5 5 4 3 4 3" xfId="48565" xr:uid="{00000000-0005-0000-0000-0000A6BD0000}"/>
    <cellStyle name="Normal 5 5 4 3 4 3 2" xfId="48566" xr:uid="{00000000-0005-0000-0000-0000A7BD0000}"/>
    <cellStyle name="Normal 5 5 4 3 4 3 2 2" xfId="48567" xr:uid="{00000000-0005-0000-0000-0000A8BD0000}"/>
    <cellStyle name="Normal 5 5 4 3 4 3 3" xfId="48568" xr:uid="{00000000-0005-0000-0000-0000A9BD0000}"/>
    <cellStyle name="Normal 5 5 4 3 4 4" xfId="48569" xr:uid="{00000000-0005-0000-0000-0000AABD0000}"/>
    <cellStyle name="Normal 5 5 4 3 5" xfId="48570" xr:uid="{00000000-0005-0000-0000-0000ABBD0000}"/>
    <cellStyle name="Normal 5 5 4 3 5 2" xfId="48571" xr:uid="{00000000-0005-0000-0000-0000ACBD0000}"/>
    <cellStyle name="Normal 5 5 4 3 6" xfId="48572" xr:uid="{00000000-0005-0000-0000-0000ADBD0000}"/>
    <cellStyle name="Normal 5 5 4 3 6 2" xfId="48573" xr:uid="{00000000-0005-0000-0000-0000AEBD0000}"/>
    <cellStyle name="Normal 5 5 4 3 6 2 2" xfId="48574" xr:uid="{00000000-0005-0000-0000-0000AFBD0000}"/>
    <cellStyle name="Normal 5 5 4 3 6 3" xfId="48575" xr:uid="{00000000-0005-0000-0000-0000B0BD0000}"/>
    <cellStyle name="Normal 5 5 4 3 7" xfId="48576" xr:uid="{00000000-0005-0000-0000-0000B1BD0000}"/>
    <cellStyle name="Normal 5 5 4 3 7 2" xfId="48577" xr:uid="{00000000-0005-0000-0000-0000B2BD0000}"/>
    <cellStyle name="Normal 5 5 4 3 8" xfId="48578" xr:uid="{00000000-0005-0000-0000-0000B3BD0000}"/>
    <cellStyle name="Normal 5 5 4 4" xfId="48579" xr:uid="{00000000-0005-0000-0000-0000B4BD0000}"/>
    <cellStyle name="Normal 5 5 4 4 2" xfId="48580" xr:uid="{00000000-0005-0000-0000-0000B5BD0000}"/>
    <cellStyle name="Normal 5 5 4 4 2 2" xfId="48581" xr:uid="{00000000-0005-0000-0000-0000B6BD0000}"/>
    <cellStyle name="Normal 5 5 4 4 2 2 2" xfId="48582" xr:uid="{00000000-0005-0000-0000-0000B7BD0000}"/>
    <cellStyle name="Normal 5 5 4 4 2 3" xfId="48583" xr:uid="{00000000-0005-0000-0000-0000B8BD0000}"/>
    <cellStyle name="Normal 5 5 4 4 2 3 2" xfId="48584" xr:uid="{00000000-0005-0000-0000-0000B9BD0000}"/>
    <cellStyle name="Normal 5 5 4 4 2 3 2 2" xfId="48585" xr:uid="{00000000-0005-0000-0000-0000BABD0000}"/>
    <cellStyle name="Normal 5 5 4 4 2 3 3" xfId="48586" xr:uid="{00000000-0005-0000-0000-0000BBBD0000}"/>
    <cellStyle name="Normal 5 5 4 4 2 4" xfId="48587" xr:uid="{00000000-0005-0000-0000-0000BCBD0000}"/>
    <cellStyle name="Normal 5 5 4 4 3" xfId="48588" xr:uid="{00000000-0005-0000-0000-0000BDBD0000}"/>
    <cellStyle name="Normal 5 5 4 4 3 2" xfId="48589" xr:uid="{00000000-0005-0000-0000-0000BEBD0000}"/>
    <cellStyle name="Normal 5 5 4 4 4" xfId="48590" xr:uid="{00000000-0005-0000-0000-0000BFBD0000}"/>
    <cellStyle name="Normal 5 5 4 4 4 2" xfId="48591" xr:uid="{00000000-0005-0000-0000-0000C0BD0000}"/>
    <cellStyle name="Normal 5 5 4 4 4 2 2" xfId="48592" xr:uid="{00000000-0005-0000-0000-0000C1BD0000}"/>
    <cellStyle name="Normal 5 5 4 4 4 3" xfId="48593" xr:uid="{00000000-0005-0000-0000-0000C2BD0000}"/>
    <cellStyle name="Normal 5 5 4 4 5" xfId="48594" xr:uid="{00000000-0005-0000-0000-0000C3BD0000}"/>
    <cellStyle name="Normal 5 5 4 5" xfId="48595" xr:uid="{00000000-0005-0000-0000-0000C4BD0000}"/>
    <cellStyle name="Normal 5 5 4 5 2" xfId="48596" xr:uid="{00000000-0005-0000-0000-0000C5BD0000}"/>
    <cellStyle name="Normal 5 5 4 5 2 2" xfId="48597" xr:uid="{00000000-0005-0000-0000-0000C6BD0000}"/>
    <cellStyle name="Normal 5 5 4 5 3" xfId="48598" xr:uid="{00000000-0005-0000-0000-0000C7BD0000}"/>
    <cellStyle name="Normal 5 5 4 5 3 2" xfId="48599" xr:uid="{00000000-0005-0000-0000-0000C8BD0000}"/>
    <cellStyle name="Normal 5 5 4 5 3 2 2" xfId="48600" xr:uid="{00000000-0005-0000-0000-0000C9BD0000}"/>
    <cellStyle name="Normal 5 5 4 5 3 3" xfId="48601" xr:uid="{00000000-0005-0000-0000-0000CABD0000}"/>
    <cellStyle name="Normal 5 5 4 5 4" xfId="48602" xr:uid="{00000000-0005-0000-0000-0000CBBD0000}"/>
    <cellStyle name="Normal 5 5 4 6" xfId="48603" xr:uid="{00000000-0005-0000-0000-0000CCBD0000}"/>
    <cellStyle name="Normal 5 5 4 6 2" xfId="48604" xr:uid="{00000000-0005-0000-0000-0000CDBD0000}"/>
    <cellStyle name="Normal 5 5 4 6 2 2" xfId="48605" xr:uid="{00000000-0005-0000-0000-0000CEBD0000}"/>
    <cellStyle name="Normal 5 5 4 6 3" xfId="48606" xr:uid="{00000000-0005-0000-0000-0000CFBD0000}"/>
    <cellStyle name="Normal 5 5 4 6 3 2" xfId="48607" xr:uid="{00000000-0005-0000-0000-0000D0BD0000}"/>
    <cellStyle name="Normal 5 5 4 6 3 2 2" xfId="48608" xr:uid="{00000000-0005-0000-0000-0000D1BD0000}"/>
    <cellStyle name="Normal 5 5 4 6 3 3" xfId="48609" xr:uid="{00000000-0005-0000-0000-0000D2BD0000}"/>
    <cellStyle name="Normal 5 5 4 6 4" xfId="48610" xr:uid="{00000000-0005-0000-0000-0000D3BD0000}"/>
    <cellStyle name="Normal 5 5 4 7" xfId="48611" xr:uid="{00000000-0005-0000-0000-0000D4BD0000}"/>
    <cellStyle name="Normal 5 5 4 7 2" xfId="48612" xr:uid="{00000000-0005-0000-0000-0000D5BD0000}"/>
    <cellStyle name="Normal 5 5 4 8" xfId="48613" xr:uid="{00000000-0005-0000-0000-0000D6BD0000}"/>
    <cellStyle name="Normal 5 5 4 8 2" xfId="48614" xr:uid="{00000000-0005-0000-0000-0000D7BD0000}"/>
    <cellStyle name="Normal 5 5 4 8 2 2" xfId="48615" xr:uid="{00000000-0005-0000-0000-0000D8BD0000}"/>
    <cellStyle name="Normal 5 5 4 8 3" xfId="48616" xr:uid="{00000000-0005-0000-0000-0000D9BD0000}"/>
    <cellStyle name="Normal 5 5 4 9" xfId="48617" xr:uid="{00000000-0005-0000-0000-0000DABD0000}"/>
    <cellStyle name="Normal 5 5 4 9 2" xfId="48618" xr:uid="{00000000-0005-0000-0000-0000DBBD0000}"/>
    <cellStyle name="Normal 5 5 5" xfId="48619" xr:uid="{00000000-0005-0000-0000-0000DCBD0000}"/>
    <cellStyle name="Normal 5 5 5 10" xfId="48620" xr:uid="{00000000-0005-0000-0000-0000DDBD0000}"/>
    <cellStyle name="Normal 5 5 5 11" xfId="48621" xr:uid="{00000000-0005-0000-0000-0000DEBD0000}"/>
    <cellStyle name="Normal 5 5 5 2" xfId="48622" xr:uid="{00000000-0005-0000-0000-0000DFBD0000}"/>
    <cellStyle name="Normal 5 5 5 2 10" xfId="48623" xr:uid="{00000000-0005-0000-0000-0000E0BD0000}"/>
    <cellStyle name="Normal 5 5 5 2 2" xfId="48624" xr:uid="{00000000-0005-0000-0000-0000E1BD0000}"/>
    <cellStyle name="Normal 5 5 5 2 2 2" xfId="48625" xr:uid="{00000000-0005-0000-0000-0000E2BD0000}"/>
    <cellStyle name="Normal 5 5 5 2 2 2 2" xfId="48626" xr:uid="{00000000-0005-0000-0000-0000E3BD0000}"/>
    <cellStyle name="Normal 5 5 5 2 2 2 2 2" xfId="48627" xr:uid="{00000000-0005-0000-0000-0000E4BD0000}"/>
    <cellStyle name="Normal 5 5 5 2 2 2 2 2 2" xfId="48628" xr:uid="{00000000-0005-0000-0000-0000E5BD0000}"/>
    <cellStyle name="Normal 5 5 5 2 2 2 2 3" xfId="48629" xr:uid="{00000000-0005-0000-0000-0000E6BD0000}"/>
    <cellStyle name="Normal 5 5 5 2 2 2 2 3 2" xfId="48630" xr:uid="{00000000-0005-0000-0000-0000E7BD0000}"/>
    <cellStyle name="Normal 5 5 5 2 2 2 2 3 2 2" xfId="48631" xr:uid="{00000000-0005-0000-0000-0000E8BD0000}"/>
    <cellStyle name="Normal 5 5 5 2 2 2 2 3 3" xfId="48632" xr:uid="{00000000-0005-0000-0000-0000E9BD0000}"/>
    <cellStyle name="Normal 5 5 5 2 2 2 2 4" xfId="48633" xr:uid="{00000000-0005-0000-0000-0000EABD0000}"/>
    <cellStyle name="Normal 5 5 5 2 2 2 3" xfId="48634" xr:uid="{00000000-0005-0000-0000-0000EBBD0000}"/>
    <cellStyle name="Normal 5 5 5 2 2 2 3 2" xfId="48635" xr:uid="{00000000-0005-0000-0000-0000ECBD0000}"/>
    <cellStyle name="Normal 5 5 5 2 2 2 4" xfId="48636" xr:uid="{00000000-0005-0000-0000-0000EDBD0000}"/>
    <cellStyle name="Normal 5 5 5 2 2 2 4 2" xfId="48637" xr:uid="{00000000-0005-0000-0000-0000EEBD0000}"/>
    <cellStyle name="Normal 5 5 5 2 2 2 4 2 2" xfId="48638" xr:uid="{00000000-0005-0000-0000-0000EFBD0000}"/>
    <cellStyle name="Normal 5 5 5 2 2 2 4 3" xfId="48639" xr:uid="{00000000-0005-0000-0000-0000F0BD0000}"/>
    <cellStyle name="Normal 5 5 5 2 2 2 5" xfId="48640" xr:uid="{00000000-0005-0000-0000-0000F1BD0000}"/>
    <cellStyle name="Normal 5 5 5 2 2 3" xfId="48641" xr:uid="{00000000-0005-0000-0000-0000F2BD0000}"/>
    <cellStyle name="Normal 5 5 5 2 2 3 2" xfId="48642" xr:uid="{00000000-0005-0000-0000-0000F3BD0000}"/>
    <cellStyle name="Normal 5 5 5 2 2 3 2 2" xfId="48643" xr:uid="{00000000-0005-0000-0000-0000F4BD0000}"/>
    <cellStyle name="Normal 5 5 5 2 2 3 3" xfId="48644" xr:uid="{00000000-0005-0000-0000-0000F5BD0000}"/>
    <cellStyle name="Normal 5 5 5 2 2 3 3 2" xfId="48645" xr:uid="{00000000-0005-0000-0000-0000F6BD0000}"/>
    <cellStyle name="Normal 5 5 5 2 2 3 3 2 2" xfId="48646" xr:uid="{00000000-0005-0000-0000-0000F7BD0000}"/>
    <cellStyle name="Normal 5 5 5 2 2 3 3 3" xfId="48647" xr:uid="{00000000-0005-0000-0000-0000F8BD0000}"/>
    <cellStyle name="Normal 5 5 5 2 2 3 4" xfId="48648" xr:uid="{00000000-0005-0000-0000-0000F9BD0000}"/>
    <cellStyle name="Normal 5 5 5 2 2 4" xfId="48649" xr:uid="{00000000-0005-0000-0000-0000FABD0000}"/>
    <cellStyle name="Normal 5 5 5 2 2 4 2" xfId="48650" xr:uid="{00000000-0005-0000-0000-0000FBBD0000}"/>
    <cellStyle name="Normal 5 5 5 2 2 4 2 2" xfId="48651" xr:uid="{00000000-0005-0000-0000-0000FCBD0000}"/>
    <cellStyle name="Normal 5 5 5 2 2 4 3" xfId="48652" xr:uid="{00000000-0005-0000-0000-0000FDBD0000}"/>
    <cellStyle name="Normal 5 5 5 2 2 4 3 2" xfId="48653" xr:uid="{00000000-0005-0000-0000-0000FEBD0000}"/>
    <cellStyle name="Normal 5 5 5 2 2 4 3 2 2" xfId="48654" xr:uid="{00000000-0005-0000-0000-0000FFBD0000}"/>
    <cellStyle name="Normal 5 5 5 2 2 4 3 3" xfId="48655" xr:uid="{00000000-0005-0000-0000-000000BE0000}"/>
    <cellStyle name="Normal 5 5 5 2 2 4 4" xfId="48656" xr:uid="{00000000-0005-0000-0000-000001BE0000}"/>
    <cellStyle name="Normal 5 5 5 2 2 5" xfId="48657" xr:uid="{00000000-0005-0000-0000-000002BE0000}"/>
    <cellStyle name="Normal 5 5 5 2 2 5 2" xfId="48658" xr:uid="{00000000-0005-0000-0000-000003BE0000}"/>
    <cellStyle name="Normal 5 5 5 2 2 6" xfId="48659" xr:uid="{00000000-0005-0000-0000-000004BE0000}"/>
    <cellStyle name="Normal 5 5 5 2 2 6 2" xfId="48660" xr:uid="{00000000-0005-0000-0000-000005BE0000}"/>
    <cellStyle name="Normal 5 5 5 2 2 6 2 2" xfId="48661" xr:uid="{00000000-0005-0000-0000-000006BE0000}"/>
    <cellStyle name="Normal 5 5 5 2 2 6 3" xfId="48662" xr:uid="{00000000-0005-0000-0000-000007BE0000}"/>
    <cellStyle name="Normal 5 5 5 2 2 7" xfId="48663" xr:uid="{00000000-0005-0000-0000-000008BE0000}"/>
    <cellStyle name="Normal 5 5 5 2 2 7 2" xfId="48664" xr:uid="{00000000-0005-0000-0000-000009BE0000}"/>
    <cellStyle name="Normal 5 5 5 2 2 8" xfId="48665" xr:uid="{00000000-0005-0000-0000-00000ABE0000}"/>
    <cellStyle name="Normal 5 5 5 2 3" xfId="48666" xr:uid="{00000000-0005-0000-0000-00000BBE0000}"/>
    <cellStyle name="Normal 5 5 5 2 3 2" xfId="48667" xr:uid="{00000000-0005-0000-0000-00000CBE0000}"/>
    <cellStyle name="Normal 5 5 5 2 3 2 2" xfId="48668" xr:uid="{00000000-0005-0000-0000-00000DBE0000}"/>
    <cellStyle name="Normal 5 5 5 2 3 2 2 2" xfId="48669" xr:uid="{00000000-0005-0000-0000-00000EBE0000}"/>
    <cellStyle name="Normal 5 5 5 2 3 2 3" xfId="48670" xr:uid="{00000000-0005-0000-0000-00000FBE0000}"/>
    <cellStyle name="Normal 5 5 5 2 3 2 3 2" xfId="48671" xr:uid="{00000000-0005-0000-0000-000010BE0000}"/>
    <cellStyle name="Normal 5 5 5 2 3 2 3 2 2" xfId="48672" xr:uid="{00000000-0005-0000-0000-000011BE0000}"/>
    <cellStyle name="Normal 5 5 5 2 3 2 3 3" xfId="48673" xr:uid="{00000000-0005-0000-0000-000012BE0000}"/>
    <cellStyle name="Normal 5 5 5 2 3 2 4" xfId="48674" xr:uid="{00000000-0005-0000-0000-000013BE0000}"/>
    <cellStyle name="Normal 5 5 5 2 3 3" xfId="48675" xr:uid="{00000000-0005-0000-0000-000014BE0000}"/>
    <cellStyle name="Normal 5 5 5 2 3 3 2" xfId="48676" xr:uid="{00000000-0005-0000-0000-000015BE0000}"/>
    <cellStyle name="Normal 5 5 5 2 3 4" xfId="48677" xr:uid="{00000000-0005-0000-0000-000016BE0000}"/>
    <cellStyle name="Normal 5 5 5 2 3 4 2" xfId="48678" xr:uid="{00000000-0005-0000-0000-000017BE0000}"/>
    <cellStyle name="Normal 5 5 5 2 3 4 2 2" xfId="48679" xr:uid="{00000000-0005-0000-0000-000018BE0000}"/>
    <cellStyle name="Normal 5 5 5 2 3 4 3" xfId="48680" xr:uid="{00000000-0005-0000-0000-000019BE0000}"/>
    <cellStyle name="Normal 5 5 5 2 3 5" xfId="48681" xr:uid="{00000000-0005-0000-0000-00001ABE0000}"/>
    <cellStyle name="Normal 5 5 5 2 4" xfId="48682" xr:uid="{00000000-0005-0000-0000-00001BBE0000}"/>
    <cellStyle name="Normal 5 5 5 2 4 2" xfId="48683" xr:uid="{00000000-0005-0000-0000-00001CBE0000}"/>
    <cellStyle name="Normal 5 5 5 2 4 2 2" xfId="48684" xr:uid="{00000000-0005-0000-0000-00001DBE0000}"/>
    <cellStyle name="Normal 5 5 5 2 4 3" xfId="48685" xr:uid="{00000000-0005-0000-0000-00001EBE0000}"/>
    <cellStyle name="Normal 5 5 5 2 4 3 2" xfId="48686" xr:uid="{00000000-0005-0000-0000-00001FBE0000}"/>
    <cellStyle name="Normal 5 5 5 2 4 3 2 2" xfId="48687" xr:uid="{00000000-0005-0000-0000-000020BE0000}"/>
    <cellStyle name="Normal 5 5 5 2 4 3 3" xfId="48688" xr:uid="{00000000-0005-0000-0000-000021BE0000}"/>
    <cellStyle name="Normal 5 5 5 2 4 4" xfId="48689" xr:uid="{00000000-0005-0000-0000-000022BE0000}"/>
    <cellStyle name="Normal 5 5 5 2 5" xfId="48690" xr:uid="{00000000-0005-0000-0000-000023BE0000}"/>
    <cellStyle name="Normal 5 5 5 2 5 2" xfId="48691" xr:uid="{00000000-0005-0000-0000-000024BE0000}"/>
    <cellStyle name="Normal 5 5 5 2 5 2 2" xfId="48692" xr:uid="{00000000-0005-0000-0000-000025BE0000}"/>
    <cellStyle name="Normal 5 5 5 2 5 3" xfId="48693" xr:uid="{00000000-0005-0000-0000-000026BE0000}"/>
    <cellStyle name="Normal 5 5 5 2 5 3 2" xfId="48694" xr:uid="{00000000-0005-0000-0000-000027BE0000}"/>
    <cellStyle name="Normal 5 5 5 2 5 3 2 2" xfId="48695" xr:uid="{00000000-0005-0000-0000-000028BE0000}"/>
    <cellStyle name="Normal 5 5 5 2 5 3 3" xfId="48696" xr:uid="{00000000-0005-0000-0000-000029BE0000}"/>
    <cellStyle name="Normal 5 5 5 2 5 4" xfId="48697" xr:uid="{00000000-0005-0000-0000-00002ABE0000}"/>
    <cellStyle name="Normal 5 5 5 2 6" xfId="48698" xr:uid="{00000000-0005-0000-0000-00002BBE0000}"/>
    <cellStyle name="Normal 5 5 5 2 6 2" xfId="48699" xr:uid="{00000000-0005-0000-0000-00002CBE0000}"/>
    <cellStyle name="Normal 5 5 5 2 7" xfId="48700" xr:uid="{00000000-0005-0000-0000-00002DBE0000}"/>
    <cellStyle name="Normal 5 5 5 2 7 2" xfId="48701" xr:uid="{00000000-0005-0000-0000-00002EBE0000}"/>
    <cellStyle name="Normal 5 5 5 2 7 2 2" xfId="48702" xr:uid="{00000000-0005-0000-0000-00002FBE0000}"/>
    <cellStyle name="Normal 5 5 5 2 7 3" xfId="48703" xr:uid="{00000000-0005-0000-0000-000030BE0000}"/>
    <cellStyle name="Normal 5 5 5 2 8" xfId="48704" xr:uid="{00000000-0005-0000-0000-000031BE0000}"/>
    <cellStyle name="Normal 5 5 5 2 8 2" xfId="48705" xr:uid="{00000000-0005-0000-0000-000032BE0000}"/>
    <cellStyle name="Normal 5 5 5 2 9" xfId="48706" xr:uid="{00000000-0005-0000-0000-000033BE0000}"/>
    <cellStyle name="Normal 5 5 5 3" xfId="48707" xr:uid="{00000000-0005-0000-0000-000034BE0000}"/>
    <cellStyle name="Normal 5 5 5 3 2" xfId="48708" xr:uid="{00000000-0005-0000-0000-000035BE0000}"/>
    <cellStyle name="Normal 5 5 5 3 2 2" xfId="48709" xr:uid="{00000000-0005-0000-0000-000036BE0000}"/>
    <cellStyle name="Normal 5 5 5 3 2 2 2" xfId="48710" xr:uid="{00000000-0005-0000-0000-000037BE0000}"/>
    <cellStyle name="Normal 5 5 5 3 2 2 2 2" xfId="48711" xr:uid="{00000000-0005-0000-0000-000038BE0000}"/>
    <cellStyle name="Normal 5 5 5 3 2 2 3" xfId="48712" xr:uid="{00000000-0005-0000-0000-000039BE0000}"/>
    <cellStyle name="Normal 5 5 5 3 2 2 3 2" xfId="48713" xr:uid="{00000000-0005-0000-0000-00003ABE0000}"/>
    <cellStyle name="Normal 5 5 5 3 2 2 3 2 2" xfId="48714" xr:uid="{00000000-0005-0000-0000-00003BBE0000}"/>
    <cellStyle name="Normal 5 5 5 3 2 2 3 3" xfId="48715" xr:uid="{00000000-0005-0000-0000-00003CBE0000}"/>
    <cellStyle name="Normal 5 5 5 3 2 2 4" xfId="48716" xr:uid="{00000000-0005-0000-0000-00003DBE0000}"/>
    <cellStyle name="Normal 5 5 5 3 2 3" xfId="48717" xr:uid="{00000000-0005-0000-0000-00003EBE0000}"/>
    <cellStyle name="Normal 5 5 5 3 2 3 2" xfId="48718" xr:uid="{00000000-0005-0000-0000-00003FBE0000}"/>
    <cellStyle name="Normal 5 5 5 3 2 4" xfId="48719" xr:uid="{00000000-0005-0000-0000-000040BE0000}"/>
    <cellStyle name="Normal 5 5 5 3 2 4 2" xfId="48720" xr:uid="{00000000-0005-0000-0000-000041BE0000}"/>
    <cellStyle name="Normal 5 5 5 3 2 4 2 2" xfId="48721" xr:uid="{00000000-0005-0000-0000-000042BE0000}"/>
    <cellStyle name="Normal 5 5 5 3 2 4 3" xfId="48722" xr:uid="{00000000-0005-0000-0000-000043BE0000}"/>
    <cellStyle name="Normal 5 5 5 3 2 5" xfId="48723" xr:uid="{00000000-0005-0000-0000-000044BE0000}"/>
    <cellStyle name="Normal 5 5 5 3 3" xfId="48724" xr:uid="{00000000-0005-0000-0000-000045BE0000}"/>
    <cellStyle name="Normal 5 5 5 3 3 2" xfId="48725" xr:uid="{00000000-0005-0000-0000-000046BE0000}"/>
    <cellStyle name="Normal 5 5 5 3 3 2 2" xfId="48726" xr:uid="{00000000-0005-0000-0000-000047BE0000}"/>
    <cellStyle name="Normal 5 5 5 3 3 3" xfId="48727" xr:uid="{00000000-0005-0000-0000-000048BE0000}"/>
    <cellStyle name="Normal 5 5 5 3 3 3 2" xfId="48728" xr:uid="{00000000-0005-0000-0000-000049BE0000}"/>
    <cellStyle name="Normal 5 5 5 3 3 3 2 2" xfId="48729" xr:uid="{00000000-0005-0000-0000-00004ABE0000}"/>
    <cellStyle name="Normal 5 5 5 3 3 3 3" xfId="48730" xr:uid="{00000000-0005-0000-0000-00004BBE0000}"/>
    <cellStyle name="Normal 5 5 5 3 3 4" xfId="48731" xr:uid="{00000000-0005-0000-0000-00004CBE0000}"/>
    <cellStyle name="Normal 5 5 5 3 4" xfId="48732" xr:uid="{00000000-0005-0000-0000-00004DBE0000}"/>
    <cellStyle name="Normal 5 5 5 3 4 2" xfId="48733" xr:uid="{00000000-0005-0000-0000-00004EBE0000}"/>
    <cellStyle name="Normal 5 5 5 3 4 2 2" xfId="48734" xr:uid="{00000000-0005-0000-0000-00004FBE0000}"/>
    <cellStyle name="Normal 5 5 5 3 4 3" xfId="48735" xr:uid="{00000000-0005-0000-0000-000050BE0000}"/>
    <cellStyle name="Normal 5 5 5 3 4 3 2" xfId="48736" xr:uid="{00000000-0005-0000-0000-000051BE0000}"/>
    <cellStyle name="Normal 5 5 5 3 4 3 2 2" xfId="48737" xr:uid="{00000000-0005-0000-0000-000052BE0000}"/>
    <cellStyle name="Normal 5 5 5 3 4 3 3" xfId="48738" xr:uid="{00000000-0005-0000-0000-000053BE0000}"/>
    <cellStyle name="Normal 5 5 5 3 4 4" xfId="48739" xr:uid="{00000000-0005-0000-0000-000054BE0000}"/>
    <cellStyle name="Normal 5 5 5 3 5" xfId="48740" xr:uid="{00000000-0005-0000-0000-000055BE0000}"/>
    <cellStyle name="Normal 5 5 5 3 5 2" xfId="48741" xr:uid="{00000000-0005-0000-0000-000056BE0000}"/>
    <cellStyle name="Normal 5 5 5 3 6" xfId="48742" xr:uid="{00000000-0005-0000-0000-000057BE0000}"/>
    <cellStyle name="Normal 5 5 5 3 6 2" xfId="48743" xr:uid="{00000000-0005-0000-0000-000058BE0000}"/>
    <cellStyle name="Normal 5 5 5 3 6 2 2" xfId="48744" xr:uid="{00000000-0005-0000-0000-000059BE0000}"/>
    <cellStyle name="Normal 5 5 5 3 6 3" xfId="48745" xr:uid="{00000000-0005-0000-0000-00005ABE0000}"/>
    <cellStyle name="Normal 5 5 5 3 7" xfId="48746" xr:uid="{00000000-0005-0000-0000-00005BBE0000}"/>
    <cellStyle name="Normal 5 5 5 3 7 2" xfId="48747" xr:uid="{00000000-0005-0000-0000-00005CBE0000}"/>
    <cellStyle name="Normal 5 5 5 3 8" xfId="48748" xr:uid="{00000000-0005-0000-0000-00005DBE0000}"/>
    <cellStyle name="Normal 5 5 5 4" xfId="48749" xr:uid="{00000000-0005-0000-0000-00005EBE0000}"/>
    <cellStyle name="Normal 5 5 5 4 2" xfId="48750" xr:uid="{00000000-0005-0000-0000-00005FBE0000}"/>
    <cellStyle name="Normal 5 5 5 4 2 2" xfId="48751" xr:uid="{00000000-0005-0000-0000-000060BE0000}"/>
    <cellStyle name="Normal 5 5 5 4 2 2 2" xfId="48752" xr:uid="{00000000-0005-0000-0000-000061BE0000}"/>
    <cellStyle name="Normal 5 5 5 4 2 3" xfId="48753" xr:uid="{00000000-0005-0000-0000-000062BE0000}"/>
    <cellStyle name="Normal 5 5 5 4 2 3 2" xfId="48754" xr:uid="{00000000-0005-0000-0000-000063BE0000}"/>
    <cellStyle name="Normal 5 5 5 4 2 3 2 2" xfId="48755" xr:uid="{00000000-0005-0000-0000-000064BE0000}"/>
    <cellStyle name="Normal 5 5 5 4 2 3 3" xfId="48756" xr:uid="{00000000-0005-0000-0000-000065BE0000}"/>
    <cellStyle name="Normal 5 5 5 4 2 4" xfId="48757" xr:uid="{00000000-0005-0000-0000-000066BE0000}"/>
    <cellStyle name="Normal 5 5 5 4 3" xfId="48758" xr:uid="{00000000-0005-0000-0000-000067BE0000}"/>
    <cellStyle name="Normal 5 5 5 4 3 2" xfId="48759" xr:uid="{00000000-0005-0000-0000-000068BE0000}"/>
    <cellStyle name="Normal 5 5 5 4 4" xfId="48760" xr:uid="{00000000-0005-0000-0000-000069BE0000}"/>
    <cellStyle name="Normal 5 5 5 4 4 2" xfId="48761" xr:uid="{00000000-0005-0000-0000-00006ABE0000}"/>
    <cellStyle name="Normal 5 5 5 4 4 2 2" xfId="48762" xr:uid="{00000000-0005-0000-0000-00006BBE0000}"/>
    <cellStyle name="Normal 5 5 5 4 4 3" xfId="48763" xr:uid="{00000000-0005-0000-0000-00006CBE0000}"/>
    <cellStyle name="Normal 5 5 5 4 5" xfId="48764" xr:uid="{00000000-0005-0000-0000-00006DBE0000}"/>
    <cellStyle name="Normal 5 5 5 5" xfId="48765" xr:uid="{00000000-0005-0000-0000-00006EBE0000}"/>
    <cellStyle name="Normal 5 5 5 5 2" xfId="48766" xr:uid="{00000000-0005-0000-0000-00006FBE0000}"/>
    <cellStyle name="Normal 5 5 5 5 2 2" xfId="48767" xr:uid="{00000000-0005-0000-0000-000070BE0000}"/>
    <cellStyle name="Normal 5 5 5 5 3" xfId="48768" xr:uid="{00000000-0005-0000-0000-000071BE0000}"/>
    <cellStyle name="Normal 5 5 5 5 3 2" xfId="48769" xr:uid="{00000000-0005-0000-0000-000072BE0000}"/>
    <cellStyle name="Normal 5 5 5 5 3 2 2" xfId="48770" xr:uid="{00000000-0005-0000-0000-000073BE0000}"/>
    <cellStyle name="Normal 5 5 5 5 3 3" xfId="48771" xr:uid="{00000000-0005-0000-0000-000074BE0000}"/>
    <cellStyle name="Normal 5 5 5 5 4" xfId="48772" xr:uid="{00000000-0005-0000-0000-000075BE0000}"/>
    <cellStyle name="Normal 5 5 5 6" xfId="48773" xr:uid="{00000000-0005-0000-0000-000076BE0000}"/>
    <cellStyle name="Normal 5 5 5 6 2" xfId="48774" xr:uid="{00000000-0005-0000-0000-000077BE0000}"/>
    <cellStyle name="Normal 5 5 5 6 2 2" xfId="48775" xr:uid="{00000000-0005-0000-0000-000078BE0000}"/>
    <cellStyle name="Normal 5 5 5 6 3" xfId="48776" xr:uid="{00000000-0005-0000-0000-000079BE0000}"/>
    <cellStyle name="Normal 5 5 5 6 3 2" xfId="48777" xr:uid="{00000000-0005-0000-0000-00007ABE0000}"/>
    <cellStyle name="Normal 5 5 5 6 3 2 2" xfId="48778" xr:uid="{00000000-0005-0000-0000-00007BBE0000}"/>
    <cellStyle name="Normal 5 5 5 6 3 3" xfId="48779" xr:uid="{00000000-0005-0000-0000-00007CBE0000}"/>
    <cellStyle name="Normal 5 5 5 6 4" xfId="48780" xr:uid="{00000000-0005-0000-0000-00007DBE0000}"/>
    <cellStyle name="Normal 5 5 5 7" xfId="48781" xr:uid="{00000000-0005-0000-0000-00007EBE0000}"/>
    <cellStyle name="Normal 5 5 5 7 2" xfId="48782" xr:uid="{00000000-0005-0000-0000-00007FBE0000}"/>
    <cellStyle name="Normal 5 5 5 8" xfId="48783" xr:uid="{00000000-0005-0000-0000-000080BE0000}"/>
    <cellStyle name="Normal 5 5 5 8 2" xfId="48784" xr:uid="{00000000-0005-0000-0000-000081BE0000}"/>
    <cellStyle name="Normal 5 5 5 8 2 2" xfId="48785" xr:uid="{00000000-0005-0000-0000-000082BE0000}"/>
    <cellStyle name="Normal 5 5 5 8 3" xfId="48786" xr:uid="{00000000-0005-0000-0000-000083BE0000}"/>
    <cellStyle name="Normal 5 5 5 9" xfId="48787" xr:uid="{00000000-0005-0000-0000-000084BE0000}"/>
    <cellStyle name="Normal 5 5 5 9 2" xfId="48788" xr:uid="{00000000-0005-0000-0000-000085BE0000}"/>
    <cellStyle name="Normal 5 5 6" xfId="48789" xr:uid="{00000000-0005-0000-0000-000086BE0000}"/>
    <cellStyle name="Normal 5 5 6 10" xfId="48790" xr:uid="{00000000-0005-0000-0000-000087BE0000}"/>
    <cellStyle name="Normal 5 5 6 2" xfId="48791" xr:uid="{00000000-0005-0000-0000-000088BE0000}"/>
    <cellStyle name="Normal 5 5 6 2 2" xfId="48792" xr:uid="{00000000-0005-0000-0000-000089BE0000}"/>
    <cellStyle name="Normal 5 5 6 2 2 2" xfId="48793" xr:uid="{00000000-0005-0000-0000-00008ABE0000}"/>
    <cellStyle name="Normal 5 5 6 2 2 2 2" xfId="48794" xr:uid="{00000000-0005-0000-0000-00008BBE0000}"/>
    <cellStyle name="Normal 5 5 6 2 2 2 2 2" xfId="48795" xr:uid="{00000000-0005-0000-0000-00008CBE0000}"/>
    <cellStyle name="Normal 5 5 6 2 2 2 3" xfId="48796" xr:uid="{00000000-0005-0000-0000-00008DBE0000}"/>
    <cellStyle name="Normal 5 5 6 2 2 2 3 2" xfId="48797" xr:uid="{00000000-0005-0000-0000-00008EBE0000}"/>
    <cellStyle name="Normal 5 5 6 2 2 2 3 2 2" xfId="48798" xr:uid="{00000000-0005-0000-0000-00008FBE0000}"/>
    <cellStyle name="Normal 5 5 6 2 2 2 3 3" xfId="48799" xr:uid="{00000000-0005-0000-0000-000090BE0000}"/>
    <cellStyle name="Normal 5 5 6 2 2 2 4" xfId="48800" xr:uid="{00000000-0005-0000-0000-000091BE0000}"/>
    <cellStyle name="Normal 5 5 6 2 2 3" xfId="48801" xr:uid="{00000000-0005-0000-0000-000092BE0000}"/>
    <cellStyle name="Normal 5 5 6 2 2 3 2" xfId="48802" xr:uid="{00000000-0005-0000-0000-000093BE0000}"/>
    <cellStyle name="Normal 5 5 6 2 2 4" xfId="48803" xr:uid="{00000000-0005-0000-0000-000094BE0000}"/>
    <cellStyle name="Normal 5 5 6 2 2 4 2" xfId="48804" xr:uid="{00000000-0005-0000-0000-000095BE0000}"/>
    <cellStyle name="Normal 5 5 6 2 2 4 2 2" xfId="48805" xr:uid="{00000000-0005-0000-0000-000096BE0000}"/>
    <cellStyle name="Normal 5 5 6 2 2 4 3" xfId="48806" xr:uid="{00000000-0005-0000-0000-000097BE0000}"/>
    <cellStyle name="Normal 5 5 6 2 2 5" xfId="48807" xr:uid="{00000000-0005-0000-0000-000098BE0000}"/>
    <cellStyle name="Normal 5 5 6 2 3" xfId="48808" xr:uid="{00000000-0005-0000-0000-000099BE0000}"/>
    <cellStyle name="Normal 5 5 6 2 3 2" xfId="48809" xr:uid="{00000000-0005-0000-0000-00009ABE0000}"/>
    <cellStyle name="Normal 5 5 6 2 3 2 2" xfId="48810" xr:uid="{00000000-0005-0000-0000-00009BBE0000}"/>
    <cellStyle name="Normal 5 5 6 2 3 3" xfId="48811" xr:uid="{00000000-0005-0000-0000-00009CBE0000}"/>
    <cellStyle name="Normal 5 5 6 2 3 3 2" xfId="48812" xr:uid="{00000000-0005-0000-0000-00009DBE0000}"/>
    <cellStyle name="Normal 5 5 6 2 3 3 2 2" xfId="48813" xr:uid="{00000000-0005-0000-0000-00009EBE0000}"/>
    <cellStyle name="Normal 5 5 6 2 3 3 3" xfId="48814" xr:uid="{00000000-0005-0000-0000-00009FBE0000}"/>
    <cellStyle name="Normal 5 5 6 2 3 4" xfId="48815" xr:uid="{00000000-0005-0000-0000-0000A0BE0000}"/>
    <cellStyle name="Normal 5 5 6 2 4" xfId="48816" xr:uid="{00000000-0005-0000-0000-0000A1BE0000}"/>
    <cellStyle name="Normal 5 5 6 2 4 2" xfId="48817" xr:uid="{00000000-0005-0000-0000-0000A2BE0000}"/>
    <cellStyle name="Normal 5 5 6 2 4 2 2" xfId="48818" xr:uid="{00000000-0005-0000-0000-0000A3BE0000}"/>
    <cellStyle name="Normal 5 5 6 2 4 3" xfId="48819" xr:uid="{00000000-0005-0000-0000-0000A4BE0000}"/>
    <cellStyle name="Normal 5 5 6 2 4 3 2" xfId="48820" xr:uid="{00000000-0005-0000-0000-0000A5BE0000}"/>
    <cellStyle name="Normal 5 5 6 2 4 3 2 2" xfId="48821" xr:uid="{00000000-0005-0000-0000-0000A6BE0000}"/>
    <cellStyle name="Normal 5 5 6 2 4 3 3" xfId="48822" xr:uid="{00000000-0005-0000-0000-0000A7BE0000}"/>
    <cellStyle name="Normal 5 5 6 2 4 4" xfId="48823" xr:uid="{00000000-0005-0000-0000-0000A8BE0000}"/>
    <cellStyle name="Normal 5 5 6 2 5" xfId="48824" xr:uid="{00000000-0005-0000-0000-0000A9BE0000}"/>
    <cellStyle name="Normal 5 5 6 2 5 2" xfId="48825" xr:uid="{00000000-0005-0000-0000-0000AABE0000}"/>
    <cellStyle name="Normal 5 5 6 2 6" xfId="48826" xr:uid="{00000000-0005-0000-0000-0000ABBE0000}"/>
    <cellStyle name="Normal 5 5 6 2 6 2" xfId="48827" xr:uid="{00000000-0005-0000-0000-0000ACBE0000}"/>
    <cellStyle name="Normal 5 5 6 2 6 2 2" xfId="48828" xr:uid="{00000000-0005-0000-0000-0000ADBE0000}"/>
    <cellStyle name="Normal 5 5 6 2 6 3" xfId="48829" xr:uid="{00000000-0005-0000-0000-0000AEBE0000}"/>
    <cellStyle name="Normal 5 5 6 2 7" xfId="48830" xr:uid="{00000000-0005-0000-0000-0000AFBE0000}"/>
    <cellStyle name="Normal 5 5 6 2 7 2" xfId="48831" xr:uid="{00000000-0005-0000-0000-0000B0BE0000}"/>
    <cellStyle name="Normal 5 5 6 2 8" xfId="48832" xr:uid="{00000000-0005-0000-0000-0000B1BE0000}"/>
    <cellStyle name="Normal 5 5 6 3" xfId="48833" xr:uid="{00000000-0005-0000-0000-0000B2BE0000}"/>
    <cellStyle name="Normal 5 5 6 3 2" xfId="48834" xr:uid="{00000000-0005-0000-0000-0000B3BE0000}"/>
    <cellStyle name="Normal 5 5 6 3 2 2" xfId="48835" xr:uid="{00000000-0005-0000-0000-0000B4BE0000}"/>
    <cellStyle name="Normal 5 5 6 3 2 2 2" xfId="48836" xr:uid="{00000000-0005-0000-0000-0000B5BE0000}"/>
    <cellStyle name="Normal 5 5 6 3 2 3" xfId="48837" xr:uid="{00000000-0005-0000-0000-0000B6BE0000}"/>
    <cellStyle name="Normal 5 5 6 3 2 3 2" xfId="48838" xr:uid="{00000000-0005-0000-0000-0000B7BE0000}"/>
    <cellStyle name="Normal 5 5 6 3 2 3 2 2" xfId="48839" xr:uid="{00000000-0005-0000-0000-0000B8BE0000}"/>
    <cellStyle name="Normal 5 5 6 3 2 3 3" xfId="48840" xr:uid="{00000000-0005-0000-0000-0000B9BE0000}"/>
    <cellStyle name="Normal 5 5 6 3 2 4" xfId="48841" xr:uid="{00000000-0005-0000-0000-0000BABE0000}"/>
    <cellStyle name="Normal 5 5 6 3 3" xfId="48842" xr:uid="{00000000-0005-0000-0000-0000BBBE0000}"/>
    <cellStyle name="Normal 5 5 6 3 3 2" xfId="48843" xr:uid="{00000000-0005-0000-0000-0000BCBE0000}"/>
    <cellStyle name="Normal 5 5 6 3 4" xfId="48844" xr:uid="{00000000-0005-0000-0000-0000BDBE0000}"/>
    <cellStyle name="Normal 5 5 6 3 4 2" xfId="48845" xr:uid="{00000000-0005-0000-0000-0000BEBE0000}"/>
    <cellStyle name="Normal 5 5 6 3 4 2 2" xfId="48846" xr:uid="{00000000-0005-0000-0000-0000BFBE0000}"/>
    <cellStyle name="Normal 5 5 6 3 4 3" xfId="48847" xr:uid="{00000000-0005-0000-0000-0000C0BE0000}"/>
    <cellStyle name="Normal 5 5 6 3 5" xfId="48848" xr:uid="{00000000-0005-0000-0000-0000C1BE0000}"/>
    <cellStyle name="Normal 5 5 6 4" xfId="48849" xr:uid="{00000000-0005-0000-0000-0000C2BE0000}"/>
    <cellStyle name="Normal 5 5 6 4 2" xfId="48850" xr:uid="{00000000-0005-0000-0000-0000C3BE0000}"/>
    <cellStyle name="Normal 5 5 6 4 2 2" xfId="48851" xr:uid="{00000000-0005-0000-0000-0000C4BE0000}"/>
    <cellStyle name="Normal 5 5 6 4 3" xfId="48852" xr:uid="{00000000-0005-0000-0000-0000C5BE0000}"/>
    <cellStyle name="Normal 5 5 6 4 3 2" xfId="48853" xr:uid="{00000000-0005-0000-0000-0000C6BE0000}"/>
    <cellStyle name="Normal 5 5 6 4 3 2 2" xfId="48854" xr:uid="{00000000-0005-0000-0000-0000C7BE0000}"/>
    <cellStyle name="Normal 5 5 6 4 3 3" xfId="48855" xr:uid="{00000000-0005-0000-0000-0000C8BE0000}"/>
    <cellStyle name="Normal 5 5 6 4 4" xfId="48856" xr:uid="{00000000-0005-0000-0000-0000C9BE0000}"/>
    <cellStyle name="Normal 5 5 6 5" xfId="48857" xr:uid="{00000000-0005-0000-0000-0000CABE0000}"/>
    <cellStyle name="Normal 5 5 6 5 2" xfId="48858" xr:uid="{00000000-0005-0000-0000-0000CBBE0000}"/>
    <cellStyle name="Normal 5 5 6 5 2 2" xfId="48859" xr:uid="{00000000-0005-0000-0000-0000CCBE0000}"/>
    <cellStyle name="Normal 5 5 6 5 3" xfId="48860" xr:uid="{00000000-0005-0000-0000-0000CDBE0000}"/>
    <cellStyle name="Normal 5 5 6 5 3 2" xfId="48861" xr:uid="{00000000-0005-0000-0000-0000CEBE0000}"/>
    <cellStyle name="Normal 5 5 6 5 3 2 2" xfId="48862" xr:uid="{00000000-0005-0000-0000-0000CFBE0000}"/>
    <cellStyle name="Normal 5 5 6 5 3 3" xfId="48863" xr:uid="{00000000-0005-0000-0000-0000D0BE0000}"/>
    <cellStyle name="Normal 5 5 6 5 4" xfId="48864" xr:uid="{00000000-0005-0000-0000-0000D1BE0000}"/>
    <cellStyle name="Normal 5 5 6 6" xfId="48865" xr:uid="{00000000-0005-0000-0000-0000D2BE0000}"/>
    <cellStyle name="Normal 5 5 6 6 2" xfId="48866" xr:uid="{00000000-0005-0000-0000-0000D3BE0000}"/>
    <cellStyle name="Normal 5 5 6 7" xfId="48867" xr:uid="{00000000-0005-0000-0000-0000D4BE0000}"/>
    <cellStyle name="Normal 5 5 6 7 2" xfId="48868" xr:uid="{00000000-0005-0000-0000-0000D5BE0000}"/>
    <cellStyle name="Normal 5 5 6 7 2 2" xfId="48869" xr:uid="{00000000-0005-0000-0000-0000D6BE0000}"/>
    <cellStyle name="Normal 5 5 6 7 3" xfId="48870" xr:uid="{00000000-0005-0000-0000-0000D7BE0000}"/>
    <cellStyle name="Normal 5 5 6 8" xfId="48871" xr:uid="{00000000-0005-0000-0000-0000D8BE0000}"/>
    <cellStyle name="Normal 5 5 6 8 2" xfId="48872" xr:uid="{00000000-0005-0000-0000-0000D9BE0000}"/>
    <cellStyle name="Normal 5 5 6 9" xfId="48873" xr:uid="{00000000-0005-0000-0000-0000DABE0000}"/>
    <cellStyle name="Normal 5 5 7" xfId="48874" xr:uid="{00000000-0005-0000-0000-0000DBBE0000}"/>
    <cellStyle name="Normal 5 5 7 2" xfId="48875" xr:uid="{00000000-0005-0000-0000-0000DCBE0000}"/>
    <cellStyle name="Normal 5 5 7 2 2" xfId="48876" xr:uid="{00000000-0005-0000-0000-0000DDBE0000}"/>
    <cellStyle name="Normal 5 5 7 2 2 2" xfId="48877" xr:uid="{00000000-0005-0000-0000-0000DEBE0000}"/>
    <cellStyle name="Normal 5 5 7 2 2 2 2" xfId="48878" xr:uid="{00000000-0005-0000-0000-0000DFBE0000}"/>
    <cellStyle name="Normal 5 5 7 2 2 3" xfId="48879" xr:uid="{00000000-0005-0000-0000-0000E0BE0000}"/>
    <cellStyle name="Normal 5 5 7 2 2 3 2" xfId="48880" xr:uid="{00000000-0005-0000-0000-0000E1BE0000}"/>
    <cellStyle name="Normal 5 5 7 2 2 3 2 2" xfId="48881" xr:uid="{00000000-0005-0000-0000-0000E2BE0000}"/>
    <cellStyle name="Normal 5 5 7 2 2 3 3" xfId="48882" xr:uid="{00000000-0005-0000-0000-0000E3BE0000}"/>
    <cellStyle name="Normal 5 5 7 2 2 4" xfId="48883" xr:uid="{00000000-0005-0000-0000-0000E4BE0000}"/>
    <cellStyle name="Normal 5 5 7 2 3" xfId="48884" xr:uid="{00000000-0005-0000-0000-0000E5BE0000}"/>
    <cellStyle name="Normal 5 5 7 2 3 2" xfId="48885" xr:uid="{00000000-0005-0000-0000-0000E6BE0000}"/>
    <cellStyle name="Normal 5 5 7 2 4" xfId="48886" xr:uid="{00000000-0005-0000-0000-0000E7BE0000}"/>
    <cellStyle name="Normal 5 5 7 2 4 2" xfId="48887" xr:uid="{00000000-0005-0000-0000-0000E8BE0000}"/>
    <cellStyle name="Normal 5 5 7 2 4 2 2" xfId="48888" xr:uid="{00000000-0005-0000-0000-0000E9BE0000}"/>
    <cellStyle name="Normal 5 5 7 2 4 3" xfId="48889" xr:uid="{00000000-0005-0000-0000-0000EABE0000}"/>
    <cellStyle name="Normal 5 5 7 2 5" xfId="48890" xr:uid="{00000000-0005-0000-0000-0000EBBE0000}"/>
    <cellStyle name="Normal 5 5 7 3" xfId="48891" xr:uid="{00000000-0005-0000-0000-0000ECBE0000}"/>
    <cellStyle name="Normal 5 5 7 3 2" xfId="48892" xr:uid="{00000000-0005-0000-0000-0000EDBE0000}"/>
    <cellStyle name="Normal 5 5 7 3 2 2" xfId="48893" xr:uid="{00000000-0005-0000-0000-0000EEBE0000}"/>
    <cellStyle name="Normal 5 5 7 3 3" xfId="48894" xr:uid="{00000000-0005-0000-0000-0000EFBE0000}"/>
    <cellStyle name="Normal 5 5 7 3 3 2" xfId="48895" xr:uid="{00000000-0005-0000-0000-0000F0BE0000}"/>
    <cellStyle name="Normal 5 5 7 3 3 2 2" xfId="48896" xr:uid="{00000000-0005-0000-0000-0000F1BE0000}"/>
    <cellStyle name="Normal 5 5 7 3 3 3" xfId="48897" xr:uid="{00000000-0005-0000-0000-0000F2BE0000}"/>
    <cellStyle name="Normal 5 5 7 3 4" xfId="48898" xr:uid="{00000000-0005-0000-0000-0000F3BE0000}"/>
    <cellStyle name="Normal 5 5 7 4" xfId="48899" xr:uid="{00000000-0005-0000-0000-0000F4BE0000}"/>
    <cellStyle name="Normal 5 5 7 4 2" xfId="48900" xr:uid="{00000000-0005-0000-0000-0000F5BE0000}"/>
    <cellStyle name="Normal 5 5 7 4 2 2" xfId="48901" xr:uid="{00000000-0005-0000-0000-0000F6BE0000}"/>
    <cellStyle name="Normal 5 5 7 4 3" xfId="48902" xr:uid="{00000000-0005-0000-0000-0000F7BE0000}"/>
    <cellStyle name="Normal 5 5 7 4 3 2" xfId="48903" xr:uid="{00000000-0005-0000-0000-0000F8BE0000}"/>
    <cellStyle name="Normal 5 5 7 4 3 2 2" xfId="48904" xr:uid="{00000000-0005-0000-0000-0000F9BE0000}"/>
    <cellStyle name="Normal 5 5 7 4 3 3" xfId="48905" xr:uid="{00000000-0005-0000-0000-0000FABE0000}"/>
    <cellStyle name="Normal 5 5 7 4 4" xfId="48906" xr:uid="{00000000-0005-0000-0000-0000FBBE0000}"/>
    <cellStyle name="Normal 5 5 7 5" xfId="48907" xr:uid="{00000000-0005-0000-0000-0000FCBE0000}"/>
    <cellStyle name="Normal 5 5 7 5 2" xfId="48908" xr:uid="{00000000-0005-0000-0000-0000FDBE0000}"/>
    <cellStyle name="Normal 5 5 7 6" xfId="48909" xr:uid="{00000000-0005-0000-0000-0000FEBE0000}"/>
    <cellStyle name="Normal 5 5 7 6 2" xfId="48910" xr:uid="{00000000-0005-0000-0000-0000FFBE0000}"/>
    <cellStyle name="Normal 5 5 7 6 2 2" xfId="48911" xr:uid="{00000000-0005-0000-0000-000000BF0000}"/>
    <cellStyle name="Normal 5 5 7 6 3" xfId="48912" xr:uid="{00000000-0005-0000-0000-000001BF0000}"/>
    <cellStyle name="Normal 5 5 7 7" xfId="48913" xr:uid="{00000000-0005-0000-0000-000002BF0000}"/>
    <cellStyle name="Normal 5 5 7 7 2" xfId="48914" xr:uid="{00000000-0005-0000-0000-000003BF0000}"/>
    <cellStyle name="Normal 5 5 7 8" xfId="48915" xr:uid="{00000000-0005-0000-0000-000004BF0000}"/>
    <cellStyle name="Normal 5 5 8" xfId="48916" xr:uid="{00000000-0005-0000-0000-000005BF0000}"/>
    <cellStyle name="Normal 5 5 8 2" xfId="48917" xr:uid="{00000000-0005-0000-0000-000006BF0000}"/>
    <cellStyle name="Normal 5 5 8 2 2" xfId="48918" xr:uid="{00000000-0005-0000-0000-000007BF0000}"/>
    <cellStyle name="Normal 5 5 8 2 2 2" xfId="48919" xr:uid="{00000000-0005-0000-0000-000008BF0000}"/>
    <cellStyle name="Normal 5 5 8 2 2 2 2" xfId="48920" xr:uid="{00000000-0005-0000-0000-000009BF0000}"/>
    <cellStyle name="Normal 5 5 8 2 2 3" xfId="48921" xr:uid="{00000000-0005-0000-0000-00000ABF0000}"/>
    <cellStyle name="Normal 5 5 8 2 2 3 2" xfId="48922" xr:uid="{00000000-0005-0000-0000-00000BBF0000}"/>
    <cellStyle name="Normal 5 5 8 2 2 3 2 2" xfId="48923" xr:uid="{00000000-0005-0000-0000-00000CBF0000}"/>
    <cellStyle name="Normal 5 5 8 2 2 3 3" xfId="48924" xr:uid="{00000000-0005-0000-0000-00000DBF0000}"/>
    <cellStyle name="Normal 5 5 8 2 2 4" xfId="48925" xr:uid="{00000000-0005-0000-0000-00000EBF0000}"/>
    <cellStyle name="Normal 5 5 8 2 3" xfId="48926" xr:uid="{00000000-0005-0000-0000-00000FBF0000}"/>
    <cellStyle name="Normal 5 5 8 2 3 2" xfId="48927" xr:uid="{00000000-0005-0000-0000-000010BF0000}"/>
    <cellStyle name="Normal 5 5 8 2 4" xfId="48928" xr:uid="{00000000-0005-0000-0000-000011BF0000}"/>
    <cellStyle name="Normal 5 5 8 2 4 2" xfId="48929" xr:uid="{00000000-0005-0000-0000-000012BF0000}"/>
    <cellStyle name="Normal 5 5 8 2 4 2 2" xfId="48930" xr:uid="{00000000-0005-0000-0000-000013BF0000}"/>
    <cellStyle name="Normal 5 5 8 2 4 3" xfId="48931" xr:uid="{00000000-0005-0000-0000-000014BF0000}"/>
    <cellStyle name="Normal 5 5 8 2 5" xfId="48932" xr:uid="{00000000-0005-0000-0000-000015BF0000}"/>
    <cellStyle name="Normal 5 5 8 3" xfId="48933" xr:uid="{00000000-0005-0000-0000-000016BF0000}"/>
    <cellStyle name="Normal 5 5 8 3 2" xfId="48934" xr:uid="{00000000-0005-0000-0000-000017BF0000}"/>
    <cellStyle name="Normal 5 5 8 3 2 2" xfId="48935" xr:uid="{00000000-0005-0000-0000-000018BF0000}"/>
    <cellStyle name="Normal 5 5 8 3 3" xfId="48936" xr:uid="{00000000-0005-0000-0000-000019BF0000}"/>
    <cellStyle name="Normal 5 5 8 3 3 2" xfId="48937" xr:uid="{00000000-0005-0000-0000-00001ABF0000}"/>
    <cellStyle name="Normal 5 5 8 3 3 2 2" xfId="48938" xr:uid="{00000000-0005-0000-0000-00001BBF0000}"/>
    <cellStyle name="Normal 5 5 8 3 3 3" xfId="48939" xr:uid="{00000000-0005-0000-0000-00001CBF0000}"/>
    <cellStyle name="Normal 5 5 8 3 4" xfId="48940" xr:uid="{00000000-0005-0000-0000-00001DBF0000}"/>
    <cellStyle name="Normal 5 5 8 4" xfId="48941" xr:uid="{00000000-0005-0000-0000-00001EBF0000}"/>
    <cellStyle name="Normal 5 5 8 4 2" xfId="48942" xr:uid="{00000000-0005-0000-0000-00001FBF0000}"/>
    <cellStyle name="Normal 5 5 8 4 2 2" xfId="48943" xr:uid="{00000000-0005-0000-0000-000020BF0000}"/>
    <cellStyle name="Normal 5 5 8 4 3" xfId="48944" xr:uid="{00000000-0005-0000-0000-000021BF0000}"/>
    <cellStyle name="Normal 5 5 8 4 3 2" xfId="48945" xr:uid="{00000000-0005-0000-0000-000022BF0000}"/>
    <cellStyle name="Normal 5 5 8 4 3 2 2" xfId="48946" xr:uid="{00000000-0005-0000-0000-000023BF0000}"/>
    <cellStyle name="Normal 5 5 8 4 3 3" xfId="48947" xr:uid="{00000000-0005-0000-0000-000024BF0000}"/>
    <cellStyle name="Normal 5 5 8 4 4" xfId="48948" xr:uid="{00000000-0005-0000-0000-000025BF0000}"/>
    <cellStyle name="Normal 5 5 8 5" xfId="48949" xr:uid="{00000000-0005-0000-0000-000026BF0000}"/>
    <cellStyle name="Normal 5 5 8 5 2" xfId="48950" xr:uid="{00000000-0005-0000-0000-000027BF0000}"/>
    <cellStyle name="Normal 5 5 8 6" xfId="48951" xr:uid="{00000000-0005-0000-0000-000028BF0000}"/>
    <cellStyle name="Normal 5 5 8 6 2" xfId="48952" xr:uid="{00000000-0005-0000-0000-000029BF0000}"/>
    <cellStyle name="Normal 5 5 8 6 2 2" xfId="48953" xr:uid="{00000000-0005-0000-0000-00002ABF0000}"/>
    <cellStyle name="Normal 5 5 8 6 3" xfId="48954" xr:uid="{00000000-0005-0000-0000-00002BBF0000}"/>
    <cellStyle name="Normal 5 5 8 7" xfId="48955" xr:uid="{00000000-0005-0000-0000-00002CBF0000}"/>
    <cellStyle name="Normal 5 5 8 7 2" xfId="48956" xr:uid="{00000000-0005-0000-0000-00002DBF0000}"/>
    <cellStyle name="Normal 5 5 8 8" xfId="48957" xr:uid="{00000000-0005-0000-0000-00002EBF0000}"/>
    <cellStyle name="Normal 5 5 9" xfId="48958" xr:uid="{00000000-0005-0000-0000-00002FBF0000}"/>
    <cellStyle name="Normal 5 5 9 2" xfId="48959" xr:uid="{00000000-0005-0000-0000-000030BF0000}"/>
    <cellStyle name="Normal 5 5 9 2 2" xfId="48960" xr:uid="{00000000-0005-0000-0000-000031BF0000}"/>
    <cellStyle name="Normal 5 5 9 2 2 2" xfId="48961" xr:uid="{00000000-0005-0000-0000-000032BF0000}"/>
    <cellStyle name="Normal 5 5 9 2 2 2 2" xfId="48962" xr:uid="{00000000-0005-0000-0000-000033BF0000}"/>
    <cellStyle name="Normal 5 5 9 2 2 3" xfId="48963" xr:uid="{00000000-0005-0000-0000-000034BF0000}"/>
    <cellStyle name="Normal 5 5 9 2 2 3 2" xfId="48964" xr:uid="{00000000-0005-0000-0000-000035BF0000}"/>
    <cellStyle name="Normal 5 5 9 2 2 3 2 2" xfId="48965" xr:uid="{00000000-0005-0000-0000-000036BF0000}"/>
    <cellStyle name="Normal 5 5 9 2 2 3 3" xfId="48966" xr:uid="{00000000-0005-0000-0000-000037BF0000}"/>
    <cellStyle name="Normal 5 5 9 2 2 4" xfId="48967" xr:uid="{00000000-0005-0000-0000-000038BF0000}"/>
    <cellStyle name="Normal 5 5 9 2 3" xfId="48968" xr:uid="{00000000-0005-0000-0000-000039BF0000}"/>
    <cellStyle name="Normal 5 5 9 2 3 2" xfId="48969" xr:uid="{00000000-0005-0000-0000-00003ABF0000}"/>
    <cellStyle name="Normal 5 5 9 2 4" xfId="48970" xr:uid="{00000000-0005-0000-0000-00003BBF0000}"/>
    <cellStyle name="Normal 5 5 9 2 4 2" xfId="48971" xr:uid="{00000000-0005-0000-0000-00003CBF0000}"/>
    <cellStyle name="Normal 5 5 9 2 4 2 2" xfId="48972" xr:uid="{00000000-0005-0000-0000-00003DBF0000}"/>
    <cellStyle name="Normal 5 5 9 2 4 3" xfId="48973" xr:uid="{00000000-0005-0000-0000-00003EBF0000}"/>
    <cellStyle name="Normal 5 5 9 2 5" xfId="48974" xr:uid="{00000000-0005-0000-0000-00003FBF0000}"/>
    <cellStyle name="Normal 5 5 9 3" xfId="48975" xr:uid="{00000000-0005-0000-0000-000040BF0000}"/>
    <cellStyle name="Normal 5 5 9 3 2" xfId="48976" xr:uid="{00000000-0005-0000-0000-000041BF0000}"/>
    <cellStyle name="Normal 5 5 9 3 2 2" xfId="48977" xr:uid="{00000000-0005-0000-0000-000042BF0000}"/>
    <cellStyle name="Normal 5 5 9 3 3" xfId="48978" xr:uid="{00000000-0005-0000-0000-000043BF0000}"/>
    <cellStyle name="Normal 5 5 9 3 3 2" xfId="48979" xr:uid="{00000000-0005-0000-0000-000044BF0000}"/>
    <cellStyle name="Normal 5 5 9 3 3 2 2" xfId="48980" xr:uid="{00000000-0005-0000-0000-000045BF0000}"/>
    <cellStyle name="Normal 5 5 9 3 3 3" xfId="48981" xr:uid="{00000000-0005-0000-0000-000046BF0000}"/>
    <cellStyle name="Normal 5 5 9 3 4" xfId="48982" xr:uid="{00000000-0005-0000-0000-000047BF0000}"/>
    <cellStyle name="Normal 5 5 9 4" xfId="48983" xr:uid="{00000000-0005-0000-0000-000048BF0000}"/>
    <cellStyle name="Normal 5 5 9 4 2" xfId="48984" xr:uid="{00000000-0005-0000-0000-000049BF0000}"/>
    <cellStyle name="Normal 5 5 9 5" xfId="48985" xr:uid="{00000000-0005-0000-0000-00004ABF0000}"/>
    <cellStyle name="Normal 5 5 9 5 2" xfId="48986" xr:uid="{00000000-0005-0000-0000-00004BBF0000}"/>
    <cellStyle name="Normal 5 5 9 5 2 2" xfId="48987" xr:uid="{00000000-0005-0000-0000-00004CBF0000}"/>
    <cellStyle name="Normal 5 5 9 5 3" xfId="48988" xr:uid="{00000000-0005-0000-0000-00004DBF0000}"/>
    <cellStyle name="Normal 5 5 9 6" xfId="48989" xr:uid="{00000000-0005-0000-0000-00004EBF0000}"/>
    <cellStyle name="Normal 5 5_T-straight with PEDs adjustor" xfId="48990" xr:uid="{00000000-0005-0000-0000-00004FBF0000}"/>
    <cellStyle name="Normal 5 6" xfId="48991" xr:uid="{00000000-0005-0000-0000-000050BF0000}"/>
    <cellStyle name="Normal 5 6 10" xfId="48992" xr:uid="{00000000-0005-0000-0000-000051BF0000}"/>
    <cellStyle name="Normal 5 6 11" xfId="48993" xr:uid="{00000000-0005-0000-0000-000052BF0000}"/>
    <cellStyle name="Normal 5 6 2" xfId="48994" xr:uid="{00000000-0005-0000-0000-000053BF0000}"/>
    <cellStyle name="Normal 5 6 2 10" xfId="48995" xr:uid="{00000000-0005-0000-0000-000054BF0000}"/>
    <cellStyle name="Normal 5 6 2 2" xfId="48996" xr:uid="{00000000-0005-0000-0000-000055BF0000}"/>
    <cellStyle name="Normal 5 6 2 2 2" xfId="48997" xr:uid="{00000000-0005-0000-0000-000056BF0000}"/>
    <cellStyle name="Normal 5 6 2 2 2 2" xfId="48998" xr:uid="{00000000-0005-0000-0000-000057BF0000}"/>
    <cellStyle name="Normal 5 6 2 2 2 2 2" xfId="48999" xr:uid="{00000000-0005-0000-0000-000058BF0000}"/>
    <cellStyle name="Normal 5 6 2 2 2 2 2 2" xfId="49000" xr:uid="{00000000-0005-0000-0000-000059BF0000}"/>
    <cellStyle name="Normal 5 6 2 2 2 2 3" xfId="49001" xr:uid="{00000000-0005-0000-0000-00005ABF0000}"/>
    <cellStyle name="Normal 5 6 2 2 2 2 3 2" xfId="49002" xr:uid="{00000000-0005-0000-0000-00005BBF0000}"/>
    <cellStyle name="Normal 5 6 2 2 2 2 3 2 2" xfId="49003" xr:uid="{00000000-0005-0000-0000-00005CBF0000}"/>
    <cellStyle name="Normal 5 6 2 2 2 2 3 3" xfId="49004" xr:uid="{00000000-0005-0000-0000-00005DBF0000}"/>
    <cellStyle name="Normal 5 6 2 2 2 2 4" xfId="49005" xr:uid="{00000000-0005-0000-0000-00005EBF0000}"/>
    <cellStyle name="Normal 5 6 2 2 2 3" xfId="49006" xr:uid="{00000000-0005-0000-0000-00005FBF0000}"/>
    <cellStyle name="Normal 5 6 2 2 2 3 2" xfId="49007" xr:uid="{00000000-0005-0000-0000-000060BF0000}"/>
    <cellStyle name="Normal 5 6 2 2 2 4" xfId="49008" xr:uid="{00000000-0005-0000-0000-000061BF0000}"/>
    <cellStyle name="Normal 5 6 2 2 2 4 2" xfId="49009" xr:uid="{00000000-0005-0000-0000-000062BF0000}"/>
    <cellStyle name="Normal 5 6 2 2 2 4 2 2" xfId="49010" xr:uid="{00000000-0005-0000-0000-000063BF0000}"/>
    <cellStyle name="Normal 5 6 2 2 2 4 3" xfId="49011" xr:uid="{00000000-0005-0000-0000-000064BF0000}"/>
    <cellStyle name="Normal 5 6 2 2 2 5" xfId="49012" xr:uid="{00000000-0005-0000-0000-000065BF0000}"/>
    <cellStyle name="Normal 5 6 2 2 2 6" xfId="49013" xr:uid="{00000000-0005-0000-0000-000066BF0000}"/>
    <cellStyle name="Normal 5 6 2 2 3" xfId="49014" xr:uid="{00000000-0005-0000-0000-000067BF0000}"/>
    <cellStyle name="Normal 5 6 2 2 3 2" xfId="49015" xr:uid="{00000000-0005-0000-0000-000068BF0000}"/>
    <cellStyle name="Normal 5 6 2 2 3 2 2" xfId="49016" xr:uid="{00000000-0005-0000-0000-000069BF0000}"/>
    <cellStyle name="Normal 5 6 2 2 3 3" xfId="49017" xr:uid="{00000000-0005-0000-0000-00006ABF0000}"/>
    <cellStyle name="Normal 5 6 2 2 3 3 2" xfId="49018" xr:uid="{00000000-0005-0000-0000-00006BBF0000}"/>
    <cellStyle name="Normal 5 6 2 2 3 3 2 2" xfId="49019" xr:uid="{00000000-0005-0000-0000-00006CBF0000}"/>
    <cellStyle name="Normal 5 6 2 2 3 3 3" xfId="49020" xr:uid="{00000000-0005-0000-0000-00006DBF0000}"/>
    <cellStyle name="Normal 5 6 2 2 3 4" xfId="49021" xr:uid="{00000000-0005-0000-0000-00006EBF0000}"/>
    <cellStyle name="Normal 5 6 2 2 4" xfId="49022" xr:uid="{00000000-0005-0000-0000-00006FBF0000}"/>
    <cellStyle name="Normal 5 6 2 2 4 2" xfId="49023" xr:uid="{00000000-0005-0000-0000-000070BF0000}"/>
    <cellStyle name="Normal 5 6 2 2 4 2 2" xfId="49024" xr:uid="{00000000-0005-0000-0000-000071BF0000}"/>
    <cellStyle name="Normal 5 6 2 2 4 3" xfId="49025" xr:uid="{00000000-0005-0000-0000-000072BF0000}"/>
    <cellStyle name="Normal 5 6 2 2 4 3 2" xfId="49026" xr:uid="{00000000-0005-0000-0000-000073BF0000}"/>
    <cellStyle name="Normal 5 6 2 2 4 3 2 2" xfId="49027" xr:uid="{00000000-0005-0000-0000-000074BF0000}"/>
    <cellStyle name="Normal 5 6 2 2 4 3 3" xfId="49028" xr:uid="{00000000-0005-0000-0000-000075BF0000}"/>
    <cellStyle name="Normal 5 6 2 2 4 4" xfId="49029" xr:uid="{00000000-0005-0000-0000-000076BF0000}"/>
    <cellStyle name="Normal 5 6 2 2 5" xfId="49030" xr:uid="{00000000-0005-0000-0000-000077BF0000}"/>
    <cellStyle name="Normal 5 6 2 2 5 2" xfId="49031" xr:uid="{00000000-0005-0000-0000-000078BF0000}"/>
    <cellStyle name="Normal 5 6 2 2 6" xfId="49032" xr:uid="{00000000-0005-0000-0000-000079BF0000}"/>
    <cellStyle name="Normal 5 6 2 2 6 2" xfId="49033" xr:uid="{00000000-0005-0000-0000-00007ABF0000}"/>
    <cellStyle name="Normal 5 6 2 2 6 2 2" xfId="49034" xr:uid="{00000000-0005-0000-0000-00007BBF0000}"/>
    <cellStyle name="Normal 5 6 2 2 6 3" xfId="49035" xr:uid="{00000000-0005-0000-0000-00007CBF0000}"/>
    <cellStyle name="Normal 5 6 2 2 7" xfId="49036" xr:uid="{00000000-0005-0000-0000-00007DBF0000}"/>
    <cellStyle name="Normal 5 6 2 2 7 2" xfId="49037" xr:uid="{00000000-0005-0000-0000-00007EBF0000}"/>
    <cellStyle name="Normal 5 6 2 2 8" xfId="49038" xr:uid="{00000000-0005-0000-0000-00007FBF0000}"/>
    <cellStyle name="Normal 5 6 2 2 9" xfId="49039" xr:uid="{00000000-0005-0000-0000-000080BF0000}"/>
    <cellStyle name="Normal 5 6 2 3" xfId="49040" xr:uid="{00000000-0005-0000-0000-000081BF0000}"/>
    <cellStyle name="Normal 5 6 2 3 2" xfId="49041" xr:uid="{00000000-0005-0000-0000-000082BF0000}"/>
    <cellStyle name="Normal 5 6 2 3 2 2" xfId="49042" xr:uid="{00000000-0005-0000-0000-000083BF0000}"/>
    <cellStyle name="Normal 5 6 2 3 2 2 2" xfId="49043" xr:uid="{00000000-0005-0000-0000-000084BF0000}"/>
    <cellStyle name="Normal 5 6 2 3 2 3" xfId="49044" xr:uid="{00000000-0005-0000-0000-000085BF0000}"/>
    <cellStyle name="Normal 5 6 2 3 2 3 2" xfId="49045" xr:uid="{00000000-0005-0000-0000-000086BF0000}"/>
    <cellStyle name="Normal 5 6 2 3 2 3 2 2" xfId="49046" xr:uid="{00000000-0005-0000-0000-000087BF0000}"/>
    <cellStyle name="Normal 5 6 2 3 2 3 3" xfId="49047" xr:uid="{00000000-0005-0000-0000-000088BF0000}"/>
    <cellStyle name="Normal 5 6 2 3 2 4" xfId="49048" xr:uid="{00000000-0005-0000-0000-000089BF0000}"/>
    <cellStyle name="Normal 5 6 2 3 2 5" xfId="49049" xr:uid="{00000000-0005-0000-0000-00008ABF0000}"/>
    <cellStyle name="Normal 5 6 2 3 3" xfId="49050" xr:uid="{00000000-0005-0000-0000-00008BBF0000}"/>
    <cellStyle name="Normal 5 6 2 3 3 2" xfId="49051" xr:uid="{00000000-0005-0000-0000-00008CBF0000}"/>
    <cellStyle name="Normal 5 6 2 3 4" xfId="49052" xr:uid="{00000000-0005-0000-0000-00008DBF0000}"/>
    <cellStyle name="Normal 5 6 2 3 4 2" xfId="49053" xr:uid="{00000000-0005-0000-0000-00008EBF0000}"/>
    <cellStyle name="Normal 5 6 2 3 4 2 2" xfId="49054" xr:uid="{00000000-0005-0000-0000-00008FBF0000}"/>
    <cellStyle name="Normal 5 6 2 3 4 3" xfId="49055" xr:uid="{00000000-0005-0000-0000-000090BF0000}"/>
    <cellStyle name="Normal 5 6 2 3 5" xfId="49056" xr:uid="{00000000-0005-0000-0000-000091BF0000}"/>
    <cellStyle name="Normal 5 6 2 3 6" xfId="49057" xr:uid="{00000000-0005-0000-0000-000092BF0000}"/>
    <cellStyle name="Normal 5 6 2 4" xfId="49058" xr:uid="{00000000-0005-0000-0000-000093BF0000}"/>
    <cellStyle name="Normal 5 6 2 4 2" xfId="49059" xr:uid="{00000000-0005-0000-0000-000094BF0000}"/>
    <cellStyle name="Normal 5 6 2 4 2 2" xfId="49060" xr:uid="{00000000-0005-0000-0000-000095BF0000}"/>
    <cellStyle name="Normal 5 6 2 4 3" xfId="49061" xr:uid="{00000000-0005-0000-0000-000096BF0000}"/>
    <cellStyle name="Normal 5 6 2 4 3 2" xfId="49062" xr:uid="{00000000-0005-0000-0000-000097BF0000}"/>
    <cellStyle name="Normal 5 6 2 4 3 2 2" xfId="49063" xr:uid="{00000000-0005-0000-0000-000098BF0000}"/>
    <cellStyle name="Normal 5 6 2 4 3 3" xfId="49064" xr:uid="{00000000-0005-0000-0000-000099BF0000}"/>
    <cellStyle name="Normal 5 6 2 4 4" xfId="49065" xr:uid="{00000000-0005-0000-0000-00009ABF0000}"/>
    <cellStyle name="Normal 5 6 2 4 5" xfId="49066" xr:uid="{00000000-0005-0000-0000-00009BBF0000}"/>
    <cellStyle name="Normal 5 6 2 5" xfId="49067" xr:uid="{00000000-0005-0000-0000-00009CBF0000}"/>
    <cellStyle name="Normal 5 6 2 5 2" xfId="49068" xr:uid="{00000000-0005-0000-0000-00009DBF0000}"/>
    <cellStyle name="Normal 5 6 2 5 2 2" xfId="49069" xr:uid="{00000000-0005-0000-0000-00009EBF0000}"/>
    <cellStyle name="Normal 5 6 2 5 3" xfId="49070" xr:uid="{00000000-0005-0000-0000-00009FBF0000}"/>
    <cellStyle name="Normal 5 6 2 5 3 2" xfId="49071" xr:uid="{00000000-0005-0000-0000-0000A0BF0000}"/>
    <cellStyle name="Normal 5 6 2 5 3 2 2" xfId="49072" xr:uid="{00000000-0005-0000-0000-0000A1BF0000}"/>
    <cellStyle name="Normal 5 6 2 5 3 3" xfId="49073" xr:uid="{00000000-0005-0000-0000-0000A2BF0000}"/>
    <cellStyle name="Normal 5 6 2 5 4" xfId="49074" xr:uid="{00000000-0005-0000-0000-0000A3BF0000}"/>
    <cellStyle name="Normal 5 6 2 6" xfId="49075" xr:uid="{00000000-0005-0000-0000-0000A4BF0000}"/>
    <cellStyle name="Normal 5 6 2 6 2" xfId="49076" xr:uid="{00000000-0005-0000-0000-0000A5BF0000}"/>
    <cellStyle name="Normal 5 6 2 7" xfId="49077" xr:uid="{00000000-0005-0000-0000-0000A6BF0000}"/>
    <cellStyle name="Normal 5 6 2 7 2" xfId="49078" xr:uid="{00000000-0005-0000-0000-0000A7BF0000}"/>
    <cellStyle name="Normal 5 6 2 7 2 2" xfId="49079" xr:uid="{00000000-0005-0000-0000-0000A8BF0000}"/>
    <cellStyle name="Normal 5 6 2 7 3" xfId="49080" xr:uid="{00000000-0005-0000-0000-0000A9BF0000}"/>
    <cellStyle name="Normal 5 6 2 8" xfId="49081" xr:uid="{00000000-0005-0000-0000-0000AABF0000}"/>
    <cellStyle name="Normal 5 6 2 8 2" xfId="49082" xr:uid="{00000000-0005-0000-0000-0000ABBF0000}"/>
    <cellStyle name="Normal 5 6 2 9" xfId="49083" xr:uid="{00000000-0005-0000-0000-0000ACBF0000}"/>
    <cellStyle name="Normal 5 6 2_T-straight with PEDs adjustor" xfId="49084" xr:uid="{00000000-0005-0000-0000-0000ADBF0000}"/>
    <cellStyle name="Normal 5 6 3" xfId="49085" xr:uid="{00000000-0005-0000-0000-0000AEBF0000}"/>
    <cellStyle name="Normal 5 6 3 2" xfId="49086" xr:uid="{00000000-0005-0000-0000-0000AFBF0000}"/>
    <cellStyle name="Normal 5 6 3 2 2" xfId="49087" xr:uid="{00000000-0005-0000-0000-0000B0BF0000}"/>
    <cellStyle name="Normal 5 6 3 2 2 2" xfId="49088" xr:uid="{00000000-0005-0000-0000-0000B1BF0000}"/>
    <cellStyle name="Normal 5 6 3 2 2 2 2" xfId="49089" xr:uid="{00000000-0005-0000-0000-0000B2BF0000}"/>
    <cellStyle name="Normal 5 6 3 2 2 3" xfId="49090" xr:uid="{00000000-0005-0000-0000-0000B3BF0000}"/>
    <cellStyle name="Normal 5 6 3 2 2 3 2" xfId="49091" xr:uid="{00000000-0005-0000-0000-0000B4BF0000}"/>
    <cellStyle name="Normal 5 6 3 2 2 3 2 2" xfId="49092" xr:uid="{00000000-0005-0000-0000-0000B5BF0000}"/>
    <cellStyle name="Normal 5 6 3 2 2 3 3" xfId="49093" xr:uid="{00000000-0005-0000-0000-0000B6BF0000}"/>
    <cellStyle name="Normal 5 6 3 2 2 4" xfId="49094" xr:uid="{00000000-0005-0000-0000-0000B7BF0000}"/>
    <cellStyle name="Normal 5 6 3 2 3" xfId="49095" xr:uid="{00000000-0005-0000-0000-0000B8BF0000}"/>
    <cellStyle name="Normal 5 6 3 2 3 2" xfId="49096" xr:uid="{00000000-0005-0000-0000-0000B9BF0000}"/>
    <cellStyle name="Normal 5 6 3 2 4" xfId="49097" xr:uid="{00000000-0005-0000-0000-0000BABF0000}"/>
    <cellStyle name="Normal 5 6 3 2 4 2" xfId="49098" xr:uid="{00000000-0005-0000-0000-0000BBBF0000}"/>
    <cellStyle name="Normal 5 6 3 2 4 2 2" xfId="49099" xr:uid="{00000000-0005-0000-0000-0000BCBF0000}"/>
    <cellStyle name="Normal 5 6 3 2 4 3" xfId="49100" xr:uid="{00000000-0005-0000-0000-0000BDBF0000}"/>
    <cellStyle name="Normal 5 6 3 2 5" xfId="49101" xr:uid="{00000000-0005-0000-0000-0000BEBF0000}"/>
    <cellStyle name="Normal 5 6 3 2 6" xfId="49102" xr:uid="{00000000-0005-0000-0000-0000BFBF0000}"/>
    <cellStyle name="Normal 5 6 3 3" xfId="49103" xr:uid="{00000000-0005-0000-0000-0000C0BF0000}"/>
    <cellStyle name="Normal 5 6 3 3 2" xfId="49104" xr:uid="{00000000-0005-0000-0000-0000C1BF0000}"/>
    <cellStyle name="Normal 5 6 3 3 2 2" xfId="49105" xr:uid="{00000000-0005-0000-0000-0000C2BF0000}"/>
    <cellStyle name="Normal 5 6 3 3 3" xfId="49106" xr:uid="{00000000-0005-0000-0000-0000C3BF0000}"/>
    <cellStyle name="Normal 5 6 3 3 3 2" xfId="49107" xr:uid="{00000000-0005-0000-0000-0000C4BF0000}"/>
    <cellStyle name="Normal 5 6 3 3 3 2 2" xfId="49108" xr:uid="{00000000-0005-0000-0000-0000C5BF0000}"/>
    <cellStyle name="Normal 5 6 3 3 3 3" xfId="49109" xr:uid="{00000000-0005-0000-0000-0000C6BF0000}"/>
    <cellStyle name="Normal 5 6 3 3 4" xfId="49110" xr:uid="{00000000-0005-0000-0000-0000C7BF0000}"/>
    <cellStyle name="Normal 5 6 3 4" xfId="49111" xr:uid="{00000000-0005-0000-0000-0000C8BF0000}"/>
    <cellStyle name="Normal 5 6 3 4 2" xfId="49112" xr:uid="{00000000-0005-0000-0000-0000C9BF0000}"/>
    <cellStyle name="Normal 5 6 3 4 2 2" xfId="49113" xr:uid="{00000000-0005-0000-0000-0000CABF0000}"/>
    <cellStyle name="Normal 5 6 3 4 3" xfId="49114" xr:uid="{00000000-0005-0000-0000-0000CBBF0000}"/>
    <cellStyle name="Normal 5 6 3 4 3 2" xfId="49115" xr:uid="{00000000-0005-0000-0000-0000CCBF0000}"/>
    <cellStyle name="Normal 5 6 3 4 3 2 2" xfId="49116" xr:uid="{00000000-0005-0000-0000-0000CDBF0000}"/>
    <cellStyle name="Normal 5 6 3 4 3 3" xfId="49117" xr:uid="{00000000-0005-0000-0000-0000CEBF0000}"/>
    <cellStyle name="Normal 5 6 3 4 4" xfId="49118" xr:uid="{00000000-0005-0000-0000-0000CFBF0000}"/>
    <cellStyle name="Normal 5 6 3 5" xfId="49119" xr:uid="{00000000-0005-0000-0000-0000D0BF0000}"/>
    <cellStyle name="Normal 5 6 3 5 2" xfId="49120" xr:uid="{00000000-0005-0000-0000-0000D1BF0000}"/>
    <cellStyle name="Normal 5 6 3 6" xfId="49121" xr:uid="{00000000-0005-0000-0000-0000D2BF0000}"/>
    <cellStyle name="Normal 5 6 3 6 2" xfId="49122" xr:uid="{00000000-0005-0000-0000-0000D3BF0000}"/>
    <cellStyle name="Normal 5 6 3 6 2 2" xfId="49123" xr:uid="{00000000-0005-0000-0000-0000D4BF0000}"/>
    <cellStyle name="Normal 5 6 3 6 3" xfId="49124" xr:uid="{00000000-0005-0000-0000-0000D5BF0000}"/>
    <cellStyle name="Normal 5 6 3 7" xfId="49125" xr:uid="{00000000-0005-0000-0000-0000D6BF0000}"/>
    <cellStyle name="Normal 5 6 3 7 2" xfId="49126" xr:uid="{00000000-0005-0000-0000-0000D7BF0000}"/>
    <cellStyle name="Normal 5 6 3 8" xfId="49127" xr:uid="{00000000-0005-0000-0000-0000D8BF0000}"/>
    <cellStyle name="Normal 5 6 3 9" xfId="49128" xr:uid="{00000000-0005-0000-0000-0000D9BF0000}"/>
    <cellStyle name="Normal 5 6 4" xfId="49129" xr:uid="{00000000-0005-0000-0000-0000DABF0000}"/>
    <cellStyle name="Normal 5 6 4 2" xfId="49130" xr:uid="{00000000-0005-0000-0000-0000DBBF0000}"/>
    <cellStyle name="Normal 5 6 4 2 2" xfId="49131" xr:uid="{00000000-0005-0000-0000-0000DCBF0000}"/>
    <cellStyle name="Normal 5 6 4 2 2 2" xfId="49132" xr:uid="{00000000-0005-0000-0000-0000DDBF0000}"/>
    <cellStyle name="Normal 5 6 4 2 3" xfId="49133" xr:uid="{00000000-0005-0000-0000-0000DEBF0000}"/>
    <cellStyle name="Normal 5 6 4 2 3 2" xfId="49134" xr:uid="{00000000-0005-0000-0000-0000DFBF0000}"/>
    <cellStyle name="Normal 5 6 4 2 3 2 2" xfId="49135" xr:uid="{00000000-0005-0000-0000-0000E0BF0000}"/>
    <cellStyle name="Normal 5 6 4 2 3 3" xfId="49136" xr:uid="{00000000-0005-0000-0000-0000E1BF0000}"/>
    <cellStyle name="Normal 5 6 4 2 4" xfId="49137" xr:uid="{00000000-0005-0000-0000-0000E2BF0000}"/>
    <cellStyle name="Normal 5 6 4 2 5" xfId="49138" xr:uid="{00000000-0005-0000-0000-0000E3BF0000}"/>
    <cellStyle name="Normal 5 6 4 3" xfId="49139" xr:uid="{00000000-0005-0000-0000-0000E4BF0000}"/>
    <cellStyle name="Normal 5 6 4 3 2" xfId="49140" xr:uid="{00000000-0005-0000-0000-0000E5BF0000}"/>
    <cellStyle name="Normal 5 6 4 4" xfId="49141" xr:uid="{00000000-0005-0000-0000-0000E6BF0000}"/>
    <cellStyle name="Normal 5 6 4 4 2" xfId="49142" xr:uid="{00000000-0005-0000-0000-0000E7BF0000}"/>
    <cellStyle name="Normal 5 6 4 4 2 2" xfId="49143" xr:uid="{00000000-0005-0000-0000-0000E8BF0000}"/>
    <cellStyle name="Normal 5 6 4 4 3" xfId="49144" xr:uid="{00000000-0005-0000-0000-0000E9BF0000}"/>
    <cellStyle name="Normal 5 6 4 5" xfId="49145" xr:uid="{00000000-0005-0000-0000-0000EABF0000}"/>
    <cellStyle name="Normal 5 6 4 6" xfId="49146" xr:uid="{00000000-0005-0000-0000-0000EBBF0000}"/>
    <cellStyle name="Normal 5 6 5" xfId="49147" xr:uid="{00000000-0005-0000-0000-0000ECBF0000}"/>
    <cellStyle name="Normal 5 6 5 2" xfId="49148" xr:uid="{00000000-0005-0000-0000-0000EDBF0000}"/>
    <cellStyle name="Normal 5 6 5 2 2" xfId="49149" xr:uid="{00000000-0005-0000-0000-0000EEBF0000}"/>
    <cellStyle name="Normal 5 6 5 3" xfId="49150" xr:uid="{00000000-0005-0000-0000-0000EFBF0000}"/>
    <cellStyle name="Normal 5 6 5 3 2" xfId="49151" xr:uid="{00000000-0005-0000-0000-0000F0BF0000}"/>
    <cellStyle name="Normal 5 6 5 3 2 2" xfId="49152" xr:uid="{00000000-0005-0000-0000-0000F1BF0000}"/>
    <cellStyle name="Normal 5 6 5 3 3" xfId="49153" xr:uid="{00000000-0005-0000-0000-0000F2BF0000}"/>
    <cellStyle name="Normal 5 6 5 4" xfId="49154" xr:uid="{00000000-0005-0000-0000-0000F3BF0000}"/>
    <cellStyle name="Normal 5 6 5 5" xfId="49155" xr:uid="{00000000-0005-0000-0000-0000F4BF0000}"/>
    <cellStyle name="Normal 5 6 6" xfId="49156" xr:uid="{00000000-0005-0000-0000-0000F5BF0000}"/>
    <cellStyle name="Normal 5 6 6 2" xfId="49157" xr:uid="{00000000-0005-0000-0000-0000F6BF0000}"/>
    <cellStyle name="Normal 5 6 6 2 2" xfId="49158" xr:uid="{00000000-0005-0000-0000-0000F7BF0000}"/>
    <cellStyle name="Normal 5 6 6 3" xfId="49159" xr:uid="{00000000-0005-0000-0000-0000F8BF0000}"/>
    <cellStyle name="Normal 5 6 6 3 2" xfId="49160" xr:uid="{00000000-0005-0000-0000-0000F9BF0000}"/>
    <cellStyle name="Normal 5 6 6 3 2 2" xfId="49161" xr:uid="{00000000-0005-0000-0000-0000FABF0000}"/>
    <cellStyle name="Normal 5 6 6 3 3" xfId="49162" xr:uid="{00000000-0005-0000-0000-0000FBBF0000}"/>
    <cellStyle name="Normal 5 6 6 4" xfId="49163" xr:uid="{00000000-0005-0000-0000-0000FCBF0000}"/>
    <cellStyle name="Normal 5 6 7" xfId="49164" xr:uid="{00000000-0005-0000-0000-0000FDBF0000}"/>
    <cellStyle name="Normal 5 6 7 2" xfId="49165" xr:uid="{00000000-0005-0000-0000-0000FEBF0000}"/>
    <cellStyle name="Normal 5 6 8" xfId="49166" xr:uid="{00000000-0005-0000-0000-0000FFBF0000}"/>
    <cellStyle name="Normal 5 6 8 2" xfId="49167" xr:uid="{00000000-0005-0000-0000-000000C00000}"/>
    <cellStyle name="Normal 5 6 8 2 2" xfId="49168" xr:uid="{00000000-0005-0000-0000-000001C00000}"/>
    <cellStyle name="Normal 5 6 8 3" xfId="49169" xr:uid="{00000000-0005-0000-0000-000002C00000}"/>
    <cellStyle name="Normal 5 6 9" xfId="49170" xr:uid="{00000000-0005-0000-0000-000003C00000}"/>
    <cellStyle name="Normal 5 6 9 2" xfId="49171" xr:uid="{00000000-0005-0000-0000-000004C00000}"/>
    <cellStyle name="Normal 5 6_WKG 1-17-13 OFFICIAL DRG Hospital Provider Master File (NPI)" xfId="49172" xr:uid="{00000000-0005-0000-0000-000005C00000}"/>
    <cellStyle name="Normal 5 7" xfId="49173" xr:uid="{00000000-0005-0000-0000-000006C00000}"/>
    <cellStyle name="Normal 5 7 10" xfId="49174" xr:uid="{00000000-0005-0000-0000-000007C00000}"/>
    <cellStyle name="Normal 5 7 11" xfId="49175" xr:uid="{00000000-0005-0000-0000-000008C00000}"/>
    <cellStyle name="Normal 5 7 2" xfId="49176" xr:uid="{00000000-0005-0000-0000-000009C00000}"/>
    <cellStyle name="Normal 5 7 2 10" xfId="49177" xr:uid="{00000000-0005-0000-0000-00000AC00000}"/>
    <cellStyle name="Normal 5 7 2 2" xfId="49178" xr:uid="{00000000-0005-0000-0000-00000BC00000}"/>
    <cellStyle name="Normal 5 7 2 2 2" xfId="49179" xr:uid="{00000000-0005-0000-0000-00000CC00000}"/>
    <cellStyle name="Normal 5 7 2 2 2 2" xfId="49180" xr:uid="{00000000-0005-0000-0000-00000DC00000}"/>
    <cellStyle name="Normal 5 7 2 2 2 2 2" xfId="49181" xr:uid="{00000000-0005-0000-0000-00000EC00000}"/>
    <cellStyle name="Normal 5 7 2 2 2 2 2 2" xfId="49182" xr:uid="{00000000-0005-0000-0000-00000FC00000}"/>
    <cellStyle name="Normal 5 7 2 2 2 2 3" xfId="49183" xr:uid="{00000000-0005-0000-0000-000010C00000}"/>
    <cellStyle name="Normal 5 7 2 2 2 2 3 2" xfId="49184" xr:uid="{00000000-0005-0000-0000-000011C00000}"/>
    <cellStyle name="Normal 5 7 2 2 2 2 3 2 2" xfId="49185" xr:uid="{00000000-0005-0000-0000-000012C00000}"/>
    <cellStyle name="Normal 5 7 2 2 2 2 3 3" xfId="49186" xr:uid="{00000000-0005-0000-0000-000013C00000}"/>
    <cellStyle name="Normal 5 7 2 2 2 2 4" xfId="49187" xr:uid="{00000000-0005-0000-0000-000014C00000}"/>
    <cellStyle name="Normal 5 7 2 2 2 3" xfId="49188" xr:uid="{00000000-0005-0000-0000-000015C00000}"/>
    <cellStyle name="Normal 5 7 2 2 2 3 2" xfId="49189" xr:uid="{00000000-0005-0000-0000-000016C00000}"/>
    <cellStyle name="Normal 5 7 2 2 2 4" xfId="49190" xr:uid="{00000000-0005-0000-0000-000017C00000}"/>
    <cellStyle name="Normal 5 7 2 2 2 4 2" xfId="49191" xr:uid="{00000000-0005-0000-0000-000018C00000}"/>
    <cellStyle name="Normal 5 7 2 2 2 4 2 2" xfId="49192" xr:uid="{00000000-0005-0000-0000-000019C00000}"/>
    <cellStyle name="Normal 5 7 2 2 2 4 3" xfId="49193" xr:uid="{00000000-0005-0000-0000-00001AC00000}"/>
    <cellStyle name="Normal 5 7 2 2 2 5" xfId="49194" xr:uid="{00000000-0005-0000-0000-00001BC00000}"/>
    <cellStyle name="Normal 5 7 2 2 3" xfId="49195" xr:uid="{00000000-0005-0000-0000-00001CC00000}"/>
    <cellStyle name="Normal 5 7 2 2 3 2" xfId="49196" xr:uid="{00000000-0005-0000-0000-00001DC00000}"/>
    <cellStyle name="Normal 5 7 2 2 3 2 2" xfId="49197" xr:uid="{00000000-0005-0000-0000-00001EC00000}"/>
    <cellStyle name="Normal 5 7 2 2 3 3" xfId="49198" xr:uid="{00000000-0005-0000-0000-00001FC00000}"/>
    <cellStyle name="Normal 5 7 2 2 3 3 2" xfId="49199" xr:uid="{00000000-0005-0000-0000-000020C00000}"/>
    <cellStyle name="Normal 5 7 2 2 3 3 2 2" xfId="49200" xr:uid="{00000000-0005-0000-0000-000021C00000}"/>
    <cellStyle name="Normal 5 7 2 2 3 3 3" xfId="49201" xr:uid="{00000000-0005-0000-0000-000022C00000}"/>
    <cellStyle name="Normal 5 7 2 2 3 4" xfId="49202" xr:uid="{00000000-0005-0000-0000-000023C00000}"/>
    <cellStyle name="Normal 5 7 2 2 4" xfId="49203" xr:uid="{00000000-0005-0000-0000-000024C00000}"/>
    <cellStyle name="Normal 5 7 2 2 4 2" xfId="49204" xr:uid="{00000000-0005-0000-0000-000025C00000}"/>
    <cellStyle name="Normal 5 7 2 2 4 2 2" xfId="49205" xr:uid="{00000000-0005-0000-0000-000026C00000}"/>
    <cellStyle name="Normal 5 7 2 2 4 3" xfId="49206" xr:uid="{00000000-0005-0000-0000-000027C00000}"/>
    <cellStyle name="Normal 5 7 2 2 4 3 2" xfId="49207" xr:uid="{00000000-0005-0000-0000-000028C00000}"/>
    <cellStyle name="Normal 5 7 2 2 4 3 2 2" xfId="49208" xr:uid="{00000000-0005-0000-0000-000029C00000}"/>
    <cellStyle name="Normal 5 7 2 2 4 3 3" xfId="49209" xr:uid="{00000000-0005-0000-0000-00002AC00000}"/>
    <cellStyle name="Normal 5 7 2 2 4 4" xfId="49210" xr:uid="{00000000-0005-0000-0000-00002BC00000}"/>
    <cellStyle name="Normal 5 7 2 2 5" xfId="49211" xr:uid="{00000000-0005-0000-0000-00002CC00000}"/>
    <cellStyle name="Normal 5 7 2 2 5 2" xfId="49212" xr:uid="{00000000-0005-0000-0000-00002DC00000}"/>
    <cellStyle name="Normal 5 7 2 2 6" xfId="49213" xr:uid="{00000000-0005-0000-0000-00002EC00000}"/>
    <cellStyle name="Normal 5 7 2 2 6 2" xfId="49214" xr:uid="{00000000-0005-0000-0000-00002FC00000}"/>
    <cellStyle name="Normal 5 7 2 2 6 2 2" xfId="49215" xr:uid="{00000000-0005-0000-0000-000030C00000}"/>
    <cellStyle name="Normal 5 7 2 2 6 3" xfId="49216" xr:uid="{00000000-0005-0000-0000-000031C00000}"/>
    <cellStyle name="Normal 5 7 2 2 7" xfId="49217" xr:uid="{00000000-0005-0000-0000-000032C00000}"/>
    <cellStyle name="Normal 5 7 2 2 7 2" xfId="49218" xr:uid="{00000000-0005-0000-0000-000033C00000}"/>
    <cellStyle name="Normal 5 7 2 2 8" xfId="49219" xr:uid="{00000000-0005-0000-0000-000034C00000}"/>
    <cellStyle name="Normal 5 7 2 2 9" xfId="49220" xr:uid="{00000000-0005-0000-0000-000035C00000}"/>
    <cellStyle name="Normal 5 7 2 3" xfId="49221" xr:uid="{00000000-0005-0000-0000-000036C00000}"/>
    <cellStyle name="Normal 5 7 2 3 2" xfId="49222" xr:uid="{00000000-0005-0000-0000-000037C00000}"/>
    <cellStyle name="Normal 5 7 2 3 2 2" xfId="49223" xr:uid="{00000000-0005-0000-0000-000038C00000}"/>
    <cellStyle name="Normal 5 7 2 3 2 2 2" xfId="49224" xr:uid="{00000000-0005-0000-0000-000039C00000}"/>
    <cellStyle name="Normal 5 7 2 3 2 3" xfId="49225" xr:uid="{00000000-0005-0000-0000-00003AC00000}"/>
    <cellStyle name="Normal 5 7 2 3 2 3 2" xfId="49226" xr:uid="{00000000-0005-0000-0000-00003BC00000}"/>
    <cellStyle name="Normal 5 7 2 3 2 3 2 2" xfId="49227" xr:uid="{00000000-0005-0000-0000-00003CC00000}"/>
    <cellStyle name="Normal 5 7 2 3 2 3 3" xfId="49228" xr:uid="{00000000-0005-0000-0000-00003DC00000}"/>
    <cellStyle name="Normal 5 7 2 3 2 4" xfId="49229" xr:uid="{00000000-0005-0000-0000-00003EC00000}"/>
    <cellStyle name="Normal 5 7 2 3 3" xfId="49230" xr:uid="{00000000-0005-0000-0000-00003FC00000}"/>
    <cellStyle name="Normal 5 7 2 3 3 2" xfId="49231" xr:uid="{00000000-0005-0000-0000-000040C00000}"/>
    <cellStyle name="Normal 5 7 2 3 4" xfId="49232" xr:uid="{00000000-0005-0000-0000-000041C00000}"/>
    <cellStyle name="Normal 5 7 2 3 4 2" xfId="49233" xr:uid="{00000000-0005-0000-0000-000042C00000}"/>
    <cellStyle name="Normal 5 7 2 3 4 2 2" xfId="49234" xr:uid="{00000000-0005-0000-0000-000043C00000}"/>
    <cellStyle name="Normal 5 7 2 3 4 3" xfId="49235" xr:uid="{00000000-0005-0000-0000-000044C00000}"/>
    <cellStyle name="Normal 5 7 2 3 5" xfId="49236" xr:uid="{00000000-0005-0000-0000-000045C00000}"/>
    <cellStyle name="Normal 5 7 2 4" xfId="49237" xr:uid="{00000000-0005-0000-0000-000046C00000}"/>
    <cellStyle name="Normal 5 7 2 4 2" xfId="49238" xr:uid="{00000000-0005-0000-0000-000047C00000}"/>
    <cellStyle name="Normal 5 7 2 4 2 2" xfId="49239" xr:uid="{00000000-0005-0000-0000-000048C00000}"/>
    <cellStyle name="Normal 5 7 2 4 3" xfId="49240" xr:uid="{00000000-0005-0000-0000-000049C00000}"/>
    <cellStyle name="Normal 5 7 2 4 3 2" xfId="49241" xr:uid="{00000000-0005-0000-0000-00004AC00000}"/>
    <cellStyle name="Normal 5 7 2 4 3 2 2" xfId="49242" xr:uid="{00000000-0005-0000-0000-00004BC00000}"/>
    <cellStyle name="Normal 5 7 2 4 3 3" xfId="49243" xr:uid="{00000000-0005-0000-0000-00004CC00000}"/>
    <cellStyle name="Normal 5 7 2 4 4" xfId="49244" xr:uid="{00000000-0005-0000-0000-00004DC00000}"/>
    <cellStyle name="Normal 5 7 2 5" xfId="49245" xr:uid="{00000000-0005-0000-0000-00004EC00000}"/>
    <cellStyle name="Normal 5 7 2 5 2" xfId="49246" xr:uid="{00000000-0005-0000-0000-00004FC00000}"/>
    <cellStyle name="Normal 5 7 2 5 2 2" xfId="49247" xr:uid="{00000000-0005-0000-0000-000050C00000}"/>
    <cellStyle name="Normal 5 7 2 5 3" xfId="49248" xr:uid="{00000000-0005-0000-0000-000051C00000}"/>
    <cellStyle name="Normal 5 7 2 5 3 2" xfId="49249" xr:uid="{00000000-0005-0000-0000-000052C00000}"/>
    <cellStyle name="Normal 5 7 2 5 3 2 2" xfId="49250" xr:uid="{00000000-0005-0000-0000-000053C00000}"/>
    <cellStyle name="Normal 5 7 2 5 3 3" xfId="49251" xr:uid="{00000000-0005-0000-0000-000054C00000}"/>
    <cellStyle name="Normal 5 7 2 5 4" xfId="49252" xr:uid="{00000000-0005-0000-0000-000055C00000}"/>
    <cellStyle name="Normal 5 7 2 6" xfId="49253" xr:uid="{00000000-0005-0000-0000-000056C00000}"/>
    <cellStyle name="Normal 5 7 2 6 2" xfId="49254" xr:uid="{00000000-0005-0000-0000-000057C00000}"/>
    <cellStyle name="Normal 5 7 2 7" xfId="49255" xr:uid="{00000000-0005-0000-0000-000058C00000}"/>
    <cellStyle name="Normal 5 7 2 7 2" xfId="49256" xr:uid="{00000000-0005-0000-0000-000059C00000}"/>
    <cellStyle name="Normal 5 7 2 7 2 2" xfId="49257" xr:uid="{00000000-0005-0000-0000-00005AC00000}"/>
    <cellStyle name="Normal 5 7 2 7 3" xfId="49258" xr:uid="{00000000-0005-0000-0000-00005BC00000}"/>
    <cellStyle name="Normal 5 7 2 8" xfId="49259" xr:uid="{00000000-0005-0000-0000-00005CC00000}"/>
    <cellStyle name="Normal 5 7 2 8 2" xfId="49260" xr:uid="{00000000-0005-0000-0000-00005DC00000}"/>
    <cellStyle name="Normal 5 7 2 9" xfId="49261" xr:uid="{00000000-0005-0000-0000-00005EC00000}"/>
    <cellStyle name="Normal 5 7 3" xfId="49262" xr:uid="{00000000-0005-0000-0000-00005FC00000}"/>
    <cellStyle name="Normal 5 7 3 2" xfId="49263" xr:uid="{00000000-0005-0000-0000-000060C00000}"/>
    <cellStyle name="Normal 5 7 3 2 2" xfId="49264" xr:uid="{00000000-0005-0000-0000-000061C00000}"/>
    <cellStyle name="Normal 5 7 3 2 2 2" xfId="49265" xr:uid="{00000000-0005-0000-0000-000062C00000}"/>
    <cellStyle name="Normal 5 7 3 2 2 2 2" xfId="49266" xr:uid="{00000000-0005-0000-0000-000063C00000}"/>
    <cellStyle name="Normal 5 7 3 2 2 3" xfId="49267" xr:uid="{00000000-0005-0000-0000-000064C00000}"/>
    <cellStyle name="Normal 5 7 3 2 2 3 2" xfId="49268" xr:uid="{00000000-0005-0000-0000-000065C00000}"/>
    <cellStyle name="Normal 5 7 3 2 2 3 2 2" xfId="49269" xr:uid="{00000000-0005-0000-0000-000066C00000}"/>
    <cellStyle name="Normal 5 7 3 2 2 3 3" xfId="49270" xr:uid="{00000000-0005-0000-0000-000067C00000}"/>
    <cellStyle name="Normal 5 7 3 2 2 4" xfId="49271" xr:uid="{00000000-0005-0000-0000-000068C00000}"/>
    <cellStyle name="Normal 5 7 3 2 3" xfId="49272" xr:uid="{00000000-0005-0000-0000-000069C00000}"/>
    <cellStyle name="Normal 5 7 3 2 3 2" xfId="49273" xr:uid="{00000000-0005-0000-0000-00006AC00000}"/>
    <cellStyle name="Normal 5 7 3 2 4" xfId="49274" xr:uid="{00000000-0005-0000-0000-00006BC00000}"/>
    <cellStyle name="Normal 5 7 3 2 4 2" xfId="49275" xr:uid="{00000000-0005-0000-0000-00006CC00000}"/>
    <cellStyle name="Normal 5 7 3 2 4 2 2" xfId="49276" xr:uid="{00000000-0005-0000-0000-00006DC00000}"/>
    <cellStyle name="Normal 5 7 3 2 4 3" xfId="49277" xr:uid="{00000000-0005-0000-0000-00006EC00000}"/>
    <cellStyle name="Normal 5 7 3 2 5" xfId="49278" xr:uid="{00000000-0005-0000-0000-00006FC00000}"/>
    <cellStyle name="Normal 5 7 3 2 6" xfId="49279" xr:uid="{00000000-0005-0000-0000-000070C00000}"/>
    <cellStyle name="Normal 5 7 3 3" xfId="49280" xr:uid="{00000000-0005-0000-0000-000071C00000}"/>
    <cellStyle name="Normal 5 7 3 3 2" xfId="49281" xr:uid="{00000000-0005-0000-0000-000072C00000}"/>
    <cellStyle name="Normal 5 7 3 3 2 2" xfId="49282" xr:uid="{00000000-0005-0000-0000-000073C00000}"/>
    <cellStyle name="Normal 5 7 3 3 3" xfId="49283" xr:uid="{00000000-0005-0000-0000-000074C00000}"/>
    <cellStyle name="Normal 5 7 3 3 3 2" xfId="49284" xr:uid="{00000000-0005-0000-0000-000075C00000}"/>
    <cellStyle name="Normal 5 7 3 3 3 2 2" xfId="49285" xr:uid="{00000000-0005-0000-0000-000076C00000}"/>
    <cellStyle name="Normal 5 7 3 3 3 3" xfId="49286" xr:uid="{00000000-0005-0000-0000-000077C00000}"/>
    <cellStyle name="Normal 5 7 3 3 4" xfId="49287" xr:uid="{00000000-0005-0000-0000-000078C00000}"/>
    <cellStyle name="Normal 5 7 3 4" xfId="49288" xr:uid="{00000000-0005-0000-0000-000079C00000}"/>
    <cellStyle name="Normal 5 7 3 4 2" xfId="49289" xr:uid="{00000000-0005-0000-0000-00007AC00000}"/>
    <cellStyle name="Normal 5 7 3 4 2 2" xfId="49290" xr:uid="{00000000-0005-0000-0000-00007BC00000}"/>
    <cellStyle name="Normal 5 7 3 4 3" xfId="49291" xr:uid="{00000000-0005-0000-0000-00007CC00000}"/>
    <cellStyle name="Normal 5 7 3 4 3 2" xfId="49292" xr:uid="{00000000-0005-0000-0000-00007DC00000}"/>
    <cellStyle name="Normal 5 7 3 4 3 2 2" xfId="49293" xr:uid="{00000000-0005-0000-0000-00007EC00000}"/>
    <cellStyle name="Normal 5 7 3 4 3 3" xfId="49294" xr:uid="{00000000-0005-0000-0000-00007FC00000}"/>
    <cellStyle name="Normal 5 7 3 4 4" xfId="49295" xr:uid="{00000000-0005-0000-0000-000080C00000}"/>
    <cellStyle name="Normal 5 7 3 5" xfId="49296" xr:uid="{00000000-0005-0000-0000-000081C00000}"/>
    <cellStyle name="Normal 5 7 3 5 2" xfId="49297" xr:uid="{00000000-0005-0000-0000-000082C00000}"/>
    <cellStyle name="Normal 5 7 3 6" xfId="49298" xr:uid="{00000000-0005-0000-0000-000083C00000}"/>
    <cellStyle name="Normal 5 7 3 6 2" xfId="49299" xr:uid="{00000000-0005-0000-0000-000084C00000}"/>
    <cellStyle name="Normal 5 7 3 6 2 2" xfId="49300" xr:uid="{00000000-0005-0000-0000-000085C00000}"/>
    <cellStyle name="Normal 5 7 3 6 3" xfId="49301" xr:uid="{00000000-0005-0000-0000-000086C00000}"/>
    <cellStyle name="Normal 5 7 3 7" xfId="49302" xr:uid="{00000000-0005-0000-0000-000087C00000}"/>
    <cellStyle name="Normal 5 7 3 7 2" xfId="49303" xr:uid="{00000000-0005-0000-0000-000088C00000}"/>
    <cellStyle name="Normal 5 7 3 8" xfId="49304" xr:uid="{00000000-0005-0000-0000-000089C00000}"/>
    <cellStyle name="Normal 5 7 3 9" xfId="49305" xr:uid="{00000000-0005-0000-0000-00008AC00000}"/>
    <cellStyle name="Normal 5 7 4" xfId="49306" xr:uid="{00000000-0005-0000-0000-00008BC00000}"/>
    <cellStyle name="Normal 5 7 4 2" xfId="49307" xr:uid="{00000000-0005-0000-0000-00008CC00000}"/>
    <cellStyle name="Normal 5 7 4 2 2" xfId="49308" xr:uid="{00000000-0005-0000-0000-00008DC00000}"/>
    <cellStyle name="Normal 5 7 4 2 2 2" xfId="49309" xr:uid="{00000000-0005-0000-0000-00008EC00000}"/>
    <cellStyle name="Normal 5 7 4 2 3" xfId="49310" xr:uid="{00000000-0005-0000-0000-00008FC00000}"/>
    <cellStyle name="Normal 5 7 4 2 3 2" xfId="49311" xr:uid="{00000000-0005-0000-0000-000090C00000}"/>
    <cellStyle name="Normal 5 7 4 2 3 2 2" xfId="49312" xr:uid="{00000000-0005-0000-0000-000091C00000}"/>
    <cellStyle name="Normal 5 7 4 2 3 3" xfId="49313" xr:uid="{00000000-0005-0000-0000-000092C00000}"/>
    <cellStyle name="Normal 5 7 4 2 4" xfId="49314" xr:uid="{00000000-0005-0000-0000-000093C00000}"/>
    <cellStyle name="Normal 5 7 4 3" xfId="49315" xr:uid="{00000000-0005-0000-0000-000094C00000}"/>
    <cellStyle name="Normal 5 7 4 3 2" xfId="49316" xr:uid="{00000000-0005-0000-0000-000095C00000}"/>
    <cellStyle name="Normal 5 7 4 4" xfId="49317" xr:uid="{00000000-0005-0000-0000-000096C00000}"/>
    <cellStyle name="Normal 5 7 4 4 2" xfId="49318" xr:uid="{00000000-0005-0000-0000-000097C00000}"/>
    <cellStyle name="Normal 5 7 4 4 2 2" xfId="49319" xr:uid="{00000000-0005-0000-0000-000098C00000}"/>
    <cellStyle name="Normal 5 7 4 4 3" xfId="49320" xr:uid="{00000000-0005-0000-0000-000099C00000}"/>
    <cellStyle name="Normal 5 7 4 5" xfId="49321" xr:uid="{00000000-0005-0000-0000-00009AC00000}"/>
    <cellStyle name="Normal 5 7 4 6" xfId="49322" xr:uid="{00000000-0005-0000-0000-00009BC00000}"/>
    <cellStyle name="Normal 5 7 5" xfId="49323" xr:uid="{00000000-0005-0000-0000-00009CC00000}"/>
    <cellStyle name="Normal 5 7 5 2" xfId="49324" xr:uid="{00000000-0005-0000-0000-00009DC00000}"/>
    <cellStyle name="Normal 5 7 5 2 2" xfId="49325" xr:uid="{00000000-0005-0000-0000-00009EC00000}"/>
    <cellStyle name="Normal 5 7 5 3" xfId="49326" xr:uid="{00000000-0005-0000-0000-00009FC00000}"/>
    <cellStyle name="Normal 5 7 5 3 2" xfId="49327" xr:uid="{00000000-0005-0000-0000-0000A0C00000}"/>
    <cellStyle name="Normal 5 7 5 3 2 2" xfId="49328" xr:uid="{00000000-0005-0000-0000-0000A1C00000}"/>
    <cellStyle name="Normal 5 7 5 3 3" xfId="49329" xr:uid="{00000000-0005-0000-0000-0000A2C00000}"/>
    <cellStyle name="Normal 5 7 5 4" xfId="49330" xr:uid="{00000000-0005-0000-0000-0000A3C00000}"/>
    <cellStyle name="Normal 5 7 6" xfId="49331" xr:uid="{00000000-0005-0000-0000-0000A4C00000}"/>
    <cellStyle name="Normal 5 7 6 2" xfId="49332" xr:uid="{00000000-0005-0000-0000-0000A5C00000}"/>
    <cellStyle name="Normal 5 7 6 2 2" xfId="49333" xr:uid="{00000000-0005-0000-0000-0000A6C00000}"/>
    <cellStyle name="Normal 5 7 6 3" xfId="49334" xr:uid="{00000000-0005-0000-0000-0000A7C00000}"/>
    <cellStyle name="Normal 5 7 6 3 2" xfId="49335" xr:uid="{00000000-0005-0000-0000-0000A8C00000}"/>
    <cellStyle name="Normal 5 7 6 3 2 2" xfId="49336" xr:uid="{00000000-0005-0000-0000-0000A9C00000}"/>
    <cellStyle name="Normal 5 7 6 3 3" xfId="49337" xr:uid="{00000000-0005-0000-0000-0000AAC00000}"/>
    <cellStyle name="Normal 5 7 6 4" xfId="49338" xr:uid="{00000000-0005-0000-0000-0000ABC00000}"/>
    <cellStyle name="Normal 5 7 7" xfId="49339" xr:uid="{00000000-0005-0000-0000-0000ACC00000}"/>
    <cellStyle name="Normal 5 7 7 2" xfId="49340" xr:uid="{00000000-0005-0000-0000-0000ADC00000}"/>
    <cellStyle name="Normal 5 7 8" xfId="49341" xr:uid="{00000000-0005-0000-0000-0000AEC00000}"/>
    <cellStyle name="Normal 5 7 8 2" xfId="49342" xr:uid="{00000000-0005-0000-0000-0000AFC00000}"/>
    <cellStyle name="Normal 5 7 8 2 2" xfId="49343" xr:uid="{00000000-0005-0000-0000-0000B0C00000}"/>
    <cellStyle name="Normal 5 7 8 3" xfId="49344" xr:uid="{00000000-0005-0000-0000-0000B1C00000}"/>
    <cellStyle name="Normal 5 7 9" xfId="49345" xr:uid="{00000000-0005-0000-0000-0000B2C00000}"/>
    <cellStyle name="Normal 5 7 9 2" xfId="49346" xr:uid="{00000000-0005-0000-0000-0000B3C00000}"/>
    <cellStyle name="Normal 5 7_T-straight with PEDs adjustor" xfId="49347" xr:uid="{00000000-0005-0000-0000-0000B4C00000}"/>
    <cellStyle name="Normal 5 8" xfId="49348" xr:uid="{00000000-0005-0000-0000-0000B5C00000}"/>
    <cellStyle name="Normal 5 8 2" xfId="49349" xr:uid="{00000000-0005-0000-0000-0000B6C00000}"/>
    <cellStyle name="Normal 5 8 2 2" xfId="49350" xr:uid="{00000000-0005-0000-0000-0000B7C00000}"/>
    <cellStyle name="Normal 5 8 2 2 2" xfId="49351" xr:uid="{00000000-0005-0000-0000-0000B8C00000}"/>
    <cellStyle name="Normal 5 8 2 2 2 2" xfId="49352" xr:uid="{00000000-0005-0000-0000-0000B9C00000}"/>
    <cellStyle name="Normal 5 8 2 2 2 2 2" xfId="49353" xr:uid="{00000000-0005-0000-0000-0000BAC00000}"/>
    <cellStyle name="Normal 5 8 2 2 2 3" xfId="49354" xr:uid="{00000000-0005-0000-0000-0000BBC00000}"/>
    <cellStyle name="Normal 5 8 2 2 2 3 2" xfId="49355" xr:uid="{00000000-0005-0000-0000-0000BCC00000}"/>
    <cellStyle name="Normal 5 8 2 2 2 3 2 2" xfId="49356" xr:uid="{00000000-0005-0000-0000-0000BDC00000}"/>
    <cellStyle name="Normal 5 8 2 2 2 3 3" xfId="49357" xr:uid="{00000000-0005-0000-0000-0000BEC00000}"/>
    <cellStyle name="Normal 5 8 2 2 2 4" xfId="49358" xr:uid="{00000000-0005-0000-0000-0000BFC00000}"/>
    <cellStyle name="Normal 5 8 2 2 3" xfId="49359" xr:uid="{00000000-0005-0000-0000-0000C0C00000}"/>
    <cellStyle name="Normal 5 8 2 2 3 2" xfId="49360" xr:uid="{00000000-0005-0000-0000-0000C1C00000}"/>
    <cellStyle name="Normal 5 8 2 2 4" xfId="49361" xr:uid="{00000000-0005-0000-0000-0000C2C00000}"/>
    <cellStyle name="Normal 5 8 2 2 4 2" xfId="49362" xr:uid="{00000000-0005-0000-0000-0000C3C00000}"/>
    <cellStyle name="Normal 5 8 2 2 4 2 2" xfId="49363" xr:uid="{00000000-0005-0000-0000-0000C4C00000}"/>
    <cellStyle name="Normal 5 8 2 2 4 3" xfId="49364" xr:uid="{00000000-0005-0000-0000-0000C5C00000}"/>
    <cellStyle name="Normal 5 8 2 2 5" xfId="49365" xr:uid="{00000000-0005-0000-0000-0000C6C00000}"/>
    <cellStyle name="Normal 5 8 2 3" xfId="49366" xr:uid="{00000000-0005-0000-0000-0000C7C00000}"/>
    <cellStyle name="Normal 5 8 2 3 2" xfId="49367" xr:uid="{00000000-0005-0000-0000-0000C8C00000}"/>
    <cellStyle name="Normal 5 8 2 3 2 2" xfId="49368" xr:uid="{00000000-0005-0000-0000-0000C9C00000}"/>
    <cellStyle name="Normal 5 8 2 3 3" xfId="49369" xr:uid="{00000000-0005-0000-0000-0000CAC00000}"/>
    <cellStyle name="Normal 5 8 2 3 3 2" xfId="49370" xr:uid="{00000000-0005-0000-0000-0000CBC00000}"/>
    <cellStyle name="Normal 5 8 2 3 3 2 2" xfId="49371" xr:uid="{00000000-0005-0000-0000-0000CCC00000}"/>
    <cellStyle name="Normal 5 8 2 3 3 3" xfId="49372" xr:uid="{00000000-0005-0000-0000-0000CDC00000}"/>
    <cellStyle name="Normal 5 8 2 3 4" xfId="49373" xr:uid="{00000000-0005-0000-0000-0000CEC00000}"/>
    <cellStyle name="Normal 5 8 2 4" xfId="49374" xr:uid="{00000000-0005-0000-0000-0000CFC00000}"/>
    <cellStyle name="Normal 5 8 2 4 2" xfId="49375" xr:uid="{00000000-0005-0000-0000-0000D0C00000}"/>
    <cellStyle name="Normal 5 8 2 4 2 2" xfId="49376" xr:uid="{00000000-0005-0000-0000-0000D1C00000}"/>
    <cellStyle name="Normal 5 8 2 4 3" xfId="49377" xr:uid="{00000000-0005-0000-0000-0000D2C00000}"/>
    <cellStyle name="Normal 5 8 2 4 3 2" xfId="49378" xr:uid="{00000000-0005-0000-0000-0000D3C00000}"/>
    <cellStyle name="Normal 5 8 2 4 3 2 2" xfId="49379" xr:uid="{00000000-0005-0000-0000-0000D4C00000}"/>
    <cellStyle name="Normal 5 8 2 4 3 3" xfId="49380" xr:uid="{00000000-0005-0000-0000-0000D5C00000}"/>
    <cellStyle name="Normal 5 8 2 4 4" xfId="49381" xr:uid="{00000000-0005-0000-0000-0000D6C00000}"/>
    <cellStyle name="Normal 5 8 2 5" xfId="49382" xr:uid="{00000000-0005-0000-0000-0000D7C00000}"/>
    <cellStyle name="Normal 5 8 2 5 2" xfId="49383" xr:uid="{00000000-0005-0000-0000-0000D8C00000}"/>
    <cellStyle name="Normal 5 8 2 6" xfId="49384" xr:uid="{00000000-0005-0000-0000-0000D9C00000}"/>
    <cellStyle name="Normal 5 8 2 6 2" xfId="49385" xr:uid="{00000000-0005-0000-0000-0000DAC00000}"/>
    <cellStyle name="Normal 5 8 2 6 2 2" xfId="49386" xr:uid="{00000000-0005-0000-0000-0000DBC00000}"/>
    <cellStyle name="Normal 5 8 2 6 3" xfId="49387" xr:uid="{00000000-0005-0000-0000-0000DCC00000}"/>
    <cellStyle name="Normal 5 8 2 7" xfId="49388" xr:uid="{00000000-0005-0000-0000-0000DDC00000}"/>
    <cellStyle name="Normal 5 8 2 7 2" xfId="49389" xr:uid="{00000000-0005-0000-0000-0000DEC00000}"/>
    <cellStyle name="Normal 5 8 2 8" xfId="49390" xr:uid="{00000000-0005-0000-0000-0000DFC00000}"/>
    <cellStyle name="Normal 5 8 3" xfId="49391" xr:uid="{00000000-0005-0000-0000-0000E0C00000}"/>
    <cellStyle name="Normal 5 8 3 2" xfId="49392" xr:uid="{00000000-0005-0000-0000-0000E1C00000}"/>
    <cellStyle name="Normal 5 8 3 2 2" xfId="49393" xr:uid="{00000000-0005-0000-0000-0000E2C00000}"/>
    <cellStyle name="Normal 5 8 3 2 2 2" xfId="49394" xr:uid="{00000000-0005-0000-0000-0000E3C00000}"/>
    <cellStyle name="Normal 5 8 3 2 3" xfId="49395" xr:uid="{00000000-0005-0000-0000-0000E4C00000}"/>
    <cellStyle name="Normal 5 8 3 2 3 2" xfId="49396" xr:uid="{00000000-0005-0000-0000-0000E5C00000}"/>
    <cellStyle name="Normal 5 8 3 2 3 2 2" xfId="49397" xr:uid="{00000000-0005-0000-0000-0000E6C00000}"/>
    <cellStyle name="Normal 5 8 3 2 3 3" xfId="49398" xr:uid="{00000000-0005-0000-0000-0000E7C00000}"/>
    <cellStyle name="Normal 5 8 3 2 4" xfId="49399" xr:uid="{00000000-0005-0000-0000-0000E8C00000}"/>
    <cellStyle name="Normal 5 8 3 3" xfId="49400" xr:uid="{00000000-0005-0000-0000-0000E9C00000}"/>
    <cellStyle name="Normal 5 8 3 3 2" xfId="49401" xr:uid="{00000000-0005-0000-0000-0000EAC00000}"/>
    <cellStyle name="Normal 5 8 3 4" xfId="49402" xr:uid="{00000000-0005-0000-0000-0000EBC00000}"/>
    <cellStyle name="Normal 5 8 3 4 2" xfId="49403" xr:uid="{00000000-0005-0000-0000-0000ECC00000}"/>
    <cellStyle name="Normal 5 8 3 4 2 2" xfId="49404" xr:uid="{00000000-0005-0000-0000-0000EDC00000}"/>
    <cellStyle name="Normal 5 8 3 4 3" xfId="49405" xr:uid="{00000000-0005-0000-0000-0000EEC00000}"/>
    <cellStyle name="Normal 5 8 3 5" xfId="49406" xr:uid="{00000000-0005-0000-0000-0000EFC00000}"/>
    <cellStyle name="Normal 5 8 4" xfId="49407" xr:uid="{00000000-0005-0000-0000-0000F0C00000}"/>
    <cellStyle name="Normal 5 8 4 2" xfId="49408" xr:uid="{00000000-0005-0000-0000-0000F1C00000}"/>
    <cellStyle name="Normal 5 8 4 2 2" xfId="49409" xr:uid="{00000000-0005-0000-0000-0000F2C00000}"/>
    <cellStyle name="Normal 5 8 4 3" xfId="49410" xr:uid="{00000000-0005-0000-0000-0000F3C00000}"/>
    <cellStyle name="Normal 5 8 4 3 2" xfId="49411" xr:uid="{00000000-0005-0000-0000-0000F4C00000}"/>
    <cellStyle name="Normal 5 8 4 3 2 2" xfId="49412" xr:uid="{00000000-0005-0000-0000-0000F5C00000}"/>
    <cellStyle name="Normal 5 8 4 3 3" xfId="49413" xr:uid="{00000000-0005-0000-0000-0000F6C00000}"/>
    <cellStyle name="Normal 5 8 4 4" xfId="49414" xr:uid="{00000000-0005-0000-0000-0000F7C00000}"/>
    <cellStyle name="Normal 5 8 5" xfId="49415" xr:uid="{00000000-0005-0000-0000-0000F8C00000}"/>
    <cellStyle name="Normal 5 8 5 2" xfId="49416" xr:uid="{00000000-0005-0000-0000-0000F9C00000}"/>
    <cellStyle name="Normal 5 8 5 2 2" xfId="49417" xr:uid="{00000000-0005-0000-0000-0000FAC00000}"/>
    <cellStyle name="Normal 5 8 5 3" xfId="49418" xr:uid="{00000000-0005-0000-0000-0000FBC00000}"/>
    <cellStyle name="Normal 5 8 5 3 2" xfId="49419" xr:uid="{00000000-0005-0000-0000-0000FCC00000}"/>
    <cellStyle name="Normal 5 8 5 3 2 2" xfId="49420" xr:uid="{00000000-0005-0000-0000-0000FDC00000}"/>
    <cellStyle name="Normal 5 8 5 3 3" xfId="49421" xr:uid="{00000000-0005-0000-0000-0000FEC00000}"/>
    <cellStyle name="Normal 5 8 5 4" xfId="49422" xr:uid="{00000000-0005-0000-0000-0000FFC00000}"/>
    <cellStyle name="Normal 5 8 6" xfId="49423" xr:uid="{00000000-0005-0000-0000-000000C10000}"/>
    <cellStyle name="Normal 5 8 6 2" xfId="49424" xr:uid="{00000000-0005-0000-0000-000001C10000}"/>
    <cellStyle name="Normal 5 8 7" xfId="49425" xr:uid="{00000000-0005-0000-0000-000002C10000}"/>
    <cellStyle name="Normal 5 8 7 2" xfId="49426" xr:uid="{00000000-0005-0000-0000-000003C10000}"/>
    <cellStyle name="Normal 5 8 7 2 2" xfId="49427" xr:uid="{00000000-0005-0000-0000-000004C10000}"/>
    <cellStyle name="Normal 5 8 7 3" xfId="49428" xr:uid="{00000000-0005-0000-0000-000005C10000}"/>
    <cellStyle name="Normal 5 8 8" xfId="49429" xr:uid="{00000000-0005-0000-0000-000006C10000}"/>
    <cellStyle name="Normal 5 8 8 2" xfId="49430" xr:uid="{00000000-0005-0000-0000-000007C10000}"/>
    <cellStyle name="Normal 5 8 9" xfId="49431" xr:uid="{00000000-0005-0000-0000-000008C10000}"/>
    <cellStyle name="Normal 5 9" xfId="49432" xr:uid="{00000000-0005-0000-0000-000009C10000}"/>
    <cellStyle name="Normal 5 9 2" xfId="49433" xr:uid="{00000000-0005-0000-0000-00000AC10000}"/>
    <cellStyle name="Normal 5 9 2 2" xfId="49434" xr:uid="{00000000-0005-0000-0000-00000BC10000}"/>
    <cellStyle name="Normal 5 9 2 2 2" xfId="49435" xr:uid="{00000000-0005-0000-0000-00000CC10000}"/>
    <cellStyle name="Normal 5 9 2 2 2 2" xfId="49436" xr:uid="{00000000-0005-0000-0000-00000DC10000}"/>
    <cellStyle name="Normal 5 9 2 2 3" xfId="49437" xr:uid="{00000000-0005-0000-0000-00000EC10000}"/>
    <cellStyle name="Normal 5 9 2 2 3 2" xfId="49438" xr:uid="{00000000-0005-0000-0000-00000FC10000}"/>
    <cellStyle name="Normal 5 9 2 2 3 2 2" xfId="49439" xr:uid="{00000000-0005-0000-0000-000010C10000}"/>
    <cellStyle name="Normal 5 9 2 2 3 3" xfId="49440" xr:uid="{00000000-0005-0000-0000-000011C10000}"/>
    <cellStyle name="Normal 5 9 2 2 4" xfId="49441" xr:uid="{00000000-0005-0000-0000-000012C10000}"/>
    <cellStyle name="Normal 5 9 2 3" xfId="49442" xr:uid="{00000000-0005-0000-0000-000013C10000}"/>
    <cellStyle name="Normal 5 9 2 3 2" xfId="49443" xr:uid="{00000000-0005-0000-0000-000014C10000}"/>
    <cellStyle name="Normal 5 9 2 4" xfId="49444" xr:uid="{00000000-0005-0000-0000-000015C10000}"/>
    <cellStyle name="Normal 5 9 2 4 2" xfId="49445" xr:uid="{00000000-0005-0000-0000-000016C10000}"/>
    <cellStyle name="Normal 5 9 2 4 2 2" xfId="49446" xr:uid="{00000000-0005-0000-0000-000017C10000}"/>
    <cellStyle name="Normal 5 9 2 4 3" xfId="49447" xr:uid="{00000000-0005-0000-0000-000018C10000}"/>
    <cellStyle name="Normal 5 9 2 5" xfId="49448" xr:uid="{00000000-0005-0000-0000-000019C10000}"/>
    <cellStyle name="Normal 5 9 3" xfId="49449" xr:uid="{00000000-0005-0000-0000-00001AC10000}"/>
    <cellStyle name="Normal 5 9 3 2" xfId="49450" xr:uid="{00000000-0005-0000-0000-00001BC10000}"/>
    <cellStyle name="Normal 5 9 3 2 2" xfId="49451" xr:uid="{00000000-0005-0000-0000-00001CC10000}"/>
    <cellStyle name="Normal 5 9 3 3" xfId="49452" xr:uid="{00000000-0005-0000-0000-00001DC10000}"/>
    <cellStyle name="Normal 5 9 3 3 2" xfId="49453" xr:uid="{00000000-0005-0000-0000-00001EC10000}"/>
    <cellStyle name="Normal 5 9 3 3 2 2" xfId="49454" xr:uid="{00000000-0005-0000-0000-00001FC10000}"/>
    <cellStyle name="Normal 5 9 3 3 3" xfId="49455" xr:uid="{00000000-0005-0000-0000-000020C10000}"/>
    <cellStyle name="Normal 5 9 3 4" xfId="49456" xr:uid="{00000000-0005-0000-0000-000021C10000}"/>
    <cellStyle name="Normal 5 9 4" xfId="49457" xr:uid="{00000000-0005-0000-0000-000022C10000}"/>
    <cellStyle name="Normal 5 9 4 2" xfId="49458" xr:uid="{00000000-0005-0000-0000-000023C10000}"/>
    <cellStyle name="Normal 5 9 5" xfId="49459" xr:uid="{00000000-0005-0000-0000-000024C10000}"/>
    <cellStyle name="Normal 5 9 5 2" xfId="49460" xr:uid="{00000000-0005-0000-0000-000025C10000}"/>
    <cellStyle name="Normal 5 9 5 2 2" xfId="49461" xr:uid="{00000000-0005-0000-0000-000026C10000}"/>
    <cellStyle name="Normal 5 9 5 3" xfId="49462" xr:uid="{00000000-0005-0000-0000-000027C10000}"/>
    <cellStyle name="Normal 5 9 6" xfId="49463" xr:uid="{00000000-0005-0000-0000-000028C10000}"/>
    <cellStyle name="Normal 5 9_T-straight with PEDs adjustor" xfId="49464" xr:uid="{00000000-0005-0000-0000-000029C10000}"/>
    <cellStyle name="Normal 5_Sheet1" xfId="49465" xr:uid="{00000000-0005-0000-0000-00002AC10000}"/>
    <cellStyle name="Normal 50" xfId="49466" xr:uid="{00000000-0005-0000-0000-00002BC10000}"/>
    <cellStyle name="Normal 50 2" xfId="49467" xr:uid="{00000000-0005-0000-0000-00002CC10000}"/>
    <cellStyle name="Normal 50 3" xfId="49468" xr:uid="{00000000-0005-0000-0000-00002DC10000}"/>
    <cellStyle name="Normal 51" xfId="49469" xr:uid="{00000000-0005-0000-0000-00002EC10000}"/>
    <cellStyle name="Normal 51 2" xfId="49470" xr:uid="{00000000-0005-0000-0000-00002FC10000}"/>
    <cellStyle name="Normal 51 2 2" xfId="49471" xr:uid="{00000000-0005-0000-0000-000030C10000}"/>
    <cellStyle name="Normal 51 2 3" xfId="49472" xr:uid="{00000000-0005-0000-0000-000031C10000}"/>
    <cellStyle name="Normal 51 2 4" xfId="49473" xr:uid="{00000000-0005-0000-0000-000032C10000}"/>
    <cellStyle name="Normal 51 3" xfId="49474" xr:uid="{00000000-0005-0000-0000-000033C10000}"/>
    <cellStyle name="Normal 52" xfId="49475" xr:uid="{00000000-0005-0000-0000-000034C10000}"/>
    <cellStyle name="Normal 52 2" xfId="49476" xr:uid="{00000000-0005-0000-0000-000035C10000}"/>
    <cellStyle name="Normal 53" xfId="49477" xr:uid="{00000000-0005-0000-0000-000036C10000}"/>
    <cellStyle name="Normal 53 2" xfId="49478" xr:uid="{00000000-0005-0000-0000-000037C10000}"/>
    <cellStyle name="Normal 54" xfId="49479" xr:uid="{00000000-0005-0000-0000-000038C10000}"/>
    <cellStyle name="Normal 54 2" xfId="49480" xr:uid="{00000000-0005-0000-0000-000039C10000}"/>
    <cellStyle name="Normal 55" xfId="49481" xr:uid="{00000000-0005-0000-0000-00003AC10000}"/>
    <cellStyle name="Normal 55 2" xfId="49482" xr:uid="{00000000-0005-0000-0000-00003BC10000}"/>
    <cellStyle name="Normal 55 3" xfId="49483" xr:uid="{00000000-0005-0000-0000-00003CC10000}"/>
    <cellStyle name="Normal 55 4" xfId="49484" xr:uid="{00000000-0005-0000-0000-00003DC10000}"/>
    <cellStyle name="Normal 56" xfId="49485" xr:uid="{00000000-0005-0000-0000-00003EC10000}"/>
    <cellStyle name="Normal 57" xfId="49486" xr:uid="{00000000-0005-0000-0000-00003FC10000}"/>
    <cellStyle name="Normal 58" xfId="49487" xr:uid="{00000000-0005-0000-0000-000040C10000}"/>
    <cellStyle name="Normal 58 2" xfId="49488" xr:uid="{00000000-0005-0000-0000-000041C10000}"/>
    <cellStyle name="Normal 58 3" xfId="49489" xr:uid="{00000000-0005-0000-0000-000042C10000}"/>
    <cellStyle name="Normal 59" xfId="49490" xr:uid="{00000000-0005-0000-0000-000043C10000}"/>
    <cellStyle name="Normal 6" xfId="25" xr:uid="{00000000-0005-0000-0000-000044C10000}"/>
    <cellStyle name="Normal 6 10" xfId="49491" xr:uid="{00000000-0005-0000-0000-000045C10000}"/>
    <cellStyle name="Normal 6 10 2" xfId="49492" xr:uid="{00000000-0005-0000-0000-000046C10000}"/>
    <cellStyle name="Normal 6 11" xfId="49493" xr:uid="{00000000-0005-0000-0000-000047C10000}"/>
    <cellStyle name="Normal 6 12" xfId="49494" xr:uid="{00000000-0005-0000-0000-000048C10000}"/>
    <cellStyle name="Normal 6 13" xfId="49495" xr:uid="{00000000-0005-0000-0000-000049C10000}"/>
    <cellStyle name="Normal 6 2" xfId="60" xr:uid="{00000000-0005-0000-0000-00004AC10000}"/>
    <cellStyle name="Normal 6 2 10" xfId="49496" xr:uid="{00000000-0005-0000-0000-00004BC10000}"/>
    <cellStyle name="Normal 6 2 11" xfId="49497" xr:uid="{00000000-0005-0000-0000-00004CC10000}"/>
    <cellStyle name="Normal 6 2 12" xfId="49498" xr:uid="{00000000-0005-0000-0000-00004DC10000}"/>
    <cellStyle name="Normal 6 2 2" xfId="49499" xr:uid="{00000000-0005-0000-0000-00004EC10000}"/>
    <cellStyle name="Normal 6 2 2 10" xfId="49500" xr:uid="{00000000-0005-0000-0000-00004FC10000}"/>
    <cellStyle name="Normal 6 2 2 2" xfId="49501" xr:uid="{00000000-0005-0000-0000-000050C10000}"/>
    <cellStyle name="Normal 6 2 2 2 2" xfId="49502" xr:uid="{00000000-0005-0000-0000-000051C10000}"/>
    <cellStyle name="Normal 6 2 2 2 2 2" xfId="49503" xr:uid="{00000000-0005-0000-0000-000052C10000}"/>
    <cellStyle name="Normal 6 2 2 2 2 2 2" xfId="49504" xr:uid="{00000000-0005-0000-0000-000053C10000}"/>
    <cellStyle name="Normal 6 2 2 2 2 2 2 2" xfId="49505" xr:uid="{00000000-0005-0000-0000-000054C10000}"/>
    <cellStyle name="Normal 6 2 2 2 2 2 3" xfId="49506" xr:uid="{00000000-0005-0000-0000-000055C10000}"/>
    <cellStyle name="Normal 6 2 2 2 2 3" xfId="49507" xr:uid="{00000000-0005-0000-0000-000056C10000}"/>
    <cellStyle name="Normal 6 2 2 2 2 3 2" xfId="49508" xr:uid="{00000000-0005-0000-0000-000057C10000}"/>
    <cellStyle name="Normal 6 2 2 2 2 3 2 2" xfId="49509" xr:uid="{00000000-0005-0000-0000-000058C10000}"/>
    <cellStyle name="Normal 6 2 2 2 2 3 3" xfId="49510" xr:uid="{00000000-0005-0000-0000-000059C10000}"/>
    <cellStyle name="Normal 6 2 2 2 2 4" xfId="49511" xr:uid="{00000000-0005-0000-0000-00005AC10000}"/>
    <cellStyle name="Normal 6 2 2 2 2 4 2" xfId="49512" xr:uid="{00000000-0005-0000-0000-00005BC10000}"/>
    <cellStyle name="Normal 6 2 2 2 2 5" xfId="49513" xr:uid="{00000000-0005-0000-0000-00005CC10000}"/>
    <cellStyle name="Normal 6 2 2 2 2_T-straight with PEDs adjustor" xfId="49514" xr:uid="{00000000-0005-0000-0000-00005DC10000}"/>
    <cellStyle name="Normal 6 2 2 2 3" xfId="49515" xr:uid="{00000000-0005-0000-0000-00005EC10000}"/>
    <cellStyle name="Normal 6 2 2 2 3 2" xfId="49516" xr:uid="{00000000-0005-0000-0000-00005FC10000}"/>
    <cellStyle name="Normal 6 2 2 2 3 2 2" xfId="49517" xr:uid="{00000000-0005-0000-0000-000060C10000}"/>
    <cellStyle name="Normal 6 2 2 2 3 3" xfId="49518" xr:uid="{00000000-0005-0000-0000-000061C10000}"/>
    <cellStyle name="Normal 6 2 2 2 4" xfId="49519" xr:uid="{00000000-0005-0000-0000-000062C10000}"/>
    <cellStyle name="Normal 6 2 2 2 4 2" xfId="49520" xr:uid="{00000000-0005-0000-0000-000063C10000}"/>
    <cellStyle name="Normal 6 2 2 2 4 2 2" xfId="49521" xr:uid="{00000000-0005-0000-0000-000064C10000}"/>
    <cellStyle name="Normal 6 2 2 2 4 3" xfId="49522" xr:uid="{00000000-0005-0000-0000-000065C10000}"/>
    <cellStyle name="Normal 6 2 2 2 5" xfId="49523" xr:uid="{00000000-0005-0000-0000-000066C10000}"/>
    <cellStyle name="Normal 6 2 2 2 5 2" xfId="49524" xr:uid="{00000000-0005-0000-0000-000067C10000}"/>
    <cellStyle name="Normal 6 2 2 2 6" xfId="49525" xr:uid="{00000000-0005-0000-0000-000068C10000}"/>
    <cellStyle name="Normal 6 2 2 2_T-straight with PEDs adjustor" xfId="49526" xr:uid="{00000000-0005-0000-0000-000069C10000}"/>
    <cellStyle name="Normal 6 2 2 3" xfId="49527" xr:uid="{00000000-0005-0000-0000-00006AC10000}"/>
    <cellStyle name="Normal 6 2 2 3 2" xfId="49528" xr:uid="{00000000-0005-0000-0000-00006BC10000}"/>
    <cellStyle name="Normal 6 2 2 3 2 2" xfId="49529" xr:uid="{00000000-0005-0000-0000-00006CC10000}"/>
    <cellStyle name="Normal 6 2 2 3 2 2 2" xfId="49530" xr:uid="{00000000-0005-0000-0000-00006DC10000}"/>
    <cellStyle name="Normal 6 2 2 3 2 3" xfId="49531" xr:uid="{00000000-0005-0000-0000-00006EC10000}"/>
    <cellStyle name="Normal 6 2 2 3 3" xfId="49532" xr:uid="{00000000-0005-0000-0000-00006FC10000}"/>
    <cellStyle name="Normal 6 2 2 3 3 2" xfId="49533" xr:uid="{00000000-0005-0000-0000-000070C10000}"/>
    <cellStyle name="Normal 6 2 2 3 3 2 2" xfId="49534" xr:uid="{00000000-0005-0000-0000-000071C10000}"/>
    <cellStyle name="Normal 6 2 2 3 3 3" xfId="49535" xr:uid="{00000000-0005-0000-0000-000072C10000}"/>
    <cellStyle name="Normal 6 2 2 3 4" xfId="49536" xr:uid="{00000000-0005-0000-0000-000073C10000}"/>
    <cellStyle name="Normal 6 2 2 3 4 2" xfId="49537" xr:uid="{00000000-0005-0000-0000-000074C10000}"/>
    <cellStyle name="Normal 6 2 2 3 5" xfId="49538" xr:uid="{00000000-0005-0000-0000-000075C10000}"/>
    <cellStyle name="Normal 6 2 2 3_T-straight with PEDs adjustor" xfId="49539" xr:uid="{00000000-0005-0000-0000-000076C10000}"/>
    <cellStyle name="Normal 6 2 2 4" xfId="49540" xr:uid="{00000000-0005-0000-0000-000077C10000}"/>
    <cellStyle name="Normal 6 2 2 4 2" xfId="49541" xr:uid="{00000000-0005-0000-0000-000078C10000}"/>
    <cellStyle name="Normal 6 2 2 4 2 2" xfId="49542" xr:uid="{00000000-0005-0000-0000-000079C10000}"/>
    <cellStyle name="Normal 6 2 2 4 3" xfId="49543" xr:uid="{00000000-0005-0000-0000-00007AC10000}"/>
    <cellStyle name="Normal 6 2 2 5" xfId="49544" xr:uid="{00000000-0005-0000-0000-00007BC10000}"/>
    <cellStyle name="Normal 6 2 2 5 2" xfId="49545" xr:uid="{00000000-0005-0000-0000-00007CC10000}"/>
    <cellStyle name="Normal 6 2 2 5 2 2" xfId="49546" xr:uid="{00000000-0005-0000-0000-00007DC10000}"/>
    <cellStyle name="Normal 6 2 2 5 3" xfId="49547" xr:uid="{00000000-0005-0000-0000-00007EC10000}"/>
    <cellStyle name="Normal 6 2 2 6" xfId="49548" xr:uid="{00000000-0005-0000-0000-00007FC10000}"/>
    <cellStyle name="Normal 6 2 2 6 2" xfId="49549" xr:uid="{00000000-0005-0000-0000-000080C10000}"/>
    <cellStyle name="Normal 6 2 2 7" xfId="49550" xr:uid="{00000000-0005-0000-0000-000081C10000}"/>
    <cellStyle name="Normal 6 2 2 8" xfId="49551" xr:uid="{00000000-0005-0000-0000-000082C10000}"/>
    <cellStyle name="Normal 6 2 2 9" xfId="49552" xr:uid="{00000000-0005-0000-0000-000083C10000}"/>
    <cellStyle name="Normal 6 2 2_T-straight with PEDs adjustor" xfId="49553" xr:uid="{00000000-0005-0000-0000-000084C10000}"/>
    <cellStyle name="Normal 6 2 3" xfId="49554" xr:uid="{00000000-0005-0000-0000-000085C10000}"/>
    <cellStyle name="Normal 6 2 3 2" xfId="49555" xr:uid="{00000000-0005-0000-0000-000086C10000}"/>
    <cellStyle name="Normal 6 2 3 2 2" xfId="49556" xr:uid="{00000000-0005-0000-0000-000087C10000}"/>
    <cellStyle name="Normal 6 2 3 2 2 2" xfId="49557" xr:uid="{00000000-0005-0000-0000-000088C10000}"/>
    <cellStyle name="Normal 6 2 3 2 2 2 2" xfId="49558" xr:uid="{00000000-0005-0000-0000-000089C10000}"/>
    <cellStyle name="Normal 6 2 3 2 2 3" xfId="49559" xr:uid="{00000000-0005-0000-0000-00008AC10000}"/>
    <cellStyle name="Normal 6 2 3 2 3" xfId="49560" xr:uid="{00000000-0005-0000-0000-00008BC10000}"/>
    <cellStyle name="Normal 6 2 3 2 3 2" xfId="49561" xr:uid="{00000000-0005-0000-0000-00008CC10000}"/>
    <cellStyle name="Normal 6 2 3 2 3 2 2" xfId="49562" xr:uid="{00000000-0005-0000-0000-00008DC10000}"/>
    <cellStyle name="Normal 6 2 3 2 3 3" xfId="49563" xr:uid="{00000000-0005-0000-0000-00008EC10000}"/>
    <cellStyle name="Normal 6 2 3 2 4" xfId="49564" xr:uid="{00000000-0005-0000-0000-00008FC10000}"/>
    <cellStyle name="Normal 6 2 3 2 4 2" xfId="49565" xr:uid="{00000000-0005-0000-0000-000090C10000}"/>
    <cellStyle name="Normal 6 2 3 2 5" xfId="49566" xr:uid="{00000000-0005-0000-0000-000091C10000}"/>
    <cellStyle name="Normal 6 2 3 2_T-straight with PEDs adjustor" xfId="49567" xr:uid="{00000000-0005-0000-0000-000092C10000}"/>
    <cellStyle name="Normal 6 2 3 3" xfId="49568" xr:uid="{00000000-0005-0000-0000-000093C10000}"/>
    <cellStyle name="Normal 6 2 3 3 2" xfId="49569" xr:uid="{00000000-0005-0000-0000-000094C10000}"/>
    <cellStyle name="Normal 6 2 3 3 2 2" xfId="49570" xr:uid="{00000000-0005-0000-0000-000095C10000}"/>
    <cellStyle name="Normal 6 2 3 3 3" xfId="49571" xr:uid="{00000000-0005-0000-0000-000096C10000}"/>
    <cellStyle name="Normal 6 2 3 4" xfId="49572" xr:uid="{00000000-0005-0000-0000-000097C10000}"/>
    <cellStyle name="Normal 6 2 3 4 2" xfId="49573" xr:uid="{00000000-0005-0000-0000-000098C10000}"/>
    <cellStyle name="Normal 6 2 3 4 2 2" xfId="49574" xr:uid="{00000000-0005-0000-0000-000099C10000}"/>
    <cellStyle name="Normal 6 2 3 4 3" xfId="49575" xr:uid="{00000000-0005-0000-0000-00009AC10000}"/>
    <cellStyle name="Normal 6 2 3 5" xfId="49576" xr:uid="{00000000-0005-0000-0000-00009BC10000}"/>
    <cellStyle name="Normal 6 2 3 5 2" xfId="49577" xr:uid="{00000000-0005-0000-0000-00009CC10000}"/>
    <cellStyle name="Normal 6 2 3 6" xfId="49578" xr:uid="{00000000-0005-0000-0000-00009DC10000}"/>
    <cellStyle name="Normal 6 2 3_T-straight with PEDs adjustor" xfId="49579" xr:uid="{00000000-0005-0000-0000-00009EC10000}"/>
    <cellStyle name="Normal 6 2 4" xfId="49580" xr:uid="{00000000-0005-0000-0000-00009FC10000}"/>
    <cellStyle name="Normal 6 2 4 2" xfId="49581" xr:uid="{00000000-0005-0000-0000-0000A0C10000}"/>
    <cellStyle name="Normal 6 2 4 2 2" xfId="49582" xr:uid="{00000000-0005-0000-0000-0000A1C10000}"/>
    <cellStyle name="Normal 6 2 4 2 2 2" xfId="49583" xr:uid="{00000000-0005-0000-0000-0000A2C10000}"/>
    <cellStyle name="Normal 6 2 4 2 3" xfId="49584" xr:uid="{00000000-0005-0000-0000-0000A3C10000}"/>
    <cellStyle name="Normal 6 2 4 3" xfId="49585" xr:uid="{00000000-0005-0000-0000-0000A4C10000}"/>
    <cellStyle name="Normal 6 2 4 3 2" xfId="49586" xr:uid="{00000000-0005-0000-0000-0000A5C10000}"/>
    <cellStyle name="Normal 6 2 4 3 2 2" xfId="49587" xr:uid="{00000000-0005-0000-0000-0000A6C10000}"/>
    <cellStyle name="Normal 6 2 4 3 3" xfId="49588" xr:uid="{00000000-0005-0000-0000-0000A7C10000}"/>
    <cellStyle name="Normal 6 2 4 4" xfId="49589" xr:uid="{00000000-0005-0000-0000-0000A8C10000}"/>
    <cellStyle name="Normal 6 2 4 4 2" xfId="49590" xr:uid="{00000000-0005-0000-0000-0000A9C10000}"/>
    <cellStyle name="Normal 6 2 4 5" xfId="49591" xr:uid="{00000000-0005-0000-0000-0000AAC10000}"/>
    <cellStyle name="Normal 6 2 4_T-straight with PEDs adjustor" xfId="49592" xr:uid="{00000000-0005-0000-0000-0000ABC10000}"/>
    <cellStyle name="Normal 6 2 5" xfId="49593" xr:uid="{00000000-0005-0000-0000-0000ACC10000}"/>
    <cellStyle name="Normal 6 2 5 2" xfId="49594" xr:uid="{00000000-0005-0000-0000-0000ADC10000}"/>
    <cellStyle name="Normal 6 2 5 2 2" xfId="49595" xr:uid="{00000000-0005-0000-0000-0000AEC10000}"/>
    <cellStyle name="Normal 6 2 5 3" xfId="49596" xr:uid="{00000000-0005-0000-0000-0000AFC10000}"/>
    <cellStyle name="Normal 6 2 6" xfId="49597" xr:uid="{00000000-0005-0000-0000-0000B0C10000}"/>
    <cellStyle name="Normal 6 2 6 2" xfId="49598" xr:uid="{00000000-0005-0000-0000-0000B1C10000}"/>
    <cellStyle name="Normal 6 2 6 2 2" xfId="49599" xr:uid="{00000000-0005-0000-0000-0000B2C10000}"/>
    <cellStyle name="Normal 6 2 6 3" xfId="49600" xr:uid="{00000000-0005-0000-0000-0000B3C10000}"/>
    <cellStyle name="Normal 6 2 7" xfId="49601" xr:uid="{00000000-0005-0000-0000-0000B4C10000}"/>
    <cellStyle name="Normal 6 2 7 2" xfId="49602" xr:uid="{00000000-0005-0000-0000-0000B5C10000}"/>
    <cellStyle name="Normal 6 2 8" xfId="49603" xr:uid="{00000000-0005-0000-0000-0000B6C10000}"/>
    <cellStyle name="Normal 6 2 9" xfId="49604" xr:uid="{00000000-0005-0000-0000-0000B7C10000}"/>
    <cellStyle name="Normal 6 2_T-straight with PEDs adjustor" xfId="49605" xr:uid="{00000000-0005-0000-0000-0000B8C10000}"/>
    <cellStyle name="Normal 6 3" xfId="61" xr:uid="{00000000-0005-0000-0000-0000B9C10000}"/>
    <cellStyle name="Normal 6 3 10" xfId="49606" xr:uid="{00000000-0005-0000-0000-0000BAC10000}"/>
    <cellStyle name="Normal 6 3 11" xfId="49607" xr:uid="{00000000-0005-0000-0000-0000BBC10000}"/>
    <cellStyle name="Normal 6 3 2" xfId="49608" xr:uid="{00000000-0005-0000-0000-0000BCC10000}"/>
    <cellStyle name="Normal 6 3 2 2" xfId="49609" xr:uid="{00000000-0005-0000-0000-0000BDC10000}"/>
    <cellStyle name="Normal 6 3 2 2 2" xfId="49610" xr:uid="{00000000-0005-0000-0000-0000BEC10000}"/>
    <cellStyle name="Normal 6 3 2 2 2 2" xfId="49611" xr:uid="{00000000-0005-0000-0000-0000BFC10000}"/>
    <cellStyle name="Normal 6 3 2 2 2 2 2" xfId="49612" xr:uid="{00000000-0005-0000-0000-0000C0C10000}"/>
    <cellStyle name="Normal 6 3 2 2 2 3" xfId="49613" xr:uid="{00000000-0005-0000-0000-0000C1C10000}"/>
    <cellStyle name="Normal 6 3 2 2 3" xfId="49614" xr:uid="{00000000-0005-0000-0000-0000C2C10000}"/>
    <cellStyle name="Normal 6 3 2 2 3 2" xfId="49615" xr:uid="{00000000-0005-0000-0000-0000C3C10000}"/>
    <cellStyle name="Normal 6 3 2 2 3 2 2" xfId="49616" xr:uid="{00000000-0005-0000-0000-0000C4C10000}"/>
    <cellStyle name="Normal 6 3 2 2 3 3" xfId="49617" xr:uid="{00000000-0005-0000-0000-0000C5C10000}"/>
    <cellStyle name="Normal 6 3 2 2 4" xfId="49618" xr:uid="{00000000-0005-0000-0000-0000C6C10000}"/>
    <cellStyle name="Normal 6 3 2 2 4 2" xfId="49619" xr:uid="{00000000-0005-0000-0000-0000C7C10000}"/>
    <cellStyle name="Normal 6 3 2 2 5" xfId="49620" xr:uid="{00000000-0005-0000-0000-0000C8C10000}"/>
    <cellStyle name="Normal 6 3 2 2_T-straight with PEDs adjustor" xfId="49621" xr:uid="{00000000-0005-0000-0000-0000C9C10000}"/>
    <cellStyle name="Normal 6 3 2 3" xfId="49622" xr:uid="{00000000-0005-0000-0000-0000CAC10000}"/>
    <cellStyle name="Normal 6 3 2 3 2" xfId="49623" xr:uid="{00000000-0005-0000-0000-0000CBC10000}"/>
    <cellStyle name="Normal 6 3 2 3 2 2" xfId="49624" xr:uid="{00000000-0005-0000-0000-0000CCC10000}"/>
    <cellStyle name="Normal 6 3 2 3 3" xfId="49625" xr:uid="{00000000-0005-0000-0000-0000CDC10000}"/>
    <cellStyle name="Normal 6 3 2 4" xfId="49626" xr:uid="{00000000-0005-0000-0000-0000CEC10000}"/>
    <cellStyle name="Normal 6 3 2 4 2" xfId="49627" xr:uid="{00000000-0005-0000-0000-0000CFC10000}"/>
    <cellStyle name="Normal 6 3 2 4 2 2" xfId="49628" xr:uid="{00000000-0005-0000-0000-0000D0C10000}"/>
    <cellStyle name="Normal 6 3 2 4 3" xfId="49629" xr:uid="{00000000-0005-0000-0000-0000D1C10000}"/>
    <cellStyle name="Normal 6 3 2 5" xfId="49630" xr:uid="{00000000-0005-0000-0000-0000D2C10000}"/>
    <cellStyle name="Normal 6 3 2 5 2" xfId="49631" xr:uid="{00000000-0005-0000-0000-0000D3C10000}"/>
    <cellStyle name="Normal 6 3 2 6" xfId="49632" xr:uid="{00000000-0005-0000-0000-0000D4C10000}"/>
    <cellStyle name="Normal 6 3 2_T-straight with PEDs adjustor" xfId="49633" xr:uid="{00000000-0005-0000-0000-0000D5C10000}"/>
    <cellStyle name="Normal 6 3 3" xfId="49634" xr:uid="{00000000-0005-0000-0000-0000D6C10000}"/>
    <cellStyle name="Normal 6 3 3 2" xfId="49635" xr:uid="{00000000-0005-0000-0000-0000D7C10000}"/>
    <cellStyle name="Normal 6 3 3 2 2" xfId="49636" xr:uid="{00000000-0005-0000-0000-0000D8C10000}"/>
    <cellStyle name="Normal 6 3 3 2 2 2" xfId="49637" xr:uid="{00000000-0005-0000-0000-0000D9C10000}"/>
    <cellStyle name="Normal 6 3 3 2 3" xfId="49638" xr:uid="{00000000-0005-0000-0000-0000DAC10000}"/>
    <cellStyle name="Normal 6 3 3 3" xfId="49639" xr:uid="{00000000-0005-0000-0000-0000DBC10000}"/>
    <cellStyle name="Normal 6 3 3 3 2" xfId="49640" xr:uid="{00000000-0005-0000-0000-0000DCC10000}"/>
    <cellStyle name="Normal 6 3 3 3 2 2" xfId="49641" xr:uid="{00000000-0005-0000-0000-0000DDC10000}"/>
    <cellStyle name="Normal 6 3 3 3 3" xfId="49642" xr:uid="{00000000-0005-0000-0000-0000DEC10000}"/>
    <cellStyle name="Normal 6 3 3 4" xfId="49643" xr:uid="{00000000-0005-0000-0000-0000DFC10000}"/>
    <cellStyle name="Normal 6 3 3 4 2" xfId="49644" xr:uid="{00000000-0005-0000-0000-0000E0C10000}"/>
    <cellStyle name="Normal 6 3 3 5" xfId="49645" xr:uid="{00000000-0005-0000-0000-0000E1C10000}"/>
    <cellStyle name="Normal 6 3 3_T-straight with PEDs adjustor" xfId="49646" xr:uid="{00000000-0005-0000-0000-0000E2C10000}"/>
    <cellStyle name="Normal 6 3 4" xfId="49647" xr:uid="{00000000-0005-0000-0000-0000E3C10000}"/>
    <cellStyle name="Normal 6 3 4 2" xfId="49648" xr:uid="{00000000-0005-0000-0000-0000E4C10000}"/>
    <cellStyle name="Normal 6 3 4 2 2" xfId="49649" xr:uid="{00000000-0005-0000-0000-0000E5C10000}"/>
    <cellStyle name="Normal 6 3 4 3" xfId="49650" xr:uid="{00000000-0005-0000-0000-0000E6C10000}"/>
    <cellStyle name="Normal 6 3 5" xfId="49651" xr:uid="{00000000-0005-0000-0000-0000E7C10000}"/>
    <cellStyle name="Normal 6 3 5 2" xfId="49652" xr:uid="{00000000-0005-0000-0000-0000E8C10000}"/>
    <cellStyle name="Normal 6 3 5 2 2" xfId="49653" xr:uid="{00000000-0005-0000-0000-0000E9C10000}"/>
    <cellStyle name="Normal 6 3 5 3" xfId="49654" xr:uid="{00000000-0005-0000-0000-0000EAC10000}"/>
    <cellStyle name="Normal 6 3 6" xfId="49655" xr:uid="{00000000-0005-0000-0000-0000EBC10000}"/>
    <cellStyle name="Normal 6 3 6 2" xfId="49656" xr:uid="{00000000-0005-0000-0000-0000ECC10000}"/>
    <cellStyle name="Normal 6 3 7" xfId="49657" xr:uid="{00000000-0005-0000-0000-0000EDC10000}"/>
    <cellStyle name="Normal 6 3 8" xfId="49658" xr:uid="{00000000-0005-0000-0000-0000EEC10000}"/>
    <cellStyle name="Normal 6 3 9" xfId="49659" xr:uid="{00000000-0005-0000-0000-0000EFC10000}"/>
    <cellStyle name="Normal 6 3_T-straight with PEDs adjustor" xfId="49660" xr:uid="{00000000-0005-0000-0000-0000F0C10000}"/>
    <cellStyle name="Normal 6 4" xfId="49661" xr:uid="{00000000-0005-0000-0000-0000F1C10000}"/>
    <cellStyle name="Normal 6 4 2" xfId="49662" xr:uid="{00000000-0005-0000-0000-0000F2C10000}"/>
    <cellStyle name="Normal 6 4 2 2" xfId="49663" xr:uid="{00000000-0005-0000-0000-0000F3C10000}"/>
    <cellStyle name="Normal 6 4 2 2 2" xfId="49664" xr:uid="{00000000-0005-0000-0000-0000F4C10000}"/>
    <cellStyle name="Normal 6 4 2 2 2 2" xfId="49665" xr:uid="{00000000-0005-0000-0000-0000F5C10000}"/>
    <cellStyle name="Normal 6 4 2 2 2 2 2" xfId="49666" xr:uid="{00000000-0005-0000-0000-0000F6C10000}"/>
    <cellStyle name="Normal 6 4 2 2 2 3" xfId="49667" xr:uid="{00000000-0005-0000-0000-0000F7C10000}"/>
    <cellStyle name="Normal 6 4 2 2 3" xfId="49668" xr:uid="{00000000-0005-0000-0000-0000F8C10000}"/>
    <cellStyle name="Normal 6 4 2 2 3 2" xfId="49669" xr:uid="{00000000-0005-0000-0000-0000F9C10000}"/>
    <cellStyle name="Normal 6 4 2 2 3 2 2" xfId="49670" xr:uid="{00000000-0005-0000-0000-0000FAC10000}"/>
    <cellStyle name="Normal 6 4 2 2 3 3" xfId="49671" xr:uid="{00000000-0005-0000-0000-0000FBC10000}"/>
    <cellStyle name="Normal 6 4 2 2 4" xfId="49672" xr:uid="{00000000-0005-0000-0000-0000FCC10000}"/>
    <cellStyle name="Normal 6 4 2 2 4 2" xfId="49673" xr:uid="{00000000-0005-0000-0000-0000FDC10000}"/>
    <cellStyle name="Normal 6 4 2 2 5" xfId="49674" xr:uid="{00000000-0005-0000-0000-0000FEC10000}"/>
    <cellStyle name="Normal 6 4 2 2_T-straight with PEDs adjustor" xfId="49675" xr:uid="{00000000-0005-0000-0000-0000FFC10000}"/>
    <cellStyle name="Normal 6 4 2 3" xfId="49676" xr:uid="{00000000-0005-0000-0000-000000C20000}"/>
    <cellStyle name="Normal 6 4 2 3 2" xfId="49677" xr:uid="{00000000-0005-0000-0000-000001C20000}"/>
    <cellStyle name="Normal 6 4 2 3 2 2" xfId="49678" xr:uid="{00000000-0005-0000-0000-000002C20000}"/>
    <cellStyle name="Normal 6 4 2 3 3" xfId="49679" xr:uid="{00000000-0005-0000-0000-000003C20000}"/>
    <cellStyle name="Normal 6 4 2 4" xfId="49680" xr:uid="{00000000-0005-0000-0000-000004C20000}"/>
    <cellStyle name="Normal 6 4 2 4 2" xfId="49681" xr:uid="{00000000-0005-0000-0000-000005C20000}"/>
    <cellStyle name="Normal 6 4 2 4 2 2" xfId="49682" xr:uid="{00000000-0005-0000-0000-000006C20000}"/>
    <cellStyle name="Normal 6 4 2 4 3" xfId="49683" xr:uid="{00000000-0005-0000-0000-000007C20000}"/>
    <cellStyle name="Normal 6 4 2 5" xfId="49684" xr:uid="{00000000-0005-0000-0000-000008C20000}"/>
    <cellStyle name="Normal 6 4 2 5 2" xfId="49685" xr:uid="{00000000-0005-0000-0000-000009C20000}"/>
    <cellStyle name="Normal 6 4 2 6" xfId="49686" xr:uid="{00000000-0005-0000-0000-00000AC20000}"/>
    <cellStyle name="Normal 6 4 2_T-straight with PEDs adjustor" xfId="49687" xr:uid="{00000000-0005-0000-0000-00000BC20000}"/>
    <cellStyle name="Normal 6 4 3" xfId="49688" xr:uid="{00000000-0005-0000-0000-00000CC20000}"/>
    <cellStyle name="Normal 6 4 3 2" xfId="49689" xr:uid="{00000000-0005-0000-0000-00000DC20000}"/>
    <cellStyle name="Normal 6 4 3 2 2" xfId="49690" xr:uid="{00000000-0005-0000-0000-00000EC20000}"/>
    <cellStyle name="Normal 6 4 3 2 2 2" xfId="49691" xr:uid="{00000000-0005-0000-0000-00000FC20000}"/>
    <cellStyle name="Normal 6 4 3 2 3" xfId="49692" xr:uid="{00000000-0005-0000-0000-000010C20000}"/>
    <cellStyle name="Normal 6 4 3 3" xfId="49693" xr:uid="{00000000-0005-0000-0000-000011C20000}"/>
    <cellStyle name="Normal 6 4 3 3 2" xfId="49694" xr:uid="{00000000-0005-0000-0000-000012C20000}"/>
    <cellStyle name="Normal 6 4 3 3 2 2" xfId="49695" xr:uid="{00000000-0005-0000-0000-000013C20000}"/>
    <cellStyle name="Normal 6 4 3 3 3" xfId="49696" xr:uid="{00000000-0005-0000-0000-000014C20000}"/>
    <cellStyle name="Normal 6 4 3 4" xfId="49697" xr:uid="{00000000-0005-0000-0000-000015C20000}"/>
    <cellStyle name="Normal 6 4 3 4 2" xfId="49698" xr:uid="{00000000-0005-0000-0000-000016C20000}"/>
    <cellStyle name="Normal 6 4 3 5" xfId="49699" xr:uid="{00000000-0005-0000-0000-000017C20000}"/>
    <cellStyle name="Normal 6 4 3_T-straight with PEDs adjustor" xfId="49700" xr:uid="{00000000-0005-0000-0000-000018C20000}"/>
    <cellStyle name="Normal 6 4 4" xfId="49701" xr:uid="{00000000-0005-0000-0000-000019C20000}"/>
    <cellStyle name="Normal 6 4 4 2" xfId="49702" xr:uid="{00000000-0005-0000-0000-00001AC20000}"/>
    <cellStyle name="Normal 6 4 4 2 2" xfId="49703" xr:uid="{00000000-0005-0000-0000-00001BC20000}"/>
    <cellStyle name="Normal 6 4 4 3" xfId="49704" xr:uid="{00000000-0005-0000-0000-00001CC20000}"/>
    <cellStyle name="Normal 6 4 5" xfId="49705" xr:uid="{00000000-0005-0000-0000-00001DC20000}"/>
    <cellStyle name="Normal 6 4 5 2" xfId="49706" xr:uid="{00000000-0005-0000-0000-00001EC20000}"/>
    <cellStyle name="Normal 6 4 5 2 2" xfId="49707" xr:uid="{00000000-0005-0000-0000-00001FC20000}"/>
    <cellStyle name="Normal 6 4 5 3" xfId="49708" xr:uid="{00000000-0005-0000-0000-000020C20000}"/>
    <cellStyle name="Normal 6 4 6" xfId="49709" xr:uid="{00000000-0005-0000-0000-000021C20000}"/>
    <cellStyle name="Normal 6 4 6 2" xfId="49710" xr:uid="{00000000-0005-0000-0000-000022C20000}"/>
    <cellStyle name="Normal 6 4 7" xfId="49711" xr:uid="{00000000-0005-0000-0000-000023C20000}"/>
    <cellStyle name="Normal 6 4_T-straight with PEDs adjustor" xfId="49712" xr:uid="{00000000-0005-0000-0000-000024C20000}"/>
    <cellStyle name="Normal 6 5" xfId="49713" xr:uid="{00000000-0005-0000-0000-000025C20000}"/>
    <cellStyle name="Normal 6 5 2" xfId="49714" xr:uid="{00000000-0005-0000-0000-000026C20000}"/>
    <cellStyle name="Normal 6 5 2 2" xfId="49715" xr:uid="{00000000-0005-0000-0000-000027C20000}"/>
    <cellStyle name="Normal 6 5 2 2 2" xfId="49716" xr:uid="{00000000-0005-0000-0000-000028C20000}"/>
    <cellStyle name="Normal 6 5 2 2 2 2" xfId="49717" xr:uid="{00000000-0005-0000-0000-000029C20000}"/>
    <cellStyle name="Normal 6 5 2 2 2 2 2" xfId="49718" xr:uid="{00000000-0005-0000-0000-00002AC20000}"/>
    <cellStyle name="Normal 6 5 2 2 2 3" xfId="49719" xr:uid="{00000000-0005-0000-0000-00002BC20000}"/>
    <cellStyle name="Normal 6 5 2 2 3" xfId="49720" xr:uid="{00000000-0005-0000-0000-00002CC20000}"/>
    <cellStyle name="Normal 6 5 2 2 3 2" xfId="49721" xr:uid="{00000000-0005-0000-0000-00002DC20000}"/>
    <cellStyle name="Normal 6 5 2 2 3 2 2" xfId="49722" xr:uid="{00000000-0005-0000-0000-00002EC20000}"/>
    <cellStyle name="Normal 6 5 2 2 3 3" xfId="49723" xr:uid="{00000000-0005-0000-0000-00002FC20000}"/>
    <cellStyle name="Normal 6 5 2 2 4" xfId="49724" xr:uid="{00000000-0005-0000-0000-000030C20000}"/>
    <cellStyle name="Normal 6 5 2 2 4 2" xfId="49725" xr:uid="{00000000-0005-0000-0000-000031C20000}"/>
    <cellStyle name="Normal 6 5 2 2 5" xfId="49726" xr:uid="{00000000-0005-0000-0000-000032C20000}"/>
    <cellStyle name="Normal 6 5 2 2_T-straight with PEDs adjustor" xfId="49727" xr:uid="{00000000-0005-0000-0000-000033C20000}"/>
    <cellStyle name="Normal 6 5 2 3" xfId="49728" xr:uid="{00000000-0005-0000-0000-000034C20000}"/>
    <cellStyle name="Normal 6 5 2 3 2" xfId="49729" xr:uid="{00000000-0005-0000-0000-000035C20000}"/>
    <cellStyle name="Normal 6 5 2 3 2 2" xfId="49730" xr:uid="{00000000-0005-0000-0000-000036C20000}"/>
    <cellStyle name="Normal 6 5 2 3 3" xfId="49731" xr:uid="{00000000-0005-0000-0000-000037C20000}"/>
    <cellStyle name="Normal 6 5 2 4" xfId="49732" xr:uid="{00000000-0005-0000-0000-000038C20000}"/>
    <cellStyle name="Normal 6 5 2 4 2" xfId="49733" xr:uid="{00000000-0005-0000-0000-000039C20000}"/>
    <cellStyle name="Normal 6 5 2 4 2 2" xfId="49734" xr:uid="{00000000-0005-0000-0000-00003AC20000}"/>
    <cellStyle name="Normal 6 5 2 4 3" xfId="49735" xr:uid="{00000000-0005-0000-0000-00003BC20000}"/>
    <cellStyle name="Normal 6 5 2 5" xfId="49736" xr:uid="{00000000-0005-0000-0000-00003CC20000}"/>
    <cellStyle name="Normal 6 5 2 5 2" xfId="49737" xr:uid="{00000000-0005-0000-0000-00003DC20000}"/>
    <cellStyle name="Normal 6 5 2 6" xfId="49738" xr:uid="{00000000-0005-0000-0000-00003EC20000}"/>
    <cellStyle name="Normal 6 5 2_T-straight with PEDs adjustor" xfId="49739" xr:uid="{00000000-0005-0000-0000-00003FC20000}"/>
    <cellStyle name="Normal 6 5 3" xfId="49740" xr:uid="{00000000-0005-0000-0000-000040C20000}"/>
    <cellStyle name="Normal 6 5 3 2" xfId="49741" xr:uid="{00000000-0005-0000-0000-000041C20000}"/>
    <cellStyle name="Normal 6 5 3 2 2" xfId="49742" xr:uid="{00000000-0005-0000-0000-000042C20000}"/>
    <cellStyle name="Normal 6 5 3 2 2 2" xfId="49743" xr:uid="{00000000-0005-0000-0000-000043C20000}"/>
    <cellStyle name="Normal 6 5 3 2 3" xfId="49744" xr:uid="{00000000-0005-0000-0000-000044C20000}"/>
    <cellStyle name="Normal 6 5 3 3" xfId="49745" xr:uid="{00000000-0005-0000-0000-000045C20000}"/>
    <cellStyle name="Normal 6 5 3 3 2" xfId="49746" xr:uid="{00000000-0005-0000-0000-000046C20000}"/>
    <cellStyle name="Normal 6 5 3 3 2 2" xfId="49747" xr:uid="{00000000-0005-0000-0000-000047C20000}"/>
    <cellStyle name="Normal 6 5 3 3 3" xfId="49748" xr:uid="{00000000-0005-0000-0000-000048C20000}"/>
    <cellStyle name="Normal 6 5 3 4" xfId="49749" xr:uid="{00000000-0005-0000-0000-000049C20000}"/>
    <cellStyle name="Normal 6 5 3 4 2" xfId="49750" xr:uid="{00000000-0005-0000-0000-00004AC20000}"/>
    <cellStyle name="Normal 6 5 3 5" xfId="49751" xr:uid="{00000000-0005-0000-0000-00004BC20000}"/>
    <cellStyle name="Normal 6 5 3_T-straight with PEDs adjustor" xfId="49752" xr:uid="{00000000-0005-0000-0000-00004CC20000}"/>
    <cellStyle name="Normal 6 5 4" xfId="49753" xr:uid="{00000000-0005-0000-0000-00004DC20000}"/>
    <cellStyle name="Normal 6 5 4 2" xfId="49754" xr:uid="{00000000-0005-0000-0000-00004EC20000}"/>
    <cellStyle name="Normal 6 5 4 2 2" xfId="49755" xr:uid="{00000000-0005-0000-0000-00004FC20000}"/>
    <cellStyle name="Normal 6 5 4 3" xfId="49756" xr:uid="{00000000-0005-0000-0000-000050C20000}"/>
    <cellStyle name="Normal 6 5 5" xfId="49757" xr:uid="{00000000-0005-0000-0000-000051C20000}"/>
    <cellStyle name="Normal 6 5 5 2" xfId="49758" xr:uid="{00000000-0005-0000-0000-000052C20000}"/>
    <cellStyle name="Normal 6 5 5 2 2" xfId="49759" xr:uid="{00000000-0005-0000-0000-000053C20000}"/>
    <cellStyle name="Normal 6 5 5 3" xfId="49760" xr:uid="{00000000-0005-0000-0000-000054C20000}"/>
    <cellStyle name="Normal 6 5 6" xfId="49761" xr:uid="{00000000-0005-0000-0000-000055C20000}"/>
    <cellStyle name="Normal 6 5 6 2" xfId="49762" xr:uid="{00000000-0005-0000-0000-000056C20000}"/>
    <cellStyle name="Normal 6 5 7" xfId="49763" xr:uid="{00000000-0005-0000-0000-000057C20000}"/>
    <cellStyle name="Normal 6 5_T-straight with PEDs adjustor" xfId="49764" xr:uid="{00000000-0005-0000-0000-000058C20000}"/>
    <cellStyle name="Normal 6 6" xfId="49765" xr:uid="{00000000-0005-0000-0000-000059C20000}"/>
    <cellStyle name="Normal 6 6 2" xfId="49766" xr:uid="{00000000-0005-0000-0000-00005AC20000}"/>
    <cellStyle name="Normal 6 6 2 2" xfId="49767" xr:uid="{00000000-0005-0000-0000-00005BC20000}"/>
    <cellStyle name="Normal 6 6 2 2 2" xfId="49768" xr:uid="{00000000-0005-0000-0000-00005CC20000}"/>
    <cellStyle name="Normal 6 6 2 2 2 2" xfId="49769" xr:uid="{00000000-0005-0000-0000-00005DC20000}"/>
    <cellStyle name="Normal 6 6 2 2 3" xfId="49770" xr:uid="{00000000-0005-0000-0000-00005EC20000}"/>
    <cellStyle name="Normal 6 6 2 3" xfId="49771" xr:uid="{00000000-0005-0000-0000-00005FC20000}"/>
    <cellStyle name="Normal 6 6 2 3 2" xfId="49772" xr:uid="{00000000-0005-0000-0000-000060C20000}"/>
    <cellStyle name="Normal 6 6 2 3 2 2" xfId="49773" xr:uid="{00000000-0005-0000-0000-000061C20000}"/>
    <cellStyle name="Normal 6 6 2 3 3" xfId="49774" xr:uid="{00000000-0005-0000-0000-000062C20000}"/>
    <cellStyle name="Normal 6 6 2 4" xfId="49775" xr:uid="{00000000-0005-0000-0000-000063C20000}"/>
    <cellStyle name="Normal 6 6 2 4 2" xfId="49776" xr:uid="{00000000-0005-0000-0000-000064C20000}"/>
    <cellStyle name="Normal 6 6 2 5" xfId="49777" xr:uid="{00000000-0005-0000-0000-000065C20000}"/>
    <cellStyle name="Normal 6 6 2_T-straight with PEDs adjustor" xfId="49778" xr:uid="{00000000-0005-0000-0000-000066C20000}"/>
    <cellStyle name="Normal 6 6 3" xfId="49779" xr:uid="{00000000-0005-0000-0000-000067C20000}"/>
    <cellStyle name="Normal 6 6 3 2" xfId="49780" xr:uid="{00000000-0005-0000-0000-000068C20000}"/>
    <cellStyle name="Normal 6 6 3 2 2" xfId="49781" xr:uid="{00000000-0005-0000-0000-000069C20000}"/>
    <cellStyle name="Normal 6 6 3 3" xfId="49782" xr:uid="{00000000-0005-0000-0000-00006AC20000}"/>
    <cellStyle name="Normal 6 6 4" xfId="49783" xr:uid="{00000000-0005-0000-0000-00006BC20000}"/>
    <cellStyle name="Normal 6 6 4 2" xfId="49784" xr:uid="{00000000-0005-0000-0000-00006CC20000}"/>
    <cellStyle name="Normal 6 6 4 2 2" xfId="49785" xr:uid="{00000000-0005-0000-0000-00006DC20000}"/>
    <cellStyle name="Normal 6 6 4 3" xfId="49786" xr:uid="{00000000-0005-0000-0000-00006EC20000}"/>
    <cellStyle name="Normal 6 6 5" xfId="49787" xr:uid="{00000000-0005-0000-0000-00006FC20000}"/>
    <cellStyle name="Normal 6 6 5 2" xfId="49788" xr:uid="{00000000-0005-0000-0000-000070C20000}"/>
    <cellStyle name="Normal 6 6 6" xfId="49789" xr:uid="{00000000-0005-0000-0000-000071C20000}"/>
    <cellStyle name="Normal 6 6_T-straight with PEDs adjustor" xfId="49790" xr:uid="{00000000-0005-0000-0000-000072C20000}"/>
    <cellStyle name="Normal 6 7" xfId="49791" xr:uid="{00000000-0005-0000-0000-000073C20000}"/>
    <cellStyle name="Normal 6 7 2" xfId="49792" xr:uid="{00000000-0005-0000-0000-000074C20000}"/>
    <cellStyle name="Normal 6 7 2 2" xfId="49793" xr:uid="{00000000-0005-0000-0000-000075C20000}"/>
    <cellStyle name="Normal 6 7 2 2 2" xfId="49794" xr:uid="{00000000-0005-0000-0000-000076C20000}"/>
    <cellStyle name="Normal 6 7 2 3" xfId="49795" xr:uid="{00000000-0005-0000-0000-000077C20000}"/>
    <cellStyle name="Normal 6 7 3" xfId="49796" xr:uid="{00000000-0005-0000-0000-000078C20000}"/>
    <cellStyle name="Normal 6 7 3 2" xfId="49797" xr:uid="{00000000-0005-0000-0000-000079C20000}"/>
    <cellStyle name="Normal 6 7 3 2 2" xfId="49798" xr:uid="{00000000-0005-0000-0000-00007AC20000}"/>
    <cellStyle name="Normal 6 7 3 3" xfId="49799" xr:uid="{00000000-0005-0000-0000-00007BC20000}"/>
    <cellStyle name="Normal 6 7 4" xfId="49800" xr:uid="{00000000-0005-0000-0000-00007CC20000}"/>
    <cellStyle name="Normal 6 7 4 2" xfId="49801" xr:uid="{00000000-0005-0000-0000-00007DC20000}"/>
    <cellStyle name="Normal 6 7 5" xfId="49802" xr:uid="{00000000-0005-0000-0000-00007EC20000}"/>
    <cellStyle name="Normal 6 7_T-straight with PEDs adjustor" xfId="49803" xr:uid="{00000000-0005-0000-0000-00007FC20000}"/>
    <cellStyle name="Normal 6 8" xfId="49804" xr:uid="{00000000-0005-0000-0000-000080C20000}"/>
    <cellStyle name="Normal 6 8 2" xfId="49805" xr:uid="{00000000-0005-0000-0000-000081C20000}"/>
    <cellStyle name="Normal 6 8 2 2" xfId="49806" xr:uid="{00000000-0005-0000-0000-000082C20000}"/>
    <cellStyle name="Normal 6 8 3" xfId="49807" xr:uid="{00000000-0005-0000-0000-000083C20000}"/>
    <cellStyle name="Normal 6 9" xfId="49808" xr:uid="{00000000-0005-0000-0000-000084C20000}"/>
    <cellStyle name="Normal 6 9 2" xfId="49809" xr:uid="{00000000-0005-0000-0000-000085C20000}"/>
    <cellStyle name="Normal 6 9 2 2" xfId="49810" xr:uid="{00000000-0005-0000-0000-000086C20000}"/>
    <cellStyle name="Normal 6 9 3" xfId="49811" xr:uid="{00000000-0005-0000-0000-000087C20000}"/>
    <cellStyle name="Normal 6_T-straight with PEDs adjustor" xfId="49812" xr:uid="{00000000-0005-0000-0000-000088C20000}"/>
    <cellStyle name="Normal 60" xfId="49813" xr:uid="{00000000-0005-0000-0000-000089C20000}"/>
    <cellStyle name="Normal 60 2" xfId="49814" xr:uid="{00000000-0005-0000-0000-00008AC20000}"/>
    <cellStyle name="Normal 60 3" xfId="49815" xr:uid="{00000000-0005-0000-0000-00008BC20000}"/>
    <cellStyle name="Normal 61" xfId="49816" xr:uid="{00000000-0005-0000-0000-00008CC20000}"/>
    <cellStyle name="Normal 62" xfId="49817" xr:uid="{00000000-0005-0000-0000-00008DC20000}"/>
    <cellStyle name="Normal 63" xfId="49818" xr:uid="{00000000-0005-0000-0000-00008EC20000}"/>
    <cellStyle name="Normal 64" xfId="49819" xr:uid="{00000000-0005-0000-0000-00008FC20000}"/>
    <cellStyle name="Normal 65" xfId="49820" xr:uid="{00000000-0005-0000-0000-000090C20000}"/>
    <cellStyle name="Normal 65 2" xfId="49821" xr:uid="{00000000-0005-0000-0000-000091C20000}"/>
    <cellStyle name="Normal 65 3" xfId="49822" xr:uid="{00000000-0005-0000-0000-000092C20000}"/>
    <cellStyle name="Normal 66" xfId="49823" xr:uid="{00000000-0005-0000-0000-000093C20000}"/>
    <cellStyle name="Normal 67" xfId="49824" xr:uid="{00000000-0005-0000-0000-000094C20000}"/>
    <cellStyle name="Normal 68" xfId="49825" xr:uid="{00000000-0005-0000-0000-000095C20000}"/>
    <cellStyle name="Normal 69" xfId="49826" xr:uid="{00000000-0005-0000-0000-000096C20000}"/>
    <cellStyle name="Normal 69 2" xfId="49827" xr:uid="{00000000-0005-0000-0000-000097C20000}"/>
    <cellStyle name="Normal 7" xfId="44" xr:uid="{00000000-0005-0000-0000-000098C20000}"/>
    <cellStyle name="Normal 7 10" xfId="49828" xr:uid="{00000000-0005-0000-0000-000099C20000}"/>
    <cellStyle name="Normal 7 10 2" xfId="49829" xr:uid="{00000000-0005-0000-0000-00009AC20000}"/>
    <cellStyle name="Normal 7 11" xfId="49830" xr:uid="{00000000-0005-0000-0000-00009BC20000}"/>
    <cellStyle name="Normal 7 12" xfId="49831" xr:uid="{00000000-0005-0000-0000-00009CC20000}"/>
    <cellStyle name="Normal 7 2" xfId="49832" xr:uid="{00000000-0005-0000-0000-00009DC20000}"/>
    <cellStyle name="Normal 7 2 10" xfId="49833" xr:uid="{00000000-0005-0000-0000-00009EC20000}"/>
    <cellStyle name="Normal 7 2 11" xfId="49834" xr:uid="{00000000-0005-0000-0000-00009FC20000}"/>
    <cellStyle name="Normal 7 2 2" xfId="49835" xr:uid="{00000000-0005-0000-0000-0000A0C20000}"/>
    <cellStyle name="Normal 7 2 2 10" xfId="49836" xr:uid="{00000000-0005-0000-0000-0000A1C20000}"/>
    <cellStyle name="Normal 7 2 2 2" xfId="49837" xr:uid="{00000000-0005-0000-0000-0000A2C20000}"/>
    <cellStyle name="Normal 7 2 2 2 2" xfId="49838" xr:uid="{00000000-0005-0000-0000-0000A3C20000}"/>
    <cellStyle name="Normal 7 2 2 2 2 2" xfId="49839" xr:uid="{00000000-0005-0000-0000-0000A4C20000}"/>
    <cellStyle name="Normal 7 2 2 2 2 2 2" xfId="49840" xr:uid="{00000000-0005-0000-0000-0000A5C20000}"/>
    <cellStyle name="Normal 7 2 2 2 2 2 2 2" xfId="49841" xr:uid="{00000000-0005-0000-0000-0000A6C20000}"/>
    <cellStyle name="Normal 7 2 2 2 2 2 3" xfId="49842" xr:uid="{00000000-0005-0000-0000-0000A7C20000}"/>
    <cellStyle name="Normal 7 2 2 2 2 3" xfId="49843" xr:uid="{00000000-0005-0000-0000-0000A8C20000}"/>
    <cellStyle name="Normal 7 2 2 2 2 3 2" xfId="49844" xr:uid="{00000000-0005-0000-0000-0000A9C20000}"/>
    <cellStyle name="Normal 7 2 2 2 2 3 2 2" xfId="49845" xr:uid="{00000000-0005-0000-0000-0000AAC20000}"/>
    <cellStyle name="Normal 7 2 2 2 2 3 3" xfId="49846" xr:uid="{00000000-0005-0000-0000-0000ABC20000}"/>
    <cellStyle name="Normal 7 2 2 2 2 4" xfId="49847" xr:uid="{00000000-0005-0000-0000-0000ACC20000}"/>
    <cellStyle name="Normal 7 2 2 2 2 4 2" xfId="49848" xr:uid="{00000000-0005-0000-0000-0000ADC20000}"/>
    <cellStyle name="Normal 7 2 2 2 2 5" xfId="49849" xr:uid="{00000000-0005-0000-0000-0000AEC20000}"/>
    <cellStyle name="Normal 7 2 2 2 2_T-straight with PEDs adjustor" xfId="49850" xr:uid="{00000000-0005-0000-0000-0000AFC20000}"/>
    <cellStyle name="Normal 7 2 2 2 3" xfId="49851" xr:uid="{00000000-0005-0000-0000-0000B0C20000}"/>
    <cellStyle name="Normal 7 2 2 2 3 2" xfId="49852" xr:uid="{00000000-0005-0000-0000-0000B1C20000}"/>
    <cellStyle name="Normal 7 2 2 2 3 2 2" xfId="49853" xr:uid="{00000000-0005-0000-0000-0000B2C20000}"/>
    <cellStyle name="Normal 7 2 2 2 3 3" xfId="49854" xr:uid="{00000000-0005-0000-0000-0000B3C20000}"/>
    <cellStyle name="Normal 7 2 2 2 4" xfId="49855" xr:uid="{00000000-0005-0000-0000-0000B4C20000}"/>
    <cellStyle name="Normal 7 2 2 2 4 2" xfId="49856" xr:uid="{00000000-0005-0000-0000-0000B5C20000}"/>
    <cellStyle name="Normal 7 2 2 2 4 2 2" xfId="49857" xr:uid="{00000000-0005-0000-0000-0000B6C20000}"/>
    <cellStyle name="Normal 7 2 2 2 4 3" xfId="49858" xr:uid="{00000000-0005-0000-0000-0000B7C20000}"/>
    <cellStyle name="Normal 7 2 2 2 5" xfId="49859" xr:uid="{00000000-0005-0000-0000-0000B8C20000}"/>
    <cellStyle name="Normal 7 2 2 2 5 2" xfId="49860" xr:uid="{00000000-0005-0000-0000-0000B9C20000}"/>
    <cellStyle name="Normal 7 2 2 2 6" xfId="49861" xr:uid="{00000000-0005-0000-0000-0000BAC20000}"/>
    <cellStyle name="Normal 7 2 2 2_T-straight with PEDs adjustor" xfId="49862" xr:uid="{00000000-0005-0000-0000-0000BBC20000}"/>
    <cellStyle name="Normal 7 2 2 3" xfId="49863" xr:uid="{00000000-0005-0000-0000-0000BCC20000}"/>
    <cellStyle name="Normal 7 2 2 3 2" xfId="49864" xr:uid="{00000000-0005-0000-0000-0000BDC20000}"/>
    <cellStyle name="Normal 7 2 2 3 2 2" xfId="49865" xr:uid="{00000000-0005-0000-0000-0000BEC20000}"/>
    <cellStyle name="Normal 7 2 2 3 2 2 2" xfId="49866" xr:uid="{00000000-0005-0000-0000-0000BFC20000}"/>
    <cellStyle name="Normal 7 2 2 3 2 3" xfId="49867" xr:uid="{00000000-0005-0000-0000-0000C0C20000}"/>
    <cellStyle name="Normal 7 2 2 3 3" xfId="49868" xr:uid="{00000000-0005-0000-0000-0000C1C20000}"/>
    <cellStyle name="Normal 7 2 2 3 3 2" xfId="49869" xr:uid="{00000000-0005-0000-0000-0000C2C20000}"/>
    <cellStyle name="Normal 7 2 2 3 3 2 2" xfId="49870" xr:uid="{00000000-0005-0000-0000-0000C3C20000}"/>
    <cellStyle name="Normal 7 2 2 3 3 3" xfId="49871" xr:uid="{00000000-0005-0000-0000-0000C4C20000}"/>
    <cellStyle name="Normal 7 2 2 3 4" xfId="49872" xr:uid="{00000000-0005-0000-0000-0000C5C20000}"/>
    <cellStyle name="Normal 7 2 2 3 4 2" xfId="49873" xr:uid="{00000000-0005-0000-0000-0000C6C20000}"/>
    <cellStyle name="Normal 7 2 2 3 5" xfId="49874" xr:uid="{00000000-0005-0000-0000-0000C7C20000}"/>
    <cellStyle name="Normal 7 2 2 3_T-straight with PEDs adjustor" xfId="49875" xr:uid="{00000000-0005-0000-0000-0000C8C20000}"/>
    <cellStyle name="Normal 7 2 2 4" xfId="49876" xr:uid="{00000000-0005-0000-0000-0000C9C20000}"/>
    <cellStyle name="Normal 7 2 2 4 2" xfId="49877" xr:uid="{00000000-0005-0000-0000-0000CAC20000}"/>
    <cellStyle name="Normal 7 2 2 4 2 2" xfId="49878" xr:uid="{00000000-0005-0000-0000-0000CBC20000}"/>
    <cellStyle name="Normal 7 2 2 4 3" xfId="49879" xr:uid="{00000000-0005-0000-0000-0000CCC20000}"/>
    <cellStyle name="Normal 7 2 2 5" xfId="49880" xr:uid="{00000000-0005-0000-0000-0000CDC20000}"/>
    <cellStyle name="Normal 7 2 2 5 2" xfId="49881" xr:uid="{00000000-0005-0000-0000-0000CEC20000}"/>
    <cellStyle name="Normal 7 2 2 5 2 2" xfId="49882" xr:uid="{00000000-0005-0000-0000-0000CFC20000}"/>
    <cellStyle name="Normal 7 2 2 5 3" xfId="49883" xr:uid="{00000000-0005-0000-0000-0000D0C20000}"/>
    <cellStyle name="Normal 7 2 2 6" xfId="49884" xr:uid="{00000000-0005-0000-0000-0000D1C20000}"/>
    <cellStyle name="Normal 7 2 2 6 2" xfId="49885" xr:uid="{00000000-0005-0000-0000-0000D2C20000}"/>
    <cellStyle name="Normal 7 2 2 7" xfId="49886" xr:uid="{00000000-0005-0000-0000-0000D3C20000}"/>
    <cellStyle name="Normal 7 2 2 8" xfId="49887" xr:uid="{00000000-0005-0000-0000-0000D4C20000}"/>
    <cellStyle name="Normal 7 2 2 9" xfId="49888" xr:uid="{00000000-0005-0000-0000-0000D5C20000}"/>
    <cellStyle name="Normal 7 2 2_T-straight with PEDs adjustor" xfId="49889" xr:uid="{00000000-0005-0000-0000-0000D6C20000}"/>
    <cellStyle name="Normal 7 2 3" xfId="49890" xr:uid="{00000000-0005-0000-0000-0000D7C20000}"/>
    <cellStyle name="Normal 7 2 3 2" xfId="49891" xr:uid="{00000000-0005-0000-0000-0000D8C20000}"/>
    <cellStyle name="Normal 7 2 3 2 2" xfId="49892" xr:uid="{00000000-0005-0000-0000-0000D9C20000}"/>
    <cellStyle name="Normal 7 2 3 2 2 2" xfId="49893" xr:uid="{00000000-0005-0000-0000-0000DAC20000}"/>
    <cellStyle name="Normal 7 2 3 2 2 2 2" xfId="49894" xr:uid="{00000000-0005-0000-0000-0000DBC20000}"/>
    <cellStyle name="Normal 7 2 3 2 2 3" xfId="49895" xr:uid="{00000000-0005-0000-0000-0000DCC20000}"/>
    <cellStyle name="Normal 7 2 3 2 3" xfId="49896" xr:uid="{00000000-0005-0000-0000-0000DDC20000}"/>
    <cellStyle name="Normal 7 2 3 2 3 2" xfId="49897" xr:uid="{00000000-0005-0000-0000-0000DEC20000}"/>
    <cellStyle name="Normal 7 2 3 2 3 2 2" xfId="49898" xr:uid="{00000000-0005-0000-0000-0000DFC20000}"/>
    <cellStyle name="Normal 7 2 3 2 3 3" xfId="49899" xr:uid="{00000000-0005-0000-0000-0000E0C20000}"/>
    <cellStyle name="Normal 7 2 3 2 4" xfId="49900" xr:uid="{00000000-0005-0000-0000-0000E1C20000}"/>
    <cellStyle name="Normal 7 2 3 2 4 2" xfId="49901" xr:uid="{00000000-0005-0000-0000-0000E2C20000}"/>
    <cellStyle name="Normal 7 2 3 2 5" xfId="49902" xr:uid="{00000000-0005-0000-0000-0000E3C20000}"/>
    <cellStyle name="Normal 7 2 3 2_T-straight with PEDs adjustor" xfId="49903" xr:uid="{00000000-0005-0000-0000-0000E4C20000}"/>
    <cellStyle name="Normal 7 2 3 3" xfId="49904" xr:uid="{00000000-0005-0000-0000-0000E5C20000}"/>
    <cellStyle name="Normal 7 2 3 3 2" xfId="49905" xr:uid="{00000000-0005-0000-0000-0000E6C20000}"/>
    <cellStyle name="Normal 7 2 3 3 2 2" xfId="49906" xr:uid="{00000000-0005-0000-0000-0000E7C20000}"/>
    <cellStyle name="Normal 7 2 3 3 3" xfId="49907" xr:uid="{00000000-0005-0000-0000-0000E8C20000}"/>
    <cellStyle name="Normal 7 2 3 4" xfId="49908" xr:uid="{00000000-0005-0000-0000-0000E9C20000}"/>
    <cellStyle name="Normal 7 2 3 4 2" xfId="49909" xr:uid="{00000000-0005-0000-0000-0000EAC20000}"/>
    <cellStyle name="Normal 7 2 3 4 2 2" xfId="49910" xr:uid="{00000000-0005-0000-0000-0000EBC20000}"/>
    <cellStyle name="Normal 7 2 3 4 3" xfId="49911" xr:uid="{00000000-0005-0000-0000-0000ECC20000}"/>
    <cellStyle name="Normal 7 2 3 5" xfId="49912" xr:uid="{00000000-0005-0000-0000-0000EDC20000}"/>
    <cellStyle name="Normal 7 2 3 5 2" xfId="49913" xr:uid="{00000000-0005-0000-0000-0000EEC20000}"/>
    <cellStyle name="Normal 7 2 3 6" xfId="49914" xr:uid="{00000000-0005-0000-0000-0000EFC20000}"/>
    <cellStyle name="Normal 7 2 3_T-straight with PEDs adjustor" xfId="49915" xr:uid="{00000000-0005-0000-0000-0000F0C20000}"/>
    <cellStyle name="Normal 7 2 4" xfId="49916" xr:uid="{00000000-0005-0000-0000-0000F1C20000}"/>
    <cellStyle name="Normal 7 2 4 2" xfId="49917" xr:uid="{00000000-0005-0000-0000-0000F2C20000}"/>
    <cellStyle name="Normal 7 2 4 2 2" xfId="49918" xr:uid="{00000000-0005-0000-0000-0000F3C20000}"/>
    <cellStyle name="Normal 7 2 4 2 2 2" xfId="49919" xr:uid="{00000000-0005-0000-0000-0000F4C20000}"/>
    <cellStyle name="Normal 7 2 4 2 3" xfId="49920" xr:uid="{00000000-0005-0000-0000-0000F5C20000}"/>
    <cellStyle name="Normal 7 2 4 3" xfId="49921" xr:uid="{00000000-0005-0000-0000-0000F6C20000}"/>
    <cellStyle name="Normal 7 2 4 3 2" xfId="49922" xr:uid="{00000000-0005-0000-0000-0000F7C20000}"/>
    <cellStyle name="Normal 7 2 4 3 2 2" xfId="49923" xr:uid="{00000000-0005-0000-0000-0000F8C20000}"/>
    <cellStyle name="Normal 7 2 4 3 3" xfId="49924" xr:uid="{00000000-0005-0000-0000-0000F9C20000}"/>
    <cellStyle name="Normal 7 2 4 4" xfId="49925" xr:uid="{00000000-0005-0000-0000-0000FAC20000}"/>
    <cellStyle name="Normal 7 2 4 4 2" xfId="49926" xr:uid="{00000000-0005-0000-0000-0000FBC20000}"/>
    <cellStyle name="Normal 7 2 4 5" xfId="49927" xr:uid="{00000000-0005-0000-0000-0000FCC20000}"/>
    <cellStyle name="Normal 7 2 4_T-straight with PEDs adjustor" xfId="49928" xr:uid="{00000000-0005-0000-0000-0000FDC20000}"/>
    <cellStyle name="Normal 7 2 5" xfId="49929" xr:uid="{00000000-0005-0000-0000-0000FEC20000}"/>
    <cellStyle name="Normal 7 2 5 2" xfId="49930" xr:uid="{00000000-0005-0000-0000-0000FFC20000}"/>
    <cellStyle name="Normal 7 2 5 2 2" xfId="49931" xr:uid="{00000000-0005-0000-0000-000000C30000}"/>
    <cellStyle name="Normal 7 2 5 3" xfId="49932" xr:uid="{00000000-0005-0000-0000-000001C30000}"/>
    <cellStyle name="Normal 7 2 6" xfId="49933" xr:uid="{00000000-0005-0000-0000-000002C30000}"/>
    <cellStyle name="Normal 7 2 6 2" xfId="49934" xr:uid="{00000000-0005-0000-0000-000003C30000}"/>
    <cellStyle name="Normal 7 2 6 2 2" xfId="49935" xr:uid="{00000000-0005-0000-0000-000004C30000}"/>
    <cellStyle name="Normal 7 2 6 3" xfId="49936" xr:uid="{00000000-0005-0000-0000-000005C30000}"/>
    <cellStyle name="Normal 7 2 7" xfId="49937" xr:uid="{00000000-0005-0000-0000-000006C30000}"/>
    <cellStyle name="Normal 7 2 7 2" xfId="49938" xr:uid="{00000000-0005-0000-0000-000007C30000}"/>
    <cellStyle name="Normal 7 2 8" xfId="49939" xr:uid="{00000000-0005-0000-0000-000008C30000}"/>
    <cellStyle name="Normal 7 2 9" xfId="49940" xr:uid="{00000000-0005-0000-0000-000009C30000}"/>
    <cellStyle name="Normal 7 2_T-straight with PEDs adjustor" xfId="49941" xr:uid="{00000000-0005-0000-0000-00000AC30000}"/>
    <cellStyle name="Normal 7 3" xfId="49942" xr:uid="{00000000-0005-0000-0000-00000BC30000}"/>
    <cellStyle name="Normal 7 3 10" xfId="49943" xr:uid="{00000000-0005-0000-0000-00000CC30000}"/>
    <cellStyle name="Normal 7 3 2" xfId="49944" xr:uid="{00000000-0005-0000-0000-00000DC30000}"/>
    <cellStyle name="Normal 7 3 2 2" xfId="49945" xr:uid="{00000000-0005-0000-0000-00000EC30000}"/>
    <cellStyle name="Normal 7 3 2 2 2" xfId="49946" xr:uid="{00000000-0005-0000-0000-00000FC30000}"/>
    <cellStyle name="Normal 7 3 2 2 2 2" xfId="49947" xr:uid="{00000000-0005-0000-0000-000010C30000}"/>
    <cellStyle name="Normal 7 3 2 2 2 2 2" xfId="49948" xr:uid="{00000000-0005-0000-0000-000011C30000}"/>
    <cellStyle name="Normal 7 3 2 2 2 3" xfId="49949" xr:uid="{00000000-0005-0000-0000-000012C30000}"/>
    <cellStyle name="Normal 7 3 2 2 3" xfId="49950" xr:uid="{00000000-0005-0000-0000-000013C30000}"/>
    <cellStyle name="Normal 7 3 2 2 3 2" xfId="49951" xr:uid="{00000000-0005-0000-0000-000014C30000}"/>
    <cellStyle name="Normal 7 3 2 2 3 2 2" xfId="49952" xr:uid="{00000000-0005-0000-0000-000015C30000}"/>
    <cellStyle name="Normal 7 3 2 2 3 3" xfId="49953" xr:uid="{00000000-0005-0000-0000-000016C30000}"/>
    <cellStyle name="Normal 7 3 2 2 4" xfId="49954" xr:uid="{00000000-0005-0000-0000-000017C30000}"/>
    <cellStyle name="Normal 7 3 2 2 4 2" xfId="49955" xr:uid="{00000000-0005-0000-0000-000018C30000}"/>
    <cellStyle name="Normal 7 3 2 2 5" xfId="49956" xr:uid="{00000000-0005-0000-0000-000019C30000}"/>
    <cellStyle name="Normal 7 3 2 2_T-straight with PEDs adjustor" xfId="49957" xr:uid="{00000000-0005-0000-0000-00001AC30000}"/>
    <cellStyle name="Normal 7 3 2 3" xfId="49958" xr:uid="{00000000-0005-0000-0000-00001BC30000}"/>
    <cellStyle name="Normal 7 3 2 3 2" xfId="49959" xr:uid="{00000000-0005-0000-0000-00001CC30000}"/>
    <cellStyle name="Normal 7 3 2 3 2 2" xfId="49960" xr:uid="{00000000-0005-0000-0000-00001DC30000}"/>
    <cellStyle name="Normal 7 3 2 3 3" xfId="49961" xr:uid="{00000000-0005-0000-0000-00001EC30000}"/>
    <cellStyle name="Normal 7 3 2 4" xfId="49962" xr:uid="{00000000-0005-0000-0000-00001FC30000}"/>
    <cellStyle name="Normal 7 3 2 4 2" xfId="49963" xr:uid="{00000000-0005-0000-0000-000020C30000}"/>
    <cellStyle name="Normal 7 3 2 4 2 2" xfId="49964" xr:uid="{00000000-0005-0000-0000-000021C30000}"/>
    <cellStyle name="Normal 7 3 2 4 3" xfId="49965" xr:uid="{00000000-0005-0000-0000-000022C30000}"/>
    <cellStyle name="Normal 7 3 2 5" xfId="49966" xr:uid="{00000000-0005-0000-0000-000023C30000}"/>
    <cellStyle name="Normal 7 3 2 5 2" xfId="49967" xr:uid="{00000000-0005-0000-0000-000024C30000}"/>
    <cellStyle name="Normal 7 3 2 6" xfId="49968" xr:uid="{00000000-0005-0000-0000-000025C30000}"/>
    <cellStyle name="Normal 7 3 2_T-straight with PEDs adjustor" xfId="49969" xr:uid="{00000000-0005-0000-0000-000026C30000}"/>
    <cellStyle name="Normal 7 3 3" xfId="49970" xr:uid="{00000000-0005-0000-0000-000027C30000}"/>
    <cellStyle name="Normal 7 3 3 2" xfId="49971" xr:uid="{00000000-0005-0000-0000-000028C30000}"/>
    <cellStyle name="Normal 7 3 3 2 2" xfId="49972" xr:uid="{00000000-0005-0000-0000-000029C30000}"/>
    <cellStyle name="Normal 7 3 3 2 2 2" xfId="49973" xr:uid="{00000000-0005-0000-0000-00002AC30000}"/>
    <cellStyle name="Normal 7 3 3 2 3" xfId="49974" xr:uid="{00000000-0005-0000-0000-00002BC30000}"/>
    <cellStyle name="Normal 7 3 3 3" xfId="49975" xr:uid="{00000000-0005-0000-0000-00002CC30000}"/>
    <cellStyle name="Normal 7 3 3 3 2" xfId="49976" xr:uid="{00000000-0005-0000-0000-00002DC30000}"/>
    <cellStyle name="Normal 7 3 3 3 2 2" xfId="49977" xr:uid="{00000000-0005-0000-0000-00002EC30000}"/>
    <cellStyle name="Normal 7 3 3 3 3" xfId="49978" xr:uid="{00000000-0005-0000-0000-00002FC30000}"/>
    <cellStyle name="Normal 7 3 3 4" xfId="49979" xr:uid="{00000000-0005-0000-0000-000030C30000}"/>
    <cellStyle name="Normal 7 3 3 4 2" xfId="49980" xr:uid="{00000000-0005-0000-0000-000031C30000}"/>
    <cellStyle name="Normal 7 3 3 5" xfId="49981" xr:uid="{00000000-0005-0000-0000-000032C30000}"/>
    <cellStyle name="Normal 7 3 3_T-straight with PEDs adjustor" xfId="49982" xr:uid="{00000000-0005-0000-0000-000033C30000}"/>
    <cellStyle name="Normal 7 3 4" xfId="49983" xr:uid="{00000000-0005-0000-0000-000034C30000}"/>
    <cellStyle name="Normal 7 3 4 2" xfId="49984" xr:uid="{00000000-0005-0000-0000-000035C30000}"/>
    <cellStyle name="Normal 7 3 4 2 2" xfId="49985" xr:uid="{00000000-0005-0000-0000-000036C30000}"/>
    <cellStyle name="Normal 7 3 4 3" xfId="49986" xr:uid="{00000000-0005-0000-0000-000037C30000}"/>
    <cellStyle name="Normal 7 3 5" xfId="49987" xr:uid="{00000000-0005-0000-0000-000038C30000}"/>
    <cellStyle name="Normal 7 3 5 2" xfId="49988" xr:uid="{00000000-0005-0000-0000-000039C30000}"/>
    <cellStyle name="Normal 7 3 5 2 2" xfId="49989" xr:uid="{00000000-0005-0000-0000-00003AC30000}"/>
    <cellStyle name="Normal 7 3 5 3" xfId="49990" xr:uid="{00000000-0005-0000-0000-00003BC30000}"/>
    <cellStyle name="Normal 7 3 6" xfId="49991" xr:uid="{00000000-0005-0000-0000-00003CC30000}"/>
    <cellStyle name="Normal 7 3 6 2" xfId="49992" xr:uid="{00000000-0005-0000-0000-00003DC30000}"/>
    <cellStyle name="Normal 7 3 7" xfId="49993" xr:uid="{00000000-0005-0000-0000-00003EC30000}"/>
    <cellStyle name="Normal 7 3 8" xfId="49994" xr:uid="{00000000-0005-0000-0000-00003FC30000}"/>
    <cellStyle name="Normal 7 3 9" xfId="49995" xr:uid="{00000000-0005-0000-0000-000040C30000}"/>
    <cellStyle name="Normal 7 3_T-straight with PEDs adjustor" xfId="49996" xr:uid="{00000000-0005-0000-0000-000041C30000}"/>
    <cellStyle name="Normal 7 4" xfId="49997" xr:uid="{00000000-0005-0000-0000-000042C30000}"/>
    <cellStyle name="Normal 7 4 2" xfId="49998" xr:uid="{00000000-0005-0000-0000-000043C30000}"/>
    <cellStyle name="Normal 7 4 2 2" xfId="49999" xr:uid="{00000000-0005-0000-0000-000044C30000}"/>
    <cellStyle name="Normal 7 4 2 2 2" xfId="50000" xr:uid="{00000000-0005-0000-0000-000045C30000}"/>
    <cellStyle name="Normal 7 4 2 2 2 2" xfId="50001" xr:uid="{00000000-0005-0000-0000-000046C30000}"/>
    <cellStyle name="Normal 7 4 2 2 2 2 2" xfId="50002" xr:uid="{00000000-0005-0000-0000-000047C30000}"/>
    <cellStyle name="Normal 7 4 2 2 2 3" xfId="50003" xr:uid="{00000000-0005-0000-0000-000048C30000}"/>
    <cellStyle name="Normal 7 4 2 2 3" xfId="50004" xr:uid="{00000000-0005-0000-0000-000049C30000}"/>
    <cellStyle name="Normal 7 4 2 2 3 2" xfId="50005" xr:uid="{00000000-0005-0000-0000-00004AC30000}"/>
    <cellStyle name="Normal 7 4 2 2 3 2 2" xfId="50006" xr:uid="{00000000-0005-0000-0000-00004BC30000}"/>
    <cellStyle name="Normal 7 4 2 2 3 3" xfId="50007" xr:uid="{00000000-0005-0000-0000-00004CC30000}"/>
    <cellStyle name="Normal 7 4 2 2 4" xfId="50008" xr:uid="{00000000-0005-0000-0000-00004DC30000}"/>
    <cellStyle name="Normal 7 4 2 2 4 2" xfId="50009" xr:uid="{00000000-0005-0000-0000-00004EC30000}"/>
    <cellStyle name="Normal 7 4 2 2 5" xfId="50010" xr:uid="{00000000-0005-0000-0000-00004FC30000}"/>
    <cellStyle name="Normal 7 4 2 2_T-straight with PEDs adjustor" xfId="50011" xr:uid="{00000000-0005-0000-0000-000050C30000}"/>
    <cellStyle name="Normal 7 4 2 3" xfId="50012" xr:uid="{00000000-0005-0000-0000-000051C30000}"/>
    <cellStyle name="Normal 7 4 2 3 2" xfId="50013" xr:uid="{00000000-0005-0000-0000-000052C30000}"/>
    <cellStyle name="Normal 7 4 2 3 2 2" xfId="50014" xr:uid="{00000000-0005-0000-0000-000053C30000}"/>
    <cellStyle name="Normal 7 4 2 3 3" xfId="50015" xr:uid="{00000000-0005-0000-0000-000054C30000}"/>
    <cellStyle name="Normal 7 4 2 4" xfId="50016" xr:uid="{00000000-0005-0000-0000-000055C30000}"/>
    <cellStyle name="Normal 7 4 2 4 2" xfId="50017" xr:uid="{00000000-0005-0000-0000-000056C30000}"/>
    <cellStyle name="Normal 7 4 2 4 2 2" xfId="50018" xr:uid="{00000000-0005-0000-0000-000057C30000}"/>
    <cellStyle name="Normal 7 4 2 4 3" xfId="50019" xr:uid="{00000000-0005-0000-0000-000058C30000}"/>
    <cellStyle name="Normal 7 4 2 5" xfId="50020" xr:uid="{00000000-0005-0000-0000-000059C30000}"/>
    <cellStyle name="Normal 7 4 2 5 2" xfId="50021" xr:uid="{00000000-0005-0000-0000-00005AC30000}"/>
    <cellStyle name="Normal 7 4 2 6" xfId="50022" xr:uid="{00000000-0005-0000-0000-00005BC30000}"/>
    <cellStyle name="Normal 7 4 2_T-straight with PEDs adjustor" xfId="50023" xr:uid="{00000000-0005-0000-0000-00005CC30000}"/>
    <cellStyle name="Normal 7 4 3" xfId="50024" xr:uid="{00000000-0005-0000-0000-00005DC30000}"/>
    <cellStyle name="Normal 7 4 3 2" xfId="50025" xr:uid="{00000000-0005-0000-0000-00005EC30000}"/>
    <cellStyle name="Normal 7 4 3 2 2" xfId="50026" xr:uid="{00000000-0005-0000-0000-00005FC30000}"/>
    <cellStyle name="Normal 7 4 3 2 2 2" xfId="50027" xr:uid="{00000000-0005-0000-0000-000060C30000}"/>
    <cellStyle name="Normal 7 4 3 2 3" xfId="50028" xr:uid="{00000000-0005-0000-0000-000061C30000}"/>
    <cellStyle name="Normal 7 4 3 3" xfId="50029" xr:uid="{00000000-0005-0000-0000-000062C30000}"/>
    <cellStyle name="Normal 7 4 3 3 2" xfId="50030" xr:uid="{00000000-0005-0000-0000-000063C30000}"/>
    <cellStyle name="Normal 7 4 3 3 2 2" xfId="50031" xr:uid="{00000000-0005-0000-0000-000064C30000}"/>
    <cellStyle name="Normal 7 4 3 3 3" xfId="50032" xr:uid="{00000000-0005-0000-0000-000065C30000}"/>
    <cellStyle name="Normal 7 4 3 4" xfId="50033" xr:uid="{00000000-0005-0000-0000-000066C30000}"/>
    <cellStyle name="Normal 7 4 3 4 2" xfId="50034" xr:uid="{00000000-0005-0000-0000-000067C30000}"/>
    <cellStyle name="Normal 7 4 3 5" xfId="50035" xr:uid="{00000000-0005-0000-0000-000068C30000}"/>
    <cellStyle name="Normal 7 4 3_T-straight with PEDs adjustor" xfId="50036" xr:uid="{00000000-0005-0000-0000-000069C30000}"/>
    <cellStyle name="Normal 7 4 4" xfId="50037" xr:uid="{00000000-0005-0000-0000-00006AC30000}"/>
    <cellStyle name="Normal 7 4 4 2" xfId="50038" xr:uid="{00000000-0005-0000-0000-00006BC30000}"/>
    <cellStyle name="Normal 7 4 4 2 2" xfId="50039" xr:uid="{00000000-0005-0000-0000-00006CC30000}"/>
    <cellStyle name="Normal 7 4 4 3" xfId="50040" xr:uid="{00000000-0005-0000-0000-00006DC30000}"/>
    <cellStyle name="Normal 7 4 5" xfId="50041" xr:uid="{00000000-0005-0000-0000-00006EC30000}"/>
    <cellStyle name="Normal 7 4 5 2" xfId="50042" xr:uid="{00000000-0005-0000-0000-00006FC30000}"/>
    <cellStyle name="Normal 7 4 5 2 2" xfId="50043" xr:uid="{00000000-0005-0000-0000-000070C30000}"/>
    <cellStyle name="Normal 7 4 5 3" xfId="50044" xr:uid="{00000000-0005-0000-0000-000071C30000}"/>
    <cellStyle name="Normal 7 4 6" xfId="50045" xr:uid="{00000000-0005-0000-0000-000072C30000}"/>
    <cellStyle name="Normal 7 4 6 2" xfId="50046" xr:uid="{00000000-0005-0000-0000-000073C30000}"/>
    <cellStyle name="Normal 7 4 7" xfId="50047" xr:uid="{00000000-0005-0000-0000-000074C30000}"/>
    <cellStyle name="Normal 7 4_T-straight with PEDs adjustor" xfId="50048" xr:uid="{00000000-0005-0000-0000-000075C30000}"/>
    <cellStyle name="Normal 7 5" xfId="50049" xr:uid="{00000000-0005-0000-0000-000076C30000}"/>
    <cellStyle name="Normal 7 5 2" xfId="50050" xr:uid="{00000000-0005-0000-0000-000077C30000}"/>
    <cellStyle name="Normal 7 5 2 2" xfId="50051" xr:uid="{00000000-0005-0000-0000-000078C30000}"/>
    <cellStyle name="Normal 7 5 2 2 2" xfId="50052" xr:uid="{00000000-0005-0000-0000-000079C30000}"/>
    <cellStyle name="Normal 7 5 2 2 2 2" xfId="50053" xr:uid="{00000000-0005-0000-0000-00007AC30000}"/>
    <cellStyle name="Normal 7 5 2 2 2 2 2" xfId="50054" xr:uid="{00000000-0005-0000-0000-00007BC30000}"/>
    <cellStyle name="Normal 7 5 2 2 2 3" xfId="50055" xr:uid="{00000000-0005-0000-0000-00007CC30000}"/>
    <cellStyle name="Normal 7 5 2 2 3" xfId="50056" xr:uid="{00000000-0005-0000-0000-00007DC30000}"/>
    <cellStyle name="Normal 7 5 2 2 3 2" xfId="50057" xr:uid="{00000000-0005-0000-0000-00007EC30000}"/>
    <cellStyle name="Normal 7 5 2 2 3 2 2" xfId="50058" xr:uid="{00000000-0005-0000-0000-00007FC30000}"/>
    <cellStyle name="Normal 7 5 2 2 3 3" xfId="50059" xr:uid="{00000000-0005-0000-0000-000080C30000}"/>
    <cellStyle name="Normal 7 5 2 2 4" xfId="50060" xr:uid="{00000000-0005-0000-0000-000081C30000}"/>
    <cellStyle name="Normal 7 5 2 2 4 2" xfId="50061" xr:uid="{00000000-0005-0000-0000-000082C30000}"/>
    <cellStyle name="Normal 7 5 2 2 5" xfId="50062" xr:uid="{00000000-0005-0000-0000-000083C30000}"/>
    <cellStyle name="Normal 7 5 2 2_T-straight with PEDs adjustor" xfId="50063" xr:uid="{00000000-0005-0000-0000-000084C30000}"/>
    <cellStyle name="Normal 7 5 2 3" xfId="50064" xr:uid="{00000000-0005-0000-0000-000085C30000}"/>
    <cellStyle name="Normal 7 5 2 3 2" xfId="50065" xr:uid="{00000000-0005-0000-0000-000086C30000}"/>
    <cellStyle name="Normal 7 5 2 3 2 2" xfId="50066" xr:uid="{00000000-0005-0000-0000-000087C30000}"/>
    <cellStyle name="Normal 7 5 2 3 3" xfId="50067" xr:uid="{00000000-0005-0000-0000-000088C30000}"/>
    <cellStyle name="Normal 7 5 2 4" xfId="50068" xr:uid="{00000000-0005-0000-0000-000089C30000}"/>
    <cellStyle name="Normal 7 5 2 4 2" xfId="50069" xr:uid="{00000000-0005-0000-0000-00008AC30000}"/>
    <cellStyle name="Normal 7 5 2 4 2 2" xfId="50070" xr:uid="{00000000-0005-0000-0000-00008BC30000}"/>
    <cellStyle name="Normal 7 5 2 4 3" xfId="50071" xr:uid="{00000000-0005-0000-0000-00008CC30000}"/>
    <cellStyle name="Normal 7 5 2 5" xfId="50072" xr:uid="{00000000-0005-0000-0000-00008DC30000}"/>
    <cellStyle name="Normal 7 5 2 5 2" xfId="50073" xr:uid="{00000000-0005-0000-0000-00008EC30000}"/>
    <cellStyle name="Normal 7 5 2 6" xfId="50074" xr:uid="{00000000-0005-0000-0000-00008FC30000}"/>
    <cellStyle name="Normal 7 5 2_T-straight with PEDs adjustor" xfId="50075" xr:uid="{00000000-0005-0000-0000-000090C30000}"/>
    <cellStyle name="Normal 7 5 3" xfId="50076" xr:uid="{00000000-0005-0000-0000-000091C30000}"/>
    <cellStyle name="Normal 7 5 3 2" xfId="50077" xr:uid="{00000000-0005-0000-0000-000092C30000}"/>
    <cellStyle name="Normal 7 5 3 2 2" xfId="50078" xr:uid="{00000000-0005-0000-0000-000093C30000}"/>
    <cellStyle name="Normal 7 5 3 2 2 2" xfId="50079" xr:uid="{00000000-0005-0000-0000-000094C30000}"/>
    <cellStyle name="Normal 7 5 3 2 3" xfId="50080" xr:uid="{00000000-0005-0000-0000-000095C30000}"/>
    <cellStyle name="Normal 7 5 3 3" xfId="50081" xr:uid="{00000000-0005-0000-0000-000096C30000}"/>
    <cellStyle name="Normal 7 5 3 3 2" xfId="50082" xr:uid="{00000000-0005-0000-0000-000097C30000}"/>
    <cellStyle name="Normal 7 5 3 3 2 2" xfId="50083" xr:uid="{00000000-0005-0000-0000-000098C30000}"/>
    <cellStyle name="Normal 7 5 3 3 3" xfId="50084" xr:uid="{00000000-0005-0000-0000-000099C30000}"/>
    <cellStyle name="Normal 7 5 3 4" xfId="50085" xr:uid="{00000000-0005-0000-0000-00009AC30000}"/>
    <cellStyle name="Normal 7 5 3 4 2" xfId="50086" xr:uid="{00000000-0005-0000-0000-00009BC30000}"/>
    <cellStyle name="Normal 7 5 3 5" xfId="50087" xr:uid="{00000000-0005-0000-0000-00009CC30000}"/>
    <cellStyle name="Normal 7 5 3_T-straight with PEDs adjustor" xfId="50088" xr:uid="{00000000-0005-0000-0000-00009DC30000}"/>
    <cellStyle name="Normal 7 5 4" xfId="50089" xr:uid="{00000000-0005-0000-0000-00009EC30000}"/>
    <cellStyle name="Normal 7 5 4 2" xfId="50090" xr:uid="{00000000-0005-0000-0000-00009FC30000}"/>
    <cellStyle name="Normal 7 5 4 2 2" xfId="50091" xr:uid="{00000000-0005-0000-0000-0000A0C30000}"/>
    <cellStyle name="Normal 7 5 4 3" xfId="50092" xr:uid="{00000000-0005-0000-0000-0000A1C30000}"/>
    <cellStyle name="Normal 7 5 5" xfId="50093" xr:uid="{00000000-0005-0000-0000-0000A2C30000}"/>
    <cellStyle name="Normal 7 5 5 2" xfId="50094" xr:uid="{00000000-0005-0000-0000-0000A3C30000}"/>
    <cellStyle name="Normal 7 5 5 2 2" xfId="50095" xr:uid="{00000000-0005-0000-0000-0000A4C30000}"/>
    <cellStyle name="Normal 7 5 5 3" xfId="50096" xr:uid="{00000000-0005-0000-0000-0000A5C30000}"/>
    <cellStyle name="Normal 7 5 6" xfId="50097" xr:uid="{00000000-0005-0000-0000-0000A6C30000}"/>
    <cellStyle name="Normal 7 5 6 2" xfId="50098" xr:uid="{00000000-0005-0000-0000-0000A7C30000}"/>
    <cellStyle name="Normal 7 5 7" xfId="50099" xr:uid="{00000000-0005-0000-0000-0000A8C30000}"/>
    <cellStyle name="Normal 7 5_T-straight with PEDs adjustor" xfId="50100" xr:uid="{00000000-0005-0000-0000-0000A9C30000}"/>
    <cellStyle name="Normal 7 6" xfId="50101" xr:uid="{00000000-0005-0000-0000-0000AAC30000}"/>
    <cellStyle name="Normal 7 6 2" xfId="50102" xr:uid="{00000000-0005-0000-0000-0000ABC30000}"/>
    <cellStyle name="Normal 7 6 2 2" xfId="50103" xr:uid="{00000000-0005-0000-0000-0000ACC30000}"/>
    <cellStyle name="Normal 7 6 2 2 2" xfId="50104" xr:uid="{00000000-0005-0000-0000-0000ADC30000}"/>
    <cellStyle name="Normal 7 6 2 2 2 2" xfId="50105" xr:uid="{00000000-0005-0000-0000-0000AEC30000}"/>
    <cellStyle name="Normal 7 6 2 2 3" xfId="50106" xr:uid="{00000000-0005-0000-0000-0000AFC30000}"/>
    <cellStyle name="Normal 7 6 2 3" xfId="50107" xr:uid="{00000000-0005-0000-0000-0000B0C30000}"/>
    <cellStyle name="Normal 7 6 2 3 2" xfId="50108" xr:uid="{00000000-0005-0000-0000-0000B1C30000}"/>
    <cellStyle name="Normal 7 6 2 3 2 2" xfId="50109" xr:uid="{00000000-0005-0000-0000-0000B2C30000}"/>
    <cellStyle name="Normal 7 6 2 3 3" xfId="50110" xr:uid="{00000000-0005-0000-0000-0000B3C30000}"/>
    <cellStyle name="Normal 7 6 2 4" xfId="50111" xr:uid="{00000000-0005-0000-0000-0000B4C30000}"/>
    <cellStyle name="Normal 7 6 2 4 2" xfId="50112" xr:uid="{00000000-0005-0000-0000-0000B5C30000}"/>
    <cellStyle name="Normal 7 6 2 5" xfId="50113" xr:uid="{00000000-0005-0000-0000-0000B6C30000}"/>
    <cellStyle name="Normal 7 6 2_T-straight with PEDs adjustor" xfId="50114" xr:uid="{00000000-0005-0000-0000-0000B7C30000}"/>
    <cellStyle name="Normal 7 6 3" xfId="50115" xr:uid="{00000000-0005-0000-0000-0000B8C30000}"/>
    <cellStyle name="Normal 7 6 3 2" xfId="50116" xr:uid="{00000000-0005-0000-0000-0000B9C30000}"/>
    <cellStyle name="Normal 7 6 3 2 2" xfId="50117" xr:uid="{00000000-0005-0000-0000-0000BAC30000}"/>
    <cellStyle name="Normal 7 6 3 3" xfId="50118" xr:uid="{00000000-0005-0000-0000-0000BBC30000}"/>
    <cellStyle name="Normal 7 6 4" xfId="50119" xr:uid="{00000000-0005-0000-0000-0000BCC30000}"/>
    <cellStyle name="Normal 7 6 4 2" xfId="50120" xr:uid="{00000000-0005-0000-0000-0000BDC30000}"/>
    <cellStyle name="Normal 7 6 4 2 2" xfId="50121" xr:uid="{00000000-0005-0000-0000-0000BEC30000}"/>
    <cellStyle name="Normal 7 6 4 3" xfId="50122" xr:uid="{00000000-0005-0000-0000-0000BFC30000}"/>
    <cellStyle name="Normal 7 6 5" xfId="50123" xr:uid="{00000000-0005-0000-0000-0000C0C30000}"/>
    <cellStyle name="Normal 7 6 5 2" xfId="50124" xr:uid="{00000000-0005-0000-0000-0000C1C30000}"/>
    <cellStyle name="Normal 7 6 6" xfId="50125" xr:uid="{00000000-0005-0000-0000-0000C2C30000}"/>
    <cellStyle name="Normal 7 6_T-straight with PEDs adjustor" xfId="50126" xr:uid="{00000000-0005-0000-0000-0000C3C30000}"/>
    <cellStyle name="Normal 7 7" xfId="50127" xr:uid="{00000000-0005-0000-0000-0000C4C30000}"/>
    <cellStyle name="Normal 7 7 2" xfId="50128" xr:uid="{00000000-0005-0000-0000-0000C5C30000}"/>
    <cellStyle name="Normal 7 7 2 2" xfId="50129" xr:uid="{00000000-0005-0000-0000-0000C6C30000}"/>
    <cellStyle name="Normal 7 7 2 2 2" xfId="50130" xr:uid="{00000000-0005-0000-0000-0000C7C30000}"/>
    <cellStyle name="Normal 7 7 2 3" xfId="50131" xr:uid="{00000000-0005-0000-0000-0000C8C30000}"/>
    <cellStyle name="Normal 7 7 3" xfId="50132" xr:uid="{00000000-0005-0000-0000-0000C9C30000}"/>
    <cellStyle name="Normal 7 7 3 2" xfId="50133" xr:uid="{00000000-0005-0000-0000-0000CAC30000}"/>
    <cellStyle name="Normal 7 7 3 2 2" xfId="50134" xr:uid="{00000000-0005-0000-0000-0000CBC30000}"/>
    <cellStyle name="Normal 7 7 3 3" xfId="50135" xr:uid="{00000000-0005-0000-0000-0000CCC30000}"/>
    <cellStyle name="Normal 7 7 4" xfId="50136" xr:uid="{00000000-0005-0000-0000-0000CDC30000}"/>
    <cellStyle name="Normal 7 7 4 2" xfId="50137" xr:uid="{00000000-0005-0000-0000-0000CEC30000}"/>
    <cellStyle name="Normal 7 7 5" xfId="50138" xr:uid="{00000000-0005-0000-0000-0000CFC30000}"/>
    <cellStyle name="Normal 7 7_T-straight with PEDs adjustor" xfId="50139" xr:uid="{00000000-0005-0000-0000-0000D0C30000}"/>
    <cellStyle name="Normal 7 8" xfId="50140" xr:uid="{00000000-0005-0000-0000-0000D1C30000}"/>
    <cellStyle name="Normal 7 8 2" xfId="50141" xr:uid="{00000000-0005-0000-0000-0000D2C30000}"/>
    <cellStyle name="Normal 7 8 2 2" xfId="50142" xr:uid="{00000000-0005-0000-0000-0000D3C30000}"/>
    <cellStyle name="Normal 7 8 3" xfId="50143" xr:uid="{00000000-0005-0000-0000-0000D4C30000}"/>
    <cellStyle name="Normal 7 9" xfId="50144" xr:uid="{00000000-0005-0000-0000-0000D5C30000}"/>
    <cellStyle name="Normal 7 9 2" xfId="50145" xr:uid="{00000000-0005-0000-0000-0000D6C30000}"/>
    <cellStyle name="Normal 7 9 2 2" xfId="50146" xr:uid="{00000000-0005-0000-0000-0000D7C30000}"/>
    <cellStyle name="Normal 7 9 3" xfId="50147" xr:uid="{00000000-0005-0000-0000-0000D8C30000}"/>
    <cellStyle name="Normal 7_T-straight with PEDs adjustor" xfId="50148" xr:uid="{00000000-0005-0000-0000-0000D9C30000}"/>
    <cellStyle name="Normal 70" xfId="50149" xr:uid="{00000000-0005-0000-0000-0000DAC30000}"/>
    <cellStyle name="Normal 71" xfId="50150" xr:uid="{00000000-0005-0000-0000-0000DBC30000}"/>
    <cellStyle name="Normal 72" xfId="50151" xr:uid="{00000000-0005-0000-0000-0000DCC30000}"/>
    <cellStyle name="Normal 73" xfId="50152" xr:uid="{00000000-0005-0000-0000-0000DDC30000}"/>
    <cellStyle name="Normal 74" xfId="50153" xr:uid="{00000000-0005-0000-0000-0000DEC30000}"/>
    <cellStyle name="Normal 75" xfId="50154" xr:uid="{00000000-0005-0000-0000-0000DFC30000}"/>
    <cellStyle name="Normal 76" xfId="50155" xr:uid="{00000000-0005-0000-0000-0000E0C30000}"/>
    <cellStyle name="Normal 77" xfId="50156" xr:uid="{00000000-0005-0000-0000-0000E1C30000}"/>
    <cellStyle name="Normal 78" xfId="64459" xr:uid="{00000000-0005-0000-0000-0000E2C30000}"/>
    <cellStyle name="Normal 79" xfId="64463" xr:uid="{00000000-0005-0000-0000-0000E3C30000}"/>
    <cellStyle name="Normal 8" xfId="43" xr:uid="{00000000-0005-0000-0000-0000E4C30000}"/>
    <cellStyle name="Normal 8 10" xfId="50157" xr:uid="{00000000-0005-0000-0000-0000E5C30000}"/>
    <cellStyle name="Normal 8 10 2" xfId="50158" xr:uid="{00000000-0005-0000-0000-0000E6C30000}"/>
    <cellStyle name="Normal 8 10 2 2" xfId="50159" xr:uid="{00000000-0005-0000-0000-0000E7C30000}"/>
    <cellStyle name="Normal 8 10 2 2 2" xfId="50160" xr:uid="{00000000-0005-0000-0000-0000E8C30000}"/>
    <cellStyle name="Normal 8 10 2 2 2 2" xfId="50161" xr:uid="{00000000-0005-0000-0000-0000E9C30000}"/>
    <cellStyle name="Normal 8 10 2 2 3" xfId="50162" xr:uid="{00000000-0005-0000-0000-0000EAC30000}"/>
    <cellStyle name="Normal 8 10 2 2 3 2" xfId="50163" xr:uid="{00000000-0005-0000-0000-0000EBC30000}"/>
    <cellStyle name="Normal 8 10 2 2 3 2 2" xfId="50164" xr:uid="{00000000-0005-0000-0000-0000ECC30000}"/>
    <cellStyle name="Normal 8 10 2 2 3 3" xfId="50165" xr:uid="{00000000-0005-0000-0000-0000EDC30000}"/>
    <cellStyle name="Normal 8 10 2 2 4" xfId="50166" xr:uid="{00000000-0005-0000-0000-0000EEC30000}"/>
    <cellStyle name="Normal 8 10 2 3" xfId="50167" xr:uid="{00000000-0005-0000-0000-0000EFC30000}"/>
    <cellStyle name="Normal 8 10 2 3 2" xfId="50168" xr:uid="{00000000-0005-0000-0000-0000F0C30000}"/>
    <cellStyle name="Normal 8 10 2 4" xfId="50169" xr:uid="{00000000-0005-0000-0000-0000F1C30000}"/>
    <cellStyle name="Normal 8 10 2 4 2" xfId="50170" xr:uid="{00000000-0005-0000-0000-0000F2C30000}"/>
    <cellStyle name="Normal 8 10 2 4 2 2" xfId="50171" xr:uid="{00000000-0005-0000-0000-0000F3C30000}"/>
    <cellStyle name="Normal 8 10 2 4 3" xfId="50172" xr:uid="{00000000-0005-0000-0000-0000F4C30000}"/>
    <cellStyle name="Normal 8 10 2 5" xfId="50173" xr:uid="{00000000-0005-0000-0000-0000F5C30000}"/>
    <cellStyle name="Normal 8 10 3" xfId="50174" xr:uid="{00000000-0005-0000-0000-0000F6C30000}"/>
    <cellStyle name="Normal 8 10 3 2" xfId="50175" xr:uid="{00000000-0005-0000-0000-0000F7C30000}"/>
    <cellStyle name="Normal 8 10 3 2 2" xfId="50176" xr:uid="{00000000-0005-0000-0000-0000F8C30000}"/>
    <cellStyle name="Normal 8 10 3 3" xfId="50177" xr:uid="{00000000-0005-0000-0000-0000F9C30000}"/>
    <cellStyle name="Normal 8 10 3 3 2" xfId="50178" xr:uid="{00000000-0005-0000-0000-0000FAC30000}"/>
    <cellStyle name="Normal 8 10 3 3 2 2" xfId="50179" xr:uid="{00000000-0005-0000-0000-0000FBC30000}"/>
    <cellStyle name="Normal 8 10 3 3 3" xfId="50180" xr:uid="{00000000-0005-0000-0000-0000FCC30000}"/>
    <cellStyle name="Normal 8 10 3 4" xfId="50181" xr:uid="{00000000-0005-0000-0000-0000FDC30000}"/>
    <cellStyle name="Normal 8 10 4" xfId="50182" xr:uid="{00000000-0005-0000-0000-0000FEC30000}"/>
    <cellStyle name="Normal 8 10 4 2" xfId="50183" xr:uid="{00000000-0005-0000-0000-0000FFC30000}"/>
    <cellStyle name="Normal 8 10 5" xfId="50184" xr:uid="{00000000-0005-0000-0000-000000C40000}"/>
    <cellStyle name="Normal 8 10 5 2" xfId="50185" xr:uid="{00000000-0005-0000-0000-000001C40000}"/>
    <cellStyle name="Normal 8 10 5 2 2" xfId="50186" xr:uid="{00000000-0005-0000-0000-000002C40000}"/>
    <cellStyle name="Normal 8 10 5 3" xfId="50187" xr:uid="{00000000-0005-0000-0000-000003C40000}"/>
    <cellStyle name="Normal 8 10 6" xfId="50188" xr:uid="{00000000-0005-0000-0000-000004C40000}"/>
    <cellStyle name="Normal 8 10 7" xfId="50189" xr:uid="{00000000-0005-0000-0000-000005C40000}"/>
    <cellStyle name="Normal 8 11" xfId="50190" xr:uid="{00000000-0005-0000-0000-000006C40000}"/>
    <cellStyle name="Normal 8 11 2" xfId="50191" xr:uid="{00000000-0005-0000-0000-000007C40000}"/>
    <cellStyle name="Normal 8 11 2 2" xfId="50192" xr:uid="{00000000-0005-0000-0000-000008C40000}"/>
    <cellStyle name="Normal 8 11 2 2 2" xfId="50193" xr:uid="{00000000-0005-0000-0000-000009C40000}"/>
    <cellStyle name="Normal 8 11 2 2 2 2" xfId="50194" xr:uid="{00000000-0005-0000-0000-00000AC40000}"/>
    <cellStyle name="Normal 8 11 2 2 3" xfId="50195" xr:uid="{00000000-0005-0000-0000-00000BC40000}"/>
    <cellStyle name="Normal 8 11 2 2 3 2" xfId="50196" xr:uid="{00000000-0005-0000-0000-00000CC40000}"/>
    <cellStyle name="Normal 8 11 2 2 3 2 2" xfId="50197" xr:uid="{00000000-0005-0000-0000-00000DC40000}"/>
    <cellStyle name="Normal 8 11 2 2 3 3" xfId="50198" xr:uid="{00000000-0005-0000-0000-00000EC40000}"/>
    <cellStyle name="Normal 8 11 2 2 4" xfId="50199" xr:uid="{00000000-0005-0000-0000-00000FC40000}"/>
    <cellStyle name="Normal 8 11 2 3" xfId="50200" xr:uid="{00000000-0005-0000-0000-000010C40000}"/>
    <cellStyle name="Normal 8 11 2 3 2" xfId="50201" xr:uid="{00000000-0005-0000-0000-000011C40000}"/>
    <cellStyle name="Normal 8 11 2 4" xfId="50202" xr:uid="{00000000-0005-0000-0000-000012C40000}"/>
    <cellStyle name="Normal 8 11 2 4 2" xfId="50203" xr:uid="{00000000-0005-0000-0000-000013C40000}"/>
    <cellStyle name="Normal 8 11 2 4 2 2" xfId="50204" xr:uid="{00000000-0005-0000-0000-000014C40000}"/>
    <cellStyle name="Normal 8 11 2 4 3" xfId="50205" xr:uid="{00000000-0005-0000-0000-000015C40000}"/>
    <cellStyle name="Normal 8 11 2 5" xfId="50206" xr:uid="{00000000-0005-0000-0000-000016C40000}"/>
    <cellStyle name="Normal 8 11 3" xfId="50207" xr:uid="{00000000-0005-0000-0000-000017C40000}"/>
    <cellStyle name="Normal 8 11 3 2" xfId="50208" xr:uid="{00000000-0005-0000-0000-000018C40000}"/>
    <cellStyle name="Normal 8 11 3 2 2" xfId="50209" xr:uid="{00000000-0005-0000-0000-000019C40000}"/>
    <cellStyle name="Normal 8 11 3 3" xfId="50210" xr:uid="{00000000-0005-0000-0000-00001AC40000}"/>
    <cellStyle name="Normal 8 11 3 3 2" xfId="50211" xr:uid="{00000000-0005-0000-0000-00001BC40000}"/>
    <cellStyle name="Normal 8 11 3 3 2 2" xfId="50212" xr:uid="{00000000-0005-0000-0000-00001CC40000}"/>
    <cellStyle name="Normal 8 11 3 3 3" xfId="50213" xr:uid="{00000000-0005-0000-0000-00001DC40000}"/>
    <cellStyle name="Normal 8 11 3 4" xfId="50214" xr:uid="{00000000-0005-0000-0000-00001EC40000}"/>
    <cellStyle name="Normal 8 11 4" xfId="50215" xr:uid="{00000000-0005-0000-0000-00001FC40000}"/>
    <cellStyle name="Normal 8 11 4 2" xfId="50216" xr:uid="{00000000-0005-0000-0000-000020C40000}"/>
    <cellStyle name="Normal 8 11 5" xfId="50217" xr:uid="{00000000-0005-0000-0000-000021C40000}"/>
    <cellStyle name="Normal 8 11 5 2" xfId="50218" xr:uid="{00000000-0005-0000-0000-000022C40000}"/>
    <cellStyle name="Normal 8 11 5 2 2" xfId="50219" xr:uid="{00000000-0005-0000-0000-000023C40000}"/>
    <cellStyle name="Normal 8 11 5 3" xfId="50220" xr:uid="{00000000-0005-0000-0000-000024C40000}"/>
    <cellStyle name="Normal 8 11 6" xfId="50221" xr:uid="{00000000-0005-0000-0000-000025C40000}"/>
    <cellStyle name="Normal 8 12" xfId="50222" xr:uid="{00000000-0005-0000-0000-000026C40000}"/>
    <cellStyle name="Normal 8 12 2" xfId="50223" xr:uid="{00000000-0005-0000-0000-000027C40000}"/>
    <cellStyle name="Normal 8 12 2 2" xfId="50224" xr:uid="{00000000-0005-0000-0000-000028C40000}"/>
    <cellStyle name="Normal 8 12 2 2 2" xfId="50225" xr:uid="{00000000-0005-0000-0000-000029C40000}"/>
    <cellStyle name="Normal 8 12 2 3" xfId="50226" xr:uid="{00000000-0005-0000-0000-00002AC40000}"/>
    <cellStyle name="Normal 8 12 2 3 2" xfId="50227" xr:uid="{00000000-0005-0000-0000-00002BC40000}"/>
    <cellStyle name="Normal 8 12 2 3 2 2" xfId="50228" xr:uid="{00000000-0005-0000-0000-00002CC40000}"/>
    <cellStyle name="Normal 8 12 2 3 3" xfId="50229" xr:uid="{00000000-0005-0000-0000-00002DC40000}"/>
    <cellStyle name="Normal 8 12 2 4" xfId="50230" xr:uid="{00000000-0005-0000-0000-00002EC40000}"/>
    <cellStyle name="Normal 8 12 3" xfId="50231" xr:uid="{00000000-0005-0000-0000-00002FC40000}"/>
    <cellStyle name="Normal 8 12 3 2" xfId="50232" xr:uid="{00000000-0005-0000-0000-000030C40000}"/>
    <cellStyle name="Normal 8 12 4" xfId="50233" xr:uid="{00000000-0005-0000-0000-000031C40000}"/>
    <cellStyle name="Normal 8 12 4 2" xfId="50234" xr:uid="{00000000-0005-0000-0000-000032C40000}"/>
    <cellStyle name="Normal 8 12 4 2 2" xfId="50235" xr:uid="{00000000-0005-0000-0000-000033C40000}"/>
    <cellStyle name="Normal 8 12 4 3" xfId="50236" xr:uid="{00000000-0005-0000-0000-000034C40000}"/>
    <cellStyle name="Normal 8 12 5" xfId="50237" xr:uid="{00000000-0005-0000-0000-000035C40000}"/>
    <cellStyle name="Normal 8 13" xfId="50238" xr:uid="{00000000-0005-0000-0000-000036C40000}"/>
    <cellStyle name="Normal 8 13 2" xfId="50239" xr:uid="{00000000-0005-0000-0000-000037C40000}"/>
    <cellStyle name="Normal 8 13 2 2" xfId="50240" xr:uid="{00000000-0005-0000-0000-000038C40000}"/>
    <cellStyle name="Normal 8 13 3" xfId="50241" xr:uid="{00000000-0005-0000-0000-000039C40000}"/>
    <cellStyle name="Normal 8 13 3 2" xfId="50242" xr:uid="{00000000-0005-0000-0000-00003AC40000}"/>
    <cellStyle name="Normal 8 13 3 2 2" xfId="50243" xr:uid="{00000000-0005-0000-0000-00003BC40000}"/>
    <cellStyle name="Normal 8 13 3 3" xfId="50244" xr:uid="{00000000-0005-0000-0000-00003CC40000}"/>
    <cellStyle name="Normal 8 13 4" xfId="50245" xr:uid="{00000000-0005-0000-0000-00003DC40000}"/>
    <cellStyle name="Normal 8 14" xfId="50246" xr:uid="{00000000-0005-0000-0000-00003EC40000}"/>
    <cellStyle name="Normal 8 14 2" xfId="50247" xr:uid="{00000000-0005-0000-0000-00003FC40000}"/>
    <cellStyle name="Normal 8 14 2 2" xfId="50248" xr:uid="{00000000-0005-0000-0000-000040C40000}"/>
    <cellStyle name="Normal 8 14 3" xfId="50249" xr:uid="{00000000-0005-0000-0000-000041C40000}"/>
    <cellStyle name="Normal 8 14 3 2" xfId="50250" xr:uid="{00000000-0005-0000-0000-000042C40000}"/>
    <cellStyle name="Normal 8 14 3 2 2" xfId="50251" xr:uid="{00000000-0005-0000-0000-000043C40000}"/>
    <cellStyle name="Normal 8 14 3 3" xfId="50252" xr:uid="{00000000-0005-0000-0000-000044C40000}"/>
    <cellStyle name="Normal 8 14 4" xfId="50253" xr:uid="{00000000-0005-0000-0000-000045C40000}"/>
    <cellStyle name="Normal 8 15" xfId="50254" xr:uid="{00000000-0005-0000-0000-000046C40000}"/>
    <cellStyle name="Normal 8 15 2" xfId="50255" xr:uid="{00000000-0005-0000-0000-000047C40000}"/>
    <cellStyle name="Normal 8 15 2 2" xfId="50256" xr:uid="{00000000-0005-0000-0000-000048C40000}"/>
    <cellStyle name="Normal 8 15 3" xfId="50257" xr:uid="{00000000-0005-0000-0000-000049C40000}"/>
    <cellStyle name="Normal 8 15 3 2" xfId="50258" xr:uid="{00000000-0005-0000-0000-00004AC40000}"/>
    <cellStyle name="Normal 8 15 3 2 2" xfId="50259" xr:uid="{00000000-0005-0000-0000-00004BC40000}"/>
    <cellStyle name="Normal 8 15 3 3" xfId="50260" xr:uid="{00000000-0005-0000-0000-00004CC40000}"/>
    <cellStyle name="Normal 8 15 4" xfId="50261" xr:uid="{00000000-0005-0000-0000-00004DC40000}"/>
    <cellStyle name="Normal 8 16" xfId="50262" xr:uid="{00000000-0005-0000-0000-00004EC40000}"/>
    <cellStyle name="Normal 8 16 2" xfId="50263" xr:uid="{00000000-0005-0000-0000-00004FC40000}"/>
    <cellStyle name="Normal 8 16 2 2" xfId="50264" xr:uid="{00000000-0005-0000-0000-000050C40000}"/>
    <cellStyle name="Normal 8 16 3" xfId="50265" xr:uid="{00000000-0005-0000-0000-000051C40000}"/>
    <cellStyle name="Normal 8 17" xfId="50266" xr:uid="{00000000-0005-0000-0000-000052C40000}"/>
    <cellStyle name="Normal 8 17 2" xfId="50267" xr:uid="{00000000-0005-0000-0000-000053C40000}"/>
    <cellStyle name="Normal 8 18" xfId="50268" xr:uid="{00000000-0005-0000-0000-000054C40000}"/>
    <cellStyle name="Normal 8 18 2" xfId="50269" xr:uid="{00000000-0005-0000-0000-000055C40000}"/>
    <cellStyle name="Normal 8 19" xfId="50270" xr:uid="{00000000-0005-0000-0000-000056C40000}"/>
    <cellStyle name="Normal 8 2" xfId="50271" xr:uid="{00000000-0005-0000-0000-000057C40000}"/>
    <cellStyle name="Normal 8 2 10" xfId="50272" xr:uid="{00000000-0005-0000-0000-000058C40000}"/>
    <cellStyle name="Normal 8 2 10 2" xfId="50273" xr:uid="{00000000-0005-0000-0000-000059C40000}"/>
    <cellStyle name="Normal 8 2 10 2 2" xfId="50274" xr:uid="{00000000-0005-0000-0000-00005AC40000}"/>
    <cellStyle name="Normal 8 2 10 2 2 2" xfId="50275" xr:uid="{00000000-0005-0000-0000-00005BC40000}"/>
    <cellStyle name="Normal 8 2 10 2 2 2 2" xfId="50276" xr:uid="{00000000-0005-0000-0000-00005CC40000}"/>
    <cellStyle name="Normal 8 2 10 2 2 3" xfId="50277" xr:uid="{00000000-0005-0000-0000-00005DC40000}"/>
    <cellStyle name="Normal 8 2 10 2 2 3 2" xfId="50278" xr:uid="{00000000-0005-0000-0000-00005EC40000}"/>
    <cellStyle name="Normal 8 2 10 2 2 3 2 2" xfId="50279" xr:uid="{00000000-0005-0000-0000-00005FC40000}"/>
    <cellStyle name="Normal 8 2 10 2 2 3 3" xfId="50280" xr:uid="{00000000-0005-0000-0000-000060C40000}"/>
    <cellStyle name="Normal 8 2 10 2 2 4" xfId="50281" xr:uid="{00000000-0005-0000-0000-000061C40000}"/>
    <cellStyle name="Normal 8 2 10 2 3" xfId="50282" xr:uid="{00000000-0005-0000-0000-000062C40000}"/>
    <cellStyle name="Normal 8 2 10 2 3 2" xfId="50283" xr:uid="{00000000-0005-0000-0000-000063C40000}"/>
    <cellStyle name="Normal 8 2 10 2 4" xfId="50284" xr:uid="{00000000-0005-0000-0000-000064C40000}"/>
    <cellStyle name="Normal 8 2 10 2 4 2" xfId="50285" xr:uid="{00000000-0005-0000-0000-000065C40000}"/>
    <cellStyle name="Normal 8 2 10 2 4 2 2" xfId="50286" xr:uid="{00000000-0005-0000-0000-000066C40000}"/>
    <cellStyle name="Normal 8 2 10 2 4 3" xfId="50287" xr:uid="{00000000-0005-0000-0000-000067C40000}"/>
    <cellStyle name="Normal 8 2 10 2 5" xfId="50288" xr:uid="{00000000-0005-0000-0000-000068C40000}"/>
    <cellStyle name="Normal 8 2 10 3" xfId="50289" xr:uid="{00000000-0005-0000-0000-000069C40000}"/>
    <cellStyle name="Normal 8 2 10 3 2" xfId="50290" xr:uid="{00000000-0005-0000-0000-00006AC40000}"/>
    <cellStyle name="Normal 8 2 10 3 2 2" xfId="50291" xr:uid="{00000000-0005-0000-0000-00006BC40000}"/>
    <cellStyle name="Normal 8 2 10 3 3" xfId="50292" xr:uid="{00000000-0005-0000-0000-00006CC40000}"/>
    <cellStyle name="Normal 8 2 10 3 3 2" xfId="50293" xr:uid="{00000000-0005-0000-0000-00006DC40000}"/>
    <cellStyle name="Normal 8 2 10 3 3 2 2" xfId="50294" xr:uid="{00000000-0005-0000-0000-00006EC40000}"/>
    <cellStyle name="Normal 8 2 10 3 3 3" xfId="50295" xr:uid="{00000000-0005-0000-0000-00006FC40000}"/>
    <cellStyle name="Normal 8 2 10 3 4" xfId="50296" xr:uid="{00000000-0005-0000-0000-000070C40000}"/>
    <cellStyle name="Normal 8 2 10 4" xfId="50297" xr:uid="{00000000-0005-0000-0000-000071C40000}"/>
    <cellStyle name="Normal 8 2 10 4 2" xfId="50298" xr:uid="{00000000-0005-0000-0000-000072C40000}"/>
    <cellStyle name="Normal 8 2 10 5" xfId="50299" xr:uid="{00000000-0005-0000-0000-000073C40000}"/>
    <cellStyle name="Normal 8 2 10 5 2" xfId="50300" xr:uid="{00000000-0005-0000-0000-000074C40000}"/>
    <cellStyle name="Normal 8 2 10 5 2 2" xfId="50301" xr:uid="{00000000-0005-0000-0000-000075C40000}"/>
    <cellStyle name="Normal 8 2 10 5 3" xfId="50302" xr:uid="{00000000-0005-0000-0000-000076C40000}"/>
    <cellStyle name="Normal 8 2 10 6" xfId="50303" xr:uid="{00000000-0005-0000-0000-000077C40000}"/>
    <cellStyle name="Normal 8 2 11" xfId="50304" xr:uid="{00000000-0005-0000-0000-000078C40000}"/>
    <cellStyle name="Normal 8 2 11 2" xfId="50305" xr:uid="{00000000-0005-0000-0000-000079C40000}"/>
    <cellStyle name="Normal 8 2 11 2 2" xfId="50306" xr:uid="{00000000-0005-0000-0000-00007AC40000}"/>
    <cellStyle name="Normal 8 2 11 2 2 2" xfId="50307" xr:uid="{00000000-0005-0000-0000-00007BC40000}"/>
    <cellStyle name="Normal 8 2 11 2 3" xfId="50308" xr:uid="{00000000-0005-0000-0000-00007CC40000}"/>
    <cellStyle name="Normal 8 2 11 2 3 2" xfId="50309" xr:uid="{00000000-0005-0000-0000-00007DC40000}"/>
    <cellStyle name="Normal 8 2 11 2 3 2 2" xfId="50310" xr:uid="{00000000-0005-0000-0000-00007EC40000}"/>
    <cellStyle name="Normal 8 2 11 2 3 3" xfId="50311" xr:uid="{00000000-0005-0000-0000-00007FC40000}"/>
    <cellStyle name="Normal 8 2 11 2 4" xfId="50312" xr:uid="{00000000-0005-0000-0000-000080C40000}"/>
    <cellStyle name="Normal 8 2 11 3" xfId="50313" xr:uid="{00000000-0005-0000-0000-000081C40000}"/>
    <cellStyle name="Normal 8 2 11 3 2" xfId="50314" xr:uid="{00000000-0005-0000-0000-000082C40000}"/>
    <cellStyle name="Normal 8 2 11 4" xfId="50315" xr:uid="{00000000-0005-0000-0000-000083C40000}"/>
    <cellStyle name="Normal 8 2 11 4 2" xfId="50316" xr:uid="{00000000-0005-0000-0000-000084C40000}"/>
    <cellStyle name="Normal 8 2 11 4 2 2" xfId="50317" xr:uid="{00000000-0005-0000-0000-000085C40000}"/>
    <cellStyle name="Normal 8 2 11 4 3" xfId="50318" xr:uid="{00000000-0005-0000-0000-000086C40000}"/>
    <cellStyle name="Normal 8 2 11 5" xfId="50319" xr:uid="{00000000-0005-0000-0000-000087C40000}"/>
    <cellStyle name="Normal 8 2 12" xfId="50320" xr:uid="{00000000-0005-0000-0000-000088C40000}"/>
    <cellStyle name="Normal 8 2 12 2" xfId="50321" xr:uid="{00000000-0005-0000-0000-000089C40000}"/>
    <cellStyle name="Normal 8 2 12 2 2" xfId="50322" xr:uid="{00000000-0005-0000-0000-00008AC40000}"/>
    <cellStyle name="Normal 8 2 12 3" xfId="50323" xr:uid="{00000000-0005-0000-0000-00008BC40000}"/>
    <cellStyle name="Normal 8 2 12 3 2" xfId="50324" xr:uid="{00000000-0005-0000-0000-00008CC40000}"/>
    <cellStyle name="Normal 8 2 12 3 2 2" xfId="50325" xr:uid="{00000000-0005-0000-0000-00008DC40000}"/>
    <cellStyle name="Normal 8 2 12 3 3" xfId="50326" xr:uid="{00000000-0005-0000-0000-00008EC40000}"/>
    <cellStyle name="Normal 8 2 12 4" xfId="50327" xr:uid="{00000000-0005-0000-0000-00008FC40000}"/>
    <cellStyle name="Normal 8 2 13" xfId="50328" xr:uid="{00000000-0005-0000-0000-000090C40000}"/>
    <cellStyle name="Normal 8 2 13 2" xfId="50329" xr:uid="{00000000-0005-0000-0000-000091C40000}"/>
    <cellStyle name="Normal 8 2 13 2 2" xfId="50330" xr:uid="{00000000-0005-0000-0000-000092C40000}"/>
    <cellStyle name="Normal 8 2 13 3" xfId="50331" xr:uid="{00000000-0005-0000-0000-000093C40000}"/>
    <cellStyle name="Normal 8 2 13 3 2" xfId="50332" xr:uid="{00000000-0005-0000-0000-000094C40000}"/>
    <cellStyle name="Normal 8 2 13 3 2 2" xfId="50333" xr:uid="{00000000-0005-0000-0000-000095C40000}"/>
    <cellStyle name="Normal 8 2 13 3 3" xfId="50334" xr:uid="{00000000-0005-0000-0000-000096C40000}"/>
    <cellStyle name="Normal 8 2 13 4" xfId="50335" xr:uid="{00000000-0005-0000-0000-000097C40000}"/>
    <cellStyle name="Normal 8 2 14" xfId="50336" xr:uid="{00000000-0005-0000-0000-000098C40000}"/>
    <cellStyle name="Normal 8 2 14 2" xfId="50337" xr:uid="{00000000-0005-0000-0000-000099C40000}"/>
    <cellStyle name="Normal 8 2 14 2 2" xfId="50338" xr:uid="{00000000-0005-0000-0000-00009AC40000}"/>
    <cellStyle name="Normal 8 2 14 3" xfId="50339" xr:uid="{00000000-0005-0000-0000-00009BC40000}"/>
    <cellStyle name="Normal 8 2 14 3 2" xfId="50340" xr:uid="{00000000-0005-0000-0000-00009CC40000}"/>
    <cellStyle name="Normal 8 2 14 3 2 2" xfId="50341" xr:uid="{00000000-0005-0000-0000-00009DC40000}"/>
    <cellStyle name="Normal 8 2 14 3 3" xfId="50342" xr:uid="{00000000-0005-0000-0000-00009EC40000}"/>
    <cellStyle name="Normal 8 2 14 4" xfId="50343" xr:uid="{00000000-0005-0000-0000-00009FC40000}"/>
    <cellStyle name="Normal 8 2 15" xfId="50344" xr:uid="{00000000-0005-0000-0000-0000A0C40000}"/>
    <cellStyle name="Normal 8 2 15 2" xfId="50345" xr:uid="{00000000-0005-0000-0000-0000A1C40000}"/>
    <cellStyle name="Normal 8 2 15 2 2" xfId="50346" xr:uid="{00000000-0005-0000-0000-0000A2C40000}"/>
    <cellStyle name="Normal 8 2 15 3" xfId="50347" xr:uid="{00000000-0005-0000-0000-0000A3C40000}"/>
    <cellStyle name="Normal 8 2 16" xfId="50348" xr:uid="{00000000-0005-0000-0000-0000A4C40000}"/>
    <cellStyle name="Normal 8 2 16 2" xfId="50349" xr:uid="{00000000-0005-0000-0000-0000A5C40000}"/>
    <cellStyle name="Normal 8 2 17" xfId="50350" xr:uid="{00000000-0005-0000-0000-0000A6C40000}"/>
    <cellStyle name="Normal 8 2 17 2" xfId="50351" xr:uid="{00000000-0005-0000-0000-0000A7C40000}"/>
    <cellStyle name="Normal 8 2 18" xfId="50352" xr:uid="{00000000-0005-0000-0000-0000A8C40000}"/>
    <cellStyle name="Normal 8 2 19" xfId="50353" xr:uid="{00000000-0005-0000-0000-0000A9C40000}"/>
    <cellStyle name="Normal 8 2 2" xfId="50354" xr:uid="{00000000-0005-0000-0000-0000AAC40000}"/>
    <cellStyle name="Normal 8 2 2 10" xfId="50355" xr:uid="{00000000-0005-0000-0000-0000ABC40000}"/>
    <cellStyle name="Normal 8 2 2 10 2" xfId="50356" xr:uid="{00000000-0005-0000-0000-0000ACC40000}"/>
    <cellStyle name="Normal 8 2 2 10 2 2" xfId="50357" xr:uid="{00000000-0005-0000-0000-0000ADC40000}"/>
    <cellStyle name="Normal 8 2 2 10 3" xfId="50358" xr:uid="{00000000-0005-0000-0000-0000AEC40000}"/>
    <cellStyle name="Normal 8 2 2 10 3 2" xfId="50359" xr:uid="{00000000-0005-0000-0000-0000AFC40000}"/>
    <cellStyle name="Normal 8 2 2 10 3 2 2" xfId="50360" xr:uid="{00000000-0005-0000-0000-0000B0C40000}"/>
    <cellStyle name="Normal 8 2 2 10 3 3" xfId="50361" xr:uid="{00000000-0005-0000-0000-0000B1C40000}"/>
    <cellStyle name="Normal 8 2 2 10 4" xfId="50362" xr:uid="{00000000-0005-0000-0000-0000B2C40000}"/>
    <cellStyle name="Normal 8 2 2 11" xfId="50363" xr:uid="{00000000-0005-0000-0000-0000B3C40000}"/>
    <cellStyle name="Normal 8 2 2 11 2" xfId="50364" xr:uid="{00000000-0005-0000-0000-0000B4C40000}"/>
    <cellStyle name="Normal 8 2 2 11 2 2" xfId="50365" xr:uid="{00000000-0005-0000-0000-0000B5C40000}"/>
    <cellStyle name="Normal 8 2 2 11 3" xfId="50366" xr:uid="{00000000-0005-0000-0000-0000B6C40000}"/>
    <cellStyle name="Normal 8 2 2 11 3 2" xfId="50367" xr:uid="{00000000-0005-0000-0000-0000B7C40000}"/>
    <cellStyle name="Normal 8 2 2 11 3 2 2" xfId="50368" xr:uid="{00000000-0005-0000-0000-0000B8C40000}"/>
    <cellStyle name="Normal 8 2 2 11 3 3" xfId="50369" xr:uid="{00000000-0005-0000-0000-0000B9C40000}"/>
    <cellStyle name="Normal 8 2 2 11 4" xfId="50370" xr:uid="{00000000-0005-0000-0000-0000BAC40000}"/>
    <cellStyle name="Normal 8 2 2 12" xfId="50371" xr:uid="{00000000-0005-0000-0000-0000BBC40000}"/>
    <cellStyle name="Normal 8 2 2 12 2" xfId="50372" xr:uid="{00000000-0005-0000-0000-0000BCC40000}"/>
    <cellStyle name="Normal 8 2 2 12 2 2" xfId="50373" xr:uid="{00000000-0005-0000-0000-0000BDC40000}"/>
    <cellStyle name="Normal 8 2 2 12 3" xfId="50374" xr:uid="{00000000-0005-0000-0000-0000BEC40000}"/>
    <cellStyle name="Normal 8 2 2 12 3 2" xfId="50375" xr:uid="{00000000-0005-0000-0000-0000BFC40000}"/>
    <cellStyle name="Normal 8 2 2 12 3 2 2" xfId="50376" xr:uid="{00000000-0005-0000-0000-0000C0C40000}"/>
    <cellStyle name="Normal 8 2 2 12 3 3" xfId="50377" xr:uid="{00000000-0005-0000-0000-0000C1C40000}"/>
    <cellStyle name="Normal 8 2 2 12 4" xfId="50378" xr:uid="{00000000-0005-0000-0000-0000C2C40000}"/>
    <cellStyle name="Normal 8 2 2 13" xfId="50379" xr:uid="{00000000-0005-0000-0000-0000C3C40000}"/>
    <cellStyle name="Normal 8 2 2 13 2" xfId="50380" xr:uid="{00000000-0005-0000-0000-0000C4C40000}"/>
    <cellStyle name="Normal 8 2 2 13 2 2" xfId="50381" xr:uid="{00000000-0005-0000-0000-0000C5C40000}"/>
    <cellStyle name="Normal 8 2 2 13 3" xfId="50382" xr:uid="{00000000-0005-0000-0000-0000C6C40000}"/>
    <cellStyle name="Normal 8 2 2 14" xfId="50383" xr:uid="{00000000-0005-0000-0000-0000C7C40000}"/>
    <cellStyle name="Normal 8 2 2 14 2" xfId="50384" xr:uid="{00000000-0005-0000-0000-0000C8C40000}"/>
    <cellStyle name="Normal 8 2 2 15" xfId="50385" xr:uid="{00000000-0005-0000-0000-0000C9C40000}"/>
    <cellStyle name="Normal 8 2 2 15 2" xfId="50386" xr:uid="{00000000-0005-0000-0000-0000CAC40000}"/>
    <cellStyle name="Normal 8 2 2 16" xfId="50387" xr:uid="{00000000-0005-0000-0000-0000CBC40000}"/>
    <cellStyle name="Normal 8 2 2 17" xfId="50388" xr:uid="{00000000-0005-0000-0000-0000CCC40000}"/>
    <cellStyle name="Normal 8 2 2 2" xfId="50389" xr:uid="{00000000-0005-0000-0000-0000CDC40000}"/>
    <cellStyle name="Normal 8 2 2 2 10" xfId="50390" xr:uid="{00000000-0005-0000-0000-0000CEC40000}"/>
    <cellStyle name="Normal 8 2 2 2 11" xfId="50391" xr:uid="{00000000-0005-0000-0000-0000CFC40000}"/>
    <cellStyle name="Normal 8 2 2 2 2" xfId="50392" xr:uid="{00000000-0005-0000-0000-0000D0C40000}"/>
    <cellStyle name="Normal 8 2 2 2 2 10" xfId="50393" xr:uid="{00000000-0005-0000-0000-0000D1C40000}"/>
    <cellStyle name="Normal 8 2 2 2 2 2" xfId="50394" xr:uid="{00000000-0005-0000-0000-0000D2C40000}"/>
    <cellStyle name="Normal 8 2 2 2 2 2 2" xfId="50395" xr:uid="{00000000-0005-0000-0000-0000D3C40000}"/>
    <cellStyle name="Normal 8 2 2 2 2 2 2 2" xfId="50396" xr:uid="{00000000-0005-0000-0000-0000D4C40000}"/>
    <cellStyle name="Normal 8 2 2 2 2 2 2 2 2" xfId="50397" xr:uid="{00000000-0005-0000-0000-0000D5C40000}"/>
    <cellStyle name="Normal 8 2 2 2 2 2 2 2 2 2" xfId="50398" xr:uid="{00000000-0005-0000-0000-0000D6C40000}"/>
    <cellStyle name="Normal 8 2 2 2 2 2 2 2 3" xfId="50399" xr:uid="{00000000-0005-0000-0000-0000D7C40000}"/>
    <cellStyle name="Normal 8 2 2 2 2 2 2 2 3 2" xfId="50400" xr:uid="{00000000-0005-0000-0000-0000D8C40000}"/>
    <cellStyle name="Normal 8 2 2 2 2 2 2 2 3 2 2" xfId="50401" xr:uid="{00000000-0005-0000-0000-0000D9C40000}"/>
    <cellStyle name="Normal 8 2 2 2 2 2 2 2 3 3" xfId="50402" xr:uid="{00000000-0005-0000-0000-0000DAC40000}"/>
    <cellStyle name="Normal 8 2 2 2 2 2 2 2 4" xfId="50403" xr:uid="{00000000-0005-0000-0000-0000DBC40000}"/>
    <cellStyle name="Normal 8 2 2 2 2 2 2 3" xfId="50404" xr:uid="{00000000-0005-0000-0000-0000DCC40000}"/>
    <cellStyle name="Normal 8 2 2 2 2 2 2 3 2" xfId="50405" xr:uid="{00000000-0005-0000-0000-0000DDC40000}"/>
    <cellStyle name="Normal 8 2 2 2 2 2 2 4" xfId="50406" xr:uid="{00000000-0005-0000-0000-0000DEC40000}"/>
    <cellStyle name="Normal 8 2 2 2 2 2 2 4 2" xfId="50407" xr:uid="{00000000-0005-0000-0000-0000DFC40000}"/>
    <cellStyle name="Normal 8 2 2 2 2 2 2 4 2 2" xfId="50408" xr:uid="{00000000-0005-0000-0000-0000E0C40000}"/>
    <cellStyle name="Normal 8 2 2 2 2 2 2 4 3" xfId="50409" xr:uid="{00000000-0005-0000-0000-0000E1C40000}"/>
    <cellStyle name="Normal 8 2 2 2 2 2 2 5" xfId="50410" xr:uid="{00000000-0005-0000-0000-0000E2C40000}"/>
    <cellStyle name="Normal 8 2 2 2 2 2 2 6" xfId="50411" xr:uid="{00000000-0005-0000-0000-0000E3C40000}"/>
    <cellStyle name="Normal 8 2 2 2 2 2 3" xfId="50412" xr:uid="{00000000-0005-0000-0000-0000E4C40000}"/>
    <cellStyle name="Normal 8 2 2 2 2 2 3 2" xfId="50413" xr:uid="{00000000-0005-0000-0000-0000E5C40000}"/>
    <cellStyle name="Normal 8 2 2 2 2 2 3 2 2" xfId="50414" xr:uid="{00000000-0005-0000-0000-0000E6C40000}"/>
    <cellStyle name="Normal 8 2 2 2 2 2 3 3" xfId="50415" xr:uid="{00000000-0005-0000-0000-0000E7C40000}"/>
    <cellStyle name="Normal 8 2 2 2 2 2 3 3 2" xfId="50416" xr:uid="{00000000-0005-0000-0000-0000E8C40000}"/>
    <cellStyle name="Normal 8 2 2 2 2 2 3 3 2 2" xfId="50417" xr:uid="{00000000-0005-0000-0000-0000E9C40000}"/>
    <cellStyle name="Normal 8 2 2 2 2 2 3 3 3" xfId="50418" xr:uid="{00000000-0005-0000-0000-0000EAC40000}"/>
    <cellStyle name="Normal 8 2 2 2 2 2 3 4" xfId="50419" xr:uid="{00000000-0005-0000-0000-0000EBC40000}"/>
    <cellStyle name="Normal 8 2 2 2 2 2 4" xfId="50420" xr:uid="{00000000-0005-0000-0000-0000ECC40000}"/>
    <cellStyle name="Normal 8 2 2 2 2 2 4 2" xfId="50421" xr:uid="{00000000-0005-0000-0000-0000EDC40000}"/>
    <cellStyle name="Normal 8 2 2 2 2 2 4 2 2" xfId="50422" xr:uid="{00000000-0005-0000-0000-0000EEC40000}"/>
    <cellStyle name="Normal 8 2 2 2 2 2 4 3" xfId="50423" xr:uid="{00000000-0005-0000-0000-0000EFC40000}"/>
    <cellStyle name="Normal 8 2 2 2 2 2 4 3 2" xfId="50424" xr:uid="{00000000-0005-0000-0000-0000F0C40000}"/>
    <cellStyle name="Normal 8 2 2 2 2 2 4 3 2 2" xfId="50425" xr:uid="{00000000-0005-0000-0000-0000F1C40000}"/>
    <cellStyle name="Normal 8 2 2 2 2 2 4 3 3" xfId="50426" xr:uid="{00000000-0005-0000-0000-0000F2C40000}"/>
    <cellStyle name="Normal 8 2 2 2 2 2 4 4" xfId="50427" xr:uid="{00000000-0005-0000-0000-0000F3C40000}"/>
    <cellStyle name="Normal 8 2 2 2 2 2 5" xfId="50428" xr:uid="{00000000-0005-0000-0000-0000F4C40000}"/>
    <cellStyle name="Normal 8 2 2 2 2 2 5 2" xfId="50429" xr:uid="{00000000-0005-0000-0000-0000F5C40000}"/>
    <cellStyle name="Normal 8 2 2 2 2 2 6" xfId="50430" xr:uid="{00000000-0005-0000-0000-0000F6C40000}"/>
    <cellStyle name="Normal 8 2 2 2 2 2 6 2" xfId="50431" xr:uid="{00000000-0005-0000-0000-0000F7C40000}"/>
    <cellStyle name="Normal 8 2 2 2 2 2 6 2 2" xfId="50432" xr:uid="{00000000-0005-0000-0000-0000F8C40000}"/>
    <cellStyle name="Normal 8 2 2 2 2 2 6 3" xfId="50433" xr:uid="{00000000-0005-0000-0000-0000F9C40000}"/>
    <cellStyle name="Normal 8 2 2 2 2 2 7" xfId="50434" xr:uid="{00000000-0005-0000-0000-0000FAC40000}"/>
    <cellStyle name="Normal 8 2 2 2 2 2 7 2" xfId="50435" xr:uid="{00000000-0005-0000-0000-0000FBC40000}"/>
    <cellStyle name="Normal 8 2 2 2 2 2 8" xfId="50436" xr:uid="{00000000-0005-0000-0000-0000FCC40000}"/>
    <cellStyle name="Normal 8 2 2 2 2 2 9" xfId="50437" xr:uid="{00000000-0005-0000-0000-0000FDC40000}"/>
    <cellStyle name="Normal 8 2 2 2 2 3" xfId="50438" xr:uid="{00000000-0005-0000-0000-0000FEC40000}"/>
    <cellStyle name="Normal 8 2 2 2 2 3 2" xfId="50439" xr:uid="{00000000-0005-0000-0000-0000FFC40000}"/>
    <cellStyle name="Normal 8 2 2 2 2 3 2 2" xfId="50440" xr:uid="{00000000-0005-0000-0000-000000C50000}"/>
    <cellStyle name="Normal 8 2 2 2 2 3 2 2 2" xfId="50441" xr:uid="{00000000-0005-0000-0000-000001C50000}"/>
    <cellStyle name="Normal 8 2 2 2 2 3 2 3" xfId="50442" xr:uid="{00000000-0005-0000-0000-000002C50000}"/>
    <cellStyle name="Normal 8 2 2 2 2 3 2 3 2" xfId="50443" xr:uid="{00000000-0005-0000-0000-000003C50000}"/>
    <cellStyle name="Normal 8 2 2 2 2 3 2 3 2 2" xfId="50444" xr:uid="{00000000-0005-0000-0000-000004C50000}"/>
    <cellStyle name="Normal 8 2 2 2 2 3 2 3 3" xfId="50445" xr:uid="{00000000-0005-0000-0000-000005C50000}"/>
    <cellStyle name="Normal 8 2 2 2 2 3 2 4" xfId="50446" xr:uid="{00000000-0005-0000-0000-000006C50000}"/>
    <cellStyle name="Normal 8 2 2 2 2 3 2 5" xfId="50447" xr:uid="{00000000-0005-0000-0000-000007C50000}"/>
    <cellStyle name="Normal 8 2 2 2 2 3 3" xfId="50448" xr:uid="{00000000-0005-0000-0000-000008C50000}"/>
    <cellStyle name="Normal 8 2 2 2 2 3 3 2" xfId="50449" xr:uid="{00000000-0005-0000-0000-000009C50000}"/>
    <cellStyle name="Normal 8 2 2 2 2 3 4" xfId="50450" xr:uid="{00000000-0005-0000-0000-00000AC50000}"/>
    <cellStyle name="Normal 8 2 2 2 2 3 4 2" xfId="50451" xr:uid="{00000000-0005-0000-0000-00000BC50000}"/>
    <cellStyle name="Normal 8 2 2 2 2 3 4 2 2" xfId="50452" xr:uid="{00000000-0005-0000-0000-00000CC50000}"/>
    <cellStyle name="Normal 8 2 2 2 2 3 4 3" xfId="50453" xr:uid="{00000000-0005-0000-0000-00000DC50000}"/>
    <cellStyle name="Normal 8 2 2 2 2 3 5" xfId="50454" xr:uid="{00000000-0005-0000-0000-00000EC50000}"/>
    <cellStyle name="Normal 8 2 2 2 2 3 6" xfId="50455" xr:uid="{00000000-0005-0000-0000-00000FC50000}"/>
    <cellStyle name="Normal 8 2 2 2 2 4" xfId="50456" xr:uid="{00000000-0005-0000-0000-000010C50000}"/>
    <cellStyle name="Normal 8 2 2 2 2 4 2" xfId="50457" xr:uid="{00000000-0005-0000-0000-000011C50000}"/>
    <cellStyle name="Normal 8 2 2 2 2 4 2 2" xfId="50458" xr:uid="{00000000-0005-0000-0000-000012C50000}"/>
    <cellStyle name="Normal 8 2 2 2 2 4 3" xfId="50459" xr:uid="{00000000-0005-0000-0000-000013C50000}"/>
    <cellStyle name="Normal 8 2 2 2 2 4 3 2" xfId="50460" xr:uid="{00000000-0005-0000-0000-000014C50000}"/>
    <cellStyle name="Normal 8 2 2 2 2 4 3 2 2" xfId="50461" xr:uid="{00000000-0005-0000-0000-000015C50000}"/>
    <cellStyle name="Normal 8 2 2 2 2 4 3 3" xfId="50462" xr:uid="{00000000-0005-0000-0000-000016C50000}"/>
    <cellStyle name="Normal 8 2 2 2 2 4 4" xfId="50463" xr:uid="{00000000-0005-0000-0000-000017C50000}"/>
    <cellStyle name="Normal 8 2 2 2 2 4 5" xfId="50464" xr:uid="{00000000-0005-0000-0000-000018C50000}"/>
    <cellStyle name="Normal 8 2 2 2 2 5" xfId="50465" xr:uid="{00000000-0005-0000-0000-000019C50000}"/>
    <cellStyle name="Normal 8 2 2 2 2 5 2" xfId="50466" xr:uid="{00000000-0005-0000-0000-00001AC50000}"/>
    <cellStyle name="Normal 8 2 2 2 2 5 2 2" xfId="50467" xr:uid="{00000000-0005-0000-0000-00001BC50000}"/>
    <cellStyle name="Normal 8 2 2 2 2 5 3" xfId="50468" xr:uid="{00000000-0005-0000-0000-00001CC50000}"/>
    <cellStyle name="Normal 8 2 2 2 2 5 3 2" xfId="50469" xr:uid="{00000000-0005-0000-0000-00001DC50000}"/>
    <cellStyle name="Normal 8 2 2 2 2 5 3 2 2" xfId="50470" xr:uid="{00000000-0005-0000-0000-00001EC50000}"/>
    <cellStyle name="Normal 8 2 2 2 2 5 3 3" xfId="50471" xr:uid="{00000000-0005-0000-0000-00001FC50000}"/>
    <cellStyle name="Normal 8 2 2 2 2 5 4" xfId="50472" xr:uid="{00000000-0005-0000-0000-000020C50000}"/>
    <cellStyle name="Normal 8 2 2 2 2 6" xfId="50473" xr:uid="{00000000-0005-0000-0000-000021C50000}"/>
    <cellStyle name="Normal 8 2 2 2 2 6 2" xfId="50474" xr:uid="{00000000-0005-0000-0000-000022C50000}"/>
    <cellStyle name="Normal 8 2 2 2 2 7" xfId="50475" xr:uid="{00000000-0005-0000-0000-000023C50000}"/>
    <cellStyle name="Normal 8 2 2 2 2 7 2" xfId="50476" xr:uid="{00000000-0005-0000-0000-000024C50000}"/>
    <cellStyle name="Normal 8 2 2 2 2 7 2 2" xfId="50477" xr:uid="{00000000-0005-0000-0000-000025C50000}"/>
    <cellStyle name="Normal 8 2 2 2 2 7 3" xfId="50478" xr:uid="{00000000-0005-0000-0000-000026C50000}"/>
    <cellStyle name="Normal 8 2 2 2 2 8" xfId="50479" xr:uid="{00000000-0005-0000-0000-000027C50000}"/>
    <cellStyle name="Normal 8 2 2 2 2 8 2" xfId="50480" xr:uid="{00000000-0005-0000-0000-000028C50000}"/>
    <cellStyle name="Normal 8 2 2 2 2 9" xfId="50481" xr:uid="{00000000-0005-0000-0000-000029C50000}"/>
    <cellStyle name="Normal 8 2 2 2 2_T-straight with PEDs adjustor" xfId="50482" xr:uid="{00000000-0005-0000-0000-00002AC50000}"/>
    <cellStyle name="Normal 8 2 2 2 3" xfId="50483" xr:uid="{00000000-0005-0000-0000-00002BC50000}"/>
    <cellStyle name="Normal 8 2 2 2 3 2" xfId="50484" xr:uid="{00000000-0005-0000-0000-00002CC50000}"/>
    <cellStyle name="Normal 8 2 2 2 3 2 2" xfId="50485" xr:uid="{00000000-0005-0000-0000-00002DC50000}"/>
    <cellStyle name="Normal 8 2 2 2 3 2 2 2" xfId="50486" xr:uid="{00000000-0005-0000-0000-00002EC50000}"/>
    <cellStyle name="Normal 8 2 2 2 3 2 2 2 2" xfId="50487" xr:uid="{00000000-0005-0000-0000-00002FC50000}"/>
    <cellStyle name="Normal 8 2 2 2 3 2 2 3" xfId="50488" xr:uid="{00000000-0005-0000-0000-000030C50000}"/>
    <cellStyle name="Normal 8 2 2 2 3 2 2 3 2" xfId="50489" xr:uid="{00000000-0005-0000-0000-000031C50000}"/>
    <cellStyle name="Normal 8 2 2 2 3 2 2 3 2 2" xfId="50490" xr:uid="{00000000-0005-0000-0000-000032C50000}"/>
    <cellStyle name="Normal 8 2 2 2 3 2 2 3 3" xfId="50491" xr:uid="{00000000-0005-0000-0000-000033C50000}"/>
    <cellStyle name="Normal 8 2 2 2 3 2 2 4" xfId="50492" xr:uid="{00000000-0005-0000-0000-000034C50000}"/>
    <cellStyle name="Normal 8 2 2 2 3 2 3" xfId="50493" xr:uid="{00000000-0005-0000-0000-000035C50000}"/>
    <cellStyle name="Normal 8 2 2 2 3 2 3 2" xfId="50494" xr:uid="{00000000-0005-0000-0000-000036C50000}"/>
    <cellStyle name="Normal 8 2 2 2 3 2 4" xfId="50495" xr:uid="{00000000-0005-0000-0000-000037C50000}"/>
    <cellStyle name="Normal 8 2 2 2 3 2 4 2" xfId="50496" xr:uid="{00000000-0005-0000-0000-000038C50000}"/>
    <cellStyle name="Normal 8 2 2 2 3 2 4 2 2" xfId="50497" xr:uid="{00000000-0005-0000-0000-000039C50000}"/>
    <cellStyle name="Normal 8 2 2 2 3 2 4 3" xfId="50498" xr:uid="{00000000-0005-0000-0000-00003AC50000}"/>
    <cellStyle name="Normal 8 2 2 2 3 2 5" xfId="50499" xr:uid="{00000000-0005-0000-0000-00003BC50000}"/>
    <cellStyle name="Normal 8 2 2 2 3 2 6" xfId="50500" xr:uid="{00000000-0005-0000-0000-00003CC50000}"/>
    <cellStyle name="Normal 8 2 2 2 3 3" xfId="50501" xr:uid="{00000000-0005-0000-0000-00003DC50000}"/>
    <cellStyle name="Normal 8 2 2 2 3 3 2" xfId="50502" xr:uid="{00000000-0005-0000-0000-00003EC50000}"/>
    <cellStyle name="Normal 8 2 2 2 3 3 2 2" xfId="50503" xr:uid="{00000000-0005-0000-0000-00003FC50000}"/>
    <cellStyle name="Normal 8 2 2 2 3 3 3" xfId="50504" xr:uid="{00000000-0005-0000-0000-000040C50000}"/>
    <cellStyle name="Normal 8 2 2 2 3 3 3 2" xfId="50505" xr:uid="{00000000-0005-0000-0000-000041C50000}"/>
    <cellStyle name="Normal 8 2 2 2 3 3 3 2 2" xfId="50506" xr:uid="{00000000-0005-0000-0000-000042C50000}"/>
    <cellStyle name="Normal 8 2 2 2 3 3 3 3" xfId="50507" xr:uid="{00000000-0005-0000-0000-000043C50000}"/>
    <cellStyle name="Normal 8 2 2 2 3 3 4" xfId="50508" xr:uid="{00000000-0005-0000-0000-000044C50000}"/>
    <cellStyle name="Normal 8 2 2 2 3 4" xfId="50509" xr:uid="{00000000-0005-0000-0000-000045C50000}"/>
    <cellStyle name="Normal 8 2 2 2 3 4 2" xfId="50510" xr:uid="{00000000-0005-0000-0000-000046C50000}"/>
    <cellStyle name="Normal 8 2 2 2 3 4 2 2" xfId="50511" xr:uid="{00000000-0005-0000-0000-000047C50000}"/>
    <cellStyle name="Normal 8 2 2 2 3 4 3" xfId="50512" xr:uid="{00000000-0005-0000-0000-000048C50000}"/>
    <cellStyle name="Normal 8 2 2 2 3 4 3 2" xfId="50513" xr:uid="{00000000-0005-0000-0000-000049C50000}"/>
    <cellStyle name="Normal 8 2 2 2 3 4 3 2 2" xfId="50514" xr:uid="{00000000-0005-0000-0000-00004AC50000}"/>
    <cellStyle name="Normal 8 2 2 2 3 4 3 3" xfId="50515" xr:uid="{00000000-0005-0000-0000-00004BC50000}"/>
    <cellStyle name="Normal 8 2 2 2 3 4 4" xfId="50516" xr:uid="{00000000-0005-0000-0000-00004CC50000}"/>
    <cellStyle name="Normal 8 2 2 2 3 5" xfId="50517" xr:uid="{00000000-0005-0000-0000-00004DC50000}"/>
    <cellStyle name="Normal 8 2 2 2 3 5 2" xfId="50518" xr:uid="{00000000-0005-0000-0000-00004EC50000}"/>
    <cellStyle name="Normal 8 2 2 2 3 6" xfId="50519" xr:uid="{00000000-0005-0000-0000-00004FC50000}"/>
    <cellStyle name="Normal 8 2 2 2 3 6 2" xfId="50520" xr:uid="{00000000-0005-0000-0000-000050C50000}"/>
    <cellStyle name="Normal 8 2 2 2 3 6 2 2" xfId="50521" xr:uid="{00000000-0005-0000-0000-000051C50000}"/>
    <cellStyle name="Normal 8 2 2 2 3 6 3" xfId="50522" xr:uid="{00000000-0005-0000-0000-000052C50000}"/>
    <cellStyle name="Normal 8 2 2 2 3 7" xfId="50523" xr:uid="{00000000-0005-0000-0000-000053C50000}"/>
    <cellStyle name="Normal 8 2 2 2 3 7 2" xfId="50524" xr:uid="{00000000-0005-0000-0000-000054C50000}"/>
    <cellStyle name="Normal 8 2 2 2 3 8" xfId="50525" xr:uid="{00000000-0005-0000-0000-000055C50000}"/>
    <cellStyle name="Normal 8 2 2 2 3 9" xfId="50526" xr:uid="{00000000-0005-0000-0000-000056C50000}"/>
    <cellStyle name="Normal 8 2 2 2 4" xfId="50527" xr:uid="{00000000-0005-0000-0000-000057C50000}"/>
    <cellStyle name="Normal 8 2 2 2 4 2" xfId="50528" xr:uid="{00000000-0005-0000-0000-000058C50000}"/>
    <cellStyle name="Normal 8 2 2 2 4 2 2" xfId="50529" xr:uid="{00000000-0005-0000-0000-000059C50000}"/>
    <cellStyle name="Normal 8 2 2 2 4 2 2 2" xfId="50530" xr:uid="{00000000-0005-0000-0000-00005AC50000}"/>
    <cellStyle name="Normal 8 2 2 2 4 2 3" xfId="50531" xr:uid="{00000000-0005-0000-0000-00005BC50000}"/>
    <cellStyle name="Normal 8 2 2 2 4 2 3 2" xfId="50532" xr:uid="{00000000-0005-0000-0000-00005CC50000}"/>
    <cellStyle name="Normal 8 2 2 2 4 2 3 2 2" xfId="50533" xr:uid="{00000000-0005-0000-0000-00005DC50000}"/>
    <cellStyle name="Normal 8 2 2 2 4 2 3 3" xfId="50534" xr:uid="{00000000-0005-0000-0000-00005EC50000}"/>
    <cellStyle name="Normal 8 2 2 2 4 2 4" xfId="50535" xr:uid="{00000000-0005-0000-0000-00005FC50000}"/>
    <cellStyle name="Normal 8 2 2 2 4 2 5" xfId="50536" xr:uid="{00000000-0005-0000-0000-000060C50000}"/>
    <cellStyle name="Normal 8 2 2 2 4 3" xfId="50537" xr:uid="{00000000-0005-0000-0000-000061C50000}"/>
    <cellStyle name="Normal 8 2 2 2 4 3 2" xfId="50538" xr:uid="{00000000-0005-0000-0000-000062C50000}"/>
    <cellStyle name="Normal 8 2 2 2 4 4" xfId="50539" xr:uid="{00000000-0005-0000-0000-000063C50000}"/>
    <cellStyle name="Normal 8 2 2 2 4 4 2" xfId="50540" xr:uid="{00000000-0005-0000-0000-000064C50000}"/>
    <cellStyle name="Normal 8 2 2 2 4 4 2 2" xfId="50541" xr:uid="{00000000-0005-0000-0000-000065C50000}"/>
    <cellStyle name="Normal 8 2 2 2 4 4 3" xfId="50542" xr:uid="{00000000-0005-0000-0000-000066C50000}"/>
    <cellStyle name="Normal 8 2 2 2 4 5" xfId="50543" xr:uid="{00000000-0005-0000-0000-000067C50000}"/>
    <cellStyle name="Normal 8 2 2 2 4 6" xfId="50544" xr:uid="{00000000-0005-0000-0000-000068C50000}"/>
    <cellStyle name="Normal 8 2 2 2 5" xfId="50545" xr:uid="{00000000-0005-0000-0000-000069C50000}"/>
    <cellStyle name="Normal 8 2 2 2 5 2" xfId="50546" xr:uid="{00000000-0005-0000-0000-00006AC50000}"/>
    <cellStyle name="Normal 8 2 2 2 5 2 2" xfId="50547" xr:uid="{00000000-0005-0000-0000-00006BC50000}"/>
    <cellStyle name="Normal 8 2 2 2 5 3" xfId="50548" xr:uid="{00000000-0005-0000-0000-00006CC50000}"/>
    <cellStyle name="Normal 8 2 2 2 5 3 2" xfId="50549" xr:uid="{00000000-0005-0000-0000-00006DC50000}"/>
    <cellStyle name="Normal 8 2 2 2 5 3 2 2" xfId="50550" xr:uid="{00000000-0005-0000-0000-00006EC50000}"/>
    <cellStyle name="Normal 8 2 2 2 5 3 3" xfId="50551" xr:uid="{00000000-0005-0000-0000-00006FC50000}"/>
    <cellStyle name="Normal 8 2 2 2 5 4" xfId="50552" xr:uid="{00000000-0005-0000-0000-000070C50000}"/>
    <cellStyle name="Normal 8 2 2 2 5 5" xfId="50553" xr:uid="{00000000-0005-0000-0000-000071C50000}"/>
    <cellStyle name="Normal 8 2 2 2 6" xfId="50554" xr:uid="{00000000-0005-0000-0000-000072C50000}"/>
    <cellStyle name="Normal 8 2 2 2 6 2" xfId="50555" xr:uid="{00000000-0005-0000-0000-000073C50000}"/>
    <cellStyle name="Normal 8 2 2 2 6 2 2" xfId="50556" xr:uid="{00000000-0005-0000-0000-000074C50000}"/>
    <cellStyle name="Normal 8 2 2 2 6 3" xfId="50557" xr:uid="{00000000-0005-0000-0000-000075C50000}"/>
    <cellStyle name="Normal 8 2 2 2 6 3 2" xfId="50558" xr:uid="{00000000-0005-0000-0000-000076C50000}"/>
    <cellStyle name="Normal 8 2 2 2 6 3 2 2" xfId="50559" xr:uid="{00000000-0005-0000-0000-000077C50000}"/>
    <cellStyle name="Normal 8 2 2 2 6 3 3" xfId="50560" xr:uid="{00000000-0005-0000-0000-000078C50000}"/>
    <cellStyle name="Normal 8 2 2 2 6 4" xfId="50561" xr:uid="{00000000-0005-0000-0000-000079C50000}"/>
    <cellStyle name="Normal 8 2 2 2 7" xfId="50562" xr:uid="{00000000-0005-0000-0000-00007AC50000}"/>
    <cellStyle name="Normal 8 2 2 2 7 2" xfId="50563" xr:uid="{00000000-0005-0000-0000-00007BC50000}"/>
    <cellStyle name="Normal 8 2 2 2 8" xfId="50564" xr:uid="{00000000-0005-0000-0000-00007CC50000}"/>
    <cellStyle name="Normal 8 2 2 2 8 2" xfId="50565" xr:uid="{00000000-0005-0000-0000-00007DC50000}"/>
    <cellStyle name="Normal 8 2 2 2 8 2 2" xfId="50566" xr:uid="{00000000-0005-0000-0000-00007EC50000}"/>
    <cellStyle name="Normal 8 2 2 2 8 3" xfId="50567" xr:uid="{00000000-0005-0000-0000-00007FC50000}"/>
    <cellStyle name="Normal 8 2 2 2 9" xfId="50568" xr:uid="{00000000-0005-0000-0000-000080C50000}"/>
    <cellStyle name="Normal 8 2 2 2 9 2" xfId="50569" xr:uid="{00000000-0005-0000-0000-000081C50000}"/>
    <cellStyle name="Normal 8 2 2 2_T-straight with PEDs adjustor" xfId="50570" xr:uid="{00000000-0005-0000-0000-000082C50000}"/>
    <cellStyle name="Normal 8 2 2 3" xfId="50571" xr:uid="{00000000-0005-0000-0000-000083C50000}"/>
    <cellStyle name="Normal 8 2 2 3 10" xfId="50572" xr:uid="{00000000-0005-0000-0000-000084C50000}"/>
    <cellStyle name="Normal 8 2 2 3 11" xfId="50573" xr:uid="{00000000-0005-0000-0000-000085C50000}"/>
    <cellStyle name="Normal 8 2 2 3 2" xfId="50574" xr:uid="{00000000-0005-0000-0000-000086C50000}"/>
    <cellStyle name="Normal 8 2 2 3 2 10" xfId="50575" xr:uid="{00000000-0005-0000-0000-000087C50000}"/>
    <cellStyle name="Normal 8 2 2 3 2 2" xfId="50576" xr:uid="{00000000-0005-0000-0000-000088C50000}"/>
    <cellStyle name="Normal 8 2 2 3 2 2 2" xfId="50577" xr:uid="{00000000-0005-0000-0000-000089C50000}"/>
    <cellStyle name="Normal 8 2 2 3 2 2 2 2" xfId="50578" xr:uid="{00000000-0005-0000-0000-00008AC50000}"/>
    <cellStyle name="Normal 8 2 2 3 2 2 2 2 2" xfId="50579" xr:uid="{00000000-0005-0000-0000-00008BC50000}"/>
    <cellStyle name="Normal 8 2 2 3 2 2 2 2 2 2" xfId="50580" xr:uid="{00000000-0005-0000-0000-00008CC50000}"/>
    <cellStyle name="Normal 8 2 2 3 2 2 2 2 3" xfId="50581" xr:uid="{00000000-0005-0000-0000-00008DC50000}"/>
    <cellStyle name="Normal 8 2 2 3 2 2 2 2 3 2" xfId="50582" xr:uid="{00000000-0005-0000-0000-00008EC50000}"/>
    <cellStyle name="Normal 8 2 2 3 2 2 2 2 3 2 2" xfId="50583" xr:uid="{00000000-0005-0000-0000-00008FC50000}"/>
    <cellStyle name="Normal 8 2 2 3 2 2 2 2 3 3" xfId="50584" xr:uid="{00000000-0005-0000-0000-000090C50000}"/>
    <cellStyle name="Normal 8 2 2 3 2 2 2 2 4" xfId="50585" xr:uid="{00000000-0005-0000-0000-000091C50000}"/>
    <cellStyle name="Normal 8 2 2 3 2 2 2 3" xfId="50586" xr:uid="{00000000-0005-0000-0000-000092C50000}"/>
    <cellStyle name="Normal 8 2 2 3 2 2 2 3 2" xfId="50587" xr:uid="{00000000-0005-0000-0000-000093C50000}"/>
    <cellStyle name="Normal 8 2 2 3 2 2 2 4" xfId="50588" xr:uid="{00000000-0005-0000-0000-000094C50000}"/>
    <cellStyle name="Normal 8 2 2 3 2 2 2 4 2" xfId="50589" xr:uid="{00000000-0005-0000-0000-000095C50000}"/>
    <cellStyle name="Normal 8 2 2 3 2 2 2 4 2 2" xfId="50590" xr:uid="{00000000-0005-0000-0000-000096C50000}"/>
    <cellStyle name="Normal 8 2 2 3 2 2 2 4 3" xfId="50591" xr:uid="{00000000-0005-0000-0000-000097C50000}"/>
    <cellStyle name="Normal 8 2 2 3 2 2 2 5" xfId="50592" xr:uid="{00000000-0005-0000-0000-000098C50000}"/>
    <cellStyle name="Normal 8 2 2 3 2 2 3" xfId="50593" xr:uid="{00000000-0005-0000-0000-000099C50000}"/>
    <cellStyle name="Normal 8 2 2 3 2 2 3 2" xfId="50594" xr:uid="{00000000-0005-0000-0000-00009AC50000}"/>
    <cellStyle name="Normal 8 2 2 3 2 2 3 2 2" xfId="50595" xr:uid="{00000000-0005-0000-0000-00009BC50000}"/>
    <cellStyle name="Normal 8 2 2 3 2 2 3 3" xfId="50596" xr:uid="{00000000-0005-0000-0000-00009CC50000}"/>
    <cellStyle name="Normal 8 2 2 3 2 2 3 3 2" xfId="50597" xr:uid="{00000000-0005-0000-0000-00009DC50000}"/>
    <cellStyle name="Normal 8 2 2 3 2 2 3 3 2 2" xfId="50598" xr:uid="{00000000-0005-0000-0000-00009EC50000}"/>
    <cellStyle name="Normal 8 2 2 3 2 2 3 3 3" xfId="50599" xr:uid="{00000000-0005-0000-0000-00009FC50000}"/>
    <cellStyle name="Normal 8 2 2 3 2 2 3 4" xfId="50600" xr:uid="{00000000-0005-0000-0000-0000A0C50000}"/>
    <cellStyle name="Normal 8 2 2 3 2 2 4" xfId="50601" xr:uid="{00000000-0005-0000-0000-0000A1C50000}"/>
    <cellStyle name="Normal 8 2 2 3 2 2 4 2" xfId="50602" xr:uid="{00000000-0005-0000-0000-0000A2C50000}"/>
    <cellStyle name="Normal 8 2 2 3 2 2 4 2 2" xfId="50603" xr:uid="{00000000-0005-0000-0000-0000A3C50000}"/>
    <cellStyle name="Normal 8 2 2 3 2 2 4 3" xfId="50604" xr:uid="{00000000-0005-0000-0000-0000A4C50000}"/>
    <cellStyle name="Normal 8 2 2 3 2 2 4 3 2" xfId="50605" xr:uid="{00000000-0005-0000-0000-0000A5C50000}"/>
    <cellStyle name="Normal 8 2 2 3 2 2 4 3 2 2" xfId="50606" xr:uid="{00000000-0005-0000-0000-0000A6C50000}"/>
    <cellStyle name="Normal 8 2 2 3 2 2 4 3 3" xfId="50607" xr:uid="{00000000-0005-0000-0000-0000A7C50000}"/>
    <cellStyle name="Normal 8 2 2 3 2 2 4 4" xfId="50608" xr:uid="{00000000-0005-0000-0000-0000A8C50000}"/>
    <cellStyle name="Normal 8 2 2 3 2 2 5" xfId="50609" xr:uid="{00000000-0005-0000-0000-0000A9C50000}"/>
    <cellStyle name="Normal 8 2 2 3 2 2 5 2" xfId="50610" xr:uid="{00000000-0005-0000-0000-0000AAC50000}"/>
    <cellStyle name="Normal 8 2 2 3 2 2 6" xfId="50611" xr:uid="{00000000-0005-0000-0000-0000ABC50000}"/>
    <cellStyle name="Normal 8 2 2 3 2 2 6 2" xfId="50612" xr:uid="{00000000-0005-0000-0000-0000ACC50000}"/>
    <cellStyle name="Normal 8 2 2 3 2 2 6 2 2" xfId="50613" xr:uid="{00000000-0005-0000-0000-0000ADC50000}"/>
    <cellStyle name="Normal 8 2 2 3 2 2 6 3" xfId="50614" xr:uid="{00000000-0005-0000-0000-0000AEC50000}"/>
    <cellStyle name="Normal 8 2 2 3 2 2 7" xfId="50615" xr:uid="{00000000-0005-0000-0000-0000AFC50000}"/>
    <cellStyle name="Normal 8 2 2 3 2 2 7 2" xfId="50616" xr:uid="{00000000-0005-0000-0000-0000B0C50000}"/>
    <cellStyle name="Normal 8 2 2 3 2 2 8" xfId="50617" xr:uid="{00000000-0005-0000-0000-0000B1C50000}"/>
    <cellStyle name="Normal 8 2 2 3 2 2 9" xfId="50618" xr:uid="{00000000-0005-0000-0000-0000B2C50000}"/>
    <cellStyle name="Normal 8 2 2 3 2 3" xfId="50619" xr:uid="{00000000-0005-0000-0000-0000B3C50000}"/>
    <cellStyle name="Normal 8 2 2 3 2 3 2" xfId="50620" xr:uid="{00000000-0005-0000-0000-0000B4C50000}"/>
    <cellStyle name="Normal 8 2 2 3 2 3 2 2" xfId="50621" xr:uid="{00000000-0005-0000-0000-0000B5C50000}"/>
    <cellStyle name="Normal 8 2 2 3 2 3 2 2 2" xfId="50622" xr:uid="{00000000-0005-0000-0000-0000B6C50000}"/>
    <cellStyle name="Normal 8 2 2 3 2 3 2 3" xfId="50623" xr:uid="{00000000-0005-0000-0000-0000B7C50000}"/>
    <cellStyle name="Normal 8 2 2 3 2 3 2 3 2" xfId="50624" xr:uid="{00000000-0005-0000-0000-0000B8C50000}"/>
    <cellStyle name="Normal 8 2 2 3 2 3 2 3 2 2" xfId="50625" xr:uid="{00000000-0005-0000-0000-0000B9C50000}"/>
    <cellStyle name="Normal 8 2 2 3 2 3 2 3 3" xfId="50626" xr:uid="{00000000-0005-0000-0000-0000BAC50000}"/>
    <cellStyle name="Normal 8 2 2 3 2 3 2 4" xfId="50627" xr:uid="{00000000-0005-0000-0000-0000BBC50000}"/>
    <cellStyle name="Normal 8 2 2 3 2 3 3" xfId="50628" xr:uid="{00000000-0005-0000-0000-0000BCC50000}"/>
    <cellStyle name="Normal 8 2 2 3 2 3 3 2" xfId="50629" xr:uid="{00000000-0005-0000-0000-0000BDC50000}"/>
    <cellStyle name="Normal 8 2 2 3 2 3 4" xfId="50630" xr:uid="{00000000-0005-0000-0000-0000BEC50000}"/>
    <cellStyle name="Normal 8 2 2 3 2 3 4 2" xfId="50631" xr:uid="{00000000-0005-0000-0000-0000BFC50000}"/>
    <cellStyle name="Normal 8 2 2 3 2 3 4 2 2" xfId="50632" xr:uid="{00000000-0005-0000-0000-0000C0C50000}"/>
    <cellStyle name="Normal 8 2 2 3 2 3 4 3" xfId="50633" xr:uid="{00000000-0005-0000-0000-0000C1C50000}"/>
    <cellStyle name="Normal 8 2 2 3 2 3 5" xfId="50634" xr:uid="{00000000-0005-0000-0000-0000C2C50000}"/>
    <cellStyle name="Normal 8 2 2 3 2 4" xfId="50635" xr:uid="{00000000-0005-0000-0000-0000C3C50000}"/>
    <cellStyle name="Normal 8 2 2 3 2 4 2" xfId="50636" xr:uid="{00000000-0005-0000-0000-0000C4C50000}"/>
    <cellStyle name="Normal 8 2 2 3 2 4 2 2" xfId="50637" xr:uid="{00000000-0005-0000-0000-0000C5C50000}"/>
    <cellStyle name="Normal 8 2 2 3 2 4 3" xfId="50638" xr:uid="{00000000-0005-0000-0000-0000C6C50000}"/>
    <cellStyle name="Normal 8 2 2 3 2 4 3 2" xfId="50639" xr:uid="{00000000-0005-0000-0000-0000C7C50000}"/>
    <cellStyle name="Normal 8 2 2 3 2 4 3 2 2" xfId="50640" xr:uid="{00000000-0005-0000-0000-0000C8C50000}"/>
    <cellStyle name="Normal 8 2 2 3 2 4 3 3" xfId="50641" xr:uid="{00000000-0005-0000-0000-0000C9C50000}"/>
    <cellStyle name="Normal 8 2 2 3 2 4 4" xfId="50642" xr:uid="{00000000-0005-0000-0000-0000CAC50000}"/>
    <cellStyle name="Normal 8 2 2 3 2 5" xfId="50643" xr:uid="{00000000-0005-0000-0000-0000CBC50000}"/>
    <cellStyle name="Normal 8 2 2 3 2 5 2" xfId="50644" xr:uid="{00000000-0005-0000-0000-0000CCC50000}"/>
    <cellStyle name="Normal 8 2 2 3 2 5 2 2" xfId="50645" xr:uid="{00000000-0005-0000-0000-0000CDC50000}"/>
    <cellStyle name="Normal 8 2 2 3 2 5 3" xfId="50646" xr:uid="{00000000-0005-0000-0000-0000CEC50000}"/>
    <cellStyle name="Normal 8 2 2 3 2 5 3 2" xfId="50647" xr:uid="{00000000-0005-0000-0000-0000CFC50000}"/>
    <cellStyle name="Normal 8 2 2 3 2 5 3 2 2" xfId="50648" xr:uid="{00000000-0005-0000-0000-0000D0C50000}"/>
    <cellStyle name="Normal 8 2 2 3 2 5 3 3" xfId="50649" xr:uid="{00000000-0005-0000-0000-0000D1C50000}"/>
    <cellStyle name="Normal 8 2 2 3 2 5 4" xfId="50650" xr:uid="{00000000-0005-0000-0000-0000D2C50000}"/>
    <cellStyle name="Normal 8 2 2 3 2 6" xfId="50651" xr:uid="{00000000-0005-0000-0000-0000D3C50000}"/>
    <cellStyle name="Normal 8 2 2 3 2 6 2" xfId="50652" xr:uid="{00000000-0005-0000-0000-0000D4C50000}"/>
    <cellStyle name="Normal 8 2 2 3 2 7" xfId="50653" xr:uid="{00000000-0005-0000-0000-0000D5C50000}"/>
    <cellStyle name="Normal 8 2 2 3 2 7 2" xfId="50654" xr:uid="{00000000-0005-0000-0000-0000D6C50000}"/>
    <cellStyle name="Normal 8 2 2 3 2 7 2 2" xfId="50655" xr:uid="{00000000-0005-0000-0000-0000D7C50000}"/>
    <cellStyle name="Normal 8 2 2 3 2 7 3" xfId="50656" xr:uid="{00000000-0005-0000-0000-0000D8C50000}"/>
    <cellStyle name="Normal 8 2 2 3 2 8" xfId="50657" xr:uid="{00000000-0005-0000-0000-0000D9C50000}"/>
    <cellStyle name="Normal 8 2 2 3 2 8 2" xfId="50658" xr:uid="{00000000-0005-0000-0000-0000DAC50000}"/>
    <cellStyle name="Normal 8 2 2 3 2 9" xfId="50659" xr:uid="{00000000-0005-0000-0000-0000DBC50000}"/>
    <cellStyle name="Normal 8 2 2 3 3" xfId="50660" xr:uid="{00000000-0005-0000-0000-0000DCC50000}"/>
    <cellStyle name="Normal 8 2 2 3 3 2" xfId="50661" xr:uid="{00000000-0005-0000-0000-0000DDC50000}"/>
    <cellStyle name="Normal 8 2 2 3 3 2 2" xfId="50662" xr:uid="{00000000-0005-0000-0000-0000DEC50000}"/>
    <cellStyle name="Normal 8 2 2 3 3 2 2 2" xfId="50663" xr:uid="{00000000-0005-0000-0000-0000DFC50000}"/>
    <cellStyle name="Normal 8 2 2 3 3 2 2 2 2" xfId="50664" xr:uid="{00000000-0005-0000-0000-0000E0C50000}"/>
    <cellStyle name="Normal 8 2 2 3 3 2 2 3" xfId="50665" xr:uid="{00000000-0005-0000-0000-0000E1C50000}"/>
    <cellStyle name="Normal 8 2 2 3 3 2 2 3 2" xfId="50666" xr:uid="{00000000-0005-0000-0000-0000E2C50000}"/>
    <cellStyle name="Normal 8 2 2 3 3 2 2 3 2 2" xfId="50667" xr:uid="{00000000-0005-0000-0000-0000E3C50000}"/>
    <cellStyle name="Normal 8 2 2 3 3 2 2 3 3" xfId="50668" xr:uid="{00000000-0005-0000-0000-0000E4C50000}"/>
    <cellStyle name="Normal 8 2 2 3 3 2 2 4" xfId="50669" xr:uid="{00000000-0005-0000-0000-0000E5C50000}"/>
    <cellStyle name="Normal 8 2 2 3 3 2 3" xfId="50670" xr:uid="{00000000-0005-0000-0000-0000E6C50000}"/>
    <cellStyle name="Normal 8 2 2 3 3 2 3 2" xfId="50671" xr:uid="{00000000-0005-0000-0000-0000E7C50000}"/>
    <cellStyle name="Normal 8 2 2 3 3 2 4" xfId="50672" xr:uid="{00000000-0005-0000-0000-0000E8C50000}"/>
    <cellStyle name="Normal 8 2 2 3 3 2 4 2" xfId="50673" xr:uid="{00000000-0005-0000-0000-0000E9C50000}"/>
    <cellStyle name="Normal 8 2 2 3 3 2 4 2 2" xfId="50674" xr:uid="{00000000-0005-0000-0000-0000EAC50000}"/>
    <cellStyle name="Normal 8 2 2 3 3 2 4 3" xfId="50675" xr:uid="{00000000-0005-0000-0000-0000EBC50000}"/>
    <cellStyle name="Normal 8 2 2 3 3 2 5" xfId="50676" xr:uid="{00000000-0005-0000-0000-0000ECC50000}"/>
    <cellStyle name="Normal 8 2 2 3 3 2 6" xfId="50677" xr:uid="{00000000-0005-0000-0000-0000EDC50000}"/>
    <cellStyle name="Normal 8 2 2 3 3 3" xfId="50678" xr:uid="{00000000-0005-0000-0000-0000EEC50000}"/>
    <cellStyle name="Normal 8 2 2 3 3 3 2" xfId="50679" xr:uid="{00000000-0005-0000-0000-0000EFC50000}"/>
    <cellStyle name="Normal 8 2 2 3 3 3 2 2" xfId="50680" xr:uid="{00000000-0005-0000-0000-0000F0C50000}"/>
    <cellStyle name="Normal 8 2 2 3 3 3 3" xfId="50681" xr:uid="{00000000-0005-0000-0000-0000F1C50000}"/>
    <cellStyle name="Normal 8 2 2 3 3 3 3 2" xfId="50682" xr:uid="{00000000-0005-0000-0000-0000F2C50000}"/>
    <cellStyle name="Normal 8 2 2 3 3 3 3 2 2" xfId="50683" xr:uid="{00000000-0005-0000-0000-0000F3C50000}"/>
    <cellStyle name="Normal 8 2 2 3 3 3 3 3" xfId="50684" xr:uid="{00000000-0005-0000-0000-0000F4C50000}"/>
    <cellStyle name="Normal 8 2 2 3 3 3 4" xfId="50685" xr:uid="{00000000-0005-0000-0000-0000F5C50000}"/>
    <cellStyle name="Normal 8 2 2 3 3 4" xfId="50686" xr:uid="{00000000-0005-0000-0000-0000F6C50000}"/>
    <cellStyle name="Normal 8 2 2 3 3 4 2" xfId="50687" xr:uid="{00000000-0005-0000-0000-0000F7C50000}"/>
    <cellStyle name="Normal 8 2 2 3 3 4 2 2" xfId="50688" xr:uid="{00000000-0005-0000-0000-0000F8C50000}"/>
    <cellStyle name="Normal 8 2 2 3 3 4 3" xfId="50689" xr:uid="{00000000-0005-0000-0000-0000F9C50000}"/>
    <cellStyle name="Normal 8 2 2 3 3 4 3 2" xfId="50690" xr:uid="{00000000-0005-0000-0000-0000FAC50000}"/>
    <cellStyle name="Normal 8 2 2 3 3 4 3 2 2" xfId="50691" xr:uid="{00000000-0005-0000-0000-0000FBC50000}"/>
    <cellStyle name="Normal 8 2 2 3 3 4 3 3" xfId="50692" xr:uid="{00000000-0005-0000-0000-0000FCC50000}"/>
    <cellStyle name="Normal 8 2 2 3 3 4 4" xfId="50693" xr:uid="{00000000-0005-0000-0000-0000FDC50000}"/>
    <cellStyle name="Normal 8 2 2 3 3 5" xfId="50694" xr:uid="{00000000-0005-0000-0000-0000FEC50000}"/>
    <cellStyle name="Normal 8 2 2 3 3 5 2" xfId="50695" xr:uid="{00000000-0005-0000-0000-0000FFC50000}"/>
    <cellStyle name="Normal 8 2 2 3 3 6" xfId="50696" xr:uid="{00000000-0005-0000-0000-000000C60000}"/>
    <cellStyle name="Normal 8 2 2 3 3 6 2" xfId="50697" xr:uid="{00000000-0005-0000-0000-000001C60000}"/>
    <cellStyle name="Normal 8 2 2 3 3 6 2 2" xfId="50698" xr:uid="{00000000-0005-0000-0000-000002C60000}"/>
    <cellStyle name="Normal 8 2 2 3 3 6 3" xfId="50699" xr:uid="{00000000-0005-0000-0000-000003C60000}"/>
    <cellStyle name="Normal 8 2 2 3 3 7" xfId="50700" xr:uid="{00000000-0005-0000-0000-000004C60000}"/>
    <cellStyle name="Normal 8 2 2 3 3 7 2" xfId="50701" xr:uid="{00000000-0005-0000-0000-000005C60000}"/>
    <cellStyle name="Normal 8 2 2 3 3 8" xfId="50702" xr:uid="{00000000-0005-0000-0000-000006C60000}"/>
    <cellStyle name="Normal 8 2 2 3 3 9" xfId="50703" xr:uid="{00000000-0005-0000-0000-000007C60000}"/>
    <cellStyle name="Normal 8 2 2 3 4" xfId="50704" xr:uid="{00000000-0005-0000-0000-000008C60000}"/>
    <cellStyle name="Normal 8 2 2 3 4 2" xfId="50705" xr:uid="{00000000-0005-0000-0000-000009C60000}"/>
    <cellStyle name="Normal 8 2 2 3 4 2 2" xfId="50706" xr:uid="{00000000-0005-0000-0000-00000AC60000}"/>
    <cellStyle name="Normal 8 2 2 3 4 2 2 2" xfId="50707" xr:uid="{00000000-0005-0000-0000-00000BC60000}"/>
    <cellStyle name="Normal 8 2 2 3 4 2 3" xfId="50708" xr:uid="{00000000-0005-0000-0000-00000CC60000}"/>
    <cellStyle name="Normal 8 2 2 3 4 2 3 2" xfId="50709" xr:uid="{00000000-0005-0000-0000-00000DC60000}"/>
    <cellStyle name="Normal 8 2 2 3 4 2 3 2 2" xfId="50710" xr:uid="{00000000-0005-0000-0000-00000EC60000}"/>
    <cellStyle name="Normal 8 2 2 3 4 2 3 3" xfId="50711" xr:uid="{00000000-0005-0000-0000-00000FC60000}"/>
    <cellStyle name="Normal 8 2 2 3 4 2 4" xfId="50712" xr:uid="{00000000-0005-0000-0000-000010C60000}"/>
    <cellStyle name="Normal 8 2 2 3 4 3" xfId="50713" xr:uid="{00000000-0005-0000-0000-000011C60000}"/>
    <cellStyle name="Normal 8 2 2 3 4 3 2" xfId="50714" xr:uid="{00000000-0005-0000-0000-000012C60000}"/>
    <cellStyle name="Normal 8 2 2 3 4 4" xfId="50715" xr:uid="{00000000-0005-0000-0000-000013C60000}"/>
    <cellStyle name="Normal 8 2 2 3 4 4 2" xfId="50716" xr:uid="{00000000-0005-0000-0000-000014C60000}"/>
    <cellStyle name="Normal 8 2 2 3 4 4 2 2" xfId="50717" xr:uid="{00000000-0005-0000-0000-000015C60000}"/>
    <cellStyle name="Normal 8 2 2 3 4 4 3" xfId="50718" xr:uid="{00000000-0005-0000-0000-000016C60000}"/>
    <cellStyle name="Normal 8 2 2 3 4 5" xfId="50719" xr:uid="{00000000-0005-0000-0000-000017C60000}"/>
    <cellStyle name="Normal 8 2 2 3 4 6" xfId="50720" xr:uid="{00000000-0005-0000-0000-000018C60000}"/>
    <cellStyle name="Normal 8 2 2 3 5" xfId="50721" xr:uid="{00000000-0005-0000-0000-000019C60000}"/>
    <cellStyle name="Normal 8 2 2 3 5 2" xfId="50722" xr:uid="{00000000-0005-0000-0000-00001AC60000}"/>
    <cellStyle name="Normal 8 2 2 3 5 2 2" xfId="50723" xr:uid="{00000000-0005-0000-0000-00001BC60000}"/>
    <cellStyle name="Normal 8 2 2 3 5 3" xfId="50724" xr:uid="{00000000-0005-0000-0000-00001CC60000}"/>
    <cellStyle name="Normal 8 2 2 3 5 3 2" xfId="50725" xr:uid="{00000000-0005-0000-0000-00001DC60000}"/>
    <cellStyle name="Normal 8 2 2 3 5 3 2 2" xfId="50726" xr:uid="{00000000-0005-0000-0000-00001EC60000}"/>
    <cellStyle name="Normal 8 2 2 3 5 3 3" xfId="50727" xr:uid="{00000000-0005-0000-0000-00001FC60000}"/>
    <cellStyle name="Normal 8 2 2 3 5 4" xfId="50728" xr:uid="{00000000-0005-0000-0000-000020C60000}"/>
    <cellStyle name="Normal 8 2 2 3 6" xfId="50729" xr:uid="{00000000-0005-0000-0000-000021C60000}"/>
    <cellStyle name="Normal 8 2 2 3 6 2" xfId="50730" xr:uid="{00000000-0005-0000-0000-000022C60000}"/>
    <cellStyle name="Normal 8 2 2 3 6 2 2" xfId="50731" xr:uid="{00000000-0005-0000-0000-000023C60000}"/>
    <cellStyle name="Normal 8 2 2 3 6 3" xfId="50732" xr:uid="{00000000-0005-0000-0000-000024C60000}"/>
    <cellStyle name="Normal 8 2 2 3 6 3 2" xfId="50733" xr:uid="{00000000-0005-0000-0000-000025C60000}"/>
    <cellStyle name="Normal 8 2 2 3 6 3 2 2" xfId="50734" xr:uid="{00000000-0005-0000-0000-000026C60000}"/>
    <cellStyle name="Normal 8 2 2 3 6 3 3" xfId="50735" xr:uid="{00000000-0005-0000-0000-000027C60000}"/>
    <cellStyle name="Normal 8 2 2 3 6 4" xfId="50736" xr:uid="{00000000-0005-0000-0000-000028C60000}"/>
    <cellStyle name="Normal 8 2 2 3 7" xfId="50737" xr:uid="{00000000-0005-0000-0000-000029C60000}"/>
    <cellStyle name="Normal 8 2 2 3 7 2" xfId="50738" xr:uid="{00000000-0005-0000-0000-00002AC60000}"/>
    <cellStyle name="Normal 8 2 2 3 8" xfId="50739" xr:uid="{00000000-0005-0000-0000-00002BC60000}"/>
    <cellStyle name="Normal 8 2 2 3 8 2" xfId="50740" xr:uid="{00000000-0005-0000-0000-00002CC60000}"/>
    <cellStyle name="Normal 8 2 2 3 8 2 2" xfId="50741" xr:uid="{00000000-0005-0000-0000-00002DC60000}"/>
    <cellStyle name="Normal 8 2 2 3 8 3" xfId="50742" xr:uid="{00000000-0005-0000-0000-00002EC60000}"/>
    <cellStyle name="Normal 8 2 2 3 9" xfId="50743" xr:uid="{00000000-0005-0000-0000-00002FC60000}"/>
    <cellStyle name="Normal 8 2 2 3 9 2" xfId="50744" xr:uid="{00000000-0005-0000-0000-000030C60000}"/>
    <cellStyle name="Normal 8 2 2 3_T-straight with PEDs adjustor" xfId="50745" xr:uid="{00000000-0005-0000-0000-000031C60000}"/>
    <cellStyle name="Normal 8 2 2 4" xfId="50746" xr:uid="{00000000-0005-0000-0000-000032C60000}"/>
    <cellStyle name="Normal 8 2 2 4 10" xfId="50747" xr:uid="{00000000-0005-0000-0000-000033C60000}"/>
    <cellStyle name="Normal 8 2 2 4 11" xfId="50748" xr:uid="{00000000-0005-0000-0000-000034C60000}"/>
    <cellStyle name="Normal 8 2 2 4 2" xfId="50749" xr:uid="{00000000-0005-0000-0000-000035C60000}"/>
    <cellStyle name="Normal 8 2 2 4 2 10" xfId="50750" xr:uid="{00000000-0005-0000-0000-000036C60000}"/>
    <cellStyle name="Normal 8 2 2 4 2 2" xfId="50751" xr:uid="{00000000-0005-0000-0000-000037C60000}"/>
    <cellStyle name="Normal 8 2 2 4 2 2 2" xfId="50752" xr:uid="{00000000-0005-0000-0000-000038C60000}"/>
    <cellStyle name="Normal 8 2 2 4 2 2 2 2" xfId="50753" xr:uid="{00000000-0005-0000-0000-000039C60000}"/>
    <cellStyle name="Normal 8 2 2 4 2 2 2 2 2" xfId="50754" xr:uid="{00000000-0005-0000-0000-00003AC60000}"/>
    <cellStyle name="Normal 8 2 2 4 2 2 2 2 2 2" xfId="50755" xr:uid="{00000000-0005-0000-0000-00003BC60000}"/>
    <cellStyle name="Normal 8 2 2 4 2 2 2 2 3" xfId="50756" xr:uid="{00000000-0005-0000-0000-00003CC60000}"/>
    <cellStyle name="Normal 8 2 2 4 2 2 2 2 3 2" xfId="50757" xr:uid="{00000000-0005-0000-0000-00003DC60000}"/>
    <cellStyle name="Normal 8 2 2 4 2 2 2 2 3 2 2" xfId="50758" xr:uid="{00000000-0005-0000-0000-00003EC60000}"/>
    <cellStyle name="Normal 8 2 2 4 2 2 2 2 3 3" xfId="50759" xr:uid="{00000000-0005-0000-0000-00003FC60000}"/>
    <cellStyle name="Normal 8 2 2 4 2 2 2 2 4" xfId="50760" xr:uid="{00000000-0005-0000-0000-000040C60000}"/>
    <cellStyle name="Normal 8 2 2 4 2 2 2 3" xfId="50761" xr:uid="{00000000-0005-0000-0000-000041C60000}"/>
    <cellStyle name="Normal 8 2 2 4 2 2 2 3 2" xfId="50762" xr:uid="{00000000-0005-0000-0000-000042C60000}"/>
    <cellStyle name="Normal 8 2 2 4 2 2 2 4" xfId="50763" xr:uid="{00000000-0005-0000-0000-000043C60000}"/>
    <cellStyle name="Normal 8 2 2 4 2 2 2 4 2" xfId="50764" xr:uid="{00000000-0005-0000-0000-000044C60000}"/>
    <cellStyle name="Normal 8 2 2 4 2 2 2 4 2 2" xfId="50765" xr:uid="{00000000-0005-0000-0000-000045C60000}"/>
    <cellStyle name="Normal 8 2 2 4 2 2 2 4 3" xfId="50766" xr:uid="{00000000-0005-0000-0000-000046C60000}"/>
    <cellStyle name="Normal 8 2 2 4 2 2 2 5" xfId="50767" xr:uid="{00000000-0005-0000-0000-000047C60000}"/>
    <cellStyle name="Normal 8 2 2 4 2 2 3" xfId="50768" xr:uid="{00000000-0005-0000-0000-000048C60000}"/>
    <cellStyle name="Normal 8 2 2 4 2 2 3 2" xfId="50769" xr:uid="{00000000-0005-0000-0000-000049C60000}"/>
    <cellStyle name="Normal 8 2 2 4 2 2 3 2 2" xfId="50770" xr:uid="{00000000-0005-0000-0000-00004AC60000}"/>
    <cellStyle name="Normal 8 2 2 4 2 2 3 3" xfId="50771" xr:uid="{00000000-0005-0000-0000-00004BC60000}"/>
    <cellStyle name="Normal 8 2 2 4 2 2 3 3 2" xfId="50772" xr:uid="{00000000-0005-0000-0000-00004CC60000}"/>
    <cellStyle name="Normal 8 2 2 4 2 2 3 3 2 2" xfId="50773" xr:uid="{00000000-0005-0000-0000-00004DC60000}"/>
    <cellStyle name="Normal 8 2 2 4 2 2 3 3 3" xfId="50774" xr:uid="{00000000-0005-0000-0000-00004EC60000}"/>
    <cellStyle name="Normal 8 2 2 4 2 2 3 4" xfId="50775" xr:uid="{00000000-0005-0000-0000-00004FC60000}"/>
    <cellStyle name="Normal 8 2 2 4 2 2 4" xfId="50776" xr:uid="{00000000-0005-0000-0000-000050C60000}"/>
    <cellStyle name="Normal 8 2 2 4 2 2 4 2" xfId="50777" xr:uid="{00000000-0005-0000-0000-000051C60000}"/>
    <cellStyle name="Normal 8 2 2 4 2 2 4 2 2" xfId="50778" xr:uid="{00000000-0005-0000-0000-000052C60000}"/>
    <cellStyle name="Normal 8 2 2 4 2 2 4 3" xfId="50779" xr:uid="{00000000-0005-0000-0000-000053C60000}"/>
    <cellStyle name="Normal 8 2 2 4 2 2 4 3 2" xfId="50780" xr:uid="{00000000-0005-0000-0000-000054C60000}"/>
    <cellStyle name="Normal 8 2 2 4 2 2 4 3 2 2" xfId="50781" xr:uid="{00000000-0005-0000-0000-000055C60000}"/>
    <cellStyle name="Normal 8 2 2 4 2 2 4 3 3" xfId="50782" xr:uid="{00000000-0005-0000-0000-000056C60000}"/>
    <cellStyle name="Normal 8 2 2 4 2 2 4 4" xfId="50783" xr:uid="{00000000-0005-0000-0000-000057C60000}"/>
    <cellStyle name="Normal 8 2 2 4 2 2 5" xfId="50784" xr:uid="{00000000-0005-0000-0000-000058C60000}"/>
    <cellStyle name="Normal 8 2 2 4 2 2 5 2" xfId="50785" xr:uid="{00000000-0005-0000-0000-000059C60000}"/>
    <cellStyle name="Normal 8 2 2 4 2 2 6" xfId="50786" xr:uid="{00000000-0005-0000-0000-00005AC60000}"/>
    <cellStyle name="Normal 8 2 2 4 2 2 6 2" xfId="50787" xr:uid="{00000000-0005-0000-0000-00005BC60000}"/>
    <cellStyle name="Normal 8 2 2 4 2 2 6 2 2" xfId="50788" xr:uid="{00000000-0005-0000-0000-00005CC60000}"/>
    <cellStyle name="Normal 8 2 2 4 2 2 6 3" xfId="50789" xr:uid="{00000000-0005-0000-0000-00005DC60000}"/>
    <cellStyle name="Normal 8 2 2 4 2 2 7" xfId="50790" xr:uid="{00000000-0005-0000-0000-00005EC60000}"/>
    <cellStyle name="Normal 8 2 2 4 2 2 7 2" xfId="50791" xr:uid="{00000000-0005-0000-0000-00005FC60000}"/>
    <cellStyle name="Normal 8 2 2 4 2 2 8" xfId="50792" xr:uid="{00000000-0005-0000-0000-000060C60000}"/>
    <cellStyle name="Normal 8 2 2 4 2 3" xfId="50793" xr:uid="{00000000-0005-0000-0000-000061C60000}"/>
    <cellStyle name="Normal 8 2 2 4 2 3 2" xfId="50794" xr:uid="{00000000-0005-0000-0000-000062C60000}"/>
    <cellStyle name="Normal 8 2 2 4 2 3 2 2" xfId="50795" xr:uid="{00000000-0005-0000-0000-000063C60000}"/>
    <cellStyle name="Normal 8 2 2 4 2 3 2 2 2" xfId="50796" xr:uid="{00000000-0005-0000-0000-000064C60000}"/>
    <cellStyle name="Normal 8 2 2 4 2 3 2 3" xfId="50797" xr:uid="{00000000-0005-0000-0000-000065C60000}"/>
    <cellStyle name="Normal 8 2 2 4 2 3 2 3 2" xfId="50798" xr:uid="{00000000-0005-0000-0000-000066C60000}"/>
    <cellStyle name="Normal 8 2 2 4 2 3 2 3 2 2" xfId="50799" xr:uid="{00000000-0005-0000-0000-000067C60000}"/>
    <cellStyle name="Normal 8 2 2 4 2 3 2 3 3" xfId="50800" xr:uid="{00000000-0005-0000-0000-000068C60000}"/>
    <cellStyle name="Normal 8 2 2 4 2 3 2 4" xfId="50801" xr:uid="{00000000-0005-0000-0000-000069C60000}"/>
    <cellStyle name="Normal 8 2 2 4 2 3 3" xfId="50802" xr:uid="{00000000-0005-0000-0000-00006AC60000}"/>
    <cellStyle name="Normal 8 2 2 4 2 3 3 2" xfId="50803" xr:uid="{00000000-0005-0000-0000-00006BC60000}"/>
    <cellStyle name="Normal 8 2 2 4 2 3 4" xfId="50804" xr:uid="{00000000-0005-0000-0000-00006CC60000}"/>
    <cellStyle name="Normal 8 2 2 4 2 3 4 2" xfId="50805" xr:uid="{00000000-0005-0000-0000-00006DC60000}"/>
    <cellStyle name="Normal 8 2 2 4 2 3 4 2 2" xfId="50806" xr:uid="{00000000-0005-0000-0000-00006EC60000}"/>
    <cellStyle name="Normal 8 2 2 4 2 3 4 3" xfId="50807" xr:uid="{00000000-0005-0000-0000-00006FC60000}"/>
    <cellStyle name="Normal 8 2 2 4 2 3 5" xfId="50808" xr:uid="{00000000-0005-0000-0000-000070C60000}"/>
    <cellStyle name="Normal 8 2 2 4 2 4" xfId="50809" xr:uid="{00000000-0005-0000-0000-000071C60000}"/>
    <cellStyle name="Normal 8 2 2 4 2 4 2" xfId="50810" xr:uid="{00000000-0005-0000-0000-000072C60000}"/>
    <cellStyle name="Normal 8 2 2 4 2 4 2 2" xfId="50811" xr:uid="{00000000-0005-0000-0000-000073C60000}"/>
    <cellStyle name="Normal 8 2 2 4 2 4 3" xfId="50812" xr:uid="{00000000-0005-0000-0000-000074C60000}"/>
    <cellStyle name="Normal 8 2 2 4 2 4 3 2" xfId="50813" xr:uid="{00000000-0005-0000-0000-000075C60000}"/>
    <cellStyle name="Normal 8 2 2 4 2 4 3 2 2" xfId="50814" xr:uid="{00000000-0005-0000-0000-000076C60000}"/>
    <cellStyle name="Normal 8 2 2 4 2 4 3 3" xfId="50815" xr:uid="{00000000-0005-0000-0000-000077C60000}"/>
    <cellStyle name="Normal 8 2 2 4 2 4 4" xfId="50816" xr:uid="{00000000-0005-0000-0000-000078C60000}"/>
    <cellStyle name="Normal 8 2 2 4 2 5" xfId="50817" xr:uid="{00000000-0005-0000-0000-000079C60000}"/>
    <cellStyle name="Normal 8 2 2 4 2 5 2" xfId="50818" xr:uid="{00000000-0005-0000-0000-00007AC60000}"/>
    <cellStyle name="Normal 8 2 2 4 2 5 2 2" xfId="50819" xr:uid="{00000000-0005-0000-0000-00007BC60000}"/>
    <cellStyle name="Normal 8 2 2 4 2 5 3" xfId="50820" xr:uid="{00000000-0005-0000-0000-00007CC60000}"/>
    <cellStyle name="Normal 8 2 2 4 2 5 3 2" xfId="50821" xr:uid="{00000000-0005-0000-0000-00007DC60000}"/>
    <cellStyle name="Normal 8 2 2 4 2 5 3 2 2" xfId="50822" xr:uid="{00000000-0005-0000-0000-00007EC60000}"/>
    <cellStyle name="Normal 8 2 2 4 2 5 3 3" xfId="50823" xr:uid="{00000000-0005-0000-0000-00007FC60000}"/>
    <cellStyle name="Normal 8 2 2 4 2 5 4" xfId="50824" xr:uid="{00000000-0005-0000-0000-000080C60000}"/>
    <cellStyle name="Normal 8 2 2 4 2 6" xfId="50825" xr:uid="{00000000-0005-0000-0000-000081C60000}"/>
    <cellStyle name="Normal 8 2 2 4 2 6 2" xfId="50826" xr:uid="{00000000-0005-0000-0000-000082C60000}"/>
    <cellStyle name="Normal 8 2 2 4 2 7" xfId="50827" xr:uid="{00000000-0005-0000-0000-000083C60000}"/>
    <cellStyle name="Normal 8 2 2 4 2 7 2" xfId="50828" xr:uid="{00000000-0005-0000-0000-000084C60000}"/>
    <cellStyle name="Normal 8 2 2 4 2 7 2 2" xfId="50829" xr:uid="{00000000-0005-0000-0000-000085C60000}"/>
    <cellStyle name="Normal 8 2 2 4 2 7 3" xfId="50830" xr:uid="{00000000-0005-0000-0000-000086C60000}"/>
    <cellStyle name="Normal 8 2 2 4 2 8" xfId="50831" xr:uid="{00000000-0005-0000-0000-000087C60000}"/>
    <cellStyle name="Normal 8 2 2 4 2 8 2" xfId="50832" xr:uid="{00000000-0005-0000-0000-000088C60000}"/>
    <cellStyle name="Normal 8 2 2 4 2 9" xfId="50833" xr:uid="{00000000-0005-0000-0000-000089C60000}"/>
    <cellStyle name="Normal 8 2 2 4 3" xfId="50834" xr:uid="{00000000-0005-0000-0000-00008AC60000}"/>
    <cellStyle name="Normal 8 2 2 4 3 2" xfId="50835" xr:uid="{00000000-0005-0000-0000-00008BC60000}"/>
    <cellStyle name="Normal 8 2 2 4 3 2 2" xfId="50836" xr:uid="{00000000-0005-0000-0000-00008CC60000}"/>
    <cellStyle name="Normal 8 2 2 4 3 2 2 2" xfId="50837" xr:uid="{00000000-0005-0000-0000-00008DC60000}"/>
    <cellStyle name="Normal 8 2 2 4 3 2 2 2 2" xfId="50838" xr:uid="{00000000-0005-0000-0000-00008EC60000}"/>
    <cellStyle name="Normal 8 2 2 4 3 2 2 3" xfId="50839" xr:uid="{00000000-0005-0000-0000-00008FC60000}"/>
    <cellStyle name="Normal 8 2 2 4 3 2 2 3 2" xfId="50840" xr:uid="{00000000-0005-0000-0000-000090C60000}"/>
    <cellStyle name="Normal 8 2 2 4 3 2 2 3 2 2" xfId="50841" xr:uid="{00000000-0005-0000-0000-000091C60000}"/>
    <cellStyle name="Normal 8 2 2 4 3 2 2 3 3" xfId="50842" xr:uid="{00000000-0005-0000-0000-000092C60000}"/>
    <cellStyle name="Normal 8 2 2 4 3 2 2 4" xfId="50843" xr:uid="{00000000-0005-0000-0000-000093C60000}"/>
    <cellStyle name="Normal 8 2 2 4 3 2 3" xfId="50844" xr:uid="{00000000-0005-0000-0000-000094C60000}"/>
    <cellStyle name="Normal 8 2 2 4 3 2 3 2" xfId="50845" xr:uid="{00000000-0005-0000-0000-000095C60000}"/>
    <cellStyle name="Normal 8 2 2 4 3 2 4" xfId="50846" xr:uid="{00000000-0005-0000-0000-000096C60000}"/>
    <cellStyle name="Normal 8 2 2 4 3 2 4 2" xfId="50847" xr:uid="{00000000-0005-0000-0000-000097C60000}"/>
    <cellStyle name="Normal 8 2 2 4 3 2 4 2 2" xfId="50848" xr:uid="{00000000-0005-0000-0000-000098C60000}"/>
    <cellStyle name="Normal 8 2 2 4 3 2 4 3" xfId="50849" xr:uid="{00000000-0005-0000-0000-000099C60000}"/>
    <cellStyle name="Normal 8 2 2 4 3 2 5" xfId="50850" xr:uid="{00000000-0005-0000-0000-00009AC60000}"/>
    <cellStyle name="Normal 8 2 2 4 3 3" xfId="50851" xr:uid="{00000000-0005-0000-0000-00009BC60000}"/>
    <cellStyle name="Normal 8 2 2 4 3 3 2" xfId="50852" xr:uid="{00000000-0005-0000-0000-00009CC60000}"/>
    <cellStyle name="Normal 8 2 2 4 3 3 2 2" xfId="50853" xr:uid="{00000000-0005-0000-0000-00009DC60000}"/>
    <cellStyle name="Normal 8 2 2 4 3 3 3" xfId="50854" xr:uid="{00000000-0005-0000-0000-00009EC60000}"/>
    <cellStyle name="Normal 8 2 2 4 3 3 3 2" xfId="50855" xr:uid="{00000000-0005-0000-0000-00009FC60000}"/>
    <cellStyle name="Normal 8 2 2 4 3 3 3 2 2" xfId="50856" xr:uid="{00000000-0005-0000-0000-0000A0C60000}"/>
    <cellStyle name="Normal 8 2 2 4 3 3 3 3" xfId="50857" xr:uid="{00000000-0005-0000-0000-0000A1C60000}"/>
    <cellStyle name="Normal 8 2 2 4 3 3 4" xfId="50858" xr:uid="{00000000-0005-0000-0000-0000A2C60000}"/>
    <cellStyle name="Normal 8 2 2 4 3 4" xfId="50859" xr:uid="{00000000-0005-0000-0000-0000A3C60000}"/>
    <cellStyle name="Normal 8 2 2 4 3 4 2" xfId="50860" xr:uid="{00000000-0005-0000-0000-0000A4C60000}"/>
    <cellStyle name="Normal 8 2 2 4 3 4 2 2" xfId="50861" xr:uid="{00000000-0005-0000-0000-0000A5C60000}"/>
    <cellStyle name="Normal 8 2 2 4 3 4 3" xfId="50862" xr:uid="{00000000-0005-0000-0000-0000A6C60000}"/>
    <cellStyle name="Normal 8 2 2 4 3 4 3 2" xfId="50863" xr:uid="{00000000-0005-0000-0000-0000A7C60000}"/>
    <cellStyle name="Normal 8 2 2 4 3 4 3 2 2" xfId="50864" xr:uid="{00000000-0005-0000-0000-0000A8C60000}"/>
    <cellStyle name="Normal 8 2 2 4 3 4 3 3" xfId="50865" xr:uid="{00000000-0005-0000-0000-0000A9C60000}"/>
    <cellStyle name="Normal 8 2 2 4 3 4 4" xfId="50866" xr:uid="{00000000-0005-0000-0000-0000AAC60000}"/>
    <cellStyle name="Normal 8 2 2 4 3 5" xfId="50867" xr:uid="{00000000-0005-0000-0000-0000ABC60000}"/>
    <cellStyle name="Normal 8 2 2 4 3 5 2" xfId="50868" xr:uid="{00000000-0005-0000-0000-0000ACC60000}"/>
    <cellStyle name="Normal 8 2 2 4 3 6" xfId="50869" xr:uid="{00000000-0005-0000-0000-0000ADC60000}"/>
    <cellStyle name="Normal 8 2 2 4 3 6 2" xfId="50870" xr:uid="{00000000-0005-0000-0000-0000AEC60000}"/>
    <cellStyle name="Normal 8 2 2 4 3 6 2 2" xfId="50871" xr:uid="{00000000-0005-0000-0000-0000AFC60000}"/>
    <cellStyle name="Normal 8 2 2 4 3 6 3" xfId="50872" xr:uid="{00000000-0005-0000-0000-0000B0C60000}"/>
    <cellStyle name="Normal 8 2 2 4 3 7" xfId="50873" xr:uid="{00000000-0005-0000-0000-0000B1C60000}"/>
    <cellStyle name="Normal 8 2 2 4 3 7 2" xfId="50874" xr:uid="{00000000-0005-0000-0000-0000B2C60000}"/>
    <cellStyle name="Normal 8 2 2 4 3 8" xfId="50875" xr:uid="{00000000-0005-0000-0000-0000B3C60000}"/>
    <cellStyle name="Normal 8 2 2 4 4" xfId="50876" xr:uid="{00000000-0005-0000-0000-0000B4C60000}"/>
    <cellStyle name="Normal 8 2 2 4 4 2" xfId="50877" xr:uid="{00000000-0005-0000-0000-0000B5C60000}"/>
    <cellStyle name="Normal 8 2 2 4 4 2 2" xfId="50878" xr:uid="{00000000-0005-0000-0000-0000B6C60000}"/>
    <cellStyle name="Normal 8 2 2 4 4 2 2 2" xfId="50879" xr:uid="{00000000-0005-0000-0000-0000B7C60000}"/>
    <cellStyle name="Normal 8 2 2 4 4 2 3" xfId="50880" xr:uid="{00000000-0005-0000-0000-0000B8C60000}"/>
    <cellStyle name="Normal 8 2 2 4 4 2 3 2" xfId="50881" xr:uid="{00000000-0005-0000-0000-0000B9C60000}"/>
    <cellStyle name="Normal 8 2 2 4 4 2 3 2 2" xfId="50882" xr:uid="{00000000-0005-0000-0000-0000BAC60000}"/>
    <cellStyle name="Normal 8 2 2 4 4 2 3 3" xfId="50883" xr:uid="{00000000-0005-0000-0000-0000BBC60000}"/>
    <cellStyle name="Normal 8 2 2 4 4 2 4" xfId="50884" xr:uid="{00000000-0005-0000-0000-0000BCC60000}"/>
    <cellStyle name="Normal 8 2 2 4 4 3" xfId="50885" xr:uid="{00000000-0005-0000-0000-0000BDC60000}"/>
    <cellStyle name="Normal 8 2 2 4 4 3 2" xfId="50886" xr:uid="{00000000-0005-0000-0000-0000BEC60000}"/>
    <cellStyle name="Normal 8 2 2 4 4 4" xfId="50887" xr:uid="{00000000-0005-0000-0000-0000BFC60000}"/>
    <cellStyle name="Normal 8 2 2 4 4 4 2" xfId="50888" xr:uid="{00000000-0005-0000-0000-0000C0C60000}"/>
    <cellStyle name="Normal 8 2 2 4 4 4 2 2" xfId="50889" xr:uid="{00000000-0005-0000-0000-0000C1C60000}"/>
    <cellStyle name="Normal 8 2 2 4 4 4 3" xfId="50890" xr:uid="{00000000-0005-0000-0000-0000C2C60000}"/>
    <cellStyle name="Normal 8 2 2 4 4 5" xfId="50891" xr:uid="{00000000-0005-0000-0000-0000C3C60000}"/>
    <cellStyle name="Normal 8 2 2 4 5" xfId="50892" xr:uid="{00000000-0005-0000-0000-0000C4C60000}"/>
    <cellStyle name="Normal 8 2 2 4 5 2" xfId="50893" xr:uid="{00000000-0005-0000-0000-0000C5C60000}"/>
    <cellStyle name="Normal 8 2 2 4 5 2 2" xfId="50894" xr:uid="{00000000-0005-0000-0000-0000C6C60000}"/>
    <cellStyle name="Normal 8 2 2 4 5 3" xfId="50895" xr:uid="{00000000-0005-0000-0000-0000C7C60000}"/>
    <cellStyle name="Normal 8 2 2 4 5 3 2" xfId="50896" xr:uid="{00000000-0005-0000-0000-0000C8C60000}"/>
    <cellStyle name="Normal 8 2 2 4 5 3 2 2" xfId="50897" xr:uid="{00000000-0005-0000-0000-0000C9C60000}"/>
    <cellStyle name="Normal 8 2 2 4 5 3 3" xfId="50898" xr:uid="{00000000-0005-0000-0000-0000CAC60000}"/>
    <cellStyle name="Normal 8 2 2 4 5 4" xfId="50899" xr:uid="{00000000-0005-0000-0000-0000CBC60000}"/>
    <cellStyle name="Normal 8 2 2 4 6" xfId="50900" xr:uid="{00000000-0005-0000-0000-0000CCC60000}"/>
    <cellStyle name="Normal 8 2 2 4 6 2" xfId="50901" xr:uid="{00000000-0005-0000-0000-0000CDC60000}"/>
    <cellStyle name="Normal 8 2 2 4 6 2 2" xfId="50902" xr:uid="{00000000-0005-0000-0000-0000CEC60000}"/>
    <cellStyle name="Normal 8 2 2 4 6 3" xfId="50903" xr:uid="{00000000-0005-0000-0000-0000CFC60000}"/>
    <cellStyle name="Normal 8 2 2 4 6 3 2" xfId="50904" xr:uid="{00000000-0005-0000-0000-0000D0C60000}"/>
    <cellStyle name="Normal 8 2 2 4 6 3 2 2" xfId="50905" xr:uid="{00000000-0005-0000-0000-0000D1C60000}"/>
    <cellStyle name="Normal 8 2 2 4 6 3 3" xfId="50906" xr:uid="{00000000-0005-0000-0000-0000D2C60000}"/>
    <cellStyle name="Normal 8 2 2 4 6 4" xfId="50907" xr:uid="{00000000-0005-0000-0000-0000D3C60000}"/>
    <cellStyle name="Normal 8 2 2 4 7" xfId="50908" xr:uid="{00000000-0005-0000-0000-0000D4C60000}"/>
    <cellStyle name="Normal 8 2 2 4 7 2" xfId="50909" xr:uid="{00000000-0005-0000-0000-0000D5C60000}"/>
    <cellStyle name="Normal 8 2 2 4 8" xfId="50910" xr:uid="{00000000-0005-0000-0000-0000D6C60000}"/>
    <cellStyle name="Normal 8 2 2 4 8 2" xfId="50911" xr:uid="{00000000-0005-0000-0000-0000D7C60000}"/>
    <cellStyle name="Normal 8 2 2 4 8 2 2" xfId="50912" xr:uid="{00000000-0005-0000-0000-0000D8C60000}"/>
    <cellStyle name="Normal 8 2 2 4 8 3" xfId="50913" xr:uid="{00000000-0005-0000-0000-0000D9C60000}"/>
    <cellStyle name="Normal 8 2 2 4 9" xfId="50914" xr:uid="{00000000-0005-0000-0000-0000DAC60000}"/>
    <cellStyle name="Normal 8 2 2 4 9 2" xfId="50915" xr:uid="{00000000-0005-0000-0000-0000DBC60000}"/>
    <cellStyle name="Normal 8 2 2 5" xfId="50916" xr:uid="{00000000-0005-0000-0000-0000DCC60000}"/>
    <cellStyle name="Normal 8 2 2 5 10" xfId="50917" xr:uid="{00000000-0005-0000-0000-0000DDC60000}"/>
    <cellStyle name="Normal 8 2 2 5 2" xfId="50918" xr:uid="{00000000-0005-0000-0000-0000DEC60000}"/>
    <cellStyle name="Normal 8 2 2 5 2 2" xfId="50919" xr:uid="{00000000-0005-0000-0000-0000DFC60000}"/>
    <cellStyle name="Normal 8 2 2 5 2 2 2" xfId="50920" xr:uid="{00000000-0005-0000-0000-0000E0C60000}"/>
    <cellStyle name="Normal 8 2 2 5 2 2 2 2" xfId="50921" xr:uid="{00000000-0005-0000-0000-0000E1C60000}"/>
    <cellStyle name="Normal 8 2 2 5 2 2 2 2 2" xfId="50922" xr:uid="{00000000-0005-0000-0000-0000E2C60000}"/>
    <cellStyle name="Normal 8 2 2 5 2 2 2 3" xfId="50923" xr:uid="{00000000-0005-0000-0000-0000E3C60000}"/>
    <cellStyle name="Normal 8 2 2 5 2 2 2 3 2" xfId="50924" xr:uid="{00000000-0005-0000-0000-0000E4C60000}"/>
    <cellStyle name="Normal 8 2 2 5 2 2 2 3 2 2" xfId="50925" xr:uid="{00000000-0005-0000-0000-0000E5C60000}"/>
    <cellStyle name="Normal 8 2 2 5 2 2 2 3 3" xfId="50926" xr:uid="{00000000-0005-0000-0000-0000E6C60000}"/>
    <cellStyle name="Normal 8 2 2 5 2 2 2 4" xfId="50927" xr:uid="{00000000-0005-0000-0000-0000E7C60000}"/>
    <cellStyle name="Normal 8 2 2 5 2 2 3" xfId="50928" xr:uid="{00000000-0005-0000-0000-0000E8C60000}"/>
    <cellStyle name="Normal 8 2 2 5 2 2 3 2" xfId="50929" xr:uid="{00000000-0005-0000-0000-0000E9C60000}"/>
    <cellStyle name="Normal 8 2 2 5 2 2 4" xfId="50930" xr:uid="{00000000-0005-0000-0000-0000EAC60000}"/>
    <cellStyle name="Normal 8 2 2 5 2 2 4 2" xfId="50931" xr:uid="{00000000-0005-0000-0000-0000EBC60000}"/>
    <cellStyle name="Normal 8 2 2 5 2 2 4 2 2" xfId="50932" xr:uid="{00000000-0005-0000-0000-0000ECC60000}"/>
    <cellStyle name="Normal 8 2 2 5 2 2 4 3" xfId="50933" xr:uid="{00000000-0005-0000-0000-0000EDC60000}"/>
    <cellStyle name="Normal 8 2 2 5 2 2 5" xfId="50934" xr:uid="{00000000-0005-0000-0000-0000EEC60000}"/>
    <cellStyle name="Normal 8 2 2 5 2 3" xfId="50935" xr:uid="{00000000-0005-0000-0000-0000EFC60000}"/>
    <cellStyle name="Normal 8 2 2 5 2 3 2" xfId="50936" xr:uid="{00000000-0005-0000-0000-0000F0C60000}"/>
    <cellStyle name="Normal 8 2 2 5 2 3 2 2" xfId="50937" xr:uid="{00000000-0005-0000-0000-0000F1C60000}"/>
    <cellStyle name="Normal 8 2 2 5 2 3 3" xfId="50938" xr:uid="{00000000-0005-0000-0000-0000F2C60000}"/>
    <cellStyle name="Normal 8 2 2 5 2 3 3 2" xfId="50939" xr:uid="{00000000-0005-0000-0000-0000F3C60000}"/>
    <cellStyle name="Normal 8 2 2 5 2 3 3 2 2" xfId="50940" xr:uid="{00000000-0005-0000-0000-0000F4C60000}"/>
    <cellStyle name="Normal 8 2 2 5 2 3 3 3" xfId="50941" xr:uid="{00000000-0005-0000-0000-0000F5C60000}"/>
    <cellStyle name="Normal 8 2 2 5 2 3 4" xfId="50942" xr:uid="{00000000-0005-0000-0000-0000F6C60000}"/>
    <cellStyle name="Normal 8 2 2 5 2 4" xfId="50943" xr:uid="{00000000-0005-0000-0000-0000F7C60000}"/>
    <cellStyle name="Normal 8 2 2 5 2 4 2" xfId="50944" xr:uid="{00000000-0005-0000-0000-0000F8C60000}"/>
    <cellStyle name="Normal 8 2 2 5 2 4 2 2" xfId="50945" xr:uid="{00000000-0005-0000-0000-0000F9C60000}"/>
    <cellStyle name="Normal 8 2 2 5 2 4 3" xfId="50946" xr:uid="{00000000-0005-0000-0000-0000FAC60000}"/>
    <cellStyle name="Normal 8 2 2 5 2 4 3 2" xfId="50947" xr:uid="{00000000-0005-0000-0000-0000FBC60000}"/>
    <cellStyle name="Normal 8 2 2 5 2 4 3 2 2" xfId="50948" xr:uid="{00000000-0005-0000-0000-0000FCC60000}"/>
    <cellStyle name="Normal 8 2 2 5 2 4 3 3" xfId="50949" xr:uid="{00000000-0005-0000-0000-0000FDC60000}"/>
    <cellStyle name="Normal 8 2 2 5 2 4 4" xfId="50950" xr:uid="{00000000-0005-0000-0000-0000FEC60000}"/>
    <cellStyle name="Normal 8 2 2 5 2 5" xfId="50951" xr:uid="{00000000-0005-0000-0000-0000FFC60000}"/>
    <cellStyle name="Normal 8 2 2 5 2 5 2" xfId="50952" xr:uid="{00000000-0005-0000-0000-000000C70000}"/>
    <cellStyle name="Normal 8 2 2 5 2 6" xfId="50953" xr:uid="{00000000-0005-0000-0000-000001C70000}"/>
    <cellStyle name="Normal 8 2 2 5 2 6 2" xfId="50954" xr:uid="{00000000-0005-0000-0000-000002C70000}"/>
    <cellStyle name="Normal 8 2 2 5 2 6 2 2" xfId="50955" xr:uid="{00000000-0005-0000-0000-000003C70000}"/>
    <cellStyle name="Normal 8 2 2 5 2 6 3" xfId="50956" xr:uid="{00000000-0005-0000-0000-000004C70000}"/>
    <cellStyle name="Normal 8 2 2 5 2 7" xfId="50957" xr:uid="{00000000-0005-0000-0000-000005C70000}"/>
    <cellStyle name="Normal 8 2 2 5 2 7 2" xfId="50958" xr:uid="{00000000-0005-0000-0000-000006C70000}"/>
    <cellStyle name="Normal 8 2 2 5 2 8" xfId="50959" xr:uid="{00000000-0005-0000-0000-000007C70000}"/>
    <cellStyle name="Normal 8 2 2 5 2 9" xfId="50960" xr:uid="{00000000-0005-0000-0000-000008C70000}"/>
    <cellStyle name="Normal 8 2 2 5 3" xfId="50961" xr:uid="{00000000-0005-0000-0000-000009C70000}"/>
    <cellStyle name="Normal 8 2 2 5 3 2" xfId="50962" xr:uid="{00000000-0005-0000-0000-00000AC70000}"/>
    <cellStyle name="Normal 8 2 2 5 3 2 2" xfId="50963" xr:uid="{00000000-0005-0000-0000-00000BC70000}"/>
    <cellStyle name="Normal 8 2 2 5 3 2 2 2" xfId="50964" xr:uid="{00000000-0005-0000-0000-00000CC70000}"/>
    <cellStyle name="Normal 8 2 2 5 3 2 3" xfId="50965" xr:uid="{00000000-0005-0000-0000-00000DC70000}"/>
    <cellStyle name="Normal 8 2 2 5 3 2 3 2" xfId="50966" xr:uid="{00000000-0005-0000-0000-00000EC70000}"/>
    <cellStyle name="Normal 8 2 2 5 3 2 3 2 2" xfId="50967" xr:uid="{00000000-0005-0000-0000-00000FC70000}"/>
    <cellStyle name="Normal 8 2 2 5 3 2 3 3" xfId="50968" xr:uid="{00000000-0005-0000-0000-000010C70000}"/>
    <cellStyle name="Normal 8 2 2 5 3 2 4" xfId="50969" xr:uid="{00000000-0005-0000-0000-000011C70000}"/>
    <cellStyle name="Normal 8 2 2 5 3 3" xfId="50970" xr:uid="{00000000-0005-0000-0000-000012C70000}"/>
    <cellStyle name="Normal 8 2 2 5 3 3 2" xfId="50971" xr:uid="{00000000-0005-0000-0000-000013C70000}"/>
    <cellStyle name="Normal 8 2 2 5 3 4" xfId="50972" xr:uid="{00000000-0005-0000-0000-000014C70000}"/>
    <cellStyle name="Normal 8 2 2 5 3 4 2" xfId="50973" xr:uid="{00000000-0005-0000-0000-000015C70000}"/>
    <cellStyle name="Normal 8 2 2 5 3 4 2 2" xfId="50974" xr:uid="{00000000-0005-0000-0000-000016C70000}"/>
    <cellStyle name="Normal 8 2 2 5 3 4 3" xfId="50975" xr:uid="{00000000-0005-0000-0000-000017C70000}"/>
    <cellStyle name="Normal 8 2 2 5 3 5" xfId="50976" xr:uid="{00000000-0005-0000-0000-000018C70000}"/>
    <cellStyle name="Normal 8 2 2 5 4" xfId="50977" xr:uid="{00000000-0005-0000-0000-000019C70000}"/>
    <cellStyle name="Normal 8 2 2 5 4 2" xfId="50978" xr:uid="{00000000-0005-0000-0000-00001AC70000}"/>
    <cellStyle name="Normal 8 2 2 5 4 2 2" xfId="50979" xr:uid="{00000000-0005-0000-0000-00001BC70000}"/>
    <cellStyle name="Normal 8 2 2 5 4 3" xfId="50980" xr:uid="{00000000-0005-0000-0000-00001CC70000}"/>
    <cellStyle name="Normal 8 2 2 5 4 3 2" xfId="50981" xr:uid="{00000000-0005-0000-0000-00001DC70000}"/>
    <cellStyle name="Normal 8 2 2 5 4 3 2 2" xfId="50982" xr:uid="{00000000-0005-0000-0000-00001EC70000}"/>
    <cellStyle name="Normal 8 2 2 5 4 3 3" xfId="50983" xr:uid="{00000000-0005-0000-0000-00001FC70000}"/>
    <cellStyle name="Normal 8 2 2 5 4 4" xfId="50984" xr:uid="{00000000-0005-0000-0000-000020C70000}"/>
    <cellStyle name="Normal 8 2 2 5 5" xfId="50985" xr:uid="{00000000-0005-0000-0000-000021C70000}"/>
    <cellStyle name="Normal 8 2 2 5 5 2" xfId="50986" xr:uid="{00000000-0005-0000-0000-000022C70000}"/>
    <cellStyle name="Normal 8 2 2 5 5 2 2" xfId="50987" xr:uid="{00000000-0005-0000-0000-000023C70000}"/>
    <cellStyle name="Normal 8 2 2 5 5 3" xfId="50988" xr:uid="{00000000-0005-0000-0000-000024C70000}"/>
    <cellStyle name="Normal 8 2 2 5 5 3 2" xfId="50989" xr:uid="{00000000-0005-0000-0000-000025C70000}"/>
    <cellStyle name="Normal 8 2 2 5 5 3 2 2" xfId="50990" xr:uid="{00000000-0005-0000-0000-000026C70000}"/>
    <cellStyle name="Normal 8 2 2 5 5 3 3" xfId="50991" xr:uid="{00000000-0005-0000-0000-000027C70000}"/>
    <cellStyle name="Normal 8 2 2 5 5 4" xfId="50992" xr:uid="{00000000-0005-0000-0000-000028C70000}"/>
    <cellStyle name="Normal 8 2 2 5 6" xfId="50993" xr:uid="{00000000-0005-0000-0000-000029C70000}"/>
    <cellStyle name="Normal 8 2 2 5 6 2" xfId="50994" xr:uid="{00000000-0005-0000-0000-00002AC70000}"/>
    <cellStyle name="Normal 8 2 2 5 7" xfId="50995" xr:uid="{00000000-0005-0000-0000-00002BC70000}"/>
    <cellStyle name="Normal 8 2 2 5 7 2" xfId="50996" xr:uid="{00000000-0005-0000-0000-00002CC70000}"/>
    <cellStyle name="Normal 8 2 2 5 7 2 2" xfId="50997" xr:uid="{00000000-0005-0000-0000-00002DC70000}"/>
    <cellStyle name="Normal 8 2 2 5 7 3" xfId="50998" xr:uid="{00000000-0005-0000-0000-00002EC70000}"/>
    <cellStyle name="Normal 8 2 2 5 8" xfId="50999" xr:uid="{00000000-0005-0000-0000-00002FC70000}"/>
    <cellStyle name="Normal 8 2 2 5 8 2" xfId="51000" xr:uid="{00000000-0005-0000-0000-000030C70000}"/>
    <cellStyle name="Normal 8 2 2 5 9" xfId="51001" xr:uid="{00000000-0005-0000-0000-000031C70000}"/>
    <cellStyle name="Normal 8 2 2 6" xfId="51002" xr:uid="{00000000-0005-0000-0000-000032C70000}"/>
    <cellStyle name="Normal 8 2 2 6 2" xfId="51003" xr:uid="{00000000-0005-0000-0000-000033C70000}"/>
    <cellStyle name="Normal 8 2 2 6 2 2" xfId="51004" xr:uid="{00000000-0005-0000-0000-000034C70000}"/>
    <cellStyle name="Normal 8 2 2 6 2 2 2" xfId="51005" xr:uid="{00000000-0005-0000-0000-000035C70000}"/>
    <cellStyle name="Normal 8 2 2 6 2 2 2 2" xfId="51006" xr:uid="{00000000-0005-0000-0000-000036C70000}"/>
    <cellStyle name="Normal 8 2 2 6 2 2 3" xfId="51007" xr:uid="{00000000-0005-0000-0000-000037C70000}"/>
    <cellStyle name="Normal 8 2 2 6 2 2 3 2" xfId="51008" xr:uid="{00000000-0005-0000-0000-000038C70000}"/>
    <cellStyle name="Normal 8 2 2 6 2 2 3 2 2" xfId="51009" xr:uid="{00000000-0005-0000-0000-000039C70000}"/>
    <cellStyle name="Normal 8 2 2 6 2 2 3 3" xfId="51010" xr:uid="{00000000-0005-0000-0000-00003AC70000}"/>
    <cellStyle name="Normal 8 2 2 6 2 2 4" xfId="51011" xr:uid="{00000000-0005-0000-0000-00003BC70000}"/>
    <cellStyle name="Normal 8 2 2 6 2 3" xfId="51012" xr:uid="{00000000-0005-0000-0000-00003CC70000}"/>
    <cellStyle name="Normal 8 2 2 6 2 3 2" xfId="51013" xr:uid="{00000000-0005-0000-0000-00003DC70000}"/>
    <cellStyle name="Normal 8 2 2 6 2 4" xfId="51014" xr:uid="{00000000-0005-0000-0000-00003EC70000}"/>
    <cellStyle name="Normal 8 2 2 6 2 4 2" xfId="51015" xr:uid="{00000000-0005-0000-0000-00003FC70000}"/>
    <cellStyle name="Normal 8 2 2 6 2 4 2 2" xfId="51016" xr:uid="{00000000-0005-0000-0000-000040C70000}"/>
    <cellStyle name="Normal 8 2 2 6 2 4 3" xfId="51017" xr:uid="{00000000-0005-0000-0000-000041C70000}"/>
    <cellStyle name="Normal 8 2 2 6 2 5" xfId="51018" xr:uid="{00000000-0005-0000-0000-000042C70000}"/>
    <cellStyle name="Normal 8 2 2 6 3" xfId="51019" xr:uid="{00000000-0005-0000-0000-000043C70000}"/>
    <cellStyle name="Normal 8 2 2 6 3 2" xfId="51020" xr:uid="{00000000-0005-0000-0000-000044C70000}"/>
    <cellStyle name="Normal 8 2 2 6 3 2 2" xfId="51021" xr:uid="{00000000-0005-0000-0000-000045C70000}"/>
    <cellStyle name="Normal 8 2 2 6 3 3" xfId="51022" xr:uid="{00000000-0005-0000-0000-000046C70000}"/>
    <cellStyle name="Normal 8 2 2 6 3 3 2" xfId="51023" xr:uid="{00000000-0005-0000-0000-000047C70000}"/>
    <cellStyle name="Normal 8 2 2 6 3 3 2 2" xfId="51024" xr:uid="{00000000-0005-0000-0000-000048C70000}"/>
    <cellStyle name="Normal 8 2 2 6 3 3 3" xfId="51025" xr:uid="{00000000-0005-0000-0000-000049C70000}"/>
    <cellStyle name="Normal 8 2 2 6 3 4" xfId="51026" xr:uid="{00000000-0005-0000-0000-00004AC70000}"/>
    <cellStyle name="Normal 8 2 2 6 4" xfId="51027" xr:uid="{00000000-0005-0000-0000-00004BC70000}"/>
    <cellStyle name="Normal 8 2 2 6 4 2" xfId="51028" xr:uid="{00000000-0005-0000-0000-00004CC70000}"/>
    <cellStyle name="Normal 8 2 2 6 4 2 2" xfId="51029" xr:uid="{00000000-0005-0000-0000-00004DC70000}"/>
    <cellStyle name="Normal 8 2 2 6 4 3" xfId="51030" xr:uid="{00000000-0005-0000-0000-00004EC70000}"/>
    <cellStyle name="Normal 8 2 2 6 4 3 2" xfId="51031" xr:uid="{00000000-0005-0000-0000-00004FC70000}"/>
    <cellStyle name="Normal 8 2 2 6 4 3 2 2" xfId="51032" xr:uid="{00000000-0005-0000-0000-000050C70000}"/>
    <cellStyle name="Normal 8 2 2 6 4 3 3" xfId="51033" xr:uid="{00000000-0005-0000-0000-000051C70000}"/>
    <cellStyle name="Normal 8 2 2 6 4 4" xfId="51034" xr:uid="{00000000-0005-0000-0000-000052C70000}"/>
    <cellStyle name="Normal 8 2 2 6 5" xfId="51035" xr:uid="{00000000-0005-0000-0000-000053C70000}"/>
    <cellStyle name="Normal 8 2 2 6 5 2" xfId="51036" xr:uid="{00000000-0005-0000-0000-000054C70000}"/>
    <cellStyle name="Normal 8 2 2 6 6" xfId="51037" xr:uid="{00000000-0005-0000-0000-000055C70000}"/>
    <cellStyle name="Normal 8 2 2 6 6 2" xfId="51038" xr:uid="{00000000-0005-0000-0000-000056C70000}"/>
    <cellStyle name="Normal 8 2 2 6 6 2 2" xfId="51039" xr:uid="{00000000-0005-0000-0000-000057C70000}"/>
    <cellStyle name="Normal 8 2 2 6 6 3" xfId="51040" xr:uid="{00000000-0005-0000-0000-000058C70000}"/>
    <cellStyle name="Normal 8 2 2 6 7" xfId="51041" xr:uid="{00000000-0005-0000-0000-000059C70000}"/>
    <cellStyle name="Normal 8 2 2 6 7 2" xfId="51042" xr:uid="{00000000-0005-0000-0000-00005AC70000}"/>
    <cellStyle name="Normal 8 2 2 6 8" xfId="51043" xr:uid="{00000000-0005-0000-0000-00005BC70000}"/>
    <cellStyle name="Normal 8 2 2 6 9" xfId="51044" xr:uid="{00000000-0005-0000-0000-00005CC70000}"/>
    <cellStyle name="Normal 8 2 2 7" xfId="51045" xr:uid="{00000000-0005-0000-0000-00005DC70000}"/>
    <cellStyle name="Normal 8 2 2 7 2" xfId="51046" xr:uid="{00000000-0005-0000-0000-00005EC70000}"/>
    <cellStyle name="Normal 8 2 2 7 2 2" xfId="51047" xr:uid="{00000000-0005-0000-0000-00005FC70000}"/>
    <cellStyle name="Normal 8 2 2 7 2 2 2" xfId="51048" xr:uid="{00000000-0005-0000-0000-000060C70000}"/>
    <cellStyle name="Normal 8 2 2 7 2 2 2 2" xfId="51049" xr:uid="{00000000-0005-0000-0000-000061C70000}"/>
    <cellStyle name="Normal 8 2 2 7 2 2 3" xfId="51050" xr:uid="{00000000-0005-0000-0000-000062C70000}"/>
    <cellStyle name="Normal 8 2 2 7 2 2 3 2" xfId="51051" xr:uid="{00000000-0005-0000-0000-000063C70000}"/>
    <cellStyle name="Normal 8 2 2 7 2 2 3 2 2" xfId="51052" xr:uid="{00000000-0005-0000-0000-000064C70000}"/>
    <cellStyle name="Normal 8 2 2 7 2 2 3 3" xfId="51053" xr:uid="{00000000-0005-0000-0000-000065C70000}"/>
    <cellStyle name="Normal 8 2 2 7 2 2 4" xfId="51054" xr:uid="{00000000-0005-0000-0000-000066C70000}"/>
    <cellStyle name="Normal 8 2 2 7 2 3" xfId="51055" xr:uid="{00000000-0005-0000-0000-000067C70000}"/>
    <cellStyle name="Normal 8 2 2 7 2 3 2" xfId="51056" xr:uid="{00000000-0005-0000-0000-000068C70000}"/>
    <cellStyle name="Normal 8 2 2 7 2 4" xfId="51057" xr:uid="{00000000-0005-0000-0000-000069C70000}"/>
    <cellStyle name="Normal 8 2 2 7 2 4 2" xfId="51058" xr:uid="{00000000-0005-0000-0000-00006AC70000}"/>
    <cellStyle name="Normal 8 2 2 7 2 4 2 2" xfId="51059" xr:uid="{00000000-0005-0000-0000-00006BC70000}"/>
    <cellStyle name="Normal 8 2 2 7 2 4 3" xfId="51060" xr:uid="{00000000-0005-0000-0000-00006CC70000}"/>
    <cellStyle name="Normal 8 2 2 7 2 5" xfId="51061" xr:uid="{00000000-0005-0000-0000-00006DC70000}"/>
    <cellStyle name="Normal 8 2 2 7 3" xfId="51062" xr:uid="{00000000-0005-0000-0000-00006EC70000}"/>
    <cellStyle name="Normal 8 2 2 7 3 2" xfId="51063" xr:uid="{00000000-0005-0000-0000-00006FC70000}"/>
    <cellStyle name="Normal 8 2 2 7 3 2 2" xfId="51064" xr:uid="{00000000-0005-0000-0000-000070C70000}"/>
    <cellStyle name="Normal 8 2 2 7 3 3" xfId="51065" xr:uid="{00000000-0005-0000-0000-000071C70000}"/>
    <cellStyle name="Normal 8 2 2 7 3 3 2" xfId="51066" xr:uid="{00000000-0005-0000-0000-000072C70000}"/>
    <cellStyle name="Normal 8 2 2 7 3 3 2 2" xfId="51067" xr:uid="{00000000-0005-0000-0000-000073C70000}"/>
    <cellStyle name="Normal 8 2 2 7 3 3 3" xfId="51068" xr:uid="{00000000-0005-0000-0000-000074C70000}"/>
    <cellStyle name="Normal 8 2 2 7 3 4" xfId="51069" xr:uid="{00000000-0005-0000-0000-000075C70000}"/>
    <cellStyle name="Normal 8 2 2 7 4" xfId="51070" xr:uid="{00000000-0005-0000-0000-000076C70000}"/>
    <cellStyle name="Normal 8 2 2 7 4 2" xfId="51071" xr:uid="{00000000-0005-0000-0000-000077C70000}"/>
    <cellStyle name="Normal 8 2 2 7 5" xfId="51072" xr:uid="{00000000-0005-0000-0000-000078C70000}"/>
    <cellStyle name="Normal 8 2 2 7 5 2" xfId="51073" xr:uid="{00000000-0005-0000-0000-000079C70000}"/>
    <cellStyle name="Normal 8 2 2 7 5 2 2" xfId="51074" xr:uid="{00000000-0005-0000-0000-00007AC70000}"/>
    <cellStyle name="Normal 8 2 2 7 5 3" xfId="51075" xr:uid="{00000000-0005-0000-0000-00007BC70000}"/>
    <cellStyle name="Normal 8 2 2 7 6" xfId="51076" xr:uid="{00000000-0005-0000-0000-00007CC70000}"/>
    <cellStyle name="Normal 8 2 2 8" xfId="51077" xr:uid="{00000000-0005-0000-0000-00007DC70000}"/>
    <cellStyle name="Normal 8 2 2 8 2" xfId="51078" xr:uid="{00000000-0005-0000-0000-00007EC70000}"/>
    <cellStyle name="Normal 8 2 2 8 2 2" xfId="51079" xr:uid="{00000000-0005-0000-0000-00007FC70000}"/>
    <cellStyle name="Normal 8 2 2 8 2 2 2" xfId="51080" xr:uid="{00000000-0005-0000-0000-000080C70000}"/>
    <cellStyle name="Normal 8 2 2 8 2 2 2 2" xfId="51081" xr:uid="{00000000-0005-0000-0000-000081C70000}"/>
    <cellStyle name="Normal 8 2 2 8 2 2 3" xfId="51082" xr:uid="{00000000-0005-0000-0000-000082C70000}"/>
    <cellStyle name="Normal 8 2 2 8 2 2 3 2" xfId="51083" xr:uid="{00000000-0005-0000-0000-000083C70000}"/>
    <cellStyle name="Normal 8 2 2 8 2 2 3 2 2" xfId="51084" xr:uid="{00000000-0005-0000-0000-000084C70000}"/>
    <cellStyle name="Normal 8 2 2 8 2 2 3 3" xfId="51085" xr:uid="{00000000-0005-0000-0000-000085C70000}"/>
    <cellStyle name="Normal 8 2 2 8 2 2 4" xfId="51086" xr:uid="{00000000-0005-0000-0000-000086C70000}"/>
    <cellStyle name="Normal 8 2 2 8 2 3" xfId="51087" xr:uid="{00000000-0005-0000-0000-000087C70000}"/>
    <cellStyle name="Normal 8 2 2 8 2 3 2" xfId="51088" xr:uid="{00000000-0005-0000-0000-000088C70000}"/>
    <cellStyle name="Normal 8 2 2 8 2 4" xfId="51089" xr:uid="{00000000-0005-0000-0000-000089C70000}"/>
    <cellStyle name="Normal 8 2 2 8 2 4 2" xfId="51090" xr:uid="{00000000-0005-0000-0000-00008AC70000}"/>
    <cellStyle name="Normal 8 2 2 8 2 4 2 2" xfId="51091" xr:uid="{00000000-0005-0000-0000-00008BC70000}"/>
    <cellStyle name="Normal 8 2 2 8 2 4 3" xfId="51092" xr:uid="{00000000-0005-0000-0000-00008CC70000}"/>
    <cellStyle name="Normal 8 2 2 8 2 5" xfId="51093" xr:uid="{00000000-0005-0000-0000-00008DC70000}"/>
    <cellStyle name="Normal 8 2 2 8 3" xfId="51094" xr:uid="{00000000-0005-0000-0000-00008EC70000}"/>
    <cellStyle name="Normal 8 2 2 8 3 2" xfId="51095" xr:uid="{00000000-0005-0000-0000-00008FC70000}"/>
    <cellStyle name="Normal 8 2 2 8 3 2 2" xfId="51096" xr:uid="{00000000-0005-0000-0000-000090C70000}"/>
    <cellStyle name="Normal 8 2 2 8 3 3" xfId="51097" xr:uid="{00000000-0005-0000-0000-000091C70000}"/>
    <cellStyle name="Normal 8 2 2 8 3 3 2" xfId="51098" xr:uid="{00000000-0005-0000-0000-000092C70000}"/>
    <cellStyle name="Normal 8 2 2 8 3 3 2 2" xfId="51099" xr:uid="{00000000-0005-0000-0000-000093C70000}"/>
    <cellStyle name="Normal 8 2 2 8 3 3 3" xfId="51100" xr:uid="{00000000-0005-0000-0000-000094C70000}"/>
    <cellStyle name="Normal 8 2 2 8 3 4" xfId="51101" xr:uid="{00000000-0005-0000-0000-000095C70000}"/>
    <cellStyle name="Normal 8 2 2 8 4" xfId="51102" xr:uid="{00000000-0005-0000-0000-000096C70000}"/>
    <cellStyle name="Normal 8 2 2 8 4 2" xfId="51103" xr:uid="{00000000-0005-0000-0000-000097C70000}"/>
    <cellStyle name="Normal 8 2 2 8 5" xfId="51104" xr:uid="{00000000-0005-0000-0000-000098C70000}"/>
    <cellStyle name="Normal 8 2 2 8 5 2" xfId="51105" xr:uid="{00000000-0005-0000-0000-000099C70000}"/>
    <cellStyle name="Normal 8 2 2 8 5 2 2" xfId="51106" xr:uid="{00000000-0005-0000-0000-00009AC70000}"/>
    <cellStyle name="Normal 8 2 2 8 5 3" xfId="51107" xr:uid="{00000000-0005-0000-0000-00009BC70000}"/>
    <cellStyle name="Normal 8 2 2 8 6" xfId="51108" xr:uid="{00000000-0005-0000-0000-00009CC70000}"/>
    <cellStyle name="Normal 8 2 2 9" xfId="51109" xr:uid="{00000000-0005-0000-0000-00009DC70000}"/>
    <cellStyle name="Normal 8 2 2 9 2" xfId="51110" xr:uid="{00000000-0005-0000-0000-00009EC70000}"/>
    <cellStyle name="Normal 8 2 2 9 2 2" xfId="51111" xr:uid="{00000000-0005-0000-0000-00009FC70000}"/>
    <cellStyle name="Normal 8 2 2 9 2 2 2" xfId="51112" xr:uid="{00000000-0005-0000-0000-0000A0C70000}"/>
    <cellStyle name="Normal 8 2 2 9 2 3" xfId="51113" xr:uid="{00000000-0005-0000-0000-0000A1C70000}"/>
    <cellStyle name="Normal 8 2 2 9 2 3 2" xfId="51114" xr:uid="{00000000-0005-0000-0000-0000A2C70000}"/>
    <cellStyle name="Normal 8 2 2 9 2 3 2 2" xfId="51115" xr:uid="{00000000-0005-0000-0000-0000A3C70000}"/>
    <cellStyle name="Normal 8 2 2 9 2 3 3" xfId="51116" xr:uid="{00000000-0005-0000-0000-0000A4C70000}"/>
    <cellStyle name="Normal 8 2 2 9 2 4" xfId="51117" xr:uid="{00000000-0005-0000-0000-0000A5C70000}"/>
    <cellStyle name="Normal 8 2 2 9 3" xfId="51118" xr:uid="{00000000-0005-0000-0000-0000A6C70000}"/>
    <cellStyle name="Normal 8 2 2 9 3 2" xfId="51119" xr:uid="{00000000-0005-0000-0000-0000A7C70000}"/>
    <cellStyle name="Normal 8 2 2 9 4" xfId="51120" xr:uid="{00000000-0005-0000-0000-0000A8C70000}"/>
    <cellStyle name="Normal 8 2 2 9 4 2" xfId="51121" xr:uid="{00000000-0005-0000-0000-0000A9C70000}"/>
    <cellStyle name="Normal 8 2 2 9 4 2 2" xfId="51122" xr:uid="{00000000-0005-0000-0000-0000AAC70000}"/>
    <cellStyle name="Normal 8 2 2 9 4 3" xfId="51123" xr:uid="{00000000-0005-0000-0000-0000ABC70000}"/>
    <cellStyle name="Normal 8 2 2 9 5" xfId="51124" xr:uid="{00000000-0005-0000-0000-0000ACC70000}"/>
    <cellStyle name="Normal 8 2 2_T-straight with PEDs adjustor" xfId="51125" xr:uid="{00000000-0005-0000-0000-0000ADC70000}"/>
    <cellStyle name="Normal 8 2 3" xfId="51126" xr:uid="{00000000-0005-0000-0000-0000AEC70000}"/>
    <cellStyle name="Normal 8 2 3 10" xfId="51127" xr:uid="{00000000-0005-0000-0000-0000AFC70000}"/>
    <cellStyle name="Normal 8 2 3 11" xfId="51128" xr:uid="{00000000-0005-0000-0000-0000B0C70000}"/>
    <cellStyle name="Normal 8 2 3 2" xfId="51129" xr:uid="{00000000-0005-0000-0000-0000B1C70000}"/>
    <cellStyle name="Normal 8 2 3 2 10" xfId="51130" xr:uid="{00000000-0005-0000-0000-0000B2C70000}"/>
    <cellStyle name="Normal 8 2 3 2 2" xfId="51131" xr:uid="{00000000-0005-0000-0000-0000B3C70000}"/>
    <cellStyle name="Normal 8 2 3 2 2 2" xfId="51132" xr:uid="{00000000-0005-0000-0000-0000B4C70000}"/>
    <cellStyle name="Normal 8 2 3 2 2 2 2" xfId="51133" xr:uid="{00000000-0005-0000-0000-0000B5C70000}"/>
    <cellStyle name="Normal 8 2 3 2 2 2 2 2" xfId="51134" xr:uid="{00000000-0005-0000-0000-0000B6C70000}"/>
    <cellStyle name="Normal 8 2 3 2 2 2 2 2 2" xfId="51135" xr:uid="{00000000-0005-0000-0000-0000B7C70000}"/>
    <cellStyle name="Normal 8 2 3 2 2 2 2 3" xfId="51136" xr:uid="{00000000-0005-0000-0000-0000B8C70000}"/>
    <cellStyle name="Normal 8 2 3 2 2 2 2 3 2" xfId="51137" xr:uid="{00000000-0005-0000-0000-0000B9C70000}"/>
    <cellStyle name="Normal 8 2 3 2 2 2 2 3 2 2" xfId="51138" xr:uid="{00000000-0005-0000-0000-0000BAC70000}"/>
    <cellStyle name="Normal 8 2 3 2 2 2 2 3 3" xfId="51139" xr:uid="{00000000-0005-0000-0000-0000BBC70000}"/>
    <cellStyle name="Normal 8 2 3 2 2 2 2 4" xfId="51140" xr:uid="{00000000-0005-0000-0000-0000BCC70000}"/>
    <cellStyle name="Normal 8 2 3 2 2 2 3" xfId="51141" xr:uid="{00000000-0005-0000-0000-0000BDC70000}"/>
    <cellStyle name="Normal 8 2 3 2 2 2 3 2" xfId="51142" xr:uid="{00000000-0005-0000-0000-0000BEC70000}"/>
    <cellStyle name="Normal 8 2 3 2 2 2 4" xfId="51143" xr:uid="{00000000-0005-0000-0000-0000BFC70000}"/>
    <cellStyle name="Normal 8 2 3 2 2 2 4 2" xfId="51144" xr:uid="{00000000-0005-0000-0000-0000C0C70000}"/>
    <cellStyle name="Normal 8 2 3 2 2 2 4 2 2" xfId="51145" xr:uid="{00000000-0005-0000-0000-0000C1C70000}"/>
    <cellStyle name="Normal 8 2 3 2 2 2 4 3" xfId="51146" xr:uid="{00000000-0005-0000-0000-0000C2C70000}"/>
    <cellStyle name="Normal 8 2 3 2 2 2 5" xfId="51147" xr:uid="{00000000-0005-0000-0000-0000C3C70000}"/>
    <cellStyle name="Normal 8 2 3 2 2 2 6" xfId="51148" xr:uid="{00000000-0005-0000-0000-0000C4C70000}"/>
    <cellStyle name="Normal 8 2 3 2 2 3" xfId="51149" xr:uid="{00000000-0005-0000-0000-0000C5C70000}"/>
    <cellStyle name="Normal 8 2 3 2 2 3 2" xfId="51150" xr:uid="{00000000-0005-0000-0000-0000C6C70000}"/>
    <cellStyle name="Normal 8 2 3 2 2 3 2 2" xfId="51151" xr:uid="{00000000-0005-0000-0000-0000C7C70000}"/>
    <cellStyle name="Normal 8 2 3 2 2 3 3" xfId="51152" xr:uid="{00000000-0005-0000-0000-0000C8C70000}"/>
    <cellStyle name="Normal 8 2 3 2 2 3 3 2" xfId="51153" xr:uid="{00000000-0005-0000-0000-0000C9C70000}"/>
    <cellStyle name="Normal 8 2 3 2 2 3 3 2 2" xfId="51154" xr:uid="{00000000-0005-0000-0000-0000CAC70000}"/>
    <cellStyle name="Normal 8 2 3 2 2 3 3 3" xfId="51155" xr:uid="{00000000-0005-0000-0000-0000CBC70000}"/>
    <cellStyle name="Normal 8 2 3 2 2 3 4" xfId="51156" xr:uid="{00000000-0005-0000-0000-0000CCC70000}"/>
    <cellStyle name="Normal 8 2 3 2 2 4" xfId="51157" xr:uid="{00000000-0005-0000-0000-0000CDC70000}"/>
    <cellStyle name="Normal 8 2 3 2 2 4 2" xfId="51158" xr:uid="{00000000-0005-0000-0000-0000CEC70000}"/>
    <cellStyle name="Normal 8 2 3 2 2 4 2 2" xfId="51159" xr:uid="{00000000-0005-0000-0000-0000CFC70000}"/>
    <cellStyle name="Normal 8 2 3 2 2 4 3" xfId="51160" xr:uid="{00000000-0005-0000-0000-0000D0C70000}"/>
    <cellStyle name="Normal 8 2 3 2 2 4 3 2" xfId="51161" xr:uid="{00000000-0005-0000-0000-0000D1C70000}"/>
    <cellStyle name="Normal 8 2 3 2 2 4 3 2 2" xfId="51162" xr:uid="{00000000-0005-0000-0000-0000D2C70000}"/>
    <cellStyle name="Normal 8 2 3 2 2 4 3 3" xfId="51163" xr:uid="{00000000-0005-0000-0000-0000D3C70000}"/>
    <cellStyle name="Normal 8 2 3 2 2 4 4" xfId="51164" xr:uid="{00000000-0005-0000-0000-0000D4C70000}"/>
    <cellStyle name="Normal 8 2 3 2 2 5" xfId="51165" xr:uid="{00000000-0005-0000-0000-0000D5C70000}"/>
    <cellStyle name="Normal 8 2 3 2 2 5 2" xfId="51166" xr:uid="{00000000-0005-0000-0000-0000D6C70000}"/>
    <cellStyle name="Normal 8 2 3 2 2 6" xfId="51167" xr:uid="{00000000-0005-0000-0000-0000D7C70000}"/>
    <cellStyle name="Normal 8 2 3 2 2 6 2" xfId="51168" xr:uid="{00000000-0005-0000-0000-0000D8C70000}"/>
    <cellStyle name="Normal 8 2 3 2 2 6 2 2" xfId="51169" xr:uid="{00000000-0005-0000-0000-0000D9C70000}"/>
    <cellStyle name="Normal 8 2 3 2 2 6 3" xfId="51170" xr:uid="{00000000-0005-0000-0000-0000DAC70000}"/>
    <cellStyle name="Normal 8 2 3 2 2 7" xfId="51171" xr:uid="{00000000-0005-0000-0000-0000DBC70000}"/>
    <cellStyle name="Normal 8 2 3 2 2 7 2" xfId="51172" xr:uid="{00000000-0005-0000-0000-0000DCC70000}"/>
    <cellStyle name="Normal 8 2 3 2 2 8" xfId="51173" xr:uid="{00000000-0005-0000-0000-0000DDC70000}"/>
    <cellStyle name="Normal 8 2 3 2 2 9" xfId="51174" xr:uid="{00000000-0005-0000-0000-0000DEC70000}"/>
    <cellStyle name="Normal 8 2 3 2 3" xfId="51175" xr:uid="{00000000-0005-0000-0000-0000DFC70000}"/>
    <cellStyle name="Normal 8 2 3 2 3 2" xfId="51176" xr:uid="{00000000-0005-0000-0000-0000E0C70000}"/>
    <cellStyle name="Normal 8 2 3 2 3 2 2" xfId="51177" xr:uid="{00000000-0005-0000-0000-0000E1C70000}"/>
    <cellStyle name="Normal 8 2 3 2 3 2 2 2" xfId="51178" xr:uid="{00000000-0005-0000-0000-0000E2C70000}"/>
    <cellStyle name="Normal 8 2 3 2 3 2 3" xfId="51179" xr:uid="{00000000-0005-0000-0000-0000E3C70000}"/>
    <cellStyle name="Normal 8 2 3 2 3 2 3 2" xfId="51180" xr:uid="{00000000-0005-0000-0000-0000E4C70000}"/>
    <cellStyle name="Normal 8 2 3 2 3 2 3 2 2" xfId="51181" xr:uid="{00000000-0005-0000-0000-0000E5C70000}"/>
    <cellStyle name="Normal 8 2 3 2 3 2 3 3" xfId="51182" xr:uid="{00000000-0005-0000-0000-0000E6C70000}"/>
    <cellStyle name="Normal 8 2 3 2 3 2 4" xfId="51183" xr:uid="{00000000-0005-0000-0000-0000E7C70000}"/>
    <cellStyle name="Normal 8 2 3 2 3 2 5" xfId="51184" xr:uid="{00000000-0005-0000-0000-0000E8C70000}"/>
    <cellStyle name="Normal 8 2 3 2 3 3" xfId="51185" xr:uid="{00000000-0005-0000-0000-0000E9C70000}"/>
    <cellStyle name="Normal 8 2 3 2 3 3 2" xfId="51186" xr:uid="{00000000-0005-0000-0000-0000EAC70000}"/>
    <cellStyle name="Normal 8 2 3 2 3 4" xfId="51187" xr:uid="{00000000-0005-0000-0000-0000EBC70000}"/>
    <cellStyle name="Normal 8 2 3 2 3 4 2" xfId="51188" xr:uid="{00000000-0005-0000-0000-0000ECC70000}"/>
    <cellStyle name="Normal 8 2 3 2 3 4 2 2" xfId="51189" xr:uid="{00000000-0005-0000-0000-0000EDC70000}"/>
    <cellStyle name="Normal 8 2 3 2 3 4 3" xfId="51190" xr:uid="{00000000-0005-0000-0000-0000EEC70000}"/>
    <cellStyle name="Normal 8 2 3 2 3 5" xfId="51191" xr:uid="{00000000-0005-0000-0000-0000EFC70000}"/>
    <cellStyle name="Normal 8 2 3 2 3 6" xfId="51192" xr:uid="{00000000-0005-0000-0000-0000F0C70000}"/>
    <cellStyle name="Normal 8 2 3 2 4" xfId="51193" xr:uid="{00000000-0005-0000-0000-0000F1C70000}"/>
    <cellStyle name="Normal 8 2 3 2 4 2" xfId="51194" xr:uid="{00000000-0005-0000-0000-0000F2C70000}"/>
    <cellStyle name="Normal 8 2 3 2 4 2 2" xfId="51195" xr:uid="{00000000-0005-0000-0000-0000F3C70000}"/>
    <cellStyle name="Normal 8 2 3 2 4 3" xfId="51196" xr:uid="{00000000-0005-0000-0000-0000F4C70000}"/>
    <cellStyle name="Normal 8 2 3 2 4 3 2" xfId="51197" xr:uid="{00000000-0005-0000-0000-0000F5C70000}"/>
    <cellStyle name="Normal 8 2 3 2 4 3 2 2" xfId="51198" xr:uid="{00000000-0005-0000-0000-0000F6C70000}"/>
    <cellStyle name="Normal 8 2 3 2 4 3 3" xfId="51199" xr:uid="{00000000-0005-0000-0000-0000F7C70000}"/>
    <cellStyle name="Normal 8 2 3 2 4 4" xfId="51200" xr:uid="{00000000-0005-0000-0000-0000F8C70000}"/>
    <cellStyle name="Normal 8 2 3 2 4 5" xfId="51201" xr:uid="{00000000-0005-0000-0000-0000F9C70000}"/>
    <cellStyle name="Normal 8 2 3 2 5" xfId="51202" xr:uid="{00000000-0005-0000-0000-0000FAC70000}"/>
    <cellStyle name="Normal 8 2 3 2 5 2" xfId="51203" xr:uid="{00000000-0005-0000-0000-0000FBC70000}"/>
    <cellStyle name="Normal 8 2 3 2 5 2 2" xfId="51204" xr:uid="{00000000-0005-0000-0000-0000FCC70000}"/>
    <cellStyle name="Normal 8 2 3 2 5 3" xfId="51205" xr:uid="{00000000-0005-0000-0000-0000FDC70000}"/>
    <cellStyle name="Normal 8 2 3 2 5 3 2" xfId="51206" xr:uid="{00000000-0005-0000-0000-0000FEC70000}"/>
    <cellStyle name="Normal 8 2 3 2 5 3 2 2" xfId="51207" xr:uid="{00000000-0005-0000-0000-0000FFC70000}"/>
    <cellStyle name="Normal 8 2 3 2 5 3 3" xfId="51208" xr:uid="{00000000-0005-0000-0000-000000C80000}"/>
    <cellStyle name="Normal 8 2 3 2 5 4" xfId="51209" xr:uid="{00000000-0005-0000-0000-000001C80000}"/>
    <cellStyle name="Normal 8 2 3 2 6" xfId="51210" xr:uid="{00000000-0005-0000-0000-000002C80000}"/>
    <cellStyle name="Normal 8 2 3 2 6 2" xfId="51211" xr:uid="{00000000-0005-0000-0000-000003C80000}"/>
    <cellStyle name="Normal 8 2 3 2 7" xfId="51212" xr:uid="{00000000-0005-0000-0000-000004C80000}"/>
    <cellStyle name="Normal 8 2 3 2 7 2" xfId="51213" xr:uid="{00000000-0005-0000-0000-000005C80000}"/>
    <cellStyle name="Normal 8 2 3 2 7 2 2" xfId="51214" xr:uid="{00000000-0005-0000-0000-000006C80000}"/>
    <cellStyle name="Normal 8 2 3 2 7 3" xfId="51215" xr:uid="{00000000-0005-0000-0000-000007C80000}"/>
    <cellStyle name="Normal 8 2 3 2 8" xfId="51216" xr:uid="{00000000-0005-0000-0000-000008C80000}"/>
    <cellStyle name="Normal 8 2 3 2 8 2" xfId="51217" xr:uid="{00000000-0005-0000-0000-000009C80000}"/>
    <cellStyle name="Normal 8 2 3 2 9" xfId="51218" xr:uid="{00000000-0005-0000-0000-00000AC80000}"/>
    <cellStyle name="Normal 8 2 3 2_T-straight with PEDs adjustor" xfId="51219" xr:uid="{00000000-0005-0000-0000-00000BC80000}"/>
    <cellStyle name="Normal 8 2 3 3" xfId="51220" xr:uid="{00000000-0005-0000-0000-00000CC80000}"/>
    <cellStyle name="Normal 8 2 3 3 2" xfId="51221" xr:uid="{00000000-0005-0000-0000-00000DC80000}"/>
    <cellStyle name="Normal 8 2 3 3 2 2" xfId="51222" xr:uid="{00000000-0005-0000-0000-00000EC80000}"/>
    <cellStyle name="Normal 8 2 3 3 2 2 2" xfId="51223" xr:uid="{00000000-0005-0000-0000-00000FC80000}"/>
    <cellStyle name="Normal 8 2 3 3 2 2 2 2" xfId="51224" xr:uid="{00000000-0005-0000-0000-000010C80000}"/>
    <cellStyle name="Normal 8 2 3 3 2 2 3" xfId="51225" xr:uid="{00000000-0005-0000-0000-000011C80000}"/>
    <cellStyle name="Normal 8 2 3 3 2 2 3 2" xfId="51226" xr:uid="{00000000-0005-0000-0000-000012C80000}"/>
    <cellStyle name="Normal 8 2 3 3 2 2 3 2 2" xfId="51227" xr:uid="{00000000-0005-0000-0000-000013C80000}"/>
    <cellStyle name="Normal 8 2 3 3 2 2 3 3" xfId="51228" xr:uid="{00000000-0005-0000-0000-000014C80000}"/>
    <cellStyle name="Normal 8 2 3 3 2 2 4" xfId="51229" xr:uid="{00000000-0005-0000-0000-000015C80000}"/>
    <cellStyle name="Normal 8 2 3 3 2 3" xfId="51230" xr:uid="{00000000-0005-0000-0000-000016C80000}"/>
    <cellStyle name="Normal 8 2 3 3 2 3 2" xfId="51231" xr:uid="{00000000-0005-0000-0000-000017C80000}"/>
    <cellStyle name="Normal 8 2 3 3 2 4" xfId="51232" xr:uid="{00000000-0005-0000-0000-000018C80000}"/>
    <cellStyle name="Normal 8 2 3 3 2 4 2" xfId="51233" xr:uid="{00000000-0005-0000-0000-000019C80000}"/>
    <cellStyle name="Normal 8 2 3 3 2 4 2 2" xfId="51234" xr:uid="{00000000-0005-0000-0000-00001AC80000}"/>
    <cellStyle name="Normal 8 2 3 3 2 4 3" xfId="51235" xr:uid="{00000000-0005-0000-0000-00001BC80000}"/>
    <cellStyle name="Normal 8 2 3 3 2 5" xfId="51236" xr:uid="{00000000-0005-0000-0000-00001CC80000}"/>
    <cellStyle name="Normal 8 2 3 3 2 6" xfId="51237" xr:uid="{00000000-0005-0000-0000-00001DC80000}"/>
    <cellStyle name="Normal 8 2 3 3 3" xfId="51238" xr:uid="{00000000-0005-0000-0000-00001EC80000}"/>
    <cellStyle name="Normal 8 2 3 3 3 2" xfId="51239" xr:uid="{00000000-0005-0000-0000-00001FC80000}"/>
    <cellStyle name="Normal 8 2 3 3 3 2 2" xfId="51240" xr:uid="{00000000-0005-0000-0000-000020C80000}"/>
    <cellStyle name="Normal 8 2 3 3 3 3" xfId="51241" xr:uid="{00000000-0005-0000-0000-000021C80000}"/>
    <cellStyle name="Normal 8 2 3 3 3 3 2" xfId="51242" xr:uid="{00000000-0005-0000-0000-000022C80000}"/>
    <cellStyle name="Normal 8 2 3 3 3 3 2 2" xfId="51243" xr:uid="{00000000-0005-0000-0000-000023C80000}"/>
    <cellStyle name="Normal 8 2 3 3 3 3 3" xfId="51244" xr:uid="{00000000-0005-0000-0000-000024C80000}"/>
    <cellStyle name="Normal 8 2 3 3 3 4" xfId="51245" xr:uid="{00000000-0005-0000-0000-000025C80000}"/>
    <cellStyle name="Normal 8 2 3 3 4" xfId="51246" xr:uid="{00000000-0005-0000-0000-000026C80000}"/>
    <cellStyle name="Normal 8 2 3 3 4 2" xfId="51247" xr:uid="{00000000-0005-0000-0000-000027C80000}"/>
    <cellStyle name="Normal 8 2 3 3 4 2 2" xfId="51248" xr:uid="{00000000-0005-0000-0000-000028C80000}"/>
    <cellStyle name="Normal 8 2 3 3 4 3" xfId="51249" xr:uid="{00000000-0005-0000-0000-000029C80000}"/>
    <cellStyle name="Normal 8 2 3 3 4 3 2" xfId="51250" xr:uid="{00000000-0005-0000-0000-00002AC80000}"/>
    <cellStyle name="Normal 8 2 3 3 4 3 2 2" xfId="51251" xr:uid="{00000000-0005-0000-0000-00002BC80000}"/>
    <cellStyle name="Normal 8 2 3 3 4 3 3" xfId="51252" xr:uid="{00000000-0005-0000-0000-00002CC80000}"/>
    <cellStyle name="Normal 8 2 3 3 4 4" xfId="51253" xr:uid="{00000000-0005-0000-0000-00002DC80000}"/>
    <cellStyle name="Normal 8 2 3 3 5" xfId="51254" xr:uid="{00000000-0005-0000-0000-00002EC80000}"/>
    <cellStyle name="Normal 8 2 3 3 5 2" xfId="51255" xr:uid="{00000000-0005-0000-0000-00002FC80000}"/>
    <cellStyle name="Normal 8 2 3 3 6" xfId="51256" xr:uid="{00000000-0005-0000-0000-000030C80000}"/>
    <cellStyle name="Normal 8 2 3 3 6 2" xfId="51257" xr:uid="{00000000-0005-0000-0000-000031C80000}"/>
    <cellStyle name="Normal 8 2 3 3 6 2 2" xfId="51258" xr:uid="{00000000-0005-0000-0000-000032C80000}"/>
    <cellStyle name="Normal 8 2 3 3 6 3" xfId="51259" xr:uid="{00000000-0005-0000-0000-000033C80000}"/>
    <cellStyle name="Normal 8 2 3 3 7" xfId="51260" xr:uid="{00000000-0005-0000-0000-000034C80000}"/>
    <cellStyle name="Normal 8 2 3 3 7 2" xfId="51261" xr:uid="{00000000-0005-0000-0000-000035C80000}"/>
    <cellStyle name="Normal 8 2 3 3 8" xfId="51262" xr:uid="{00000000-0005-0000-0000-000036C80000}"/>
    <cellStyle name="Normal 8 2 3 3 9" xfId="51263" xr:uid="{00000000-0005-0000-0000-000037C80000}"/>
    <cellStyle name="Normal 8 2 3 4" xfId="51264" xr:uid="{00000000-0005-0000-0000-000038C80000}"/>
    <cellStyle name="Normal 8 2 3 4 2" xfId="51265" xr:uid="{00000000-0005-0000-0000-000039C80000}"/>
    <cellStyle name="Normal 8 2 3 4 2 2" xfId="51266" xr:uid="{00000000-0005-0000-0000-00003AC80000}"/>
    <cellStyle name="Normal 8 2 3 4 2 2 2" xfId="51267" xr:uid="{00000000-0005-0000-0000-00003BC80000}"/>
    <cellStyle name="Normal 8 2 3 4 2 3" xfId="51268" xr:uid="{00000000-0005-0000-0000-00003CC80000}"/>
    <cellStyle name="Normal 8 2 3 4 2 3 2" xfId="51269" xr:uid="{00000000-0005-0000-0000-00003DC80000}"/>
    <cellStyle name="Normal 8 2 3 4 2 3 2 2" xfId="51270" xr:uid="{00000000-0005-0000-0000-00003EC80000}"/>
    <cellStyle name="Normal 8 2 3 4 2 3 3" xfId="51271" xr:uid="{00000000-0005-0000-0000-00003FC80000}"/>
    <cellStyle name="Normal 8 2 3 4 2 4" xfId="51272" xr:uid="{00000000-0005-0000-0000-000040C80000}"/>
    <cellStyle name="Normal 8 2 3 4 2 5" xfId="51273" xr:uid="{00000000-0005-0000-0000-000041C80000}"/>
    <cellStyle name="Normal 8 2 3 4 3" xfId="51274" xr:uid="{00000000-0005-0000-0000-000042C80000}"/>
    <cellStyle name="Normal 8 2 3 4 3 2" xfId="51275" xr:uid="{00000000-0005-0000-0000-000043C80000}"/>
    <cellStyle name="Normal 8 2 3 4 4" xfId="51276" xr:uid="{00000000-0005-0000-0000-000044C80000}"/>
    <cellStyle name="Normal 8 2 3 4 4 2" xfId="51277" xr:uid="{00000000-0005-0000-0000-000045C80000}"/>
    <cellStyle name="Normal 8 2 3 4 4 2 2" xfId="51278" xr:uid="{00000000-0005-0000-0000-000046C80000}"/>
    <cellStyle name="Normal 8 2 3 4 4 3" xfId="51279" xr:uid="{00000000-0005-0000-0000-000047C80000}"/>
    <cellStyle name="Normal 8 2 3 4 5" xfId="51280" xr:uid="{00000000-0005-0000-0000-000048C80000}"/>
    <cellStyle name="Normal 8 2 3 4 6" xfId="51281" xr:uid="{00000000-0005-0000-0000-000049C80000}"/>
    <cellStyle name="Normal 8 2 3 5" xfId="51282" xr:uid="{00000000-0005-0000-0000-00004AC80000}"/>
    <cellStyle name="Normal 8 2 3 5 2" xfId="51283" xr:uid="{00000000-0005-0000-0000-00004BC80000}"/>
    <cellStyle name="Normal 8 2 3 5 2 2" xfId="51284" xr:uid="{00000000-0005-0000-0000-00004CC80000}"/>
    <cellStyle name="Normal 8 2 3 5 3" xfId="51285" xr:uid="{00000000-0005-0000-0000-00004DC80000}"/>
    <cellStyle name="Normal 8 2 3 5 3 2" xfId="51286" xr:uid="{00000000-0005-0000-0000-00004EC80000}"/>
    <cellStyle name="Normal 8 2 3 5 3 2 2" xfId="51287" xr:uid="{00000000-0005-0000-0000-00004FC80000}"/>
    <cellStyle name="Normal 8 2 3 5 3 3" xfId="51288" xr:uid="{00000000-0005-0000-0000-000050C80000}"/>
    <cellStyle name="Normal 8 2 3 5 4" xfId="51289" xr:uid="{00000000-0005-0000-0000-000051C80000}"/>
    <cellStyle name="Normal 8 2 3 5 5" xfId="51290" xr:uid="{00000000-0005-0000-0000-000052C80000}"/>
    <cellStyle name="Normal 8 2 3 6" xfId="51291" xr:uid="{00000000-0005-0000-0000-000053C80000}"/>
    <cellStyle name="Normal 8 2 3 6 2" xfId="51292" xr:uid="{00000000-0005-0000-0000-000054C80000}"/>
    <cellStyle name="Normal 8 2 3 6 2 2" xfId="51293" xr:uid="{00000000-0005-0000-0000-000055C80000}"/>
    <cellStyle name="Normal 8 2 3 6 3" xfId="51294" xr:uid="{00000000-0005-0000-0000-000056C80000}"/>
    <cellStyle name="Normal 8 2 3 6 3 2" xfId="51295" xr:uid="{00000000-0005-0000-0000-000057C80000}"/>
    <cellStyle name="Normal 8 2 3 6 3 2 2" xfId="51296" xr:uid="{00000000-0005-0000-0000-000058C80000}"/>
    <cellStyle name="Normal 8 2 3 6 3 3" xfId="51297" xr:uid="{00000000-0005-0000-0000-000059C80000}"/>
    <cellStyle name="Normal 8 2 3 6 4" xfId="51298" xr:uid="{00000000-0005-0000-0000-00005AC80000}"/>
    <cellStyle name="Normal 8 2 3 7" xfId="51299" xr:uid="{00000000-0005-0000-0000-00005BC80000}"/>
    <cellStyle name="Normal 8 2 3 7 2" xfId="51300" xr:uid="{00000000-0005-0000-0000-00005CC80000}"/>
    <cellStyle name="Normal 8 2 3 8" xfId="51301" xr:uid="{00000000-0005-0000-0000-00005DC80000}"/>
    <cellStyle name="Normal 8 2 3 8 2" xfId="51302" xr:uid="{00000000-0005-0000-0000-00005EC80000}"/>
    <cellStyle name="Normal 8 2 3 8 2 2" xfId="51303" xr:uid="{00000000-0005-0000-0000-00005FC80000}"/>
    <cellStyle name="Normal 8 2 3 8 3" xfId="51304" xr:uid="{00000000-0005-0000-0000-000060C80000}"/>
    <cellStyle name="Normal 8 2 3 9" xfId="51305" xr:uid="{00000000-0005-0000-0000-000061C80000}"/>
    <cellStyle name="Normal 8 2 3 9 2" xfId="51306" xr:uid="{00000000-0005-0000-0000-000062C80000}"/>
    <cellStyle name="Normal 8 2 3_T-straight with PEDs adjustor" xfId="51307" xr:uid="{00000000-0005-0000-0000-000063C80000}"/>
    <cellStyle name="Normal 8 2 4" xfId="51308" xr:uid="{00000000-0005-0000-0000-000064C80000}"/>
    <cellStyle name="Normal 8 2 4 10" xfId="51309" xr:uid="{00000000-0005-0000-0000-000065C80000}"/>
    <cellStyle name="Normal 8 2 4 11" xfId="51310" xr:uid="{00000000-0005-0000-0000-000066C80000}"/>
    <cellStyle name="Normal 8 2 4 2" xfId="51311" xr:uid="{00000000-0005-0000-0000-000067C80000}"/>
    <cellStyle name="Normal 8 2 4 2 10" xfId="51312" xr:uid="{00000000-0005-0000-0000-000068C80000}"/>
    <cellStyle name="Normal 8 2 4 2 2" xfId="51313" xr:uid="{00000000-0005-0000-0000-000069C80000}"/>
    <cellStyle name="Normal 8 2 4 2 2 2" xfId="51314" xr:uid="{00000000-0005-0000-0000-00006AC80000}"/>
    <cellStyle name="Normal 8 2 4 2 2 2 2" xfId="51315" xr:uid="{00000000-0005-0000-0000-00006BC80000}"/>
    <cellStyle name="Normal 8 2 4 2 2 2 2 2" xfId="51316" xr:uid="{00000000-0005-0000-0000-00006CC80000}"/>
    <cellStyle name="Normal 8 2 4 2 2 2 2 2 2" xfId="51317" xr:uid="{00000000-0005-0000-0000-00006DC80000}"/>
    <cellStyle name="Normal 8 2 4 2 2 2 2 3" xfId="51318" xr:uid="{00000000-0005-0000-0000-00006EC80000}"/>
    <cellStyle name="Normal 8 2 4 2 2 2 2 3 2" xfId="51319" xr:uid="{00000000-0005-0000-0000-00006FC80000}"/>
    <cellStyle name="Normal 8 2 4 2 2 2 2 3 2 2" xfId="51320" xr:uid="{00000000-0005-0000-0000-000070C80000}"/>
    <cellStyle name="Normal 8 2 4 2 2 2 2 3 3" xfId="51321" xr:uid="{00000000-0005-0000-0000-000071C80000}"/>
    <cellStyle name="Normal 8 2 4 2 2 2 2 4" xfId="51322" xr:uid="{00000000-0005-0000-0000-000072C80000}"/>
    <cellStyle name="Normal 8 2 4 2 2 2 3" xfId="51323" xr:uid="{00000000-0005-0000-0000-000073C80000}"/>
    <cellStyle name="Normal 8 2 4 2 2 2 3 2" xfId="51324" xr:uid="{00000000-0005-0000-0000-000074C80000}"/>
    <cellStyle name="Normal 8 2 4 2 2 2 4" xfId="51325" xr:uid="{00000000-0005-0000-0000-000075C80000}"/>
    <cellStyle name="Normal 8 2 4 2 2 2 4 2" xfId="51326" xr:uid="{00000000-0005-0000-0000-000076C80000}"/>
    <cellStyle name="Normal 8 2 4 2 2 2 4 2 2" xfId="51327" xr:uid="{00000000-0005-0000-0000-000077C80000}"/>
    <cellStyle name="Normal 8 2 4 2 2 2 4 3" xfId="51328" xr:uid="{00000000-0005-0000-0000-000078C80000}"/>
    <cellStyle name="Normal 8 2 4 2 2 2 5" xfId="51329" xr:uid="{00000000-0005-0000-0000-000079C80000}"/>
    <cellStyle name="Normal 8 2 4 2 2 3" xfId="51330" xr:uid="{00000000-0005-0000-0000-00007AC80000}"/>
    <cellStyle name="Normal 8 2 4 2 2 3 2" xfId="51331" xr:uid="{00000000-0005-0000-0000-00007BC80000}"/>
    <cellStyle name="Normal 8 2 4 2 2 3 2 2" xfId="51332" xr:uid="{00000000-0005-0000-0000-00007CC80000}"/>
    <cellStyle name="Normal 8 2 4 2 2 3 3" xfId="51333" xr:uid="{00000000-0005-0000-0000-00007DC80000}"/>
    <cellStyle name="Normal 8 2 4 2 2 3 3 2" xfId="51334" xr:uid="{00000000-0005-0000-0000-00007EC80000}"/>
    <cellStyle name="Normal 8 2 4 2 2 3 3 2 2" xfId="51335" xr:uid="{00000000-0005-0000-0000-00007FC80000}"/>
    <cellStyle name="Normal 8 2 4 2 2 3 3 3" xfId="51336" xr:uid="{00000000-0005-0000-0000-000080C80000}"/>
    <cellStyle name="Normal 8 2 4 2 2 3 4" xfId="51337" xr:uid="{00000000-0005-0000-0000-000081C80000}"/>
    <cellStyle name="Normal 8 2 4 2 2 4" xfId="51338" xr:uid="{00000000-0005-0000-0000-000082C80000}"/>
    <cellStyle name="Normal 8 2 4 2 2 4 2" xfId="51339" xr:uid="{00000000-0005-0000-0000-000083C80000}"/>
    <cellStyle name="Normal 8 2 4 2 2 4 2 2" xfId="51340" xr:uid="{00000000-0005-0000-0000-000084C80000}"/>
    <cellStyle name="Normal 8 2 4 2 2 4 3" xfId="51341" xr:uid="{00000000-0005-0000-0000-000085C80000}"/>
    <cellStyle name="Normal 8 2 4 2 2 4 3 2" xfId="51342" xr:uid="{00000000-0005-0000-0000-000086C80000}"/>
    <cellStyle name="Normal 8 2 4 2 2 4 3 2 2" xfId="51343" xr:uid="{00000000-0005-0000-0000-000087C80000}"/>
    <cellStyle name="Normal 8 2 4 2 2 4 3 3" xfId="51344" xr:uid="{00000000-0005-0000-0000-000088C80000}"/>
    <cellStyle name="Normal 8 2 4 2 2 4 4" xfId="51345" xr:uid="{00000000-0005-0000-0000-000089C80000}"/>
    <cellStyle name="Normal 8 2 4 2 2 5" xfId="51346" xr:uid="{00000000-0005-0000-0000-00008AC80000}"/>
    <cellStyle name="Normal 8 2 4 2 2 5 2" xfId="51347" xr:uid="{00000000-0005-0000-0000-00008BC80000}"/>
    <cellStyle name="Normal 8 2 4 2 2 6" xfId="51348" xr:uid="{00000000-0005-0000-0000-00008CC80000}"/>
    <cellStyle name="Normal 8 2 4 2 2 6 2" xfId="51349" xr:uid="{00000000-0005-0000-0000-00008DC80000}"/>
    <cellStyle name="Normal 8 2 4 2 2 6 2 2" xfId="51350" xr:uid="{00000000-0005-0000-0000-00008EC80000}"/>
    <cellStyle name="Normal 8 2 4 2 2 6 3" xfId="51351" xr:uid="{00000000-0005-0000-0000-00008FC80000}"/>
    <cellStyle name="Normal 8 2 4 2 2 7" xfId="51352" xr:uid="{00000000-0005-0000-0000-000090C80000}"/>
    <cellStyle name="Normal 8 2 4 2 2 7 2" xfId="51353" xr:uid="{00000000-0005-0000-0000-000091C80000}"/>
    <cellStyle name="Normal 8 2 4 2 2 8" xfId="51354" xr:uid="{00000000-0005-0000-0000-000092C80000}"/>
    <cellStyle name="Normal 8 2 4 2 2 9" xfId="51355" xr:uid="{00000000-0005-0000-0000-000093C80000}"/>
    <cellStyle name="Normal 8 2 4 2 3" xfId="51356" xr:uid="{00000000-0005-0000-0000-000094C80000}"/>
    <cellStyle name="Normal 8 2 4 2 3 2" xfId="51357" xr:uid="{00000000-0005-0000-0000-000095C80000}"/>
    <cellStyle name="Normal 8 2 4 2 3 2 2" xfId="51358" xr:uid="{00000000-0005-0000-0000-000096C80000}"/>
    <cellStyle name="Normal 8 2 4 2 3 2 2 2" xfId="51359" xr:uid="{00000000-0005-0000-0000-000097C80000}"/>
    <cellStyle name="Normal 8 2 4 2 3 2 3" xfId="51360" xr:uid="{00000000-0005-0000-0000-000098C80000}"/>
    <cellStyle name="Normal 8 2 4 2 3 2 3 2" xfId="51361" xr:uid="{00000000-0005-0000-0000-000099C80000}"/>
    <cellStyle name="Normal 8 2 4 2 3 2 3 2 2" xfId="51362" xr:uid="{00000000-0005-0000-0000-00009AC80000}"/>
    <cellStyle name="Normal 8 2 4 2 3 2 3 3" xfId="51363" xr:uid="{00000000-0005-0000-0000-00009BC80000}"/>
    <cellStyle name="Normal 8 2 4 2 3 2 4" xfId="51364" xr:uid="{00000000-0005-0000-0000-00009CC80000}"/>
    <cellStyle name="Normal 8 2 4 2 3 3" xfId="51365" xr:uid="{00000000-0005-0000-0000-00009DC80000}"/>
    <cellStyle name="Normal 8 2 4 2 3 3 2" xfId="51366" xr:uid="{00000000-0005-0000-0000-00009EC80000}"/>
    <cellStyle name="Normal 8 2 4 2 3 4" xfId="51367" xr:uid="{00000000-0005-0000-0000-00009FC80000}"/>
    <cellStyle name="Normal 8 2 4 2 3 4 2" xfId="51368" xr:uid="{00000000-0005-0000-0000-0000A0C80000}"/>
    <cellStyle name="Normal 8 2 4 2 3 4 2 2" xfId="51369" xr:uid="{00000000-0005-0000-0000-0000A1C80000}"/>
    <cellStyle name="Normal 8 2 4 2 3 4 3" xfId="51370" xr:uid="{00000000-0005-0000-0000-0000A2C80000}"/>
    <cellStyle name="Normal 8 2 4 2 3 5" xfId="51371" xr:uid="{00000000-0005-0000-0000-0000A3C80000}"/>
    <cellStyle name="Normal 8 2 4 2 4" xfId="51372" xr:uid="{00000000-0005-0000-0000-0000A4C80000}"/>
    <cellStyle name="Normal 8 2 4 2 4 2" xfId="51373" xr:uid="{00000000-0005-0000-0000-0000A5C80000}"/>
    <cellStyle name="Normal 8 2 4 2 4 2 2" xfId="51374" xr:uid="{00000000-0005-0000-0000-0000A6C80000}"/>
    <cellStyle name="Normal 8 2 4 2 4 3" xfId="51375" xr:uid="{00000000-0005-0000-0000-0000A7C80000}"/>
    <cellStyle name="Normal 8 2 4 2 4 3 2" xfId="51376" xr:uid="{00000000-0005-0000-0000-0000A8C80000}"/>
    <cellStyle name="Normal 8 2 4 2 4 3 2 2" xfId="51377" xr:uid="{00000000-0005-0000-0000-0000A9C80000}"/>
    <cellStyle name="Normal 8 2 4 2 4 3 3" xfId="51378" xr:uid="{00000000-0005-0000-0000-0000AAC80000}"/>
    <cellStyle name="Normal 8 2 4 2 4 4" xfId="51379" xr:uid="{00000000-0005-0000-0000-0000ABC80000}"/>
    <cellStyle name="Normal 8 2 4 2 5" xfId="51380" xr:uid="{00000000-0005-0000-0000-0000ACC80000}"/>
    <cellStyle name="Normal 8 2 4 2 5 2" xfId="51381" xr:uid="{00000000-0005-0000-0000-0000ADC80000}"/>
    <cellStyle name="Normal 8 2 4 2 5 2 2" xfId="51382" xr:uid="{00000000-0005-0000-0000-0000AEC80000}"/>
    <cellStyle name="Normal 8 2 4 2 5 3" xfId="51383" xr:uid="{00000000-0005-0000-0000-0000AFC80000}"/>
    <cellStyle name="Normal 8 2 4 2 5 3 2" xfId="51384" xr:uid="{00000000-0005-0000-0000-0000B0C80000}"/>
    <cellStyle name="Normal 8 2 4 2 5 3 2 2" xfId="51385" xr:uid="{00000000-0005-0000-0000-0000B1C80000}"/>
    <cellStyle name="Normal 8 2 4 2 5 3 3" xfId="51386" xr:uid="{00000000-0005-0000-0000-0000B2C80000}"/>
    <cellStyle name="Normal 8 2 4 2 5 4" xfId="51387" xr:uid="{00000000-0005-0000-0000-0000B3C80000}"/>
    <cellStyle name="Normal 8 2 4 2 6" xfId="51388" xr:uid="{00000000-0005-0000-0000-0000B4C80000}"/>
    <cellStyle name="Normal 8 2 4 2 6 2" xfId="51389" xr:uid="{00000000-0005-0000-0000-0000B5C80000}"/>
    <cellStyle name="Normal 8 2 4 2 7" xfId="51390" xr:uid="{00000000-0005-0000-0000-0000B6C80000}"/>
    <cellStyle name="Normal 8 2 4 2 7 2" xfId="51391" xr:uid="{00000000-0005-0000-0000-0000B7C80000}"/>
    <cellStyle name="Normal 8 2 4 2 7 2 2" xfId="51392" xr:uid="{00000000-0005-0000-0000-0000B8C80000}"/>
    <cellStyle name="Normal 8 2 4 2 7 3" xfId="51393" xr:uid="{00000000-0005-0000-0000-0000B9C80000}"/>
    <cellStyle name="Normal 8 2 4 2 8" xfId="51394" xr:uid="{00000000-0005-0000-0000-0000BAC80000}"/>
    <cellStyle name="Normal 8 2 4 2 8 2" xfId="51395" xr:uid="{00000000-0005-0000-0000-0000BBC80000}"/>
    <cellStyle name="Normal 8 2 4 2 9" xfId="51396" xr:uid="{00000000-0005-0000-0000-0000BCC80000}"/>
    <cellStyle name="Normal 8 2 4 3" xfId="51397" xr:uid="{00000000-0005-0000-0000-0000BDC80000}"/>
    <cellStyle name="Normal 8 2 4 3 2" xfId="51398" xr:uid="{00000000-0005-0000-0000-0000BEC80000}"/>
    <cellStyle name="Normal 8 2 4 3 2 2" xfId="51399" xr:uid="{00000000-0005-0000-0000-0000BFC80000}"/>
    <cellStyle name="Normal 8 2 4 3 2 2 2" xfId="51400" xr:uid="{00000000-0005-0000-0000-0000C0C80000}"/>
    <cellStyle name="Normal 8 2 4 3 2 2 2 2" xfId="51401" xr:uid="{00000000-0005-0000-0000-0000C1C80000}"/>
    <cellStyle name="Normal 8 2 4 3 2 2 3" xfId="51402" xr:uid="{00000000-0005-0000-0000-0000C2C80000}"/>
    <cellStyle name="Normal 8 2 4 3 2 2 3 2" xfId="51403" xr:uid="{00000000-0005-0000-0000-0000C3C80000}"/>
    <cellStyle name="Normal 8 2 4 3 2 2 3 2 2" xfId="51404" xr:uid="{00000000-0005-0000-0000-0000C4C80000}"/>
    <cellStyle name="Normal 8 2 4 3 2 2 3 3" xfId="51405" xr:uid="{00000000-0005-0000-0000-0000C5C80000}"/>
    <cellStyle name="Normal 8 2 4 3 2 2 4" xfId="51406" xr:uid="{00000000-0005-0000-0000-0000C6C80000}"/>
    <cellStyle name="Normal 8 2 4 3 2 3" xfId="51407" xr:uid="{00000000-0005-0000-0000-0000C7C80000}"/>
    <cellStyle name="Normal 8 2 4 3 2 3 2" xfId="51408" xr:uid="{00000000-0005-0000-0000-0000C8C80000}"/>
    <cellStyle name="Normal 8 2 4 3 2 4" xfId="51409" xr:uid="{00000000-0005-0000-0000-0000C9C80000}"/>
    <cellStyle name="Normal 8 2 4 3 2 4 2" xfId="51410" xr:uid="{00000000-0005-0000-0000-0000CAC80000}"/>
    <cellStyle name="Normal 8 2 4 3 2 4 2 2" xfId="51411" xr:uid="{00000000-0005-0000-0000-0000CBC80000}"/>
    <cellStyle name="Normal 8 2 4 3 2 4 3" xfId="51412" xr:uid="{00000000-0005-0000-0000-0000CCC80000}"/>
    <cellStyle name="Normal 8 2 4 3 2 5" xfId="51413" xr:uid="{00000000-0005-0000-0000-0000CDC80000}"/>
    <cellStyle name="Normal 8 2 4 3 2 6" xfId="51414" xr:uid="{00000000-0005-0000-0000-0000CEC80000}"/>
    <cellStyle name="Normal 8 2 4 3 3" xfId="51415" xr:uid="{00000000-0005-0000-0000-0000CFC80000}"/>
    <cellStyle name="Normal 8 2 4 3 3 2" xfId="51416" xr:uid="{00000000-0005-0000-0000-0000D0C80000}"/>
    <cellStyle name="Normal 8 2 4 3 3 2 2" xfId="51417" xr:uid="{00000000-0005-0000-0000-0000D1C80000}"/>
    <cellStyle name="Normal 8 2 4 3 3 3" xfId="51418" xr:uid="{00000000-0005-0000-0000-0000D2C80000}"/>
    <cellStyle name="Normal 8 2 4 3 3 3 2" xfId="51419" xr:uid="{00000000-0005-0000-0000-0000D3C80000}"/>
    <cellStyle name="Normal 8 2 4 3 3 3 2 2" xfId="51420" xr:uid="{00000000-0005-0000-0000-0000D4C80000}"/>
    <cellStyle name="Normal 8 2 4 3 3 3 3" xfId="51421" xr:uid="{00000000-0005-0000-0000-0000D5C80000}"/>
    <cellStyle name="Normal 8 2 4 3 3 4" xfId="51422" xr:uid="{00000000-0005-0000-0000-0000D6C80000}"/>
    <cellStyle name="Normal 8 2 4 3 4" xfId="51423" xr:uid="{00000000-0005-0000-0000-0000D7C80000}"/>
    <cellStyle name="Normal 8 2 4 3 4 2" xfId="51424" xr:uid="{00000000-0005-0000-0000-0000D8C80000}"/>
    <cellStyle name="Normal 8 2 4 3 4 2 2" xfId="51425" xr:uid="{00000000-0005-0000-0000-0000D9C80000}"/>
    <cellStyle name="Normal 8 2 4 3 4 3" xfId="51426" xr:uid="{00000000-0005-0000-0000-0000DAC80000}"/>
    <cellStyle name="Normal 8 2 4 3 4 3 2" xfId="51427" xr:uid="{00000000-0005-0000-0000-0000DBC80000}"/>
    <cellStyle name="Normal 8 2 4 3 4 3 2 2" xfId="51428" xr:uid="{00000000-0005-0000-0000-0000DCC80000}"/>
    <cellStyle name="Normal 8 2 4 3 4 3 3" xfId="51429" xr:uid="{00000000-0005-0000-0000-0000DDC80000}"/>
    <cellStyle name="Normal 8 2 4 3 4 4" xfId="51430" xr:uid="{00000000-0005-0000-0000-0000DEC80000}"/>
    <cellStyle name="Normal 8 2 4 3 5" xfId="51431" xr:uid="{00000000-0005-0000-0000-0000DFC80000}"/>
    <cellStyle name="Normal 8 2 4 3 5 2" xfId="51432" xr:uid="{00000000-0005-0000-0000-0000E0C80000}"/>
    <cellStyle name="Normal 8 2 4 3 6" xfId="51433" xr:uid="{00000000-0005-0000-0000-0000E1C80000}"/>
    <cellStyle name="Normal 8 2 4 3 6 2" xfId="51434" xr:uid="{00000000-0005-0000-0000-0000E2C80000}"/>
    <cellStyle name="Normal 8 2 4 3 6 2 2" xfId="51435" xr:uid="{00000000-0005-0000-0000-0000E3C80000}"/>
    <cellStyle name="Normal 8 2 4 3 6 3" xfId="51436" xr:uid="{00000000-0005-0000-0000-0000E4C80000}"/>
    <cellStyle name="Normal 8 2 4 3 7" xfId="51437" xr:uid="{00000000-0005-0000-0000-0000E5C80000}"/>
    <cellStyle name="Normal 8 2 4 3 7 2" xfId="51438" xr:uid="{00000000-0005-0000-0000-0000E6C80000}"/>
    <cellStyle name="Normal 8 2 4 3 8" xfId="51439" xr:uid="{00000000-0005-0000-0000-0000E7C80000}"/>
    <cellStyle name="Normal 8 2 4 3 9" xfId="51440" xr:uid="{00000000-0005-0000-0000-0000E8C80000}"/>
    <cellStyle name="Normal 8 2 4 4" xfId="51441" xr:uid="{00000000-0005-0000-0000-0000E9C80000}"/>
    <cellStyle name="Normal 8 2 4 4 2" xfId="51442" xr:uid="{00000000-0005-0000-0000-0000EAC80000}"/>
    <cellStyle name="Normal 8 2 4 4 2 2" xfId="51443" xr:uid="{00000000-0005-0000-0000-0000EBC80000}"/>
    <cellStyle name="Normal 8 2 4 4 2 2 2" xfId="51444" xr:uid="{00000000-0005-0000-0000-0000ECC80000}"/>
    <cellStyle name="Normal 8 2 4 4 2 3" xfId="51445" xr:uid="{00000000-0005-0000-0000-0000EDC80000}"/>
    <cellStyle name="Normal 8 2 4 4 2 3 2" xfId="51446" xr:uid="{00000000-0005-0000-0000-0000EEC80000}"/>
    <cellStyle name="Normal 8 2 4 4 2 3 2 2" xfId="51447" xr:uid="{00000000-0005-0000-0000-0000EFC80000}"/>
    <cellStyle name="Normal 8 2 4 4 2 3 3" xfId="51448" xr:uid="{00000000-0005-0000-0000-0000F0C80000}"/>
    <cellStyle name="Normal 8 2 4 4 2 4" xfId="51449" xr:uid="{00000000-0005-0000-0000-0000F1C80000}"/>
    <cellStyle name="Normal 8 2 4 4 3" xfId="51450" xr:uid="{00000000-0005-0000-0000-0000F2C80000}"/>
    <cellStyle name="Normal 8 2 4 4 3 2" xfId="51451" xr:uid="{00000000-0005-0000-0000-0000F3C80000}"/>
    <cellStyle name="Normal 8 2 4 4 4" xfId="51452" xr:uid="{00000000-0005-0000-0000-0000F4C80000}"/>
    <cellStyle name="Normal 8 2 4 4 4 2" xfId="51453" xr:uid="{00000000-0005-0000-0000-0000F5C80000}"/>
    <cellStyle name="Normal 8 2 4 4 4 2 2" xfId="51454" xr:uid="{00000000-0005-0000-0000-0000F6C80000}"/>
    <cellStyle name="Normal 8 2 4 4 4 3" xfId="51455" xr:uid="{00000000-0005-0000-0000-0000F7C80000}"/>
    <cellStyle name="Normal 8 2 4 4 5" xfId="51456" xr:uid="{00000000-0005-0000-0000-0000F8C80000}"/>
    <cellStyle name="Normal 8 2 4 4 6" xfId="51457" xr:uid="{00000000-0005-0000-0000-0000F9C80000}"/>
    <cellStyle name="Normal 8 2 4 5" xfId="51458" xr:uid="{00000000-0005-0000-0000-0000FAC80000}"/>
    <cellStyle name="Normal 8 2 4 5 2" xfId="51459" xr:uid="{00000000-0005-0000-0000-0000FBC80000}"/>
    <cellStyle name="Normal 8 2 4 5 2 2" xfId="51460" xr:uid="{00000000-0005-0000-0000-0000FCC80000}"/>
    <cellStyle name="Normal 8 2 4 5 3" xfId="51461" xr:uid="{00000000-0005-0000-0000-0000FDC80000}"/>
    <cellStyle name="Normal 8 2 4 5 3 2" xfId="51462" xr:uid="{00000000-0005-0000-0000-0000FEC80000}"/>
    <cellStyle name="Normal 8 2 4 5 3 2 2" xfId="51463" xr:uid="{00000000-0005-0000-0000-0000FFC80000}"/>
    <cellStyle name="Normal 8 2 4 5 3 3" xfId="51464" xr:uid="{00000000-0005-0000-0000-000000C90000}"/>
    <cellStyle name="Normal 8 2 4 5 4" xfId="51465" xr:uid="{00000000-0005-0000-0000-000001C90000}"/>
    <cellStyle name="Normal 8 2 4 6" xfId="51466" xr:uid="{00000000-0005-0000-0000-000002C90000}"/>
    <cellStyle name="Normal 8 2 4 6 2" xfId="51467" xr:uid="{00000000-0005-0000-0000-000003C90000}"/>
    <cellStyle name="Normal 8 2 4 6 2 2" xfId="51468" xr:uid="{00000000-0005-0000-0000-000004C90000}"/>
    <cellStyle name="Normal 8 2 4 6 3" xfId="51469" xr:uid="{00000000-0005-0000-0000-000005C90000}"/>
    <cellStyle name="Normal 8 2 4 6 3 2" xfId="51470" xr:uid="{00000000-0005-0000-0000-000006C90000}"/>
    <cellStyle name="Normal 8 2 4 6 3 2 2" xfId="51471" xr:uid="{00000000-0005-0000-0000-000007C90000}"/>
    <cellStyle name="Normal 8 2 4 6 3 3" xfId="51472" xr:uid="{00000000-0005-0000-0000-000008C90000}"/>
    <cellStyle name="Normal 8 2 4 6 4" xfId="51473" xr:uid="{00000000-0005-0000-0000-000009C90000}"/>
    <cellStyle name="Normal 8 2 4 7" xfId="51474" xr:uid="{00000000-0005-0000-0000-00000AC90000}"/>
    <cellStyle name="Normal 8 2 4 7 2" xfId="51475" xr:uid="{00000000-0005-0000-0000-00000BC90000}"/>
    <cellStyle name="Normal 8 2 4 8" xfId="51476" xr:uid="{00000000-0005-0000-0000-00000CC90000}"/>
    <cellStyle name="Normal 8 2 4 8 2" xfId="51477" xr:uid="{00000000-0005-0000-0000-00000DC90000}"/>
    <cellStyle name="Normal 8 2 4 8 2 2" xfId="51478" xr:uid="{00000000-0005-0000-0000-00000EC90000}"/>
    <cellStyle name="Normal 8 2 4 8 3" xfId="51479" xr:uid="{00000000-0005-0000-0000-00000FC90000}"/>
    <cellStyle name="Normal 8 2 4 9" xfId="51480" xr:uid="{00000000-0005-0000-0000-000010C90000}"/>
    <cellStyle name="Normal 8 2 4 9 2" xfId="51481" xr:uid="{00000000-0005-0000-0000-000011C90000}"/>
    <cellStyle name="Normal 8 2 4_T-straight with PEDs adjustor" xfId="51482" xr:uid="{00000000-0005-0000-0000-000012C90000}"/>
    <cellStyle name="Normal 8 2 5" xfId="51483" xr:uid="{00000000-0005-0000-0000-000013C90000}"/>
    <cellStyle name="Normal 8 2 5 10" xfId="51484" xr:uid="{00000000-0005-0000-0000-000014C90000}"/>
    <cellStyle name="Normal 8 2 5 11" xfId="51485" xr:uid="{00000000-0005-0000-0000-000015C90000}"/>
    <cellStyle name="Normal 8 2 5 2" xfId="51486" xr:uid="{00000000-0005-0000-0000-000016C90000}"/>
    <cellStyle name="Normal 8 2 5 2 10" xfId="51487" xr:uid="{00000000-0005-0000-0000-000017C90000}"/>
    <cellStyle name="Normal 8 2 5 2 2" xfId="51488" xr:uid="{00000000-0005-0000-0000-000018C90000}"/>
    <cellStyle name="Normal 8 2 5 2 2 2" xfId="51489" xr:uid="{00000000-0005-0000-0000-000019C90000}"/>
    <cellStyle name="Normal 8 2 5 2 2 2 2" xfId="51490" xr:uid="{00000000-0005-0000-0000-00001AC90000}"/>
    <cellStyle name="Normal 8 2 5 2 2 2 2 2" xfId="51491" xr:uid="{00000000-0005-0000-0000-00001BC90000}"/>
    <cellStyle name="Normal 8 2 5 2 2 2 2 2 2" xfId="51492" xr:uid="{00000000-0005-0000-0000-00001CC90000}"/>
    <cellStyle name="Normal 8 2 5 2 2 2 2 3" xfId="51493" xr:uid="{00000000-0005-0000-0000-00001DC90000}"/>
    <cellStyle name="Normal 8 2 5 2 2 2 2 3 2" xfId="51494" xr:uid="{00000000-0005-0000-0000-00001EC90000}"/>
    <cellStyle name="Normal 8 2 5 2 2 2 2 3 2 2" xfId="51495" xr:uid="{00000000-0005-0000-0000-00001FC90000}"/>
    <cellStyle name="Normal 8 2 5 2 2 2 2 3 3" xfId="51496" xr:uid="{00000000-0005-0000-0000-000020C90000}"/>
    <cellStyle name="Normal 8 2 5 2 2 2 2 4" xfId="51497" xr:uid="{00000000-0005-0000-0000-000021C90000}"/>
    <cellStyle name="Normal 8 2 5 2 2 2 3" xfId="51498" xr:uid="{00000000-0005-0000-0000-000022C90000}"/>
    <cellStyle name="Normal 8 2 5 2 2 2 3 2" xfId="51499" xr:uid="{00000000-0005-0000-0000-000023C90000}"/>
    <cellStyle name="Normal 8 2 5 2 2 2 4" xfId="51500" xr:uid="{00000000-0005-0000-0000-000024C90000}"/>
    <cellStyle name="Normal 8 2 5 2 2 2 4 2" xfId="51501" xr:uid="{00000000-0005-0000-0000-000025C90000}"/>
    <cellStyle name="Normal 8 2 5 2 2 2 4 2 2" xfId="51502" xr:uid="{00000000-0005-0000-0000-000026C90000}"/>
    <cellStyle name="Normal 8 2 5 2 2 2 4 3" xfId="51503" xr:uid="{00000000-0005-0000-0000-000027C90000}"/>
    <cellStyle name="Normal 8 2 5 2 2 2 5" xfId="51504" xr:uid="{00000000-0005-0000-0000-000028C90000}"/>
    <cellStyle name="Normal 8 2 5 2 2 3" xfId="51505" xr:uid="{00000000-0005-0000-0000-000029C90000}"/>
    <cellStyle name="Normal 8 2 5 2 2 3 2" xfId="51506" xr:uid="{00000000-0005-0000-0000-00002AC90000}"/>
    <cellStyle name="Normal 8 2 5 2 2 3 2 2" xfId="51507" xr:uid="{00000000-0005-0000-0000-00002BC90000}"/>
    <cellStyle name="Normal 8 2 5 2 2 3 3" xfId="51508" xr:uid="{00000000-0005-0000-0000-00002CC90000}"/>
    <cellStyle name="Normal 8 2 5 2 2 3 3 2" xfId="51509" xr:uid="{00000000-0005-0000-0000-00002DC90000}"/>
    <cellStyle name="Normal 8 2 5 2 2 3 3 2 2" xfId="51510" xr:uid="{00000000-0005-0000-0000-00002EC90000}"/>
    <cellStyle name="Normal 8 2 5 2 2 3 3 3" xfId="51511" xr:uid="{00000000-0005-0000-0000-00002FC90000}"/>
    <cellStyle name="Normal 8 2 5 2 2 3 4" xfId="51512" xr:uid="{00000000-0005-0000-0000-000030C90000}"/>
    <cellStyle name="Normal 8 2 5 2 2 4" xfId="51513" xr:uid="{00000000-0005-0000-0000-000031C90000}"/>
    <cellStyle name="Normal 8 2 5 2 2 4 2" xfId="51514" xr:uid="{00000000-0005-0000-0000-000032C90000}"/>
    <cellStyle name="Normal 8 2 5 2 2 4 2 2" xfId="51515" xr:uid="{00000000-0005-0000-0000-000033C90000}"/>
    <cellStyle name="Normal 8 2 5 2 2 4 3" xfId="51516" xr:uid="{00000000-0005-0000-0000-000034C90000}"/>
    <cellStyle name="Normal 8 2 5 2 2 4 3 2" xfId="51517" xr:uid="{00000000-0005-0000-0000-000035C90000}"/>
    <cellStyle name="Normal 8 2 5 2 2 4 3 2 2" xfId="51518" xr:uid="{00000000-0005-0000-0000-000036C90000}"/>
    <cellStyle name="Normal 8 2 5 2 2 4 3 3" xfId="51519" xr:uid="{00000000-0005-0000-0000-000037C90000}"/>
    <cellStyle name="Normal 8 2 5 2 2 4 4" xfId="51520" xr:uid="{00000000-0005-0000-0000-000038C90000}"/>
    <cellStyle name="Normal 8 2 5 2 2 5" xfId="51521" xr:uid="{00000000-0005-0000-0000-000039C90000}"/>
    <cellStyle name="Normal 8 2 5 2 2 5 2" xfId="51522" xr:uid="{00000000-0005-0000-0000-00003AC90000}"/>
    <cellStyle name="Normal 8 2 5 2 2 6" xfId="51523" xr:uid="{00000000-0005-0000-0000-00003BC90000}"/>
    <cellStyle name="Normal 8 2 5 2 2 6 2" xfId="51524" xr:uid="{00000000-0005-0000-0000-00003CC90000}"/>
    <cellStyle name="Normal 8 2 5 2 2 6 2 2" xfId="51525" xr:uid="{00000000-0005-0000-0000-00003DC90000}"/>
    <cellStyle name="Normal 8 2 5 2 2 6 3" xfId="51526" xr:uid="{00000000-0005-0000-0000-00003EC90000}"/>
    <cellStyle name="Normal 8 2 5 2 2 7" xfId="51527" xr:uid="{00000000-0005-0000-0000-00003FC90000}"/>
    <cellStyle name="Normal 8 2 5 2 2 7 2" xfId="51528" xr:uid="{00000000-0005-0000-0000-000040C90000}"/>
    <cellStyle name="Normal 8 2 5 2 2 8" xfId="51529" xr:uid="{00000000-0005-0000-0000-000041C90000}"/>
    <cellStyle name="Normal 8 2 5 2 3" xfId="51530" xr:uid="{00000000-0005-0000-0000-000042C90000}"/>
    <cellStyle name="Normal 8 2 5 2 3 2" xfId="51531" xr:uid="{00000000-0005-0000-0000-000043C90000}"/>
    <cellStyle name="Normal 8 2 5 2 3 2 2" xfId="51532" xr:uid="{00000000-0005-0000-0000-000044C90000}"/>
    <cellStyle name="Normal 8 2 5 2 3 2 2 2" xfId="51533" xr:uid="{00000000-0005-0000-0000-000045C90000}"/>
    <cellStyle name="Normal 8 2 5 2 3 2 3" xfId="51534" xr:uid="{00000000-0005-0000-0000-000046C90000}"/>
    <cellStyle name="Normal 8 2 5 2 3 2 3 2" xfId="51535" xr:uid="{00000000-0005-0000-0000-000047C90000}"/>
    <cellStyle name="Normal 8 2 5 2 3 2 3 2 2" xfId="51536" xr:uid="{00000000-0005-0000-0000-000048C90000}"/>
    <cellStyle name="Normal 8 2 5 2 3 2 3 3" xfId="51537" xr:uid="{00000000-0005-0000-0000-000049C90000}"/>
    <cellStyle name="Normal 8 2 5 2 3 2 4" xfId="51538" xr:uid="{00000000-0005-0000-0000-00004AC90000}"/>
    <cellStyle name="Normal 8 2 5 2 3 3" xfId="51539" xr:uid="{00000000-0005-0000-0000-00004BC90000}"/>
    <cellStyle name="Normal 8 2 5 2 3 3 2" xfId="51540" xr:uid="{00000000-0005-0000-0000-00004CC90000}"/>
    <cellStyle name="Normal 8 2 5 2 3 4" xfId="51541" xr:uid="{00000000-0005-0000-0000-00004DC90000}"/>
    <cellStyle name="Normal 8 2 5 2 3 4 2" xfId="51542" xr:uid="{00000000-0005-0000-0000-00004EC90000}"/>
    <cellStyle name="Normal 8 2 5 2 3 4 2 2" xfId="51543" xr:uid="{00000000-0005-0000-0000-00004FC90000}"/>
    <cellStyle name="Normal 8 2 5 2 3 4 3" xfId="51544" xr:uid="{00000000-0005-0000-0000-000050C90000}"/>
    <cellStyle name="Normal 8 2 5 2 3 5" xfId="51545" xr:uid="{00000000-0005-0000-0000-000051C90000}"/>
    <cellStyle name="Normal 8 2 5 2 4" xfId="51546" xr:uid="{00000000-0005-0000-0000-000052C90000}"/>
    <cellStyle name="Normal 8 2 5 2 4 2" xfId="51547" xr:uid="{00000000-0005-0000-0000-000053C90000}"/>
    <cellStyle name="Normal 8 2 5 2 4 2 2" xfId="51548" xr:uid="{00000000-0005-0000-0000-000054C90000}"/>
    <cellStyle name="Normal 8 2 5 2 4 3" xfId="51549" xr:uid="{00000000-0005-0000-0000-000055C90000}"/>
    <cellStyle name="Normal 8 2 5 2 4 3 2" xfId="51550" xr:uid="{00000000-0005-0000-0000-000056C90000}"/>
    <cellStyle name="Normal 8 2 5 2 4 3 2 2" xfId="51551" xr:uid="{00000000-0005-0000-0000-000057C90000}"/>
    <cellStyle name="Normal 8 2 5 2 4 3 3" xfId="51552" xr:uid="{00000000-0005-0000-0000-000058C90000}"/>
    <cellStyle name="Normal 8 2 5 2 4 4" xfId="51553" xr:uid="{00000000-0005-0000-0000-000059C90000}"/>
    <cellStyle name="Normal 8 2 5 2 5" xfId="51554" xr:uid="{00000000-0005-0000-0000-00005AC90000}"/>
    <cellStyle name="Normal 8 2 5 2 5 2" xfId="51555" xr:uid="{00000000-0005-0000-0000-00005BC90000}"/>
    <cellStyle name="Normal 8 2 5 2 5 2 2" xfId="51556" xr:uid="{00000000-0005-0000-0000-00005CC90000}"/>
    <cellStyle name="Normal 8 2 5 2 5 3" xfId="51557" xr:uid="{00000000-0005-0000-0000-00005DC90000}"/>
    <cellStyle name="Normal 8 2 5 2 5 3 2" xfId="51558" xr:uid="{00000000-0005-0000-0000-00005EC90000}"/>
    <cellStyle name="Normal 8 2 5 2 5 3 2 2" xfId="51559" xr:uid="{00000000-0005-0000-0000-00005FC90000}"/>
    <cellStyle name="Normal 8 2 5 2 5 3 3" xfId="51560" xr:uid="{00000000-0005-0000-0000-000060C90000}"/>
    <cellStyle name="Normal 8 2 5 2 5 4" xfId="51561" xr:uid="{00000000-0005-0000-0000-000061C90000}"/>
    <cellStyle name="Normal 8 2 5 2 6" xfId="51562" xr:uid="{00000000-0005-0000-0000-000062C90000}"/>
    <cellStyle name="Normal 8 2 5 2 6 2" xfId="51563" xr:uid="{00000000-0005-0000-0000-000063C90000}"/>
    <cellStyle name="Normal 8 2 5 2 7" xfId="51564" xr:uid="{00000000-0005-0000-0000-000064C90000}"/>
    <cellStyle name="Normal 8 2 5 2 7 2" xfId="51565" xr:uid="{00000000-0005-0000-0000-000065C90000}"/>
    <cellStyle name="Normal 8 2 5 2 7 2 2" xfId="51566" xr:uid="{00000000-0005-0000-0000-000066C90000}"/>
    <cellStyle name="Normal 8 2 5 2 7 3" xfId="51567" xr:uid="{00000000-0005-0000-0000-000067C90000}"/>
    <cellStyle name="Normal 8 2 5 2 8" xfId="51568" xr:uid="{00000000-0005-0000-0000-000068C90000}"/>
    <cellStyle name="Normal 8 2 5 2 8 2" xfId="51569" xr:uid="{00000000-0005-0000-0000-000069C90000}"/>
    <cellStyle name="Normal 8 2 5 2 9" xfId="51570" xr:uid="{00000000-0005-0000-0000-00006AC90000}"/>
    <cellStyle name="Normal 8 2 5 3" xfId="51571" xr:uid="{00000000-0005-0000-0000-00006BC90000}"/>
    <cellStyle name="Normal 8 2 5 3 2" xfId="51572" xr:uid="{00000000-0005-0000-0000-00006CC90000}"/>
    <cellStyle name="Normal 8 2 5 3 2 2" xfId="51573" xr:uid="{00000000-0005-0000-0000-00006DC90000}"/>
    <cellStyle name="Normal 8 2 5 3 2 2 2" xfId="51574" xr:uid="{00000000-0005-0000-0000-00006EC90000}"/>
    <cellStyle name="Normal 8 2 5 3 2 2 2 2" xfId="51575" xr:uid="{00000000-0005-0000-0000-00006FC90000}"/>
    <cellStyle name="Normal 8 2 5 3 2 2 3" xfId="51576" xr:uid="{00000000-0005-0000-0000-000070C90000}"/>
    <cellStyle name="Normal 8 2 5 3 2 2 3 2" xfId="51577" xr:uid="{00000000-0005-0000-0000-000071C90000}"/>
    <cellStyle name="Normal 8 2 5 3 2 2 3 2 2" xfId="51578" xr:uid="{00000000-0005-0000-0000-000072C90000}"/>
    <cellStyle name="Normal 8 2 5 3 2 2 3 3" xfId="51579" xr:uid="{00000000-0005-0000-0000-000073C90000}"/>
    <cellStyle name="Normal 8 2 5 3 2 2 4" xfId="51580" xr:uid="{00000000-0005-0000-0000-000074C90000}"/>
    <cellStyle name="Normal 8 2 5 3 2 3" xfId="51581" xr:uid="{00000000-0005-0000-0000-000075C90000}"/>
    <cellStyle name="Normal 8 2 5 3 2 3 2" xfId="51582" xr:uid="{00000000-0005-0000-0000-000076C90000}"/>
    <cellStyle name="Normal 8 2 5 3 2 4" xfId="51583" xr:uid="{00000000-0005-0000-0000-000077C90000}"/>
    <cellStyle name="Normal 8 2 5 3 2 4 2" xfId="51584" xr:uid="{00000000-0005-0000-0000-000078C90000}"/>
    <cellStyle name="Normal 8 2 5 3 2 4 2 2" xfId="51585" xr:uid="{00000000-0005-0000-0000-000079C90000}"/>
    <cellStyle name="Normal 8 2 5 3 2 4 3" xfId="51586" xr:uid="{00000000-0005-0000-0000-00007AC90000}"/>
    <cellStyle name="Normal 8 2 5 3 2 5" xfId="51587" xr:uid="{00000000-0005-0000-0000-00007BC90000}"/>
    <cellStyle name="Normal 8 2 5 3 3" xfId="51588" xr:uid="{00000000-0005-0000-0000-00007CC90000}"/>
    <cellStyle name="Normal 8 2 5 3 3 2" xfId="51589" xr:uid="{00000000-0005-0000-0000-00007DC90000}"/>
    <cellStyle name="Normal 8 2 5 3 3 2 2" xfId="51590" xr:uid="{00000000-0005-0000-0000-00007EC90000}"/>
    <cellStyle name="Normal 8 2 5 3 3 3" xfId="51591" xr:uid="{00000000-0005-0000-0000-00007FC90000}"/>
    <cellStyle name="Normal 8 2 5 3 3 3 2" xfId="51592" xr:uid="{00000000-0005-0000-0000-000080C90000}"/>
    <cellStyle name="Normal 8 2 5 3 3 3 2 2" xfId="51593" xr:uid="{00000000-0005-0000-0000-000081C90000}"/>
    <cellStyle name="Normal 8 2 5 3 3 3 3" xfId="51594" xr:uid="{00000000-0005-0000-0000-000082C90000}"/>
    <cellStyle name="Normal 8 2 5 3 3 4" xfId="51595" xr:uid="{00000000-0005-0000-0000-000083C90000}"/>
    <cellStyle name="Normal 8 2 5 3 4" xfId="51596" xr:uid="{00000000-0005-0000-0000-000084C90000}"/>
    <cellStyle name="Normal 8 2 5 3 4 2" xfId="51597" xr:uid="{00000000-0005-0000-0000-000085C90000}"/>
    <cellStyle name="Normal 8 2 5 3 4 2 2" xfId="51598" xr:uid="{00000000-0005-0000-0000-000086C90000}"/>
    <cellStyle name="Normal 8 2 5 3 4 3" xfId="51599" xr:uid="{00000000-0005-0000-0000-000087C90000}"/>
    <cellStyle name="Normal 8 2 5 3 4 3 2" xfId="51600" xr:uid="{00000000-0005-0000-0000-000088C90000}"/>
    <cellStyle name="Normal 8 2 5 3 4 3 2 2" xfId="51601" xr:uid="{00000000-0005-0000-0000-000089C90000}"/>
    <cellStyle name="Normal 8 2 5 3 4 3 3" xfId="51602" xr:uid="{00000000-0005-0000-0000-00008AC90000}"/>
    <cellStyle name="Normal 8 2 5 3 4 4" xfId="51603" xr:uid="{00000000-0005-0000-0000-00008BC90000}"/>
    <cellStyle name="Normal 8 2 5 3 5" xfId="51604" xr:uid="{00000000-0005-0000-0000-00008CC90000}"/>
    <cellStyle name="Normal 8 2 5 3 5 2" xfId="51605" xr:uid="{00000000-0005-0000-0000-00008DC90000}"/>
    <cellStyle name="Normal 8 2 5 3 6" xfId="51606" xr:uid="{00000000-0005-0000-0000-00008EC90000}"/>
    <cellStyle name="Normal 8 2 5 3 6 2" xfId="51607" xr:uid="{00000000-0005-0000-0000-00008FC90000}"/>
    <cellStyle name="Normal 8 2 5 3 6 2 2" xfId="51608" xr:uid="{00000000-0005-0000-0000-000090C90000}"/>
    <cellStyle name="Normal 8 2 5 3 6 3" xfId="51609" xr:uid="{00000000-0005-0000-0000-000091C90000}"/>
    <cellStyle name="Normal 8 2 5 3 7" xfId="51610" xr:uid="{00000000-0005-0000-0000-000092C90000}"/>
    <cellStyle name="Normal 8 2 5 3 7 2" xfId="51611" xr:uid="{00000000-0005-0000-0000-000093C90000}"/>
    <cellStyle name="Normal 8 2 5 3 8" xfId="51612" xr:uid="{00000000-0005-0000-0000-000094C90000}"/>
    <cellStyle name="Normal 8 2 5 4" xfId="51613" xr:uid="{00000000-0005-0000-0000-000095C90000}"/>
    <cellStyle name="Normal 8 2 5 4 2" xfId="51614" xr:uid="{00000000-0005-0000-0000-000096C90000}"/>
    <cellStyle name="Normal 8 2 5 4 2 2" xfId="51615" xr:uid="{00000000-0005-0000-0000-000097C90000}"/>
    <cellStyle name="Normal 8 2 5 4 2 2 2" xfId="51616" xr:uid="{00000000-0005-0000-0000-000098C90000}"/>
    <cellStyle name="Normal 8 2 5 4 2 3" xfId="51617" xr:uid="{00000000-0005-0000-0000-000099C90000}"/>
    <cellStyle name="Normal 8 2 5 4 2 3 2" xfId="51618" xr:uid="{00000000-0005-0000-0000-00009AC90000}"/>
    <cellStyle name="Normal 8 2 5 4 2 3 2 2" xfId="51619" xr:uid="{00000000-0005-0000-0000-00009BC90000}"/>
    <cellStyle name="Normal 8 2 5 4 2 3 3" xfId="51620" xr:uid="{00000000-0005-0000-0000-00009CC90000}"/>
    <cellStyle name="Normal 8 2 5 4 2 4" xfId="51621" xr:uid="{00000000-0005-0000-0000-00009DC90000}"/>
    <cellStyle name="Normal 8 2 5 4 3" xfId="51622" xr:uid="{00000000-0005-0000-0000-00009EC90000}"/>
    <cellStyle name="Normal 8 2 5 4 3 2" xfId="51623" xr:uid="{00000000-0005-0000-0000-00009FC90000}"/>
    <cellStyle name="Normal 8 2 5 4 4" xfId="51624" xr:uid="{00000000-0005-0000-0000-0000A0C90000}"/>
    <cellStyle name="Normal 8 2 5 4 4 2" xfId="51625" xr:uid="{00000000-0005-0000-0000-0000A1C90000}"/>
    <cellStyle name="Normal 8 2 5 4 4 2 2" xfId="51626" xr:uid="{00000000-0005-0000-0000-0000A2C90000}"/>
    <cellStyle name="Normal 8 2 5 4 4 3" xfId="51627" xr:uid="{00000000-0005-0000-0000-0000A3C90000}"/>
    <cellStyle name="Normal 8 2 5 4 5" xfId="51628" xr:uid="{00000000-0005-0000-0000-0000A4C90000}"/>
    <cellStyle name="Normal 8 2 5 5" xfId="51629" xr:uid="{00000000-0005-0000-0000-0000A5C90000}"/>
    <cellStyle name="Normal 8 2 5 5 2" xfId="51630" xr:uid="{00000000-0005-0000-0000-0000A6C90000}"/>
    <cellStyle name="Normal 8 2 5 5 2 2" xfId="51631" xr:uid="{00000000-0005-0000-0000-0000A7C90000}"/>
    <cellStyle name="Normal 8 2 5 5 3" xfId="51632" xr:uid="{00000000-0005-0000-0000-0000A8C90000}"/>
    <cellStyle name="Normal 8 2 5 5 3 2" xfId="51633" xr:uid="{00000000-0005-0000-0000-0000A9C90000}"/>
    <cellStyle name="Normal 8 2 5 5 3 2 2" xfId="51634" xr:uid="{00000000-0005-0000-0000-0000AAC90000}"/>
    <cellStyle name="Normal 8 2 5 5 3 3" xfId="51635" xr:uid="{00000000-0005-0000-0000-0000ABC90000}"/>
    <cellStyle name="Normal 8 2 5 5 4" xfId="51636" xr:uid="{00000000-0005-0000-0000-0000ACC90000}"/>
    <cellStyle name="Normal 8 2 5 6" xfId="51637" xr:uid="{00000000-0005-0000-0000-0000ADC90000}"/>
    <cellStyle name="Normal 8 2 5 6 2" xfId="51638" xr:uid="{00000000-0005-0000-0000-0000AEC90000}"/>
    <cellStyle name="Normal 8 2 5 6 2 2" xfId="51639" xr:uid="{00000000-0005-0000-0000-0000AFC90000}"/>
    <cellStyle name="Normal 8 2 5 6 3" xfId="51640" xr:uid="{00000000-0005-0000-0000-0000B0C90000}"/>
    <cellStyle name="Normal 8 2 5 6 3 2" xfId="51641" xr:uid="{00000000-0005-0000-0000-0000B1C90000}"/>
    <cellStyle name="Normal 8 2 5 6 3 2 2" xfId="51642" xr:uid="{00000000-0005-0000-0000-0000B2C90000}"/>
    <cellStyle name="Normal 8 2 5 6 3 3" xfId="51643" xr:uid="{00000000-0005-0000-0000-0000B3C90000}"/>
    <cellStyle name="Normal 8 2 5 6 4" xfId="51644" xr:uid="{00000000-0005-0000-0000-0000B4C90000}"/>
    <cellStyle name="Normal 8 2 5 7" xfId="51645" xr:uid="{00000000-0005-0000-0000-0000B5C90000}"/>
    <cellStyle name="Normal 8 2 5 7 2" xfId="51646" xr:uid="{00000000-0005-0000-0000-0000B6C90000}"/>
    <cellStyle name="Normal 8 2 5 8" xfId="51647" xr:uid="{00000000-0005-0000-0000-0000B7C90000}"/>
    <cellStyle name="Normal 8 2 5 8 2" xfId="51648" xr:uid="{00000000-0005-0000-0000-0000B8C90000}"/>
    <cellStyle name="Normal 8 2 5 8 2 2" xfId="51649" xr:uid="{00000000-0005-0000-0000-0000B9C90000}"/>
    <cellStyle name="Normal 8 2 5 8 3" xfId="51650" xr:uid="{00000000-0005-0000-0000-0000BAC90000}"/>
    <cellStyle name="Normal 8 2 5 9" xfId="51651" xr:uid="{00000000-0005-0000-0000-0000BBC90000}"/>
    <cellStyle name="Normal 8 2 5 9 2" xfId="51652" xr:uid="{00000000-0005-0000-0000-0000BCC90000}"/>
    <cellStyle name="Normal 8 2 6" xfId="51653" xr:uid="{00000000-0005-0000-0000-0000BDC90000}"/>
    <cellStyle name="Normal 8 2 6 10" xfId="51654" xr:uid="{00000000-0005-0000-0000-0000BEC90000}"/>
    <cellStyle name="Normal 8 2 6 2" xfId="51655" xr:uid="{00000000-0005-0000-0000-0000BFC90000}"/>
    <cellStyle name="Normal 8 2 6 2 2" xfId="51656" xr:uid="{00000000-0005-0000-0000-0000C0C90000}"/>
    <cellStyle name="Normal 8 2 6 2 2 2" xfId="51657" xr:uid="{00000000-0005-0000-0000-0000C1C90000}"/>
    <cellStyle name="Normal 8 2 6 2 2 2 2" xfId="51658" xr:uid="{00000000-0005-0000-0000-0000C2C90000}"/>
    <cellStyle name="Normal 8 2 6 2 2 2 2 2" xfId="51659" xr:uid="{00000000-0005-0000-0000-0000C3C90000}"/>
    <cellStyle name="Normal 8 2 6 2 2 2 3" xfId="51660" xr:uid="{00000000-0005-0000-0000-0000C4C90000}"/>
    <cellStyle name="Normal 8 2 6 2 2 2 3 2" xfId="51661" xr:uid="{00000000-0005-0000-0000-0000C5C90000}"/>
    <cellStyle name="Normal 8 2 6 2 2 2 3 2 2" xfId="51662" xr:uid="{00000000-0005-0000-0000-0000C6C90000}"/>
    <cellStyle name="Normal 8 2 6 2 2 2 3 3" xfId="51663" xr:uid="{00000000-0005-0000-0000-0000C7C90000}"/>
    <cellStyle name="Normal 8 2 6 2 2 2 4" xfId="51664" xr:uid="{00000000-0005-0000-0000-0000C8C90000}"/>
    <cellStyle name="Normal 8 2 6 2 2 3" xfId="51665" xr:uid="{00000000-0005-0000-0000-0000C9C90000}"/>
    <cellStyle name="Normal 8 2 6 2 2 3 2" xfId="51666" xr:uid="{00000000-0005-0000-0000-0000CAC90000}"/>
    <cellStyle name="Normal 8 2 6 2 2 4" xfId="51667" xr:uid="{00000000-0005-0000-0000-0000CBC90000}"/>
    <cellStyle name="Normal 8 2 6 2 2 4 2" xfId="51668" xr:uid="{00000000-0005-0000-0000-0000CCC90000}"/>
    <cellStyle name="Normal 8 2 6 2 2 4 2 2" xfId="51669" xr:uid="{00000000-0005-0000-0000-0000CDC90000}"/>
    <cellStyle name="Normal 8 2 6 2 2 4 3" xfId="51670" xr:uid="{00000000-0005-0000-0000-0000CEC90000}"/>
    <cellStyle name="Normal 8 2 6 2 2 5" xfId="51671" xr:uid="{00000000-0005-0000-0000-0000CFC90000}"/>
    <cellStyle name="Normal 8 2 6 2 3" xfId="51672" xr:uid="{00000000-0005-0000-0000-0000D0C90000}"/>
    <cellStyle name="Normal 8 2 6 2 3 2" xfId="51673" xr:uid="{00000000-0005-0000-0000-0000D1C90000}"/>
    <cellStyle name="Normal 8 2 6 2 3 2 2" xfId="51674" xr:uid="{00000000-0005-0000-0000-0000D2C90000}"/>
    <cellStyle name="Normal 8 2 6 2 3 3" xfId="51675" xr:uid="{00000000-0005-0000-0000-0000D3C90000}"/>
    <cellStyle name="Normal 8 2 6 2 3 3 2" xfId="51676" xr:uid="{00000000-0005-0000-0000-0000D4C90000}"/>
    <cellStyle name="Normal 8 2 6 2 3 3 2 2" xfId="51677" xr:uid="{00000000-0005-0000-0000-0000D5C90000}"/>
    <cellStyle name="Normal 8 2 6 2 3 3 3" xfId="51678" xr:uid="{00000000-0005-0000-0000-0000D6C90000}"/>
    <cellStyle name="Normal 8 2 6 2 3 4" xfId="51679" xr:uid="{00000000-0005-0000-0000-0000D7C90000}"/>
    <cellStyle name="Normal 8 2 6 2 4" xfId="51680" xr:uid="{00000000-0005-0000-0000-0000D8C90000}"/>
    <cellStyle name="Normal 8 2 6 2 4 2" xfId="51681" xr:uid="{00000000-0005-0000-0000-0000D9C90000}"/>
    <cellStyle name="Normal 8 2 6 2 4 2 2" xfId="51682" xr:uid="{00000000-0005-0000-0000-0000DAC90000}"/>
    <cellStyle name="Normal 8 2 6 2 4 3" xfId="51683" xr:uid="{00000000-0005-0000-0000-0000DBC90000}"/>
    <cellStyle name="Normal 8 2 6 2 4 3 2" xfId="51684" xr:uid="{00000000-0005-0000-0000-0000DCC90000}"/>
    <cellStyle name="Normal 8 2 6 2 4 3 2 2" xfId="51685" xr:uid="{00000000-0005-0000-0000-0000DDC90000}"/>
    <cellStyle name="Normal 8 2 6 2 4 3 3" xfId="51686" xr:uid="{00000000-0005-0000-0000-0000DEC90000}"/>
    <cellStyle name="Normal 8 2 6 2 4 4" xfId="51687" xr:uid="{00000000-0005-0000-0000-0000DFC90000}"/>
    <cellStyle name="Normal 8 2 6 2 5" xfId="51688" xr:uid="{00000000-0005-0000-0000-0000E0C90000}"/>
    <cellStyle name="Normal 8 2 6 2 5 2" xfId="51689" xr:uid="{00000000-0005-0000-0000-0000E1C90000}"/>
    <cellStyle name="Normal 8 2 6 2 6" xfId="51690" xr:uid="{00000000-0005-0000-0000-0000E2C90000}"/>
    <cellStyle name="Normal 8 2 6 2 6 2" xfId="51691" xr:uid="{00000000-0005-0000-0000-0000E3C90000}"/>
    <cellStyle name="Normal 8 2 6 2 6 2 2" xfId="51692" xr:uid="{00000000-0005-0000-0000-0000E4C90000}"/>
    <cellStyle name="Normal 8 2 6 2 6 3" xfId="51693" xr:uid="{00000000-0005-0000-0000-0000E5C90000}"/>
    <cellStyle name="Normal 8 2 6 2 7" xfId="51694" xr:uid="{00000000-0005-0000-0000-0000E6C90000}"/>
    <cellStyle name="Normal 8 2 6 2 7 2" xfId="51695" xr:uid="{00000000-0005-0000-0000-0000E7C90000}"/>
    <cellStyle name="Normal 8 2 6 2 8" xfId="51696" xr:uid="{00000000-0005-0000-0000-0000E8C90000}"/>
    <cellStyle name="Normal 8 2 6 2 9" xfId="51697" xr:uid="{00000000-0005-0000-0000-0000E9C90000}"/>
    <cellStyle name="Normal 8 2 6 3" xfId="51698" xr:uid="{00000000-0005-0000-0000-0000EAC90000}"/>
    <cellStyle name="Normal 8 2 6 3 2" xfId="51699" xr:uid="{00000000-0005-0000-0000-0000EBC90000}"/>
    <cellStyle name="Normal 8 2 6 3 2 2" xfId="51700" xr:uid="{00000000-0005-0000-0000-0000ECC90000}"/>
    <cellStyle name="Normal 8 2 6 3 2 2 2" xfId="51701" xr:uid="{00000000-0005-0000-0000-0000EDC90000}"/>
    <cellStyle name="Normal 8 2 6 3 2 3" xfId="51702" xr:uid="{00000000-0005-0000-0000-0000EEC90000}"/>
    <cellStyle name="Normal 8 2 6 3 2 3 2" xfId="51703" xr:uid="{00000000-0005-0000-0000-0000EFC90000}"/>
    <cellStyle name="Normal 8 2 6 3 2 3 2 2" xfId="51704" xr:uid="{00000000-0005-0000-0000-0000F0C90000}"/>
    <cellStyle name="Normal 8 2 6 3 2 3 3" xfId="51705" xr:uid="{00000000-0005-0000-0000-0000F1C90000}"/>
    <cellStyle name="Normal 8 2 6 3 2 4" xfId="51706" xr:uid="{00000000-0005-0000-0000-0000F2C90000}"/>
    <cellStyle name="Normal 8 2 6 3 3" xfId="51707" xr:uid="{00000000-0005-0000-0000-0000F3C90000}"/>
    <cellStyle name="Normal 8 2 6 3 3 2" xfId="51708" xr:uid="{00000000-0005-0000-0000-0000F4C90000}"/>
    <cellStyle name="Normal 8 2 6 3 4" xfId="51709" xr:uid="{00000000-0005-0000-0000-0000F5C90000}"/>
    <cellStyle name="Normal 8 2 6 3 4 2" xfId="51710" xr:uid="{00000000-0005-0000-0000-0000F6C90000}"/>
    <cellStyle name="Normal 8 2 6 3 4 2 2" xfId="51711" xr:uid="{00000000-0005-0000-0000-0000F7C90000}"/>
    <cellStyle name="Normal 8 2 6 3 4 3" xfId="51712" xr:uid="{00000000-0005-0000-0000-0000F8C90000}"/>
    <cellStyle name="Normal 8 2 6 3 5" xfId="51713" xr:uid="{00000000-0005-0000-0000-0000F9C90000}"/>
    <cellStyle name="Normal 8 2 6 4" xfId="51714" xr:uid="{00000000-0005-0000-0000-0000FAC90000}"/>
    <cellStyle name="Normal 8 2 6 4 2" xfId="51715" xr:uid="{00000000-0005-0000-0000-0000FBC90000}"/>
    <cellStyle name="Normal 8 2 6 4 2 2" xfId="51716" xr:uid="{00000000-0005-0000-0000-0000FCC90000}"/>
    <cellStyle name="Normal 8 2 6 4 3" xfId="51717" xr:uid="{00000000-0005-0000-0000-0000FDC90000}"/>
    <cellStyle name="Normal 8 2 6 4 3 2" xfId="51718" xr:uid="{00000000-0005-0000-0000-0000FEC90000}"/>
    <cellStyle name="Normal 8 2 6 4 3 2 2" xfId="51719" xr:uid="{00000000-0005-0000-0000-0000FFC90000}"/>
    <cellStyle name="Normal 8 2 6 4 3 3" xfId="51720" xr:uid="{00000000-0005-0000-0000-000000CA0000}"/>
    <cellStyle name="Normal 8 2 6 4 4" xfId="51721" xr:uid="{00000000-0005-0000-0000-000001CA0000}"/>
    <cellStyle name="Normal 8 2 6 5" xfId="51722" xr:uid="{00000000-0005-0000-0000-000002CA0000}"/>
    <cellStyle name="Normal 8 2 6 5 2" xfId="51723" xr:uid="{00000000-0005-0000-0000-000003CA0000}"/>
    <cellStyle name="Normal 8 2 6 5 2 2" xfId="51724" xr:uid="{00000000-0005-0000-0000-000004CA0000}"/>
    <cellStyle name="Normal 8 2 6 5 3" xfId="51725" xr:uid="{00000000-0005-0000-0000-000005CA0000}"/>
    <cellStyle name="Normal 8 2 6 5 3 2" xfId="51726" xr:uid="{00000000-0005-0000-0000-000006CA0000}"/>
    <cellStyle name="Normal 8 2 6 5 3 2 2" xfId="51727" xr:uid="{00000000-0005-0000-0000-000007CA0000}"/>
    <cellStyle name="Normal 8 2 6 5 3 3" xfId="51728" xr:uid="{00000000-0005-0000-0000-000008CA0000}"/>
    <cellStyle name="Normal 8 2 6 5 4" xfId="51729" xr:uid="{00000000-0005-0000-0000-000009CA0000}"/>
    <cellStyle name="Normal 8 2 6 6" xfId="51730" xr:uid="{00000000-0005-0000-0000-00000ACA0000}"/>
    <cellStyle name="Normal 8 2 6 6 2" xfId="51731" xr:uid="{00000000-0005-0000-0000-00000BCA0000}"/>
    <cellStyle name="Normal 8 2 6 7" xfId="51732" xr:uid="{00000000-0005-0000-0000-00000CCA0000}"/>
    <cellStyle name="Normal 8 2 6 7 2" xfId="51733" xr:uid="{00000000-0005-0000-0000-00000DCA0000}"/>
    <cellStyle name="Normal 8 2 6 7 2 2" xfId="51734" xr:uid="{00000000-0005-0000-0000-00000ECA0000}"/>
    <cellStyle name="Normal 8 2 6 7 3" xfId="51735" xr:uid="{00000000-0005-0000-0000-00000FCA0000}"/>
    <cellStyle name="Normal 8 2 6 8" xfId="51736" xr:uid="{00000000-0005-0000-0000-000010CA0000}"/>
    <cellStyle name="Normal 8 2 6 8 2" xfId="51737" xr:uid="{00000000-0005-0000-0000-000011CA0000}"/>
    <cellStyle name="Normal 8 2 6 9" xfId="51738" xr:uid="{00000000-0005-0000-0000-000012CA0000}"/>
    <cellStyle name="Normal 8 2 7" xfId="51739" xr:uid="{00000000-0005-0000-0000-000013CA0000}"/>
    <cellStyle name="Normal 8 2 7 2" xfId="51740" xr:uid="{00000000-0005-0000-0000-000014CA0000}"/>
    <cellStyle name="Normal 8 2 7 2 2" xfId="51741" xr:uid="{00000000-0005-0000-0000-000015CA0000}"/>
    <cellStyle name="Normal 8 2 7 2 2 2" xfId="51742" xr:uid="{00000000-0005-0000-0000-000016CA0000}"/>
    <cellStyle name="Normal 8 2 7 2 2 2 2" xfId="51743" xr:uid="{00000000-0005-0000-0000-000017CA0000}"/>
    <cellStyle name="Normal 8 2 7 2 2 3" xfId="51744" xr:uid="{00000000-0005-0000-0000-000018CA0000}"/>
    <cellStyle name="Normal 8 2 7 2 2 3 2" xfId="51745" xr:uid="{00000000-0005-0000-0000-000019CA0000}"/>
    <cellStyle name="Normal 8 2 7 2 2 3 2 2" xfId="51746" xr:uid="{00000000-0005-0000-0000-00001ACA0000}"/>
    <cellStyle name="Normal 8 2 7 2 2 3 3" xfId="51747" xr:uid="{00000000-0005-0000-0000-00001BCA0000}"/>
    <cellStyle name="Normal 8 2 7 2 2 4" xfId="51748" xr:uid="{00000000-0005-0000-0000-00001CCA0000}"/>
    <cellStyle name="Normal 8 2 7 2 3" xfId="51749" xr:uid="{00000000-0005-0000-0000-00001DCA0000}"/>
    <cellStyle name="Normal 8 2 7 2 3 2" xfId="51750" xr:uid="{00000000-0005-0000-0000-00001ECA0000}"/>
    <cellStyle name="Normal 8 2 7 2 4" xfId="51751" xr:uid="{00000000-0005-0000-0000-00001FCA0000}"/>
    <cellStyle name="Normal 8 2 7 2 4 2" xfId="51752" xr:uid="{00000000-0005-0000-0000-000020CA0000}"/>
    <cellStyle name="Normal 8 2 7 2 4 2 2" xfId="51753" xr:uid="{00000000-0005-0000-0000-000021CA0000}"/>
    <cellStyle name="Normal 8 2 7 2 4 3" xfId="51754" xr:uid="{00000000-0005-0000-0000-000022CA0000}"/>
    <cellStyle name="Normal 8 2 7 2 5" xfId="51755" xr:uid="{00000000-0005-0000-0000-000023CA0000}"/>
    <cellStyle name="Normal 8 2 7 3" xfId="51756" xr:uid="{00000000-0005-0000-0000-000024CA0000}"/>
    <cellStyle name="Normal 8 2 7 3 2" xfId="51757" xr:uid="{00000000-0005-0000-0000-000025CA0000}"/>
    <cellStyle name="Normal 8 2 7 3 2 2" xfId="51758" xr:uid="{00000000-0005-0000-0000-000026CA0000}"/>
    <cellStyle name="Normal 8 2 7 3 3" xfId="51759" xr:uid="{00000000-0005-0000-0000-000027CA0000}"/>
    <cellStyle name="Normal 8 2 7 3 3 2" xfId="51760" xr:uid="{00000000-0005-0000-0000-000028CA0000}"/>
    <cellStyle name="Normal 8 2 7 3 3 2 2" xfId="51761" xr:uid="{00000000-0005-0000-0000-000029CA0000}"/>
    <cellStyle name="Normal 8 2 7 3 3 3" xfId="51762" xr:uid="{00000000-0005-0000-0000-00002ACA0000}"/>
    <cellStyle name="Normal 8 2 7 3 4" xfId="51763" xr:uid="{00000000-0005-0000-0000-00002BCA0000}"/>
    <cellStyle name="Normal 8 2 7 4" xfId="51764" xr:uid="{00000000-0005-0000-0000-00002CCA0000}"/>
    <cellStyle name="Normal 8 2 7 4 2" xfId="51765" xr:uid="{00000000-0005-0000-0000-00002DCA0000}"/>
    <cellStyle name="Normal 8 2 7 4 2 2" xfId="51766" xr:uid="{00000000-0005-0000-0000-00002ECA0000}"/>
    <cellStyle name="Normal 8 2 7 4 3" xfId="51767" xr:uid="{00000000-0005-0000-0000-00002FCA0000}"/>
    <cellStyle name="Normal 8 2 7 4 3 2" xfId="51768" xr:uid="{00000000-0005-0000-0000-000030CA0000}"/>
    <cellStyle name="Normal 8 2 7 4 3 2 2" xfId="51769" xr:uid="{00000000-0005-0000-0000-000031CA0000}"/>
    <cellStyle name="Normal 8 2 7 4 3 3" xfId="51770" xr:uid="{00000000-0005-0000-0000-000032CA0000}"/>
    <cellStyle name="Normal 8 2 7 4 4" xfId="51771" xr:uid="{00000000-0005-0000-0000-000033CA0000}"/>
    <cellStyle name="Normal 8 2 7 5" xfId="51772" xr:uid="{00000000-0005-0000-0000-000034CA0000}"/>
    <cellStyle name="Normal 8 2 7 5 2" xfId="51773" xr:uid="{00000000-0005-0000-0000-000035CA0000}"/>
    <cellStyle name="Normal 8 2 7 6" xfId="51774" xr:uid="{00000000-0005-0000-0000-000036CA0000}"/>
    <cellStyle name="Normal 8 2 7 6 2" xfId="51775" xr:uid="{00000000-0005-0000-0000-000037CA0000}"/>
    <cellStyle name="Normal 8 2 7 6 2 2" xfId="51776" xr:uid="{00000000-0005-0000-0000-000038CA0000}"/>
    <cellStyle name="Normal 8 2 7 6 3" xfId="51777" xr:uid="{00000000-0005-0000-0000-000039CA0000}"/>
    <cellStyle name="Normal 8 2 7 7" xfId="51778" xr:uid="{00000000-0005-0000-0000-00003ACA0000}"/>
    <cellStyle name="Normal 8 2 7 7 2" xfId="51779" xr:uid="{00000000-0005-0000-0000-00003BCA0000}"/>
    <cellStyle name="Normal 8 2 7 8" xfId="51780" xr:uid="{00000000-0005-0000-0000-00003CCA0000}"/>
    <cellStyle name="Normal 8 2 7 9" xfId="51781" xr:uid="{00000000-0005-0000-0000-00003DCA0000}"/>
    <cellStyle name="Normal 8 2 8" xfId="51782" xr:uid="{00000000-0005-0000-0000-00003ECA0000}"/>
    <cellStyle name="Normal 8 2 8 2" xfId="51783" xr:uid="{00000000-0005-0000-0000-00003FCA0000}"/>
    <cellStyle name="Normal 8 2 8 2 2" xfId="51784" xr:uid="{00000000-0005-0000-0000-000040CA0000}"/>
    <cellStyle name="Normal 8 2 8 2 2 2" xfId="51785" xr:uid="{00000000-0005-0000-0000-000041CA0000}"/>
    <cellStyle name="Normal 8 2 8 2 2 2 2" xfId="51786" xr:uid="{00000000-0005-0000-0000-000042CA0000}"/>
    <cellStyle name="Normal 8 2 8 2 2 3" xfId="51787" xr:uid="{00000000-0005-0000-0000-000043CA0000}"/>
    <cellStyle name="Normal 8 2 8 2 2 3 2" xfId="51788" xr:uid="{00000000-0005-0000-0000-000044CA0000}"/>
    <cellStyle name="Normal 8 2 8 2 2 3 2 2" xfId="51789" xr:uid="{00000000-0005-0000-0000-000045CA0000}"/>
    <cellStyle name="Normal 8 2 8 2 2 3 3" xfId="51790" xr:uid="{00000000-0005-0000-0000-000046CA0000}"/>
    <cellStyle name="Normal 8 2 8 2 2 4" xfId="51791" xr:uid="{00000000-0005-0000-0000-000047CA0000}"/>
    <cellStyle name="Normal 8 2 8 2 3" xfId="51792" xr:uid="{00000000-0005-0000-0000-000048CA0000}"/>
    <cellStyle name="Normal 8 2 8 2 3 2" xfId="51793" xr:uid="{00000000-0005-0000-0000-000049CA0000}"/>
    <cellStyle name="Normal 8 2 8 2 4" xfId="51794" xr:uid="{00000000-0005-0000-0000-00004ACA0000}"/>
    <cellStyle name="Normal 8 2 8 2 4 2" xfId="51795" xr:uid="{00000000-0005-0000-0000-00004BCA0000}"/>
    <cellStyle name="Normal 8 2 8 2 4 2 2" xfId="51796" xr:uid="{00000000-0005-0000-0000-00004CCA0000}"/>
    <cellStyle name="Normal 8 2 8 2 4 3" xfId="51797" xr:uid="{00000000-0005-0000-0000-00004DCA0000}"/>
    <cellStyle name="Normal 8 2 8 2 5" xfId="51798" xr:uid="{00000000-0005-0000-0000-00004ECA0000}"/>
    <cellStyle name="Normal 8 2 8 3" xfId="51799" xr:uid="{00000000-0005-0000-0000-00004FCA0000}"/>
    <cellStyle name="Normal 8 2 8 3 2" xfId="51800" xr:uid="{00000000-0005-0000-0000-000050CA0000}"/>
    <cellStyle name="Normal 8 2 8 3 2 2" xfId="51801" xr:uid="{00000000-0005-0000-0000-000051CA0000}"/>
    <cellStyle name="Normal 8 2 8 3 3" xfId="51802" xr:uid="{00000000-0005-0000-0000-000052CA0000}"/>
    <cellStyle name="Normal 8 2 8 3 3 2" xfId="51803" xr:uid="{00000000-0005-0000-0000-000053CA0000}"/>
    <cellStyle name="Normal 8 2 8 3 3 2 2" xfId="51804" xr:uid="{00000000-0005-0000-0000-000054CA0000}"/>
    <cellStyle name="Normal 8 2 8 3 3 3" xfId="51805" xr:uid="{00000000-0005-0000-0000-000055CA0000}"/>
    <cellStyle name="Normal 8 2 8 3 4" xfId="51806" xr:uid="{00000000-0005-0000-0000-000056CA0000}"/>
    <cellStyle name="Normal 8 2 8 4" xfId="51807" xr:uid="{00000000-0005-0000-0000-000057CA0000}"/>
    <cellStyle name="Normal 8 2 8 4 2" xfId="51808" xr:uid="{00000000-0005-0000-0000-000058CA0000}"/>
    <cellStyle name="Normal 8 2 8 4 2 2" xfId="51809" xr:uid="{00000000-0005-0000-0000-000059CA0000}"/>
    <cellStyle name="Normal 8 2 8 4 3" xfId="51810" xr:uid="{00000000-0005-0000-0000-00005ACA0000}"/>
    <cellStyle name="Normal 8 2 8 4 3 2" xfId="51811" xr:uid="{00000000-0005-0000-0000-00005BCA0000}"/>
    <cellStyle name="Normal 8 2 8 4 3 2 2" xfId="51812" xr:uid="{00000000-0005-0000-0000-00005CCA0000}"/>
    <cellStyle name="Normal 8 2 8 4 3 3" xfId="51813" xr:uid="{00000000-0005-0000-0000-00005DCA0000}"/>
    <cellStyle name="Normal 8 2 8 4 4" xfId="51814" xr:uid="{00000000-0005-0000-0000-00005ECA0000}"/>
    <cellStyle name="Normal 8 2 8 5" xfId="51815" xr:uid="{00000000-0005-0000-0000-00005FCA0000}"/>
    <cellStyle name="Normal 8 2 8 5 2" xfId="51816" xr:uid="{00000000-0005-0000-0000-000060CA0000}"/>
    <cellStyle name="Normal 8 2 8 6" xfId="51817" xr:uid="{00000000-0005-0000-0000-000061CA0000}"/>
    <cellStyle name="Normal 8 2 8 6 2" xfId="51818" xr:uid="{00000000-0005-0000-0000-000062CA0000}"/>
    <cellStyle name="Normal 8 2 8 6 2 2" xfId="51819" xr:uid="{00000000-0005-0000-0000-000063CA0000}"/>
    <cellStyle name="Normal 8 2 8 6 3" xfId="51820" xr:uid="{00000000-0005-0000-0000-000064CA0000}"/>
    <cellStyle name="Normal 8 2 8 7" xfId="51821" xr:uid="{00000000-0005-0000-0000-000065CA0000}"/>
    <cellStyle name="Normal 8 2 8 7 2" xfId="51822" xr:uid="{00000000-0005-0000-0000-000066CA0000}"/>
    <cellStyle name="Normal 8 2 8 8" xfId="51823" xr:uid="{00000000-0005-0000-0000-000067CA0000}"/>
    <cellStyle name="Normal 8 2 9" xfId="51824" xr:uid="{00000000-0005-0000-0000-000068CA0000}"/>
    <cellStyle name="Normal 8 2 9 2" xfId="51825" xr:uid="{00000000-0005-0000-0000-000069CA0000}"/>
    <cellStyle name="Normal 8 2 9 2 2" xfId="51826" xr:uid="{00000000-0005-0000-0000-00006ACA0000}"/>
    <cellStyle name="Normal 8 2 9 2 2 2" xfId="51827" xr:uid="{00000000-0005-0000-0000-00006BCA0000}"/>
    <cellStyle name="Normal 8 2 9 2 2 2 2" xfId="51828" xr:uid="{00000000-0005-0000-0000-00006CCA0000}"/>
    <cellStyle name="Normal 8 2 9 2 2 3" xfId="51829" xr:uid="{00000000-0005-0000-0000-00006DCA0000}"/>
    <cellStyle name="Normal 8 2 9 2 2 3 2" xfId="51830" xr:uid="{00000000-0005-0000-0000-00006ECA0000}"/>
    <cellStyle name="Normal 8 2 9 2 2 3 2 2" xfId="51831" xr:uid="{00000000-0005-0000-0000-00006FCA0000}"/>
    <cellStyle name="Normal 8 2 9 2 2 3 3" xfId="51832" xr:uid="{00000000-0005-0000-0000-000070CA0000}"/>
    <cellStyle name="Normal 8 2 9 2 2 4" xfId="51833" xr:uid="{00000000-0005-0000-0000-000071CA0000}"/>
    <cellStyle name="Normal 8 2 9 2 3" xfId="51834" xr:uid="{00000000-0005-0000-0000-000072CA0000}"/>
    <cellStyle name="Normal 8 2 9 2 3 2" xfId="51835" xr:uid="{00000000-0005-0000-0000-000073CA0000}"/>
    <cellStyle name="Normal 8 2 9 2 4" xfId="51836" xr:uid="{00000000-0005-0000-0000-000074CA0000}"/>
    <cellStyle name="Normal 8 2 9 2 4 2" xfId="51837" xr:uid="{00000000-0005-0000-0000-000075CA0000}"/>
    <cellStyle name="Normal 8 2 9 2 4 2 2" xfId="51838" xr:uid="{00000000-0005-0000-0000-000076CA0000}"/>
    <cellStyle name="Normal 8 2 9 2 4 3" xfId="51839" xr:uid="{00000000-0005-0000-0000-000077CA0000}"/>
    <cellStyle name="Normal 8 2 9 2 5" xfId="51840" xr:uid="{00000000-0005-0000-0000-000078CA0000}"/>
    <cellStyle name="Normal 8 2 9 3" xfId="51841" xr:uid="{00000000-0005-0000-0000-000079CA0000}"/>
    <cellStyle name="Normal 8 2 9 3 2" xfId="51842" xr:uid="{00000000-0005-0000-0000-00007ACA0000}"/>
    <cellStyle name="Normal 8 2 9 3 2 2" xfId="51843" xr:uid="{00000000-0005-0000-0000-00007BCA0000}"/>
    <cellStyle name="Normal 8 2 9 3 3" xfId="51844" xr:uid="{00000000-0005-0000-0000-00007CCA0000}"/>
    <cellStyle name="Normal 8 2 9 3 3 2" xfId="51845" xr:uid="{00000000-0005-0000-0000-00007DCA0000}"/>
    <cellStyle name="Normal 8 2 9 3 3 2 2" xfId="51846" xr:uid="{00000000-0005-0000-0000-00007ECA0000}"/>
    <cellStyle name="Normal 8 2 9 3 3 3" xfId="51847" xr:uid="{00000000-0005-0000-0000-00007FCA0000}"/>
    <cellStyle name="Normal 8 2 9 3 4" xfId="51848" xr:uid="{00000000-0005-0000-0000-000080CA0000}"/>
    <cellStyle name="Normal 8 2 9 4" xfId="51849" xr:uid="{00000000-0005-0000-0000-000081CA0000}"/>
    <cellStyle name="Normal 8 2 9 4 2" xfId="51850" xr:uid="{00000000-0005-0000-0000-000082CA0000}"/>
    <cellStyle name="Normal 8 2 9 5" xfId="51851" xr:uid="{00000000-0005-0000-0000-000083CA0000}"/>
    <cellStyle name="Normal 8 2 9 5 2" xfId="51852" xr:uid="{00000000-0005-0000-0000-000084CA0000}"/>
    <cellStyle name="Normal 8 2 9 5 2 2" xfId="51853" xr:uid="{00000000-0005-0000-0000-000085CA0000}"/>
    <cellStyle name="Normal 8 2 9 5 3" xfId="51854" xr:uid="{00000000-0005-0000-0000-000086CA0000}"/>
    <cellStyle name="Normal 8 2 9 6" xfId="51855" xr:uid="{00000000-0005-0000-0000-000087CA0000}"/>
    <cellStyle name="Normal 8 2_T-straight with PEDs adjustor" xfId="51856" xr:uid="{00000000-0005-0000-0000-000088CA0000}"/>
    <cellStyle name="Normal 8 20" xfId="51857" xr:uid="{00000000-0005-0000-0000-000089CA0000}"/>
    <cellStyle name="Normal 8 3" xfId="51858" xr:uid="{00000000-0005-0000-0000-00008ACA0000}"/>
    <cellStyle name="Normal 8 3 10" xfId="51859" xr:uid="{00000000-0005-0000-0000-00008BCA0000}"/>
    <cellStyle name="Normal 8 3 10 2" xfId="51860" xr:uid="{00000000-0005-0000-0000-00008CCA0000}"/>
    <cellStyle name="Normal 8 3 10 2 2" xfId="51861" xr:uid="{00000000-0005-0000-0000-00008DCA0000}"/>
    <cellStyle name="Normal 8 3 10 3" xfId="51862" xr:uid="{00000000-0005-0000-0000-00008ECA0000}"/>
    <cellStyle name="Normal 8 3 10 3 2" xfId="51863" xr:uid="{00000000-0005-0000-0000-00008FCA0000}"/>
    <cellStyle name="Normal 8 3 10 3 2 2" xfId="51864" xr:uid="{00000000-0005-0000-0000-000090CA0000}"/>
    <cellStyle name="Normal 8 3 10 3 3" xfId="51865" xr:uid="{00000000-0005-0000-0000-000091CA0000}"/>
    <cellStyle name="Normal 8 3 10 4" xfId="51866" xr:uid="{00000000-0005-0000-0000-000092CA0000}"/>
    <cellStyle name="Normal 8 3 11" xfId="51867" xr:uid="{00000000-0005-0000-0000-000093CA0000}"/>
    <cellStyle name="Normal 8 3 11 2" xfId="51868" xr:uid="{00000000-0005-0000-0000-000094CA0000}"/>
    <cellStyle name="Normal 8 3 11 2 2" xfId="51869" xr:uid="{00000000-0005-0000-0000-000095CA0000}"/>
    <cellStyle name="Normal 8 3 11 3" xfId="51870" xr:uid="{00000000-0005-0000-0000-000096CA0000}"/>
    <cellStyle name="Normal 8 3 11 3 2" xfId="51871" xr:uid="{00000000-0005-0000-0000-000097CA0000}"/>
    <cellStyle name="Normal 8 3 11 3 2 2" xfId="51872" xr:uid="{00000000-0005-0000-0000-000098CA0000}"/>
    <cellStyle name="Normal 8 3 11 3 3" xfId="51873" xr:uid="{00000000-0005-0000-0000-000099CA0000}"/>
    <cellStyle name="Normal 8 3 11 4" xfId="51874" xr:uid="{00000000-0005-0000-0000-00009ACA0000}"/>
    <cellStyle name="Normal 8 3 12" xfId="51875" xr:uid="{00000000-0005-0000-0000-00009BCA0000}"/>
    <cellStyle name="Normal 8 3 12 2" xfId="51876" xr:uid="{00000000-0005-0000-0000-00009CCA0000}"/>
    <cellStyle name="Normal 8 3 12 2 2" xfId="51877" xr:uid="{00000000-0005-0000-0000-00009DCA0000}"/>
    <cellStyle name="Normal 8 3 12 3" xfId="51878" xr:uid="{00000000-0005-0000-0000-00009ECA0000}"/>
    <cellStyle name="Normal 8 3 12 3 2" xfId="51879" xr:uid="{00000000-0005-0000-0000-00009FCA0000}"/>
    <cellStyle name="Normal 8 3 12 3 2 2" xfId="51880" xr:uid="{00000000-0005-0000-0000-0000A0CA0000}"/>
    <cellStyle name="Normal 8 3 12 3 3" xfId="51881" xr:uid="{00000000-0005-0000-0000-0000A1CA0000}"/>
    <cellStyle name="Normal 8 3 12 4" xfId="51882" xr:uid="{00000000-0005-0000-0000-0000A2CA0000}"/>
    <cellStyle name="Normal 8 3 13" xfId="51883" xr:uid="{00000000-0005-0000-0000-0000A3CA0000}"/>
    <cellStyle name="Normal 8 3 13 2" xfId="51884" xr:uid="{00000000-0005-0000-0000-0000A4CA0000}"/>
    <cellStyle name="Normal 8 3 13 2 2" xfId="51885" xr:uid="{00000000-0005-0000-0000-0000A5CA0000}"/>
    <cellStyle name="Normal 8 3 13 3" xfId="51886" xr:uid="{00000000-0005-0000-0000-0000A6CA0000}"/>
    <cellStyle name="Normal 8 3 14" xfId="51887" xr:uid="{00000000-0005-0000-0000-0000A7CA0000}"/>
    <cellStyle name="Normal 8 3 14 2" xfId="51888" xr:uid="{00000000-0005-0000-0000-0000A8CA0000}"/>
    <cellStyle name="Normal 8 3 15" xfId="51889" xr:uid="{00000000-0005-0000-0000-0000A9CA0000}"/>
    <cellStyle name="Normal 8 3 15 2" xfId="51890" xr:uid="{00000000-0005-0000-0000-0000AACA0000}"/>
    <cellStyle name="Normal 8 3 16" xfId="51891" xr:uid="{00000000-0005-0000-0000-0000ABCA0000}"/>
    <cellStyle name="Normal 8 3 17" xfId="51892" xr:uid="{00000000-0005-0000-0000-0000ACCA0000}"/>
    <cellStyle name="Normal 8 3 2" xfId="51893" xr:uid="{00000000-0005-0000-0000-0000ADCA0000}"/>
    <cellStyle name="Normal 8 3 2 10" xfId="51894" xr:uid="{00000000-0005-0000-0000-0000AECA0000}"/>
    <cellStyle name="Normal 8 3 2 11" xfId="51895" xr:uid="{00000000-0005-0000-0000-0000AFCA0000}"/>
    <cellStyle name="Normal 8 3 2 2" xfId="51896" xr:uid="{00000000-0005-0000-0000-0000B0CA0000}"/>
    <cellStyle name="Normal 8 3 2 2 10" xfId="51897" xr:uid="{00000000-0005-0000-0000-0000B1CA0000}"/>
    <cellStyle name="Normal 8 3 2 2 2" xfId="51898" xr:uid="{00000000-0005-0000-0000-0000B2CA0000}"/>
    <cellStyle name="Normal 8 3 2 2 2 2" xfId="51899" xr:uid="{00000000-0005-0000-0000-0000B3CA0000}"/>
    <cellStyle name="Normal 8 3 2 2 2 2 2" xfId="51900" xr:uid="{00000000-0005-0000-0000-0000B4CA0000}"/>
    <cellStyle name="Normal 8 3 2 2 2 2 2 2" xfId="51901" xr:uid="{00000000-0005-0000-0000-0000B5CA0000}"/>
    <cellStyle name="Normal 8 3 2 2 2 2 2 2 2" xfId="51902" xr:uid="{00000000-0005-0000-0000-0000B6CA0000}"/>
    <cellStyle name="Normal 8 3 2 2 2 2 2 3" xfId="51903" xr:uid="{00000000-0005-0000-0000-0000B7CA0000}"/>
    <cellStyle name="Normal 8 3 2 2 2 2 2 3 2" xfId="51904" xr:uid="{00000000-0005-0000-0000-0000B8CA0000}"/>
    <cellStyle name="Normal 8 3 2 2 2 2 2 3 2 2" xfId="51905" xr:uid="{00000000-0005-0000-0000-0000B9CA0000}"/>
    <cellStyle name="Normal 8 3 2 2 2 2 2 3 3" xfId="51906" xr:uid="{00000000-0005-0000-0000-0000BACA0000}"/>
    <cellStyle name="Normal 8 3 2 2 2 2 2 4" xfId="51907" xr:uid="{00000000-0005-0000-0000-0000BBCA0000}"/>
    <cellStyle name="Normal 8 3 2 2 2 2 3" xfId="51908" xr:uid="{00000000-0005-0000-0000-0000BCCA0000}"/>
    <cellStyle name="Normal 8 3 2 2 2 2 3 2" xfId="51909" xr:uid="{00000000-0005-0000-0000-0000BDCA0000}"/>
    <cellStyle name="Normal 8 3 2 2 2 2 4" xfId="51910" xr:uid="{00000000-0005-0000-0000-0000BECA0000}"/>
    <cellStyle name="Normal 8 3 2 2 2 2 4 2" xfId="51911" xr:uid="{00000000-0005-0000-0000-0000BFCA0000}"/>
    <cellStyle name="Normal 8 3 2 2 2 2 4 2 2" xfId="51912" xr:uid="{00000000-0005-0000-0000-0000C0CA0000}"/>
    <cellStyle name="Normal 8 3 2 2 2 2 4 3" xfId="51913" xr:uid="{00000000-0005-0000-0000-0000C1CA0000}"/>
    <cellStyle name="Normal 8 3 2 2 2 2 5" xfId="51914" xr:uid="{00000000-0005-0000-0000-0000C2CA0000}"/>
    <cellStyle name="Normal 8 3 2 2 2 2 6" xfId="51915" xr:uid="{00000000-0005-0000-0000-0000C3CA0000}"/>
    <cellStyle name="Normal 8 3 2 2 2 3" xfId="51916" xr:uid="{00000000-0005-0000-0000-0000C4CA0000}"/>
    <cellStyle name="Normal 8 3 2 2 2 3 2" xfId="51917" xr:uid="{00000000-0005-0000-0000-0000C5CA0000}"/>
    <cellStyle name="Normal 8 3 2 2 2 3 2 2" xfId="51918" xr:uid="{00000000-0005-0000-0000-0000C6CA0000}"/>
    <cellStyle name="Normal 8 3 2 2 2 3 3" xfId="51919" xr:uid="{00000000-0005-0000-0000-0000C7CA0000}"/>
    <cellStyle name="Normal 8 3 2 2 2 3 3 2" xfId="51920" xr:uid="{00000000-0005-0000-0000-0000C8CA0000}"/>
    <cellStyle name="Normal 8 3 2 2 2 3 3 2 2" xfId="51921" xr:uid="{00000000-0005-0000-0000-0000C9CA0000}"/>
    <cellStyle name="Normal 8 3 2 2 2 3 3 3" xfId="51922" xr:uid="{00000000-0005-0000-0000-0000CACA0000}"/>
    <cellStyle name="Normal 8 3 2 2 2 3 4" xfId="51923" xr:uid="{00000000-0005-0000-0000-0000CBCA0000}"/>
    <cellStyle name="Normal 8 3 2 2 2 4" xfId="51924" xr:uid="{00000000-0005-0000-0000-0000CCCA0000}"/>
    <cellStyle name="Normal 8 3 2 2 2 4 2" xfId="51925" xr:uid="{00000000-0005-0000-0000-0000CDCA0000}"/>
    <cellStyle name="Normal 8 3 2 2 2 4 2 2" xfId="51926" xr:uid="{00000000-0005-0000-0000-0000CECA0000}"/>
    <cellStyle name="Normal 8 3 2 2 2 4 3" xfId="51927" xr:uid="{00000000-0005-0000-0000-0000CFCA0000}"/>
    <cellStyle name="Normal 8 3 2 2 2 4 3 2" xfId="51928" xr:uid="{00000000-0005-0000-0000-0000D0CA0000}"/>
    <cellStyle name="Normal 8 3 2 2 2 4 3 2 2" xfId="51929" xr:uid="{00000000-0005-0000-0000-0000D1CA0000}"/>
    <cellStyle name="Normal 8 3 2 2 2 4 3 3" xfId="51930" xr:uid="{00000000-0005-0000-0000-0000D2CA0000}"/>
    <cellStyle name="Normal 8 3 2 2 2 4 4" xfId="51931" xr:uid="{00000000-0005-0000-0000-0000D3CA0000}"/>
    <cellStyle name="Normal 8 3 2 2 2 5" xfId="51932" xr:uid="{00000000-0005-0000-0000-0000D4CA0000}"/>
    <cellStyle name="Normal 8 3 2 2 2 5 2" xfId="51933" xr:uid="{00000000-0005-0000-0000-0000D5CA0000}"/>
    <cellStyle name="Normal 8 3 2 2 2 6" xfId="51934" xr:uid="{00000000-0005-0000-0000-0000D6CA0000}"/>
    <cellStyle name="Normal 8 3 2 2 2 6 2" xfId="51935" xr:uid="{00000000-0005-0000-0000-0000D7CA0000}"/>
    <cellStyle name="Normal 8 3 2 2 2 6 2 2" xfId="51936" xr:uid="{00000000-0005-0000-0000-0000D8CA0000}"/>
    <cellStyle name="Normal 8 3 2 2 2 6 3" xfId="51937" xr:uid="{00000000-0005-0000-0000-0000D9CA0000}"/>
    <cellStyle name="Normal 8 3 2 2 2 7" xfId="51938" xr:uid="{00000000-0005-0000-0000-0000DACA0000}"/>
    <cellStyle name="Normal 8 3 2 2 2 7 2" xfId="51939" xr:uid="{00000000-0005-0000-0000-0000DBCA0000}"/>
    <cellStyle name="Normal 8 3 2 2 2 8" xfId="51940" xr:uid="{00000000-0005-0000-0000-0000DCCA0000}"/>
    <cellStyle name="Normal 8 3 2 2 2 9" xfId="51941" xr:uid="{00000000-0005-0000-0000-0000DDCA0000}"/>
    <cellStyle name="Normal 8 3 2 2 3" xfId="51942" xr:uid="{00000000-0005-0000-0000-0000DECA0000}"/>
    <cellStyle name="Normal 8 3 2 2 3 2" xfId="51943" xr:uid="{00000000-0005-0000-0000-0000DFCA0000}"/>
    <cellStyle name="Normal 8 3 2 2 3 2 2" xfId="51944" xr:uid="{00000000-0005-0000-0000-0000E0CA0000}"/>
    <cellStyle name="Normal 8 3 2 2 3 2 2 2" xfId="51945" xr:uid="{00000000-0005-0000-0000-0000E1CA0000}"/>
    <cellStyle name="Normal 8 3 2 2 3 2 3" xfId="51946" xr:uid="{00000000-0005-0000-0000-0000E2CA0000}"/>
    <cellStyle name="Normal 8 3 2 2 3 2 3 2" xfId="51947" xr:uid="{00000000-0005-0000-0000-0000E3CA0000}"/>
    <cellStyle name="Normal 8 3 2 2 3 2 3 2 2" xfId="51948" xr:uid="{00000000-0005-0000-0000-0000E4CA0000}"/>
    <cellStyle name="Normal 8 3 2 2 3 2 3 3" xfId="51949" xr:uid="{00000000-0005-0000-0000-0000E5CA0000}"/>
    <cellStyle name="Normal 8 3 2 2 3 2 4" xfId="51950" xr:uid="{00000000-0005-0000-0000-0000E6CA0000}"/>
    <cellStyle name="Normal 8 3 2 2 3 2 5" xfId="51951" xr:uid="{00000000-0005-0000-0000-0000E7CA0000}"/>
    <cellStyle name="Normal 8 3 2 2 3 3" xfId="51952" xr:uid="{00000000-0005-0000-0000-0000E8CA0000}"/>
    <cellStyle name="Normal 8 3 2 2 3 3 2" xfId="51953" xr:uid="{00000000-0005-0000-0000-0000E9CA0000}"/>
    <cellStyle name="Normal 8 3 2 2 3 4" xfId="51954" xr:uid="{00000000-0005-0000-0000-0000EACA0000}"/>
    <cellStyle name="Normal 8 3 2 2 3 4 2" xfId="51955" xr:uid="{00000000-0005-0000-0000-0000EBCA0000}"/>
    <cellStyle name="Normal 8 3 2 2 3 4 2 2" xfId="51956" xr:uid="{00000000-0005-0000-0000-0000ECCA0000}"/>
    <cellStyle name="Normal 8 3 2 2 3 4 3" xfId="51957" xr:uid="{00000000-0005-0000-0000-0000EDCA0000}"/>
    <cellStyle name="Normal 8 3 2 2 3 5" xfId="51958" xr:uid="{00000000-0005-0000-0000-0000EECA0000}"/>
    <cellStyle name="Normal 8 3 2 2 3 6" xfId="51959" xr:uid="{00000000-0005-0000-0000-0000EFCA0000}"/>
    <cellStyle name="Normal 8 3 2 2 4" xfId="51960" xr:uid="{00000000-0005-0000-0000-0000F0CA0000}"/>
    <cellStyle name="Normal 8 3 2 2 4 2" xfId="51961" xr:uid="{00000000-0005-0000-0000-0000F1CA0000}"/>
    <cellStyle name="Normal 8 3 2 2 4 2 2" xfId="51962" xr:uid="{00000000-0005-0000-0000-0000F2CA0000}"/>
    <cellStyle name="Normal 8 3 2 2 4 3" xfId="51963" xr:uid="{00000000-0005-0000-0000-0000F3CA0000}"/>
    <cellStyle name="Normal 8 3 2 2 4 3 2" xfId="51964" xr:uid="{00000000-0005-0000-0000-0000F4CA0000}"/>
    <cellStyle name="Normal 8 3 2 2 4 3 2 2" xfId="51965" xr:uid="{00000000-0005-0000-0000-0000F5CA0000}"/>
    <cellStyle name="Normal 8 3 2 2 4 3 3" xfId="51966" xr:uid="{00000000-0005-0000-0000-0000F6CA0000}"/>
    <cellStyle name="Normal 8 3 2 2 4 4" xfId="51967" xr:uid="{00000000-0005-0000-0000-0000F7CA0000}"/>
    <cellStyle name="Normal 8 3 2 2 4 5" xfId="51968" xr:uid="{00000000-0005-0000-0000-0000F8CA0000}"/>
    <cellStyle name="Normal 8 3 2 2 5" xfId="51969" xr:uid="{00000000-0005-0000-0000-0000F9CA0000}"/>
    <cellStyle name="Normal 8 3 2 2 5 2" xfId="51970" xr:uid="{00000000-0005-0000-0000-0000FACA0000}"/>
    <cellStyle name="Normal 8 3 2 2 5 2 2" xfId="51971" xr:uid="{00000000-0005-0000-0000-0000FBCA0000}"/>
    <cellStyle name="Normal 8 3 2 2 5 3" xfId="51972" xr:uid="{00000000-0005-0000-0000-0000FCCA0000}"/>
    <cellStyle name="Normal 8 3 2 2 5 3 2" xfId="51973" xr:uid="{00000000-0005-0000-0000-0000FDCA0000}"/>
    <cellStyle name="Normal 8 3 2 2 5 3 2 2" xfId="51974" xr:uid="{00000000-0005-0000-0000-0000FECA0000}"/>
    <cellStyle name="Normal 8 3 2 2 5 3 3" xfId="51975" xr:uid="{00000000-0005-0000-0000-0000FFCA0000}"/>
    <cellStyle name="Normal 8 3 2 2 5 4" xfId="51976" xr:uid="{00000000-0005-0000-0000-000000CB0000}"/>
    <cellStyle name="Normal 8 3 2 2 6" xfId="51977" xr:uid="{00000000-0005-0000-0000-000001CB0000}"/>
    <cellStyle name="Normal 8 3 2 2 6 2" xfId="51978" xr:uid="{00000000-0005-0000-0000-000002CB0000}"/>
    <cellStyle name="Normal 8 3 2 2 7" xfId="51979" xr:uid="{00000000-0005-0000-0000-000003CB0000}"/>
    <cellStyle name="Normal 8 3 2 2 7 2" xfId="51980" xr:uid="{00000000-0005-0000-0000-000004CB0000}"/>
    <cellStyle name="Normal 8 3 2 2 7 2 2" xfId="51981" xr:uid="{00000000-0005-0000-0000-000005CB0000}"/>
    <cellStyle name="Normal 8 3 2 2 7 3" xfId="51982" xr:uid="{00000000-0005-0000-0000-000006CB0000}"/>
    <cellStyle name="Normal 8 3 2 2 8" xfId="51983" xr:uid="{00000000-0005-0000-0000-000007CB0000}"/>
    <cellStyle name="Normal 8 3 2 2 8 2" xfId="51984" xr:uid="{00000000-0005-0000-0000-000008CB0000}"/>
    <cellStyle name="Normal 8 3 2 2 9" xfId="51985" xr:uid="{00000000-0005-0000-0000-000009CB0000}"/>
    <cellStyle name="Normal 8 3 2 2_T-straight with PEDs adjustor" xfId="51986" xr:uid="{00000000-0005-0000-0000-00000ACB0000}"/>
    <cellStyle name="Normal 8 3 2 3" xfId="51987" xr:uid="{00000000-0005-0000-0000-00000BCB0000}"/>
    <cellStyle name="Normal 8 3 2 3 2" xfId="51988" xr:uid="{00000000-0005-0000-0000-00000CCB0000}"/>
    <cellStyle name="Normal 8 3 2 3 2 2" xfId="51989" xr:uid="{00000000-0005-0000-0000-00000DCB0000}"/>
    <cellStyle name="Normal 8 3 2 3 2 2 2" xfId="51990" xr:uid="{00000000-0005-0000-0000-00000ECB0000}"/>
    <cellStyle name="Normal 8 3 2 3 2 2 2 2" xfId="51991" xr:uid="{00000000-0005-0000-0000-00000FCB0000}"/>
    <cellStyle name="Normal 8 3 2 3 2 2 3" xfId="51992" xr:uid="{00000000-0005-0000-0000-000010CB0000}"/>
    <cellStyle name="Normal 8 3 2 3 2 2 3 2" xfId="51993" xr:uid="{00000000-0005-0000-0000-000011CB0000}"/>
    <cellStyle name="Normal 8 3 2 3 2 2 3 2 2" xfId="51994" xr:uid="{00000000-0005-0000-0000-000012CB0000}"/>
    <cellStyle name="Normal 8 3 2 3 2 2 3 3" xfId="51995" xr:uid="{00000000-0005-0000-0000-000013CB0000}"/>
    <cellStyle name="Normal 8 3 2 3 2 2 4" xfId="51996" xr:uid="{00000000-0005-0000-0000-000014CB0000}"/>
    <cellStyle name="Normal 8 3 2 3 2 3" xfId="51997" xr:uid="{00000000-0005-0000-0000-000015CB0000}"/>
    <cellStyle name="Normal 8 3 2 3 2 3 2" xfId="51998" xr:uid="{00000000-0005-0000-0000-000016CB0000}"/>
    <cellStyle name="Normal 8 3 2 3 2 4" xfId="51999" xr:uid="{00000000-0005-0000-0000-000017CB0000}"/>
    <cellStyle name="Normal 8 3 2 3 2 4 2" xfId="52000" xr:uid="{00000000-0005-0000-0000-000018CB0000}"/>
    <cellStyle name="Normal 8 3 2 3 2 4 2 2" xfId="52001" xr:uid="{00000000-0005-0000-0000-000019CB0000}"/>
    <cellStyle name="Normal 8 3 2 3 2 4 3" xfId="52002" xr:uid="{00000000-0005-0000-0000-00001ACB0000}"/>
    <cellStyle name="Normal 8 3 2 3 2 5" xfId="52003" xr:uid="{00000000-0005-0000-0000-00001BCB0000}"/>
    <cellStyle name="Normal 8 3 2 3 2 6" xfId="52004" xr:uid="{00000000-0005-0000-0000-00001CCB0000}"/>
    <cellStyle name="Normal 8 3 2 3 3" xfId="52005" xr:uid="{00000000-0005-0000-0000-00001DCB0000}"/>
    <cellStyle name="Normal 8 3 2 3 3 2" xfId="52006" xr:uid="{00000000-0005-0000-0000-00001ECB0000}"/>
    <cellStyle name="Normal 8 3 2 3 3 2 2" xfId="52007" xr:uid="{00000000-0005-0000-0000-00001FCB0000}"/>
    <cellStyle name="Normal 8 3 2 3 3 3" xfId="52008" xr:uid="{00000000-0005-0000-0000-000020CB0000}"/>
    <cellStyle name="Normal 8 3 2 3 3 3 2" xfId="52009" xr:uid="{00000000-0005-0000-0000-000021CB0000}"/>
    <cellStyle name="Normal 8 3 2 3 3 3 2 2" xfId="52010" xr:uid="{00000000-0005-0000-0000-000022CB0000}"/>
    <cellStyle name="Normal 8 3 2 3 3 3 3" xfId="52011" xr:uid="{00000000-0005-0000-0000-000023CB0000}"/>
    <cellStyle name="Normal 8 3 2 3 3 4" xfId="52012" xr:uid="{00000000-0005-0000-0000-000024CB0000}"/>
    <cellStyle name="Normal 8 3 2 3 4" xfId="52013" xr:uid="{00000000-0005-0000-0000-000025CB0000}"/>
    <cellStyle name="Normal 8 3 2 3 4 2" xfId="52014" xr:uid="{00000000-0005-0000-0000-000026CB0000}"/>
    <cellStyle name="Normal 8 3 2 3 4 2 2" xfId="52015" xr:uid="{00000000-0005-0000-0000-000027CB0000}"/>
    <cellStyle name="Normal 8 3 2 3 4 3" xfId="52016" xr:uid="{00000000-0005-0000-0000-000028CB0000}"/>
    <cellStyle name="Normal 8 3 2 3 4 3 2" xfId="52017" xr:uid="{00000000-0005-0000-0000-000029CB0000}"/>
    <cellStyle name="Normal 8 3 2 3 4 3 2 2" xfId="52018" xr:uid="{00000000-0005-0000-0000-00002ACB0000}"/>
    <cellStyle name="Normal 8 3 2 3 4 3 3" xfId="52019" xr:uid="{00000000-0005-0000-0000-00002BCB0000}"/>
    <cellStyle name="Normal 8 3 2 3 4 4" xfId="52020" xr:uid="{00000000-0005-0000-0000-00002CCB0000}"/>
    <cellStyle name="Normal 8 3 2 3 5" xfId="52021" xr:uid="{00000000-0005-0000-0000-00002DCB0000}"/>
    <cellStyle name="Normal 8 3 2 3 5 2" xfId="52022" xr:uid="{00000000-0005-0000-0000-00002ECB0000}"/>
    <cellStyle name="Normal 8 3 2 3 6" xfId="52023" xr:uid="{00000000-0005-0000-0000-00002FCB0000}"/>
    <cellStyle name="Normal 8 3 2 3 6 2" xfId="52024" xr:uid="{00000000-0005-0000-0000-000030CB0000}"/>
    <cellStyle name="Normal 8 3 2 3 6 2 2" xfId="52025" xr:uid="{00000000-0005-0000-0000-000031CB0000}"/>
    <cellStyle name="Normal 8 3 2 3 6 3" xfId="52026" xr:uid="{00000000-0005-0000-0000-000032CB0000}"/>
    <cellStyle name="Normal 8 3 2 3 7" xfId="52027" xr:uid="{00000000-0005-0000-0000-000033CB0000}"/>
    <cellStyle name="Normal 8 3 2 3 7 2" xfId="52028" xr:uid="{00000000-0005-0000-0000-000034CB0000}"/>
    <cellStyle name="Normal 8 3 2 3 8" xfId="52029" xr:uid="{00000000-0005-0000-0000-000035CB0000}"/>
    <cellStyle name="Normal 8 3 2 3 9" xfId="52030" xr:uid="{00000000-0005-0000-0000-000036CB0000}"/>
    <cellStyle name="Normal 8 3 2 4" xfId="52031" xr:uid="{00000000-0005-0000-0000-000037CB0000}"/>
    <cellStyle name="Normal 8 3 2 4 2" xfId="52032" xr:uid="{00000000-0005-0000-0000-000038CB0000}"/>
    <cellStyle name="Normal 8 3 2 4 2 2" xfId="52033" xr:uid="{00000000-0005-0000-0000-000039CB0000}"/>
    <cellStyle name="Normal 8 3 2 4 2 2 2" xfId="52034" xr:uid="{00000000-0005-0000-0000-00003ACB0000}"/>
    <cellStyle name="Normal 8 3 2 4 2 3" xfId="52035" xr:uid="{00000000-0005-0000-0000-00003BCB0000}"/>
    <cellStyle name="Normal 8 3 2 4 2 3 2" xfId="52036" xr:uid="{00000000-0005-0000-0000-00003CCB0000}"/>
    <cellStyle name="Normal 8 3 2 4 2 3 2 2" xfId="52037" xr:uid="{00000000-0005-0000-0000-00003DCB0000}"/>
    <cellStyle name="Normal 8 3 2 4 2 3 3" xfId="52038" xr:uid="{00000000-0005-0000-0000-00003ECB0000}"/>
    <cellStyle name="Normal 8 3 2 4 2 4" xfId="52039" xr:uid="{00000000-0005-0000-0000-00003FCB0000}"/>
    <cellStyle name="Normal 8 3 2 4 2 5" xfId="52040" xr:uid="{00000000-0005-0000-0000-000040CB0000}"/>
    <cellStyle name="Normal 8 3 2 4 3" xfId="52041" xr:uid="{00000000-0005-0000-0000-000041CB0000}"/>
    <cellStyle name="Normal 8 3 2 4 3 2" xfId="52042" xr:uid="{00000000-0005-0000-0000-000042CB0000}"/>
    <cellStyle name="Normal 8 3 2 4 4" xfId="52043" xr:uid="{00000000-0005-0000-0000-000043CB0000}"/>
    <cellStyle name="Normal 8 3 2 4 4 2" xfId="52044" xr:uid="{00000000-0005-0000-0000-000044CB0000}"/>
    <cellStyle name="Normal 8 3 2 4 4 2 2" xfId="52045" xr:uid="{00000000-0005-0000-0000-000045CB0000}"/>
    <cellStyle name="Normal 8 3 2 4 4 3" xfId="52046" xr:uid="{00000000-0005-0000-0000-000046CB0000}"/>
    <cellStyle name="Normal 8 3 2 4 5" xfId="52047" xr:uid="{00000000-0005-0000-0000-000047CB0000}"/>
    <cellStyle name="Normal 8 3 2 4 6" xfId="52048" xr:uid="{00000000-0005-0000-0000-000048CB0000}"/>
    <cellStyle name="Normal 8 3 2 5" xfId="52049" xr:uid="{00000000-0005-0000-0000-000049CB0000}"/>
    <cellStyle name="Normal 8 3 2 5 2" xfId="52050" xr:uid="{00000000-0005-0000-0000-00004ACB0000}"/>
    <cellStyle name="Normal 8 3 2 5 2 2" xfId="52051" xr:uid="{00000000-0005-0000-0000-00004BCB0000}"/>
    <cellStyle name="Normal 8 3 2 5 3" xfId="52052" xr:uid="{00000000-0005-0000-0000-00004CCB0000}"/>
    <cellStyle name="Normal 8 3 2 5 3 2" xfId="52053" xr:uid="{00000000-0005-0000-0000-00004DCB0000}"/>
    <cellStyle name="Normal 8 3 2 5 3 2 2" xfId="52054" xr:uid="{00000000-0005-0000-0000-00004ECB0000}"/>
    <cellStyle name="Normal 8 3 2 5 3 3" xfId="52055" xr:uid="{00000000-0005-0000-0000-00004FCB0000}"/>
    <cellStyle name="Normal 8 3 2 5 4" xfId="52056" xr:uid="{00000000-0005-0000-0000-000050CB0000}"/>
    <cellStyle name="Normal 8 3 2 5 5" xfId="52057" xr:uid="{00000000-0005-0000-0000-000051CB0000}"/>
    <cellStyle name="Normal 8 3 2 6" xfId="52058" xr:uid="{00000000-0005-0000-0000-000052CB0000}"/>
    <cellStyle name="Normal 8 3 2 6 2" xfId="52059" xr:uid="{00000000-0005-0000-0000-000053CB0000}"/>
    <cellStyle name="Normal 8 3 2 6 2 2" xfId="52060" xr:uid="{00000000-0005-0000-0000-000054CB0000}"/>
    <cellStyle name="Normal 8 3 2 6 3" xfId="52061" xr:uid="{00000000-0005-0000-0000-000055CB0000}"/>
    <cellStyle name="Normal 8 3 2 6 3 2" xfId="52062" xr:uid="{00000000-0005-0000-0000-000056CB0000}"/>
    <cellStyle name="Normal 8 3 2 6 3 2 2" xfId="52063" xr:uid="{00000000-0005-0000-0000-000057CB0000}"/>
    <cellStyle name="Normal 8 3 2 6 3 3" xfId="52064" xr:uid="{00000000-0005-0000-0000-000058CB0000}"/>
    <cellStyle name="Normal 8 3 2 6 4" xfId="52065" xr:uid="{00000000-0005-0000-0000-000059CB0000}"/>
    <cellStyle name="Normal 8 3 2 7" xfId="52066" xr:uid="{00000000-0005-0000-0000-00005ACB0000}"/>
    <cellStyle name="Normal 8 3 2 7 2" xfId="52067" xr:uid="{00000000-0005-0000-0000-00005BCB0000}"/>
    <cellStyle name="Normal 8 3 2 8" xfId="52068" xr:uid="{00000000-0005-0000-0000-00005CCB0000}"/>
    <cellStyle name="Normal 8 3 2 8 2" xfId="52069" xr:uid="{00000000-0005-0000-0000-00005DCB0000}"/>
    <cellStyle name="Normal 8 3 2 8 2 2" xfId="52070" xr:uid="{00000000-0005-0000-0000-00005ECB0000}"/>
    <cellStyle name="Normal 8 3 2 8 3" xfId="52071" xr:uid="{00000000-0005-0000-0000-00005FCB0000}"/>
    <cellStyle name="Normal 8 3 2 9" xfId="52072" xr:uid="{00000000-0005-0000-0000-000060CB0000}"/>
    <cellStyle name="Normal 8 3 2 9 2" xfId="52073" xr:uid="{00000000-0005-0000-0000-000061CB0000}"/>
    <cellStyle name="Normal 8 3 2_T-straight with PEDs adjustor" xfId="52074" xr:uid="{00000000-0005-0000-0000-000062CB0000}"/>
    <cellStyle name="Normal 8 3 3" xfId="52075" xr:uid="{00000000-0005-0000-0000-000063CB0000}"/>
    <cellStyle name="Normal 8 3 3 10" xfId="52076" xr:uid="{00000000-0005-0000-0000-000064CB0000}"/>
    <cellStyle name="Normal 8 3 3 11" xfId="52077" xr:uid="{00000000-0005-0000-0000-000065CB0000}"/>
    <cellStyle name="Normal 8 3 3 2" xfId="52078" xr:uid="{00000000-0005-0000-0000-000066CB0000}"/>
    <cellStyle name="Normal 8 3 3 2 10" xfId="52079" xr:uid="{00000000-0005-0000-0000-000067CB0000}"/>
    <cellStyle name="Normal 8 3 3 2 2" xfId="52080" xr:uid="{00000000-0005-0000-0000-000068CB0000}"/>
    <cellStyle name="Normal 8 3 3 2 2 2" xfId="52081" xr:uid="{00000000-0005-0000-0000-000069CB0000}"/>
    <cellStyle name="Normal 8 3 3 2 2 2 2" xfId="52082" xr:uid="{00000000-0005-0000-0000-00006ACB0000}"/>
    <cellStyle name="Normal 8 3 3 2 2 2 2 2" xfId="52083" xr:uid="{00000000-0005-0000-0000-00006BCB0000}"/>
    <cellStyle name="Normal 8 3 3 2 2 2 2 2 2" xfId="52084" xr:uid="{00000000-0005-0000-0000-00006CCB0000}"/>
    <cellStyle name="Normal 8 3 3 2 2 2 2 3" xfId="52085" xr:uid="{00000000-0005-0000-0000-00006DCB0000}"/>
    <cellStyle name="Normal 8 3 3 2 2 2 2 3 2" xfId="52086" xr:uid="{00000000-0005-0000-0000-00006ECB0000}"/>
    <cellStyle name="Normal 8 3 3 2 2 2 2 3 2 2" xfId="52087" xr:uid="{00000000-0005-0000-0000-00006FCB0000}"/>
    <cellStyle name="Normal 8 3 3 2 2 2 2 3 3" xfId="52088" xr:uid="{00000000-0005-0000-0000-000070CB0000}"/>
    <cellStyle name="Normal 8 3 3 2 2 2 2 4" xfId="52089" xr:uid="{00000000-0005-0000-0000-000071CB0000}"/>
    <cellStyle name="Normal 8 3 3 2 2 2 3" xfId="52090" xr:uid="{00000000-0005-0000-0000-000072CB0000}"/>
    <cellStyle name="Normal 8 3 3 2 2 2 3 2" xfId="52091" xr:uid="{00000000-0005-0000-0000-000073CB0000}"/>
    <cellStyle name="Normal 8 3 3 2 2 2 4" xfId="52092" xr:uid="{00000000-0005-0000-0000-000074CB0000}"/>
    <cellStyle name="Normal 8 3 3 2 2 2 4 2" xfId="52093" xr:uid="{00000000-0005-0000-0000-000075CB0000}"/>
    <cellStyle name="Normal 8 3 3 2 2 2 4 2 2" xfId="52094" xr:uid="{00000000-0005-0000-0000-000076CB0000}"/>
    <cellStyle name="Normal 8 3 3 2 2 2 4 3" xfId="52095" xr:uid="{00000000-0005-0000-0000-000077CB0000}"/>
    <cellStyle name="Normal 8 3 3 2 2 2 5" xfId="52096" xr:uid="{00000000-0005-0000-0000-000078CB0000}"/>
    <cellStyle name="Normal 8 3 3 2 2 3" xfId="52097" xr:uid="{00000000-0005-0000-0000-000079CB0000}"/>
    <cellStyle name="Normal 8 3 3 2 2 3 2" xfId="52098" xr:uid="{00000000-0005-0000-0000-00007ACB0000}"/>
    <cellStyle name="Normal 8 3 3 2 2 3 2 2" xfId="52099" xr:uid="{00000000-0005-0000-0000-00007BCB0000}"/>
    <cellStyle name="Normal 8 3 3 2 2 3 3" xfId="52100" xr:uid="{00000000-0005-0000-0000-00007CCB0000}"/>
    <cellStyle name="Normal 8 3 3 2 2 3 3 2" xfId="52101" xr:uid="{00000000-0005-0000-0000-00007DCB0000}"/>
    <cellStyle name="Normal 8 3 3 2 2 3 3 2 2" xfId="52102" xr:uid="{00000000-0005-0000-0000-00007ECB0000}"/>
    <cellStyle name="Normal 8 3 3 2 2 3 3 3" xfId="52103" xr:uid="{00000000-0005-0000-0000-00007FCB0000}"/>
    <cellStyle name="Normal 8 3 3 2 2 3 4" xfId="52104" xr:uid="{00000000-0005-0000-0000-000080CB0000}"/>
    <cellStyle name="Normal 8 3 3 2 2 4" xfId="52105" xr:uid="{00000000-0005-0000-0000-000081CB0000}"/>
    <cellStyle name="Normal 8 3 3 2 2 4 2" xfId="52106" xr:uid="{00000000-0005-0000-0000-000082CB0000}"/>
    <cellStyle name="Normal 8 3 3 2 2 4 2 2" xfId="52107" xr:uid="{00000000-0005-0000-0000-000083CB0000}"/>
    <cellStyle name="Normal 8 3 3 2 2 4 3" xfId="52108" xr:uid="{00000000-0005-0000-0000-000084CB0000}"/>
    <cellStyle name="Normal 8 3 3 2 2 4 3 2" xfId="52109" xr:uid="{00000000-0005-0000-0000-000085CB0000}"/>
    <cellStyle name="Normal 8 3 3 2 2 4 3 2 2" xfId="52110" xr:uid="{00000000-0005-0000-0000-000086CB0000}"/>
    <cellStyle name="Normal 8 3 3 2 2 4 3 3" xfId="52111" xr:uid="{00000000-0005-0000-0000-000087CB0000}"/>
    <cellStyle name="Normal 8 3 3 2 2 4 4" xfId="52112" xr:uid="{00000000-0005-0000-0000-000088CB0000}"/>
    <cellStyle name="Normal 8 3 3 2 2 5" xfId="52113" xr:uid="{00000000-0005-0000-0000-000089CB0000}"/>
    <cellStyle name="Normal 8 3 3 2 2 5 2" xfId="52114" xr:uid="{00000000-0005-0000-0000-00008ACB0000}"/>
    <cellStyle name="Normal 8 3 3 2 2 6" xfId="52115" xr:uid="{00000000-0005-0000-0000-00008BCB0000}"/>
    <cellStyle name="Normal 8 3 3 2 2 6 2" xfId="52116" xr:uid="{00000000-0005-0000-0000-00008CCB0000}"/>
    <cellStyle name="Normal 8 3 3 2 2 6 2 2" xfId="52117" xr:uid="{00000000-0005-0000-0000-00008DCB0000}"/>
    <cellStyle name="Normal 8 3 3 2 2 6 3" xfId="52118" xr:uid="{00000000-0005-0000-0000-00008ECB0000}"/>
    <cellStyle name="Normal 8 3 3 2 2 7" xfId="52119" xr:uid="{00000000-0005-0000-0000-00008FCB0000}"/>
    <cellStyle name="Normal 8 3 3 2 2 7 2" xfId="52120" xr:uid="{00000000-0005-0000-0000-000090CB0000}"/>
    <cellStyle name="Normal 8 3 3 2 2 8" xfId="52121" xr:uid="{00000000-0005-0000-0000-000091CB0000}"/>
    <cellStyle name="Normal 8 3 3 2 2 9" xfId="52122" xr:uid="{00000000-0005-0000-0000-000092CB0000}"/>
    <cellStyle name="Normal 8 3 3 2 3" xfId="52123" xr:uid="{00000000-0005-0000-0000-000093CB0000}"/>
    <cellStyle name="Normal 8 3 3 2 3 2" xfId="52124" xr:uid="{00000000-0005-0000-0000-000094CB0000}"/>
    <cellStyle name="Normal 8 3 3 2 3 2 2" xfId="52125" xr:uid="{00000000-0005-0000-0000-000095CB0000}"/>
    <cellStyle name="Normal 8 3 3 2 3 2 2 2" xfId="52126" xr:uid="{00000000-0005-0000-0000-000096CB0000}"/>
    <cellStyle name="Normal 8 3 3 2 3 2 3" xfId="52127" xr:uid="{00000000-0005-0000-0000-000097CB0000}"/>
    <cellStyle name="Normal 8 3 3 2 3 2 3 2" xfId="52128" xr:uid="{00000000-0005-0000-0000-000098CB0000}"/>
    <cellStyle name="Normal 8 3 3 2 3 2 3 2 2" xfId="52129" xr:uid="{00000000-0005-0000-0000-000099CB0000}"/>
    <cellStyle name="Normal 8 3 3 2 3 2 3 3" xfId="52130" xr:uid="{00000000-0005-0000-0000-00009ACB0000}"/>
    <cellStyle name="Normal 8 3 3 2 3 2 4" xfId="52131" xr:uid="{00000000-0005-0000-0000-00009BCB0000}"/>
    <cellStyle name="Normal 8 3 3 2 3 3" xfId="52132" xr:uid="{00000000-0005-0000-0000-00009CCB0000}"/>
    <cellStyle name="Normal 8 3 3 2 3 3 2" xfId="52133" xr:uid="{00000000-0005-0000-0000-00009DCB0000}"/>
    <cellStyle name="Normal 8 3 3 2 3 4" xfId="52134" xr:uid="{00000000-0005-0000-0000-00009ECB0000}"/>
    <cellStyle name="Normal 8 3 3 2 3 4 2" xfId="52135" xr:uid="{00000000-0005-0000-0000-00009FCB0000}"/>
    <cellStyle name="Normal 8 3 3 2 3 4 2 2" xfId="52136" xr:uid="{00000000-0005-0000-0000-0000A0CB0000}"/>
    <cellStyle name="Normal 8 3 3 2 3 4 3" xfId="52137" xr:uid="{00000000-0005-0000-0000-0000A1CB0000}"/>
    <cellStyle name="Normal 8 3 3 2 3 5" xfId="52138" xr:uid="{00000000-0005-0000-0000-0000A2CB0000}"/>
    <cellStyle name="Normal 8 3 3 2 4" xfId="52139" xr:uid="{00000000-0005-0000-0000-0000A3CB0000}"/>
    <cellStyle name="Normal 8 3 3 2 4 2" xfId="52140" xr:uid="{00000000-0005-0000-0000-0000A4CB0000}"/>
    <cellStyle name="Normal 8 3 3 2 4 2 2" xfId="52141" xr:uid="{00000000-0005-0000-0000-0000A5CB0000}"/>
    <cellStyle name="Normal 8 3 3 2 4 3" xfId="52142" xr:uid="{00000000-0005-0000-0000-0000A6CB0000}"/>
    <cellStyle name="Normal 8 3 3 2 4 3 2" xfId="52143" xr:uid="{00000000-0005-0000-0000-0000A7CB0000}"/>
    <cellStyle name="Normal 8 3 3 2 4 3 2 2" xfId="52144" xr:uid="{00000000-0005-0000-0000-0000A8CB0000}"/>
    <cellStyle name="Normal 8 3 3 2 4 3 3" xfId="52145" xr:uid="{00000000-0005-0000-0000-0000A9CB0000}"/>
    <cellStyle name="Normal 8 3 3 2 4 4" xfId="52146" xr:uid="{00000000-0005-0000-0000-0000AACB0000}"/>
    <cellStyle name="Normal 8 3 3 2 5" xfId="52147" xr:uid="{00000000-0005-0000-0000-0000ABCB0000}"/>
    <cellStyle name="Normal 8 3 3 2 5 2" xfId="52148" xr:uid="{00000000-0005-0000-0000-0000ACCB0000}"/>
    <cellStyle name="Normal 8 3 3 2 5 2 2" xfId="52149" xr:uid="{00000000-0005-0000-0000-0000ADCB0000}"/>
    <cellStyle name="Normal 8 3 3 2 5 3" xfId="52150" xr:uid="{00000000-0005-0000-0000-0000AECB0000}"/>
    <cellStyle name="Normal 8 3 3 2 5 3 2" xfId="52151" xr:uid="{00000000-0005-0000-0000-0000AFCB0000}"/>
    <cellStyle name="Normal 8 3 3 2 5 3 2 2" xfId="52152" xr:uid="{00000000-0005-0000-0000-0000B0CB0000}"/>
    <cellStyle name="Normal 8 3 3 2 5 3 3" xfId="52153" xr:uid="{00000000-0005-0000-0000-0000B1CB0000}"/>
    <cellStyle name="Normal 8 3 3 2 5 4" xfId="52154" xr:uid="{00000000-0005-0000-0000-0000B2CB0000}"/>
    <cellStyle name="Normal 8 3 3 2 6" xfId="52155" xr:uid="{00000000-0005-0000-0000-0000B3CB0000}"/>
    <cellStyle name="Normal 8 3 3 2 6 2" xfId="52156" xr:uid="{00000000-0005-0000-0000-0000B4CB0000}"/>
    <cellStyle name="Normal 8 3 3 2 7" xfId="52157" xr:uid="{00000000-0005-0000-0000-0000B5CB0000}"/>
    <cellStyle name="Normal 8 3 3 2 7 2" xfId="52158" xr:uid="{00000000-0005-0000-0000-0000B6CB0000}"/>
    <cellStyle name="Normal 8 3 3 2 7 2 2" xfId="52159" xr:uid="{00000000-0005-0000-0000-0000B7CB0000}"/>
    <cellStyle name="Normal 8 3 3 2 7 3" xfId="52160" xr:uid="{00000000-0005-0000-0000-0000B8CB0000}"/>
    <cellStyle name="Normal 8 3 3 2 8" xfId="52161" xr:uid="{00000000-0005-0000-0000-0000B9CB0000}"/>
    <cellStyle name="Normal 8 3 3 2 8 2" xfId="52162" xr:uid="{00000000-0005-0000-0000-0000BACB0000}"/>
    <cellStyle name="Normal 8 3 3 2 9" xfId="52163" xr:uid="{00000000-0005-0000-0000-0000BBCB0000}"/>
    <cellStyle name="Normal 8 3 3 3" xfId="52164" xr:uid="{00000000-0005-0000-0000-0000BCCB0000}"/>
    <cellStyle name="Normal 8 3 3 3 2" xfId="52165" xr:uid="{00000000-0005-0000-0000-0000BDCB0000}"/>
    <cellStyle name="Normal 8 3 3 3 2 2" xfId="52166" xr:uid="{00000000-0005-0000-0000-0000BECB0000}"/>
    <cellStyle name="Normal 8 3 3 3 2 2 2" xfId="52167" xr:uid="{00000000-0005-0000-0000-0000BFCB0000}"/>
    <cellStyle name="Normal 8 3 3 3 2 2 2 2" xfId="52168" xr:uid="{00000000-0005-0000-0000-0000C0CB0000}"/>
    <cellStyle name="Normal 8 3 3 3 2 2 3" xfId="52169" xr:uid="{00000000-0005-0000-0000-0000C1CB0000}"/>
    <cellStyle name="Normal 8 3 3 3 2 2 3 2" xfId="52170" xr:uid="{00000000-0005-0000-0000-0000C2CB0000}"/>
    <cellStyle name="Normal 8 3 3 3 2 2 3 2 2" xfId="52171" xr:uid="{00000000-0005-0000-0000-0000C3CB0000}"/>
    <cellStyle name="Normal 8 3 3 3 2 2 3 3" xfId="52172" xr:uid="{00000000-0005-0000-0000-0000C4CB0000}"/>
    <cellStyle name="Normal 8 3 3 3 2 2 4" xfId="52173" xr:uid="{00000000-0005-0000-0000-0000C5CB0000}"/>
    <cellStyle name="Normal 8 3 3 3 2 3" xfId="52174" xr:uid="{00000000-0005-0000-0000-0000C6CB0000}"/>
    <cellStyle name="Normal 8 3 3 3 2 3 2" xfId="52175" xr:uid="{00000000-0005-0000-0000-0000C7CB0000}"/>
    <cellStyle name="Normal 8 3 3 3 2 4" xfId="52176" xr:uid="{00000000-0005-0000-0000-0000C8CB0000}"/>
    <cellStyle name="Normal 8 3 3 3 2 4 2" xfId="52177" xr:uid="{00000000-0005-0000-0000-0000C9CB0000}"/>
    <cellStyle name="Normal 8 3 3 3 2 4 2 2" xfId="52178" xr:uid="{00000000-0005-0000-0000-0000CACB0000}"/>
    <cellStyle name="Normal 8 3 3 3 2 4 3" xfId="52179" xr:uid="{00000000-0005-0000-0000-0000CBCB0000}"/>
    <cellStyle name="Normal 8 3 3 3 2 5" xfId="52180" xr:uid="{00000000-0005-0000-0000-0000CCCB0000}"/>
    <cellStyle name="Normal 8 3 3 3 2 6" xfId="52181" xr:uid="{00000000-0005-0000-0000-0000CDCB0000}"/>
    <cellStyle name="Normal 8 3 3 3 3" xfId="52182" xr:uid="{00000000-0005-0000-0000-0000CECB0000}"/>
    <cellStyle name="Normal 8 3 3 3 3 2" xfId="52183" xr:uid="{00000000-0005-0000-0000-0000CFCB0000}"/>
    <cellStyle name="Normal 8 3 3 3 3 2 2" xfId="52184" xr:uid="{00000000-0005-0000-0000-0000D0CB0000}"/>
    <cellStyle name="Normal 8 3 3 3 3 3" xfId="52185" xr:uid="{00000000-0005-0000-0000-0000D1CB0000}"/>
    <cellStyle name="Normal 8 3 3 3 3 3 2" xfId="52186" xr:uid="{00000000-0005-0000-0000-0000D2CB0000}"/>
    <cellStyle name="Normal 8 3 3 3 3 3 2 2" xfId="52187" xr:uid="{00000000-0005-0000-0000-0000D3CB0000}"/>
    <cellStyle name="Normal 8 3 3 3 3 3 3" xfId="52188" xr:uid="{00000000-0005-0000-0000-0000D4CB0000}"/>
    <cellStyle name="Normal 8 3 3 3 3 4" xfId="52189" xr:uid="{00000000-0005-0000-0000-0000D5CB0000}"/>
    <cellStyle name="Normal 8 3 3 3 4" xfId="52190" xr:uid="{00000000-0005-0000-0000-0000D6CB0000}"/>
    <cellStyle name="Normal 8 3 3 3 4 2" xfId="52191" xr:uid="{00000000-0005-0000-0000-0000D7CB0000}"/>
    <cellStyle name="Normal 8 3 3 3 4 2 2" xfId="52192" xr:uid="{00000000-0005-0000-0000-0000D8CB0000}"/>
    <cellStyle name="Normal 8 3 3 3 4 3" xfId="52193" xr:uid="{00000000-0005-0000-0000-0000D9CB0000}"/>
    <cellStyle name="Normal 8 3 3 3 4 3 2" xfId="52194" xr:uid="{00000000-0005-0000-0000-0000DACB0000}"/>
    <cellStyle name="Normal 8 3 3 3 4 3 2 2" xfId="52195" xr:uid="{00000000-0005-0000-0000-0000DBCB0000}"/>
    <cellStyle name="Normal 8 3 3 3 4 3 3" xfId="52196" xr:uid="{00000000-0005-0000-0000-0000DCCB0000}"/>
    <cellStyle name="Normal 8 3 3 3 4 4" xfId="52197" xr:uid="{00000000-0005-0000-0000-0000DDCB0000}"/>
    <cellStyle name="Normal 8 3 3 3 5" xfId="52198" xr:uid="{00000000-0005-0000-0000-0000DECB0000}"/>
    <cellStyle name="Normal 8 3 3 3 5 2" xfId="52199" xr:uid="{00000000-0005-0000-0000-0000DFCB0000}"/>
    <cellStyle name="Normal 8 3 3 3 6" xfId="52200" xr:uid="{00000000-0005-0000-0000-0000E0CB0000}"/>
    <cellStyle name="Normal 8 3 3 3 6 2" xfId="52201" xr:uid="{00000000-0005-0000-0000-0000E1CB0000}"/>
    <cellStyle name="Normal 8 3 3 3 6 2 2" xfId="52202" xr:uid="{00000000-0005-0000-0000-0000E2CB0000}"/>
    <cellStyle name="Normal 8 3 3 3 6 3" xfId="52203" xr:uid="{00000000-0005-0000-0000-0000E3CB0000}"/>
    <cellStyle name="Normal 8 3 3 3 7" xfId="52204" xr:uid="{00000000-0005-0000-0000-0000E4CB0000}"/>
    <cellStyle name="Normal 8 3 3 3 7 2" xfId="52205" xr:uid="{00000000-0005-0000-0000-0000E5CB0000}"/>
    <cellStyle name="Normal 8 3 3 3 8" xfId="52206" xr:uid="{00000000-0005-0000-0000-0000E6CB0000}"/>
    <cellStyle name="Normal 8 3 3 3 9" xfId="52207" xr:uid="{00000000-0005-0000-0000-0000E7CB0000}"/>
    <cellStyle name="Normal 8 3 3 4" xfId="52208" xr:uid="{00000000-0005-0000-0000-0000E8CB0000}"/>
    <cellStyle name="Normal 8 3 3 4 2" xfId="52209" xr:uid="{00000000-0005-0000-0000-0000E9CB0000}"/>
    <cellStyle name="Normal 8 3 3 4 2 2" xfId="52210" xr:uid="{00000000-0005-0000-0000-0000EACB0000}"/>
    <cellStyle name="Normal 8 3 3 4 2 2 2" xfId="52211" xr:uid="{00000000-0005-0000-0000-0000EBCB0000}"/>
    <cellStyle name="Normal 8 3 3 4 2 3" xfId="52212" xr:uid="{00000000-0005-0000-0000-0000ECCB0000}"/>
    <cellStyle name="Normal 8 3 3 4 2 3 2" xfId="52213" xr:uid="{00000000-0005-0000-0000-0000EDCB0000}"/>
    <cellStyle name="Normal 8 3 3 4 2 3 2 2" xfId="52214" xr:uid="{00000000-0005-0000-0000-0000EECB0000}"/>
    <cellStyle name="Normal 8 3 3 4 2 3 3" xfId="52215" xr:uid="{00000000-0005-0000-0000-0000EFCB0000}"/>
    <cellStyle name="Normal 8 3 3 4 2 4" xfId="52216" xr:uid="{00000000-0005-0000-0000-0000F0CB0000}"/>
    <cellStyle name="Normal 8 3 3 4 3" xfId="52217" xr:uid="{00000000-0005-0000-0000-0000F1CB0000}"/>
    <cellStyle name="Normal 8 3 3 4 3 2" xfId="52218" xr:uid="{00000000-0005-0000-0000-0000F2CB0000}"/>
    <cellStyle name="Normal 8 3 3 4 4" xfId="52219" xr:uid="{00000000-0005-0000-0000-0000F3CB0000}"/>
    <cellStyle name="Normal 8 3 3 4 4 2" xfId="52220" xr:uid="{00000000-0005-0000-0000-0000F4CB0000}"/>
    <cellStyle name="Normal 8 3 3 4 4 2 2" xfId="52221" xr:uid="{00000000-0005-0000-0000-0000F5CB0000}"/>
    <cellStyle name="Normal 8 3 3 4 4 3" xfId="52222" xr:uid="{00000000-0005-0000-0000-0000F6CB0000}"/>
    <cellStyle name="Normal 8 3 3 4 5" xfId="52223" xr:uid="{00000000-0005-0000-0000-0000F7CB0000}"/>
    <cellStyle name="Normal 8 3 3 4 6" xfId="52224" xr:uid="{00000000-0005-0000-0000-0000F8CB0000}"/>
    <cellStyle name="Normal 8 3 3 5" xfId="52225" xr:uid="{00000000-0005-0000-0000-0000F9CB0000}"/>
    <cellStyle name="Normal 8 3 3 5 2" xfId="52226" xr:uid="{00000000-0005-0000-0000-0000FACB0000}"/>
    <cellStyle name="Normal 8 3 3 5 2 2" xfId="52227" xr:uid="{00000000-0005-0000-0000-0000FBCB0000}"/>
    <cellStyle name="Normal 8 3 3 5 3" xfId="52228" xr:uid="{00000000-0005-0000-0000-0000FCCB0000}"/>
    <cellStyle name="Normal 8 3 3 5 3 2" xfId="52229" xr:uid="{00000000-0005-0000-0000-0000FDCB0000}"/>
    <cellStyle name="Normal 8 3 3 5 3 2 2" xfId="52230" xr:uid="{00000000-0005-0000-0000-0000FECB0000}"/>
    <cellStyle name="Normal 8 3 3 5 3 3" xfId="52231" xr:uid="{00000000-0005-0000-0000-0000FFCB0000}"/>
    <cellStyle name="Normal 8 3 3 5 4" xfId="52232" xr:uid="{00000000-0005-0000-0000-000000CC0000}"/>
    <cellStyle name="Normal 8 3 3 6" xfId="52233" xr:uid="{00000000-0005-0000-0000-000001CC0000}"/>
    <cellStyle name="Normal 8 3 3 6 2" xfId="52234" xr:uid="{00000000-0005-0000-0000-000002CC0000}"/>
    <cellStyle name="Normal 8 3 3 6 2 2" xfId="52235" xr:uid="{00000000-0005-0000-0000-000003CC0000}"/>
    <cellStyle name="Normal 8 3 3 6 3" xfId="52236" xr:uid="{00000000-0005-0000-0000-000004CC0000}"/>
    <cellStyle name="Normal 8 3 3 6 3 2" xfId="52237" xr:uid="{00000000-0005-0000-0000-000005CC0000}"/>
    <cellStyle name="Normal 8 3 3 6 3 2 2" xfId="52238" xr:uid="{00000000-0005-0000-0000-000006CC0000}"/>
    <cellStyle name="Normal 8 3 3 6 3 3" xfId="52239" xr:uid="{00000000-0005-0000-0000-000007CC0000}"/>
    <cellStyle name="Normal 8 3 3 6 4" xfId="52240" xr:uid="{00000000-0005-0000-0000-000008CC0000}"/>
    <cellStyle name="Normal 8 3 3 7" xfId="52241" xr:uid="{00000000-0005-0000-0000-000009CC0000}"/>
    <cellStyle name="Normal 8 3 3 7 2" xfId="52242" xr:uid="{00000000-0005-0000-0000-00000ACC0000}"/>
    <cellStyle name="Normal 8 3 3 8" xfId="52243" xr:uid="{00000000-0005-0000-0000-00000BCC0000}"/>
    <cellStyle name="Normal 8 3 3 8 2" xfId="52244" xr:uid="{00000000-0005-0000-0000-00000CCC0000}"/>
    <cellStyle name="Normal 8 3 3 8 2 2" xfId="52245" xr:uid="{00000000-0005-0000-0000-00000DCC0000}"/>
    <cellStyle name="Normal 8 3 3 8 3" xfId="52246" xr:uid="{00000000-0005-0000-0000-00000ECC0000}"/>
    <cellStyle name="Normal 8 3 3 9" xfId="52247" xr:uid="{00000000-0005-0000-0000-00000FCC0000}"/>
    <cellStyle name="Normal 8 3 3 9 2" xfId="52248" xr:uid="{00000000-0005-0000-0000-000010CC0000}"/>
    <cellStyle name="Normal 8 3 3_T-straight with PEDs adjustor" xfId="52249" xr:uid="{00000000-0005-0000-0000-000011CC0000}"/>
    <cellStyle name="Normal 8 3 4" xfId="52250" xr:uid="{00000000-0005-0000-0000-000012CC0000}"/>
    <cellStyle name="Normal 8 3 4 10" xfId="52251" xr:uid="{00000000-0005-0000-0000-000013CC0000}"/>
    <cellStyle name="Normal 8 3 4 11" xfId="52252" xr:uid="{00000000-0005-0000-0000-000014CC0000}"/>
    <cellStyle name="Normal 8 3 4 2" xfId="52253" xr:uid="{00000000-0005-0000-0000-000015CC0000}"/>
    <cellStyle name="Normal 8 3 4 2 10" xfId="52254" xr:uid="{00000000-0005-0000-0000-000016CC0000}"/>
    <cellStyle name="Normal 8 3 4 2 2" xfId="52255" xr:uid="{00000000-0005-0000-0000-000017CC0000}"/>
    <cellStyle name="Normal 8 3 4 2 2 2" xfId="52256" xr:uid="{00000000-0005-0000-0000-000018CC0000}"/>
    <cellStyle name="Normal 8 3 4 2 2 2 2" xfId="52257" xr:uid="{00000000-0005-0000-0000-000019CC0000}"/>
    <cellStyle name="Normal 8 3 4 2 2 2 2 2" xfId="52258" xr:uid="{00000000-0005-0000-0000-00001ACC0000}"/>
    <cellStyle name="Normal 8 3 4 2 2 2 2 2 2" xfId="52259" xr:uid="{00000000-0005-0000-0000-00001BCC0000}"/>
    <cellStyle name="Normal 8 3 4 2 2 2 2 3" xfId="52260" xr:uid="{00000000-0005-0000-0000-00001CCC0000}"/>
    <cellStyle name="Normal 8 3 4 2 2 2 2 3 2" xfId="52261" xr:uid="{00000000-0005-0000-0000-00001DCC0000}"/>
    <cellStyle name="Normal 8 3 4 2 2 2 2 3 2 2" xfId="52262" xr:uid="{00000000-0005-0000-0000-00001ECC0000}"/>
    <cellStyle name="Normal 8 3 4 2 2 2 2 3 3" xfId="52263" xr:uid="{00000000-0005-0000-0000-00001FCC0000}"/>
    <cellStyle name="Normal 8 3 4 2 2 2 2 4" xfId="52264" xr:uid="{00000000-0005-0000-0000-000020CC0000}"/>
    <cellStyle name="Normal 8 3 4 2 2 2 3" xfId="52265" xr:uid="{00000000-0005-0000-0000-000021CC0000}"/>
    <cellStyle name="Normal 8 3 4 2 2 2 3 2" xfId="52266" xr:uid="{00000000-0005-0000-0000-000022CC0000}"/>
    <cellStyle name="Normal 8 3 4 2 2 2 4" xfId="52267" xr:uid="{00000000-0005-0000-0000-000023CC0000}"/>
    <cellStyle name="Normal 8 3 4 2 2 2 4 2" xfId="52268" xr:uid="{00000000-0005-0000-0000-000024CC0000}"/>
    <cellStyle name="Normal 8 3 4 2 2 2 4 2 2" xfId="52269" xr:uid="{00000000-0005-0000-0000-000025CC0000}"/>
    <cellStyle name="Normal 8 3 4 2 2 2 4 3" xfId="52270" xr:uid="{00000000-0005-0000-0000-000026CC0000}"/>
    <cellStyle name="Normal 8 3 4 2 2 2 5" xfId="52271" xr:uid="{00000000-0005-0000-0000-000027CC0000}"/>
    <cellStyle name="Normal 8 3 4 2 2 3" xfId="52272" xr:uid="{00000000-0005-0000-0000-000028CC0000}"/>
    <cellStyle name="Normal 8 3 4 2 2 3 2" xfId="52273" xr:uid="{00000000-0005-0000-0000-000029CC0000}"/>
    <cellStyle name="Normal 8 3 4 2 2 3 2 2" xfId="52274" xr:uid="{00000000-0005-0000-0000-00002ACC0000}"/>
    <cellStyle name="Normal 8 3 4 2 2 3 3" xfId="52275" xr:uid="{00000000-0005-0000-0000-00002BCC0000}"/>
    <cellStyle name="Normal 8 3 4 2 2 3 3 2" xfId="52276" xr:uid="{00000000-0005-0000-0000-00002CCC0000}"/>
    <cellStyle name="Normal 8 3 4 2 2 3 3 2 2" xfId="52277" xr:uid="{00000000-0005-0000-0000-00002DCC0000}"/>
    <cellStyle name="Normal 8 3 4 2 2 3 3 3" xfId="52278" xr:uid="{00000000-0005-0000-0000-00002ECC0000}"/>
    <cellStyle name="Normal 8 3 4 2 2 3 4" xfId="52279" xr:uid="{00000000-0005-0000-0000-00002FCC0000}"/>
    <cellStyle name="Normal 8 3 4 2 2 4" xfId="52280" xr:uid="{00000000-0005-0000-0000-000030CC0000}"/>
    <cellStyle name="Normal 8 3 4 2 2 4 2" xfId="52281" xr:uid="{00000000-0005-0000-0000-000031CC0000}"/>
    <cellStyle name="Normal 8 3 4 2 2 4 2 2" xfId="52282" xr:uid="{00000000-0005-0000-0000-000032CC0000}"/>
    <cellStyle name="Normal 8 3 4 2 2 4 3" xfId="52283" xr:uid="{00000000-0005-0000-0000-000033CC0000}"/>
    <cellStyle name="Normal 8 3 4 2 2 4 3 2" xfId="52284" xr:uid="{00000000-0005-0000-0000-000034CC0000}"/>
    <cellStyle name="Normal 8 3 4 2 2 4 3 2 2" xfId="52285" xr:uid="{00000000-0005-0000-0000-000035CC0000}"/>
    <cellStyle name="Normal 8 3 4 2 2 4 3 3" xfId="52286" xr:uid="{00000000-0005-0000-0000-000036CC0000}"/>
    <cellStyle name="Normal 8 3 4 2 2 4 4" xfId="52287" xr:uid="{00000000-0005-0000-0000-000037CC0000}"/>
    <cellStyle name="Normal 8 3 4 2 2 5" xfId="52288" xr:uid="{00000000-0005-0000-0000-000038CC0000}"/>
    <cellStyle name="Normal 8 3 4 2 2 5 2" xfId="52289" xr:uid="{00000000-0005-0000-0000-000039CC0000}"/>
    <cellStyle name="Normal 8 3 4 2 2 6" xfId="52290" xr:uid="{00000000-0005-0000-0000-00003ACC0000}"/>
    <cellStyle name="Normal 8 3 4 2 2 6 2" xfId="52291" xr:uid="{00000000-0005-0000-0000-00003BCC0000}"/>
    <cellStyle name="Normal 8 3 4 2 2 6 2 2" xfId="52292" xr:uid="{00000000-0005-0000-0000-00003CCC0000}"/>
    <cellStyle name="Normal 8 3 4 2 2 6 3" xfId="52293" xr:uid="{00000000-0005-0000-0000-00003DCC0000}"/>
    <cellStyle name="Normal 8 3 4 2 2 7" xfId="52294" xr:uid="{00000000-0005-0000-0000-00003ECC0000}"/>
    <cellStyle name="Normal 8 3 4 2 2 7 2" xfId="52295" xr:uid="{00000000-0005-0000-0000-00003FCC0000}"/>
    <cellStyle name="Normal 8 3 4 2 2 8" xfId="52296" xr:uid="{00000000-0005-0000-0000-000040CC0000}"/>
    <cellStyle name="Normal 8 3 4 2 3" xfId="52297" xr:uid="{00000000-0005-0000-0000-000041CC0000}"/>
    <cellStyle name="Normal 8 3 4 2 3 2" xfId="52298" xr:uid="{00000000-0005-0000-0000-000042CC0000}"/>
    <cellStyle name="Normal 8 3 4 2 3 2 2" xfId="52299" xr:uid="{00000000-0005-0000-0000-000043CC0000}"/>
    <cellStyle name="Normal 8 3 4 2 3 2 2 2" xfId="52300" xr:uid="{00000000-0005-0000-0000-000044CC0000}"/>
    <cellStyle name="Normal 8 3 4 2 3 2 3" xfId="52301" xr:uid="{00000000-0005-0000-0000-000045CC0000}"/>
    <cellStyle name="Normal 8 3 4 2 3 2 3 2" xfId="52302" xr:uid="{00000000-0005-0000-0000-000046CC0000}"/>
    <cellStyle name="Normal 8 3 4 2 3 2 3 2 2" xfId="52303" xr:uid="{00000000-0005-0000-0000-000047CC0000}"/>
    <cellStyle name="Normal 8 3 4 2 3 2 3 3" xfId="52304" xr:uid="{00000000-0005-0000-0000-000048CC0000}"/>
    <cellStyle name="Normal 8 3 4 2 3 2 4" xfId="52305" xr:uid="{00000000-0005-0000-0000-000049CC0000}"/>
    <cellStyle name="Normal 8 3 4 2 3 3" xfId="52306" xr:uid="{00000000-0005-0000-0000-00004ACC0000}"/>
    <cellStyle name="Normal 8 3 4 2 3 3 2" xfId="52307" xr:uid="{00000000-0005-0000-0000-00004BCC0000}"/>
    <cellStyle name="Normal 8 3 4 2 3 4" xfId="52308" xr:uid="{00000000-0005-0000-0000-00004CCC0000}"/>
    <cellStyle name="Normal 8 3 4 2 3 4 2" xfId="52309" xr:uid="{00000000-0005-0000-0000-00004DCC0000}"/>
    <cellStyle name="Normal 8 3 4 2 3 4 2 2" xfId="52310" xr:uid="{00000000-0005-0000-0000-00004ECC0000}"/>
    <cellStyle name="Normal 8 3 4 2 3 4 3" xfId="52311" xr:uid="{00000000-0005-0000-0000-00004FCC0000}"/>
    <cellStyle name="Normal 8 3 4 2 3 5" xfId="52312" xr:uid="{00000000-0005-0000-0000-000050CC0000}"/>
    <cellStyle name="Normal 8 3 4 2 4" xfId="52313" xr:uid="{00000000-0005-0000-0000-000051CC0000}"/>
    <cellStyle name="Normal 8 3 4 2 4 2" xfId="52314" xr:uid="{00000000-0005-0000-0000-000052CC0000}"/>
    <cellStyle name="Normal 8 3 4 2 4 2 2" xfId="52315" xr:uid="{00000000-0005-0000-0000-000053CC0000}"/>
    <cellStyle name="Normal 8 3 4 2 4 3" xfId="52316" xr:uid="{00000000-0005-0000-0000-000054CC0000}"/>
    <cellStyle name="Normal 8 3 4 2 4 3 2" xfId="52317" xr:uid="{00000000-0005-0000-0000-000055CC0000}"/>
    <cellStyle name="Normal 8 3 4 2 4 3 2 2" xfId="52318" xr:uid="{00000000-0005-0000-0000-000056CC0000}"/>
    <cellStyle name="Normal 8 3 4 2 4 3 3" xfId="52319" xr:uid="{00000000-0005-0000-0000-000057CC0000}"/>
    <cellStyle name="Normal 8 3 4 2 4 4" xfId="52320" xr:uid="{00000000-0005-0000-0000-000058CC0000}"/>
    <cellStyle name="Normal 8 3 4 2 5" xfId="52321" xr:uid="{00000000-0005-0000-0000-000059CC0000}"/>
    <cellStyle name="Normal 8 3 4 2 5 2" xfId="52322" xr:uid="{00000000-0005-0000-0000-00005ACC0000}"/>
    <cellStyle name="Normal 8 3 4 2 5 2 2" xfId="52323" xr:uid="{00000000-0005-0000-0000-00005BCC0000}"/>
    <cellStyle name="Normal 8 3 4 2 5 3" xfId="52324" xr:uid="{00000000-0005-0000-0000-00005CCC0000}"/>
    <cellStyle name="Normal 8 3 4 2 5 3 2" xfId="52325" xr:uid="{00000000-0005-0000-0000-00005DCC0000}"/>
    <cellStyle name="Normal 8 3 4 2 5 3 2 2" xfId="52326" xr:uid="{00000000-0005-0000-0000-00005ECC0000}"/>
    <cellStyle name="Normal 8 3 4 2 5 3 3" xfId="52327" xr:uid="{00000000-0005-0000-0000-00005FCC0000}"/>
    <cellStyle name="Normal 8 3 4 2 5 4" xfId="52328" xr:uid="{00000000-0005-0000-0000-000060CC0000}"/>
    <cellStyle name="Normal 8 3 4 2 6" xfId="52329" xr:uid="{00000000-0005-0000-0000-000061CC0000}"/>
    <cellStyle name="Normal 8 3 4 2 6 2" xfId="52330" xr:uid="{00000000-0005-0000-0000-000062CC0000}"/>
    <cellStyle name="Normal 8 3 4 2 7" xfId="52331" xr:uid="{00000000-0005-0000-0000-000063CC0000}"/>
    <cellStyle name="Normal 8 3 4 2 7 2" xfId="52332" xr:uid="{00000000-0005-0000-0000-000064CC0000}"/>
    <cellStyle name="Normal 8 3 4 2 7 2 2" xfId="52333" xr:uid="{00000000-0005-0000-0000-000065CC0000}"/>
    <cellStyle name="Normal 8 3 4 2 7 3" xfId="52334" xr:uid="{00000000-0005-0000-0000-000066CC0000}"/>
    <cellStyle name="Normal 8 3 4 2 8" xfId="52335" xr:uid="{00000000-0005-0000-0000-000067CC0000}"/>
    <cellStyle name="Normal 8 3 4 2 8 2" xfId="52336" xr:uid="{00000000-0005-0000-0000-000068CC0000}"/>
    <cellStyle name="Normal 8 3 4 2 9" xfId="52337" xr:uid="{00000000-0005-0000-0000-000069CC0000}"/>
    <cellStyle name="Normal 8 3 4 3" xfId="52338" xr:uid="{00000000-0005-0000-0000-00006ACC0000}"/>
    <cellStyle name="Normal 8 3 4 3 2" xfId="52339" xr:uid="{00000000-0005-0000-0000-00006BCC0000}"/>
    <cellStyle name="Normal 8 3 4 3 2 2" xfId="52340" xr:uid="{00000000-0005-0000-0000-00006CCC0000}"/>
    <cellStyle name="Normal 8 3 4 3 2 2 2" xfId="52341" xr:uid="{00000000-0005-0000-0000-00006DCC0000}"/>
    <cellStyle name="Normal 8 3 4 3 2 2 2 2" xfId="52342" xr:uid="{00000000-0005-0000-0000-00006ECC0000}"/>
    <cellStyle name="Normal 8 3 4 3 2 2 3" xfId="52343" xr:uid="{00000000-0005-0000-0000-00006FCC0000}"/>
    <cellStyle name="Normal 8 3 4 3 2 2 3 2" xfId="52344" xr:uid="{00000000-0005-0000-0000-000070CC0000}"/>
    <cellStyle name="Normal 8 3 4 3 2 2 3 2 2" xfId="52345" xr:uid="{00000000-0005-0000-0000-000071CC0000}"/>
    <cellStyle name="Normal 8 3 4 3 2 2 3 3" xfId="52346" xr:uid="{00000000-0005-0000-0000-000072CC0000}"/>
    <cellStyle name="Normal 8 3 4 3 2 2 4" xfId="52347" xr:uid="{00000000-0005-0000-0000-000073CC0000}"/>
    <cellStyle name="Normal 8 3 4 3 2 3" xfId="52348" xr:uid="{00000000-0005-0000-0000-000074CC0000}"/>
    <cellStyle name="Normal 8 3 4 3 2 3 2" xfId="52349" xr:uid="{00000000-0005-0000-0000-000075CC0000}"/>
    <cellStyle name="Normal 8 3 4 3 2 4" xfId="52350" xr:uid="{00000000-0005-0000-0000-000076CC0000}"/>
    <cellStyle name="Normal 8 3 4 3 2 4 2" xfId="52351" xr:uid="{00000000-0005-0000-0000-000077CC0000}"/>
    <cellStyle name="Normal 8 3 4 3 2 4 2 2" xfId="52352" xr:uid="{00000000-0005-0000-0000-000078CC0000}"/>
    <cellStyle name="Normal 8 3 4 3 2 4 3" xfId="52353" xr:uid="{00000000-0005-0000-0000-000079CC0000}"/>
    <cellStyle name="Normal 8 3 4 3 2 5" xfId="52354" xr:uid="{00000000-0005-0000-0000-00007ACC0000}"/>
    <cellStyle name="Normal 8 3 4 3 3" xfId="52355" xr:uid="{00000000-0005-0000-0000-00007BCC0000}"/>
    <cellStyle name="Normal 8 3 4 3 3 2" xfId="52356" xr:uid="{00000000-0005-0000-0000-00007CCC0000}"/>
    <cellStyle name="Normal 8 3 4 3 3 2 2" xfId="52357" xr:uid="{00000000-0005-0000-0000-00007DCC0000}"/>
    <cellStyle name="Normal 8 3 4 3 3 3" xfId="52358" xr:uid="{00000000-0005-0000-0000-00007ECC0000}"/>
    <cellStyle name="Normal 8 3 4 3 3 3 2" xfId="52359" xr:uid="{00000000-0005-0000-0000-00007FCC0000}"/>
    <cellStyle name="Normal 8 3 4 3 3 3 2 2" xfId="52360" xr:uid="{00000000-0005-0000-0000-000080CC0000}"/>
    <cellStyle name="Normal 8 3 4 3 3 3 3" xfId="52361" xr:uid="{00000000-0005-0000-0000-000081CC0000}"/>
    <cellStyle name="Normal 8 3 4 3 3 4" xfId="52362" xr:uid="{00000000-0005-0000-0000-000082CC0000}"/>
    <cellStyle name="Normal 8 3 4 3 4" xfId="52363" xr:uid="{00000000-0005-0000-0000-000083CC0000}"/>
    <cellStyle name="Normal 8 3 4 3 4 2" xfId="52364" xr:uid="{00000000-0005-0000-0000-000084CC0000}"/>
    <cellStyle name="Normal 8 3 4 3 4 2 2" xfId="52365" xr:uid="{00000000-0005-0000-0000-000085CC0000}"/>
    <cellStyle name="Normal 8 3 4 3 4 3" xfId="52366" xr:uid="{00000000-0005-0000-0000-000086CC0000}"/>
    <cellStyle name="Normal 8 3 4 3 4 3 2" xfId="52367" xr:uid="{00000000-0005-0000-0000-000087CC0000}"/>
    <cellStyle name="Normal 8 3 4 3 4 3 2 2" xfId="52368" xr:uid="{00000000-0005-0000-0000-000088CC0000}"/>
    <cellStyle name="Normal 8 3 4 3 4 3 3" xfId="52369" xr:uid="{00000000-0005-0000-0000-000089CC0000}"/>
    <cellStyle name="Normal 8 3 4 3 4 4" xfId="52370" xr:uid="{00000000-0005-0000-0000-00008ACC0000}"/>
    <cellStyle name="Normal 8 3 4 3 5" xfId="52371" xr:uid="{00000000-0005-0000-0000-00008BCC0000}"/>
    <cellStyle name="Normal 8 3 4 3 5 2" xfId="52372" xr:uid="{00000000-0005-0000-0000-00008CCC0000}"/>
    <cellStyle name="Normal 8 3 4 3 6" xfId="52373" xr:uid="{00000000-0005-0000-0000-00008DCC0000}"/>
    <cellStyle name="Normal 8 3 4 3 6 2" xfId="52374" xr:uid="{00000000-0005-0000-0000-00008ECC0000}"/>
    <cellStyle name="Normal 8 3 4 3 6 2 2" xfId="52375" xr:uid="{00000000-0005-0000-0000-00008FCC0000}"/>
    <cellStyle name="Normal 8 3 4 3 6 3" xfId="52376" xr:uid="{00000000-0005-0000-0000-000090CC0000}"/>
    <cellStyle name="Normal 8 3 4 3 7" xfId="52377" xr:uid="{00000000-0005-0000-0000-000091CC0000}"/>
    <cellStyle name="Normal 8 3 4 3 7 2" xfId="52378" xr:uid="{00000000-0005-0000-0000-000092CC0000}"/>
    <cellStyle name="Normal 8 3 4 3 8" xfId="52379" xr:uid="{00000000-0005-0000-0000-000093CC0000}"/>
    <cellStyle name="Normal 8 3 4 4" xfId="52380" xr:uid="{00000000-0005-0000-0000-000094CC0000}"/>
    <cellStyle name="Normal 8 3 4 4 2" xfId="52381" xr:uid="{00000000-0005-0000-0000-000095CC0000}"/>
    <cellStyle name="Normal 8 3 4 4 2 2" xfId="52382" xr:uid="{00000000-0005-0000-0000-000096CC0000}"/>
    <cellStyle name="Normal 8 3 4 4 2 2 2" xfId="52383" xr:uid="{00000000-0005-0000-0000-000097CC0000}"/>
    <cellStyle name="Normal 8 3 4 4 2 3" xfId="52384" xr:uid="{00000000-0005-0000-0000-000098CC0000}"/>
    <cellStyle name="Normal 8 3 4 4 2 3 2" xfId="52385" xr:uid="{00000000-0005-0000-0000-000099CC0000}"/>
    <cellStyle name="Normal 8 3 4 4 2 3 2 2" xfId="52386" xr:uid="{00000000-0005-0000-0000-00009ACC0000}"/>
    <cellStyle name="Normal 8 3 4 4 2 3 3" xfId="52387" xr:uid="{00000000-0005-0000-0000-00009BCC0000}"/>
    <cellStyle name="Normal 8 3 4 4 2 4" xfId="52388" xr:uid="{00000000-0005-0000-0000-00009CCC0000}"/>
    <cellStyle name="Normal 8 3 4 4 3" xfId="52389" xr:uid="{00000000-0005-0000-0000-00009DCC0000}"/>
    <cellStyle name="Normal 8 3 4 4 3 2" xfId="52390" xr:uid="{00000000-0005-0000-0000-00009ECC0000}"/>
    <cellStyle name="Normal 8 3 4 4 4" xfId="52391" xr:uid="{00000000-0005-0000-0000-00009FCC0000}"/>
    <cellStyle name="Normal 8 3 4 4 4 2" xfId="52392" xr:uid="{00000000-0005-0000-0000-0000A0CC0000}"/>
    <cellStyle name="Normal 8 3 4 4 4 2 2" xfId="52393" xr:uid="{00000000-0005-0000-0000-0000A1CC0000}"/>
    <cellStyle name="Normal 8 3 4 4 4 3" xfId="52394" xr:uid="{00000000-0005-0000-0000-0000A2CC0000}"/>
    <cellStyle name="Normal 8 3 4 4 5" xfId="52395" xr:uid="{00000000-0005-0000-0000-0000A3CC0000}"/>
    <cellStyle name="Normal 8 3 4 5" xfId="52396" xr:uid="{00000000-0005-0000-0000-0000A4CC0000}"/>
    <cellStyle name="Normal 8 3 4 5 2" xfId="52397" xr:uid="{00000000-0005-0000-0000-0000A5CC0000}"/>
    <cellStyle name="Normal 8 3 4 5 2 2" xfId="52398" xr:uid="{00000000-0005-0000-0000-0000A6CC0000}"/>
    <cellStyle name="Normal 8 3 4 5 3" xfId="52399" xr:uid="{00000000-0005-0000-0000-0000A7CC0000}"/>
    <cellStyle name="Normal 8 3 4 5 3 2" xfId="52400" xr:uid="{00000000-0005-0000-0000-0000A8CC0000}"/>
    <cellStyle name="Normal 8 3 4 5 3 2 2" xfId="52401" xr:uid="{00000000-0005-0000-0000-0000A9CC0000}"/>
    <cellStyle name="Normal 8 3 4 5 3 3" xfId="52402" xr:uid="{00000000-0005-0000-0000-0000AACC0000}"/>
    <cellStyle name="Normal 8 3 4 5 4" xfId="52403" xr:uid="{00000000-0005-0000-0000-0000ABCC0000}"/>
    <cellStyle name="Normal 8 3 4 6" xfId="52404" xr:uid="{00000000-0005-0000-0000-0000ACCC0000}"/>
    <cellStyle name="Normal 8 3 4 6 2" xfId="52405" xr:uid="{00000000-0005-0000-0000-0000ADCC0000}"/>
    <cellStyle name="Normal 8 3 4 6 2 2" xfId="52406" xr:uid="{00000000-0005-0000-0000-0000AECC0000}"/>
    <cellStyle name="Normal 8 3 4 6 3" xfId="52407" xr:uid="{00000000-0005-0000-0000-0000AFCC0000}"/>
    <cellStyle name="Normal 8 3 4 6 3 2" xfId="52408" xr:uid="{00000000-0005-0000-0000-0000B0CC0000}"/>
    <cellStyle name="Normal 8 3 4 6 3 2 2" xfId="52409" xr:uid="{00000000-0005-0000-0000-0000B1CC0000}"/>
    <cellStyle name="Normal 8 3 4 6 3 3" xfId="52410" xr:uid="{00000000-0005-0000-0000-0000B2CC0000}"/>
    <cellStyle name="Normal 8 3 4 6 4" xfId="52411" xr:uid="{00000000-0005-0000-0000-0000B3CC0000}"/>
    <cellStyle name="Normal 8 3 4 7" xfId="52412" xr:uid="{00000000-0005-0000-0000-0000B4CC0000}"/>
    <cellStyle name="Normal 8 3 4 7 2" xfId="52413" xr:uid="{00000000-0005-0000-0000-0000B5CC0000}"/>
    <cellStyle name="Normal 8 3 4 8" xfId="52414" xr:uid="{00000000-0005-0000-0000-0000B6CC0000}"/>
    <cellStyle name="Normal 8 3 4 8 2" xfId="52415" xr:uid="{00000000-0005-0000-0000-0000B7CC0000}"/>
    <cellStyle name="Normal 8 3 4 8 2 2" xfId="52416" xr:uid="{00000000-0005-0000-0000-0000B8CC0000}"/>
    <cellStyle name="Normal 8 3 4 8 3" xfId="52417" xr:uid="{00000000-0005-0000-0000-0000B9CC0000}"/>
    <cellStyle name="Normal 8 3 4 9" xfId="52418" xr:uid="{00000000-0005-0000-0000-0000BACC0000}"/>
    <cellStyle name="Normal 8 3 4 9 2" xfId="52419" xr:uid="{00000000-0005-0000-0000-0000BBCC0000}"/>
    <cellStyle name="Normal 8 3 5" xfId="52420" xr:uid="{00000000-0005-0000-0000-0000BCCC0000}"/>
    <cellStyle name="Normal 8 3 5 10" xfId="52421" xr:uid="{00000000-0005-0000-0000-0000BDCC0000}"/>
    <cellStyle name="Normal 8 3 5 2" xfId="52422" xr:uid="{00000000-0005-0000-0000-0000BECC0000}"/>
    <cellStyle name="Normal 8 3 5 2 2" xfId="52423" xr:uid="{00000000-0005-0000-0000-0000BFCC0000}"/>
    <cellStyle name="Normal 8 3 5 2 2 2" xfId="52424" xr:uid="{00000000-0005-0000-0000-0000C0CC0000}"/>
    <cellStyle name="Normal 8 3 5 2 2 2 2" xfId="52425" xr:uid="{00000000-0005-0000-0000-0000C1CC0000}"/>
    <cellStyle name="Normal 8 3 5 2 2 2 2 2" xfId="52426" xr:uid="{00000000-0005-0000-0000-0000C2CC0000}"/>
    <cellStyle name="Normal 8 3 5 2 2 2 3" xfId="52427" xr:uid="{00000000-0005-0000-0000-0000C3CC0000}"/>
    <cellStyle name="Normal 8 3 5 2 2 2 3 2" xfId="52428" xr:uid="{00000000-0005-0000-0000-0000C4CC0000}"/>
    <cellStyle name="Normal 8 3 5 2 2 2 3 2 2" xfId="52429" xr:uid="{00000000-0005-0000-0000-0000C5CC0000}"/>
    <cellStyle name="Normal 8 3 5 2 2 2 3 3" xfId="52430" xr:uid="{00000000-0005-0000-0000-0000C6CC0000}"/>
    <cellStyle name="Normal 8 3 5 2 2 2 4" xfId="52431" xr:uid="{00000000-0005-0000-0000-0000C7CC0000}"/>
    <cellStyle name="Normal 8 3 5 2 2 3" xfId="52432" xr:uid="{00000000-0005-0000-0000-0000C8CC0000}"/>
    <cellStyle name="Normal 8 3 5 2 2 3 2" xfId="52433" xr:uid="{00000000-0005-0000-0000-0000C9CC0000}"/>
    <cellStyle name="Normal 8 3 5 2 2 4" xfId="52434" xr:uid="{00000000-0005-0000-0000-0000CACC0000}"/>
    <cellStyle name="Normal 8 3 5 2 2 4 2" xfId="52435" xr:uid="{00000000-0005-0000-0000-0000CBCC0000}"/>
    <cellStyle name="Normal 8 3 5 2 2 4 2 2" xfId="52436" xr:uid="{00000000-0005-0000-0000-0000CCCC0000}"/>
    <cellStyle name="Normal 8 3 5 2 2 4 3" xfId="52437" xr:uid="{00000000-0005-0000-0000-0000CDCC0000}"/>
    <cellStyle name="Normal 8 3 5 2 2 5" xfId="52438" xr:uid="{00000000-0005-0000-0000-0000CECC0000}"/>
    <cellStyle name="Normal 8 3 5 2 3" xfId="52439" xr:uid="{00000000-0005-0000-0000-0000CFCC0000}"/>
    <cellStyle name="Normal 8 3 5 2 3 2" xfId="52440" xr:uid="{00000000-0005-0000-0000-0000D0CC0000}"/>
    <cellStyle name="Normal 8 3 5 2 3 2 2" xfId="52441" xr:uid="{00000000-0005-0000-0000-0000D1CC0000}"/>
    <cellStyle name="Normal 8 3 5 2 3 3" xfId="52442" xr:uid="{00000000-0005-0000-0000-0000D2CC0000}"/>
    <cellStyle name="Normal 8 3 5 2 3 3 2" xfId="52443" xr:uid="{00000000-0005-0000-0000-0000D3CC0000}"/>
    <cellStyle name="Normal 8 3 5 2 3 3 2 2" xfId="52444" xr:uid="{00000000-0005-0000-0000-0000D4CC0000}"/>
    <cellStyle name="Normal 8 3 5 2 3 3 3" xfId="52445" xr:uid="{00000000-0005-0000-0000-0000D5CC0000}"/>
    <cellStyle name="Normal 8 3 5 2 3 4" xfId="52446" xr:uid="{00000000-0005-0000-0000-0000D6CC0000}"/>
    <cellStyle name="Normal 8 3 5 2 4" xfId="52447" xr:uid="{00000000-0005-0000-0000-0000D7CC0000}"/>
    <cellStyle name="Normal 8 3 5 2 4 2" xfId="52448" xr:uid="{00000000-0005-0000-0000-0000D8CC0000}"/>
    <cellStyle name="Normal 8 3 5 2 4 2 2" xfId="52449" xr:uid="{00000000-0005-0000-0000-0000D9CC0000}"/>
    <cellStyle name="Normal 8 3 5 2 4 3" xfId="52450" xr:uid="{00000000-0005-0000-0000-0000DACC0000}"/>
    <cellStyle name="Normal 8 3 5 2 4 3 2" xfId="52451" xr:uid="{00000000-0005-0000-0000-0000DBCC0000}"/>
    <cellStyle name="Normal 8 3 5 2 4 3 2 2" xfId="52452" xr:uid="{00000000-0005-0000-0000-0000DCCC0000}"/>
    <cellStyle name="Normal 8 3 5 2 4 3 3" xfId="52453" xr:uid="{00000000-0005-0000-0000-0000DDCC0000}"/>
    <cellStyle name="Normal 8 3 5 2 4 4" xfId="52454" xr:uid="{00000000-0005-0000-0000-0000DECC0000}"/>
    <cellStyle name="Normal 8 3 5 2 5" xfId="52455" xr:uid="{00000000-0005-0000-0000-0000DFCC0000}"/>
    <cellStyle name="Normal 8 3 5 2 5 2" xfId="52456" xr:uid="{00000000-0005-0000-0000-0000E0CC0000}"/>
    <cellStyle name="Normal 8 3 5 2 6" xfId="52457" xr:uid="{00000000-0005-0000-0000-0000E1CC0000}"/>
    <cellStyle name="Normal 8 3 5 2 6 2" xfId="52458" xr:uid="{00000000-0005-0000-0000-0000E2CC0000}"/>
    <cellStyle name="Normal 8 3 5 2 6 2 2" xfId="52459" xr:uid="{00000000-0005-0000-0000-0000E3CC0000}"/>
    <cellStyle name="Normal 8 3 5 2 6 3" xfId="52460" xr:uid="{00000000-0005-0000-0000-0000E4CC0000}"/>
    <cellStyle name="Normal 8 3 5 2 7" xfId="52461" xr:uid="{00000000-0005-0000-0000-0000E5CC0000}"/>
    <cellStyle name="Normal 8 3 5 2 7 2" xfId="52462" xr:uid="{00000000-0005-0000-0000-0000E6CC0000}"/>
    <cellStyle name="Normal 8 3 5 2 8" xfId="52463" xr:uid="{00000000-0005-0000-0000-0000E7CC0000}"/>
    <cellStyle name="Normal 8 3 5 2 9" xfId="52464" xr:uid="{00000000-0005-0000-0000-0000E8CC0000}"/>
    <cellStyle name="Normal 8 3 5 3" xfId="52465" xr:uid="{00000000-0005-0000-0000-0000E9CC0000}"/>
    <cellStyle name="Normal 8 3 5 3 2" xfId="52466" xr:uid="{00000000-0005-0000-0000-0000EACC0000}"/>
    <cellStyle name="Normal 8 3 5 3 2 2" xfId="52467" xr:uid="{00000000-0005-0000-0000-0000EBCC0000}"/>
    <cellStyle name="Normal 8 3 5 3 2 2 2" xfId="52468" xr:uid="{00000000-0005-0000-0000-0000ECCC0000}"/>
    <cellStyle name="Normal 8 3 5 3 2 3" xfId="52469" xr:uid="{00000000-0005-0000-0000-0000EDCC0000}"/>
    <cellStyle name="Normal 8 3 5 3 2 3 2" xfId="52470" xr:uid="{00000000-0005-0000-0000-0000EECC0000}"/>
    <cellStyle name="Normal 8 3 5 3 2 3 2 2" xfId="52471" xr:uid="{00000000-0005-0000-0000-0000EFCC0000}"/>
    <cellStyle name="Normal 8 3 5 3 2 3 3" xfId="52472" xr:uid="{00000000-0005-0000-0000-0000F0CC0000}"/>
    <cellStyle name="Normal 8 3 5 3 2 4" xfId="52473" xr:uid="{00000000-0005-0000-0000-0000F1CC0000}"/>
    <cellStyle name="Normal 8 3 5 3 3" xfId="52474" xr:uid="{00000000-0005-0000-0000-0000F2CC0000}"/>
    <cellStyle name="Normal 8 3 5 3 3 2" xfId="52475" xr:uid="{00000000-0005-0000-0000-0000F3CC0000}"/>
    <cellStyle name="Normal 8 3 5 3 4" xfId="52476" xr:uid="{00000000-0005-0000-0000-0000F4CC0000}"/>
    <cellStyle name="Normal 8 3 5 3 4 2" xfId="52477" xr:uid="{00000000-0005-0000-0000-0000F5CC0000}"/>
    <cellStyle name="Normal 8 3 5 3 4 2 2" xfId="52478" xr:uid="{00000000-0005-0000-0000-0000F6CC0000}"/>
    <cellStyle name="Normal 8 3 5 3 4 3" xfId="52479" xr:uid="{00000000-0005-0000-0000-0000F7CC0000}"/>
    <cellStyle name="Normal 8 3 5 3 5" xfId="52480" xr:uid="{00000000-0005-0000-0000-0000F8CC0000}"/>
    <cellStyle name="Normal 8 3 5 4" xfId="52481" xr:uid="{00000000-0005-0000-0000-0000F9CC0000}"/>
    <cellStyle name="Normal 8 3 5 4 2" xfId="52482" xr:uid="{00000000-0005-0000-0000-0000FACC0000}"/>
    <cellStyle name="Normal 8 3 5 4 2 2" xfId="52483" xr:uid="{00000000-0005-0000-0000-0000FBCC0000}"/>
    <cellStyle name="Normal 8 3 5 4 3" xfId="52484" xr:uid="{00000000-0005-0000-0000-0000FCCC0000}"/>
    <cellStyle name="Normal 8 3 5 4 3 2" xfId="52485" xr:uid="{00000000-0005-0000-0000-0000FDCC0000}"/>
    <cellStyle name="Normal 8 3 5 4 3 2 2" xfId="52486" xr:uid="{00000000-0005-0000-0000-0000FECC0000}"/>
    <cellStyle name="Normal 8 3 5 4 3 3" xfId="52487" xr:uid="{00000000-0005-0000-0000-0000FFCC0000}"/>
    <cellStyle name="Normal 8 3 5 4 4" xfId="52488" xr:uid="{00000000-0005-0000-0000-000000CD0000}"/>
    <cellStyle name="Normal 8 3 5 5" xfId="52489" xr:uid="{00000000-0005-0000-0000-000001CD0000}"/>
    <cellStyle name="Normal 8 3 5 5 2" xfId="52490" xr:uid="{00000000-0005-0000-0000-000002CD0000}"/>
    <cellStyle name="Normal 8 3 5 5 2 2" xfId="52491" xr:uid="{00000000-0005-0000-0000-000003CD0000}"/>
    <cellStyle name="Normal 8 3 5 5 3" xfId="52492" xr:uid="{00000000-0005-0000-0000-000004CD0000}"/>
    <cellStyle name="Normal 8 3 5 5 3 2" xfId="52493" xr:uid="{00000000-0005-0000-0000-000005CD0000}"/>
    <cellStyle name="Normal 8 3 5 5 3 2 2" xfId="52494" xr:uid="{00000000-0005-0000-0000-000006CD0000}"/>
    <cellStyle name="Normal 8 3 5 5 3 3" xfId="52495" xr:uid="{00000000-0005-0000-0000-000007CD0000}"/>
    <cellStyle name="Normal 8 3 5 5 4" xfId="52496" xr:uid="{00000000-0005-0000-0000-000008CD0000}"/>
    <cellStyle name="Normal 8 3 5 6" xfId="52497" xr:uid="{00000000-0005-0000-0000-000009CD0000}"/>
    <cellStyle name="Normal 8 3 5 6 2" xfId="52498" xr:uid="{00000000-0005-0000-0000-00000ACD0000}"/>
    <cellStyle name="Normal 8 3 5 7" xfId="52499" xr:uid="{00000000-0005-0000-0000-00000BCD0000}"/>
    <cellStyle name="Normal 8 3 5 7 2" xfId="52500" xr:uid="{00000000-0005-0000-0000-00000CCD0000}"/>
    <cellStyle name="Normal 8 3 5 7 2 2" xfId="52501" xr:uid="{00000000-0005-0000-0000-00000DCD0000}"/>
    <cellStyle name="Normal 8 3 5 7 3" xfId="52502" xr:uid="{00000000-0005-0000-0000-00000ECD0000}"/>
    <cellStyle name="Normal 8 3 5 8" xfId="52503" xr:uid="{00000000-0005-0000-0000-00000FCD0000}"/>
    <cellStyle name="Normal 8 3 5 8 2" xfId="52504" xr:uid="{00000000-0005-0000-0000-000010CD0000}"/>
    <cellStyle name="Normal 8 3 5 9" xfId="52505" xr:uid="{00000000-0005-0000-0000-000011CD0000}"/>
    <cellStyle name="Normal 8 3 6" xfId="52506" xr:uid="{00000000-0005-0000-0000-000012CD0000}"/>
    <cellStyle name="Normal 8 3 6 2" xfId="52507" xr:uid="{00000000-0005-0000-0000-000013CD0000}"/>
    <cellStyle name="Normal 8 3 6 2 2" xfId="52508" xr:uid="{00000000-0005-0000-0000-000014CD0000}"/>
    <cellStyle name="Normal 8 3 6 2 2 2" xfId="52509" xr:uid="{00000000-0005-0000-0000-000015CD0000}"/>
    <cellStyle name="Normal 8 3 6 2 2 2 2" xfId="52510" xr:uid="{00000000-0005-0000-0000-000016CD0000}"/>
    <cellStyle name="Normal 8 3 6 2 2 3" xfId="52511" xr:uid="{00000000-0005-0000-0000-000017CD0000}"/>
    <cellStyle name="Normal 8 3 6 2 2 3 2" xfId="52512" xr:uid="{00000000-0005-0000-0000-000018CD0000}"/>
    <cellStyle name="Normal 8 3 6 2 2 3 2 2" xfId="52513" xr:uid="{00000000-0005-0000-0000-000019CD0000}"/>
    <cellStyle name="Normal 8 3 6 2 2 3 3" xfId="52514" xr:uid="{00000000-0005-0000-0000-00001ACD0000}"/>
    <cellStyle name="Normal 8 3 6 2 2 4" xfId="52515" xr:uid="{00000000-0005-0000-0000-00001BCD0000}"/>
    <cellStyle name="Normal 8 3 6 2 3" xfId="52516" xr:uid="{00000000-0005-0000-0000-00001CCD0000}"/>
    <cellStyle name="Normal 8 3 6 2 3 2" xfId="52517" xr:uid="{00000000-0005-0000-0000-00001DCD0000}"/>
    <cellStyle name="Normal 8 3 6 2 4" xfId="52518" xr:uid="{00000000-0005-0000-0000-00001ECD0000}"/>
    <cellStyle name="Normal 8 3 6 2 4 2" xfId="52519" xr:uid="{00000000-0005-0000-0000-00001FCD0000}"/>
    <cellStyle name="Normal 8 3 6 2 4 2 2" xfId="52520" xr:uid="{00000000-0005-0000-0000-000020CD0000}"/>
    <cellStyle name="Normal 8 3 6 2 4 3" xfId="52521" xr:uid="{00000000-0005-0000-0000-000021CD0000}"/>
    <cellStyle name="Normal 8 3 6 2 5" xfId="52522" xr:uid="{00000000-0005-0000-0000-000022CD0000}"/>
    <cellStyle name="Normal 8 3 6 3" xfId="52523" xr:uid="{00000000-0005-0000-0000-000023CD0000}"/>
    <cellStyle name="Normal 8 3 6 3 2" xfId="52524" xr:uid="{00000000-0005-0000-0000-000024CD0000}"/>
    <cellStyle name="Normal 8 3 6 3 2 2" xfId="52525" xr:uid="{00000000-0005-0000-0000-000025CD0000}"/>
    <cellStyle name="Normal 8 3 6 3 3" xfId="52526" xr:uid="{00000000-0005-0000-0000-000026CD0000}"/>
    <cellStyle name="Normal 8 3 6 3 3 2" xfId="52527" xr:uid="{00000000-0005-0000-0000-000027CD0000}"/>
    <cellStyle name="Normal 8 3 6 3 3 2 2" xfId="52528" xr:uid="{00000000-0005-0000-0000-000028CD0000}"/>
    <cellStyle name="Normal 8 3 6 3 3 3" xfId="52529" xr:uid="{00000000-0005-0000-0000-000029CD0000}"/>
    <cellStyle name="Normal 8 3 6 3 4" xfId="52530" xr:uid="{00000000-0005-0000-0000-00002ACD0000}"/>
    <cellStyle name="Normal 8 3 6 4" xfId="52531" xr:uid="{00000000-0005-0000-0000-00002BCD0000}"/>
    <cellStyle name="Normal 8 3 6 4 2" xfId="52532" xr:uid="{00000000-0005-0000-0000-00002CCD0000}"/>
    <cellStyle name="Normal 8 3 6 4 2 2" xfId="52533" xr:uid="{00000000-0005-0000-0000-00002DCD0000}"/>
    <cellStyle name="Normal 8 3 6 4 3" xfId="52534" xr:uid="{00000000-0005-0000-0000-00002ECD0000}"/>
    <cellStyle name="Normal 8 3 6 4 3 2" xfId="52535" xr:uid="{00000000-0005-0000-0000-00002FCD0000}"/>
    <cellStyle name="Normal 8 3 6 4 3 2 2" xfId="52536" xr:uid="{00000000-0005-0000-0000-000030CD0000}"/>
    <cellStyle name="Normal 8 3 6 4 3 3" xfId="52537" xr:uid="{00000000-0005-0000-0000-000031CD0000}"/>
    <cellStyle name="Normal 8 3 6 4 4" xfId="52538" xr:uid="{00000000-0005-0000-0000-000032CD0000}"/>
    <cellStyle name="Normal 8 3 6 5" xfId="52539" xr:uid="{00000000-0005-0000-0000-000033CD0000}"/>
    <cellStyle name="Normal 8 3 6 5 2" xfId="52540" xr:uid="{00000000-0005-0000-0000-000034CD0000}"/>
    <cellStyle name="Normal 8 3 6 6" xfId="52541" xr:uid="{00000000-0005-0000-0000-000035CD0000}"/>
    <cellStyle name="Normal 8 3 6 6 2" xfId="52542" xr:uid="{00000000-0005-0000-0000-000036CD0000}"/>
    <cellStyle name="Normal 8 3 6 6 2 2" xfId="52543" xr:uid="{00000000-0005-0000-0000-000037CD0000}"/>
    <cellStyle name="Normal 8 3 6 6 3" xfId="52544" xr:uid="{00000000-0005-0000-0000-000038CD0000}"/>
    <cellStyle name="Normal 8 3 6 7" xfId="52545" xr:uid="{00000000-0005-0000-0000-000039CD0000}"/>
    <cellStyle name="Normal 8 3 6 7 2" xfId="52546" xr:uid="{00000000-0005-0000-0000-00003ACD0000}"/>
    <cellStyle name="Normal 8 3 6 8" xfId="52547" xr:uid="{00000000-0005-0000-0000-00003BCD0000}"/>
    <cellStyle name="Normal 8 3 6 9" xfId="52548" xr:uid="{00000000-0005-0000-0000-00003CCD0000}"/>
    <cellStyle name="Normal 8 3 7" xfId="52549" xr:uid="{00000000-0005-0000-0000-00003DCD0000}"/>
    <cellStyle name="Normal 8 3 7 2" xfId="52550" xr:uid="{00000000-0005-0000-0000-00003ECD0000}"/>
    <cellStyle name="Normal 8 3 7 2 2" xfId="52551" xr:uid="{00000000-0005-0000-0000-00003FCD0000}"/>
    <cellStyle name="Normal 8 3 7 2 2 2" xfId="52552" xr:uid="{00000000-0005-0000-0000-000040CD0000}"/>
    <cellStyle name="Normal 8 3 7 2 2 2 2" xfId="52553" xr:uid="{00000000-0005-0000-0000-000041CD0000}"/>
    <cellStyle name="Normal 8 3 7 2 2 3" xfId="52554" xr:uid="{00000000-0005-0000-0000-000042CD0000}"/>
    <cellStyle name="Normal 8 3 7 2 2 3 2" xfId="52555" xr:uid="{00000000-0005-0000-0000-000043CD0000}"/>
    <cellStyle name="Normal 8 3 7 2 2 3 2 2" xfId="52556" xr:uid="{00000000-0005-0000-0000-000044CD0000}"/>
    <cellStyle name="Normal 8 3 7 2 2 3 3" xfId="52557" xr:uid="{00000000-0005-0000-0000-000045CD0000}"/>
    <cellStyle name="Normal 8 3 7 2 2 4" xfId="52558" xr:uid="{00000000-0005-0000-0000-000046CD0000}"/>
    <cellStyle name="Normal 8 3 7 2 3" xfId="52559" xr:uid="{00000000-0005-0000-0000-000047CD0000}"/>
    <cellStyle name="Normal 8 3 7 2 3 2" xfId="52560" xr:uid="{00000000-0005-0000-0000-000048CD0000}"/>
    <cellStyle name="Normal 8 3 7 2 4" xfId="52561" xr:uid="{00000000-0005-0000-0000-000049CD0000}"/>
    <cellStyle name="Normal 8 3 7 2 4 2" xfId="52562" xr:uid="{00000000-0005-0000-0000-00004ACD0000}"/>
    <cellStyle name="Normal 8 3 7 2 4 2 2" xfId="52563" xr:uid="{00000000-0005-0000-0000-00004BCD0000}"/>
    <cellStyle name="Normal 8 3 7 2 4 3" xfId="52564" xr:uid="{00000000-0005-0000-0000-00004CCD0000}"/>
    <cellStyle name="Normal 8 3 7 2 5" xfId="52565" xr:uid="{00000000-0005-0000-0000-00004DCD0000}"/>
    <cellStyle name="Normal 8 3 7 3" xfId="52566" xr:uid="{00000000-0005-0000-0000-00004ECD0000}"/>
    <cellStyle name="Normal 8 3 7 3 2" xfId="52567" xr:uid="{00000000-0005-0000-0000-00004FCD0000}"/>
    <cellStyle name="Normal 8 3 7 3 2 2" xfId="52568" xr:uid="{00000000-0005-0000-0000-000050CD0000}"/>
    <cellStyle name="Normal 8 3 7 3 3" xfId="52569" xr:uid="{00000000-0005-0000-0000-000051CD0000}"/>
    <cellStyle name="Normal 8 3 7 3 3 2" xfId="52570" xr:uid="{00000000-0005-0000-0000-000052CD0000}"/>
    <cellStyle name="Normal 8 3 7 3 3 2 2" xfId="52571" xr:uid="{00000000-0005-0000-0000-000053CD0000}"/>
    <cellStyle name="Normal 8 3 7 3 3 3" xfId="52572" xr:uid="{00000000-0005-0000-0000-000054CD0000}"/>
    <cellStyle name="Normal 8 3 7 3 4" xfId="52573" xr:uid="{00000000-0005-0000-0000-000055CD0000}"/>
    <cellStyle name="Normal 8 3 7 4" xfId="52574" xr:uid="{00000000-0005-0000-0000-000056CD0000}"/>
    <cellStyle name="Normal 8 3 7 4 2" xfId="52575" xr:uid="{00000000-0005-0000-0000-000057CD0000}"/>
    <cellStyle name="Normal 8 3 7 5" xfId="52576" xr:uid="{00000000-0005-0000-0000-000058CD0000}"/>
    <cellStyle name="Normal 8 3 7 5 2" xfId="52577" xr:uid="{00000000-0005-0000-0000-000059CD0000}"/>
    <cellStyle name="Normal 8 3 7 5 2 2" xfId="52578" xr:uid="{00000000-0005-0000-0000-00005ACD0000}"/>
    <cellStyle name="Normal 8 3 7 5 3" xfId="52579" xr:uid="{00000000-0005-0000-0000-00005BCD0000}"/>
    <cellStyle name="Normal 8 3 7 6" xfId="52580" xr:uid="{00000000-0005-0000-0000-00005CCD0000}"/>
    <cellStyle name="Normal 8 3 8" xfId="52581" xr:uid="{00000000-0005-0000-0000-00005DCD0000}"/>
    <cellStyle name="Normal 8 3 8 2" xfId="52582" xr:uid="{00000000-0005-0000-0000-00005ECD0000}"/>
    <cellStyle name="Normal 8 3 8 2 2" xfId="52583" xr:uid="{00000000-0005-0000-0000-00005FCD0000}"/>
    <cellStyle name="Normal 8 3 8 2 2 2" xfId="52584" xr:uid="{00000000-0005-0000-0000-000060CD0000}"/>
    <cellStyle name="Normal 8 3 8 2 2 2 2" xfId="52585" xr:uid="{00000000-0005-0000-0000-000061CD0000}"/>
    <cellStyle name="Normal 8 3 8 2 2 3" xfId="52586" xr:uid="{00000000-0005-0000-0000-000062CD0000}"/>
    <cellStyle name="Normal 8 3 8 2 2 3 2" xfId="52587" xr:uid="{00000000-0005-0000-0000-000063CD0000}"/>
    <cellStyle name="Normal 8 3 8 2 2 3 2 2" xfId="52588" xr:uid="{00000000-0005-0000-0000-000064CD0000}"/>
    <cellStyle name="Normal 8 3 8 2 2 3 3" xfId="52589" xr:uid="{00000000-0005-0000-0000-000065CD0000}"/>
    <cellStyle name="Normal 8 3 8 2 2 4" xfId="52590" xr:uid="{00000000-0005-0000-0000-000066CD0000}"/>
    <cellStyle name="Normal 8 3 8 2 3" xfId="52591" xr:uid="{00000000-0005-0000-0000-000067CD0000}"/>
    <cellStyle name="Normal 8 3 8 2 3 2" xfId="52592" xr:uid="{00000000-0005-0000-0000-000068CD0000}"/>
    <cellStyle name="Normal 8 3 8 2 4" xfId="52593" xr:uid="{00000000-0005-0000-0000-000069CD0000}"/>
    <cellStyle name="Normal 8 3 8 2 4 2" xfId="52594" xr:uid="{00000000-0005-0000-0000-00006ACD0000}"/>
    <cellStyle name="Normal 8 3 8 2 4 2 2" xfId="52595" xr:uid="{00000000-0005-0000-0000-00006BCD0000}"/>
    <cellStyle name="Normal 8 3 8 2 4 3" xfId="52596" xr:uid="{00000000-0005-0000-0000-00006CCD0000}"/>
    <cellStyle name="Normal 8 3 8 2 5" xfId="52597" xr:uid="{00000000-0005-0000-0000-00006DCD0000}"/>
    <cellStyle name="Normal 8 3 8 3" xfId="52598" xr:uid="{00000000-0005-0000-0000-00006ECD0000}"/>
    <cellStyle name="Normal 8 3 8 3 2" xfId="52599" xr:uid="{00000000-0005-0000-0000-00006FCD0000}"/>
    <cellStyle name="Normal 8 3 8 3 2 2" xfId="52600" xr:uid="{00000000-0005-0000-0000-000070CD0000}"/>
    <cellStyle name="Normal 8 3 8 3 3" xfId="52601" xr:uid="{00000000-0005-0000-0000-000071CD0000}"/>
    <cellStyle name="Normal 8 3 8 3 3 2" xfId="52602" xr:uid="{00000000-0005-0000-0000-000072CD0000}"/>
    <cellStyle name="Normal 8 3 8 3 3 2 2" xfId="52603" xr:uid="{00000000-0005-0000-0000-000073CD0000}"/>
    <cellStyle name="Normal 8 3 8 3 3 3" xfId="52604" xr:uid="{00000000-0005-0000-0000-000074CD0000}"/>
    <cellStyle name="Normal 8 3 8 3 4" xfId="52605" xr:uid="{00000000-0005-0000-0000-000075CD0000}"/>
    <cellStyle name="Normal 8 3 8 4" xfId="52606" xr:uid="{00000000-0005-0000-0000-000076CD0000}"/>
    <cellStyle name="Normal 8 3 8 4 2" xfId="52607" xr:uid="{00000000-0005-0000-0000-000077CD0000}"/>
    <cellStyle name="Normal 8 3 8 5" xfId="52608" xr:uid="{00000000-0005-0000-0000-000078CD0000}"/>
    <cellStyle name="Normal 8 3 8 5 2" xfId="52609" xr:uid="{00000000-0005-0000-0000-000079CD0000}"/>
    <cellStyle name="Normal 8 3 8 5 2 2" xfId="52610" xr:uid="{00000000-0005-0000-0000-00007ACD0000}"/>
    <cellStyle name="Normal 8 3 8 5 3" xfId="52611" xr:uid="{00000000-0005-0000-0000-00007BCD0000}"/>
    <cellStyle name="Normal 8 3 8 6" xfId="52612" xr:uid="{00000000-0005-0000-0000-00007CCD0000}"/>
    <cellStyle name="Normal 8 3 9" xfId="52613" xr:uid="{00000000-0005-0000-0000-00007DCD0000}"/>
    <cellStyle name="Normal 8 3 9 2" xfId="52614" xr:uid="{00000000-0005-0000-0000-00007ECD0000}"/>
    <cellStyle name="Normal 8 3 9 2 2" xfId="52615" xr:uid="{00000000-0005-0000-0000-00007FCD0000}"/>
    <cellStyle name="Normal 8 3 9 2 2 2" xfId="52616" xr:uid="{00000000-0005-0000-0000-000080CD0000}"/>
    <cellStyle name="Normal 8 3 9 2 3" xfId="52617" xr:uid="{00000000-0005-0000-0000-000081CD0000}"/>
    <cellStyle name="Normal 8 3 9 2 3 2" xfId="52618" xr:uid="{00000000-0005-0000-0000-000082CD0000}"/>
    <cellStyle name="Normal 8 3 9 2 3 2 2" xfId="52619" xr:uid="{00000000-0005-0000-0000-000083CD0000}"/>
    <cellStyle name="Normal 8 3 9 2 3 3" xfId="52620" xr:uid="{00000000-0005-0000-0000-000084CD0000}"/>
    <cellStyle name="Normal 8 3 9 2 4" xfId="52621" xr:uid="{00000000-0005-0000-0000-000085CD0000}"/>
    <cellStyle name="Normal 8 3 9 3" xfId="52622" xr:uid="{00000000-0005-0000-0000-000086CD0000}"/>
    <cellStyle name="Normal 8 3 9 3 2" xfId="52623" xr:uid="{00000000-0005-0000-0000-000087CD0000}"/>
    <cellStyle name="Normal 8 3 9 4" xfId="52624" xr:uid="{00000000-0005-0000-0000-000088CD0000}"/>
    <cellStyle name="Normal 8 3 9 4 2" xfId="52625" xr:uid="{00000000-0005-0000-0000-000089CD0000}"/>
    <cellStyle name="Normal 8 3 9 4 2 2" xfId="52626" xr:uid="{00000000-0005-0000-0000-00008ACD0000}"/>
    <cellStyle name="Normal 8 3 9 4 3" xfId="52627" xr:uid="{00000000-0005-0000-0000-00008BCD0000}"/>
    <cellStyle name="Normal 8 3 9 5" xfId="52628" xr:uid="{00000000-0005-0000-0000-00008CCD0000}"/>
    <cellStyle name="Normal 8 3_T-straight with PEDs adjustor" xfId="52629" xr:uid="{00000000-0005-0000-0000-00008DCD0000}"/>
    <cellStyle name="Normal 8 4" xfId="52630" xr:uid="{00000000-0005-0000-0000-00008ECD0000}"/>
    <cellStyle name="Normal 8 4 10" xfId="52631" xr:uid="{00000000-0005-0000-0000-00008FCD0000}"/>
    <cellStyle name="Normal 8 4 11" xfId="52632" xr:uid="{00000000-0005-0000-0000-000090CD0000}"/>
    <cellStyle name="Normal 8 4 2" xfId="52633" xr:uid="{00000000-0005-0000-0000-000091CD0000}"/>
    <cellStyle name="Normal 8 4 2 10" xfId="52634" xr:uid="{00000000-0005-0000-0000-000092CD0000}"/>
    <cellStyle name="Normal 8 4 2 2" xfId="52635" xr:uid="{00000000-0005-0000-0000-000093CD0000}"/>
    <cellStyle name="Normal 8 4 2 2 2" xfId="52636" xr:uid="{00000000-0005-0000-0000-000094CD0000}"/>
    <cellStyle name="Normal 8 4 2 2 2 2" xfId="52637" xr:uid="{00000000-0005-0000-0000-000095CD0000}"/>
    <cellStyle name="Normal 8 4 2 2 2 2 2" xfId="52638" xr:uid="{00000000-0005-0000-0000-000096CD0000}"/>
    <cellStyle name="Normal 8 4 2 2 2 2 2 2" xfId="52639" xr:uid="{00000000-0005-0000-0000-000097CD0000}"/>
    <cellStyle name="Normal 8 4 2 2 2 2 3" xfId="52640" xr:uid="{00000000-0005-0000-0000-000098CD0000}"/>
    <cellStyle name="Normal 8 4 2 2 2 2 3 2" xfId="52641" xr:uid="{00000000-0005-0000-0000-000099CD0000}"/>
    <cellStyle name="Normal 8 4 2 2 2 2 3 2 2" xfId="52642" xr:uid="{00000000-0005-0000-0000-00009ACD0000}"/>
    <cellStyle name="Normal 8 4 2 2 2 2 3 3" xfId="52643" xr:uid="{00000000-0005-0000-0000-00009BCD0000}"/>
    <cellStyle name="Normal 8 4 2 2 2 2 4" xfId="52644" xr:uid="{00000000-0005-0000-0000-00009CCD0000}"/>
    <cellStyle name="Normal 8 4 2 2 2 2 5" xfId="52645" xr:uid="{00000000-0005-0000-0000-00009DCD0000}"/>
    <cellStyle name="Normal 8 4 2 2 2 3" xfId="52646" xr:uid="{00000000-0005-0000-0000-00009ECD0000}"/>
    <cellStyle name="Normal 8 4 2 2 2 3 2" xfId="52647" xr:uid="{00000000-0005-0000-0000-00009FCD0000}"/>
    <cellStyle name="Normal 8 4 2 2 2 4" xfId="52648" xr:uid="{00000000-0005-0000-0000-0000A0CD0000}"/>
    <cellStyle name="Normal 8 4 2 2 2 4 2" xfId="52649" xr:uid="{00000000-0005-0000-0000-0000A1CD0000}"/>
    <cellStyle name="Normal 8 4 2 2 2 4 2 2" xfId="52650" xr:uid="{00000000-0005-0000-0000-0000A2CD0000}"/>
    <cellStyle name="Normal 8 4 2 2 2 4 3" xfId="52651" xr:uid="{00000000-0005-0000-0000-0000A3CD0000}"/>
    <cellStyle name="Normal 8 4 2 2 2 5" xfId="52652" xr:uid="{00000000-0005-0000-0000-0000A4CD0000}"/>
    <cellStyle name="Normal 8 4 2 2 2 6" xfId="52653" xr:uid="{00000000-0005-0000-0000-0000A5CD0000}"/>
    <cellStyle name="Normal 8 4 2 2 3" xfId="52654" xr:uid="{00000000-0005-0000-0000-0000A6CD0000}"/>
    <cellStyle name="Normal 8 4 2 2 3 2" xfId="52655" xr:uid="{00000000-0005-0000-0000-0000A7CD0000}"/>
    <cellStyle name="Normal 8 4 2 2 3 2 2" xfId="52656" xr:uid="{00000000-0005-0000-0000-0000A8CD0000}"/>
    <cellStyle name="Normal 8 4 2 2 3 2 3" xfId="52657" xr:uid="{00000000-0005-0000-0000-0000A9CD0000}"/>
    <cellStyle name="Normal 8 4 2 2 3 2 4" xfId="52658" xr:uid="{00000000-0005-0000-0000-0000AACD0000}"/>
    <cellStyle name="Normal 8 4 2 2 3 3" xfId="52659" xr:uid="{00000000-0005-0000-0000-0000ABCD0000}"/>
    <cellStyle name="Normal 8 4 2 2 3 3 2" xfId="52660" xr:uid="{00000000-0005-0000-0000-0000ACCD0000}"/>
    <cellStyle name="Normal 8 4 2 2 3 3 2 2" xfId="52661" xr:uid="{00000000-0005-0000-0000-0000ADCD0000}"/>
    <cellStyle name="Normal 8 4 2 2 3 3 3" xfId="52662" xr:uid="{00000000-0005-0000-0000-0000AECD0000}"/>
    <cellStyle name="Normal 8 4 2 2 3 4" xfId="52663" xr:uid="{00000000-0005-0000-0000-0000AFCD0000}"/>
    <cellStyle name="Normal 8 4 2 2 3 5" xfId="52664" xr:uid="{00000000-0005-0000-0000-0000B0CD0000}"/>
    <cellStyle name="Normal 8 4 2 2 4" xfId="52665" xr:uid="{00000000-0005-0000-0000-0000B1CD0000}"/>
    <cellStyle name="Normal 8 4 2 2 4 2" xfId="52666" xr:uid="{00000000-0005-0000-0000-0000B2CD0000}"/>
    <cellStyle name="Normal 8 4 2 2 4 2 2" xfId="52667" xr:uid="{00000000-0005-0000-0000-0000B3CD0000}"/>
    <cellStyle name="Normal 8 4 2 2 4 3" xfId="52668" xr:uid="{00000000-0005-0000-0000-0000B4CD0000}"/>
    <cellStyle name="Normal 8 4 2 2 4 3 2" xfId="52669" xr:uid="{00000000-0005-0000-0000-0000B5CD0000}"/>
    <cellStyle name="Normal 8 4 2 2 4 3 2 2" xfId="52670" xr:uid="{00000000-0005-0000-0000-0000B6CD0000}"/>
    <cellStyle name="Normal 8 4 2 2 4 3 3" xfId="52671" xr:uid="{00000000-0005-0000-0000-0000B7CD0000}"/>
    <cellStyle name="Normal 8 4 2 2 4 4" xfId="52672" xr:uid="{00000000-0005-0000-0000-0000B8CD0000}"/>
    <cellStyle name="Normal 8 4 2 2 4 5" xfId="52673" xr:uid="{00000000-0005-0000-0000-0000B9CD0000}"/>
    <cellStyle name="Normal 8 4 2 2 5" xfId="52674" xr:uid="{00000000-0005-0000-0000-0000BACD0000}"/>
    <cellStyle name="Normal 8 4 2 2 5 2" xfId="52675" xr:uid="{00000000-0005-0000-0000-0000BBCD0000}"/>
    <cellStyle name="Normal 8 4 2 2 6" xfId="52676" xr:uid="{00000000-0005-0000-0000-0000BCCD0000}"/>
    <cellStyle name="Normal 8 4 2 2 6 2" xfId="52677" xr:uid="{00000000-0005-0000-0000-0000BDCD0000}"/>
    <cellStyle name="Normal 8 4 2 2 6 2 2" xfId="52678" xr:uid="{00000000-0005-0000-0000-0000BECD0000}"/>
    <cellStyle name="Normal 8 4 2 2 6 3" xfId="52679" xr:uid="{00000000-0005-0000-0000-0000BFCD0000}"/>
    <cellStyle name="Normal 8 4 2 2 7" xfId="52680" xr:uid="{00000000-0005-0000-0000-0000C0CD0000}"/>
    <cellStyle name="Normal 8 4 2 2 7 2" xfId="52681" xr:uid="{00000000-0005-0000-0000-0000C1CD0000}"/>
    <cellStyle name="Normal 8 4 2 2 8" xfId="52682" xr:uid="{00000000-0005-0000-0000-0000C2CD0000}"/>
    <cellStyle name="Normal 8 4 2 2 9" xfId="52683" xr:uid="{00000000-0005-0000-0000-0000C3CD0000}"/>
    <cellStyle name="Normal 8 4 2 2_T-straight with PEDs adjustor" xfId="52684" xr:uid="{00000000-0005-0000-0000-0000C4CD0000}"/>
    <cellStyle name="Normal 8 4 2 3" xfId="52685" xr:uid="{00000000-0005-0000-0000-0000C5CD0000}"/>
    <cellStyle name="Normal 8 4 2 3 2" xfId="52686" xr:uid="{00000000-0005-0000-0000-0000C6CD0000}"/>
    <cellStyle name="Normal 8 4 2 3 2 2" xfId="52687" xr:uid="{00000000-0005-0000-0000-0000C7CD0000}"/>
    <cellStyle name="Normal 8 4 2 3 2 2 2" xfId="52688" xr:uid="{00000000-0005-0000-0000-0000C8CD0000}"/>
    <cellStyle name="Normal 8 4 2 3 2 3" xfId="52689" xr:uid="{00000000-0005-0000-0000-0000C9CD0000}"/>
    <cellStyle name="Normal 8 4 2 3 2 3 2" xfId="52690" xr:uid="{00000000-0005-0000-0000-0000CACD0000}"/>
    <cellStyle name="Normal 8 4 2 3 2 3 2 2" xfId="52691" xr:uid="{00000000-0005-0000-0000-0000CBCD0000}"/>
    <cellStyle name="Normal 8 4 2 3 2 3 3" xfId="52692" xr:uid="{00000000-0005-0000-0000-0000CCCD0000}"/>
    <cellStyle name="Normal 8 4 2 3 2 4" xfId="52693" xr:uid="{00000000-0005-0000-0000-0000CDCD0000}"/>
    <cellStyle name="Normal 8 4 2 3 2 5" xfId="52694" xr:uid="{00000000-0005-0000-0000-0000CECD0000}"/>
    <cellStyle name="Normal 8 4 2 3 3" xfId="52695" xr:uid="{00000000-0005-0000-0000-0000CFCD0000}"/>
    <cellStyle name="Normal 8 4 2 3 3 2" xfId="52696" xr:uid="{00000000-0005-0000-0000-0000D0CD0000}"/>
    <cellStyle name="Normal 8 4 2 3 4" xfId="52697" xr:uid="{00000000-0005-0000-0000-0000D1CD0000}"/>
    <cellStyle name="Normal 8 4 2 3 4 2" xfId="52698" xr:uid="{00000000-0005-0000-0000-0000D2CD0000}"/>
    <cellStyle name="Normal 8 4 2 3 4 2 2" xfId="52699" xr:uid="{00000000-0005-0000-0000-0000D3CD0000}"/>
    <cellStyle name="Normal 8 4 2 3 4 3" xfId="52700" xr:uid="{00000000-0005-0000-0000-0000D4CD0000}"/>
    <cellStyle name="Normal 8 4 2 3 5" xfId="52701" xr:uid="{00000000-0005-0000-0000-0000D5CD0000}"/>
    <cellStyle name="Normal 8 4 2 3 6" xfId="52702" xr:uid="{00000000-0005-0000-0000-0000D6CD0000}"/>
    <cellStyle name="Normal 8 4 2 4" xfId="52703" xr:uid="{00000000-0005-0000-0000-0000D7CD0000}"/>
    <cellStyle name="Normal 8 4 2 4 2" xfId="52704" xr:uid="{00000000-0005-0000-0000-0000D8CD0000}"/>
    <cellStyle name="Normal 8 4 2 4 2 2" xfId="52705" xr:uid="{00000000-0005-0000-0000-0000D9CD0000}"/>
    <cellStyle name="Normal 8 4 2 4 2 3" xfId="52706" xr:uid="{00000000-0005-0000-0000-0000DACD0000}"/>
    <cellStyle name="Normal 8 4 2 4 2 4" xfId="52707" xr:uid="{00000000-0005-0000-0000-0000DBCD0000}"/>
    <cellStyle name="Normal 8 4 2 4 3" xfId="52708" xr:uid="{00000000-0005-0000-0000-0000DCCD0000}"/>
    <cellStyle name="Normal 8 4 2 4 3 2" xfId="52709" xr:uid="{00000000-0005-0000-0000-0000DDCD0000}"/>
    <cellStyle name="Normal 8 4 2 4 3 2 2" xfId="52710" xr:uid="{00000000-0005-0000-0000-0000DECD0000}"/>
    <cellStyle name="Normal 8 4 2 4 3 3" xfId="52711" xr:uid="{00000000-0005-0000-0000-0000DFCD0000}"/>
    <cellStyle name="Normal 8 4 2 4 4" xfId="52712" xr:uid="{00000000-0005-0000-0000-0000E0CD0000}"/>
    <cellStyle name="Normal 8 4 2 4 5" xfId="52713" xr:uid="{00000000-0005-0000-0000-0000E1CD0000}"/>
    <cellStyle name="Normal 8 4 2 5" xfId="52714" xr:uid="{00000000-0005-0000-0000-0000E2CD0000}"/>
    <cellStyle name="Normal 8 4 2 5 2" xfId="52715" xr:uid="{00000000-0005-0000-0000-0000E3CD0000}"/>
    <cellStyle name="Normal 8 4 2 5 2 2" xfId="52716" xr:uid="{00000000-0005-0000-0000-0000E4CD0000}"/>
    <cellStyle name="Normal 8 4 2 5 3" xfId="52717" xr:uid="{00000000-0005-0000-0000-0000E5CD0000}"/>
    <cellStyle name="Normal 8 4 2 5 3 2" xfId="52718" xr:uid="{00000000-0005-0000-0000-0000E6CD0000}"/>
    <cellStyle name="Normal 8 4 2 5 3 2 2" xfId="52719" xr:uid="{00000000-0005-0000-0000-0000E7CD0000}"/>
    <cellStyle name="Normal 8 4 2 5 3 3" xfId="52720" xr:uid="{00000000-0005-0000-0000-0000E8CD0000}"/>
    <cellStyle name="Normal 8 4 2 5 4" xfId="52721" xr:uid="{00000000-0005-0000-0000-0000E9CD0000}"/>
    <cellStyle name="Normal 8 4 2 5 5" xfId="52722" xr:uid="{00000000-0005-0000-0000-0000EACD0000}"/>
    <cellStyle name="Normal 8 4 2 6" xfId="52723" xr:uid="{00000000-0005-0000-0000-0000EBCD0000}"/>
    <cellStyle name="Normal 8 4 2 6 2" xfId="52724" xr:uid="{00000000-0005-0000-0000-0000ECCD0000}"/>
    <cellStyle name="Normal 8 4 2 7" xfId="52725" xr:uid="{00000000-0005-0000-0000-0000EDCD0000}"/>
    <cellStyle name="Normal 8 4 2 7 2" xfId="52726" xr:uid="{00000000-0005-0000-0000-0000EECD0000}"/>
    <cellStyle name="Normal 8 4 2 7 2 2" xfId="52727" xr:uid="{00000000-0005-0000-0000-0000EFCD0000}"/>
    <cellStyle name="Normal 8 4 2 7 3" xfId="52728" xr:uid="{00000000-0005-0000-0000-0000F0CD0000}"/>
    <cellStyle name="Normal 8 4 2 8" xfId="52729" xr:uid="{00000000-0005-0000-0000-0000F1CD0000}"/>
    <cellStyle name="Normal 8 4 2 8 2" xfId="52730" xr:uid="{00000000-0005-0000-0000-0000F2CD0000}"/>
    <cellStyle name="Normal 8 4 2 9" xfId="52731" xr:uid="{00000000-0005-0000-0000-0000F3CD0000}"/>
    <cellStyle name="Normal 8 4 2_T-straight with PEDs adjustor" xfId="52732" xr:uid="{00000000-0005-0000-0000-0000F4CD0000}"/>
    <cellStyle name="Normal 8 4 3" xfId="52733" xr:uid="{00000000-0005-0000-0000-0000F5CD0000}"/>
    <cellStyle name="Normal 8 4 3 2" xfId="52734" xr:uid="{00000000-0005-0000-0000-0000F6CD0000}"/>
    <cellStyle name="Normal 8 4 3 2 2" xfId="52735" xr:uid="{00000000-0005-0000-0000-0000F7CD0000}"/>
    <cellStyle name="Normal 8 4 3 2 2 2" xfId="52736" xr:uid="{00000000-0005-0000-0000-0000F8CD0000}"/>
    <cellStyle name="Normal 8 4 3 2 2 2 2" xfId="52737" xr:uid="{00000000-0005-0000-0000-0000F9CD0000}"/>
    <cellStyle name="Normal 8 4 3 2 2 3" xfId="52738" xr:uid="{00000000-0005-0000-0000-0000FACD0000}"/>
    <cellStyle name="Normal 8 4 3 2 2 3 2" xfId="52739" xr:uid="{00000000-0005-0000-0000-0000FBCD0000}"/>
    <cellStyle name="Normal 8 4 3 2 2 3 2 2" xfId="52740" xr:uid="{00000000-0005-0000-0000-0000FCCD0000}"/>
    <cellStyle name="Normal 8 4 3 2 2 3 3" xfId="52741" xr:uid="{00000000-0005-0000-0000-0000FDCD0000}"/>
    <cellStyle name="Normal 8 4 3 2 2 4" xfId="52742" xr:uid="{00000000-0005-0000-0000-0000FECD0000}"/>
    <cellStyle name="Normal 8 4 3 2 2 5" xfId="52743" xr:uid="{00000000-0005-0000-0000-0000FFCD0000}"/>
    <cellStyle name="Normal 8 4 3 2 3" xfId="52744" xr:uid="{00000000-0005-0000-0000-000000CE0000}"/>
    <cellStyle name="Normal 8 4 3 2 3 2" xfId="52745" xr:uid="{00000000-0005-0000-0000-000001CE0000}"/>
    <cellStyle name="Normal 8 4 3 2 4" xfId="52746" xr:uid="{00000000-0005-0000-0000-000002CE0000}"/>
    <cellStyle name="Normal 8 4 3 2 4 2" xfId="52747" xr:uid="{00000000-0005-0000-0000-000003CE0000}"/>
    <cellStyle name="Normal 8 4 3 2 4 2 2" xfId="52748" xr:uid="{00000000-0005-0000-0000-000004CE0000}"/>
    <cellStyle name="Normal 8 4 3 2 4 3" xfId="52749" xr:uid="{00000000-0005-0000-0000-000005CE0000}"/>
    <cellStyle name="Normal 8 4 3 2 5" xfId="52750" xr:uid="{00000000-0005-0000-0000-000006CE0000}"/>
    <cellStyle name="Normal 8 4 3 2 6" xfId="52751" xr:uid="{00000000-0005-0000-0000-000007CE0000}"/>
    <cellStyle name="Normal 8 4 3 3" xfId="52752" xr:uid="{00000000-0005-0000-0000-000008CE0000}"/>
    <cellStyle name="Normal 8 4 3 3 2" xfId="52753" xr:uid="{00000000-0005-0000-0000-000009CE0000}"/>
    <cellStyle name="Normal 8 4 3 3 2 2" xfId="52754" xr:uid="{00000000-0005-0000-0000-00000ACE0000}"/>
    <cellStyle name="Normal 8 4 3 3 2 3" xfId="52755" xr:uid="{00000000-0005-0000-0000-00000BCE0000}"/>
    <cellStyle name="Normal 8 4 3 3 2 4" xfId="52756" xr:uid="{00000000-0005-0000-0000-00000CCE0000}"/>
    <cellStyle name="Normal 8 4 3 3 3" xfId="52757" xr:uid="{00000000-0005-0000-0000-00000DCE0000}"/>
    <cellStyle name="Normal 8 4 3 3 3 2" xfId="52758" xr:uid="{00000000-0005-0000-0000-00000ECE0000}"/>
    <cellStyle name="Normal 8 4 3 3 3 2 2" xfId="52759" xr:uid="{00000000-0005-0000-0000-00000FCE0000}"/>
    <cellStyle name="Normal 8 4 3 3 3 3" xfId="52760" xr:uid="{00000000-0005-0000-0000-000010CE0000}"/>
    <cellStyle name="Normal 8 4 3 3 4" xfId="52761" xr:uid="{00000000-0005-0000-0000-000011CE0000}"/>
    <cellStyle name="Normal 8 4 3 3 5" xfId="52762" xr:uid="{00000000-0005-0000-0000-000012CE0000}"/>
    <cellStyle name="Normal 8 4 3 4" xfId="52763" xr:uid="{00000000-0005-0000-0000-000013CE0000}"/>
    <cellStyle name="Normal 8 4 3 4 2" xfId="52764" xr:uid="{00000000-0005-0000-0000-000014CE0000}"/>
    <cellStyle name="Normal 8 4 3 4 2 2" xfId="52765" xr:uid="{00000000-0005-0000-0000-000015CE0000}"/>
    <cellStyle name="Normal 8 4 3 4 3" xfId="52766" xr:uid="{00000000-0005-0000-0000-000016CE0000}"/>
    <cellStyle name="Normal 8 4 3 4 3 2" xfId="52767" xr:uid="{00000000-0005-0000-0000-000017CE0000}"/>
    <cellStyle name="Normal 8 4 3 4 3 2 2" xfId="52768" xr:uid="{00000000-0005-0000-0000-000018CE0000}"/>
    <cellStyle name="Normal 8 4 3 4 3 3" xfId="52769" xr:uid="{00000000-0005-0000-0000-000019CE0000}"/>
    <cellStyle name="Normal 8 4 3 4 4" xfId="52770" xr:uid="{00000000-0005-0000-0000-00001ACE0000}"/>
    <cellStyle name="Normal 8 4 3 4 5" xfId="52771" xr:uid="{00000000-0005-0000-0000-00001BCE0000}"/>
    <cellStyle name="Normal 8 4 3 5" xfId="52772" xr:uid="{00000000-0005-0000-0000-00001CCE0000}"/>
    <cellStyle name="Normal 8 4 3 5 2" xfId="52773" xr:uid="{00000000-0005-0000-0000-00001DCE0000}"/>
    <cellStyle name="Normal 8 4 3 6" xfId="52774" xr:uid="{00000000-0005-0000-0000-00001ECE0000}"/>
    <cellStyle name="Normal 8 4 3 6 2" xfId="52775" xr:uid="{00000000-0005-0000-0000-00001FCE0000}"/>
    <cellStyle name="Normal 8 4 3 6 2 2" xfId="52776" xr:uid="{00000000-0005-0000-0000-000020CE0000}"/>
    <cellStyle name="Normal 8 4 3 6 3" xfId="52777" xr:uid="{00000000-0005-0000-0000-000021CE0000}"/>
    <cellStyle name="Normal 8 4 3 7" xfId="52778" xr:uid="{00000000-0005-0000-0000-000022CE0000}"/>
    <cellStyle name="Normal 8 4 3 7 2" xfId="52779" xr:uid="{00000000-0005-0000-0000-000023CE0000}"/>
    <cellStyle name="Normal 8 4 3 8" xfId="52780" xr:uid="{00000000-0005-0000-0000-000024CE0000}"/>
    <cellStyle name="Normal 8 4 3 9" xfId="52781" xr:uid="{00000000-0005-0000-0000-000025CE0000}"/>
    <cellStyle name="Normal 8 4 3_T-straight with PEDs adjustor" xfId="52782" xr:uid="{00000000-0005-0000-0000-000026CE0000}"/>
    <cellStyle name="Normal 8 4 4" xfId="52783" xr:uid="{00000000-0005-0000-0000-000027CE0000}"/>
    <cellStyle name="Normal 8 4 4 2" xfId="52784" xr:uid="{00000000-0005-0000-0000-000028CE0000}"/>
    <cellStyle name="Normal 8 4 4 2 2" xfId="52785" xr:uid="{00000000-0005-0000-0000-000029CE0000}"/>
    <cellStyle name="Normal 8 4 4 2 2 2" xfId="52786" xr:uid="{00000000-0005-0000-0000-00002ACE0000}"/>
    <cellStyle name="Normal 8 4 4 2 3" xfId="52787" xr:uid="{00000000-0005-0000-0000-00002BCE0000}"/>
    <cellStyle name="Normal 8 4 4 2 3 2" xfId="52788" xr:uid="{00000000-0005-0000-0000-00002CCE0000}"/>
    <cellStyle name="Normal 8 4 4 2 3 2 2" xfId="52789" xr:uid="{00000000-0005-0000-0000-00002DCE0000}"/>
    <cellStyle name="Normal 8 4 4 2 3 3" xfId="52790" xr:uid="{00000000-0005-0000-0000-00002ECE0000}"/>
    <cellStyle name="Normal 8 4 4 2 4" xfId="52791" xr:uid="{00000000-0005-0000-0000-00002FCE0000}"/>
    <cellStyle name="Normal 8 4 4 2 5" xfId="52792" xr:uid="{00000000-0005-0000-0000-000030CE0000}"/>
    <cellStyle name="Normal 8 4 4 3" xfId="52793" xr:uid="{00000000-0005-0000-0000-000031CE0000}"/>
    <cellStyle name="Normal 8 4 4 3 2" xfId="52794" xr:uid="{00000000-0005-0000-0000-000032CE0000}"/>
    <cellStyle name="Normal 8 4 4 4" xfId="52795" xr:uid="{00000000-0005-0000-0000-000033CE0000}"/>
    <cellStyle name="Normal 8 4 4 4 2" xfId="52796" xr:uid="{00000000-0005-0000-0000-000034CE0000}"/>
    <cellStyle name="Normal 8 4 4 4 2 2" xfId="52797" xr:uid="{00000000-0005-0000-0000-000035CE0000}"/>
    <cellStyle name="Normal 8 4 4 4 3" xfId="52798" xr:uid="{00000000-0005-0000-0000-000036CE0000}"/>
    <cellStyle name="Normal 8 4 4 5" xfId="52799" xr:uid="{00000000-0005-0000-0000-000037CE0000}"/>
    <cellStyle name="Normal 8 4 4 6" xfId="52800" xr:uid="{00000000-0005-0000-0000-000038CE0000}"/>
    <cellStyle name="Normal 8 4 5" xfId="52801" xr:uid="{00000000-0005-0000-0000-000039CE0000}"/>
    <cellStyle name="Normal 8 4 5 2" xfId="52802" xr:uid="{00000000-0005-0000-0000-00003ACE0000}"/>
    <cellStyle name="Normal 8 4 5 2 2" xfId="52803" xr:uid="{00000000-0005-0000-0000-00003BCE0000}"/>
    <cellStyle name="Normal 8 4 5 2 3" xfId="52804" xr:uid="{00000000-0005-0000-0000-00003CCE0000}"/>
    <cellStyle name="Normal 8 4 5 2 4" xfId="52805" xr:uid="{00000000-0005-0000-0000-00003DCE0000}"/>
    <cellStyle name="Normal 8 4 5 3" xfId="52806" xr:uid="{00000000-0005-0000-0000-00003ECE0000}"/>
    <cellStyle name="Normal 8 4 5 3 2" xfId="52807" xr:uid="{00000000-0005-0000-0000-00003FCE0000}"/>
    <cellStyle name="Normal 8 4 5 3 2 2" xfId="52808" xr:uid="{00000000-0005-0000-0000-000040CE0000}"/>
    <cellStyle name="Normal 8 4 5 3 3" xfId="52809" xr:uid="{00000000-0005-0000-0000-000041CE0000}"/>
    <cellStyle name="Normal 8 4 5 4" xfId="52810" xr:uid="{00000000-0005-0000-0000-000042CE0000}"/>
    <cellStyle name="Normal 8 4 5 5" xfId="52811" xr:uid="{00000000-0005-0000-0000-000043CE0000}"/>
    <cellStyle name="Normal 8 4 6" xfId="52812" xr:uid="{00000000-0005-0000-0000-000044CE0000}"/>
    <cellStyle name="Normal 8 4 6 2" xfId="52813" xr:uid="{00000000-0005-0000-0000-000045CE0000}"/>
    <cellStyle name="Normal 8 4 6 2 2" xfId="52814" xr:uid="{00000000-0005-0000-0000-000046CE0000}"/>
    <cellStyle name="Normal 8 4 6 3" xfId="52815" xr:uid="{00000000-0005-0000-0000-000047CE0000}"/>
    <cellStyle name="Normal 8 4 6 3 2" xfId="52816" xr:uid="{00000000-0005-0000-0000-000048CE0000}"/>
    <cellStyle name="Normal 8 4 6 3 2 2" xfId="52817" xr:uid="{00000000-0005-0000-0000-000049CE0000}"/>
    <cellStyle name="Normal 8 4 6 3 3" xfId="52818" xr:uid="{00000000-0005-0000-0000-00004ACE0000}"/>
    <cellStyle name="Normal 8 4 6 4" xfId="52819" xr:uid="{00000000-0005-0000-0000-00004BCE0000}"/>
    <cellStyle name="Normal 8 4 6 5" xfId="52820" xr:uid="{00000000-0005-0000-0000-00004CCE0000}"/>
    <cellStyle name="Normal 8 4 7" xfId="52821" xr:uid="{00000000-0005-0000-0000-00004DCE0000}"/>
    <cellStyle name="Normal 8 4 7 2" xfId="52822" xr:uid="{00000000-0005-0000-0000-00004ECE0000}"/>
    <cellStyle name="Normal 8 4 8" xfId="52823" xr:uid="{00000000-0005-0000-0000-00004FCE0000}"/>
    <cellStyle name="Normal 8 4 8 2" xfId="52824" xr:uid="{00000000-0005-0000-0000-000050CE0000}"/>
    <cellStyle name="Normal 8 4 8 2 2" xfId="52825" xr:uid="{00000000-0005-0000-0000-000051CE0000}"/>
    <cellStyle name="Normal 8 4 8 3" xfId="52826" xr:uid="{00000000-0005-0000-0000-000052CE0000}"/>
    <cellStyle name="Normal 8 4 9" xfId="52827" xr:uid="{00000000-0005-0000-0000-000053CE0000}"/>
    <cellStyle name="Normal 8 4 9 2" xfId="52828" xr:uid="{00000000-0005-0000-0000-000054CE0000}"/>
    <cellStyle name="Normal 8 4_T-straight with PEDs adjustor" xfId="52829" xr:uid="{00000000-0005-0000-0000-000055CE0000}"/>
    <cellStyle name="Normal 8 5" xfId="52830" xr:uid="{00000000-0005-0000-0000-000056CE0000}"/>
    <cellStyle name="Normal 8 5 10" xfId="52831" xr:uid="{00000000-0005-0000-0000-000057CE0000}"/>
    <cellStyle name="Normal 8 5 11" xfId="52832" xr:uid="{00000000-0005-0000-0000-000058CE0000}"/>
    <cellStyle name="Normal 8 5 2" xfId="52833" xr:uid="{00000000-0005-0000-0000-000059CE0000}"/>
    <cellStyle name="Normal 8 5 2 10" xfId="52834" xr:uid="{00000000-0005-0000-0000-00005ACE0000}"/>
    <cellStyle name="Normal 8 5 2 2" xfId="52835" xr:uid="{00000000-0005-0000-0000-00005BCE0000}"/>
    <cellStyle name="Normal 8 5 2 2 2" xfId="52836" xr:uid="{00000000-0005-0000-0000-00005CCE0000}"/>
    <cellStyle name="Normal 8 5 2 2 2 2" xfId="52837" xr:uid="{00000000-0005-0000-0000-00005DCE0000}"/>
    <cellStyle name="Normal 8 5 2 2 2 2 2" xfId="52838" xr:uid="{00000000-0005-0000-0000-00005ECE0000}"/>
    <cellStyle name="Normal 8 5 2 2 2 2 2 2" xfId="52839" xr:uid="{00000000-0005-0000-0000-00005FCE0000}"/>
    <cellStyle name="Normal 8 5 2 2 2 2 3" xfId="52840" xr:uid="{00000000-0005-0000-0000-000060CE0000}"/>
    <cellStyle name="Normal 8 5 2 2 2 2 3 2" xfId="52841" xr:uid="{00000000-0005-0000-0000-000061CE0000}"/>
    <cellStyle name="Normal 8 5 2 2 2 2 3 2 2" xfId="52842" xr:uid="{00000000-0005-0000-0000-000062CE0000}"/>
    <cellStyle name="Normal 8 5 2 2 2 2 3 3" xfId="52843" xr:uid="{00000000-0005-0000-0000-000063CE0000}"/>
    <cellStyle name="Normal 8 5 2 2 2 2 4" xfId="52844" xr:uid="{00000000-0005-0000-0000-000064CE0000}"/>
    <cellStyle name="Normal 8 5 2 2 2 2 5" xfId="52845" xr:uid="{00000000-0005-0000-0000-000065CE0000}"/>
    <cellStyle name="Normal 8 5 2 2 2 3" xfId="52846" xr:uid="{00000000-0005-0000-0000-000066CE0000}"/>
    <cellStyle name="Normal 8 5 2 2 2 3 2" xfId="52847" xr:uid="{00000000-0005-0000-0000-000067CE0000}"/>
    <cellStyle name="Normal 8 5 2 2 2 4" xfId="52848" xr:uid="{00000000-0005-0000-0000-000068CE0000}"/>
    <cellStyle name="Normal 8 5 2 2 2 4 2" xfId="52849" xr:uid="{00000000-0005-0000-0000-000069CE0000}"/>
    <cellStyle name="Normal 8 5 2 2 2 4 2 2" xfId="52850" xr:uid="{00000000-0005-0000-0000-00006ACE0000}"/>
    <cellStyle name="Normal 8 5 2 2 2 4 3" xfId="52851" xr:uid="{00000000-0005-0000-0000-00006BCE0000}"/>
    <cellStyle name="Normal 8 5 2 2 2 5" xfId="52852" xr:uid="{00000000-0005-0000-0000-00006CCE0000}"/>
    <cellStyle name="Normal 8 5 2 2 2 6" xfId="52853" xr:uid="{00000000-0005-0000-0000-00006DCE0000}"/>
    <cellStyle name="Normal 8 5 2 2 3" xfId="52854" xr:uid="{00000000-0005-0000-0000-00006ECE0000}"/>
    <cellStyle name="Normal 8 5 2 2 3 2" xfId="52855" xr:uid="{00000000-0005-0000-0000-00006FCE0000}"/>
    <cellStyle name="Normal 8 5 2 2 3 2 2" xfId="52856" xr:uid="{00000000-0005-0000-0000-000070CE0000}"/>
    <cellStyle name="Normal 8 5 2 2 3 2 3" xfId="52857" xr:uid="{00000000-0005-0000-0000-000071CE0000}"/>
    <cellStyle name="Normal 8 5 2 2 3 2 4" xfId="52858" xr:uid="{00000000-0005-0000-0000-000072CE0000}"/>
    <cellStyle name="Normal 8 5 2 2 3 3" xfId="52859" xr:uid="{00000000-0005-0000-0000-000073CE0000}"/>
    <cellStyle name="Normal 8 5 2 2 3 3 2" xfId="52860" xr:uid="{00000000-0005-0000-0000-000074CE0000}"/>
    <cellStyle name="Normal 8 5 2 2 3 3 2 2" xfId="52861" xr:uid="{00000000-0005-0000-0000-000075CE0000}"/>
    <cellStyle name="Normal 8 5 2 2 3 3 3" xfId="52862" xr:uid="{00000000-0005-0000-0000-000076CE0000}"/>
    <cellStyle name="Normal 8 5 2 2 3 4" xfId="52863" xr:uid="{00000000-0005-0000-0000-000077CE0000}"/>
    <cellStyle name="Normal 8 5 2 2 3 5" xfId="52864" xr:uid="{00000000-0005-0000-0000-000078CE0000}"/>
    <cellStyle name="Normal 8 5 2 2 4" xfId="52865" xr:uid="{00000000-0005-0000-0000-000079CE0000}"/>
    <cellStyle name="Normal 8 5 2 2 4 2" xfId="52866" xr:uid="{00000000-0005-0000-0000-00007ACE0000}"/>
    <cellStyle name="Normal 8 5 2 2 4 2 2" xfId="52867" xr:uid="{00000000-0005-0000-0000-00007BCE0000}"/>
    <cellStyle name="Normal 8 5 2 2 4 3" xfId="52868" xr:uid="{00000000-0005-0000-0000-00007CCE0000}"/>
    <cellStyle name="Normal 8 5 2 2 4 3 2" xfId="52869" xr:uid="{00000000-0005-0000-0000-00007DCE0000}"/>
    <cellStyle name="Normal 8 5 2 2 4 3 2 2" xfId="52870" xr:uid="{00000000-0005-0000-0000-00007ECE0000}"/>
    <cellStyle name="Normal 8 5 2 2 4 3 3" xfId="52871" xr:uid="{00000000-0005-0000-0000-00007FCE0000}"/>
    <cellStyle name="Normal 8 5 2 2 4 4" xfId="52872" xr:uid="{00000000-0005-0000-0000-000080CE0000}"/>
    <cellStyle name="Normal 8 5 2 2 4 5" xfId="52873" xr:uid="{00000000-0005-0000-0000-000081CE0000}"/>
    <cellStyle name="Normal 8 5 2 2 5" xfId="52874" xr:uid="{00000000-0005-0000-0000-000082CE0000}"/>
    <cellStyle name="Normal 8 5 2 2 5 2" xfId="52875" xr:uid="{00000000-0005-0000-0000-000083CE0000}"/>
    <cellStyle name="Normal 8 5 2 2 6" xfId="52876" xr:uid="{00000000-0005-0000-0000-000084CE0000}"/>
    <cellStyle name="Normal 8 5 2 2 6 2" xfId="52877" xr:uid="{00000000-0005-0000-0000-000085CE0000}"/>
    <cellStyle name="Normal 8 5 2 2 6 2 2" xfId="52878" xr:uid="{00000000-0005-0000-0000-000086CE0000}"/>
    <cellStyle name="Normal 8 5 2 2 6 3" xfId="52879" xr:uid="{00000000-0005-0000-0000-000087CE0000}"/>
    <cellStyle name="Normal 8 5 2 2 7" xfId="52880" xr:uid="{00000000-0005-0000-0000-000088CE0000}"/>
    <cellStyle name="Normal 8 5 2 2 7 2" xfId="52881" xr:uid="{00000000-0005-0000-0000-000089CE0000}"/>
    <cellStyle name="Normal 8 5 2 2 8" xfId="52882" xr:uid="{00000000-0005-0000-0000-00008ACE0000}"/>
    <cellStyle name="Normal 8 5 2 2 9" xfId="52883" xr:uid="{00000000-0005-0000-0000-00008BCE0000}"/>
    <cellStyle name="Normal 8 5 2 2_T-straight with PEDs adjustor" xfId="52884" xr:uid="{00000000-0005-0000-0000-00008CCE0000}"/>
    <cellStyle name="Normal 8 5 2 3" xfId="52885" xr:uid="{00000000-0005-0000-0000-00008DCE0000}"/>
    <cellStyle name="Normal 8 5 2 3 2" xfId="52886" xr:uid="{00000000-0005-0000-0000-00008ECE0000}"/>
    <cellStyle name="Normal 8 5 2 3 2 2" xfId="52887" xr:uid="{00000000-0005-0000-0000-00008FCE0000}"/>
    <cellStyle name="Normal 8 5 2 3 2 2 2" xfId="52888" xr:uid="{00000000-0005-0000-0000-000090CE0000}"/>
    <cellStyle name="Normal 8 5 2 3 2 3" xfId="52889" xr:uid="{00000000-0005-0000-0000-000091CE0000}"/>
    <cellStyle name="Normal 8 5 2 3 2 3 2" xfId="52890" xr:uid="{00000000-0005-0000-0000-000092CE0000}"/>
    <cellStyle name="Normal 8 5 2 3 2 3 2 2" xfId="52891" xr:uid="{00000000-0005-0000-0000-000093CE0000}"/>
    <cellStyle name="Normal 8 5 2 3 2 3 3" xfId="52892" xr:uid="{00000000-0005-0000-0000-000094CE0000}"/>
    <cellStyle name="Normal 8 5 2 3 2 4" xfId="52893" xr:uid="{00000000-0005-0000-0000-000095CE0000}"/>
    <cellStyle name="Normal 8 5 2 3 2 5" xfId="52894" xr:uid="{00000000-0005-0000-0000-000096CE0000}"/>
    <cellStyle name="Normal 8 5 2 3 3" xfId="52895" xr:uid="{00000000-0005-0000-0000-000097CE0000}"/>
    <cellStyle name="Normal 8 5 2 3 3 2" xfId="52896" xr:uid="{00000000-0005-0000-0000-000098CE0000}"/>
    <cellStyle name="Normal 8 5 2 3 4" xfId="52897" xr:uid="{00000000-0005-0000-0000-000099CE0000}"/>
    <cellStyle name="Normal 8 5 2 3 4 2" xfId="52898" xr:uid="{00000000-0005-0000-0000-00009ACE0000}"/>
    <cellStyle name="Normal 8 5 2 3 4 2 2" xfId="52899" xr:uid="{00000000-0005-0000-0000-00009BCE0000}"/>
    <cellStyle name="Normal 8 5 2 3 4 3" xfId="52900" xr:uid="{00000000-0005-0000-0000-00009CCE0000}"/>
    <cellStyle name="Normal 8 5 2 3 5" xfId="52901" xr:uid="{00000000-0005-0000-0000-00009DCE0000}"/>
    <cellStyle name="Normal 8 5 2 3 6" xfId="52902" xr:uid="{00000000-0005-0000-0000-00009ECE0000}"/>
    <cellStyle name="Normal 8 5 2 4" xfId="52903" xr:uid="{00000000-0005-0000-0000-00009FCE0000}"/>
    <cellStyle name="Normal 8 5 2 4 2" xfId="52904" xr:uid="{00000000-0005-0000-0000-0000A0CE0000}"/>
    <cellStyle name="Normal 8 5 2 4 2 2" xfId="52905" xr:uid="{00000000-0005-0000-0000-0000A1CE0000}"/>
    <cellStyle name="Normal 8 5 2 4 2 3" xfId="52906" xr:uid="{00000000-0005-0000-0000-0000A2CE0000}"/>
    <cellStyle name="Normal 8 5 2 4 2 4" xfId="52907" xr:uid="{00000000-0005-0000-0000-0000A3CE0000}"/>
    <cellStyle name="Normal 8 5 2 4 3" xfId="52908" xr:uid="{00000000-0005-0000-0000-0000A4CE0000}"/>
    <cellStyle name="Normal 8 5 2 4 3 2" xfId="52909" xr:uid="{00000000-0005-0000-0000-0000A5CE0000}"/>
    <cellStyle name="Normal 8 5 2 4 3 2 2" xfId="52910" xr:uid="{00000000-0005-0000-0000-0000A6CE0000}"/>
    <cellStyle name="Normal 8 5 2 4 3 3" xfId="52911" xr:uid="{00000000-0005-0000-0000-0000A7CE0000}"/>
    <cellStyle name="Normal 8 5 2 4 4" xfId="52912" xr:uid="{00000000-0005-0000-0000-0000A8CE0000}"/>
    <cellStyle name="Normal 8 5 2 4 5" xfId="52913" xr:uid="{00000000-0005-0000-0000-0000A9CE0000}"/>
    <cellStyle name="Normal 8 5 2 5" xfId="52914" xr:uid="{00000000-0005-0000-0000-0000AACE0000}"/>
    <cellStyle name="Normal 8 5 2 5 2" xfId="52915" xr:uid="{00000000-0005-0000-0000-0000ABCE0000}"/>
    <cellStyle name="Normal 8 5 2 5 2 2" xfId="52916" xr:uid="{00000000-0005-0000-0000-0000ACCE0000}"/>
    <cellStyle name="Normal 8 5 2 5 3" xfId="52917" xr:uid="{00000000-0005-0000-0000-0000ADCE0000}"/>
    <cellStyle name="Normal 8 5 2 5 3 2" xfId="52918" xr:uid="{00000000-0005-0000-0000-0000AECE0000}"/>
    <cellStyle name="Normal 8 5 2 5 3 2 2" xfId="52919" xr:uid="{00000000-0005-0000-0000-0000AFCE0000}"/>
    <cellStyle name="Normal 8 5 2 5 3 3" xfId="52920" xr:uid="{00000000-0005-0000-0000-0000B0CE0000}"/>
    <cellStyle name="Normal 8 5 2 5 4" xfId="52921" xr:uid="{00000000-0005-0000-0000-0000B1CE0000}"/>
    <cellStyle name="Normal 8 5 2 5 5" xfId="52922" xr:uid="{00000000-0005-0000-0000-0000B2CE0000}"/>
    <cellStyle name="Normal 8 5 2 6" xfId="52923" xr:uid="{00000000-0005-0000-0000-0000B3CE0000}"/>
    <cellStyle name="Normal 8 5 2 6 2" xfId="52924" xr:uid="{00000000-0005-0000-0000-0000B4CE0000}"/>
    <cellStyle name="Normal 8 5 2 7" xfId="52925" xr:uid="{00000000-0005-0000-0000-0000B5CE0000}"/>
    <cellStyle name="Normal 8 5 2 7 2" xfId="52926" xr:uid="{00000000-0005-0000-0000-0000B6CE0000}"/>
    <cellStyle name="Normal 8 5 2 7 2 2" xfId="52927" xr:uid="{00000000-0005-0000-0000-0000B7CE0000}"/>
    <cellStyle name="Normal 8 5 2 7 3" xfId="52928" xr:uid="{00000000-0005-0000-0000-0000B8CE0000}"/>
    <cellStyle name="Normal 8 5 2 8" xfId="52929" xr:uid="{00000000-0005-0000-0000-0000B9CE0000}"/>
    <cellStyle name="Normal 8 5 2 8 2" xfId="52930" xr:uid="{00000000-0005-0000-0000-0000BACE0000}"/>
    <cellStyle name="Normal 8 5 2 9" xfId="52931" xr:uid="{00000000-0005-0000-0000-0000BBCE0000}"/>
    <cellStyle name="Normal 8 5 2_T-straight with PEDs adjustor" xfId="52932" xr:uid="{00000000-0005-0000-0000-0000BCCE0000}"/>
    <cellStyle name="Normal 8 5 3" xfId="52933" xr:uid="{00000000-0005-0000-0000-0000BDCE0000}"/>
    <cellStyle name="Normal 8 5 3 2" xfId="52934" xr:uid="{00000000-0005-0000-0000-0000BECE0000}"/>
    <cellStyle name="Normal 8 5 3 2 2" xfId="52935" xr:uid="{00000000-0005-0000-0000-0000BFCE0000}"/>
    <cellStyle name="Normal 8 5 3 2 2 2" xfId="52936" xr:uid="{00000000-0005-0000-0000-0000C0CE0000}"/>
    <cellStyle name="Normal 8 5 3 2 2 2 2" xfId="52937" xr:uid="{00000000-0005-0000-0000-0000C1CE0000}"/>
    <cellStyle name="Normal 8 5 3 2 2 3" xfId="52938" xr:uid="{00000000-0005-0000-0000-0000C2CE0000}"/>
    <cellStyle name="Normal 8 5 3 2 2 3 2" xfId="52939" xr:uid="{00000000-0005-0000-0000-0000C3CE0000}"/>
    <cellStyle name="Normal 8 5 3 2 2 3 2 2" xfId="52940" xr:uid="{00000000-0005-0000-0000-0000C4CE0000}"/>
    <cellStyle name="Normal 8 5 3 2 2 3 3" xfId="52941" xr:uid="{00000000-0005-0000-0000-0000C5CE0000}"/>
    <cellStyle name="Normal 8 5 3 2 2 4" xfId="52942" xr:uid="{00000000-0005-0000-0000-0000C6CE0000}"/>
    <cellStyle name="Normal 8 5 3 2 2 5" xfId="52943" xr:uid="{00000000-0005-0000-0000-0000C7CE0000}"/>
    <cellStyle name="Normal 8 5 3 2 3" xfId="52944" xr:uid="{00000000-0005-0000-0000-0000C8CE0000}"/>
    <cellStyle name="Normal 8 5 3 2 3 2" xfId="52945" xr:uid="{00000000-0005-0000-0000-0000C9CE0000}"/>
    <cellStyle name="Normal 8 5 3 2 4" xfId="52946" xr:uid="{00000000-0005-0000-0000-0000CACE0000}"/>
    <cellStyle name="Normal 8 5 3 2 4 2" xfId="52947" xr:uid="{00000000-0005-0000-0000-0000CBCE0000}"/>
    <cellStyle name="Normal 8 5 3 2 4 2 2" xfId="52948" xr:uid="{00000000-0005-0000-0000-0000CCCE0000}"/>
    <cellStyle name="Normal 8 5 3 2 4 3" xfId="52949" xr:uid="{00000000-0005-0000-0000-0000CDCE0000}"/>
    <cellStyle name="Normal 8 5 3 2 5" xfId="52950" xr:uid="{00000000-0005-0000-0000-0000CECE0000}"/>
    <cellStyle name="Normal 8 5 3 2 6" xfId="52951" xr:uid="{00000000-0005-0000-0000-0000CFCE0000}"/>
    <cellStyle name="Normal 8 5 3 3" xfId="52952" xr:uid="{00000000-0005-0000-0000-0000D0CE0000}"/>
    <cellStyle name="Normal 8 5 3 3 2" xfId="52953" xr:uid="{00000000-0005-0000-0000-0000D1CE0000}"/>
    <cellStyle name="Normal 8 5 3 3 2 2" xfId="52954" xr:uid="{00000000-0005-0000-0000-0000D2CE0000}"/>
    <cellStyle name="Normal 8 5 3 3 2 3" xfId="52955" xr:uid="{00000000-0005-0000-0000-0000D3CE0000}"/>
    <cellStyle name="Normal 8 5 3 3 2 4" xfId="52956" xr:uid="{00000000-0005-0000-0000-0000D4CE0000}"/>
    <cellStyle name="Normal 8 5 3 3 3" xfId="52957" xr:uid="{00000000-0005-0000-0000-0000D5CE0000}"/>
    <cellStyle name="Normal 8 5 3 3 3 2" xfId="52958" xr:uid="{00000000-0005-0000-0000-0000D6CE0000}"/>
    <cellStyle name="Normal 8 5 3 3 3 2 2" xfId="52959" xr:uid="{00000000-0005-0000-0000-0000D7CE0000}"/>
    <cellStyle name="Normal 8 5 3 3 3 3" xfId="52960" xr:uid="{00000000-0005-0000-0000-0000D8CE0000}"/>
    <cellStyle name="Normal 8 5 3 3 4" xfId="52961" xr:uid="{00000000-0005-0000-0000-0000D9CE0000}"/>
    <cellStyle name="Normal 8 5 3 3 5" xfId="52962" xr:uid="{00000000-0005-0000-0000-0000DACE0000}"/>
    <cellStyle name="Normal 8 5 3 4" xfId="52963" xr:uid="{00000000-0005-0000-0000-0000DBCE0000}"/>
    <cellStyle name="Normal 8 5 3 4 2" xfId="52964" xr:uid="{00000000-0005-0000-0000-0000DCCE0000}"/>
    <cellStyle name="Normal 8 5 3 4 2 2" xfId="52965" xr:uid="{00000000-0005-0000-0000-0000DDCE0000}"/>
    <cellStyle name="Normal 8 5 3 4 3" xfId="52966" xr:uid="{00000000-0005-0000-0000-0000DECE0000}"/>
    <cellStyle name="Normal 8 5 3 4 3 2" xfId="52967" xr:uid="{00000000-0005-0000-0000-0000DFCE0000}"/>
    <cellStyle name="Normal 8 5 3 4 3 2 2" xfId="52968" xr:uid="{00000000-0005-0000-0000-0000E0CE0000}"/>
    <cellStyle name="Normal 8 5 3 4 3 3" xfId="52969" xr:uid="{00000000-0005-0000-0000-0000E1CE0000}"/>
    <cellStyle name="Normal 8 5 3 4 4" xfId="52970" xr:uid="{00000000-0005-0000-0000-0000E2CE0000}"/>
    <cellStyle name="Normal 8 5 3 4 5" xfId="52971" xr:uid="{00000000-0005-0000-0000-0000E3CE0000}"/>
    <cellStyle name="Normal 8 5 3 5" xfId="52972" xr:uid="{00000000-0005-0000-0000-0000E4CE0000}"/>
    <cellStyle name="Normal 8 5 3 5 2" xfId="52973" xr:uid="{00000000-0005-0000-0000-0000E5CE0000}"/>
    <cellStyle name="Normal 8 5 3 6" xfId="52974" xr:uid="{00000000-0005-0000-0000-0000E6CE0000}"/>
    <cellStyle name="Normal 8 5 3 6 2" xfId="52975" xr:uid="{00000000-0005-0000-0000-0000E7CE0000}"/>
    <cellStyle name="Normal 8 5 3 6 2 2" xfId="52976" xr:uid="{00000000-0005-0000-0000-0000E8CE0000}"/>
    <cellStyle name="Normal 8 5 3 6 3" xfId="52977" xr:uid="{00000000-0005-0000-0000-0000E9CE0000}"/>
    <cellStyle name="Normal 8 5 3 7" xfId="52978" xr:uid="{00000000-0005-0000-0000-0000EACE0000}"/>
    <cellStyle name="Normal 8 5 3 7 2" xfId="52979" xr:uid="{00000000-0005-0000-0000-0000EBCE0000}"/>
    <cellStyle name="Normal 8 5 3 8" xfId="52980" xr:uid="{00000000-0005-0000-0000-0000ECCE0000}"/>
    <cellStyle name="Normal 8 5 3 9" xfId="52981" xr:uid="{00000000-0005-0000-0000-0000EDCE0000}"/>
    <cellStyle name="Normal 8 5 3_T-straight with PEDs adjustor" xfId="52982" xr:uid="{00000000-0005-0000-0000-0000EECE0000}"/>
    <cellStyle name="Normal 8 5 4" xfId="52983" xr:uid="{00000000-0005-0000-0000-0000EFCE0000}"/>
    <cellStyle name="Normal 8 5 4 2" xfId="52984" xr:uid="{00000000-0005-0000-0000-0000F0CE0000}"/>
    <cellStyle name="Normal 8 5 4 2 2" xfId="52985" xr:uid="{00000000-0005-0000-0000-0000F1CE0000}"/>
    <cellStyle name="Normal 8 5 4 2 2 2" xfId="52986" xr:uid="{00000000-0005-0000-0000-0000F2CE0000}"/>
    <cellStyle name="Normal 8 5 4 2 3" xfId="52987" xr:uid="{00000000-0005-0000-0000-0000F3CE0000}"/>
    <cellStyle name="Normal 8 5 4 2 3 2" xfId="52988" xr:uid="{00000000-0005-0000-0000-0000F4CE0000}"/>
    <cellStyle name="Normal 8 5 4 2 3 2 2" xfId="52989" xr:uid="{00000000-0005-0000-0000-0000F5CE0000}"/>
    <cellStyle name="Normal 8 5 4 2 3 3" xfId="52990" xr:uid="{00000000-0005-0000-0000-0000F6CE0000}"/>
    <cellStyle name="Normal 8 5 4 2 4" xfId="52991" xr:uid="{00000000-0005-0000-0000-0000F7CE0000}"/>
    <cellStyle name="Normal 8 5 4 2 5" xfId="52992" xr:uid="{00000000-0005-0000-0000-0000F8CE0000}"/>
    <cellStyle name="Normal 8 5 4 3" xfId="52993" xr:uid="{00000000-0005-0000-0000-0000F9CE0000}"/>
    <cellStyle name="Normal 8 5 4 3 2" xfId="52994" xr:uid="{00000000-0005-0000-0000-0000FACE0000}"/>
    <cellStyle name="Normal 8 5 4 4" xfId="52995" xr:uid="{00000000-0005-0000-0000-0000FBCE0000}"/>
    <cellStyle name="Normal 8 5 4 4 2" xfId="52996" xr:uid="{00000000-0005-0000-0000-0000FCCE0000}"/>
    <cellStyle name="Normal 8 5 4 4 2 2" xfId="52997" xr:uid="{00000000-0005-0000-0000-0000FDCE0000}"/>
    <cellStyle name="Normal 8 5 4 4 3" xfId="52998" xr:uid="{00000000-0005-0000-0000-0000FECE0000}"/>
    <cellStyle name="Normal 8 5 4 5" xfId="52999" xr:uid="{00000000-0005-0000-0000-0000FFCE0000}"/>
    <cellStyle name="Normal 8 5 4 6" xfId="53000" xr:uid="{00000000-0005-0000-0000-000000CF0000}"/>
    <cellStyle name="Normal 8 5 5" xfId="53001" xr:uid="{00000000-0005-0000-0000-000001CF0000}"/>
    <cellStyle name="Normal 8 5 5 2" xfId="53002" xr:uid="{00000000-0005-0000-0000-000002CF0000}"/>
    <cellStyle name="Normal 8 5 5 2 2" xfId="53003" xr:uid="{00000000-0005-0000-0000-000003CF0000}"/>
    <cellStyle name="Normal 8 5 5 2 3" xfId="53004" xr:uid="{00000000-0005-0000-0000-000004CF0000}"/>
    <cellStyle name="Normal 8 5 5 2 4" xfId="53005" xr:uid="{00000000-0005-0000-0000-000005CF0000}"/>
    <cellStyle name="Normal 8 5 5 3" xfId="53006" xr:uid="{00000000-0005-0000-0000-000006CF0000}"/>
    <cellStyle name="Normal 8 5 5 3 2" xfId="53007" xr:uid="{00000000-0005-0000-0000-000007CF0000}"/>
    <cellStyle name="Normal 8 5 5 3 2 2" xfId="53008" xr:uid="{00000000-0005-0000-0000-000008CF0000}"/>
    <cellStyle name="Normal 8 5 5 3 3" xfId="53009" xr:uid="{00000000-0005-0000-0000-000009CF0000}"/>
    <cellStyle name="Normal 8 5 5 4" xfId="53010" xr:uid="{00000000-0005-0000-0000-00000ACF0000}"/>
    <cellStyle name="Normal 8 5 5 5" xfId="53011" xr:uid="{00000000-0005-0000-0000-00000BCF0000}"/>
    <cellStyle name="Normal 8 5 6" xfId="53012" xr:uid="{00000000-0005-0000-0000-00000CCF0000}"/>
    <cellStyle name="Normal 8 5 6 2" xfId="53013" xr:uid="{00000000-0005-0000-0000-00000DCF0000}"/>
    <cellStyle name="Normal 8 5 6 2 2" xfId="53014" xr:uid="{00000000-0005-0000-0000-00000ECF0000}"/>
    <cellStyle name="Normal 8 5 6 3" xfId="53015" xr:uid="{00000000-0005-0000-0000-00000FCF0000}"/>
    <cellStyle name="Normal 8 5 6 3 2" xfId="53016" xr:uid="{00000000-0005-0000-0000-000010CF0000}"/>
    <cellStyle name="Normal 8 5 6 3 2 2" xfId="53017" xr:uid="{00000000-0005-0000-0000-000011CF0000}"/>
    <cellStyle name="Normal 8 5 6 3 3" xfId="53018" xr:uid="{00000000-0005-0000-0000-000012CF0000}"/>
    <cellStyle name="Normal 8 5 6 4" xfId="53019" xr:uid="{00000000-0005-0000-0000-000013CF0000}"/>
    <cellStyle name="Normal 8 5 6 5" xfId="53020" xr:uid="{00000000-0005-0000-0000-000014CF0000}"/>
    <cellStyle name="Normal 8 5 7" xfId="53021" xr:uid="{00000000-0005-0000-0000-000015CF0000}"/>
    <cellStyle name="Normal 8 5 7 2" xfId="53022" xr:uid="{00000000-0005-0000-0000-000016CF0000}"/>
    <cellStyle name="Normal 8 5 8" xfId="53023" xr:uid="{00000000-0005-0000-0000-000017CF0000}"/>
    <cellStyle name="Normal 8 5 8 2" xfId="53024" xr:uid="{00000000-0005-0000-0000-000018CF0000}"/>
    <cellStyle name="Normal 8 5 8 2 2" xfId="53025" xr:uid="{00000000-0005-0000-0000-000019CF0000}"/>
    <cellStyle name="Normal 8 5 8 3" xfId="53026" xr:uid="{00000000-0005-0000-0000-00001ACF0000}"/>
    <cellStyle name="Normal 8 5 9" xfId="53027" xr:uid="{00000000-0005-0000-0000-00001BCF0000}"/>
    <cellStyle name="Normal 8 5 9 2" xfId="53028" xr:uid="{00000000-0005-0000-0000-00001CCF0000}"/>
    <cellStyle name="Normal 8 5_T-straight with PEDs adjustor" xfId="53029" xr:uid="{00000000-0005-0000-0000-00001DCF0000}"/>
    <cellStyle name="Normal 8 6" xfId="53030" xr:uid="{00000000-0005-0000-0000-00001ECF0000}"/>
    <cellStyle name="Normal 8 6 10" xfId="53031" xr:uid="{00000000-0005-0000-0000-00001FCF0000}"/>
    <cellStyle name="Normal 8 6 11" xfId="53032" xr:uid="{00000000-0005-0000-0000-000020CF0000}"/>
    <cellStyle name="Normal 8 6 2" xfId="53033" xr:uid="{00000000-0005-0000-0000-000021CF0000}"/>
    <cellStyle name="Normal 8 6 2 10" xfId="53034" xr:uid="{00000000-0005-0000-0000-000022CF0000}"/>
    <cellStyle name="Normal 8 6 2 2" xfId="53035" xr:uid="{00000000-0005-0000-0000-000023CF0000}"/>
    <cellStyle name="Normal 8 6 2 2 2" xfId="53036" xr:uid="{00000000-0005-0000-0000-000024CF0000}"/>
    <cellStyle name="Normal 8 6 2 2 2 2" xfId="53037" xr:uid="{00000000-0005-0000-0000-000025CF0000}"/>
    <cellStyle name="Normal 8 6 2 2 2 2 2" xfId="53038" xr:uid="{00000000-0005-0000-0000-000026CF0000}"/>
    <cellStyle name="Normal 8 6 2 2 2 2 2 2" xfId="53039" xr:uid="{00000000-0005-0000-0000-000027CF0000}"/>
    <cellStyle name="Normal 8 6 2 2 2 2 3" xfId="53040" xr:uid="{00000000-0005-0000-0000-000028CF0000}"/>
    <cellStyle name="Normal 8 6 2 2 2 2 3 2" xfId="53041" xr:uid="{00000000-0005-0000-0000-000029CF0000}"/>
    <cellStyle name="Normal 8 6 2 2 2 2 3 2 2" xfId="53042" xr:uid="{00000000-0005-0000-0000-00002ACF0000}"/>
    <cellStyle name="Normal 8 6 2 2 2 2 3 3" xfId="53043" xr:uid="{00000000-0005-0000-0000-00002BCF0000}"/>
    <cellStyle name="Normal 8 6 2 2 2 2 4" xfId="53044" xr:uid="{00000000-0005-0000-0000-00002CCF0000}"/>
    <cellStyle name="Normal 8 6 2 2 2 3" xfId="53045" xr:uid="{00000000-0005-0000-0000-00002DCF0000}"/>
    <cellStyle name="Normal 8 6 2 2 2 3 2" xfId="53046" xr:uid="{00000000-0005-0000-0000-00002ECF0000}"/>
    <cellStyle name="Normal 8 6 2 2 2 4" xfId="53047" xr:uid="{00000000-0005-0000-0000-00002FCF0000}"/>
    <cellStyle name="Normal 8 6 2 2 2 4 2" xfId="53048" xr:uid="{00000000-0005-0000-0000-000030CF0000}"/>
    <cellStyle name="Normal 8 6 2 2 2 4 2 2" xfId="53049" xr:uid="{00000000-0005-0000-0000-000031CF0000}"/>
    <cellStyle name="Normal 8 6 2 2 2 4 3" xfId="53050" xr:uid="{00000000-0005-0000-0000-000032CF0000}"/>
    <cellStyle name="Normal 8 6 2 2 2 5" xfId="53051" xr:uid="{00000000-0005-0000-0000-000033CF0000}"/>
    <cellStyle name="Normal 8 6 2 2 2 6" xfId="53052" xr:uid="{00000000-0005-0000-0000-000034CF0000}"/>
    <cellStyle name="Normal 8 6 2 2 3" xfId="53053" xr:uid="{00000000-0005-0000-0000-000035CF0000}"/>
    <cellStyle name="Normal 8 6 2 2 3 2" xfId="53054" xr:uid="{00000000-0005-0000-0000-000036CF0000}"/>
    <cellStyle name="Normal 8 6 2 2 3 2 2" xfId="53055" xr:uid="{00000000-0005-0000-0000-000037CF0000}"/>
    <cellStyle name="Normal 8 6 2 2 3 3" xfId="53056" xr:uid="{00000000-0005-0000-0000-000038CF0000}"/>
    <cellStyle name="Normal 8 6 2 2 3 3 2" xfId="53057" xr:uid="{00000000-0005-0000-0000-000039CF0000}"/>
    <cellStyle name="Normal 8 6 2 2 3 3 2 2" xfId="53058" xr:uid="{00000000-0005-0000-0000-00003ACF0000}"/>
    <cellStyle name="Normal 8 6 2 2 3 3 3" xfId="53059" xr:uid="{00000000-0005-0000-0000-00003BCF0000}"/>
    <cellStyle name="Normal 8 6 2 2 3 4" xfId="53060" xr:uid="{00000000-0005-0000-0000-00003CCF0000}"/>
    <cellStyle name="Normal 8 6 2 2 4" xfId="53061" xr:uid="{00000000-0005-0000-0000-00003DCF0000}"/>
    <cellStyle name="Normal 8 6 2 2 4 2" xfId="53062" xr:uid="{00000000-0005-0000-0000-00003ECF0000}"/>
    <cellStyle name="Normal 8 6 2 2 4 2 2" xfId="53063" xr:uid="{00000000-0005-0000-0000-00003FCF0000}"/>
    <cellStyle name="Normal 8 6 2 2 4 3" xfId="53064" xr:uid="{00000000-0005-0000-0000-000040CF0000}"/>
    <cellStyle name="Normal 8 6 2 2 4 3 2" xfId="53065" xr:uid="{00000000-0005-0000-0000-000041CF0000}"/>
    <cellStyle name="Normal 8 6 2 2 4 3 2 2" xfId="53066" xr:uid="{00000000-0005-0000-0000-000042CF0000}"/>
    <cellStyle name="Normal 8 6 2 2 4 3 3" xfId="53067" xr:uid="{00000000-0005-0000-0000-000043CF0000}"/>
    <cellStyle name="Normal 8 6 2 2 4 4" xfId="53068" xr:uid="{00000000-0005-0000-0000-000044CF0000}"/>
    <cellStyle name="Normal 8 6 2 2 5" xfId="53069" xr:uid="{00000000-0005-0000-0000-000045CF0000}"/>
    <cellStyle name="Normal 8 6 2 2 5 2" xfId="53070" xr:uid="{00000000-0005-0000-0000-000046CF0000}"/>
    <cellStyle name="Normal 8 6 2 2 6" xfId="53071" xr:uid="{00000000-0005-0000-0000-000047CF0000}"/>
    <cellStyle name="Normal 8 6 2 2 6 2" xfId="53072" xr:uid="{00000000-0005-0000-0000-000048CF0000}"/>
    <cellStyle name="Normal 8 6 2 2 6 2 2" xfId="53073" xr:uid="{00000000-0005-0000-0000-000049CF0000}"/>
    <cellStyle name="Normal 8 6 2 2 6 3" xfId="53074" xr:uid="{00000000-0005-0000-0000-00004ACF0000}"/>
    <cellStyle name="Normal 8 6 2 2 7" xfId="53075" xr:uid="{00000000-0005-0000-0000-00004BCF0000}"/>
    <cellStyle name="Normal 8 6 2 2 7 2" xfId="53076" xr:uid="{00000000-0005-0000-0000-00004CCF0000}"/>
    <cellStyle name="Normal 8 6 2 2 8" xfId="53077" xr:uid="{00000000-0005-0000-0000-00004DCF0000}"/>
    <cellStyle name="Normal 8 6 2 2 9" xfId="53078" xr:uid="{00000000-0005-0000-0000-00004ECF0000}"/>
    <cellStyle name="Normal 8 6 2 3" xfId="53079" xr:uid="{00000000-0005-0000-0000-00004FCF0000}"/>
    <cellStyle name="Normal 8 6 2 3 2" xfId="53080" xr:uid="{00000000-0005-0000-0000-000050CF0000}"/>
    <cellStyle name="Normal 8 6 2 3 2 2" xfId="53081" xr:uid="{00000000-0005-0000-0000-000051CF0000}"/>
    <cellStyle name="Normal 8 6 2 3 2 2 2" xfId="53082" xr:uid="{00000000-0005-0000-0000-000052CF0000}"/>
    <cellStyle name="Normal 8 6 2 3 2 3" xfId="53083" xr:uid="{00000000-0005-0000-0000-000053CF0000}"/>
    <cellStyle name="Normal 8 6 2 3 2 3 2" xfId="53084" xr:uid="{00000000-0005-0000-0000-000054CF0000}"/>
    <cellStyle name="Normal 8 6 2 3 2 3 2 2" xfId="53085" xr:uid="{00000000-0005-0000-0000-000055CF0000}"/>
    <cellStyle name="Normal 8 6 2 3 2 3 3" xfId="53086" xr:uid="{00000000-0005-0000-0000-000056CF0000}"/>
    <cellStyle name="Normal 8 6 2 3 2 4" xfId="53087" xr:uid="{00000000-0005-0000-0000-000057CF0000}"/>
    <cellStyle name="Normal 8 6 2 3 2 5" xfId="53088" xr:uid="{00000000-0005-0000-0000-000058CF0000}"/>
    <cellStyle name="Normal 8 6 2 3 3" xfId="53089" xr:uid="{00000000-0005-0000-0000-000059CF0000}"/>
    <cellStyle name="Normal 8 6 2 3 3 2" xfId="53090" xr:uid="{00000000-0005-0000-0000-00005ACF0000}"/>
    <cellStyle name="Normal 8 6 2 3 4" xfId="53091" xr:uid="{00000000-0005-0000-0000-00005BCF0000}"/>
    <cellStyle name="Normal 8 6 2 3 4 2" xfId="53092" xr:uid="{00000000-0005-0000-0000-00005CCF0000}"/>
    <cellStyle name="Normal 8 6 2 3 4 2 2" xfId="53093" xr:uid="{00000000-0005-0000-0000-00005DCF0000}"/>
    <cellStyle name="Normal 8 6 2 3 4 3" xfId="53094" xr:uid="{00000000-0005-0000-0000-00005ECF0000}"/>
    <cellStyle name="Normal 8 6 2 3 5" xfId="53095" xr:uid="{00000000-0005-0000-0000-00005FCF0000}"/>
    <cellStyle name="Normal 8 6 2 3 6" xfId="53096" xr:uid="{00000000-0005-0000-0000-000060CF0000}"/>
    <cellStyle name="Normal 8 6 2 4" xfId="53097" xr:uid="{00000000-0005-0000-0000-000061CF0000}"/>
    <cellStyle name="Normal 8 6 2 4 2" xfId="53098" xr:uid="{00000000-0005-0000-0000-000062CF0000}"/>
    <cellStyle name="Normal 8 6 2 4 2 2" xfId="53099" xr:uid="{00000000-0005-0000-0000-000063CF0000}"/>
    <cellStyle name="Normal 8 6 2 4 3" xfId="53100" xr:uid="{00000000-0005-0000-0000-000064CF0000}"/>
    <cellStyle name="Normal 8 6 2 4 3 2" xfId="53101" xr:uid="{00000000-0005-0000-0000-000065CF0000}"/>
    <cellStyle name="Normal 8 6 2 4 3 2 2" xfId="53102" xr:uid="{00000000-0005-0000-0000-000066CF0000}"/>
    <cellStyle name="Normal 8 6 2 4 3 3" xfId="53103" xr:uid="{00000000-0005-0000-0000-000067CF0000}"/>
    <cellStyle name="Normal 8 6 2 4 4" xfId="53104" xr:uid="{00000000-0005-0000-0000-000068CF0000}"/>
    <cellStyle name="Normal 8 6 2 4 5" xfId="53105" xr:uid="{00000000-0005-0000-0000-000069CF0000}"/>
    <cellStyle name="Normal 8 6 2 5" xfId="53106" xr:uid="{00000000-0005-0000-0000-00006ACF0000}"/>
    <cellStyle name="Normal 8 6 2 5 2" xfId="53107" xr:uid="{00000000-0005-0000-0000-00006BCF0000}"/>
    <cellStyle name="Normal 8 6 2 5 2 2" xfId="53108" xr:uid="{00000000-0005-0000-0000-00006CCF0000}"/>
    <cellStyle name="Normal 8 6 2 5 3" xfId="53109" xr:uid="{00000000-0005-0000-0000-00006DCF0000}"/>
    <cellStyle name="Normal 8 6 2 5 3 2" xfId="53110" xr:uid="{00000000-0005-0000-0000-00006ECF0000}"/>
    <cellStyle name="Normal 8 6 2 5 3 2 2" xfId="53111" xr:uid="{00000000-0005-0000-0000-00006FCF0000}"/>
    <cellStyle name="Normal 8 6 2 5 3 3" xfId="53112" xr:uid="{00000000-0005-0000-0000-000070CF0000}"/>
    <cellStyle name="Normal 8 6 2 5 4" xfId="53113" xr:uid="{00000000-0005-0000-0000-000071CF0000}"/>
    <cellStyle name="Normal 8 6 2 6" xfId="53114" xr:uid="{00000000-0005-0000-0000-000072CF0000}"/>
    <cellStyle name="Normal 8 6 2 6 2" xfId="53115" xr:uid="{00000000-0005-0000-0000-000073CF0000}"/>
    <cellStyle name="Normal 8 6 2 7" xfId="53116" xr:uid="{00000000-0005-0000-0000-000074CF0000}"/>
    <cellStyle name="Normal 8 6 2 7 2" xfId="53117" xr:uid="{00000000-0005-0000-0000-000075CF0000}"/>
    <cellStyle name="Normal 8 6 2 7 2 2" xfId="53118" xr:uid="{00000000-0005-0000-0000-000076CF0000}"/>
    <cellStyle name="Normal 8 6 2 7 3" xfId="53119" xr:uid="{00000000-0005-0000-0000-000077CF0000}"/>
    <cellStyle name="Normal 8 6 2 8" xfId="53120" xr:uid="{00000000-0005-0000-0000-000078CF0000}"/>
    <cellStyle name="Normal 8 6 2 8 2" xfId="53121" xr:uid="{00000000-0005-0000-0000-000079CF0000}"/>
    <cellStyle name="Normal 8 6 2 9" xfId="53122" xr:uid="{00000000-0005-0000-0000-00007ACF0000}"/>
    <cellStyle name="Normal 8 6 2_T-straight with PEDs adjustor" xfId="53123" xr:uid="{00000000-0005-0000-0000-00007BCF0000}"/>
    <cellStyle name="Normal 8 6 3" xfId="53124" xr:uid="{00000000-0005-0000-0000-00007CCF0000}"/>
    <cellStyle name="Normal 8 6 3 2" xfId="53125" xr:uid="{00000000-0005-0000-0000-00007DCF0000}"/>
    <cellStyle name="Normal 8 6 3 2 2" xfId="53126" xr:uid="{00000000-0005-0000-0000-00007ECF0000}"/>
    <cellStyle name="Normal 8 6 3 2 2 2" xfId="53127" xr:uid="{00000000-0005-0000-0000-00007FCF0000}"/>
    <cellStyle name="Normal 8 6 3 2 2 2 2" xfId="53128" xr:uid="{00000000-0005-0000-0000-000080CF0000}"/>
    <cellStyle name="Normal 8 6 3 2 2 3" xfId="53129" xr:uid="{00000000-0005-0000-0000-000081CF0000}"/>
    <cellStyle name="Normal 8 6 3 2 2 3 2" xfId="53130" xr:uid="{00000000-0005-0000-0000-000082CF0000}"/>
    <cellStyle name="Normal 8 6 3 2 2 3 2 2" xfId="53131" xr:uid="{00000000-0005-0000-0000-000083CF0000}"/>
    <cellStyle name="Normal 8 6 3 2 2 3 3" xfId="53132" xr:uid="{00000000-0005-0000-0000-000084CF0000}"/>
    <cellStyle name="Normal 8 6 3 2 2 4" xfId="53133" xr:uid="{00000000-0005-0000-0000-000085CF0000}"/>
    <cellStyle name="Normal 8 6 3 2 3" xfId="53134" xr:uid="{00000000-0005-0000-0000-000086CF0000}"/>
    <cellStyle name="Normal 8 6 3 2 3 2" xfId="53135" xr:uid="{00000000-0005-0000-0000-000087CF0000}"/>
    <cellStyle name="Normal 8 6 3 2 4" xfId="53136" xr:uid="{00000000-0005-0000-0000-000088CF0000}"/>
    <cellStyle name="Normal 8 6 3 2 4 2" xfId="53137" xr:uid="{00000000-0005-0000-0000-000089CF0000}"/>
    <cellStyle name="Normal 8 6 3 2 4 2 2" xfId="53138" xr:uid="{00000000-0005-0000-0000-00008ACF0000}"/>
    <cellStyle name="Normal 8 6 3 2 4 3" xfId="53139" xr:uid="{00000000-0005-0000-0000-00008BCF0000}"/>
    <cellStyle name="Normal 8 6 3 2 5" xfId="53140" xr:uid="{00000000-0005-0000-0000-00008CCF0000}"/>
    <cellStyle name="Normal 8 6 3 2 6" xfId="53141" xr:uid="{00000000-0005-0000-0000-00008DCF0000}"/>
    <cellStyle name="Normal 8 6 3 3" xfId="53142" xr:uid="{00000000-0005-0000-0000-00008ECF0000}"/>
    <cellStyle name="Normal 8 6 3 3 2" xfId="53143" xr:uid="{00000000-0005-0000-0000-00008FCF0000}"/>
    <cellStyle name="Normal 8 6 3 3 2 2" xfId="53144" xr:uid="{00000000-0005-0000-0000-000090CF0000}"/>
    <cellStyle name="Normal 8 6 3 3 3" xfId="53145" xr:uid="{00000000-0005-0000-0000-000091CF0000}"/>
    <cellStyle name="Normal 8 6 3 3 3 2" xfId="53146" xr:uid="{00000000-0005-0000-0000-000092CF0000}"/>
    <cellStyle name="Normal 8 6 3 3 3 2 2" xfId="53147" xr:uid="{00000000-0005-0000-0000-000093CF0000}"/>
    <cellStyle name="Normal 8 6 3 3 3 3" xfId="53148" xr:uid="{00000000-0005-0000-0000-000094CF0000}"/>
    <cellStyle name="Normal 8 6 3 3 4" xfId="53149" xr:uid="{00000000-0005-0000-0000-000095CF0000}"/>
    <cellStyle name="Normal 8 6 3 4" xfId="53150" xr:uid="{00000000-0005-0000-0000-000096CF0000}"/>
    <cellStyle name="Normal 8 6 3 4 2" xfId="53151" xr:uid="{00000000-0005-0000-0000-000097CF0000}"/>
    <cellStyle name="Normal 8 6 3 4 2 2" xfId="53152" xr:uid="{00000000-0005-0000-0000-000098CF0000}"/>
    <cellStyle name="Normal 8 6 3 4 3" xfId="53153" xr:uid="{00000000-0005-0000-0000-000099CF0000}"/>
    <cellStyle name="Normal 8 6 3 4 3 2" xfId="53154" xr:uid="{00000000-0005-0000-0000-00009ACF0000}"/>
    <cellStyle name="Normal 8 6 3 4 3 2 2" xfId="53155" xr:uid="{00000000-0005-0000-0000-00009BCF0000}"/>
    <cellStyle name="Normal 8 6 3 4 3 3" xfId="53156" xr:uid="{00000000-0005-0000-0000-00009CCF0000}"/>
    <cellStyle name="Normal 8 6 3 4 4" xfId="53157" xr:uid="{00000000-0005-0000-0000-00009DCF0000}"/>
    <cellStyle name="Normal 8 6 3 5" xfId="53158" xr:uid="{00000000-0005-0000-0000-00009ECF0000}"/>
    <cellStyle name="Normal 8 6 3 5 2" xfId="53159" xr:uid="{00000000-0005-0000-0000-00009FCF0000}"/>
    <cellStyle name="Normal 8 6 3 6" xfId="53160" xr:uid="{00000000-0005-0000-0000-0000A0CF0000}"/>
    <cellStyle name="Normal 8 6 3 6 2" xfId="53161" xr:uid="{00000000-0005-0000-0000-0000A1CF0000}"/>
    <cellStyle name="Normal 8 6 3 6 2 2" xfId="53162" xr:uid="{00000000-0005-0000-0000-0000A2CF0000}"/>
    <cellStyle name="Normal 8 6 3 6 3" xfId="53163" xr:uid="{00000000-0005-0000-0000-0000A3CF0000}"/>
    <cellStyle name="Normal 8 6 3 7" xfId="53164" xr:uid="{00000000-0005-0000-0000-0000A4CF0000}"/>
    <cellStyle name="Normal 8 6 3 7 2" xfId="53165" xr:uid="{00000000-0005-0000-0000-0000A5CF0000}"/>
    <cellStyle name="Normal 8 6 3 8" xfId="53166" xr:uid="{00000000-0005-0000-0000-0000A6CF0000}"/>
    <cellStyle name="Normal 8 6 3 9" xfId="53167" xr:uid="{00000000-0005-0000-0000-0000A7CF0000}"/>
    <cellStyle name="Normal 8 6 4" xfId="53168" xr:uid="{00000000-0005-0000-0000-0000A8CF0000}"/>
    <cellStyle name="Normal 8 6 4 2" xfId="53169" xr:uid="{00000000-0005-0000-0000-0000A9CF0000}"/>
    <cellStyle name="Normal 8 6 4 2 2" xfId="53170" xr:uid="{00000000-0005-0000-0000-0000AACF0000}"/>
    <cellStyle name="Normal 8 6 4 2 2 2" xfId="53171" xr:uid="{00000000-0005-0000-0000-0000ABCF0000}"/>
    <cellStyle name="Normal 8 6 4 2 3" xfId="53172" xr:uid="{00000000-0005-0000-0000-0000ACCF0000}"/>
    <cellStyle name="Normal 8 6 4 2 3 2" xfId="53173" xr:uid="{00000000-0005-0000-0000-0000ADCF0000}"/>
    <cellStyle name="Normal 8 6 4 2 3 2 2" xfId="53174" xr:uid="{00000000-0005-0000-0000-0000AECF0000}"/>
    <cellStyle name="Normal 8 6 4 2 3 3" xfId="53175" xr:uid="{00000000-0005-0000-0000-0000AFCF0000}"/>
    <cellStyle name="Normal 8 6 4 2 4" xfId="53176" xr:uid="{00000000-0005-0000-0000-0000B0CF0000}"/>
    <cellStyle name="Normal 8 6 4 2 5" xfId="53177" xr:uid="{00000000-0005-0000-0000-0000B1CF0000}"/>
    <cellStyle name="Normal 8 6 4 3" xfId="53178" xr:uid="{00000000-0005-0000-0000-0000B2CF0000}"/>
    <cellStyle name="Normal 8 6 4 3 2" xfId="53179" xr:uid="{00000000-0005-0000-0000-0000B3CF0000}"/>
    <cellStyle name="Normal 8 6 4 4" xfId="53180" xr:uid="{00000000-0005-0000-0000-0000B4CF0000}"/>
    <cellStyle name="Normal 8 6 4 4 2" xfId="53181" xr:uid="{00000000-0005-0000-0000-0000B5CF0000}"/>
    <cellStyle name="Normal 8 6 4 4 2 2" xfId="53182" xr:uid="{00000000-0005-0000-0000-0000B6CF0000}"/>
    <cellStyle name="Normal 8 6 4 4 3" xfId="53183" xr:uid="{00000000-0005-0000-0000-0000B7CF0000}"/>
    <cellStyle name="Normal 8 6 4 5" xfId="53184" xr:uid="{00000000-0005-0000-0000-0000B8CF0000}"/>
    <cellStyle name="Normal 8 6 4 6" xfId="53185" xr:uid="{00000000-0005-0000-0000-0000B9CF0000}"/>
    <cellStyle name="Normal 8 6 5" xfId="53186" xr:uid="{00000000-0005-0000-0000-0000BACF0000}"/>
    <cellStyle name="Normal 8 6 5 2" xfId="53187" xr:uid="{00000000-0005-0000-0000-0000BBCF0000}"/>
    <cellStyle name="Normal 8 6 5 2 2" xfId="53188" xr:uid="{00000000-0005-0000-0000-0000BCCF0000}"/>
    <cellStyle name="Normal 8 6 5 3" xfId="53189" xr:uid="{00000000-0005-0000-0000-0000BDCF0000}"/>
    <cellStyle name="Normal 8 6 5 3 2" xfId="53190" xr:uid="{00000000-0005-0000-0000-0000BECF0000}"/>
    <cellStyle name="Normal 8 6 5 3 2 2" xfId="53191" xr:uid="{00000000-0005-0000-0000-0000BFCF0000}"/>
    <cellStyle name="Normal 8 6 5 3 3" xfId="53192" xr:uid="{00000000-0005-0000-0000-0000C0CF0000}"/>
    <cellStyle name="Normal 8 6 5 4" xfId="53193" xr:uid="{00000000-0005-0000-0000-0000C1CF0000}"/>
    <cellStyle name="Normal 8 6 5 5" xfId="53194" xr:uid="{00000000-0005-0000-0000-0000C2CF0000}"/>
    <cellStyle name="Normal 8 6 6" xfId="53195" xr:uid="{00000000-0005-0000-0000-0000C3CF0000}"/>
    <cellStyle name="Normal 8 6 6 2" xfId="53196" xr:uid="{00000000-0005-0000-0000-0000C4CF0000}"/>
    <cellStyle name="Normal 8 6 6 2 2" xfId="53197" xr:uid="{00000000-0005-0000-0000-0000C5CF0000}"/>
    <cellStyle name="Normal 8 6 6 3" xfId="53198" xr:uid="{00000000-0005-0000-0000-0000C6CF0000}"/>
    <cellStyle name="Normal 8 6 6 3 2" xfId="53199" xr:uid="{00000000-0005-0000-0000-0000C7CF0000}"/>
    <cellStyle name="Normal 8 6 6 3 2 2" xfId="53200" xr:uid="{00000000-0005-0000-0000-0000C8CF0000}"/>
    <cellStyle name="Normal 8 6 6 3 3" xfId="53201" xr:uid="{00000000-0005-0000-0000-0000C9CF0000}"/>
    <cellStyle name="Normal 8 6 6 4" xfId="53202" xr:uid="{00000000-0005-0000-0000-0000CACF0000}"/>
    <cellStyle name="Normal 8 6 7" xfId="53203" xr:uid="{00000000-0005-0000-0000-0000CBCF0000}"/>
    <cellStyle name="Normal 8 6 7 2" xfId="53204" xr:uid="{00000000-0005-0000-0000-0000CCCF0000}"/>
    <cellStyle name="Normal 8 6 8" xfId="53205" xr:uid="{00000000-0005-0000-0000-0000CDCF0000}"/>
    <cellStyle name="Normal 8 6 8 2" xfId="53206" xr:uid="{00000000-0005-0000-0000-0000CECF0000}"/>
    <cellStyle name="Normal 8 6 8 2 2" xfId="53207" xr:uid="{00000000-0005-0000-0000-0000CFCF0000}"/>
    <cellStyle name="Normal 8 6 8 3" xfId="53208" xr:uid="{00000000-0005-0000-0000-0000D0CF0000}"/>
    <cellStyle name="Normal 8 6 9" xfId="53209" xr:uid="{00000000-0005-0000-0000-0000D1CF0000}"/>
    <cellStyle name="Normal 8 6 9 2" xfId="53210" xr:uid="{00000000-0005-0000-0000-0000D2CF0000}"/>
    <cellStyle name="Normal 8 6_T-straight with PEDs adjustor" xfId="53211" xr:uid="{00000000-0005-0000-0000-0000D3CF0000}"/>
    <cellStyle name="Normal 8 7" xfId="53212" xr:uid="{00000000-0005-0000-0000-0000D4CF0000}"/>
    <cellStyle name="Normal 8 7 10" xfId="53213" xr:uid="{00000000-0005-0000-0000-0000D5CF0000}"/>
    <cellStyle name="Normal 8 7 2" xfId="53214" xr:uid="{00000000-0005-0000-0000-0000D6CF0000}"/>
    <cellStyle name="Normal 8 7 2 2" xfId="53215" xr:uid="{00000000-0005-0000-0000-0000D7CF0000}"/>
    <cellStyle name="Normal 8 7 2 2 2" xfId="53216" xr:uid="{00000000-0005-0000-0000-0000D8CF0000}"/>
    <cellStyle name="Normal 8 7 2 2 2 2" xfId="53217" xr:uid="{00000000-0005-0000-0000-0000D9CF0000}"/>
    <cellStyle name="Normal 8 7 2 2 2 2 2" xfId="53218" xr:uid="{00000000-0005-0000-0000-0000DACF0000}"/>
    <cellStyle name="Normal 8 7 2 2 2 3" xfId="53219" xr:uid="{00000000-0005-0000-0000-0000DBCF0000}"/>
    <cellStyle name="Normal 8 7 2 2 2 3 2" xfId="53220" xr:uid="{00000000-0005-0000-0000-0000DCCF0000}"/>
    <cellStyle name="Normal 8 7 2 2 2 3 2 2" xfId="53221" xr:uid="{00000000-0005-0000-0000-0000DDCF0000}"/>
    <cellStyle name="Normal 8 7 2 2 2 3 3" xfId="53222" xr:uid="{00000000-0005-0000-0000-0000DECF0000}"/>
    <cellStyle name="Normal 8 7 2 2 2 4" xfId="53223" xr:uid="{00000000-0005-0000-0000-0000DFCF0000}"/>
    <cellStyle name="Normal 8 7 2 2 3" xfId="53224" xr:uid="{00000000-0005-0000-0000-0000E0CF0000}"/>
    <cellStyle name="Normal 8 7 2 2 3 2" xfId="53225" xr:uid="{00000000-0005-0000-0000-0000E1CF0000}"/>
    <cellStyle name="Normal 8 7 2 2 4" xfId="53226" xr:uid="{00000000-0005-0000-0000-0000E2CF0000}"/>
    <cellStyle name="Normal 8 7 2 2 4 2" xfId="53227" xr:uid="{00000000-0005-0000-0000-0000E3CF0000}"/>
    <cellStyle name="Normal 8 7 2 2 4 2 2" xfId="53228" xr:uid="{00000000-0005-0000-0000-0000E4CF0000}"/>
    <cellStyle name="Normal 8 7 2 2 4 3" xfId="53229" xr:uid="{00000000-0005-0000-0000-0000E5CF0000}"/>
    <cellStyle name="Normal 8 7 2 2 5" xfId="53230" xr:uid="{00000000-0005-0000-0000-0000E6CF0000}"/>
    <cellStyle name="Normal 8 7 2 2 6" xfId="53231" xr:uid="{00000000-0005-0000-0000-0000E7CF0000}"/>
    <cellStyle name="Normal 8 7 2 3" xfId="53232" xr:uid="{00000000-0005-0000-0000-0000E8CF0000}"/>
    <cellStyle name="Normal 8 7 2 3 2" xfId="53233" xr:uid="{00000000-0005-0000-0000-0000E9CF0000}"/>
    <cellStyle name="Normal 8 7 2 3 2 2" xfId="53234" xr:uid="{00000000-0005-0000-0000-0000EACF0000}"/>
    <cellStyle name="Normal 8 7 2 3 3" xfId="53235" xr:uid="{00000000-0005-0000-0000-0000EBCF0000}"/>
    <cellStyle name="Normal 8 7 2 3 3 2" xfId="53236" xr:uid="{00000000-0005-0000-0000-0000ECCF0000}"/>
    <cellStyle name="Normal 8 7 2 3 3 2 2" xfId="53237" xr:uid="{00000000-0005-0000-0000-0000EDCF0000}"/>
    <cellStyle name="Normal 8 7 2 3 3 3" xfId="53238" xr:uid="{00000000-0005-0000-0000-0000EECF0000}"/>
    <cellStyle name="Normal 8 7 2 3 4" xfId="53239" xr:uid="{00000000-0005-0000-0000-0000EFCF0000}"/>
    <cellStyle name="Normal 8 7 2 4" xfId="53240" xr:uid="{00000000-0005-0000-0000-0000F0CF0000}"/>
    <cellStyle name="Normal 8 7 2 4 2" xfId="53241" xr:uid="{00000000-0005-0000-0000-0000F1CF0000}"/>
    <cellStyle name="Normal 8 7 2 4 2 2" xfId="53242" xr:uid="{00000000-0005-0000-0000-0000F2CF0000}"/>
    <cellStyle name="Normal 8 7 2 4 3" xfId="53243" xr:uid="{00000000-0005-0000-0000-0000F3CF0000}"/>
    <cellStyle name="Normal 8 7 2 4 3 2" xfId="53244" xr:uid="{00000000-0005-0000-0000-0000F4CF0000}"/>
    <cellStyle name="Normal 8 7 2 4 3 2 2" xfId="53245" xr:uid="{00000000-0005-0000-0000-0000F5CF0000}"/>
    <cellStyle name="Normal 8 7 2 4 3 3" xfId="53246" xr:uid="{00000000-0005-0000-0000-0000F6CF0000}"/>
    <cellStyle name="Normal 8 7 2 4 4" xfId="53247" xr:uid="{00000000-0005-0000-0000-0000F7CF0000}"/>
    <cellStyle name="Normal 8 7 2 5" xfId="53248" xr:uid="{00000000-0005-0000-0000-0000F8CF0000}"/>
    <cellStyle name="Normal 8 7 2 5 2" xfId="53249" xr:uid="{00000000-0005-0000-0000-0000F9CF0000}"/>
    <cellStyle name="Normal 8 7 2 6" xfId="53250" xr:uid="{00000000-0005-0000-0000-0000FACF0000}"/>
    <cellStyle name="Normal 8 7 2 6 2" xfId="53251" xr:uid="{00000000-0005-0000-0000-0000FBCF0000}"/>
    <cellStyle name="Normal 8 7 2 6 2 2" xfId="53252" xr:uid="{00000000-0005-0000-0000-0000FCCF0000}"/>
    <cellStyle name="Normal 8 7 2 6 3" xfId="53253" xr:uid="{00000000-0005-0000-0000-0000FDCF0000}"/>
    <cellStyle name="Normal 8 7 2 7" xfId="53254" xr:uid="{00000000-0005-0000-0000-0000FECF0000}"/>
    <cellStyle name="Normal 8 7 2 7 2" xfId="53255" xr:uid="{00000000-0005-0000-0000-0000FFCF0000}"/>
    <cellStyle name="Normal 8 7 2 8" xfId="53256" xr:uid="{00000000-0005-0000-0000-000000D00000}"/>
    <cellStyle name="Normal 8 7 2 9" xfId="53257" xr:uid="{00000000-0005-0000-0000-000001D00000}"/>
    <cellStyle name="Normal 8 7 3" xfId="53258" xr:uid="{00000000-0005-0000-0000-000002D00000}"/>
    <cellStyle name="Normal 8 7 3 2" xfId="53259" xr:uid="{00000000-0005-0000-0000-000003D00000}"/>
    <cellStyle name="Normal 8 7 3 2 2" xfId="53260" xr:uid="{00000000-0005-0000-0000-000004D00000}"/>
    <cellStyle name="Normal 8 7 3 2 2 2" xfId="53261" xr:uid="{00000000-0005-0000-0000-000005D00000}"/>
    <cellStyle name="Normal 8 7 3 2 3" xfId="53262" xr:uid="{00000000-0005-0000-0000-000006D00000}"/>
    <cellStyle name="Normal 8 7 3 2 3 2" xfId="53263" xr:uid="{00000000-0005-0000-0000-000007D00000}"/>
    <cellStyle name="Normal 8 7 3 2 3 2 2" xfId="53264" xr:uid="{00000000-0005-0000-0000-000008D00000}"/>
    <cellStyle name="Normal 8 7 3 2 3 3" xfId="53265" xr:uid="{00000000-0005-0000-0000-000009D00000}"/>
    <cellStyle name="Normal 8 7 3 2 4" xfId="53266" xr:uid="{00000000-0005-0000-0000-00000AD00000}"/>
    <cellStyle name="Normal 8 7 3 2 5" xfId="53267" xr:uid="{00000000-0005-0000-0000-00000BD00000}"/>
    <cellStyle name="Normal 8 7 3 3" xfId="53268" xr:uid="{00000000-0005-0000-0000-00000CD00000}"/>
    <cellStyle name="Normal 8 7 3 3 2" xfId="53269" xr:uid="{00000000-0005-0000-0000-00000DD00000}"/>
    <cellStyle name="Normal 8 7 3 4" xfId="53270" xr:uid="{00000000-0005-0000-0000-00000ED00000}"/>
    <cellStyle name="Normal 8 7 3 4 2" xfId="53271" xr:uid="{00000000-0005-0000-0000-00000FD00000}"/>
    <cellStyle name="Normal 8 7 3 4 2 2" xfId="53272" xr:uid="{00000000-0005-0000-0000-000010D00000}"/>
    <cellStyle name="Normal 8 7 3 4 3" xfId="53273" xr:uid="{00000000-0005-0000-0000-000011D00000}"/>
    <cellStyle name="Normal 8 7 3 5" xfId="53274" xr:uid="{00000000-0005-0000-0000-000012D00000}"/>
    <cellStyle name="Normal 8 7 3 6" xfId="53275" xr:uid="{00000000-0005-0000-0000-000013D00000}"/>
    <cellStyle name="Normal 8 7 4" xfId="53276" xr:uid="{00000000-0005-0000-0000-000014D00000}"/>
    <cellStyle name="Normal 8 7 4 2" xfId="53277" xr:uid="{00000000-0005-0000-0000-000015D00000}"/>
    <cellStyle name="Normal 8 7 4 2 2" xfId="53278" xr:uid="{00000000-0005-0000-0000-000016D00000}"/>
    <cellStyle name="Normal 8 7 4 3" xfId="53279" xr:uid="{00000000-0005-0000-0000-000017D00000}"/>
    <cellStyle name="Normal 8 7 4 3 2" xfId="53280" xr:uid="{00000000-0005-0000-0000-000018D00000}"/>
    <cellStyle name="Normal 8 7 4 3 2 2" xfId="53281" xr:uid="{00000000-0005-0000-0000-000019D00000}"/>
    <cellStyle name="Normal 8 7 4 3 3" xfId="53282" xr:uid="{00000000-0005-0000-0000-00001AD00000}"/>
    <cellStyle name="Normal 8 7 4 4" xfId="53283" xr:uid="{00000000-0005-0000-0000-00001BD00000}"/>
    <cellStyle name="Normal 8 7 4 5" xfId="53284" xr:uid="{00000000-0005-0000-0000-00001CD00000}"/>
    <cellStyle name="Normal 8 7 5" xfId="53285" xr:uid="{00000000-0005-0000-0000-00001DD00000}"/>
    <cellStyle name="Normal 8 7 5 2" xfId="53286" xr:uid="{00000000-0005-0000-0000-00001ED00000}"/>
    <cellStyle name="Normal 8 7 5 2 2" xfId="53287" xr:uid="{00000000-0005-0000-0000-00001FD00000}"/>
    <cellStyle name="Normal 8 7 5 3" xfId="53288" xr:uid="{00000000-0005-0000-0000-000020D00000}"/>
    <cellStyle name="Normal 8 7 5 3 2" xfId="53289" xr:uid="{00000000-0005-0000-0000-000021D00000}"/>
    <cellStyle name="Normal 8 7 5 3 2 2" xfId="53290" xr:uid="{00000000-0005-0000-0000-000022D00000}"/>
    <cellStyle name="Normal 8 7 5 3 3" xfId="53291" xr:uid="{00000000-0005-0000-0000-000023D00000}"/>
    <cellStyle name="Normal 8 7 5 4" xfId="53292" xr:uid="{00000000-0005-0000-0000-000024D00000}"/>
    <cellStyle name="Normal 8 7 6" xfId="53293" xr:uid="{00000000-0005-0000-0000-000025D00000}"/>
    <cellStyle name="Normal 8 7 6 2" xfId="53294" xr:uid="{00000000-0005-0000-0000-000026D00000}"/>
    <cellStyle name="Normal 8 7 7" xfId="53295" xr:uid="{00000000-0005-0000-0000-000027D00000}"/>
    <cellStyle name="Normal 8 7 7 2" xfId="53296" xr:uid="{00000000-0005-0000-0000-000028D00000}"/>
    <cellStyle name="Normal 8 7 7 2 2" xfId="53297" xr:uid="{00000000-0005-0000-0000-000029D00000}"/>
    <cellStyle name="Normal 8 7 7 3" xfId="53298" xr:uid="{00000000-0005-0000-0000-00002AD00000}"/>
    <cellStyle name="Normal 8 7 8" xfId="53299" xr:uid="{00000000-0005-0000-0000-00002BD00000}"/>
    <cellStyle name="Normal 8 7 8 2" xfId="53300" xr:uid="{00000000-0005-0000-0000-00002CD00000}"/>
    <cellStyle name="Normal 8 7 9" xfId="53301" xr:uid="{00000000-0005-0000-0000-00002DD00000}"/>
    <cellStyle name="Normal 8 7_T-straight with PEDs adjustor" xfId="53302" xr:uid="{00000000-0005-0000-0000-00002ED00000}"/>
    <cellStyle name="Normal 8 8" xfId="53303" xr:uid="{00000000-0005-0000-0000-00002FD00000}"/>
    <cellStyle name="Normal 8 8 2" xfId="53304" xr:uid="{00000000-0005-0000-0000-000030D00000}"/>
    <cellStyle name="Normal 8 8 2 2" xfId="53305" xr:uid="{00000000-0005-0000-0000-000031D00000}"/>
    <cellStyle name="Normal 8 8 2 2 2" xfId="53306" xr:uid="{00000000-0005-0000-0000-000032D00000}"/>
    <cellStyle name="Normal 8 8 2 2 2 2" xfId="53307" xr:uid="{00000000-0005-0000-0000-000033D00000}"/>
    <cellStyle name="Normal 8 8 2 2 3" xfId="53308" xr:uid="{00000000-0005-0000-0000-000034D00000}"/>
    <cellStyle name="Normal 8 8 2 2 3 2" xfId="53309" xr:uid="{00000000-0005-0000-0000-000035D00000}"/>
    <cellStyle name="Normal 8 8 2 2 3 2 2" xfId="53310" xr:uid="{00000000-0005-0000-0000-000036D00000}"/>
    <cellStyle name="Normal 8 8 2 2 3 3" xfId="53311" xr:uid="{00000000-0005-0000-0000-000037D00000}"/>
    <cellStyle name="Normal 8 8 2 2 4" xfId="53312" xr:uid="{00000000-0005-0000-0000-000038D00000}"/>
    <cellStyle name="Normal 8 8 2 3" xfId="53313" xr:uid="{00000000-0005-0000-0000-000039D00000}"/>
    <cellStyle name="Normal 8 8 2 3 2" xfId="53314" xr:uid="{00000000-0005-0000-0000-00003AD00000}"/>
    <cellStyle name="Normal 8 8 2 4" xfId="53315" xr:uid="{00000000-0005-0000-0000-00003BD00000}"/>
    <cellStyle name="Normal 8 8 2 4 2" xfId="53316" xr:uid="{00000000-0005-0000-0000-00003CD00000}"/>
    <cellStyle name="Normal 8 8 2 4 2 2" xfId="53317" xr:uid="{00000000-0005-0000-0000-00003DD00000}"/>
    <cellStyle name="Normal 8 8 2 4 3" xfId="53318" xr:uid="{00000000-0005-0000-0000-00003ED00000}"/>
    <cellStyle name="Normal 8 8 2 5" xfId="53319" xr:uid="{00000000-0005-0000-0000-00003FD00000}"/>
    <cellStyle name="Normal 8 8 2 6" xfId="53320" xr:uid="{00000000-0005-0000-0000-000040D00000}"/>
    <cellStyle name="Normal 8 8 3" xfId="53321" xr:uid="{00000000-0005-0000-0000-000041D00000}"/>
    <cellStyle name="Normal 8 8 3 2" xfId="53322" xr:uid="{00000000-0005-0000-0000-000042D00000}"/>
    <cellStyle name="Normal 8 8 3 2 2" xfId="53323" xr:uid="{00000000-0005-0000-0000-000043D00000}"/>
    <cellStyle name="Normal 8 8 3 3" xfId="53324" xr:uid="{00000000-0005-0000-0000-000044D00000}"/>
    <cellStyle name="Normal 8 8 3 3 2" xfId="53325" xr:uid="{00000000-0005-0000-0000-000045D00000}"/>
    <cellStyle name="Normal 8 8 3 3 2 2" xfId="53326" xr:uid="{00000000-0005-0000-0000-000046D00000}"/>
    <cellStyle name="Normal 8 8 3 3 3" xfId="53327" xr:uid="{00000000-0005-0000-0000-000047D00000}"/>
    <cellStyle name="Normal 8 8 3 4" xfId="53328" xr:uid="{00000000-0005-0000-0000-000048D00000}"/>
    <cellStyle name="Normal 8 8 4" xfId="53329" xr:uid="{00000000-0005-0000-0000-000049D00000}"/>
    <cellStyle name="Normal 8 8 4 2" xfId="53330" xr:uid="{00000000-0005-0000-0000-00004AD00000}"/>
    <cellStyle name="Normal 8 8 4 2 2" xfId="53331" xr:uid="{00000000-0005-0000-0000-00004BD00000}"/>
    <cellStyle name="Normal 8 8 4 3" xfId="53332" xr:uid="{00000000-0005-0000-0000-00004CD00000}"/>
    <cellStyle name="Normal 8 8 4 3 2" xfId="53333" xr:uid="{00000000-0005-0000-0000-00004DD00000}"/>
    <cellStyle name="Normal 8 8 4 3 2 2" xfId="53334" xr:uid="{00000000-0005-0000-0000-00004ED00000}"/>
    <cellStyle name="Normal 8 8 4 3 3" xfId="53335" xr:uid="{00000000-0005-0000-0000-00004FD00000}"/>
    <cellStyle name="Normal 8 8 4 4" xfId="53336" xr:uid="{00000000-0005-0000-0000-000050D00000}"/>
    <cellStyle name="Normal 8 8 5" xfId="53337" xr:uid="{00000000-0005-0000-0000-000051D00000}"/>
    <cellStyle name="Normal 8 8 5 2" xfId="53338" xr:uid="{00000000-0005-0000-0000-000052D00000}"/>
    <cellStyle name="Normal 8 8 6" xfId="53339" xr:uid="{00000000-0005-0000-0000-000053D00000}"/>
    <cellStyle name="Normal 8 8 6 2" xfId="53340" xr:uid="{00000000-0005-0000-0000-000054D00000}"/>
    <cellStyle name="Normal 8 8 6 2 2" xfId="53341" xr:uid="{00000000-0005-0000-0000-000055D00000}"/>
    <cellStyle name="Normal 8 8 6 3" xfId="53342" xr:uid="{00000000-0005-0000-0000-000056D00000}"/>
    <cellStyle name="Normal 8 8 7" xfId="53343" xr:uid="{00000000-0005-0000-0000-000057D00000}"/>
    <cellStyle name="Normal 8 8 7 2" xfId="53344" xr:uid="{00000000-0005-0000-0000-000058D00000}"/>
    <cellStyle name="Normal 8 8 8" xfId="53345" xr:uid="{00000000-0005-0000-0000-000059D00000}"/>
    <cellStyle name="Normal 8 8 9" xfId="53346" xr:uid="{00000000-0005-0000-0000-00005AD00000}"/>
    <cellStyle name="Normal 8 9" xfId="53347" xr:uid="{00000000-0005-0000-0000-00005BD00000}"/>
    <cellStyle name="Normal 8 9 2" xfId="53348" xr:uid="{00000000-0005-0000-0000-00005CD00000}"/>
    <cellStyle name="Normal 8 9 2 2" xfId="53349" xr:uid="{00000000-0005-0000-0000-00005DD00000}"/>
    <cellStyle name="Normal 8 9 2 2 2" xfId="53350" xr:uid="{00000000-0005-0000-0000-00005ED00000}"/>
    <cellStyle name="Normal 8 9 2 2 2 2" xfId="53351" xr:uid="{00000000-0005-0000-0000-00005FD00000}"/>
    <cellStyle name="Normal 8 9 2 2 3" xfId="53352" xr:uid="{00000000-0005-0000-0000-000060D00000}"/>
    <cellStyle name="Normal 8 9 2 2 3 2" xfId="53353" xr:uid="{00000000-0005-0000-0000-000061D00000}"/>
    <cellStyle name="Normal 8 9 2 2 3 2 2" xfId="53354" xr:uid="{00000000-0005-0000-0000-000062D00000}"/>
    <cellStyle name="Normal 8 9 2 2 3 3" xfId="53355" xr:uid="{00000000-0005-0000-0000-000063D00000}"/>
    <cellStyle name="Normal 8 9 2 2 4" xfId="53356" xr:uid="{00000000-0005-0000-0000-000064D00000}"/>
    <cellStyle name="Normal 8 9 2 3" xfId="53357" xr:uid="{00000000-0005-0000-0000-000065D00000}"/>
    <cellStyle name="Normal 8 9 2 3 2" xfId="53358" xr:uid="{00000000-0005-0000-0000-000066D00000}"/>
    <cellStyle name="Normal 8 9 2 4" xfId="53359" xr:uid="{00000000-0005-0000-0000-000067D00000}"/>
    <cellStyle name="Normal 8 9 2 4 2" xfId="53360" xr:uid="{00000000-0005-0000-0000-000068D00000}"/>
    <cellStyle name="Normal 8 9 2 4 2 2" xfId="53361" xr:uid="{00000000-0005-0000-0000-000069D00000}"/>
    <cellStyle name="Normal 8 9 2 4 3" xfId="53362" xr:uid="{00000000-0005-0000-0000-00006AD00000}"/>
    <cellStyle name="Normal 8 9 2 5" xfId="53363" xr:uid="{00000000-0005-0000-0000-00006BD00000}"/>
    <cellStyle name="Normal 8 9 2 6" xfId="53364" xr:uid="{00000000-0005-0000-0000-00006CD00000}"/>
    <cellStyle name="Normal 8 9 3" xfId="53365" xr:uid="{00000000-0005-0000-0000-00006DD00000}"/>
    <cellStyle name="Normal 8 9 3 2" xfId="53366" xr:uid="{00000000-0005-0000-0000-00006ED00000}"/>
    <cellStyle name="Normal 8 9 3 2 2" xfId="53367" xr:uid="{00000000-0005-0000-0000-00006FD00000}"/>
    <cellStyle name="Normal 8 9 3 3" xfId="53368" xr:uid="{00000000-0005-0000-0000-000070D00000}"/>
    <cellStyle name="Normal 8 9 3 3 2" xfId="53369" xr:uid="{00000000-0005-0000-0000-000071D00000}"/>
    <cellStyle name="Normal 8 9 3 3 2 2" xfId="53370" xr:uid="{00000000-0005-0000-0000-000072D00000}"/>
    <cellStyle name="Normal 8 9 3 3 3" xfId="53371" xr:uid="{00000000-0005-0000-0000-000073D00000}"/>
    <cellStyle name="Normal 8 9 3 4" xfId="53372" xr:uid="{00000000-0005-0000-0000-000074D00000}"/>
    <cellStyle name="Normal 8 9 4" xfId="53373" xr:uid="{00000000-0005-0000-0000-000075D00000}"/>
    <cellStyle name="Normal 8 9 4 2" xfId="53374" xr:uid="{00000000-0005-0000-0000-000076D00000}"/>
    <cellStyle name="Normal 8 9 4 2 2" xfId="53375" xr:uid="{00000000-0005-0000-0000-000077D00000}"/>
    <cellStyle name="Normal 8 9 4 3" xfId="53376" xr:uid="{00000000-0005-0000-0000-000078D00000}"/>
    <cellStyle name="Normal 8 9 4 3 2" xfId="53377" xr:uid="{00000000-0005-0000-0000-000079D00000}"/>
    <cellStyle name="Normal 8 9 4 3 2 2" xfId="53378" xr:uid="{00000000-0005-0000-0000-00007AD00000}"/>
    <cellStyle name="Normal 8 9 4 3 3" xfId="53379" xr:uid="{00000000-0005-0000-0000-00007BD00000}"/>
    <cellStyle name="Normal 8 9 4 4" xfId="53380" xr:uid="{00000000-0005-0000-0000-00007CD00000}"/>
    <cellStyle name="Normal 8 9 5" xfId="53381" xr:uid="{00000000-0005-0000-0000-00007DD00000}"/>
    <cellStyle name="Normal 8 9 5 2" xfId="53382" xr:uid="{00000000-0005-0000-0000-00007ED00000}"/>
    <cellStyle name="Normal 8 9 6" xfId="53383" xr:uid="{00000000-0005-0000-0000-00007FD00000}"/>
    <cellStyle name="Normal 8 9 6 2" xfId="53384" xr:uid="{00000000-0005-0000-0000-000080D00000}"/>
    <cellStyle name="Normal 8 9 6 2 2" xfId="53385" xr:uid="{00000000-0005-0000-0000-000081D00000}"/>
    <cellStyle name="Normal 8 9 6 3" xfId="53386" xr:uid="{00000000-0005-0000-0000-000082D00000}"/>
    <cellStyle name="Normal 8 9 7" xfId="53387" xr:uid="{00000000-0005-0000-0000-000083D00000}"/>
    <cellStyle name="Normal 8 9 7 2" xfId="53388" xr:uid="{00000000-0005-0000-0000-000084D00000}"/>
    <cellStyle name="Normal 8 9 8" xfId="53389" xr:uid="{00000000-0005-0000-0000-000085D00000}"/>
    <cellStyle name="Normal 8 9 9" xfId="53390" xr:uid="{00000000-0005-0000-0000-000086D00000}"/>
    <cellStyle name="Normal 8_Sheet1" xfId="53391" xr:uid="{00000000-0005-0000-0000-000087D00000}"/>
    <cellStyle name="Normal 80" xfId="64464" xr:uid="{00000000-0005-0000-0000-000088D00000}"/>
    <cellStyle name="Normal 81" xfId="64466" xr:uid="{00000000-0005-0000-0000-000089D00000}"/>
    <cellStyle name="Normal 82" xfId="64467" xr:uid="{00000000-0005-0000-0000-00008AD00000}"/>
    <cellStyle name="Normal 83" xfId="64469" xr:uid="{00000000-0005-0000-0000-00008BD00000}"/>
    <cellStyle name="Normal 9" xfId="67" xr:uid="{00000000-0005-0000-0000-00008CD00000}"/>
    <cellStyle name="Normal 9 10" xfId="53392" xr:uid="{00000000-0005-0000-0000-00008DD00000}"/>
    <cellStyle name="Normal 9 10 2" xfId="53393" xr:uid="{00000000-0005-0000-0000-00008ED00000}"/>
    <cellStyle name="Normal 9 11" xfId="53394" xr:uid="{00000000-0005-0000-0000-00008FD00000}"/>
    <cellStyle name="Normal 9 12" xfId="53395" xr:uid="{00000000-0005-0000-0000-000090D00000}"/>
    <cellStyle name="Normal 9 2" xfId="53396" xr:uid="{00000000-0005-0000-0000-000091D00000}"/>
    <cellStyle name="Normal 9 2 10" xfId="53397" xr:uid="{00000000-0005-0000-0000-000092D00000}"/>
    <cellStyle name="Normal 9 2 11" xfId="53398" xr:uid="{00000000-0005-0000-0000-000093D00000}"/>
    <cellStyle name="Normal 9 2 2" xfId="53399" xr:uid="{00000000-0005-0000-0000-000094D00000}"/>
    <cellStyle name="Normal 9 2 2 10" xfId="53400" xr:uid="{00000000-0005-0000-0000-000095D00000}"/>
    <cellStyle name="Normal 9 2 2 2" xfId="53401" xr:uid="{00000000-0005-0000-0000-000096D00000}"/>
    <cellStyle name="Normal 9 2 2 2 2" xfId="53402" xr:uid="{00000000-0005-0000-0000-000097D00000}"/>
    <cellStyle name="Normal 9 2 2 2 2 2" xfId="53403" xr:uid="{00000000-0005-0000-0000-000098D00000}"/>
    <cellStyle name="Normal 9 2 2 2 2 2 2" xfId="53404" xr:uid="{00000000-0005-0000-0000-000099D00000}"/>
    <cellStyle name="Normal 9 2 2 2 2 2 2 2" xfId="53405" xr:uid="{00000000-0005-0000-0000-00009AD00000}"/>
    <cellStyle name="Normal 9 2 2 2 2 2 3" xfId="53406" xr:uid="{00000000-0005-0000-0000-00009BD00000}"/>
    <cellStyle name="Normal 9 2 2 2 2 3" xfId="53407" xr:uid="{00000000-0005-0000-0000-00009CD00000}"/>
    <cellStyle name="Normal 9 2 2 2 2 3 2" xfId="53408" xr:uid="{00000000-0005-0000-0000-00009DD00000}"/>
    <cellStyle name="Normal 9 2 2 2 2 3 2 2" xfId="53409" xr:uid="{00000000-0005-0000-0000-00009ED00000}"/>
    <cellStyle name="Normal 9 2 2 2 2 3 3" xfId="53410" xr:uid="{00000000-0005-0000-0000-00009FD00000}"/>
    <cellStyle name="Normal 9 2 2 2 2 4" xfId="53411" xr:uid="{00000000-0005-0000-0000-0000A0D00000}"/>
    <cellStyle name="Normal 9 2 2 2 2 4 2" xfId="53412" xr:uid="{00000000-0005-0000-0000-0000A1D00000}"/>
    <cellStyle name="Normal 9 2 2 2 2 5" xfId="53413" xr:uid="{00000000-0005-0000-0000-0000A2D00000}"/>
    <cellStyle name="Normal 9 2 2 2 2_T-straight with PEDs adjustor" xfId="53414" xr:uid="{00000000-0005-0000-0000-0000A3D00000}"/>
    <cellStyle name="Normal 9 2 2 2 3" xfId="53415" xr:uid="{00000000-0005-0000-0000-0000A4D00000}"/>
    <cellStyle name="Normal 9 2 2 2 3 2" xfId="53416" xr:uid="{00000000-0005-0000-0000-0000A5D00000}"/>
    <cellStyle name="Normal 9 2 2 2 3 2 2" xfId="53417" xr:uid="{00000000-0005-0000-0000-0000A6D00000}"/>
    <cellStyle name="Normal 9 2 2 2 3 3" xfId="53418" xr:uid="{00000000-0005-0000-0000-0000A7D00000}"/>
    <cellStyle name="Normal 9 2 2 2 4" xfId="53419" xr:uid="{00000000-0005-0000-0000-0000A8D00000}"/>
    <cellStyle name="Normal 9 2 2 2 4 2" xfId="53420" xr:uid="{00000000-0005-0000-0000-0000A9D00000}"/>
    <cellStyle name="Normal 9 2 2 2 4 2 2" xfId="53421" xr:uid="{00000000-0005-0000-0000-0000AAD00000}"/>
    <cellStyle name="Normal 9 2 2 2 4 3" xfId="53422" xr:uid="{00000000-0005-0000-0000-0000ABD00000}"/>
    <cellStyle name="Normal 9 2 2 2 5" xfId="53423" xr:uid="{00000000-0005-0000-0000-0000ACD00000}"/>
    <cellStyle name="Normal 9 2 2 2 5 2" xfId="53424" xr:uid="{00000000-0005-0000-0000-0000ADD00000}"/>
    <cellStyle name="Normal 9 2 2 2 6" xfId="53425" xr:uid="{00000000-0005-0000-0000-0000AED00000}"/>
    <cellStyle name="Normal 9 2 2 2_T-straight with PEDs adjustor" xfId="53426" xr:uid="{00000000-0005-0000-0000-0000AFD00000}"/>
    <cellStyle name="Normal 9 2 2 3" xfId="53427" xr:uid="{00000000-0005-0000-0000-0000B0D00000}"/>
    <cellStyle name="Normal 9 2 2 3 2" xfId="53428" xr:uid="{00000000-0005-0000-0000-0000B1D00000}"/>
    <cellStyle name="Normal 9 2 2 3 2 2" xfId="53429" xr:uid="{00000000-0005-0000-0000-0000B2D00000}"/>
    <cellStyle name="Normal 9 2 2 3 2 2 2" xfId="53430" xr:uid="{00000000-0005-0000-0000-0000B3D00000}"/>
    <cellStyle name="Normal 9 2 2 3 2 3" xfId="53431" xr:uid="{00000000-0005-0000-0000-0000B4D00000}"/>
    <cellStyle name="Normal 9 2 2 3 3" xfId="53432" xr:uid="{00000000-0005-0000-0000-0000B5D00000}"/>
    <cellStyle name="Normal 9 2 2 3 3 2" xfId="53433" xr:uid="{00000000-0005-0000-0000-0000B6D00000}"/>
    <cellStyle name="Normal 9 2 2 3 3 2 2" xfId="53434" xr:uid="{00000000-0005-0000-0000-0000B7D00000}"/>
    <cellStyle name="Normal 9 2 2 3 3 3" xfId="53435" xr:uid="{00000000-0005-0000-0000-0000B8D00000}"/>
    <cellStyle name="Normal 9 2 2 3 4" xfId="53436" xr:uid="{00000000-0005-0000-0000-0000B9D00000}"/>
    <cellStyle name="Normal 9 2 2 3 4 2" xfId="53437" xr:uid="{00000000-0005-0000-0000-0000BAD00000}"/>
    <cellStyle name="Normal 9 2 2 3 5" xfId="53438" xr:uid="{00000000-0005-0000-0000-0000BBD00000}"/>
    <cellStyle name="Normal 9 2 2 3_T-straight with PEDs adjustor" xfId="53439" xr:uid="{00000000-0005-0000-0000-0000BCD00000}"/>
    <cellStyle name="Normal 9 2 2 4" xfId="53440" xr:uid="{00000000-0005-0000-0000-0000BDD00000}"/>
    <cellStyle name="Normal 9 2 2 4 2" xfId="53441" xr:uid="{00000000-0005-0000-0000-0000BED00000}"/>
    <cellStyle name="Normal 9 2 2 4 2 2" xfId="53442" xr:uid="{00000000-0005-0000-0000-0000BFD00000}"/>
    <cellStyle name="Normal 9 2 2 4 3" xfId="53443" xr:uid="{00000000-0005-0000-0000-0000C0D00000}"/>
    <cellStyle name="Normal 9 2 2 5" xfId="53444" xr:uid="{00000000-0005-0000-0000-0000C1D00000}"/>
    <cellStyle name="Normal 9 2 2 5 2" xfId="53445" xr:uid="{00000000-0005-0000-0000-0000C2D00000}"/>
    <cellStyle name="Normal 9 2 2 5 2 2" xfId="53446" xr:uid="{00000000-0005-0000-0000-0000C3D00000}"/>
    <cellStyle name="Normal 9 2 2 5 3" xfId="53447" xr:uid="{00000000-0005-0000-0000-0000C4D00000}"/>
    <cellStyle name="Normal 9 2 2 6" xfId="53448" xr:uid="{00000000-0005-0000-0000-0000C5D00000}"/>
    <cellStyle name="Normal 9 2 2 6 2" xfId="53449" xr:uid="{00000000-0005-0000-0000-0000C6D00000}"/>
    <cellStyle name="Normal 9 2 2 7" xfId="53450" xr:uid="{00000000-0005-0000-0000-0000C7D00000}"/>
    <cellStyle name="Normal 9 2 2 8" xfId="53451" xr:uid="{00000000-0005-0000-0000-0000C8D00000}"/>
    <cellStyle name="Normal 9 2 2 9" xfId="53452" xr:uid="{00000000-0005-0000-0000-0000C9D00000}"/>
    <cellStyle name="Normal 9 2 2_T-straight with PEDs adjustor" xfId="53453" xr:uid="{00000000-0005-0000-0000-0000CAD00000}"/>
    <cellStyle name="Normal 9 2 3" xfId="53454" xr:uid="{00000000-0005-0000-0000-0000CBD00000}"/>
    <cellStyle name="Normal 9 2 3 2" xfId="53455" xr:uid="{00000000-0005-0000-0000-0000CCD00000}"/>
    <cellStyle name="Normal 9 2 3 2 2" xfId="53456" xr:uid="{00000000-0005-0000-0000-0000CDD00000}"/>
    <cellStyle name="Normal 9 2 3 2 2 2" xfId="53457" xr:uid="{00000000-0005-0000-0000-0000CED00000}"/>
    <cellStyle name="Normal 9 2 3 2 2 2 2" xfId="53458" xr:uid="{00000000-0005-0000-0000-0000CFD00000}"/>
    <cellStyle name="Normal 9 2 3 2 2 3" xfId="53459" xr:uid="{00000000-0005-0000-0000-0000D0D00000}"/>
    <cellStyle name="Normal 9 2 3 2 3" xfId="53460" xr:uid="{00000000-0005-0000-0000-0000D1D00000}"/>
    <cellStyle name="Normal 9 2 3 2 3 2" xfId="53461" xr:uid="{00000000-0005-0000-0000-0000D2D00000}"/>
    <cellStyle name="Normal 9 2 3 2 3 2 2" xfId="53462" xr:uid="{00000000-0005-0000-0000-0000D3D00000}"/>
    <cellStyle name="Normal 9 2 3 2 3 3" xfId="53463" xr:uid="{00000000-0005-0000-0000-0000D4D00000}"/>
    <cellStyle name="Normal 9 2 3 2 4" xfId="53464" xr:uid="{00000000-0005-0000-0000-0000D5D00000}"/>
    <cellStyle name="Normal 9 2 3 2 4 2" xfId="53465" xr:uid="{00000000-0005-0000-0000-0000D6D00000}"/>
    <cellStyle name="Normal 9 2 3 2 5" xfId="53466" xr:uid="{00000000-0005-0000-0000-0000D7D00000}"/>
    <cellStyle name="Normal 9 2 3 2_T-straight with PEDs adjustor" xfId="53467" xr:uid="{00000000-0005-0000-0000-0000D8D00000}"/>
    <cellStyle name="Normal 9 2 3 3" xfId="53468" xr:uid="{00000000-0005-0000-0000-0000D9D00000}"/>
    <cellStyle name="Normal 9 2 3 3 2" xfId="53469" xr:uid="{00000000-0005-0000-0000-0000DAD00000}"/>
    <cellStyle name="Normal 9 2 3 3 2 2" xfId="53470" xr:uid="{00000000-0005-0000-0000-0000DBD00000}"/>
    <cellStyle name="Normal 9 2 3 3 3" xfId="53471" xr:uid="{00000000-0005-0000-0000-0000DCD00000}"/>
    <cellStyle name="Normal 9 2 3 4" xfId="53472" xr:uid="{00000000-0005-0000-0000-0000DDD00000}"/>
    <cellStyle name="Normal 9 2 3 4 2" xfId="53473" xr:uid="{00000000-0005-0000-0000-0000DED00000}"/>
    <cellStyle name="Normal 9 2 3 4 2 2" xfId="53474" xr:uid="{00000000-0005-0000-0000-0000DFD00000}"/>
    <cellStyle name="Normal 9 2 3 4 3" xfId="53475" xr:uid="{00000000-0005-0000-0000-0000E0D00000}"/>
    <cellStyle name="Normal 9 2 3 5" xfId="53476" xr:uid="{00000000-0005-0000-0000-0000E1D00000}"/>
    <cellStyle name="Normal 9 2 3 5 2" xfId="53477" xr:uid="{00000000-0005-0000-0000-0000E2D00000}"/>
    <cellStyle name="Normal 9 2 3 6" xfId="53478" xr:uid="{00000000-0005-0000-0000-0000E3D00000}"/>
    <cellStyle name="Normal 9 2 3_T-straight with PEDs adjustor" xfId="53479" xr:uid="{00000000-0005-0000-0000-0000E4D00000}"/>
    <cellStyle name="Normal 9 2 4" xfId="53480" xr:uid="{00000000-0005-0000-0000-0000E5D00000}"/>
    <cellStyle name="Normal 9 2 4 2" xfId="53481" xr:uid="{00000000-0005-0000-0000-0000E6D00000}"/>
    <cellStyle name="Normal 9 2 4 2 2" xfId="53482" xr:uid="{00000000-0005-0000-0000-0000E7D00000}"/>
    <cellStyle name="Normal 9 2 4 2 2 2" xfId="53483" xr:uid="{00000000-0005-0000-0000-0000E8D00000}"/>
    <cellStyle name="Normal 9 2 4 2 3" xfId="53484" xr:uid="{00000000-0005-0000-0000-0000E9D00000}"/>
    <cellStyle name="Normal 9 2 4 3" xfId="53485" xr:uid="{00000000-0005-0000-0000-0000EAD00000}"/>
    <cellStyle name="Normal 9 2 4 3 2" xfId="53486" xr:uid="{00000000-0005-0000-0000-0000EBD00000}"/>
    <cellStyle name="Normal 9 2 4 3 2 2" xfId="53487" xr:uid="{00000000-0005-0000-0000-0000ECD00000}"/>
    <cellStyle name="Normal 9 2 4 3 3" xfId="53488" xr:uid="{00000000-0005-0000-0000-0000EDD00000}"/>
    <cellStyle name="Normal 9 2 4 4" xfId="53489" xr:uid="{00000000-0005-0000-0000-0000EED00000}"/>
    <cellStyle name="Normal 9 2 4 4 2" xfId="53490" xr:uid="{00000000-0005-0000-0000-0000EFD00000}"/>
    <cellStyle name="Normal 9 2 4 5" xfId="53491" xr:uid="{00000000-0005-0000-0000-0000F0D00000}"/>
    <cellStyle name="Normal 9 2 4_T-straight with PEDs adjustor" xfId="53492" xr:uid="{00000000-0005-0000-0000-0000F1D00000}"/>
    <cellStyle name="Normal 9 2 5" xfId="53493" xr:uid="{00000000-0005-0000-0000-0000F2D00000}"/>
    <cellStyle name="Normal 9 2 5 2" xfId="53494" xr:uid="{00000000-0005-0000-0000-0000F3D00000}"/>
    <cellStyle name="Normal 9 2 5 2 2" xfId="53495" xr:uid="{00000000-0005-0000-0000-0000F4D00000}"/>
    <cellStyle name="Normal 9 2 5 3" xfId="53496" xr:uid="{00000000-0005-0000-0000-0000F5D00000}"/>
    <cellStyle name="Normal 9 2 6" xfId="53497" xr:uid="{00000000-0005-0000-0000-0000F6D00000}"/>
    <cellStyle name="Normal 9 2 6 2" xfId="53498" xr:uid="{00000000-0005-0000-0000-0000F7D00000}"/>
    <cellStyle name="Normal 9 2 6 2 2" xfId="53499" xr:uid="{00000000-0005-0000-0000-0000F8D00000}"/>
    <cellStyle name="Normal 9 2 6 3" xfId="53500" xr:uid="{00000000-0005-0000-0000-0000F9D00000}"/>
    <cellStyle name="Normal 9 2 7" xfId="53501" xr:uid="{00000000-0005-0000-0000-0000FAD00000}"/>
    <cellStyle name="Normal 9 2 7 2" xfId="53502" xr:uid="{00000000-0005-0000-0000-0000FBD00000}"/>
    <cellStyle name="Normal 9 2 8" xfId="53503" xr:uid="{00000000-0005-0000-0000-0000FCD00000}"/>
    <cellStyle name="Normal 9 2 9" xfId="53504" xr:uid="{00000000-0005-0000-0000-0000FDD00000}"/>
    <cellStyle name="Normal 9 2_T-straight with PEDs adjustor" xfId="53505" xr:uid="{00000000-0005-0000-0000-0000FED00000}"/>
    <cellStyle name="Normal 9 3" xfId="53506" xr:uid="{00000000-0005-0000-0000-0000FFD00000}"/>
    <cellStyle name="Normal 9 3 10" xfId="53507" xr:uid="{00000000-0005-0000-0000-000000D10000}"/>
    <cellStyle name="Normal 9 3 2" xfId="53508" xr:uid="{00000000-0005-0000-0000-000001D10000}"/>
    <cellStyle name="Normal 9 3 2 2" xfId="53509" xr:uid="{00000000-0005-0000-0000-000002D10000}"/>
    <cellStyle name="Normal 9 3 2 2 2" xfId="53510" xr:uid="{00000000-0005-0000-0000-000003D10000}"/>
    <cellStyle name="Normal 9 3 2 2 2 2" xfId="53511" xr:uid="{00000000-0005-0000-0000-000004D10000}"/>
    <cellStyle name="Normal 9 3 2 2 2 2 2" xfId="53512" xr:uid="{00000000-0005-0000-0000-000005D10000}"/>
    <cellStyle name="Normal 9 3 2 2 2 3" xfId="53513" xr:uid="{00000000-0005-0000-0000-000006D10000}"/>
    <cellStyle name="Normal 9 3 2 2 3" xfId="53514" xr:uid="{00000000-0005-0000-0000-000007D10000}"/>
    <cellStyle name="Normal 9 3 2 2 3 2" xfId="53515" xr:uid="{00000000-0005-0000-0000-000008D10000}"/>
    <cellStyle name="Normal 9 3 2 2 3 2 2" xfId="53516" xr:uid="{00000000-0005-0000-0000-000009D10000}"/>
    <cellStyle name="Normal 9 3 2 2 3 3" xfId="53517" xr:uid="{00000000-0005-0000-0000-00000AD10000}"/>
    <cellStyle name="Normal 9 3 2 2 4" xfId="53518" xr:uid="{00000000-0005-0000-0000-00000BD10000}"/>
    <cellStyle name="Normal 9 3 2 2 4 2" xfId="53519" xr:uid="{00000000-0005-0000-0000-00000CD10000}"/>
    <cellStyle name="Normal 9 3 2 2 5" xfId="53520" xr:uid="{00000000-0005-0000-0000-00000DD10000}"/>
    <cellStyle name="Normal 9 3 2 2_T-straight with PEDs adjustor" xfId="53521" xr:uid="{00000000-0005-0000-0000-00000ED10000}"/>
    <cellStyle name="Normal 9 3 2 3" xfId="53522" xr:uid="{00000000-0005-0000-0000-00000FD10000}"/>
    <cellStyle name="Normal 9 3 2 3 2" xfId="53523" xr:uid="{00000000-0005-0000-0000-000010D10000}"/>
    <cellStyle name="Normal 9 3 2 3 2 2" xfId="53524" xr:uid="{00000000-0005-0000-0000-000011D10000}"/>
    <cellStyle name="Normal 9 3 2 3 3" xfId="53525" xr:uid="{00000000-0005-0000-0000-000012D10000}"/>
    <cellStyle name="Normal 9 3 2 4" xfId="53526" xr:uid="{00000000-0005-0000-0000-000013D10000}"/>
    <cellStyle name="Normal 9 3 2 4 2" xfId="53527" xr:uid="{00000000-0005-0000-0000-000014D10000}"/>
    <cellStyle name="Normal 9 3 2 4 2 2" xfId="53528" xr:uid="{00000000-0005-0000-0000-000015D10000}"/>
    <cellStyle name="Normal 9 3 2 4 3" xfId="53529" xr:uid="{00000000-0005-0000-0000-000016D10000}"/>
    <cellStyle name="Normal 9 3 2 5" xfId="53530" xr:uid="{00000000-0005-0000-0000-000017D10000}"/>
    <cellStyle name="Normal 9 3 2 5 2" xfId="53531" xr:uid="{00000000-0005-0000-0000-000018D10000}"/>
    <cellStyle name="Normal 9 3 2 6" xfId="53532" xr:uid="{00000000-0005-0000-0000-000019D10000}"/>
    <cellStyle name="Normal 9 3 2_T-straight with PEDs adjustor" xfId="53533" xr:uid="{00000000-0005-0000-0000-00001AD10000}"/>
    <cellStyle name="Normal 9 3 3" xfId="53534" xr:uid="{00000000-0005-0000-0000-00001BD10000}"/>
    <cellStyle name="Normal 9 3 3 2" xfId="53535" xr:uid="{00000000-0005-0000-0000-00001CD10000}"/>
    <cellStyle name="Normal 9 3 3 2 2" xfId="53536" xr:uid="{00000000-0005-0000-0000-00001DD10000}"/>
    <cellStyle name="Normal 9 3 3 2 2 2" xfId="53537" xr:uid="{00000000-0005-0000-0000-00001ED10000}"/>
    <cellStyle name="Normal 9 3 3 2 3" xfId="53538" xr:uid="{00000000-0005-0000-0000-00001FD10000}"/>
    <cellStyle name="Normal 9 3 3 3" xfId="53539" xr:uid="{00000000-0005-0000-0000-000020D10000}"/>
    <cellStyle name="Normal 9 3 3 3 2" xfId="53540" xr:uid="{00000000-0005-0000-0000-000021D10000}"/>
    <cellStyle name="Normal 9 3 3 3 2 2" xfId="53541" xr:uid="{00000000-0005-0000-0000-000022D10000}"/>
    <cellStyle name="Normal 9 3 3 3 3" xfId="53542" xr:uid="{00000000-0005-0000-0000-000023D10000}"/>
    <cellStyle name="Normal 9 3 3 4" xfId="53543" xr:uid="{00000000-0005-0000-0000-000024D10000}"/>
    <cellStyle name="Normal 9 3 3 4 2" xfId="53544" xr:uid="{00000000-0005-0000-0000-000025D10000}"/>
    <cellStyle name="Normal 9 3 3 5" xfId="53545" xr:uid="{00000000-0005-0000-0000-000026D10000}"/>
    <cellStyle name="Normal 9 3 3_T-straight with PEDs adjustor" xfId="53546" xr:uid="{00000000-0005-0000-0000-000027D10000}"/>
    <cellStyle name="Normal 9 3 4" xfId="53547" xr:uid="{00000000-0005-0000-0000-000028D10000}"/>
    <cellStyle name="Normal 9 3 4 2" xfId="53548" xr:uid="{00000000-0005-0000-0000-000029D10000}"/>
    <cellStyle name="Normal 9 3 4 2 2" xfId="53549" xr:uid="{00000000-0005-0000-0000-00002AD10000}"/>
    <cellStyle name="Normal 9 3 4 3" xfId="53550" xr:uid="{00000000-0005-0000-0000-00002BD10000}"/>
    <cellStyle name="Normal 9 3 5" xfId="53551" xr:uid="{00000000-0005-0000-0000-00002CD10000}"/>
    <cellStyle name="Normal 9 3 5 2" xfId="53552" xr:uid="{00000000-0005-0000-0000-00002DD10000}"/>
    <cellStyle name="Normal 9 3 5 2 2" xfId="53553" xr:uid="{00000000-0005-0000-0000-00002ED10000}"/>
    <cellStyle name="Normal 9 3 5 3" xfId="53554" xr:uid="{00000000-0005-0000-0000-00002FD10000}"/>
    <cellStyle name="Normal 9 3 6" xfId="53555" xr:uid="{00000000-0005-0000-0000-000030D10000}"/>
    <cellStyle name="Normal 9 3 6 2" xfId="53556" xr:uid="{00000000-0005-0000-0000-000031D10000}"/>
    <cellStyle name="Normal 9 3 7" xfId="53557" xr:uid="{00000000-0005-0000-0000-000032D10000}"/>
    <cellStyle name="Normal 9 3 8" xfId="53558" xr:uid="{00000000-0005-0000-0000-000033D10000}"/>
    <cellStyle name="Normal 9 3 9" xfId="53559" xr:uid="{00000000-0005-0000-0000-000034D10000}"/>
    <cellStyle name="Normal 9 3_T-straight with PEDs adjustor" xfId="53560" xr:uid="{00000000-0005-0000-0000-000035D10000}"/>
    <cellStyle name="Normal 9 4" xfId="53561" xr:uid="{00000000-0005-0000-0000-000036D10000}"/>
    <cellStyle name="Normal 9 4 2" xfId="53562" xr:uid="{00000000-0005-0000-0000-000037D10000}"/>
    <cellStyle name="Normal 9 4 2 2" xfId="53563" xr:uid="{00000000-0005-0000-0000-000038D10000}"/>
    <cellStyle name="Normal 9 4 2 2 2" xfId="53564" xr:uid="{00000000-0005-0000-0000-000039D10000}"/>
    <cellStyle name="Normal 9 4 2 2 2 2" xfId="53565" xr:uid="{00000000-0005-0000-0000-00003AD10000}"/>
    <cellStyle name="Normal 9 4 2 2 2 2 2" xfId="53566" xr:uid="{00000000-0005-0000-0000-00003BD10000}"/>
    <cellStyle name="Normal 9 4 2 2 2 3" xfId="53567" xr:uid="{00000000-0005-0000-0000-00003CD10000}"/>
    <cellStyle name="Normal 9 4 2 2 3" xfId="53568" xr:uid="{00000000-0005-0000-0000-00003DD10000}"/>
    <cellStyle name="Normal 9 4 2 2 3 2" xfId="53569" xr:uid="{00000000-0005-0000-0000-00003ED10000}"/>
    <cellStyle name="Normal 9 4 2 2 3 2 2" xfId="53570" xr:uid="{00000000-0005-0000-0000-00003FD10000}"/>
    <cellStyle name="Normal 9 4 2 2 3 3" xfId="53571" xr:uid="{00000000-0005-0000-0000-000040D10000}"/>
    <cellStyle name="Normal 9 4 2 2 4" xfId="53572" xr:uid="{00000000-0005-0000-0000-000041D10000}"/>
    <cellStyle name="Normal 9 4 2 2 4 2" xfId="53573" xr:uid="{00000000-0005-0000-0000-000042D10000}"/>
    <cellStyle name="Normal 9 4 2 2 5" xfId="53574" xr:uid="{00000000-0005-0000-0000-000043D10000}"/>
    <cellStyle name="Normal 9 4 2 2_T-straight with PEDs adjustor" xfId="53575" xr:uid="{00000000-0005-0000-0000-000044D10000}"/>
    <cellStyle name="Normal 9 4 2 3" xfId="53576" xr:uid="{00000000-0005-0000-0000-000045D10000}"/>
    <cellStyle name="Normal 9 4 2 3 2" xfId="53577" xr:uid="{00000000-0005-0000-0000-000046D10000}"/>
    <cellStyle name="Normal 9 4 2 3 2 2" xfId="53578" xr:uid="{00000000-0005-0000-0000-000047D10000}"/>
    <cellStyle name="Normal 9 4 2 3 3" xfId="53579" xr:uid="{00000000-0005-0000-0000-000048D10000}"/>
    <cellStyle name="Normal 9 4 2 4" xfId="53580" xr:uid="{00000000-0005-0000-0000-000049D10000}"/>
    <cellStyle name="Normal 9 4 2 4 2" xfId="53581" xr:uid="{00000000-0005-0000-0000-00004AD10000}"/>
    <cellStyle name="Normal 9 4 2 4 2 2" xfId="53582" xr:uid="{00000000-0005-0000-0000-00004BD10000}"/>
    <cellStyle name="Normal 9 4 2 4 3" xfId="53583" xr:uid="{00000000-0005-0000-0000-00004CD10000}"/>
    <cellStyle name="Normal 9 4 2 5" xfId="53584" xr:uid="{00000000-0005-0000-0000-00004DD10000}"/>
    <cellStyle name="Normal 9 4 2 5 2" xfId="53585" xr:uid="{00000000-0005-0000-0000-00004ED10000}"/>
    <cellStyle name="Normal 9 4 2 6" xfId="53586" xr:uid="{00000000-0005-0000-0000-00004FD10000}"/>
    <cellStyle name="Normal 9 4 2_T-straight with PEDs adjustor" xfId="53587" xr:uid="{00000000-0005-0000-0000-000050D10000}"/>
    <cellStyle name="Normal 9 4 3" xfId="53588" xr:uid="{00000000-0005-0000-0000-000051D10000}"/>
    <cellStyle name="Normal 9 4 3 2" xfId="53589" xr:uid="{00000000-0005-0000-0000-000052D10000}"/>
    <cellStyle name="Normal 9 4 3 2 2" xfId="53590" xr:uid="{00000000-0005-0000-0000-000053D10000}"/>
    <cellStyle name="Normal 9 4 3 2 2 2" xfId="53591" xr:uid="{00000000-0005-0000-0000-000054D10000}"/>
    <cellStyle name="Normal 9 4 3 2 3" xfId="53592" xr:uid="{00000000-0005-0000-0000-000055D10000}"/>
    <cellStyle name="Normal 9 4 3 3" xfId="53593" xr:uid="{00000000-0005-0000-0000-000056D10000}"/>
    <cellStyle name="Normal 9 4 3 3 2" xfId="53594" xr:uid="{00000000-0005-0000-0000-000057D10000}"/>
    <cellStyle name="Normal 9 4 3 3 2 2" xfId="53595" xr:uid="{00000000-0005-0000-0000-000058D10000}"/>
    <cellStyle name="Normal 9 4 3 3 3" xfId="53596" xr:uid="{00000000-0005-0000-0000-000059D10000}"/>
    <cellStyle name="Normal 9 4 3 4" xfId="53597" xr:uid="{00000000-0005-0000-0000-00005AD10000}"/>
    <cellStyle name="Normal 9 4 3 4 2" xfId="53598" xr:uid="{00000000-0005-0000-0000-00005BD10000}"/>
    <cellStyle name="Normal 9 4 3 5" xfId="53599" xr:uid="{00000000-0005-0000-0000-00005CD10000}"/>
    <cellStyle name="Normal 9 4 3_T-straight with PEDs adjustor" xfId="53600" xr:uid="{00000000-0005-0000-0000-00005DD10000}"/>
    <cellStyle name="Normal 9 4 4" xfId="53601" xr:uid="{00000000-0005-0000-0000-00005ED10000}"/>
    <cellStyle name="Normal 9 4 4 2" xfId="53602" xr:uid="{00000000-0005-0000-0000-00005FD10000}"/>
    <cellStyle name="Normal 9 4 4 2 2" xfId="53603" xr:uid="{00000000-0005-0000-0000-000060D10000}"/>
    <cellStyle name="Normal 9 4 4 3" xfId="53604" xr:uid="{00000000-0005-0000-0000-000061D10000}"/>
    <cellStyle name="Normal 9 4 5" xfId="53605" xr:uid="{00000000-0005-0000-0000-000062D10000}"/>
    <cellStyle name="Normal 9 4 5 2" xfId="53606" xr:uid="{00000000-0005-0000-0000-000063D10000}"/>
    <cellStyle name="Normal 9 4 5 2 2" xfId="53607" xr:uid="{00000000-0005-0000-0000-000064D10000}"/>
    <cellStyle name="Normal 9 4 5 3" xfId="53608" xr:uid="{00000000-0005-0000-0000-000065D10000}"/>
    <cellStyle name="Normal 9 4 6" xfId="53609" xr:uid="{00000000-0005-0000-0000-000066D10000}"/>
    <cellStyle name="Normal 9 4 6 2" xfId="53610" xr:uid="{00000000-0005-0000-0000-000067D10000}"/>
    <cellStyle name="Normal 9 4 7" xfId="53611" xr:uid="{00000000-0005-0000-0000-000068D10000}"/>
    <cellStyle name="Normal 9 4_T-straight with PEDs adjustor" xfId="53612" xr:uid="{00000000-0005-0000-0000-000069D10000}"/>
    <cellStyle name="Normal 9 5" xfId="53613" xr:uid="{00000000-0005-0000-0000-00006AD10000}"/>
    <cellStyle name="Normal 9 5 2" xfId="53614" xr:uid="{00000000-0005-0000-0000-00006BD10000}"/>
    <cellStyle name="Normal 9 5 2 2" xfId="53615" xr:uid="{00000000-0005-0000-0000-00006CD10000}"/>
    <cellStyle name="Normal 9 5 2 2 2" xfId="53616" xr:uid="{00000000-0005-0000-0000-00006DD10000}"/>
    <cellStyle name="Normal 9 5 2 2 2 2" xfId="53617" xr:uid="{00000000-0005-0000-0000-00006ED10000}"/>
    <cellStyle name="Normal 9 5 2 2 2 2 2" xfId="53618" xr:uid="{00000000-0005-0000-0000-00006FD10000}"/>
    <cellStyle name="Normal 9 5 2 2 2 3" xfId="53619" xr:uid="{00000000-0005-0000-0000-000070D10000}"/>
    <cellStyle name="Normal 9 5 2 2 3" xfId="53620" xr:uid="{00000000-0005-0000-0000-000071D10000}"/>
    <cellStyle name="Normal 9 5 2 2 3 2" xfId="53621" xr:uid="{00000000-0005-0000-0000-000072D10000}"/>
    <cellStyle name="Normal 9 5 2 2 3 2 2" xfId="53622" xr:uid="{00000000-0005-0000-0000-000073D10000}"/>
    <cellStyle name="Normal 9 5 2 2 3 3" xfId="53623" xr:uid="{00000000-0005-0000-0000-000074D10000}"/>
    <cellStyle name="Normal 9 5 2 2 4" xfId="53624" xr:uid="{00000000-0005-0000-0000-000075D10000}"/>
    <cellStyle name="Normal 9 5 2 2 4 2" xfId="53625" xr:uid="{00000000-0005-0000-0000-000076D10000}"/>
    <cellStyle name="Normal 9 5 2 2 5" xfId="53626" xr:uid="{00000000-0005-0000-0000-000077D10000}"/>
    <cellStyle name="Normal 9 5 2 2_T-straight with PEDs adjustor" xfId="53627" xr:uid="{00000000-0005-0000-0000-000078D10000}"/>
    <cellStyle name="Normal 9 5 2 3" xfId="53628" xr:uid="{00000000-0005-0000-0000-000079D10000}"/>
    <cellStyle name="Normal 9 5 2 3 2" xfId="53629" xr:uid="{00000000-0005-0000-0000-00007AD10000}"/>
    <cellStyle name="Normal 9 5 2 3 2 2" xfId="53630" xr:uid="{00000000-0005-0000-0000-00007BD10000}"/>
    <cellStyle name="Normal 9 5 2 3 3" xfId="53631" xr:uid="{00000000-0005-0000-0000-00007CD10000}"/>
    <cellStyle name="Normal 9 5 2 4" xfId="53632" xr:uid="{00000000-0005-0000-0000-00007DD10000}"/>
    <cellStyle name="Normal 9 5 2 4 2" xfId="53633" xr:uid="{00000000-0005-0000-0000-00007ED10000}"/>
    <cellStyle name="Normal 9 5 2 4 2 2" xfId="53634" xr:uid="{00000000-0005-0000-0000-00007FD10000}"/>
    <cellStyle name="Normal 9 5 2 4 3" xfId="53635" xr:uid="{00000000-0005-0000-0000-000080D10000}"/>
    <cellStyle name="Normal 9 5 2 5" xfId="53636" xr:uid="{00000000-0005-0000-0000-000081D10000}"/>
    <cellStyle name="Normal 9 5 2 5 2" xfId="53637" xr:uid="{00000000-0005-0000-0000-000082D10000}"/>
    <cellStyle name="Normal 9 5 2 6" xfId="53638" xr:uid="{00000000-0005-0000-0000-000083D10000}"/>
    <cellStyle name="Normal 9 5 2_T-straight with PEDs adjustor" xfId="53639" xr:uid="{00000000-0005-0000-0000-000084D10000}"/>
    <cellStyle name="Normal 9 5 3" xfId="53640" xr:uid="{00000000-0005-0000-0000-000085D10000}"/>
    <cellStyle name="Normal 9 5 3 2" xfId="53641" xr:uid="{00000000-0005-0000-0000-000086D10000}"/>
    <cellStyle name="Normal 9 5 3 2 2" xfId="53642" xr:uid="{00000000-0005-0000-0000-000087D10000}"/>
    <cellStyle name="Normal 9 5 3 2 2 2" xfId="53643" xr:uid="{00000000-0005-0000-0000-000088D10000}"/>
    <cellStyle name="Normal 9 5 3 2 3" xfId="53644" xr:uid="{00000000-0005-0000-0000-000089D10000}"/>
    <cellStyle name="Normal 9 5 3 3" xfId="53645" xr:uid="{00000000-0005-0000-0000-00008AD10000}"/>
    <cellStyle name="Normal 9 5 3 3 2" xfId="53646" xr:uid="{00000000-0005-0000-0000-00008BD10000}"/>
    <cellStyle name="Normal 9 5 3 3 2 2" xfId="53647" xr:uid="{00000000-0005-0000-0000-00008CD10000}"/>
    <cellStyle name="Normal 9 5 3 3 3" xfId="53648" xr:uid="{00000000-0005-0000-0000-00008DD10000}"/>
    <cellStyle name="Normal 9 5 3 4" xfId="53649" xr:uid="{00000000-0005-0000-0000-00008ED10000}"/>
    <cellStyle name="Normal 9 5 3 4 2" xfId="53650" xr:uid="{00000000-0005-0000-0000-00008FD10000}"/>
    <cellStyle name="Normal 9 5 3 5" xfId="53651" xr:uid="{00000000-0005-0000-0000-000090D10000}"/>
    <cellStyle name="Normal 9 5 3_T-straight with PEDs adjustor" xfId="53652" xr:uid="{00000000-0005-0000-0000-000091D10000}"/>
    <cellStyle name="Normal 9 5 4" xfId="53653" xr:uid="{00000000-0005-0000-0000-000092D10000}"/>
    <cellStyle name="Normal 9 5 4 2" xfId="53654" xr:uid="{00000000-0005-0000-0000-000093D10000}"/>
    <cellStyle name="Normal 9 5 4 2 2" xfId="53655" xr:uid="{00000000-0005-0000-0000-000094D10000}"/>
    <cellStyle name="Normal 9 5 4 3" xfId="53656" xr:uid="{00000000-0005-0000-0000-000095D10000}"/>
    <cellStyle name="Normal 9 5 5" xfId="53657" xr:uid="{00000000-0005-0000-0000-000096D10000}"/>
    <cellStyle name="Normal 9 5 5 2" xfId="53658" xr:uid="{00000000-0005-0000-0000-000097D10000}"/>
    <cellStyle name="Normal 9 5 5 2 2" xfId="53659" xr:uid="{00000000-0005-0000-0000-000098D10000}"/>
    <cellStyle name="Normal 9 5 5 3" xfId="53660" xr:uid="{00000000-0005-0000-0000-000099D10000}"/>
    <cellStyle name="Normal 9 5 6" xfId="53661" xr:uid="{00000000-0005-0000-0000-00009AD10000}"/>
    <cellStyle name="Normal 9 5 6 2" xfId="53662" xr:uid="{00000000-0005-0000-0000-00009BD10000}"/>
    <cellStyle name="Normal 9 5 7" xfId="53663" xr:uid="{00000000-0005-0000-0000-00009CD10000}"/>
    <cellStyle name="Normal 9 5_T-straight with PEDs adjustor" xfId="53664" xr:uid="{00000000-0005-0000-0000-00009DD10000}"/>
    <cellStyle name="Normal 9 6" xfId="53665" xr:uid="{00000000-0005-0000-0000-00009ED10000}"/>
    <cellStyle name="Normal 9 6 2" xfId="53666" xr:uid="{00000000-0005-0000-0000-00009FD10000}"/>
    <cellStyle name="Normal 9 6 2 2" xfId="53667" xr:uid="{00000000-0005-0000-0000-0000A0D10000}"/>
    <cellStyle name="Normal 9 6 2 2 2" xfId="53668" xr:uid="{00000000-0005-0000-0000-0000A1D10000}"/>
    <cellStyle name="Normal 9 6 2 2 2 2" xfId="53669" xr:uid="{00000000-0005-0000-0000-0000A2D10000}"/>
    <cellStyle name="Normal 9 6 2 2 3" xfId="53670" xr:uid="{00000000-0005-0000-0000-0000A3D10000}"/>
    <cellStyle name="Normal 9 6 2 3" xfId="53671" xr:uid="{00000000-0005-0000-0000-0000A4D10000}"/>
    <cellStyle name="Normal 9 6 2 3 2" xfId="53672" xr:uid="{00000000-0005-0000-0000-0000A5D10000}"/>
    <cellStyle name="Normal 9 6 2 3 2 2" xfId="53673" xr:uid="{00000000-0005-0000-0000-0000A6D10000}"/>
    <cellStyle name="Normal 9 6 2 3 3" xfId="53674" xr:uid="{00000000-0005-0000-0000-0000A7D10000}"/>
    <cellStyle name="Normal 9 6 2 4" xfId="53675" xr:uid="{00000000-0005-0000-0000-0000A8D10000}"/>
    <cellStyle name="Normal 9 6 2 4 2" xfId="53676" xr:uid="{00000000-0005-0000-0000-0000A9D10000}"/>
    <cellStyle name="Normal 9 6 2 5" xfId="53677" xr:uid="{00000000-0005-0000-0000-0000AAD10000}"/>
    <cellStyle name="Normal 9 6 2_T-straight with PEDs adjustor" xfId="53678" xr:uid="{00000000-0005-0000-0000-0000ABD10000}"/>
    <cellStyle name="Normal 9 6 3" xfId="53679" xr:uid="{00000000-0005-0000-0000-0000ACD10000}"/>
    <cellStyle name="Normal 9 6 3 2" xfId="53680" xr:uid="{00000000-0005-0000-0000-0000ADD10000}"/>
    <cellStyle name="Normal 9 6 3 2 2" xfId="53681" xr:uid="{00000000-0005-0000-0000-0000AED10000}"/>
    <cellStyle name="Normal 9 6 3 3" xfId="53682" xr:uid="{00000000-0005-0000-0000-0000AFD10000}"/>
    <cellStyle name="Normal 9 6 4" xfId="53683" xr:uid="{00000000-0005-0000-0000-0000B0D10000}"/>
    <cellStyle name="Normal 9 6 4 2" xfId="53684" xr:uid="{00000000-0005-0000-0000-0000B1D10000}"/>
    <cellStyle name="Normal 9 6 4 2 2" xfId="53685" xr:uid="{00000000-0005-0000-0000-0000B2D10000}"/>
    <cellStyle name="Normal 9 6 4 3" xfId="53686" xr:uid="{00000000-0005-0000-0000-0000B3D10000}"/>
    <cellStyle name="Normal 9 6 5" xfId="53687" xr:uid="{00000000-0005-0000-0000-0000B4D10000}"/>
    <cellStyle name="Normal 9 6 5 2" xfId="53688" xr:uid="{00000000-0005-0000-0000-0000B5D10000}"/>
    <cellStyle name="Normal 9 6 6" xfId="53689" xr:uid="{00000000-0005-0000-0000-0000B6D10000}"/>
    <cellStyle name="Normal 9 6_T-straight with PEDs adjustor" xfId="53690" xr:uid="{00000000-0005-0000-0000-0000B7D10000}"/>
    <cellStyle name="Normal 9 7" xfId="53691" xr:uid="{00000000-0005-0000-0000-0000B8D10000}"/>
    <cellStyle name="Normal 9 7 2" xfId="53692" xr:uid="{00000000-0005-0000-0000-0000B9D10000}"/>
    <cellStyle name="Normal 9 7 2 2" xfId="53693" xr:uid="{00000000-0005-0000-0000-0000BAD10000}"/>
    <cellStyle name="Normal 9 7 2 2 2" xfId="53694" xr:uid="{00000000-0005-0000-0000-0000BBD10000}"/>
    <cellStyle name="Normal 9 7 2 3" xfId="53695" xr:uid="{00000000-0005-0000-0000-0000BCD10000}"/>
    <cellStyle name="Normal 9 7 3" xfId="53696" xr:uid="{00000000-0005-0000-0000-0000BDD10000}"/>
    <cellStyle name="Normal 9 7 3 2" xfId="53697" xr:uid="{00000000-0005-0000-0000-0000BED10000}"/>
    <cellStyle name="Normal 9 7 3 2 2" xfId="53698" xr:uid="{00000000-0005-0000-0000-0000BFD10000}"/>
    <cellStyle name="Normal 9 7 3 3" xfId="53699" xr:uid="{00000000-0005-0000-0000-0000C0D10000}"/>
    <cellStyle name="Normal 9 7 4" xfId="53700" xr:uid="{00000000-0005-0000-0000-0000C1D10000}"/>
    <cellStyle name="Normal 9 7 4 2" xfId="53701" xr:uid="{00000000-0005-0000-0000-0000C2D10000}"/>
    <cellStyle name="Normal 9 7 5" xfId="53702" xr:uid="{00000000-0005-0000-0000-0000C3D10000}"/>
    <cellStyle name="Normal 9 7_T-straight with PEDs adjustor" xfId="53703" xr:uid="{00000000-0005-0000-0000-0000C4D10000}"/>
    <cellStyle name="Normal 9 8" xfId="53704" xr:uid="{00000000-0005-0000-0000-0000C5D10000}"/>
    <cellStyle name="Normal 9 8 2" xfId="53705" xr:uid="{00000000-0005-0000-0000-0000C6D10000}"/>
    <cellStyle name="Normal 9 8 2 2" xfId="53706" xr:uid="{00000000-0005-0000-0000-0000C7D10000}"/>
    <cellStyle name="Normal 9 8 3" xfId="53707" xr:uid="{00000000-0005-0000-0000-0000C8D10000}"/>
    <cellStyle name="Normal 9 9" xfId="53708" xr:uid="{00000000-0005-0000-0000-0000C9D10000}"/>
    <cellStyle name="Normal 9 9 2" xfId="53709" xr:uid="{00000000-0005-0000-0000-0000CAD10000}"/>
    <cellStyle name="Normal 9 9 2 2" xfId="53710" xr:uid="{00000000-0005-0000-0000-0000CBD10000}"/>
    <cellStyle name="Normal 9 9 3" xfId="53711" xr:uid="{00000000-0005-0000-0000-0000CCD10000}"/>
    <cellStyle name="Normal 9_T-straight with PEDs adjustor" xfId="53712" xr:uid="{00000000-0005-0000-0000-0000CDD10000}"/>
    <cellStyle name="Normal 94" xfId="53713" xr:uid="{00000000-0005-0000-0000-0000CED10000}"/>
    <cellStyle name="Note 10" xfId="53714" xr:uid="{00000000-0005-0000-0000-0000CFD10000}"/>
    <cellStyle name="Note 10 2" xfId="53715" xr:uid="{00000000-0005-0000-0000-0000D0D10000}"/>
    <cellStyle name="Note 10 2 2" xfId="53716" xr:uid="{00000000-0005-0000-0000-0000D1D10000}"/>
    <cellStyle name="Note 10 3" xfId="53717" xr:uid="{00000000-0005-0000-0000-0000D2D10000}"/>
    <cellStyle name="Note 10 3 2" xfId="53718" xr:uid="{00000000-0005-0000-0000-0000D3D10000}"/>
    <cellStyle name="Note 10 3 2 2" xfId="53719" xr:uid="{00000000-0005-0000-0000-0000D4D10000}"/>
    <cellStyle name="Note 10 3 3" xfId="53720" xr:uid="{00000000-0005-0000-0000-0000D5D10000}"/>
    <cellStyle name="Note 10 4" xfId="53721" xr:uid="{00000000-0005-0000-0000-0000D6D10000}"/>
    <cellStyle name="Note 10 4 2" xfId="53722" xr:uid="{00000000-0005-0000-0000-0000D7D10000}"/>
    <cellStyle name="Note 10 5" xfId="53723" xr:uid="{00000000-0005-0000-0000-0000D8D10000}"/>
    <cellStyle name="Note 11" xfId="53724" xr:uid="{00000000-0005-0000-0000-0000D9D10000}"/>
    <cellStyle name="Note 11 2" xfId="53725" xr:uid="{00000000-0005-0000-0000-0000DAD10000}"/>
    <cellStyle name="Note 12" xfId="53726" xr:uid="{00000000-0005-0000-0000-0000DBD10000}"/>
    <cellStyle name="Note 12 2" xfId="53727" xr:uid="{00000000-0005-0000-0000-0000DCD10000}"/>
    <cellStyle name="Note 12 2 2" xfId="53728" xr:uid="{00000000-0005-0000-0000-0000DDD10000}"/>
    <cellStyle name="Note 12 3" xfId="53729" xr:uid="{00000000-0005-0000-0000-0000DED10000}"/>
    <cellStyle name="Note 2" xfId="53730" xr:uid="{00000000-0005-0000-0000-0000DFD10000}"/>
    <cellStyle name="Note 2 10" xfId="53731" xr:uid="{00000000-0005-0000-0000-0000E0D10000}"/>
    <cellStyle name="Note 2 10 2" xfId="53732" xr:uid="{00000000-0005-0000-0000-0000E1D10000}"/>
    <cellStyle name="Note 2 2" xfId="53733" xr:uid="{00000000-0005-0000-0000-0000E2D10000}"/>
    <cellStyle name="Note 2 2 2" xfId="53734" xr:uid="{00000000-0005-0000-0000-0000E3D10000}"/>
    <cellStyle name="Note 2 2 2 2" xfId="53735" xr:uid="{00000000-0005-0000-0000-0000E4D10000}"/>
    <cellStyle name="Note 2 2 2 2 10" xfId="53736" xr:uid="{00000000-0005-0000-0000-0000E5D10000}"/>
    <cellStyle name="Note 2 2 2 2 10 2" xfId="53737" xr:uid="{00000000-0005-0000-0000-0000E6D10000}"/>
    <cellStyle name="Note 2 2 2 2 10 2 2" xfId="53738" xr:uid="{00000000-0005-0000-0000-0000E7D10000}"/>
    <cellStyle name="Note 2 2 2 2 10 2 2 2" xfId="53739" xr:uid="{00000000-0005-0000-0000-0000E8D10000}"/>
    <cellStyle name="Note 2 2 2 2 10 2 2 3" xfId="53740" xr:uid="{00000000-0005-0000-0000-0000E9D10000}"/>
    <cellStyle name="Note 2 2 2 2 10 2 2 4" xfId="53741" xr:uid="{00000000-0005-0000-0000-0000EAD10000}"/>
    <cellStyle name="Note 2 2 2 2 10 2 2 5" xfId="53742" xr:uid="{00000000-0005-0000-0000-0000EBD10000}"/>
    <cellStyle name="Note 2 2 2 2 10 2 3" xfId="53743" xr:uid="{00000000-0005-0000-0000-0000ECD10000}"/>
    <cellStyle name="Note 2 2 2 2 10 2 3 2" xfId="53744" xr:uid="{00000000-0005-0000-0000-0000EDD10000}"/>
    <cellStyle name="Note 2 2 2 2 10 2 3 3" xfId="53745" xr:uid="{00000000-0005-0000-0000-0000EED10000}"/>
    <cellStyle name="Note 2 2 2 2 10 2 3 4" xfId="53746" xr:uid="{00000000-0005-0000-0000-0000EFD10000}"/>
    <cellStyle name="Note 2 2 2 2 10 2 3 5" xfId="53747" xr:uid="{00000000-0005-0000-0000-0000F0D10000}"/>
    <cellStyle name="Note 2 2 2 2 10 2 4" xfId="53748" xr:uid="{00000000-0005-0000-0000-0000F1D10000}"/>
    <cellStyle name="Note 2 2 2 2 10 2 4 2" xfId="53749" xr:uid="{00000000-0005-0000-0000-0000F2D10000}"/>
    <cellStyle name="Note 2 2 2 2 10 2 5" xfId="53750" xr:uid="{00000000-0005-0000-0000-0000F3D10000}"/>
    <cellStyle name="Note 2 2 2 2 10 2 5 2" xfId="53751" xr:uid="{00000000-0005-0000-0000-0000F4D10000}"/>
    <cellStyle name="Note 2 2 2 2 10 2 6" xfId="53752" xr:uid="{00000000-0005-0000-0000-0000F5D10000}"/>
    <cellStyle name="Note 2 2 2 2 10 2 6 2" xfId="53753" xr:uid="{00000000-0005-0000-0000-0000F6D10000}"/>
    <cellStyle name="Note 2 2 2 2 10 2 7" xfId="53754" xr:uid="{00000000-0005-0000-0000-0000F7D10000}"/>
    <cellStyle name="Note 2 2 2 2 10 3" xfId="53755" xr:uid="{00000000-0005-0000-0000-0000F8D10000}"/>
    <cellStyle name="Note 2 2 2 2 10 3 2" xfId="53756" xr:uid="{00000000-0005-0000-0000-0000F9D10000}"/>
    <cellStyle name="Note 2 2 2 2 10 3 3" xfId="53757" xr:uid="{00000000-0005-0000-0000-0000FAD10000}"/>
    <cellStyle name="Note 2 2 2 2 10 3 4" xfId="53758" xr:uid="{00000000-0005-0000-0000-0000FBD10000}"/>
    <cellStyle name="Note 2 2 2 2 10 3 5" xfId="53759" xr:uid="{00000000-0005-0000-0000-0000FCD10000}"/>
    <cellStyle name="Note 2 2 2 2 10 4" xfId="53760" xr:uid="{00000000-0005-0000-0000-0000FDD10000}"/>
    <cellStyle name="Note 2 2 2 2 10 4 2" xfId="53761" xr:uid="{00000000-0005-0000-0000-0000FED10000}"/>
    <cellStyle name="Note 2 2 2 2 10 4 3" xfId="53762" xr:uid="{00000000-0005-0000-0000-0000FFD10000}"/>
    <cellStyle name="Note 2 2 2 2 10 4 4" xfId="53763" xr:uid="{00000000-0005-0000-0000-000000D20000}"/>
    <cellStyle name="Note 2 2 2 2 10 4 5" xfId="53764" xr:uid="{00000000-0005-0000-0000-000001D20000}"/>
    <cellStyle name="Note 2 2 2 2 10 5" xfId="53765" xr:uid="{00000000-0005-0000-0000-000002D20000}"/>
    <cellStyle name="Note 2 2 2 2 10 5 2" xfId="53766" xr:uid="{00000000-0005-0000-0000-000003D20000}"/>
    <cellStyle name="Note 2 2 2 2 10 6" xfId="53767" xr:uid="{00000000-0005-0000-0000-000004D20000}"/>
    <cellStyle name="Note 2 2 2 2 10 6 2" xfId="53768" xr:uid="{00000000-0005-0000-0000-000005D20000}"/>
    <cellStyle name="Note 2 2 2 2 10 7" xfId="53769" xr:uid="{00000000-0005-0000-0000-000006D20000}"/>
    <cellStyle name="Note 2 2 2 2 10 7 2" xfId="53770" xr:uid="{00000000-0005-0000-0000-000007D20000}"/>
    <cellStyle name="Note 2 2 2 2 10 8" xfId="53771" xr:uid="{00000000-0005-0000-0000-000008D20000}"/>
    <cellStyle name="Note 2 2 2 2 11" xfId="53772" xr:uid="{00000000-0005-0000-0000-000009D20000}"/>
    <cellStyle name="Note 2 2 2 2 11 2" xfId="53773" xr:uid="{00000000-0005-0000-0000-00000AD20000}"/>
    <cellStyle name="Note 2 2 2 2 11 2 2" xfId="53774" xr:uid="{00000000-0005-0000-0000-00000BD20000}"/>
    <cellStyle name="Note 2 2 2 2 11 2 2 2" xfId="53775" xr:uid="{00000000-0005-0000-0000-00000CD20000}"/>
    <cellStyle name="Note 2 2 2 2 11 2 2 3" xfId="53776" xr:uid="{00000000-0005-0000-0000-00000DD20000}"/>
    <cellStyle name="Note 2 2 2 2 11 2 2 4" xfId="53777" xr:uid="{00000000-0005-0000-0000-00000ED20000}"/>
    <cellStyle name="Note 2 2 2 2 11 2 2 5" xfId="53778" xr:uid="{00000000-0005-0000-0000-00000FD20000}"/>
    <cellStyle name="Note 2 2 2 2 11 2 3" xfId="53779" xr:uid="{00000000-0005-0000-0000-000010D20000}"/>
    <cellStyle name="Note 2 2 2 2 11 2 3 2" xfId="53780" xr:uid="{00000000-0005-0000-0000-000011D20000}"/>
    <cellStyle name="Note 2 2 2 2 11 2 3 3" xfId="53781" xr:uid="{00000000-0005-0000-0000-000012D20000}"/>
    <cellStyle name="Note 2 2 2 2 11 2 3 4" xfId="53782" xr:uid="{00000000-0005-0000-0000-000013D20000}"/>
    <cellStyle name="Note 2 2 2 2 11 2 3 5" xfId="53783" xr:uid="{00000000-0005-0000-0000-000014D20000}"/>
    <cellStyle name="Note 2 2 2 2 11 2 4" xfId="53784" xr:uid="{00000000-0005-0000-0000-000015D20000}"/>
    <cellStyle name="Note 2 2 2 2 11 2 4 2" xfId="53785" xr:uid="{00000000-0005-0000-0000-000016D20000}"/>
    <cellStyle name="Note 2 2 2 2 11 2 5" xfId="53786" xr:uid="{00000000-0005-0000-0000-000017D20000}"/>
    <cellStyle name="Note 2 2 2 2 11 2 5 2" xfId="53787" xr:uid="{00000000-0005-0000-0000-000018D20000}"/>
    <cellStyle name="Note 2 2 2 2 11 2 6" xfId="53788" xr:uid="{00000000-0005-0000-0000-000019D20000}"/>
    <cellStyle name="Note 2 2 2 2 11 2 6 2" xfId="53789" xr:uid="{00000000-0005-0000-0000-00001AD20000}"/>
    <cellStyle name="Note 2 2 2 2 11 2 7" xfId="53790" xr:uid="{00000000-0005-0000-0000-00001BD20000}"/>
    <cellStyle name="Note 2 2 2 2 11 3" xfId="53791" xr:uid="{00000000-0005-0000-0000-00001CD20000}"/>
    <cellStyle name="Note 2 2 2 2 11 3 2" xfId="53792" xr:uid="{00000000-0005-0000-0000-00001DD20000}"/>
    <cellStyle name="Note 2 2 2 2 11 3 3" xfId="53793" xr:uid="{00000000-0005-0000-0000-00001ED20000}"/>
    <cellStyle name="Note 2 2 2 2 11 3 4" xfId="53794" xr:uid="{00000000-0005-0000-0000-00001FD20000}"/>
    <cellStyle name="Note 2 2 2 2 11 3 5" xfId="53795" xr:uid="{00000000-0005-0000-0000-000020D20000}"/>
    <cellStyle name="Note 2 2 2 2 11 4" xfId="53796" xr:uid="{00000000-0005-0000-0000-000021D20000}"/>
    <cellStyle name="Note 2 2 2 2 11 4 2" xfId="53797" xr:uid="{00000000-0005-0000-0000-000022D20000}"/>
    <cellStyle name="Note 2 2 2 2 11 4 3" xfId="53798" xr:uid="{00000000-0005-0000-0000-000023D20000}"/>
    <cellStyle name="Note 2 2 2 2 11 4 4" xfId="53799" xr:uid="{00000000-0005-0000-0000-000024D20000}"/>
    <cellStyle name="Note 2 2 2 2 11 4 5" xfId="53800" xr:uid="{00000000-0005-0000-0000-000025D20000}"/>
    <cellStyle name="Note 2 2 2 2 11 5" xfId="53801" xr:uid="{00000000-0005-0000-0000-000026D20000}"/>
    <cellStyle name="Note 2 2 2 2 11 5 2" xfId="53802" xr:uid="{00000000-0005-0000-0000-000027D20000}"/>
    <cellStyle name="Note 2 2 2 2 11 6" xfId="53803" xr:uid="{00000000-0005-0000-0000-000028D20000}"/>
    <cellStyle name="Note 2 2 2 2 11 6 2" xfId="53804" xr:uid="{00000000-0005-0000-0000-000029D20000}"/>
    <cellStyle name="Note 2 2 2 2 11 7" xfId="53805" xr:uid="{00000000-0005-0000-0000-00002AD20000}"/>
    <cellStyle name="Note 2 2 2 2 11 7 2" xfId="53806" xr:uid="{00000000-0005-0000-0000-00002BD20000}"/>
    <cellStyle name="Note 2 2 2 2 11 8" xfId="53807" xr:uid="{00000000-0005-0000-0000-00002CD20000}"/>
    <cellStyle name="Note 2 2 2 2 12" xfId="53808" xr:uid="{00000000-0005-0000-0000-00002DD20000}"/>
    <cellStyle name="Note 2 2 2 2 12 2" xfId="53809" xr:uid="{00000000-0005-0000-0000-00002ED20000}"/>
    <cellStyle name="Note 2 2 2 2 12 2 2" xfId="53810" xr:uid="{00000000-0005-0000-0000-00002FD20000}"/>
    <cellStyle name="Note 2 2 2 2 12 2 2 2" xfId="53811" xr:uid="{00000000-0005-0000-0000-000030D20000}"/>
    <cellStyle name="Note 2 2 2 2 12 2 2 3" xfId="53812" xr:uid="{00000000-0005-0000-0000-000031D20000}"/>
    <cellStyle name="Note 2 2 2 2 12 2 2 4" xfId="53813" xr:uid="{00000000-0005-0000-0000-000032D20000}"/>
    <cellStyle name="Note 2 2 2 2 12 2 2 5" xfId="53814" xr:uid="{00000000-0005-0000-0000-000033D20000}"/>
    <cellStyle name="Note 2 2 2 2 12 2 3" xfId="53815" xr:uid="{00000000-0005-0000-0000-000034D20000}"/>
    <cellStyle name="Note 2 2 2 2 12 2 3 2" xfId="53816" xr:uid="{00000000-0005-0000-0000-000035D20000}"/>
    <cellStyle name="Note 2 2 2 2 12 2 3 3" xfId="53817" xr:uid="{00000000-0005-0000-0000-000036D20000}"/>
    <cellStyle name="Note 2 2 2 2 12 2 3 4" xfId="53818" xr:uid="{00000000-0005-0000-0000-000037D20000}"/>
    <cellStyle name="Note 2 2 2 2 12 2 3 5" xfId="53819" xr:uid="{00000000-0005-0000-0000-000038D20000}"/>
    <cellStyle name="Note 2 2 2 2 12 2 4" xfId="53820" xr:uid="{00000000-0005-0000-0000-000039D20000}"/>
    <cellStyle name="Note 2 2 2 2 12 2 4 2" xfId="53821" xr:uid="{00000000-0005-0000-0000-00003AD20000}"/>
    <cellStyle name="Note 2 2 2 2 12 2 5" xfId="53822" xr:uid="{00000000-0005-0000-0000-00003BD20000}"/>
    <cellStyle name="Note 2 2 2 2 12 2 5 2" xfId="53823" xr:uid="{00000000-0005-0000-0000-00003CD20000}"/>
    <cellStyle name="Note 2 2 2 2 12 2 6" xfId="53824" xr:uid="{00000000-0005-0000-0000-00003DD20000}"/>
    <cellStyle name="Note 2 2 2 2 12 2 6 2" xfId="53825" xr:uid="{00000000-0005-0000-0000-00003ED20000}"/>
    <cellStyle name="Note 2 2 2 2 12 2 7" xfId="53826" xr:uid="{00000000-0005-0000-0000-00003FD20000}"/>
    <cellStyle name="Note 2 2 2 2 12 3" xfId="53827" xr:uid="{00000000-0005-0000-0000-000040D20000}"/>
    <cellStyle name="Note 2 2 2 2 12 3 2" xfId="53828" xr:uid="{00000000-0005-0000-0000-000041D20000}"/>
    <cellStyle name="Note 2 2 2 2 12 3 3" xfId="53829" xr:uid="{00000000-0005-0000-0000-000042D20000}"/>
    <cellStyle name="Note 2 2 2 2 12 3 4" xfId="53830" xr:uid="{00000000-0005-0000-0000-000043D20000}"/>
    <cellStyle name="Note 2 2 2 2 12 3 5" xfId="53831" xr:uid="{00000000-0005-0000-0000-000044D20000}"/>
    <cellStyle name="Note 2 2 2 2 12 4" xfId="53832" xr:uid="{00000000-0005-0000-0000-000045D20000}"/>
    <cellStyle name="Note 2 2 2 2 12 4 2" xfId="53833" xr:uid="{00000000-0005-0000-0000-000046D20000}"/>
    <cellStyle name="Note 2 2 2 2 12 4 3" xfId="53834" xr:uid="{00000000-0005-0000-0000-000047D20000}"/>
    <cellStyle name="Note 2 2 2 2 12 4 4" xfId="53835" xr:uid="{00000000-0005-0000-0000-000048D20000}"/>
    <cellStyle name="Note 2 2 2 2 12 4 5" xfId="53836" xr:uid="{00000000-0005-0000-0000-000049D20000}"/>
    <cellStyle name="Note 2 2 2 2 12 5" xfId="53837" xr:uid="{00000000-0005-0000-0000-00004AD20000}"/>
    <cellStyle name="Note 2 2 2 2 12 5 2" xfId="53838" xr:uid="{00000000-0005-0000-0000-00004BD20000}"/>
    <cellStyle name="Note 2 2 2 2 12 6" xfId="53839" xr:uid="{00000000-0005-0000-0000-00004CD20000}"/>
    <cellStyle name="Note 2 2 2 2 12 6 2" xfId="53840" xr:uid="{00000000-0005-0000-0000-00004DD20000}"/>
    <cellStyle name="Note 2 2 2 2 12 7" xfId="53841" xr:uid="{00000000-0005-0000-0000-00004ED20000}"/>
    <cellStyle name="Note 2 2 2 2 12 7 2" xfId="53842" xr:uid="{00000000-0005-0000-0000-00004FD20000}"/>
    <cellStyle name="Note 2 2 2 2 12 8" xfId="53843" xr:uid="{00000000-0005-0000-0000-000050D20000}"/>
    <cellStyle name="Note 2 2 2 2 13" xfId="53844" xr:uid="{00000000-0005-0000-0000-000051D20000}"/>
    <cellStyle name="Note 2 2 2 2 13 2" xfId="53845" xr:uid="{00000000-0005-0000-0000-000052D20000}"/>
    <cellStyle name="Note 2 2 2 2 13 2 2" xfId="53846" xr:uid="{00000000-0005-0000-0000-000053D20000}"/>
    <cellStyle name="Note 2 2 2 2 13 2 2 2" xfId="53847" xr:uid="{00000000-0005-0000-0000-000054D20000}"/>
    <cellStyle name="Note 2 2 2 2 13 2 2 3" xfId="53848" xr:uid="{00000000-0005-0000-0000-000055D20000}"/>
    <cellStyle name="Note 2 2 2 2 13 2 2 4" xfId="53849" xr:uid="{00000000-0005-0000-0000-000056D20000}"/>
    <cellStyle name="Note 2 2 2 2 13 2 2 5" xfId="53850" xr:uid="{00000000-0005-0000-0000-000057D20000}"/>
    <cellStyle name="Note 2 2 2 2 13 2 3" xfId="53851" xr:uid="{00000000-0005-0000-0000-000058D20000}"/>
    <cellStyle name="Note 2 2 2 2 13 2 3 2" xfId="53852" xr:uid="{00000000-0005-0000-0000-000059D20000}"/>
    <cellStyle name="Note 2 2 2 2 13 2 3 3" xfId="53853" xr:uid="{00000000-0005-0000-0000-00005AD20000}"/>
    <cellStyle name="Note 2 2 2 2 13 2 3 4" xfId="53854" xr:uid="{00000000-0005-0000-0000-00005BD20000}"/>
    <cellStyle name="Note 2 2 2 2 13 2 3 5" xfId="53855" xr:uid="{00000000-0005-0000-0000-00005CD20000}"/>
    <cellStyle name="Note 2 2 2 2 13 2 4" xfId="53856" xr:uid="{00000000-0005-0000-0000-00005DD20000}"/>
    <cellStyle name="Note 2 2 2 2 13 2 4 2" xfId="53857" xr:uid="{00000000-0005-0000-0000-00005ED20000}"/>
    <cellStyle name="Note 2 2 2 2 13 2 5" xfId="53858" xr:uid="{00000000-0005-0000-0000-00005FD20000}"/>
    <cellStyle name="Note 2 2 2 2 13 2 5 2" xfId="53859" xr:uid="{00000000-0005-0000-0000-000060D20000}"/>
    <cellStyle name="Note 2 2 2 2 13 2 6" xfId="53860" xr:uid="{00000000-0005-0000-0000-000061D20000}"/>
    <cellStyle name="Note 2 2 2 2 13 2 6 2" xfId="53861" xr:uid="{00000000-0005-0000-0000-000062D20000}"/>
    <cellStyle name="Note 2 2 2 2 13 2 7" xfId="53862" xr:uid="{00000000-0005-0000-0000-000063D20000}"/>
    <cellStyle name="Note 2 2 2 2 13 3" xfId="53863" xr:uid="{00000000-0005-0000-0000-000064D20000}"/>
    <cellStyle name="Note 2 2 2 2 13 3 2" xfId="53864" xr:uid="{00000000-0005-0000-0000-000065D20000}"/>
    <cellStyle name="Note 2 2 2 2 13 3 3" xfId="53865" xr:uid="{00000000-0005-0000-0000-000066D20000}"/>
    <cellStyle name="Note 2 2 2 2 13 3 4" xfId="53866" xr:uid="{00000000-0005-0000-0000-000067D20000}"/>
    <cellStyle name="Note 2 2 2 2 13 3 5" xfId="53867" xr:uid="{00000000-0005-0000-0000-000068D20000}"/>
    <cellStyle name="Note 2 2 2 2 13 4" xfId="53868" xr:uid="{00000000-0005-0000-0000-000069D20000}"/>
    <cellStyle name="Note 2 2 2 2 13 4 2" xfId="53869" xr:uid="{00000000-0005-0000-0000-00006AD20000}"/>
    <cellStyle name="Note 2 2 2 2 13 4 3" xfId="53870" xr:uid="{00000000-0005-0000-0000-00006BD20000}"/>
    <cellStyle name="Note 2 2 2 2 13 4 4" xfId="53871" xr:uid="{00000000-0005-0000-0000-00006CD20000}"/>
    <cellStyle name="Note 2 2 2 2 13 4 5" xfId="53872" xr:uid="{00000000-0005-0000-0000-00006DD20000}"/>
    <cellStyle name="Note 2 2 2 2 13 5" xfId="53873" xr:uid="{00000000-0005-0000-0000-00006ED20000}"/>
    <cellStyle name="Note 2 2 2 2 13 5 2" xfId="53874" xr:uid="{00000000-0005-0000-0000-00006FD20000}"/>
    <cellStyle name="Note 2 2 2 2 13 6" xfId="53875" xr:uid="{00000000-0005-0000-0000-000070D20000}"/>
    <cellStyle name="Note 2 2 2 2 13 6 2" xfId="53876" xr:uid="{00000000-0005-0000-0000-000071D20000}"/>
    <cellStyle name="Note 2 2 2 2 13 7" xfId="53877" xr:uid="{00000000-0005-0000-0000-000072D20000}"/>
    <cellStyle name="Note 2 2 2 2 13 7 2" xfId="53878" xr:uid="{00000000-0005-0000-0000-000073D20000}"/>
    <cellStyle name="Note 2 2 2 2 13 8" xfId="53879" xr:uid="{00000000-0005-0000-0000-000074D20000}"/>
    <cellStyle name="Note 2 2 2 2 14" xfId="53880" xr:uid="{00000000-0005-0000-0000-000075D20000}"/>
    <cellStyle name="Note 2 2 2 2 14 2" xfId="53881" xr:uid="{00000000-0005-0000-0000-000076D20000}"/>
    <cellStyle name="Note 2 2 2 2 14 2 2" xfId="53882" xr:uid="{00000000-0005-0000-0000-000077D20000}"/>
    <cellStyle name="Note 2 2 2 2 14 2 2 2" xfId="53883" xr:uid="{00000000-0005-0000-0000-000078D20000}"/>
    <cellStyle name="Note 2 2 2 2 14 2 2 3" xfId="53884" xr:uid="{00000000-0005-0000-0000-000079D20000}"/>
    <cellStyle name="Note 2 2 2 2 14 2 2 4" xfId="53885" xr:uid="{00000000-0005-0000-0000-00007AD20000}"/>
    <cellStyle name="Note 2 2 2 2 14 2 2 5" xfId="53886" xr:uid="{00000000-0005-0000-0000-00007BD20000}"/>
    <cellStyle name="Note 2 2 2 2 14 2 3" xfId="53887" xr:uid="{00000000-0005-0000-0000-00007CD20000}"/>
    <cellStyle name="Note 2 2 2 2 14 2 3 2" xfId="53888" xr:uid="{00000000-0005-0000-0000-00007DD20000}"/>
    <cellStyle name="Note 2 2 2 2 14 2 3 3" xfId="53889" xr:uid="{00000000-0005-0000-0000-00007ED20000}"/>
    <cellStyle name="Note 2 2 2 2 14 2 3 4" xfId="53890" xr:uid="{00000000-0005-0000-0000-00007FD20000}"/>
    <cellStyle name="Note 2 2 2 2 14 2 3 5" xfId="53891" xr:uid="{00000000-0005-0000-0000-000080D20000}"/>
    <cellStyle name="Note 2 2 2 2 14 2 4" xfId="53892" xr:uid="{00000000-0005-0000-0000-000081D20000}"/>
    <cellStyle name="Note 2 2 2 2 14 2 4 2" xfId="53893" xr:uid="{00000000-0005-0000-0000-000082D20000}"/>
    <cellStyle name="Note 2 2 2 2 14 2 5" xfId="53894" xr:uid="{00000000-0005-0000-0000-000083D20000}"/>
    <cellStyle name="Note 2 2 2 2 14 2 5 2" xfId="53895" xr:uid="{00000000-0005-0000-0000-000084D20000}"/>
    <cellStyle name="Note 2 2 2 2 14 2 6" xfId="53896" xr:uid="{00000000-0005-0000-0000-000085D20000}"/>
    <cellStyle name="Note 2 2 2 2 14 2 6 2" xfId="53897" xr:uid="{00000000-0005-0000-0000-000086D20000}"/>
    <cellStyle name="Note 2 2 2 2 14 2 7" xfId="53898" xr:uid="{00000000-0005-0000-0000-000087D20000}"/>
    <cellStyle name="Note 2 2 2 2 14 3" xfId="53899" xr:uid="{00000000-0005-0000-0000-000088D20000}"/>
    <cellStyle name="Note 2 2 2 2 14 3 2" xfId="53900" xr:uid="{00000000-0005-0000-0000-000089D20000}"/>
    <cellStyle name="Note 2 2 2 2 14 3 3" xfId="53901" xr:uid="{00000000-0005-0000-0000-00008AD20000}"/>
    <cellStyle name="Note 2 2 2 2 14 3 4" xfId="53902" xr:uid="{00000000-0005-0000-0000-00008BD20000}"/>
    <cellStyle name="Note 2 2 2 2 14 3 5" xfId="53903" xr:uid="{00000000-0005-0000-0000-00008CD20000}"/>
    <cellStyle name="Note 2 2 2 2 14 4" xfId="53904" xr:uid="{00000000-0005-0000-0000-00008DD20000}"/>
    <cellStyle name="Note 2 2 2 2 14 4 2" xfId="53905" xr:uid="{00000000-0005-0000-0000-00008ED20000}"/>
    <cellStyle name="Note 2 2 2 2 14 4 3" xfId="53906" xr:uid="{00000000-0005-0000-0000-00008FD20000}"/>
    <cellStyle name="Note 2 2 2 2 14 4 4" xfId="53907" xr:uid="{00000000-0005-0000-0000-000090D20000}"/>
    <cellStyle name="Note 2 2 2 2 14 4 5" xfId="53908" xr:uid="{00000000-0005-0000-0000-000091D20000}"/>
    <cellStyle name="Note 2 2 2 2 14 5" xfId="53909" xr:uid="{00000000-0005-0000-0000-000092D20000}"/>
    <cellStyle name="Note 2 2 2 2 14 5 2" xfId="53910" xr:uid="{00000000-0005-0000-0000-000093D20000}"/>
    <cellStyle name="Note 2 2 2 2 14 6" xfId="53911" xr:uid="{00000000-0005-0000-0000-000094D20000}"/>
    <cellStyle name="Note 2 2 2 2 14 6 2" xfId="53912" xr:uid="{00000000-0005-0000-0000-000095D20000}"/>
    <cellStyle name="Note 2 2 2 2 14 7" xfId="53913" xr:uid="{00000000-0005-0000-0000-000096D20000}"/>
    <cellStyle name="Note 2 2 2 2 14 7 2" xfId="53914" xr:uid="{00000000-0005-0000-0000-000097D20000}"/>
    <cellStyle name="Note 2 2 2 2 14 8" xfId="53915" xr:uid="{00000000-0005-0000-0000-000098D20000}"/>
    <cellStyle name="Note 2 2 2 2 15" xfId="53916" xr:uid="{00000000-0005-0000-0000-000099D20000}"/>
    <cellStyle name="Note 2 2 2 2 15 2" xfId="53917" xr:uid="{00000000-0005-0000-0000-00009AD20000}"/>
    <cellStyle name="Note 2 2 2 2 15 2 2" xfId="53918" xr:uid="{00000000-0005-0000-0000-00009BD20000}"/>
    <cellStyle name="Note 2 2 2 2 15 2 3" xfId="53919" xr:uid="{00000000-0005-0000-0000-00009CD20000}"/>
    <cellStyle name="Note 2 2 2 2 15 2 4" xfId="53920" xr:uid="{00000000-0005-0000-0000-00009DD20000}"/>
    <cellStyle name="Note 2 2 2 2 15 2 5" xfId="53921" xr:uid="{00000000-0005-0000-0000-00009ED20000}"/>
    <cellStyle name="Note 2 2 2 2 15 3" xfId="53922" xr:uid="{00000000-0005-0000-0000-00009FD20000}"/>
    <cellStyle name="Note 2 2 2 2 15 3 2" xfId="53923" xr:uid="{00000000-0005-0000-0000-0000A0D20000}"/>
    <cellStyle name="Note 2 2 2 2 15 3 3" xfId="53924" xr:uid="{00000000-0005-0000-0000-0000A1D20000}"/>
    <cellStyle name="Note 2 2 2 2 15 3 4" xfId="53925" xr:uid="{00000000-0005-0000-0000-0000A2D20000}"/>
    <cellStyle name="Note 2 2 2 2 15 3 5" xfId="53926" xr:uid="{00000000-0005-0000-0000-0000A3D20000}"/>
    <cellStyle name="Note 2 2 2 2 15 4" xfId="53927" xr:uid="{00000000-0005-0000-0000-0000A4D20000}"/>
    <cellStyle name="Note 2 2 2 2 15 4 2" xfId="53928" xr:uid="{00000000-0005-0000-0000-0000A5D20000}"/>
    <cellStyle name="Note 2 2 2 2 15 5" xfId="53929" xr:uid="{00000000-0005-0000-0000-0000A6D20000}"/>
    <cellStyle name="Note 2 2 2 2 15 5 2" xfId="53930" xr:uid="{00000000-0005-0000-0000-0000A7D20000}"/>
    <cellStyle name="Note 2 2 2 2 15 6" xfId="53931" xr:uid="{00000000-0005-0000-0000-0000A8D20000}"/>
    <cellStyle name="Note 2 2 2 2 15 6 2" xfId="53932" xr:uid="{00000000-0005-0000-0000-0000A9D20000}"/>
    <cellStyle name="Note 2 2 2 2 15 7" xfId="53933" xr:uid="{00000000-0005-0000-0000-0000AAD20000}"/>
    <cellStyle name="Note 2 2 2 2 16" xfId="53934" xr:uid="{00000000-0005-0000-0000-0000ABD20000}"/>
    <cellStyle name="Note 2 2 2 2 16 2" xfId="53935" xr:uid="{00000000-0005-0000-0000-0000ACD20000}"/>
    <cellStyle name="Note 2 2 2 2 16 3" xfId="53936" xr:uid="{00000000-0005-0000-0000-0000ADD20000}"/>
    <cellStyle name="Note 2 2 2 2 16 4" xfId="53937" xr:uid="{00000000-0005-0000-0000-0000AED20000}"/>
    <cellStyle name="Note 2 2 2 2 16 5" xfId="53938" xr:uid="{00000000-0005-0000-0000-0000AFD20000}"/>
    <cellStyle name="Note 2 2 2 2 17" xfId="53939" xr:uid="{00000000-0005-0000-0000-0000B0D20000}"/>
    <cellStyle name="Note 2 2 2 2 17 2" xfId="53940" xr:uid="{00000000-0005-0000-0000-0000B1D20000}"/>
    <cellStyle name="Note 2 2 2 2 17 3" xfId="53941" xr:uid="{00000000-0005-0000-0000-0000B2D20000}"/>
    <cellStyle name="Note 2 2 2 2 17 4" xfId="53942" xr:uid="{00000000-0005-0000-0000-0000B3D20000}"/>
    <cellStyle name="Note 2 2 2 2 17 5" xfId="53943" xr:uid="{00000000-0005-0000-0000-0000B4D20000}"/>
    <cellStyle name="Note 2 2 2 2 18" xfId="53944" xr:uid="{00000000-0005-0000-0000-0000B5D20000}"/>
    <cellStyle name="Note 2 2 2 2 18 2" xfId="53945" xr:uid="{00000000-0005-0000-0000-0000B6D20000}"/>
    <cellStyle name="Note 2 2 2 2 19" xfId="53946" xr:uid="{00000000-0005-0000-0000-0000B7D20000}"/>
    <cellStyle name="Note 2 2 2 2 19 2" xfId="53947" xr:uid="{00000000-0005-0000-0000-0000B8D20000}"/>
    <cellStyle name="Note 2 2 2 2 2" xfId="53948" xr:uid="{00000000-0005-0000-0000-0000B9D20000}"/>
    <cellStyle name="Note 2 2 2 2 2 2" xfId="53949" xr:uid="{00000000-0005-0000-0000-0000BAD20000}"/>
    <cellStyle name="Note 2 2 2 2 2 2 2" xfId="53950" xr:uid="{00000000-0005-0000-0000-0000BBD20000}"/>
    <cellStyle name="Note 2 2 2 2 2 2 2 2" xfId="53951" xr:uid="{00000000-0005-0000-0000-0000BCD20000}"/>
    <cellStyle name="Note 2 2 2 2 2 2 2 3" xfId="53952" xr:uid="{00000000-0005-0000-0000-0000BDD20000}"/>
    <cellStyle name="Note 2 2 2 2 2 2 2 4" xfId="53953" xr:uid="{00000000-0005-0000-0000-0000BED20000}"/>
    <cellStyle name="Note 2 2 2 2 2 2 2 5" xfId="53954" xr:uid="{00000000-0005-0000-0000-0000BFD20000}"/>
    <cellStyle name="Note 2 2 2 2 2 2 3" xfId="53955" xr:uid="{00000000-0005-0000-0000-0000C0D20000}"/>
    <cellStyle name="Note 2 2 2 2 2 2 3 2" xfId="53956" xr:uid="{00000000-0005-0000-0000-0000C1D20000}"/>
    <cellStyle name="Note 2 2 2 2 2 2 3 3" xfId="53957" xr:uid="{00000000-0005-0000-0000-0000C2D20000}"/>
    <cellStyle name="Note 2 2 2 2 2 2 3 4" xfId="53958" xr:uid="{00000000-0005-0000-0000-0000C3D20000}"/>
    <cellStyle name="Note 2 2 2 2 2 2 3 5" xfId="53959" xr:uid="{00000000-0005-0000-0000-0000C4D20000}"/>
    <cellStyle name="Note 2 2 2 2 2 2 4" xfId="53960" xr:uid="{00000000-0005-0000-0000-0000C5D20000}"/>
    <cellStyle name="Note 2 2 2 2 2 2 4 2" xfId="53961" xr:uid="{00000000-0005-0000-0000-0000C6D20000}"/>
    <cellStyle name="Note 2 2 2 2 2 2 5" xfId="53962" xr:uid="{00000000-0005-0000-0000-0000C7D20000}"/>
    <cellStyle name="Note 2 2 2 2 2 2 5 2" xfId="53963" xr:uid="{00000000-0005-0000-0000-0000C8D20000}"/>
    <cellStyle name="Note 2 2 2 2 2 2 6" xfId="53964" xr:uid="{00000000-0005-0000-0000-0000C9D20000}"/>
    <cellStyle name="Note 2 2 2 2 2 2 6 2" xfId="53965" xr:uid="{00000000-0005-0000-0000-0000CAD20000}"/>
    <cellStyle name="Note 2 2 2 2 2 2 7" xfId="53966" xr:uid="{00000000-0005-0000-0000-0000CBD20000}"/>
    <cellStyle name="Note 2 2 2 2 2 3" xfId="53967" xr:uid="{00000000-0005-0000-0000-0000CCD20000}"/>
    <cellStyle name="Note 2 2 2 2 2 3 2" xfId="53968" xr:uid="{00000000-0005-0000-0000-0000CDD20000}"/>
    <cellStyle name="Note 2 2 2 2 2 3 3" xfId="53969" xr:uid="{00000000-0005-0000-0000-0000CED20000}"/>
    <cellStyle name="Note 2 2 2 2 2 3 4" xfId="53970" xr:uid="{00000000-0005-0000-0000-0000CFD20000}"/>
    <cellStyle name="Note 2 2 2 2 2 3 5" xfId="53971" xr:uid="{00000000-0005-0000-0000-0000D0D20000}"/>
    <cellStyle name="Note 2 2 2 2 2 4" xfId="53972" xr:uid="{00000000-0005-0000-0000-0000D1D20000}"/>
    <cellStyle name="Note 2 2 2 2 2 4 2" xfId="53973" xr:uid="{00000000-0005-0000-0000-0000D2D20000}"/>
    <cellStyle name="Note 2 2 2 2 2 4 3" xfId="53974" xr:uid="{00000000-0005-0000-0000-0000D3D20000}"/>
    <cellStyle name="Note 2 2 2 2 2 4 4" xfId="53975" xr:uid="{00000000-0005-0000-0000-0000D4D20000}"/>
    <cellStyle name="Note 2 2 2 2 2 4 5" xfId="53976" xr:uid="{00000000-0005-0000-0000-0000D5D20000}"/>
    <cellStyle name="Note 2 2 2 2 2 5" xfId="53977" xr:uid="{00000000-0005-0000-0000-0000D6D20000}"/>
    <cellStyle name="Note 2 2 2 2 2 5 2" xfId="53978" xr:uid="{00000000-0005-0000-0000-0000D7D20000}"/>
    <cellStyle name="Note 2 2 2 2 2 6" xfId="53979" xr:uid="{00000000-0005-0000-0000-0000D8D20000}"/>
    <cellStyle name="Note 2 2 2 2 2 6 2" xfId="53980" xr:uid="{00000000-0005-0000-0000-0000D9D20000}"/>
    <cellStyle name="Note 2 2 2 2 2 7" xfId="53981" xr:uid="{00000000-0005-0000-0000-0000DAD20000}"/>
    <cellStyle name="Note 2 2 2 2 2 7 2" xfId="53982" xr:uid="{00000000-0005-0000-0000-0000DBD20000}"/>
    <cellStyle name="Note 2 2 2 2 2 8" xfId="53983" xr:uid="{00000000-0005-0000-0000-0000DCD20000}"/>
    <cellStyle name="Note 2 2 2 2 20" xfId="53984" xr:uid="{00000000-0005-0000-0000-0000DDD20000}"/>
    <cellStyle name="Note 2 2 2 2 20 2" xfId="53985" xr:uid="{00000000-0005-0000-0000-0000DED20000}"/>
    <cellStyle name="Note 2 2 2 2 21" xfId="53986" xr:uid="{00000000-0005-0000-0000-0000DFD20000}"/>
    <cellStyle name="Note 2 2 2 2 3" xfId="53987" xr:uid="{00000000-0005-0000-0000-0000E0D20000}"/>
    <cellStyle name="Note 2 2 2 2 3 2" xfId="53988" xr:uid="{00000000-0005-0000-0000-0000E1D20000}"/>
    <cellStyle name="Note 2 2 2 2 3 2 2" xfId="53989" xr:uid="{00000000-0005-0000-0000-0000E2D20000}"/>
    <cellStyle name="Note 2 2 2 2 3 2 2 2" xfId="53990" xr:uid="{00000000-0005-0000-0000-0000E3D20000}"/>
    <cellStyle name="Note 2 2 2 2 3 2 2 3" xfId="53991" xr:uid="{00000000-0005-0000-0000-0000E4D20000}"/>
    <cellStyle name="Note 2 2 2 2 3 2 2 4" xfId="53992" xr:uid="{00000000-0005-0000-0000-0000E5D20000}"/>
    <cellStyle name="Note 2 2 2 2 3 2 2 5" xfId="53993" xr:uid="{00000000-0005-0000-0000-0000E6D20000}"/>
    <cellStyle name="Note 2 2 2 2 3 2 3" xfId="53994" xr:uid="{00000000-0005-0000-0000-0000E7D20000}"/>
    <cellStyle name="Note 2 2 2 2 3 2 3 2" xfId="53995" xr:uid="{00000000-0005-0000-0000-0000E8D20000}"/>
    <cellStyle name="Note 2 2 2 2 3 2 3 3" xfId="53996" xr:uid="{00000000-0005-0000-0000-0000E9D20000}"/>
    <cellStyle name="Note 2 2 2 2 3 2 3 4" xfId="53997" xr:uid="{00000000-0005-0000-0000-0000EAD20000}"/>
    <cellStyle name="Note 2 2 2 2 3 2 3 5" xfId="53998" xr:uid="{00000000-0005-0000-0000-0000EBD20000}"/>
    <cellStyle name="Note 2 2 2 2 3 2 4" xfId="53999" xr:uid="{00000000-0005-0000-0000-0000ECD20000}"/>
    <cellStyle name="Note 2 2 2 2 3 2 4 2" xfId="54000" xr:uid="{00000000-0005-0000-0000-0000EDD20000}"/>
    <cellStyle name="Note 2 2 2 2 3 2 5" xfId="54001" xr:uid="{00000000-0005-0000-0000-0000EED20000}"/>
    <cellStyle name="Note 2 2 2 2 3 2 5 2" xfId="54002" xr:uid="{00000000-0005-0000-0000-0000EFD20000}"/>
    <cellStyle name="Note 2 2 2 2 3 2 6" xfId="54003" xr:uid="{00000000-0005-0000-0000-0000F0D20000}"/>
    <cellStyle name="Note 2 2 2 2 3 2 6 2" xfId="54004" xr:uid="{00000000-0005-0000-0000-0000F1D20000}"/>
    <cellStyle name="Note 2 2 2 2 3 2 7" xfId="54005" xr:uid="{00000000-0005-0000-0000-0000F2D20000}"/>
    <cellStyle name="Note 2 2 2 2 3 3" xfId="54006" xr:uid="{00000000-0005-0000-0000-0000F3D20000}"/>
    <cellStyle name="Note 2 2 2 2 3 3 2" xfId="54007" xr:uid="{00000000-0005-0000-0000-0000F4D20000}"/>
    <cellStyle name="Note 2 2 2 2 3 3 3" xfId="54008" xr:uid="{00000000-0005-0000-0000-0000F5D20000}"/>
    <cellStyle name="Note 2 2 2 2 3 3 4" xfId="54009" xr:uid="{00000000-0005-0000-0000-0000F6D20000}"/>
    <cellStyle name="Note 2 2 2 2 3 3 5" xfId="54010" xr:uid="{00000000-0005-0000-0000-0000F7D20000}"/>
    <cellStyle name="Note 2 2 2 2 3 4" xfId="54011" xr:uid="{00000000-0005-0000-0000-0000F8D20000}"/>
    <cellStyle name="Note 2 2 2 2 3 4 2" xfId="54012" xr:uid="{00000000-0005-0000-0000-0000F9D20000}"/>
    <cellStyle name="Note 2 2 2 2 3 4 3" xfId="54013" xr:uid="{00000000-0005-0000-0000-0000FAD20000}"/>
    <cellStyle name="Note 2 2 2 2 3 4 4" xfId="54014" xr:uid="{00000000-0005-0000-0000-0000FBD20000}"/>
    <cellStyle name="Note 2 2 2 2 3 4 5" xfId="54015" xr:uid="{00000000-0005-0000-0000-0000FCD20000}"/>
    <cellStyle name="Note 2 2 2 2 3 5" xfId="54016" xr:uid="{00000000-0005-0000-0000-0000FDD20000}"/>
    <cellStyle name="Note 2 2 2 2 3 5 2" xfId="54017" xr:uid="{00000000-0005-0000-0000-0000FED20000}"/>
    <cellStyle name="Note 2 2 2 2 3 6" xfId="54018" xr:uid="{00000000-0005-0000-0000-0000FFD20000}"/>
    <cellStyle name="Note 2 2 2 2 3 6 2" xfId="54019" xr:uid="{00000000-0005-0000-0000-000000D30000}"/>
    <cellStyle name="Note 2 2 2 2 3 7" xfId="54020" xr:uid="{00000000-0005-0000-0000-000001D30000}"/>
    <cellStyle name="Note 2 2 2 2 3 7 2" xfId="54021" xr:uid="{00000000-0005-0000-0000-000002D30000}"/>
    <cellStyle name="Note 2 2 2 2 3 8" xfId="54022" xr:uid="{00000000-0005-0000-0000-000003D30000}"/>
    <cellStyle name="Note 2 2 2 2 4" xfId="54023" xr:uid="{00000000-0005-0000-0000-000004D30000}"/>
    <cellStyle name="Note 2 2 2 2 4 2" xfId="54024" xr:uid="{00000000-0005-0000-0000-000005D30000}"/>
    <cellStyle name="Note 2 2 2 2 4 2 2" xfId="54025" xr:uid="{00000000-0005-0000-0000-000006D30000}"/>
    <cellStyle name="Note 2 2 2 2 4 2 2 2" xfId="54026" xr:uid="{00000000-0005-0000-0000-000007D30000}"/>
    <cellStyle name="Note 2 2 2 2 4 2 2 3" xfId="54027" xr:uid="{00000000-0005-0000-0000-000008D30000}"/>
    <cellStyle name="Note 2 2 2 2 4 2 2 4" xfId="54028" xr:uid="{00000000-0005-0000-0000-000009D30000}"/>
    <cellStyle name="Note 2 2 2 2 4 2 2 5" xfId="54029" xr:uid="{00000000-0005-0000-0000-00000AD30000}"/>
    <cellStyle name="Note 2 2 2 2 4 2 3" xfId="54030" xr:uid="{00000000-0005-0000-0000-00000BD30000}"/>
    <cellStyle name="Note 2 2 2 2 4 2 3 2" xfId="54031" xr:uid="{00000000-0005-0000-0000-00000CD30000}"/>
    <cellStyle name="Note 2 2 2 2 4 2 3 3" xfId="54032" xr:uid="{00000000-0005-0000-0000-00000DD30000}"/>
    <cellStyle name="Note 2 2 2 2 4 2 3 4" xfId="54033" xr:uid="{00000000-0005-0000-0000-00000ED30000}"/>
    <cellStyle name="Note 2 2 2 2 4 2 3 5" xfId="54034" xr:uid="{00000000-0005-0000-0000-00000FD30000}"/>
    <cellStyle name="Note 2 2 2 2 4 2 4" xfId="54035" xr:uid="{00000000-0005-0000-0000-000010D30000}"/>
    <cellStyle name="Note 2 2 2 2 4 2 4 2" xfId="54036" xr:uid="{00000000-0005-0000-0000-000011D30000}"/>
    <cellStyle name="Note 2 2 2 2 4 2 5" xfId="54037" xr:uid="{00000000-0005-0000-0000-000012D30000}"/>
    <cellStyle name="Note 2 2 2 2 4 2 5 2" xfId="54038" xr:uid="{00000000-0005-0000-0000-000013D30000}"/>
    <cellStyle name="Note 2 2 2 2 4 2 6" xfId="54039" xr:uid="{00000000-0005-0000-0000-000014D30000}"/>
    <cellStyle name="Note 2 2 2 2 4 2 6 2" xfId="54040" xr:uid="{00000000-0005-0000-0000-000015D30000}"/>
    <cellStyle name="Note 2 2 2 2 4 2 7" xfId="54041" xr:uid="{00000000-0005-0000-0000-000016D30000}"/>
    <cellStyle name="Note 2 2 2 2 4 3" xfId="54042" xr:uid="{00000000-0005-0000-0000-000017D30000}"/>
    <cellStyle name="Note 2 2 2 2 4 3 2" xfId="54043" xr:uid="{00000000-0005-0000-0000-000018D30000}"/>
    <cellStyle name="Note 2 2 2 2 4 3 3" xfId="54044" xr:uid="{00000000-0005-0000-0000-000019D30000}"/>
    <cellStyle name="Note 2 2 2 2 4 3 4" xfId="54045" xr:uid="{00000000-0005-0000-0000-00001AD30000}"/>
    <cellStyle name="Note 2 2 2 2 4 3 5" xfId="54046" xr:uid="{00000000-0005-0000-0000-00001BD30000}"/>
    <cellStyle name="Note 2 2 2 2 4 4" xfId="54047" xr:uid="{00000000-0005-0000-0000-00001CD30000}"/>
    <cellStyle name="Note 2 2 2 2 4 4 2" xfId="54048" xr:uid="{00000000-0005-0000-0000-00001DD30000}"/>
    <cellStyle name="Note 2 2 2 2 4 4 3" xfId="54049" xr:uid="{00000000-0005-0000-0000-00001ED30000}"/>
    <cellStyle name="Note 2 2 2 2 4 4 4" xfId="54050" xr:uid="{00000000-0005-0000-0000-00001FD30000}"/>
    <cellStyle name="Note 2 2 2 2 4 4 5" xfId="54051" xr:uid="{00000000-0005-0000-0000-000020D30000}"/>
    <cellStyle name="Note 2 2 2 2 4 5" xfId="54052" xr:uid="{00000000-0005-0000-0000-000021D30000}"/>
    <cellStyle name="Note 2 2 2 2 4 5 2" xfId="54053" xr:uid="{00000000-0005-0000-0000-000022D30000}"/>
    <cellStyle name="Note 2 2 2 2 4 6" xfId="54054" xr:uid="{00000000-0005-0000-0000-000023D30000}"/>
    <cellStyle name="Note 2 2 2 2 4 6 2" xfId="54055" xr:uid="{00000000-0005-0000-0000-000024D30000}"/>
    <cellStyle name="Note 2 2 2 2 4 7" xfId="54056" xr:uid="{00000000-0005-0000-0000-000025D30000}"/>
    <cellStyle name="Note 2 2 2 2 4 7 2" xfId="54057" xr:uid="{00000000-0005-0000-0000-000026D30000}"/>
    <cellStyle name="Note 2 2 2 2 4 8" xfId="54058" xr:uid="{00000000-0005-0000-0000-000027D30000}"/>
    <cellStyle name="Note 2 2 2 2 5" xfId="54059" xr:uid="{00000000-0005-0000-0000-000028D30000}"/>
    <cellStyle name="Note 2 2 2 2 5 2" xfId="54060" xr:uid="{00000000-0005-0000-0000-000029D30000}"/>
    <cellStyle name="Note 2 2 2 2 5 2 2" xfId="54061" xr:uid="{00000000-0005-0000-0000-00002AD30000}"/>
    <cellStyle name="Note 2 2 2 2 5 2 2 2" xfId="54062" xr:uid="{00000000-0005-0000-0000-00002BD30000}"/>
    <cellStyle name="Note 2 2 2 2 5 2 2 3" xfId="54063" xr:uid="{00000000-0005-0000-0000-00002CD30000}"/>
    <cellStyle name="Note 2 2 2 2 5 2 2 4" xfId="54064" xr:uid="{00000000-0005-0000-0000-00002DD30000}"/>
    <cellStyle name="Note 2 2 2 2 5 2 2 5" xfId="54065" xr:uid="{00000000-0005-0000-0000-00002ED30000}"/>
    <cellStyle name="Note 2 2 2 2 5 2 3" xfId="54066" xr:uid="{00000000-0005-0000-0000-00002FD30000}"/>
    <cellStyle name="Note 2 2 2 2 5 2 3 2" xfId="54067" xr:uid="{00000000-0005-0000-0000-000030D30000}"/>
    <cellStyle name="Note 2 2 2 2 5 2 3 3" xfId="54068" xr:uid="{00000000-0005-0000-0000-000031D30000}"/>
    <cellStyle name="Note 2 2 2 2 5 2 3 4" xfId="54069" xr:uid="{00000000-0005-0000-0000-000032D30000}"/>
    <cellStyle name="Note 2 2 2 2 5 2 3 5" xfId="54070" xr:uid="{00000000-0005-0000-0000-000033D30000}"/>
    <cellStyle name="Note 2 2 2 2 5 2 4" xfId="54071" xr:uid="{00000000-0005-0000-0000-000034D30000}"/>
    <cellStyle name="Note 2 2 2 2 5 2 4 2" xfId="54072" xr:uid="{00000000-0005-0000-0000-000035D30000}"/>
    <cellStyle name="Note 2 2 2 2 5 2 5" xfId="54073" xr:uid="{00000000-0005-0000-0000-000036D30000}"/>
    <cellStyle name="Note 2 2 2 2 5 2 5 2" xfId="54074" xr:uid="{00000000-0005-0000-0000-000037D30000}"/>
    <cellStyle name="Note 2 2 2 2 5 2 6" xfId="54075" xr:uid="{00000000-0005-0000-0000-000038D30000}"/>
    <cellStyle name="Note 2 2 2 2 5 2 6 2" xfId="54076" xr:uid="{00000000-0005-0000-0000-000039D30000}"/>
    <cellStyle name="Note 2 2 2 2 5 2 7" xfId="54077" xr:uid="{00000000-0005-0000-0000-00003AD30000}"/>
    <cellStyle name="Note 2 2 2 2 5 3" xfId="54078" xr:uid="{00000000-0005-0000-0000-00003BD30000}"/>
    <cellStyle name="Note 2 2 2 2 5 3 2" xfId="54079" xr:uid="{00000000-0005-0000-0000-00003CD30000}"/>
    <cellStyle name="Note 2 2 2 2 5 3 3" xfId="54080" xr:uid="{00000000-0005-0000-0000-00003DD30000}"/>
    <cellStyle name="Note 2 2 2 2 5 3 4" xfId="54081" xr:uid="{00000000-0005-0000-0000-00003ED30000}"/>
    <cellStyle name="Note 2 2 2 2 5 3 5" xfId="54082" xr:uid="{00000000-0005-0000-0000-00003FD30000}"/>
    <cellStyle name="Note 2 2 2 2 5 4" xfId="54083" xr:uid="{00000000-0005-0000-0000-000040D30000}"/>
    <cellStyle name="Note 2 2 2 2 5 4 2" xfId="54084" xr:uid="{00000000-0005-0000-0000-000041D30000}"/>
    <cellStyle name="Note 2 2 2 2 5 4 3" xfId="54085" xr:uid="{00000000-0005-0000-0000-000042D30000}"/>
    <cellStyle name="Note 2 2 2 2 5 4 4" xfId="54086" xr:uid="{00000000-0005-0000-0000-000043D30000}"/>
    <cellStyle name="Note 2 2 2 2 5 4 5" xfId="54087" xr:uid="{00000000-0005-0000-0000-000044D30000}"/>
    <cellStyle name="Note 2 2 2 2 5 5" xfId="54088" xr:uid="{00000000-0005-0000-0000-000045D30000}"/>
    <cellStyle name="Note 2 2 2 2 5 5 2" xfId="54089" xr:uid="{00000000-0005-0000-0000-000046D30000}"/>
    <cellStyle name="Note 2 2 2 2 5 6" xfId="54090" xr:uid="{00000000-0005-0000-0000-000047D30000}"/>
    <cellStyle name="Note 2 2 2 2 5 6 2" xfId="54091" xr:uid="{00000000-0005-0000-0000-000048D30000}"/>
    <cellStyle name="Note 2 2 2 2 5 7" xfId="54092" xr:uid="{00000000-0005-0000-0000-000049D30000}"/>
    <cellStyle name="Note 2 2 2 2 5 7 2" xfId="54093" xr:uid="{00000000-0005-0000-0000-00004AD30000}"/>
    <cellStyle name="Note 2 2 2 2 5 8" xfId="54094" xr:uid="{00000000-0005-0000-0000-00004BD30000}"/>
    <cellStyle name="Note 2 2 2 2 6" xfId="54095" xr:uid="{00000000-0005-0000-0000-00004CD30000}"/>
    <cellStyle name="Note 2 2 2 2 6 2" xfId="54096" xr:uid="{00000000-0005-0000-0000-00004DD30000}"/>
    <cellStyle name="Note 2 2 2 2 6 2 2" xfId="54097" xr:uid="{00000000-0005-0000-0000-00004ED30000}"/>
    <cellStyle name="Note 2 2 2 2 6 2 2 2" xfId="54098" xr:uid="{00000000-0005-0000-0000-00004FD30000}"/>
    <cellStyle name="Note 2 2 2 2 6 2 2 3" xfId="54099" xr:uid="{00000000-0005-0000-0000-000050D30000}"/>
    <cellStyle name="Note 2 2 2 2 6 2 2 4" xfId="54100" xr:uid="{00000000-0005-0000-0000-000051D30000}"/>
    <cellStyle name="Note 2 2 2 2 6 2 2 5" xfId="54101" xr:uid="{00000000-0005-0000-0000-000052D30000}"/>
    <cellStyle name="Note 2 2 2 2 6 2 3" xfId="54102" xr:uid="{00000000-0005-0000-0000-000053D30000}"/>
    <cellStyle name="Note 2 2 2 2 6 2 3 2" xfId="54103" xr:uid="{00000000-0005-0000-0000-000054D30000}"/>
    <cellStyle name="Note 2 2 2 2 6 2 3 3" xfId="54104" xr:uid="{00000000-0005-0000-0000-000055D30000}"/>
    <cellStyle name="Note 2 2 2 2 6 2 3 4" xfId="54105" xr:uid="{00000000-0005-0000-0000-000056D30000}"/>
    <cellStyle name="Note 2 2 2 2 6 2 3 5" xfId="54106" xr:uid="{00000000-0005-0000-0000-000057D30000}"/>
    <cellStyle name="Note 2 2 2 2 6 2 4" xfId="54107" xr:uid="{00000000-0005-0000-0000-000058D30000}"/>
    <cellStyle name="Note 2 2 2 2 6 2 4 2" xfId="54108" xr:uid="{00000000-0005-0000-0000-000059D30000}"/>
    <cellStyle name="Note 2 2 2 2 6 2 5" xfId="54109" xr:uid="{00000000-0005-0000-0000-00005AD30000}"/>
    <cellStyle name="Note 2 2 2 2 6 2 5 2" xfId="54110" xr:uid="{00000000-0005-0000-0000-00005BD30000}"/>
    <cellStyle name="Note 2 2 2 2 6 2 6" xfId="54111" xr:uid="{00000000-0005-0000-0000-00005CD30000}"/>
    <cellStyle name="Note 2 2 2 2 6 2 6 2" xfId="54112" xr:uid="{00000000-0005-0000-0000-00005DD30000}"/>
    <cellStyle name="Note 2 2 2 2 6 2 7" xfId="54113" xr:uid="{00000000-0005-0000-0000-00005ED30000}"/>
    <cellStyle name="Note 2 2 2 2 6 3" xfId="54114" xr:uid="{00000000-0005-0000-0000-00005FD30000}"/>
    <cellStyle name="Note 2 2 2 2 6 3 2" xfId="54115" xr:uid="{00000000-0005-0000-0000-000060D30000}"/>
    <cellStyle name="Note 2 2 2 2 6 3 3" xfId="54116" xr:uid="{00000000-0005-0000-0000-000061D30000}"/>
    <cellStyle name="Note 2 2 2 2 6 3 4" xfId="54117" xr:uid="{00000000-0005-0000-0000-000062D30000}"/>
    <cellStyle name="Note 2 2 2 2 6 3 5" xfId="54118" xr:uid="{00000000-0005-0000-0000-000063D30000}"/>
    <cellStyle name="Note 2 2 2 2 6 4" xfId="54119" xr:uid="{00000000-0005-0000-0000-000064D30000}"/>
    <cellStyle name="Note 2 2 2 2 6 4 2" xfId="54120" xr:uid="{00000000-0005-0000-0000-000065D30000}"/>
    <cellStyle name="Note 2 2 2 2 6 4 3" xfId="54121" xr:uid="{00000000-0005-0000-0000-000066D30000}"/>
    <cellStyle name="Note 2 2 2 2 6 4 4" xfId="54122" xr:uid="{00000000-0005-0000-0000-000067D30000}"/>
    <cellStyle name="Note 2 2 2 2 6 4 5" xfId="54123" xr:uid="{00000000-0005-0000-0000-000068D30000}"/>
    <cellStyle name="Note 2 2 2 2 6 5" xfId="54124" xr:uid="{00000000-0005-0000-0000-000069D30000}"/>
    <cellStyle name="Note 2 2 2 2 6 5 2" xfId="54125" xr:uid="{00000000-0005-0000-0000-00006AD30000}"/>
    <cellStyle name="Note 2 2 2 2 6 6" xfId="54126" xr:uid="{00000000-0005-0000-0000-00006BD30000}"/>
    <cellStyle name="Note 2 2 2 2 6 6 2" xfId="54127" xr:uid="{00000000-0005-0000-0000-00006CD30000}"/>
    <cellStyle name="Note 2 2 2 2 6 7" xfId="54128" xr:uid="{00000000-0005-0000-0000-00006DD30000}"/>
    <cellStyle name="Note 2 2 2 2 6 7 2" xfId="54129" xr:uid="{00000000-0005-0000-0000-00006ED30000}"/>
    <cellStyle name="Note 2 2 2 2 6 8" xfId="54130" xr:uid="{00000000-0005-0000-0000-00006FD30000}"/>
    <cellStyle name="Note 2 2 2 2 7" xfId="54131" xr:uid="{00000000-0005-0000-0000-000070D30000}"/>
    <cellStyle name="Note 2 2 2 2 7 2" xfId="54132" xr:uid="{00000000-0005-0000-0000-000071D30000}"/>
    <cellStyle name="Note 2 2 2 2 7 2 2" xfId="54133" xr:uid="{00000000-0005-0000-0000-000072D30000}"/>
    <cellStyle name="Note 2 2 2 2 7 2 2 2" xfId="54134" xr:uid="{00000000-0005-0000-0000-000073D30000}"/>
    <cellStyle name="Note 2 2 2 2 7 2 2 3" xfId="54135" xr:uid="{00000000-0005-0000-0000-000074D30000}"/>
    <cellStyle name="Note 2 2 2 2 7 2 2 4" xfId="54136" xr:uid="{00000000-0005-0000-0000-000075D30000}"/>
    <cellStyle name="Note 2 2 2 2 7 2 2 5" xfId="54137" xr:uid="{00000000-0005-0000-0000-000076D30000}"/>
    <cellStyle name="Note 2 2 2 2 7 2 3" xfId="54138" xr:uid="{00000000-0005-0000-0000-000077D30000}"/>
    <cellStyle name="Note 2 2 2 2 7 2 3 2" xfId="54139" xr:uid="{00000000-0005-0000-0000-000078D30000}"/>
    <cellStyle name="Note 2 2 2 2 7 2 3 3" xfId="54140" xr:uid="{00000000-0005-0000-0000-000079D30000}"/>
    <cellStyle name="Note 2 2 2 2 7 2 3 4" xfId="54141" xr:uid="{00000000-0005-0000-0000-00007AD30000}"/>
    <cellStyle name="Note 2 2 2 2 7 2 3 5" xfId="54142" xr:uid="{00000000-0005-0000-0000-00007BD30000}"/>
    <cellStyle name="Note 2 2 2 2 7 2 4" xfId="54143" xr:uid="{00000000-0005-0000-0000-00007CD30000}"/>
    <cellStyle name="Note 2 2 2 2 7 2 4 2" xfId="54144" xr:uid="{00000000-0005-0000-0000-00007DD30000}"/>
    <cellStyle name="Note 2 2 2 2 7 2 5" xfId="54145" xr:uid="{00000000-0005-0000-0000-00007ED30000}"/>
    <cellStyle name="Note 2 2 2 2 7 2 5 2" xfId="54146" xr:uid="{00000000-0005-0000-0000-00007FD30000}"/>
    <cellStyle name="Note 2 2 2 2 7 2 6" xfId="54147" xr:uid="{00000000-0005-0000-0000-000080D30000}"/>
    <cellStyle name="Note 2 2 2 2 7 2 6 2" xfId="54148" xr:uid="{00000000-0005-0000-0000-000081D30000}"/>
    <cellStyle name="Note 2 2 2 2 7 2 7" xfId="54149" xr:uid="{00000000-0005-0000-0000-000082D30000}"/>
    <cellStyle name="Note 2 2 2 2 7 3" xfId="54150" xr:uid="{00000000-0005-0000-0000-000083D30000}"/>
    <cellStyle name="Note 2 2 2 2 7 3 2" xfId="54151" xr:uid="{00000000-0005-0000-0000-000084D30000}"/>
    <cellStyle name="Note 2 2 2 2 7 3 3" xfId="54152" xr:uid="{00000000-0005-0000-0000-000085D30000}"/>
    <cellStyle name="Note 2 2 2 2 7 3 4" xfId="54153" xr:uid="{00000000-0005-0000-0000-000086D30000}"/>
    <cellStyle name="Note 2 2 2 2 7 3 5" xfId="54154" xr:uid="{00000000-0005-0000-0000-000087D30000}"/>
    <cellStyle name="Note 2 2 2 2 7 4" xfId="54155" xr:uid="{00000000-0005-0000-0000-000088D30000}"/>
    <cellStyle name="Note 2 2 2 2 7 4 2" xfId="54156" xr:uid="{00000000-0005-0000-0000-000089D30000}"/>
    <cellStyle name="Note 2 2 2 2 7 4 3" xfId="54157" xr:uid="{00000000-0005-0000-0000-00008AD30000}"/>
    <cellStyle name="Note 2 2 2 2 7 4 4" xfId="54158" xr:uid="{00000000-0005-0000-0000-00008BD30000}"/>
    <cellStyle name="Note 2 2 2 2 7 4 5" xfId="54159" xr:uid="{00000000-0005-0000-0000-00008CD30000}"/>
    <cellStyle name="Note 2 2 2 2 7 5" xfId="54160" xr:uid="{00000000-0005-0000-0000-00008DD30000}"/>
    <cellStyle name="Note 2 2 2 2 7 5 2" xfId="54161" xr:uid="{00000000-0005-0000-0000-00008ED30000}"/>
    <cellStyle name="Note 2 2 2 2 7 6" xfId="54162" xr:uid="{00000000-0005-0000-0000-00008FD30000}"/>
    <cellStyle name="Note 2 2 2 2 7 6 2" xfId="54163" xr:uid="{00000000-0005-0000-0000-000090D30000}"/>
    <cellStyle name="Note 2 2 2 2 7 7" xfId="54164" xr:uid="{00000000-0005-0000-0000-000091D30000}"/>
    <cellStyle name="Note 2 2 2 2 7 7 2" xfId="54165" xr:uid="{00000000-0005-0000-0000-000092D30000}"/>
    <cellStyle name="Note 2 2 2 2 7 8" xfId="54166" xr:uid="{00000000-0005-0000-0000-000093D30000}"/>
    <cellStyle name="Note 2 2 2 2 8" xfId="54167" xr:uid="{00000000-0005-0000-0000-000094D30000}"/>
    <cellStyle name="Note 2 2 2 2 8 2" xfId="54168" xr:uid="{00000000-0005-0000-0000-000095D30000}"/>
    <cellStyle name="Note 2 2 2 2 8 2 2" xfId="54169" xr:uid="{00000000-0005-0000-0000-000096D30000}"/>
    <cellStyle name="Note 2 2 2 2 8 2 2 2" xfId="54170" xr:uid="{00000000-0005-0000-0000-000097D30000}"/>
    <cellStyle name="Note 2 2 2 2 8 2 2 3" xfId="54171" xr:uid="{00000000-0005-0000-0000-000098D30000}"/>
    <cellStyle name="Note 2 2 2 2 8 2 2 4" xfId="54172" xr:uid="{00000000-0005-0000-0000-000099D30000}"/>
    <cellStyle name="Note 2 2 2 2 8 2 2 5" xfId="54173" xr:uid="{00000000-0005-0000-0000-00009AD30000}"/>
    <cellStyle name="Note 2 2 2 2 8 2 3" xfId="54174" xr:uid="{00000000-0005-0000-0000-00009BD30000}"/>
    <cellStyle name="Note 2 2 2 2 8 2 3 2" xfId="54175" xr:uid="{00000000-0005-0000-0000-00009CD30000}"/>
    <cellStyle name="Note 2 2 2 2 8 2 3 3" xfId="54176" xr:uid="{00000000-0005-0000-0000-00009DD30000}"/>
    <cellStyle name="Note 2 2 2 2 8 2 3 4" xfId="54177" xr:uid="{00000000-0005-0000-0000-00009ED30000}"/>
    <cellStyle name="Note 2 2 2 2 8 2 3 5" xfId="54178" xr:uid="{00000000-0005-0000-0000-00009FD30000}"/>
    <cellStyle name="Note 2 2 2 2 8 2 4" xfId="54179" xr:uid="{00000000-0005-0000-0000-0000A0D30000}"/>
    <cellStyle name="Note 2 2 2 2 8 2 4 2" xfId="54180" xr:uid="{00000000-0005-0000-0000-0000A1D30000}"/>
    <cellStyle name="Note 2 2 2 2 8 2 5" xfId="54181" xr:uid="{00000000-0005-0000-0000-0000A2D30000}"/>
    <cellStyle name="Note 2 2 2 2 8 2 5 2" xfId="54182" xr:uid="{00000000-0005-0000-0000-0000A3D30000}"/>
    <cellStyle name="Note 2 2 2 2 8 2 6" xfId="54183" xr:uid="{00000000-0005-0000-0000-0000A4D30000}"/>
    <cellStyle name="Note 2 2 2 2 8 2 6 2" xfId="54184" xr:uid="{00000000-0005-0000-0000-0000A5D30000}"/>
    <cellStyle name="Note 2 2 2 2 8 2 7" xfId="54185" xr:uid="{00000000-0005-0000-0000-0000A6D30000}"/>
    <cellStyle name="Note 2 2 2 2 8 3" xfId="54186" xr:uid="{00000000-0005-0000-0000-0000A7D30000}"/>
    <cellStyle name="Note 2 2 2 2 8 3 2" xfId="54187" xr:uid="{00000000-0005-0000-0000-0000A8D30000}"/>
    <cellStyle name="Note 2 2 2 2 8 3 3" xfId="54188" xr:uid="{00000000-0005-0000-0000-0000A9D30000}"/>
    <cellStyle name="Note 2 2 2 2 8 3 4" xfId="54189" xr:uid="{00000000-0005-0000-0000-0000AAD30000}"/>
    <cellStyle name="Note 2 2 2 2 8 3 5" xfId="54190" xr:uid="{00000000-0005-0000-0000-0000ABD30000}"/>
    <cellStyle name="Note 2 2 2 2 8 4" xfId="54191" xr:uid="{00000000-0005-0000-0000-0000ACD30000}"/>
    <cellStyle name="Note 2 2 2 2 8 4 2" xfId="54192" xr:uid="{00000000-0005-0000-0000-0000ADD30000}"/>
    <cellStyle name="Note 2 2 2 2 8 4 3" xfId="54193" xr:uid="{00000000-0005-0000-0000-0000AED30000}"/>
    <cellStyle name="Note 2 2 2 2 8 4 4" xfId="54194" xr:uid="{00000000-0005-0000-0000-0000AFD30000}"/>
    <cellStyle name="Note 2 2 2 2 8 4 5" xfId="54195" xr:uid="{00000000-0005-0000-0000-0000B0D30000}"/>
    <cellStyle name="Note 2 2 2 2 8 5" xfId="54196" xr:uid="{00000000-0005-0000-0000-0000B1D30000}"/>
    <cellStyle name="Note 2 2 2 2 8 5 2" xfId="54197" xr:uid="{00000000-0005-0000-0000-0000B2D30000}"/>
    <cellStyle name="Note 2 2 2 2 8 6" xfId="54198" xr:uid="{00000000-0005-0000-0000-0000B3D30000}"/>
    <cellStyle name="Note 2 2 2 2 8 6 2" xfId="54199" xr:uid="{00000000-0005-0000-0000-0000B4D30000}"/>
    <cellStyle name="Note 2 2 2 2 8 7" xfId="54200" xr:uid="{00000000-0005-0000-0000-0000B5D30000}"/>
    <cellStyle name="Note 2 2 2 2 8 7 2" xfId="54201" xr:uid="{00000000-0005-0000-0000-0000B6D30000}"/>
    <cellStyle name="Note 2 2 2 2 8 8" xfId="54202" xr:uid="{00000000-0005-0000-0000-0000B7D30000}"/>
    <cellStyle name="Note 2 2 2 2 9" xfId="54203" xr:uid="{00000000-0005-0000-0000-0000B8D30000}"/>
    <cellStyle name="Note 2 2 2 2 9 2" xfId="54204" xr:uid="{00000000-0005-0000-0000-0000B9D30000}"/>
    <cellStyle name="Note 2 2 2 2 9 2 2" xfId="54205" xr:uid="{00000000-0005-0000-0000-0000BAD30000}"/>
    <cellStyle name="Note 2 2 2 2 9 2 2 2" xfId="54206" xr:uid="{00000000-0005-0000-0000-0000BBD30000}"/>
    <cellStyle name="Note 2 2 2 2 9 2 2 3" xfId="54207" xr:uid="{00000000-0005-0000-0000-0000BCD30000}"/>
    <cellStyle name="Note 2 2 2 2 9 2 2 4" xfId="54208" xr:uid="{00000000-0005-0000-0000-0000BDD30000}"/>
    <cellStyle name="Note 2 2 2 2 9 2 2 5" xfId="54209" xr:uid="{00000000-0005-0000-0000-0000BED30000}"/>
    <cellStyle name="Note 2 2 2 2 9 2 3" xfId="54210" xr:uid="{00000000-0005-0000-0000-0000BFD30000}"/>
    <cellStyle name="Note 2 2 2 2 9 2 3 2" xfId="54211" xr:uid="{00000000-0005-0000-0000-0000C0D30000}"/>
    <cellStyle name="Note 2 2 2 2 9 2 3 3" xfId="54212" xr:uid="{00000000-0005-0000-0000-0000C1D30000}"/>
    <cellStyle name="Note 2 2 2 2 9 2 3 4" xfId="54213" xr:uid="{00000000-0005-0000-0000-0000C2D30000}"/>
    <cellStyle name="Note 2 2 2 2 9 2 3 5" xfId="54214" xr:uid="{00000000-0005-0000-0000-0000C3D30000}"/>
    <cellStyle name="Note 2 2 2 2 9 2 4" xfId="54215" xr:uid="{00000000-0005-0000-0000-0000C4D30000}"/>
    <cellStyle name="Note 2 2 2 2 9 2 4 2" xfId="54216" xr:uid="{00000000-0005-0000-0000-0000C5D30000}"/>
    <cellStyle name="Note 2 2 2 2 9 2 5" xfId="54217" xr:uid="{00000000-0005-0000-0000-0000C6D30000}"/>
    <cellStyle name="Note 2 2 2 2 9 2 5 2" xfId="54218" xr:uid="{00000000-0005-0000-0000-0000C7D30000}"/>
    <cellStyle name="Note 2 2 2 2 9 2 6" xfId="54219" xr:uid="{00000000-0005-0000-0000-0000C8D30000}"/>
    <cellStyle name="Note 2 2 2 2 9 2 6 2" xfId="54220" xr:uid="{00000000-0005-0000-0000-0000C9D30000}"/>
    <cellStyle name="Note 2 2 2 2 9 2 7" xfId="54221" xr:uid="{00000000-0005-0000-0000-0000CAD30000}"/>
    <cellStyle name="Note 2 2 2 2 9 3" xfId="54222" xr:uid="{00000000-0005-0000-0000-0000CBD30000}"/>
    <cellStyle name="Note 2 2 2 2 9 3 2" xfId="54223" xr:uid="{00000000-0005-0000-0000-0000CCD30000}"/>
    <cellStyle name="Note 2 2 2 2 9 3 3" xfId="54224" xr:uid="{00000000-0005-0000-0000-0000CDD30000}"/>
    <cellStyle name="Note 2 2 2 2 9 3 4" xfId="54225" xr:uid="{00000000-0005-0000-0000-0000CED30000}"/>
    <cellStyle name="Note 2 2 2 2 9 3 5" xfId="54226" xr:uid="{00000000-0005-0000-0000-0000CFD30000}"/>
    <cellStyle name="Note 2 2 2 2 9 4" xfId="54227" xr:uid="{00000000-0005-0000-0000-0000D0D30000}"/>
    <cellStyle name="Note 2 2 2 2 9 4 2" xfId="54228" xr:uid="{00000000-0005-0000-0000-0000D1D30000}"/>
    <cellStyle name="Note 2 2 2 2 9 4 3" xfId="54229" xr:uid="{00000000-0005-0000-0000-0000D2D30000}"/>
    <cellStyle name="Note 2 2 2 2 9 4 4" xfId="54230" xr:uid="{00000000-0005-0000-0000-0000D3D30000}"/>
    <cellStyle name="Note 2 2 2 2 9 4 5" xfId="54231" xr:uid="{00000000-0005-0000-0000-0000D4D30000}"/>
    <cellStyle name="Note 2 2 2 2 9 5" xfId="54232" xr:uid="{00000000-0005-0000-0000-0000D5D30000}"/>
    <cellStyle name="Note 2 2 2 2 9 5 2" xfId="54233" xr:uid="{00000000-0005-0000-0000-0000D6D30000}"/>
    <cellStyle name="Note 2 2 2 2 9 6" xfId="54234" xr:uid="{00000000-0005-0000-0000-0000D7D30000}"/>
    <cellStyle name="Note 2 2 2 2 9 6 2" xfId="54235" xr:uid="{00000000-0005-0000-0000-0000D8D30000}"/>
    <cellStyle name="Note 2 2 2 2 9 7" xfId="54236" xr:uid="{00000000-0005-0000-0000-0000D9D30000}"/>
    <cellStyle name="Note 2 2 2 2 9 7 2" xfId="54237" xr:uid="{00000000-0005-0000-0000-0000DAD30000}"/>
    <cellStyle name="Note 2 2 2 2 9 8" xfId="54238" xr:uid="{00000000-0005-0000-0000-0000DBD30000}"/>
    <cellStyle name="Note 2 2 2 3" xfId="54239" xr:uid="{00000000-0005-0000-0000-0000DCD30000}"/>
    <cellStyle name="Note 2 2 2 3 2" xfId="54240" xr:uid="{00000000-0005-0000-0000-0000DDD30000}"/>
    <cellStyle name="Note 2 2 2 3 2 2" xfId="54241" xr:uid="{00000000-0005-0000-0000-0000DED30000}"/>
    <cellStyle name="Note 2 2 2 3 3" xfId="54242" xr:uid="{00000000-0005-0000-0000-0000DFD30000}"/>
    <cellStyle name="Note 2 2 2 3 3 2" xfId="54243" xr:uid="{00000000-0005-0000-0000-0000E0D30000}"/>
    <cellStyle name="Note 2 2 2 3 4" xfId="54244" xr:uid="{00000000-0005-0000-0000-0000E1D30000}"/>
    <cellStyle name="Note 2 2 2 3 5" xfId="54245" xr:uid="{00000000-0005-0000-0000-0000E2D30000}"/>
    <cellStyle name="Note 2 2 2 4" xfId="54246" xr:uid="{00000000-0005-0000-0000-0000E3D30000}"/>
    <cellStyle name="Note 2 2 2 4 2" xfId="54247" xr:uid="{00000000-0005-0000-0000-0000E4D30000}"/>
    <cellStyle name="Note 2 2 2 4 2 2" xfId="54248" xr:uid="{00000000-0005-0000-0000-0000E5D30000}"/>
    <cellStyle name="Note 2 2 2 4 3" xfId="54249" xr:uid="{00000000-0005-0000-0000-0000E6D30000}"/>
    <cellStyle name="Note 2 2 2 4 3 2" xfId="54250" xr:uid="{00000000-0005-0000-0000-0000E7D30000}"/>
    <cellStyle name="Note 2 2 2 4 4" xfId="54251" xr:uid="{00000000-0005-0000-0000-0000E8D30000}"/>
    <cellStyle name="Note 2 2 2 4 5" xfId="54252" xr:uid="{00000000-0005-0000-0000-0000E9D30000}"/>
    <cellStyle name="Note 2 2 2 5" xfId="54253" xr:uid="{00000000-0005-0000-0000-0000EAD30000}"/>
    <cellStyle name="Note 2 2 2 5 2" xfId="54254" xr:uid="{00000000-0005-0000-0000-0000EBD30000}"/>
    <cellStyle name="Note 2 2 2 5 2 2" xfId="54255" xr:uid="{00000000-0005-0000-0000-0000ECD30000}"/>
    <cellStyle name="Note 2 2 2 6" xfId="54256" xr:uid="{00000000-0005-0000-0000-0000EDD30000}"/>
    <cellStyle name="Note 2 2 2 6 2" xfId="54257" xr:uid="{00000000-0005-0000-0000-0000EED30000}"/>
    <cellStyle name="Note 2 2 2 7" xfId="54258" xr:uid="{00000000-0005-0000-0000-0000EFD30000}"/>
    <cellStyle name="Note 2 2 2 7 2" xfId="54259" xr:uid="{00000000-0005-0000-0000-0000F0D30000}"/>
    <cellStyle name="Note 2 2 2_T-straight with PEDs adjustor" xfId="54260" xr:uid="{00000000-0005-0000-0000-0000F1D30000}"/>
    <cellStyle name="Note 2 2 3" xfId="54261" xr:uid="{00000000-0005-0000-0000-0000F2D30000}"/>
    <cellStyle name="Note 2 2 3 10" xfId="54262" xr:uid="{00000000-0005-0000-0000-0000F3D30000}"/>
    <cellStyle name="Note 2 2 3 10 2" xfId="54263" xr:uid="{00000000-0005-0000-0000-0000F4D30000}"/>
    <cellStyle name="Note 2 2 3 10 2 2" xfId="54264" xr:uid="{00000000-0005-0000-0000-0000F5D30000}"/>
    <cellStyle name="Note 2 2 3 10 2 2 2" xfId="54265" xr:uid="{00000000-0005-0000-0000-0000F6D30000}"/>
    <cellStyle name="Note 2 2 3 10 2 2 3" xfId="54266" xr:uid="{00000000-0005-0000-0000-0000F7D30000}"/>
    <cellStyle name="Note 2 2 3 10 2 2 4" xfId="54267" xr:uid="{00000000-0005-0000-0000-0000F8D30000}"/>
    <cellStyle name="Note 2 2 3 10 2 2 5" xfId="54268" xr:uid="{00000000-0005-0000-0000-0000F9D30000}"/>
    <cellStyle name="Note 2 2 3 10 2 3" xfId="54269" xr:uid="{00000000-0005-0000-0000-0000FAD30000}"/>
    <cellStyle name="Note 2 2 3 10 2 3 2" xfId="54270" xr:uid="{00000000-0005-0000-0000-0000FBD30000}"/>
    <cellStyle name="Note 2 2 3 10 2 3 3" xfId="54271" xr:uid="{00000000-0005-0000-0000-0000FCD30000}"/>
    <cellStyle name="Note 2 2 3 10 2 3 4" xfId="54272" xr:uid="{00000000-0005-0000-0000-0000FDD30000}"/>
    <cellStyle name="Note 2 2 3 10 2 3 5" xfId="54273" xr:uid="{00000000-0005-0000-0000-0000FED30000}"/>
    <cellStyle name="Note 2 2 3 10 2 4" xfId="54274" xr:uid="{00000000-0005-0000-0000-0000FFD30000}"/>
    <cellStyle name="Note 2 2 3 10 2 4 2" xfId="54275" xr:uid="{00000000-0005-0000-0000-000000D40000}"/>
    <cellStyle name="Note 2 2 3 10 2 5" xfId="54276" xr:uid="{00000000-0005-0000-0000-000001D40000}"/>
    <cellStyle name="Note 2 2 3 10 2 5 2" xfId="54277" xr:uid="{00000000-0005-0000-0000-000002D40000}"/>
    <cellStyle name="Note 2 2 3 10 2 6" xfId="54278" xr:uid="{00000000-0005-0000-0000-000003D40000}"/>
    <cellStyle name="Note 2 2 3 10 2 6 2" xfId="54279" xr:uid="{00000000-0005-0000-0000-000004D40000}"/>
    <cellStyle name="Note 2 2 3 10 2 7" xfId="54280" xr:uid="{00000000-0005-0000-0000-000005D40000}"/>
    <cellStyle name="Note 2 2 3 10 3" xfId="54281" xr:uid="{00000000-0005-0000-0000-000006D40000}"/>
    <cellStyle name="Note 2 2 3 10 3 2" xfId="54282" xr:uid="{00000000-0005-0000-0000-000007D40000}"/>
    <cellStyle name="Note 2 2 3 10 3 3" xfId="54283" xr:uid="{00000000-0005-0000-0000-000008D40000}"/>
    <cellStyle name="Note 2 2 3 10 3 4" xfId="54284" xr:uid="{00000000-0005-0000-0000-000009D40000}"/>
    <cellStyle name="Note 2 2 3 10 3 5" xfId="54285" xr:uid="{00000000-0005-0000-0000-00000AD40000}"/>
    <cellStyle name="Note 2 2 3 10 4" xfId="54286" xr:uid="{00000000-0005-0000-0000-00000BD40000}"/>
    <cellStyle name="Note 2 2 3 10 4 2" xfId="54287" xr:uid="{00000000-0005-0000-0000-00000CD40000}"/>
    <cellStyle name="Note 2 2 3 10 4 3" xfId="54288" xr:uid="{00000000-0005-0000-0000-00000DD40000}"/>
    <cellStyle name="Note 2 2 3 10 4 4" xfId="54289" xr:uid="{00000000-0005-0000-0000-00000ED40000}"/>
    <cellStyle name="Note 2 2 3 10 4 5" xfId="54290" xr:uid="{00000000-0005-0000-0000-00000FD40000}"/>
    <cellStyle name="Note 2 2 3 10 5" xfId="54291" xr:uid="{00000000-0005-0000-0000-000010D40000}"/>
    <cellStyle name="Note 2 2 3 10 5 2" xfId="54292" xr:uid="{00000000-0005-0000-0000-000011D40000}"/>
    <cellStyle name="Note 2 2 3 10 6" xfId="54293" xr:uid="{00000000-0005-0000-0000-000012D40000}"/>
    <cellStyle name="Note 2 2 3 10 6 2" xfId="54294" xr:uid="{00000000-0005-0000-0000-000013D40000}"/>
    <cellStyle name="Note 2 2 3 10 7" xfId="54295" xr:uid="{00000000-0005-0000-0000-000014D40000}"/>
    <cellStyle name="Note 2 2 3 10 7 2" xfId="54296" xr:uid="{00000000-0005-0000-0000-000015D40000}"/>
    <cellStyle name="Note 2 2 3 10 8" xfId="54297" xr:uid="{00000000-0005-0000-0000-000016D40000}"/>
    <cellStyle name="Note 2 2 3 11" xfId="54298" xr:uid="{00000000-0005-0000-0000-000017D40000}"/>
    <cellStyle name="Note 2 2 3 11 2" xfId="54299" xr:uid="{00000000-0005-0000-0000-000018D40000}"/>
    <cellStyle name="Note 2 2 3 11 2 2" xfId="54300" xr:uid="{00000000-0005-0000-0000-000019D40000}"/>
    <cellStyle name="Note 2 2 3 11 2 2 2" xfId="54301" xr:uid="{00000000-0005-0000-0000-00001AD40000}"/>
    <cellStyle name="Note 2 2 3 11 2 2 3" xfId="54302" xr:uid="{00000000-0005-0000-0000-00001BD40000}"/>
    <cellStyle name="Note 2 2 3 11 2 2 4" xfId="54303" xr:uid="{00000000-0005-0000-0000-00001CD40000}"/>
    <cellStyle name="Note 2 2 3 11 2 2 5" xfId="54304" xr:uid="{00000000-0005-0000-0000-00001DD40000}"/>
    <cellStyle name="Note 2 2 3 11 2 3" xfId="54305" xr:uid="{00000000-0005-0000-0000-00001ED40000}"/>
    <cellStyle name="Note 2 2 3 11 2 3 2" xfId="54306" xr:uid="{00000000-0005-0000-0000-00001FD40000}"/>
    <cellStyle name="Note 2 2 3 11 2 3 3" xfId="54307" xr:uid="{00000000-0005-0000-0000-000020D40000}"/>
    <cellStyle name="Note 2 2 3 11 2 3 4" xfId="54308" xr:uid="{00000000-0005-0000-0000-000021D40000}"/>
    <cellStyle name="Note 2 2 3 11 2 3 5" xfId="54309" xr:uid="{00000000-0005-0000-0000-000022D40000}"/>
    <cellStyle name="Note 2 2 3 11 2 4" xfId="54310" xr:uid="{00000000-0005-0000-0000-000023D40000}"/>
    <cellStyle name="Note 2 2 3 11 2 4 2" xfId="54311" xr:uid="{00000000-0005-0000-0000-000024D40000}"/>
    <cellStyle name="Note 2 2 3 11 2 5" xfId="54312" xr:uid="{00000000-0005-0000-0000-000025D40000}"/>
    <cellStyle name="Note 2 2 3 11 2 5 2" xfId="54313" xr:uid="{00000000-0005-0000-0000-000026D40000}"/>
    <cellStyle name="Note 2 2 3 11 2 6" xfId="54314" xr:uid="{00000000-0005-0000-0000-000027D40000}"/>
    <cellStyle name="Note 2 2 3 11 2 6 2" xfId="54315" xr:uid="{00000000-0005-0000-0000-000028D40000}"/>
    <cellStyle name="Note 2 2 3 11 2 7" xfId="54316" xr:uid="{00000000-0005-0000-0000-000029D40000}"/>
    <cellStyle name="Note 2 2 3 11 3" xfId="54317" xr:uid="{00000000-0005-0000-0000-00002AD40000}"/>
    <cellStyle name="Note 2 2 3 11 3 2" xfId="54318" xr:uid="{00000000-0005-0000-0000-00002BD40000}"/>
    <cellStyle name="Note 2 2 3 11 3 3" xfId="54319" xr:uid="{00000000-0005-0000-0000-00002CD40000}"/>
    <cellStyle name="Note 2 2 3 11 3 4" xfId="54320" xr:uid="{00000000-0005-0000-0000-00002DD40000}"/>
    <cellStyle name="Note 2 2 3 11 3 5" xfId="54321" xr:uid="{00000000-0005-0000-0000-00002ED40000}"/>
    <cellStyle name="Note 2 2 3 11 4" xfId="54322" xr:uid="{00000000-0005-0000-0000-00002FD40000}"/>
    <cellStyle name="Note 2 2 3 11 4 2" xfId="54323" xr:uid="{00000000-0005-0000-0000-000030D40000}"/>
    <cellStyle name="Note 2 2 3 11 4 3" xfId="54324" xr:uid="{00000000-0005-0000-0000-000031D40000}"/>
    <cellStyle name="Note 2 2 3 11 4 4" xfId="54325" xr:uid="{00000000-0005-0000-0000-000032D40000}"/>
    <cellStyle name="Note 2 2 3 11 4 5" xfId="54326" xr:uid="{00000000-0005-0000-0000-000033D40000}"/>
    <cellStyle name="Note 2 2 3 11 5" xfId="54327" xr:uid="{00000000-0005-0000-0000-000034D40000}"/>
    <cellStyle name="Note 2 2 3 11 5 2" xfId="54328" xr:uid="{00000000-0005-0000-0000-000035D40000}"/>
    <cellStyle name="Note 2 2 3 11 6" xfId="54329" xr:uid="{00000000-0005-0000-0000-000036D40000}"/>
    <cellStyle name="Note 2 2 3 11 6 2" xfId="54330" xr:uid="{00000000-0005-0000-0000-000037D40000}"/>
    <cellStyle name="Note 2 2 3 11 7" xfId="54331" xr:uid="{00000000-0005-0000-0000-000038D40000}"/>
    <cellStyle name="Note 2 2 3 11 7 2" xfId="54332" xr:uid="{00000000-0005-0000-0000-000039D40000}"/>
    <cellStyle name="Note 2 2 3 11 8" xfId="54333" xr:uid="{00000000-0005-0000-0000-00003AD40000}"/>
    <cellStyle name="Note 2 2 3 12" xfId="54334" xr:uid="{00000000-0005-0000-0000-00003BD40000}"/>
    <cellStyle name="Note 2 2 3 12 2" xfId="54335" xr:uid="{00000000-0005-0000-0000-00003CD40000}"/>
    <cellStyle name="Note 2 2 3 12 2 2" xfId="54336" xr:uid="{00000000-0005-0000-0000-00003DD40000}"/>
    <cellStyle name="Note 2 2 3 12 2 2 2" xfId="54337" xr:uid="{00000000-0005-0000-0000-00003ED40000}"/>
    <cellStyle name="Note 2 2 3 12 2 2 3" xfId="54338" xr:uid="{00000000-0005-0000-0000-00003FD40000}"/>
    <cellStyle name="Note 2 2 3 12 2 2 4" xfId="54339" xr:uid="{00000000-0005-0000-0000-000040D40000}"/>
    <cellStyle name="Note 2 2 3 12 2 2 5" xfId="54340" xr:uid="{00000000-0005-0000-0000-000041D40000}"/>
    <cellStyle name="Note 2 2 3 12 2 3" xfId="54341" xr:uid="{00000000-0005-0000-0000-000042D40000}"/>
    <cellStyle name="Note 2 2 3 12 2 3 2" xfId="54342" xr:uid="{00000000-0005-0000-0000-000043D40000}"/>
    <cellStyle name="Note 2 2 3 12 2 3 3" xfId="54343" xr:uid="{00000000-0005-0000-0000-000044D40000}"/>
    <cellStyle name="Note 2 2 3 12 2 3 4" xfId="54344" xr:uid="{00000000-0005-0000-0000-000045D40000}"/>
    <cellStyle name="Note 2 2 3 12 2 3 5" xfId="54345" xr:uid="{00000000-0005-0000-0000-000046D40000}"/>
    <cellStyle name="Note 2 2 3 12 2 4" xfId="54346" xr:uid="{00000000-0005-0000-0000-000047D40000}"/>
    <cellStyle name="Note 2 2 3 12 2 4 2" xfId="54347" xr:uid="{00000000-0005-0000-0000-000048D40000}"/>
    <cellStyle name="Note 2 2 3 12 2 5" xfId="54348" xr:uid="{00000000-0005-0000-0000-000049D40000}"/>
    <cellStyle name="Note 2 2 3 12 2 5 2" xfId="54349" xr:uid="{00000000-0005-0000-0000-00004AD40000}"/>
    <cellStyle name="Note 2 2 3 12 2 6" xfId="54350" xr:uid="{00000000-0005-0000-0000-00004BD40000}"/>
    <cellStyle name="Note 2 2 3 12 2 6 2" xfId="54351" xr:uid="{00000000-0005-0000-0000-00004CD40000}"/>
    <cellStyle name="Note 2 2 3 12 2 7" xfId="54352" xr:uid="{00000000-0005-0000-0000-00004DD40000}"/>
    <cellStyle name="Note 2 2 3 12 3" xfId="54353" xr:uid="{00000000-0005-0000-0000-00004ED40000}"/>
    <cellStyle name="Note 2 2 3 12 3 2" xfId="54354" xr:uid="{00000000-0005-0000-0000-00004FD40000}"/>
    <cellStyle name="Note 2 2 3 12 3 3" xfId="54355" xr:uid="{00000000-0005-0000-0000-000050D40000}"/>
    <cellStyle name="Note 2 2 3 12 3 4" xfId="54356" xr:uid="{00000000-0005-0000-0000-000051D40000}"/>
    <cellStyle name="Note 2 2 3 12 3 5" xfId="54357" xr:uid="{00000000-0005-0000-0000-000052D40000}"/>
    <cellStyle name="Note 2 2 3 12 4" xfId="54358" xr:uid="{00000000-0005-0000-0000-000053D40000}"/>
    <cellStyle name="Note 2 2 3 12 4 2" xfId="54359" xr:uid="{00000000-0005-0000-0000-000054D40000}"/>
    <cellStyle name="Note 2 2 3 12 4 3" xfId="54360" xr:uid="{00000000-0005-0000-0000-000055D40000}"/>
    <cellStyle name="Note 2 2 3 12 4 4" xfId="54361" xr:uid="{00000000-0005-0000-0000-000056D40000}"/>
    <cellStyle name="Note 2 2 3 12 4 5" xfId="54362" xr:uid="{00000000-0005-0000-0000-000057D40000}"/>
    <cellStyle name="Note 2 2 3 12 5" xfId="54363" xr:uid="{00000000-0005-0000-0000-000058D40000}"/>
    <cellStyle name="Note 2 2 3 12 5 2" xfId="54364" xr:uid="{00000000-0005-0000-0000-000059D40000}"/>
    <cellStyle name="Note 2 2 3 12 6" xfId="54365" xr:uid="{00000000-0005-0000-0000-00005AD40000}"/>
    <cellStyle name="Note 2 2 3 12 6 2" xfId="54366" xr:uid="{00000000-0005-0000-0000-00005BD40000}"/>
    <cellStyle name="Note 2 2 3 12 7" xfId="54367" xr:uid="{00000000-0005-0000-0000-00005CD40000}"/>
    <cellStyle name="Note 2 2 3 12 7 2" xfId="54368" xr:uid="{00000000-0005-0000-0000-00005DD40000}"/>
    <cellStyle name="Note 2 2 3 12 8" xfId="54369" xr:uid="{00000000-0005-0000-0000-00005ED40000}"/>
    <cellStyle name="Note 2 2 3 13" xfId="54370" xr:uid="{00000000-0005-0000-0000-00005FD40000}"/>
    <cellStyle name="Note 2 2 3 13 2" xfId="54371" xr:uid="{00000000-0005-0000-0000-000060D40000}"/>
    <cellStyle name="Note 2 2 3 13 2 2" xfId="54372" xr:uid="{00000000-0005-0000-0000-000061D40000}"/>
    <cellStyle name="Note 2 2 3 13 2 2 2" xfId="54373" xr:uid="{00000000-0005-0000-0000-000062D40000}"/>
    <cellStyle name="Note 2 2 3 13 2 2 3" xfId="54374" xr:uid="{00000000-0005-0000-0000-000063D40000}"/>
    <cellStyle name="Note 2 2 3 13 2 2 4" xfId="54375" xr:uid="{00000000-0005-0000-0000-000064D40000}"/>
    <cellStyle name="Note 2 2 3 13 2 2 5" xfId="54376" xr:uid="{00000000-0005-0000-0000-000065D40000}"/>
    <cellStyle name="Note 2 2 3 13 2 3" xfId="54377" xr:uid="{00000000-0005-0000-0000-000066D40000}"/>
    <cellStyle name="Note 2 2 3 13 2 3 2" xfId="54378" xr:uid="{00000000-0005-0000-0000-000067D40000}"/>
    <cellStyle name="Note 2 2 3 13 2 3 3" xfId="54379" xr:uid="{00000000-0005-0000-0000-000068D40000}"/>
    <cellStyle name="Note 2 2 3 13 2 3 4" xfId="54380" xr:uid="{00000000-0005-0000-0000-000069D40000}"/>
    <cellStyle name="Note 2 2 3 13 2 3 5" xfId="54381" xr:uid="{00000000-0005-0000-0000-00006AD40000}"/>
    <cellStyle name="Note 2 2 3 13 2 4" xfId="54382" xr:uid="{00000000-0005-0000-0000-00006BD40000}"/>
    <cellStyle name="Note 2 2 3 13 2 4 2" xfId="54383" xr:uid="{00000000-0005-0000-0000-00006CD40000}"/>
    <cellStyle name="Note 2 2 3 13 2 5" xfId="54384" xr:uid="{00000000-0005-0000-0000-00006DD40000}"/>
    <cellStyle name="Note 2 2 3 13 2 5 2" xfId="54385" xr:uid="{00000000-0005-0000-0000-00006ED40000}"/>
    <cellStyle name="Note 2 2 3 13 2 6" xfId="54386" xr:uid="{00000000-0005-0000-0000-00006FD40000}"/>
    <cellStyle name="Note 2 2 3 13 2 6 2" xfId="54387" xr:uid="{00000000-0005-0000-0000-000070D40000}"/>
    <cellStyle name="Note 2 2 3 13 2 7" xfId="54388" xr:uid="{00000000-0005-0000-0000-000071D40000}"/>
    <cellStyle name="Note 2 2 3 13 3" xfId="54389" xr:uid="{00000000-0005-0000-0000-000072D40000}"/>
    <cellStyle name="Note 2 2 3 13 3 2" xfId="54390" xr:uid="{00000000-0005-0000-0000-000073D40000}"/>
    <cellStyle name="Note 2 2 3 13 3 3" xfId="54391" xr:uid="{00000000-0005-0000-0000-000074D40000}"/>
    <cellStyle name="Note 2 2 3 13 3 4" xfId="54392" xr:uid="{00000000-0005-0000-0000-000075D40000}"/>
    <cellStyle name="Note 2 2 3 13 3 5" xfId="54393" xr:uid="{00000000-0005-0000-0000-000076D40000}"/>
    <cellStyle name="Note 2 2 3 13 4" xfId="54394" xr:uid="{00000000-0005-0000-0000-000077D40000}"/>
    <cellStyle name="Note 2 2 3 13 4 2" xfId="54395" xr:uid="{00000000-0005-0000-0000-000078D40000}"/>
    <cellStyle name="Note 2 2 3 13 4 3" xfId="54396" xr:uid="{00000000-0005-0000-0000-000079D40000}"/>
    <cellStyle name="Note 2 2 3 13 4 4" xfId="54397" xr:uid="{00000000-0005-0000-0000-00007AD40000}"/>
    <cellStyle name="Note 2 2 3 13 4 5" xfId="54398" xr:uid="{00000000-0005-0000-0000-00007BD40000}"/>
    <cellStyle name="Note 2 2 3 13 5" xfId="54399" xr:uid="{00000000-0005-0000-0000-00007CD40000}"/>
    <cellStyle name="Note 2 2 3 13 5 2" xfId="54400" xr:uid="{00000000-0005-0000-0000-00007DD40000}"/>
    <cellStyle name="Note 2 2 3 13 6" xfId="54401" xr:uid="{00000000-0005-0000-0000-00007ED40000}"/>
    <cellStyle name="Note 2 2 3 13 6 2" xfId="54402" xr:uid="{00000000-0005-0000-0000-00007FD40000}"/>
    <cellStyle name="Note 2 2 3 13 7" xfId="54403" xr:uid="{00000000-0005-0000-0000-000080D40000}"/>
    <cellStyle name="Note 2 2 3 13 7 2" xfId="54404" xr:uid="{00000000-0005-0000-0000-000081D40000}"/>
    <cellStyle name="Note 2 2 3 13 8" xfId="54405" xr:uid="{00000000-0005-0000-0000-000082D40000}"/>
    <cellStyle name="Note 2 2 3 14" xfId="54406" xr:uid="{00000000-0005-0000-0000-000083D40000}"/>
    <cellStyle name="Note 2 2 3 14 2" xfId="54407" xr:uid="{00000000-0005-0000-0000-000084D40000}"/>
    <cellStyle name="Note 2 2 3 14 2 2" xfId="54408" xr:uid="{00000000-0005-0000-0000-000085D40000}"/>
    <cellStyle name="Note 2 2 3 14 2 2 2" xfId="54409" xr:uid="{00000000-0005-0000-0000-000086D40000}"/>
    <cellStyle name="Note 2 2 3 14 2 2 3" xfId="54410" xr:uid="{00000000-0005-0000-0000-000087D40000}"/>
    <cellStyle name="Note 2 2 3 14 2 2 4" xfId="54411" xr:uid="{00000000-0005-0000-0000-000088D40000}"/>
    <cellStyle name="Note 2 2 3 14 2 2 5" xfId="54412" xr:uid="{00000000-0005-0000-0000-000089D40000}"/>
    <cellStyle name="Note 2 2 3 14 2 3" xfId="54413" xr:uid="{00000000-0005-0000-0000-00008AD40000}"/>
    <cellStyle name="Note 2 2 3 14 2 3 2" xfId="54414" xr:uid="{00000000-0005-0000-0000-00008BD40000}"/>
    <cellStyle name="Note 2 2 3 14 2 3 3" xfId="54415" xr:uid="{00000000-0005-0000-0000-00008CD40000}"/>
    <cellStyle name="Note 2 2 3 14 2 3 4" xfId="54416" xr:uid="{00000000-0005-0000-0000-00008DD40000}"/>
    <cellStyle name="Note 2 2 3 14 2 3 5" xfId="54417" xr:uid="{00000000-0005-0000-0000-00008ED40000}"/>
    <cellStyle name="Note 2 2 3 14 2 4" xfId="54418" xr:uid="{00000000-0005-0000-0000-00008FD40000}"/>
    <cellStyle name="Note 2 2 3 14 2 4 2" xfId="54419" xr:uid="{00000000-0005-0000-0000-000090D40000}"/>
    <cellStyle name="Note 2 2 3 14 2 5" xfId="54420" xr:uid="{00000000-0005-0000-0000-000091D40000}"/>
    <cellStyle name="Note 2 2 3 14 2 5 2" xfId="54421" xr:uid="{00000000-0005-0000-0000-000092D40000}"/>
    <cellStyle name="Note 2 2 3 14 2 6" xfId="54422" xr:uid="{00000000-0005-0000-0000-000093D40000}"/>
    <cellStyle name="Note 2 2 3 14 2 6 2" xfId="54423" xr:uid="{00000000-0005-0000-0000-000094D40000}"/>
    <cellStyle name="Note 2 2 3 14 2 7" xfId="54424" xr:uid="{00000000-0005-0000-0000-000095D40000}"/>
    <cellStyle name="Note 2 2 3 14 3" xfId="54425" xr:uid="{00000000-0005-0000-0000-000096D40000}"/>
    <cellStyle name="Note 2 2 3 14 3 2" xfId="54426" xr:uid="{00000000-0005-0000-0000-000097D40000}"/>
    <cellStyle name="Note 2 2 3 14 3 3" xfId="54427" xr:uid="{00000000-0005-0000-0000-000098D40000}"/>
    <cellStyle name="Note 2 2 3 14 3 4" xfId="54428" xr:uid="{00000000-0005-0000-0000-000099D40000}"/>
    <cellStyle name="Note 2 2 3 14 3 5" xfId="54429" xr:uid="{00000000-0005-0000-0000-00009AD40000}"/>
    <cellStyle name="Note 2 2 3 14 4" xfId="54430" xr:uid="{00000000-0005-0000-0000-00009BD40000}"/>
    <cellStyle name="Note 2 2 3 14 4 2" xfId="54431" xr:uid="{00000000-0005-0000-0000-00009CD40000}"/>
    <cellStyle name="Note 2 2 3 14 4 3" xfId="54432" xr:uid="{00000000-0005-0000-0000-00009DD40000}"/>
    <cellStyle name="Note 2 2 3 14 4 4" xfId="54433" xr:uid="{00000000-0005-0000-0000-00009ED40000}"/>
    <cellStyle name="Note 2 2 3 14 4 5" xfId="54434" xr:uid="{00000000-0005-0000-0000-00009FD40000}"/>
    <cellStyle name="Note 2 2 3 14 5" xfId="54435" xr:uid="{00000000-0005-0000-0000-0000A0D40000}"/>
    <cellStyle name="Note 2 2 3 14 5 2" xfId="54436" xr:uid="{00000000-0005-0000-0000-0000A1D40000}"/>
    <cellStyle name="Note 2 2 3 14 6" xfId="54437" xr:uid="{00000000-0005-0000-0000-0000A2D40000}"/>
    <cellStyle name="Note 2 2 3 14 6 2" xfId="54438" xr:uid="{00000000-0005-0000-0000-0000A3D40000}"/>
    <cellStyle name="Note 2 2 3 14 7" xfId="54439" xr:uid="{00000000-0005-0000-0000-0000A4D40000}"/>
    <cellStyle name="Note 2 2 3 14 7 2" xfId="54440" xr:uid="{00000000-0005-0000-0000-0000A5D40000}"/>
    <cellStyle name="Note 2 2 3 14 8" xfId="54441" xr:uid="{00000000-0005-0000-0000-0000A6D40000}"/>
    <cellStyle name="Note 2 2 3 15" xfId="54442" xr:uid="{00000000-0005-0000-0000-0000A7D40000}"/>
    <cellStyle name="Note 2 2 3 15 2" xfId="54443" xr:uid="{00000000-0005-0000-0000-0000A8D40000}"/>
    <cellStyle name="Note 2 2 3 15 2 2" xfId="54444" xr:uid="{00000000-0005-0000-0000-0000A9D40000}"/>
    <cellStyle name="Note 2 2 3 15 2 3" xfId="54445" xr:uid="{00000000-0005-0000-0000-0000AAD40000}"/>
    <cellStyle name="Note 2 2 3 15 2 4" xfId="54446" xr:uid="{00000000-0005-0000-0000-0000ABD40000}"/>
    <cellStyle name="Note 2 2 3 15 2 5" xfId="54447" xr:uid="{00000000-0005-0000-0000-0000ACD40000}"/>
    <cellStyle name="Note 2 2 3 15 3" xfId="54448" xr:uid="{00000000-0005-0000-0000-0000ADD40000}"/>
    <cellStyle name="Note 2 2 3 15 3 2" xfId="54449" xr:uid="{00000000-0005-0000-0000-0000AED40000}"/>
    <cellStyle name="Note 2 2 3 15 3 3" xfId="54450" xr:uid="{00000000-0005-0000-0000-0000AFD40000}"/>
    <cellStyle name="Note 2 2 3 15 3 4" xfId="54451" xr:uid="{00000000-0005-0000-0000-0000B0D40000}"/>
    <cellStyle name="Note 2 2 3 15 3 5" xfId="54452" xr:uid="{00000000-0005-0000-0000-0000B1D40000}"/>
    <cellStyle name="Note 2 2 3 15 4" xfId="54453" xr:uid="{00000000-0005-0000-0000-0000B2D40000}"/>
    <cellStyle name="Note 2 2 3 15 4 2" xfId="54454" xr:uid="{00000000-0005-0000-0000-0000B3D40000}"/>
    <cellStyle name="Note 2 2 3 15 5" xfId="54455" xr:uid="{00000000-0005-0000-0000-0000B4D40000}"/>
    <cellStyle name="Note 2 2 3 15 5 2" xfId="54456" xr:uid="{00000000-0005-0000-0000-0000B5D40000}"/>
    <cellStyle name="Note 2 2 3 15 6" xfId="54457" xr:uid="{00000000-0005-0000-0000-0000B6D40000}"/>
    <cellStyle name="Note 2 2 3 15 6 2" xfId="54458" xr:uid="{00000000-0005-0000-0000-0000B7D40000}"/>
    <cellStyle name="Note 2 2 3 15 7" xfId="54459" xr:uid="{00000000-0005-0000-0000-0000B8D40000}"/>
    <cellStyle name="Note 2 2 3 16" xfId="54460" xr:uid="{00000000-0005-0000-0000-0000B9D40000}"/>
    <cellStyle name="Note 2 2 3 16 2" xfId="54461" xr:uid="{00000000-0005-0000-0000-0000BAD40000}"/>
    <cellStyle name="Note 2 2 3 16 3" xfId="54462" xr:uid="{00000000-0005-0000-0000-0000BBD40000}"/>
    <cellStyle name="Note 2 2 3 16 4" xfId="54463" xr:uid="{00000000-0005-0000-0000-0000BCD40000}"/>
    <cellStyle name="Note 2 2 3 16 5" xfId="54464" xr:uid="{00000000-0005-0000-0000-0000BDD40000}"/>
    <cellStyle name="Note 2 2 3 17" xfId="54465" xr:uid="{00000000-0005-0000-0000-0000BED40000}"/>
    <cellStyle name="Note 2 2 3 17 2" xfId="54466" xr:uid="{00000000-0005-0000-0000-0000BFD40000}"/>
    <cellStyle name="Note 2 2 3 17 3" xfId="54467" xr:uid="{00000000-0005-0000-0000-0000C0D40000}"/>
    <cellStyle name="Note 2 2 3 17 4" xfId="54468" xr:uid="{00000000-0005-0000-0000-0000C1D40000}"/>
    <cellStyle name="Note 2 2 3 17 5" xfId="54469" xr:uid="{00000000-0005-0000-0000-0000C2D40000}"/>
    <cellStyle name="Note 2 2 3 18" xfId="54470" xr:uid="{00000000-0005-0000-0000-0000C3D40000}"/>
    <cellStyle name="Note 2 2 3 18 2" xfId="54471" xr:uid="{00000000-0005-0000-0000-0000C4D40000}"/>
    <cellStyle name="Note 2 2 3 19" xfId="54472" xr:uid="{00000000-0005-0000-0000-0000C5D40000}"/>
    <cellStyle name="Note 2 2 3 19 2" xfId="54473" xr:uid="{00000000-0005-0000-0000-0000C6D40000}"/>
    <cellStyle name="Note 2 2 3 2" xfId="54474" xr:uid="{00000000-0005-0000-0000-0000C7D40000}"/>
    <cellStyle name="Note 2 2 3 2 2" xfId="54475" xr:uid="{00000000-0005-0000-0000-0000C8D40000}"/>
    <cellStyle name="Note 2 2 3 2 2 2" xfId="54476" xr:uid="{00000000-0005-0000-0000-0000C9D40000}"/>
    <cellStyle name="Note 2 2 3 2 2 2 2" xfId="54477" xr:uid="{00000000-0005-0000-0000-0000CAD40000}"/>
    <cellStyle name="Note 2 2 3 2 2 2 3" xfId="54478" xr:uid="{00000000-0005-0000-0000-0000CBD40000}"/>
    <cellStyle name="Note 2 2 3 2 2 2 4" xfId="54479" xr:uid="{00000000-0005-0000-0000-0000CCD40000}"/>
    <cellStyle name="Note 2 2 3 2 2 2 5" xfId="54480" xr:uid="{00000000-0005-0000-0000-0000CDD40000}"/>
    <cellStyle name="Note 2 2 3 2 2 3" xfId="54481" xr:uid="{00000000-0005-0000-0000-0000CED40000}"/>
    <cellStyle name="Note 2 2 3 2 2 3 2" xfId="54482" xr:uid="{00000000-0005-0000-0000-0000CFD40000}"/>
    <cellStyle name="Note 2 2 3 2 2 3 3" xfId="54483" xr:uid="{00000000-0005-0000-0000-0000D0D40000}"/>
    <cellStyle name="Note 2 2 3 2 2 3 4" xfId="54484" xr:uid="{00000000-0005-0000-0000-0000D1D40000}"/>
    <cellStyle name="Note 2 2 3 2 2 3 5" xfId="54485" xr:uid="{00000000-0005-0000-0000-0000D2D40000}"/>
    <cellStyle name="Note 2 2 3 2 2 4" xfId="54486" xr:uid="{00000000-0005-0000-0000-0000D3D40000}"/>
    <cellStyle name="Note 2 2 3 2 2 4 2" xfId="54487" xr:uid="{00000000-0005-0000-0000-0000D4D40000}"/>
    <cellStyle name="Note 2 2 3 2 2 5" xfId="54488" xr:uid="{00000000-0005-0000-0000-0000D5D40000}"/>
    <cellStyle name="Note 2 2 3 2 2 5 2" xfId="54489" xr:uid="{00000000-0005-0000-0000-0000D6D40000}"/>
    <cellStyle name="Note 2 2 3 2 2 6" xfId="54490" xr:uid="{00000000-0005-0000-0000-0000D7D40000}"/>
    <cellStyle name="Note 2 2 3 2 2 6 2" xfId="54491" xr:uid="{00000000-0005-0000-0000-0000D8D40000}"/>
    <cellStyle name="Note 2 2 3 2 2 7" xfId="54492" xr:uid="{00000000-0005-0000-0000-0000D9D40000}"/>
    <cellStyle name="Note 2 2 3 2 3" xfId="54493" xr:uid="{00000000-0005-0000-0000-0000DAD40000}"/>
    <cellStyle name="Note 2 2 3 2 3 2" xfId="54494" xr:uid="{00000000-0005-0000-0000-0000DBD40000}"/>
    <cellStyle name="Note 2 2 3 2 3 3" xfId="54495" xr:uid="{00000000-0005-0000-0000-0000DCD40000}"/>
    <cellStyle name="Note 2 2 3 2 3 4" xfId="54496" xr:uid="{00000000-0005-0000-0000-0000DDD40000}"/>
    <cellStyle name="Note 2 2 3 2 3 5" xfId="54497" xr:uid="{00000000-0005-0000-0000-0000DED40000}"/>
    <cellStyle name="Note 2 2 3 2 4" xfId="54498" xr:uid="{00000000-0005-0000-0000-0000DFD40000}"/>
    <cellStyle name="Note 2 2 3 2 4 2" xfId="54499" xr:uid="{00000000-0005-0000-0000-0000E0D40000}"/>
    <cellStyle name="Note 2 2 3 2 4 3" xfId="54500" xr:uid="{00000000-0005-0000-0000-0000E1D40000}"/>
    <cellStyle name="Note 2 2 3 2 4 4" xfId="54501" xr:uid="{00000000-0005-0000-0000-0000E2D40000}"/>
    <cellStyle name="Note 2 2 3 2 4 5" xfId="54502" xr:uid="{00000000-0005-0000-0000-0000E3D40000}"/>
    <cellStyle name="Note 2 2 3 2 5" xfId="54503" xr:uid="{00000000-0005-0000-0000-0000E4D40000}"/>
    <cellStyle name="Note 2 2 3 2 5 2" xfId="54504" xr:uid="{00000000-0005-0000-0000-0000E5D40000}"/>
    <cellStyle name="Note 2 2 3 2 6" xfId="54505" xr:uid="{00000000-0005-0000-0000-0000E6D40000}"/>
    <cellStyle name="Note 2 2 3 2 6 2" xfId="54506" xr:uid="{00000000-0005-0000-0000-0000E7D40000}"/>
    <cellStyle name="Note 2 2 3 2 7" xfId="54507" xr:uid="{00000000-0005-0000-0000-0000E8D40000}"/>
    <cellStyle name="Note 2 2 3 2 7 2" xfId="54508" xr:uid="{00000000-0005-0000-0000-0000E9D40000}"/>
    <cellStyle name="Note 2 2 3 2 8" xfId="54509" xr:uid="{00000000-0005-0000-0000-0000EAD40000}"/>
    <cellStyle name="Note 2 2 3 20" xfId="54510" xr:uid="{00000000-0005-0000-0000-0000EBD40000}"/>
    <cellStyle name="Note 2 2 3 20 2" xfId="54511" xr:uid="{00000000-0005-0000-0000-0000ECD40000}"/>
    <cellStyle name="Note 2 2 3 21" xfId="54512" xr:uid="{00000000-0005-0000-0000-0000EDD40000}"/>
    <cellStyle name="Note 2 2 3 3" xfId="54513" xr:uid="{00000000-0005-0000-0000-0000EED40000}"/>
    <cellStyle name="Note 2 2 3 3 2" xfId="54514" xr:uid="{00000000-0005-0000-0000-0000EFD40000}"/>
    <cellStyle name="Note 2 2 3 3 2 2" xfId="54515" xr:uid="{00000000-0005-0000-0000-0000F0D40000}"/>
    <cellStyle name="Note 2 2 3 3 2 2 2" xfId="54516" xr:uid="{00000000-0005-0000-0000-0000F1D40000}"/>
    <cellStyle name="Note 2 2 3 3 2 2 3" xfId="54517" xr:uid="{00000000-0005-0000-0000-0000F2D40000}"/>
    <cellStyle name="Note 2 2 3 3 2 2 4" xfId="54518" xr:uid="{00000000-0005-0000-0000-0000F3D40000}"/>
    <cellStyle name="Note 2 2 3 3 2 2 5" xfId="54519" xr:uid="{00000000-0005-0000-0000-0000F4D40000}"/>
    <cellStyle name="Note 2 2 3 3 2 3" xfId="54520" xr:uid="{00000000-0005-0000-0000-0000F5D40000}"/>
    <cellStyle name="Note 2 2 3 3 2 3 2" xfId="54521" xr:uid="{00000000-0005-0000-0000-0000F6D40000}"/>
    <cellStyle name="Note 2 2 3 3 2 3 3" xfId="54522" xr:uid="{00000000-0005-0000-0000-0000F7D40000}"/>
    <cellStyle name="Note 2 2 3 3 2 3 4" xfId="54523" xr:uid="{00000000-0005-0000-0000-0000F8D40000}"/>
    <cellStyle name="Note 2 2 3 3 2 3 5" xfId="54524" xr:uid="{00000000-0005-0000-0000-0000F9D40000}"/>
    <cellStyle name="Note 2 2 3 3 2 4" xfId="54525" xr:uid="{00000000-0005-0000-0000-0000FAD40000}"/>
    <cellStyle name="Note 2 2 3 3 2 4 2" xfId="54526" xr:uid="{00000000-0005-0000-0000-0000FBD40000}"/>
    <cellStyle name="Note 2 2 3 3 2 5" xfId="54527" xr:uid="{00000000-0005-0000-0000-0000FCD40000}"/>
    <cellStyle name="Note 2 2 3 3 2 5 2" xfId="54528" xr:uid="{00000000-0005-0000-0000-0000FDD40000}"/>
    <cellStyle name="Note 2 2 3 3 2 6" xfId="54529" xr:uid="{00000000-0005-0000-0000-0000FED40000}"/>
    <cellStyle name="Note 2 2 3 3 2 6 2" xfId="54530" xr:uid="{00000000-0005-0000-0000-0000FFD40000}"/>
    <cellStyle name="Note 2 2 3 3 2 7" xfId="54531" xr:uid="{00000000-0005-0000-0000-000000D50000}"/>
    <cellStyle name="Note 2 2 3 3 3" xfId="54532" xr:uid="{00000000-0005-0000-0000-000001D50000}"/>
    <cellStyle name="Note 2 2 3 3 3 2" xfId="54533" xr:uid="{00000000-0005-0000-0000-000002D50000}"/>
    <cellStyle name="Note 2 2 3 3 3 3" xfId="54534" xr:uid="{00000000-0005-0000-0000-000003D50000}"/>
    <cellStyle name="Note 2 2 3 3 3 4" xfId="54535" xr:uid="{00000000-0005-0000-0000-000004D50000}"/>
    <cellStyle name="Note 2 2 3 3 3 5" xfId="54536" xr:uid="{00000000-0005-0000-0000-000005D50000}"/>
    <cellStyle name="Note 2 2 3 3 4" xfId="54537" xr:uid="{00000000-0005-0000-0000-000006D50000}"/>
    <cellStyle name="Note 2 2 3 3 4 2" xfId="54538" xr:uid="{00000000-0005-0000-0000-000007D50000}"/>
    <cellStyle name="Note 2 2 3 3 4 3" xfId="54539" xr:uid="{00000000-0005-0000-0000-000008D50000}"/>
    <cellStyle name="Note 2 2 3 3 4 4" xfId="54540" xr:uid="{00000000-0005-0000-0000-000009D50000}"/>
    <cellStyle name="Note 2 2 3 3 4 5" xfId="54541" xr:uid="{00000000-0005-0000-0000-00000AD50000}"/>
    <cellStyle name="Note 2 2 3 3 5" xfId="54542" xr:uid="{00000000-0005-0000-0000-00000BD50000}"/>
    <cellStyle name="Note 2 2 3 3 5 2" xfId="54543" xr:uid="{00000000-0005-0000-0000-00000CD50000}"/>
    <cellStyle name="Note 2 2 3 3 6" xfId="54544" xr:uid="{00000000-0005-0000-0000-00000DD50000}"/>
    <cellStyle name="Note 2 2 3 3 6 2" xfId="54545" xr:uid="{00000000-0005-0000-0000-00000ED50000}"/>
    <cellStyle name="Note 2 2 3 3 7" xfId="54546" xr:uid="{00000000-0005-0000-0000-00000FD50000}"/>
    <cellStyle name="Note 2 2 3 3 7 2" xfId="54547" xr:uid="{00000000-0005-0000-0000-000010D50000}"/>
    <cellStyle name="Note 2 2 3 3 8" xfId="54548" xr:uid="{00000000-0005-0000-0000-000011D50000}"/>
    <cellStyle name="Note 2 2 3 4" xfId="54549" xr:uid="{00000000-0005-0000-0000-000012D50000}"/>
    <cellStyle name="Note 2 2 3 4 2" xfId="54550" xr:uid="{00000000-0005-0000-0000-000013D50000}"/>
    <cellStyle name="Note 2 2 3 4 2 2" xfId="54551" xr:uid="{00000000-0005-0000-0000-000014D50000}"/>
    <cellStyle name="Note 2 2 3 4 2 2 2" xfId="54552" xr:uid="{00000000-0005-0000-0000-000015D50000}"/>
    <cellStyle name="Note 2 2 3 4 2 2 3" xfId="54553" xr:uid="{00000000-0005-0000-0000-000016D50000}"/>
    <cellStyle name="Note 2 2 3 4 2 2 4" xfId="54554" xr:uid="{00000000-0005-0000-0000-000017D50000}"/>
    <cellStyle name="Note 2 2 3 4 2 2 5" xfId="54555" xr:uid="{00000000-0005-0000-0000-000018D50000}"/>
    <cellStyle name="Note 2 2 3 4 2 3" xfId="54556" xr:uid="{00000000-0005-0000-0000-000019D50000}"/>
    <cellStyle name="Note 2 2 3 4 2 3 2" xfId="54557" xr:uid="{00000000-0005-0000-0000-00001AD50000}"/>
    <cellStyle name="Note 2 2 3 4 2 3 3" xfId="54558" xr:uid="{00000000-0005-0000-0000-00001BD50000}"/>
    <cellStyle name="Note 2 2 3 4 2 3 4" xfId="54559" xr:uid="{00000000-0005-0000-0000-00001CD50000}"/>
    <cellStyle name="Note 2 2 3 4 2 3 5" xfId="54560" xr:uid="{00000000-0005-0000-0000-00001DD50000}"/>
    <cellStyle name="Note 2 2 3 4 2 4" xfId="54561" xr:uid="{00000000-0005-0000-0000-00001ED50000}"/>
    <cellStyle name="Note 2 2 3 4 2 4 2" xfId="54562" xr:uid="{00000000-0005-0000-0000-00001FD50000}"/>
    <cellStyle name="Note 2 2 3 4 2 5" xfId="54563" xr:uid="{00000000-0005-0000-0000-000020D50000}"/>
    <cellStyle name="Note 2 2 3 4 2 5 2" xfId="54564" xr:uid="{00000000-0005-0000-0000-000021D50000}"/>
    <cellStyle name="Note 2 2 3 4 2 6" xfId="54565" xr:uid="{00000000-0005-0000-0000-000022D50000}"/>
    <cellStyle name="Note 2 2 3 4 2 6 2" xfId="54566" xr:uid="{00000000-0005-0000-0000-000023D50000}"/>
    <cellStyle name="Note 2 2 3 4 2 7" xfId="54567" xr:uid="{00000000-0005-0000-0000-000024D50000}"/>
    <cellStyle name="Note 2 2 3 4 3" xfId="54568" xr:uid="{00000000-0005-0000-0000-000025D50000}"/>
    <cellStyle name="Note 2 2 3 4 3 2" xfId="54569" xr:uid="{00000000-0005-0000-0000-000026D50000}"/>
    <cellStyle name="Note 2 2 3 4 3 3" xfId="54570" xr:uid="{00000000-0005-0000-0000-000027D50000}"/>
    <cellStyle name="Note 2 2 3 4 3 4" xfId="54571" xr:uid="{00000000-0005-0000-0000-000028D50000}"/>
    <cellStyle name="Note 2 2 3 4 3 5" xfId="54572" xr:uid="{00000000-0005-0000-0000-000029D50000}"/>
    <cellStyle name="Note 2 2 3 4 4" xfId="54573" xr:uid="{00000000-0005-0000-0000-00002AD50000}"/>
    <cellStyle name="Note 2 2 3 4 4 2" xfId="54574" xr:uid="{00000000-0005-0000-0000-00002BD50000}"/>
    <cellStyle name="Note 2 2 3 4 4 3" xfId="54575" xr:uid="{00000000-0005-0000-0000-00002CD50000}"/>
    <cellStyle name="Note 2 2 3 4 4 4" xfId="54576" xr:uid="{00000000-0005-0000-0000-00002DD50000}"/>
    <cellStyle name="Note 2 2 3 4 4 5" xfId="54577" xr:uid="{00000000-0005-0000-0000-00002ED50000}"/>
    <cellStyle name="Note 2 2 3 4 5" xfId="54578" xr:uid="{00000000-0005-0000-0000-00002FD50000}"/>
    <cellStyle name="Note 2 2 3 4 5 2" xfId="54579" xr:uid="{00000000-0005-0000-0000-000030D50000}"/>
    <cellStyle name="Note 2 2 3 4 6" xfId="54580" xr:uid="{00000000-0005-0000-0000-000031D50000}"/>
    <cellStyle name="Note 2 2 3 4 6 2" xfId="54581" xr:uid="{00000000-0005-0000-0000-000032D50000}"/>
    <cellStyle name="Note 2 2 3 4 7" xfId="54582" xr:uid="{00000000-0005-0000-0000-000033D50000}"/>
    <cellStyle name="Note 2 2 3 4 7 2" xfId="54583" xr:uid="{00000000-0005-0000-0000-000034D50000}"/>
    <cellStyle name="Note 2 2 3 4 8" xfId="54584" xr:uid="{00000000-0005-0000-0000-000035D50000}"/>
    <cellStyle name="Note 2 2 3 5" xfId="54585" xr:uid="{00000000-0005-0000-0000-000036D50000}"/>
    <cellStyle name="Note 2 2 3 5 2" xfId="54586" xr:uid="{00000000-0005-0000-0000-000037D50000}"/>
    <cellStyle name="Note 2 2 3 5 2 2" xfId="54587" xr:uid="{00000000-0005-0000-0000-000038D50000}"/>
    <cellStyle name="Note 2 2 3 5 2 2 2" xfId="54588" xr:uid="{00000000-0005-0000-0000-000039D50000}"/>
    <cellStyle name="Note 2 2 3 5 2 2 3" xfId="54589" xr:uid="{00000000-0005-0000-0000-00003AD50000}"/>
    <cellStyle name="Note 2 2 3 5 2 2 4" xfId="54590" xr:uid="{00000000-0005-0000-0000-00003BD50000}"/>
    <cellStyle name="Note 2 2 3 5 2 2 5" xfId="54591" xr:uid="{00000000-0005-0000-0000-00003CD50000}"/>
    <cellStyle name="Note 2 2 3 5 2 3" xfId="54592" xr:uid="{00000000-0005-0000-0000-00003DD50000}"/>
    <cellStyle name="Note 2 2 3 5 2 3 2" xfId="54593" xr:uid="{00000000-0005-0000-0000-00003ED50000}"/>
    <cellStyle name="Note 2 2 3 5 2 3 3" xfId="54594" xr:uid="{00000000-0005-0000-0000-00003FD50000}"/>
    <cellStyle name="Note 2 2 3 5 2 3 4" xfId="54595" xr:uid="{00000000-0005-0000-0000-000040D50000}"/>
    <cellStyle name="Note 2 2 3 5 2 3 5" xfId="54596" xr:uid="{00000000-0005-0000-0000-000041D50000}"/>
    <cellStyle name="Note 2 2 3 5 2 4" xfId="54597" xr:uid="{00000000-0005-0000-0000-000042D50000}"/>
    <cellStyle name="Note 2 2 3 5 2 4 2" xfId="54598" xr:uid="{00000000-0005-0000-0000-000043D50000}"/>
    <cellStyle name="Note 2 2 3 5 2 5" xfId="54599" xr:uid="{00000000-0005-0000-0000-000044D50000}"/>
    <cellStyle name="Note 2 2 3 5 2 5 2" xfId="54600" xr:uid="{00000000-0005-0000-0000-000045D50000}"/>
    <cellStyle name="Note 2 2 3 5 2 6" xfId="54601" xr:uid="{00000000-0005-0000-0000-000046D50000}"/>
    <cellStyle name="Note 2 2 3 5 2 6 2" xfId="54602" xr:uid="{00000000-0005-0000-0000-000047D50000}"/>
    <cellStyle name="Note 2 2 3 5 2 7" xfId="54603" xr:uid="{00000000-0005-0000-0000-000048D50000}"/>
    <cellStyle name="Note 2 2 3 5 3" xfId="54604" xr:uid="{00000000-0005-0000-0000-000049D50000}"/>
    <cellStyle name="Note 2 2 3 5 3 2" xfId="54605" xr:uid="{00000000-0005-0000-0000-00004AD50000}"/>
    <cellStyle name="Note 2 2 3 5 3 3" xfId="54606" xr:uid="{00000000-0005-0000-0000-00004BD50000}"/>
    <cellStyle name="Note 2 2 3 5 3 4" xfId="54607" xr:uid="{00000000-0005-0000-0000-00004CD50000}"/>
    <cellStyle name="Note 2 2 3 5 3 5" xfId="54608" xr:uid="{00000000-0005-0000-0000-00004DD50000}"/>
    <cellStyle name="Note 2 2 3 5 4" xfId="54609" xr:uid="{00000000-0005-0000-0000-00004ED50000}"/>
    <cellStyle name="Note 2 2 3 5 4 2" xfId="54610" xr:uid="{00000000-0005-0000-0000-00004FD50000}"/>
    <cellStyle name="Note 2 2 3 5 4 3" xfId="54611" xr:uid="{00000000-0005-0000-0000-000050D50000}"/>
    <cellStyle name="Note 2 2 3 5 4 4" xfId="54612" xr:uid="{00000000-0005-0000-0000-000051D50000}"/>
    <cellStyle name="Note 2 2 3 5 4 5" xfId="54613" xr:uid="{00000000-0005-0000-0000-000052D50000}"/>
    <cellStyle name="Note 2 2 3 5 5" xfId="54614" xr:uid="{00000000-0005-0000-0000-000053D50000}"/>
    <cellStyle name="Note 2 2 3 5 5 2" xfId="54615" xr:uid="{00000000-0005-0000-0000-000054D50000}"/>
    <cellStyle name="Note 2 2 3 5 6" xfId="54616" xr:uid="{00000000-0005-0000-0000-000055D50000}"/>
    <cellStyle name="Note 2 2 3 5 6 2" xfId="54617" xr:uid="{00000000-0005-0000-0000-000056D50000}"/>
    <cellStyle name="Note 2 2 3 5 7" xfId="54618" xr:uid="{00000000-0005-0000-0000-000057D50000}"/>
    <cellStyle name="Note 2 2 3 5 7 2" xfId="54619" xr:uid="{00000000-0005-0000-0000-000058D50000}"/>
    <cellStyle name="Note 2 2 3 5 8" xfId="54620" xr:uid="{00000000-0005-0000-0000-000059D50000}"/>
    <cellStyle name="Note 2 2 3 6" xfId="54621" xr:uid="{00000000-0005-0000-0000-00005AD50000}"/>
    <cellStyle name="Note 2 2 3 6 2" xfId="54622" xr:uid="{00000000-0005-0000-0000-00005BD50000}"/>
    <cellStyle name="Note 2 2 3 6 2 2" xfId="54623" xr:uid="{00000000-0005-0000-0000-00005CD50000}"/>
    <cellStyle name="Note 2 2 3 6 2 2 2" xfId="54624" xr:uid="{00000000-0005-0000-0000-00005DD50000}"/>
    <cellStyle name="Note 2 2 3 6 2 2 3" xfId="54625" xr:uid="{00000000-0005-0000-0000-00005ED50000}"/>
    <cellStyle name="Note 2 2 3 6 2 2 4" xfId="54626" xr:uid="{00000000-0005-0000-0000-00005FD50000}"/>
    <cellStyle name="Note 2 2 3 6 2 2 5" xfId="54627" xr:uid="{00000000-0005-0000-0000-000060D50000}"/>
    <cellStyle name="Note 2 2 3 6 2 3" xfId="54628" xr:uid="{00000000-0005-0000-0000-000061D50000}"/>
    <cellStyle name="Note 2 2 3 6 2 3 2" xfId="54629" xr:uid="{00000000-0005-0000-0000-000062D50000}"/>
    <cellStyle name="Note 2 2 3 6 2 3 3" xfId="54630" xr:uid="{00000000-0005-0000-0000-000063D50000}"/>
    <cellStyle name="Note 2 2 3 6 2 3 4" xfId="54631" xr:uid="{00000000-0005-0000-0000-000064D50000}"/>
    <cellStyle name="Note 2 2 3 6 2 3 5" xfId="54632" xr:uid="{00000000-0005-0000-0000-000065D50000}"/>
    <cellStyle name="Note 2 2 3 6 2 4" xfId="54633" xr:uid="{00000000-0005-0000-0000-000066D50000}"/>
    <cellStyle name="Note 2 2 3 6 2 4 2" xfId="54634" xr:uid="{00000000-0005-0000-0000-000067D50000}"/>
    <cellStyle name="Note 2 2 3 6 2 5" xfId="54635" xr:uid="{00000000-0005-0000-0000-000068D50000}"/>
    <cellStyle name="Note 2 2 3 6 2 5 2" xfId="54636" xr:uid="{00000000-0005-0000-0000-000069D50000}"/>
    <cellStyle name="Note 2 2 3 6 2 6" xfId="54637" xr:uid="{00000000-0005-0000-0000-00006AD50000}"/>
    <cellStyle name="Note 2 2 3 6 2 6 2" xfId="54638" xr:uid="{00000000-0005-0000-0000-00006BD50000}"/>
    <cellStyle name="Note 2 2 3 6 2 7" xfId="54639" xr:uid="{00000000-0005-0000-0000-00006CD50000}"/>
    <cellStyle name="Note 2 2 3 6 3" xfId="54640" xr:uid="{00000000-0005-0000-0000-00006DD50000}"/>
    <cellStyle name="Note 2 2 3 6 3 2" xfId="54641" xr:uid="{00000000-0005-0000-0000-00006ED50000}"/>
    <cellStyle name="Note 2 2 3 6 3 3" xfId="54642" xr:uid="{00000000-0005-0000-0000-00006FD50000}"/>
    <cellStyle name="Note 2 2 3 6 3 4" xfId="54643" xr:uid="{00000000-0005-0000-0000-000070D50000}"/>
    <cellStyle name="Note 2 2 3 6 3 5" xfId="54644" xr:uid="{00000000-0005-0000-0000-000071D50000}"/>
    <cellStyle name="Note 2 2 3 6 4" xfId="54645" xr:uid="{00000000-0005-0000-0000-000072D50000}"/>
    <cellStyle name="Note 2 2 3 6 4 2" xfId="54646" xr:uid="{00000000-0005-0000-0000-000073D50000}"/>
    <cellStyle name="Note 2 2 3 6 4 3" xfId="54647" xr:uid="{00000000-0005-0000-0000-000074D50000}"/>
    <cellStyle name="Note 2 2 3 6 4 4" xfId="54648" xr:uid="{00000000-0005-0000-0000-000075D50000}"/>
    <cellStyle name="Note 2 2 3 6 4 5" xfId="54649" xr:uid="{00000000-0005-0000-0000-000076D50000}"/>
    <cellStyle name="Note 2 2 3 6 5" xfId="54650" xr:uid="{00000000-0005-0000-0000-000077D50000}"/>
    <cellStyle name="Note 2 2 3 6 5 2" xfId="54651" xr:uid="{00000000-0005-0000-0000-000078D50000}"/>
    <cellStyle name="Note 2 2 3 6 6" xfId="54652" xr:uid="{00000000-0005-0000-0000-000079D50000}"/>
    <cellStyle name="Note 2 2 3 6 6 2" xfId="54653" xr:uid="{00000000-0005-0000-0000-00007AD50000}"/>
    <cellStyle name="Note 2 2 3 6 7" xfId="54654" xr:uid="{00000000-0005-0000-0000-00007BD50000}"/>
    <cellStyle name="Note 2 2 3 6 7 2" xfId="54655" xr:uid="{00000000-0005-0000-0000-00007CD50000}"/>
    <cellStyle name="Note 2 2 3 6 8" xfId="54656" xr:uid="{00000000-0005-0000-0000-00007DD50000}"/>
    <cellStyle name="Note 2 2 3 7" xfId="54657" xr:uid="{00000000-0005-0000-0000-00007ED50000}"/>
    <cellStyle name="Note 2 2 3 7 2" xfId="54658" xr:uid="{00000000-0005-0000-0000-00007FD50000}"/>
    <cellStyle name="Note 2 2 3 7 2 2" xfId="54659" xr:uid="{00000000-0005-0000-0000-000080D50000}"/>
    <cellStyle name="Note 2 2 3 7 2 2 2" xfId="54660" xr:uid="{00000000-0005-0000-0000-000081D50000}"/>
    <cellStyle name="Note 2 2 3 7 2 2 3" xfId="54661" xr:uid="{00000000-0005-0000-0000-000082D50000}"/>
    <cellStyle name="Note 2 2 3 7 2 2 4" xfId="54662" xr:uid="{00000000-0005-0000-0000-000083D50000}"/>
    <cellStyle name="Note 2 2 3 7 2 2 5" xfId="54663" xr:uid="{00000000-0005-0000-0000-000084D50000}"/>
    <cellStyle name="Note 2 2 3 7 2 3" xfId="54664" xr:uid="{00000000-0005-0000-0000-000085D50000}"/>
    <cellStyle name="Note 2 2 3 7 2 3 2" xfId="54665" xr:uid="{00000000-0005-0000-0000-000086D50000}"/>
    <cellStyle name="Note 2 2 3 7 2 3 3" xfId="54666" xr:uid="{00000000-0005-0000-0000-000087D50000}"/>
    <cellStyle name="Note 2 2 3 7 2 3 4" xfId="54667" xr:uid="{00000000-0005-0000-0000-000088D50000}"/>
    <cellStyle name="Note 2 2 3 7 2 3 5" xfId="54668" xr:uid="{00000000-0005-0000-0000-000089D50000}"/>
    <cellStyle name="Note 2 2 3 7 2 4" xfId="54669" xr:uid="{00000000-0005-0000-0000-00008AD50000}"/>
    <cellStyle name="Note 2 2 3 7 2 4 2" xfId="54670" xr:uid="{00000000-0005-0000-0000-00008BD50000}"/>
    <cellStyle name="Note 2 2 3 7 2 5" xfId="54671" xr:uid="{00000000-0005-0000-0000-00008CD50000}"/>
    <cellStyle name="Note 2 2 3 7 2 5 2" xfId="54672" xr:uid="{00000000-0005-0000-0000-00008DD50000}"/>
    <cellStyle name="Note 2 2 3 7 2 6" xfId="54673" xr:uid="{00000000-0005-0000-0000-00008ED50000}"/>
    <cellStyle name="Note 2 2 3 7 2 6 2" xfId="54674" xr:uid="{00000000-0005-0000-0000-00008FD50000}"/>
    <cellStyle name="Note 2 2 3 7 2 7" xfId="54675" xr:uid="{00000000-0005-0000-0000-000090D50000}"/>
    <cellStyle name="Note 2 2 3 7 3" xfId="54676" xr:uid="{00000000-0005-0000-0000-000091D50000}"/>
    <cellStyle name="Note 2 2 3 7 3 2" xfId="54677" xr:uid="{00000000-0005-0000-0000-000092D50000}"/>
    <cellStyle name="Note 2 2 3 7 3 3" xfId="54678" xr:uid="{00000000-0005-0000-0000-000093D50000}"/>
    <cellStyle name="Note 2 2 3 7 3 4" xfId="54679" xr:uid="{00000000-0005-0000-0000-000094D50000}"/>
    <cellStyle name="Note 2 2 3 7 3 5" xfId="54680" xr:uid="{00000000-0005-0000-0000-000095D50000}"/>
    <cellStyle name="Note 2 2 3 7 4" xfId="54681" xr:uid="{00000000-0005-0000-0000-000096D50000}"/>
    <cellStyle name="Note 2 2 3 7 4 2" xfId="54682" xr:uid="{00000000-0005-0000-0000-000097D50000}"/>
    <cellStyle name="Note 2 2 3 7 4 3" xfId="54683" xr:uid="{00000000-0005-0000-0000-000098D50000}"/>
    <cellStyle name="Note 2 2 3 7 4 4" xfId="54684" xr:uid="{00000000-0005-0000-0000-000099D50000}"/>
    <cellStyle name="Note 2 2 3 7 4 5" xfId="54685" xr:uid="{00000000-0005-0000-0000-00009AD50000}"/>
    <cellStyle name="Note 2 2 3 7 5" xfId="54686" xr:uid="{00000000-0005-0000-0000-00009BD50000}"/>
    <cellStyle name="Note 2 2 3 7 5 2" xfId="54687" xr:uid="{00000000-0005-0000-0000-00009CD50000}"/>
    <cellStyle name="Note 2 2 3 7 6" xfId="54688" xr:uid="{00000000-0005-0000-0000-00009DD50000}"/>
    <cellStyle name="Note 2 2 3 7 6 2" xfId="54689" xr:uid="{00000000-0005-0000-0000-00009ED50000}"/>
    <cellStyle name="Note 2 2 3 7 7" xfId="54690" xr:uid="{00000000-0005-0000-0000-00009FD50000}"/>
    <cellStyle name="Note 2 2 3 7 7 2" xfId="54691" xr:uid="{00000000-0005-0000-0000-0000A0D50000}"/>
    <cellStyle name="Note 2 2 3 7 8" xfId="54692" xr:uid="{00000000-0005-0000-0000-0000A1D50000}"/>
    <cellStyle name="Note 2 2 3 8" xfId="54693" xr:uid="{00000000-0005-0000-0000-0000A2D50000}"/>
    <cellStyle name="Note 2 2 3 8 2" xfId="54694" xr:uid="{00000000-0005-0000-0000-0000A3D50000}"/>
    <cellStyle name="Note 2 2 3 8 2 2" xfId="54695" xr:uid="{00000000-0005-0000-0000-0000A4D50000}"/>
    <cellStyle name="Note 2 2 3 8 2 2 2" xfId="54696" xr:uid="{00000000-0005-0000-0000-0000A5D50000}"/>
    <cellStyle name="Note 2 2 3 8 2 2 3" xfId="54697" xr:uid="{00000000-0005-0000-0000-0000A6D50000}"/>
    <cellStyle name="Note 2 2 3 8 2 2 4" xfId="54698" xr:uid="{00000000-0005-0000-0000-0000A7D50000}"/>
    <cellStyle name="Note 2 2 3 8 2 2 5" xfId="54699" xr:uid="{00000000-0005-0000-0000-0000A8D50000}"/>
    <cellStyle name="Note 2 2 3 8 2 3" xfId="54700" xr:uid="{00000000-0005-0000-0000-0000A9D50000}"/>
    <cellStyle name="Note 2 2 3 8 2 3 2" xfId="54701" xr:uid="{00000000-0005-0000-0000-0000AAD50000}"/>
    <cellStyle name="Note 2 2 3 8 2 3 3" xfId="54702" xr:uid="{00000000-0005-0000-0000-0000ABD50000}"/>
    <cellStyle name="Note 2 2 3 8 2 3 4" xfId="54703" xr:uid="{00000000-0005-0000-0000-0000ACD50000}"/>
    <cellStyle name="Note 2 2 3 8 2 3 5" xfId="54704" xr:uid="{00000000-0005-0000-0000-0000ADD50000}"/>
    <cellStyle name="Note 2 2 3 8 2 4" xfId="54705" xr:uid="{00000000-0005-0000-0000-0000AED50000}"/>
    <cellStyle name="Note 2 2 3 8 2 4 2" xfId="54706" xr:uid="{00000000-0005-0000-0000-0000AFD50000}"/>
    <cellStyle name="Note 2 2 3 8 2 5" xfId="54707" xr:uid="{00000000-0005-0000-0000-0000B0D50000}"/>
    <cellStyle name="Note 2 2 3 8 2 5 2" xfId="54708" xr:uid="{00000000-0005-0000-0000-0000B1D50000}"/>
    <cellStyle name="Note 2 2 3 8 2 6" xfId="54709" xr:uid="{00000000-0005-0000-0000-0000B2D50000}"/>
    <cellStyle name="Note 2 2 3 8 2 6 2" xfId="54710" xr:uid="{00000000-0005-0000-0000-0000B3D50000}"/>
    <cellStyle name="Note 2 2 3 8 2 7" xfId="54711" xr:uid="{00000000-0005-0000-0000-0000B4D50000}"/>
    <cellStyle name="Note 2 2 3 8 3" xfId="54712" xr:uid="{00000000-0005-0000-0000-0000B5D50000}"/>
    <cellStyle name="Note 2 2 3 8 3 2" xfId="54713" xr:uid="{00000000-0005-0000-0000-0000B6D50000}"/>
    <cellStyle name="Note 2 2 3 8 3 3" xfId="54714" xr:uid="{00000000-0005-0000-0000-0000B7D50000}"/>
    <cellStyle name="Note 2 2 3 8 3 4" xfId="54715" xr:uid="{00000000-0005-0000-0000-0000B8D50000}"/>
    <cellStyle name="Note 2 2 3 8 3 5" xfId="54716" xr:uid="{00000000-0005-0000-0000-0000B9D50000}"/>
    <cellStyle name="Note 2 2 3 8 4" xfId="54717" xr:uid="{00000000-0005-0000-0000-0000BAD50000}"/>
    <cellStyle name="Note 2 2 3 8 4 2" xfId="54718" xr:uid="{00000000-0005-0000-0000-0000BBD50000}"/>
    <cellStyle name="Note 2 2 3 8 4 3" xfId="54719" xr:uid="{00000000-0005-0000-0000-0000BCD50000}"/>
    <cellStyle name="Note 2 2 3 8 4 4" xfId="54720" xr:uid="{00000000-0005-0000-0000-0000BDD50000}"/>
    <cellStyle name="Note 2 2 3 8 4 5" xfId="54721" xr:uid="{00000000-0005-0000-0000-0000BED50000}"/>
    <cellStyle name="Note 2 2 3 8 5" xfId="54722" xr:uid="{00000000-0005-0000-0000-0000BFD50000}"/>
    <cellStyle name="Note 2 2 3 8 5 2" xfId="54723" xr:uid="{00000000-0005-0000-0000-0000C0D50000}"/>
    <cellStyle name="Note 2 2 3 8 6" xfId="54724" xr:uid="{00000000-0005-0000-0000-0000C1D50000}"/>
    <cellStyle name="Note 2 2 3 8 6 2" xfId="54725" xr:uid="{00000000-0005-0000-0000-0000C2D50000}"/>
    <cellStyle name="Note 2 2 3 8 7" xfId="54726" xr:uid="{00000000-0005-0000-0000-0000C3D50000}"/>
    <cellStyle name="Note 2 2 3 8 7 2" xfId="54727" xr:uid="{00000000-0005-0000-0000-0000C4D50000}"/>
    <cellStyle name="Note 2 2 3 8 8" xfId="54728" xr:uid="{00000000-0005-0000-0000-0000C5D50000}"/>
    <cellStyle name="Note 2 2 3 9" xfId="54729" xr:uid="{00000000-0005-0000-0000-0000C6D50000}"/>
    <cellStyle name="Note 2 2 3 9 2" xfId="54730" xr:uid="{00000000-0005-0000-0000-0000C7D50000}"/>
    <cellStyle name="Note 2 2 3 9 2 2" xfId="54731" xr:uid="{00000000-0005-0000-0000-0000C8D50000}"/>
    <cellStyle name="Note 2 2 3 9 2 2 2" xfId="54732" xr:uid="{00000000-0005-0000-0000-0000C9D50000}"/>
    <cellStyle name="Note 2 2 3 9 2 2 3" xfId="54733" xr:uid="{00000000-0005-0000-0000-0000CAD50000}"/>
    <cellStyle name="Note 2 2 3 9 2 2 4" xfId="54734" xr:uid="{00000000-0005-0000-0000-0000CBD50000}"/>
    <cellStyle name="Note 2 2 3 9 2 2 5" xfId="54735" xr:uid="{00000000-0005-0000-0000-0000CCD50000}"/>
    <cellStyle name="Note 2 2 3 9 2 3" xfId="54736" xr:uid="{00000000-0005-0000-0000-0000CDD50000}"/>
    <cellStyle name="Note 2 2 3 9 2 3 2" xfId="54737" xr:uid="{00000000-0005-0000-0000-0000CED50000}"/>
    <cellStyle name="Note 2 2 3 9 2 3 3" xfId="54738" xr:uid="{00000000-0005-0000-0000-0000CFD50000}"/>
    <cellStyle name="Note 2 2 3 9 2 3 4" xfId="54739" xr:uid="{00000000-0005-0000-0000-0000D0D50000}"/>
    <cellStyle name="Note 2 2 3 9 2 3 5" xfId="54740" xr:uid="{00000000-0005-0000-0000-0000D1D50000}"/>
    <cellStyle name="Note 2 2 3 9 2 4" xfId="54741" xr:uid="{00000000-0005-0000-0000-0000D2D50000}"/>
    <cellStyle name="Note 2 2 3 9 2 4 2" xfId="54742" xr:uid="{00000000-0005-0000-0000-0000D3D50000}"/>
    <cellStyle name="Note 2 2 3 9 2 5" xfId="54743" xr:uid="{00000000-0005-0000-0000-0000D4D50000}"/>
    <cellStyle name="Note 2 2 3 9 2 5 2" xfId="54744" xr:uid="{00000000-0005-0000-0000-0000D5D50000}"/>
    <cellStyle name="Note 2 2 3 9 2 6" xfId="54745" xr:uid="{00000000-0005-0000-0000-0000D6D50000}"/>
    <cellStyle name="Note 2 2 3 9 2 6 2" xfId="54746" xr:uid="{00000000-0005-0000-0000-0000D7D50000}"/>
    <cellStyle name="Note 2 2 3 9 2 7" xfId="54747" xr:uid="{00000000-0005-0000-0000-0000D8D50000}"/>
    <cellStyle name="Note 2 2 3 9 3" xfId="54748" xr:uid="{00000000-0005-0000-0000-0000D9D50000}"/>
    <cellStyle name="Note 2 2 3 9 3 2" xfId="54749" xr:uid="{00000000-0005-0000-0000-0000DAD50000}"/>
    <cellStyle name="Note 2 2 3 9 3 3" xfId="54750" xr:uid="{00000000-0005-0000-0000-0000DBD50000}"/>
    <cellStyle name="Note 2 2 3 9 3 4" xfId="54751" xr:uid="{00000000-0005-0000-0000-0000DCD50000}"/>
    <cellStyle name="Note 2 2 3 9 3 5" xfId="54752" xr:uid="{00000000-0005-0000-0000-0000DDD50000}"/>
    <cellStyle name="Note 2 2 3 9 4" xfId="54753" xr:uid="{00000000-0005-0000-0000-0000DED50000}"/>
    <cellStyle name="Note 2 2 3 9 4 2" xfId="54754" xr:uid="{00000000-0005-0000-0000-0000DFD50000}"/>
    <cellStyle name="Note 2 2 3 9 4 3" xfId="54755" xr:uid="{00000000-0005-0000-0000-0000E0D50000}"/>
    <cellStyle name="Note 2 2 3 9 4 4" xfId="54756" xr:uid="{00000000-0005-0000-0000-0000E1D50000}"/>
    <cellStyle name="Note 2 2 3 9 4 5" xfId="54757" xr:uid="{00000000-0005-0000-0000-0000E2D50000}"/>
    <cellStyle name="Note 2 2 3 9 5" xfId="54758" xr:uid="{00000000-0005-0000-0000-0000E3D50000}"/>
    <cellStyle name="Note 2 2 3 9 5 2" xfId="54759" xr:uid="{00000000-0005-0000-0000-0000E4D50000}"/>
    <cellStyle name="Note 2 2 3 9 6" xfId="54760" xr:uid="{00000000-0005-0000-0000-0000E5D50000}"/>
    <cellStyle name="Note 2 2 3 9 6 2" xfId="54761" xr:uid="{00000000-0005-0000-0000-0000E6D50000}"/>
    <cellStyle name="Note 2 2 3 9 7" xfId="54762" xr:uid="{00000000-0005-0000-0000-0000E7D50000}"/>
    <cellStyle name="Note 2 2 3 9 7 2" xfId="54763" xr:uid="{00000000-0005-0000-0000-0000E8D50000}"/>
    <cellStyle name="Note 2 2 3 9 8" xfId="54764" xr:uid="{00000000-0005-0000-0000-0000E9D50000}"/>
    <cellStyle name="Note 2 2 4" xfId="54765" xr:uid="{00000000-0005-0000-0000-0000EAD50000}"/>
    <cellStyle name="Note 2 2 4 2" xfId="54766" xr:uid="{00000000-0005-0000-0000-0000EBD50000}"/>
    <cellStyle name="Note 2 2 4 2 2" xfId="54767" xr:uid="{00000000-0005-0000-0000-0000ECD50000}"/>
    <cellStyle name="Note 2 2 4 3" xfId="54768" xr:uid="{00000000-0005-0000-0000-0000EDD50000}"/>
    <cellStyle name="Note 2 2 4 3 2" xfId="54769" xr:uid="{00000000-0005-0000-0000-0000EED50000}"/>
    <cellStyle name="Note 2 2 4 4" xfId="54770" xr:uid="{00000000-0005-0000-0000-0000EFD50000}"/>
    <cellStyle name="Note 2 2 4 5" xfId="54771" xr:uid="{00000000-0005-0000-0000-0000F0D50000}"/>
    <cellStyle name="Note 2 2 5" xfId="54772" xr:uid="{00000000-0005-0000-0000-0000F1D50000}"/>
    <cellStyle name="Note 2 2 5 2" xfId="54773" xr:uid="{00000000-0005-0000-0000-0000F2D50000}"/>
    <cellStyle name="Note 2 2 5 2 2" xfId="54774" xr:uid="{00000000-0005-0000-0000-0000F3D50000}"/>
    <cellStyle name="Note 2 2 5 3" xfId="54775" xr:uid="{00000000-0005-0000-0000-0000F4D50000}"/>
    <cellStyle name="Note 2 2 5 3 2" xfId="54776" xr:uid="{00000000-0005-0000-0000-0000F5D50000}"/>
    <cellStyle name="Note 2 2 5 4" xfId="54777" xr:uid="{00000000-0005-0000-0000-0000F6D50000}"/>
    <cellStyle name="Note 2 2 5 5" xfId="54778" xr:uid="{00000000-0005-0000-0000-0000F7D50000}"/>
    <cellStyle name="Note 2 2 6" xfId="54779" xr:uid="{00000000-0005-0000-0000-0000F8D50000}"/>
    <cellStyle name="Note 2 2 6 2" xfId="54780" xr:uid="{00000000-0005-0000-0000-0000F9D50000}"/>
    <cellStyle name="Note 2 2 6 2 2" xfId="54781" xr:uid="{00000000-0005-0000-0000-0000FAD50000}"/>
    <cellStyle name="Note 2 2 7" xfId="54782" xr:uid="{00000000-0005-0000-0000-0000FBD50000}"/>
    <cellStyle name="Note 2 2 7 2" xfId="54783" xr:uid="{00000000-0005-0000-0000-0000FCD50000}"/>
    <cellStyle name="Note 2 2 8" xfId="54784" xr:uid="{00000000-0005-0000-0000-0000FDD50000}"/>
    <cellStyle name="Note 2 2 8 2" xfId="54785" xr:uid="{00000000-0005-0000-0000-0000FED50000}"/>
    <cellStyle name="Note 2 2_T-straight with PEDs adjustor" xfId="54786" xr:uid="{00000000-0005-0000-0000-0000FFD50000}"/>
    <cellStyle name="Note 2 3" xfId="54787" xr:uid="{00000000-0005-0000-0000-000000D60000}"/>
    <cellStyle name="Note 2 3 2" xfId="54788" xr:uid="{00000000-0005-0000-0000-000001D60000}"/>
    <cellStyle name="Note 2 3 2 10" xfId="54789" xr:uid="{00000000-0005-0000-0000-000002D60000}"/>
    <cellStyle name="Note 2 3 2 10 2" xfId="54790" xr:uid="{00000000-0005-0000-0000-000003D60000}"/>
    <cellStyle name="Note 2 3 2 10 2 2" xfId="54791" xr:uid="{00000000-0005-0000-0000-000004D60000}"/>
    <cellStyle name="Note 2 3 2 10 2 2 2" xfId="54792" xr:uid="{00000000-0005-0000-0000-000005D60000}"/>
    <cellStyle name="Note 2 3 2 10 2 2 3" xfId="54793" xr:uid="{00000000-0005-0000-0000-000006D60000}"/>
    <cellStyle name="Note 2 3 2 10 2 2 4" xfId="54794" xr:uid="{00000000-0005-0000-0000-000007D60000}"/>
    <cellStyle name="Note 2 3 2 10 2 2 5" xfId="54795" xr:uid="{00000000-0005-0000-0000-000008D60000}"/>
    <cellStyle name="Note 2 3 2 10 2 3" xfId="54796" xr:uid="{00000000-0005-0000-0000-000009D60000}"/>
    <cellStyle name="Note 2 3 2 10 2 3 2" xfId="54797" xr:uid="{00000000-0005-0000-0000-00000AD60000}"/>
    <cellStyle name="Note 2 3 2 10 2 3 3" xfId="54798" xr:uid="{00000000-0005-0000-0000-00000BD60000}"/>
    <cellStyle name="Note 2 3 2 10 2 3 4" xfId="54799" xr:uid="{00000000-0005-0000-0000-00000CD60000}"/>
    <cellStyle name="Note 2 3 2 10 2 3 5" xfId="54800" xr:uid="{00000000-0005-0000-0000-00000DD60000}"/>
    <cellStyle name="Note 2 3 2 10 2 4" xfId="54801" xr:uid="{00000000-0005-0000-0000-00000ED60000}"/>
    <cellStyle name="Note 2 3 2 10 2 4 2" xfId="54802" xr:uid="{00000000-0005-0000-0000-00000FD60000}"/>
    <cellStyle name="Note 2 3 2 10 2 5" xfId="54803" xr:uid="{00000000-0005-0000-0000-000010D60000}"/>
    <cellStyle name="Note 2 3 2 10 2 5 2" xfId="54804" xr:uid="{00000000-0005-0000-0000-000011D60000}"/>
    <cellStyle name="Note 2 3 2 10 2 6" xfId="54805" xr:uid="{00000000-0005-0000-0000-000012D60000}"/>
    <cellStyle name="Note 2 3 2 10 2 6 2" xfId="54806" xr:uid="{00000000-0005-0000-0000-000013D60000}"/>
    <cellStyle name="Note 2 3 2 10 2 7" xfId="54807" xr:uid="{00000000-0005-0000-0000-000014D60000}"/>
    <cellStyle name="Note 2 3 2 10 3" xfId="54808" xr:uid="{00000000-0005-0000-0000-000015D60000}"/>
    <cellStyle name="Note 2 3 2 10 3 2" xfId="54809" xr:uid="{00000000-0005-0000-0000-000016D60000}"/>
    <cellStyle name="Note 2 3 2 10 3 3" xfId="54810" xr:uid="{00000000-0005-0000-0000-000017D60000}"/>
    <cellStyle name="Note 2 3 2 10 3 4" xfId="54811" xr:uid="{00000000-0005-0000-0000-000018D60000}"/>
    <cellStyle name="Note 2 3 2 10 3 5" xfId="54812" xr:uid="{00000000-0005-0000-0000-000019D60000}"/>
    <cellStyle name="Note 2 3 2 10 4" xfId="54813" xr:uid="{00000000-0005-0000-0000-00001AD60000}"/>
    <cellStyle name="Note 2 3 2 10 4 2" xfId="54814" xr:uid="{00000000-0005-0000-0000-00001BD60000}"/>
    <cellStyle name="Note 2 3 2 10 4 3" xfId="54815" xr:uid="{00000000-0005-0000-0000-00001CD60000}"/>
    <cellStyle name="Note 2 3 2 10 4 4" xfId="54816" xr:uid="{00000000-0005-0000-0000-00001DD60000}"/>
    <cellStyle name="Note 2 3 2 10 4 5" xfId="54817" xr:uid="{00000000-0005-0000-0000-00001ED60000}"/>
    <cellStyle name="Note 2 3 2 10 5" xfId="54818" xr:uid="{00000000-0005-0000-0000-00001FD60000}"/>
    <cellStyle name="Note 2 3 2 10 5 2" xfId="54819" xr:uid="{00000000-0005-0000-0000-000020D60000}"/>
    <cellStyle name="Note 2 3 2 10 6" xfId="54820" xr:uid="{00000000-0005-0000-0000-000021D60000}"/>
    <cellStyle name="Note 2 3 2 10 6 2" xfId="54821" xr:uid="{00000000-0005-0000-0000-000022D60000}"/>
    <cellStyle name="Note 2 3 2 10 7" xfId="54822" xr:uid="{00000000-0005-0000-0000-000023D60000}"/>
    <cellStyle name="Note 2 3 2 10 7 2" xfId="54823" xr:uid="{00000000-0005-0000-0000-000024D60000}"/>
    <cellStyle name="Note 2 3 2 10 8" xfId="54824" xr:uid="{00000000-0005-0000-0000-000025D60000}"/>
    <cellStyle name="Note 2 3 2 11" xfId="54825" xr:uid="{00000000-0005-0000-0000-000026D60000}"/>
    <cellStyle name="Note 2 3 2 11 2" xfId="54826" xr:uid="{00000000-0005-0000-0000-000027D60000}"/>
    <cellStyle name="Note 2 3 2 11 2 2" xfId="54827" xr:uid="{00000000-0005-0000-0000-000028D60000}"/>
    <cellStyle name="Note 2 3 2 11 2 2 2" xfId="54828" xr:uid="{00000000-0005-0000-0000-000029D60000}"/>
    <cellStyle name="Note 2 3 2 11 2 2 3" xfId="54829" xr:uid="{00000000-0005-0000-0000-00002AD60000}"/>
    <cellStyle name="Note 2 3 2 11 2 2 4" xfId="54830" xr:uid="{00000000-0005-0000-0000-00002BD60000}"/>
    <cellStyle name="Note 2 3 2 11 2 2 5" xfId="54831" xr:uid="{00000000-0005-0000-0000-00002CD60000}"/>
    <cellStyle name="Note 2 3 2 11 2 3" xfId="54832" xr:uid="{00000000-0005-0000-0000-00002DD60000}"/>
    <cellStyle name="Note 2 3 2 11 2 3 2" xfId="54833" xr:uid="{00000000-0005-0000-0000-00002ED60000}"/>
    <cellStyle name="Note 2 3 2 11 2 3 3" xfId="54834" xr:uid="{00000000-0005-0000-0000-00002FD60000}"/>
    <cellStyle name="Note 2 3 2 11 2 3 4" xfId="54835" xr:uid="{00000000-0005-0000-0000-000030D60000}"/>
    <cellStyle name="Note 2 3 2 11 2 3 5" xfId="54836" xr:uid="{00000000-0005-0000-0000-000031D60000}"/>
    <cellStyle name="Note 2 3 2 11 2 4" xfId="54837" xr:uid="{00000000-0005-0000-0000-000032D60000}"/>
    <cellStyle name="Note 2 3 2 11 2 4 2" xfId="54838" xr:uid="{00000000-0005-0000-0000-000033D60000}"/>
    <cellStyle name="Note 2 3 2 11 2 5" xfId="54839" xr:uid="{00000000-0005-0000-0000-000034D60000}"/>
    <cellStyle name="Note 2 3 2 11 2 5 2" xfId="54840" xr:uid="{00000000-0005-0000-0000-000035D60000}"/>
    <cellStyle name="Note 2 3 2 11 2 6" xfId="54841" xr:uid="{00000000-0005-0000-0000-000036D60000}"/>
    <cellStyle name="Note 2 3 2 11 2 6 2" xfId="54842" xr:uid="{00000000-0005-0000-0000-000037D60000}"/>
    <cellStyle name="Note 2 3 2 11 2 7" xfId="54843" xr:uid="{00000000-0005-0000-0000-000038D60000}"/>
    <cellStyle name="Note 2 3 2 11 3" xfId="54844" xr:uid="{00000000-0005-0000-0000-000039D60000}"/>
    <cellStyle name="Note 2 3 2 11 3 2" xfId="54845" xr:uid="{00000000-0005-0000-0000-00003AD60000}"/>
    <cellStyle name="Note 2 3 2 11 3 3" xfId="54846" xr:uid="{00000000-0005-0000-0000-00003BD60000}"/>
    <cellStyle name="Note 2 3 2 11 3 4" xfId="54847" xr:uid="{00000000-0005-0000-0000-00003CD60000}"/>
    <cellStyle name="Note 2 3 2 11 3 5" xfId="54848" xr:uid="{00000000-0005-0000-0000-00003DD60000}"/>
    <cellStyle name="Note 2 3 2 11 4" xfId="54849" xr:uid="{00000000-0005-0000-0000-00003ED60000}"/>
    <cellStyle name="Note 2 3 2 11 4 2" xfId="54850" xr:uid="{00000000-0005-0000-0000-00003FD60000}"/>
    <cellStyle name="Note 2 3 2 11 4 3" xfId="54851" xr:uid="{00000000-0005-0000-0000-000040D60000}"/>
    <cellStyle name="Note 2 3 2 11 4 4" xfId="54852" xr:uid="{00000000-0005-0000-0000-000041D60000}"/>
    <cellStyle name="Note 2 3 2 11 4 5" xfId="54853" xr:uid="{00000000-0005-0000-0000-000042D60000}"/>
    <cellStyle name="Note 2 3 2 11 5" xfId="54854" xr:uid="{00000000-0005-0000-0000-000043D60000}"/>
    <cellStyle name="Note 2 3 2 11 5 2" xfId="54855" xr:uid="{00000000-0005-0000-0000-000044D60000}"/>
    <cellStyle name="Note 2 3 2 11 6" xfId="54856" xr:uid="{00000000-0005-0000-0000-000045D60000}"/>
    <cellStyle name="Note 2 3 2 11 6 2" xfId="54857" xr:uid="{00000000-0005-0000-0000-000046D60000}"/>
    <cellStyle name="Note 2 3 2 11 7" xfId="54858" xr:uid="{00000000-0005-0000-0000-000047D60000}"/>
    <cellStyle name="Note 2 3 2 11 7 2" xfId="54859" xr:uid="{00000000-0005-0000-0000-000048D60000}"/>
    <cellStyle name="Note 2 3 2 11 8" xfId="54860" xr:uid="{00000000-0005-0000-0000-000049D60000}"/>
    <cellStyle name="Note 2 3 2 12" xfId="54861" xr:uid="{00000000-0005-0000-0000-00004AD60000}"/>
    <cellStyle name="Note 2 3 2 12 2" xfId="54862" xr:uid="{00000000-0005-0000-0000-00004BD60000}"/>
    <cellStyle name="Note 2 3 2 12 2 2" xfId="54863" xr:uid="{00000000-0005-0000-0000-00004CD60000}"/>
    <cellStyle name="Note 2 3 2 12 2 2 2" xfId="54864" xr:uid="{00000000-0005-0000-0000-00004DD60000}"/>
    <cellStyle name="Note 2 3 2 12 2 2 3" xfId="54865" xr:uid="{00000000-0005-0000-0000-00004ED60000}"/>
    <cellStyle name="Note 2 3 2 12 2 2 4" xfId="54866" xr:uid="{00000000-0005-0000-0000-00004FD60000}"/>
    <cellStyle name="Note 2 3 2 12 2 2 5" xfId="54867" xr:uid="{00000000-0005-0000-0000-000050D60000}"/>
    <cellStyle name="Note 2 3 2 12 2 3" xfId="54868" xr:uid="{00000000-0005-0000-0000-000051D60000}"/>
    <cellStyle name="Note 2 3 2 12 2 3 2" xfId="54869" xr:uid="{00000000-0005-0000-0000-000052D60000}"/>
    <cellStyle name="Note 2 3 2 12 2 3 3" xfId="54870" xr:uid="{00000000-0005-0000-0000-000053D60000}"/>
    <cellStyle name="Note 2 3 2 12 2 3 4" xfId="54871" xr:uid="{00000000-0005-0000-0000-000054D60000}"/>
    <cellStyle name="Note 2 3 2 12 2 3 5" xfId="54872" xr:uid="{00000000-0005-0000-0000-000055D60000}"/>
    <cellStyle name="Note 2 3 2 12 2 4" xfId="54873" xr:uid="{00000000-0005-0000-0000-000056D60000}"/>
    <cellStyle name="Note 2 3 2 12 2 4 2" xfId="54874" xr:uid="{00000000-0005-0000-0000-000057D60000}"/>
    <cellStyle name="Note 2 3 2 12 2 5" xfId="54875" xr:uid="{00000000-0005-0000-0000-000058D60000}"/>
    <cellStyle name="Note 2 3 2 12 2 5 2" xfId="54876" xr:uid="{00000000-0005-0000-0000-000059D60000}"/>
    <cellStyle name="Note 2 3 2 12 2 6" xfId="54877" xr:uid="{00000000-0005-0000-0000-00005AD60000}"/>
    <cellStyle name="Note 2 3 2 12 2 6 2" xfId="54878" xr:uid="{00000000-0005-0000-0000-00005BD60000}"/>
    <cellStyle name="Note 2 3 2 12 2 7" xfId="54879" xr:uid="{00000000-0005-0000-0000-00005CD60000}"/>
    <cellStyle name="Note 2 3 2 12 3" xfId="54880" xr:uid="{00000000-0005-0000-0000-00005DD60000}"/>
    <cellStyle name="Note 2 3 2 12 3 2" xfId="54881" xr:uid="{00000000-0005-0000-0000-00005ED60000}"/>
    <cellStyle name="Note 2 3 2 12 3 3" xfId="54882" xr:uid="{00000000-0005-0000-0000-00005FD60000}"/>
    <cellStyle name="Note 2 3 2 12 3 4" xfId="54883" xr:uid="{00000000-0005-0000-0000-000060D60000}"/>
    <cellStyle name="Note 2 3 2 12 3 5" xfId="54884" xr:uid="{00000000-0005-0000-0000-000061D60000}"/>
    <cellStyle name="Note 2 3 2 12 4" xfId="54885" xr:uid="{00000000-0005-0000-0000-000062D60000}"/>
    <cellStyle name="Note 2 3 2 12 4 2" xfId="54886" xr:uid="{00000000-0005-0000-0000-000063D60000}"/>
    <cellStyle name="Note 2 3 2 12 4 3" xfId="54887" xr:uid="{00000000-0005-0000-0000-000064D60000}"/>
    <cellStyle name="Note 2 3 2 12 4 4" xfId="54888" xr:uid="{00000000-0005-0000-0000-000065D60000}"/>
    <cellStyle name="Note 2 3 2 12 4 5" xfId="54889" xr:uid="{00000000-0005-0000-0000-000066D60000}"/>
    <cellStyle name="Note 2 3 2 12 5" xfId="54890" xr:uid="{00000000-0005-0000-0000-000067D60000}"/>
    <cellStyle name="Note 2 3 2 12 5 2" xfId="54891" xr:uid="{00000000-0005-0000-0000-000068D60000}"/>
    <cellStyle name="Note 2 3 2 12 6" xfId="54892" xr:uid="{00000000-0005-0000-0000-000069D60000}"/>
    <cellStyle name="Note 2 3 2 12 6 2" xfId="54893" xr:uid="{00000000-0005-0000-0000-00006AD60000}"/>
    <cellStyle name="Note 2 3 2 12 7" xfId="54894" xr:uid="{00000000-0005-0000-0000-00006BD60000}"/>
    <cellStyle name="Note 2 3 2 12 7 2" xfId="54895" xr:uid="{00000000-0005-0000-0000-00006CD60000}"/>
    <cellStyle name="Note 2 3 2 12 8" xfId="54896" xr:uid="{00000000-0005-0000-0000-00006DD60000}"/>
    <cellStyle name="Note 2 3 2 13" xfId="54897" xr:uid="{00000000-0005-0000-0000-00006ED60000}"/>
    <cellStyle name="Note 2 3 2 13 2" xfId="54898" xr:uid="{00000000-0005-0000-0000-00006FD60000}"/>
    <cellStyle name="Note 2 3 2 13 2 2" xfId="54899" xr:uid="{00000000-0005-0000-0000-000070D60000}"/>
    <cellStyle name="Note 2 3 2 13 2 2 2" xfId="54900" xr:uid="{00000000-0005-0000-0000-000071D60000}"/>
    <cellStyle name="Note 2 3 2 13 2 2 3" xfId="54901" xr:uid="{00000000-0005-0000-0000-000072D60000}"/>
    <cellStyle name="Note 2 3 2 13 2 2 4" xfId="54902" xr:uid="{00000000-0005-0000-0000-000073D60000}"/>
    <cellStyle name="Note 2 3 2 13 2 2 5" xfId="54903" xr:uid="{00000000-0005-0000-0000-000074D60000}"/>
    <cellStyle name="Note 2 3 2 13 2 3" xfId="54904" xr:uid="{00000000-0005-0000-0000-000075D60000}"/>
    <cellStyle name="Note 2 3 2 13 2 3 2" xfId="54905" xr:uid="{00000000-0005-0000-0000-000076D60000}"/>
    <cellStyle name="Note 2 3 2 13 2 3 3" xfId="54906" xr:uid="{00000000-0005-0000-0000-000077D60000}"/>
    <cellStyle name="Note 2 3 2 13 2 3 4" xfId="54907" xr:uid="{00000000-0005-0000-0000-000078D60000}"/>
    <cellStyle name="Note 2 3 2 13 2 3 5" xfId="54908" xr:uid="{00000000-0005-0000-0000-000079D60000}"/>
    <cellStyle name="Note 2 3 2 13 2 4" xfId="54909" xr:uid="{00000000-0005-0000-0000-00007AD60000}"/>
    <cellStyle name="Note 2 3 2 13 2 4 2" xfId="54910" xr:uid="{00000000-0005-0000-0000-00007BD60000}"/>
    <cellStyle name="Note 2 3 2 13 2 5" xfId="54911" xr:uid="{00000000-0005-0000-0000-00007CD60000}"/>
    <cellStyle name="Note 2 3 2 13 2 5 2" xfId="54912" xr:uid="{00000000-0005-0000-0000-00007DD60000}"/>
    <cellStyle name="Note 2 3 2 13 2 6" xfId="54913" xr:uid="{00000000-0005-0000-0000-00007ED60000}"/>
    <cellStyle name="Note 2 3 2 13 2 6 2" xfId="54914" xr:uid="{00000000-0005-0000-0000-00007FD60000}"/>
    <cellStyle name="Note 2 3 2 13 2 7" xfId="54915" xr:uid="{00000000-0005-0000-0000-000080D60000}"/>
    <cellStyle name="Note 2 3 2 13 3" xfId="54916" xr:uid="{00000000-0005-0000-0000-000081D60000}"/>
    <cellStyle name="Note 2 3 2 13 3 2" xfId="54917" xr:uid="{00000000-0005-0000-0000-000082D60000}"/>
    <cellStyle name="Note 2 3 2 13 3 3" xfId="54918" xr:uid="{00000000-0005-0000-0000-000083D60000}"/>
    <cellStyle name="Note 2 3 2 13 3 4" xfId="54919" xr:uid="{00000000-0005-0000-0000-000084D60000}"/>
    <cellStyle name="Note 2 3 2 13 3 5" xfId="54920" xr:uid="{00000000-0005-0000-0000-000085D60000}"/>
    <cellStyle name="Note 2 3 2 13 4" xfId="54921" xr:uid="{00000000-0005-0000-0000-000086D60000}"/>
    <cellStyle name="Note 2 3 2 13 4 2" xfId="54922" xr:uid="{00000000-0005-0000-0000-000087D60000}"/>
    <cellStyle name="Note 2 3 2 13 4 3" xfId="54923" xr:uid="{00000000-0005-0000-0000-000088D60000}"/>
    <cellStyle name="Note 2 3 2 13 4 4" xfId="54924" xr:uid="{00000000-0005-0000-0000-000089D60000}"/>
    <cellStyle name="Note 2 3 2 13 4 5" xfId="54925" xr:uid="{00000000-0005-0000-0000-00008AD60000}"/>
    <cellStyle name="Note 2 3 2 13 5" xfId="54926" xr:uid="{00000000-0005-0000-0000-00008BD60000}"/>
    <cellStyle name="Note 2 3 2 13 5 2" xfId="54927" xr:uid="{00000000-0005-0000-0000-00008CD60000}"/>
    <cellStyle name="Note 2 3 2 13 6" xfId="54928" xr:uid="{00000000-0005-0000-0000-00008DD60000}"/>
    <cellStyle name="Note 2 3 2 13 6 2" xfId="54929" xr:uid="{00000000-0005-0000-0000-00008ED60000}"/>
    <cellStyle name="Note 2 3 2 13 7" xfId="54930" xr:uid="{00000000-0005-0000-0000-00008FD60000}"/>
    <cellStyle name="Note 2 3 2 13 7 2" xfId="54931" xr:uid="{00000000-0005-0000-0000-000090D60000}"/>
    <cellStyle name="Note 2 3 2 13 8" xfId="54932" xr:uid="{00000000-0005-0000-0000-000091D60000}"/>
    <cellStyle name="Note 2 3 2 14" xfId="54933" xr:uid="{00000000-0005-0000-0000-000092D60000}"/>
    <cellStyle name="Note 2 3 2 14 2" xfId="54934" xr:uid="{00000000-0005-0000-0000-000093D60000}"/>
    <cellStyle name="Note 2 3 2 14 2 2" xfId="54935" xr:uid="{00000000-0005-0000-0000-000094D60000}"/>
    <cellStyle name="Note 2 3 2 14 2 2 2" xfId="54936" xr:uid="{00000000-0005-0000-0000-000095D60000}"/>
    <cellStyle name="Note 2 3 2 14 2 2 3" xfId="54937" xr:uid="{00000000-0005-0000-0000-000096D60000}"/>
    <cellStyle name="Note 2 3 2 14 2 2 4" xfId="54938" xr:uid="{00000000-0005-0000-0000-000097D60000}"/>
    <cellStyle name="Note 2 3 2 14 2 2 5" xfId="54939" xr:uid="{00000000-0005-0000-0000-000098D60000}"/>
    <cellStyle name="Note 2 3 2 14 2 3" xfId="54940" xr:uid="{00000000-0005-0000-0000-000099D60000}"/>
    <cellStyle name="Note 2 3 2 14 2 3 2" xfId="54941" xr:uid="{00000000-0005-0000-0000-00009AD60000}"/>
    <cellStyle name="Note 2 3 2 14 2 3 3" xfId="54942" xr:uid="{00000000-0005-0000-0000-00009BD60000}"/>
    <cellStyle name="Note 2 3 2 14 2 3 4" xfId="54943" xr:uid="{00000000-0005-0000-0000-00009CD60000}"/>
    <cellStyle name="Note 2 3 2 14 2 3 5" xfId="54944" xr:uid="{00000000-0005-0000-0000-00009DD60000}"/>
    <cellStyle name="Note 2 3 2 14 2 4" xfId="54945" xr:uid="{00000000-0005-0000-0000-00009ED60000}"/>
    <cellStyle name="Note 2 3 2 14 2 4 2" xfId="54946" xr:uid="{00000000-0005-0000-0000-00009FD60000}"/>
    <cellStyle name="Note 2 3 2 14 2 5" xfId="54947" xr:uid="{00000000-0005-0000-0000-0000A0D60000}"/>
    <cellStyle name="Note 2 3 2 14 2 5 2" xfId="54948" xr:uid="{00000000-0005-0000-0000-0000A1D60000}"/>
    <cellStyle name="Note 2 3 2 14 2 6" xfId="54949" xr:uid="{00000000-0005-0000-0000-0000A2D60000}"/>
    <cellStyle name="Note 2 3 2 14 2 6 2" xfId="54950" xr:uid="{00000000-0005-0000-0000-0000A3D60000}"/>
    <cellStyle name="Note 2 3 2 14 2 7" xfId="54951" xr:uid="{00000000-0005-0000-0000-0000A4D60000}"/>
    <cellStyle name="Note 2 3 2 14 3" xfId="54952" xr:uid="{00000000-0005-0000-0000-0000A5D60000}"/>
    <cellStyle name="Note 2 3 2 14 3 2" xfId="54953" xr:uid="{00000000-0005-0000-0000-0000A6D60000}"/>
    <cellStyle name="Note 2 3 2 14 3 3" xfId="54954" xr:uid="{00000000-0005-0000-0000-0000A7D60000}"/>
    <cellStyle name="Note 2 3 2 14 3 4" xfId="54955" xr:uid="{00000000-0005-0000-0000-0000A8D60000}"/>
    <cellStyle name="Note 2 3 2 14 3 5" xfId="54956" xr:uid="{00000000-0005-0000-0000-0000A9D60000}"/>
    <cellStyle name="Note 2 3 2 14 4" xfId="54957" xr:uid="{00000000-0005-0000-0000-0000AAD60000}"/>
    <cellStyle name="Note 2 3 2 14 4 2" xfId="54958" xr:uid="{00000000-0005-0000-0000-0000ABD60000}"/>
    <cellStyle name="Note 2 3 2 14 4 3" xfId="54959" xr:uid="{00000000-0005-0000-0000-0000ACD60000}"/>
    <cellStyle name="Note 2 3 2 14 4 4" xfId="54960" xr:uid="{00000000-0005-0000-0000-0000ADD60000}"/>
    <cellStyle name="Note 2 3 2 14 4 5" xfId="54961" xr:uid="{00000000-0005-0000-0000-0000AED60000}"/>
    <cellStyle name="Note 2 3 2 14 5" xfId="54962" xr:uid="{00000000-0005-0000-0000-0000AFD60000}"/>
    <cellStyle name="Note 2 3 2 14 5 2" xfId="54963" xr:uid="{00000000-0005-0000-0000-0000B0D60000}"/>
    <cellStyle name="Note 2 3 2 14 6" xfId="54964" xr:uid="{00000000-0005-0000-0000-0000B1D60000}"/>
    <cellStyle name="Note 2 3 2 14 6 2" xfId="54965" xr:uid="{00000000-0005-0000-0000-0000B2D60000}"/>
    <cellStyle name="Note 2 3 2 14 7" xfId="54966" xr:uid="{00000000-0005-0000-0000-0000B3D60000}"/>
    <cellStyle name="Note 2 3 2 14 7 2" xfId="54967" xr:uid="{00000000-0005-0000-0000-0000B4D60000}"/>
    <cellStyle name="Note 2 3 2 14 8" xfId="54968" xr:uid="{00000000-0005-0000-0000-0000B5D60000}"/>
    <cellStyle name="Note 2 3 2 15" xfId="54969" xr:uid="{00000000-0005-0000-0000-0000B6D60000}"/>
    <cellStyle name="Note 2 3 2 15 2" xfId="54970" xr:uid="{00000000-0005-0000-0000-0000B7D60000}"/>
    <cellStyle name="Note 2 3 2 15 2 2" xfId="54971" xr:uid="{00000000-0005-0000-0000-0000B8D60000}"/>
    <cellStyle name="Note 2 3 2 15 2 3" xfId="54972" xr:uid="{00000000-0005-0000-0000-0000B9D60000}"/>
    <cellStyle name="Note 2 3 2 15 2 4" xfId="54973" xr:uid="{00000000-0005-0000-0000-0000BAD60000}"/>
    <cellStyle name="Note 2 3 2 15 2 5" xfId="54974" xr:uid="{00000000-0005-0000-0000-0000BBD60000}"/>
    <cellStyle name="Note 2 3 2 15 3" xfId="54975" xr:uid="{00000000-0005-0000-0000-0000BCD60000}"/>
    <cellStyle name="Note 2 3 2 15 3 2" xfId="54976" xr:uid="{00000000-0005-0000-0000-0000BDD60000}"/>
    <cellStyle name="Note 2 3 2 15 3 3" xfId="54977" xr:uid="{00000000-0005-0000-0000-0000BED60000}"/>
    <cellStyle name="Note 2 3 2 15 3 4" xfId="54978" xr:uid="{00000000-0005-0000-0000-0000BFD60000}"/>
    <cellStyle name="Note 2 3 2 15 3 5" xfId="54979" xr:uid="{00000000-0005-0000-0000-0000C0D60000}"/>
    <cellStyle name="Note 2 3 2 15 4" xfId="54980" xr:uid="{00000000-0005-0000-0000-0000C1D60000}"/>
    <cellStyle name="Note 2 3 2 15 4 2" xfId="54981" xr:uid="{00000000-0005-0000-0000-0000C2D60000}"/>
    <cellStyle name="Note 2 3 2 15 5" xfId="54982" xr:uid="{00000000-0005-0000-0000-0000C3D60000}"/>
    <cellStyle name="Note 2 3 2 15 5 2" xfId="54983" xr:uid="{00000000-0005-0000-0000-0000C4D60000}"/>
    <cellStyle name="Note 2 3 2 15 6" xfId="54984" xr:uid="{00000000-0005-0000-0000-0000C5D60000}"/>
    <cellStyle name="Note 2 3 2 15 6 2" xfId="54985" xr:uid="{00000000-0005-0000-0000-0000C6D60000}"/>
    <cellStyle name="Note 2 3 2 15 7" xfId="54986" xr:uid="{00000000-0005-0000-0000-0000C7D60000}"/>
    <cellStyle name="Note 2 3 2 16" xfId="54987" xr:uid="{00000000-0005-0000-0000-0000C8D60000}"/>
    <cellStyle name="Note 2 3 2 16 2" xfId="54988" xr:uid="{00000000-0005-0000-0000-0000C9D60000}"/>
    <cellStyle name="Note 2 3 2 16 3" xfId="54989" xr:uid="{00000000-0005-0000-0000-0000CAD60000}"/>
    <cellStyle name="Note 2 3 2 16 4" xfId="54990" xr:uid="{00000000-0005-0000-0000-0000CBD60000}"/>
    <cellStyle name="Note 2 3 2 16 5" xfId="54991" xr:uid="{00000000-0005-0000-0000-0000CCD60000}"/>
    <cellStyle name="Note 2 3 2 17" xfId="54992" xr:uid="{00000000-0005-0000-0000-0000CDD60000}"/>
    <cellStyle name="Note 2 3 2 17 2" xfId="54993" xr:uid="{00000000-0005-0000-0000-0000CED60000}"/>
    <cellStyle name="Note 2 3 2 17 3" xfId="54994" xr:uid="{00000000-0005-0000-0000-0000CFD60000}"/>
    <cellStyle name="Note 2 3 2 17 4" xfId="54995" xr:uid="{00000000-0005-0000-0000-0000D0D60000}"/>
    <cellStyle name="Note 2 3 2 17 5" xfId="54996" xr:uid="{00000000-0005-0000-0000-0000D1D60000}"/>
    <cellStyle name="Note 2 3 2 18" xfId="54997" xr:uid="{00000000-0005-0000-0000-0000D2D60000}"/>
    <cellStyle name="Note 2 3 2 18 2" xfId="54998" xr:uid="{00000000-0005-0000-0000-0000D3D60000}"/>
    <cellStyle name="Note 2 3 2 19" xfId="54999" xr:uid="{00000000-0005-0000-0000-0000D4D60000}"/>
    <cellStyle name="Note 2 3 2 19 2" xfId="55000" xr:uid="{00000000-0005-0000-0000-0000D5D60000}"/>
    <cellStyle name="Note 2 3 2 2" xfId="55001" xr:uid="{00000000-0005-0000-0000-0000D6D60000}"/>
    <cellStyle name="Note 2 3 2 2 2" xfId="55002" xr:uid="{00000000-0005-0000-0000-0000D7D60000}"/>
    <cellStyle name="Note 2 3 2 2 2 2" xfId="55003" xr:uid="{00000000-0005-0000-0000-0000D8D60000}"/>
    <cellStyle name="Note 2 3 2 2 2 2 2" xfId="55004" xr:uid="{00000000-0005-0000-0000-0000D9D60000}"/>
    <cellStyle name="Note 2 3 2 2 2 2 3" xfId="55005" xr:uid="{00000000-0005-0000-0000-0000DAD60000}"/>
    <cellStyle name="Note 2 3 2 2 2 2 4" xfId="55006" xr:uid="{00000000-0005-0000-0000-0000DBD60000}"/>
    <cellStyle name="Note 2 3 2 2 2 2 5" xfId="55007" xr:uid="{00000000-0005-0000-0000-0000DCD60000}"/>
    <cellStyle name="Note 2 3 2 2 2 3" xfId="55008" xr:uid="{00000000-0005-0000-0000-0000DDD60000}"/>
    <cellStyle name="Note 2 3 2 2 2 3 2" xfId="55009" xr:uid="{00000000-0005-0000-0000-0000DED60000}"/>
    <cellStyle name="Note 2 3 2 2 2 3 3" xfId="55010" xr:uid="{00000000-0005-0000-0000-0000DFD60000}"/>
    <cellStyle name="Note 2 3 2 2 2 3 4" xfId="55011" xr:uid="{00000000-0005-0000-0000-0000E0D60000}"/>
    <cellStyle name="Note 2 3 2 2 2 3 5" xfId="55012" xr:uid="{00000000-0005-0000-0000-0000E1D60000}"/>
    <cellStyle name="Note 2 3 2 2 2 4" xfId="55013" xr:uid="{00000000-0005-0000-0000-0000E2D60000}"/>
    <cellStyle name="Note 2 3 2 2 2 4 2" xfId="55014" xr:uid="{00000000-0005-0000-0000-0000E3D60000}"/>
    <cellStyle name="Note 2 3 2 2 2 5" xfId="55015" xr:uid="{00000000-0005-0000-0000-0000E4D60000}"/>
    <cellStyle name="Note 2 3 2 2 2 5 2" xfId="55016" xr:uid="{00000000-0005-0000-0000-0000E5D60000}"/>
    <cellStyle name="Note 2 3 2 2 2 6" xfId="55017" xr:uid="{00000000-0005-0000-0000-0000E6D60000}"/>
    <cellStyle name="Note 2 3 2 2 2 6 2" xfId="55018" xr:uid="{00000000-0005-0000-0000-0000E7D60000}"/>
    <cellStyle name="Note 2 3 2 2 2 7" xfId="55019" xr:uid="{00000000-0005-0000-0000-0000E8D60000}"/>
    <cellStyle name="Note 2 3 2 2 3" xfId="55020" xr:uid="{00000000-0005-0000-0000-0000E9D60000}"/>
    <cellStyle name="Note 2 3 2 2 3 2" xfId="55021" xr:uid="{00000000-0005-0000-0000-0000EAD60000}"/>
    <cellStyle name="Note 2 3 2 2 3 3" xfId="55022" xr:uid="{00000000-0005-0000-0000-0000EBD60000}"/>
    <cellStyle name="Note 2 3 2 2 3 4" xfId="55023" xr:uid="{00000000-0005-0000-0000-0000ECD60000}"/>
    <cellStyle name="Note 2 3 2 2 3 5" xfId="55024" xr:uid="{00000000-0005-0000-0000-0000EDD60000}"/>
    <cellStyle name="Note 2 3 2 2 4" xfId="55025" xr:uid="{00000000-0005-0000-0000-0000EED60000}"/>
    <cellStyle name="Note 2 3 2 2 4 2" xfId="55026" xr:uid="{00000000-0005-0000-0000-0000EFD60000}"/>
    <cellStyle name="Note 2 3 2 2 4 3" xfId="55027" xr:uid="{00000000-0005-0000-0000-0000F0D60000}"/>
    <cellStyle name="Note 2 3 2 2 4 4" xfId="55028" xr:uid="{00000000-0005-0000-0000-0000F1D60000}"/>
    <cellStyle name="Note 2 3 2 2 4 5" xfId="55029" xr:uid="{00000000-0005-0000-0000-0000F2D60000}"/>
    <cellStyle name="Note 2 3 2 2 5" xfId="55030" xr:uid="{00000000-0005-0000-0000-0000F3D60000}"/>
    <cellStyle name="Note 2 3 2 2 5 2" xfId="55031" xr:uid="{00000000-0005-0000-0000-0000F4D60000}"/>
    <cellStyle name="Note 2 3 2 2 6" xfId="55032" xr:uid="{00000000-0005-0000-0000-0000F5D60000}"/>
    <cellStyle name="Note 2 3 2 2 6 2" xfId="55033" xr:uid="{00000000-0005-0000-0000-0000F6D60000}"/>
    <cellStyle name="Note 2 3 2 2 7" xfId="55034" xr:uid="{00000000-0005-0000-0000-0000F7D60000}"/>
    <cellStyle name="Note 2 3 2 2 7 2" xfId="55035" xr:uid="{00000000-0005-0000-0000-0000F8D60000}"/>
    <cellStyle name="Note 2 3 2 2 8" xfId="55036" xr:uid="{00000000-0005-0000-0000-0000F9D60000}"/>
    <cellStyle name="Note 2 3 2 20" xfId="55037" xr:uid="{00000000-0005-0000-0000-0000FAD60000}"/>
    <cellStyle name="Note 2 3 2 20 2" xfId="55038" xr:uid="{00000000-0005-0000-0000-0000FBD60000}"/>
    <cellStyle name="Note 2 3 2 21" xfId="55039" xr:uid="{00000000-0005-0000-0000-0000FCD60000}"/>
    <cellStyle name="Note 2 3 2 3" xfId="55040" xr:uid="{00000000-0005-0000-0000-0000FDD60000}"/>
    <cellStyle name="Note 2 3 2 3 2" xfId="55041" xr:uid="{00000000-0005-0000-0000-0000FED60000}"/>
    <cellStyle name="Note 2 3 2 3 2 2" xfId="55042" xr:uid="{00000000-0005-0000-0000-0000FFD60000}"/>
    <cellStyle name="Note 2 3 2 3 2 2 2" xfId="55043" xr:uid="{00000000-0005-0000-0000-000000D70000}"/>
    <cellStyle name="Note 2 3 2 3 2 2 3" xfId="55044" xr:uid="{00000000-0005-0000-0000-000001D70000}"/>
    <cellStyle name="Note 2 3 2 3 2 2 4" xfId="55045" xr:uid="{00000000-0005-0000-0000-000002D70000}"/>
    <cellStyle name="Note 2 3 2 3 2 2 5" xfId="55046" xr:uid="{00000000-0005-0000-0000-000003D70000}"/>
    <cellStyle name="Note 2 3 2 3 2 3" xfId="55047" xr:uid="{00000000-0005-0000-0000-000004D70000}"/>
    <cellStyle name="Note 2 3 2 3 2 3 2" xfId="55048" xr:uid="{00000000-0005-0000-0000-000005D70000}"/>
    <cellStyle name="Note 2 3 2 3 2 3 3" xfId="55049" xr:uid="{00000000-0005-0000-0000-000006D70000}"/>
    <cellStyle name="Note 2 3 2 3 2 3 4" xfId="55050" xr:uid="{00000000-0005-0000-0000-000007D70000}"/>
    <cellStyle name="Note 2 3 2 3 2 3 5" xfId="55051" xr:uid="{00000000-0005-0000-0000-000008D70000}"/>
    <cellStyle name="Note 2 3 2 3 2 4" xfId="55052" xr:uid="{00000000-0005-0000-0000-000009D70000}"/>
    <cellStyle name="Note 2 3 2 3 2 4 2" xfId="55053" xr:uid="{00000000-0005-0000-0000-00000AD70000}"/>
    <cellStyle name="Note 2 3 2 3 2 5" xfId="55054" xr:uid="{00000000-0005-0000-0000-00000BD70000}"/>
    <cellStyle name="Note 2 3 2 3 2 5 2" xfId="55055" xr:uid="{00000000-0005-0000-0000-00000CD70000}"/>
    <cellStyle name="Note 2 3 2 3 2 6" xfId="55056" xr:uid="{00000000-0005-0000-0000-00000DD70000}"/>
    <cellStyle name="Note 2 3 2 3 2 6 2" xfId="55057" xr:uid="{00000000-0005-0000-0000-00000ED70000}"/>
    <cellStyle name="Note 2 3 2 3 2 7" xfId="55058" xr:uid="{00000000-0005-0000-0000-00000FD70000}"/>
    <cellStyle name="Note 2 3 2 3 3" xfId="55059" xr:uid="{00000000-0005-0000-0000-000010D70000}"/>
    <cellStyle name="Note 2 3 2 3 3 2" xfId="55060" xr:uid="{00000000-0005-0000-0000-000011D70000}"/>
    <cellStyle name="Note 2 3 2 3 3 3" xfId="55061" xr:uid="{00000000-0005-0000-0000-000012D70000}"/>
    <cellStyle name="Note 2 3 2 3 3 4" xfId="55062" xr:uid="{00000000-0005-0000-0000-000013D70000}"/>
    <cellStyle name="Note 2 3 2 3 3 5" xfId="55063" xr:uid="{00000000-0005-0000-0000-000014D70000}"/>
    <cellStyle name="Note 2 3 2 3 4" xfId="55064" xr:uid="{00000000-0005-0000-0000-000015D70000}"/>
    <cellStyle name="Note 2 3 2 3 4 2" xfId="55065" xr:uid="{00000000-0005-0000-0000-000016D70000}"/>
    <cellStyle name="Note 2 3 2 3 4 3" xfId="55066" xr:uid="{00000000-0005-0000-0000-000017D70000}"/>
    <cellStyle name="Note 2 3 2 3 4 4" xfId="55067" xr:uid="{00000000-0005-0000-0000-000018D70000}"/>
    <cellStyle name="Note 2 3 2 3 4 5" xfId="55068" xr:uid="{00000000-0005-0000-0000-000019D70000}"/>
    <cellStyle name="Note 2 3 2 3 5" xfId="55069" xr:uid="{00000000-0005-0000-0000-00001AD70000}"/>
    <cellStyle name="Note 2 3 2 3 5 2" xfId="55070" xr:uid="{00000000-0005-0000-0000-00001BD70000}"/>
    <cellStyle name="Note 2 3 2 3 6" xfId="55071" xr:uid="{00000000-0005-0000-0000-00001CD70000}"/>
    <cellStyle name="Note 2 3 2 3 6 2" xfId="55072" xr:uid="{00000000-0005-0000-0000-00001DD70000}"/>
    <cellStyle name="Note 2 3 2 3 7" xfId="55073" xr:uid="{00000000-0005-0000-0000-00001ED70000}"/>
    <cellStyle name="Note 2 3 2 3 7 2" xfId="55074" xr:uid="{00000000-0005-0000-0000-00001FD70000}"/>
    <cellStyle name="Note 2 3 2 3 8" xfId="55075" xr:uid="{00000000-0005-0000-0000-000020D70000}"/>
    <cellStyle name="Note 2 3 2 4" xfId="55076" xr:uid="{00000000-0005-0000-0000-000021D70000}"/>
    <cellStyle name="Note 2 3 2 4 2" xfId="55077" xr:uid="{00000000-0005-0000-0000-000022D70000}"/>
    <cellStyle name="Note 2 3 2 4 2 2" xfId="55078" xr:uid="{00000000-0005-0000-0000-000023D70000}"/>
    <cellStyle name="Note 2 3 2 4 2 2 2" xfId="55079" xr:uid="{00000000-0005-0000-0000-000024D70000}"/>
    <cellStyle name="Note 2 3 2 4 2 2 3" xfId="55080" xr:uid="{00000000-0005-0000-0000-000025D70000}"/>
    <cellStyle name="Note 2 3 2 4 2 2 4" xfId="55081" xr:uid="{00000000-0005-0000-0000-000026D70000}"/>
    <cellStyle name="Note 2 3 2 4 2 2 5" xfId="55082" xr:uid="{00000000-0005-0000-0000-000027D70000}"/>
    <cellStyle name="Note 2 3 2 4 2 3" xfId="55083" xr:uid="{00000000-0005-0000-0000-000028D70000}"/>
    <cellStyle name="Note 2 3 2 4 2 3 2" xfId="55084" xr:uid="{00000000-0005-0000-0000-000029D70000}"/>
    <cellStyle name="Note 2 3 2 4 2 3 3" xfId="55085" xr:uid="{00000000-0005-0000-0000-00002AD70000}"/>
    <cellStyle name="Note 2 3 2 4 2 3 4" xfId="55086" xr:uid="{00000000-0005-0000-0000-00002BD70000}"/>
    <cellStyle name="Note 2 3 2 4 2 3 5" xfId="55087" xr:uid="{00000000-0005-0000-0000-00002CD70000}"/>
    <cellStyle name="Note 2 3 2 4 2 4" xfId="55088" xr:uid="{00000000-0005-0000-0000-00002DD70000}"/>
    <cellStyle name="Note 2 3 2 4 2 4 2" xfId="55089" xr:uid="{00000000-0005-0000-0000-00002ED70000}"/>
    <cellStyle name="Note 2 3 2 4 2 5" xfId="55090" xr:uid="{00000000-0005-0000-0000-00002FD70000}"/>
    <cellStyle name="Note 2 3 2 4 2 5 2" xfId="55091" xr:uid="{00000000-0005-0000-0000-000030D70000}"/>
    <cellStyle name="Note 2 3 2 4 2 6" xfId="55092" xr:uid="{00000000-0005-0000-0000-000031D70000}"/>
    <cellStyle name="Note 2 3 2 4 2 6 2" xfId="55093" xr:uid="{00000000-0005-0000-0000-000032D70000}"/>
    <cellStyle name="Note 2 3 2 4 2 7" xfId="55094" xr:uid="{00000000-0005-0000-0000-000033D70000}"/>
    <cellStyle name="Note 2 3 2 4 3" xfId="55095" xr:uid="{00000000-0005-0000-0000-000034D70000}"/>
    <cellStyle name="Note 2 3 2 4 3 2" xfId="55096" xr:uid="{00000000-0005-0000-0000-000035D70000}"/>
    <cellStyle name="Note 2 3 2 4 3 3" xfId="55097" xr:uid="{00000000-0005-0000-0000-000036D70000}"/>
    <cellStyle name="Note 2 3 2 4 3 4" xfId="55098" xr:uid="{00000000-0005-0000-0000-000037D70000}"/>
    <cellStyle name="Note 2 3 2 4 3 5" xfId="55099" xr:uid="{00000000-0005-0000-0000-000038D70000}"/>
    <cellStyle name="Note 2 3 2 4 4" xfId="55100" xr:uid="{00000000-0005-0000-0000-000039D70000}"/>
    <cellStyle name="Note 2 3 2 4 4 2" xfId="55101" xr:uid="{00000000-0005-0000-0000-00003AD70000}"/>
    <cellStyle name="Note 2 3 2 4 4 3" xfId="55102" xr:uid="{00000000-0005-0000-0000-00003BD70000}"/>
    <cellStyle name="Note 2 3 2 4 4 4" xfId="55103" xr:uid="{00000000-0005-0000-0000-00003CD70000}"/>
    <cellStyle name="Note 2 3 2 4 4 5" xfId="55104" xr:uid="{00000000-0005-0000-0000-00003DD70000}"/>
    <cellStyle name="Note 2 3 2 4 5" xfId="55105" xr:uid="{00000000-0005-0000-0000-00003ED70000}"/>
    <cellStyle name="Note 2 3 2 4 5 2" xfId="55106" xr:uid="{00000000-0005-0000-0000-00003FD70000}"/>
    <cellStyle name="Note 2 3 2 4 6" xfId="55107" xr:uid="{00000000-0005-0000-0000-000040D70000}"/>
    <cellStyle name="Note 2 3 2 4 6 2" xfId="55108" xr:uid="{00000000-0005-0000-0000-000041D70000}"/>
    <cellStyle name="Note 2 3 2 4 7" xfId="55109" xr:uid="{00000000-0005-0000-0000-000042D70000}"/>
    <cellStyle name="Note 2 3 2 4 7 2" xfId="55110" xr:uid="{00000000-0005-0000-0000-000043D70000}"/>
    <cellStyle name="Note 2 3 2 4 8" xfId="55111" xr:uid="{00000000-0005-0000-0000-000044D70000}"/>
    <cellStyle name="Note 2 3 2 5" xfId="55112" xr:uid="{00000000-0005-0000-0000-000045D70000}"/>
    <cellStyle name="Note 2 3 2 5 2" xfId="55113" xr:uid="{00000000-0005-0000-0000-000046D70000}"/>
    <cellStyle name="Note 2 3 2 5 2 2" xfId="55114" xr:uid="{00000000-0005-0000-0000-000047D70000}"/>
    <cellStyle name="Note 2 3 2 5 2 2 2" xfId="55115" xr:uid="{00000000-0005-0000-0000-000048D70000}"/>
    <cellStyle name="Note 2 3 2 5 2 2 3" xfId="55116" xr:uid="{00000000-0005-0000-0000-000049D70000}"/>
    <cellStyle name="Note 2 3 2 5 2 2 4" xfId="55117" xr:uid="{00000000-0005-0000-0000-00004AD70000}"/>
    <cellStyle name="Note 2 3 2 5 2 2 5" xfId="55118" xr:uid="{00000000-0005-0000-0000-00004BD70000}"/>
    <cellStyle name="Note 2 3 2 5 2 3" xfId="55119" xr:uid="{00000000-0005-0000-0000-00004CD70000}"/>
    <cellStyle name="Note 2 3 2 5 2 3 2" xfId="55120" xr:uid="{00000000-0005-0000-0000-00004DD70000}"/>
    <cellStyle name="Note 2 3 2 5 2 3 3" xfId="55121" xr:uid="{00000000-0005-0000-0000-00004ED70000}"/>
    <cellStyle name="Note 2 3 2 5 2 3 4" xfId="55122" xr:uid="{00000000-0005-0000-0000-00004FD70000}"/>
    <cellStyle name="Note 2 3 2 5 2 3 5" xfId="55123" xr:uid="{00000000-0005-0000-0000-000050D70000}"/>
    <cellStyle name="Note 2 3 2 5 2 4" xfId="55124" xr:uid="{00000000-0005-0000-0000-000051D70000}"/>
    <cellStyle name="Note 2 3 2 5 2 4 2" xfId="55125" xr:uid="{00000000-0005-0000-0000-000052D70000}"/>
    <cellStyle name="Note 2 3 2 5 2 5" xfId="55126" xr:uid="{00000000-0005-0000-0000-000053D70000}"/>
    <cellStyle name="Note 2 3 2 5 2 5 2" xfId="55127" xr:uid="{00000000-0005-0000-0000-000054D70000}"/>
    <cellStyle name="Note 2 3 2 5 2 6" xfId="55128" xr:uid="{00000000-0005-0000-0000-000055D70000}"/>
    <cellStyle name="Note 2 3 2 5 2 6 2" xfId="55129" xr:uid="{00000000-0005-0000-0000-000056D70000}"/>
    <cellStyle name="Note 2 3 2 5 2 7" xfId="55130" xr:uid="{00000000-0005-0000-0000-000057D70000}"/>
    <cellStyle name="Note 2 3 2 5 3" xfId="55131" xr:uid="{00000000-0005-0000-0000-000058D70000}"/>
    <cellStyle name="Note 2 3 2 5 3 2" xfId="55132" xr:uid="{00000000-0005-0000-0000-000059D70000}"/>
    <cellStyle name="Note 2 3 2 5 3 3" xfId="55133" xr:uid="{00000000-0005-0000-0000-00005AD70000}"/>
    <cellStyle name="Note 2 3 2 5 3 4" xfId="55134" xr:uid="{00000000-0005-0000-0000-00005BD70000}"/>
    <cellStyle name="Note 2 3 2 5 3 5" xfId="55135" xr:uid="{00000000-0005-0000-0000-00005CD70000}"/>
    <cellStyle name="Note 2 3 2 5 4" xfId="55136" xr:uid="{00000000-0005-0000-0000-00005DD70000}"/>
    <cellStyle name="Note 2 3 2 5 4 2" xfId="55137" xr:uid="{00000000-0005-0000-0000-00005ED70000}"/>
    <cellStyle name="Note 2 3 2 5 4 3" xfId="55138" xr:uid="{00000000-0005-0000-0000-00005FD70000}"/>
    <cellStyle name="Note 2 3 2 5 4 4" xfId="55139" xr:uid="{00000000-0005-0000-0000-000060D70000}"/>
    <cellStyle name="Note 2 3 2 5 4 5" xfId="55140" xr:uid="{00000000-0005-0000-0000-000061D70000}"/>
    <cellStyle name="Note 2 3 2 5 5" xfId="55141" xr:uid="{00000000-0005-0000-0000-000062D70000}"/>
    <cellStyle name="Note 2 3 2 5 5 2" xfId="55142" xr:uid="{00000000-0005-0000-0000-000063D70000}"/>
    <cellStyle name="Note 2 3 2 5 6" xfId="55143" xr:uid="{00000000-0005-0000-0000-000064D70000}"/>
    <cellStyle name="Note 2 3 2 5 6 2" xfId="55144" xr:uid="{00000000-0005-0000-0000-000065D70000}"/>
    <cellStyle name="Note 2 3 2 5 7" xfId="55145" xr:uid="{00000000-0005-0000-0000-000066D70000}"/>
    <cellStyle name="Note 2 3 2 5 7 2" xfId="55146" xr:uid="{00000000-0005-0000-0000-000067D70000}"/>
    <cellStyle name="Note 2 3 2 5 8" xfId="55147" xr:uid="{00000000-0005-0000-0000-000068D70000}"/>
    <cellStyle name="Note 2 3 2 6" xfId="55148" xr:uid="{00000000-0005-0000-0000-000069D70000}"/>
    <cellStyle name="Note 2 3 2 6 2" xfId="55149" xr:uid="{00000000-0005-0000-0000-00006AD70000}"/>
    <cellStyle name="Note 2 3 2 6 2 2" xfId="55150" xr:uid="{00000000-0005-0000-0000-00006BD70000}"/>
    <cellStyle name="Note 2 3 2 6 2 2 2" xfId="55151" xr:uid="{00000000-0005-0000-0000-00006CD70000}"/>
    <cellStyle name="Note 2 3 2 6 2 2 3" xfId="55152" xr:uid="{00000000-0005-0000-0000-00006DD70000}"/>
    <cellStyle name="Note 2 3 2 6 2 2 4" xfId="55153" xr:uid="{00000000-0005-0000-0000-00006ED70000}"/>
    <cellStyle name="Note 2 3 2 6 2 2 5" xfId="55154" xr:uid="{00000000-0005-0000-0000-00006FD70000}"/>
    <cellStyle name="Note 2 3 2 6 2 3" xfId="55155" xr:uid="{00000000-0005-0000-0000-000070D70000}"/>
    <cellStyle name="Note 2 3 2 6 2 3 2" xfId="55156" xr:uid="{00000000-0005-0000-0000-000071D70000}"/>
    <cellStyle name="Note 2 3 2 6 2 3 3" xfId="55157" xr:uid="{00000000-0005-0000-0000-000072D70000}"/>
    <cellStyle name="Note 2 3 2 6 2 3 4" xfId="55158" xr:uid="{00000000-0005-0000-0000-000073D70000}"/>
    <cellStyle name="Note 2 3 2 6 2 3 5" xfId="55159" xr:uid="{00000000-0005-0000-0000-000074D70000}"/>
    <cellStyle name="Note 2 3 2 6 2 4" xfId="55160" xr:uid="{00000000-0005-0000-0000-000075D70000}"/>
    <cellStyle name="Note 2 3 2 6 2 4 2" xfId="55161" xr:uid="{00000000-0005-0000-0000-000076D70000}"/>
    <cellStyle name="Note 2 3 2 6 2 5" xfId="55162" xr:uid="{00000000-0005-0000-0000-000077D70000}"/>
    <cellStyle name="Note 2 3 2 6 2 5 2" xfId="55163" xr:uid="{00000000-0005-0000-0000-000078D70000}"/>
    <cellStyle name="Note 2 3 2 6 2 6" xfId="55164" xr:uid="{00000000-0005-0000-0000-000079D70000}"/>
    <cellStyle name="Note 2 3 2 6 2 6 2" xfId="55165" xr:uid="{00000000-0005-0000-0000-00007AD70000}"/>
    <cellStyle name="Note 2 3 2 6 2 7" xfId="55166" xr:uid="{00000000-0005-0000-0000-00007BD70000}"/>
    <cellStyle name="Note 2 3 2 6 3" xfId="55167" xr:uid="{00000000-0005-0000-0000-00007CD70000}"/>
    <cellStyle name="Note 2 3 2 6 3 2" xfId="55168" xr:uid="{00000000-0005-0000-0000-00007DD70000}"/>
    <cellStyle name="Note 2 3 2 6 3 3" xfId="55169" xr:uid="{00000000-0005-0000-0000-00007ED70000}"/>
    <cellStyle name="Note 2 3 2 6 3 4" xfId="55170" xr:uid="{00000000-0005-0000-0000-00007FD70000}"/>
    <cellStyle name="Note 2 3 2 6 3 5" xfId="55171" xr:uid="{00000000-0005-0000-0000-000080D70000}"/>
    <cellStyle name="Note 2 3 2 6 4" xfId="55172" xr:uid="{00000000-0005-0000-0000-000081D70000}"/>
    <cellStyle name="Note 2 3 2 6 4 2" xfId="55173" xr:uid="{00000000-0005-0000-0000-000082D70000}"/>
    <cellStyle name="Note 2 3 2 6 4 3" xfId="55174" xr:uid="{00000000-0005-0000-0000-000083D70000}"/>
    <cellStyle name="Note 2 3 2 6 4 4" xfId="55175" xr:uid="{00000000-0005-0000-0000-000084D70000}"/>
    <cellStyle name="Note 2 3 2 6 4 5" xfId="55176" xr:uid="{00000000-0005-0000-0000-000085D70000}"/>
    <cellStyle name="Note 2 3 2 6 5" xfId="55177" xr:uid="{00000000-0005-0000-0000-000086D70000}"/>
    <cellStyle name="Note 2 3 2 6 5 2" xfId="55178" xr:uid="{00000000-0005-0000-0000-000087D70000}"/>
    <cellStyle name="Note 2 3 2 6 6" xfId="55179" xr:uid="{00000000-0005-0000-0000-000088D70000}"/>
    <cellStyle name="Note 2 3 2 6 6 2" xfId="55180" xr:uid="{00000000-0005-0000-0000-000089D70000}"/>
    <cellStyle name="Note 2 3 2 6 7" xfId="55181" xr:uid="{00000000-0005-0000-0000-00008AD70000}"/>
    <cellStyle name="Note 2 3 2 6 7 2" xfId="55182" xr:uid="{00000000-0005-0000-0000-00008BD70000}"/>
    <cellStyle name="Note 2 3 2 6 8" xfId="55183" xr:uid="{00000000-0005-0000-0000-00008CD70000}"/>
    <cellStyle name="Note 2 3 2 7" xfId="55184" xr:uid="{00000000-0005-0000-0000-00008DD70000}"/>
    <cellStyle name="Note 2 3 2 7 2" xfId="55185" xr:uid="{00000000-0005-0000-0000-00008ED70000}"/>
    <cellStyle name="Note 2 3 2 7 2 2" xfId="55186" xr:uid="{00000000-0005-0000-0000-00008FD70000}"/>
    <cellStyle name="Note 2 3 2 7 2 2 2" xfId="55187" xr:uid="{00000000-0005-0000-0000-000090D70000}"/>
    <cellStyle name="Note 2 3 2 7 2 2 3" xfId="55188" xr:uid="{00000000-0005-0000-0000-000091D70000}"/>
    <cellStyle name="Note 2 3 2 7 2 2 4" xfId="55189" xr:uid="{00000000-0005-0000-0000-000092D70000}"/>
    <cellStyle name="Note 2 3 2 7 2 2 5" xfId="55190" xr:uid="{00000000-0005-0000-0000-000093D70000}"/>
    <cellStyle name="Note 2 3 2 7 2 3" xfId="55191" xr:uid="{00000000-0005-0000-0000-000094D70000}"/>
    <cellStyle name="Note 2 3 2 7 2 3 2" xfId="55192" xr:uid="{00000000-0005-0000-0000-000095D70000}"/>
    <cellStyle name="Note 2 3 2 7 2 3 3" xfId="55193" xr:uid="{00000000-0005-0000-0000-000096D70000}"/>
    <cellStyle name="Note 2 3 2 7 2 3 4" xfId="55194" xr:uid="{00000000-0005-0000-0000-000097D70000}"/>
    <cellStyle name="Note 2 3 2 7 2 3 5" xfId="55195" xr:uid="{00000000-0005-0000-0000-000098D70000}"/>
    <cellStyle name="Note 2 3 2 7 2 4" xfId="55196" xr:uid="{00000000-0005-0000-0000-000099D70000}"/>
    <cellStyle name="Note 2 3 2 7 2 4 2" xfId="55197" xr:uid="{00000000-0005-0000-0000-00009AD70000}"/>
    <cellStyle name="Note 2 3 2 7 2 5" xfId="55198" xr:uid="{00000000-0005-0000-0000-00009BD70000}"/>
    <cellStyle name="Note 2 3 2 7 2 5 2" xfId="55199" xr:uid="{00000000-0005-0000-0000-00009CD70000}"/>
    <cellStyle name="Note 2 3 2 7 2 6" xfId="55200" xr:uid="{00000000-0005-0000-0000-00009DD70000}"/>
    <cellStyle name="Note 2 3 2 7 2 6 2" xfId="55201" xr:uid="{00000000-0005-0000-0000-00009ED70000}"/>
    <cellStyle name="Note 2 3 2 7 2 7" xfId="55202" xr:uid="{00000000-0005-0000-0000-00009FD70000}"/>
    <cellStyle name="Note 2 3 2 7 3" xfId="55203" xr:uid="{00000000-0005-0000-0000-0000A0D70000}"/>
    <cellStyle name="Note 2 3 2 7 3 2" xfId="55204" xr:uid="{00000000-0005-0000-0000-0000A1D70000}"/>
    <cellStyle name="Note 2 3 2 7 3 3" xfId="55205" xr:uid="{00000000-0005-0000-0000-0000A2D70000}"/>
    <cellStyle name="Note 2 3 2 7 3 4" xfId="55206" xr:uid="{00000000-0005-0000-0000-0000A3D70000}"/>
    <cellStyle name="Note 2 3 2 7 3 5" xfId="55207" xr:uid="{00000000-0005-0000-0000-0000A4D70000}"/>
    <cellStyle name="Note 2 3 2 7 4" xfId="55208" xr:uid="{00000000-0005-0000-0000-0000A5D70000}"/>
    <cellStyle name="Note 2 3 2 7 4 2" xfId="55209" xr:uid="{00000000-0005-0000-0000-0000A6D70000}"/>
    <cellStyle name="Note 2 3 2 7 4 3" xfId="55210" xr:uid="{00000000-0005-0000-0000-0000A7D70000}"/>
    <cellStyle name="Note 2 3 2 7 4 4" xfId="55211" xr:uid="{00000000-0005-0000-0000-0000A8D70000}"/>
    <cellStyle name="Note 2 3 2 7 4 5" xfId="55212" xr:uid="{00000000-0005-0000-0000-0000A9D70000}"/>
    <cellStyle name="Note 2 3 2 7 5" xfId="55213" xr:uid="{00000000-0005-0000-0000-0000AAD70000}"/>
    <cellStyle name="Note 2 3 2 7 5 2" xfId="55214" xr:uid="{00000000-0005-0000-0000-0000ABD70000}"/>
    <cellStyle name="Note 2 3 2 7 6" xfId="55215" xr:uid="{00000000-0005-0000-0000-0000ACD70000}"/>
    <cellStyle name="Note 2 3 2 7 6 2" xfId="55216" xr:uid="{00000000-0005-0000-0000-0000ADD70000}"/>
    <cellStyle name="Note 2 3 2 7 7" xfId="55217" xr:uid="{00000000-0005-0000-0000-0000AED70000}"/>
    <cellStyle name="Note 2 3 2 7 7 2" xfId="55218" xr:uid="{00000000-0005-0000-0000-0000AFD70000}"/>
    <cellStyle name="Note 2 3 2 7 8" xfId="55219" xr:uid="{00000000-0005-0000-0000-0000B0D70000}"/>
    <cellStyle name="Note 2 3 2 8" xfId="55220" xr:uid="{00000000-0005-0000-0000-0000B1D70000}"/>
    <cellStyle name="Note 2 3 2 8 2" xfId="55221" xr:uid="{00000000-0005-0000-0000-0000B2D70000}"/>
    <cellStyle name="Note 2 3 2 8 2 2" xfId="55222" xr:uid="{00000000-0005-0000-0000-0000B3D70000}"/>
    <cellStyle name="Note 2 3 2 8 2 2 2" xfId="55223" xr:uid="{00000000-0005-0000-0000-0000B4D70000}"/>
    <cellStyle name="Note 2 3 2 8 2 2 3" xfId="55224" xr:uid="{00000000-0005-0000-0000-0000B5D70000}"/>
    <cellStyle name="Note 2 3 2 8 2 2 4" xfId="55225" xr:uid="{00000000-0005-0000-0000-0000B6D70000}"/>
    <cellStyle name="Note 2 3 2 8 2 2 5" xfId="55226" xr:uid="{00000000-0005-0000-0000-0000B7D70000}"/>
    <cellStyle name="Note 2 3 2 8 2 3" xfId="55227" xr:uid="{00000000-0005-0000-0000-0000B8D70000}"/>
    <cellStyle name="Note 2 3 2 8 2 3 2" xfId="55228" xr:uid="{00000000-0005-0000-0000-0000B9D70000}"/>
    <cellStyle name="Note 2 3 2 8 2 3 3" xfId="55229" xr:uid="{00000000-0005-0000-0000-0000BAD70000}"/>
    <cellStyle name="Note 2 3 2 8 2 3 4" xfId="55230" xr:uid="{00000000-0005-0000-0000-0000BBD70000}"/>
    <cellStyle name="Note 2 3 2 8 2 3 5" xfId="55231" xr:uid="{00000000-0005-0000-0000-0000BCD70000}"/>
    <cellStyle name="Note 2 3 2 8 2 4" xfId="55232" xr:uid="{00000000-0005-0000-0000-0000BDD70000}"/>
    <cellStyle name="Note 2 3 2 8 2 4 2" xfId="55233" xr:uid="{00000000-0005-0000-0000-0000BED70000}"/>
    <cellStyle name="Note 2 3 2 8 2 5" xfId="55234" xr:uid="{00000000-0005-0000-0000-0000BFD70000}"/>
    <cellStyle name="Note 2 3 2 8 2 5 2" xfId="55235" xr:uid="{00000000-0005-0000-0000-0000C0D70000}"/>
    <cellStyle name="Note 2 3 2 8 2 6" xfId="55236" xr:uid="{00000000-0005-0000-0000-0000C1D70000}"/>
    <cellStyle name="Note 2 3 2 8 2 6 2" xfId="55237" xr:uid="{00000000-0005-0000-0000-0000C2D70000}"/>
    <cellStyle name="Note 2 3 2 8 2 7" xfId="55238" xr:uid="{00000000-0005-0000-0000-0000C3D70000}"/>
    <cellStyle name="Note 2 3 2 8 3" xfId="55239" xr:uid="{00000000-0005-0000-0000-0000C4D70000}"/>
    <cellStyle name="Note 2 3 2 8 3 2" xfId="55240" xr:uid="{00000000-0005-0000-0000-0000C5D70000}"/>
    <cellStyle name="Note 2 3 2 8 3 3" xfId="55241" xr:uid="{00000000-0005-0000-0000-0000C6D70000}"/>
    <cellStyle name="Note 2 3 2 8 3 4" xfId="55242" xr:uid="{00000000-0005-0000-0000-0000C7D70000}"/>
    <cellStyle name="Note 2 3 2 8 3 5" xfId="55243" xr:uid="{00000000-0005-0000-0000-0000C8D70000}"/>
    <cellStyle name="Note 2 3 2 8 4" xfId="55244" xr:uid="{00000000-0005-0000-0000-0000C9D70000}"/>
    <cellStyle name="Note 2 3 2 8 4 2" xfId="55245" xr:uid="{00000000-0005-0000-0000-0000CAD70000}"/>
    <cellStyle name="Note 2 3 2 8 4 3" xfId="55246" xr:uid="{00000000-0005-0000-0000-0000CBD70000}"/>
    <cellStyle name="Note 2 3 2 8 4 4" xfId="55247" xr:uid="{00000000-0005-0000-0000-0000CCD70000}"/>
    <cellStyle name="Note 2 3 2 8 4 5" xfId="55248" xr:uid="{00000000-0005-0000-0000-0000CDD70000}"/>
    <cellStyle name="Note 2 3 2 8 5" xfId="55249" xr:uid="{00000000-0005-0000-0000-0000CED70000}"/>
    <cellStyle name="Note 2 3 2 8 5 2" xfId="55250" xr:uid="{00000000-0005-0000-0000-0000CFD70000}"/>
    <cellStyle name="Note 2 3 2 8 6" xfId="55251" xr:uid="{00000000-0005-0000-0000-0000D0D70000}"/>
    <cellStyle name="Note 2 3 2 8 6 2" xfId="55252" xr:uid="{00000000-0005-0000-0000-0000D1D70000}"/>
    <cellStyle name="Note 2 3 2 8 7" xfId="55253" xr:uid="{00000000-0005-0000-0000-0000D2D70000}"/>
    <cellStyle name="Note 2 3 2 8 7 2" xfId="55254" xr:uid="{00000000-0005-0000-0000-0000D3D70000}"/>
    <cellStyle name="Note 2 3 2 8 8" xfId="55255" xr:uid="{00000000-0005-0000-0000-0000D4D70000}"/>
    <cellStyle name="Note 2 3 2 9" xfId="55256" xr:uid="{00000000-0005-0000-0000-0000D5D70000}"/>
    <cellStyle name="Note 2 3 2 9 2" xfId="55257" xr:uid="{00000000-0005-0000-0000-0000D6D70000}"/>
    <cellStyle name="Note 2 3 2 9 2 2" xfId="55258" xr:uid="{00000000-0005-0000-0000-0000D7D70000}"/>
    <cellStyle name="Note 2 3 2 9 2 2 2" xfId="55259" xr:uid="{00000000-0005-0000-0000-0000D8D70000}"/>
    <cellStyle name="Note 2 3 2 9 2 2 3" xfId="55260" xr:uid="{00000000-0005-0000-0000-0000D9D70000}"/>
    <cellStyle name="Note 2 3 2 9 2 2 4" xfId="55261" xr:uid="{00000000-0005-0000-0000-0000DAD70000}"/>
    <cellStyle name="Note 2 3 2 9 2 2 5" xfId="55262" xr:uid="{00000000-0005-0000-0000-0000DBD70000}"/>
    <cellStyle name="Note 2 3 2 9 2 3" xfId="55263" xr:uid="{00000000-0005-0000-0000-0000DCD70000}"/>
    <cellStyle name="Note 2 3 2 9 2 3 2" xfId="55264" xr:uid="{00000000-0005-0000-0000-0000DDD70000}"/>
    <cellStyle name="Note 2 3 2 9 2 3 3" xfId="55265" xr:uid="{00000000-0005-0000-0000-0000DED70000}"/>
    <cellStyle name="Note 2 3 2 9 2 3 4" xfId="55266" xr:uid="{00000000-0005-0000-0000-0000DFD70000}"/>
    <cellStyle name="Note 2 3 2 9 2 3 5" xfId="55267" xr:uid="{00000000-0005-0000-0000-0000E0D70000}"/>
    <cellStyle name="Note 2 3 2 9 2 4" xfId="55268" xr:uid="{00000000-0005-0000-0000-0000E1D70000}"/>
    <cellStyle name="Note 2 3 2 9 2 4 2" xfId="55269" xr:uid="{00000000-0005-0000-0000-0000E2D70000}"/>
    <cellStyle name="Note 2 3 2 9 2 5" xfId="55270" xr:uid="{00000000-0005-0000-0000-0000E3D70000}"/>
    <cellStyle name="Note 2 3 2 9 2 5 2" xfId="55271" xr:uid="{00000000-0005-0000-0000-0000E4D70000}"/>
    <cellStyle name="Note 2 3 2 9 2 6" xfId="55272" xr:uid="{00000000-0005-0000-0000-0000E5D70000}"/>
    <cellStyle name="Note 2 3 2 9 2 6 2" xfId="55273" xr:uid="{00000000-0005-0000-0000-0000E6D70000}"/>
    <cellStyle name="Note 2 3 2 9 2 7" xfId="55274" xr:uid="{00000000-0005-0000-0000-0000E7D70000}"/>
    <cellStyle name="Note 2 3 2 9 3" xfId="55275" xr:uid="{00000000-0005-0000-0000-0000E8D70000}"/>
    <cellStyle name="Note 2 3 2 9 3 2" xfId="55276" xr:uid="{00000000-0005-0000-0000-0000E9D70000}"/>
    <cellStyle name="Note 2 3 2 9 3 3" xfId="55277" xr:uid="{00000000-0005-0000-0000-0000EAD70000}"/>
    <cellStyle name="Note 2 3 2 9 3 4" xfId="55278" xr:uid="{00000000-0005-0000-0000-0000EBD70000}"/>
    <cellStyle name="Note 2 3 2 9 3 5" xfId="55279" xr:uid="{00000000-0005-0000-0000-0000ECD70000}"/>
    <cellStyle name="Note 2 3 2 9 4" xfId="55280" xr:uid="{00000000-0005-0000-0000-0000EDD70000}"/>
    <cellStyle name="Note 2 3 2 9 4 2" xfId="55281" xr:uid="{00000000-0005-0000-0000-0000EED70000}"/>
    <cellStyle name="Note 2 3 2 9 4 3" xfId="55282" xr:uid="{00000000-0005-0000-0000-0000EFD70000}"/>
    <cellStyle name="Note 2 3 2 9 4 4" xfId="55283" xr:uid="{00000000-0005-0000-0000-0000F0D70000}"/>
    <cellStyle name="Note 2 3 2 9 4 5" xfId="55284" xr:uid="{00000000-0005-0000-0000-0000F1D70000}"/>
    <cellStyle name="Note 2 3 2 9 5" xfId="55285" xr:uid="{00000000-0005-0000-0000-0000F2D70000}"/>
    <cellStyle name="Note 2 3 2 9 5 2" xfId="55286" xr:uid="{00000000-0005-0000-0000-0000F3D70000}"/>
    <cellStyle name="Note 2 3 2 9 6" xfId="55287" xr:uid="{00000000-0005-0000-0000-0000F4D70000}"/>
    <cellStyle name="Note 2 3 2 9 6 2" xfId="55288" xr:uid="{00000000-0005-0000-0000-0000F5D70000}"/>
    <cellStyle name="Note 2 3 2 9 7" xfId="55289" xr:uid="{00000000-0005-0000-0000-0000F6D70000}"/>
    <cellStyle name="Note 2 3 2 9 7 2" xfId="55290" xr:uid="{00000000-0005-0000-0000-0000F7D70000}"/>
    <cellStyle name="Note 2 3 2 9 8" xfId="55291" xr:uid="{00000000-0005-0000-0000-0000F8D70000}"/>
    <cellStyle name="Note 2 3 3" xfId="55292" xr:uid="{00000000-0005-0000-0000-0000F9D70000}"/>
    <cellStyle name="Note 2 3 3 2" xfId="55293" xr:uid="{00000000-0005-0000-0000-0000FAD70000}"/>
    <cellStyle name="Note 2 3 3 2 2" xfId="55294" xr:uid="{00000000-0005-0000-0000-0000FBD70000}"/>
    <cellStyle name="Note 2 3 3 3" xfId="55295" xr:uid="{00000000-0005-0000-0000-0000FCD70000}"/>
    <cellStyle name="Note 2 3 3 3 2" xfId="55296" xr:uid="{00000000-0005-0000-0000-0000FDD70000}"/>
    <cellStyle name="Note 2 3 3 4" xfId="55297" xr:uid="{00000000-0005-0000-0000-0000FED70000}"/>
    <cellStyle name="Note 2 3 3 5" xfId="55298" xr:uid="{00000000-0005-0000-0000-0000FFD70000}"/>
    <cellStyle name="Note 2 3 4" xfId="55299" xr:uid="{00000000-0005-0000-0000-000000D80000}"/>
    <cellStyle name="Note 2 3 4 2" xfId="55300" xr:uid="{00000000-0005-0000-0000-000001D80000}"/>
    <cellStyle name="Note 2 3 4 2 2" xfId="55301" xr:uid="{00000000-0005-0000-0000-000002D80000}"/>
    <cellStyle name="Note 2 3 4 3" xfId="55302" xr:uid="{00000000-0005-0000-0000-000003D80000}"/>
    <cellStyle name="Note 2 3 4 3 2" xfId="55303" xr:uid="{00000000-0005-0000-0000-000004D80000}"/>
    <cellStyle name="Note 2 3 4 4" xfId="55304" xr:uid="{00000000-0005-0000-0000-000005D80000}"/>
    <cellStyle name="Note 2 3 4 5" xfId="55305" xr:uid="{00000000-0005-0000-0000-000006D80000}"/>
    <cellStyle name="Note 2 3 5" xfId="55306" xr:uid="{00000000-0005-0000-0000-000007D80000}"/>
    <cellStyle name="Note 2 3 5 2" xfId="55307" xr:uid="{00000000-0005-0000-0000-000008D80000}"/>
    <cellStyle name="Note 2 3 5 2 2" xfId="55308" xr:uid="{00000000-0005-0000-0000-000009D80000}"/>
    <cellStyle name="Note 2 3 6" xfId="55309" xr:uid="{00000000-0005-0000-0000-00000AD80000}"/>
    <cellStyle name="Note 2 3 6 2" xfId="55310" xr:uid="{00000000-0005-0000-0000-00000BD80000}"/>
    <cellStyle name="Note 2 3 7" xfId="55311" xr:uid="{00000000-0005-0000-0000-00000CD80000}"/>
    <cellStyle name="Note 2 3 7 2" xfId="55312" xr:uid="{00000000-0005-0000-0000-00000DD80000}"/>
    <cellStyle name="Note 2 3_T-straight with PEDs adjustor" xfId="55313" xr:uid="{00000000-0005-0000-0000-00000ED80000}"/>
    <cellStyle name="Note 2 4" xfId="55314" xr:uid="{00000000-0005-0000-0000-00000FD80000}"/>
    <cellStyle name="Note 2 4 2" xfId="55315" xr:uid="{00000000-0005-0000-0000-000010D80000}"/>
    <cellStyle name="Note 2 4 2 2" xfId="55316" xr:uid="{00000000-0005-0000-0000-000011D80000}"/>
    <cellStyle name="Note 2 4 2 3" xfId="55317" xr:uid="{00000000-0005-0000-0000-000012D80000}"/>
    <cellStyle name="Note 2 4 3" xfId="55318" xr:uid="{00000000-0005-0000-0000-000013D80000}"/>
    <cellStyle name="Note 2 4_T-straight with PEDs adjustor" xfId="55319" xr:uid="{00000000-0005-0000-0000-000014D80000}"/>
    <cellStyle name="Note 2 5" xfId="55320" xr:uid="{00000000-0005-0000-0000-000015D80000}"/>
    <cellStyle name="Note 2 5 10" xfId="55321" xr:uid="{00000000-0005-0000-0000-000016D80000}"/>
    <cellStyle name="Note 2 5 10 2" xfId="55322" xr:uid="{00000000-0005-0000-0000-000017D80000}"/>
    <cellStyle name="Note 2 5 10 2 2" xfId="55323" xr:uid="{00000000-0005-0000-0000-000018D80000}"/>
    <cellStyle name="Note 2 5 10 2 2 2" xfId="55324" xr:uid="{00000000-0005-0000-0000-000019D80000}"/>
    <cellStyle name="Note 2 5 10 2 2 3" xfId="55325" xr:uid="{00000000-0005-0000-0000-00001AD80000}"/>
    <cellStyle name="Note 2 5 10 2 2 4" xfId="55326" xr:uid="{00000000-0005-0000-0000-00001BD80000}"/>
    <cellStyle name="Note 2 5 10 2 2 5" xfId="55327" xr:uid="{00000000-0005-0000-0000-00001CD80000}"/>
    <cellStyle name="Note 2 5 10 2 3" xfId="55328" xr:uid="{00000000-0005-0000-0000-00001DD80000}"/>
    <cellStyle name="Note 2 5 10 2 3 2" xfId="55329" xr:uid="{00000000-0005-0000-0000-00001ED80000}"/>
    <cellStyle name="Note 2 5 10 2 3 3" xfId="55330" xr:uid="{00000000-0005-0000-0000-00001FD80000}"/>
    <cellStyle name="Note 2 5 10 2 3 4" xfId="55331" xr:uid="{00000000-0005-0000-0000-000020D80000}"/>
    <cellStyle name="Note 2 5 10 2 3 5" xfId="55332" xr:uid="{00000000-0005-0000-0000-000021D80000}"/>
    <cellStyle name="Note 2 5 10 2 4" xfId="55333" xr:uid="{00000000-0005-0000-0000-000022D80000}"/>
    <cellStyle name="Note 2 5 10 2 4 2" xfId="55334" xr:uid="{00000000-0005-0000-0000-000023D80000}"/>
    <cellStyle name="Note 2 5 10 2 5" xfId="55335" xr:uid="{00000000-0005-0000-0000-000024D80000}"/>
    <cellStyle name="Note 2 5 10 2 5 2" xfId="55336" xr:uid="{00000000-0005-0000-0000-000025D80000}"/>
    <cellStyle name="Note 2 5 10 2 6" xfId="55337" xr:uid="{00000000-0005-0000-0000-000026D80000}"/>
    <cellStyle name="Note 2 5 10 2 6 2" xfId="55338" xr:uid="{00000000-0005-0000-0000-000027D80000}"/>
    <cellStyle name="Note 2 5 10 2 7" xfId="55339" xr:uid="{00000000-0005-0000-0000-000028D80000}"/>
    <cellStyle name="Note 2 5 10 3" xfId="55340" xr:uid="{00000000-0005-0000-0000-000029D80000}"/>
    <cellStyle name="Note 2 5 10 3 2" xfId="55341" xr:uid="{00000000-0005-0000-0000-00002AD80000}"/>
    <cellStyle name="Note 2 5 10 3 3" xfId="55342" xr:uid="{00000000-0005-0000-0000-00002BD80000}"/>
    <cellStyle name="Note 2 5 10 3 4" xfId="55343" xr:uid="{00000000-0005-0000-0000-00002CD80000}"/>
    <cellStyle name="Note 2 5 10 3 5" xfId="55344" xr:uid="{00000000-0005-0000-0000-00002DD80000}"/>
    <cellStyle name="Note 2 5 10 4" xfId="55345" xr:uid="{00000000-0005-0000-0000-00002ED80000}"/>
    <cellStyle name="Note 2 5 10 4 2" xfId="55346" xr:uid="{00000000-0005-0000-0000-00002FD80000}"/>
    <cellStyle name="Note 2 5 10 4 3" xfId="55347" xr:uid="{00000000-0005-0000-0000-000030D80000}"/>
    <cellStyle name="Note 2 5 10 4 4" xfId="55348" xr:uid="{00000000-0005-0000-0000-000031D80000}"/>
    <cellStyle name="Note 2 5 10 4 5" xfId="55349" xr:uid="{00000000-0005-0000-0000-000032D80000}"/>
    <cellStyle name="Note 2 5 10 5" xfId="55350" xr:uid="{00000000-0005-0000-0000-000033D80000}"/>
    <cellStyle name="Note 2 5 10 5 2" xfId="55351" xr:uid="{00000000-0005-0000-0000-000034D80000}"/>
    <cellStyle name="Note 2 5 10 6" xfId="55352" xr:uid="{00000000-0005-0000-0000-000035D80000}"/>
    <cellStyle name="Note 2 5 10 6 2" xfId="55353" xr:uid="{00000000-0005-0000-0000-000036D80000}"/>
    <cellStyle name="Note 2 5 10 7" xfId="55354" xr:uid="{00000000-0005-0000-0000-000037D80000}"/>
    <cellStyle name="Note 2 5 10 7 2" xfId="55355" xr:uid="{00000000-0005-0000-0000-000038D80000}"/>
    <cellStyle name="Note 2 5 10 8" xfId="55356" xr:uid="{00000000-0005-0000-0000-000039D80000}"/>
    <cellStyle name="Note 2 5 11" xfId="55357" xr:uid="{00000000-0005-0000-0000-00003AD80000}"/>
    <cellStyle name="Note 2 5 11 2" xfId="55358" xr:uid="{00000000-0005-0000-0000-00003BD80000}"/>
    <cellStyle name="Note 2 5 11 2 2" xfId="55359" xr:uid="{00000000-0005-0000-0000-00003CD80000}"/>
    <cellStyle name="Note 2 5 11 2 2 2" xfId="55360" xr:uid="{00000000-0005-0000-0000-00003DD80000}"/>
    <cellStyle name="Note 2 5 11 2 2 3" xfId="55361" xr:uid="{00000000-0005-0000-0000-00003ED80000}"/>
    <cellStyle name="Note 2 5 11 2 2 4" xfId="55362" xr:uid="{00000000-0005-0000-0000-00003FD80000}"/>
    <cellStyle name="Note 2 5 11 2 2 5" xfId="55363" xr:uid="{00000000-0005-0000-0000-000040D80000}"/>
    <cellStyle name="Note 2 5 11 2 3" xfId="55364" xr:uid="{00000000-0005-0000-0000-000041D80000}"/>
    <cellStyle name="Note 2 5 11 2 3 2" xfId="55365" xr:uid="{00000000-0005-0000-0000-000042D80000}"/>
    <cellStyle name="Note 2 5 11 2 3 3" xfId="55366" xr:uid="{00000000-0005-0000-0000-000043D80000}"/>
    <cellStyle name="Note 2 5 11 2 3 4" xfId="55367" xr:uid="{00000000-0005-0000-0000-000044D80000}"/>
    <cellStyle name="Note 2 5 11 2 3 5" xfId="55368" xr:uid="{00000000-0005-0000-0000-000045D80000}"/>
    <cellStyle name="Note 2 5 11 2 4" xfId="55369" xr:uid="{00000000-0005-0000-0000-000046D80000}"/>
    <cellStyle name="Note 2 5 11 2 4 2" xfId="55370" xr:uid="{00000000-0005-0000-0000-000047D80000}"/>
    <cellStyle name="Note 2 5 11 2 5" xfId="55371" xr:uid="{00000000-0005-0000-0000-000048D80000}"/>
    <cellStyle name="Note 2 5 11 2 5 2" xfId="55372" xr:uid="{00000000-0005-0000-0000-000049D80000}"/>
    <cellStyle name="Note 2 5 11 2 6" xfId="55373" xr:uid="{00000000-0005-0000-0000-00004AD80000}"/>
    <cellStyle name="Note 2 5 11 2 6 2" xfId="55374" xr:uid="{00000000-0005-0000-0000-00004BD80000}"/>
    <cellStyle name="Note 2 5 11 2 7" xfId="55375" xr:uid="{00000000-0005-0000-0000-00004CD80000}"/>
    <cellStyle name="Note 2 5 11 3" xfId="55376" xr:uid="{00000000-0005-0000-0000-00004DD80000}"/>
    <cellStyle name="Note 2 5 11 3 2" xfId="55377" xr:uid="{00000000-0005-0000-0000-00004ED80000}"/>
    <cellStyle name="Note 2 5 11 3 3" xfId="55378" xr:uid="{00000000-0005-0000-0000-00004FD80000}"/>
    <cellStyle name="Note 2 5 11 3 4" xfId="55379" xr:uid="{00000000-0005-0000-0000-000050D80000}"/>
    <cellStyle name="Note 2 5 11 3 5" xfId="55380" xr:uid="{00000000-0005-0000-0000-000051D80000}"/>
    <cellStyle name="Note 2 5 11 4" xfId="55381" xr:uid="{00000000-0005-0000-0000-000052D80000}"/>
    <cellStyle name="Note 2 5 11 4 2" xfId="55382" xr:uid="{00000000-0005-0000-0000-000053D80000}"/>
    <cellStyle name="Note 2 5 11 4 3" xfId="55383" xr:uid="{00000000-0005-0000-0000-000054D80000}"/>
    <cellStyle name="Note 2 5 11 4 4" xfId="55384" xr:uid="{00000000-0005-0000-0000-000055D80000}"/>
    <cellStyle name="Note 2 5 11 4 5" xfId="55385" xr:uid="{00000000-0005-0000-0000-000056D80000}"/>
    <cellStyle name="Note 2 5 11 5" xfId="55386" xr:uid="{00000000-0005-0000-0000-000057D80000}"/>
    <cellStyle name="Note 2 5 11 5 2" xfId="55387" xr:uid="{00000000-0005-0000-0000-000058D80000}"/>
    <cellStyle name="Note 2 5 11 6" xfId="55388" xr:uid="{00000000-0005-0000-0000-000059D80000}"/>
    <cellStyle name="Note 2 5 11 6 2" xfId="55389" xr:uid="{00000000-0005-0000-0000-00005AD80000}"/>
    <cellStyle name="Note 2 5 11 7" xfId="55390" xr:uid="{00000000-0005-0000-0000-00005BD80000}"/>
    <cellStyle name="Note 2 5 11 7 2" xfId="55391" xr:uid="{00000000-0005-0000-0000-00005CD80000}"/>
    <cellStyle name="Note 2 5 11 8" xfId="55392" xr:uid="{00000000-0005-0000-0000-00005DD80000}"/>
    <cellStyle name="Note 2 5 12" xfId="55393" xr:uid="{00000000-0005-0000-0000-00005ED80000}"/>
    <cellStyle name="Note 2 5 12 2" xfId="55394" xr:uid="{00000000-0005-0000-0000-00005FD80000}"/>
    <cellStyle name="Note 2 5 12 2 2" xfId="55395" xr:uid="{00000000-0005-0000-0000-000060D80000}"/>
    <cellStyle name="Note 2 5 12 2 2 2" xfId="55396" xr:uid="{00000000-0005-0000-0000-000061D80000}"/>
    <cellStyle name="Note 2 5 12 2 2 3" xfId="55397" xr:uid="{00000000-0005-0000-0000-000062D80000}"/>
    <cellStyle name="Note 2 5 12 2 2 4" xfId="55398" xr:uid="{00000000-0005-0000-0000-000063D80000}"/>
    <cellStyle name="Note 2 5 12 2 2 5" xfId="55399" xr:uid="{00000000-0005-0000-0000-000064D80000}"/>
    <cellStyle name="Note 2 5 12 2 3" xfId="55400" xr:uid="{00000000-0005-0000-0000-000065D80000}"/>
    <cellStyle name="Note 2 5 12 2 3 2" xfId="55401" xr:uid="{00000000-0005-0000-0000-000066D80000}"/>
    <cellStyle name="Note 2 5 12 2 3 3" xfId="55402" xr:uid="{00000000-0005-0000-0000-000067D80000}"/>
    <cellStyle name="Note 2 5 12 2 3 4" xfId="55403" xr:uid="{00000000-0005-0000-0000-000068D80000}"/>
    <cellStyle name="Note 2 5 12 2 3 5" xfId="55404" xr:uid="{00000000-0005-0000-0000-000069D80000}"/>
    <cellStyle name="Note 2 5 12 2 4" xfId="55405" xr:uid="{00000000-0005-0000-0000-00006AD80000}"/>
    <cellStyle name="Note 2 5 12 2 4 2" xfId="55406" xr:uid="{00000000-0005-0000-0000-00006BD80000}"/>
    <cellStyle name="Note 2 5 12 2 5" xfId="55407" xr:uid="{00000000-0005-0000-0000-00006CD80000}"/>
    <cellStyle name="Note 2 5 12 2 5 2" xfId="55408" xr:uid="{00000000-0005-0000-0000-00006DD80000}"/>
    <cellStyle name="Note 2 5 12 2 6" xfId="55409" xr:uid="{00000000-0005-0000-0000-00006ED80000}"/>
    <cellStyle name="Note 2 5 12 2 6 2" xfId="55410" xr:uid="{00000000-0005-0000-0000-00006FD80000}"/>
    <cellStyle name="Note 2 5 12 2 7" xfId="55411" xr:uid="{00000000-0005-0000-0000-000070D80000}"/>
    <cellStyle name="Note 2 5 12 3" xfId="55412" xr:uid="{00000000-0005-0000-0000-000071D80000}"/>
    <cellStyle name="Note 2 5 12 3 2" xfId="55413" xr:uid="{00000000-0005-0000-0000-000072D80000}"/>
    <cellStyle name="Note 2 5 12 3 3" xfId="55414" xr:uid="{00000000-0005-0000-0000-000073D80000}"/>
    <cellStyle name="Note 2 5 12 3 4" xfId="55415" xr:uid="{00000000-0005-0000-0000-000074D80000}"/>
    <cellStyle name="Note 2 5 12 3 5" xfId="55416" xr:uid="{00000000-0005-0000-0000-000075D80000}"/>
    <cellStyle name="Note 2 5 12 4" xfId="55417" xr:uid="{00000000-0005-0000-0000-000076D80000}"/>
    <cellStyle name="Note 2 5 12 4 2" xfId="55418" xr:uid="{00000000-0005-0000-0000-000077D80000}"/>
    <cellStyle name="Note 2 5 12 4 3" xfId="55419" xr:uid="{00000000-0005-0000-0000-000078D80000}"/>
    <cellStyle name="Note 2 5 12 4 4" xfId="55420" xr:uid="{00000000-0005-0000-0000-000079D80000}"/>
    <cellStyle name="Note 2 5 12 4 5" xfId="55421" xr:uid="{00000000-0005-0000-0000-00007AD80000}"/>
    <cellStyle name="Note 2 5 12 5" xfId="55422" xr:uid="{00000000-0005-0000-0000-00007BD80000}"/>
    <cellStyle name="Note 2 5 12 5 2" xfId="55423" xr:uid="{00000000-0005-0000-0000-00007CD80000}"/>
    <cellStyle name="Note 2 5 12 6" xfId="55424" xr:uid="{00000000-0005-0000-0000-00007DD80000}"/>
    <cellStyle name="Note 2 5 12 6 2" xfId="55425" xr:uid="{00000000-0005-0000-0000-00007ED80000}"/>
    <cellStyle name="Note 2 5 12 7" xfId="55426" xr:uid="{00000000-0005-0000-0000-00007FD80000}"/>
    <cellStyle name="Note 2 5 12 7 2" xfId="55427" xr:uid="{00000000-0005-0000-0000-000080D80000}"/>
    <cellStyle name="Note 2 5 12 8" xfId="55428" xr:uid="{00000000-0005-0000-0000-000081D80000}"/>
    <cellStyle name="Note 2 5 13" xfId="55429" xr:uid="{00000000-0005-0000-0000-000082D80000}"/>
    <cellStyle name="Note 2 5 13 2" xfId="55430" xr:uid="{00000000-0005-0000-0000-000083D80000}"/>
    <cellStyle name="Note 2 5 13 2 2" xfId="55431" xr:uid="{00000000-0005-0000-0000-000084D80000}"/>
    <cellStyle name="Note 2 5 13 2 2 2" xfId="55432" xr:uid="{00000000-0005-0000-0000-000085D80000}"/>
    <cellStyle name="Note 2 5 13 2 2 3" xfId="55433" xr:uid="{00000000-0005-0000-0000-000086D80000}"/>
    <cellStyle name="Note 2 5 13 2 2 4" xfId="55434" xr:uid="{00000000-0005-0000-0000-000087D80000}"/>
    <cellStyle name="Note 2 5 13 2 2 5" xfId="55435" xr:uid="{00000000-0005-0000-0000-000088D80000}"/>
    <cellStyle name="Note 2 5 13 2 3" xfId="55436" xr:uid="{00000000-0005-0000-0000-000089D80000}"/>
    <cellStyle name="Note 2 5 13 2 3 2" xfId="55437" xr:uid="{00000000-0005-0000-0000-00008AD80000}"/>
    <cellStyle name="Note 2 5 13 2 3 3" xfId="55438" xr:uid="{00000000-0005-0000-0000-00008BD80000}"/>
    <cellStyle name="Note 2 5 13 2 3 4" xfId="55439" xr:uid="{00000000-0005-0000-0000-00008CD80000}"/>
    <cellStyle name="Note 2 5 13 2 3 5" xfId="55440" xr:uid="{00000000-0005-0000-0000-00008DD80000}"/>
    <cellStyle name="Note 2 5 13 2 4" xfId="55441" xr:uid="{00000000-0005-0000-0000-00008ED80000}"/>
    <cellStyle name="Note 2 5 13 2 4 2" xfId="55442" xr:uid="{00000000-0005-0000-0000-00008FD80000}"/>
    <cellStyle name="Note 2 5 13 2 5" xfId="55443" xr:uid="{00000000-0005-0000-0000-000090D80000}"/>
    <cellStyle name="Note 2 5 13 2 5 2" xfId="55444" xr:uid="{00000000-0005-0000-0000-000091D80000}"/>
    <cellStyle name="Note 2 5 13 2 6" xfId="55445" xr:uid="{00000000-0005-0000-0000-000092D80000}"/>
    <cellStyle name="Note 2 5 13 2 6 2" xfId="55446" xr:uid="{00000000-0005-0000-0000-000093D80000}"/>
    <cellStyle name="Note 2 5 13 2 7" xfId="55447" xr:uid="{00000000-0005-0000-0000-000094D80000}"/>
    <cellStyle name="Note 2 5 13 3" xfId="55448" xr:uid="{00000000-0005-0000-0000-000095D80000}"/>
    <cellStyle name="Note 2 5 13 3 2" xfId="55449" xr:uid="{00000000-0005-0000-0000-000096D80000}"/>
    <cellStyle name="Note 2 5 13 3 3" xfId="55450" xr:uid="{00000000-0005-0000-0000-000097D80000}"/>
    <cellStyle name="Note 2 5 13 3 4" xfId="55451" xr:uid="{00000000-0005-0000-0000-000098D80000}"/>
    <cellStyle name="Note 2 5 13 3 5" xfId="55452" xr:uid="{00000000-0005-0000-0000-000099D80000}"/>
    <cellStyle name="Note 2 5 13 4" xfId="55453" xr:uid="{00000000-0005-0000-0000-00009AD80000}"/>
    <cellStyle name="Note 2 5 13 4 2" xfId="55454" xr:uid="{00000000-0005-0000-0000-00009BD80000}"/>
    <cellStyle name="Note 2 5 13 4 3" xfId="55455" xr:uid="{00000000-0005-0000-0000-00009CD80000}"/>
    <cellStyle name="Note 2 5 13 4 4" xfId="55456" xr:uid="{00000000-0005-0000-0000-00009DD80000}"/>
    <cellStyle name="Note 2 5 13 4 5" xfId="55457" xr:uid="{00000000-0005-0000-0000-00009ED80000}"/>
    <cellStyle name="Note 2 5 13 5" xfId="55458" xr:uid="{00000000-0005-0000-0000-00009FD80000}"/>
    <cellStyle name="Note 2 5 13 5 2" xfId="55459" xr:uid="{00000000-0005-0000-0000-0000A0D80000}"/>
    <cellStyle name="Note 2 5 13 6" xfId="55460" xr:uid="{00000000-0005-0000-0000-0000A1D80000}"/>
    <cellStyle name="Note 2 5 13 6 2" xfId="55461" xr:uid="{00000000-0005-0000-0000-0000A2D80000}"/>
    <cellStyle name="Note 2 5 13 7" xfId="55462" xr:uid="{00000000-0005-0000-0000-0000A3D80000}"/>
    <cellStyle name="Note 2 5 13 7 2" xfId="55463" xr:uid="{00000000-0005-0000-0000-0000A4D80000}"/>
    <cellStyle name="Note 2 5 13 8" xfId="55464" xr:uid="{00000000-0005-0000-0000-0000A5D80000}"/>
    <cellStyle name="Note 2 5 14" xfId="55465" xr:uid="{00000000-0005-0000-0000-0000A6D80000}"/>
    <cellStyle name="Note 2 5 14 2" xfId="55466" xr:uid="{00000000-0005-0000-0000-0000A7D80000}"/>
    <cellStyle name="Note 2 5 14 2 2" xfId="55467" xr:uid="{00000000-0005-0000-0000-0000A8D80000}"/>
    <cellStyle name="Note 2 5 14 2 2 2" xfId="55468" xr:uid="{00000000-0005-0000-0000-0000A9D80000}"/>
    <cellStyle name="Note 2 5 14 2 2 3" xfId="55469" xr:uid="{00000000-0005-0000-0000-0000AAD80000}"/>
    <cellStyle name="Note 2 5 14 2 2 4" xfId="55470" xr:uid="{00000000-0005-0000-0000-0000ABD80000}"/>
    <cellStyle name="Note 2 5 14 2 2 5" xfId="55471" xr:uid="{00000000-0005-0000-0000-0000ACD80000}"/>
    <cellStyle name="Note 2 5 14 2 3" xfId="55472" xr:uid="{00000000-0005-0000-0000-0000ADD80000}"/>
    <cellStyle name="Note 2 5 14 2 3 2" xfId="55473" xr:uid="{00000000-0005-0000-0000-0000AED80000}"/>
    <cellStyle name="Note 2 5 14 2 3 3" xfId="55474" xr:uid="{00000000-0005-0000-0000-0000AFD80000}"/>
    <cellStyle name="Note 2 5 14 2 3 4" xfId="55475" xr:uid="{00000000-0005-0000-0000-0000B0D80000}"/>
    <cellStyle name="Note 2 5 14 2 3 5" xfId="55476" xr:uid="{00000000-0005-0000-0000-0000B1D80000}"/>
    <cellStyle name="Note 2 5 14 2 4" xfId="55477" xr:uid="{00000000-0005-0000-0000-0000B2D80000}"/>
    <cellStyle name="Note 2 5 14 2 4 2" xfId="55478" xr:uid="{00000000-0005-0000-0000-0000B3D80000}"/>
    <cellStyle name="Note 2 5 14 2 5" xfId="55479" xr:uid="{00000000-0005-0000-0000-0000B4D80000}"/>
    <cellStyle name="Note 2 5 14 2 5 2" xfId="55480" xr:uid="{00000000-0005-0000-0000-0000B5D80000}"/>
    <cellStyle name="Note 2 5 14 2 6" xfId="55481" xr:uid="{00000000-0005-0000-0000-0000B6D80000}"/>
    <cellStyle name="Note 2 5 14 2 6 2" xfId="55482" xr:uid="{00000000-0005-0000-0000-0000B7D80000}"/>
    <cellStyle name="Note 2 5 14 2 7" xfId="55483" xr:uid="{00000000-0005-0000-0000-0000B8D80000}"/>
    <cellStyle name="Note 2 5 14 3" xfId="55484" xr:uid="{00000000-0005-0000-0000-0000B9D80000}"/>
    <cellStyle name="Note 2 5 14 3 2" xfId="55485" xr:uid="{00000000-0005-0000-0000-0000BAD80000}"/>
    <cellStyle name="Note 2 5 14 3 3" xfId="55486" xr:uid="{00000000-0005-0000-0000-0000BBD80000}"/>
    <cellStyle name="Note 2 5 14 3 4" xfId="55487" xr:uid="{00000000-0005-0000-0000-0000BCD80000}"/>
    <cellStyle name="Note 2 5 14 3 5" xfId="55488" xr:uid="{00000000-0005-0000-0000-0000BDD80000}"/>
    <cellStyle name="Note 2 5 14 4" xfId="55489" xr:uid="{00000000-0005-0000-0000-0000BED80000}"/>
    <cellStyle name="Note 2 5 14 4 2" xfId="55490" xr:uid="{00000000-0005-0000-0000-0000BFD80000}"/>
    <cellStyle name="Note 2 5 14 4 3" xfId="55491" xr:uid="{00000000-0005-0000-0000-0000C0D80000}"/>
    <cellStyle name="Note 2 5 14 4 4" xfId="55492" xr:uid="{00000000-0005-0000-0000-0000C1D80000}"/>
    <cellStyle name="Note 2 5 14 4 5" xfId="55493" xr:uid="{00000000-0005-0000-0000-0000C2D80000}"/>
    <cellStyle name="Note 2 5 14 5" xfId="55494" xr:uid="{00000000-0005-0000-0000-0000C3D80000}"/>
    <cellStyle name="Note 2 5 14 5 2" xfId="55495" xr:uid="{00000000-0005-0000-0000-0000C4D80000}"/>
    <cellStyle name="Note 2 5 14 6" xfId="55496" xr:uid="{00000000-0005-0000-0000-0000C5D80000}"/>
    <cellStyle name="Note 2 5 14 6 2" xfId="55497" xr:uid="{00000000-0005-0000-0000-0000C6D80000}"/>
    <cellStyle name="Note 2 5 14 7" xfId="55498" xr:uid="{00000000-0005-0000-0000-0000C7D80000}"/>
    <cellStyle name="Note 2 5 14 7 2" xfId="55499" xr:uid="{00000000-0005-0000-0000-0000C8D80000}"/>
    <cellStyle name="Note 2 5 14 8" xfId="55500" xr:uid="{00000000-0005-0000-0000-0000C9D80000}"/>
    <cellStyle name="Note 2 5 15" xfId="55501" xr:uid="{00000000-0005-0000-0000-0000CAD80000}"/>
    <cellStyle name="Note 2 5 15 2" xfId="55502" xr:uid="{00000000-0005-0000-0000-0000CBD80000}"/>
    <cellStyle name="Note 2 5 15 2 2" xfId="55503" xr:uid="{00000000-0005-0000-0000-0000CCD80000}"/>
    <cellStyle name="Note 2 5 15 2 3" xfId="55504" xr:uid="{00000000-0005-0000-0000-0000CDD80000}"/>
    <cellStyle name="Note 2 5 15 2 4" xfId="55505" xr:uid="{00000000-0005-0000-0000-0000CED80000}"/>
    <cellStyle name="Note 2 5 15 2 5" xfId="55506" xr:uid="{00000000-0005-0000-0000-0000CFD80000}"/>
    <cellStyle name="Note 2 5 15 3" xfId="55507" xr:uid="{00000000-0005-0000-0000-0000D0D80000}"/>
    <cellStyle name="Note 2 5 15 3 2" xfId="55508" xr:uid="{00000000-0005-0000-0000-0000D1D80000}"/>
    <cellStyle name="Note 2 5 15 3 3" xfId="55509" xr:uid="{00000000-0005-0000-0000-0000D2D80000}"/>
    <cellStyle name="Note 2 5 15 3 4" xfId="55510" xr:uid="{00000000-0005-0000-0000-0000D3D80000}"/>
    <cellStyle name="Note 2 5 15 3 5" xfId="55511" xr:uid="{00000000-0005-0000-0000-0000D4D80000}"/>
    <cellStyle name="Note 2 5 15 4" xfId="55512" xr:uid="{00000000-0005-0000-0000-0000D5D80000}"/>
    <cellStyle name="Note 2 5 15 4 2" xfId="55513" xr:uid="{00000000-0005-0000-0000-0000D6D80000}"/>
    <cellStyle name="Note 2 5 15 5" xfId="55514" xr:uid="{00000000-0005-0000-0000-0000D7D80000}"/>
    <cellStyle name="Note 2 5 15 5 2" xfId="55515" xr:uid="{00000000-0005-0000-0000-0000D8D80000}"/>
    <cellStyle name="Note 2 5 15 6" xfId="55516" xr:uid="{00000000-0005-0000-0000-0000D9D80000}"/>
    <cellStyle name="Note 2 5 15 6 2" xfId="55517" xr:uid="{00000000-0005-0000-0000-0000DAD80000}"/>
    <cellStyle name="Note 2 5 15 7" xfId="55518" xr:uid="{00000000-0005-0000-0000-0000DBD80000}"/>
    <cellStyle name="Note 2 5 16" xfId="55519" xr:uid="{00000000-0005-0000-0000-0000DCD80000}"/>
    <cellStyle name="Note 2 5 16 2" xfId="55520" xr:uid="{00000000-0005-0000-0000-0000DDD80000}"/>
    <cellStyle name="Note 2 5 16 3" xfId="55521" xr:uid="{00000000-0005-0000-0000-0000DED80000}"/>
    <cellStyle name="Note 2 5 16 4" xfId="55522" xr:uid="{00000000-0005-0000-0000-0000DFD80000}"/>
    <cellStyle name="Note 2 5 16 5" xfId="55523" xr:uid="{00000000-0005-0000-0000-0000E0D80000}"/>
    <cellStyle name="Note 2 5 17" xfId="55524" xr:uid="{00000000-0005-0000-0000-0000E1D80000}"/>
    <cellStyle name="Note 2 5 17 2" xfId="55525" xr:uid="{00000000-0005-0000-0000-0000E2D80000}"/>
    <cellStyle name="Note 2 5 17 3" xfId="55526" xr:uid="{00000000-0005-0000-0000-0000E3D80000}"/>
    <cellStyle name="Note 2 5 17 4" xfId="55527" xr:uid="{00000000-0005-0000-0000-0000E4D80000}"/>
    <cellStyle name="Note 2 5 17 5" xfId="55528" xr:uid="{00000000-0005-0000-0000-0000E5D80000}"/>
    <cellStyle name="Note 2 5 18" xfId="55529" xr:uid="{00000000-0005-0000-0000-0000E6D80000}"/>
    <cellStyle name="Note 2 5 18 2" xfId="55530" xr:uid="{00000000-0005-0000-0000-0000E7D80000}"/>
    <cellStyle name="Note 2 5 19" xfId="55531" xr:uid="{00000000-0005-0000-0000-0000E8D80000}"/>
    <cellStyle name="Note 2 5 19 2" xfId="55532" xr:uid="{00000000-0005-0000-0000-0000E9D80000}"/>
    <cellStyle name="Note 2 5 2" xfId="55533" xr:uid="{00000000-0005-0000-0000-0000EAD80000}"/>
    <cellStyle name="Note 2 5 2 2" xfId="55534" xr:uid="{00000000-0005-0000-0000-0000EBD80000}"/>
    <cellStyle name="Note 2 5 2 2 2" xfId="55535" xr:uid="{00000000-0005-0000-0000-0000ECD80000}"/>
    <cellStyle name="Note 2 5 2 2 2 2" xfId="55536" xr:uid="{00000000-0005-0000-0000-0000EDD80000}"/>
    <cellStyle name="Note 2 5 2 2 2 3" xfId="55537" xr:uid="{00000000-0005-0000-0000-0000EED80000}"/>
    <cellStyle name="Note 2 5 2 2 2 4" xfId="55538" xr:uid="{00000000-0005-0000-0000-0000EFD80000}"/>
    <cellStyle name="Note 2 5 2 2 2 5" xfId="55539" xr:uid="{00000000-0005-0000-0000-0000F0D80000}"/>
    <cellStyle name="Note 2 5 2 2 3" xfId="55540" xr:uid="{00000000-0005-0000-0000-0000F1D80000}"/>
    <cellStyle name="Note 2 5 2 2 3 2" xfId="55541" xr:uid="{00000000-0005-0000-0000-0000F2D80000}"/>
    <cellStyle name="Note 2 5 2 2 3 3" xfId="55542" xr:uid="{00000000-0005-0000-0000-0000F3D80000}"/>
    <cellStyle name="Note 2 5 2 2 3 4" xfId="55543" xr:uid="{00000000-0005-0000-0000-0000F4D80000}"/>
    <cellStyle name="Note 2 5 2 2 3 5" xfId="55544" xr:uid="{00000000-0005-0000-0000-0000F5D80000}"/>
    <cellStyle name="Note 2 5 2 2 4" xfId="55545" xr:uid="{00000000-0005-0000-0000-0000F6D80000}"/>
    <cellStyle name="Note 2 5 2 2 4 2" xfId="55546" xr:uid="{00000000-0005-0000-0000-0000F7D80000}"/>
    <cellStyle name="Note 2 5 2 2 5" xfId="55547" xr:uid="{00000000-0005-0000-0000-0000F8D80000}"/>
    <cellStyle name="Note 2 5 2 2 5 2" xfId="55548" xr:uid="{00000000-0005-0000-0000-0000F9D80000}"/>
    <cellStyle name="Note 2 5 2 2 6" xfId="55549" xr:uid="{00000000-0005-0000-0000-0000FAD80000}"/>
    <cellStyle name="Note 2 5 2 2 6 2" xfId="55550" xr:uid="{00000000-0005-0000-0000-0000FBD80000}"/>
    <cellStyle name="Note 2 5 2 2 7" xfId="55551" xr:uid="{00000000-0005-0000-0000-0000FCD80000}"/>
    <cellStyle name="Note 2 5 2 3" xfId="55552" xr:uid="{00000000-0005-0000-0000-0000FDD80000}"/>
    <cellStyle name="Note 2 5 2 3 2" xfId="55553" xr:uid="{00000000-0005-0000-0000-0000FED80000}"/>
    <cellStyle name="Note 2 5 2 3 3" xfId="55554" xr:uid="{00000000-0005-0000-0000-0000FFD80000}"/>
    <cellStyle name="Note 2 5 2 3 4" xfId="55555" xr:uid="{00000000-0005-0000-0000-000000D90000}"/>
    <cellStyle name="Note 2 5 2 3 5" xfId="55556" xr:uid="{00000000-0005-0000-0000-000001D90000}"/>
    <cellStyle name="Note 2 5 2 4" xfId="55557" xr:uid="{00000000-0005-0000-0000-000002D90000}"/>
    <cellStyle name="Note 2 5 2 4 2" xfId="55558" xr:uid="{00000000-0005-0000-0000-000003D90000}"/>
    <cellStyle name="Note 2 5 2 4 3" xfId="55559" xr:uid="{00000000-0005-0000-0000-000004D90000}"/>
    <cellStyle name="Note 2 5 2 4 4" xfId="55560" xr:uid="{00000000-0005-0000-0000-000005D90000}"/>
    <cellStyle name="Note 2 5 2 4 5" xfId="55561" xr:uid="{00000000-0005-0000-0000-000006D90000}"/>
    <cellStyle name="Note 2 5 2 5" xfId="55562" xr:uid="{00000000-0005-0000-0000-000007D90000}"/>
    <cellStyle name="Note 2 5 2 5 2" xfId="55563" xr:uid="{00000000-0005-0000-0000-000008D90000}"/>
    <cellStyle name="Note 2 5 2 6" xfId="55564" xr:uid="{00000000-0005-0000-0000-000009D90000}"/>
    <cellStyle name="Note 2 5 2 6 2" xfId="55565" xr:uid="{00000000-0005-0000-0000-00000AD90000}"/>
    <cellStyle name="Note 2 5 2 7" xfId="55566" xr:uid="{00000000-0005-0000-0000-00000BD90000}"/>
    <cellStyle name="Note 2 5 2 7 2" xfId="55567" xr:uid="{00000000-0005-0000-0000-00000CD90000}"/>
    <cellStyle name="Note 2 5 2 8" xfId="55568" xr:uid="{00000000-0005-0000-0000-00000DD90000}"/>
    <cellStyle name="Note 2 5 20" xfId="55569" xr:uid="{00000000-0005-0000-0000-00000ED90000}"/>
    <cellStyle name="Note 2 5 20 2" xfId="55570" xr:uid="{00000000-0005-0000-0000-00000FD90000}"/>
    <cellStyle name="Note 2 5 21" xfId="55571" xr:uid="{00000000-0005-0000-0000-000010D90000}"/>
    <cellStyle name="Note 2 5 3" xfId="55572" xr:uid="{00000000-0005-0000-0000-000011D90000}"/>
    <cellStyle name="Note 2 5 3 2" xfId="55573" xr:uid="{00000000-0005-0000-0000-000012D90000}"/>
    <cellStyle name="Note 2 5 3 2 2" xfId="55574" xr:uid="{00000000-0005-0000-0000-000013D90000}"/>
    <cellStyle name="Note 2 5 3 2 2 2" xfId="55575" xr:uid="{00000000-0005-0000-0000-000014D90000}"/>
    <cellStyle name="Note 2 5 3 2 2 3" xfId="55576" xr:uid="{00000000-0005-0000-0000-000015D90000}"/>
    <cellStyle name="Note 2 5 3 2 2 4" xfId="55577" xr:uid="{00000000-0005-0000-0000-000016D90000}"/>
    <cellStyle name="Note 2 5 3 2 2 5" xfId="55578" xr:uid="{00000000-0005-0000-0000-000017D90000}"/>
    <cellStyle name="Note 2 5 3 2 3" xfId="55579" xr:uid="{00000000-0005-0000-0000-000018D90000}"/>
    <cellStyle name="Note 2 5 3 2 3 2" xfId="55580" xr:uid="{00000000-0005-0000-0000-000019D90000}"/>
    <cellStyle name="Note 2 5 3 2 3 3" xfId="55581" xr:uid="{00000000-0005-0000-0000-00001AD90000}"/>
    <cellStyle name="Note 2 5 3 2 3 4" xfId="55582" xr:uid="{00000000-0005-0000-0000-00001BD90000}"/>
    <cellStyle name="Note 2 5 3 2 3 5" xfId="55583" xr:uid="{00000000-0005-0000-0000-00001CD90000}"/>
    <cellStyle name="Note 2 5 3 2 4" xfId="55584" xr:uid="{00000000-0005-0000-0000-00001DD90000}"/>
    <cellStyle name="Note 2 5 3 2 4 2" xfId="55585" xr:uid="{00000000-0005-0000-0000-00001ED90000}"/>
    <cellStyle name="Note 2 5 3 2 5" xfId="55586" xr:uid="{00000000-0005-0000-0000-00001FD90000}"/>
    <cellStyle name="Note 2 5 3 2 5 2" xfId="55587" xr:uid="{00000000-0005-0000-0000-000020D90000}"/>
    <cellStyle name="Note 2 5 3 2 6" xfId="55588" xr:uid="{00000000-0005-0000-0000-000021D90000}"/>
    <cellStyle name="Note 2 5 3 2 6 2" xfId="55589" xr:uid="{00000000-0005-0000-0000-000022D90000}"/>
    <cellStyle name="Note 2 5 3 2 7" xfId="55590" xr:uid="{00000000-0005-0000-0000-000023D90000}"/>
    <cellStyle name="Note 2 5 3 3" xfId="55591" xr:uid="{00000000-0005-0000-0000-000024D90000}"/>
    <cellStyle name="Note 2 5 3 3 2" xfId="55592" xr:uid="{00000000-0005-0000-0000-000025D90000}"/>
    <cellStyle name="Note 2 5 3 3 3" xfId="55593" xr:uid="{00000000-0005-0000-0000-000026D90000}"/>
    <cellStyle name="Note 2 5 3 3 4" xfId="55594" xr:uid="{00000000-0005-0000-0000-000027D90000}"/>
    <cellStyle name="Note 2 5 3 3 5" xfId="55595" xr:uid="{00000000-0005-0000-0000-000028D90000}"/>
    <cellStyle name="Note 2 5 3 4" xfId="55596" xr:uid="{00000000-0005-0000-0000-000029D90000}"/>
    <cellStyle name="Note 2 5 3 4 2" xfId="55597" xr:uid="{00000000-0005-0000-0000-00002AD90000}"/>
    <cellStyle name="Note 2 5 3 4 3" xfId="55598" xr:uid="{00000000-0005-0000-0000-00002BD90000}"/>
    <cellStyle name="Note 2 5 3 4 4" xfId="55599" xr:uid="{00000000-0005-0000-0000-00002CD90000}"/>
    <cellStyle name="Note 2 5 3 4 5" xfId="55600" xr:uid="{00000000-0005-0000-0000-00002DD90000}"/>
    <cellStyle name="Note 2 5 3 5" xfId="55601" xr:uid="{00000000-0005-0000-0000-00002ED90000}"/>
    <cellStyle name="Note 2 5 3 5 2" xfId="55602" xr:uid="{00000000-0005-0000-0000-00002FD90000}"/>
    <cellStyle name="Note 2 5 3 6" xfId="55603" xr:uid="{00000000-0005-0000-0000-000030D90000}"/>
    <cellStyle name="Note 2 5 3 6 2" xfId="55604" xr:uid="{00000000-0005-0000-0000-000031D90000}"/>
    <cellStyle name="Note 2 5 3 7" xfId="55605" xr:uid="{00000000-0005-0000-0000-000032D90000}"/>
    <cellStyle name="Note 2 5 3 7 2" xfId="55606" xr:uid="{00000000-0005-0000-0000-000033D90000}"/>
    <cellStyle name="Note 2 5 3 8" xfId="55607" xr:uid="{00000000-0005-0000-0000-000034D90000}"/>
    <cellStyle name="Note 2 5 4" xfId="55608" xr:uid="{00000000-0005-0000-0000-000035D90000}"/>
    <cellStyle name="Note 2 5 4 2" xfId="55609" xr:uid="{00000000-0005-0000-0000-000036D90000}"/>
    <cellStyle name="Note 2 5 4 2 2" xfId="55610" xr:uid="{00000000-0005-0000-0000-000037D90000}"/>
    <cellStyle name="Note 2 5 4 2 2 2" xfId="55611" xr:uid="{00000000-0005-0000-0000-000038D90000}"/>
    <cellStyle name="Note 2 5 4 2 2 3" xfId="55612" xr:uid="{00000000-0005-0000-0000-000039D90000}"/>
    <cellStyle name="Note 2 5 4 2 2 4" xfId="55613" xr:uid="{00000000-0005-0000-0000-00003AD90000}"/>
    <cellStyle name="Note 2 5 4 2 2 5" xfId="55614" xr:uid="{00000000-0005-0000-0000-00003BD90000}"/>
    <cellStyle name="Note 2 5 4 2 3" xfId="55615" xr:uid="{00000000-0005-0000-0000-00003CD90000}"/>
    <cellStyle name="Note 2 5 4 2 3 2" xfId="55616" xr:uid="{00000000-0005-0000-0000-00003DD90000}"/>
    <cellStyle name="Note 2 5 4 2 3 3" xfId="55617" xr:uid="{00000000-0005-0000-0000-00003ED90000}"/>
    <cellStyle name="Note 2 5 4 2 3 4" xfId="55618" xr:uid="{00000000-0005-0000-0000-00003FD90000}"/>
    <cellStyle name="Note 2 5 4 2 3 5" xfId="55619" xr:uid="{00000000-0005-0000-0000-000040D90000}"/>
    <cellStyle name="Note 2 5 4 2 4" xfId="55620" xr:uid="{00000000-0005-0000-0000-000041D90000}"/>
    <cellStyle name="Note 2 5 4 2 4 2" xfId="55621" xr:uid="{00000000-0005-0000-0000-000042D90000}"/>
    <cellStyle name="Note 2 5 4 2 5" xfId="55622" xr:uid="{00000000-0005-0000-0000-000043D90000}"/>
    <cellStyle name="Note 2 5 4 2 5 2" xfId="55623" xr:uid="{00000000-0005-0000-0000-000044D90000}"/>
    <cellStyle name="Note 2 5 4 2 6" xfId="55624" xr:uid="{00000000-0005-0000-0000-000045D90000}"/>
    <cellStyle name="Note 2 5 4 2 6 2" xfId="55625" xr:uid="{00000000-0005-0000-0000-000046D90000}"/>
    <cellStyle name="Note 2 5 4 2 7" xfId="55626" xr:uid="{00000000-0005-0000-0000-000047D90000}"/>
    <cellStyle name="Note 2 5 4 3" xfId="55627" xr:uid="{00000000-0005-0000-0000-000048D90000}"/>
    <cellStyle name="Note 2 5 4 3 2" xfId="55628" xr:uid="{00000000-0005-0000-0000-000049D90000}"/>
    <cellStyle name="Note 2 5 4 3 3" xfId="55629" xr:uid="{00000000-0005-0000-0000-00004AD90000}"/>
    <cellStyle name="Note 2 5 4 3 4" xfId="55630" xr:uid="{00000000-0005-0000-0000-00004BD90000}"/>
    <cellStyle name="Note 2 5 4 3 5" xfId="55631" xr:uid="{00000000-0005-0000-0000-00004CD90000}"/>
    <cellStyle name="Note 2 5 4 4" xfId="55632" xr:uid="{00000000-0005-0000-0000-00004DD90000}"/>
    <cellStyle name="Note 2 5 4 4 2" xfId="55633" xr:uid="{00000000-0005-0000-0000-00004ED90000}"/>
    <cellStyle name="Note 2 5 4 4 3" xfId="55634" xr:uid="{00000000-0005-0000-0000-00004FD90000}"/>
    <cellStyle name="Note 2 5 4 4 4" xfId="55635" xr:uid="{00000000-0005-0000-0000-000050D90000}"/>
    <cellStyle name="Note 2 5 4 4 5" xfId="55636" xr:uid="{00000000-0005-0000-0000-000051D90000}"/>
    <cellStyle name="Note 2 5 4 5" xfId="55637" xr:uid="{00000000-0005-0000-0000-000052D90000}"/>
    <cellStyle name="Note 2 5 4 5 2" xfId="55638" xr:uid="{00000000-0005-0000-0000-000053D90000}"/>
    <cellStyle name="Note 2 5 4 6" xfId="55639" xr:uid="{00000000-0005-0000-0000-000054D90000}"/>
    <cellStyle name="Note 2 5 4 6 2" xfId="55640" xr:uid="{00000000-0005-0000-0000-000055D90000}"/>
    <cellStyle name="Note 2 5 4 7" xfId="55641" xr:uid="{00000000-0005-0000-0000-000056D90000}"/>
    <cellStyle name="Note 2 5 4 7 2" xfId="55642" xr:uid="{00000000-0005-0000-0000-000057D90000}"/>
    <cellStyle name="Note 2 5 4 8" xfId="55643" xr:uid="{00000000-0005-0000-0000-000058D90000}"/>
    <cellStyle name="Note 2 5 5" xfId="55644" xr:uid="{00000000-0005-0000-0000-000059D90000}"/>
    <cellStyle name="Note 2 5 5 2" xfId="55645" xr:uid="{00000000-0005-0000-0000-00005AD90000}"/>
    <cellStyle name="Note 2 5 5 2 2" xfId="55646" xr:uid="{00000000-0005-0000-0000-00005BD90000}"/>
    <cellStyle name="Note 2 5 5 2 2 2" xfId="55647" xr:uid="{00000000-0005-0000-0000-00005CD90000}"/>
    <cellStyle name="Note 2 5 5 2 2 3" xfId="55648" xr:uid="{00000000-0005-0000-0000-00005DD90000}"/>
    <cellStyle name="Note 2 5 5 2 2 4" xfId="55649" xr:uid="{00000000-0005-0000-0000-00005ED90000}"/>
    <cellStyle name="Note 2 5 5 2 2 5" xfId="55650" xr:uid="{00000000-0005-0000-0000-00005FD90000}"/>
    <cellStyle name="Note 2 5 5 2 3" xfId="55651" xr:uid="{00000000-0005-0000-0000-000060D90000}"/>
    <cellStyle name="Note 2 5 5 2 3 2" xfId="55652" xr:uid="{00000000-0005-0000-0000-000061D90000}"/>
    <cellStyle name="Note 2 5 5 2 3 3" xfId="55653" xr:uid="{00000000-0005-0000-0000-000062D90000}"/>
    <cellStyle name="Note 2 5 5 2 3 4" xfId="55654" xr:uid="{00000000-0005-0000-0000-000063D90000}"/>
    <cellStyle name="Note 2 5 5 2 3 5" xfId="55655" xr:uid="{00000000-0005-0000-0000-000064D90000}"/>
    <cellStyle name="Note 2 5 5 2 4" xfId="55656" xr:uid="{00000000-0005-0000-0000-000065D90000}"/>
    <cellStyle name="Note 2 5 5 2 4 2" xfId="55657" xr:uid="{00000000-0005-0000-0000-000066D90000}"/>
    <cellStyle name="Note 2 5 5 2 5" xfId="55658" xr:uid="{00000000-0005-0000-0000-000067D90000}"/>
    <cellStyle name="Note 2 5 5 2 5 2" xfId="55659" xr:uid="{00000000-0005-0000-0000-000068D90000}"/>
    <cellStyle name="Note 2 5 5 2 6" xfId="55660" xr:uid="{00000000-0005-0000-0000-000069D90000}"/>
    <cellStyle name="Note 2 5 5 2 6 2" xfId="55661" xr:uid="{00000000-0005-0000-0000-00006AD90000}"/>
    <cellStyle name="Note 2 5 5 2 7" xfId="55662" xr:uid="{00000000-0005-0000-0000-00006BD90000}"/>
    <cellStyle name="Note 2 5 5 3" xfId="55663" xr:uid="{00000000-0005-0000-0000-00006CD90000}"/>
    <cellStyle name="Note 2 5 5 3 2" xfId="55664" xr:uid="{00000000-0005-0000-0000-00006DD90000}"/>
    <cellStyle name="Note 2 5 5 3 3" xfId="55665" xr:uid="{00000000-0005-0000-0000-00006ED90000}"/>
    <cellStyle name="Note 2 5 5 3 4" xfId="55666" xr:uid="{00000000-0005-0000-0000-00006FD90000}"/>
    <cellStyle name="Note 2 5 5 3 5" xfId="55667" xr:uid="{00000000-0005-0000-0000-000070D90000}"/>
    <cellStyle name="Note 2 5 5 4" xfId="55668" xr:uid="{00000000-0005-0000-0000-000071D90000}"/>
    <cellStyle name="Note 2 5 5 4 2" xfId="55669" xr:uid="{00000000-0005-0000-0000-000072D90000}"/>
    <cellStyle name="Note 2 5 5 4 3" xfId="55670" xr:uid="{00000000-0005-0000-0000-000073D90000}"/>
    <cellStyle name="Note 2 5 5 4 4" xfId="55671" xr:uid="{00000000-0005-0000-0000-000074D90000}"/>
    <cellStyle name="Note 2 5 5 4 5" xfId="55672" xr:uid="{00000000-0005-0000-0000-000075D90000}"/>
    <cellStyle name="Note 2 5 5 5" xfId="55673" xr:uid="{00000000-0005-0000-0000-000076D90000}"/>
    <cellStyle name="Note 2 5 5 5 2" xfId="55674" xr:uid="{00000000-0005-0000-0000-000077D90000}"/>
    <cellStyle name="Note 2 5 5 6" xfId="55675" xr:uid="{00000000-0005-0000-0000-000078D90000}"/>
    <cellStyle name="Note 2 5 5 6 2" xfId="55676" xr:uid="{00000000-0005-0000-0000-000079D90000}"/>
    <cellStyle name="Note 2 5 5 7" xfId="55677" xr:uid="{00000000-0005-0000-0000-00007AD90000}"/>
    <cellStyle name="Note 2 5 5 7 2" xfId="55678" xr:uid="{00000000-0005-0000-0000-00007BD90000}"/>
    <cellStyle name="Note 2 5 5 8" xfId="55679" xr:uid="{00000000-0005-0000-0000-00007CD90000}"/>
    <cellStyle name="Note 2 5 6" xfId="55680" xr:uid="{00000000-0005-0000-0000-00007DD90000}"/>
    <cellStyle name="Note 2 5 6 2" xfId="55681" xr:uid="{00000000-0005-0000-0000-00007ED90000}"/>
    <cellStyle name="Note 2 5 6 2 2" xfId="55682" xr:uid="{00000000-0005-0000-0000-00007FD90000}"/>
    <cellStyle name="Note 2 5 6 2 2 2" xfId="55683" xr:uid="{00000000-0005-0000-0000-000080D90000}"/>
    <cellStyle name="Note 2 5 6 2 2 3" xfId="55684" xr:uid="{00000000-0005-0000-0000-000081D90000}"/>
    <cellStyle name="Note 2 5 6 2 2 4" xfId="55685" xr:uid="{00000000-0005-0000-0000-000082D90000}"/>
    <cellStyle name="Note 2 5 6 2 2 5" xfId="55686" xr:uid="{00000000-0005-0000-0000-000083D90000}"/>
    <cellStyle name="Note 2 5 6 2 3" xfId="55687" xr:uid="{00000000-0005-0000-0000-000084D90000}"/>
    <cellStyle name="Note 2 5 6 2 3 2" xfId="55688" xr:uid="{00000000-0005-0000-0000-000085D90000}"/>
    <cellStyle name="Note 2 5 6 2 3 3" xfId="55689" xr:uid="{00000000-0005-0000-0000-000086D90000}"/>
    <cellStyle name="Note 2 5 6 2 3 4" xfId="55690" xr:uid="{00000000-0005-0000-0000-000087D90000}"/>
    <cellStyle name="Note 2 5 6 2 3 5" xfId="55691" xr:uid="{00000000-0005-0000-0000-000088D90000}"/>
    <cellStyle name="Note 2 5 6 2 4" xfId="55692" xr:uid="{00000000-0005-0000-0000-000089D90000}"/>
    <cellStyle name="Note 2 5 6 2 4 2" xfId="55693" xr:uid="{00000000-0005-0000-0000-00008AD90000}"/>
    <cellStyle name="Note 2 5 6 2 5" xfId="55694" xr:uid="{00000000-0005-0000-0000-00008BD90000}"/>
    <cellStyle name="Note 2 5 6 2 5 2" xfId="55695" xr:uid="{00000000-0005-0000-0000-00008CD90000}"/>
    <cellStyle name="Note 2 5 6 2 6" xfId="55696" xr:uid="{00000000-0005-0000-0000-00008DD90000}"/>
    <cellStyle name="Note 2 5 6 2 6 2" xfId="55697" xr:uid="{00000000-0005-0000-0000-00008ED90000}"/>
    <cellStyle name="Note 2 5 6 2 7" xfId="55698" xr:uid="{00000000-0005-0000-0000-00008FD90000}"/>
    <cellStyle name="Note 2 5 6 3" xfId="55699" xr:uid="{00000000-0005-0000-0000-000090D90000}"/>
    <cellStyle name="Note 2 5 6 3 2" xfId="55700" xr:uid="{00000000-0005-0000-0000-000091D90000}"/>
    <cellStyle name="Note 2 5 6 3 3" xfId="55701" xr:uid="{00000000-0005-0000-0000-000092D90000}"/>
    <cellStyle name="Note 2 5 6 3 4" xfId="55702" xr:uid="{00000000-0005-0000-0000-000093D90000}"/>
    <cellStyle name="Note 2 5 6 3 5" xfId="55703" xr:uid="{00000000-0005-0000-0000-000094D90000}"/>
    <cellStyle name="Note 2 5 6 4" xfId="55704" xr:uid="{00000000-0005-0000-0000-000095D90000}"/>
    <cellStyle name="Note 2 5 6 4 2" xfId="55705" xr:uid="{00000000-0005-0000-0000-000096D90000}"/>
    <cellStyle name="Note 2 5 6 4 3" xfId="55706" xr:uid="{00000000-0005-0000-0000-000097D90000}"/>
    <cellStyle name="Note 2 5 6 4 4" xfId="55707" xr:uid="{00000000-0005-0000-0000-000098D90000}"/>
    <cellStyle name="Note 2 5 6 4 5" xfId="55708" xr:uid="{00000000-0005-0000-0000-000099D90000}"/>
    <cellStyle name="Note 2 5 6 5" xfId="55709" xr:uid="{00000000-0005-0000-0000-00009AD90000}"/>
    <cellStyle name="Note 2 5 6 5 2" xfId="55710" xr:uid="{00000000-0005-0000-0000-00009BD90000}"/>
    <cellStyle name="Note 2 5 6 6" xfId="55711" xr:uid="{00000000-0005-0000-0000-00009CD90000}"/>
    <cellStyle name="Note 2 5 6 6 2" xfId="55712" xr:uid="{00000000-0005-0000-0000-00009DD90000}"/>
    <cellStyle name="Note 2 5 6 7" xfId="55713" xr:uid="{00000000-0005-0000-0000-00009ED90000}"/>
    <cellStyle name="Note 2 5 6 7 2" xfId="55714" xr:uid="{00000000-0005-0000-0000-00009FD90000}"/>
    <cellStyle name="Note 2 5 6 8" xfId="55715" xr:uid="{00000000-0005-0000-0000-0000A0D90000}"/>
    <cellStyle name="Note 2 5 7" xfId="55716" xr:uid="{00000000-0005-0000-0000-0000A1D90000}"/>
    <cellStyle name="Note 2 5 7 2" xfId="55717" xr:uid="{00000000-0005-0000-0000-0000A2D90000}"/>
    <cellStyle name="Note 2 5 7 2 2" xfId="55718" xr:uid="{00000000-0005-0000-0000-0000A3D90000}"/>
    <cellStyle name="Note 2 5 7 2 2 2" xfId="55719" xr:uid="{00000000-0005-0000-0000-0000A4D90000}"/>
    <cellStyle name="Note 2 5 7 2 2 3" xfId="55720" xr:uid="{00000000-0005-0000-0000-0000A5D90000}"/>
    <cellStyle name="Note 2 5 7 2 2 4" xfId="55721" xr:uid="{00000000-0005-0000-0000-0000A6D90000}"/>
    <cellStyle name="Note 2 5 7 2 2 5" xfId="55722" xr:uid="{00000000-0005-0000-0000-0000A7D90000}"/>
    <cellStyle name="Note 2 5 7 2 3" xfId="55723" xr:uid="{00000000-0005-0000-0000-0000A8D90000}"/>
    <cellStyle name="Note 2 5 7 2 3 2" xfId="55724" xr:uid="{00000000-0005-0000-0000-0000A9D90000}"/>
    <cellStyle name="Note 2 5 7 2 3 3" xfId="55725" xr:uid="{00000000-0005-0000-0000-0000AAD90000}"/>
    <cellStyle name="Note 2 5 7 2 3 4" xfId="55726" xr:uid="{00000000-0005-0000-0000-0000ABD90000}"/>
    <cellStyle name="Note 2 5 7 2 3 5" xfId="55727" xr:uid="{00000000-0005-0000-0000-0000ACD90000}"/>
    <cellStyle name="Note 2 5 7 2 4" xfId="55728" xr:uid="{00000000-0005-0000-0000-0000ADD90000}"/>
    <cellStyle name="Note 2 5 7 2 4 2" xfId="55729" xr:uid="{00000000-0005-0000-0000-0000AED90000}"/>
    <cellStyle name="Note 2 5 7 2 5" xfId="55730" xr:uid="{00000000-0005-0000-0000-0000AFD90000}"/>
    <cellStyle name="Note 2 5 7 2 5 2" xfId="55731" xr:uid="{00000000-0005-0000-0000-0000B0D90000}"/>
    <cellStyle name="Note 2 5 7 2 6" xfId="55732" xr:uid="{00000000-0005-0000-0000-0000B1D90000}"/>
    <cellStyle name="Note 2 5 7 2 6 2" xfId="55733" xr:uid="{00000000-0005-0000-0000-0000B2D90000}"/>
    <cellStyle name="Note 2 5 7 2 7" xfId="55734" xr:uid="{00000000-0005-0000-0000-0000B3D90000}"/>
    <cellStyle name="Note 2 5 7 3" xfId="55735" xr:uid="{00000000-0005-0000-0000-0000B4D90000}"/>
    <cellStyle name="Note 2 5 7 3 2" xfId="55736" xr:uid="{00000000-0005-0000-0000-0000B5D90000}"/>
    <cellStyle name="Note 2 5 7 3 3" xfId="55737" xr:uid="{00000000-0005-0000-0000-0000B6D90000}"/>
    <cellStyle name="Note 2 5 7 3 4" xfId="55738" xr:uid="{00000000-0005-0000-0000-0000B7D90000}"/>
    <cellStyle name="Note 2 5 7 3 5" xfId="55739" xr:uid="{00000000-0005-0000-0000-0000B8D90000}"/>
    <cellStyle name="Note 2 5 7 4" xfId="55740" xr:uid="{00000000-0005-0000-0000-0000B9D90000}"/>
    <cellStyle name="Note 2 5 7 4 2" xfId="55741" xr:uid="{00000000-0005-0000-0000-0000BAD90000}"/>
    <cellStyle name="Note 2 5 7 4 3" xfId="55742" xr:uid="{00000000-0005-0000-0000-0000BBD90000}"/>
    <cellStyle name="Note 2 5 7 4 4" xfId="55743" xr:uid="{00000000-0005-0000-0000-0000BCD90000}"/>
    <cellStyle name="Note 2 5 7 4 5" xfId="55744" xr:uid="{00000000-0005-0000-0000-0000BDD90000}"/>
    <cellStyle name="Note 2 5 7 5" xfId="55745" xr:uid="{00000000-0005-0000-0000-0000BED90000}"/>
    <cellStyle name="Note 2 5 7 5 2" xfId="55746" xr:uid="{00000000-0005-0000-0000-0000BFD90000}"/>
    <cellStyle name="Note 2 5 7 6" xfId="55747" xr:uid="{00000000-0005-0000-0000-0000C0D90000}"/>
    <cellStyle name="Note 2 5 7 6 2" xfId="55748" xr:uid="{00000000-0005-0000-0000-0000C1D90000}"/>
    <cellStyle name="Note 2 5 7 7" xfId="55749" xr:uid="{00000000-0005-0000-0000-0000C2D90000}"/>
    <cellStyle name="Note 2 5 7 7 2" xfId="55750" xr:uid="{00000000-0005-0000-0000-0000C3D90000}"/>
    <cellStyle name="Note 2 5 7 8" xfId="55751" xr:uid="{00000000-0005-0000-0000-0000C4D90000}"/>
    <cellStyle name="Note 2 5 8" xfId="55752" xr:uid="{00000000-0005-0000-0000-0000C5D90000}"/>
    <cellStyle name="Note 2 5 8 2" xfId="55753" xr:uid="{00000000-0005-0000-0000-0000C6D90000}"/>
    <cellStyle name="Note 2 5 8 2 2" xfId="55754" xr:uid="{00000000-0005-0000-0000-0000C7D90000}"/>
    <cellStyle name="Note 2 5 8 2 2 2" xfId="55755" xr:uid="{00000000-0005-0000-0000-0000C8D90000}"/>
    <cellStyle name="Note 2 5 8 2 2 3" xfId="55756" xr:uid="{00000000-0005-0000-0000-0000C9D90000}"/>
    <cellStyle name="Note 2 5 8 2 2 4" xfId="55757" xr:uid="{00000000-0005-0000-0000-0000CAD90000}"/>
    <cellStyle name="Note 2 5 8 2 2 5" xfId="55758" xr:uid="{00000000-0005-0000-0000-0000CBD90000}"/>
    <cellStyle name="Note 2 5 8 2 3" xfId="55759" xr:uid="{00000000-0005-0000-0000-0000CCD90000}"/>
    <cellStyle name="Note 2 5 8 2 3 2" xfId="55760" xr:uid="{00000000-0005-0000-0000-0000CDD90000}"/>
    <cellStyle name="Note 2 5 8 2 3 3" xfId="55761" xr:uid="{00000000-0005-0000-0000-0000CED90000}"/>
    <cellStyle name="Note 2 5 8 2 3 4" xfId="55762" xr:uid="{00000000-0005-0000-0000-0000CFD90000}"/>
    <cellStyle name="Note 2 5 8 2 3 5" xfId="55763" xr:uid="{00000000-0005-0000-0000-0000D0D90000}"/>
    <cellStyle name="Note 2 5 8 2 4" xfId="55764" xr:uid="{00000000-0005-0000-0000-0000D1D90000}"/>
    <cellStyle name="Note 2 5 8 2 4 2" xfId="55765" xr:uid="{00000000-0005-0000-0000-0000D2D90000}"/>
    <cellStyle name="Note 2 5 8 2 5" xfId="55766" xr:uid="{00000000-0005-0000-0000-0000D3D90000}"/>
    <cellStyle name="Note 2 5 8 2 5 2" xfId="55767" xr:uid="{00000000-0005-0000-0000-0000D4D90000}"/>
    <cellStyle name="Note 2 5 8 2 6" xfId="55768" xr:uid="{00000000-0005-0000-0000-0000D5D90000}"/>
    <cellStyle name="Note 2 5 8 2 6 2" xfId="55769" xr:uid="{00000000-0005-0000-0000-0000D6D90000}"/>
    <cellStyle name="Note 2 5 8 2 7" xfId="55770" xr:uid="{00000000-0005-0000-0000-0000D7D90000}"/>
    <cellStyle name="Note 2 5 8 3" xfId="55771" xr:uid="{00000000-0005-0000-0000-0000D8D90000}"/>
    <cellStyle name="Note 2 5 8 3 2" xfId="55772" xr:uid="{00000000-0005-0000-0000-0000D9D90000}"/>
    <cellStyle name="Note 2 5 8 3 3" xfId="55773" xr:uid="{00000000-0005-0000-0000-0000DAD90000}"/>
    <cellStyle name="Note 2 5 8 3 4" xfId="55774" xr:uid="{00000000-0005-0000-0000-0000DBD90000}"/>
    <cellStyle name="Note 2 5 8 3 5" xfId="55775" xr:uid="{00000000-0005-0000-0000-0000DCD90000}"/>
    <cellStyle name="Note 2 5 8 4" xfId="55776" xr:uid="{00000000-0005-0000-0000-0000DDD90000}"/>
    <cellStyle name="Note 2 5 8 4 2" xfId="55777" xr:uid="{00000000-0005-0000-0000-0000DED90000}"/>
    <cellStyle name="Note 2 5 8 4 3" xfId="55778" xr:uid="{00000000-0005-0000-0000-0000DFD90000}"/>
    <cellStyle name="Note 2 5 8 4 4" xfId="55779" xr:uid="{00000000-0005-0000-0000-0000E0D90000}"/>
    <cellStyle name="Note 2 5 8 4 5" xfId="55780" xr:uid="{00000000-0005-0000-0000-0000E1D90000}"/>
    <cellStyle name="Note 2 5 8 5" xfId="55781" xr:uid="{00000000-0005-0000-0000-0000E2D90000}"/>
    <cellStyle name="Note 2 5 8 5 2" xfId="55782" xr:uid="{00000000-0005-0000-0000-0000E3D90000}"/>
    <cellStyle name="Note 2 5 8 6" xfId="55783" xr:uid="{00000000-0005-0000-0000-0000E4D90000}"/>
    <cellStyle name="Note 2 5 8 6 2" xfId="55784" xr:uid="{00000000-0005-0000-0000-0000E5D90000}"/>
    <cellStyle name="Note 2 5 8 7" xfId="55785" xr:uid="{00000000-0005-0000-0000-0000E6D90000}"/>
    <cellStyle name="Note 2 5 8 7 2" xfId="55786" xr:uid="{00000000-0005-0000-0000-0000E7D90000}"/>
    <cellStyle name="Note 2 5 8 8" xfId="55787" xr:uid="{00000000-0005-0000-0000-0000E8D90000}"/>
    <cellStyle name="Note 2 5 9" xfId="55788" xr:uid="{00000000-0005-0000-0000-0000E9D90000}"/>
    <cellStyle name="Note 2 5 9 2" xfId="55789" xr:uid="{00000000-0005-0000-0000-0000EAD90000}"/>
    <cellStyle name="Note 2 5 9 2 2" xfId="55790" xr:uid="{00000000-0005-0000-0000-0000EBD90000}"/>
    <cellStyle name="Note 2 5 9 2 2 2" xfId="55791" xr:uid="{00000000-0005-0000-0000-0000ECD90000}"/>
    <cellStyle name="Note 2 5 9 2 2 3" xfId="55792" xr:uid="{00000000-0005-0000-0000-0000EDD90000}"/>
    <cellStyle name="Note 2 5 9 2 2 4" xfId="55793" xr:uid="{00000000-0005-0000-0000-0000EED90000}"/>
    <cellStyle name="Note 2 5 9 2 2 5" xfId="55794" xr:uid="{00000000-0005-0000-0000-0000EFD90000}"/>
    <cellStyle name="Note 2 5 9 2 3" xfId="55795" xr:uid="{00000000-0005-0000-0000-0000F0D90000}"/>
    <cellStyle name="Note 2 5 9 2 3 2" xfId="55796" xr:uid="{00000000-0005-0000-0000-0000F1D90000}"/>
    <cellStyle name="Note 2 5 9 2 3 3" xfId="55797" xr:uid="{00000000-0005-0000-0000-0000F2D90000}"/>
    <cellStyle name="Note 2 5 9 2 3 4" xfId="55798" xr:uid="{00000000-0005-0000-0000-0000F3D90000}"/>
    <cellStyle name="Note 2 5 9 2 3 5" xfId="55799" xr:uid="{00000000-0005-0000-0000-0000F4D90000}"/>
    <cellStyle name="Note 2 5 9 2 4" xfId="55800" xr:uid="{00000000-0005-0000-0000-0000F5D90000}"/>
    <cellStyle name="Note 2 5 9 2 4 2" xfId="55801" xr:uid="{00000000-0005-0000-0000-0000F6D90000}"/>
    <cellStyle name="Note 2 5 9 2 5" xfId="55802" xr:uid="{00000000-0005-0000-0000-0000F7D90000}"/>
    <cellStyle name="Note 2 5 9 2 5 2" xfId="55803" xr:uid="{00000000-0005-0000-0000-0000F8D90000}"/>
    <cellStyle name="Note 2 5 9 2 6" xfId="55804" xr:uid="{00000000-0005-0000-0000-0000F9D90000}"/>
    <cellStyle name="Note 2 5 9 2 6 2" xfId="55805" xr:uid="{00000000-0005-0000-0000-0000FAD90000}"/>
    <cellStyle name="Note 2 5 9 2 7" xfId="55806" xr:uid="{00000000-0005-0000-0000-0000FBD90000}"/>
    <cellStyle name="Note 2 5 9 3" xfId="55807" xr:uid="{00000000-0005-0000-0000-0000FCD90000}"/>
    <cellStyle name="Note 2 5 9 3 2" xfId="55808" xr:uid="{00000000-0005-0000-0000-0000FDD90000}"/>
    <cellStyle name="Note 2 5 9 3 3" xfId="55809" xr:uid="{00000000-0005-0000-0000-0000FED90000}"/>
    <cellStyle name="Note 2 5 9 3 4" xfId="55810" xr:uid="{00000000-0005-0000-0000-0000FFD90000}"/>
    <cellStyle name="Note 2 5 9 3 5" xfId="55811" xr:uid="{00000000-0005-0000-0000-000000DA0000}"/>
    <cellStyle name="Note 2 5 9 4" xfId="55812" xr:uid="{00000000-0005-0000-0000-000001DA0000}"/>
    <cellStyle name="Note 2 5 9 4 2" xfId="55813" xr:uid="{00000000-0005-0000-0000-000002DA0000}"/>
    <cellStyle name="Note 2 5 9 4 3" xfId="55814" xr:uid="{00000000-0005-0000-0000-000003DA0000}"/>
    <cellStyle name="Note 2 5 9 4 4" xfId="55815" xr:uid="{00000000-0005-0000-0000-000004DA0000}"/>
    <cellStyle name="Note 2 5 9 4 5" xfId="55816" xr:uid="{00000000-0005-0000-0000-000005DA0000}"/>
    <cellStyle name="Note 2 5 9 5" xfId="55817" xr:uid="{00000000-0005-0000-0000-000006DA0000}"/>
    <cellStyle name="Note 2 5 9 5 2" xfId="55818" xr:uid="{00000000-0005-0000-0000-000007DA0000}"/>
    <cellStyle name="Note 2 5 9 6" xfId="55819" xr:uid="{00000000-0005-0000-0000-000008DA0000}"/>
    <cellStyle name="Note 2 5 9 6 2" xfId="55820" xr:uid="{00000000-0005-0000-0000-000009DA0000}"/>
    <cellStyle name="Note 2 5 9 7" xfId="55821" xr:uid="{00000000-0005-0000-0000-00000ADA0000}"/>
    <cellStyle name="Note 2 5 9 7 2" xfId="55822" xr:uid="{00000000-0005-0000-0000-00000BDA0000}"/>
    <cellStyle name="Note 2 5 9 8" xfId="55823" xr:uid="{00000000-0005-0000-0000-00000CDA0000}"/>
    <cellStyle name="Note 2 6" xfId="55824" xr:uid="{00000000-0005-0000-0000-00000DDA0000}"/>
    <cellStyle name="Note 2 6 2" xfId="55825" xr:uid="{00000000-0005-0000-0000-00000EDA0000}"/>
    <cellStyle name="Note 2 6 2 2" xfId="55826" xr:uid="{00000000-0005-0000-0000-00000FDA0000}"/>
    <cellStyle name="Note 2 6 3" xfId="55827" xr:uid="{00000000-0005-0000-0000-000010DA0000}"/>
    <cellStyle name="Note 2 6 3 2" xfId="55828" xr:uid="{00000000-0005-0000-0000-000011DA0000}"/>
    <cellStyle name="Note 2 6 4" xfId="55829" xr:uid="{00000000-0005-0000-0000-000012DA0000}"/>
    <cellStyle name="Note 2 6 5" xfId="55830" xr:uid="{00000000-0005-0000-0000-000013DA0000}"/>
    <cellStyle name="Note 2 7" xfId="55831" xr:uid="{00000000-0005-0000-0000-000014DA0000}"/>
    <cellStyle name="Note 2 7 2" xfId="55832" xr:uid="{00000000-0005-0000-0000-000015DA0000}"/>
    <cellStyle name="Note 2 7 2 2" xfId="55833" xr:uid="{00000000-0005-0000-0000-000016DA0000}"/>
    <cellStyle name="Note 2 7 3" xfId="55834" xr:uid="{00000000-0005-0000-0000-000017DA0000}"/>
    <cellStyle name="Note 2 7 3 2" xfId="55835" xr:uid="{00000000-0005-0000-0000-000018DA0000}"/>
    <cellStyle name="Note 2 7 4" xfId="55836" xr:uid="{00000000-0005-0000-0000-000019DA0000}"/>
    <cellStyle name="Note 2 7 5" xfId="55837" xr:uid="{00000000-0005-0000-0000-00001ADA0000}"/>
    <cellStyle name="Note 2 8" xfId="55838" xr:uid="{00000000-0005-0000-0000-00001BDA0000}"/>
    <cellStyle name="Note 2 8 2" xfId="55839" xr:uid="{00000000-0005-0000-0000-00001CDA0000}"/>
    <cellStyle name="Note 2 8 2 2" xfId="55840" xr:uid="{00000000-0005-0000-0000-00001DDA0000}"/>
    <cellStyle name="Note 2 9" xfId="55841" xr:uid="{00000000-0005-0000-0000-00001EDA0000}"/>
    <cellStyle name="Note 2 9 2" xfId="55842" xr:uid="{00000000-0005-0000-0000-00001FDA0000}"/>
    <cellStyle name="Note 2_T-straight with PEDs adjustor" xfId="55843" xr:uid="{00000000-0005-0000-0000-000020DA0000}"/>
    <cellStyle name="Note 3" xfId="55844" xr:uid="{00000000-0005-0000-0000-000021DA0000}"/>
    <cellStyle name="Note 3 2" xfId="55845" xr:uid="{00000000-0005-0000-0000-000022DA0000}"/>
    <cellStyle name="Note 3 2 2" xfId="55846" xr:uid="{00000000-0005-0000-0000-000023DA0000}"/>
    <cellStyle name="Note 3 2 2 10" xfId="55847" xr:uid="{00000000-0005-0000-0000-000024DA0000}"/>
    <cellStyle name="Note 3 2 2 10 2" xfId="55848" xr:uid="{00000000-0005-0000-0000-000025DA0000}"/>
    <cellStyle name="Note 3 2 2 10 2 2" xfId="55849" xr:uid="{00000000-0005-0000-0000-000026DA0000}"/>
    <cellStyle name="Note 3 2 2 10 2 2 2" xfId="55850" xr:uid="{00000000-0005-0000-0000-000027DA0000}"/>
    <cellStyle name="Note 3 2 2 10 2 2 3" xfId="55851" xr:uid="{00000000-0005-0000-0000-000028DA0000}"/>
    <cellStyle name="Note 3 2 2 10 2 2 4" xfId="55852" xr:uid="{00000000-0005-0000-0000-000029DA0000}"/>
    <cellStyle name="Note 3 2 2 10 2 2 5" xfId="55853" xr:uid="{00000000-0005-0000-0000-00002ADA0000}"/>
    <cellStyle name="Note 3 2 2 10 2 3" xfId="55854" xr:uid="{00000000-0005-0000-0000-00002BDA0000}"/>
    <cellStyle name="Note 3 2 2 10 2 3 2" xfId="55855" xr:uid="{00000000-0005-0000-0000-00002CDA0000}"/>
    <cellStyle name="Note 3 2 2 10 2 3 3" xfId="55856" xr:uid="{00000000-0005-0000-0000-00002DDA0000}"/>
    <cellStyle name="Note 3 2 2 10 2 3 4" xfId="55857" xr:uid="{00000000-0005-0000-0000-00002EDA0000}"/>
    <cellStyle name="Note 3 2 2 10 2 3 5" xfId="55858" xr:uid="{00000000-0005-0000-0000-00002FDA0000}"/>
    <cellStyle name="Note 3 2 2 10 2 4" xfId="55859" xr:uid="{00000000-0005-0000-0000-000030DA0000}"/>
    <cellStyle name="Note 3 2 2 10 2 4 2" xfId="55860" xr:uid="{00000000-0005-0000-0000-000031DA0000}"/>
    <cellStyle name="Note 3 2 2 10 2 5" xfId="55861" xr:uid="{00000000-0005-0000-0000-000032DA0000}"/>
    <cellStyle name="Note 3 2 2 10 2 5 2" xfId="55862" xr:uid="{00000000-0005-0000-0000-000033DA0000}"/>
    <cellStyle name="Note 3 2 2 10 2 6" xfId="55863" xr:uid="{00000000-0005-0000-0000-000034DA0000}"/>
    <cellStyle name="Note 3 2 2 10 2 6 2" xfId="55864" xr:uid="{00000000-0005-0000-0000-000035DA0000}"/>
    <cellStyle name="Note 3 2 2 10 2 7" xfId="55865" xr:uid="{00000000-0005-0000-0000-000036DA0000}"/>
    <cellStyle name="Note 3 2 2 10 3" xfId="55866" xr:uid="{00000000-0005-0000-0000-000037DA0000}"/>
    <cellStyle name="Note 3 2 2 10 3 2" xfId="55867" xr:uid="{00000000-0005-0000-0000-000038DA0000}"/>
    <cellStyle name="Note 3 2 2 10 3 3" xfId="55868" xr:uid="{00000000-0005-0000-0000-000039DA0000}"/>
    <cellStyle name="Note 3 2 2 10 3 4" xfId="55869" xr:uid="{00000000-0005-0000-0000-00003ADA0000}"/>
    <cellStyle name="Note 3 2 2 10 3 5" xfId="55870" xr:uid="{00000000-0005-0000-0000-00003BDA0000}"/>
    <cellStyle name="Note 3 2 2 10 4" xfId="55871" xr:uid="{00000000-0005-0000-0000-00003CDA0000}"/>
    <cellStyle name="Note 3 2 2 10 4 2" xfId="55872" xr:uid="{00000000-0005-0000-0000-00003DDA0000}"/>
    <cellStyle name="Note 3 2 2 10 4 3" xfId="55873" xr:uid="{00000000-0005-0000-0000-00003EDA0000}"/>
    <cellStyle name="Note 3 2 2 10 4 4" xfId="55874" xr:uid="{00000000-0005-0000-0000-00003FDA0000}"/>
    <cellStyle name="Note 3 2 2 10 4 5" xfId="55875" xr:uid="{00000000-0005-0000-0000-000040DA0000}"/>
    <cellStyle name="Note 3 2 2 10 5" xfId="55876" xr:uid="{00000000-0005-0000-0000-000041DA0000}"/>
    <cellStyle name="Note 3 2 2 10 5 2" xfId="55877" xr:uid="{00000000-0005-0000-0000-000042DA0000}"/>
    <cellStyle name="Note 3 2 2 10 6" xfId="55878" xr:uid="{00000000-0005-0000-0000-000043DA0000}"/>
    <cellStyle name="Note 3 2 2 10 6 2" xfId="55879" xr:uid="{00000000-0005-0000-0000-000044DA0000}"/>
    <cellStyle name="Note 3 2 2 10 7" xfId="55880" xr:uid="{00000000-0005-0000-0000-000045DA0000}"/>
    <cellStyle name="Note 3 2 2 10 7 2" xfId="55881" xr:uid="{00000000-0005-0000-0000-000046DA0000}"/>
    <cellStyle name="Note 3 2 2 10 8" xfId="55882" xr:uid="{00000000-0005-0000-0000-000047DA0000}"/>
    <cellStyle name="Note 3 2 2 11" xfId="55883" xr:uid="{00000000-0005-0000-0000-000048DA0000}"/>
    <cellStyle name="Note 3 2 2 11 2" xfId="55884" xr:uid="{00000000-0005-0000-0000-000049DA0000}"/>
    <cellStyle name="Note 3 2 2 11 2 2" xfId="55885" xr:uid="{00000000-0005-0000-0000-00004ADA0000}"/>
    <cellStyle name="Note 3 2 2 11 2 2 2" xfId="55886" xr:uid="{00000000-0005-0000-0000-00004BDA0000}"/>
    <cellStyle name="Note 3 2 2 11 2 2 3" xfId="55887" xr:uid="{00000000-0005-0000-0000-00004CDA0000}"/>
    <cellStyle name="Note 3 2 2 11 2 2 4" xfId="55888" xr:uid="{00000000-0005-0000-0000-00004DDA0000}"/>
    <cellStyle name="Note 3 2 2 11 2 2 5" xfId="55889" xr:uid="{00000000-0005-0000-0000-00004EDA0000}"/>
    <cellStyle name="Note 3 2 2 11 2 3" xfId="55890" xr:uid="{00000000-0005-0000-0000-00004FDA0000}"/>
    <cellStyle name="Note 3 2 2 11 2 3 2" xfId="55891" xr:uid="{00000000-0005-0000-0000-000050DA0000}"/>
    <cellStyle name="Note 3 2 2 11 2 3 3" xfId="55892" xr:uid="{00000000-0005-0000-0000-000051DA0000}"/>
    <cellStyle name="Note 3 2 2 11 2 3 4" xfId="55893" xr:uid="{00000000-0005-0000-0000-000052DA0000}"/>
    <cellStyle name="Note 3 2 2 11 2 3 5" xfId="55894" xr:uid="{00000000-0005-0000-0000-000053DA0000}"/>
    <cellStyle name="Note 3 2 2 11 2 4" xfId="55895" xr:uid="{00000000-0005-0000-0000-000054DA0000}"/>
    <cellStyle name="Note 3 2 2 11 2 4 2" xfId="55896" xr:uid="{00000000-0005-0000-0000-000055DA0000}"/>
    <cellStyle name="Note 3 2 2 11 2 5" xfId="55897" xr:uid="{00000000-0005-0000-0000-000056DA0000}"/>
    <cellStyle name="Note 3 2 2 11 2 5 2" xfId="55898" xr:uid="{00000000-0005-0000-0000-000057DA0000}"/>
    <cellStyle name="Note 3 2 2 11 2 6" xfId="55899" xr:uid="{00000000-0005-0000-0000-000058DA0000}"/>
    <cellStyle name="Note 3 2 2 11 2 6 2" xfId="55900" xr:uid="{00000000-0005-0000-0000-000059DA0000}"/>
    <cellStyle name="Note 3 2 2 11 2 7" xfId="55901" xr:uid="{00000000-0005-0000-0000-00005ADA0000}"/>
    <cellStyle name="Note 3 2 2 11 3" xfId="55902" xr:uid="{00000000-0005-0000-0000-00005BDA0000}"/>
    <cellStyle name="Note 3 2 2 11 3 2" xfId="55903" xr:uid="{00000000-0005-0000-0000-00005CDA0000}"/>
    <cellStyle name="Note 3 2 2 11 3 3" xfId="55904" xr:uid="{00000000-0005-0000-0000-00005DDA0000}"/>
    <cellStyle name="Note 3 2 2 11 3 4" xfId="55905" xr:uid="{00000000-0005-0000-0000-00005EDA0000}"/>
    <cellStyle name="Note 3 2 2 11 3 5" xfId="55906" xr:uid="{00000000-0005-0000-0000-00005FDA0000}"/>
    <cellStyle name="Note 3 2 2 11 4" xfId="55907" xr:uid="{00000000-0005-0000-0000-000060DA0000}"/>
    <cellStyle name="Note 3 2 2 11 4 2" xfId="55908" xr:uid="{00000000-0005-0000-0000-000061DA0000}"/>
    <cellStyle name="Note 3 2 2 11 4 3" xfId="55909" xr:uid="{00000000-0005-0000-0000-000062DA0000}"/>
    <cellStyle name="Note 3 2 2 11 4 4" xfId="55910" xr:uid="{00000000-0005-0000-0000-000063DA0000}"/>
    <cellStyle name="Note 3 2 2 11 4 5" xfId="55911" xr:uid="{00000000-0005-0000-0000-000064DA0000}"/>
    <cellStyle name="Note 3 2 2 11 5" xfId="55912" xr:uid="{00000000-0005-0000-0000-000065DA0000}"/>
    <cellStyle name="Note 3 2 2 11 5 2" xfId="55913" xr:uid="{00000000-0005-0000-0000-000066DA0000}"/>
    <cellStyle name="Note 3 2 2 11 6" xfId="55914" xr:uid="{00000000-0005-0000-0000-000067DA0000}"/>
    <cellStyle name="Note 3 2 2 11 6 2" xfId="55915" xr:uid="{00000000-0005-0000-0000-000068DA0000}"/>
    <cellStyle name="Note 3 2 2 11 7" xfId="55916" xr:uid="{00000000-0005-0000-0000-000069DA0000}"/>
    <cellStyle name="Note 3 2 2 11 7 2" xfId="55917" xr:uid="{00000000-0005-0000-0000-00006ADA0000}"/>
    <cellStyle name="Note 3 2 2 11 8" xfId="55918" xr:uid="{00000000-0005-0000-0000-00006BDA0000}"/>
    <cellStyle name="Note 3 2 2 12" xfId="55919" xr:uid="{00000000-0005-0000-0000-00006CDA0000}"/>
    <cellStyle name="Note 3 2 2 12 2" xfId="55920" xr:uid="{00000000-0005-0000-0000-00006DDA0000}"/>
    <cellStyle name="Note 3 2 2 12 2 2" xfId="55921" xr:uid="{00000000-0005-0000-0000-00006EDA0000}"/>
    <cellStyle name="Note 3 2 2 12 2 2 2" xfId="55922" xr:uid="{00000000-0005-0000-0000-00006FDA0000}"/>
    <cellStyle name="Note 3 2 2 12 2 2 3" xfId="55923" xr:uid="{00000000-0005-0000-0000-000070DA0000}"/>
    <cellStyle name="Note 3 2 2 12 2 2 4" xfId="55924" xr:uid="{00000000-0005-0000-0000-000071DA0000}"/>
    <cellStyle name="Note 3 2 2 12 2 2 5" xfId="55925" xr:uid="{00000000-0005-0000-0000-000072DA0000}"/>
    <cellStyle name="Note 3 2 2 12 2 3" xfId="55926" xr:uid="{00000000-0005-0000-0000-000073DA0000}"/>
    <cellStyle name="Note 3 2 2 12 2 3 2" xfId="55927" xr:uid="{00000000-0005-0000-0000-000074DA0000}"/>
    <cellStyle name="Note 3 2 2 12 2 3 3" xfId="55928" xr:uid="{00000000-0005-0000-0000-000075DA0000}"/>
    <cellStyle name="Note 3 2 2 12 2 3 4" xfId="55929" xr:uid="{00000000-0005-0000-0000-000076DA0000}"/>
    <cellStyle name="Note 3 2 2 12 2 3 5" xfId="55930" xr:uid="{00000000-0005-0000-0000-000077DA0000}"/>
    <cellStyle name="Note 3 2 2 12 2 4" xfId="55931" xr:uid="{00000000-0005-0000-0000-000078DA0000}"/>
    <cellStyle name="Note 3 2 2 12 2 4 2" xfId="55932" xr:uid="{00000000-0005-0000-0000-000079DA0000}"/>
    <cellStyle name="Note 3 2 2 12 2 5" xfId="55933" xr:uid="{00000000-0005-0000-0000-00007ADA0000}"/>
    <cellStyle name="Note 3 2 2 12 2 5 2" xfId="55934" xr:uid="{00000000-0005-0000-0000-00007BDA0000}"/>
    <cellStyle name="Note 3 2 2 12 2 6" xfId="55935" xr:uid="{00000000-0005-0000-0000-00007CDA0000}"/>
    <cellStyle name="Note 3 2 2 12 2 6 2" xfId="55936" xr:uid="{00000000-0005-0000-0000-00007DDA0000}"/>
    <cellStyle name="Note 3 2 2 12 2 7" xfId="55937" xr:uid="{00000000-0005-0000-0000-00007EDA0000}"/>
    <cellStyle name="Note 3 2 2 12 3" xfId="55938" xr:uid="{00000000-0005-0000-0000-00007FDA0000}"/>
    <cellStyle name="Note 3 2 2 12 3 2" xfId="55939" xr:uid="{00000000-0005-0000-0000-000080DA0000}"/>
    <cellStyle name="Note 3 2 2 12 3 3" xfId="55940" xr:uid="{00000000-0005-0000-0000-000081DA0000}"/>
    <cellStyle name="Note 3 2 2 12 3 4" xfId="55941" xr:uid="{00000000-0005-0000-0000-000082DA0000}"/>
    <cellStyle name="Note 3 2 2 12 3 5" xfId="55942" xr:uid="{00000000-0005-0000-0000-000083DA0000}"/>
    <cellStyle name="Note 3 2 2 12 4" xfId="55943" xr:uid="{00000000-0005-0000-0000-000084DA0000}"/>
    <cellStyle name="Note 3 2 2 12 4 2" xfId="55944" xr:uid="{00000000-0005-0000-0000-000085DA0000}"/>
    <cellStyle name="Note 3 2 2 12 4 3" xfId="55945" xr:uid="{00000000-0005-0000-0000-000086DA0000}"/>
    <cellStyle name="Note 3 2 2 12 4 4" xfId="55946" xr:uid="{00000000-0005-0000-0000-000087DA0000}"/>
    <cellStyle name="Note 3 2 2 12 4 5" xfId="55947" xr:uid="{00000000-0005-0000-0000-000088DA0000}"/>
    <cellStyle name="Note 3 2 2 12 5" xfId="55948" xr:uid="{00000000-0005-0000-0000-000089DA0000}"/>
    <cellStyle name="Note 3 2 2 12 5 2" xfId="55949" xr:uid="{00000000-0005-0000-0000-00008ADA0000}"/>
    <cellStyle name="Note 3 2 2 12 6" xfId="55950" xr:uid="{00000000-0005-0000-0000-00008BDA0000}"/>
    <cellStyle name="Note 3 2 2 12 6 2" xfId="55951" xr:uid="{00000000-0005-0000-0000-00008CDA0000}"/>
    <cellStyle name="Note 3 2 2 12 7" xfId="55952" xr:uid="{00000000-0005-0000-0000-00008DDA0000}"/>
    <cellStyle name="Note 3 2 2 12 7 2" xfId="55953" xr:uid="{00000000-0005-0000-0000-00008EDA0000}"/>
    <cellStyle name="Note 3 2 2 12 8" xfId="55954" xr:uid="{00000000-0005-0000-0000-00008FDA0000}"/>
    <cellStyle name="Note 3 2 2 13" xfId="55955" xr:uid="{00000000-0005-0000-0000-000090DA0000}"/>
    <cellStyle name="Note 3 2 2 13 2" xfId="55956" xr:uid="{00000000-0005-0000-0000-000091DA0000}"/>
    <cellStyle name="Note 3 2 2 13 2 2" xfId="55957" xr:uid="{00000000-0005-0000-0000-000092DA0000}"/>
    <cellStyle name="Note 3 2 2 13 2 2 2" xfId="55958" xr:uid="{00000000-0005-0000-0000-000093DA0000}"/>
    <cellStyle name="Note 3 2 2 13 2 2 3" xfId="55959" xr:uid="{00000000-0005-0000-0000-000094DA0000}"/>
    <cellStyle name="Note 3 2 2 13 2 2 4" xfId="55960" xr:uid="{00000000-0005-0000-0000-000095DA0000}"/>
    <cellStyle name="Note 3 2 2 13 2 2 5" xfId="55961" xr:uid="{00000000-0005-0000-0000-000096DA0000}"/>
    <cellStyle name="Note 3 2 2 13 2 3" xfId="55962" xr:uid="{00000000-0005-0000-0000-000097DA0000}"/>
    <cellStyle name="Note 3 2 2 13 2 3 2" xfId="55963" xr:uid="{00000000-0005-0000-0000-000098DA0000}"/>
    <cellStyle name="Note 3 2 2 13 2 3 3" xfId="55964" xr:uid="{00000000-0005-0000-0000-000099DA0000}"/>
    <cellStyle name="Note 3 2 2 13 2 3 4" xfId="55965" xr:uid="{00000000-0005-0000-0000-00009ADA0000}"/>
    <cellStyle name="Note 3 2 2 13 2 3 5" xfId="55966" xr:uid="{00000000-0005-0000-0000-00009BDA0000}"/>
    <cellStyle name="Note 3 2 2 13 2 4" xfId="55967" xr:uid="{00000000-0005-0000-0000-00009CDA0000}"/>
    <cellStyle name="Note 3 2 2 13 2 4 2" xfId="55968" xr:uid="{00000000-0005-0000-0000-00009DDA0000}"/>
    <cellStyle name="Note 3 2 2 13 2 5" xfId="55969" xr:uid="{00000000-0005-0000-0000-00009EDA0000}"/>
    <cellStyle name="Note 3 2 2 13 2 5 2" xfId="55970" xr:uid="{00000000-0005-0000-0000-00009FDA0000}"/>
    <cellStyle name="Note 3 2 2 13 2 6" xfId="55971" xr:uid="{00000000-0005-0000-0000-0000A0DA0000}"/>
    <cellStyle name="Note 3 2 2 13 2 6 2" xfId="55972" xr:uid="{00000000-0005-0000-0000-0000A1DA0000}"/>
    <cellStyle name="Note 3 2 2 13 2 7" xfId="55973" xr:uid="{00000000-0005-0000-0000-0000A2DA0000}"/>
    <cellStyle name="Note 3 2 2 13 3" xfId="55974" xr:uid="{00000000-0005-0000-0000-0000A3DA0000}"/>
    <cellStyle name="Note 3 2 2 13 3 2" xfId="55975" xr:uid="{00000000-0005-0000-0000-0000A4DA0000}"/>
    <cellStyle name="Note 3 2 2 13 3 3" xfId="55976" xr:uid="{00000000-0005-0000-0000-0000A5DA0000}"/>
    <cellStyle name="Note 3 2 2 13 3 4" xfId="55977" xr:uid="{00000000-0005-0000-0000-0000A6DA0000}"/>
    <cellStyle name="Note 3 2 2 13 3 5" xfId="55978" xr:uid="{00000000-0005-0000-0000-0000A7DA0000}"/>
    <cellStyle name="Note 3 2 2 13 4" xfId="55979" xr:uid="{00000000-0005-0000-0000-0000A8DA0000}"/>
    <cellStyle name="Note 3 2 2 13 4 2" xfId="55980" xr:uid="{00000000-0005-0000-0000-0000A9DA0000}"/>
    <cellStyle name="Note 3 2 2 13 4 3" xfId="55981" xr:uid="{00000000-0005-0000-0000-0000AADA0000}"/>
    <cellStyle name="Note 3 2 2 13 4 4" xfId="55982" xr:uid="{00000000-0005-0000-0000-0000ABDA0000}"/>
    <cellStyle name="Note 3 2 2 13 4 5" xfId="55983" xr:uid="{00000000-0005-0000-0000-0000ACDA0000}"/>
    <cellStyle name="Note 3 2 2 13 5" xfId="55984" xr:uid="{00000000-0005-0000-0000-0000ADDA0000}"/>
    <cellStyle name="Note 3 2 2 13 5 2" xfId="55985" xr:uid="{00000000-0005-0000-0000-0000AEDA0000}"/>
    <cellStyle name="Note 3 2 2 13 6" xfId="55986" xr:uid="{00000000-0005-0000-0000-0000AFDA0000}"/>
    <cellStyle name="Note 3 2 2 13 6 2" xfId="55987" xr:uid="{00000000-0005-0000-0000-0000B0DA0000}"/>
    <cellStyle name="Note 3 2 2 13 7" xfId="55988" xr:uid="{00000000-0005-0000-0000-0000B1DA0000}"/>
    <cellStyle name="Note 3 2 2 13 7 2" xfId="55989" xr:uid="{00000000-0005-0000-0000-0000B2DA0000}"/>
    <cellStyle name="Note 3 2 2 13 8" xfId="55990" xr:uid="{00000000-0005-0000-0000-0000B3DA0000}"/>
    <cellStyle name="Note 3 2 2 14" xfId="55991" xr:uid="{00000000-0005-0000-0000-0000B4DA0000}"/>
    <cellStyle name="Note 3 2 2 14 2" xfId="55992" xr:uid="{00000000-0005-0000-0000-0000B5DA0000}"/>
    <cellStyle name="Note 3 2 2 14 2 2" xfId="55993" xr:uid="{00000000-0005-0000-0000-0000B6DA0000}"/>
    <cellStyle name="Note 3 2 2 14 2 2 2" xfId="55994" xr:uid="{00000000-0005-0000-0000-0000B7DA0000}"/>
    <cellStyle name="Note 3 2 2 14 2 2 3" xfId="55995" xr:uid="{00000000-0005-0000-0000-0000B8DA0000}"/>
    <cellStyle name="Note 3 2 2 14 2 2 4" xfId="55996" xr:uid="{00000000-0005-0000-0000-0000B9DA0000}"/>
    <cellStyle name="Note 3 2 2 14 2 2 5" xfId="55997" xr:uid="{00000000-0005-0000-0000-0000BADA0000}"/>
    <cellStyle name="Note 3 2 2 14 2 3" xfId="55998" xr:uid="{00000000-0005-0000-0000-0000BBDA0000}"/>
    <cellStyle name="Note 3 2 2 14 2 3 2" xfId="55999" xr:uid="{00000000-0005-0000-0000-0000BCDA0000}"/>
    <cellStyle name="Note 3 2 2 14 2 3 3" xfId="56000" xr:uid="{00000000-0005-0000-0000-0000BDDA0000}"/>
    <cellStyle name="Note 3 2 2 14 2 3 4" xfId="56001" xr:uid="{00000000-0005-0000-0000-0000BEDA0000}"/>
    <cellStyle name="Note 3 2 2 14 2 3 5" xfId="56002" xr:uid="{00000000-0005-0000-0000-0000BFDA0000}"/>
    <cellStyle name="Note 3 2 2 14 2 4" xfId="56003" xr:uid="{00000000-0005-0000-0000-0000C0DA0000}"/>
    <cellStyle name="Note 3 2 2 14 2 4 2" xfId="56004" xr:uid="{00000000-0005-0000-0000-0000C1DA0000}"/>
    <cellStyle name="Note 3 2 2 14 2 5" xfId="56005" xr:uid="{00000000-0005-0000-0000-0000C2DA0000}"/>
    <cellStyle name="Note 3 2 2 14 2 5 2" xfId="56006" xr:uid="{00000000-0005-0000-0000-0000C3DA0000}"/>
    <cellStyle name="Note 3 2 2 14 2 6" xfId="56007" xr:uid="{00000000-0005-0000-0000-0000C4DA0000}"/>
    <cellStyle name="Note 3 2 2 14 2 6 2" xfId="56008" xr:uid="{00000000-0005-0000-0000-0000C5DA0000}"/>
    <cellStyle name="Note 3 2 2 14 2 7" xfId="56009" xr:uid="{00000000-0005-0000-0000-0000C6DA0000}"/>
    <cellStyle name="Note 3 2 2 14 3" xfId="56010" xr:uid="{00000000-0005-0000-0000-0000C7DA0000}"/>
    <cellStyle name="Note 3 2 2 14 3 2" xfId="56011" xr:uid="{00000000-0005-0000-0000-0000C8DA0000}"/>
    <cellStyle name="Note 3 2 2 14 3 3" xfId="56012" xr:uid="{00000000-0005-0000-0000-0000C9DA0000}"/>
    <cellStyle name="Note 3 2 2 14 3 4" xfId="56013" xr:uid="{00000000-0005-0000-0000-0000CADA0000}"/>
    <cellStyle name="Note 3 2 2 14 3 5" xfId="56014" xr:uid="{00000000-0005-0000-0000-0000CBDA0000}"/>
    <cellStyle name="Note 3 2 2 14 4" xfId="56015" xr:uid="{00000000-0005-0000-0000-0000CCDA0000}"/>
    <cellStyle name="Note 3 2 2 14 4 2" xfId="56016" xr:uid="{00000000-0005-0000-0000-0000CDDA0000}"/>
    <cellStyle name="Note 3 2 2 14 4 3" xfId="56017" xr:uid="{00000000-0005-0000-0000-0000CEDA0000}"/>
    <cellStyle name="Note 3 2 2 14 4 4" xfId="56018" xr:uid="{00000000-0005-0000-0000-0000CFDA0000}"/>
    <cellStyle name="Note 3 2 2 14 4 5" xfId="56019" xr:uid="{00000000-0005-0000-0000-0000D0DA0000}"/>
    <cellStyle name="Note 3 2 2 14 5" xfId="56020" xr:uid="{00000000-0005-0000-0000-0000D1DA0000}"/>
    <cellStyle name="Note 3 2 2 14 5 2" xfId="56021" xr:uid="{00000000-0005-0000-0000-0000D2DA0000}"/>
    <cellStyle name="Note 3 2 2 14 6" xfId="56022" xr:uid="{00000000-0005-0000-0000-0000D3DA0000}"/>
    <cellStyle name="Note 3 2 2 14 6 2" xfId="56023" xr:uid="{00000000-0005-0000-0000-0000D4DA0000}"/>
    <cellStyle name="Note 3 2 2 14 7" xfId="56024" xr:uid="{00000000-0005-0000-0000-0000D5DA0000}"/>
    <cellStyle name="Note 3 2 2 14 7 2" xfId="56025" xr:uid="{00000000-0005-0000-0000-0000D6DA0000}"/>
    <cellStyle name="Note 3 2 2 14 8" xfId="56026" xr:uid="{00000000-0005-0000-0000-0000D7DA0000}"/>
    <cellStyle name="Note 3 2 2 15" xfId="56027" xr:uid="{00000000-0005-0000-0000-0000D8DA0000}"/>
    <cellStyle name="Note 3 2 2 15 2" xfId="56028" xr:uid="{00000000-0005-0000-0000-0000D9DA0000}"/>
    <cellStyle name="Note 3 2 2 15 2 2" xfId="56029" xr:uid="{00000000-0005-0000-0000-0000DADA0000}"/>
    <cellStyle name="Note 3 2 2 15 2 3" xfId="56030" xr:uid="{00000000-0005-0000-0000-0000DBDA0000}"/>
    <cellStyle name="Note 3 2 2 15 2 4" xfId="56031" xr:uid="{00000000-0005-0000-0000-0000DCDA0000}"/>
    <cellStyle name="Note 3 2 2 15 2 5" xfId="56032" xr:uid="{00000000-0005-0000-0000-0000DDDA0000}"/>
    <cellStyle name="Note 3 2 2 15 3" xfId="56033" xr:uid="{00000000-0005-0000-0000-0000DEDA0000}"/>
    <cellStyle name="Note 3 2 2 15 3 2" xfId="56034" xr:uid="{00000000-0005-0000-0000-0000DFDA0000}"/>
    <cellStyle name="Note 3 2 2 15 3 3" xfId="56035" xr:uid="{00000000-0005-0000-0000-0000E0DA0000}"/>
    <cellStyle name="Note 3 2 2 15 3 4" xfId="56036" xr:uid="{00000000-0005-0000-0000-0000E1DA0000}"/>
    <cellStyle name="Note 3 2 2 15 3 5" xfId="56037" xr:uid="{00000000-0005-0000-0000-0000E2DA0000}"/>
    <cellStyle name="Note 3 2 2 15 4" xfId="56038" xr:uid="{00000000-0005-0000-0000-0000E3DA0000}"/>
    <cellStyle name="Note 3 2 2 15 4 2" xfId="56039" xr:uid="{00000000-0005-0000-0000-0000E4DA0000}"/>
    <cellStyle name="Note 3 2 2 15 5" xfId="56040" xr:uid="{00000000-0005-0000-0000-0000E5DA0000}"/>
    <cellStyle name="Note 3 2 2 15 5 2" xfId="56041" xr:uid="{00000000-0005-0000-0000-0000E6DA0000}"/>
    <cellStyle name="Note 3 2 2 15 6" xfId="56042" xr:uid="{00000000-0005-0000-0000-0000E7DA0000}"/>
    <cellStyle name="Note 3 2 2 15 6 2" xfId="56043" xr:uid="{00000000-0005-0000-0000-0000E8DA0000}"/>
    <cellStyle name="Note 3 2 2 15 7" xfId="56044" xr:uid="{00000000-0005-0000-0000-0000E9DA0000}"/>
    <cellStyle name="Note 3 2 2 16" xfId="56045" xr:uid="{00000000-0005-0000-0000-0000EADA0000}"/>
    <cellStyle name="Note 3 2 2 16 2" xfId="56046" xr:uid="{00000000-0005-0000-0000-0000EBDA0000}"/>
    <cellStyle name="Note 3 2 2 16 3" xfId="56047" xr:uid="{00000000-0005-0000-0000-0000ECDA0000}"/>
    <cellStyle name="Note 3 2 2 16 4" xfId="56048" xr:uid="{00000000-0005-0000-0000-0000EDDA0000}"/>
    <cellStyle name="Note 3 2 2 16 5" xfId="56049" xr:uid="{00000000-0005-0000-0000-0000EEDA0000}"/>
    <cellStyle name="Note 3 2 2 17" xfId="56050" xr:uid="{00000000-0005-0000-0000-0000EFDA0000}"/>
    <cellStyle name="Note 3 2 2 17 2" xfId="56051" xr:uid="{00000000-0005-0000-0000-0000F0DA0000}"/>
    <cellStyle name="Note 3 2 2 17 3" xfId="56052" xr:uid="{00000000-0005-0000-0000-0000F1DA0000}"/>
    <cellStyle name="Note 3 2 2 17 4" xfId="56053" xr:uid="{00000000-0005-0000-0000-0000F2DA0000}"/>
    <cellStyle name="Note 3 2 2 17 5" xfId="56054" xr:uid="{00000000-0005-0000-0000-0000F3DA0000}"/>
    <cellStyle name="Note 3 2 2 18" xfId="56055" xr:uid="{00000000-0005-0000-0000-0000F4DA0000}"/>
    <cellStyle name="Note 3 2 2 18 2" xfId="56056" xr:uid="{00000000-0005-0000-0000-0000F5DA0000}"/>
    <cellStyle name="Note 3 2 2 19" xfId="56057" xr:uid="{00000000-0005-0000-0000-0000F6DA0000}"/>
    <cellStyle name="Note 3 2 2 19 2" xfId="56058" xr:uid="{00000000-0005-0000-0000-0000F7DA0000}"/>
    <cellStyle name="Note 3 2 2 2" xfId="56059" xr:uid="{00000000-0005-0000-0000-0000F8DA0000}"/>
    <cellStyle name="Note 3 2 2 2 2" xfId="56060" xr:uid="{00000000-0005-0000-0000-0000F9DA0000}"/>
    <cellStyle name="Note 3 2 2 2 2 2" xfId="56061" xr:uid="{00000000-0005-0000-0000-0000FADA0000}"/>
    <cellStyle name="Note 3 2 2 2 2 2 2" xfId="56062" xr:uid="{00000000-0005-0000-0000-0000FBDA0000}"/>
    <cellStyle name="Note 3 2 2 2 2 2 3" xfId="56063" xr:uid="{00000000-0005-0000-0000-0000FCDA0000}"/>
    <cellStyle name="Note 3 2 2 2 2 2 4" xfId="56064" xr:uid="{00000000-0005-0000-0000-0000FDDA0000}"/>
    <cellStyle name="Note 3 2 2 2 2 2 5" xfId="56065" xr:uid="{00000000-0005-0000-0000-0000FEDA0000}"/>
    <cellStyle name="Note 3 2 2 2 2 3" xfId="56066" xr:uid="{00000000-0005-0000-0000-0000FFDA0000}"/>
    <cellStyle name="Note 3 2 2 2 2 3 2" xfId="56067" xr:uid="{00000000-0005-0000-0000-000000DB0000}"/>
    <cellStyle name="Note 3 2 2 2 2 3 3" xfId="56068" xr:uid="{00000000-0005-0000-0000-000001DB0000}"/>
    <cellStyle name="Note 3 2 2 2 2 3 4" xfId="56069" xr:uid="{00000000-0005-0000-0000-000002DB0000}"/>
    <cellStyle name="Note 3 2 2 2 2 3 5" xfId="56070" xr:uid="{00000000-0005-0000-0000-000003DB0000}"/>
    <cellStyle name="Note 3 2 2 2 2 4" xfId="56071" xr:uid="{00000000-0005-0000-0000-000004DB0000}"/>
    <cellStyle name="Note 3 2 2 2 2 4 2" xfId="56072" xr:uid="{00000000-0005-0000-0000-000005DB0000}"/>
    <cellStyle name="Note 3 2 2 2 2 5" xfId="56073" xr:uid="{00000000-0005-0000-0000-000006DB0000}"/>
    <cellStyle name="Note 3 2 2 2 2 5 2" xfId="56074" xr:uid="{00000000-0005-0000-0000-000007DB0000}"/>
    <cellStyle name="Note 3 2 2 2 2 6" xfId="56075" xr:uid="{00000000-0005-0000-0000-000008DB0000}"/>
    <cellStyle name="Note 3 2 2 2 2 6 2" xfId="56076" xr:uid="{00000000-0005-0000-0000-000009DB0000}"/>
    <cellStyle name="Note 3 2 2 2 2 7" xfId="56077" xr:uid="{00000000-0005-0000-0000-00000ADB0000}"/>
    <cellStyle name="Note 3 2 2 2 3" xfId="56078" xr:uid="{00000000-0005-0000-0000-00000BDB0000}"/>
    <cellStyle name="Note 3 2 2 2 3 2" xfId="56079" xr:uid="{00000000-0005-0000-0000-00000CDB0000}"/>
    <cellStyle name="Note 3 2 2 2 3 3" xfId="56080" xr:uid="{00000000-0005-0000-0000-00000DDB0000}"/>
    <cellStyle name="Note 3 2 2 2 3 4" xfId="56081" xr:uid="{00000000-0005-0000-0000-00000EDB0000}"/>
    <cellStyle name="Note 3 2 2 2 3 5" xfId="56082" xr:uid="{00000000-0005-0000-0000-00000FDB0000}"/>
    <cellStyle name="Note 3 2 2 2 4" xfId="56083" xr:uid="{00000000-0005-0000-0000-000010DB0000}"/>
    <cellStyle name="Note 3 2 2 2 4 2" xfId="56084" xr:uid="{00000000-0005-0000-0000-000011DB0000}"/>
    <cellStyle name="Note 3 2 2 2 4 3" xfId="56085" xr:uid="{00000000-0005-0000-0000-000012DB0000}"/>
    <cellStyle name="Note 3 2 2 2 4 4" xfId="56086" xr:uid="{00000000-0005-0000-0000-000013DB0000}"/>
    <cellStyle name="Note 3 2 2 2 4 5" xfId="56087" xr:uid="{00000000-0005-0000-0000-000014DB0000}"/>
    <cellStyle name="Note 3 2 2 2 5" xfId="56088" xr:uid="{00000000-0005-0000-0000-000015DB0000}"/>
    <cellStyle name="Note 3 2 2 2 5 2" xfId="56089" xr:uid="{00000000-0005-0000-0000-000016DB0000}"/>
    <cellStyle name="Note 3 2 2 2 6" xfId="56090" xr:uid="{00000000-0005-0000-0000-000017DB0000}"/>
    <cellStyle name="Note 3 2 2 2 6 2" xfId="56091" xr:uid="{00000000-0005-0000-0000-000018DB0000}"/>
    <cellStyle name="Note 3 2 2 2 7" xfId="56092" xr:uid="{00000000-0005-0000-0000-000019DB0000}"/>
    <cellStyle name="Note 3 2 2 2 7 2" xfId="56093" xr:uid="{00000000-0005-0000-0000-00001ADB0000}"/>
    <cellStyle name="Note 3 2 2 2 8" xfId="56094" xr:uid="{00000000-0005-0000-0000-00001BDB0000}"/>
    <cellStyle name="Note 3 2 2 20" xfId="56095" xr:uid="{00000000-0005-0000-0000-00001CDB0000}"/>
    <cellStyle name="Note 3 2 2 20 2" xfId="56096" xr:uid="{00000000-0005-0000-0000-00001DDB0000}"/>
    <cellStyle name="Note 3 2 2 21" xfId="56097" xr:uid="{00000000-0005-0000-0000-00001EDB0000}"/>
    <cellStyle name="Note 3 2 2 3" xfId="56098" xr:uid="{00000000-0005-0000-0000-00001FDB0000}"/>
    <cellStyle name="Note 3 2 2 3 2" xfId="56099" xr:uid="{00000000-0005-0000-0000-000020DB0000}"/>
    <cellStyle name="Note 3 2 2 3 2 2" xfId="56100" xr:uid="{00000000-0005-0000-0000-000021DB0000}"/>
    <cellStyle name="Note 3 2 2 3 2 2 2" xfId="56101" xr:uid="{00000000-0005-0000-0000-000022DB0000}"/>
    <cellStyle name="Note 3 2 2 3 2 2 3" xfId="56102" xr:uid="{00000000-0005-0000-0000-000023DB0000}"/>
    <cellStyle name="Note 3 2 2 3 2 2 4" xfId="56103" xr:uid="{00000000-0005-0000-0000-000024DB0000}"/>
    <cellStyle name="Note 3 2 2 3 2 2 5" xfId="56104" xr:uid="{00000000-0005-0000-0000-000025DB0000}"/>
    <cellStyle name="Note 3 2 2 3 2 3" xfId="56105" xr:uid="{00000000-0005-0000-0000-000026DB0000}"/>
    <cellStyle name="Note 3 2 2 3 2 3 2" xfId="56106" xr:uid="{00000000-0005-0000-0000-000027DB0000}"/>
    <cellStyle name="Note 3 2 2 3 2 3 3" xfId="56107" xr:uid="{00000000-0005-0000-0000-000028DB0000}"/>
    <cellStyle name="Note 3 2 2 3 2 3 4" xfId="56108" xr:uid="{00000000-0005-0000-0000-000029DB0000}"/>
    <cellStyle name="Note 3 2 2 3 2 3 5" xfId="56109" xr:uid="{00000000-0005-0000-0000-00002ADB0000}"/>
    <cellStyle name="Note 3 2 2 3 2 4" xfId="56110" xr:uid="{00000000-0005-0000-0000-00002BDB0000}"/>
    <cellStyle name="Note 3 2 2 3 2 4 2" xfId="56111" xr:uid="{00000000-0005-0000-0000-00002CDB0000}"/>
    <cellStyle name="Note 3 2 2 3 2 5" xfId="56112" xr:uid="{00000000-0005-0000-0000-00002DDB0000}"/>
    <cellStyle name="Note 3 2 2 3 2 5 2" xfId="56113" xr:uid="{00000000-0005-0000-0000-00002EDB0000}"/>
    <cellStyle name="Note 3 2 2 3 2 6" xfId="56114" xr:uid="{00000000-0005-0000-0000-00002FDB0000}"/>
    <cellStyle name="Note 3 2 2 3 2 6 2" xfId="56115" xr:uid="{00000000-0005-0000-0000-000030DB0000}"/>
    <cellStyle name="Note 3 2 2 3 2 7" xfId="56116" xr:uid="{00000000-0005-0000-0000-000031DB0000}"/>
    <cellStyle name="Note 3 2 2 3 3" xfId="56117" xr:uid="{00000000-0005-0000-0000-000032DB0000}"/>
    <cellStyle name="Note 3 2 2 3 3 2" xfId="56118" xr:uid="{00000000-0005-0000-0000-000033DB0000}"/>
    <cellStyle name="Note 3 2 2 3 3 3" xfId="56119" xr:uid="{00000000-0005-0000-0000-000034DB0000}"/>
    <cellStyle name="Note 3 2 2 3 3 4" xfId="56120" xr:uid="{00000000-0005-0000-0000-000035DB0000}"/>
    <cellStyle name="Note 3 2 2 3 3 5" xfId="56121" xr:uid="{00000000-0005-0000-0000-000036DB0000}"/>
    <cellStyle name="Note 3 2 2 3 4" xfId="56122" xr:uid="{00000000-0005-0000-0000-000037DB0000}"/>
    <cellStyle name="Note 3 2 2 3 4 2" xfId="56123" xr:uid="{00000000-0005-0000-0000-000038DB0000}"/>
    <cellStyle name="Note 3 2 2 3 4 3" xfId="56124" xr:uid="{00000000-0005-0000-0000-000039DB0000}"/>
    <cellStyle name="Note 3 2 2 3 4 4" xfId="56125" xr:uid="{00000000-0005-0000-0000-00003ADB0000}"/>
    <cellStyle name="Note 3 2 2 3 4 5" xfId="56126" xr:uid="{00000000-0005-0000-0000-00003BDB0000}"/>
    <cellStyle name="Note 3 2 2 3 5" xfId="56127" xr:uid="{00000000-0005-0000-0000-00003CDB0000}"/>
    <cellStyle name="Note 3 2 2 3 5 2" xfId="56128" xr:uid="{00000000-0005-0000-0000-00003DDB0000}"/>
    <cellStyle name="Note 3 2 2 3 6" xfId="56129" xr:uid="{00000000-0005-0000-0000-00003EDB0000}"/>
    <cellStyle name="Note 3 2 2 3 6 2" xfId="56130" xr:uid="{00000000-0005-0000-0000-00003FDB0000}"/>
    <cellStyle name="Note 3 2 2 3 7" xfId="56131" xr:uid="{00000000-0005-0000-0000-000040DB0000}"/>
    <cellStyle name="Note 3 2 2 3 7 2" xfId="56132" xr:uid="{00000000-0005-0000-0000-000041DB0000}"/>
    <cellStyle name="Note 3 2 2 3 8" xfId="56133" xr:uid="{00000000-0005-0000-0000-000042DB0000}"/>
    <cellStyle name="Note 3 2 2 4" xfId="56134" xr:uid="{00000000-0005-0000-0000-000043DB0000}"/>
    <cellStyle name="Note 3 2 2 4 2" xfId="56135" xr:uid="{00000000-0005-0000-0000-000044DB0000}"/>
    <cellStyle name="Note 3 2 2 4 2 2" xfId="56136" xr:uid="{00000000-0005-0000-0000-000045DB0000}"/>
    <cellStyle name="Note 3 2 2 4 2 2 2" xfId="56137" xr:uid="{00000000-0005-0000-0000-000046DB0000}"/>
    <cellStyle name="Note 3 2 2 4 2 2 3" xfId="56138" xr:uid="{00000000-0005-0000-0000-000047DB0000}"/>
    <cellStyle name="Note 3 2 2 4 2 2 4" xfId="56139" xr:uid="{00000000-0005-0000-0000-000048DB0000}"/>
    <cellStyle name="Note 3 2 2 4 2 2 5" xfId="56140" xr:uid="{00000000-0005-0000-0000-000049DB0000}"/>
    <cellStyle name="Note 3 2 2 4 2 3" xfId="56141" xr:uid="{00000000-0005-0000-0000-00004ADB0000}"/>
    <cellStyle name="Note 3 2 2 4 2 3 2" xfId="56142" xr:uid="{00000000-0005-0000-0000-00004BDB0000}"/>
    <cellStyle name="Note 3 2 2 4 2 3 3" xfId="56143" xr:uid="{00000000-0005-0000-0000-00004CDB0000}"/>
    <cellStyle name="Note 3 2 2 4 2 3 4" xfId="56144" xr:uid="{00000000-0005-0000-0000-00004DDB0000}"/>
    <cellStyle name="Note 3 2 2 4 2 3 5" xfId="56145" xr:uid="{00000000-0005-0000-0000-00004EDB0000}"/>
    <cellStyle name="Note 3 2 2 4 2 4" xfId="56146" xr:uid="{00000000-0005-0000-0000-00004FDB0000}"/>
    <cellStyle name="Note 3 2 2 4 2 4 2" xfId="56147" xr:uid="{00000000-0005-0000-0000-000050DB0000}"/>
    <cellStyle name="Note 3 2 2 4 2 5" xfId="56148" xr:uid="{00000000-0005-0000-0000-000051DB0000}"/>
    <cellStyle name="Note 3 2 2 4 2 5 2" xfId="56149" xr:uid="{00000000-0005-0000-0000-000052DB0000}"/>
    <cellStyle name="Note 3 2 2 4 2 6" xfId="56150" xr:uid="{00000000-0005-0000-0000-000053DB0000}"/>
    <cellStyle name="Note 3 2 2 4 2 6 2" xfId="56151" xr:uid="{00000000-0005-0000-0000-000054DB0000}"/>
    <cellStyle name="Note 3 2 2 4 2 7" xfId="56152" xr:uid="{00000000-0005-0000-0000-000055DB0000}"/>
    <cellStyle name="Note 3 2 2 4 3" xfId="56153" xr:uid="{00000000-0005-0000-0000-000056DB0000}"/>
    <cellStyle name="Note 3 2 2 4 3 2" xfId="56154" xr:uid="{00000000-0005-0000-0000-000057DB0000}"/>
    <cellStyle name="Note 3 2 2 4 3 3" xfId="56155" xr:uid="{00000000-0005-0000-0000-000058DB0000}"/>
    <cellStyle name="Note 3 2 2 4 3 4" xfId="56156" xr:uid="{00000000-0005-0000-0000-000059DB0000}"/>
    <cellStyle name="Note 3 2 2 4 3 5" xfId="56157" xr:uid="{00000000-0005-0000-0000-00005ADB0000}"/>
    <cellStyle name="Note 3 2 2 4 4" xfId="56158" xr:uid="{00000000-0005-0000-0000-00005BDB0000}"/>
    <cellStyle name="Note 3 2 2 4 4 2" xfId="56159" xr:uid="{00000000-0005-0000-0000-00005CDB0000}"/>
    <cellStyle name="Note 3 2 2 4 4 3" xfId="56160" xr:uid="{00000000-0005-0000-0000-00005DDB0000}"/>
    <cellStyle name="Note 3 2 2 4 4 4" xfId="56161" xr:uid="{00000000-0005-0000-0000-00005EDB0000}"/>
    <cellStyle name="Note 3 2 2 4 4 5" xfId="56162" xr:uid="{00000000-0005-0000-0000-00005FDB0000}"/>
    <cellStyle name="Note 3 2 2 4 5" xfId="56163" xr:uid="{00000000-0005-0000-0000-000060DB0000}"/>
    <cellStyle name="Note 3 2 2 4 5 2" xfId="56164" xr:uid="{00000000-0005-0000-0000-000061DB0000}"/>
    <cellStyle name="Note 3 2 2 4 6" xfId="56165" xr:uid="{00000000-0005-0000-0000-000062DB0000}"/>
    <cellStyle name="Note 3 2 2 4 6 2" xfId="56166" xr:uid="{00000000-0005-0000-0000-000063DB0000}"/>
    <cellStyle name="Note 3 2 2 4 7" xfId="56167" xr:uid="{00000000-0005-0000-0000-000064DB0000}"/>
    <cellStyle name="Note 3 2 2 4 7 2" xfId="56168" xr:uid="{00000000-0005-0000-0000-000065DB0000}"/>
    <cellStyle name="Note 3 2 2 4 8" xfId="56169" xr:uid="{00000000-0005-0000-0000-000066DB0000}"/>
    <cellStyle name="Note 3 2 2 5" xfId="56170" xr:uid="{00000000-0005-0000-0000-000067DB0000}"/>
    <cellStyle name="Note 3 2 2 5 2" xfId="56171" xr:uid="{00000000-0005-0000-0000-000068DB0000}"/>
    <cellStyle name="Note 3 2 2 5 2 2" xfId="56172" xr:uid="{00000000-0005-0000-0000-000069DB0000}"/>
    <cellStyle name="Note 3 2 2 5 2 2 2" xfId="56173" xr:uid="{00000000-0005-0000-0000-00006ADB0000}"/>
    <cellStyle name="Note 3 2 2 5 2 2 3" xfId="56174" xr:uid="{00000000-0005-0000-0000-00006BDB0000}"/>
    <cellStyle name="Note 3 2 2 5 2 2 4" xfId="56175" xr:uid="{00000000-0005-0000-0000-00006CDB0000}"/>
    <cellStyle name="Note 3 2 2 5 2 2 5" xfId="56176" xr:uid="{00000000-0005-0000-0000-00006DDB0000}"/>
    <cellStyle name="Note 3 2 2 5 2 3" xfId="56177" xr:uid="{00000000-0005-0000-0000-00006EDB0000}"/>
    <cellStyle name="Note 3 2 2 5 2 3 2" xfId="56178" xr:uid="{00000000-0005-0000-0000-00006FDB0000}"/>
    <cellStyle name="Note 3 2 2 5 2 3 3" xfId="56179" xr:uid="{00000000-0005-0000-0000-000070DB0000}"/>
    <cellStyle name="Note 3 2 2 5 2 3 4" xfId="56180" xr:uid="{00000000-0005-0000-0000-000071DB0000}"/>
    <cellStyle name="Note 3 2 2 5 2 3 5" xfId="56181" xr:uid="{00000000-0005-0000-0000-000072DB0000}"/>
    <cellStyle name="Note 3 2 2 5 2 4" xfId="56182" xr:uid="{00000000-0005-0000-0000-000073DB0000}"/>
    <cellStyle name="Note 3 2 2 5 2 4 2" xfId="56183" xr:uid="{00000000-0005-0000-0000-000074DB0000}"/>
    <cellStyle name="Note 3 2 2 5 2 5" xfId="56184" xr:uid="{00000000-0005-0000-0000-000075DB0000}"/>
    <cellStyle name="Note 3 2 2 5 2 5 2" xfId="56185" xr:uid="{00000000-0005-0000-0000-000076DB0000}"/>
    <cellStyle name="Note 3 2 2 5 2 6" xfId="56186" xr:uid="{00000000-0005-0000-0000-000077DB0000}"/>
    <cellStyle name="Note 3 2 2 5 2 6 2" xfId="56187" xr:uid="{00000000-0005-0000-0000-000078DB0000}"/>
    <cellStyle name="Note 3 2 2 5 2 7" xfId="56188" xr:uid="{00000000-0005-0000-0000-000079DB0000}"/>
    <cellStyle name="Note 3 2 2 5 3" xfId="56189" xr:uid="{00000000-0005-0000-0000-00007ADB0000}"/>
    <cellStyle name="Note 3 2 2 5 3 2" xfId="56190" xr:uid="{00000000-0005-0000-0000-00007BDB0000}"/>
    <cellStyle name="Note 3 2 2 5 3 3" xfId="56191" xr:uid="{00000000-0005-0000-0000-00007CDB0000}"/>
    <cellStyle name="Note 3 2 2 5 3 4" xfId="56192" xr:uid="{00000000-0005-0000-0000-00007DDB0000}"/>
    <cellStyle name="Note 3 2 2 5 3 5" xfId="56193" xr:uid="{00000000-0005-0000-0000-00007EDB0000}"/>
    <cellStyle name="Note 3 2 2 5 4" xfId="56194" xr:uid="{00000000-0005-0000-0000-00007FDB0000}"/>
    <cellStyle name="Note 3 2 2 5 4 2" xfId="56195" xr:uid="{00000000-0005-0000-0000-000080DB0000}"/>
    <cellStyle name="Note 3 2 2 5 4 3" xfId="56196" xr:uid="{00000000-0005-0000-0000-000081DB0000}"/>
    <cellStyle name="Note 3 2 2 5 4 4" xfId="56197" xr:uid="{00000000-0005-0000-0000-000082DB0000}"/>
    <cellStyle name="Note 3 2 2 5 4 5" xfId="56198" xr:uid="{00000000-0005-0000-0000-000083DB0000}"/>
    <cellStyle name="Note 3 2 2 5 5" xfId="56199" xr:uid="{00000000-0005-0000-0000-000084DB0000}"/>
    <cellStyle name="Note 3 2 2 5 5 2" xfId="56200" xr:uid="{00000000-0005-0000-0000-000085DB0000}"/>
    <cellStyle name="Note 3 2 2 5 6" xfId="56201" xr:uid="{00000000-0005-0000-0000-000086DB0000}"/>
    <cellStyle name="Note 3 2 2 5 6 2" xfId="56202" xr:uid="{00000000-0005-0000-0000-000087DB0000}"/>
    <cellStyle name="Note 3 2 2 5 7" xfId="56203" xr:uid="{00000000-0005-0000-0000-000088DB0000}"/>
    <cellStyle name="Note 3 2 2 5 7 2" xfId="56204" xr:uid="{00000000-0005-0000-0000-000089DB0000}"/>
    <cellStyle name="Note 3 2 2 5 8" xfId="56205" xr:uid="{00000000-0005-0000-0000-00008ADB0000}"/>
    <cellStyle name="Note 3 2 2 6" xfId="56206" xr:uid="{00000000-0005-0000-0000-00008BDB0000}"/>
    <cellStyle name="Note 3 2 2 6 2" xfId="56207" xr:uid="{00000000-0005-0000-0000-00008CDB0000}"/>
    <cellStyle name="Note 3 2 2 6 2 2" xfId="56208" xr:uid="{00000000-0005-0000-0000-00008DDB0000}"/>
    <cellStyle name="Note 3 2 2 6 2 2 2" xfId="56209" xr:uid="{00000000-0005-0000-0000-00008EDB0000}"/>
    <cellStyle name="Note 3 2 2 6 2 2 3" xfId="56210" xr:uid="{00000000-0005-0000-0000-00008FDB0000}"/>
    <cellStyle name="Note 3 2 2 6 2 2 4" xfId="56211" xr:uid="{00000000-0005-0000-0000-000090DB0000}"/>
    <cellStyle name="Note 3 2 2 6 2 2 5" xfId="56212" xr:uid="{00000000-0005-0000-0000-000091DB0000}"/>
    <cellStyle name="Note 3 2 2 6 2 3" xfId="56213" xr:uid="{00000000-0005-0000-0000-000092DB0000}"/>
    <cellStyle name="Note 3 2 2 6 2 3 2" xfId="56214" xr:uid="{00000000-0005-0000-0000-000093DB0000}"/>
    <cellStyle name="Note 3 2 2 6 2 3 3" xfId="56215" xr:uid="{00000000-0005-0000-0000-000094DB0000}"/>
    <cellStyle name="Note 3 2 2 6 2 3 4" xfId="56216" xr:uid="{00000000-0005-0000-0000-000095DB0000}"/>
    <cellStyle name="Note 3 2 2 6 2 3 5" xfId="56217" xr:uid="{00000000-0005-0000-0000-000096DB0000}"/>
    <cellStyle name="Note 3 2 2 6 2 4" xfId="56218" xr:uid="{00000000-0005-0000-0000-000097DB0000}"/>
    <cellStyle name="Note 3 2 2 6 2 4 2" xfId="56219" xr:uid="{00000000-0005-0000-0000-000098DB0000}"/>
    <cellStyle name="Note 3 2 2 6 2 5" xfId="56220" xr:uid="{00000000-0005-0000-0000-000099DB0000}"/>
    <cellStyle name="Note 3 2 2 6 2 5 2" xfId="56221" xr:uid="{00000000-0005-0000-0000-00009ADB0000}"/>
    <cellStyle name="Note 3 2 2 6 2 6" xfId="56222" xr:uid="{00000000-0005-0000-0000-00009BDB0000}"/>
    <cellStyle name="Note 3 2 2 6 2 6 2" xfId="56223" xr:uid="{00000000-0005-0000-0000-00009CDB0000}"/>
    <cellStyle name="Note 3 2 2 6 2 7" xfId="56224" xr:uid="{00000000-0005-0000-0000-00009DDB0000}"/>
    <cellStyle name="Note 3 2 2 6 3" xfId="56225" xr:uid="{00000000-0005-0000-0000-00009EDB0000}"/>
    <cellStyle name="Note 3 2 2 6 3 2" xfId="56226" xr:uid="{00000000-0005-0000-0000-00009FDB0000}"/>
    <cellStyle name="Note 3 2 2 6 3 3" xfId="56227" xr:uid="{00000000-0005-0000-0000-0000A0DB0000}"/>
    <cellStyle name="Note 3 2 2 6 3 4" xfId="56228" xr:uid="{00000000-0005-0000-0000-0000A1DB0000}"/>
    <cellStyle name="Note 3 2 2 6 3 5" xfId="56229" xr:uid="{00000000-0005-0000-0000-0000A2DB0000}"/>
    <cellStyle name="Note 3 2 2 6 4" xfId="56230" xr:uid="{00000000-0005-0000-0000-0000A3DB0000}"/>
    <cellStyle name="Note 3 2 2 6 4 2" xfId="56231" xr:uid="{00000000-0005-0000-0000-0000A4DB0000}"/>
    <cellStyle name="Note 3 2 2 6 4 3" xfId="56232" xr:uid="{00000000-0005-0000-0000-0000A5DB0000}"/>
    <cellStyle name="Note 3 2 2 6 4 4" xfId="56233" xr:uid="{00000000-0005-0000-0000-0000A6DB0000}"/>
    <cellStyle name="Note 3 2 2 6 4 5" xfId="56234" xr:uid="{00000000-0005-0000-0000-0000A7DB0000}"/>
    <cellStyle name="Note 3 2 2 6 5" xfId="56235" xr:uid="{00000000-0005-0000-0000-0000A8DB0000}"/>
    <cellStyle name="Note 3 2 2 6 5 2" xfId="56236" xr:uid="{00000000-0005-0000-0000-0000A9DB0000}"/>
    <cellStyle name="Note 3 2 2 6 6" xfId="56237" xr:uid="{00000000-0005-0000-0000-0000AADB0000}"/>
    <cellStyle name="Note 3 2 2 6 6 2" xfId="56238" xr:uid="{00000000-0005-0000-0000-0000ABDB0000}"/>
    <cellStyle name="Note 3 2 2 6 7" xfId="56239" xr:uid="{00000000-0005-0000-0000-0000ACDB0000}"/>
    <cellStyle name="Note 3 2 2 6 7 2" xfId="56240" xr:uid="{00000000-0005-0000-0000-0000ADDB0000}"/>
    <cellStyle name="Note 3 2 2 6 8" xfId="56241" xr:uid="{00000000-0005-0000-0000-0000AEDB0000}"/>
    <cellStyle name="Note 3 2 2 7" xfId="56242" xr:uid="{00000000-0005-0000-0000-0000AFDB0000}"/>
    <cellStyle name="Note 3 2 2 7 2" xfId="56243" xr:uid="{00000000-0005-0000-0000-0000B0DB0000}"/>
    <cellStyle name="Note 3 2 2 7 2 2" xfId="56244" xr:uid="{00000000-0005-0000-0000-0000B1DB0000}"/>
    <cellStyle name="Note 3 2 2 7 2 2 2" xfId="56245" xr:uid="{00000000-0005-0000-0000-0000B2DB0000}"/>
    <cellStyle name="Note 3 2 2 7 2 2 3" xfId="56246" xr:uid="{00000000-0005-0000-0000-0000B3DB0000}"/>
    <cellStyle name="Note 3 2 2 7 2 2 4" xfId="56247" xr:uid="{00000000-0005-0000-0000-0000B4DB0000}"/>
    <cellStyle name="Note 3 2 2 7 2 2 5" xfId="56248" xr:uid="{00000000-0005-0000-0000-0000B5DB0000}"/>
    <cellStyle name="Note 3 2 2 7 2 3" xfId="56249" xr:uid="{00000000-0005-0000-0000-0000B6DB0000}"/>
    <cellStyle name="Note 3 2 2 7 2 3 2" xfId="56250" xr:uid="{00000000-0005-0000-0000-0000B7DB0000}"/>
    <cellStyle name="Note 3 2 2 7 2 3 3" xfId="56251" xr:uid="{00000000-0005-0000-0000-0000B8DB0000}"/>
    <cellStyle name="Note 3 2 2 7 2 3 4" xfId="56252" xr:uid="{00000000-0005-0000-0000-0000B9DB0000}"/>
    <cellStyle name="Note 3 2 2 7 2 3 5" xfId="56253" xr:uid="{00000000-0005-0000-0000-0000BADB0000}"/>
    <cellStyle name="Note 3 2 2 7 2 4" xfId="56254" xr:uid="{00000000-0005-0000-0000-0000BBDB0000}"/>
    <cellStyle name="Note 3 2 2 7 2 4 2" xfId="56255" xr:uid="{00000000-0005-0000-0000-0000BCDB0000}"/>
    <cellStyle name="Note 3 2 2 7 2 5" xfId="56256" xr:uid="{00000000-0005-0000-0000-0000BDDB0000}"/>
    <cellStyle name="Note 3 2 2 7 2 5 2" xfId="56257" xr:uid="{00000000-0005-0000-0000-0000BEDB0000}"/>
    <cellStyle name="Note 3 2 2 7 2 6" xfId="56258" xr:uid="{00000000-0005-0000-0000-0000BFDB0000}"/>
    <cellStyle name="Note 3 2 2 7 2 6 2" xfId="56259" xr:uid="{00000000-0005-0000-0000-0000C0DB0000}"/>
    <cellStyle name="Note 3 2 2 7 2 7" xfId="56260" xr:uid="{00000000-0005-0000-0000-0000C1DB0000}"/>
    <cellStyle name="Note 3 2 2 7 3" xfId="56261" xr:uid="{00000000-0005-0000-0000-0000C2DB0000}"/>
    <cellStyle name="Note 3 2 2 7 3 2" xfId="56262" xr:uid="{00000000-0005-0000-0000-0000C3DB0000}"/>
    <cellStyle name="Note 3 2 2 7 3 3" xfId="56263" xr:uid="{00000000-0005-0000-0000-0000C4DB0000}"/>
    <cellStyle name="Note 3 2 2 7 3 4" xfId="56264" xr:uid="{00000000-0005-0000-0000-0000C5DB0000}"/>
    <cellStyle name="Note 3 2 2 7 3 5" xfId="56265" xr:uid="{00000000-0005-0000-0000-0000C6DB0000}"/>
    <cellStyle name="Note 3 2 2 7 4" xfId="56266" xr:uid="{00000000-0005-0000-0000-0000C7DB0000}"/>
    <cellStyle name="Note 3 2 2 7 4 2" xfId="56267" xr:uid="{00000000-0005-0000-0000-0000C8DB0000}"/>
    <cellStyle name="Note 3 2 2 7 4 3" xfId="56268" xr:uid="{00000000-0005-0000-0000-0000C9DB0000}"/>
    <cellStyle name="Note 3 2 2 7 4 4" xfId="56269" xr:uid="{00000000-0005-0000-0000-0000CADB0000}"/>
    <cellStyle name="Note 3 2 2 7 4 5" xfId="56270" xr:uid="{00000000-0005-0000-0000-0000CBDB0000}"/>
    <cellStyle name="Note 3 2 2 7 5" xfId="56271" xr:uid="{00000000-0005-0000-0000-0000CCDB0000}"/>
    <cellStyle name="Note 3 2 2 7 5 2" xfId="56272" xr:uid="{00000000-0005-0000-0000-0000CDDB0000}"/>
    <cellStyle name="Note 3 2 2 7 6" xfId="56273" xr:uid="{00000000-0005-0000-0000-0000CEDB0000}"/>
    <cellStyle name="Note 3 2 2 7 6 2" xfId="56274" xr:uid="{00000000-0005-0000-0000-0000CFDB0000}"/>
    <cellStyle name="Note 3 2 2 7 7" xfId="56275" xr:uid="{00000000-0005-0000-0000-0000D0DB0000}"/>
    <cellStyle name="Note 3 2 2 7 7 2" xfId="56276" xr:uid="{00000000-0005-0000-0000-0000D1DB0000}"/>
    <cellStyle name="Note 3 2 2 7 8" xfId="56277" xr:uid="{00000000-0005-0000-0000-0000D2DB0000}"/>
    <cellStyle name="Note 3 2 2 8" xfId="56278" xr:uid="{00000000-0005-0000-0000-0000D3DB0000}"/>
    <cellStyle name="Note 3 2 2 8 2" xfId="56279" xr:uid="{00000000-0005-0000-0000-0000D4DB0000}"/>
    <cellStyle name="Note 3 2 2 8 2 2" xfId="56280" xr:uid="{00000000-0005-0000-0000-0000D5DB0000}"/>
    <cellStyle name="Note 3 2 2 8 2 2 2" xfId="56281" xr:uid="{00000000-0005-0000-0000-0000D6DB0000}"/>
    <cellStyle name="Note 3 2 2 8 2 2 3" xfId="56282" xr:uid="{00000000-0005-0000-0000-0000D7DB0000}"/>
    <cellStyle name="Note 3 2 2 8 2 2 4" xfId="56283" xr:uid="{00000000-0005-0000-0000-0000D8DB0000}"/>
    <cellStyle name="Note 3 2 2 8 2 2 5" xfId="56284" xr:uid="{00000000-0005-0000-0000-0000D9DB0000}"/>
    <cellStyle name="Note 3 2 2 8 2 3" xfId="56285" xr:uid="{00000000-0005-0000-0000-0000DADB0000}"/>
    <cellStyle name="Note 3 2 2 8 2 3 2" xfId="56286" xr:uid="{00000000-0005-0000-0000-0000DBDB0000}"/>
    <cellStyle name="Note 3 2 2 8 2 3 3" xfId="56287" xr:uid="{00000000-0005-0000-0000-0000DCDB0000}"/>
    <cellStyle name="Note 3 2 2 8 2 3 4" xfId="56288" xr:uid="{00000000-0005-0000-0000-0000DDDB0000}"/>
    <cellStyle name="Note 3 2 2 8 2 3 5" xfId="56289" xr:uid="{00000000-0005-0000-0000-0000DEDB0000}"/>
    <cellStyle name="Note 3 2 2 8 2 4" xfId="56290" xr:uid="{00000000-0005-0000-0000-0000DFDB0000}"/>
    <cellStyle name="Note 3 2 2 8 2 4 2" xfId="56291" xr:uid="{00000000-0005-0000-0000-0000E0DB0000}"/>
    <cellStyle name="Note 3 2 2 8 2 5" xfId="56292" xr:uid="{00000000-0005-0000-0000-0000E1DB0000}"/>
    <cellStyle name="Note 3 2 2 8 2 5 2" xfId="56293" xr:uid="{00000000-0005-0000-0000-0000E2DB0000}"/>
    <cellStyle name="Note 3 2 2 8 2 6" xfId="56294" xr:uid="{00000000-0005-0000-0000-0000E3DB0000}"/>
    <cellStyle name="Note 3 2 2 8 2 6 2" xfId="56295" xr:uid="{00000000-0005-0000-0000-0000E4DB0000}"/>
    <cellStyle name="Note 3 2 2 8 2 7" xfId="56296" xr:uid="{00000000-0005-0000-0000-0000E5DB0000}"/>
    <cellStyle name="Note 3 2 2 8 3" xfId="56297" xr:uid="{00000000-0005-0000-0000-0000E6DB0000}"/>
    <cellStyle name="Note 3 2 2 8 3 2" xfId="56298" xr:uid="{00000000-0005-0000-0000-0000E7DB0000}"/>
    <cellStyle name="Note 3 2 2 8 3 3" xfId="56299" xr:uid="{00000000-0005-0000-0000-0000E8DB0000}"/>
    <cellStyle name="Note 3 2 2 8 3 4" xfId="56300" xr:uid="{00000000-0005-0000-0000-0000E9DB0000}"/>
    <cellStyle name="Note 3 2 2 8 3 5" xfId="56301" xr:uid="{00000000-0005-0000-0000-0000EADB0000}"/>
    <cellStyle name="Note 3 2 2 8 4" xfId="56302" xr:uid="{00000000-0005-0000-0000-0000EBDB0000}"/>
    <cellStyle name="Note 3 2 2 8 4 2" xfId="56303" xr:uid="{00000000-0005-0000-0000-0000ECDB0000}"/>
    <cellStyle name="Note 3 2 2 8 4 3" xfId="56304" xr:uid="{00000000-0005-0000-0000-0000EDDB0000}"/>
    <cellStyle name="Note 3 2 2 8 4 4" xfId="56305" xr:uid="{00000000-0005-0000-0000-0000EEDB0000}"/>
    <cellStyle name="Note 3 2 2 8 4 5" xfId="56306" xr:uid="{00000000-0005-0000-0000-0000EFDB0000}"/>
    <cellStyle name="Note 3 2 2 8 5" xfId="56307" xr:uid="{00000000-0005-0000-0000-0000F0DB0000}"/>
    <cellStyle name="Note 3 2 2 8 5 2" xfId="56308" xr:uid="{00000000-0005-0000-0000-0000F1DB0000}"/>
    <cellStyle name="Note 3 2 2 8 6" xfId="56309" xr:uid="{00000000-0005-0000-0000-0000F2DB0000}"/>
    <cellStyle name="Note 3 2 2 8 6 2" xfId="56310" xr:uid="{00000000-0005-0000-0000-0000F3DB0000}"/>
    <cellStyle name="Note 3 2 2 8 7" xfId="56311" xr:uid="{00000000-0005-0000-0000-0000F4DB0000}"/>
    <cellStyle name="Note 3 2 2 8 7 2" xfId="56312" xr:uid="{00000000-0005-0000-0000-0000F5DB0000}"/>
    <cellStyle name="Note 3 2 2 8 8" xfId="56313" xr:uid="{00000000-0005-0000-0000-0000F6DB0000}"/>
    <cellStyle name="Note 3 2 2 9" xfId="56314" xr:uid="{00000000-0005-0000-0000-0000F7DB0000}"/>
    <cellStyle name="Note 3 2 2 9 2" xfId="56315" xr:uid="{00000000-0005-0000-0000-0000F8DB0000}"/>
    <cellStyle name="Note 3 2 2 9 2 2" xfId="56316" xr:uid="{00000000-0005-0000-0000-0000F9DB0000}"/>
    <cellStyle name="Note 3 2 2 9 2 2 2" xfId="56317" xr:uid="{00000000-0005-0000-0000-0000FADB0000}"/>
    <cellStyle name="Note 3 2 2 9 2 2 3" xfId="56318" xr:uid="{00000000-0005-0000-0000-0000FBDB0000}"/>
    <cellStyle name="Note 3 2 2 9 2 2 4" xfId="56319" xr:uid="{00000000-0005-0000-0000-0000FCDB0000}"/>
    <cellStyle name="Note 3 2 2 9 2 2 5" xfId="56320" xr:uid="{00000000-0005-0000-0000-0000FDDB0000}"/>
    <cellStyle name="Note 3 2 2 9 2 3" xfId="56321" xr:uid="{00000000-0005-0000-0000-0000FEDB0000}"/>
    <cellStyle name="Note 3 2 2 9 2 3 2" xfId="56322" xr:uid="{00000000-0005-0000-0000-0000FFDB0000}"/>
    <cellStyle name="Note 3 2 2 9 2 3 3" xfId="56323" xr:uid="{00000000-0005-0000-0000-000000DC0000}"/>
    <cellStyle name="Note 3 2 2 9 2 3 4" xfId="56324" xr:uid="{00000000-0005-0000-0000-000001DC0000}"/>
    <cellStyle name="Note 3 2 2 9 2 3 5" xfId="56325" xr:uid="{00000000-0005-0000-0000-000002DC0000}"/>
    <cellStyle name="Note 3 2 2 9 2 4" xfId="56326" xr:uid="{00000000-0005-0000-0000-000003DC0000}"/>
    <cellStyle name="Note 3 2 2 9 2 4 2" xfId="56327" xr:uid="{00000000-0005-0000-0000-000004DC0000}"/>
    <cellStyle name="Note 3 2 2 9 2 5" xfId="56328" xr:uid="{00000000-0005-0000-0000-000005DC0000}"/>
    <cellStyle name="Note 3 2 2 9 2 5 2" xfId="56329" xr:uid="{00000000-0005-0000-0000-000006DC0000}"/>
    <cellStyle name="Note 3 2 2 9 2 6" xfId="56330" xr:uid="{00000000-0005-0000-0000-000007DC0000}"/>
    <cellStyle name="Note 3 2 2 9 2 6 2" xfId="56331" xr:uid="{00000000-0005-0000-0000-000008DC0000}"/>
    <cellStyle name="Note 3 2 2 9 2 7" xfId="56332" xr:uid="{00000000-0005-0000-0000-000009DC0000}"/>
    <cellStyle name="Note 3 2 2 9 3" xfId="56333" xr:uid="{00000000-0005-0000-0000-00000ADC0000}"/>
    <cellStyle name="Note 3 2 2 9 3 2" xfId="56334" xr:uid="{00000000-0005-0000-0000-00000BDC0000}"/>
    <cellStyle name="Note 3 2 2 9 3 3" xfId="56335" xr:uid="{00000000-0005-0000-0000-00000CDC0000}"/>
    <cellStyle name="Note 3 2 2 9 3 4" xfId="56336" xr:uid="{00000000-0005-0000-0000-00000DDC0000}"/>
    <cellStyle name="Note 3 2 2 9 3 5" xfId="56337" xr:uid="{00000000-0005-0000-0000-00000EDC0000}"/>
    <cellStyle name="Note 3 2 2 9 4" xfId="56338" xr:uid="{00000000-0005-0000-0000-00000FDC0000}"/>
    <cellStyle name="Note 3 2 2 9 4 2" xfId="56339" xr:uid="{00000000-0005-0000-0000-000010DC0000}"/>
    <cellStyle name="Note 3 2 2 9 4 3" xfId="56340" xr:uid="{00000000-0005-0000-0000-000011DC0000}"/>
    <cellStyle name="Note 3 2 2 9 4 4" xfId="56341" xr:uid="{00000000-0005-0000-0000-000012DC0000}"/>
    <cellStyle name="Note 3 2 2 9 4 5" xfId="56342" xr:uid="{00000000-0005-0000-0000-000013DC0000}"/>
    <cellStyle name="Note 3 2 2 9 5" xfId="56343" xr:uid="{00000000-0005-0000-0000-000014DC0000}"/>
    <cellStyle name="Note 3 2 2 9 5 2" xfId="56344" xr:uid="{00000000-0005-0000-0000-000015DC0000}"/>
    <cellStyle name="Note 3 2 2 9 6" xfId="56345" xr:uid="{00000000-0005-0000-0000-000016DC0000}"/>
    <cellStyle name="Note 3 2 2 9 6 2" xfId="56346" xr:uid="{00000000-0005-0000-0000-000017DC0000}"/>
    <cellStyle name="Note 3 2 2 9 7" xfId="56347" xr:uid="{00000000-0005-0000-0000-000018DC0000}"/>
    <cellStyle name="Note 3 2 2 9 7 2" xfId="56348" xr:uid="{00000000-0005-0000-0000-000019DC0000}"/>
    <cellStyle name="Note 3 2 2 9 8" xfId="56349" xr:uid="{00000000-0005-0000-0000-00001ADC0000}"/>
    <cellStyle name="Note 3 2 3" xfId="56350" xr:uid="{00000000-0005-0000-0000-00001BDC0000}"/>
    <cellStyle name="Note 3 2 3 2" xfId="56351" xr:uid="{00000000-0005-0000-0000-00001CDC0000}"/>
    <cellStyle name="Note 3 2 3 2 2" xfId="56352" xr:uid="{00000000-0005-0000-0000-00001DDC0000}"/>
    <cellStyle name="Note 3 2 3 3" xfId="56353" xr:uid="{00000000-0005-0000-0000-00001EDC0000}"/>
    <cellStyle name="Note 3 2 3 3 2" xfId="56354" xr:uid="{00000000-0005-0000-0000-00001FDC0000}"/>
    <cellStyle name="Note 3 2 3 4" xfId="56355" xr:uid="{00000000-0005-0000-0000-000020DC0000}"/>
    <cellStyle name="Note 3 2 3 5" xfId="56356" xr:uid="{00000000-0005-0000-0000-000021DC0000}"/>
    <cellStyle name="Note 3 2 4" xfId="56357" xr:uid="{00000000-0005-0000-0000-000022DC0000}"/>
    <cellStyle name="Note 3 2 4 2" xfId="56358" xr:uid="{00000000-0005-0000-0000-000023DC0000}"/>
    <cellStyle name="Note 3 2 4 2 2" xfId="56359" xr:uid="{00000000-0005-0000-0000-000024DC0000}"/>
    <cellStyle name="Note 3 2 4 3" xfId="56360" xr:uid="{00000000-0005-0000-0000-000025DC0000}"/>
    <cellStyle name="Note 3 2 4 3 2" xfId="56361" xr:uid="{00000000-0005-0000-0000-000026DC0000}"/>
    <cellStyle name="Note 3 2 4 4" xfId="56362" xr:uid="{00000000-0005-0000-0000-000027DC0000}"/>
    <cellStyle name="Note 3 2 4 5" xfId="56363" xr:uid="{00000000-0005-0000-0000-000028DC0000}"/>
    <cellStyle name="Note 3 2 5" xfId="56364" xr:uid="{00000000-0005-0000-0000-000029DC0000}"/>
    <cellStyle name="Note 3 2 5 2" xfId="56365" xr:uid="{00000000-0005-0000-0000-00002ADC0000}"/>
    <cellStyle name="Note 3 2 5 2 2" xfId="56366" xr:uid="{00000000-0005-0000-0000-00002BDC0000}"/>
    <cellStyle name="Note 3 2 6" xfId="56367" xr:uid="{00000000-0005-0000-0000-00002CDC0000}"/>
    <cellStyle name="Note 3 2 6 2" xfId="56368" xr:uid="{00000000-0005-0000-0000-00002DDC0000}"/>
    <cellStyle name="Note 3 2 7" xfId="56369" xr:uid="{00000000-0005-0000-0000-00002EDC0000}"/>
    <cellStyle name="Note 3 2 7 2" xfId="56370" xr:uid="{00000000-0005-0000-0000-00002FDC0000}"/>
    <cellStyle name="Note 3 2_T-straight with PEDs adjustor" xfId="56371" xr:uid="{00000000-0005-0000-0000-000030DC0000}"/>
    <cellStyle name="Note 3 3" xfId="56372" xr:uid="{00000000-0005-0000-0000-000031DC0000}"/>
    <cellStyle name="Note 3 3 10" xfId="56373" xr:uid="{00000000-0005-0000-0000-000032DC0000}"/>
    <cellStyle name="Note 3 3 10 2" xfId="56374" xr:uid="{00000000-0005-0000-0000-000033DC0000}"/>
    <cellStyle name="Note 3 3 10 2 2" xfId="56375" xr:uid="{00000000-0005-0000-0000-000034DC0000}"/>
    <cellStyle name="Note 3 3 10 2 2 2" xfId="56376" xr:uid="{00000000-0005-0000-0000-000035DC0000}"/>
    <cellStyle name="Note 3 3 10 2 2 3" xfId="56377" xr:uid="{00000000-0005-0000-0000-000036DC0000}"/>
    <cellStyle name="Note 3 3 10 2 2 4" xfId="56378" xr:uid="{00000000-0005-0000-0000-000037DC0000}"/>
    <cellStyle name="Note 3 3 10 2 2 5" xfId="56379" xr:uid="{00000000-0005-0000-0000-000038DC0000}"/>
    <cellStyle name="Note 3 3 10 2 3" xfId="56380" xr:uid="{00000000-0005-0000-0000-000039DC0000}"/>
    <cellStyle name="Note 3 3 10 2 3 2" xfId="56381" xr:uid="{00000000-0005-0000-0000-00003ADC0000}"/>
    <cellStyle name="Note 3 3 10 2 3 3" xfId="56382" xr:uid="{00000000-0005-0000-0000-00003BDC0000}"/>
    <cellStyle name="Note 3 3 10 2 3 4" xfId="56383" xr:uid="{00000000-0005-0000-0000-00003CDC0000}"/>
    <cellStyle name="Note 3 3 10 2 3 5" xfId="56384" xr:uid="{00000000-0005-0000-0000-00003DDC0000}"/>
    <cellStyle name="Note 3 3 10 2 4" xfId="56385" xr:uid="{00000000-0005-0000-0000-00003EDC0000}"/>
    <cellStyle name="Note 3 3 10 2 4 2" xfId="56386" xr:uid="{00000000-0005-0000-0000-00003FDC0000}"/>
    <cellStyle name="Note 3 3 10 2 5" xfId="56387" xr:uid="{00000000-0005-0000-0000-000040DC0000}"/>
    <cellStyle name="Note 3 3 10 2 5 2" xfId="56388" xr:uid="{00000000-0005-0000-0000-000041DC0000}"/>
    <cellStyle name="Note 3 3 10 2 6" xfId="56389" xr:uid="{00000000-0005-0000-0000-000042DC0000}"/>
    <cellStyle name="Note 3 3 10 2 6 2" xfId="56390" xr:uid="{00000000-0005-0000-0000-000043DC0000}"/>
    <cellStyle name="Note 3 3 10 2 7" xfId="56391" xr:uid="{00000000-0005-0000-0000-000044DC0000}"/>
    <cellStyle name="Note 3 3 10 3" xfId="56392" xr:uid="{00000000-0005-0000-0000-000045DC0000}"/>
    <cellStyle name="Note 3 3 10 3 2" xfId="56393" xr:uid="{00000000-0005-0000-0000-000046DC0000}"/>
    <cellStyle name="Note 3 3 10 3 3" xfId="56394" xr:uid="{00000000-0005-0000-0000-000047DC0000}"/>
    <cellStyle name="Note 3 3 10 3 4" xfId="56395" xr:uid="{00000000-0005-0000-0000-000048DC0000}"/>
    <cellStyle name="Note 3 3 10 3 5" xfId="56396" xr:uid="{00000000-0005-0000-0000-000049DC0000}"/>
    <cellStyle name="Note 3 3 10 4" xfId="56397" xr:uid="{00000000-0005-0000-0000-00004ADC0000}"/>
    <cellStyle name="Note 3 3 10 4 2" xfId="56398" xr:uid="{00000000-0005-0000-0000-00004BDC0000}"/>
    <cellStyle name="Note 3 3 10 4 3" xfId="56399" xr:uid="{00000000-0005-0000-0000-00004CDC0000}"/>
    <cellStyle name="Note 3 3 10 4 4" xfId="56400" xr:uid="{00000000-0005-0000-0000-00004DDC0000}"/>
    <cellStyle name="Note 3 3 10 4 5" xfId="56401" xr:uid="{00000000-0005-0000-0000-00004EDC0000}"/>
    <cellStyle name="Note 3 3 10 5" xfId="56402" xr:uid="{00000000-0005-0000-0000-00004FDC0000}"/>
    <cellStyle name="Note 3 3 10 5 2" xfId="56403" xr:uid="{00000000-0005-0000-0000-000050DC0000}"/>
    <cellStyle name="Note 3 3 10 6" xfId="56404" xr:uid="{00000000-0005-0000-0000-000051DC0000}"/>
    <cellStyle name="Note 3 3 10 6 2" xfId="56405" xr:uid="{00000000-0005-0000-0000-000052DC0000}"/>
    <cellStyle name="Note 3 3 10 7" xfId="56406" xr:uid="{00000000-0005-0000-0000-000053DC0000}"/>
    <cellStyle name="Note 3 3 10 7 2" xfId="56407" xr:uid="{00000000-0005-0000-0000-000054DC0000}"/>
    <cellStyle name="Note 3 3 10 8" xfId="56408" xr:uid="{00000000-0005-0000-0000-000055DC0000}"/>
    <cellStyle name="Note 3 3 11" xfId="56409" xr:uid="{00000000-0005-0000-0000-000056DC0000}"/>
    <cellStyle name="Note 3 3 11 2" xfId="56410" xr:uid="{00000000-0005-0000-0000-000057DC0000}"/>
    <cellStyle name="Note 3 3 11 2 2" xfId="56411" xr:uid="{00000000-0005-0000-0000-000058DC0000}"/>
    <cellStyle name="Note 3 3 11 2 2 2" xfId="56412" xr:uid="{00000000-0005-0000-0000-000059DC0000}"/>
    <cellStyle name="Note 3 3 11 2 2 3" xfId="56413" xr:uid="{00000000-0005-0000-0000-00005ADC0000}"/>
    <cellStyle name="Note 3 3 11 2 2 4" xfId="56414" xr:uid="{00000000-0005-0000-0000-00005BDC0000}"/>
    <cellStyle name="Note 3 3 11 2 2 5" xfId="56415" xr:uid="{00000000-0005-0000-0000-00005CDC0000}"/>
    <cellStyle name="Note 3 3 11 2 3" xfId="56416" xr:uid="{00000000-0005-0000-0000-00005DDC0000}"/>
    <cellStyle name="Note 3 3 11 2 3 2" xfId="56417" xr:uid="{00000000-0005-0000-0000-00005EDC0000}"/>
    <cellStyle name="Note 3 3 11 2 3 3" xfId="56418" xr:uid="{00000000-0005-0000-0000-00005FDC0000}"/>
    <cellStyle name="Note 3 3 11 2 3 4" xfId="56419" xr:uid="{00000000-0005-0000-0000-000060DC0000}"/>
    <cellStyle name="Note 3 3 11 2 3 5" xfId="56420" xr:uid="{00000000-0005-0000-0000-000061DC0000}"/>
    <cellStyle name="Note 3 3 11 2 4" xfId="56421" xr:uid="{00000000-0005-0000-0000-000062DC0000}"/>
    <cellStyle name="Note 3 3 11 2 4 2" xfId="56422" xr:uid="{00000000-0005-0000-0000-000063DC0000}"/>
    <cellStyle name="Note 3 3 11 2 5" xfId="56423" xr:uid="{00000000-0005-0000-0000-000064DC0000}"/>
    <cellStyle name="Note 3 3 11 2 5 2" xfId="56424" xr:uid="{00000000-0005-0000-0000-000065DC0000}"/>
    <cellStyle name="Note 3 3 11 2 6" xfId="56425" xr:uid="{00000000-0005-0000-0000-000066DC0000}"/>
    <cellStyle name="Note 3 3 11 2 6 2" xfId="56426" xr:uid="{00000000-0005-0000-0000-000067DC0000}"/>
    <cellStyle name="Note 3 3 11 2 7" xfId="56427" xr:uid="{00000000-0005-0000-0000-000068DC0000}"/>
    <cellStyle name="Note 3 3 11 3" xfId="56428" xr:uid="{00000000-0005-0000-0000-000069DC0000}"/>
    <cellStyle name="Note 3 3 11 3 2" xfId="56429" xr:uid="{00000000-0005-0000-0000-00006ADC0000}"/>
    <cellStyle name="Note 3 3 11 3 3" xfId="56430" xr:uid="{00000000-0005-0000-0000-00006BDC0000}"/>
    <cellStyle name="Note 3 3 11 3 4" xfId="56431" xr:uid="{00000000-0005-0000-0000-00006CDC0000}"/>
    <cellStyle name="Note 3 3 11 3 5" xfId="56432" xr:uid="{00000000-0005-0000-0000-00006DDC0000}"/>
    <cellStyle name="Note 3 3 11 4" xfId="56433" xr:uid="{00000000-0005-0000-0000-00006EDC0000}"/>
    <cellStyle name="Note 3 3 11 4 2" xfId="56434" xr:uid="{00000000-0005-0000-0000-00006FDC0000}"/>
    <cellStyle name="Note 3 3 11 4 3" xfId="56435" xr:uid="{00000000-0005-0000-0000-000070DC0000}"/>
    <cellStyle name="Note 3 3 11 4 4" xfId="56436" xr:uid="{00000000-0005-0000-0000-000071DC0000}"/>
    <cellStyle name="Note 3 3 11 4 5" xfId="56437" xr:uid="{00000000-0005-0000-0000-000072DC0000}"/>
    <cellStyle name="Note 3 3 11 5" xfId="56438" xr:uid="{00000000-0005-0000-0000-000073DC0000}"/>
    <cellStyle name="Note 3 3 11 5 2" xfId="56439" xr:uid="{00000000-0005-0000-0000-000074DC0000}"/>
    <cellStyle name="Note 3 3 11 6" xfId="56440" xr:uid="{00000000-0005-0000-0000-000075DC0000}"/>
    <cellStyle name="Note 3 3 11 6 2" xfId="56441" xr:uid="{00000000-0005-0000-0000-000076DC0000}"/>
    <cellStyle name="Note 3 3 11 7" xfId="56442" xr:uid="{00000000-0005-0000-0000-000077DC0000}"/>
    <cellStyle name="Note 3 3 11 7 2" xfId="56443" xr:uid="{00000000-0005-0000-0000-000078DC0000}"/>
    <cellStyle name="Note 3 3 11 8" xfId="56444" xr:uid="{00000000-0005-0000-0000-000079DC0000}"/>
    <cellStyle name="Note 3 3 12" xfId="56445" xr:uid="{00000000-0005-0000-0000-00007ADC0000}"/>
    <cellStyle name="Note 3 3 12 2" xfId="56446" xr:uid="{00000000-0005-0000-0000-00007BDC0000}"/>
    <cellStyle name="Note 3 3 12 2 2" xfId="56447" xr:uid="{00000000-0005-0000-0000-00007CDC0000}"/>
    <cellStyle name="Note 3 3 12 2 2 2" xfId="56448" xr:uid="{00000000-0005-0000-0000-00007DDC0000}"/>
    <cellStyle name="Note 3 3 12 2 2 3" xfId="56449" xr:uid="{00000000-0005-0000-0000-00007EDC0000}"/>
    <cellStyle name="Note 3 3 12 2 2 4" xfId="56450" xr:uid="{00000000-0005-0000-0000-00007FDC0000}"/>
    <cellStyle name="Note 3 3 12 2 2 5" xfId="56451" xr:uid="{00000000-0005-0000-0000-000080DC0000}"/>
    <cellStyle name="Note 3 3 12 2 3" xfId="56452" xr:uid="{00000000-0005-0000-0000-000081DC0000}"/>
    <cellStyle name="Note 3 3 12 2 3 2" xfId="56453" xr:uid="{00000000-0005-0000-0000-000082DC0000}"/>
    <cellStyle name="Note 3 3 12 2 3 3" xfId="56454" xr:uid="{00000000-0005-0000-0000-000083DC0000}"/>
    <cellStyle name="Note 3 3 12 2 3 4" xfId="56455" xr:uid="{00000000-0005-0000-0000-000084DC0000}"/>
    <cellStyle name="Note 3 3 12 2 3 5" xfId="56456" xr:uid="{00000000-0005-0000-0000-000085DC0000}"/>
    <cellStyle name="Note 3 3 12 2 4" xfId="56457" xr:uid="{00000000-0005-0000-0000-000086DC0000}"/>
    <cellStyle name="Note 3 3 12 2 4 2" xfId="56458" xr:uid="{00000000-0005-0000-0000-000087DC0000}"/>
    <cellStyle name="Note 3 3 12 2 5" xfId="56459" xr:uid="{00000000-0005-0000-0000-000088DC0000}"/>
    <cellStyle name="Note 3 3 12 2 5 2" xfId="56460" xr:uid="{00000000-0005-0000-0000-000089DC0000}"/>
    <cellStyle name="Note 3 3 12 2 6" xfId="56461" xr:uid="{00000000-0005-0000-0000-00008ADC0000}"/>
    <cellStyle name="Note 3 3 12 2 6 2" xfId="56462" xr:uid="{00000000-0005-0000-0000-00008BDC0000}"/>
    <cellStyle name="Note 3 3 12 2 7" xfId="56463" xr:uid="{00000000-0005-0000-0000-00008CDC0000}"/>
    <cellStyle name="Note 3 3 12 3" xfId="56464" xr:uid="{00000000-0005-0000-0000-00008DDC0000}"/>
    <cellStyle name="Note 3 3 12 3 2" xfId="56465" xr:uid="{00000000-0005-0000-0000-00008EDC0000}"/>
    <cellStyle name="Note 3 3 12 3 3" xfId="56466" xr:uid="{00000000-0005-0000-0000-00008FDC0000}"/>
    <cellStyle name="Note 3 3 12 3 4" xfId="56467" xr:uid="{00000000-0005-0000-0000-000090DC0000}"/>
    <cellStyle name="Note 3 3 12 3 5" xfId="56468" xr:uid="{00000000-0005-0000-0000-000091DC0000}"/>
    <cellStyle name="Note 3 3 12 4" xfId="56469" xr:uid="{00000000-0005-0000-0000-000092DC0000}"/>
    <cellStyle name="Note 3 3 12 4 2" xfId="56470" xr:uid="{00000000-0005-0000-0000-000093DC0000}"/>
    <cellStyle name="Note 3 3 12 4 3" xfId="56471" xr:uid="{00000000-0005-0000-0000-000094DC0000}"/>
    <cellStyle name="Note 3 3 12 4 4" xfId="56472" xr:uid="{00000000-0005-0000-0000-000095DC0000}"/>
    <cellStyle name="Note 3 3 12 4 5" xfId="56473" xr:uid="{00000000-0005-0000-0000-000096DC0000}"/>
    <cellStyle name="Note 3 3 12 5" xfId="56474" xr:uid="{00000000-0005-0000-0000-000097DC0000}"/>
    <cellStyle name="Note 3 3 12 5 2" xfId="56475" xr:uid="{00000000-0005-0000-0000-000098DC0000}"/>
    <cellStyle name="Note 3 3 12 6" xfId="56476" xr:uid="{00000000-0005-0000-0000-000099DC0000}"/>
    <cellStyle name="Note 3 3 12 6 2" xfId="56477" xr:uid="{00000000-0005-0000-0000-00009ADC0000}"/>
    <cellStyle name="Note 3 3 12 7" xfId="56478" xr:uid="{00000000-0005-0000-0000-00009BDC0000}"/>
    <cellStyle name="Note 3 3 12 7 2" xfId="56479" xr:uid="{00000000-0005-0000-0000-00009CDC0000}"/>
    <cellStyle name="Note 3 3 12 8" xfId="56480" xr:uid="{00000000-0005-0000-0000-00009DDC0000}"/>
    <cellStyle name="Note 3 3 13" xfId="56481" xr:uid="{00000000-0005-0000-0000-00009EDC0000}"/>
    <cellStyle name="Note 3 3 13 2" xfId="56482" xr:uid="{00000000-0005-0000-0000-00009FDC0000}"/>
    <cellStyle name="Note 3 3 13 2 2" xfId="56483" xr:uid="{00000000-0005-0000-0000-0000A0DC0000}"/>
    <cellStyle name="Note 3 3 13 2 2 2" xfId="56484" xr:uid="{00000000-0005-0000-0000-0000A1DC0000}"/>
    <cellStyle name="Note 3 3 13 2 2 3" xfId="56485" xr:uid="{00000000-0005-0000-0000-0000A2DC0000}"/>
    <cellStyle name="Note 3 3 13 2 2 4" xfId="56486" xr:uid="{00000000-0005-0000-0000-0000A3DC0000}"/>
    <cellStyle name="Note 3 3 13 2 2 5" xfId="56487" xr:uid="{00000000-0005-0000-0000-0000A4DC0000}"/>
    <cellStyle name="Note 3 3 13 2 3" xfId="56488" xr:uid="{00000000-0005-0000-0000-0000A5DC0000}"/>
    <cellStyle name="Note 3 3 13 2 3 2" xfId="56489" xr:uid="{00000000-0005-0000-0000-0000A6DC0000}"/>
    <cellStyle name="Note 3 3 13 2 3 3" xfId="56490" xr:uid="{00000000-0005-0000-0000-0000A7DC0000}"/>
    <cellStyle name="Note 3 3 13 2 3 4" xfId="56491" xr:uid="{00000000-0005-0000-0000-0000A8DC0000}"/>
    <cellStyle name="Note 3 3 13 2 3 5" xfId="56492" xr:uid="{00000000-0005-0000-0000-0000A9DC0000}"/>
    <cellStyle name="Note 3 3 13 2 4" xfId="56493" xr:uid="{00000000-0005-0000-0000-0000AADC0000}"/>
    <cellStyle name="Note 3 3 13 2 4 2" xfId="56494" xr:uid="{00000000-0005-0000-0000-0000ABDC0000}"/>
    <cellStyle name="Note 3 3 13 2 5" xfId="56495" xr:uid="{00000000-0005-0000-0000-0000ACDC0000}"/>
    <cellStyle name="Note 3 3 13 2 5 2" xfId="56496" xr:uid="{00000000-0005-0000-0000-0000ADDC0000}"/>
    <cellStyle name="Note 3 3 13 2 6" xfId="56497" xr:uid="{00000000-0005-0000-0000-0000AEDC0000}"/>
    <cellStyle name="Note 3 3 13 2 6 2" xfId="56498" xr:uid="{00000000-0005-0000-0000-0000AFDC0000}"/>
    <cellStyle name="Note 3 3 13 2 7" xfId="56499" xr:uid="{00000000-0005-0000-0000-0000B0DC0000}"/>
    <cellStyle name="Note 3 3 13 3" xfId="56500" xr:uid="{00000000-0005-0000-0000-0000B1DC0000}"/>
    <cellStyle name="Note 3 3 13 3 2" xfId="56501" xr:uid="{00000000-0005-0000-0000-0000B2DC0000}"/>
    <cellStyle name="Note 3 3 13 3 3" xfId="56502" xr:uid="{00000000-0005-0000-0000-0000B3DC0000}"/>
    <cellStyle name="Note 3 3 13 3 4" xfId="56503" xr:uid="{00000000-0005-0000-0000-0000B4DC0000}"/>
    <cellStyle name="Note 3 3 13 3 5" xfId="56504" xr:uid="{00000000-0005-0000-0000-0000B5DC0000}"/>
    <cellStyle name="Note 3 3 13 4" xfId="56505" xr:uid="{00000000-0005-0000-0000-0000B6DC0000}"/>
    <cellStyle name="Note 3 3 13 4 2" xfId="56506" xr:uid="{00000000-0005-0000-0000-0000B7DC0000}"/>
    <cellStyle name="Note 3 3 13 4 3" xfId="56507" xr:uid="{00000000-0005-0000-0000-0000B8DC0000}"/>
    <cellStyle name="Note 3 3 13 4 4" xfId="56508" xr:uid="{00000000-0005-0000-0000-0000B9DC0000}"/>
    <cellStyle name="Note 3 3 13 4 5" xfId="56509" xr:uid="{00000000-0005-0000-0000-0000BADC0000}"/>
    <cellStyle name="Note 3 3 13 5" xfId="56510" xr:uid="{00000000-0005-0000-0000-0000BBDC0000}"/>
    <cellStyle name="Note 3 3 13 5 2" xfId="56511" xr:uid="{00000000-0005-0000-0000-0000BCDC0000}"/>
    <cellStyle name="Note 3 3 13 6" xfId="56512" xr:uid="{00000000-0005-0000-0000-0000BDDC0000}"/>
    <cellStyle name="Note 3 3 13 6 2" xfId="56513" xr:uid="{00000000-0005-0000-0000-0000BEDC0000}"/>
    <cellStyle name="Note 3 3 13 7" xfId="56514" xr:uid="{00000000-0005-0000-0000-0000BFDC0000}"/>
    <cellStyle name="Note 3 3 13 7 2" xfId="56515" xr:uid="{00000000-0005-0000-0000-0000C0DC0000}"/>
    <cellStyle name="Note 3 3 13 8" xfId="56516" xr:uid="{00000000-0005-0000-0000-0000C1DC0000}"/>
    <cellStyle name="Note 3 3 14" xfId="56517" xr:uid="{00000000-0005-0000-0000-0000C2DC0000}"/>
    <cellStyle name="Note 3 3 14 2" xfId="56518" xr:uid="{00000000-0005-0000-0000-0000C3DC0000}"/>
    <cellStyle name="Note 3 3 14 2 2" xfId="56519" xr:uid="{00000000-0005-0000-0000-0000C4DC0000}"/>
    <cellStyle name="Note 3 3 14 2 2 2" xfId="56520" xr:uid="{00000000-0005-0000-0000-0000C5DC0000}"/>
    <cellStyle name="Note 3 3 14 2 2 3" xfId="56521" xr:uid="{00000000-0005-0000-0000-0000C6DC0000}"/>
    <cellStyle name="Note 3 3 14 2 2 4" xfId="56522" xr:uid="{00000000-0005-0000-0000-0000C7DC0000}"/>
    <cellStyle name="Note 3 3 14 2 2 5" xfId="56523" xr:uid="{00000000-0005-0000-0000-0000C8DC0000}"/>
    <cellStyle name="Note 3 3 14 2 3" xfId="56524" xr:uid="{00000000-0005-0000-0000-0000C9DC0000}"/>
    <cellStyle name="Note 3 3 14 2 3 2" xfId="56525" xr:uid="{00000000-0005-0000-0000-0000CADC0000}"/>
    <cellStyle name="Note 3 3 14 2 3 3" xfId="56526" xr:uid="{00000000-0005-0000-0000-0000CBDC0000}"/>
    <cellStyle name="Note 3 3 14 2 3 4" xfId="56527" xr:uid="{00000000-0005-0000-0000-0000CCDC0000}"/>
    <cellStyle name="Note 3 3 14 2 3 5" xfId="56528" xr:uid="{00000000-0005-0000-0000-0000CDDC0000}"/>
    <cellStyle name="Note 3 3 14 2 4" xfId="56529" xr:uid="{00000000-0005-0000-0000-0000CEDC0000}"/>
    <cellStyle name="Note 3 3 14 2 4 2" xfId="56530" xr:uid="{00000000-0005-0000-0000-0000CFDC0000}"/>
    <cellStyle name="Note 3 3 14 2 5" xfId="56531" xr:uid="{00000000-0005-0000-0000-0000D0DC0000}"/>
    <cellStyle name="Note 3 3 14 2 5 2" xfId="56532" xr:uid="{00000000-0005-0000-0000-0000D1DC0000}"/>
    <cellStyle name="Note 3 3 14 2 6" xfId="56533" xr:uid="{00000000-0005-0000-0000-0000D2DC0000}"/>
    <cellStyle name="Note 3 3 14 2 6 2" xfId="56534" xr:uid="{00000000-0005-0000-0000-0000D3DC0000}"/>
    <cellStyle name="Note 3 3 14 2 7" xfId="56535" xr:uid="{00000000-0005-0000-0000-0000D4DC0000}"/>
    <cellStyle name="Note 3 3 14 3" xfId="56536" xr:uid="{00000000-0005-0000-0000-0000D5DC0000}"/>
    <cellStyle name="Note 3 3 14 3 2" xfId="56537" xr:uid="{00000000-0005-0000-0000-0000D6DC0000}"/>
    <cellStyle name="Note 3 3 14 3 3" xfId="56538" xr:uid="{00000000-0005-0000-0000-0000D7DC0000}"/>
    <cellStyle name="Note 3 3 14 3 4" xfId="56539" xr:uid="{00000000-0005-0000-0000-0000D8DC0000}"/>
    <cellStyle name="Note 3 3 14 3 5" xfId="56540" xr:uid="{00000000-0005-0000-0000-0000D9DC0000}"/>
    <cellStyle name="Note 3 3 14 4" xfId="56541" xr:uid="{00000000-0005-0000-0000-0000DADC0000}"/>
    <cellStyle name="Note 3 3 14 4 2" xfId="56542" xr:uid="{00000000-0005-0000-0000-0000DBDC0000}"/>
    <cellStyle name="Note 3 3 14 4 3" xfId="56543" xr:uid="{00000000-0005-0000-0000-0000DCDC0000}"/>
    <cellStyle name="Note 3 3 14 4 4" xfId="56544" xr:uid="{00000000-0005-0000-0000-0000DDDC0000}"/>
    <cellStyle name="Note 3 3 14 4 5" xfId="56545" xr:uid="{00000000-0005-0000-0000-0000DEDC0000}"/>
    <cellStyle name="Note 3 3 14 5" xfId="56546" xr:uid="{00000000-0005-0000-0000-0000DFDC0000}"/>
    <cellStyle name="Note 3 3 14 5 2" xfId="56547" xr:uid="{00000000-0005-0000-0000-0000E0DC0000}"/>
    <cellStyle name="Note 3 3 14 6" xfId="56548" xr:uid="{00000000-0005-0000-0000-0000E1DC0000}"/>
    <cellStyle name="Note 3 3 14 6 2" xfId="56549" xr:uid="{00000000-0005-0000-0000-0000E2DC0000}"/>
    <cellStyle name="Note 3 3 14 7" xfId="56550" xr:uid="{00000000-0005-0000-0000-0000E3DC0000}"/>
    <cellStyle name="Note 3 3 14 7 2" xfId="56551" xr:uid="{00000000-0005-0000-0000-0000E4DC0000}"/>
    <cellStyle name="Note 3 3 14 8" xfId="56552" xr:uid="{00000000-0005-0000-0000-0000E5DC0000}"/>
    <cellStyle name="Note 3 3 15" xfId="56553" xr:uid="{00000000-0005-0000-0000-0000E6DC0000}"/>
    <cellStyle name="Note 3 3 15 2" xfId="56554" xr:uid="{00000000-0005-0000-0000-0000E7DC0000}"/>
    <cellStyle name="Note 3 3 15 2 2" xfId="56555" xr:uid="{00000000-0005-0000-0000-0000E8DC0000}"/>
    <cellStyle name="Note 3 3 15 2 3" xfId="56556" xr:uid="{00000000-0005-0000-0000-0000E9DC0000}"/>
    <cellStyle name="Note 3 3 15 2 4" xfId="56557" xr:uid="{00000000-0005-0000-0000-0000EADC0000}"/>
    <cellStyle name="Note 3 3 15 2 5" xfId="56558" xr:uid="{00000000-0005-0000-0000-0000EBDC0000}"/>
    <cellStyle name="Note 3 3 15 3" xfId="56559" xr:uid="{00000000-0005-0000-0000-0000ECDC0000}"/>
    <cellStyle name="Note 3 3 15 3 2" xfId="56560" xr:uid="{00000000-0005-0000-0000-0000EDDC0000}"/>
    <cellStyle name="Note 3 3 15 3 3" xfId="56561" xr:uid="{00000000-0005-0000-0000-0000EEDC0000}"/>
    <cellStyle name="Note 3 3 15 3 4" xfId="56562" xr:uid="{00000000-0005-0000-0000-0000EFDC0000}"/>
    <cellStyle name="Note 3 3 15 3 5" xfId="56563" xr:uid="{00000000-0005-0000-0000-0000F0DC0000}"/>
    <cellStyle name="Note 3 3 15 4" xfId="56564" xr:uid="{00000000-0005-0000-0000-0000F1DC0000}"/>
    <cellStyle name="Note 3 3 15 4 2" xfId="56565" xr:uid="{00000000-0005-0000-0000-0000F2DC0000}"/>
    <cellStyle name="Note 3 3 15 5" xfId="56566" xr:uid="{00000000-0005-0000-0000-0000F3DC0000}"/>
    <cellStyle name="Note 3 3 15 5 2" xfId="56567" xr:uid="{00000000-0005-0000-0000-0000F4DC0000}"/>
    <cellStyle name="Note 3 3 15 6" xfId="56568" xr:uid="{00000000-0005-0000-0000-0000F5DC0000}"/>
    <cellStyle name="Note 3 3 15 6 2" xfId="56569" xr:uid="{00000000-0005-0000-0000-0000F6DC0000}"/>
    <cellStyle name="Note 3 3 15 7" xfId="56570" xr:uid="{00000000-0005-0000-0000-0000F7DC0000}"/>
    <cellStyle name="Note 3 3 16" xfId="56571" xr:uid="{00000000-0005-0000-0000-0000F8DC0000}"/>
    <cellStyle name="Note 3 3 16 2" xfId="56572" xr:uid="{00000000-0005-0000-0000-0000F9DC0000}"/>
    <cellStyle name="Note 3 3 16 3" xfId="56573" xr:uid="{00000000-0005-0000-0000-0000FADC0000}"/>
    <cellStyle name="Note 3 3 16 4" xfId="56574" xr:uid="{00000000-0005-0000-0000-0000FBDC0000}"/>
    <cellStyle name="Note 3 3 16 5" xfId="56575" xr:uid="{00000000-0005-0000-0000-0000FCDC0000}"/>
    <cellStyle name="Note 3 3 17" xfId="56576" xr:uid="{00000000-0005-0000-0000-0000FDDC0000}"/>
    <cellStyle name="Note 3 3 17 2" xfId="56577" xr:uid="{00000000-0005-0000-0000-0000FEDC0000}"/>
    <cellStyle name="Note 3 3 17 3" xfId="56578" xr:uid="{00000000-0005-0000-0000-0000FFDC0000}"/>
    <cellStyle name="Note 3 3 17 4" xfId="56579" xr:uid="{00000000-0005-0000-0000-000000DD0000}"/>
    <cellStyle name="Note 3 3 17 5" xfId="56580" xr:uid="{00000000-0005-0000-0000-000001DD0000}"/>
    <cellStyle name="Note 3 3 18" xfId="56581" xr:uid="{00000000-0005-0000-0000-000002DD0000}"/>
    <cellStyle name="Note 3 3 18 2" xfId="56582" xr:uid="{00000000-0005-0000-0000-000003DD0000}"/>
    <cellStyle name="Note 3 3 19" xfId="56583" xr:uid="{00000000-0005-0000-0000-000004DD0000}"/>
    <cellStyle name="Note 3 3 19 2" xfId="56584" xr:uid="{00000000-0005-0000-0000-000005DD0000}"/>
    <cellStyle name="Note 3 3 2" xfId="56585" xr:uid="{00000000-0005-0000-0000-000006DD0000}"/>
    <cellStyle name="Note 3 3 2 2" xfId="56586" xr:uid="{00000000-0005-0000-0000-000007DD0000}"/>
    <cellStyle name="Note 3 3 2 2 2" xfId="56587" xr:uid="{00000000-0005-0000-0000-000008DD0000}"/>
    <cellStyle name="Note 3 3 2 2 2 2" xfId="56588" xr:uid="{00000000-0005-0000-0000-000009DD0000}"/>
    <cellStyle name="Note 3 3 2 2 2 3" xfId="56589" xr:uid="{00000000-0005-0000-0000-00000ADD0000}"/>
    <cellStyle name="Note 3 3 2 2 2 4" xfId="56590" xr:uid="{00000000-0005-0000-0000-00000BDD0000}"/>
    <cellStyle name="Note 3 3 2 2 2 5" xfId="56591" xr:uid="{00000000-0005-0000-0000-00000CDD0000}"/>
    <cellStyle name="Note 3 3 2 2 3" xfId="56592" xr:uid="{00000000-0005-0000-0000-00000DDD0000}"/>
    <cellStyle name="Note 3 3 2 2 3 2" xfId="56593" xr:uid="{00000000-0005-0000-0000-00000EDD0000}"/>
    <cellStyle name="Note 3 3 2 2 3 3" xfId="56594" xr:uid="{00000000-0005-0000-0000-00000FDD0000}"/>
    <cellStyle name="Note 3 3 2 2 3 4" xfId="56595" xr:uid="{00000000-0005-0000-0000-000010DD0000}"/>
    <cellStyle name="Note 3 3 2 2 3 5" xfId="56596" xr:uid="{00000000-0005-0000-0000-000011DD0000}"/>
    <cellStyle name="Note 3 3 2 2 4" xfId="56597" xr:uid="{00000000-0005-0000-0000-000012DD0000}"/>
    <cellStyle name="Note 3 3 2 2 4 2" xfId="56598" xr:uid="{00000000-0005-0000-0000-000013DD0000}"/>
    <cellStyle name="Note 3 3 2 2 5" xfId="56599" xr:uid="{00000000-0005-0000-0000-000014DD0000}"/>
    <cellStyle name="Note 3 3 2 2 5 2" xfId="56600" xr:uid="{00000000-0005-0000-0000-000015DD0000}"/>
    <cellStyle name="Note 3 3 2 2 6" xfId="56601" xr:uid="{00000000-0005-0000-0000-000016DD0000}"/>
    <cellStyle name="Note 3 3 2 2 6 2" xfId="56602" xr:uid="{00000000-0005-0000-0000-000017DD0000}"/>
    <cellStyle name="Note 3 3 2 2 7" xfId="56603" xr:uid="{00000000-0005-0000-0000-000018DD0000}"/>
    <cellStyle name="Note 3 3 2 3" xfId="56604" xr:uid="{00000000-0005-0000-0000-000019DD0000}"/>
    <cellStyle name="Note 3 3 2 3 2" xfId="56605" xr:uid="{00000000-0005-0000-0000-00001ADD0000}"/>
    <cellStyle name="Note 3 3 2 3 3" xfId="56606" xr:uid="{00000000-0005-0000-0000-00001BDD0000}"/>
    <cellStyle name="Note 3 3 2 3 4" xfId="56607" xr:uid="{00000000-0005-0000-0000-00001CDD0000}"/>
    <cellStyle name="Note 3 3 2 3 5" xfId="56608" xr:uid="{00000000-0005-0000-0000-00001DDD0000}"/>
    <cellStyle name="Note 3 3 2 4" xfId="56609" xr:uid="{00000000-0005-0000-0000-00001EDD0000}"/>
    <cellStyle name="Note 3 3 2 4 2" xfId="56610" xr:uid="{00000000-0005-0000-0000-00001FDD0000}"/>
    <cellStyle name="Note 3 3 2 4 3" xfId="56611" xr:uid="{00000000-0005-0000-0000-000020DD0000}"/>
    <cellStyle name="Note 3 3 2 4 4" xfId="56612" xr:uid="{00000000-0005-0000-0000-000021DD0000}"/>
    <cellStyle name="Note 3 3 2 4 5" xfId="56613" xr:uid="{00000000-0005-0000-0000-000022DD0000}"/>
    <cellStyle name="Note 3 3 2 5" xfId="56614" xr:uid="{00000000-0005-0000-0000-000023DD0000}"/>
    <cellStyle name="Note 3 3 2 5 2" xfId="56615" xr:uid="{00000000-0005-0000-0000-000024DD0000}"/>
    <cellStyle name="Note 3 3 2 6" xfId="56616" xr:uid="{00000000-0005-0000-0000-000025DD0000}"/>
    <cellStyle name="Note 3 3 2 6 2" xfId="56617" xr:uid="{00000000-0005-0000-0000-000026DD0000}"/>
    <cellStyle name="Note 3 3 2 7" xfId="56618" xr:uid="{00000000-0005-0000-0000-000027DD0000}"/>
    <cellStyle name="Note 3 3 2 7 2" xfId="56619" xr:uid="{00000000-0005-0000-0000-000028DD0000}"/>
    <cellStyle name="Note 3 3 2 8" xfId="56620" xr:uid="{00000000-0005-0000-0000-000029DD0000}"/>
    <cellStyle name="Note 3 3 20" xfId="56621" xr:uid="{00000000-0005-0000-0000-00002ADD0000}"/>
    <cellStyle name="Note 3 3 20 2" xfId="56622" xr:uid="{00000000-0005-0000-0000-00002BDD0000}"/>
    <cellStyle name="Note 3 3 21" xfId="56623" xr:uid="{00000000-0005-0000-0000-00002CDD0000}"/>
    <cellStyle name="Note 3 3 3" xfId="56624" xr:uid="{00000000-0005-0000-0000-00002DDD0000}"/>
    <cellStyle name="Note 3 3 3 2" xfId="56625" xr:uid="{00000000-0005-0000-0000-00002EDD0000}"/>
    <cellStyle name="Note 3 3 3 2 2" xfId="56626" xr:uid="{00000000-0005-0000-0000-00002FDD0000}"/>
    <cellStyle name="Note 3 3 3 2 2 2" xfId="56627" xr:uid="{00000000-0005-0000-0000-000030DD0000}"/>
    <cellStyle name="Note 3 3 3 2 2 3" xfId="56628" xr:uid="{00000000-0005-0000-0000-000031DD0000}"/>
    <cellStyle name="Note 3 3 3 2 2 4" xfId="56629" xr:uid="{00000000-0005-0000-0000-000032DD0000}"/>
    <cellStyle name="Note 3 3 3 2 2 5" xfId="56630" xr:uid="{00000000-0005-0000-0000-000033DD0000}"/>
    <cellStyle name="Note 3 3 3 2 3" xfId="56631" xr:uid="{00000000-0005-0000-0000-000034DD0000}"/>
    <cellStyle name="Note 3 3 3 2 3 2" xfId="56632" xr:uid="{00000000-0005-0000-0000-000035DD0000}"/>
    <cellStyle name="Note 3 3 3 2 3 3" xfId="56633" xr:uid="{00000000-0005-0000-0000-000036DD0000}"/>
    <cellStyle name="Note 3 3 3 2 3 4" xfId="56634" xr:uid="{00000000-0005-0000-0000-000037DD0000}"/>
    <cellStyle name="Note 3 3 3 2 3 5" xfId="56635" xr:uid="{00000000-0005-0000-0000-000038DD0000}"/>
    <cellStyle name="Note 3 3 3 2 4" xfId="56636" xr:uid="{00000000-0005-0000-0000-000039DD0000}"/>
    <cellStyle name="Note 3 3 3 2 4 2" xfId="56637" xr:uid="{00000000-0005-0000-0000-00003ADD0000}"/>
    <cellStyle name="Note 3 3 3 2 5" xfId="56638" xr:uid="{00000000-0005-0000-0000-00003BDD0000}"/>
    <cellStyle name="Note 3 3 3 2 5 2" xfId="56639" xr:uid="{00000000-0005-0000-0000-00003CDD0000}"/>
    <cellStyle name="Note 3 3 3 2 6" xfId="56640" xr:uid="{00000000-0005-0000-0000-00003DDD0000}"/>
    <cellStyle name="Note 3 3 3 2 6 2" xfId="56641" xr:uid="{00000000-0005-0000-0000-00003EDD0000}"/>
    <cellStyle name="Note 3 3 3 2 7" xfId="56642" xr:uid="{00000000-0005-0000-0000-00003FDD0000}"/>
    <cellStyle name="Note 3 3 3 3" xfId="56643" xr:uid="{00000000-0005-0000-0000-000040DD0000}"/>
    <cellStyle name="Note 3 3 3 3 2" xfId="56644" xr:uid="{00000000-0005-0000-0000-000041DD0000}"/>
    <cellStyle name="Note 3 3 3 3 3" xfId="56645" xr:uid="{00000000-0005-0000-0000-000042DD0000}"/>
    <cellStyle name="Note 3 3 3 3 4" xfId="56646" xr:uid="{00000000-0005-0000-0000-000043DD0000}"/>
    <cellStyle name="Note 3 3 3 3 5" xfId="56647" xr:uid="{00000000-0005-0000-0000-000044DD0000}"/>
    <cellStyle name="Note 3 3 3 4" xfId="56648" xr:uid="{00000000-0005-0000-0000-000045DD0000}"/>
    <cellStyle name="Note 3 3 3 4 2" xfId="56649" xr:uid="{00000000-0005-0000-0000-000046DD0000}"/>
    <cellStyle name="Note 3 3 3 4 3" xfId="56650" xr:uid="{00000000-0005-0000-0000-000047DD0000}"/>
    <cellStyle name="Note 3 3 3 4 4" xfId="56651" xr:uid="{00000000-0005-0000-0000-000048DD0000}"/>
    <cellStyle name="Note 3 3 3 4 5" xfId="56652" xr:uid="{00000000-0005-0000-0000-000049DD0000}"/>
    <cellStyle name="Note 3 3 3 5" xfId="56653" xr:uid="{00000000-0005-0000-0000-00004ADD0000}"/>
    <cellStyle name="Note 3 3 3 5 2" xfId="56654" xr:uid="{00000000-0005-0000-0000-00004BDD0000}"/>
    <cellStyle name="Note 3 3 3 6" xfId="56655" xr:uid="{00000000-0005-0000-0000-00004CDD0000}"/>
    <cellStyle name="Note 3 3 3 6 2" xfId="56656" xr:uid="{00000000-0005-0000-0000-00004DDD0000}"/>
    <cellStyle name="Note 3 3 3 7" xfId="56657" xr:uid="{00000000-0005-0000-0000-00004EDD0000}"/>
    <cellStyle name="Note 3 3 3 7 2" xfId="56658" xr:uid="{00000000-0005-0000-0000-00004FDD0000}"/>
    <cellStyle name="Note 3 3 3 8" xfId="56659" xr:uid="{00000000-0005-0000-0000-000050DD0000}"/>
    <cellStyle name="Note 3 3 4" xfId="56660" xr:uid="{00000000-0005-0000-0000-000051DD0000}"/>
    <cellStyle name="Note 3 3 4 2" xfId="56661" xr:uid="{00000000-0005-0000-0000-000052DD0000}"/>
    <cellStyle name="Note 3 3 4 2 2" xfId="56662" xr:uid="{00000000-0005-0000-0000-000053DD0000}"/>
    <cellStyle name="Note 3 3 4 2 2 2" xfId="56663" xr:uid="{00000000-0005-0000-0000-000054DD0000}"/>
    <cellStyle name="Note 3 3 4 2 2 3" xfId="56664" xr:uid="{00000000-0005-0000-0000-000055DD0000}"/>
    <cellStyle name="Note 3 3 4 2 2 4" xfId="56665" xr:uid="{00000000-0005-0000-0000-000056DD0000}"/>
    <cellStyle name="Note 3 3 4 2 2 5" xfId="56666" xr:uid="{00000000-0005-0000-0000-000057DD0000}"/>
    <cellStyle name="Note 3 3 4 2 3" xfId="56667" xr:uid="{00000000-0005-0000-0000-000058DD0000}"/>
    <cellStyle name="Note 3 3 4 2 3 2" xfId="56668" xr:uid="{00000000-0005-0000-0000-000059DD0000}"/>
    <cellStyle name="Note 3 3 4 2 3 3" xfId="56669" xr:uid="{00000000-0005-0000-0000-00005ADD0000}"/>
    <cellStyle name="Note 3 3 4 2 3 4" xfId="56670" xr:uid="{00000000-0005-0000-0000-00005BDD0000}"/>
    <cellStyle name="Note 3 3 4 2 3 5" xfId="56671" xr:uid="{00000000-0005-0000-0000-00005CDD0000}"/>
    <cellStyle name="Note 3 3 4 2 4" xfId="56672" xr:uid="{00000000-0005-0000-0000-00005DDD0000}"/>
    <cellStyle name="Note 3 3 4 2 4 2" xfId="56673" xr:uid="{00000000-0005-0000-0000-00005EDD0000}"/>
    <cellStyle name="Note 3 3 4 2 5" xfId="56674" xr:uid="{00000000-0005-0000-0000-00005FDD0000}"/>
    <cellStyle name="Note 3 3 4 2 5 2" xfId="56675" xr:uid="{00000000-0005-0000-0000-000060DD0000}"/>
    <cellStyle name="Note 3 3 4 2 6" xfId="56676" xr:uid="{00000000-0005-0000-0000-000061DD0000}"/>
    <cellStyle name="Note 3 3 4 2 6 2" xfId="56677" xr:uid="{00000000-0005-0000-0000-000062DD0000}"/>
    <cellStyle name="Note 3 3 4 2 7" xfId="56678" xr:uid="{00000000-0005-0000-0000-000063DD0000}"/>
    <cellStyle name="Note 3 3 4 3" xfId="56679" xr:uid="{00000000-0005-0000-0000-000064DD0000}"/>
    <cellStyle name="Note 3 3 4 3 2" xfId="56680" xr:uid="{00000000-0005-0000-0000-000065DD0000}"/>
    <cellStyle name="Note 3 3 4 3 3" xfId="56681" xr:uid="{00000000-0005-0000-0000-000066DD0000}"/>
    <cellStyle name="Note 3 3 4 3 4" xfId="56682" xr:uid="{00000000-0005-0000-0000-000067DD0000}"/>
    <cellStyle name="Note 3 3 4 3 5" xfId="56683" xr:uid="{00000000-0005-0000-0000-000068DD0000}"/>
    <cellStyle name="Note 3 3 4 4" xfId="56684" xr:uid="{00000000-0005-0000-0000-000069DD0000}"/>
    <cellStyle name="Note 3 3 4 4 2" xfId="56685" xr:uid="{00000000-0005-0000-0000-00006ADD0000}"/>
    <cellStyle name="Note 3 3 4 4 3" xfId="56686" xr:uid="{00000000-0005-0000-0000-00006BDD0000}"/>
    <cellStyle name="Note 3 3 4 4 4" xfId="56687" xr:uid="{00000000-0005-0000-0000-00006CDD0000}"/>
    <cellStyle name="Note 3 3 4 4 5" xfId="56688" xr:uid="{00000000-0005-0000-0000-00006DDD0000}"/>
    <cellStyle name="Note 3 3 4 5" xfId="56689" xr:uid="{00000000-0005-0000-0000-00006EDD0000}"/>
    <cellStyle name="Note 3 3 4 5 2" xfId="56690" xr:uid="{00000000-0005-0000-0000-00006FDD0000}"/>
    <cellStyle name="Note 3 3 4 6" xfId="56691" xr:uid="{00000000-0005-0000-0000-000070DD0000}"/>
    <cellStyle name="Note 3 3 4 6 2" xfId="56692" xr:uid="{00000000-0005-0000-0000-000071DD0000}"/>
    <cellStyle name="Note 3 3 4 7" xfId="56693" xr:uid="{00000000-0005-0000-0000-000072DD0000}"/>
    <cellStyle name="Note 3 3 4 7 2" xfId="56694" xr:uid="{00000000-0005-0000-0000-000073DD0000}"/>
    <cellStyle name="Note 3 3 4 8" xfId="56695" xr:uid="{00000000-0005-0000-0000-000074DD0000}"/>
    <cellStyle name="Note 3 3 5" xfId="56696" xr:uid="{00000000-0005-0000-0000-000075DD0000}"/>
    <cellStyle name="Note 3 3 5 2" xfId="56697" xr:uid="{00000000-0005-0000-0000-000076DD0000}"/>
    <cellStyle name="Note 3 3 5 2 2" xfId="56698" xr:uid="{00000000-0005-0000-0000-000077DD0000}"/>
    <cellStyle name="Note 3 3 5 2 2 2" xfId="56699" xr:uid="{00000000-0005-0000-0000-000078DD0000}"/>
    <cellStyle name="Note 3 3 5 2 2 3" xfId="56700" xr:uid="{00000000-0005-0000-0000-000079DD0000}"/>
    <cellStyle name="Note 3 3 5 2 2 4" xfId="56701" xr:uid="{00000000-0005-0000-0000-00007ADD0000}"/>
    <cellStyle name="Note 3 3 5 2 2 5" xfId="56702" xr:uid="{00000000-0005-0000-0000-00007BDD0000}"/>
    <cellStyle name="Note 3 3 5 2 3" xfId="56703" xr:uid="{00000000-0005-0000-0000-00007CDD0000}"/>
    <cellStyle name="Note 3 3 5 2 3 2" xfId="56704" xr:uid="{00000000-0005-0000-0000-00007DDD0000}"/>
    <cellStyle name="Note 3 3 5 2 3 3" xfId="56705" xr:uid="{00000000-0005-0000-0000-00007EDD0000}"/>
    <cellStyle name="Note 3 3 5 2 3 4" xfId="56706" xr:uid="{00000000-0005-0000-0000-00007FDD0000}"/>
    <cellStyle name="Note 3 3 5 2 3 5" xfId="56707" xr:uid="{00000000-0005-0000-0000-000080DD0000}"/>
    <cellStyle name="Note 3 3 5 2 4" xfId="56708" xr:uid="{00000000-0005-0000-0000-000081DD0000}"/>
    <cellStyle name="Note 3 3 5 2 4 2" xfId="56709" xr:uid="{00000000-0005-0000-0000-000082DD0000}"/>
    <cellStyle name="Note 3 3 5 2 5" xfId="56710" xr:uid="{00000000-0005-0000-0000-000083DD0000}"/>
    <cellStyle name="Note 3 3 5 2 5 2" xfId="56711" xr:uid="{00000000-0005-0000-0000-000084DD0000}"/>
    <cellStyle name="Note 3 3 5 2 6" xfId="56712" xr:uid="{00000000-0005-0000-0000-000085DD0000}"/>
    <cellStyle name="Note 3 3 5 2 6 2" xfId="56713" xr:uid="{00000000-0005-0000-0000-000086DD0000}"/>
    <cellStyle name="Note 3 3 5 2 7" xfId="56714" xr:uid="{00000000-0005-0000-0000-000087DD0000}"/>
    <cellStyle name="Note 3 3 5 3" xfId="56715" xr:uid="{00000000-0005-0000-0000-000088DD0000}"/>
    <cellStyle name="Note 3 3 5 3 2" xfId="56716" xr:uid="{00000000-0005-0000-0000-000089DD0000}"/>
    <cellStyle name="Note 3 3 5 3 3" xfId="56717" xr:uid="{00000000-0005-0000-0000-00008ADD0000}"/>
    <cellStyle name="Note 3 3 5 3 4" xfId="56718" xr:uid="{00000000-0005-0000-0000-00008BDD0000}"/>
    <cellStyle name="Note 3 3 5 3 5" xfId="56719" xr:uid="{00000000-0005-0000-0000-00008CDD0000}"/>
    <cellStyle name="Note 3 3 5 4" xfId="56720" xr:uid="{00000000-0005-0000-0000-00008DDD0000}"/>
    <cellStyle name="Note 3 3 5 4 2" xfId="56721" xr:uid="{00000000-0005-0000-0000-00008EDD0000}"/>
    <cellStyle name="Note 3 3 5 4 3" xfId="56722" xr:uid="{00000000-0005-0000-0000-00008FDD0000}"/>
    <cellStyle name="Note 3 3 5 4 4" xfId="56723" xr:uid="{00000000-0005-0000-0000-000090DD0000}"/>
    <cellStyle name="Note 3 3 5 4 5" xfId="56724" xr:uid="{00000000-0005-0000-0000-000091DD0000}"/>
    <cellStyle name="Note 3 3 5 5" xfId="56725" xr:uid="{00000000-0005-0000-0000-000092DD0000}"/>
    <cellStyle name="Note 3 3 5 5 2" xfId="56726" xr:uid="{00000000-0005-0000-0000-000093DD0000}"/>
    <cellStyle name="Note 3 3 5 6" xfId="56727" xr:uid="{00000000-0005-0000-0000-000094DD0000}"/>
    <cellStyle name="Note 3 3 5 6 2" xfId="56728" xr:uid="{00000000-0005-0000-0000-000095DD0000}"/>
    <cellStyle name="Note 3 3 5 7" xfId="56729" xr:uid="{00000000-0005-0000-0000-000096DD0000}"/>
    <cellStyle name="Note 3 3 5 7 2" xfId="56730" xr:uid="{00000000-0005-0000-0000-000097DD0000}"/>
    <cellStyle name="Note 3 3 5 8" xfId="56731" xr:uid="{00000000-0005-0000-0000-000098DD0000}"/>
    <cellStyle name="Note 3 3 6" xfId="56732" xr:uid="{00000000-0005-0000-0000-000099DD0000}"/>
    <cellStyle name="Note 3 3 6 2" xfId="56733" xr:uid="{00000000-0005-0000-0000-00009ADD0000}"/>
    <cellStyle name="Note 3 3 6 2 2" xfId="56734" xr:uid="{00000000-0005-0000-0000-00009BDD0000}"/>
    <cellStyle name="Note 3 3 6 2 2 2" xfId="56735" xr:uid="{00000000-0005-0000-0000-00009CDD0000}"/>
    <cellStyle name="Note 3 3 6 2 2 3" xfId="56736" xr:uid="{00000000-0005-0000-0000-00009DDD0000}"/>
    <cellStyle name="Note 3 3 6 2 2 4" xfId="56737" xr:uid="{00000000-0005-0000-0000-00009EDD0000}"/>
    <cellStyle name="Note 3 3 6 2 2 5" xfId="56738" xr:uid="{00000000-0005-0000-0000-00009FDD0000}"/>
    <cellStyle name="Note 3 3 6 2 3" xfId="56739" xr:uid="{00000000-0005-0000-0000-0000A0DD0000}"/>
    <cellStyle name="Note 3 3 6 2 3 2" xfId="56740" xr:uid="{00000000-0005-0000-0000-0000A1DD0000}"/>
    <cellStyle name="Note 3 3 6 2 3 3" xfId="56741" xr:uid="{00000000-0005-0000-0000-0000A2DD0000}"/>
    <cellStyle name="Note 3 3 6 2 3 4" xfId="56742" xr:uid="{00000000-0005-0000-0000-0000A3DD0000}"/>
    <cellStyle name="Note 3 3 6 2 3 5" xfId="56743" xr:uid="{00000000-0005-0000-0000-0000A4DD0000}"/>
    <cellStyle name="Note 3 3 6 2 4" xfId="56744" xr:uid="{00000000-0005-0000-0000-0000A5DD0000}"/>
    <cellStyle name="Note 3 3 6 2 4 2" xfId="56745" xr:uid="{00000000-0005-0000-0000-0000A6DD0000}"/>
    <cellStyle name="Note 3 3 6 2 5" xfId="56746" xr:uid="{00000000-0005-0000-0000-0000A7DD0000}"/>
    <cellStyle name="Note 3 3 6 2 5 2" xfId="56747" xr:uid="{00000000-0005-0000-0000-0000A8DD0000}"/>
    <cellStyle name="Note 3 3 6 2 6" xfId="56748" xr:uid="{00000000-0005-0000-0000-0000A9DD0000}"/>
    <cellStyle name="Note 3 3 6 2 6 2" xfId="56749" xr:uid="{00000000-0005-0000-0000-0000AADD0000}"/>
    <cellStyle name="Note 3 3 6 2 7" xfId="56750" xr:uid="{00000000-0005-0000-0000-0000ABDD0000}"/>
    <cellStyle name="Note 3 3 6 3" xfId="56751" xr:uid="{00000000-0005-0000-0000-0000ACDD0000}"/>
    <cellStyle name="Note 3 3 6 3 2" xfId="56752" xr:uid="{00000000-0005-0000-0000-0000ADDD0000}"/>
    <cellStyle name="Note 3 3 6 3 3" xfId="56753" xr:uid="{00000000-0005-0000-0000-0000AEDD0000}"/>
    <cellStyle name="Note 3 3 6 3 4" xfId="56754" xr:uid="{00000000-0005-0000-0000-0000AFDD0000}"/>
    <cellStyle name="Note 3 3 6 3 5" xfId="56755" xr:uid="{00000000-0005-0000-0000-0000B0DD0000}"/>
    <cellStyle name="Note 3 3 6 4" xfId="56756" xr:uid="{00000000-0005-0000-0000-0000B1DD0000}"/>
    <cellStyle name="Note 3 3 6 4 2" xfId="56757" xr:uid="{00000000-0005-0000-0000-0000B2DD0000}"/>
    <cellStyle name="Note 3 3 6 4 3" xfId="56758" xr:uid="{00000000-0005-0000-0000-0000B3DD0000}"/>
    <cellStyle name="Note 3 3 6 4 4" xfId="56759" xr:uid="{00000000-0005-0000-0000-0000B4DD0000}"/>
    <cellStyle name="Note 3 3 6 4 5" xfId="56760" xr:uid="{00000000-0005-0000-0000-0000B5DD0000}"/>
    <cellStyle name="Note 3 3 6 5" xfId="56761" xr:uid="{00000000-0005-0000-0000-0000B6DD0000}"/>
    <cellStyle name="Note 3 3 6 5 2" xfId="56762" xr:uid="{00000000-0005-0000-0000-0000B7DD0000}"/>
    <cellStyle name="Note 3 3 6 6" xfId="56763" xr:uid="{00000000-0005-0000-0000-0000B8DD0000}"/>
    <cellStyle name="Note 3 3 6 6 2" xfId="56764" xr:uid="{00000000-0005-0000-0000-0000B9DD0000}"/>
    <cellStyle name="Note 3 3 6 7" xfId="56765" xr:uid="{00000000-0005-0000-0000-0000BADD0000}"/>
    <cellStyle name="Note 3 3 6 7 2" xfId="56766" xr:uid="{00000000-0005-0000-0000-0000BBDD0000}"/>
    <cellStyle name="Note 3 3 6 8" xfId="56767" xr:uid="{00000000-0005-0000-0000-0000BCDD0000}"/>
    <cellStyle name="Note 3 3 7" xfId="56768" xr:uid="{00000000-0005-0000-0000-0000BDDD0000}"/>
    <cellStyle name="Note 3 3 7 2" xfId="56769" xr:uid="{00000000-0005-0000-0000-0000BEDD0000}"/>
    <cellStyle name="Note 3 3 7 2 2" xfId="56770" xr:uid="{00000000-0005-0000-0000-0000BFDD0000}"/>
    <cellStyle name="Note 3 3 7 2 2 2" xfId="56771" xr:uid="{00000000-0005-0000-0000-0000C0DD0000}"/>
    <cellStyle name="Note 3 3 7 2 2 3" xfId="56772" xr:uid="{00000000-0005-0000-0000-0000C1DD0000}"/>
    <cellStyle name="Note 3 3 7 2 2 4" xfId="56773" xr:uid="{00000000-0005-0000-0000-0000C2DD0000}"/>
    <cellStyle name="Note 3 3 7 2 2 5" xfId="56774" xr:uid="{00000000-0005-0000-0000-0000C3DD0000}"/>
    <cellStyle name="Note 3 3 7 2 3" xfId="56775" xr:uid="{00000000-0005-0000-0000-0000C4DD0000}"/>
    <cellStyle name="Note 3 3 7 2 3 2" xfId="56776" xr:uid="{00000000-0005-0000-0000-0000C5DD0000}"/>
    <cellStyle name="Note 3 3 7 2 3 3" xfId="56777" xr:uid="{00000000-0005-0000-0000-0000C6DD0000}"/>
    <cellStyle name="Note 3 3 7 2 3 4" xfId="56778" xr:uid="{00000000-0005-0000-0000-0000C7DD0000}"/>
    <cellStyle name="Note 3 3 7 2 3 5" xfId="56779" xr:uid="{00000000-0005-0000-0000-0000C8DD0000}"/>
    <cellStyle name="Note 3 3 7 2 4" xfId="56780" xr:uid="{00000000-0005-0000-0000-0000C9DD0000}"/>
    <cellStyle name="Note 3 3 7 2 4 2" xfId="56781" xr:uid="{00000000-0005-0000-0000-0000CADD0000}"/>
    <cellStyle name="Note 3 3 7 2 5" xfId="56782" xr:uid="{00000000-0005-0000-0000-0000CBDD0000}"/>
    <cellStyle name="Note 3 3 7 2 5 2" xfId="56783" xr:uid="{00000000-0005-0000-0000-0000CCDD0000}"/>
    <cellStyle name="Note 3 3 7 2 6" xfId="56784" xr:uid="{00000000-0005-0000-0000-0000CDDD0000}"/>
    <cellStyle name="Note 3 3 7 2 6 2" xfId="56785" xr:uid="{00000000-0005-0000-0000-0000CEDD0000}"/>
    <cellStyle name="Note 3 3 7 2 7" xfId="56786" xr:uid="{00000000-0005-0000-0000-0000CFDD0000}"/>
    <cellStyle name="Note 3 3 7 3" xfId="56787" xr:uid="{00000000-0005-0000-0000-0000D0DD0000}"/>
    <cellStyle name="Note 3 3 7 3 2" xfId="56788" xr:uid="{00000000-0005-0000-0000-0000D1DD0000}"/>
    <cellStyle name="Note 3 3 7 3 3" xfId="56789" xr:uid="{00000000-0005-0000-0000-0000D2DD0000}"/>
    <cellStyle name="Note 3 3 7 3 4" xfId="56790" xr:uid="{00000000-0005-0000-0000-0000D3DD0000}"/>
    <cellStyle name="Note 3 3 7 3 5" xfId="56791" xr:uid="{00000000-0005-0000-0000-0000D4DD0000}"/>
    <cellStyle name="Note 3 3 7 4" xfId="56792" xr:uid="{00000000-0005-0000-0000-0000D5DD0000}"/>
    <cellStyle name="Note 3 3 7 4 2" xfId="56793" xr:uid="{00000000-0005-0000-0000-0000D6DD0000}"/>
    <cellStyle name="Note 3 3 7 4 3" xfId="56794" xr:uid="{00000000-0005-0000-0000-0000D7DD0000}"/>
    <cellStyle name="Note 3 3 7 4 4" xfId="56795" xr:uid="{00000000-0005-0000-0000-0000D8DD0000}"/>
    <cellStyle name="Note 3 3 7 4 5" xfId="56796" xr:uid="{00000000-0005-0000-0000-0000D9DD0000}"/>
    <cellStyle name="Note 3 3 7 5" xfId="56797" xr:uid="{00000000-0005-0000-0000-0000DADD0000}"/>
    <cellStyle name="Note 3 3 7 5 2" xfId="56798" xr:uid="{00000000-0005-0000-0000-0000DBDD0000}"/>
    <cellStyle name="Note 3 3 7 6" xfId="56799" xr:uid="{00000000-0005-0000-0000-0000DCDD0000}"/>
    <cellStyle name="Note 3 3 7 6 2" xfId="56800" xr:uid="{00000000-0005-0000-0000-0000DDDD0000}"/>
    <cellStyle name="Note 3 3 7 7" xfId="56801" xr:uid="{00000000-0005-0000-0000-0000DEDD0000}"/>
    <cellStyle name="Note 3 3 7 7 2" xfId="56802" xr:uid="{00000000-0005-0000-0000-0000DFDD0000}"/>
    <cellStyle name="Note 3 3 7 8" xfId="56803" xr:uid="{00000000-0005-0000-0000-0000E0DD0000}"/>
    <cellStyle name="Note 3 3 8" xfId="56804" xr:uid="{00000000-0005-0000-0000-0000E1DD0000}"/>
    <cellStyle name="Note 3 3 8 2" xfId="56805" xr:uid="{00000000-0005-0000-0000-0000E2DD0000}"/>
    <cellStyle name="Note 3 3 8 2 2" xfId="56806" xr:uid="{00000000-0005-0000-0000-0000E3DD0000}"/>
    <cellStyle name="Note 3 3 8 2 2 2" xfId="56807" xr:uid="{00000000-0005-0000-0000-0000E4DD0000}"/>
    <cellStyle name="Note 3 3 8 2 2 3" xfId="56808" xr:uid="{00000000-0005-0000-0000-0000E5DD0000}"/>
    <cellStyle name="Note 3 3 8 2 2 4" xfId="56809" xr:uid="{00000000-0005-0000-0000-0000E6DD0000}"/>
    <cellStyle name="Note 3 3 8 2 2 5" xfId="56810" xr:uid="{00000000-0005-0000-0000-0000E7DD0000}"/>
    <cellStyle name="Note 3 3 8 2 3" xfId="56811" xr:uid="{00000000-0005-0000-0000-0000E8DD0000}"/>
    <cellStyle name="Note 3 3 8 2 3 2" xfId="56812" xr:uid="{00000000-0005-0000-0000-0000E9DD0000}"/>
    <cellStyle name="Note 3 3 8 2 3 3" xfId="56813" xr:uid="{00000000-0005-0000-0000-0000EADD0000}"/>
    <cellStyle name="Note 3 3 8 2 3 4" xfId="56814" xr:uid="{00000000-0005-0000-0000-0000EBDD0000}"/>
    <cellStyle name="Note 3 3 8 2 3 5" xfId="56815" xr:uid="{00000000-0005-0000-0000-0000ECDD0000}"/>
    <cellStyle name="Note 3 3 8 2 4" xfId="56816" xr:uid="{00000000-0005-0000-0000-0000EDDD0000}"/>
    <cellStyle name="Note 3 3 8 2 4 2" xfId="56817" xr:uid="{00000000-0005-0000-0000-0000EEDD0000}"/>
    <cellStyle name="Note 3 3 8 2 5" xfId="56818" xr:uid="{00000000-0005-0000-0000-0000EFDD0000}"/>
    <cellStyle name="Note 3 3 8 2 5 2" xfId="56819" xr:uid="{00000000-0005-0000-0000-0000F0DD0000}"/>
    <cellStyle name="Note 3 3 8 2 6" xfId="56820" xr:uid="{00000000-0005-0000-0000-0000F1DD0000}"/>
    <cellStyle name="Note 3 3 8 2 6 2" xfId="56821" xr:uid="{00000000-0005-0000-0000-0000F2DD0000}"/>
    <cellStyle name="Note 3 3 8 2 7" xfId="56822" xr:uid="{00000000-0005-0000-0000-0000F3DD0000}"/>
    <cellStyle name="Note 3 3 8 3" xfId="56823" xr:uid="{00000000-0005-0000-0000-0000F4DD0000}"/>
    <cellStyle name="Note 3 3 8 3 2" xfId="56824" xr:uid="{00000000-0005-0000-0000-0000F5DD0000}"/>
    <cellStyle name="Note 3 3 8 3 3" xfId="56825" xr:uid="{00000000-0005-0000-0000-0000F6DD0000}"/>
    <cellStyle name="Note 3 3 8 3 4" xfId="56826" xr:uid="{00000000-0005-0000-0000-0000F7DD0000}"/>
    <cellStyle name="Note 3 3 8 3 5" xfId="56827" xr:uid="{00000000-0005-0000-0000-0000F8DD0000}"/>
    <cellStyle name="Note 3 3 8 4" xfId="56828" xr:uid="{00000000-0005-0000-0000-0000F9DD0000}"/>
    <cellStyle name="Note 3 3 8 4 2" xfId="56829" xr:uid="{00000000-0005-0000-0000-0000FADD0000}"/>
    <cellStyle name="Note 3 3 8 4 3" xfId="56830" xr:uid="{00000000-0005-0000-0000-0000FBDD0000}"/>
    <cellStyle name="Note 3 3 8 4 4" xfId="56831" xr:uid="{00000000-0005-0000-0000-0000FCDD0000}"/>
    <cellStyle name="Note 3 3 8 4 5" xfId="56832" xr:uid="{00000000-0005-0000-0000-0000FDDD0000}"/>
    <cellStyle name="Note 3 3 8 5" xfId="56833" xr:uid="{00000000-0005-0000-0000-0000FEDD0000}"/>
    <cellStyle name="Note 3 3 8 5 2" xfId="56834" xr:uid="{00000000-0005-0000-0000-0000FFDD0000}"/>
    <cellStyle name="Note 3 3 8 6" xfId="56835" xr:uid="{00000000-0005-0000-0000-000000DE0000}"/>
    <cellStyle name="Note 3 3 8 6 2" xfId="56836" xr:uid="{00000000-0005-0000-0000-000001DE0000}"/>
    <cellStyle name="Note 3 3 8 7" xfId="56837" xr:uid="{00000000-0005-0000-0000-000002DE0000}"/>
    <cellStyle name="Note 3 3 8 7 2" xfId="56838" xr:uid="{00000000-0005-0000-0000-000003DE0000}"/>
    <cellStyle name="Note 3 3 8 8" xfId="56839" xr:uid="{00000000-0005-0000-0000-000004DE0000}"/>
    <cellStyle name="Note 3 3 9" xfId="56840" xr:uid="{00000000-0005-0000-0000-000005DE0000}"/>
    <cellStyle name="Note 3 3 9 2" xfId="56841" xr:uid="{00000000-0005-0000-0000-000006DE0000}"/>
    <cellStyle name="Note 3 3 9 2 2" xfId="56842" xr:uid="{00000000-0005-0000-0000-000007DE0000}"/>
    <cellStyle name="Note 3 3 9 2 2 2" xfId="56843" xr:uid="{00000000-0005-0000-0000-000008DE0000}"/>
    <cellStyle name="Note 3 3 9 2 2 3" xfId="56844" xr:uid="{00000000-0005-0000-0000-000009DE0000}"/>
    <cellStyle name="Note 3 3 9 2 2 4" xfId="56845" xr:uid="{00000000-0005-0000-0000-00000ADE0000}"/>
    <cellStyle name="Note 3 3 9 2 2 5" xfId="56846" xr:uid="{00000000-0005-0000-0000-00000BDE0000}"/>
    <cellStyle name="Note 3 3 9 2 3" xfId="56847" xr:uid="{00000000-0005-0000-0000-00000CDE0000}"/>
    <cellStyle name="Note 3 3 9 2 3 2" xfId="56848" xr:uid="{00000000-0005-0000-0000-00000DDE0000}"/>
    <cellStyle name="Note 3 3 9 2 3 3" xfId="56849" xr:uid="{00000000-0005-0000-0000-00000EDE0000}"/>
    <cellStyle name="Note 3 3 9 2 3 4" xfId="56850" xr:uid="{00000000-0005-0000-0000-00000FDE0000}"/>
    <cellStyle name="Note 3 3 9 2 3 5" xfId="56851" xr:uid="{00000000-0005-0000-0000-000010DE0000}"/>
    <cellStyle name="Note 3 3 9 2 4" xfId="56852" xr:uid="{00000000-0005-0000-0000-000011DE0000}"/>
    <cellStyle name="Note 3 3 9 2 4 2" xfId="56853" xr:uid="{00000000-0005-0000-0000-000012DE0000}"/>
    <cellStyle name="Note 3 3 9 2 5" xfId="56854" xr:uid="{00000000-0005-0000-0000-000013DE0000}"/>
    <cellStyle name="Note 3 3 9 2 5 2" xfId="56855" xr:uid="{00000000-0005-0000-0000-000014DE0000}"/>
    <cellStyle name="Note 3 3 9 2 6" xfId="56856" xr:uid="{00000000-0005-0000-0000-000015DE0000}"/>
    <cellStyle name="Note 3 3 9 2 6 2" xfId="56857" xr:uid="{00000000-0005-0000-0000-000016DE0000}"/>
    <cellStyle name="Note 3 3 9 2 7" xfId="56858" xr:uid="{00000000-0005-0000-0000-000017DE0000}"/>
    <cellStyle name="Note 3 3 9 3" xfId="56859" xr:uid="{00000000-0005-0000-0000-000018DE0000}"/>
    <cellStyle name="Note 3 3 9 3 2" xfId="56860" xr:uid="{00000000-0005-0000-0000-000019DE0000}"/>
    <cellStyle name="Note 3 3 9 3 3" xfId="56861" xr:uid="{00000000-0005-0000-0000-00001ADE0000}"/>
    <cellStyle name="Note 3 3 9 3 4" xfId="56862" xr:uid="{00000000-0005-0000-0000-00001BDE0000}"/>
    <cellStyle name="Note 3 3 9 3 5" xfId="56863" xr:uid="{00000000-0005-0000-0000-00001CDE0000}"/>
    <cellStyle name="Note 3 3 9 4" xfId="56864" xr:uid="{00000000-0005-0000-0000-00001DDE0000}"/>
    <cellStyle name="Note 3 3 9 4 2" xfId="56865" xr:uid="{00000000-0005-0000-0000-00001EDE0000}"/>
    <cellStyle name="Note 3 3 9 4 3" xfId="56866" xr:uid="{00000000-0005-0000-0000-00001FDE0000}"/>
    <cellStyle name="Note 3 3 9 4 4" xfId="56867" xr:uid="{00000000-0005-0000-0000-000020DE0000}"/>
    <cellStyle name="Note 3 3 9 4 5" xfId="56868" xr:uid="{00000000-0005-0000-0000-000021DE0000}"/>
    <cellStyle name="Note 3 3 9 5" xfId="56869" xr:uid="{00000000-0005-0000-0000-000022DE0000}"/>
    <cellStyle name="Note 3 3 9 5 2" xfId="56870" xr:uid="{00000000-0005-0000-0000-000023DE0000}"/>
    <cellStyle name="Note 3 3 9 6" xfId="56871" xr:uid="{00000000-0005-0000-0000-000024DE0000}"/>
    <cellStyle name="Note 3 3 9 6 2" xfId="56872" xr:uid="{00000000-0005-0000-0000-000025DE0000}"/>
    <cellStyle name="Note 3 3 9 7" xfId="56873" xr:uid="{00000000-0005-0000-0000-000026DE0000}"/>
    <cellStyle name="Note 3 3 9 7 2" xfId="56874" xr:uid="{00000000-0005-0000-0000-000027DE0000}"/>
    <cellStyle name="Note 3 3 9 8" xfId="56875" xr:uid="{00000000-0005-0000-0000-000028DE0000}"/>
    <cellStyle name="Note 3 4" xfId="56876" xr:uid="{00000000-0005-0000-0000-000029DE0000}"/>
    <cellStyle name="Note 3 4 2" xfId="56877" xr:uid="{00000000-0005-0000-0000-00002ADE0000}"/>
    <cellStyle name="Note 3 4 2 2" xfId="56878" xr:uid="{00000000-0005-0000-0000-00002BDE0000}"/>
    <cellStyle name="Note 3 4 3" xfId="56879" xr:uid="{00000000-0005-0000-0000-00002CDE0000}"/>
    <cellStyle name="Note 3 4 3 2" xfId="56880" xr:uid="{00000000-0005-0000-0000-00002DDE0000}"/>
    <cellStyle name="Note 3 4 4" xfId="56881" xr:uid="{00000000-0005-0000-0000-00002EDE0000}"/>
    <cellStyle name="Note 3 4 5" xfId="56882" xr:uid="{00000000-0005-0000-0000-00002FDE0000}"/>
    <cellStyle name="Note 3 5" xfId="56883" xr:uid="{00000000-0005-0000-0000-000030DE0000}"/>
    <cellStyle name="Note 3 5 2" xfId="56884" xr:uid="{00000000-0005-0000-0000-000031DE0000}"/>
    <cellStyle name="Note 3 5 2 2" xfId="56885" xr:uid="{00000000-0005-0000-0000-000032DE0000}"/>
    <cellStyle name="Note 3 5 3" xfId="56886" xr:uid="{00000000-0005-0000-0000-000033DE0000}"/>
    <cellStyle name="Note 3 5 3 2" xfId="56887" xr:uid="{00000000-0005-0000-0000-000034DE0000}"/>
    <cellStyle name="Note 3 5 4" xfId="56888" xr:uid="{00000000-0005-0000-0000-000035DE0000}"/>
    <cellStyle name="Note 3 5 5" xfId="56889" xr:uid="{00000000-0005-0000-0000-000036DE0000}"/>
    <cellStyle name="Note 3 6" xfId="56890" xr:uid="{00000000-0005-0000-0000-000037DE0000}"/>
    <cellStyle name="Note 3 6 2" xfId="56891" xr:uid="{00000000-0005-0000-0000-000038DE0000}"/>
    <cellStyle name="Note 3 6 2 2" xfId="56892" xr:uid="{00000000-0005-0000-0000-000039DE0000}"/>
    <cellStyle name="Note 3 7" xfId="56893" xr:uid="{00000000-0005-0000-0000-00003ADE0000}"/>
    <cellStyle name="Note 3 7 2" xfId="56894" xr:uid="{00000000-0005-0000-0000-00003BDE0000}"/>
    <cellStyle name="Note 3 8" xfId="56895" xr:uid="{00000000-0005-0000-0000-00003CDE0000}"/>
    <cellStyle name="Note 3 8 2" xfId="56896" xr:uid="{00000000-0005-0000-0000-00003DDE0000}"/>
    <cellStyle name="Note 3_T-straight with PEDs adjustor" xfId="56897" xr:uid="{00000000-0005-0000-0000-00003EDE0000}"/>
    <cellStyle name="Note 4" xfId="56898" xr:uid="{00000000-0005-0000-0000-00003FDE0000}"/>
    <cellStyle name="Note 4 2" xfId="56899" xr:uid="{00000000-0005-0000-0000-000040DE0000}"/>
    <cellStyle name="Note 4 2 10" xfId="56900" xr:uid="{00000000-0005-0000-0000-000041DE0000}"/>
    <cellStyle name="Note 4 2 10 2" xfId="56901" xr:uid="{00000000-0005-0000-0000-000042DE0000}"/>
    <cellStyle name="Note 4 2 10 2 2" xfId="56902" xr:uid="{00000000-0005-0000-0000-000043DE0000}"/>
    <cellStyle name="Note 4 2 10 2 2 2" xfId="56903" xr:uid="{00000000-0005-0000-0000-000044DE0000}"/>
    <cellStyle name="Note 4 2 10 2 2 3" xfId="56904" xr:uid="{00000000-0005-0000-0000-000045DE0000}"/>
    <cellStyle name="Note 4 2 10 2 2 4" xfId="56905" xr:uid="{00000000-0005-0000-0000-000046DE0000}"/>
    <cellStyle name="Note 4 2 10 2 2 5" xfId="56906" xr:uid="{00000000-0005-0000-0000-000047DE0000}"/>
    <cellStyle name="Note 4 2 10 2 3" xfId="56907" xr:uid="{00000000-0005-0000-0000-000048DE0000}"/>
    <cellStyle name="Note 4 2 10 2 3 2" xfId="56908" xr:uid="{00000000-0005-0000-0000-000049DE0000}"/>
    <cellStyle name="Note 4 2 10 2 3 3" xfId="56909" xr:uid="{00000000-0005-0000-0000-00004ADE0000}"/>
    <cellStyle name="Note 4 2 10 2 3 4" xfId="56910" xr:uid="{00000000-0005-0000-0000-00004BDE0000}"/>
    <cellStyle name="Note 4 2 10 2 3 5" xfId="56911" xr:uid="{00000000-0005-0000-0000-00004CDE0000}"/>
    <cellStyle name="Note 4 2 10 2 4" xfId="56912" xr:uid="{00000000-0005-0000-0000-00004DDE0000}"/>
    <cellStyle name="Note 4 2 10 2 4 2" xfId="56913" xr:uid="{00000000-0005-0000-0000-00004EDE0000}"/>
    <cellStyle name="Note 4 2 10 2 5" xfId="56914" xr:uid="{00000000-0005-0000-0000-00004FDE0000}"/>
    <cellStyle name="Note 4 2 10 2 5 2" xfId="56915" xr:uid="{00000000-0005-0000-0000-000050DE0000}"/>
    <cellStyle name="Note 4 2 10 2 6" xfId="56916" xr:uid="{00000000-0005-0000-0000-000051DE0000}"/>
    <cellStyle name="Note 4 2 10 2 6 2" xfId="56917" xr:uid="{00000000-0005-0000-0000-000052DE0000}"/>
    <cellStyle name="Note 4 2 10 2 7" xfId="56918" xr:uid="{00000000-0005-0000-0000-000053DE0000}"/>
    <cellStyle name="Note 4 2 10 3" xfId="56919" xr:uid="{00000000-0005-0000-0000-000054DE0000}"/>
    <cellStyle name="Note 4 2 10 3 2" xfId="56920" xr:uid="{00000000-0005-0000-0000-000055DE0000}"/>
    <cellStyle name="Note 4 2 10 3 3" xfId="56921" xr:uid="{00000000-0005-0000-0000-000056DE0000}"/>
    <cellStyle name="Note 4 2 10 3 4" xfId="56922" xr:uid="{00000000-0005-0000-0000-000057DE0000}"/>
    <cellStyle name="Note 4 2 10 3 5" xfId="56923" xr:uid="{00000000-0005-0000-0000-000058DE0000}"/>
    <cellStyle name="Note 4 2 10 4" xfId="56924" xr:uid="{00000000-0005-0000-0000-000059DE0000}"/>
    <cellStyle name="Note 4 2 10 4 2" xfId="56925" xr:uid="{00000000-0005-0000-0000-00005ADE0000}"/>
    <cellStyle name="Note 4 2 10 4 3" xfId="56926" xr:uid="{00000000-0005-0000-0000-00005BDE0000}"/>
    <cellStyle name="Note 4 2 10 4 4" xfId="56927" xr:uid="{00000000-0005-0000-0000-00005CDE0000}"/>
    <cellStyle name="Note 4 2 10 4 5" xfId="56928" xr:uid="{00000000-0005-0000-0000-00005DDE0000}"/>
    <cellStyle name="Note 4 2 10 5" xfId="56929" xr:uid="{00000000-0005-0000-0000-00005EDE0000}"/>
    <cellStyle name="Note 4 2 10 5 2" xfId="56930" xr:uid="{00000000-0005-0000-0000-00005FDE0000}"/>
    <cellStyle name="Note 4 2 10 6" xfId="56931" xr:uid="{00000000-0005-0000-0000-000060DE0000}"/>
    <cellStyle name="Note 4 2 10 6 2" xfId="56932" xr:uid="{00000000-0005-0000-0000-000061DE0000}"/>
    <cellStyle name="Note 4 2 10 7" xfId="56933" xr:uid="{00000000-0005-0000-0000-000062DE0000}"/>
    <cellStyle name="Note 4 2 10 7 2" xfId="56934" xr:uid="{00000000-0005-0000-0000-000063DE0000}"/>
    <cellStyle name="Note 4 2 10 8" xfId="56935" xr:uid="{00000000-0005-0000-0000-000064DE0000}"/>
    <cellStyle name="Note 4 2 11" xfId="56936" xr:uid="{00000000-0005-0000-0000-000065DE0000}"/>
    <cellStyle name="Note 4 2 11 2" xfId="56937" xr:uid="{00000000-0005-0000-0000-000066DE0000}"/>
    <cellStyle name="Note 4 2 11 2 2" xfId="56938" xr:uid="{00000000-0005-0000-0000-000067DE0000}"/>
    <cellStyle name="Note 4 2 11 2 2 2" xfId="56939" xr:uid="{00000000-0005-0000-0000-000068DE0000}"/>
    <cellStyle name="Note 4 2 11 2 2 3" xfId="56940" xr:uid="{00000000-0005-0000-0000-000069DE0000}"/>
    <cellStyle name="Note 4 2 11 2 2 4" xfId="56941" xr:uid="{00000000-0005-0000-0000-00006ADE0000}"/>
    <cellStyle name="Note 4 2 11 2 2 5" xfId="56942" xr:uid="{00000000-0005-0000-0000-00006BDE0000}"/>
    <cellStyle name="Note 4 2 11 2 3" xfId="56943" xr:uid="{00000000-0005-0000-0000-00006CDE0000}"/>
    <cellStyle name="Note 4 2 11 2 3 2" xfId="56944" xr:uid="{00000000-0005-0000-0000-00006DDE0000}"/>
    <cellStyle name="Note 4 2 11 2 3 3" xfId="56945" xr:uid="{00000000-0005-0000-0000-00006EDE0000}"/>
    <cellStyle name="Note 4 2 11 2 3 4" xfId="56946" xr:uid="{00000000-0005-0000-0000-00006FDE0000}"/>
    <cellStyle name="Note 4 2 11 2 3 5" xfId="56947" xr:uid="{00000000-0005-0000-0000-000070DE0000}"/>
    <cellStyle name="Note 4 2 11 2 4" xfId="56948" xr:uid="{00000000-0005-0000-0000-000071DE0000}"/>
    <cellStyle name="Note 4 2 11 2 4 2" xfId="56949" xr:uid="{00000000-0005-0000-0000-000072DE0000}"/>
    <cellStyle name="Note 4 2 11 2 5" xfId="56950" xr:uid="{00000000-0005-0000-0000-000073DE0000}"/>
    <cellStyle name="Note 4 2 11 2 5 2" xfId="56951" xr:uid="{00000000-0005-0000-0000-000074DE0000}"/>
    <cellStyle name="Note 4 2 11 2 6" xfId="56952" xr:uid="{00000000-0005-0000-0000-000075DE0000}"/>
    <cellStyle name="Note 4 2 11 2 6 2" xfId="56953" xr:uid="{00000000-0005-0000-0000-000076DE0000}"/>
    <cellStyle name="Note 4 2 11 2 7" xfId="56954" xr:uid="{00000000-0005-0000-0000-000077DE0000}"/>
    <cellStyle name="Note 4 2 11 3" xfId="56955" xr:uid="{00000000-0005-0000-0000-000078DE0000}"/>
    <cellStyle name="Note 4 2 11 3 2" xfId="56956" xr:uid="{00000000-0005-0000-0000-000079DE0000}"/>
    <cellStyle name="Note 4 2 11 3 3" xfId="56957" xr:uid="{00000000-0005-0000-0000-00007ADE0000}"/>
    <cellStyle name="Note 4 2 11 3 4" xfId="56958" xr:uid="{00000000-0005-0000-0000-00007BDE0000}"/>
    <cellStyle name="Note 4 2 11 3 5" xfId="56959" xr:uid="{00000000-0005-0000-0000-00007CDE0000}"/>
    <cellStyle name="Note 4 2 11 4" xfId="56960" xr:uid="{00000000-0005-0000-0000-00007DDE0000}"/>
    <cellStyle name="Note 4 2 11 4 2" xfId="56961" xr:uid="{00000000-0005-0000-0000-00007EDE0000}"/>
    <cellStyle name="Note 4 2 11 4 3" xfId="56962" xr:uid="{00000000-0005-0000-0000-00007FDE0000}"/>
    <cellStyle name="Note 4 2 11 4 4" xfId="56963" xr:uid="{00000000-0005-0000-0000-000080DE0000}"/>
    <cellStyle name="Note 4 2 11 4 5" xfId="56964" xr:uid="{00000000-0005-0000-0000-000081DE0000}"/>
    <cellStyle name="Note 4 2 11 5" xfId="56965" xr:uid="{00000000-0005-0000-0000-000082DE0000}"/>
    <cellStyle name="Note 4 2 11 5 2" xfId="56966" xr:uid="{00000000-0005-0000-0000-000083DE0000}"/>
    <cellStyle name="Note 4 2 11 6" xfId="56967" xr:uid="{00000000-0005-0000-0000-000084DE0000}"/>
    <cellStyle name="Note 4 2 11 6 2" xfId="56968" xr:uid="{00000000-0005-0000-0000-000085DE0000}"/>
    <cellStyle name="Note 4 2 11 7" xfId="56969" xr:uid="{00000000-0005-0000-0000-000086DE0000}"/>
    <cellStyle name="Note 4 2 11 7 2" xfId="56970" xr:uid="{00000000-0005-0000-0000-000087DE0000}"/>
    <cellStyle name="Note 4 2 11 8" xfId="56971" xr:uid="{00000000-0005-0000-0000-000088DE0000}"/>
    <cellStyle name="Note 4 2 12" xfId="56972" xr:uid="{00000000-0005-0000-0000-000089DE0000}"/>
    <cellStyle name="Note 4 2 12 2" xfId="56973" xr:uid="{00000000-0005-0000-0000-00008ADE0000}"/>
    <cellStyle name="Note 4 2 12 2 2" xfId="56974" xr:uid="{00000000-0005-0000-0000-00008BDE0000}"/>
    <cellStyle name="Note 4 2 12 2 2 2" xfId="56975" xr:uid="{00000000-0005-0000-0000-00008CDE0000}"/>
    <cellStyle name="Note 4 2 12 2 2 3" xfId="56976" xr:uid="{00000000-0005-0000-0000-00008DDE0000}"/>
    <cellStyle name="Note 4 2 12 2 2 4" xfId="56977" xr:uid="{00000000-0005-0000-0000-00008EDE0000}"/>
    <cellStyle name="Note 4 2 12 2 2 5" xfId="56978" xr:uid="{00000000-0005-0000-0000-00008FDE0000}"/>
    <cellStyle name="Note 4 2 12 2 3" xfId="56979" xr:uid="{00000000-0005-0000-0000-000090DE0000}"/>
    <cellStyle name="Note 4 2 12 2 3 2" xfId="56980" xr:uid="{00000000-0005-0000-0000-000091DE0000}"/>
    <cellStyle name="Note 4 2 12 2 3 3" xfId="56981" xr:uid="{00000000-0005-0000-0000-000092DE0000}"/>
    <cellStyle name="Note 4 2 12 2 3 4" xfId="56982" xr:uid="{00000000-0005-0000-0000-000093DE0000}"/>
    <cellStyle name="Note 4 2 12 2 3 5" xfId="56983" xr:uid="{00000000-0005-0000-0000-000094DE0000}"/>
    <cellStyle name="Note 4 2 12 2 4" xfId="56984" xr:uid="{00000000-0005-0000-0000-000095DE0000}"/>
    <cellStyle name="Note 4 2 12 2 4 2" xfId="56985" xr:uid="{00000000-0005-0000-0000-000096DE0000}"/>
    <cellStyle name="Note 4 2 12 2 5" xfId="56986" xr:uid="{00000000-0005-0000-0000-000097DE0000}"/>
    <cellStyle name="Note 4 2 12 2 5 2" xfId="56987" xr:uid="{00000000-0005-0000-0000-000098DE0000}"/>
    <cellStyle name="Note 4 2 12 2 6" xfId="56988" xr:uid="{00000000-0005-0000-0000-000099DE0000}"/>
    <cellStyle name="Note 4 2 12 2 6 2" xfId="56989" xr:uid="{00000000-0005-0000-0000-00009ADE0000}"/>
    <cellStyle name="Note 4 2 12 2 7" xfId="56990" xr:uid="{00000000-0005-0000-0000-00009BDE0000}"/>
    <cellStyle name="Note 4 2 12 3" xfId="56991" xr:uid="{00000000-0005-0000-0000-00009CDE0000}"/>
    <cellStyle name="Note 4 2 12 3 2" xfId="56992" xr:uid="{00000000-0005-0000-0000-00009DDE0000}"/>
    <cellStyle name="Note 4 2 12 3 3" xfId="56993" xr:uid="{00000000-0005-0000-0000-00009EDE0000}"/>
    <cellStyle name="Note 4 2 12 3 4" xfId="56994" xr:uid="{00000000-0005-0000-0000-00009FDE0000}"/>
    <cellStyle name="Note 4 2 12 3 5" xfId="56995" xr:uid="{00000000-0005-0000-0000-0000A0DE0000}"/>
    <cellStyle name="Note 4 2 12 4" xfId="56996" xr:uid="{00000000-0005-0000-0000-0000A1DE0000}"/>
    <cellStyle name="Note 4 2 12 4 2" xfId="56997" xr:uid="{00000000-0005-0000-0000-0000A2DE0000}"/>
    <cellStyle name="Note 4 2 12 4 3" xfId="56998" xr:uid="{00000000-0005-0000-0000-0000A3DE0000}"/>
    <cellStyle name="Note 4 2 12 4 4" xfId="56999" xr:uid="{00000000-0005-0000-0000-0000A4DE0000}"/>
    <cellStyle name="Note 4 2 12 4 5" xfId="57000" xr:uid="{00000000-0005-0000-0000-0000A5DE0000}"/>
    <cellStyle name="Note 4 2 12 5" xfId="57001" xr:uid="{00000000-0005-0000-0000-0000A6DE0000}"/>
    <cellStyle name="Note 4 2 12 5 2" xfId="57002" xr:uid="{00000000-0005-0000-0000-0000A7DE0000}"/>
    <cellStyle name="Note 4 2 12 6" xfId="57003" xr:uid="{00000000-0005-0000-0000-0000A8DE0000}"/>
    <cellStyle name="Note 4 2 12 6 2" xfId="57004" xr:uid="{00000000-0005-0000-0000-0000A9DE0000}"/>
    <cellStyle name="Note 4 2 12 7" xfId="57005" xr:uid="{00000000-0005-0000-0000-0000AADE0000}"/>
    <cellStyle name="Note 4 2 12 7 2" xfId="57006" xr:uid="{00000000-0005-0000-0000-0000ABDE0000}"/>
    <cellStyle name="Note 4 2 12 8" xfId="57007" xr:uid="{00000000-0005-0000-0000-0000ACDE0000}"/>
    <cellStyle name="Note 4 2 13" xfId="57008" xr:uid="{00000000-0005-0000-0000-0000ADDE0000}"/>
    <cellStyle name="Note 4 2 13 2" xfId="57009" xr:uid="{00000000-0005-0000-0000-0000AEDE0000}"/>
    <cellStyle name="Note 4 2 13 2 2" xfId="57010" xr:uid="{00000000-0005-0000-0000-0000AFDE0000}"/>
    <cellStyle name="Note 4 2 13 2 2 2" xfId="57011" xr:uid="{00000000-0005-0000-0000-0000B0DE0000}"/>
    <cellStyle name="Note 4 2 13 2 2 3" xfId="57012" xr:uid="{00000000-0005-0000-0000-0000B1DE0000}"/>
    <cellStyle name="Note 4 2 13 2 2 4" xfId="57013" xr:uid="{00000000-0005-0000-0000-0000B2DE0000}"/>
    <cellStyle name="Note 4 2 13 2 2 5" xfId="57014" xr:uid="{00000000-0005-0000-0000-0000B3DE0000}"/>
    <cellStyle name="Note 4 2 13 2 3" xfId="57015" xr:uid="{00000000-0005-0000-0000-0000B4DE0000}"/>
    <cellStyle name="Note 4 2 13 2 3 2" xfId="57016" xr:uid="{00000000-0005-0000-0000-0000B5DE0000}"/>
    <cellStyle name="Note 4 2 13 2 3 3" xfId="57017" xr:uid="{00000000-0005-0000-0000-0000B6DE0000}"/>
    <cellStyle name="Note 4 2 13 2 3 4" xfId="57018" xr:uid="{00000000-0005-0000-0000-0000B7DE0000}"/>
    <cellStyle name="Note 4 2 13 2 3 5" xfId="57019" xr:uid="{00000000-0005-0000-0000-0000B8DE0000}"/>
    <cellStyle name="Note 4 2 13 2 4" xfId="57020" xr:uid="{00000000-0005-0000-0000-0000B9DE0000}"/>
    <cellStyle name="Note 4 2 13 2 4 2" xfId="57021" xr:uid="{00000000-0005-0000-0000-0000BADE0000}"/>
    <cellStyle name="Note 4 2 13 2 5" xfId="57022" xr:uid="{00000000-0005-0000-0000-0000BBDE0000}"/>
    <cellStyle name="Note 4 2 13 2 5 2" xfId="57023" xr:uid="{00000000-0005-0000-0000-0000BCDE0000}"/>
    <cellStyle name="Note 4 2 13 2 6" xfId="57024" xr:uid="{00000000-0005-0000-0000-0000BDDE0000}"/>
    <cellStyle name="Note 4 2 13 2 6 2" xfId="57025" xr:uid="{00000000-0005-0000-0000-0000BEDE0000}"/>
    <cellStyle name="Note 4 2 13 2 7" xfId="57026" xr:uid="{00000000-0005-0000-0000-0000BFDE0000}"/>
    <cellStyle name="Note 4 2 13 3" xfId="57027" xr:uid="{00000000-0005-0000-0000-0000C0DE0000}"/>
    <cellStyle name="Note 4 2 13 3 2" xfId="57028" xr:uid="{00000000-0005-0000-0000-0000C1DE0000}"/>
    <cellStyle name="Note 4 2 13 3 3" xfId="57029" xr:uid="{00000000-0005-0000-0000-0000C2DE0000}"/>
    <cellStyle name="Note 4 2 13 3 4" xfId="57030" xr:uid="{00000000-0005-0000-0000-0000C3DE0000}"/>
    <cellStyle name="Note 4 2 13 3 5" xfId="57031" xr:uid="{00000000-0005-0000-0000-0000C4DE0000}"/>
    <cellStyle name="Note 4 2 13 4" xfId="57032" xr:uid="{00000000-0005-0000-0000-0000C5DE0000}"/>
    <cellStyle name="Note 4 2 13 4 2" xfId="57033" xr:uid="{00000000-0005-0000-0000-0000C6DE0000}"/>
    <cellStyle name="Note 4 2 13 4 3" xfId="57034" xr:uid="{00000000-0005-0000-0000-0000C7DE0000}"/>
    <cellStyle name="Note 4 2 13 4 4" xfId="57035" xr:uid="{00000000-0005-0000-0000-0000C8DE0000}"/>
    <cellStyle name="Note 4 2 13 4 5" xfId="57036" xr:uid="{00000000-0005-0000-0000-0000C9DE0000}"/>
    <cellStyle name="Note 4 2 13 5" xfId="57037" xr:uid="{00000000-0005-0000-0000-0000CADE0000}"/>
    <cellStyle name="Note 4 2 13 5 2" xfId="57038" xr:uid="{00000000-0005-0000-0000-0000CBDE0000}"/>
    <cellStyle name="Note 4 2 13 6" xfId="57039" xr:uid="{00000000-0005-0000-0000-0000CCDE0000}"/>
    <cellStyle name="Note 4 2 13 6 2" xfId="57040" xr:uid="{00000000-0005-0000-0000-0000CDDE0000}"/>
    <cellStyle name="Note 4 2 13 7" xfId="57041" xr:uid="{00000000-0005-0000-0000-0000CEDE0000}"/>
    <cellStyle name="Note 4 2 13 7 2" xfId="57042" xr:uid="{00000000-0005-0000-0000-0000CFDE0000}"/>
    <cellStyle name="Note 4 2 13 8" xfId="57043" xr:uid="{00000000-0005-0000-0000-0000D0DE0000}"/>
    <cellStyle name="Note 4 2 14" xfId="57044" xr:uid="{00000000-0005-0000-0000-0000D1DE0000}"/>
    <cellStyle name="Note 4 2 14 2" xfId="57045" xr:uid="{00000000-0005-0000-0000-0000D2DE0000}"/>
    <cellStyle name="Note 4 2 14 2 2" xfId="57046" xr:uid="{00000000-0005-0000-0000-0000D3DE0000}"/>
    <cellStyle name="Note 4 2 14 2 2 2" xfId="57047" xr:uid="{00000000-0005-0000-0000-0000D4DE0000}"/>
    <cellStyle name="Note 4 2 14 2 2 3" xfId="57048" xr:uid="{00000000-0005-0000-0000-0000D5DE0000}"/>
    <cellStyle name="Note 4 2 14 2 2 4" xfId="57049" xr:uid="{00000000-0005-0000-0000-0000D6DE0000}"/>
    <cellStyle name="Note 4 2 14 2 2 5" xfId="57050" xr:uid="{00000000-0005-0000-0000-0000D7DE0000}"/>
    <cellStyle name="Note 4 2 14 2 3" xfId="57051" xr:uid="{00000000-0005-0000-0000-0000D8DE0000}"/>
    <cellStyle name="Note 4 2 14 2 3 2" xfId="57052" xr:uid="{00000000-0005-0000-0000-0000D9DE0000}"/>
    <cellStyle name="Note 4 2 14 2 3 3" xfId="57053" xr:uid="{00000000-0005-0000-0000-0000DADE0000}"/>
    <cellStyle name="Note 4 2 14 2 3 4" xfId="57054" xr:uid="{00000000-0005-0000-0000-0000DBDE0000}"/>
    <cellStyle name="Note 4 2 14 2 3 5" xfId="57055" xr:uid="{00000000-0005-0000-0000-0000DCDE0000}"/>
    <cellStyle name="Note 4 2 14 2 4" xfId="57056" xr:uid="{00000000-0005-0000-0000-0000DDDE0000}"/>
    <cellStyle name="Note 4 2 14 2 4 2" xfId="57057" xr:uid="{00000000-0005-0000-0000-0000DEDE0000}"/>
    <cellStyle name="Note 4 2 14 2 5" xfId="57058" xr:uid="{00000000-0005-0000-0000-0000DFDE0000}"/>
    <cellStyle name="Note 4 2 14 2 5 2" xfId="57059" xr:uid="{00000000-0005-0000-0000-0000E0DE0000}"/>
    <cellStyle name="Note 4 2 14 2 6" xfId="57060" xr:uid="{00000000-0005-0000-0000-0000E1DE0000}"/>
    <cellStyle name="Note 4 2 14 2 6 2" xfId="57061" xr:uid="{00000000-0005-0000-0000-0000E2DE0000}"/>
    <cellStyle name="Note 4 2 14 2 7" xfId="57062" xr:uid="{00000000-0005-0000-0000-0000E3DE0000}"/>
    <cellStyle name="Note 4 2 14 3" xfId="57063" xr:uid="{00000000-0005-0000-0000-0000E4DE0000}"/>
    <cellStyle name="Note 4 2 14 3 2" xfId="57064" xr:uid="{00000000-0005-0000-0000-0000E5DE0000}"/>
    <cellStyle name="Note 4 2 14 3 3" xfId="57065" xr:uid="{00000000-0005-0000-0000-0000E6DE0000}"/>
    <cellStyle name="Note 4 2 14 3 4" xfId="57066" xr:uid="{00000000-0005-0000-0000-0000E7DE0000}"/>
    <cellStyle name="Note 4 2 14 3 5" xfId="57067" xr:uid="{00000000-0005-0000-0000-0000E8DE0000}"/>
    <cellStyle name="Note 4 2 14 4" xfId="57068" xr:uid="{00000000-0005-0000-0000-0000E9DE0000}"/>
    <cellStyle name="Note 4 2 14 4 2" xfId="57069" xr:uid="{00000000-0005-0000-0000-0000EADE0000}"/>
    <cellStyle name="Note 4 2 14 4 3" xfId="57070" xr:uid="{00000000-0005-0000-0000-0000EBDE0000}"/>
    <cellStyle name="Note 4 2 14 4 4" xfId="57071" xr:uid="{00000000-0005-0000-0000-0000ECDE0000}"/>
    <cellStyle name="Note 4 2 14 4 5" xfId="57072" xr:uid="{00000000-0005-0000-0000-0000EDDE0000}"/>
    <cellStyle name="Note 4 2 14 5" xfId="57073" xr:uid="{00000000-0005-0000-0000-0000EEDE0000}"/>
    <cellStyle name="Note 4 2 14 5 2" xfId="57074" xr:uid="{00000000-0005-0000-0000-0000EFDE0000}"/>
    <cellStyle name="Note 4 2 14 6" xfId="57075" xr:uid="{00000000-0005-0000-0000-0000F0DE0000}"/>
    <cellStyle name="Note 4 2 14 6 2" xfId="57076" xr:uid="{00000000-0005-0000-0000-0000F1DE0000}"/>
    <cellStyle name="Note 4 2 14 7" xfId="57077" xr:uid="{00000000-0005-0000-0000-0000F2DE0000}"/>
    <cellStyle name="Note 4 2 14 7 2" xfId="57078" xr:uid="{00000000-0005-0000-0000-0000F3DE0000}"/>
    <cellStyle name="Note 4 2 14 8" xfId="57079" xr:uid="{00000000-0005-0000-0000-0000F4DE0000}"/>
    <cellStyle name="Note 4 2 15" xfId="57080" xr:uid="{00000000-0005-0000-0000-0000F5DE0000}"/>
    <cellStyle name="Note 4 2 15 2" xfId="57081" xr:uid="{00000000-0005-0000-0000-0000F6DE0000}"/>
    <cellStyle name="Note 4 2 15 2 2" xfId="57082" xr:uid="{00000000-0005-0000-0000-0000F7DE0000}"/>
    <cellStyle name="Note 4 2 15 2 3" xfId="57083" xr:uid="{00000000-0005-0000-0000-0000F8DE0000}"/>
    <cellStyle name="Note 4 2 15 2 4" xfId="57084" xr:uid="{00000000-0005-0000-0000-0000F9DE0000}"/>
    <cellStyle name="Note 4 2 15 2 5" xfId="57085" xr:uid="{00000000-0005-0000-0000-0000FADE0000}"/>
    <cellStyle name="Note 4 2 15 3" xfId="57086" xr:uid="{00000000-0005-0000-0000-0000FBDE0000}"/>
    <cellStyle name="Note 4 2 15 3 2" xfId="57087" xr:uid="{00000000-0005-0000-0000-0000FCDE0000}"/>
    <cellStyle name="Note 4 2 15 3 3" xfId="57088" xr:uid="{00000000-0005-0000-0000-0000FDDE0000}"/>
    <cellStyle name="Note 4 2 15 3 4" xfId="57089" xr:uid="{00000000-0005-0000-0000-0000FEDE0000}"/>
    <cellStyle name="Note 4 2 15 3 5" xfId="57090" xr:uid="{00000000-0005-0000-0000-0000FFDE0000}"/>
    <cellStyle name="Note 4 2 15 4" xfId="57091" xr:uid="{00000000-0005-0000-0000-000000DF0000}"/>
    <cellStyle name="Note 4 2 15 4 2" xfId="57092" xr:uid="{00000000-0005-0000-0000-000001DF0000}"/>
    <cellStyle name="Note 4 2 15 5" xfId="57093" xr:uid="{00000000-0005-0000-0000-000002DF0000}"/>
    <cellStyle name="Note 4 2 15 5 2" xfId="57094" xr:uid="{00000000-0005-0000-0000-000003DF0000}"/>
    <cellStyle name="Note 4 2 15 6" xfId="57095" xr:uid="{00000000-0005-0000-0000-000004DF0000}"/>
    <cellStyle name="Note 4 2 15 6 2" xfId="57096" xr:uid="{00000000-0005-0000-0000-000005DF0000}"/>
    <cellStyle name="Note 4 2 15 7" xfId="57097" xr:uid="{00000000-0005-0000-0000-000006DF0000}"/>
    <cellStyle name="Note 4 2 16" xfId="57098" xr:uid="{00000000-0005-0000-0000-000007DF0000}"/>
    <cellStyle name="Note 4 2 16 2" xfId="57099" xr:uid="{00000000-0005-0000-0000-000008DF0000}"/>
    <cellStyle name="Note 4 2 16 3" xfId="57100" xr:uid="{00000000-0005-0000-0000-000009DF0000}"/>
    <cellStyle name="Note 4 2 16 4" xfId="57101" xr:uid="{00000000-0005-0000-0000-00000ADF0000}"/>
    <cellStyle name="Note 4 2 16 5" xfId="57102" xr:uid="{00000000-0005-0000-0000-00000BDF0000}"/>
    <cellStyle name="Note 4 2 17" xfId="57103" xr:uid="{00000000-0005-0000-0000-00000CDF0000}"/>
    <cellStyle name="Note 4 2 17 2" xfId="57104" xr:uid="{00000000-0005-0000-0000-00000DDF0000}"/>
    <cellStyle name="Note 4 2 17 3" xfId="57105" xr:uid="{00000000-0005-0000-0000-00000EDF0000}"/>
    <cellStyle name="Note 4 2 17 4" xfId="57106" xr:uid="{00000000-0005-0000-0000-00000FDF0000}"/>
    <cellStyle name="Note 4 2 17 5" xfId="57107" xr:uid="{00000000-0005-0000-0000-000010DF0000}"/>
    <cellStyle name="Note 4 2 18" xfId="57108" xr:uid="{00000000-0005-0000-0000-000011DF0000}"/>
    <cellStyle name="Note 4 2 18 2" xfId="57109" xr:uid="{00000000-0005-0000-0000-000012DF0000}"/>
    <cellStyle name="Note 4 2 19" xfId="57110" xr:uid="{00000000-0005-0000-0000-000013DF0000}"/>
    <cellStyle name="Note 4 2 19 2" xfId="57111" xr:uid="{00000000-0005-0000-0000-000014DF0000}"/>
    <cellStyle name="Note 4 2 2" xfId="57112" xr:uid="{00000000-0005-0000-0000-000015DF0000}"/>
    <cellStyle name="Note 4 2 2 2" xfId="57113" xr:uid="{00000000-0005-0000-0000-000016DF0000}"/>
    <cellStyle name="Note 4 2 2 2 2" xfId="57114" xr:uid="{00000000-0005-0000-0000-000017DF0000}"/>
    <cellStyle name="Note 4 2 2 2 2 2" xfId="57115" xr:uid="{00000000-0005-0000-0000-000018DF0000}"/>
    <cellStyle name="Note 4 2 2 2 2 3" xfId="57116" xr:uid="{00000000-0005-0000-0000-000019DF0000}"/>
    <cellStyle name="Note 4 2 2 2 2 4" xfId="57117" xr:uid="{00000000-0005-0000-0000-00001ADF0000}"/>
    <cellStyle name="Note 4 2 2 2 2 5" xfId="57118" xr:uid="{00000000-0005-0000-0000-00001BDF0000}"/>
    <cellStyle name="Note 4 2 2 2 3" xfId="57119" xr:uid="{00000000-0005-0000-0000-00001CDF0000}"/>
    <cellStyle name="Note 4 2 2 2 3 2" xfId="57120" xr:uid="{00000000-0005-0000-0000-00001DDF0000}"/>
    <cellStyle name="Note 4 2 2 2 3 3" xfId="57121" xr:uid="{00000000-0005-0000-0000-00001EDF0000}"/>
    <cellStyle name="Note 4 2 2 2 3 4" xfId="57122" xr:uid="{00000000-0005-0000-0000-00001FDF0000}"/>
    <cellStyle name="Note 4 2 2 2 3 5" xfId="57123" xr:uid="{00000000-0005-0000-0000-000020DF0000}"/>
    <cellStyle name="Note 4 2 2 2 4" xfId="57124" xr:uid="{00000000-0005-0000-0000-000021DF0000}"/>
    <cellStyle name="Note 4 2 2 2 4 2" xfId="57125" xr:uid="{00000000-0005-0000-0000-000022DF0000}"/>
    <cellStyle name="Note 4 2 2 2 5" xfId="57126" xr:uid="{00000000-0005-0000-0000-000023DF0000}"/>
    <cellStyle name="Note 4 2 2 2 5 2" xfId="57127" xr:uid="{00000000-0005-0000-0000-000024DF0000}"/>
    <cellStyle name="Note 4 2 2 2 6" xfId="57128" xr:uid="{00000000-0005-0000-0000-000025DF0000}"/>
    <cellStyle name="Note 4 2 2 2 6 2" xfId="57129" xr:uid="{00000000-0005-0000-0000-000026DF0000}"/>
    <cellStyle name="Note 4 2 2 2 7" xfId="57130" xr:uid="{00000000-0005-0000-0000-000027DF0000}"/>
    <cellStyle name="Note 4 2 2 3" xfId="57131" xr:uid="{00000000-0005-0000-0000-000028DF0000}"/>
    <cellStyle name="Note 4 2 2 3 2" xfId="57132" xr:uid="{00000000-0005-0000-0000-000029DF0000}"/>
    <cellStyle name="Note 4 2 2 3 3" xfId="57133" xr:uid="{00000000-0005-0000-0000-00002ADF0000}"/>
    <cellStyle name="Note 4 2 2 3 4" xfId="57134" xr:uid="{00000000-0005-0000-0000-00002BDF0000}"/>
    <cellStyle name="Note 4 2 2 3 5" xfId="57135" xr:uid="{00000000-0005-0000-0000-00002CDF0000}"/>
    <cellStyle name="Note 4 2 2 4" xfId="57136" xr:uid="{00000000-0005-0000-0000-00002DDF0000}"/>
    <cellStyle name="Note 4 2 2 4 2" xfId="57137" xr:uid="{00000000-0005-0000-0000-00002EDF0000}"/>
    <cellStyle name="Note 4 2 2 4 3" xfId="57138" xr:uid="{00000000-0005-0000-0000-00002FDF0000}"/>
    <cellStyle name="Note 4 2 2 4 4" xfId="57139" xr:uid="{00000000-0005-0000-0000-000030DF0000}"/>
    <cellStyle name="Note 4 2 2 4 5" xfId="57140" xr:uid="{00000000-0005-0000-0000-000031DF0000}"/>
    <cellStyle name="Note 4 2 2 5" xfId="57141" xr:uid="{00000000-0005-0000-0000-000032DF0000}"/>
    <cellStyle name="Note 4 2 2 5 2" xfId="57142" xr:uid="{00000000-0005-0000-0000-000033DF0000}"/>
    <cellStyle name="Note 4 2 2 6" xfId="57143" xr:uid="{00000000-0005-0000-0000-000034DF0000}"/>
    <cellStyle name="Note 4 2 2 6 2" xfId="57144" xr:uid="{00000000-0005-0000-0000-000035DF0000}"/>
    <cellStyle name="Note 4 2 2 7" xfId="57145" xr:uid="{00000000-0005-0000-0000-000036DF0000}"/>
    <cellStyle name="Note 4 2 2 7 2" xfId="57146" xr:uid="{00000000-0005-0000-0000-000037DF0000}"/>
    <cellStyle name="Note 4 2 2 8" xfId="57147" xr:uid="{00000000-0005-0000-0000-000038DF0000}"/>
    <cellStyle name="Note 4 2 20" xfId="57148" xr:uid="{00000000-0005-0000-0000-000039DF0000}"/>
    <cellStyle name="Note 4 2 20 2" xfId="57149" xr:uid="{00000000-0005-0000-0000-00003ADF0000}"/>
    <cellStyle name="Note 4 2 21" xfId="57150" xr:uid="{00000000-0005-0000-0000-00003BDF0000}"/>
    <cellStyle name="Note 4 2 3" xfId="57151" xr:uid="{00000000-0005-0000-0000-00003CDF0000}"/>
    <cellStyle name="Note 4 2 3 2" xfId="57152" xr:uid="{00000000-0005-0000-0000-00003DDF0000}"/>
    <cellStyle name="Note 4 2 3 2 2" xfId="57153" xr:uid="{00000000-0005-0000-0000-00003EDF0000}"/>
    <cellStyle name="Note 4 2 3 2 2 2" xfId="57154" xr:uid="{00000000-0005-0000-0000-00003FDF0000}"/>
    <cellStyle name="Note 4 2 3 2 2 3" xfId="57155" xr:uid="{00000000-0005-0000-0000-000040DF0000}"/>
    <cellStyle name="Note 4 2 3 2 2 4" xfId="57156" xr:uid="{00000000-0005-0000-0000-000041DF0000}"/>
    <cellStyle name="Note 4 2 3 2 2 5" xfId="57157" xr:uid="{00000000-0005-0000-0000-000042DF0000}"/>
    <cellStyle name="Note 4 2 3 2 3" xfId="57158" xr:uid="{00000000-0005-0000-0000-000043DF0000}"/>
    <cellStyle name="Note 4 2 3 2 3 2" xfId="57159" xr:uid="{00000000-0005-0000-0000-000044DF0000}"/>
    <cellStyle name="Note 4 2 3 2 3 3" xfId="57160" xr:uid="{00000000-0005-0000-0000-000045DF0000}"/>
    <cellStyle name="Note 4 2 3 2 3 4" xfId="57161" xr:uid="{00000000-0005-0000-0000-000046DF0000}"/>
    <cellStyle name="Note 4 2 3 2 3 5" xfId="57162" xr:uid="{00000000-0005-0000-0000-000047DF0000}"/>
    <cellStyle name="Note 4 2 3 2 4" xfId="57163" xr:uid="{00000000-0005-0000-0000-000048DF0000}"/>
    <cellStyle name="Note 4 2 3 2 4 2" xfId="57164" xr:uid="{00000000-0005-0000-0000-000049DF0000}"/>
    <cellStyle name="Note 4 2 3 2 5" xfId="57165" xr:uid="{00000000-0005-0000-0000-00004ADF0000}"/>
    <cellStyle name="Note 4 2 3 2 5 2" xfId="57166" xr:uid="{00000000-0005-0000-0000-00004BDF0000}"/>
    <cellStyle name="Note 4 2 3 2 6" xfId="57167" xr:uid="{00000000-0005-0000-0000-00004CDF0000}"/>
    <cellStyle name="Note 4 2 3 2 6 2" xfId="57168" xr:uid="{00000000-0005-0000-0000-00004DDF0000}"/>
    <cellStyle name="Note 4 2 3 2 7" xfId="57169" xr:uid="{00000000-0005-0000-0000-00004EDF0000}"/>
    <cellStyle name="Note 4 2 3 3" xfId="57170" xr:uid="{00000000-0005-0000-0000-00004FDF0000}"/>
    <cellStyle name="Note 4 2 3 3 2" xfId="57171" xr:uid="{00000000-0005-0000-0000-000050DF0000}"/>
    <cellStyle name="Note 4 2 3 3 3" xfId="57172" xr:uid="{00000000-0005-0000-0000-000051DF0000}"/>
    <cellStyle name="Note 4 2 3 3 4" xfId="57173" xr:uid="{00000000-0005-0000-0000-000052DF0000}"/>
    <cellStyle name="Note 4 2 3 3 5" xfId="57174" xr:uid="{00000000-0005-0000-0000-000053DF0000}"/>
    <cellStyle name="Note 4 2 3 4" xfId="57175" xr:uid="{00000000-0005-0000-0000-000054DF0000}"/>
    <cellStyle name="Note 4 2 3 4 2" xfId="57176" xr:uid="{00000000-0005-0000-0000-000055DF0000}"/>
    <cellStyle name="Note 4 2 3 4 3" xfId="57177" xr:uid="{00000000-0005-0000-0000-000056DF0000}"/>
    <cellStyle name="Note 4 2 3 4 4" xfId="57178" xr:uid="{00000000-0005-0000-0000-000057DF0000}"/>
    <cellStyle name="Note 4 2 3 4 5" xfId="57179" xr:uid="{00000000-0005-0000-0000-000058DF0000}"/>
    <cellStyle name="Note 4 2 3 5" xfId="57180" xr:uid="{00000000-0005-0000-0000-000059DF0000}"/>
    <cellStyle name="Note 4 2 3 5 2" xfId="57181" xr:uid="{00000000-0005-0000-0000-00005ADF0000}"/>
    <cellStyle name="Note 4 2 3 6" xfId="57182" xr:uid="{00000000-0005-0000-0000-00005BDF0000}"/>
    <cellStyle name="Note 4 2 3 6 2" xfId="57183" xr:uid="{00000000-0005-0000-0000-00005CDF0000}"/>
    <cellStyle name="Note 4 2 3 7" xfId="57184" xr:uid="{00000000-0005-0000-0000-00005DDF0000}"/>
    <cellStyle name="Note 4 2 3 7 2" xfId="57185" xr:uid="{00000000-0005-0000-0000-00005EDF0000}"/>
    <cellStyle name="Note 4 2 3 8" xfId="57186" xr:uid="{00000000-0005-0000-0000-00005FDF0000}"/>
    <cellStyle name="Note 4 2 4" xfId="57187" xr:uid="{00000000-0005-0000-0000-000060DF0000}"/>
    <cellStyle name="Note 4 2 4 2" xfId="57188" xr:uid="{00000000-0005-0000-0000-000061DF0000}"/>
    <cellStyle name="Note 4 2 4 2 2" xfId="57189" xr:uid="{00000000-0005-0000-0000-000062DF0000}"/>
    <cellStyle name="Note 4 2 4 2 2 2" xfId="57190" xr:uid="{00000000-0005-0000-0000-000063DF0000}"/>
    <cellStyle name="Note 4 2 4 2 2 3" xfId="57191" xr:uid="{00000000-0005-0000-0000-000064DF0000}"/>
    <cellStyle name="Note 4 2 4 2 2 4" xfId="57192" xr:uid="{00000000-0005-0000-0000-000065DF0000}"/>
    <cellStyle name="Note 4 2 4 2 2 5" xfId="57193" xr:uid="{00000000-0005-0000-0000-000066DF0000}"/>
    <cellStyle name="Note 4 2 4 2 3" xfId="57194" xr:uid="{00000000-0005-0000-0000-000067DF0000}"/>
    <cellStyle name="Note 4 2 4 2 3 2" xfId="57195" xr:uid="{00000000-0005-0000-0000-000068DF0000}"/>
    <cellStyle name="Note 4 2 4 2 3 3" xfId="57196" xr:uid="{00000000-0005-0000-0000-000069DF0000}"/>
    <cellStyle name="Note 4 2 4 2 3 4" xfId="57197" xr:uid="{00000000-0005-0000-0000-00006ADF0000}"/>
    <cellStyle name="Note 4 2 4 2 3 5" xfId="57198" xr:uid="{00000000-0005-0000-0000-00006BDF0000}"/>
    <cellStyle name="Note 4 2 4 2 4" xfId="57199" xr:uid="{00000000-0005-0000-0000-00006CDF0000}"/>
    <cellStyle name="Note 4 2 4 2 4 2" xfId="57200" xr:uid="{00000000-0005-0000-0000-00006DDF0000}"/>
    <cellStyle name="Note 4 2 4 2 5" xfId="57201" xr:uid="{00000000-0005-0000-0000-00006EDF0000}"/>
    <cellStyle name="Note 4 2 4 2 5 2" xfId="57202" xr:uid="{00000000-0005-0000-0000-00006FDF0000}"/>
    <cellStyle name="Note 4 2 4 2 6" xfId="57203" xr:uid="{00000000-0005-0000-0000-000070DF0000}"/>
    <cellStyle name="Note 4 2 4 2 6 2" xfId="57204" xr:uid="{00000000-0005-0000-0000-000071DF0000}"/>
    <cellStyle name="Note 4 2 4 2 7" xfId="57205" xr:uid="{00000000-0005-0000-0000-000072DF0000}"/>
    <cellStyle name="Note 4 2 4 3" xfId="57206" xr:uid="{00000000-0005-0000-0000-000073DF0000}"/>
    <cellStyle name="Note 4 2 4 3 2" xfId="57207" xr:uid="{00000000-0005-0000-0000-000074DF0000}"/>
    <cellStyle name="Note 4 2 4 3 3" xfId="57208" xr:uid="{00000000-0005-0000-0000-000075DF0000}"/>
    <cellStyle name="Note 4 2 4 3 4" xfId="57209" xr:uid="{00000000-0005-0000-0000-000076DF0000}"/>
    <cellStyle name="Note 4 2 4 3 5" xfId="57210" xr:uid="{00000000-0005-0000-0000-000077DF0000}"/>
    <cellStyle name="Note 4 2 4 4" xfId="57211" xr:uid="{00000000-0005-0000-0000-000078DF0000}"/>
    <cellStyle name="Note 4 2 4 4 2" xfId="57212" xr:uid="{00000000-0005-0000-0000-000079DF0000}"/>
    <cellStyle name="Note 4 2 4 4 3" xfId="57213" xr:uid="{00000000-0005-0000-0000-00007ADF0000}"/>
    <cellStyle name="Note 4 2 4 4 4" xfId="57214" xr:uid="{00000000-0005-0000-0000-00007BDF0000}"/>
    <cellStyle name="Note 4 2 4 4 5" xfId="57215" xr:uid="{00000000-0005-0000-0000-00007CDF0000}"/>
    <cellStyle name="Note 4 2 4 5" xfId="57216" xr:uid="{00000000-0005-0000-0000-00007DDF0000}"/>
    <cellStyle name="Note 4 2 4 5 2" xfId="57217" xr:uid="{00000000-0005-0000-0000-00007EDF0000}"/>
    <cellStyle name="Note 4 2 4 6" xfId="57218" xr:uid="{00000000-0005-0000-0000-00007FDF0000}"/>
    <cellStyle name="Note 4 2 4 6 2" xfId="57219" xr:uid="{00000000-0005-0000-0000-000080DF0000}"/>
    <cellStyle name="Note 4 2 4 7" xfId="57220" xr:uid="{00000000-0005-0000-0000-000081DF0000}"/>
    <cellStyle name="Note 4 2 4 7 2" xfId="57221" xr:uid="{00000000-0005-0000-0000-000082DF0000}"/>
    <cellStyle name="Note 4 2 4 8" xfId="57222" xr:uid="{00000000-0005-0000-0000-000083DF0000}"/>
    <cellStyle name="Note 4 2 5" xfId="57223" xr:uid="{00000000-0005-0000-0000-000084DF0000}"/>
    <cellStyle name="Note 4 2 5 2" xfId="57224" xr:uid="{00000000-0005-0000-0000-000085DF0000}"/>
    <cellStyle name="Note 4 2 5 2 2" xfId="57225" xr:uid="{00000000-0005-0000-0000-000086DF0000}"/>
    <cellStyle name="Note 4 2 5 2 2 2" xfId="57226" xr:uid="{00000000-0005-0000-0000-000087DF0000}"/>
    <cellStyle name="Note 4 2 5 2 2 3" xfId="57227" xr:uid="{00000000-0005-0000-0000-000088DF0000}"/>
    <cellStyle name="Note 4 2 5 2 2 4" xfId="57228" xr:uid="{00000000-0005-0000-0000-000089DF0000}"/>
    <cellStyle name="Note 4 2 5 2 2 5" xfId="57229" xr:uid="{00000000-0005-0000-0000-00008ADF0000}"/>
    <cellStyle name="Note 4 2 5 2 3" xfId="57230" xr:uid="{00000000-0005-0000-0000-00008BDF0000}"/>
    <cellStyle name="Note 4 2 5 2 3 2" xfId="57231" xr:uid="{00000000-0005-0000-0000-00008CDF0000}"/>
    <cellStyle name="Note 4 2 5 2 3 3" xfId="57232" xr:uid="{00000000-0005-0000-0000-00008DDF0000}"/>
    <cellStyle name="Note 4 2 5 2 3 4" xfId="57233" xr:uid="{00000000-0005-0000-0000-00008EDF0000}"/>
    <cellStyle name="Note 4 2 5 2 3 5" xfId="57234" xr:uid="{00000000-0005-0000-0000-00008FDF0000}"/>
    <cellStyle name="Note 4 2 5 2 4" xfId="57235" xr:uid="{00000000-0005-0000-0000-000090DF0000}"/>
    <cellStyle name="Note 4 2 5 2 4 2" xfId="57236" xr:uid="{00000000-0005-0000-0000-000091DF0000}"/>
    <cellStyle name="Note 4 2 5 2 5" xfId="57237" xr:uid="{00000000-0005-0000-0000-000092DF0000}"/>
    <cellStyle name="Note 4 2 5 2 5 2" xfId="57238" xr:uid="{00000000-0005-0000-0000-000093DF0000}"/>
    <cellStyle name="Note 4 2 5 2 6" xfId="57239" xr:uid="{00000000-0005-0000-0000-000094DF0000}"/>
    <cellStyle name="Note 4 2 5 2 6 2" xfId="57240" xr:uid="{00000000-0005-0000-0000-000095DF0000}"/>
    <cellStyle name="Note 4 2 5 2 7" xfId="57241" xr:uid="{00000000-0005-0000-0000-000096DF0000}"/>
    <cellStyle name="Note 4 2 5 3" xfId="57242" xr:uid="{00000000-0005-0000-0000-000097DF0000}"/>
    <cellStyle name="Note 4 2 5 3 2" xfId="57243" xr:uid="{00000000-0005-0000-0000-000098DF0000}"/>
    <cellStyle name="Note 4 2 5 3 3" xfId="57244" xr:uid="{00000000-0005-0000-0000-000099DF0000}"/>
    <cellStyle name="Note 4 2 5 3 4" xfId="57245" xr:uid="{00000000-0005-0000-0000-00009ADF0000}"/>
    <cellStyle name="Note 4 2 5 3 5" xfId="57246" xr:uid="{00000000-0005-0000-0000-00009BDF0000}"/>
    <cellStyle name="Note 4 2 5 4" xfId="57247" xr:uid="{00000000-0005-0000-0000-00009CDF0000}"/>
    <cellStyle name="Note 4 2 5 4 2" xfId="57248" xr:uid="{00000000-0005-0000-0000-00009DDF0000}"/>
    <cellStyle name="Note 4 2 5 4 3" xfId="57249" xr:uid="{00000000-0005-0000-0000-00009EDF0000}"/>
    <cellStyle name="Note 4 2 5 4 4" xfId="57250" xr:uid="{00000000-0005-0000-0000-00009FDF0000}"/>
    <cellStyle name="Note 4 2 5 4 5" xfId="57251" xr:uid="{00000000-0005-0000-0000-0000A0DF0000}"/>
    <cellStyle name="Note 4 2 5 5" xfId="57252" xr:uid="{00000000-0005-0000-0000-0000A1DF0000}"/>
    <cellStyle name="Note 4 2 5 5 2" xfId="57253" xr:uid="{00000000-0005-0000-0000-0000A2DF0000}"/>
    <cellStyle name="Note 4 2 5 6" xfId="57254" xr:uid="{00000000-0005-0000-0000-0000A3DF0000}"/>
    <cellStyle name="Note 4 2 5 6 2" xfId="57255" xr:uid="{00000000-0005-0000-0000-0000A4DF0000}"/>
    <cellStyle name="Note 4 2 5 7" xfId="57256" xr:uid="{00000000-0005-0000-0000-0000A5DF0000}"/>
    <cellStyle name="Note 4 2 5 7 2" xfId="57257" xr:uid="{00000000-0005-0000-0000-0000A6DF0000}"/>
    <cellStyle name="Note 4 2 5 8" xfId="57258" xr:uid="{00000000-0005-0000-0000-0000A7DF0000}"/>
    <cellStyle name="Note 4 2 6" xfId="57259" xr:uid="{00000000-0005-0000-0000-0000A8DF0000}"/>
    <cellStyle name="Note 4 2 6 2" xfId="57260" xr:uid="{00000000-0005-0000-0000-0000A9DF0000}"/>
    <cellStyle name="Note 4 2 6 2 2" xfId="57261" xr:uid="{00000000-0005-0000-0000-0000AADF0000}"/>
    <cellStyle name="Note 4 2 6 2 2 2" xfId="57262" xr:uid="{00000000-0005-0000-0000-0000ABDF0000}"/>
    <cellStyle name="Note 4 2 6 2 2 3" xfId="57263" xr:uid="{00000000-0005-0000-0000-0000ACDF0000}"/>
    <cellStyle name="Note 4 2 6 2 2 4" xfId="57264" xr:uid="{00000000-0005-0000-0000-0000ADDF0000}"/>
    <cellStyle name="Note 4 2 6 2 2 5" xfId="57265" xr:uid="{00000000-0005-0000-0000-0000AEDF0000}"/>
    <cellStyle name="Note 4 2 6 2 3" xfId="57266" xr:uid="{00000000-0005-0000-0000-0000AFDF0000}"/>
    <cellStyle name="Note 4 2 6 2 3 2" xfId="57267" xr:uid="{00000000-0005-0000-0000-0000B0DF0000}"/>
    <cellStyle name="Note 4 2 6 2 3 3" xfId="57268" xr:uid="{00000000-0005-0000-0000-0000B1DF0000}"/>
    <cellStyle name="Note 4 2 6 2 3 4" xfId="57269" xr:uid="{00000000-0005-0000-0000-0000B2DF0000}"/>
    <cellStyle name="Note 4 2 6 2 3 5" xfId="57270" xr:uid="{00000000-0005-0000-0000-0000B3DF0000}"/>
    <cellStyle name="Note 4 2 6 2 4" xfId="57271" xr:uid="{00000000-0005-0000-0000-0000B4DF0000}"/>
    <cellStyle name="Note 4 2 6 2 4 2" xfId="57272" xr:uid="{00000000-0005-0000-0000-0000B5DF0000}"/>
    <cellStyle name="Note 4 2 6 2 5" xfId="57273" xr:uid="{00000000-0005-0000-0000-0000B6DF0000}"/>
    <cellStyle name="Note 4 2 6 2 5 2" xfId="57274" xr:uid="{00000000-0005-0000-0000-0000B7DF0000}"/>
    <cellStyle name="Note 4 2 6 2 6" xfId="57275" xr:uid="{00000000-0005-0000-0000-0000B8DF0000}"/>
    <cellStyle name="Note 4 2 6 2 6 2" xfId="57276" xr:uid="{00000000-0005-0000-0000-0000B9DF0000}"/>
    <cellStyle name="Note 4 2 6 2 7" xfId="57277" xr:uid="{00000000-0005-0000-0000-0000BADF0000}"/>
    <cellStyle name="Note 4 2 6 3" xfId="57278" xr:uid="{00000000-0005-0000-0000-0000BBDF0000}"/>
    <cellStyle name="Note 4 2 6 3 2" xfId="57279" xr:uid="{00000000-0005-0000-0000-0000BCDF0000}"/>
    <cellStyle name="Note 4 2 6 3 3" xfId="57280" xr:uid="{00000000-0005-0000-0000-0000BDDF0000}"/>
    <cellStyle name="Note 4 2 6 3 4" xfId="57281" xr:uid="{00000000-0005-0000-0000-0000BEDF0000}"/>
    <cellStyle name="Note 4 2 6 3 5" xfId="57282" xr:uid="{00000000-0005-0000-0000-0000BFDF0000}"/>
    <cellStyle name="Note 4 2 6 4" xfId="57283" xr:uid="{00000000-0005-0000-0000-0000C0DF0000}"/>
    <cellStyle name="Note 4 2 6 4 2" xfId="57284" xr:uid="{00000000-0005-0000-0000-0000C1DF0000}"/>
    <cellStyle name="Note 4 2 6 4 3" xfId="57285" xr:uid="{00000000-0005-0000-0000-0000C2DF0000}"/>
    <cellStyle name="Note 4 2 6 4 4" xfId="57286" xr:uid="{00000000-0005-0000-0000-0000C3DF0000}"/>
    <cellStyle name="Note 4 2 6 4 5" xfId="57287" xr:uid="{00000000-0005-0000-0000-0000C4DF0000}"/>
    <cellStyle name="Note 4 2 6 5" xfId="57288" xr:uid="{00000000-0005-0000-0000-0000C5DF0000}"/>
    <cellStyle name="Note 4 2 6 5 2" xfId="57289" xr:uid="{00000000-0005-0000-0000-0000C6DF0000}"/>
    <cellStyle name="Note 4 2 6 6" xfId="57290" xr:uid="{00000000-0005-0000-0000-0000C7DF0000}"/>
    <cellStyle name="Note 4 2 6 6 2" xfId="57291" xr:uid="{00000000-0005-0000-0000-0000C8DF0000}"/>
    <cellStyle name="Note 4 2 6 7" xfId="57292" xr:uid="{00000000-0005-0000-0000-0000C9DF0000}"/>
    <cellStyle name="Note 4 2 6 7 2" xfId="57293" xr:uid="{00000000-0005-0000-0000-0000CADF0000}"/>
    <cellStyle name="Note 4 2 6 8" xfId="57294" xr:uid="{00000000-0005-0000-0000-0000CBDF0000}"/>
    <cellStyle name="Note 4 2 7" xfId="57295" xr:uid="{00000000-0005-0000-0000-0000CCDF0000}"/>
    <cellStyle name="Note 4 2 7 2" xfId="57296" xr:uid="{00000000-0005-0000-0000-0000CDDF0000}"/>
    <cellStyle name="Note 4 2 7 2 2" xfId="57297" xr:uid="{00000000-0005-0000-0000-0000CEDF0000}"/>
    <cellStyle name="Note 4 2 7 2 2 2" xfId="57298" xr:uid="{00000000-0005-0000-0000-0000CFDF0000}"/>
    <cellStyle name="Note 4 2 7 2 2 3" xfId="57299" xr:uid="{00000000-0005-0000-0000-0000D0DF0000}"/>
    <cellStyle name="Note 4 2 7 2 2 4" xfId="57300" xr:uid="{00000000-0005-0000-0000-0000D1DF0000}"/>
    <cellStyle name="Note 4 2 7 2 2 5" xfId="57301" xr:uid="{00000000-0005-0000-0000-0000D2DF0000}"/>
    <cellStyle name="Note 4 2 7 2 3" xfId="57302" xr:uid="{00000000-0005-0000-0000-0000D3DF0000}"/>
    <cellStyle name="Note 4 2 7 2 3 2" xfId="57303" xr:uid="{00000000-0005-0000-0000-0000D4DF0000}"/>
    <cellStyle name="Note 4 2 7 2 3 3" xfId="57304" xr:uid="{00000000-0005-0000-0000-0000D5DF0000}"/>
    <cellStyle name="Note 4 2 7 2 3 4" xfId="57305" xr:uid="{00000000-0005-0000-0000-0000D6DF0000}"/>
    <cellStyle name="Note 4 2 7 2 3 5" xfId="57306" xr:uid="{00000000-0005-0000-0000-0000D7DF0000}"/>
    <cellStyle name="Note 4 2 7 2 4" xfId="57307" xr:uid="{00000000-0005-0000-0000-0000D8DF0000}"/>
    <cellStyle name="Note 4 2 7 2 4 2" xfId="57308" xr:uid="{00000000-0005-0000-0000-0000D9DF0000}"/>
    <cellStyle name="Note 4 2 7 2 5" xfId="57309" xr:uid="{00000000-0005-0000-0000-0000DADF0000}"/>
    <cellStyle name="Note 4 2 7 2 5 2" xfId="57310" xr:uid="{00000000-0005-0000-0000-0000DBDF0000}"/>
    <cellStyle name="Note 4 2 7 2 6" xfId="57311" xr:uid="{00000000-0005-0000-0000-0000DCDF0000}"/>
    <cellStyle name="Note 4 2 7 2 6 2" xfId="57312" xr:uid="{00000000-0005-0000-0000-0000DDDF0000}"/>
    <cellStyle name="Note 4 2 7 2 7" xfId="57313" xr:uid="{00000000-0005-0000-0000-0000DEDF0000}"/>
    <cellStyle name="Note 4 2 7 3" xfId="57314" xr:uid="{00000000-0005-0000-0000-0000DFDF0000}"/>
    <cellStyle name="Note 4 2 7 3 2" xfId="57315" xr:uid="{00000000-0005-0000-0000-0000E0DF0000}"/>
    <cellStyle name="Note 4 2 7 3 3" xfId="57316" xr:uid="{00000000-0005-0000-0000-0000E1DF0000}"/>
    <cellStyle name="Note 4 2 7 3 4" xfId="57317" xr:uid="{00000000-0005-0000-0000-0000E2DF0000}"/>
    <cellStyle name="Note 4 2 7 3 5" xfId="57318" xr:uid="{00000000-0005-0000-0000-0000E3DF0000}"/>
    <cellStyle name="Note 4 2 7 4" xfId="57319" xr:uid="{00000000-0005-0000-0000-0000E4DF0000}"/>
    <cellStyle name="Note 4 2 7 4 2" xfId="57320" xr:uid="{00000000-0005-0000-0000-0000E5DF0000}"/>
    <cellStyle name="Note 4 2 7 4 3" xfId="57321" xr:uid="{00000000-0005-0000-0000-0000E6DF0000}"/>
    <cellStyle name="Note 4 2 7 4 4" xfId="57322" xr:uid="{00000000-0005-0000-0000-0000E7DF0000}"/>
    <cellStyle name="Note 4 2 7 4 5" xfId="57323" xr:uid="{00000000-0005-0000-0000-0000E8DF0000}"/>
    <cellStyle name="Note 4 2 7 5" xfId="57324" xr:uid="{00000000-0005-0000-0000-0000E9DF0000}"/>
    <cellStyle name="Note 4 2 7 5 2" xfId="57325" xr:uid="{00000000-0005-0000-0000-0000EADF0000}"/>
    <cellStyle name="Note 4 2 7 6" xfId="57326" xr:uid="{00000000-0005-0000-0000-0000EBDF0000}"/>
    <cellStyle name="Note 4 2 7 6 2" xfId="57327" xr:uid="{00000000-0005-0000-0000-0000ECDF0000}"/>
    <cellStyle name="Note 4 2 7 7" xfId="57328" xr:uid="{00000000-0005-0000-0000-0000EDDF0000}"/>
    <cellStyle name="Note 4 2 7 7 2" xfId="57329" xr:uid="{00000000-0005-0000-0000-0000EEDF0000}"/>
    <cellStyle name="Note 4 2 7 8" xfId="57330" xr:uid="{00000000-0005-0000-0000-0000EFDF0000}"/>
    <cellStyle name="Note 4 2 8" xfId="57331" xr:uid="{00000000-0005-0000-0000-0000F0DF0000}"/>
    <cellStyle name="Note 4 2 8 2" xfId="57332" xr:uid="{00000000-0005-0000-0000-0000F1DF0000}"/>
    <cellStyle name="Note 4 2 8 2 2" xfId="57333" xr:uid="{00000000-0005-0000-0000-0000F2DF0000}"/>
    <cellStyle name="Note 4 2 8 2 2 2" xfId="57334" xr:uid="{00000000-0005-0000-0000-0000F3DF0000}"/>
    <cellStyle name="Note 4 2 8 2 2 3" xfId="57335" xr:uid="{00000000-0005-0000-0000-0000F4DF0000}"/>
    <cellStyle name="Note 4 2 8 2 2 4" xfId="57336" xr:uid="{00000000-0005-0000-0000-0000F5DF0000}"/>
    <cellStyle name="Note 4 2 8 2 2 5" xfId="57337" xr:uid="{00000000-0005-0000-0000-0000F6DF0000}"/>
    <cellStyle name="Note 4 2 8 2 3" xfId="57338" xr:uid="{00000000-0005-0000-0000-0000F7DF0000}"/>
    <cellStyle name="Note 4 2 8 2 3 2" xfId="57339" xr:uid="{00000000-0005-0000-0000-0000F8DF0000}"/>
    <cellStyle name="Note 4 2 8 2 3 3" xfId="57340" xr:uid="{00000000-0005-0000-0000-0000F9DF0000}"/>
    <cellStyle name="Note 4 2 8 2 3 4" xfId="57341" xr:uid="{00000000-0005-0000-0000-0000FADF0000}"/>
    <cellStyle name="Note 4 2 8 2 3 5" xfId="57342" xr:uid="{00000000-0005-0000-0000-0000FBDF0000}"/>
    <cellStyle name="Note 4 2 8 2 4" xfId="57343" xr:uid="{00000000-0005-0000-0000-0000FCDF0000}"/>
    <cellStyle name="Note 4 2 8 2 4 2" xfId="57344" xr:uid="{00000000-0005-0000-0000-0000FDDF0000}"/>
    <cellStyle name="Note 4 2 8 2 5" xfId="57345" xr:uid="{00000000-0005-0000-0000-0000FEDF0000}"/>
    <cellStyle name="Note 4 2 8 2 5 2" xfId="57346" xr:uid="{00000000-0005-0000-0000-0000FFDF0000}"/>
    <cellStyle name="Note 4 2 8 2 6" xfId="57347" xr:uid="{00000000-0005-0000-0000-000000E00000}"/>
    <cellStyle name="Note 4 2 8 2 6 2" xfId="57348" xr:uid="{00000000-0005-0000-0000-000001E00000}"/>
    <cellStyle name="Note 4 2 8 2 7" xfId="57349" xr:uid="{00000000-0005-0000-0000-000002E00000}"/>
    <cellStyle name="Note 4 2 8 3" xfId="57350" xr:uid="{00000000-0005-0000-0000-000003E00000}"/>
    <cellStyle name="Note 4 2 8 3 2" xfId="57351" xr:uid="{00000000-0005-0000-0000-000004E00000}"/>
    <cellStyle name="Note 4 2 8 3 3" xfId="57352" xr:uid="{00000000-0005-0000-0000-000005E00000}"/>
    <cellStyle name="Note 4 2 8 3 4" xfId="57353" xr:uid="{00000000-0005-0000-0000-000006E00000}"/>
    <cellStyle name="Note 4 2 8 3 5" xfId="57354" xr:uid="{00000000-0005-0000-0000-000007E00000}"/>
    <cellStyle name="Note 4 2 8 4" xfId="57355" xr:uid="{00000000-0005-0000-0000-000008E00000}"/>
    <cellStyle name="Note 4 2 8 4 2" xfId="57356" xr:uid="{00000000-0005-0000-0000-000009E00000}"/>
    <cellStyle name="Note 4 2 8 4 3" xfId="57357" xr:uid="{00000000-0005-0000-0000-00000AE00000}"/>
    <cellStyle name="Note 4 2 8 4 4" xfId="57358" xr:uid="{00000000-0005-0000-0000-00000BE00000}"/>
    <cellStyle name="Note 4 2 8 4 5" xfId="57359" xr:uid="{00000000-0005-0000-0000-00000CE00000}"/>
    <cellStyle name="Note 4 2 8 5" xfId="57360" xr:uid="{00000000-0005-0000-0000-00000DE00000}"/>
    <cellStyle name="Note 4 2 8 5 2" xfId="57361" xr:uid="{00000000-0005-0000-0000-00000EE00000}"/>
    <cellStyle name="Note 4 2 8 6" xfId="57362" xr:uid="{00000000-0005-0000-0000-00000FE00000}"/>
    <cellStyle name="Note 4 2 8 6 2" xfId="57363" xr:uid="{00000000-0005-0000-0000-000010E00000}"/>
    <cellStyle name="Note 4 2 8 7" xfId="57364" xr:uid="{00000000-0005-0000-0000-000011E00000}"/>
    <cellStyle name="Note 4 2 8 7 2" xfId="57365" xr:uid="{00000000-0005-0000-0000-000012E00000}"/>
    <cellStyle name="Note 4 2 8 8" xfId="57366" xr:uid="{00000000-0005-0000-0000-000013E00000}"/>
    <cellStyle name="Note 4 2 9" xfId="57367" xr:uid="{00000000-0005-0000-0000-000014E00000}"/>
    <cellStyle name="Note 4 2 9 2" xfId="57368" xr:uid="{00000000-0005-0000-0000-000015E00000}"/>
    <cellStyle name="Note 4 2 9 2 2" xfId="57369" xr:uid="{00000000-0005-0000-0000-000016E00000}"/>
    <cellStyle name="Note 4 2 9 2 2 2" xfId="57370" xr:uid="{00000000-0005-0000-0000-000017E00000}"/>
    <cellStyle name="Note 4 2 9 2 2 3" xfId="57371" xr:uid="{00000000-0005-0000-0000-000018E00000}"/>
    <cellStyle name="Note 4 2 9 2 2 4" xfId="57372" xr:uid="{00000000-0005-0000-0000-000019E00000}"/>
    <cellStyle name="Note 4 2 9 2 2 5" xfId="57373" xr:uid="{00000000-0005-0000-0000-00001AE00000}"/>
    <cellStyle name="Note 4 2 9 2 3" xfId="57374" xr:uid="{00000000-0005-0000-0000-00001BE00000}"/>
    <cellStyle name="Note 4 2 9 2 3 2" xfId="57375" xr:uid="{00000000-0005-0000-0000-00001CE00000}"/>
    <cellStyle name="Note 4 2 9 2 3 3" xfId="57376" xr:uid="{00000000-0005-0000-0000-00001DE00000}"/>
    <cellStyle name="Note 4 2 9 2 3 4" xfId="57377" xr:uid="{00000000-0005-0000-0000-00001EE00000}"/>
    <cellStyle name="Note 4 2 9 2 3 5" xfId="57378" xr:uid="{00000000-0005-0000-0000-00001FE00000}"/>
    <cellStyle name="Note 4 2 9 2 4" xfId="57379" xr:uid="{00000000-0005-0000-0000-000020E00000}"/>
    <cellStyle name="Note 4 2 9 2 4 2" xfId="57380" xr:uid="{00000000-0005-0000-0000-000021E00000}"/>
    <cellStyle name="Note 4 2 9 2 5" xfId="57381" xr:uid="{00000000-0005-0000-0000-000022E00000}"/>
    <cellStyle name="Note 4 2 9 2 5 2" xfId="57382" xr:uid="{00000000-0005-0000-0000-000023E00000}"/>
    <cellStyle name="Note 4 2 9 2 6" xfId="57383" xr:uid="{00000000-0005-0000-0000-000024E00000}"/>
    <cellStyle name="Note 4 2 9 2 6 2" xfId="57384" xr:uid="{00000000-0005-0000-0000-000025E00000}"/>
    <cellStyle name="Note 4 2 9 2 7" xfId="57385" xr:uid="{00000000-0005-0000-0000-000026E00000}"/>
    <cellStyle name="Note 4 2 9 3" xfId="57386" xr:uid="{00000000-0005-0000-0000-000027E00000}"/>
    <cellStyle name="Note 4 2 9 3 2" xfId="57387" xr:uid="{00000000-0005-0000-0000-000028E00000}"/>
    <cellStyle name="Note 4 2 9 3 3" xfId="57388" xr:uid="{00000000-0005-0000-0000-000029E00000}"/>
    <cellStyle name="Note 4 2 9 3 4" xfId="57389" xr:uid="{00000000-0005-0000-0000-00002AE00000}"/>
    <cellStyle name="Note 4 2 9 3 5" xfId="57390" xr:uid="{00000000-0005-0000-0000-00002BE00000}"/>
    <cellStyle name="Note 4 2 9 4" xfId="57391" xr:uid="{00000000-0005-0000-0000-00002CE00000}"/>
    <cellStyle name="Note 4 2 9 4 2" xfId="57392" xr:uid="{00000000-0005-0000-0000-00002DE00000}"/>
    <cellStyle name="Note 4 2 9 4 3" xfId="57393" xr:uid="{00000000-0005-0000-0000-00002EE00000}"/>
    <cellStyle name="Note 4 2 9 4 4" xfId="57394" xr:uid="{00000000-0005-0000-0000-00002FE00000}"/>
    <cellStyle name="Note 4 2 9 4 5" xfId="57395" xr:uid="{00000000-0005-0000-0000-000030E00000}"/>
    <cellStyle name="Note 4 2 9 5" xfId="57396" xr:uid="{00000000-0005-0000-0000-000031E00000}"/>
    <cellStyle name="Note 4 2 9 5 2" xfId="57397" xr:uid="{00000000-0005-0000-0000-000032E00000}"/>
    <cellStyle name="Note 4 2 9 6" xfId="57398" xr:uid="{00000000-0005-0000-0000-000033E00000}"/>
    <cellStyle name="Note 4 2 9 6 2" xfId="57399" xr:uid="{00000000-0005-0000-0000-000034E00000}"/>
    <cellStyle name="Note 4 2 9 7" xfId="57400" xr:uid="{00000000-0005-0000-0000-000035E00000}"/>
    <cellStyle name="Note 4 2 9 7 2" xfId="57401" xr:uid="{00000000-0005-0000-0000-000036E00000}"/>
    <cellStyle name="Note 4 2 9 8" xfId="57402" xr:uid="{00000000-0005-0000-0000-000037E00000}"/>
    <cellStyle name="Note 4 3" xfId="57403" xr:uid="{00000000-0005-0000-0000-000038E00000}"/>
    <cellStyle name="Note 4 3 2" xfId="57404" xr:uid="{00000000-0005-0000-0000-000039E00000}"/>
    <cellStyle name="Note 4 3 2 2" xfId="57405" xr:uid="{00000000-0005-0000-0000-00003AE00000}"/>
    <cellStyle name="Note 4 3 3" xfId="57406" xr:uid="{00000000-0005-0000-0000-00003BE00000}"/>
    <cellStyle name="Note 4 3 3 2" xfId="57407" xr:uid="{00000000-0005-0000-0000-00003CE00000}"/>
    <cellStyle name="Note 4 3 4" xfId="57408" xr:uid="{00000000-0005-0000-0000-00003DE00000}"/>
    <cellStyle name="Note 4 3 5" xfId="57409" xr:uid="{00000000-0005-0000-0000-00003EE00000}"/>
    <cellStyle name="Note 4 4" xfId="57410" xr:uid="{00000000-0005-0000-0000-00003FE00000}"/>
    <cellStyle name="Note 4 4 2" xfId="57411" xr:uid="{00000000-0005-0000-0000-000040E00000}"/>
    <cellStyle name="Note 4 4 2 2" xfId="57412" xr:uid="{00000000-0005-0000-0000-000041E00000}"/>
    <cellStyle name="Note 4 4 3" xfId="57413" xr:uid="{00000000-0005-0000-0000-000042E00000}"/>
    <cellStyle name="Note 4 4 3 2" xfId="57414" xr:uid="{00000000-0005-0000-0000-000043E00000}"/>
    <cellStyle name="Note 4 4 4" xfId="57415" xr:uid="{00000000-0005-0000-0000-000044E00000}"/>
    <cellStyle name="Note 4 4 5" xfId="57416" xr:uid="{00000000-0005-0000-0000-000045E00000}"/>
    <cellStyle name="Note 4 5" xfId="57417" xr:uid="{00000000-0005-0000-0000-000046E00000}"/>
    <cellStyle name="Note 4 5 2" xfId="57418" xr:uid="{00000000-0005-0000-0000-000047E00000}"/>
    <cellStyle name="Note 4 5 2 2" xfId="57419" xr:uid="{00000000-0005-0000-0000-000048E00000}"/>
    <cellStyle name="Note 4 6" xfId="57420" xr:uid="{00000000-0005-0000-0000-000049E00000}"/>
    <cellStyle name="Note 4 6 2" xfId="57421" xr:uid="{00000000-0005-0000-0000-00004AE00000}"/>
    <cellStyle name="Note 4 7" xfId="57422" xr:uid="{00000000-0005-0000-0000-00004BE00000}"/>
    <cellStyle name="Note 4 7 2" xfId="57423" xr:uid="{00000000-0005-0000-0000-00004CE00000}"/>
    <cellStyle name="Note 4_T-straight with PEDs adjustor" xfId="57424" xr:uid="{00000000-0005-0000-0000-00004DE00000}"/>
    <cellStyle name="Note 5" xfId="57425" xr:uid="{00000000-0005-0000-0000-00004EE00000}"/>
    <cellStyle name="Note 5 2" xfId="57426" xr:uid="{00000000-0005-0000-0000-00004FE00000}"/>
    <cellStyle name="Note 5 2 2" xfId="57427" xr:uid="{00000000-0005-0000-0000-000050E00000}"/>
    <cellStyle name="Note 5 3" xfId="57428" xr:uid="{00000000-0005-0000-0000-000051E00000}"/>
    <cellStyle name="Note 5 3 2" xfId="57429" xr:uid="{00000000-0005-0000-0000-000052E00000}"/>
    <cellStyle name="Note 5 3 2 2" xfId="57430" xr:uid="{00000000-0005-0000-0000-000053E00000}"/>
    <cellStyle name="Note 5 3 3" xfId="57431" xr:uid="{00000000-0005-0000-0000-000054E00000}"/>
    <cellStyle name="Note 5 4" xfId="57432" xr:uid="{00000000-0005-0000-0000-000055E00000}"/>
    <cellStyle name="Note 5 4 2" xfId="57433" xr:uid="{00000000-0005-0000-0000-000056E00000}"/>
    <cellStyle name="Note 5 5" xfId="57434" xr:uid="{00000000-0005-0000-0000-000057E00000}"/>
    <cellStyle name="Note 6" xfId="57435" xr:uid="{00000000-0005-0000-0000-000058E00000}"/>
    <cellStyle name="Note 6 2" xfId="57436" xr:uid="{00000000-0005-0000-0000-000059E00000}"/>
    <cellStyle name="Note 6 2 2" xfId="57437" xr:uid="{00000000-0005-0000-0000-00005AE00000}"/>
    <cellStyle name="Note 6 3" xfId="57438" xr:uid="{00000000-0005-0000-0000-00005BE00000}"/>
    <cellStyle name="Note 6 3 2" xfId="57439" xr:uid="{00000000-0005-0000-0000-00005CE00000}"/>
    <cellStyle name="Note 6 3 2 2" xfId="57440" xr:uid="{00000000-0005-0000-0000-00005DE00000}"/>
    <cellStyle name="Note 6 3 3" xfId="57441" xr:uid="{00000000-0005-0000-0000-00005EE00000}"/>
    <cellStyle name="Note 6 4" xfId="57442" xr:uid="{00000000-0005-0000-0000-00005FE00000}"/>
    <cellStyle name="Note 6 4 2" xfId="57443" xr:uid="{00000000-0005-0000-0000-000060E00000}"/>
    <cellStyle name="Note 6 5" xfId="57444" xr:uid="{00000000-0005-0000-0000-000061E00000}"/>
    <cellStyle name="Note 7" xfId="57445" xr:uid="{00000000-0005-0000-0000-000062E00000}"/>
    <cellStyle name="Note 7 2" xfId="57446" xr:uid="{00000000-0005-0000-0000-000063E00000}"/>
    <cellStyle name="Note 7 2 2" xfId="57447" xr:uid="{00000000-0005-0000-0000-000064E00000}"/>
    <cellStyle name="Note 7 3" xfId="57448" xr:uid="{00000000-0005-0000-0000-000065E00000}"/>
    <cellStyle name="Note 7 3 2" xfId="57449" xr:uid="{00000000-0005-0000-0000-000066E00000}"/>
    <cellStyle name="Note 7 3 2 2" xfId="57450" xr:uid="{00000000-0005-0000-0000-000067E00000}"/>
    <cellStyle name="Note 7 3 3" xfId="57451" xr:uid="{00000000-0005-0000-0000-000068E00000}"/>
    <cellStyle name="Note 7 4" xfId="57452" xr:uid="{00000000-0005-0000-0000-000069E00000}"/>
    <cellStyle name="Note 7 4 2" xfId="57453" xr:uid="{00000000-0005-0000-0000-00006AE00000}"/>
    <cellStyle name="Note 7 5" xfId="57454" xr:uid="{00000000-0005-0000-0000-00006BE00000}"/>
    <cellStyle name="Note 8" xfId="57455" xr:uid="{00000000-0005-0000-0000-00006CE00000}"/>
    <cellStyle name="Note 8 2" xfId="57456" xr:uid="{00000000-0005-0000-0000-00006DE00000}"/>
    <cellStyle name="Note 8 2 2" xfId="57457" xr:uid="{00000000-0005-0000-0000-00006EE00000}"/>
    <cellStyle name="Note 8 3" xfId="57458" xr:uid="{00000000-0005-0000-0000-00006FE00000}"/>
    <cellStyle name="Note 8 3 2" xfId="57459" xr:uid="{00000000-0005-0000-0000-000070E00000}"/>
    <cellStyle name="Note 8 3 2 2" xfId="57460" xr:uid="{00000000-0005-0000-0000-000071E00000}"/>
    <cellStyle name="Note 8 3 3" xfId="57461" xr:uid="{00000000-0005-0000-0000-000072E00000}"/>
    <cellStyle name="Note 8 4" xfId="57462" xr:uid="{00000000-0005-0000-0000-000073E00000}"/>
    <cellStyle name="Note 8 4 2" xfId="57463" xr:uid="{00000000-0005-0000-0000-000074E00000}"/>
    <cellStyle name="Note 8 5" xfId="57464" xr:uid="{00000000-0005-0000-0000-000075E00000}"/>
    <cellStyle name="Note 9" xfId="57465" xr:uid="{00000000-0005-0000-0000-000076E00000}"/>
    <cellStyle name="Note 9 2" xfId="57466" xr:uid="{00000000-0005-0000-0000-000077E00000}"/>
    <cellStyle name="Note 9 2 2" xfId="57467" xr:uid="{00000000-0005-0000-0000-000078E00000}"/>
    <cellStyle name="Note 9 3" xfId="57468" xr:uid="{00000000-0005-0000-0000-000079E00000}"/>
    <cellStyle name="Note 9 3 2" xfId="57469" xr:uid="{00000000-0005-0000-0000-00007AE00000}"/>
    <cellStyle name="Note 9 3 2 2" xfId="57470" xr:uid="{00000000-0005-0000-0000-00007BE00000}"/>
    <cellStyle name="Note 9 3 3" xfId="57471" xr:uid="{00000000-0005-0000-0000-00007CE00000}"/>
    <cellStyle name="Note 9 4" xfId="57472" xr:uid="{00000000-0005-0000-0000-00007DE00000}"/>
    <cellStyle name="Note 9 4 2" xfId="57473" xr:uid="{00000000-0005-0000-0000-00007EE00000}"/>
    <cellStyle name="Note 9 5" xfId="57474" xr:uid="{00000000-0005-0000-0000-00007FE00000}"/>
    <cellStyle name="Output 10" xfId="57475" xr:uid="{00000000-0005-0000-0000-000080E00000}"/>
    <cellStyle name="Output 10 2" xfId="57476" xr:uid="{00000000-0005-0000-0000-000081E00000}"/>
    <cellStyle name="Output 10 2 2" xfId="57477" xr:uid="{00000000-0005-0000-0000-000082E00000}"/>
    <cellStyle name="Output 10 3" xfId="57478" xr:uid="{00000000-0005-0000-0000-000083E00000}"/>
    <cellStyle name="Output 10 3 2" xfId="57479" xr:uid="{00000000-0005-0000-0000-000084E00000}"/>
    <cellStyle name="Output 10 4" xfId="57480" xr:uid="{00000000-0005-0000-0000-000085E00000}"/>
    <cellStyle name="Output 11" xfId="57481" xr:uid="{00000000-0005-0000-0000-000086E00000}"/>
    <cellStyle name="Output 11 2" xfId="57482" xr:uid="{00000000-0005-0000-0000-000087E00000}"/>
    <cellStyle name="Output 12" xfId="57483" xr:uid="{00000000-0005-0000-0000-000088E00000}"/>
    <cellStyle name="Output 12 2" xfId="57484" xr:uid="{00000000-0005-0000-0000-000089E00000}"/>
    <cellStyle name="Output 2" xfId="57485" xr:uid="{00000000-0005-0000-0000-00008AE00000}"/>
    <cellStyle name="Output 2 10" xfId="57486" xr:uid="{00000000-0005-0000-0000-00008BE00000}"/>
    <cellStyle name="Output 2 2" xfId="57487" xr:uid="{00000000-0005-0000-0000-00008CE00000}"/>
    <cellStyle name="Output 2 2 2" xfId="57488" xr:uid="{00000000-0005-0000-0000-00008DE00000}"/>
    <cellStyle name="Output 2 2 2 2" xfId="57489" xr:uid="{00000000-0005-0000-0000-00008EE00000}"/>
    <cellStyle name="Output 2 2 2 2 10" xfId="57490" xr:uid="{00000000-0005-0000-0000-00008FE00000}"/>
    <cellStyle name="Output 2 2 2 2 10 2" xfId="57491" xr:uid="{00000000-0005-0000-0000-000090E00000}"/>
    <cellStyle name="Output 2 2 2 2 10 2 2" xfId="57492" xr:uid="{00000000-0005-0000-0000-000091E00000}"/>
    <cellStyle name="Output 2 2 2 2 10 2 2 2" xfId="57493" xr:uid="{00000000-0005-0000-0000-000092E00000}"/>
    <cellStyle name="Output 2 2 2 2 10 2 2 3" xfId="57494" xr:uid="{00000000-0005-0000-0000-000093E00000}"/>
    <cellStyle name="Output 2 2 2 2 10 2 2 4" xfId="57495" xr:uid="{00000000-0005-0000-0000-000094E00000}"/>
    <cellStyle name="Output 2 2 2 2 10 2 2 5" xfId="57496" xr:uid="{00000000-0005-0000-0000-000095E00000}"/>
    <cellStyle name="Output 2 2 2 2 10 2 3" xfId="57497" xr:uid="{00000000-0005-0000-0000-000096E00000}"/>
    <cellStyle name="Output 2 2 2 2 10 2 3 2" xfId="57498" xr:uid="{00000000-0005-0000-0000-000097E00000}"/>
    <cellStyle name="Output 2 2 2 2 10 2 3 3" xfId="57499" xr:uid="{00000000-0005-0000-0000-000098E00000}"/>
    <cellStyle name="Output 2 2 2 2 10 2 3 4" xfId="57500" xr:uid="{00000000-0005-0000-0000-000099E00000}"/>
    <cellStyle name="Output 2 2 2 2 10 2 3 5" xfId="57501" xr:uid="{00000000-0005-0000-0000-00009AE00000}"/>
    <cellStyle name="Output 2 2 2 2 10 2 4" xfId="57502" xr:uid="{00000000-0005-0000-0000-00009BE00000}"/>
    <cellStyle name="Output 2 2 2 2 10 2 5" xfId="57503" xr:uid="{00000000-0005-0000-0000-00009CE00000}"/>
    <cellStyle name="Output 2 2 2 2 10 2 6" xfId="57504" xr:uid="{00000000-0005-0000-0000-00009DE00000}"/>
    <cellStyle name="Output 2 2 2 2 10 2 7" xfId="57505" xr:uid="{00000000-0005-0000-0000-00009EE00000}"/>
    <cellStyle name="Output 2 2 2 2 10 3" xfId="57506" xr:uid="{00000000-0005-0000-0000-00009FE00000}"/>
    <cellStyle name="Output 2 2 2 2 10 3 2" xfId="57507" xr:uid="{00000000-0005-0000-0000-0000A0E00000}"/>
    <cellStyle name="Output 2 2 2 2 10 3 3" xfId="57508" xr:uid="{00000000-0005-0000-0000-0000A1E00000}"/>
    <cellStyle name="Output 2 2 2 2 10 3 4" xfId="57509" xr:uid="{00000000-0005-0000-0000-0000A2E00000}"/>
    <cellStyle name="Output 2 2 2 2 10 3 5" xfId="57510" xr:uid="{00000000-0005-0000-0000-0000A3E00000}"/>
    <cellStyle name="Output 2 2 2 2 10 4" xfId="57511" xr:uid="{00000000-0005-0000-0000-0000A4E00000}"/>
    <cellStyle name="Output 2 2 2 2 10 4 2" xfId="57512" xr:uid="{00000000-0005-0000-0000-0000A5E00000}"/>
    <cellStyle name="Output 2 2 2 2 10 4 3" xfId="57513" xr:uid="{00000000-0005-0000-0000-0000A6E00000}"/>
    <cellStyle name="Output 2 2 2 2 10 4 4" xfId="57514" xr:uid="{00000000-0005-0000-0000-0000A7E00000}"/>
    <cellStyle name="Output 2 2 2 2 10 4 5" xfId="57515" xr:uid="{00000000-0005-0000-0000-0000A8E00000}"/>
    <cellStyle name="Output 2 2 2 2 10 5" xfId="57516" xr:uid="{00000000-0005-0000-0000-0000A9E00000}"/>
    <cellStyle name="Output 2 2 2 2 10 6" xfId="57517" xr:uid="{00000000-0005-0000-0000-0000AAE00000}"/>
    <cellStyle name="Output 2 2 2 2 10 7" xfId="57518" xr:uid="{00000000-0005-0000-0000-0000ABE00000}"/>
    <cellStyle name="Output 2 2 2 2 10 8" xfId="57519" xr:uid="{00000000-0005-0000-0000-0000ACE00000}"/>
    <cellStyle name="Output 2 2 2 2 11" xfId="57520" xr:uid="{00000000-0005-0000-0000-0000ADE00000}"/>
    <cellStyle name="Output 2 2 2 2 11 2" xfId="57521" xr:uid="{00000000-0005-0000-0000-0000AEE00000}"/>
    <cellStyle name="Output 2 2 2 2 11 2 2" xfId="57522" xr:uid="{00000000-0005-0000-0000-0000AFE00000}"/>
    <cellStyle name="Output 2 2 2 2 11 2 2 2" xfId="57523" xr:uid="{00000000-0005-0000-0000-0000B0E00000}"/>
    <cellStyle name="Output 2 2 2 2 11 2 2 3" xfId="57524" xr:uid="{00000000-0005-0000-0000-0000B1E00000}"/>
    <cellStyle name="Output 2 2 2 2 11 2 2 4" xfId="57525" xr:uid="{00000000-0005-0000-0000-0000B2E00000}"/>
    <cellStyle name="Output 2 2 2 2 11 2 2 5" xfId="57526" xr:uid="{00000000-0005-0000-0000-0000B3E00000}"/>
    <cellStyle name="Output 2 2 2 2 11 2 3" xfId="57527" xr:uid="{00000000-0005-0000-0000-0000B4E00000}"/>
    <cellStyle name="Output 2 2 2 2 11 2 3 2" xfId="57528" xr:uid="{00000000-0005-0000-0000-0000B5E00000}"/>
    <cellStyle name="Output 2 2 2 2 11 2 3 3" xfId="57529" xr:uid="{00000000-0005-0000-0000-0000B6E00000}"/>
    <cellStyle name="Output 2 2 2 2 11 2 3 4" xfId="57530" xr:uid="{00000000-0005-0000-0000-0000B7E00000}"/>
    <cellStyle name="Output 2 2 2 2 11 2 3 5" xfId="57531" xr:uid="{00000000-0005-0000-0000-0000B8E00000}"/>
    <cellStyle name="Output 2 2 2 2 11 2 4" xfId="57532" xr:uid="{00000000-0005-0000-0000-0000B9E00000}"/>
    <cellStyle name="Output 2 2 2 2 11 2 5" xfId="57533" xr:uid="{00000000-0005-0000-0000-0000BAE00000}"/>
    <cellStyle name="Output 2 2 2 2 11 2 6" xfId="57534" xr:uid="{00000000-0005-0000-0000-0000BBE00000}"/>
    <cellStyle name="Output 2 2 2 2 11 2 7" xfId="57535" xr:uid="{00000000-0005-0000-0000-0000BCE00000}"/>
    <cellStyle name="Output 2 2 2 2 11 3" xfId="57536" xr:uid="{00000000-0005-0000-0000-0000BDE00000}"/>
    <cellStyle name="Output 2 2 2 2 11 3 2" xfId="57537" xr:uid="{00000000-0005-0000-0000-0000BEE00000}"/>
    <cellStyle name="Output 2 2 2 2 11 3 3" xfId="57538" xr:uid="{00000000-0005-0000-0000-0000BFE00000}"/>
    <cellStyle name="Output 2 2 2 2 11 3 4" xfId="57539" xr:uid="{00000000-0005-0000-0000-0000C0E00000}"/>
    <cellStyle name="Output 2 2 2 2 11 3 5" xfId="57540" xr:uid="{00000000-0005-0000-0000-0000C1E00000}"/>
    <cellStyle name="Output 2 2 2 2 11 4" xfId="57541" xr:uid="{00000000-0005-0000-0000-0000C2E00000}"/>
    <cellStyle name="Output 2 2 2 2 11 4 2" xfId="57542" xr:uid="{00000000-0005-0000-0000-0000C3E00000}"/>
    <cellStyle name="Output 2 2 2 2 11 4 3" xfId="57543" xr:uid="{00000000-0005-0000-0000-0000C4E00000}"/>
    <cellStyle name="Output 2 2 2 2 11 4 4" xfId="57544" xr:uid="{00000000-0005-0000-0000-0000C5E00000}"/>
    <cellStyle name="Output 2 2 2 2 11 4 5" xfId="57545" xr:uid="{00000000-0005-0000-0000-0000C6E00000}"/>
    <cellStyle name="Output 2 2 2 2 11 5" xfId="57546" xr:uid="{00000000-0005-0000-0000-0000C7E00000}"/>
    <cellStyle name="Output 2 2 2 2 11 6" xfId="57547" xr:uid="{00000000-0005-0000-0000-0000C8E00000}"/>
    <cellStyle name="Output 2 2 2 2 11 7" xfId="57548" xr:uid="{00000000-0005-0000-0000-0000C9E00000}"/>
    <cellStyle name="Output 2 2 2 2 11 8" xfId="57549" xr:uid="{00000000-0005-0000-0000-0000CAE00000}"/>
    <cellStyle name="Output 2 2 2 2 12" xfId="57550" xr:uid="{00000000-0005-0000-0000-0000CBE00000}"/>
    <cellStyle name="Output 2 2 2 2 12 2" xfId="57551" xr:uid="{00000000-0005-0000-0000-0000CCE00000}"/>
    <cellStyle name="Output 2 2 2 2 12 2 2" xfId="57552" xr:uid="{00000000-0005-0000-0000-0000CDE00000}"/>
    <cellStyle name="Output 2 2 2 2 12 2 2 2" xfId="57553" xr:uid="{00000000-0005-0000-0000-0000CEE00000}"/>
    <cellStyle name="Output 2 2 2 2 12 2 2 3" xfId="57554" xr:uid="{00000000-0005-0000-0000-0000CFE00000}"/>
    <cellStyle name="Output 2 2 2 2 12 2 2 4" xfId="57555" xr:uid="{00000000-0005-0000-0000-0000D0E00000}"/>
    <cellStyle name="Output 2 2 2 2 12 2 2 5" xfId="57556" xr:uid="{00000000-0005-0000-0000-0000D1E00000}"/>
    <cellStyle name="Output 2 2 2 2 12 2 3" xfId="57557" xr:uid="{00000000-0005-0000-0000-0000D2E00000}"/>
    <cellStyle name="Output 2 2 2 2 12 2 3 2" xfId="57558" xr:uid="{00000000-0005-0000-0000-0000D3E00000}"/>
    <cellStyle name="Output 2 2 2 2 12 2 3 3" xfId="57559" xr:uid="{00000000-0005-0000-0000-0000D4E00000}"/>
    <cellStyle name="Output 2 2 2 2 12 2 3 4" xfId="57560" xr:uid="{00000000-0005-0000-0000-0000D5E00000}"/>
    <cellStyle name="Output 2 2 2 2 12 2 3 5" xfId="57561" xr:uid="{00000000-0005-0000-0000-0000D6E00000}"/>
    <cellStyle name="Output 2 2 2 2 12 2 4" xfId="57562" xr:uid="{00000000-0005-0000-0000-0000D7E00000}"/>
    <cellStyle name="Output 2 2 2 2 12 2 5" xfId="57563" xr:uid="{00000000-0005-0000-0000-0000D8E00000}"/>
    <cellStyle name="Output 2 2 2 2 12 2 6" xfId="57564" xr:uid="{00000000-0005-0000-0000-0000D9E00000}"/>
    <cellStyle name="Output 2 2 2 2 12 2 7" xfId="57565" xr:uid="{00000000-0005-0000-0000-0000DAE00000}"/>
    <cellStyle name="Output 2 2 2 2 12 3" xfId="57566" xr:uid="{00000000-0005-0000-0000-0000DBE00000}"/>
    <cellStyle name="Output 2 2 2 2 12 3 2" xfId="57567" xr:uid="{00000000-0005-0000-0000-0000DCE00000}"/>
    <cellStyle name="Output 2 2 2 2 12 3 3" xfId="57568" xr:uid="{00000000-0005-0000-0000-0000DDE00000}"/>
    <cellStyle name="Output 2 2 2 2 12 3 4" xfId="57569" xr:uid="{00000000-0005-0000-0000-0000DEE00000}"/>
    <cellStyle name="Output 2 2 2 2 12 3 5" xfId="57570" xr:uid="{00000000-0005-0000-0000-0000DFE00000}"/>
    <cellStyle name="Output 2 2 2 2 12 4" xfId="57571" xr:uid="{00000000-0005-0000-0000-0000E0E00000}"/>
    <cellStyle name="Output 2 2 2 2 12 4 2" xfId="57572" xr:uid="{00000000-0005-0000-0000-0000E1E00000}"/>
    <cellStyle name="Output 2 2 2 2 12 4 3" xfId="57573" xr:uid="{00000000-0005-0000-0000-0000E2E00000}"/>
    <cellStyle name="Output 2 2 2 2 12 4 4" xfId="57574" xr:uid="{00000000-0005-0000-0000-0000E3E00000}"/>
    <cellStyle name="Output 2 2 2 2 12 4 5" xfId="57575" xr:uid="{00000000-0005-0000-0000-0000E4E00000}"/>
    <cellStyle name="Output 2 2 2 2 12 5" xfId="57576" xr:uid="{00000000-0005-0000-0000-0000E5E00000}"/>
    <cellStyle name="Output 2 2 2 2 12 6" xfId="57577" xr:uid="{00000000-0005-0000-0000-0000E6E00000}"/>
    <cellStyle name="Output 2 2 2 2 12 7" xfId="57578" xr:uid="{00000000-0005-0000-0000-0000E7E00000}"/>
    <cellStyle name="Output 2 2 2 2 12 8" xfId="57579" xr:uid="{00000000-0005-0000-0000-0000E8E00000}"/>
    <cellStyle name="Output 2 2 2 2 13" xfId="57580" xr:uid="{00000000-0005-0000-0000-0000E9E00000}"/>
    <cellStyle name="Output 2 2 2 2 13 2" xfId="57581" xr:uid="{00000000-0005-0000-0000-0000EAE00000}"/>
    <cellStyle name="Output 2 2 2 2 13 2 2" xfId="57582" xr:uid="{00000000-0005-0000-0000-0000EBE00000}"/>
    <cellStyle name="Output 2 2 2 2 13 2 2 2" xfId="57583" xr:uid="{00000000-0005-0000-0000-0000ECE00000}"/>
    <cellStyle name="Output 2 2 2 2 13 2 2 3" xfId="57584" xr:uid="{00000000-0005-0000-0000-0000EDE00000}"/>
    <cellStyle name="Output 2 2 2 2 13 2 2 4" xfId="57585" xr:uid="{00000000-0005-0000-0000-0000EEE00000}"/>
    <cellStyle name="Output 2 2 2 2 13 2 2 5" xfId="57586" xr:uid="{00000000-0005-0000-0000-0000EFE00000}"/>
    <cellStyle name="Output 2 2 2 2 13 2 3" xfId="57587" xr:uid="{00000000-0005-0000-0000-0000F0E00000}"/>
    <cellStyle name="Output 2 2 2 2 13 2 3 2" xfId="57588" xr:uid="{00000000-0005-0000-0000-0000F1E00000}"/>
    <cellStyle name="Output 2 2 2 2 13 2 3 3" xfId="57589" xr:uid="{00000000-0005-0000-0000-0000F2E00000}"/>
    <cellStyle name="Output 2 2 2 2 13 2 3 4" xfId="57590" xr:uid="{00000000-0005-0000-0000-0000F3E00000}"/>
    <cellStyle name="Output 2 2 2 2 13 2 3 5" xfId="57591" xr:uid="{00000000-0005-0000-0000-0000F4E00000}"/>
    <cellStyle name="Output 2 2 2 2 13 2 4" xfId="57592" xr:uid="{00000000-0005-0000-0000-0000F5E00000}"/>
    <cellStyle name="Output 2 2 2 2 13 2 5" xfId="57593" xr:uid="{00000000-0005-0000-0000-0000F6E00000}"/>
    <cellStyle name="Output 2 2 2 2 13 2 6" xfId="57594" xr:uid="{00000000-0005-0000-0000-0000F7E00000}"/>
    <cellStyle name="Output 2 2 2 2 13 2 7" xfId="57595" xr:uid="{00000000-0005-0000-0000-0000F8E00000}"/>
    <cellStyle name="Output 2 2 2 2 13 3" xfId="57596" xr:uid="{00000000-0005-0000-0000-0000F9E00000}"/>
    <cellStyle name="Output 2 2 2 2 13 3 2" xfId="57597" xr:uid="{00000000-0005-0000-0000-0000FAE00000}"/>
    <cellStyle name="Output 2 2 2 2 13 3 3" xfId="57598" xr:uid="{00000000-0005-0000-0000-0000FBE00000}"/>
    <cellStyle name="Output 2 2 2 2 13 3 4" xfId="57599" xr:uid="{00000000-0005-0000-0000-0000FCE00000}"/>
    <cellStyle name="Output 2 2 2 2 13 3 5" xfId="57600" xr:uid="{00000000-0005-0000-0000-0000FDE00000}"/>
    <cellStyle name="Output 2 2 2 2 13 4" xfId="57601" xr:uid="{00000000-0005-0000-0000-0000FEE00000}"/>
    <cellStyle name="Output 2 2 2 2 13 4 2" xfId="57602" xr:uid="{00000000-0005-0000-0000-0000FFE00000}"/>
    <cellStyle name="Output 2 2 2 2 13 4 3" xfId="57603" xr:uid="{00000000-0005-0000-0000-000000E10000}"/>
    <cellStyle name="Output 2 2 2 2 13 4 4" xfId="57604" xr:uid="{00000000-0005-0000-0000-000001E10000}"/>
    <cellStyle name="Output 2 2 2 2 13 4 5" xfId="57605" xr:uid="{00000000-0005-0000-0000-000002E10000}"/>
    <cellStyle name="Output 2 2 2 2 13 5" xfId="57606" xr:uid="{00000000-0005-0000-0000-000003E10000}"/>
    <cellStyle name="Output 2 2 2 2 13 6" xfId="57607" xr:uid="{00000000-0005-0000-0000-000004E10000}"/>
    <cellStyle name="Output 2 2 2 2 13 7" xfId="57608" xr:uid="{00000000-0005-0000-0000-000005E10000}"/>
    <cellStyle name="Output 2 2 2 2 13 8" xfId="57609" xr:uid="{00000000-0005-0000-0000-000006E10000}"/>
    <cellStyle name="Output 2 2 2 2 14" xfId="57610" xr:uid="{00000000-0005-0000-0000-000007E10000}"/>
    <cellStyle name="Output 2 2 2 2 14 2" xfId="57611" xr:uid="{00000000-0005-0000-0000-000008E10000}"/>
    <cellStyle name="Output 2 2 2 2 14 2 2" xfId="57612" xr:uid="{00000000-0005-0000-0000-000009E10000}"/>
    <cellStyle name="Output 2 2 2 2 14 2 2 2" xfId="57613" xr:uid="{00000000-0005-0000-0000-00000AE10000}"/>
    <cellStyle name="Output 2 2 2 2 14 2 2 3" xfId="57614" xr:uid="{00000000-0005-0000-0000-00000BE10000}"/>
    <cellStyle name="Output 2 2 2 2 14 2 2 4" xfId="57615" xr:uid="{00000000-0005-0000-0000-00000CE10000}"/>
    <cellStyle name="Output 2 2 2 2 14 2 2 5" xfId="57616" xr:uid="{00000000-0005-0000-0000-00000DE10000}"/>
    <cellStyle name="Output 2 2 2 2 14 2 3" xfId="57617" xr:uid="{00000000-0005-0000-0000-00000EE10000}"/>
    <cellStyle name="Output 2 2 2 2 14 2 3 2" xfId="57618" xr:uid="{00000000-0005-0000-0000-00000FE10000}"/>
    <cellStyle name="Output 2 2 2 2 14 2 3 3" xfId="57619" xr:uid="{00000000-0005-0000-0000-000010E10000}"/>
    <cellStyle name="Output 2 2 2 2 14 2 3 4" xfId="57620" xr:uid="{00000000-0005-0000-0000-000011E10000}"/>
    <cellStyle name="Output 2 2 2 2 14 2 3 5" xfId="57621" xr:uid="{00000000-0005-0000-0000-000012E10000}"/>
    <cellStyle name="Output 2 2 2 2 14 2 4" xfId="57622" xr:uid="{00000000-0005-0000-0000-000013E10000}"/>
    <cellStyle name="Output 2 2 2 2 14 2 5" xfId="57623" xr:uid="{00000000-0005-0000-0000-000014E10000}"/>
    <cellStyle name="Output 2 2 2 2 14 2 6" xfId="57624" xr:uid="{00000000-0005-0000-0000-000015E10000}"/>
    <cellStyle name="Output 2 2 2 2 14 2 7" xfId="57625" xr:uid="{00000000-0005-0000-0000-000016E10000}"/>
    <cellStyle name="Output 2 2 2 2 14 3" xfId="57626" xr:uid="{00000000-0005-0000-0000-000017E10000}"/>
    <cellStyle name="Output 2 2 2 2 14 3 2" xfId="57627" xr:uid="{00000000-0005-0000-0000-000018E10000}"/>
    <cellStyle name="Output 2 2 2 2 14 3 3" xfId="57628" xr:uid="{00000000-0005-0000-0000-000019E10000}"/>
    <cellStyle name="Output 2 2 2 2 14 3 4" xfId="57629" xr:uid="{00000000-0005-0000-0000-00001AE10000}"/>
    <cellStyle name="Output 2 2 2 2 14 3 5" xfId="57630" xr:uid="{00000000-0005-0000-0000-00001BE10000}"/>
    <cellStyle name="Output 2 2 2 2 14 4" xfId="57631" xr:uid="{00000000-0005-0000-0000-00001CE10000}"/>
    <cellStyle name="Output 2 2 2 2 14 4 2" xfId="57632" xr:uid="{00000000-0005-0000-0000-00001DE10000}"/>
    <cellStyle name="Output 2 2 2 2 14 4 3" xfId="57633" xr:uid="{00000000-0005-0000-0000-00001EE10000}"/>
    <cellStyle name="Output 2 2 2 2 14 4 4" xfId="57634" xr:uid="{00000000-0005-0000-0000-00001FE10000}"/>
    <cellStyle name="Output 2 2 2 2 14 4 5" xfId="57635" xr:uid="{00000000-0005-0000-0000-000020E10000}"/>
    <cellStyle name="Output 2 2 2 2 14 5" xfId="57636" xr:uid="{00000000-0005-0000-0000-000021E10000}"/>
    <cellStyle name="Output 2 2 2 2 14 6" xfId="57637" xr:uid="{00000000-0005-0000-0000-000022E10000}"/>
    <cellStyle name="Output 2 2 2 2 14 7" xfId="57638" xr:uid="{00000000-0005-0000-0000-000023E10000}"/>
    <cellStyle name="Output 2 2 2 2 14 8" xfId="57639" xr:uid="{00000000-0005-0000-0000-000024E10000}"/>
    <cellStyle name="Output 2 2 2 2 15" xfId="57640" xr:uid="{00000000-0005-0000-0000-000025E10000}"/>
    <cellStyle name="Output 2 2 2 2 15 2" xfId="57641" xr:uid="{00000000-0005-0000-0000-000026E10000}"/>
    <cellStyle name="Output 2 2 2 2 15 2 2" xfId="57642" xr:uid="{00000000-0005-0000-0000-000027E10000}"/>
    <cellStyle name="Output 2 2 2 2 15 2 3" xfId="57643" xr:uid="{00000000-0005-0000-0000-000028E10000}"/>
    <cellStyle name="Output 2 2 2 2 15 2 4" xfId="57644" xr:uid="{00000000-0005-0000-0000-000029E10000}"/>
    <cellStyle name="Output 2 2 2 2 15 2 5" xfId="57645" xr:uid="{00000000-0005-0000-0000-00002AE10000}"/>
    <cellStyle name="Output 2 2 2 2 15 3" xfId="57646" xr:uid="{00000000-0005-0000-0000-00002BE10000}"/>
    <cellStyle name="Output 2 2 2 2 15 3 2" xfId="57647" xr:uid="{00000000-0005-0000-0000-00002CE10000}"/>
    <cellStyle name="Output 2 2 2 2 15 3 3" xfId="57648" xr:uid="{00000000-0005-0000-0000-00002DE10000}"/>
    <cellStyle name="Output 2 2 2 2 15 3 4" xfId="57649" xr:uid="{00000000-0005-0000-0000-00002EE10000}"/>
    <cellStyle name="Output 2 2 2 2 15 3 5" xfId="57650" xr:uid="{00000000-0005-0000-0000-00002FE10000}"/>
    <cellStyle name="Output 2 2 2 2 15 4" xfId="57651" xr:uid="{00000000-0005-0000-0000-000030E10000}"/>
    <cellStyle name="Output 2 2 2 2 15 5" xfId="57652" xr:uid="{00000000-0005-0000-0000-000031E10000}"/>
    <cellStyle name="Output 2 2 2 2 15 6" xfId="57653" xr:uid="{00000000-0005-0000-0000-000032E10000}"/>
    <cellStyle name="Output 2 2 2 2 15 7" xfId="57654" xr:uid="{00000000-0005-0000-0000-000033E10000}"/>
    <cellStyle name="Output 2 2 2 2 16" xfId="57655" xr:uid="{00000000-0005-0000-0000-000034E10000}"/>
    <cellStyle name="Output 2 2 2 2 16 2" xfId="57656" xr:uid="{00000000-0005-0000-0000-000035E10000}"/>
    <cellStyle name="Output 2 2 2 2 16 3" xfId="57657" xr:uid="{00000000-0005-0000-0000-000036E10000}"/>
    <cellStyle name="Output 2 2 2 2 16 4" xfId="57658" xr:uid="{00000000-0005-0000-0000-000037E10000}"/>
    <cellStyle name="Output 2 2 2 2 16 5" xfId="57659" xr:uid="{00000000-0005-0000-0000-000038E10000}"/>
    <cellStyle name="Output 2 2 2 2 17" xfId="57660" xr:uid="{00000000-0005-0000-0000-000039E10000}"/>
    <cellStyle name="Output 2 2 2 2 17 2" xfId="57661" xr:uid="{00000000-0005-0000-0000-00003AE10000}"/>
    <cellStyle name="Output 2 2 2 2 17 3" xfId="57662" xr:uid="{00000000-0005-0000-0000-00003BE10000}"/>
    <cellStyle name="Output 2 2 2 2 17 4" xfId="57663" xr:uid="{00000000-0005-0000-0000-00003CE10000}"/>
    <cellStyle name="Output 2 2 2 2 17 5" xfId="57664" xr:uid="{00000000-0005-0000-0000-00003DE10000}"/>
    <cellStyle name="Output 2 2 2 2 18" xfId="57665" xr:uid="{00000000-0005-0000-0000-00003EE10000}"/>
    <cellStyle name="Output 2 2 2 2 19" xfId="57666" xr:uid="{00000000-0005-0000-0000-00003FE10000}"/>
    <cellStyle name="Output 2 2 2 2 2" xfId="57667" xr:uid="{00000000-0005-0000-0000-000040E10000}"/>
    <cellStyle name="Output 2 2 2 2 2 2" xfId="57668" xr:uid="{00000000-0005-0000-0000-000041E10000}"/>
    <cellStyle name="Output 2 2 2 2 2 2 2" xfId="57669" xr:uid="{00000000-0005-0000-0000-000042E10000}"/>
    <cellStyle name="Output 2 2 2 2 2 2 2 2" xfId="57670" xr:uid="{00000000-0005-0000-0000-000043E10000}"/>
    <cellStyle name="Output 2 2 2 2 2 2 2 3" xfId="57671" xr:uid="{00000000-0005-0000-0000-000044E10000}"/>
    <cellStyle name="Output 2 2 2 2 2 2 2 4" xfId="57672" xr:uid="{00000000-0005-0000-0000-000045E10000}"/>
    <cellStyle name="Output 2 2 2 2 2 2 2 5" xfId="57673" xr:uid="{00000000-0005-0000-0000-000046E10000}"/>
    <cellStyle name="Output 2 2 2 2 2 2 3" xfId="57674" xr:uid="{00000000-0005-0000-0000-000047E10000}"/>
    <cellStyle name="Output 2 2 2 2 2 2 3 2" xfId="57675" xr:uid="{00000000-0005-0000-0000-000048E10000}"/>
    <cellStyle name="Output 2 2 2 2 2 2 3 3" xfId="57676" xr:uid="{00000000-0005-0000-0000-000049E10000}"/>
    <cellStyle name="Output 2 2 2 2 2 2 3 4" xfId="57677" xr:uid="{00000000-0005-0000-0000-00004AE10000}"/>
    <cellStyle name="Output 2 2 2 2 2 2 3 5" xfId="57678" xr:uid="{00000000-0005-0000-0000-00004BE10000}"/>
    <cellStyle name="Output 2 2 2 2 2 2 4" xfId="57679" xr:uid="{00000000-0005-0000-0000-00004CE10000}"/>
    <cellStyle name="Output 2 2 2 2 2 2 5" xfId="57680" xr:uid="{00000000-0005-0000-0000-00004DE10000}"/>
    <cellStyle name="Output 2 2 2 2 2 2 6" xfId="57681" xr:uid="{00000000-0005-0000-0000-00004EE10000}"/>
    <cellStyle name="Output 2 2 2 2 2 2 7" xfId="57682" xr:uid="{00000000-0005-0000-0000-00004FE10000}"/>
    <cellStyle name="Output 2 2 2 2 2 3" xfId="57683" xr:uid="{00000000-0005-0000-0000-000050E10000}"/>
    <cellStyle name="Output 2 2 2 2 2 3 2" xfId="57684" xr:uid="{00000000-0005-0000-0000-000051E10000}"/>
    <cellStyle name="Output 2 2 2 2 2 3 3" xfId="57685" xr:uid="{00000000-0005-0000-0000-000052E10000}"/>
    <cellStyle name="Output 2 2 2 2 2 3 4" xfId="57686" xr:uid="{00000000-0005-0000-0000-000053E10000}"/>
    <cellStyle name="Output 2 2 2 2 2 3 5" xfId="57687" xr:uid="{00000000-0005-0000-0000-000054E10000}"/>
    <cellStyle name="Output 2 2 2 2 2 4" xfId="57688" xr:uid="{00000000-0005-0000-0000-000055E10000}"/>
    <cellStyle name="Output 2 2 2 2 2 4 2" xfId="57689" xr:uid="{00000000-0005-0000-0000-000056E10000}"/>
    <cellStyle name="Output 2 2 2 2 2 4 3" xfId="57690" xr:uid="{00000000-0005-0000-0000-000057E10000}"/>
    <cellStyle name="Output 2 2 2 2 2 4 4" xfId="57691" xr:uid="{00000000-0005-0000-0000-000058E10000}"/>
    <cellStyle name="Output 2 2 2 2 2 4 5" xfId="57692" xr:uid="{00000000-0005-0000-0000-000059E10000}"/>
    <cellStyle name="Output 2 2 2 2 2 5" xfId="57693" xr:uid="{00000000-0005-0000-0000-00005AE10000}"/>
    <cellStyle name="Output 2 2 2 2 2 6" xfId="57694" xr:uid="{00000000-0005-0000-0000-00005BE10000}"/>
    <cellStyle name="Output 2 2 2 2 2 7" xfId="57695" xr:uid="{00000000-0005-0000-0000-00005CE10000}"/>
    <cellStyle name="Output 2 2 2 2 2 8" xfId="57696" xr:uid="{00000000-0005-0000-0000-00005DE10000}"/>
    <cellStyle name="Output 2 2 2 2 20" xfId="57697" xr:uid="{00000000-0005-0000-0000-00005EE10000}"/>
    <cellStyle name="Output 2 2 2 2 21" xfId="57698" xr:uid="{00000000-0005-0000-0000-00005FE10000}"/>
    <cellStyle name="Output 2 2 2 2 3" xfId="57699" xr:uid="{00000000-0005-0000-0000-000060E10000}"/>
    <cellStyle name="Output 2 2 2 2 3 2" xfId="57700" xr:uid="{00000000-0005-0000-0000-000061E10000}"/>
    <cellStyle name="Output 2 2 2 2 3 2 2" xfId="57701" xr:uid="{00000000-0005-0000-0000-000062E10000}"/>
    <cellStyle name="Output 2 2 2 2 3 2 2 2" xfId="57702" xr:uid="{00000000-0005-0000-0000-000063E10000}"/>
    <cellStyle name="Output 2 2 2 2 3 2 2 3" xfId="57703" xr:uid="{00000000-0005-0000-0000-000064E10000}"/>
    <cellStyle name="Output 2 2 2 2 3 2 2 4" xfId="57704" xr:uid="{00000000-0005-0000-0000-000065E10000}"/>
    <cellStyle name="Output 2 2 2 2 3 2 2 5" xfId="57705" xr:uid="{00000000-0005-0000-0000-000066E10000}"/>
    <cellStyle name="Output 2 2 2 2 3 2 3" xfId="57706" xr:uid="{00000000-0005-0000-0000-000067E10000}"/>
    <cellStyle name="Output 2 2 2 2 3 2 3 2" xfId="57707" xr:uid="{00000000-0005-0000-0000-000068E10000}"/>
    <cellStyle name="Output 2 2 2 2 3 2 3 3" xfId="57708" xr:uid="{00000000-0005-0000-0000-000069E10000}"/>
    <cellStyle name="Output 2 2 2 2 3 2 3 4" xfId="57709" xr:uid="{00000000-0005-0000-0000-00006AE10000}"/>
    <cellStyle name="Output 2 2 2 2 3 2 3 5" xfId="57710" xr:uid="{00000000-0005-0000-0000-00006BE10000}"/>
    <cellStyle name="Output 2 2 2 2 3 2 4" xfId="57711" xr:uid="{00000000-0005-0000-0000-00006CE10000}"/>
    <cellStyle name="Output 2 2 2 2 3 2 5" xfId="57712" xr:uid="{00000000-0005-0000-0000-00006DE10000}"/>
    <cellStyle name="Output 2 2 2 2 3 2 6" xfId="57713" xr:uid="{00000000-0005-0000-0000-00006EE10000}"/>
    <cellStyle name="Output 2 2 2 2 3 2 7" xfId="57714" xr:uid="{00000000-0005-0000-0000-00006FE10000}"/>
    <cellStyle name="Output 2 2 2 2 3 3" xfId="57715" xr:uid="{00000000-0005-0000-0000-000070E10000}"/>
    <cellStyle name="Output 2 2 2 2 3 3 2" xfId="57716" xr:uid="{00000000-0005-0000-0000-000071E10000}"/>
    <cellStyle name="Output 2 2 2 2 3 3 3" xfId="57717" xr:uid="{00000000-0005-0000-0000-000072E10000}"/>
    <cellStyle name="Output 2 2 2 2 3 3 4" xfId="57718" xr:uid="{00000000-0005-0000-0000-000073E10000}"/>
    <cellStyle name="Output 2 2 2 2 3 3 5" xfId="57719" xr:uid="{00000000-0005-0000-0000-000074E10000}"/>
    <cellStyle name="Output 2 2 2 2 3 4" xfId="57720" xr:uid="{00000000-0005-0000-0000-000075E10000}"/>
    <cellStyle name="Output 2 2 2 2 3 4 2" xfId="57721" xr:uid="{00000000-0005-0000-0000-000076E10000}"/>
    <cellStyle name="Output 2 2 2 2 3 4 3" xfId="57722" xr:uid="{00000000-0005-0000-0000-000077E10000}"/>
    <cellStyle name="Output 2 2 2 2 3 4 4" xfId="57723" xr:uid="{00000000-0005-0000-0000-000078E10000}"/>
    <cellStyle name="Output 2 2 2 2 3 4 5" xfId="57724" xr:uid="{00000000-0005-0000-0000-000079E10000}"/>
    <cellStyle name="Output 2 2 2 2 3 5" xfId="57725" xr:uid="{00000000-0005-0000-0000-00007AE10000}"/>
    <cellStyle name="Output 2 2 2 2 3 6" xfId="57726" xr:uid="{00000000-0005-0000-0000-00007BE10000}"/>
    <cellStyle name="Output 2 2 2 2 3 7" xfId="57727" xr:uid="{00000000-0005-0000-0000-00007CE10000}"/>
    <cellStyle name="Output 2 2 2 2 3 8" xfId="57728" xr:uid="{00000000-0005-0000-0000-00007DE10000}"/>
    <cellStyle name="Output 2 2 2 2 4" xfId="57729" xr:uid="{00000000-0005-0000-0000-00007EE10000}"/>
    <cellStyle name="Output 2 2 2 2 4 2" xfId="57730" xr:uid="{00000000-0005-0000-0000-00007FE10000}"/>
    <cellStyle name="Output 2 2 2 2 4 2 2" xfId="57731" xr:uid="{00000000-0005-0000-0000-000080E10000}"/>
    <cellStyle name="Output 2 2 2 2 4 2 2 2" xfId="57732" xr:uid="{00000000-0005-0000-0000-000081E10000}"/>
    <cellStyle name="Output 2 2 2 2 4 2 2 3" xfId="57733" xr:uid="{00000000-0005-0000-0000-000082E10000}"/>
    <cellStyle name="Output 2 2 2 2 4 2 2 4" xfId="57734" xr:uid="{00000000-0005-0000-0000-000083E10000}"/>
    <cellStyle name="Output 2 2 2 2 4 2 2 5" xfId="57735" xr:uid="{00000000-0005-0000-0000-000084E10000}"/>
    <cellStyle name="Output 2 2 2 2 4 2 3" xfId="57736" xr:uid="{00000000-0005-0000-0000-000085E10000}"/>
    <cellStyle name="Output 2 2 2 2 4 2 3 2" xfId="57737" xr:uid="{00000000-0005-0000-0000-000086E10000}"/>
    <cellStyle name="Output 2 2 2 2 4 2 3 3" xfId="57738" xr:uid="{00000000-0005-0000-0000-000087E10000}"/>
    <cellStyle name="Output 2 2 2 2 4 2 3 4" xfId="57739" xr:uid="{00000000-0005-0000-0000-000088E10000}"/>
    <cellStyle name="Output 2 2 2 2 4 2 3 5" xfId="57740" xr:uid="{00000000-0005-0000-0000-000089E10000}"/>
    <cellStyle name="Output 2 2 2 2 4 2 4" xfId="57741" xr:uid="{00000000-0005-0000-0000-00008AE10000}"/>
    <cellStyle name="Output 2 2 2 2 4 2 5" xfId="57742" xr:uid="{00000000-0005-0000-0000-00008BE10000}"/>
    <cellStyle name="Output 2 2 2 2 4 2 6" xfId="57743" xr:uid="{00000000-0005-0000-0000-00008CE10000}"/>
    <cellStyle name="Output 2 2 2 2 4 2 7" xfId="57744" xr:uid="{00000000-0005-0000-0000-00008DE10000}"/>
    <cellStyle name="Output 2 2 2 2 4 3" xfId="57745" xr:uid="{00000000-0005-0000-0000-00008EE10000}"/>
    <cellStyle name="Output 2 2 2 2 4 3 2" xfId="57746" xr:uid="{00000000-0005-0000-0000-00008FE10000}"/>
    <cellStyle name="Output 2 2 2 2 4 3 3" xfId="57747" xr:uid="{00000000-0005-0000-0000-000090E10000}"/>
    <cellStyle name="Output 2 2 2 2 4 3 4" xfId="57748" xr:uid="{00000000-0005-0000-0000-000091E10000}"/>
    <cellStyle name="Output 2 2 2 2 4 3 5" xfId="57749" xr:uid="{00000000-0005-0000-0000-000092E10000}"/>
    <cellStyle name="Output 2 2 2 2 4 4" xfId="57750" xr:uid="{00000000-0005-0000-0000-000093E10000}"/>
    <cellStyle name="Output 2 2 2 2 4 4 2" xfId="57751" xr:uid="{00000000-0005-0000-0000-000094E10000}"/>
    <cellStyle name="Output 2 2 2 2 4 4 3" xfId="57752" xr:uid="{00000000-0005-0000-0000-000095E10000}"/>
    <cellStyle name="Output 2 2 2 2 4 4 4" xfId="57753" xr:uid="{00000000-0005-0000-0000-000096E10000}"/>
    <cellStyle name="Output 2 2 2 2 4 4 5" xfId="57754" xr:uid="{00000000-0005-0000-0000-000097E10000}"/>
    <cellStyle name="Output 2 2 2 2 4 5" xfId="57755" xr:uid="{00000000-0005-0000-0000-000098E10000}"/>
    <cellStyle name="Output 2 2 2 2 4 6" xfId="57756" xr:uid="{00000000-0005-0000-0000-000099E10000}"/>
    <cellStyle name="Output 2 2 2 2 4 7" xfId="57757" xr:uid="{00000000-0005-0000-0000-00009AE10000}"/>
    <cellStyle name="Output 2 2 2 2 4 8" xfId="57758" xr:uid="{00000000-0005-0000-0000-00009BE10000}"/>
    <cellStyle name="Output 2 2 2 2 5" xfId="57759" xr:uid="{00000000-0005-0000-0000-00009CE10000}"/>
    <cellStyle name="Output 2 2 2 2 5 2" xfId="57760" xr:uid="{00000000-0005-0000-0000-00009DE10000}"/>
    <cellStyle name="Output 2 2 2 2 5 2 2" xfId="57761" xr:uid="{00000000-0005-0000-0000-00009EE10000}"/>
    <cellStyle name="Output 2 2 2 2 5 2 2 2" xfId="57762" xr:uid="{00000000-0005-0000-0000-00009FE10000}"/>
    <cellStyle name="Output 2 2 2 2 5 2 2 3" xfId="57763" xr:uid="{00000000-0005-0000-0000-0000A0E10000}"/>
    <cellStyle name="Output 2 2 2 2 5 2 2 4" xfId="57764" xr:uid="{00000000-0005-0000-0000-0000A1E10000}"/>
    <cellStyle name="Output 2 2 2 2 5 2 2 5" xfId="57765" xr:uid="{00000000-0005-0000-0000-0000A2E10000}"/>
    <cellStyle name="Output 2 2 2 2 5 2 3" xfId="57766" xr:uid="{00000000-0005-0000-0000-0000A3E10000}"/>
    <cellStyle name="Output 2 2 2 2 5 2 3 2" xfId="57767" xr:uid="{00000000-0005-0000-0000-0000A4E10000}"/>
    <cellStyle name="Output 2 2 2 2 5 2 3 3" xfId="57768" xr:uid="{00000000-0005-0000-0000-0000A5E10000}"/>
    <cellStyle name="Output 2 2 2 2 5 2 3 4" xfId="57769" xr:uid="{00000000-0005-0000-0000-0000A6E10000}"/>
    <cellStyle name="Output 2 2 2 2 5 2 3 5" xfId="57770" xr:uid="{00000000-0005-0000-0000-0000A7E10000}"/>
    <cellStyle name="Output 2 2 2 2 5 2 4" xfId="57771" xr:uid="{00000000-0005-0000-0000-0000A8E10000}"/>
    <cellStyle name="Output 2 2 2 2 5 2 5" xfId="57772" xr:uid="{00000000-0005-0000-0000-0000A9E10000}"/>
    <cellStyle name="Output 2 2 2 2 5 2 6" xfId="57773" xr:uid="{00000000-0005-0000-0000-0000AAE10000}"/>
    <cellStyle name="Output 2 2 2 2 5 2 7" xfId="57774" xr:uid="{00000000-0005-0000-0000-0000ABE10000}"/>
    <cellStyle name="Output 2 2 2 2 5 3" xfId="57775" xr:uid="{00000000-0005-0000-0000-0000ACE10000}"/>
    <cellStyle name="Output 2 2 2 2 5 3 2" xfId="57776" xr:uid="{00000000-0005-0000-0000-0000ADE10000}"/>
    <cellStyle name="Output 2 2 2 2 5 3 3" xfId="57777" xr:uid="{00000000-0005-0000-0000-0000AEE10000}"/>
    <cellStyle name="Output 2 2 2 2 5 3 4" xfId="57778" xr:uid="{00000000-0005-0000-0000-0000AFE10000}"/>
    <cellStyle name="Output 2 2 2 2 5 3 5" xfId="57779" xr:uid="{00000000-0005-0000-0000-0000B0E10000}"/>
    <cellStyle name="Output 2 2 2 2 5 4" xfId="57780" xr:uid="{00000000-0005-0000-0000-0000B1E10000}"/>
    <cellStyle name="Output 2 2 2 2 5 4 2" xfId="57781" xr:uid="{00000000-0005-0000-0000-0000B2E10000}"/>
    <cellStyle name="Output 2 2 2 2 5 4 3" xfId="57782" xr:uid="{00000000-0005-0000-0000-0000B3E10000}"/>
    <cellStyle name="Output 2 2 2 2 5 4 4" xfId="57783" xr:uid="{00000000-0005-0000-0000-0000B4E10000}"/>
    <cellStyle name="Output 2 2 2 2 5 4 5" xfId="57784" xr:uid="{00000000-0005-0000-0000-0000B5E10000}"/>
    <cellStyle name="Output 2 2 2 2 5 5" xfId="57785" xr:uid="{00000000-0005-0000-0000-0000B6E10000}"/>
    <cellStyle name="Output 2 2 2 2 5 6" xfId="57786" xr:uid="{00000000-0005-0000-0000-0000B7E10000}"/>
    <cellStyle name="Output 2 2 2 2 5 7" xfId="57787" xr:uid="{00000000-0005-0000-0000-0000B8E10000}"/>
    <cellStyle name="Output 2 2 2 2 5 8" xfId="57788" xr:uid="{00000000-0005-0000-0000-0000B9E10000}"/>
    <cellStyle name="Output 2 2 2 2 6" xfId="57789" xr:uid="{00000000-0005-0000-0000-0000BAE10000}"/>
    <cellStyle name="Output 2 2 2 2 6 2" xfId="57790" xr:uid="{00000000-0005-0000-0000-0000BBE10000}"/>
    <cellStyle name="Output 2 2 2 2 6 2 2" xfId="57791" xr:uid="{00000000-0005-0000-0000-0000BCE10000}"/>
    <cellStyle name="Output 2 2 2 2 6 2 2 2" xfId="57792" xr:uid="{00000000-0005-0000-0000-0000BDE10000}"/>
    <cellStyle name="Output 2 2 2 2 6 2 2 3" xfId="57793" xr:uid="{00000000-0005-0000-0000-0000BEE10000}"/>
    <cellStyle name="Output 2 2 2 2 6 2 2 4" xfId="57794" xr:uid="{00000000-0005-0000-0000-0000BFE10000}"/>
    <cellStyle name="Output 2 2 2 2 6 2 2 5" xfId="57795" xr:uid="{00000000-0005-0000-0000-0000C0E10000}"/>
    <cellStyle name="Output 2 2 2 2 6 2 3" xfId="57796" xr:uid="{00000000-0005-0000-0000-0000C1E10000}"/>
    <cellStyle name="Output 2 2 2 2 6 2 3 2" xfId="57797" xr:uid="{00000000-0005-0000-0000-0000C2E10000}"/>
    <cellStyle name="Output 2 2 2 2 6 2 3 3" xfId="57798" xr:uid="{00000000-0005-0000-0000-0000C3E10000}"/>
    <cellStyle name="Output 2 2 2 2 6 2 3 4" xfId="57799" xr:uid="{00000000-0005-0000-0000-0000C4E10000}"/>
    <cellStyle name="Output 2 2 2 2 6 2 3 5" xfId="57800" xr:uid="{00000000-0005-0000-0000-0000C5E10000}"/>
    <cellStyle name="Output 2 2 2 2 6 2 4" xfId="57801" xr:uid="{00000000-0005-0000-0000-0000C6E10000}"/>
    <cellStyle name="Output 2 2 2 2 6 2 5" xfId="57802" xr:uid="{00000000-0005-0000-0000-0000C7E10000}"/>
    <cellStyle name="Output 2 2 2 2 6 2 6" xfId="57803" xr:uid="{00000000-0005-0000-0000-0000C8E10000}"/>
    <cellStyle name="Output 2 2 2 2 6 2 7" xfId="57804" xr:uid="{00000000-0005-0000-0000-0000C9E10000}"/>
    <cellStyle name="Output 2 2 2 2 6 3" xfId="57805" xr:uid="{00000000-0005-0000-0000-0000CAE10000}"/>
    <cellStyle name="Output 2 2 2 2 6 3 2" xfId="57806" xr:uid="{00000000-0005-0000-0000-0000CBE10000}"/>
    <cellStyle name="Output 2 2 2 2 6 3 3" xfId="57807" xr:uid="{00000000-0005-0000-0000-0000CCE10000}"/>
    <cellStyle name="Output 2 2 2 2 6 3 4" xfId="57808" xr:uid="{00000000-0005-0000-0000-0000CDE10000}"/>
    <cellStyle name="Output 2 2 2 2 6 3 5" xfId="57809" xr:uid="{00000000-0005-0000-0000-0000CEE10000}"/>
    <cellStyle name="Output 2 2 2 2 6 4" xfId="57810" xr:uid="{00000000-0005-0000-0000-0000CFE10000}"/>
    <cellStyle name="Output 2 2 2 2 6 4 2" xfId="57811" xr:uid="{00000000-0005-0000-0000-0000D0E10000}"/>
    <cellStyle name="Output 2 2 2 2 6 4 3" xfId="57812" xr:uid="{00000000-0005-0000-0000-0000D1E10000}"/>
    <cellStyle name="Output 2 2 2 2 6 4 4" xfId="57813" xr:uid="{00000000-0005-0000-0000-0000D2E10000}"/>
    <cellStyle name="Output 2 2 2 2 6 4 5" xfId="57814" xr:uid="{00000000-0005-0000-0000-0000D3E10000}"/>
    <cellStyle name="Output 2 2 2 2 6 5" xfId="57815" xr:uid="{00000000-0005-0000-0000-0000D4E10000}"/>
    <cellStyle name="Output 2 2 2 2 6 6" xfId="57816" xr:uid="{00000000-0005-0000-0000-0000D5E10000}"/>
    <cellStyle name="Output 2 2 2 2 6 7" xfId="57817" xr:uid="{00000000-0005-0000-0000-0000D6E10000}"/>
    <cellStyle name="Output 2 2 2 2 6 8" xfId="57818" xr:uid="{00000000-0005-0000-0000-0000D7E10000}"/>
    <cellStyle name="Output 2 2 2 2 7" xfId="57819" xr:uid="{00000000-0005-0000-0000-0000D8E10000}"/>
    <cellStyle name="Output 2 2 2 2 7 2" xfId="57820" xr:uid="{00000000-0005-0000-0000-0000D9E10000}"/>
    <cellStyle name="Output 2 2 2 2 7 2 2" xfId="57821" xr:uid="{00000000-0005-0000-0000-0000DAE10000}"/>
    <cellStyle name="Output 2 2 2 2 7 2 2 2" xfId="57822" xr:uid="{00000000-0005-0000-0000-0000DBE10000}"/>
    <cellStyle name="Output 2 2 2 2 7 2 2 3" xfId="57823" xr:uid="{00000000-0005-0000-0000-0000DCE10000}"/>
    <cellStyle name="Output 2 2 2 2 7 2 2 4" xfId="57824" xr:uid="{00000000-0005-0000-0000-0000DDE10000}"/>
    <cellStyle name="Output 2 2 2 2 7 2 2 5" xfId="57825" xr:uid="{00000000-0005-0000-0000-0000DEE10000}"/>
    <cellStyle name="Output 2 2 2 2 7 2 3" xfId="57826" xr:uid="{00000000-0005-0000-0000-0000DFE10000}"/>
    <cellStyle name="Output 2 2 2 2 7 2 3 2" xfId="57827" xr:uid="{00000000-0005-0000-0000-0000E0E10000}"/>
    <cellStyle name="Output 2 2 2 2 7 2 3 3" xfId="57828" xr:uid="{00000000-0005-0000-0000-0000E1E10000}"/>
    <cellStyle name="Output 2 2 2 2 7 2 3 4" xfId="57829" xr:uid="{00000000-0005-0000-0000-0000E2E10000}"/>
    <cellStyle name="Output 2 2 2 2 7 2 3 5" xfId="57830" xr:uid="{00000000-0005-0000-0000-0000E3E10000}"/>
    <cellStyle name="Output 2 2 2 2 7 2 4" xfId="57831" xr:uid="{00000000-0005-0000-0000-0000E4E10000}"/>
    <cellStyle name="Output 2 2 2 2 7 2 5" xfId="57832" xr:uid="{00000000-0005-0000-0000-0000E5E10000}"/>
    <cellStyle name="Output 2 2 2 2 7 2 6" xfId="57833" xr:uid="{00000000-0005-0000-0000-0000E6E10000}"/>
    <cellStyle name="Output 2 2 2 2 7 2 7" xfId="57834" xr:uid="{00000000-0005-0000-0000-0000E7E10000}"/>
    <cellStyle name="Output 2 2 2 2 7 3" xfId="57835" xr:uid="{00000000-0005-0000-0000-0000E8E10000}"/>
    <cellStyle name="Output 2 2 2 2 7 3 2" xfId="57836" xr:uid="{00000000-0005-0000-0000-0000E9E10000}"/>
    <cellStyle name="Output 2 2 2 2 7 3 3" xfId="57837" xr:uid="{00000000-0005-0000-0000-0000EAE10000}"/>
    <cellStyle name="Output 2 2 2 2 7 3 4" xfId="57838" xr:uid="{00000000-0005-0000-0000-0000EBE10000}"/>
    <cellStyle name="Output 2 2 2 2 7 3 5" xfId="57839" xr:uid="{00000000-0005-0000-0000-0000ECE10000}"/>
    <cellStyle name="Output 2 2 2 2 7 4" xfId="57840" xr:uid="{00000000-0005-0000-0000-0000EDE10000}"/>
    <cellStyle name="Output 2 2 2 2 7 4 2" xfId="57841" xr:uid="{00000000-0005-0000-0000-0000EEE10000}"/>
    <cellStyle name="Output 2 2 2 2 7 4 3" xfId="57842" xr:uid="{00000000-0005-0000-0000-0000EFE10000}"/>
    <cellStyle name="Output 2 2 2 2 7 4 4" xfId="57843" xr:uid="{00000000-0005-0000-0000-0000F0E10000}"/>
    <cellStyle name="Output 2 2 2 2 7 4 5" xfId="57844" xr:uid="{00000000-0005-0000-0000-0000F1E10000}"/>
    <cellStyle name="Output 2 2 2 2 7 5" xfId="57845" xr:uid="{00000000-0005-0000-0000-0000F2E10000}"/>
    <cellStyle name="Output 2 2 2 2 7 6" xfId="57846" xr:uid="{00000000-0005-0000-0000-0000F3E10000}"/>
    <cellStyle name="Output 2 2 2 2 7 7" xfId="57847" xr:uid="{00000000-0005-0000-0000-0000F4E10000}"/>
    <cellStyle name="Output 2 2 2 2 7 8" xfId="57848" xr:uid="{00000000-0005-0000-0000-0000F5E10000}"/>
    <cellStyle name="Output 2 2 2 2 8" xfId="57849" xr:uid="{00000000-0005-0000-0000-0000F6E10000}"/>
    <cellStyle name="Output 2 2 2 2 8 2" xfId="57850" xr:uid="{00000000-0005-0000-0000-0000F7E10000}"/>
    <cellStyle name="Output 2 2 2 2 8 2 2" xfId="57851" xr:uid="{00000000-0005-0000-0000-0000F8E10000}"/>
    <cellStyle name="Output 2 2 2 2 8 2 2 2" xfId="57852" xr:uid="{00000000-0005-0000-0000-0000F9E10000}"/>
    <cellStyle name="Output 2 2 2 2 8 2 2 3" xfId="57853" xr:uid="{00000000-0005-0000-0000-0000FAE10000}"/>
    <cellStyle name="Output 2 2 2 2 8 2 2 4" xfId="57854" xr:uid="{00000000-0005-0000-0000-0000FBE10000}"/>
    <cellStyle name="Output 2 2 2 2 8 2 2 5" xfId="57855" xr:uid="{00000000-0005-0000-0000-0000FCE10000}"/>
    <cellStyle name="Output 2 2 2 2 8 2 3" xfId="57856" xr:uid="{00000000-0005-0000-0000-0000FDE10000}"/>
    <cellStyle name="Output 2 2 2 2 8 2 3 2" xfId="57857" xr:uid="{00000000-0005-0000-0000-0000FEE10000}"/>
    <cellStyle name="Output 2 2 2 2 8 2 3 3" xfId="57858" xr:uid="{00000000-0005-0000-0000-0000FFE10000}"/>
    <cellStyle name="Output 2 2 2 2 8 2 3 4" xfId="57859" xr:uid="{00000000-0005-0000-0000-000000E20000}"/>
    <cellStyle name="Output 2 2 2 2 8 2 3 5" xfId="57860" xr:uid="{00000000-0005-0000-0000-000001E20000}"/>
    <cellStyle name="Output 2 2 2 2 8 2 4" xfId="57861" xr:uid="{00000000-0005-0000-0000-000002E20000}"/>
    <cellStyle name="Output 2 2 2 2 8 2 5" xfId="57862" xr:uid="{00000000-0005-0000-0000-000003E20000}"/>
    <cellStyle name="Output 2 2 2 2 8 2 6" xfId="57863" xr:uid="{00000000-0005-0000-0000-000004E20000}"/>
    <cellStyle name="Output 2 2 2 2 8 2 7" xfId="57864" xr:uid="{00000000-0005-0000-0000-000005E20000}"/>
    <cellStyle name="Output 2 2 2 2 8 3" xfId="57865" xr:uid="{00000000-0005-0000-0000-000006E20000}"/>
    <cellStyle name="Output 2 2 2 2 8 3 2" xfId="57866" xr:uid="{00000000-0005-0000-0000-000007E20000}"/>
    <cellStyle name="Output 2 2 2 2 8 3 3" xfId="57867" xr:uid="{00000000-0005-0000-0000-000008E20000}"/>
    <cellStyle name="Output 2 2 2 2 8 3 4" xfId="57868" xr:uid="{00000000-0005-0000-0000-000009E20000}"/>
    <cellStyle name="Output 2 2 2 2 8 3 5" xfId="57869" xr:uid="{00000000-0005-0000-0000-00000AE20000}"/>
    <cellStyle name="Output 2 2 2 2 8 4" xfId="57870" xr:uid="{00000000-0005-0000-0000-00000BE20000}"/>
    <cellStyle name="Output 2 2 2 2 8 4 2" xfId="57871" xr:uid="{00000000-0005-0000-0000-00000CE20000}"/>
    <cellStyle name="Output 2 2 2 2 8 4 3" xfId="57872" xr:uid="{00000000-0005-0000-0000-00000DE20000}"/>
    <cellStyle name="Output 2 2 2 2 8 4 4" xfId="57873" xr:uid="{00000000-0005-0000-0000-00000EE20000}"/>
    <cellStyle name="Output 2 2 2 2 8 4 5" xfId="57874" xr:uid="{00000000-0005-0000-0000-00000FE20000}"/>
    <cellStyle name="Output 2 2 2 2 8 5" xfId="57875" xr:uid="{00000000-0005-0000-0000-000010E20000}"/>
    <cellStyle name="Output 2 2 2 2 8 6" xfId="57876" xr:uid="{00000000-0005-0000-0000-000011E20000}"/>
    <cellStyle name="Output 2 2 2 2 8 7" xfId="57877" xr:uid="{00000000-0005-0000-0000-000012E20000}"/>
    <cellStyle name="Output 2 2 2 2 8 8" xfId="57878" xr:uid="{00000000-0005-0000-0000-000013E20000}"/>
    <cellStyle name="Output 2 2 2 2 9" xfId="57879" xr:uid="{00000000-0005-0000-0000-000014E20000}"/>
    <cellStyle name="Output 2 2 2 2 9 2" xfId="57880" xr:uid="{00000000-0005-0000-0000-000015E20000}"/>
    <cellStyle name="Output 2 2 2 2 9 2 2" xfId="57881" xr:uid="{00000000-0005-0000-0000-000016E20000}"/>
    <cellStyle name="Output 2 2 2 2 9 2 2 2" xfId="57882" xr:uid="{00000000-0005-0000-0000-000017E20000}"/>
    <cellStyle name="Output 2 2 2 2 9 2 2 3" xfId="57883" xr:uid="{00000000-0005-0000-0000-000018E20000}"/>
    <cellStyle name="Output 2 2 2 2 9 2 2 4" xfId="57884" xr:uid="{00000000-0005-0000-0000-000019E20000}"/>
    <cellStyle name="Output 2 2 2 2 9 2 2 5" xfId="57885" xr:uid="{00000000-0005-0000-0000-00001AE20000}"/>
    <cellStyle name="Output 2 2 2 2 9 2 3" xfId="57886" xr:uid="{00000000-0005-0000-0000-00001BE20000}"/>
    <cellStyle name="Output 2 2 2 2 9 2 3 2" xfId="57887" xr:uid="{00000000-0005-0000-0000-00001CE20000}"/>
    <cellStyle name="Output 2 2 2 2 9 2 3 3" xfId="57888" xr:uid="{00000000-0005-0000-0000-00001DE20000}"/>
    <cellStyle name="Output 2 2 2 2 9 2 3 4" xfId="57889" xr:uid="{00000000-0005-0000-0000-00001EE20000}"/>
    <cellStyle name="Output 2 2 2 2 9 2 3 5" xfId="57890" xr:uid="{00000000-0005-0000-0000-00001FE20000}"/>
    <cellStyle name="Output 2 2 2 2 9 2 4" xfId="57891" xr:uid="{00000000-0005-0000-0000-000020E20000}"/>
    <cellStyle name="Output 2 2 2 2 9 2 5" xfId="57892" xr:uid="{00000000-0005-0000-0000-000021E20000}"/>
    <cellStyle name="Output 2 2 2 2 9 2 6" xfId="57893" xr:uid="{00000000-0005-0000-0000-000022E20000}"/>
    <cellStyle name="Output 2 2 2 2 9 2 7" xfId="57894" xr:uid="{00000000-0005-0000-0000-000023E20000}"/>
    <cellStyle name="Output 2 2 2 2 9 3" xfId="57895" xr:uid="{00000000-0005-0000-0000-000024E20000}"/>
    <cellStyle name="Output 2 2 2 2 9 3 2" xfId="57896" xr:uid="{00000000-0005-0000-0000-000025E20000}"/>
    <cellStyle name="Output 2 2 2 2 9 3 3" xfId="57897" xr:uid="{00000000-0005-0000-0000-000026E20000}"/>
    <cellStyle name="Output 2 2 2 2 9 3 4" xfId="57898" xr:uid="{00000000-0005-0000-0000-000027E20000}"/>
    <cellStyle name="Output 2 2 2 2 9 3 5" xfId="57899" xr:uid="{00000000-0005-0000-0000-000028E20000}"/>
    <cellStyle name="Output 2 2 2 2 9 4" xfId="57900" xr:uid="{00000000-0005-0000-0000-000029E20000}"/>
    <cellStyle name="Output 2 2 2 2 9 4 2" xfId="57901" xr:uid="{00000000-0005-0000-0000-00002AE20000}"/>
    <cellStyle name="Output 2 2 2 2 9 4 3" xfId="57902" xr:uid="{00000000-0005-0000-0000-00002BE20000}"/>
    <cellStyle name="Output 2 2 2 2 9 4 4" xfId="57903" xr:uid="{00000000-0005-0000-0000-00002CE20000}"/>
    <cellStyle name="Output 2 2 2 2 9 4 5" xfId="57904" xr:uid="{00000000-0005-0000-0000-00002DE20000}"/>
    <cellStyle name="Output 2 2 2 2 9 5" xfId="57905" xr:uid="{00000000-0005-0000-0000-00002EE20000}"/>
    <cellStyle name="Output 2 2 2 2 9 6" xfId="57906" xr:uid="{00000000-0005-0000-0000-00002FE20000}"/>
    <cellStyle name="Output 2 2 2 2 9 7" xfId="57907" xr:uid="{00000000-0005-0000-0000-000030E20000}"/>
    <cellStyle name="Output 2 2 2 2 9 8" xfId="57908" xr:uid="{00000000-0005-0000-0000-000031E20000}"/>
    <cellStyle name="Output 2 2 2 3" xfId="57909" xr:uid="{00000000-0005-0000-0000-000032E20000}"/>
    <cellStyle name="Output 2 2 2 3 2" xfId="57910" xr:uid="{00000000-0005-0000-0000-000033E20000}"/>
    <cellStyle name="Output 2 2 2 3 2 2" xfId="57911" xr:uid="{00000000-0005-0000-0000-000034E20000}"/>
    <cellStyle name="Output 2 2 2 3 3" xfId="57912" xr:uid="{00000000-0005-0000-0000-000035E20000}"/>
    <cellStyle name="Output 2 2 2 3 4" xfId="57913" xr:uid="{00000000-0005-0000-0000-000036E20000}"/>
    <cellStyle name="Output 2 2 2 3 5" xfId="57914" xr:uid="{00000000-0005-0000-0000-000037E20000}"/>
    <cellStyle name="Output 2 2 2 4" xfId="57915" xr:uid="{00000000-0005-0000-0000-000038E20000}"/>
    <cellStyle name="Output 2 2 2 4 2" xfId="57916" xr:uid="{00000000-0005-0000-0000-000039E20000}"/>
    <cellStyle name="Output 2 2 2 4 2 2" xfId="57917" xr:uid="{00000000-0005-0000-0000-00003AE20000}"/>
    <cellStyle name="Output 2 2 2 4 3" xfId="57918" xr:uid="{00000000-0005-0000-0000-00003BE20000}"/>
    <cellStyle name="Output 2 2 2 4 4" xfId="57919" xr:uid="{00000000-0005-0000-0000-00003CE20000}"/>
    <cellStyle name="Output 2 2 2 4 5" xfId="57920" xr:uid="{00000000-0005-0000-0000-00003DE20000}"/>
    <cellStyle name="Output 2 2 2 5" xfId="57921" xr:uid="{00000000-0005-0000-0000-00003EE20000}"/>
    <cellStyle name="Output 2 2 2 5 2" xfId="57922" xr:uid="{00000000-0005-0000-0000-00003FE20000}"/>
    <cellStyle name="Output 2 2 2 6" xfId="57923" xr:uid="{00000000-0005-0000-0000-000040E20000}"/>
    <cellStyle name="Output 2 2 2 7" xfId="57924" xr:uid="{00000000-0005-0000-0000-000041E20000}"/>
    <cellStyle name="Output 2 2 2_T-straight with PEDs adjustor" xfId="57925" xr:uid="{00000000-0005-0000-0000-000042E20000}"/>
    <cellStyle name="Output 2 2 3" xfId="57926" xr:uid="{00000000-0005-0000-0000-000043E20000}"/>
    <cellStyle name="Output 2 2 3 10" xfId="57927" xr:uid="{00000000-0005-0000-0000-000044E20000}"/>
    <cellStyle name="Output 2 2 3 10 2" xfId="57928" xr:uid="{00000000-0005-0000-0000-000045E20000}"/>
    <cellStyle name="Output 2 2 3 10 2 2" xfId="57929" xr:uid="{00000000-0005-0000-0000-000046E20000}"/>
    <cellStyle name="Output 2 2 3 10 2 2 2" xfId="57930" xr:uid="{00000000-0005-0000-0000-000047E20000}"/>
    <cellStyle name="Output 2 2 3 10 2 2 3" xfId="57931" xr:uid="{00000000-0005-0000-0000-000048E20000}"/>
    <cellStyle name="Output 2 2 3 10 2 2 4" xfId="57932" xr:uid="{00000000-0005-0000-0000-000049E20000}"/>
    <cellStyle name="Output 2 2 3 10 2 2 5" xfId="57933" xr:uid="{00000000-0005-0000-0000-00004AE20000}"/>
    <cellStyle name="Output 2 2 3 10 2 3" xfId="57934" xr:uid="{00000000-0005-0000-0000-00004BE20000}"/>
    <cellStyle name="Output 2 2 3 10 2 3 2" xfId="57935" xr:uid="{00000000-0005-0000-0000-00004CE20000}"/>
    <cellStyle name="Output 2 2 3 10 2 3 3" xfId="57936" xr:uid="{00000000-0005-0000-0000-00004DE20000}"/>
    <cellStyle name="Output 2 2 3 10 2 3 4" xfId="57937" xr:uid="{00000000-0005-0000-0000-00004EE20000}"/>
    <cellStyle name="Output 2 2 3 10 2 3 5" xfId="57938" xr:uid="{00000000-0005-0000-0000-00004FE20000}"/>
    <cellStyle name="Output 2 2 3 10 2 4" xfId="57939" xr:uid="{00000000-0005-0000-0000-000050E20000}"/>
    <cellStyle name="Output 2 2 3 10 2 5" xfId="57940" xr:uid="{00000000-0005-0000-0000-000051E20000}"/>
    <cellStyle name="Output 2 2 3 10 2 6" xfId="57941" xr:uid="{00000000-0005-0000-0000-000052E20000}"/>
    <cellStyle name="Output 2 2 3 10 2 7" xfId="57942" xr:uid="{00000000-0005-0000-0000-000053E20000}"/>
    <cellStyle name="Output 2 2 3 10 3" xfId="57943" xr:uid="{00000000-0005-0000-0000-000054E20000}"/>
    <cellStyle name="Output 2 2 3 10 3 2" xfId="57944" xr:uid="{00000000-0005-0000-0000-000055E20000}"/>
    <cellStyle name="Output 2 2 3 10 3 3" xfId="57945" xr:uid="{00000000-0005-0000-0000-000056E20000}"/>
    <cellStyle name="Output 2 2 3 10 3 4" xfId="57946" xr:uid="{00000000-0005-0000-0000-000057E20000}"/>
    <cellStyle name="Output 2 2 3 10 3 5" xfId="57947" xr:uid="{00000000-0005-0000-0000-000058E20000}"/>
    <cellStyle name="Output 2 2 3 10 4" xfId="57948" xr:uid="{00000000-0005-0000-0000-000059E20000}"/>
    <cellStyle name="Output 2 2 3 10 4 2" xfId="57949" xr:uid="{00000000-0005-0000-0000-00005AE20000}"/>
    <cellStyle name="Output 2 2 3 10 4 3" xfId="57950" xr:uid="{00000000-0005-0000-0000-00005BE20000}"/>
    <cellStyle name="Output 2 2 3 10 4 4" xfId="57951" xr:uid="{00000000-0005-0000-0000-00005CE20000}"/>
    <cellStyle name="Output 2 2 3 10 4 5" xfId="57952" xr:uid="{00000000-0005-0000-0000-00005DE20000}"/>
    <cellStyle name="Output 2 2 3 10 5" xfId="57953" xr:uid="{00000000-0005-0000-0000-00005EE20000}"/>
    <cellStyle name="Output 2 2 3 10 6" xfId="57954" xr:uid="{00000000-0005-0000-0000-00005FE20000}"/>
    <cellStyle name="Output 2 2 3 10 7" xfId="57955" xr:uid="{00000000-0005-0000-0000-000060E20000}"/>
    <cellStyle name="Output 2 2 3 10 8" xfId="57956" xr:uid="{00000000-0005-0000-0000-000061E20000}"/>
    <cellStyle name="Output 2 2 3 11" xfId="57957" xr:uid="{00000000-0005-0000-0000-000062E20000}"/>
    <cellStyle name="Output 2 2 3 11 2" xfId="57958" xr:uid="{00000000-0005-0000-0000-000063E20000}"/>
    <cellStyle name="Output 2 2 3 11 2 2" xfId="57959" xr:uid="{00000000-0005-0000-0000-000064E20000}"/>
    <cellStyle name="Output 2 2 3 11 2 2 2" xfId="57960" xr:uid="{00000000-0005-0000-0000-000065E20000}"/>
    <cellStyle name="Output 2 2 3 11 2 2 3" xfId="57961" xr:uid="{00000000-0005-0000-0000-000066E20000}"/>
    <cellStyle name="Output 2 2 3 11 2 2 4" xfId="57962" xr:uid="{00000000-0005-0000-0000-000067E20000}"/>
    <cellStyle name="Output 2 2 3 11 2 2 5" xfId="57963" xr:uid="{00000000-0005-0000-0000-000068E20000}"/>
    <cellStyle name="Output 2 2 3 11 2 3" xfId="57964" xr:uid="{00000000-0005-0000-0000-000069E20000}"/>
    <cellStyle name="Output 2 2 3 11 2 3 2" xfId="57965" xr:uid="{00000000-0005-0000-0000-00006AE20000}"/>
    <cellStyle name="Output 2 2 3 11 2 3 3" xfId="57966" xr:uid="{00000000-0005-0000-0000-00006BE20000}"/>
    <cellStyle name="Output 2 2 3 11 2 3 4" xfId="57967" xr:uid="{00000000-0005-0000-0000-00006CE20000}"/>
    <cellStyle name="Output 2 2 3 11 2 3 5" xfId="57968" xr:uid="{00000000-0005-0000-0000-00006DE20000}"/>
    <cellStyle name="Output 2 2 3 11 2 4" xfId="57969" xr:uid="{00000000-0005-0000-0000-00006EE20000}"/>
    <cellStyle name="Output 2 2 3 11 2 5" xfId="57970" xr:uid="{00000000-0005-0000-0000-00006FE20000}"/>
    <cellStyle name="Output 2 2 3 11 2 6" xfId="57971" xr:uid="{00000000-0005-0000-0000-000070E20000}"/>
    <cellStyle name="Output 2 2 3 11 2 7" xfId="57972" xr:uid="{00000000-0005-0000-0000-000071E20000}"/>
    <cellStyle name="Output 2 2 3 11 3" xfId="57973" xr:uid="{00000000-0005-0000-0000-000072E20000}"/>
    <cellStyle name="Output 2 2 3 11 3 2" xfId="57974" xr:uid="{00000000-0005-0000-0000-000073E20000}"/>
    <cellStyle name="Output 2 2 3 11 3 3" xfId="57975" xr:uid="{00000000-0005-0000-0000-000074E20000}"/>
    <cellStyle name="Output 2 2 3 11 3 4" xfId="57976" xr:uid="{00000000-0005-0000-0000-000075E20000}"/>
    <cellStyle name="Output 2 2 3 11 3 5" xfId="57977" xr:uid="{00000000-0005-0000-0000-000076E20000}"/>
    <cellStyle name="Output 2 2 3 11 4" xfId="57978" xr:uid="{00000000-0005-0000-0000-000077E20000}"/>
    <cellStyle name="Output 2 2 3 11 4 2" xfId="57979" xr:uid="{00000000-0005-0000-0000-000078E20000}"/>
    <cellStyle name="Output 2 2 3 11 4 3" xfId="57980" xr:uid="{00000000-0005-0000-0000-000079E20000}"/>
    <cellStyle name="Output 2 2 3 11 4 4" xfId="57981" xr:uid="{00000000-0005-0000-0000-00007AE20000}"/>
    <cellStyle name="Output 2 2 3 11 4 5" xfId="57982" xr:uid="{00000000-0005-0000-0000-00007BE20000}"/>
    <cellStyle name="Output 2 2 3 11 5" xfId="57983" xr:uid="{00000000-0005-0000-0000-00007CE20000}"/>
    <cellStyle name="Output 2 2 3 11 6" xfId="57984" xr:uid="{00000000-0005-0000-0000-00007DE20000}"/>
    <cellStyle name="Output 2 2 3 11 7" xfId="57985" xr:uid="{00000000-0005-0000-0000-00007EE20000}"/>
    <cellStyle name="Output 2 2 3 11 8" xfId="57986" xr:uid="{00000000-0005-0000-0000-00007FE20000}"/>
    <cellStyle name="Output 2 2 3 12" xfId="57987" xr:uid="{00000000-0005-0000-0000-000080E20000}"/>
    <cellStyle name="Output 2 2 3 12 2" xfId="57988" xr:uid="{00000000-0005-0000-0000-000081E20000}"/>
    <cellStyle name="Output 2 2 3 12 2 2" xfId="57989" xr:uid="{00000000-0005-0000-0000-000082E20000}"/>
    <cellStyle name="Output 2 2 3 12 2 2 2" xfId="57990" xr:uid="{00000000-0005-0000-0000-000083E20000}"/>
    <cellStyle name="Output 2 2 3 12 2 2 3" xfId="57991" xr:uid="{00000000-0005-0000-0000-000084E20000}"/>
    <cellStyle name="Output 2 2 3 12 2 2 4" xfId="57992" xr:uid="{00000000-0005-0000-0000-000085E20000}"/>
    <cellStyle name="Output 2 2 3 12 2 2 5" xfId="57993" xr:uid="{00000000-0005-0000-0000-000086E20000}"/>
    <cellStyle name="Output 2 2 3 12 2 3" xfId="57994" xr:uid="{00000000-0005-0000-0000-000087E20000}"/>
    <cellStyle name="Output 2 2 3 12 2 3 2" xfId="57995" xr:uid="{00000000-0005-0000-0000-000088E20000}"/>
    <cellStyle name="Output 2 2 3 12 2 3 3" xfId="57996" xr:uid="{00000000-0005-0000-0000-000089E20000}"/>
    <cellStyle name="Output 2 2 3 12 2 3 4" xfId="57997" xr:uid="{00000000-0005-0000-0000-00008AE20000}"/>
    <cellStyle name="Output 2 2 3 12 2 3 5" xfId="57998" xr:uid="{00000000-0005-0000-0000-00008BE20000}"/>
    <cellStyle name="Output 2 2 3 12 2 4" xfId="57999" xr:uid="{00000000-0005-0000-0000-00008CE20000}"/>
    <cellStyle name="Output 2 2 3 12 2 5" xfId="58000" xr:uid="{00000000-0005-0000-0000-00008DE20000}"/>
    <cellStyle name="Output 2 2 3 12 2 6" xfId="58001" xr:uid="{00000000-0005-0000-0000-00008EE20000}"/>
    <cellStyle name="Output 2 2 3 12 2 7" xfId="58002" xr:uid="{00000000-0005-0000-0000-00008FE20000}"/>
    <cellStyle name="Output 2 2 3 12 3" xfId="58003" xr:uid="{00000000-0005-0000-0000-000090E20000}"/>
    <cellStyle name="Output 2 2 3 12 3 2" xfId="58004" xr:uid="{00000000-0005-0000-0000-000091E20000}"/>
    <cellStyle name="Output 2 2 3 12 3 3" xfId="58005" xr:uid="{00000000-0005-0000-0000-000092E20000}"/>
    <cellStyle name="Output 2 2 3 12 3 4" xfId="58006" xr:uid="{00000000-0005-0000-0000-000093E20000}"/>
    <cellStyle name="Output 2 2 3 12 3 5" xfId="58007" xr:uid="{00000000-0005-0000-0000-000094E20000}"/>
    <cellStyle name="Output 2 2 3 12 4" xfId="58008" xr:uid="{00000000-0005-0000-0000-000095E20000}"/>
    <cellStyle name="Output 2 2 3 12 4 2" xfId="58009" xr:uid="{00000000-0005-0000-0000-000096E20000}"/>
    <cellStyle name="Output 2 2 3 12 4 3" xfId="58010" xr:uid="{00000000-0005-0000-0000-000097E20000}"/>
    <cellStyle name="Output 2 2 3 12 4 4" xfId="58011" xr:uid="{00000000-0005-0000-0000-000098E20000}"/>
    <cellStyle name="Output 2 2 3 12 4 5" xfId="58012" xr:uid="{00000000-0005-0000-0000-000099E20000}"/>
    <cellStyle name="Output 2 2 3 12 5" xfId="58013" xr:uid="{00000000-0005-0000-0000-00009AE20000}"/>
    <cellStyle name="Output 2 2 3 12 6" xfId="58014" xr:uid="{00000000-0005-0000-0000-00009BE20000}"/>
    <cellStyle name="Output 2 2 3 12 7" xfId="58015" xr:uid="{00000000-0005-0000-0000-00009CE20000}"/>
    <cellStyle name="Output 2 2 3 12 8" xfId="58016" xr:uid="{00000000-0005-0000-0000-00009DE20000}"/>
    <cellStyle name="Output 2 2 3 13" xfId="58017" xr:uid="{00000000-0005-0000-0000-00009EE20000}"/>
    <cellStyle name="Output 2 2 3 13 2" xfId="58018" xr:uid="{00000000-0005-0000-0000-00009FE20000}"/>
    <cellStyle name="Output 2 2 3 13 2 2" xfId="58019" xr:uid="{00000000-0005-0000-0000-0000A0E20000}"/>
    <cellStyle name="Output 2 2 3 13 2 2 2" xfId="58020" xr:uid="{00000000-0005-0000-0000-0000A1E20000}"/>
    <cellStyle name="Output 2 2 3 13 2 2 3" xfId="58021" xr:uid="{00000000-0005-0000-0000-0000A2E20000}"/>
    <cellStyle name="Output 2 2 3 13 2 2 4" xfId="58022" xr:uid="{00000000-0005-0000-0000-0000A3E20000}"/>
    <cellStyle name="Output 2 2 3 13 2 2 5" xfId="58023" xr:uid="{00000000-0005-0000-0000-0000A4E20000}"/>
    <cellStyle name="Output 2 2 3 13 2 3" xfId="58024" xr:uid="{00000000-0005-0000-0000-0000A5E20000}"/>
    <cellStyle name="Output 2 2 3 13 2 3 2" xfId="58025" xr:uid="{00000000-0005-0000-0000-0000A6E20000}"/>
    <cellStyle name="Output 2 2 3 13 2 3 3" xfId="58026" xr:uid="{00000000-0005-0000-0000-0000A7E20000}"/>
    <cellStyle name="Output 2 2 3 13 2 3 4" xfId="58027" xr:uid="{00000000-0005-0000-0000-0000A8E20000}"/>
    <cellStyle name="Output 2 2 3 13 2 3 5" xfId="58028" xr:uid="{00000000-0005-0000-0000-0000A9E20000}"/>
    <cellStyle name="Output 2 2 3 13 2 4" xfId="58029" xr:uid="{00000000-0005-0000-0000-0000AAE20000}"/>
    <cellStyle name="Output 2 2 3 13 2 5" xfId="58030" xr:uid="{00000000-0005-0000-0000-0000ABE20000}"/>
    <cellStyle name="Output 2 2 3 13 2 6" xfId="58031" xr:uid="{00000000-0005-0000-0000-0000ACE20000}"/>
    <cellStyle name="Output 2 2 3 13 2 7" xfId="58032" xr:uid="{00000000-0005-0000-0000-0000ADE20000}"/>
    <cellStyle name="Output 2 2 3 13 3" xfId="58033" xr:uid="{00000000-0005-0000-0000-0000AEE20000}"/>
    <cellStyle name="Output 2 2 3 13 3 2" xfId="58034" xr:uid="{00000000-0005-0000-0000-0000AFE20000}"/>
    <cellStyle name="Output 2 2 3 13 3 3" xfId="58035" xr:uid="{00000000-0005-0000-0000-0000B0E20000}"/>
    <cellStyle name="Output 2 2 3 13 3 4" xfId="58036" xr:uid="{00000000-0005-0000-0000-0000B1E20000}"/>
    <cellStyle name="Output 2 2 3 13 3 5" xfId="58037" xr:uid="{00000000-0005-0000-0000-0000B2E20000}"/>
    <cellStyle name="Output 2 2 3 13 4" xfId="58038" xr:uid="{00000000-0005-0000-0000-0000B3E20000}"/>
    <cellStyle name="Output 2 2 3 13 4 2" xfId="58039" xr:uid="{00000000-0005-0000-0000-0000B4E20000}"/>
    <cellStyle name="Output 2 2 3 13 4 3" xfId="58040" xr:uid="{00000000-0005-0000-0000-0000B5E20000}"/>
    <cellStyle name="Output 2 2 3 13 4 4" xfId="58041" xr:uid="{00000000-0005-0000-0000-0000B6E20000}"/>
    <cellStyle name="Output 2 2 3 13 4 5" xfId="58042" xr:uid="{00000000-0005-0000-0000-0000B7E20000}"/>
    <cellStyle name="Output 2 2 3 13 5" xfId="58043" xr:uid="{00000000-0005-0000-0000-0000B8E20000}"/>
    <cellStyle name="Output 2 2 3 13 6" xfId="58044" xr:uid="{00000000-0005-0000-0000-0000B9E20000}"/>
    <cellStyle name="Output 2 2 3 13 7" xfId="58045" xr:uid="{00000000-0005-0000-0000-0000BAE20000}"/>
    <cellStyle name="Output 2 2 3 13 8" xfId="58046" xr:uid="{00000000-0005-0000-0000-0000BBE20000}"/>
    <cellStyle name="Output 2 2 3 14" xfId="58047" xr:uid="{00000000-0005-0000-0000-0000BCE20000}"/>
    <cellStyle name="Output 2 2 3 14 2" xfId="58048" xr:uid="{00000000-0005-0000-0000-0000BDE20000}"/>
    <cellStyle name="Output 2 2 3 14 2 2" xfId="58049" xr:uid="{00000000-0005-0000-0000-0000BEE20000}"/>
    <cellStyle name="Output 2 2 3 14 2 2 2" xfId="58050" xr:uid="{00000000-0005-0000-0000-0000BFE20000}"/>
    <cellStyle name="Output 2 2 3 14 2 2 3" xfId="58051" xr:uid="{00000000-0005-0000-0000-0000C0E20000}"/>
    <cellStyle name="Output 2 2 3 14 2 2 4" xfId="58052" xr:uid="{00000000-0005-0000-0000-0000C1E20000}"/>
    <cellStyle name="Output 2 2 3 14 2 2 5" xfId="58053" xr:uid="{00000000-0005-0000-0000-0000C2E20000}"/>
    <cellStyle name="Output 2 2 3 14 2 3" xfId="58054" xr:uid="{00000000-0005-0000-0000-0000C3E20000}"/>
    <cellStyle name="Output 2 2 3 14 2 3 2" xfId="58055" xr:uid="{00000000-0005-0000-0000-0000C4E20000}"/>
    <cellStyle name="Output 2 2 3 14 2 3 3" xfId="58056" xr:uid="{00000000-0005-0000-0000-0000C5E20000}"/>
    <cellStyle name="Output 2 2 3 14 2 3 4" xfId="58057" xr:uid="{00000000-0005-0000-0000-0000C6E20000}"/>
    <cellStyle name="Output 2 2 3 14 2 3 5" xfId="58058" xr:uid="{00000000-0005-0000-0000-0000C7E20000}"/>
    <cellStyle name="Output 2 2 3 14 2 4" xfId="58059" xr:uid="{00000000-0005-0000-0000-0000C8E20000}"/>
    <cellStyle name="Output 2 2 3 14 2 5" xfId="58060" xr:uid="{00000000-0005-0000-0000-0000C9E20000}"/>
    <cellStyle name="Output 2 2 3 14 2 6" xfId="58061" xr:uid="{00000000-0005-0000-0000-0000CAE20000}"/>
    <cellStyle name="Output 2 2 3 14 2 7" xfId="58062" xr:uid="{00000000-0005-0000-0000-0000CBE20000}"/>
    <cellStyle name="Output 2 2 3 14 3" xfId="58063" xr:uid="{00000000-0005-0000-0000-0000CCE20000}"/>
    <cellStyle name="Output 2 2 3 14 3 2" xfId="58064" xr:uid="{00000000-0005-0000-0000-0000CDE20000}"/>
    <cellStyle name="Output 2 2 3 14 3 3" xfId="58065" xr:uid="{00000000-0005-0000-0000-0000CEE20000}"/>
    <cellStyle name="Output 2 2 3 14 3 4" xfId="58066" xr:uid="{00000000-0005-0000-0000-0000CFE20000}"/>
    <cellStyle name="Output 2 2 3 14 3 5" xfId="58067" xr:uid="{00000000-0005-0000-0000-0000D0E20000}"/>
    <cellStyle name="Output 2 2 3 14 4" xfId="58068" xr:uid="{00000000-0005-0000-0000-0000D1E20000}"/>
    <cellStyle name="Output 2 2 3 14 4 2" xfId="58069" xr:uid="{00000000-0005-0000-0000-0000D2E20000}"/>
    <cellStyle name="Output 2 2 3 14 4 3" xfId="58070" xr:uid="{00000000-0005-0000-0000-0000D3E20000}"/>
    <cellStyle name="Output 2 2 3 14 4 4" xfId="58071" xr:uid="{00000000-0005-0000-0000-0000D4E20000}"/>
    <cellStyle name="Output 2 2 3 14 4 5" xfId="58072" xr:uid="{00000000-0005-0000-0000-0000D5E20000}"/>
    <cellStyle name="Output 2 2 3 14 5" xfId="58073" xr:uid="{00000000-0005-0000-0000-0000D6E20000}"/>
    <cellStyle name="Output 2 2 3 14 6" xfId="58074" xr:uid="{00000000-0005-0000-0000-0000D7E20000}"/>
    <cellStyle name="Output 2 2 3 14 7" xfId="58075" xr:uid="{00000000-0005-0000-0000-0000D8E20000}"/>
    <cellStyle name="Output 2 2 3 14 8" xfId="58076" xr:uid="{00000000-0005-0000-0000-0000D9E20000}"/>
    <cellStyle name="Output 2 2 3 15" xfId="58077" xr:uid="{00000000-0005-0000-0000-0000DAE20000}"/>
    <cellStyle name="Output 2 2 3 15 2" xfId="58078" xr:uid="{00000000-0005-0000-0000-0000DBE20000}"/>
    <cellStyle name="Output 2 2 3 15 2 2" xfId="58079" xr:uid="{00000000-0005-0000-0000-0000DCE20000}"/>
    <cellStyle name="Output 2 2 3 15 2 3" xfId="58080" xr:uid="{00000000-0005-0000-0000-0000DDE20000}"/>
    <cellStyle name="Output 2 2 3 15 2 4" xfId="58081" xr:uid="{00000000-0005-0000-0000-0000DEE20000}"/>
    <cellStyle name="Output 2 2 3 15 2 5" xfId="58082" xr:uid="{00000000-0005-0000-0000-0000DFE20000}"/>
    <cellStyle name="Output 2 2 3 15 3" xfId="58083" xr:uid="{00000000-0005-0000-0000-0000E0E20000}"/>
    <cellStyle name="Output 2 2 3 15 3 2" xfId="58084" xr:uid="{00000000-0005-0000-0000-0000E1E20000}"/>
    <cellStyle name="Output 2 2 3 15 3 3" xfId="58085" xr:uid="{00000000-0005-0000-0000-0000E2E20000}"/>
    <cellStyle name="Output 2 2 3 15 3 4" xfId="58086" xr:uid="{00000000-0005-0000-0000-0000E3E20000}"/>
    <cellStyle name="Output 2 2 3 15 3 5" xfId="58087" xr:uid="{00000000-0005-0000-0000-0000E4E20000}"/>
    <cellStyle name="Output 2 2 3 15 4" xfId="58088" xr:uid="{00000000-0005-0000-0000-0000E5E20000}"/>
    <cellStyle name="Output 2 2 3 15 5" xfId="58089" xr:uid="{00000000-0005-0000-0000-0000E6E20000}"/>
    <cellStyle name="Output 2 2 3 15 6" xfId="58090" xr:uid="{00000000-0005-0000-0000-0000E7E20000}"/>
    <cellStyle name="Output 2 2 3 15 7" xfId="58091" xr:uid="{00000000-0005-0000-0000-0000E8E20000}"/>
    <cellStyle name="Output 2 2 3 16" xfId="58092" xr:uid="{00000000-0005-0000-0000-0000E9E20000}"/>
    <cellStyle name="Output 2 2 3 16 2" xfId="58093" xr:uid="{00000000-0005-0000-0000-0000EAE20000}"/>
    <cellStyle name="Output 2 2 3 16 3" xfId="58094" xr:uid="{00000000-0005-0000-0000-0000EBE20000}"/>
    <cellStyle name="Output 2 2 3 16 4" xfId="58095" xr:uid="{00000000-0005-0000-0000-0000ECE20000}"/>
    <cellStyle name="Output 2 2 3 16 5" xfId="58096" xr:uid="{00000000-0005-0000-0000-0000EDE20000}"/>
    <cellStyle name="Output 2 2 3 17" xfId="58097" xr:uid="{00000000-0005-0000-0000-0000EEE20000}"/>
    <cellStyle name="Output 2 2 3 17 2" xfId="58098" xr:uid="{00000000-0005-0000-0000-0000EFE20000}"/>
    <cellStyle name="Output 2 2 3 17 3" xfId="58099" xr:uid="{00000000-0005-0000-0000-0000F0E20000}"/>
    <cellStyle name="Output 2 2 3 17 4" xfId="58100" xr:uid="{00000000-0005-0000-0000-0000F1E20000}"/>
    <cellStyle name="Output 2 2 3 17 5" xfId="58101" xr:uid="{00000000-0005-0000-0000-0000F2E20000}"/>
    <cellStyle name="Output 2 2 3 18" xfId="58102" xr:uid="{00000000-0005-0000-0000-0000F3E20000}"/>
    <cellStyle name="Output 2 2 3 19" xfId="58103" xr:uid="{00000000-0005-0000-0000-0000F4E20000}"/>
    <cellStyle name="Output 2 2 3 2" xfId="58104" xr:uid="{00000000-0005-0000-0000-0000F5E20000}"/>
    <cellStyle name="Output 2 2 3 2 2" xfId="58105" xr:uid="{00000000-0005-0000-0000-0000F6E20000}"/>
    <cellStyle name="Output 2 2 3 2 2 2" xfId="58106" xr:uid="{00000000-0005-0000-0000-0000F7E20000}"/>
    <cellStyle name="Output 2 2 3 2 2 2 2" xfId="58107" xr:uid="{00000000-0005-0000-0000-0000F8E20000}"/>
    <cellStyle name="Output 2 2 3 2 2 2 3" xfId="58108" xr:uid="{00000000-0005-0000-0000-0000F9E20000}"/>
    <cellStyle name="Output 2 2 3 2 2 2 4" xfId="58109" xr:uid="{00000000-0005-0000-0000-0000FAE20000}"/>
    <cellStyle name="Output 2 2 3 2 2 2 5" xfId="58110" xr:uid="{00000000-0005-0000-0000-0000FBE20000}"/>
    <cellStyle name="Output 2 2 3 2 2 3" xfId="58111" xr:uid="{00000000-0005-0000-0000-0000FCE20000}"/>
    <cellStyle name="Output 2 2 3 2 2 3 2" xfId="58112" xr:uid="{00000000-0005-0000-0000-0000FDE20000}"/>
    <cellStyle name="Output 2 2 3 2 2 3 3" xfId="58113" xr:uid="{00000000-0005-0000-0000-0000FEE20000}"/>
    <cellStyle name="Output 2 2 3 2 2 3 4" xfId="58114" xr:uid="{00000000-0005-0000-0000-0000FFE20000}"/>
    <cellStyle name="Output 2 2 3 2 2 3 5" xfId="58115" xr:uid="{00000000-0005-0000-0000-000000E30000}"/>
    <cellStyle name="Output 2 2 3 2 2 4" xfId="58116" xr:uid="{00000000-0005-0000-0000-000001E30000}"/>
    <cellStyle name="Output 2 2 3 2 2 5" xfId="58117" xr:uid="{00000000-0005-0000-0000-000002E30000}"/>
    <cellStyle name="Output 2 2 3 2 2 6" xfId="58118" xr:uid="{00000000-0005-0000-0000-000003E30000}"/>
    <cellStyle name="Output 2 2 3 2 2 7" xfId="58119" xr:uid="{00000000-0005-0000-0000-000004E30000}"/>
    <cellStyle name="Output 2 2 3 2 3" xfId="58120" xr:uid="{00000000-0005-0000-0000-000005E30000}"/>
    <cellStyle name="Output 2 2 3 2 3 2" xfId="58121" xr:uid="{00000000-0005-0000-0000-000006E30000}"/>
    <cellStyle name="Output 2 2 3 2 3 3" xfId="58122" xr:uid="{00000000-0005-0000-0000-000007E30000}"/>
    <cellStyle name="Output 2 2 3 2 3 4" xfId="58123" xr:uid="{00000000-0005-0000-0000-000008E30000}"/>
    <cellStyle name="Output 2 2 3 2 3 5" xfId="58124" xr:uid="{00000000-0005-0000-0000-000009E30000}"/>
    <cellStyle name="Output 2 2 3 2 4" xfId="58125" xr:uid="{00000000-0005-0000-0000-00000AE30000}"/>
    <cellStyle name="Output 2 2 3 2 4 2" xfId="58126" xr:uid="{00000000-0005-0000-0000-00000BE30000}"/>
    <cellStyle name="Output 2 2 3 2 4 3" xfId="58127" xr:uid="{00000000-0005-0000-0000-00000CE30000}"/>
    <cellStyle name="Output 2 2 3 2 4 4" xfId="58128" xr:uid="{00000000-0005-0000-0000-00000DE30000}"/>
    <cellStyle name="Output 2 2 3 2 4 5" xfId="58129" xr:uid="{00000000-0005-0000-0000-00000EE30000}"/>
    <cellStyle name="Output 2 2 3 2 5" xfId="58130" xr:uid="{00000000-0005-0000-0000-00000FE30000}"/>
    <cellStyle name="Output 2 2 3 2 6" xfId="58131" xr:uid="{00000000-0005-0000-0000-000010E30000}"/>
    <cellStyle name="Output 2 2 3 2 7" xfId="58132" xr:uid="{00000000-0005-0000-0000-000011E30000}"/>
    <cellStyle name="Output 2 2 3 2 8" xfId="58133" xr:uid="{00000000-0005-0000-0000-000012E30000}"/>
    <cellStyle name="Output 2 2 3 20" xfId="58134" xr:uid="{00000000-0005-0000-0000-000013E30000}"/>
    <cellStyle name="Output 2 2 3 21" xfId="58135" xr:uid="{00000000-0005-0000-0000-000014E30000}"/>
    <cellStyle name="Output 2 2 3 3" xfId="58136" xr:uid="{00000000-0005-0000-0000-000015E30000}"/>
    <cellStyle name="Output 2 2 3 3 2" xfId="58137" xr:uid="{00000000-0005-0000-0000-000016E30000}"/>
    <cellStyle name="Output 2 2 3 3 2 2" xfId="58138" xr:uid="{00000000-0005-0000-0000-000017E30000}"/>
    <cellStyle name="Output 2 2 3 3 2 2 2" xfId="58139" xr:uid="{00000000-0005-0000-0000-000018E30000}"/>
    <cellStyle name="Output 2 2 3 3 2 2 3" xfId="58140" xr:uid="{00000000-0005-0000-0000-000019E30000}"/>
    <cellStyle name="Output 2 2 3 3 2 2 4" xfId="58141" xr:uid="{00000000-0005-0000-0000-00001AE30000}"/>
    <cellStyle name="Output 2 2 3 3 2 2 5" xfId="58142" xr:uid="{00000000-0005-0000-0000-00001BE30000}"/>
    <cellStyle name="Output 2 2 3 3 2 3" xfId="58143" xr:uid="{00000000-0005-0000-0000-00001CE30000}"/>
    <cellStyle name="Output 2 2 3 3 2 3 2" xfId="58144" xr:uid="{00000000-0005-0000-0000-00001DE30000}"/>
    <cellStyle name="Output 2 2 3 3 2 3 3" xfId="58145" xr:uid="{00000000-0005-0000-0000-00001EE30000}"/>
    <cellStyle name="Output 2 2 3 3 2 3 4" xfId="58146" xr:uid="{00000000-0005-0000-0000-00001FE30000}"/>
    <cellStyle name="Output 2 2 3 3 2 3 5" xfId="58147" xr:uid="{00000000-0005-0000-0000-000020E30000}"/>
    <cellStyle name="Output 2 2 3 3 2 4" xfId="58148" xr:uid="{00000000-0005-0000-0000-000021E30000}"/>
    <cellStyle name="Output 2 2 3 3 2 5" xfId="58149" xr:uid="{00000000-0005-0000-0000-000022E30000}"/>
    <cellStyle name="Output 2 2 3 3 2 6" xfId="58150" xr:uid="{00000000-0005-0000-0000-000023E30000}"/>
    <cellStyle name="Output 2 2 3 3 2 7" xfId="58151" xr:uid="{00000000-0005-0000-0000-000024E30000}"/>
    <cellStyle name="Output 2 2 3 3 3" xfId="58152" xr:uid="{00000000-0005-0000-0000-000025E30000}"/>
    <cellStyle name="Output 2 2 3 3 3 2" xfId="58153" xr:uid="{00000000-0005-0000-0000-000026E30000}"/>
    <cellStyle name="Output 2 2 3 3 3 3" xfId="58154" xr:uid="{00000000-0005-0000-0000-000027E30000}"/>
    <cellStyle name="Output 2 2 3 3 3 4" xfId="58155" xr:uid="{00000000-0005-0000-0000-000028E30000}"/>
    <cellStyle name="Output 2 2 3 3 3 5" xfId="58156" xr:uid="{00000000-0005-0000-0000-000029E30000}"/>
    <cellStyle name="Output 2 2 3 3 4" xfId="58157" xr:uid="{00000000-0005-0000-0000-00002AE30000}"/>
    <cellStyle name="Output 2 2 3 3 4 2" xfId="58158" xr:uid="{00000000-0005-0000-0000-00002BE30000}"/>
    <cellStyle name="Output 2 2 3 3 4 3" xfId="58159" xr:uid="{00000000-0005-0000-0000-00002CE30000}"/>
    <cellStyle name="Output 2 2 3 3 4 4" xfId="58160" xr:uid="{00000000-0005-0000-0000-00002DE30000}"/>
    <cellStyle name="Output 2 2 3 3 4 5" xfId="58161" xr:uid="{00000000-0005-0000-0000-00002EE30000}"/>
    <cellStyle name="Output 2 2 3 3 5" xfId="58162" xr:uid="{00000000-0005-0000-0000-00002FE30000}"/>
    <cellStyle name="Output 2 2 3 3 6" xfId="58163" xr:uid="{00000000-0005-0000-0000-000030E30000}"/>
    <cellStyle name="Output 2 2 3 3 7" xfId="58164" xr:uid="{00000000-0005-0000-0000-000031E30000}"/>
    <cellStyle name="Output 2 2 3 3 8" xfId="58165" xr:uid="{00000000-0005-0000-0000-000032E30000}"/>
    <cellStyle name="Output 2 2 3 4" xfId="58166" xr:uid="{00000000-0005-0000-0000-000033E30000}"/>
    <cellStyle name="Output 2 2 3 4 2" xfId="58167" xr:uid="{00000000-0005-0000-0000-000034E30000}"/>
    <cellStyle name="Output 2 2 3 4 2 2" xfId="58168" xr:uid="{00000000-0005-0000-0000-000035E30000}"/>
    <cellStyle name="Output 2 2 3 4 2 2 2" xfId="58169" xr:uid="{00000000-0005-0000-0000-000036E30000}"/>
    <cellStyle name="Output 2 2 3 4 2 2 3" xfId="58170" xr:uid="{00000000-0005-0000-0000-000037E30000}"/>
    <cellStyle name="Output 2 2 3 4 2 2 4" xfId="58171" xr:uid="{00000000-0005-0000-0000-000038E30000}"/>
    <cellStyle name="Output 2 2 3 4 2 2 5" xfId="58172" xr:uid="{00000000-0005-0000-0000-000039E30000}"/>
    <cellStyle name="Output 2 2 3 4 2 3" xfId="58173" xr:uid="{00000000-0005-0000-0000-00003AE30000}"/>
    <cellStyle name="Output 2 2 3 4 2 3 2" xfId="58174" xr:uid="{00000000-0005-0000-0000-00003BE30000}"/>
    <cellStyle name="Output 2 2 3 4 2 3 3" xfId="58175" xr:uid="{00000000-0005-0000-0000-00003CE30000}"/>
    <cellStyle name="Output 2 2 3 4 2 3 4" xfId="58176" xr:uid="{00000000-0005-0000-0000-00003DE30000}"/>
    <cellStyle name="Output 2 2 3 4 2 3 5" xfId="58177" xr:uid="{00000000-0005-0000-0000-00003EE30000}"/>
    <cellStyle name="Output 2 2 3 4 2 4" xfId="58178" xr:uid="{00000000-0005-0000-0000-00003FE30000}"/>
    <cellStyle name="Output 2 2 3 4 2 5" xfId="58179" xr:uid="{00000000-0005-0000-0000-000040E30000}"/>
    <cellStyle name="Output 2 2 3 4 2 6" xfId="58180" xr:uid="{00000000-0005-0000-0000-000041E30000}"/>
    <cellStyle name="Output 2 2 3 4 2 7" xfId="58181" xr:uid="{00000000-0005-0000-0000-000042E30000}"/>
    <cellStyle name="Output 2 2 3 4 3" xfId="58182" xr:uid="{00000000-0005-0000-0000-000043E30000}"/>
    <cellStyle name="Output 2 2 3 4 3 2" xfId="58183" xr:uid="{00000000-0005-0000-0000-000044E30000}"/>
    <cellStyle name="Output 2 2 3 4 3 3" xfId="58184" xr:uid="{00000000-0005-0000-0000-000045E30000}"/>
    <cellStyle name="Output 2 2 3 4 3 4" xfId="58185" xr:uid="{00000000-0005-0000-0000-000046E30000}"/>
    <cellStyle name="Output 2 2 3 4 3 5" xfId="58186" xr:uid="{00000000-0005-0000-0000-000047E30000}"/>
    <cellStyle name="Output 2 2 3 4 4" xfId="58187" xr:uid="{00000000-0005-0000-0000-000048E30000}"/>
    <cellStyle name="Output 2 2 3 4 4 2" xfId="58188" xr:uid="{00000000-0005-0000-0000-000049E30000}"/>
    <cellStyle name="Output 2 2 3 4 4 3" xfId="58189" xr:uid="{00000000-0005-0000-0000-00004AE30000}"/>
    <cellStyle name="Output 2 2 3 4 4 4" xfId="58190" xr:uid="{00000000-0005-0000-0000-00004BE30000}"/>
    <cellStyle name="Output 2 2 3 4 4 5" xfId="58191" xr:uid="{00000000-0005-0000-0000-00004CE30000}"/>
    <cellStyle name="Output 2 2 3 4 5" xfId="58192" xr:uid="{00000000-0005-0000-0000-00004DE30000}"/>
    <cellStyle name="Output 2 2 3 4 6" xfId="58193" xr:uid="{00000000-0005-0000-0000-00004EE30000}"/>
    <cellStyle name="Output 2 2 3 4 7" xfId="58194" xr:uid="{00000000-0005-0000-0000-00004FE30000}"/>
    <cellStyle name="Output 2 2 3 4 8" xfId="58195" xr:uid="{00000000-0005-0000-0000-000050E30000}"/>
    <cellStyle name="Output 2 2 3 5" xfId="58196" xr:uid="{00000000-0005-0000-0000-000051E30000}"/>
    <cellStyle name="Output 2 2 3 5 2" xfId="58197" xr:uid="{00000000-0005-0000-0000-000052E30000}"/>
    <cellStyle name="Output 2 2 3 5 2 2" xfId="58198" xr:uid="{00000000-0005-0000-0000-000053E30000}"/>
    <cellStyle name="Output 2 2 3 5 2 2 2" xfId="58199" xr:uid="{00000000-0005-0000-0000-000054E30000}"/>
    <cellStyle name="Output 2 2 3 5 2 2 3" xfId="58200" xr:uid="{00000000-0005-0000-0000-000055E30000}"/>
    <cellStyle name="Output 2 2 3 5 2 2 4" xfId="58201" xr:uid="{00000000-0005-0000-0000-000056E30000}"/>
    <cellStyle name="Output 2 2 3 5 2 2 5" xfId="58202" xr:uid="{00000000-0005-0000-0000-000057E30000}"/>
    <cellStyle name="Output 2 2 3 5 2 3" xfId="58203" xr:uid="{00000000-0005-0000-0000-000058E30000}"/>
    <cellStyle name="Output 2 2 3 5 2 3 2" xfId="58204" xr:uid="{00000000-0005-0000-0000-000059E30000}"/>
    <cellStyle name="Output 2 2 3 5 2 3 3" xfId="58205" xr:uid="{00000000-0005-0000-0000-00005AE30000}"/>
    <cellStyle name="Output 2 2 3 5 2 3 4" xfId="58206" xr:uid="{00000000-0005-0000-0000-00005BE30000}"/>
    <cellStyle name="Output 2 2 3 5 2 3 5" xfId="58207" xr:uid="{00000000-0005-0000-0000-00005CE30000}"/>
    <cellStyle name="Output 2 2 3 5 2 4" xfId="58208" xr:uid="{00000000-0005-0000-0000-00005DE30000}"/>
    <cellStyle name="Output 2 2 3 5 2 5" xfId="58209" xr:uid="{00000000-0005-0000-0000-00005EE30000}"/>
    <cellStyle name="Output 2 2 3 5 2 6" xfId="58210" xr:uid="{00000000-0005-0000-0000-00005FE30000}"/>
    <cellStyle name="Output 2 2 3 5 2 7" xfId="58211" xr:uid="{00000000-0005-0000-0000-000060E30000}"/>
    <cellStyle name="Output 2 2 3 5 3" xfId="58212" xr:uid="{00000000-0005-0000-0000-000061E30000}"/>
    <cellStyle name="Output 2 2 3 5 3 2" xfId="58213" xr:uid="{00000000-0005-0000-0000-000062E30000}"/>
    <cellStyle name="Output 2 2 3 5 3 3" xfId="58214" xr:uid="{00000000-0005-0000-0000-000063E30000}"/>
    <cellStyle name="Output 2 2 3 5 3 4" xfId="58215" xr:uid="{00000000-0005-0000-0000-000064E30000}"/>
    <cellStyle name="Output 2 2 3 5 3 5" xfId="58216" xr:uid="{00000000-0005-0000-0000-000065E30000}"/>
    <cellStyle name="Output 2 2 3 5 4" xfId="58217" xr:uid="{00000000-0005-0000-0000-000066E30000}"/>
    <cellStyle name="Output 2 2 3 5 4 2" xfId="58218" xr:uid="{00000000-0005-0000-0000-000067E30000}"/>
    <cellStyle name="Output 2 2 3 5 4 3" xfId="58219" xr:uid="{00000000-0005-0000-0000-000068E30000}"/>
    <cellStyle name="Output 2 2 3 5 4 4" xfId="58220" xr:uid="{00000000-0005-0000-0000-000069E30000}"/>
    <cellStyle name="Output 2 2 3 5 4 5" xfId="58221" xr:uid="{00000000-0005-0000-0000-00006AE30000}"/>
    <cellStyle name="Output 2 2 3 5 5" xfId="58222" xr:uid="{00000000-0005-0000-0000-00006BE30000}"/>
    <cellStyle name="Output 2 2 3 5 6" xfId="58223" xr:uid="{00000000-0005-0000-0000-00006CE30000}"/>
    <cellStyle name="Output 2 2 3 5 7" xfId="58224" xr:uid="{00000000-0005-0000-0000-00006DE30000}"/>
    <cellStyle name="Output 2 2 3 5 8" xfId="58225" xr:uid="{00000000-0005-0000-0000-00006EE30000}"/>
    <cellStyle name="Output 2 2 3 6" xfId="58226" xr:uid="{00000000-0005-0000-0000-00006FE30000}"/>
    <cellStyle name="Output 2 2 3 6 2" xfId="58227" xr:uid="{00000000-0005-0000-0000-000070E30000}"/>
    <cellStyle name="Output 2 2 3 6 2 2" xfId="58228" xr:uid="{00000000-0005-0000-0000-000071E30000}"/>
    <cellStyle name="Output 2 2 3 6 2 2 2" xfId="58229" xr:uid="{00000000-0005-0000-0000-000072E30000}"/>
    <cellStyle name="Output 2 2 3 6 2 2 3" xfId="58230" xr:uid="{00000000-0005-0000-0000-000073E30000}"/>
    <cellStyle name="Output 2 2 3 6 2 2 4" xfId="58231" xr:uid="{00000000-0005-0000-0000-000074E30000}"/>
    <cellStyle name="Output 2 2 3 6 2 2 5" xfId="58232" xr:uid="{00000000-0005-0000-0000-000075E30000}"/>
    <cellStyle name="Output 2 2 3 6 2 3" xfId="58233" xr:uid="{00000000-0005-0000-0000-000076E30000}"/>
    <cellStyle name="Output 2 2 3 6 2 3 2" xfId="58234" xr:uid="{00000000-0005-0000-0000-000077E30000}"/>
    <cellStyle name="Output 2 2 3 6 2 3 3" xfId="58235" xr:uid="{00000000-0005-0000-0000-000078E30000}"/>
    <cellStyle name="Output 2 2 3 6 2 3 4" xfId="58236" xr:uid="{00000000-0005-0000-0000-000079E30000}"/>
    <cellStyle name="Output 2 2 3 6 2 3 5" xfId="58237" xr:uid="{00000000-0005-0000-0000-00007AE30000}"/>
    <cellStyle name="Output 2 2 3 6 2 4" xfId="58238" xr:uid="{00000000-0005-0000-0000-00007BE30000}"/>
    <cellStyle name="Output 2 2 3 6 2 5" xfId="58239" xr:uid="{00000000-0005-0000-0000-00007CE30000}"/>
    <cellStyle name="Output 2 2 3 6 2 6" xfId="58240" xr:uid="{00000000-0005-0000-0000-00007DE30000}"/>
    <cellStyle name="Output 2 2 3 6 2 7" xfId="58241" xr:uid="{00000000-0005-0000-0000-00007EE30000}"/>
    <cellStyle name="Output 2 2 3 6 3" xfId="58242" xr:uid="{00000000-0005-0000-0000-00007FE30000}"/>
    <cellStyle name="Output 2 2 3 6 3 2" xfId="58243" xr:uid="{00000000-0005-0000-0000-000080E30000}"/>
    <cellStyle name="Output 2 2 3 6 3 3" xfId="58244" xr:uid="{00000000-0005-0000-0000-000081E30000}"/>
    <cellStyle name="Output 2 2 3 6 3 4" xfId="58245" xr:uid="{00000000-0005-0000-0000-000082E30000}"/>
    <cellStyle name="Output 2 2 3 6 3 5" xfId="58246" xr:uid="{00000000-0005-0000-0000-000083E30000}"/>
    <cellStyle name="Output 2 2 3 6 4" xfId="58247" xr:uid="{00000000-0005-0000-0000-000084E30000}"/>
    <cellStyle name="Output 2 2 3 6 4 2" xfId="58248" xr:uid="{00000000-0005-0000-0000-000085E30000}"/>
    <cellStyle name="Output 2 2 3 6 4 3" xfId="58249" xr:uid="{00000000-0005-0000-0000-000086E30000}"/>
    <cellStyle name="Output 2 2 3 6 4 4" xfId="58250" xr:uid="{00000000-0005-0000-0000-000087E30000}"/>
    <cellStyle name="Output 2 2 3 6 4 5" xfId="58251" xr:uid="{00000000-0005-0000-0000-000088E30000}"/>
    <cellStyle name="Output 2 2 3 6 5" xfId="58252" xr:uid="{00000000-0005-0000-0000-000089E30000}"/>
    <cellStyle name="Output 2 2 3 6 6" xfId="58253" xr:uid="{00000000-0005-0000-0000-00008AE30000}"/>
    <cellStyle name="Output 2 2 3 6 7" xfId="58254" xr:uid="{00000000-0005-0000-0000-00008BE30000}"/>
    <cellStyle name="Output 2 2 3 6 8" xfId="58255" xr:uid="{00000000-0005-0000-0000-00008CE30000}"/>
    <cellStyle name="Output 2 2 3 7" xfId="58256" xr:uid="{00000000-0005-0000-0000-00008DE30000}"/>
    <cellStyle name="Output 2 2 3 7 2" xfId="58257" xr:uid="{00000000-0005-0000-0000-00008EE30000}"/>
    <cellStyle name="Output 2 2 3 7 2 2" xfId="58258" xr:uid="{00000000-0005-0000-0000-00008FE30000}"/>
    <cellStyle name="Output 2 2 3 7 2 2 2" xfId="58259" xr:uid="{00000000-0005-0000-0000-000090E30000}"/>
    <cellStyle name="Output 2 2 3 7 2 2 3" xfId="58260" xr:uid="{00000000-0005-0000-0000-000091E30000}"/>
    <cellStyle name="Output 2 2 3 7 2 2 4" xfId="58261" xr:uid="{00000000-0005-0000-0000-000092E30000}"/>
    <cellStyle name="Output 2 2 3 7 2 2 5" xfId="58262" xr:uid="{00000000-0005-0000-0000-000093E30000}"/>
    <cellStyle name="Output 2 2 3 7 2 3" xfId="58263" xr:uid="{00000000-0005-0000-0000-000094E30000}"/>
    <cellStyle name="Output 2 2 3 7 2 3 2" xfId="58264" xr:uid="{00000000-0005-0000-0000-000095E30000}"/>
    <cellStyle name="Output 2 2 3 7 2 3 3" xfId="58265" xr:uid="{00000000-0005-0000-0000-000096E30000}"/>
    <cellStyle name="Output 2 2 3 7 2 3 4" xfId="58266" xr:uid="{00000000-0005-0000-0000-000097E30000}"/>
    <cellStyle name="Output 2 2 3 7 2 3 5" xfId="58267" xr:uid="{00000000-0005-0000-0000-000098E30000}"/>
    <cellStyle name="Output 2 2 3 7 2 4" xfId="58268" xr:uid="{00000000-0005-0000-0000-000099E30000}"/>
    <cellStyle name="Output 2 2 3 7 2 5" xfId="58269" xr:uid="{00000000-0005-0000-0000-00009AE30000}"/>
    <cellStyle name="Output 2 2 3 7 2 6" xfId="58270" xr:uid="{00000000-0005-0000-0000-00009BE30000}"/>
    <cellStyle name="Output 2 2 3 7 2 7" xfId="58271" xr:uid="{00000000-0005-0000-0000-00009CE30000}"/>
    <cellStyle name="Output 2 2 3 7 3" xfId="58272" xr:uid="{00000000-0005-0000-0000-00009DE30000}"/>
    <cellStyle name="Output 2 2 3 7 3 2" xfId="58273" xr:uid="{00000000-0005-0000-0000-00009EE30000}"/>
    <cellStyle name="Output 2 2 3 7 3 3" xfId="58274" xr:uid="{00000000-0005-0000-0000-00009FE30000}"/>
    <cellStyle name="Output 2 2 3 7 3 4" xfId="58275" xr:uid="{00000000-0005-0000-0000-0000A0E30000}"/>
    <cellStyle name="Output 2 2 3 7 3 5" xfId="58276" xr:uid="{00000000-0005-0000-0000-0000A1E30000}"/>
    <cellStyle name="Output 2 2 3 7 4" xfId="58277" xr:uid="{00000000-0005-0000-0000-0000A2E30000}"/>
    <cellStyle name="Output 2 2 3 7 4 2" xfId="58278" xr:uid="{00000000-0005-0000-0000-0000A3E30000}"/>
    <cellStyle name="Output 2 2 3 7 4 3" xfId="58279" xr:uid="{00000000-0005-0000-0000-0000A4E30000}"/>
    <cellStyle name="Output 2 2 3 7 4 4" xfId="58280" xr:uid="{00000000-0005-0000-0000-0000A5E30000}"/>
    <cellStyle name="Output 2 2 3 7 4 5" xfId="58281" xr:uid="{00000000-0005-0000-0000-0000A6E30000}"/>
    <cellStyle name="Output 2 2 3 7 5" xfId="58282" xr:uid="{00000000-0005-0000-0000-0000A7E30000}"/>
    <cellStyle name="Output 2 2 3 7 6" xfId="58283" xr:uid="{00000000-0005-0000-0000-0000A8E30000}"/>
    <cellStyle name="Output 2 2 3 7 7" xfId="58284" xr:uid="{00000000-0005-0000-0000-0000A9E30000}"/>
    <cellStyle name="Output 2 2 3 7 8" xfId="58285" xr:uid="{00000000-0005-0000-0000-0000AAE30000}"/>
    <cellStyle name="Output 2 2 3 8" xfId="58286" xr:uid="{00000000-0005-0000-0000-0000ABE30000}"/>
    <cellStyle name="Output 2 2 3 8 2" xfId="58287" xr:uid="{00000000-0005-0000-0000-0000ACE30000}"/>
    <cellStyle name="Output 2 2 3 8 2 2" xfId="58288" xr:uid="{00000000-0005-0000-0000-0000ADE30000}"/>
    <cellStyle name="Output 2 2 3 8 2 2 2" xfId="58289" xr:uid="{00000000-0005-0000-0000-0000AEE30000}"/>
    <cellStyle name="Output 2 2 3 8 2 2 3" xfId="58290" xr:uid="{00000000-0005-0000-0000-0000AFE30000}"/>
    <cellStyle name="Output 2 2 3 8 2 2 4" xfId="58291" xr:uid="{00000000-0005-0000-0000-0000B0E30000}"/>
    <cellStyle name="Output 2 2 3 8 2 2 5" xfId="58292" xr:uid="{00000000-0005-0000-0000-0000B1E30000}"/>
    <cellStyle name="Output 2 2 3 8 2 3" xfId="58293" xr:uid="{00000000-0005-0000-0000-0000B2E30000}"/>
    <cellStyle name="Output 2 2 3 8 2 3 2" xfId="58294" xr:uid="{00000000-0005-0000-0000-0000B3E30000}"/>
    <cellStyle name="Output 2 2 3 8 2 3 3" xfId="58295" xr:uid="{00000000-0005-0000-0000-0000B4E30000}"/>
    <cellStyle name="Output 2 2 3 8 2 3 4" xfId="58296" xr:uid="{00000000-0005-0000-0000-0000B5E30000}"/>
    <cellStyle name="Output 2 2 3 8 2 3 5" xfId="58297" xr:uid="{00000000-0005-0000-0000-0000B6E30000}"/>
    <cellStyle name="Output 2 2 3 8 2 4" xfId="58298" xr:uid="{00000000-0005-0000-0000-0000B7E30000}"/>
    <cellStyle name="Output 2 2 3 8 2 5" xfId="58299" xr:uid="{00000000-0005-0000-0000-0000B8E30000}"/>
    <cellStyle name="Output 2 2 3 8 2 6" xfId="58300" xr:uid="{00000000-0005-0000-0000-0000B9E30000}"/>
    <cellStyle name="Output 2 2 3 8 2 7" xfId="58301" xr:uid="{00000000-0005-0000-0000-0000BAE30000}"/>
    <cellStyle name="Output 2 2 3 8 3" xfId="58302" xr:uid="{00000000-0005-0000-0000-0000BBE30000}"/>
    <cellStyle name="Output 2 2 3 8 3 2" xfId="58303" xr:uid="{00000000-0005-0000-0000-0000BCE30000}"/>
    <cellStyle name="Output 2 2 3 8 3 3" xfId="58304" xr:uid="{00000000-0005-0000-0000-0000BDE30000}"/>
    <cellStyle name="Output 2 2 3 8 3 4" xfId="58305" xr:uid="{00000000-0005-0000-0000-0000BEE30000}"/>
    <cellStyle name="Output 2 2 3 8 3 5" xfId="58306" xr:uid="{00000000-0005-0000-0000-0000BFE30000}"/>
    <cellStyle name="Output 2 2 3 8 4" xfId="58307" xr:uid="{00000000-0005-0000-0000-0000C0E30000}"/>
    <cellStyle name="Output 2 2 3 8 4 2" xfId="58308" xr:uid="{00000000-0005-0000-0000-0000C1E30000}"/>
    <cellStyle name="Output 2 2 3 8 4 3" xfId="58309" xr:uid="{00000000-0005-0000-0000-0000C2E30000}"/>
    <cellStyle name="Output 2 2 3 8 4 4" xfId="58310" xr:uid="{00000000-0005-0000-0000-0000C3E30000}"/>
    <cellStyle name="Output 2 2 3 8 4 5" xfId="58311" xr:uid="{00000000-0005-0000-0000-0000C4E30000}"/>
    <cellStyle name="Output 2 2 3 8 5" xfId="58312" xr:uid="{00000000-0005-0000-0000-0000C5E30000}"/>
    <cellStyle name="Output 2 2 3 8 6" xfId="58313" xr:uid="{00000000-0005-0000-0000-0000C6E30000}"/>
    <cellStyle name="Output 2 2 3 8 7" xfId="58314" xr:uid="{00000000-0005-0000-0000-0000C7E30000}"/>
    <cellStyle name="Output 2 2 3 8 8" xfId="58315" xr:uid="{00000000-0005-0000-0000-0000C8E30000}"/>
    <cellStyle name="Output 2 2 3 9" xfId="58316" xr:uid="{00000000-0005-0000-0000-0000C9E30000}"/>
    <cellStyle name="Output 2 2 3 9 2" xfId="58317" xr:uid="{00000000-0005-0000-0000-0000CAE30000}"/>
    <cellStyle name="Output 2 2 3 9 2 2" xfId="58318" xr:uid="{00000000-0005-0000-0000-0000CBE30000}"/>
    <cellStyle name="Output 2 2 3 9 2 2 2" xfId="58319" xr:uid="{00000000-0005-0000-0000-0000CCE30000}"/>
    <cellStyle name="Output 2 2 3 9 2 2 3" xfId="58320" xr:uid="{00000000-0005-0000-0000-0000CDE30000}"/>
    <cellStyle name="Output 2 2 3 9 2 2 4" xfId="58321" xr:uid="{00000000-0005-0000-0000-0000CEE30000}"/>
    <cellStyle name="Output 2 2 3 9 2 2 5" xfId="58322" xr:uid="{00000000-0005-0000-0000-0000CFE30000}"/>
    <cellStyle name="Output 2 2 3 9 2 3" xfId="58323" xr:uid="{00000000-0005-0000-0000-0000D0E30000}"/>
    <cellStyle name="Output 2 2 3 9 2 3 2" xfId="58324" xr:uid="{00000000-0005-0000-0000-0000D1E30000}"/>
    <cellStyle name="Output 2 2 3 9 2 3 3" xfId="58325" xr:uid="{00000000-0005-0000-0000-0000D2E30000}"/>
    <cellStyle name="Output 2 2 3 9 2 3 4" xfId="58326" xr:uid="{00000000-0005-0000-0000-0000D3E30000}"/>
    <cellStyle name="Output 2 2 3 9 2 3 5" xfId="58327" xr:uid="{00000000-0005-0000-0000-0000D4E30000}"/>
    <cellStyle name="Output 2 2 3 9 2 4" xfId="58328" xr:uid="{00000000-0005-0000-0000-0000D5E30000}"/>
    <cellStyle name="Output 2 2 3 9 2 5" xfId="58329" xr:uid="{00000000-0005-0000-0000-0000D6E30000}"/>
    <cellStyle name="Output 2 2 3 9 2 6" xfId="58330" xr:uid="{00000000-0005-0000-0000-0000D7E30000}"/>
    <cellStyle name="Output 2 2 3 9 2 7" xfId="58331" xr:uid="{00000000-0005-0000-0000-0000D8E30000}"/>
    <cellStyle name="Output 2 2 3 9 3" xfId="58332" xr:uid="{00000000-0005-0000-0000-0000D9E30000}"/>
    <cellStyle name="Output 2 2 3 9 3 2" xfId="58333" xr:uid="{00000000-0005-0000-0000-0000DAE30000}"/>
    <cellStyle name="Output 2 2 3 9 3 3" xfId="58334" xr:uid="{00000000-0005-0000-0000-0000DBE30000}"/>
    <cellStyle name="Output 2 2 3 9 3 4" xfId="58335" xr:uid="{00000000-0005-0000-0000-0000DCE30000}"/>
    <cellStyle name="Output 2 2 3 9 3 5" xfId="58336" xr:uid="{00000000-0005-0000-0000-0000DDE30000}"/>
    <cellStyle name="Output 2 2 3 9 4" xfId="58337" xr:uid="{00000000-0005-0000-0000-0000DEE30000}"/>
    <cellStyle name="Output 2 2 3 9 4 2" xfId="58338" xr:uid="{00000000-0005-0000-0000-0000DFE30000}"/>
    <cellStyle name="Output 2 2 3 9 4 3" xfId="58339" xr:uid="{00000000-0005-0000-0000-0000E0E30000}"/>
    <cellStyle name="Output 2 2 3 9 4 4" xfId="58340" xr:uid="{00000000-0005-0000-0000-0000E1E30000}"/>
    <cellStyle name="Output 2 2 3 9 4 5" xfId="58341" xr:uid="{00000000-0005-0000-0000-0000E2E30000}"/>
    <cellStyle name="Output 2 2 3 9 5" xfId="58342" xr:uid="{00000000-0005-0000-0000-0000E3E30000}"/>
    <cellStyle name="Output 2 2 3 9 6" xfId="58343" xr:uid="{00000000-0005-0000-0000-0000E4E30000}"/>
    <cellStyle name="Output 2 2 3 9 7" xfId="58344" xr:uid="{00000000-0005-0000-0000-0000E5E30000}"/>
    <cellStyle name="Output 2 2 3 9 8" xfId="58345" xr:uid="{00000000-0005-0000-0000-0000E6E30000}"/>
    <cellStyle name="Output 2 2 4" xfId="58346" xr:uid="{00000000-0005-0000-0000-0000E7E30000}"/>
    <cellStyle name="Output 2 2 4 2" xfId="58347" xr:uid="{00000000-0005-0000-0000-0000E8E30000}"/>
    <cellStyle name="Output 2 2 4 2 2" xfId="58348" xr:uid="{00000000-0005-0000-0000-0000E9E30000}"/>
    <cellStyle name="Output 2 2 4 3" xfId="58349" xr:uid="{00000000-0005-0000-0000-0000EAE30000}"/>
    <cellStyle name="Output 2 2 4 4" xfId="58350" xr:uid="{00000000-0005-0000-0000-0000EBE30000}"/>
    <cellStyle name="Output 2 2 4 5" xfId="58351" xr:uid="{00000000-0005-0000-0000-0000ECE30000}"/>
    <cellStyle name="Output 2 2 5" xfId="58352" xr:uid="{00000000-0005-0000-0000-0000EDE30000}"/>
    <cellStyle name="Output 2 2 5 2" xfId="58353" xr:uid="{00000000-0005-0000-0000-0000EEE30000}"/>
    <cellStyle name="Output 2 2 5 2 2" xfId="58354" xr:uid="{00000000-0005-0000-0000-0000EFE30000}"/>
    <cellStyle name="Output 2 2 5 3" xfId="58355" xr:uid="{00000000-0005-0000-0000-0000F0E30000}"/>
    <cellStyle name="Output 2 2 5 4" xfId="58356" xr:uid="{00000000-0005-0000-0000-0000F1E30000}"/>
    <cellStyle name="Output 2 2 5 5" xfId="58357" xr:uid="{00000000-0005-0000-0000-0000F2E30000}"/>
    <cellStyle name="Output 2 2 6" xfId="58358" xr:uid="{00000000-0005-0000-0000-0000F3E30000}"/>
    <cellStyle name="Output 2 2 6 2" xfId="58359" xr:uid="{00000000-0005-0000-0000-0000F4E30000}"/>
    <cellStyle name="Output 2 2 7" xfId="58360" xr:uid="{00000000-0005-0000-0000-0000F5E30000}"/>
    <cellStyle name="Output 2 2 8" xfId="58361" xr:uid="{00000000-0005-0000-0000-0000F6E30000}"/>
    <cellStyle name="Output 2 2_T-straight with PEDs adjustor" xfId="58362" xr:uid="{00000000-0005-0000-0000-0000F7E30000}"/>
    <cellStyle name="Output 2 3" xfId="58363" xr:uid="{00000000-0005-0000-0000-0000F8E30000}"/>
    <cellStyle name="Output 2 3 2" xfId="58364" xr:uid="{00000000-0005-0000-0000-0000F9E30000}"/>
    <cellStyle name="Output 2 3 2 10" xfId="58365" xr:uid="{00000000-0005-0000-0000-0000FAE30000}"/>
    <cellStyle name="Output 2 3 2 10 2" xfId="58366" xr:uid="{00000000-0005-0000-0000-0000FBE30000}"/>
    <cellStyle name="Output 2 3 2 10 2 2" xfId="58367" xr:uid="{00000000-0005-0000-0000-0000FCE30000}"/>
    <cellStyle name="Output 2 3 2 10 2 2 2" xfId="58368" xr:uid="{00000000-0005-0000-0000-0000FDE30000}"/>
    <cellStyle name="Output 2 3 2 10 2 2 3" xfId="58369" xr:uid="{00000000-0005-0000-0000-0000FEE30000}"/>
    <cellStyle name="Output 2 3 2 10 2 2 4" xfId="58370" xr:uid="{00000000-0005-0000-0000-0000FFE30000}"/>
    <cellStyle name="Output 2 3 2 10 2 2 5" xfId="58371" xr:uid="{00000000-0005-0000-0000-000000E40000}"/>
    <cellStyle name="Output 2 3 2 10 2 3" xfId="58372" xr:uid="{00000000-0005-0000-0000-000001E40000}"/>
    <cellStyle name="Output 2 3 2 10 2 3 2" xfId="58373" xr:uid="{00000000-0005-0000-0000-000002E40000}"/>
    <cellStyle name="Output 2 3 2 10 2 3 3" xfId="58374" xr:uid="{00000000-0005-0000-0000-000003E40000}"/>
    <cellStyle name="Output 2 3 2 10 2 3 4" xfId="58375" xr:uid="{00000000-0005-0000-0000-000004E40000}"/>
    <cellStyle name="Output 2 3 2 10 2 3 5" xfId="58376" xr:uid="{00000000-0005-0000-0000-000005E40000}"/>
    <cellStyle name="Output 2 3 2 10 2 4" xfId="58377" xr:uid="{00000000-0005-0000-0000-000006E40000}"/>
    <cellStyle name="Output 2 3 2 10 2 5" xfId="58378" xr:uid="{00000000-0005-0000-0000-000007E40000}"/>
    <cellStyle name="Output 2 3 2 10 2 6" xfId="58379" xr:uid="{00000000-0005-0000-0000-000008E40000}"/>
    <cellStyle name="Output 2 3 2 10 2 7" xfId="58380" xr:uid="{00000000-0005-0000-0000-000009E40000}"/>
    <cellStyle name="Output 2 3 2 10 3" xfId="58381" xr:uid="{00000000-0005-0000-0000-00000AE40000}"/>
    <cellStyle name="Output 2 3 2 10 3 2" xfId="58382" xr:uid="{00000000-0005-0000-0000-00000BE40000}"/>
    <cellStyle name="Output 2 3 2 10 3 3" xfId="58383" xr:uid="{00000000-0005-0000-0000-00000CE40000}"/>
    <cellStyle name="Output 2 3 2 10 3 4" xfId="58384" xr:uid="{00000000-0005-0000-0000-00000DE40000}"/>
    <cellStyle name="Output 2 3 2 10 3 5" xfId="58385" xr:uid="{00000000-0005-0000-0000-00000EE40000}"/>
    <cellStyle name="Output 2 3 2 10 4" xfId="58386" xr:uid="{00000000-0005-0000-0000-00000FE40000}"/>
    <cellStyle name="Output 2 3 2 10 4 2" xfId="58387" xr:uid="{00000000-0005-0000-0000-000010E40000}"/>
    <cellStyle name="Output 2 3 2 10 4 3" xfId="58388" xr:uid="{00000000-0005-0000-0000-000011E40000}"/>
    <cellStyle name="Output 2 3 2 10 4 4" xfId="58389" xr:uid="{00000000-0005-0000-0000-000012E40000}"/>
    <cellStyle name="Output 2 3 2 10 4 5" xfId="58390" xr:uid="{00000000-0005-0000-0000-000013E40000}"/>
    <cellStyle name="Output 2 3 2 10 5" xfId="58391" xr:uid="{00000000-0005-0000-0000-000014E40000}"/>
    <cellStyle name="Output 2 3 2 10 6" xfId="58392" xr:uid="{00000000-0005-0000-0000-000015E40000}"/>
    <cellStyle name="Output 2 3 2 10 7" xfId="58393" xr:uid="{00000000-0005-0000-0000-000016E40000}"/>
    <cellStyle name="Output 2 3 2 10 8" xfId="58394" xr:uid="{00000000-0005-0000-0000-000017E40000}"/>
    <cellStyle name="Output 2 3 2 11" xfId="58395" xr:uid="{00000000-0005-0000-0000-000018E40000}"/>
    <cellStyle name="Output 2 3 2 11 2" xfId="58396" xr:uid="{00000000-0005-0000-0000-000019E40000}"/>
    <cellStyle name="Output 2 3 2 11 2 2" xfId="58397" xr:uid="{00000000-0005-0000-0000-00001AE40000}"/>
    <cellStyle name="Output 2 3 2 11 2 2 2" xfId="58398" xr:uid="{00000000-0005-0000-0000-00001BE40000}"/>
    <cellStyle name="Output 2 3 2 11 2 2 3" xfId="58399" xr:uid="{00000000-0005-0000-0000-00001CE40000}"/>
    <cellStyle name="Output 2 3 2 11 2 2 4" xfId="58400" xr:uid="{00000000-0005-0000-0000-00001DE40000}"/>
    <cellStyle name="Output 2 3 2 11 2 2 5" xfId="58401" xr:uid="{00000000-0005-0000-0000-00001EE40000}"/>
    <cellStyle name="Output 2 3 2 11 2 3" xfId="58402" xr:uid="{00000000-0005-0000-0000-00001FE40000}"/>
    <cellStyle name="Output 2 3 2 11 2 3 2" xfId="58403" xr:uid="{00000000-0005-0000-0000-000020E40000}"/>
    <cellStyle name="Output 2 3 2 11 2 3 3" xfId="58404" xr:uid="{00000000-0005-0000-0000-000021E40000}"/>
    <cellStyle name="Output 2 3 2 11 2 3 4" xfId="58405" xr:uid="{00000000-0005-0000-0000-000022E40000}"/>
    <cellStyle name="Output 2 3 2 11 2 3 5" xfId="58406" xr:uid="{00000000-0005-0000-0000-000023E40000}"/>
    <cellStyle name="Output 2 3 2 11 2 4" xfId="58407" xr:uid="{00000000-0005-0000-0000-000024E40000}"/>
    <cellStyle name="Output 2 3 2 11 2 5" xfId="58408" xr:uid="{00000000-0005-0000-0000-000025E40000}"/>
    <cellStyle name="Output 2 3 2 11 2 6" xfId="58409" xr:uid="{00000000-0005-0000-0000-000026E40000}"/>
    <cellStyle name="Output 2 3 2 11 2 7" xfId="58410" xr:uid="{00000000-0005-0000-0000-000027E40000}"/>
    <cellStyle name="Output 2 3 2 11 3" xfId="58411" xr:uid="{00000000-0005-0000-0000-000028E40000}"/>
    <cellStyle name="Output 2 3 2 11 3 2" xfId="58412" xr:uid="{00000000-0005-0000-0000-000029E40000}"/>
    <cellStyle name="Output 2 3 2 11 3 3" xfId="58413" xr:uid="{00000000-0005-0000-0000-00002AE40000}"/>
    <cellStyle name="Output 2 3 2 11 3 4" xfId="58414" xr:uid="{00000000-0005-0000-0000-00002BE40000}"/>
    <cellStyle name="Output 2 3 2 11 3 5" xfId="58415" xr:uid="{00000000-0005-0000-0000-00002CE40000}"/>
    <cellStyle name="Output 2 3 2 11 4" xfId="58416" xr:uid="{00000000-0005-0000-0000-00002DE40000}"/>
    <cellStyle name="Output 2 3 2 11 4 2" xfId="58417" xr:uid="{00000000-0005-0000-0000-00002EE40000}"/>
    <cellStyle name="Output 2 3 2 11 4 3" xfId="58418" xr:uid="{00000000-0005-0000-0000-00002FE40000}"/>
    <cellStyle name="Output 2 3 2 11 4 4" xfId="58419" xr:uid="{00000000-0005-0000-0000-000030E40000}"/>
    <cellStyle name="Output 2 3 2 11 4 5" xfId="58420" xr:uid="{00000000-0005-0000-0000-000031E40000}"/>
    <cellStyle name="Output 2 3 2 11 5" xfId="58421" xr:uid="{00000000-0005-0000-0000-000032E40000}"/>
    <cellStyle name="Output 2 3 2 11 6" xfId="58422" xr:uid="{00000000-0005-0000-0000-000033E40000}"/>
    <cellStyle name="Output 2 3 2 11 7" xfId="58423" xr:uid="{00000000-0005-0000-0000-000034E40000}"/>
    <cellStyle name="Output 2 3 2 11 8" xfId="58424" xr:uid="{00000000-0005-0000-0000-000035E40000}"/>
    <cellStyle name="Output 2 3 2 12" xfId="58425" xr:uid="{00000000-0005-0000-0000-000036E40000}"/>
    <cellStyle name="Output 2 3 2 12 2" xfId="58426" xr:uid="{00000000-0005-0000-0000-000037E40000}"/>
    <cellStyle name="Output 2 3 2 12 2 2" xfId="58427" xr:uid="{00000000-0005-0000-0000-000038E40000}"/>
    <cellStyle name="Output 2 3 2 12 2 2 2" xfId="58428" xr:uid="{00000000-0005-0000-0000-000039E40000}"/>
    <cellStyle name="Output 2 3 2 12 2 2 3" xfId="58429" xr:uid="{00000000-0005-0000-0000-00003AE40000}"/>
    <cellStyle name="Output 2 3 2 12 2 2 4" xfId="58430" xr:uid="{00000000-0005-0000-0000-00003BE40000}"/>
    <cellStyle name="Output 2 3 2 12 2 2 5" xfId="58431" xr:uid="{00000000-0005-0000-0000-00003CE40000}"/>
    <cellStyle name="Output 2 3 2 12 2 3" xfId="58432" xr:uid="{00000000-0005-0000-0000-00003DE40000}"/>
    <cellStyle name="Output 2 3 2 12 2 3 2" xfId="58433" xr:uid="{00000000-0005-0000-0000-00003EE40000}"/>
    <cellStyle name="Output 2 3 2 12 2 3 3" xfId="58434" xr:uid="{00000000-0005-0000-0000-00003FE40000}"/>
    <cellStyle name="Output 2 3 2 12 2 3 4" xfId="58435" xr:uid="{00000000-0005-0000-0000-000040E40000}"/>
    <cellStyle name="Output 2 3 2 12 2 3 5" xfId="58436" xr:uid="{00000000-0005-0000-0000-000041E40000}"/>
    <cellStyle name="Output 2 3 2 12 2 4" xfId="58437" xr:uid="{00000000-0005-0000-0000-000042E40000}"/>
    <cellStyle name="Output 2 3 2 12 2 5" xfId="58438" xr:uid="{00000000-0005-0000-0000-000043E40000}"/>
    <cellStyle name="Output 2 3 2 12 2 6" xfId="58439" xr:uid="{00000000-0005-0000-0000-000044E40000}"/>
    <cellStyle name="Output 2 3 2 12 2 7" xfId="58440" xr:uid="{00000000-0005-0000-0000-000045E40000}"/>
    <cellStyle name="Output 2 3 2 12 3" xfId="58441" xr:uid="{00000000-0005-0000-0000-000046E40000}"/>
    <cellStyle name="Output 2 3 2 12 3 2" xfId="58442" xr:uid="{00000000-0005-0000-0000-000047E40000}"/>
    <cellStyle name="Output 2 3 2 12 3 3" xfId="58443" xr:uid="{00000000-0005-0000-0000-000048E40000}"/>
    <cellStyle name="Output 2 3 2 12 3 4" xfId="58444" xr:uid="{00000000-0005-0000-0000-000049E40000}"/>
    <cellStyle name="Output 2 3 2 12 3 5" xfId="58445" xr:uid="{00000000-0005-0000-0000-00004AE40000}"/>
    <cellStyle name="Output 2 3 2 12 4" xfId="58446" xr:uid="{00000000-0005-0000-0000-00004BE40000}"/>
    <cellStyle name="Output 2 3 2 12 4 2" xfId="58447" xr:uid="{00000000-0005-0000-0000-00004CE40000}"/>
    <cellStyle name="Output 2 3 2 12 4 3" xfId="58448" xr:uid="{00000000-0005-0000-0000-00004DE40000}"/>
    <cellStyle name="Output 2 3 2 12 4 4" xfId="58449" xr:uid="{00000000-0005-0000-0000-00004EE40000}"/>
    <cellStyle name="Output 2 3 2 12 4 5" xfId="58450" xr:uid="{00000000-0005-0000-0000-00004FE40000}"/>
    <cellStyle name="Output 2 3 2 12 5" xfId="58451" xr:uid="{00000000-0005-0000-0000-000050E40000}"/>
    <cellStyle name="Output 2 3 2 12 6" xfId="58452" xr:uid="{00000000-0005-0000-0000-000051E40000}"/>
    <cellStyle name="Output 2 3 2 12 7" xfId="58453" xr:uid="{00000000-0005-0000-0000-000052E40000}"/>
    <cellStyle name="Output 2 3 2 12 8" xfId="58454" xr:uid="{00000000-0005-0000-0000-000053E40000}"/>
    <cellStyle name="Output 2 3 2 13" xfId="58455" xr:uid="{00000000-0005-0000-0000-000054E40000}"/>
    <cellStyle name="Output 2 3 2 13 2" xfId="58456" xr:uid="{00000000-0005-0000-0000-000055E40000}"/>
    <cellStyle name="Output 2 3 2 13 2 2" xfId="58457" xr:uid="{00000000-0005-0000-0000-000056E40000}"/>
    <cellStyle name="Output 2 3 2 13 2 2 2" xfId="58458" xr:uid="{00000000-0005-0000-0000-000057E40000}"/>
    <cellStyle name="Output 2 3 2 13 2 2 3" xfId="58459" xr:uid="{00000000-0005-0000-0000-000058E40000}"/>
    <cellStyle name="Output 2 3 2 13 2 2 4" xfId="58460" xr:uid="{00000000-0005-0000-0000-000059E40000}"/>
    <cellStyle name="Output 2 3 2 13 2 2 5" xfId="58461" xr:uid="{00000000-0005-0000-0000-00005AE40000}"/>
    <cellStyle name="Output 2 3 2 13 2 3" xfId="58462" xr:uid="{00000000-0005-0000-0000-00005BE40000}"/>
    <cellStyle name="Output 2 3 2 13 2 3 2" xfId="58463" xr:uid="{00000000-0005-0000-0000-00005CE40000}"/>
    <cellStyle name="Output 2 3 2 13 2 3 3" xfId="58464" xr:uid="{00000000-0005-0000-0000-00005DE40000}"/>
    <cellStyle name="Output 2 3 2 13 2 3 4" xfId="58465" xr:uid="{00000000-0005-0000-0000-00005EE40000}"/>
    <cellStyle name="Output 2 3 2 13 2 3 5" xfId="58466" xr:uid="{00000000-0005-0000-0000-00005FE40000}"/>
    <cellStyle name="Output 2 3 2 13 2 4" xfId="58467" xr:uid="{00000000-0005-0000-0000-000060E40000}"/>
    <cellStyle name="Output 2 3 2 13 2 5" xfId="58468" xr:uid="{00000000-0005-0000-0000-000061E40000}"/>
    <cellStyle name="Output 2 3 2 13 2 6" xfId="58469" xr:uid="{00000000-0005-0000-0000-000062E40000}"/>
    <cellStyle name="Output 2 3 2 13 2 7" xfId="58470" xr:uid="{00000000-0005-0000-0000-000063E40000}"/>
    <cellStyle name="Output 2 3 2 13 3" xfId="58471" xr:uid="{00000000-0005-0000-0000-000064E40000}"/>
    <cellStyle name="Output 2 3 2 13 3 2" xfId="58472" xr:uid="{00000000-0005-0000-0000-000065E40000}"/>
    <cellStyle name="Output 2 3 2 13 3 3" xfId="58473" xr:uid="{00000000-0005-0000-0000-000066E40000}"/>
    <cellStyle name="Output 2 3 2 13 3 4" xfId="58474" xr:uid="{00000000-0005-0000-0000-000067E40000}"/>
    <cellStyle name="Output 2 3 2 13 3 5" xfId="58475" xr:uid="{00000000-0005-0000-0000-000068E40000}"/>
    <cellStyle name="Output 2 3 2 13 4" xfId="58476" xr:uid="{00000000-0005-0000-0000-000069E40000}"/>
    <cellStyle name="Output 2 3 2 13 4 2" xfId="58477" xr:uid="{00000000-0005-0000-0000-00006AE40000}"/>
    <cellStyle name="Output 2 3 2 13 4 3" xfId="58478" xr:uid="{00000000-0005-0000-0000-00006BE40000}"/>
    <cellStyle name="Output 2 3 2 13 4 4" xfId="58479" xr:uid="{00000000-0005-0000-0000-00006CE40000}"/>
    <cellStyle name="Output 2 3 2 13 4 5" xfId="58480" xr:uid="{00000000-0005-0000-0000-00006DE40000}"/>
    <cellStyle name="Output 2 3 2 13 5" xfId="58481" xr:uid="{00000000-0005-0000-0000-00006EE40000}"/>
    <cellStyle name="Output 2 3 2 13 6" xfId="58482" xr:uid="{00000000-0005-0000-0000-00006FE40000}"/>
    <cellStyle name="Output 2 3 2 13 7" xfId="58483" xr:uid="{00000000-0005-0000-0000-000070E40000}"/>
    <cellStyle name="Output 2 3 2 13 8" xfId="58484" xr:uid="{00000000-0005-0000-0000-000071E40000}"/>
    <cellStyle name="Output 2 3 2 14" xfId="58485" xr:uid="{00000000-0005-0000-0000-000072E40000}"/>
    <cellStyle name="Output 2 3 2 14 2" xfId="58486" xr:uid="{00000000-0005-0000-0000-000073E40000}"/>
    <cellStyle name="Output 2 3 2 14 2 2" xfId="58487" xr:uid="{00000000-0005-0000-0000-000074E40000}"/>
    <cellStyle name="Output 2 3 2 14 2 2 2" xfId="58488" xr:uid="{00000000-0005-0000-0000-000075E40000}"/>
    <cellStyle name="Output 2 3 2 14 2 2 3" xfId="58489" xr:uid="{00000000-0005-0000-0000-000076E40000}"/>
    <cellStyle name="Output 2 3 2 14 2 2 4" xfId="58490" xr:uid="{00000000-0005-0000-0000-000077E40000}"/>
    <cellStyle name="Output 2 3 2 14 2 2 5" xfId="58491" xr:uid="{00000000-0005-0000-0000-000078E40000}"/>
    <cellStyle name="Output 2 3 2 14 2 3" xfId="58492" xr:uid="{00000000-0005-0000-0000-000079E40000}"/>
    <cellStyle name="Output 2 3 2 14 2 3 2" xfId="58493" xr:uid="{00000000-0005-0000-0000-00007AE40000}"/>
    <cellStyle name="Output 2 3 2 14 2 3 3" xfId="58494" xr:uid="{00000000-0005-0000-0000-00007BE40000}"/>
    <cellStyle name="Output 2 3 2 14 2 3 4" xfId="58495" xr:uid="{00000000-0005-0000-0000-00007CE40000}"/>
    <cellStyle name="Output 2 3 2 14 2 3 5" xfId="58496" xr:uid="{00000000-0005-0000-0000-00007DE40000}"/>
    <cellStyle name="Output 2 3 2 14 2 4" xfId="58497" xr:uid="{00000000-0005-0000-0000-00007EE40000}"/>
    <cellStyle name="Output 2 3 2 14 2 5" xfId="58498" xr:uid="{00000000-0005-0000-0000-00007FE40000}"/>
    <cellStyle name="Output 2 3 2 14 2 6" xfId="58499" xr:uid="{00000000-0005-0000-0000-000080E40000}"/>
    <cellStyle name="Output 2 3 2 14 2 7" xfId="58500" xr:uid="{00000000-0005-0000-0000-000081E40000}"/>
    <cellStyle name="Output 2 3 2 14 3" xfId="58501" xr:uid="{00000000-0005-0000-0000-000082E40000}"/>
    <cellStyle name="Output 2 3 2 14 3 2" xfId="58502" xr:uid="{00000000-0005-0000-0000-000083E40000}"/>
    <cellStyle name="Output 2 3 2 14 3 3" xfId="58503" xr:uid="{00000000-0005-0000-0000-000084E40000}"/>
    <cellStyle name="Output 2 3 2 14 3 4" xfId="58504" xr:uid="{00000000-0005-0000-0000-000085E40000}"/>
    <cellStyle name="Output 2 3 2 14 3 5" xfId="58505" xr:uid="{00000000-0005-0000-0000-000086E40000}"/>
    <cellStyle name="Output 2 3 2 14 4" xfId="58506" xr:uid="{00000000-0005-0000-0000-000087E40000}"/>
    <cellStyle name="Output 2 3 2 14 4 2" xfId="58507" xr:uid="{00000000-0005-0000-0000-000088E40000}"/>
    <cellStyle name="Output 2 3 2 14 4 3" xfId="58508" xr:uid="{00000000-0005-0000-0000-000089E40000}"/>
    <cellStyle name="Output 2 3 2 14 4 4" xfId="58509" xr:uid="{00000000-0005-0000-0000-00008AE40000}"/>
    <cellStyle name="Output 2 3 2 14 4 5" xfId="58510" xr:uid="{00000000-0005-0000-0000-00008BE40000}"/>
    <cellStyle name="Output 2 3 2 14 5" xfId="58511" xr:uid="{00000000-0005-0000-0000-00008CE40000}"/>
    <cellStyle name="Output 2 3 2 14 6" xfId="58512" xr:uid="{00000000-0005-0000-0000-00008DE40000}"/>
    <cellStyle name="Output 2 3 2 14 7" xfId="58513" xr:uid="{00000000-0005-0000-0000-00008EE40000}"/>
    <cellStyle name="Output 2 3 2 14 8" xfId="58514" xr:uid="{00000000-0005-0000-0000-00008FE40000}"/>
    <cellStyle name="Output 2 3 2 15" xfId="58515" xr:uid="{00000000-0005-0000-0000-000090E40000}"/>
    <cellStyle name="Output 2 3 2 15 2" xfId="58516" xr:uid="{00000000-0005-0000-0000-000091E40000}"/>
    <cellStyle name="Output 2 3 2 15 2 2" xfId="58517" xr:uid="{00000000-0005-0000-0000-000092E40000}"/>
    <cellStyle name="Output 2 3 2 15 2 3" xfId="58518" xr:uid="{00000000-0005-0000-0000-000093E40000}"/>
    <cellStyle name="Output 2 3 2 15 2 4" xfId="58519" xr:uid="{00000000-0005-0000-0000-000094E40000}"/>
    <cellStyle name="Output 2 3 2 15 2 5" xfId="58520" xr:uid="{00000000-0005-0000-0000-000095E40000}"/>
    <cellStyle name="Output 2 3 2 15 3" xfId="58521" xr:uid="{00000000-0005-0000-0000-000096E40000}"/>
    <cellStyle name="Output 2 3 2 15 3 2" xfId="58522" xr:uid="{00000000-0005-0000-0000-000097E40000}"/>
    <cellStyle name="Output 2 3 2 15 3 3" xfId="58523" xr:uid="{00000000-0005-0000-0000-000098E40000}"/>
    <cellStyle name="Output 2 3 2 15 3 4" xfId="58524" xr:uid="{00000000-0005-0000-0000-000099E40000}"/>
    <cellStyle name="Output 2 3 2 15 3 5" xfId="58525" xr:uid="{00000000-0005-0000-0000-00009AE40000}"/>
    <cellStyle name="Output 2 3 2 15 4" xfId="58526" xr:uid="{00000000-0005-0000-0000-00009BE40000}"/>
    <cellStyle name="Output 2 3 2 15 5" xfId="58527" xr:uid="{00000000-0005-0000-0000-00009CE40000}"/>
    <cellStyle name="Output 2 3 2 15 6" xfId="58528" xr:uid="{00000000-0005-0000-0000-00009DE40000}"/>
    <cellStyle name="Output 2 3 2 15 7" xfId="58529" xr:uid="{00000000-0005-0000-0000-00009EE40000}"/>
    <cellStyle name="Output 2 3 2 16" xfId="58530" xr:uid="{00000000-0005-0000-0000-00009FE40000}"/>
    <cellStyle name="Output 2 3 2 16 2" xfId="58531" xr:uid="{00000000-0005-0000-0000-0000A0E40000}"/>
    <cellStyle name="Output 2 3 2 16 3" xfId="58532" xr:uid="{00000000-0005-0000-0000-0000A1E40000}"/>
    <cellStyle name="Output 2 3 2 16 4" xfId="58533" xr:uid="{00000000-0005-0000-0000-0000A2E40000}"/>
    <cellStyle name="Output 2 3 2 16 5" xfId="58534" xr:uid="{00000000-0005-0000-0000-0000A3E40000}"/>
    <cellStyle name="Output 2 3 2 17" xfId="58535" xr:uid="{00000000-0005-0000-0000-0000A4E40000}"/>
    <cellStyle name="Output 2 3 2 17 2" xfId="58536" xr:uid="{00000000-0005-0000-0000-0000A5E40000}"/>
    <cellStyle name="Output 2 3 2 17 3" xfId="58537" xr:uid="{00000000-0005-0000-0000-0000A6E40000}"/>
    <cellStyle name="Output 2 3 2 17 4" xfId="58538" xr:uid="{00000000-0005-0000-0000-0000A7E40000}"/>
    <cellStyle name="Output 2 3 2 17 5" xfId="58539" xr:uid="{00000000-0005-0000-0000-0000A8E40000}"/>
    <cellStyle name="Output 2 3 2 18" xfId="58540" xr:uid="{00000000-0005-0000-0000-0000A9E40000}"/>
    <cellStyle name="Output 2 3 2 19" xfId="58541" xr:uid="{00000000-0005-0000-0000-0000AAE40000}"/>
    <cellStyle name="Output 2 3 2 2" xfId="58542" xr:uid="{00000000-0005-0000-0000-0000ABE40000}"/>
    <cellStyle name="Output 2 3 2 2 2" xfId="58543" xr:uid="{00000000-0005-0000-0000-0000ACE40000}"/>
    <cellStyle name="Output 2 3 2 2 2 2" xfId="58544" xr:uid="{00000000-0005-0000-0000-0000ADE40000}"/>
    <cellStyle name="Output 2 3 2 2 2 2 2" xfId="58545" xr:uid="{00000000-0005-0000-0000-0000AEE40000}"/>
    <cellStyle name="Output 2 3 2 2 2 2 3" xfId="58546" xr:uid="{00000000-0005-0000-0000-0000AFE40000}"/>
    <cellStyle name="Output 2 3 2 2 2 2 4" xfId="58547" xr:uid="{00000000-0005-0000-0000-0000B0E40000}"/>
    <cellStyle name="Output 2 3 2 2 2 2 5" xfId="58548" xr:uid="{00000000-0005-0000-0000-0000B1E40000}"/>
    <cellStyle name="Output 2 3 2 2 2 3" xfId="58549" xr:uid="{00000000-0005-0000-0000-0000B2E40000}"/>
    <cellStyle name="Output 2 3 2 2 2 3 2" xfId="58550" xr:uid="{00000000-0005-0000-0000-0000B3E40000}"/>
    <cellStyle name="Output 2 3 2 2 2 3 3" xfId="58551" xr:uid="{00000000-0005-0000-0000-0000B4E40000}"/>
    <cellStyle name="Output 2 3 2 2 2 3 4" xfId="58552" xr:uid="{00000000-0005-0000-0000-0000B5E40000}"/>
    <cellStyle name="Output 2 3 2 2 2 3 5" xfId="58553" xr:uid="{00000000-0005-0000-0000-0000B6E40000}"/>
    <cellStyle name="Output 2 3 2 2 2 4" xfId="58554" xr:uid="{00000000-0005-0000-0000-0000B7E40000}"/>
    <cellStyle name="Output 2 3 2 2 2 5" xfId="58555" xr:uid="{00000000-0005-0000-0000-0000B8E40000}"/>
    <cellStyle name="Output 2 3 2 2 2 6" xfId="58556" xr:uid="{00000000-0005-0000-0000-0000B9E40000}"/>
    <cellStyle name="Output 2 3 2 2 2 7" xfId="58557" xr:uid="{00000000-0005-0000-0000-0000BAE40000}"/>
    <cellStyle name="Output 2 3 2 2 3" xfId="58558" xr:uid="{00000000-0005-0000-0000-0000BBE40000}"/>
    <cellStyle name="Output 2 3 2 2 3 2" xfId="58559" xr:uid="{00000000-0005-0000-0000-0000BCE40000}"/>
    <cellStyle name="Output 2 3 2 2 3 3" xfId="58560" xr:uid="{00000000-0005-0000-0000-0000BDE40000}"/>
    <cellStyle name="Output 2 3 2 2 3 4" xfId="58561" xr:uid="{00000000-0005-0000-0000-0000BEE40000}"/>
    <cellStyle name="Output 2 3 2 2 3 5" xfId="58562" xr:uid="{00000000-0005-0000-0000-0000BFE40000}"/>
    <cellStyle name="Output 2 3 2 2 4" xfId="58563" xr:uid="{00000000-0005-0000-0000-0000C0E40000}"/>
    <cellStyle name="Output 2 3 2 2 4 2" xfId="58564" xr:uid="{00000000-0005-0000-0000-0000C1E40000}"/>
    <cellStyle name="Output 2 3 2 2 4 3" xfId="58565" xr:uid="{00000000-0005-0000-0000-0000C2E40000}"/>
    <cellStyle name="Output 2 3 2 2 4 4" xfId="58566" xr:uid="{00000000-0005-0000-0000-0000C3E40000}"/>
    <cellStyle name="Output 2 3 2 2 4 5" xfId="58567" xr:uid="{00000000-0005-0000-0000-0000C4E40000}"/>
    <cellStyle name="Output 2 3 2 2 5" xfId="58568" xr:uid="{00000000-0005-0000-0000-0000C5E40000}"/>
    <cellStyle name="Output 2 3 2 2 6" xfId="58569" xr:uid="{00000000-0005-0000-0000-0000C6E40000}"/>
    <cellStyle name="Output 2 3 2 2 7" xfId="58570" xr:uid="{00000000-0005-0000-0000-0000C7E40000}"/>
    <cellStyle name="Output 2 3 2 2 8" xfId="58571" xr:uid="{00000000-0005-0000-0000-0000C8E40000}"/>
    <cellStyle name="Output 2 3 2 20" xfId="58572" xr:uid="{00000000-0005-0000-0000-0000C9E40000}"/>
    <cellStyle name="Output 2 3 2 21" xfId="58573" xr:uid="{00000000-0005-0000-0000-0000CAE40000}"/>
    <cellStyle name="Output 2 3 2 3" xfId="58574" xr:uid="{00000000-0005-0000-0000-0000CBE40000}"/>
    <cellStyle name="Output 2 3 2 3 2" xfId="58575" xr:uid="{00000000-0005-0000-0000-0000CCE40000}"/>
    <cellStyle name="Output 2 3 2 3 2 2" xfId="58576" xr:uid="{00000000-0005-0000-0000-0000CDE40000}"/>
    <cellStyle name="Output 2 3 2 3 2 2 2" xfId="58577" xr:uid="{00000000-0005-0000-0000-0000CEE40000}"/>
    <cellStyle name="Output 2 3 2 3 2 2 3" xfId="58578" xr:uid="{00000000-0005-0000-0000-0000CFE40000}"/>
    <cellStyle name="Output 2 3 2 3 2 2 4" xfId="58579" xr:uid="{00000000-0005-0000-0000-0000D0E40000}"/>
    <cellStyle name="Output 2 3 2 3 2 2 5" xfId="58580" xr:uid="{00000000-0005-0000-0000-0000D1E40000}"/>
    <cellStyle name="Output 2 3 2 3 2 3" xfId="58581" xr:uid="{00000000-0005-0000-0000-0000D2E40000}"/>
    <cellStyle name="Output 2 3 2 3 2 3 2" xfId="58582" xr:uid="{00000000-0005-0000-0000-0000D3E40000}"/>
    <cellStyle name="Output 2 3 2 3 2 3 3" xfId="58583" xr:uid="{00000000-0005-0000-0000-0000D4E40000}"/>
    <cellStyle name="Output 2 3 2 3 2 3 4" xfId="58584" xr:uid="{00000000-0005-0000-0000-0000D5E40000}"/>
    <cellStyle name="Output 2 3 2 3 2 3 5" xfId="58585" xr:uid="{00000000-0005-0000-0000-0000D6E40000}"/>
    <cellStyle name="Output 2 3 2 3 2 4" xfId="58586" xr:uid="{00000000-0005-0000-0000-0000D7E40000}"/>
    <cellStyle name="Output 2 3 2 3 2 5" xfId="58587" xr:uid="{00000000-0005-0000-0000-0000D8E40000}"/>
    <cellStyle name="Output 2 3 2 3 2 6" xfId="58588" xr:uid="{00000000-0005-0000-0000-0000D9E40000}"/>
    <cellStyle name="Output 2 3 2 3 2 7" xfId="58589" xr:uid="{00000000-0005-0000-0000-0000DAE40000}"/>
    <cellStyle name="Output 2 3 2 3 3" xfId="58590" xr:uid="{00000000-0005-0000-0000-0000DBE40000}"/>
    <cellStyle name="Output 2 3 2 3 3 2" xfId="58591" xr:uid="{00000000-0005-0000-0000-0000DCE40000}"/>
    <cellStyle name="Output 2 3 2 3 3 3" xfId="58592" xr:uid="{00000000-0005-0000-0000-0000DDE40000}"/>
    <cellStyle name="Output 2 3 2 3 3 4" xfId="58593" xr:uid="{00000000-0005-0000-0000-0000DEE40000}"/>
    <cellStyle name="Output 2 3 2 3 3 5" xfId="58594" xr:uid="{00000000-0005-0000-0000-0000DFE40000}"/>
    <cellStyle name="Output 2 3 2 3 4" xfId="58595" xr:uid="{00000000-0005-0000-0000-0000E0E40000}"/>
    <cellStyle name="Output 2 3 2 3 4 2" xfId="58596" xr:uid="{00000000-0005-0000-0000-0000E1E40000}"/>
    <cellStyle name="Output 2 3 2 3 4 3" xfId="58597" xr:uid="{00000000-0005-0000-0000-0000E2E40000}"/>
    <cellStyle name="Output 2 3 2 3 4 4" xfId="58598" xr:uid="{00000000-0005-0000-0000-0000E3E40000}"/>
    <cellStyle name="Output 2 3 2 3 4 5" xfId="58599" xr:uid="{00000000-0005-0000-0000-0000E4E40000}"/>
    <cellStyle name="Output 2 3 2 3 5" xfId="58600" xr:uid="{00000000-0005-0000-0000-0000E5E40000}"/>
    <cellStyle name="Output 2 3 2 3 6" xfId="58601" xr:uid="{00000000-0005-0000-0000-0000E6E40000}"/>
    <cellStyle name="Output 2 3 2 3 7" xfId="58602" xr:uid="{00000000-0005-0000-0000-0000E7E40000}"/>
    <cellStyle name="Output 2 3 2 3 8" xfId="58603" xr:uid="{00000000-0005-0000-0000-0000E8E40000}"/>
    <cellStyle name="Output 2 3 2 4" xfId="58604" xr:uid="{00000000-0005-0000-0000-0000E9E40000}"/>
    <cellStyle name="Output 2 3 2 4 2" xfId="58605" xr:uid="{00000000-0005-0000-0000-0000EAE40000}"/>
    <cellStyle name="Output 2 3 2 4 2 2" xfId="58606" xr:uid="{00000000-0005-0000-0000-0000EBE40000}"/>
    <cellStyle name="Output 2 3 2 4 2 2 2" xfId="58607" xr:uid="{00000000-0005-0000-0000-0000ECE40000}"/>
    <cellStyle name="Output 2 3 2 4 2 2 3" xfId="58608" xr:uid="{00000000-0005-0000-0000-0000EDE40000}"/>
    <cellStyle name="Output 2 3 2 4 2 2 4" xfId="58609" xr:uid="{00000000-0005-0000-0000-0000EEE40000}"/>
    <cellStyle name="Output 2 3 2 4 2 2 5" xfId="58610" xr:uid="{00000000-0005-0000-0000-0000EFE40000}"/>
    <cellStyle name="Output 2 3 2 4 2 3" xfId="58611" xr:uid="{00000000-0005-0000-0000-0000F0E40000}"/>
    <cellStyle name="Output 2 3 2 4 2 3 2" xfId="58612" xr:uid="{00000000-0005-0000-0000-0000F1E40000}"/>
    <cellStyle name="Output 2 3 2 4 2 3 3" xfId="58613" xr:uid="{00000000-0005-0000-0000-0000F2E40000}"/>
    <cellStyle name="Output 2 3 2 4 2 3 4" xfId="58614" xr:uid="{00000000-0005-0000-0000-0000F3E40000}"/>
    <cellStyle name="Output 2 3 2 4 2 3 5" xfId="58615" xr:uid="{00000000-0005-0000-0000-0000F4E40000}"/>
    <cellStyle name="Output 2 3 2 4 2 4" xfId="58616" xr:uid="{00000000-0005-0000-0000-0000F5E40000}"/>
    <cellStyle name="Output 2 3 2 4 2 5" xfId="58617" xr:uid="{00000000-0005-0000-0000-0000F6E40000}"/>
    <cellStyle name="Output 2 3 2 4 2 6" xfId="58618" xr:uid="{00000000-0005-0000-0000-0000F7E40000}"/>
    <cellStyle name="Output 2 3 2 4 2 7" xfId="58619" xr:uid="{00000000-0005-0000-0000-0000F8E40000}"/>
    <cellStyle name="Output 2 3 2 4 3" xfId="58620" xr:uid="{00000000-0005-0000-0000-0000F9E40000}"/>
    <cellStyle name="Output 2 3 2 4 3 2" xfId="58621" xr:uid="{00000000-0005-0000-0000-0000FAE40000}"/>
    <cellStyle name="Output 2 3 2 4 3 3" xfId="58622" xr:uid="{00000000-0005-0000-0000-0000FBE40000}"/>
    <cellStyle name="Output 2 3 2 4 3 4" xfId="58623" xr:uid="{00000000-0005-0000-0000-0000FCE40000}"/>
    <cellStyle name="Output 2 3 2 4 3 5" xfId="58624" xr:uid="{00000000-0005-0000-0000-0000FDE40000}"/>
    <cellStyle name="Output 2 3 2 4 4" xfId="58625" xr:uid="{00000000-0005-0000-0000-0000FEE40000}"/>
    <cellStyle name="Output 2 3 2 4 4 2" xfId="58626" xr:uid="{00000000-0005-0000-0000-0000FFE40000}"/>
    <cellStyle name="Output 2 3 2 4 4 3" xfId="58627" xr:uid="{00000000-0005-0000-0000-000000E50000}"/>
    <cellStyle name="Output 2 3 2 4 4 4" xfId="58628" xr:uid="{00000000-0005-0000-0000-000001E50000}"/>
    <cellStyle name="Output 2 3 2 4 4 5" xfId="58629" xr:uid="{00000000-0005-0000-0000-000002E50000}"/>
    <cellStyle name="Output 2 3 2 4 5" xfId="58630" xr:uid="{00000000-0005-0000-0000-000003E50000}"/>
    <cellStyle name="Output 2 3 2 4 6" xfId="58631" xr:uid="{00000000-0005-0000-0000-000004E50000}"/>
    <cellStyle name="Output 2 3 2 4 7" xfId="58632" xr:uid="{00000000-0005-0000-0000-000005E50000}"/>
    <cellStyle name="Output 2 3 2 4 8" xfId="58633" xr:uid="{00000000-0005-0000-0000-000006E50000}"/>
    <cellStyle name="Output 2 3 2 5" xfId="58634" xr:uid="{00000000-0005-0000-0000-000007E50000}"/>
    <cellStyle name="Output 2 3 2 5 2" xfId="58635" xr:uid="{00000000-0005-0000-0000-000008E50000}"/>
    <cellStyle name="Output 2 3 2 5 2 2" xfId="58636" xr:uid="{00000000-0005-0000-0000-000009E50000}"/>
    <cellStyle name="Output 2 3 2 5 2 2 2" xfId="58637" xr:uid="{00000000-0005-0000-0000-00000AE50000}"/>
    <cellStyle name="Output 2 3 2 5 2 2 3" xfId="58638" xr:uid="{00000000-0005-0000-0000-00000BE50000}"/>
    <cellStyle name="Output 2 3 2 5 2 2 4" xfId="58639" xr:uid="{00000000-0005-0000-0000-00000CE50000}"/>
    <cellStyle name="Output 2 3 2 5 2 2 5" xfId="58640" xr:uid="{00000000-0005-0000-0000-00000DE50000}"/>
    <cellStyle name="Output 2 3 2 5 2 3" xfId="58641" xr:uid="{00000000-0005-0000-0000-00000EE50000}"/>
    <cellStyle name="Output 2 3 2 5 2 3 2" xfId="58642" xr:uid="{00000000-0005-0000-0000-00000FE50000}"/>
    <cellStyle name="Output 2 3 2 5 2 3 3" xfId="58643" xr:uid="{00000000-0005-0000-0000-000010E50000}"/>
    <cellStyle name="Output 2 3 2 5 2 3 4" xfId="58644" xr:uid="{00000000-0005-0000-0000-000011E50000}"/>
    <cellStyle name="Output 2 3 2 5 2 3 5" xfId="58645" xr:uid="{00000000-0005-0000-0000-000012E50000}"/>
    <cellStyle name="Output 2 3 2 5 2 4" xfId="58646" xr:uid="{00000000-0005-0000-0000-000013E50000}"/>
    <cellStyle name="Output 2 3 2 5 2 5" xfId="58647" xr:uid="{00000000-0005-0000-0000-000014E50000}"/>
    <cellStyle name="Output 2 3 2 5 2 6" xfId="58648" xr:uid="{00000000-0005-0000-0000-000015E50000}"/>
    <cellStyle name="Output 2 3 2 5 2 7" xfId="58649" xr:uid="{00000000-0005-0000-0000-000016E50000}"/>
    <cellStyle name="Output 2 3 2 5 3" xfId="58650" xr:uid="{00000000-0005-0000-0000-000017E50000}"/>
    <cellStyle name="Output 2 3 2 5 3 2" xfId="58651" xr:uid="{00000000-0005-0000-0000-000018E50000}"/>
    <cellStyle name="Output 2 3 2 5 3 3" xfId="58652" xr:uid="{00000000-0005-0000-0000-000019E50000}"/>
    <cellStyle name="Output 2 3 2 5 3 4" xfId="58653" xr:uid="{00000000-0005-0000-0000-00001AE50000}"/>
    <cellStyle name="Output 2 3 2 5 3 5" xfId="58654" xr:uid="{00000000-0005-0000-0000-00001BE50000}"/>
    <cellStyle name="Output 2 3 2 5 4" xfId="58655" xr:uid="{00000000-0005-0000-0000-00001CE50000}"/>
    <cellStyle name="Output 2 3 2 5 4 2" xfId="58656" xr:uid="{00000000-0005-0000-0000-00001DE50000}"/>
    <cellStyle name="Output 2 3 2 5 4 3" xfId="58657" xr:uid="{00000000-0005-0000-0000-00001EE50000}"/>
    <cellStyle name="Output 2 3 2 5 4 4" xfId="58658" xr:uid="{00000000-0005-0000-0000-00001FE50000}"/>
    <cellStyle name="Output 2 3 2 5 4 5" xfId="58659" xr:uid="{00000000-0005-0000-0000-000020E50000}"/>
    <cellStyle name="Output 2 3 2 5 5" xfId="58660" xr:uid="{00000000-0005-0000-0000-000021E50000}"/>
    <cellStyle name="Output 2 3 2 5 6" xfId="58661" xr:uid="{00000000-0005-0000-0000-000022E50000}"/>
    <cellStyle name="Output 2 3 2 5 7" xfId="58662" xr:uid="{00000000-0005-0000-0000-000023E50000}"/>
    <cellStyle name="Output 2 3 2 5 8" xfId="58663" xr:uid="{00000000-0005-0000-0000-000024E50000}"/>
    <cellStyle name="Output 2 3 2 6" xfId="58664" xr:uid="{00000000-0005-0000-0000-000025E50000}"/>
    <cellStyle name="Output 2 3 2 6 2" xfId="58665" xr:uid="{00000000-0005-0000-0000-000026E50000}"/>
    <cellStyle name="Output 2 3 2 6 2 2" xfId="58666" xr:uid="{00000000-0005-0000-0000-000027E50000}"/>
    <cellStyle name="Output 2 3 2 6 2 2 2" xfId="58667" xr:uid="{00000000-0005-0000-0000-000028E50000}"/>
    <cellStyle name="Output 2 3 2 6 2 2 3" xfId="58668" xr:uid="{00000000-0005-0000-0000-000029E50000}"/>
    <cellStyle name="Output 2 3 2 6 2 2 4" xfId="58669" xr:uid="{00000000-0005-0000-0000-00002AE50000}"/>
    <cellStyle name="Output 2 3 2 6 2 2 5" xfId="58670" xr:uid="{00000000-0005-0000-0000-00002BE50000}"/>
    <cellStyle name="Output 2 3 2 6 2 3" xfId="58671" xr:uid="{00000000-0005-0000-0000-00002CE50000}"/>
    <cellStyle name="Output 2 3 2 6 2 3 2" xfId="58672" xr:uid="{00000000-0005-0000-0000-00002DE50000}"/>
    <cellStyle name="Output 2 3 2 6 2 3 3" xfId="58673" xr:uid="{00000000-0005-0000-0000-00002EE50000}"/>
    <cellStyle name="Output 2 3 2 6 2 3 4" xfId="58674" xr:uid="{00000000-0005-0000-0000-00002FE50000}"/>
    <cellStyle name="Output 2 3 2 6 2 3 5" xfId="58675" xr:uid="{00000000-0005-0000-0000-000030E50000}"/>
    <cellStyle name="Output 2 3 2 6 2 4" xfId="58676" xr:uid="{00000000-0005-0000-0000-000031E50000}"/>
    <cellStyle name="Output 2 3 2 6 2 5" xfId="58677" xr:uid="{00000000-0005-0000-0000-000032E50000}"/>
    <cellStyle name="Output 2 3 2 6 2 6" xfId="58678" xr:uid="{00000000-0005-0000-0000-000033E50000}"/>
    <cellStyle name="Output 2 3 2 6 2 7" xfId="58679" xr:uid="{00000000-0005-0000-0000-000034E50000}"/>
    <cellStyle name="Output 2 3 2 6 3" xfId="58680" xr:uid="{00000000-0005-0000-0000-000035E50000}"/>
    <cellStyle name="Output 2 3 2 6 3 2" xfId="58681" xr:uid="{00000000-0005-0000-0000-000036E50000}"/>
    <cellStyle name="Output 2 3 2 6 3 3" xfId="58682" xr:uid="{00000000-0005-0000-0000-000037E50000}"/>
    <cellStyle name="Output 2 3 2 6 3 4" xfId="58683" xr:uid="{00000000-0005-0000-0000-000038E50000}"/>
    <cellStyle name="Output 2 3 2 6 3 5" xfId="58684" xr:uid="{00000000-0005-0000-0000-000039E50000}"/>
    <cellStyle name="Output 2 3 2 6 4" xfId="58685" xr:uid="{00000000-0005-0000-0000-00003AE50000}"/>
    <cellStyle name="Output 2 3 2 6 4 2" xfId="58686" xr:uid="{00000000-0005-0000-0000-00003BE50000}"/>
    <cellStyle name="Output 2 3 2 6 4 3" xfId="58687" xr:uid="{00000000-0005-0000-0000-00003CE50000}"/>
    <cellStyle name="Output 2 3 2 6 4 4" xfId="58688" xr:uid="{00000000-0005-0000-0000-00003DE50000}"/>
    <cellStyle name="Output 2 3 2 6 4 5" xfId="58689" xr:uid="{00000000-0005-0000-0000-00003EE50000}"/>
    <cellStyle name="Output 2 3 2 6 5" xfId="58690" xr:uid="{00000000-0005-0000-0000-00003FE50000}"/>
    <cellStyle name="Output 2 3 2 6 6" xfId="58691" xr:uid="{00000000-0005-0000-0000-000040E50000}"/>
    <cellStyle name="Output 2 3 2 6 7" xfId="58692" xr:uid="{00000000-0005-0000-0000-000041E50000}"/>
    <cellStyle name="Output 2 3 2 6 8" xfId="58693" xr:uid="{00000000-0005-0000-0000-000042E50000}"/>
    <cellStyle name="Output 2 3 2 7" xfId="58694" xr:uid="{00000000-0005-0000-0000-000043E50000}"/>
    <cellStyle name="Output 2 3 2 7 2" xfId="58695" xr:uid="{00000000-0005-0000-0000-000044E50000}"/>
    <cellStyle name="Output 2 3 2 7 2 2" xfId="58696" xr:uid="{00000000-0005-0000-0000-000045E50000}"/>
    <cellStyle name="Output 2 3 2 7 2 2 2" xfId="58697" xr:uid="{00000000-0005-0000-0000-000046E50000}"/>
    <cellStyle name="Output 2 3 2 7 2 2 3" xfId="58698" xr:uid="{00000000-0005-0000-0000-000047E50000}"/>
    <cellStyle name="Output 2 3 2 7 2 2 4" xfId="58699" xr:uid="{00000000-0005-0000-0000-000048E50000}"/>
    <cellStyle name="Output 2 3 2 7 2 2 5" xfId="58700" xr:uid="{00000000-0005-0000-0000-000049E50000}"/>
    <cellStyle name="Output 2 3 2 7 2 3" xfId="58701" xr:uid="{00000000-0005-0000-0000-00004AE50000}"/>
    <cellStyle name="Output 2 3 2 7 2 3 2" xfId="58702" xr:uid="{00000000-0005-0000-0000-00004BE50000}"/>
    <cellStyle name="Output 2 3 2 7 2 3 3" xfId="58703" xr:uid="{00000000-0005-0000-0000-00004CE50000}"/>
    <cellStyle name="Output 2 3 2 7 2 3 4" xfId="58704" xr:uid="{00000000-0005-0000-0000-00004DE50000}"/>
    <cellStyle name="Output 2 3 2 7 2 3 5" xfId="58705" xr:uid="{00000000-0005-0000-0000-00004EE50000}"/>
    <cellStyle name="Output 2 3 2 7 2 4" xfId="58706" xr:uid="{00000000-0005-0000-0000-00004FE50000}"/>
    <cellStyle name="Output 2 3 2 7 2 5" xfId="58707" xr:uid="{00000000-0005-0000-0000-000050E50000}"/>
    <cellStyle name="Output 2 3 2 7 2 6" xfId="58708" xr:uid="{00000000-0005-0000-0000-000051E50000}"/>
    <cellStyle name="Output 2 3 2 7 2 7" xfId="58709" xr:uid="{00000000-0005-0000-0000-000052E50000}"/>
    <cellStyle name="Output 2 3 2 7 3" xfId="58710" xr:uid="{00000000-0005-0000-0000-000053E50000}"/>
    <cellStyle name="Output 2 3 2 7 3 2" xfId="58711" xr:uid="{00000000-0005-0000-0000-000054E50000}"/>
    <cellStyle name="Output 2 3 2 7 3 3" xfId="58712" xr:uid="{00000000-0005-0000-0000-000055E50000}"/>
    <cellStyle name="Output 2 3 2 7 3 4" xfId="58713" xr:uid="{00000000-0005-0000-0000-000056E50000}"/>
    <cellStyle name="Output 2 3 2 7 3 5" xfId="58714" xr:uid="{00000000-0005-0000-0000-000057E50000}"/>
    <cellStyle name="Output 2 3 2 7 4" xfId="58715" xr:uid="{00000000-0005-0000-0000-000058E50000}"/>
    <cellStyle name="Output 2 3 2 7 4 2" xfId="58716" xr:uid="{00000000-0005-0000-0000-000059E50000}"/>
    <cellStyle name="Output 2 3 2 7 4 3" xfId="58717" xr:uid="{00000000-0005-0000-0000-00005AE50000}"/>
    <cellStyle name="Output 2 3 2 7 4 4" xfId="58718" xr:uid="{00000000-0005-0000-0000-00005BE50000}"/>
    <cellStyle name="Output 2 3 2 7 4 5" xfId="58719" xr:uid="{00000000-0005-0000-0000-00005CE50000}"/>
    <cellStyle name="Output 2 3 2 7 5" xfId="58720" xr:uid="{00000000-0005-0000-0000-00005DE50000}"/>
    <cellStyle name="Output 2 3 2 7 6" xfId="58721" xr:uid="{00000000-0005-0000-0000-00005EE50000}"/>
    <cellStyle name="Output 2 3 2 7 7" xfId="58722" xr:uid="{00000000-0005-0000-0000-00005FE50000}"/>
    <cellStyle name="Output 2 3 2 7 8" xfId="58723" xr:uid="{00000000-0005-0000-0000-000060E50000}"/>
    <cellStyle name="Output 2 3 2 8" xfId="58724" xr:uid="{00000000-0005-0000-0000-000061E50000}"/>
    <cellStyle name="Output 2 3 2 8 2" xfId="58725" xr:uid="{00000000-0005-0000-0000-000062E50000}"/>
    <cellStyle name="Output 2 3 2 8 2 2" xfId="58726" xr:uid="{00000000-0005-0000-0000-000063E50000}"/>
    <cellStyle name="Output 2 3 2 8 2 2 2" xfId="58727" xr:uid="{00000000-0005-0000-0000-000064E50000}"/>
    <cellStyle name="Output 2 3 2 8 2 2 3" xfId="58728" xr:uid="{00000000-0005-0000-0000-000065E50000}"/>
    <cellStyle name="Output 2 3 2 8 2 2 4" xfId="58729" xr:uid="{00000000-0005-0000-0000-000066E50000}"/>
    <cellStyle name="Output 2 3 2 8 2 2 5" xfId="58730" xr:uid="{00000000-0005-0000-0000-000067E50000}"/>
    <cellStyle name="Output 2 3 2 8 2 3" xfId="58731" xr:uid="{00000000-0005-0000-0000-000068E50000}"/>
    <cellStyle name="Output 2 3 2 8 2 3 2" xfId="58732" xr:uid="{00000000-0005-0000-0000-000069E50000}"/>
    <cellStyle name="Output 2 3 2 8 2 3 3" xfId="58733" xr:uid="{00000000-0005-0000-0000-00006AE50000}"/>
    <cellStyle name="Output 2 3 2 8 2 3 4" xfId="58734" xr:uid="{00000000-0005-0000-0000-00006BE50000}"/>
    <cellStyle name="Output 2 3 2 8 2 3 5" xfId="58735" xr:uid="{00000000-0005-0000-0000-00006CE50000}"/>
    <cellStyle name="Output 2 3 2 8 2 4" xfId="58736" xr:uid="{00000000-0005-0000-0000-00006DE50000}"/>
    <cellStyle name="Output 2 3 2 8 2 5" xfId="58737" xr:uid="{00000000-0005-0000-0000-00006EE50000}"/>
    <cellStyle name="Output 2 3 2 8 2 6" xfId="58738" xr:uid="{00000000-0005-0000-0000-00006FE50000}"/>
    <cellStyle name="Output 2 3 2 8 2 7" xfId="58739" xr:uid="{00000000-0005-0000-0000-000070E50000}"/>
    <cellStyle name="Output 2 3 2 8 3" xfId="58740" xr:uid="{00000000-0005-0000-0000-000071E50000}"/>
    <cellStyle name="Output 2 3 2 8 3 2" xfId="58741" xr:uid="{00000000-0005-0000-0000-000072E50000}"/>
    <cellStyle name="Output 2 3 2 8 3 3" xfId="58742" xr:uid="{00000000-0005-0000-0000-000073E50000}"/>
    <cellStyle name="Output 2 3 2 8 3 4" xfId="58743" xr:uid="{00000000-0005-0000-0000-000074E50000}"/>
    <cellStyle name="Output 2 3 2 8 3 5" xfId="58744" xr:uid="{00000000-0005-0000-0000-000075E50000}"/>
    <cellStyle name="Output 2 3 2 8 4" xfId="58745" xr:uid="{00000000-0005-0000-0000-000076E50000}"/>
    <cellStyle name="Output 2 3 2 8 4 2" xfId="58746" xr:uid="{00000000-0005-0000-0000-000077E50000}"/>
    <cellStyle name="Output 2 3 2 8 4 3" xfId="58747" xr:uid="{00000000-0005-0000-0000-000078E50000}"/>
    <cellStyle name="Output 2 3 2 8 4 4" xfId="58748" xr:uid="{00000000-0005-0000-0000-000079E50000}"/>
    <cellStyle name="Output 2 3 2 8 4 5" xfId="58749" xr:uid="{00000000-0005-0000-0000-00007AE50000}"/>
    <cellStyle name="Output 2 3 2 8 5" xfId="58750" xr:uid="{00000000-0005-0000-0000-00007BE50000}"/>
    <cellStyle name="Output 2 3 2 8 6" xfId="58751" xr:uid="{00000000-0005-0000-0000-00007CE50000}"/>
    <cellStyle name="Output 2 3 2 8 7" xfId="58752" xr:uid="{00000000-0005-0000-0000-00007DE50000}"/>
    <cellStyle name="Output 2 3 2 8 8" xfId="58753" xr:uid="{00000000-0005-0000-0000-00007EE50000}"/>
    <cellStyle name="Output 2 3 2 9" xfId="58754" xr:uid="{00000000-0005-0000-0000-00007FE50000}"/>
    <cellStyle name="Output 2 3 2 9 2" xfId="58755" xr:uid="{00000000-0005-0000-0000-000080E50000}"/>
    <cellStyle name="Output 2 3 2 9 2 2" xfId="58756" xr:uid="{00000000-0005-0000-0000-000081E50000}"/>
    <cellStyle name="Output 2 3 2 9 2 2 2" xfId="58757" xr:uid="{00000000-0005-0000-0000-000082E50000}"/>
    <cellStyle name="Output 2 3 2 9 2 2 3" xfId="58758" xr:uid="{00000000-0005-0000-0000-000083E50000}"/>
    <cellStyle name="Output 2 3 2 9 2 2 4" xfId="58759" xr:uid="{00000000-0005-0000-0000-000084E50000}"/>
    <cellStyle name="Output 2 3 2 9 2 2 5" xfId="58760" xr:uid="{00000000-0005-0000-0000-000085E50000}"/>
    <cellStyle name="Output 2 3 2 9 2 3" xfId="58761" xr:uid="{00000000-0005-0000-0000-000086E50000}"/>
    <cellStyle name="Output 2 3 2 9 2 3 2" xfId="58762" xr:uid="{00000000-0005-0000-0000-000087E50000}"/>
    <cellStyle name="Output 2 3 2 9 2 3 3" xfId="58763" xr:uid="{00000000-0005-0000-0000-000088E50000}"/>
    <cellStyle name="Output 2 3 2 9 2 3 4" xfId="58764" xr:uid="{00000000-0005-0000-0000-000089E50000}"/>
    <cellStyle name="Output 2 3 2 9 2 3 5" xfId="58765" xr:uid="{00000000-0005-0000-0000-00008AE50000}"/>
    <cellStyle name="Output 2 3 2 9 2 4" xfId="58766" xr:uid="{00000000-0005-0000-0000-00008BE50000}"/>
    <cellStyle name="Output 2 3 2 9 2 5" xfId="58767" xr:uid="{00000000-0005-0000-0000-00008CE50000}"/>
    <cellStyle name="Output 2 3 2 9 2 6" xfId="58768" xr:uid="{00000000-0005-0000-0000-00008DE50000}"/>
    <cellStyle name="Output 2 3 2 9 2 7" xfId="58769" xr:uid="{00000000-0005-0000-0000-00008EE50000}"/>
    <cellStyle name="Output 2 3 2 9 3" xfId="58770" xr:uid="{00000000-0005-0000-0000-00008FE50000}"/>
    <cellStyle name="Output 2 3 2 9 3 2" xfId="58771" xr:uid="{00000000-0005-0000-0000-000090E50000}"/>
    <cellStyle name="Output 2 3 2 9 3 3" xfId="58772" xr:uid="{00000000-0005-0000-0000-000091E50000}"/>
    <cellStyle name="Output 2 3 2 9 3 4" xfId="58773" xr:uid="{00000000-0005-0000-0000-000092E50000}"/>
    <cellStyle name="Output 2 3 2 9 3 5" xfId="58774" xr:uid="{00000000-0005-0000-0000-000093E50000}"/>
    <cellStyle name="Output 2 3 2 9 4" xfId="58775" xr:uid="{00000000-0005-0000-0000-000094E50000}"/>
    <cellStyle name="Output 2 3 2 9 4 2" xfId="58776" xr:uid="{00000000-0005-0000-0000-000095E50000}"/>
    <cellStyle name="Output 2 3 2 9 4 3" xfId="58777" xr:uid="{00000000-0005-0000-0000-000096E50000}"/>
    <cellStyle name="Output 2 3 2 9 4 4" xfId="58778" xr:uid="{00000000-0005-0000-0000-000097E50000}"/>
    <cellStyle name="Output 2 3 2 9 4 5" xfId="58779" xr:uid="{00000000-0005-0000-0000-000098E50000}"/>
    <cellStyle name="Output 2 3 2 9 5" xfId="58780" xr:uid="{00000000-0005-0000-0000-000099E50000}"/>
    <cellStyle name="Output 2 3 2 9 6" xfId="58781" xr:uid="{00000000-0005-0000-0000-00009AE50000}"/>
    <cellStyle name="Output 2 3 2 9 7" xfId="58782" xr:uid="{00000000-0005-0000-0000-00009BE50000}"/>
    <cellStyle name="Output 2 3 2 9 8" xfId="58783" xr:uid="{00000000-0005-0000-0000-00009CE50000}"/>
    <cellStyle name="Output 2 3 3" xfId="58784" xr:uid="{00000000-0005-0000-0000-00009DE50000}"/>
    <cellStyle name="Output 2 3 3 2" xfId="58785" xr:uid="{00000000-0005-0000-0000-00009EE50000}"/>
    <cellStyle name="Output 2 3 3 2 2" xfId="58786" xr:uid="{00000000-0005-0000-0000-00009FE50000}"/>
    <cellStyle name="Output 2 3 3 3" xfId="58787" xr:uid="{00000000-0005-0000-0000-0000A0E50000}"/>
    <cellStyle name="Output 2 3 3 4" xfId="58788" xr:uid="{00000000-0005-0000-0000-0000A1E50000}"/>
    <cellStyle name="Output 2 3 3 5" xfId="58789" xr:uid="{00000000-0005-0000-0000-0000A2E50000}"/>
    <cellStyle name="Output 2 3 4" xfId="58790" xr:uid="{00000000-0005-0000-0000-0000A3E50000}"/>
    <cellStyle name="Output 2 3 4 2" xfId="58791" xr:uid="{00000000-0005-0000-0000-0000A4E50000}"/>
    <cellStyle name="Output 2 3 4 2 2" xfId="58792" xr:uid="{00000000-0005-0000-0000-0000A5E50000}"/>
    <cellStyle name="Output 2 3 4 3" xfId="58793" xr:uid="{00000000-0005-0000-0000-0000A6E50000}"/>
    <cellStyle name="Output 2 3 4 4" xfId="58794" xr:uid="{00000000-0005-0000-0000-0000A7E50000}"/>
    <cellStyle name="Output 2 3 4 5" xfId="58795" xr:uid="{00000000-0005-0000-0000-0000A8E50000}"/>
    <cellStyle name="Output 2 3 5" xfId="58796" xr:uid="{00000000-0005-0000-0000-0000A9E50000}"/>
    <cellStyle name="Output 2 3 5 2" xfId="58797" xr:uid="{00000000-0005-0000-0000-0000AAE50000}"/>
    <cellStyle name="Output 2 3 6" xfId="58798" xr:uid="{00000000-0005-0000-0000-0000ABE50000}"/>
    <cellStyle name="Output 2 3 7" xfId="58799" xr:uid="{00000000-0005-0000-0000-0000ACE50000}"/>
    <cellStyle name="Output 2 3_T-straight with PEDs adjustor" xfId="58800" xr:uid="{00000000-0005-0000-0000-0000ADE50000}"/>
    <cellStyle name="Output 2 4" xfId="58801" xr:uid="{00000000-0005-0000-0000-0000AEE50000}"/>
    <cellStyle name="Output 2 4 2" xfId="58802" xr:uid="{00000000-0005-0000-0000-0000AFE50000}"/>
    <cellStyle name="Output 2 4 3" xfId="58803" xr:uid="{00000000-0005-0000-0000-0000B0E50000}"/>
    <cellStyle name="Output 2 4_T-straight with PEDs adjustor" xfId="58804" xr:uid="{00000000-0005-0000-0000-0000B1E50000}"/>
    <cellStyle name="Output 2 5" xfId="58805" xr:uid="{00000000-0005-0000-0000-0000B2E50000}"/>
    <cellStyle name="Output 2 5 10" xfId="58806" xr:uid="{00000000-0005-0000-0000-0000B3E50000}"/>
    <cellStyle name="Output 2 5 10 2" xfId="58807" xr:uid="{00000000-0005-0000-0000-0000B4E50000}"/>
    <cellStyle name="Output 2 5 10 2 2" xfId="58808" xr:uid="{00000000-0005-0000-0000-0000B5E50000}"/>
    <cellStyle name="Output 2 5 10 2 2 2" xfId="58809" xr:uid="{00000000-0005-0000-0000-0000B6E50000}"/>
    <cellStyle name="Output 2 5 10 2 2 3" xfId="58810" xr:uid="{00000000-0005-0000-0000-0000B7E50000}"/>
    <cellStyle name="Output 2 5 10 2 2 4" xfId="58811" xr:uid="{00000000-0005-0000-0000-0000B8E50000}"/>
    <cellStyle name="Output 2 5 10 2 2 5" xfId="58812" xr:uid="{00000000-0005-0000-0000-0000B9E50000}"/>
    <cellStyle name="Output 2 5 10 2 3" xfId="58813" xr:uid="{00000000-0005-0000-0000-0000BAE50000}"/>
    <cellStyle name="Output 2 5 10 2 3 2" xfId="58814" xr:uid="{00000000-0005-0000-0000-0000BBE50000}"/>
    <cellStyle name="Output 2 5 10 2 3 3" xfId="58815" xr:uid="{00000000-0005-0000-0000-0000BCE50000}"/>
    <cellStyle name="Output 2 5 10 2 3 4" xfId="58816" xr:uid="{00000000-0005-0000-0000-0000BDE50000}"/>
    <cellStyle name="Output 2 5 10 2 3 5" xfId="58817" xr:uid="{00000000-0005-0000-0000-0000BEE50000}"/>
    <cellStyle name="Output 2 5 10 2 4" xfId="58818" xr:uid="{00000000-0005-0000-0000-0000BFE50000}"/>
    <cellStyle name="Output 2 5 10 2 5" xfId="58819" xr:uid="{00000000-0005-0000-0000-0000C0E50000}"/>
    <cellStyle name="Output 2 5 10 2 6" xfId="58820" xr:uid="{00000000-0005-0000-0000-0000C1E50000}"/>
    <cellStyle name="Output 2 5 10 2 7" xfId="58821" xr:uid="{00000000-0005-0000-0000-0000C2E50000}"/>
    <cellStyle name="Output 2 5 10 3" xfId="58822" xr:uid="{00000000-0005-0000-0000-0000C3E50000}"/>
    <cellStyle name="Output 2 5 10 3 2" xfId="58823" xr:uid="{00000000-0005-0000-0000-0000C4E50000}"/>
    <cellStyle name="Output 2 5 10 3 3" xfId="58824" xr:uid="{00000000-0005-0000-0000-0000C5E50000}"/>
    <cellStyle name="Output 2 5 10 3 4" xfId="58825" xr:uid="{00000000-0005-0000-0000-0000C6E50000}"/>
    <cellStyle name="Output 2 5 10 3 5" xfId="58826" xr:uid="{00000000-0005-0000-0000-0000C7E50000}"/>
    <cellStyle name="Output 2 5 10 4" xfId="58827" xr:uid="{00000000-0005-0000-0000-0000C8E50000}"/>
    <cellStyle name="Output 2 5 10 4 2" xfId="58828" xr:uid="{00000000-0005-0000-0000-0000C9E50000}"/>
    <cellStyle name="Output 2 5 10 4 3" xfId="58829" xr:uid="{00000000-0005-0000-0000-0000CAE50000}"/>
    <cellStyle name="Output 2 5 10 4 4" xfId="58830" xr:uid="{00000000-0005-0000-0000-0000CBE50000}"/>
    <cellStyle name="Output 2 5 10 4 5" xfId="58831" xr:uid="{00000000-0005-0000-0000-0000CCE50000}"/>
    <cellStyle name="Output 2 5 10 5" xfId="58832" xr:uid="{00000000-0005-0000-0000-0000CDE50000}"/>
    <cellStyle name="Output 2 5 10 6" xfId="58833" xr:uid="{00000000-0005-0000-0000-0000CEE50000}"/>
    <cellStyle name="Output 2 5 10 7" xfId="58834" xr:uid="{00000000-0005-0000-0000-0000CFE50000}"/>
    <cellStyle name="Output 2 5 10 8" xfId="58835" xr:uid="{00000000-0005-0000-0000-0000D0E50000}"/>
    <cellStyle name="Output 2 5 11" xfId="58836" xr:uid="{00000000-0005-0000-0000-0000D1E50000}"/>
    <cellStyle name="Output 2 5 11 2" xfId="58837" xr:uid="{00000000-0005-0000-0000-0000D2E50000}"/>
    <cellStyle name="Output 2 5 11 2 2" xfId="58838" xr:uid="{00000000-0005-0000-0000-0000D3E50000}"/>
    <cellStyle name="Output 2 5 11 2 2 2" xfId="58839" xr:uid="{00000000-0005-0000-0000-0000D4E50000}"/>
    <cellStyle name="Output 2 5 11 2 2 3" xfId="58840" xr:uid="{00000000-0005-0000-0000-0000D5E50000}"/>
    <cellStyle name="Output 2 5 11 2 2 4" xfId="58841" xr:uid="{00000000-0005-0000-0000-0000D6E50000}"/>
    <cellStyle name="Output 2 5 11 2 2 5" xfId="58842" xr:uid="{00000000-0005-0000-0000-0000D7E50000}"/>
    <cellStyle name="Output 2 5 11 2 3" xfId="58843" xr:uid="{00000000-0005-0000-0000-0000D8E50000}"/>
    <cellStyle name="Output 2 5 11 2 3 2" xfId="58844" xr:uid="{00000000-0005-0000-0000-0000D9E50000}"/>
    <cellStyle name="Output 2 5 11 2 3 3" xfId="58845" xr:uid="{00000000-0005-0000-0000-0000DAE50000}"/>
    <cellStyle name="Output 2 5 11 2 3 4" xfId="58846" xr:uid="{00000000-0005-0000-0000-0000DBE50000}"/>
    <cellStyle name="Output 2 5 11 2 3 5" xfId="58847" xr:uid="{00000000-0005-0000-0000-0000DCE50000}"/>
    <cellStyle name="Output 2 5 11 2 4" xfId="58848" xr:uid="{00000000-0005-0000-0000-0000DDE50000}"/>
    <cellStyle name="Output 2 5 11 2 5" xfId="58849" xr:uid="{00000000-0005-0000-0000-0000DEE50000}"/>
    <cellStyle name="Output 2 5 11 2 6" xfId="58850" xr:uid="{00000000-0005-0000-0000-0000DFE50000}"/>
    <cellStyle name="Output 2 5 11 2 7" xfId="58851" xr:uid="{00000000-0005-0000-0000-0000E0E50000}"/>
    <cellStyle name="Output 2 5 11 3" xfId="58852" xr:uid="{00000000-0005-0000-0000-0000E1E50000}"/>
    <cellStyle name="Output 2 5 11 3 2" xfId="58853" xr:uid="{00000000-0005-0000-0000-0000E2E50000}"/>
    <cellStyle name="Output 2 5 11 3 3" xfId="58854" xr:uid="{00000000-0005-0000-0000-0000E3E50000}"/>
    <cellStyle name="Output 2 5 11 3 4" xfId="58855" xr:uid="{00000000-0005-0000-0000-0000E4E50000}"/>
    <cellStyle name="Output 2 5 11 3 5" xfId="58856" xr:uid="{00000000-0005-0000-0000-0000E5E50000}"/>
    <cellStyle name="Output 2 5 11 4" xfId="58857" xr:uid="{00000000-0005-0000-0000-0000E6E50000}"/>
    <cellStyle name="Output 2 5 11 4 2" xfId="58858" xr:uid="{00000000-0005-0000-0000-0000E7E50000}"/>
    <cellStyle name="Output 2 5 11 4 3" xfId="58859" xr:uid="{00000000-0005-0000-0000-0000E8E50000}"/>
    <cellStyle name="Output 2 5 11 4 4" xfId="58860" xr:uid="{00000000-0005-0000-0000-0000E9E50000}"/>
    <cellStyle name="Output 2 5 11 4 5" xfId="58861" xr:uid="{00000000-0005-0000-0000-0000EAE50000}"/>
    <cellStyle name="Output 2 5 11 5" xfId="58862" xr:uid="{00000000-0005-0000-0000-0000EBE50000}"/>
    <cellStyle name="Output 2 5 11 6" xfId="58863" xr:uid="{00000000-0005-0000-0000-0000ECE50000}"/>
    <cellStyle name="Output 2 5 11 7" xfId="58864" xr:uid="{00000000-0005-0000-0000-0000EDE50000}"/>
    <cellStyle name="Output 2 5 11 8" xfId="58865" xr:uid="{00000000-0005-0000-0000-0000EEE50000}"/>
    <cellStyle name="Output 2 5 12" xfId="58866" xr:uid="{00000000-0005-0000-0000-0000EFE50000}"/>
    <cellStyle name="Output 2 5 12 2" xfId="58867" xr:uid="{00000000-0005-0000-0000-0000F0E50000}"/>
    <cellStyle name="Output 2 5 12 2 2" xfId="58868" xr:uid="{00000000-0005-0000-0000-0000F1E50000}"/>
    <cellStyle name="Output 2 5 12 2 2 2" xfId="58869" xr:uid="{00000000-0005-0000-0000-0000F2E50000}"/>
    <cellStyle name="Output 2 5 12 2 2 3" xfId="58870" xr:uid="{00000000-0005-0000-0000-0000F3E50000}"/>
    <cellStyle name="Output 2 5 12 2 2 4" xfId="58871" xr:uid="{00000000-0005-0000-0000-0000F4E50000}"/>
    <cellStyle name="Output 2 5 12 2 2 5" xfId="58872" xr:uid="{00000000-0005-0000-0000-0000F5E50000}"/>
    <cellStyle name="Output 2 5 12 2 3" xfId="58873" xr:uid="{00000000-0005-0000-0000-0000F6E50000}"/>
    <cellStyle name="Output 2 5 12 2 3 2" xfId="58874" xr:uid="{00000000-0005-0000-0000-0000F7E50000}"/>
    <cellStyle name="Output 2 5 12 2 3 3" xfId="58875" xr:uid="{00000000-0005-0000-0000-0000F8E50000}"/>
    <cellStyle name="Output 2 5 12 2 3 4" xfId="58876" xr:uid="{00000000-0005-0000-0000-0000F9E50000}"/>
    <cellStyle name="Output 2 5 12 2 3 5" xfId="58877" xr:uid="{00000000-0005-0000-0000-0000FAE50000}"/>
    <cellStyle name="Output 2 5 12 2 4" xfId="58878" xr:uid="{00000000-0005-0000-0000-0000FBE50000}"/>
    <cellStyle name="Output 2 5 12 2 5" xfId="58879" xr:uid="{00000000-0005-0000-0000-0000FCE50000}"/>
    <cellStyle name="Output 2 5 12 2 6" xfId="58880" xr:uid="{00000000-0005-0000-0000-0000FDE50000}"/>
    <cellStyle name="Output 2 5 12 2 7" xfId="58881" xr:uid="{00000000-0005-0000-0000-0000FEE50000}"/>
    <cellStyle name="Output 2 5 12 3" xfId="58882" xr:uid="{00000000-0005-0000-0000-0000FFE50000}"/>
    <cellStyle name="Output 2 5 12 3 2" xfId="58883" xr:uid="{00000000-0005-0000-0000-000000E60000}"/>
    <cellStyle name="Output 2 5 12 3 3" xfId="58884" xr:uid="{00000000-0005-0000-0000-000001E60000}"/>
    <cellStyle name="Output 2 5 12 3 4" xfId="58885" xr:uid="{00000000-0005-0000-0000-000002E60000}"/>
    <cellStyle name="Output 2 5 12 3 5" xfId="58886" xr:uid="{00000000-0005-0000-0000-000003E60000}"/>
    <cellStyle name="Output 2 5 12 4" xfId="58887" xr:uid="{00000000-0005-0000-0000-000004E60000}"/>
    <cellStyle name="Output 2 5 12 4 2" xfId="58888" xr:uid="{00000000-0005-0000-0000-000005E60000}"/>
    <cellStyle name="Output 2 5 12 4 3" xfId="58889" xr:uid="{00000000-0005-0000-0000-000006E60000}"/>
    <cellStyle name="Output 2 5 12 4 4" xfId="58890" xr:uid="{00000000-0005-0000-0000-000007E60000}"/>
    <cellStyle name="Output 2 5 12 4 5" xfId="58891" xr:uid="{00000000-0005-0000-0000-000008E60000}"/>
    <cellStyle name="Output 2 5 12 5" xfId="58892" xr:uid="{00000000-0005-0000-0000-000009E60000}"/>
    <cellStyle name="Output 2 5 12 6" xfId="58893" xr:uid="{00000000-0005-0000-0000-00000AE60000}"/>
    <cellStyle name="Output 2 5 12 7" xfId="58894" xr:uid="{00000000-0005-0000-0000-00000BE60000}"/>
    <cellStyle name="Output 2 5 12 8" xfId="58895" xr:uid="{00000000-0005-0000-0000-00000CE60000}"/>
    <cellStyle name="Output 2 5 13" xfId="58896" xr:uid="{00000000-0005-0000-0000-00000DE60000}"/>
    <cellStyle name="Output 2 5 13 2" xfId="58897" xr:uid="{00000000-0005-0000-0000-00000EE60000}"/>
    <cellStyle name="Output 2 5 13 2 2" xfId="58898" xr:uid="{00000000-0005-0000-0000-00000FE60000}"/>
    <cellStyle name="Output 2 5 13 2 2 2" xfId="58899" xr:uid="{00000000-0005-0000-0000-000010E60000}"/>
    <cellStyle name="Output 2 5 13 2 2 3" xfId="58900" xr:uid="{00000000-0005-0000-0000-000011E60000}"/>
    <cellStyle name="Output 2 5 13 2 2 4" xfId="58901" xr:uid="{00000000-0005-0000-0000-000012E60000}"/>
    <cellStyle name="Output 2 5 13 2 2 5" xfId="58902" xr:uid="{00000000-0005-0000-0000-000013E60000}"/>
    <cellStyle name="Output 2 5 13 2 3" xfId="58903" xr:uid="{00000000-0005-0000-0000-000014E60000}"/>
    <cellStyle name="Output 2 5 13 2 3 2" xfId="58904" xr:uid="{00000000-0005-0000-0000-000015E60000}"/>
    <cellStyle name="Output 2 5 13 2 3 3" xfId="58905" xr:uid="{00000000-0005-0000-0000-000016E60000}"/>
    <cellStyle name="Output 2 5 13 2 3 4" xfId="58906" xr:uid="{00000000-0005-0000-0000-000017E60000}"/>
    <cellStyle name="Output 2 5 13 2 3 5" xfId="58907" xr:uid="{00000000-0005-0000-0000-000018E60000}"/>
    <cellStyle name="Output 2 5 13 2 4" xfId="58908" xr:uid="{00000000-0005-0000-0000-000019E60000}"/>
    <cellStyle name="Output 2 5 13 2 5" xfId="58909" xr:uid="{00000000-0005-0000-0000-00001AE60000}"/>
    <cellStyle name="Output 2 5 13 2 6" xfId="58910" xr:uid="{00000000-0005-0000-0000-00001BE60000}"/>
    <cellStyle name="Output 2 5 13 2 7" xfId="58911" xr:uid="{00000000-0005-0000-0000-00001CE60000}"/>
    <cellStyle name="Output 2 5 13 3" xfId="58912" xr:uid="{00000000-0005-0000-0000-00001DE60000}"/>
    <cellStyle name="Output 2 5 13 3 2" xfId="58913" xr:uid="{00000000-0005-0000-0000-00001EE60000}"/>
    <cellStyle name="Output 2 5 13 3 3" xfId="58914" xr:uid="{00000000-0005-0000-0000-00001FE60000}"/>
    <cellStyle name="Output 2 5 13 3 4" xfId="58915" xr:uid="{00000000-0005-0000-0000-000020E60000}"/>
    <cellStyle name="Output 2 5 13 3 5" xfId="58916" xr:uid="{00000000-0005-0000-0000-000021E60000}"/>
    <cellStyle name="Output 2 5 13 4" xfId="58917" xr:uid="{00000000-0005-0000-0000-000022E60000}"/>
    <cellStyle name="Output 2 5 13 4 2" xfId="58918" xr:uid="{00000000-0005-0000-0000-000023E60000}"/>
    <cellStyle name="Output 2 5 13 4 3" xfId="58919" xr:uid="{00000000-0005-0000-0000-000024E60000}"/>
    <cellStyle name="Output 2 5 13 4 4" xfId="58920" xr:uid="{00000000-0005-0000-0000-000025E60000}"/>
    <cellStyle name="Output 2 5 13 4 5" xfId="58921" xr:uid="{00000000-0005-0000-0000-000026E60000}"/>
    <cellStyle name="Output 2 5 13 5" xfId="58922" xr:uid="{00000000-0005-0000-0000-000027E60000}"/>
    <cellStyle name="Output 2 5 13 6" xfId="58923" xr:uid="{00000000-0005-0000-0000-000028E60000}"/>
    <cellStyle name="Output 2 5 13 7" xfId="58924" xr:uid="{00000000-0005-0000-0000-000029E60000}"/>
    <cellStyle name="Output 2 5 13 8" xfId="58925" xr:uid="{00000000-0005-0000-0000-00002AE60000}"/>
    <cellStyle name="Output 2 5 14" xfId="58926" xr:uid="{00000000-0005-0000-0000-00002BE60000}"/>
    <cellStyle name="Output 2 5 14 2" xfId="58927" xr:uid="{00000000-0005-0000-0000-00002CE60000}"/>
    <cellStyle name="Output 2 5 14 2 2" xfId="58928" xr:uid="{00000000-0005-0000-0000-00002DE60000}"/>
    <cellStyle name="Output 2 5 14 2 2 2" xfId="58929" xr:uid="{00000000-0005-0000-0000-00002EE60000}"/>
    <cellStyle name="Output 2 5 14 2 2 3" xfId="58930" xr:uid="{00000000-0005-0000-0000-00002FE60000}"/>
    <cellStyle name="Output 2 5 14 2 2 4" xfId="58931" xr:uid="{00000000-0005-0000-0000-000030E60000}"/>
    <cellStyle name="Output 2 5 14 2 2 5" xfId="58932" xr:uid="{00000000-0005-0000-0000-000031E60000}"/>
    <cellStyle name="Output 2 5 14 2 3" xfId="58933" xr:uid="{00000000-0005-0000-0000-000032E60000}"/>
    <cellStyle name="Output 2 5 14 2 3 2" xfId="58934" xr:uid="{00000000-0005-0000-0000-000033E60000}"/>
    <cellStyle name="Output 2 5 14 2 3 3" xfId="58935" xr:uid="{00000000-0005-0000-0000-000034E60000}"/>
    <cellStyle name="Output 2 5 14 2 3 4" xfId="58936" xr:uid="{00000000-0005-0000-0000-000035E60000}"/>
    <cellStyle name="Output 2 5 14 2 3 5" xfId="58937" xr:uid="{00000000-0005-0000-0000-000036E60000}"/>
    <cellStyle name="Output 2 5 14 2 4" xfId="58938" xr:uid="{00000000-0005-0000-0000-000037E60000}"/>
    <cellStyle name="Output 2 5 14 2 5" xfId="58939" xr:uid="{00000000-0005-0000-0000-000038E60000}"/>
    <cellStyle name="Output 2 5 14 2 6" xfId="58940" xr:uid="{00000000-0005-0000-0000-000039E60000}"/>
    <cellStyle name="Output 2 5 14 2 7" xfId="58941" xr:uid="{00000000-0005-0000-0000-00003AE60000}"/>
    <cellStyle name="Output 2 5 14 3" xfId="58942" xr:uid="{00000000-0005-0000-0000-00003BE60000}"/>
    <cellStyle name="Output 2 5 14 3 2" xfId="58943" xr:uid="{00000000-0005-0000-0000-00003CE60000}"/>
    <cellStyle name="Output 2 5 14 3 3" xfId="58944" xr:uid="{00000000-0005-0000-0000-00003DE60000}"/>
    <cellStyle name="Output 2 5 14 3 4" xfId="58945" xr:uid="{00000000-0005-0000-0000-00003EE60000}"/>
    <cellStyle name="Output 2 5 14 3 5" xfId="58946" xr:uid="{00000000-0005-0000-0000-00003FE60000}"/>
    <cellStyle name="Output 2 5 14 4" xfId="58947" xr:uid="{00000000-0005-0000-0000-000040E60000}"/>
    <cellStyle name="Output 2 5 14 4 2" xfId="58948" xr:uid="{00000000-0005-0000-0000-000041E60000}"/>
    <cellStyle name="Output 2 5 14 4 3" xfId="58949" xr:uid="{00000000-0005-0000-0000-000042E60000}"/>
    <cellStyle name="Output 2 5 14 4 4" xfId="58950" xr:uid="{00000000-0005-0000-0000-000043E60000}"/>
    <cellStyle name="Output 2 5 14 4 5" xfId="58951" xr:uid="{00000000-0005-0000-0000-000044E60000}"/>
    <cellStyle name="Output 2 5 14 5" xfId="58952" xr:uid="{00000000-0005-0000-0000-000045E60000}"/>
    <cellStyle name="Output 2 5 14 6" xfId="58953" xr:uid="{00000000-0005-0000-0000-000046E60000}"/>
    <cellStyle name="Output 2 5 14 7" xfId="58954" xr:uid="{00000000-0005-0000-0000-000047E60000}"/>
    <cellStyle name="Output 2 5 14 8" xfId="58955" xr:uid="{00000000-0005-0000-0000-000048E60000}"/>
    <cellStyle name="Output 2 5 15" xfId="58956" xr:uid="{00000000-0005-0000-0000-000049E60000}"/>
    <cellStyle name="Output 2 5 15 2" xfId="58957" xr:uid="{00000000-0005-0000-0000-00004AE60000}"/>
    <cellStyle name="Output 2 5 15 2 2" xfId="58958" xr:uid="{00000000-0005-0000-0000-00004BE60000}"/>
    <cellStyle name="Output 2 5 15 2 3" xfId="58959" xr:uid="{00000000-0005-0000-0000-00004CE60000}"/>
    <cellStyle name="Output 2 5 15 2 4" xfId="58960" xr:uid="{00000000-0005-0000-0000-00004DE60000}"/>
    <cellStyle name="Output 2 5 15 2 5" xfId="58961" xr:uid="{00000000-0005-0000-0000-00004EE60000}"/>
    <cellStyle name="Output 2 5 15 3" xfId="58962" xr:uid="{00000000-0005-0000-0000-00004FE60000}"/>
    <cellStyle name="Output 2 5 15 3 2" xfId="58963" xr:uid="{00000000-0005-0000-0000-000050E60000}"/>
    <cellStyle name="Output 2 5 15 3 3" xfId="58964" xr:uid="{00000000-0005-0000-0000-000051E60000}"/>
    <cellStyle name="Output 2 5 15 3 4" xfId="58965" xr:uid="{00000000-0005-0000-0000-000052E60000}"/>
    <cellStyle name="Output 2 5 15 3 5" xfId="58966" xr:uid="{00000000-0005-0000-0000-000053E60000}"/>
    <cellStyle name="Output 2 5 15 4" xfId="58967" xr:uid="{00000000-0005-0000-0000-000054E60000}"/>
    <cellStyle name="Output 2 5 15 5" xfId="58968" xr:uid="{00000000-0005-0000-0000-000055E60000}"/>
    <cellStyle name="Output 2 5 15 6" xfId="58969" xr:uid="{00000000-0005-0000-0000-000056E60000}"/>
    <cellStyle name="Output 2 5 15 7" xfId="58970" xr:uid="{00000000-0005-0000-0000-000057E60000}"/>
    <cellStyle name="Output 2 5 16" xfId="58971" xr:uid="{00000000-0005-0000-0000-000058E60000}"/>
    <cellStyle name="Output 2 5 16 2" xfId="58972" xr:uid="{00000000-0005-0000-0000-000059E60000}"/>
    <cellStyle name="Output 2 5 16 3" xfId="58973" xr:uid="{00000000-0005-0000-0000-00005AE60000}"/>
    <cellStyle name="Output 2 5 16 4" xfId="58974" xr:uid="{00000000-0005-0000-0000-00005BE60000}"/>
    <cellStyle name="Output 2 5 16 5" xfId="58975" xr:uid="{00000000-0005-0000-0000-00005CE60000}"/>
    <cellStyle name="Output 2 5 17" xfId="58976" xr:uid="{00000000-0005-0000-0000-00005DE60000}"/>
    <cellStyle name="Output 2 5 17 2" xfId="58977" xr:uid="{00000000-0005-0000-0000-00005EE60000}"/>
    <cellStyle name="Output 2 5 17 3" xfId="58978" xr:uid="{00000000-0005-0000-0000-00005FE60000}"/>
    <cellStyle name="Output 2 5 17 4" xfId="58979" xr:uid="{00000000-0005-0000-0000-000060E60000}"/>
    <cellStyle name="Output 2 5 17 5" xfId="58980" xr:uid="{00000000-0005-0000-0000-000061E60000}"/>
    <cellStyle name="Output 2 5 18" xfId="58981" xr:uid="{00000000-0005-0000-0000-000062E60000}"/>
    <cellStyle name="Output 2 5 19" xfId="58982" xr:uid="{00000000-0005-0000-0000-000063E60000}"/>
    <cellStyle name="Output 2 5 2" xfId="58983" xr:uid="{00000000-0005-0000-0000-000064E60000}"/>
    <cellStyle name="Output 2 5 2 2" xfId="58984" xr:uid="{00000000-0005-0000-0000-000065E60000}"/>
    <cellStyle name="Output 2 5 2 2 2" xfId="58985" xr:uid="{00000000-0005-0000-0000-000066E60000}"/>
    <cellStyle name="Output 2 5 2 2 2 2" xfId="58986" xr:uid="{00000000-0005-0000-0000-000067E60000}"/>
    <cellStyle name="Output 2 5 2 2 2 3" xfId="58987" xr:uid="{00000000-0005-0000-0000-000068E60000}"/>
    <cellStyle name="Output 2 5 2 2 2 4" xfId="58988" xr:uid="{00000000-0005-0000-0000-000069E60000}"/>
    <cellStyle name="Output 2 5 2 2 2 5" xfId="58989" xr:uid="{00000000-0005-0000-0000-00006AE60000}"/>
    <cellStyle name="Output 2 5 2 2 3" xfId="58990" xr:uid="{00000000-0005-0000-0000-00006BE60000}"/>
    <cellStyle name="Output 2 5 2 2 3 2" xfId="58991" xr:uid="{00000000-0005-0000-0000-00006CE60000}"/>
    <cellStyle name="Output 2 5 2 2 3 3" xfId="58992" xr:uid="{00000000-0005-0000-0000-00006DE60000}"/>
    <cellStyle name="Output 2 5 2 2 3 4" xfId="58993" xr:uid="{00000000-0005-0000-0000-00006EE60000}"/>
    <cellStyle name="Output 2 5 2 2 3 5" xfId="58994" xr:uid="{00000000-0005-0000-0000-00006FE60000}"/>
    <cellStyle name="Output 2 5 2 2 4" xfId="58995" xr:uid="{00000000-0005-0000-0000-000070E60000}"/>
    <cellStyle name="Output 2 5 2 2 5" xfId="58996" xr:uid="{00000000-0005-0000-0000-000071E60000}"/>
    <cellStyle name="Output 2 5 2 2 6" xfId="58997" xr:uid="{00000000-0005-0000-0000-000072E60000}"/>
    <cellStyle name="Output 2 5 2 2 7" xfId="58998" xr:uid="{00000000-0005-0000-0000-000073E60000}"/>
    <cellStyle name="Output 2 5 2 3" xfId="58999" xr:uid="{00000000-0005-0000-0000-000074E60000}"/>
    <cellStyle name="Output 2 5 2 3 2" xfId="59000" xr:uid="{00000000-0005-0000-0000-000075E60000}"/>
    <cellStyle name="Output 2 5 2 3 3" xfId="59001" xr:uid="{00000000-0005-0000-0000-000076E60000}"/>
    <cellStyle name="Output 2 5 2 3 4" xfId="59002" xr:uid="{00000000-0005-0000-0000-000077E60000}"/>
    <cellStyle name="Output 2 5 2 3 5" xfId="59003" xr:uid="{00000000-0005-0000-0000-000078E60000}"/>
    <cellStyle name="Output 2 5 2 4" xfId="59004" xr:uid="{00000000-0005-0000-0000-000079E60000}"/>
    <cellStyle name="Output 2 5 2 4 2" xfId="59005" xr:uid="{00000000-0005-0000-0000-00007AE60000}"/>
    <cellStyle name="Output 2 5 2 4 3" xfId="59006" xr:uid="{00000000-0005-0000-0000-00007BE60000}"/>
    <cellStyle name="Output 2 5 2 4 4" xfId="59007" xr:uid="{00000000-0005-0000-0000-00007CE60000}"/>
    <cellStyle name="Output 2 5 2 4 5" xfId="59008" xr:uid="{00000000-0005-0000-0000-00007DE60000}"/>
    <cellStyle name="Output 2 5 2 5" xfId="59009" xr:uid="{00000000-0005-0000-0000-00007EE60000}"/>
    <cellStyle name="Output 2 5 2 6" xfId="59010" xr:uid="{00000000-0005-0000-0000-00007FE60000}"/>
    <cellStyle name="Output 2 5 2 7" xfId="59011" xr:uid="{00000000-0005-0000-0000-000080E60000}"/>
    <cellStyle name="Output 2 5 2 8" xfId="59012" xr:uid="{00000000-0005-0000-0000-000081E60000}"/>
    <cellStyle name="Output 2 5 20" xfId="59013" xr:uid="{00000000-0005-0000-0000-000082E60000}"/>
    <cellStyle name="Output 2 5 21" xfId="59014" xr:uid="{00000000-0005-0000-0000-000083E60000}"/>
    <cellStyle name="Output 2 5 3" xfId="59015" xr:uid="{00000000-0005-0000-0000-000084E60000}"/>
    <cellStyle name="Output 2 5 3 2" xfId="59016" xr:uid="{00000000-0005-0000-0000-000085E60000}"/>
    <cellStyle name="Output 2 5 3 2 2" xfId="59017" xr:uid="{00000000-0005-0000-0000-000086E60000}"/>
    <cellStyle name="Output 2 5 3 2 2 2" xfId="59018" xr:uid="{00000000-0005-0000-0000-000087E60000}"/>
    <cellStyle name="Output 2 5 3 2 2 3" xfId="59019" xr:uid="{00000000-0005-0000-0000-000088E60000}"/>
    <cellStyle name="Output 2 5 3 2 2 4" xfId="59020" xr:uid="{00000000-0005-0000-0000-000089E60000}"/>
    <cellStyle name="Output 2 5 3 2 2 5" xfId="59021" xr:uid="{00000000-0005-0000-0000-00008AE60000}"/>
    <cellStyle name="Output 2 5 3 2 3" xfId="59022" xr:uid="{00000000-0005-0000-0000-00008BE60000}"/>
    <cellStyle name="Output 2 5 3 2 3 2" xfId="59023" xr:uid="{00000000-0005-0000-0000-00008CE60000}"/>
    <cellStyle name="Output 2 5 3 2 3 3" xfId="59024" xr:uid="{00000000-0005-0000-0000-00008DE60000}"/>
    <cellStyle name="Output 2 5 3 2 3 4" xfId="59025" xr:uid="{00000000-0005-0000-0000-00008EE60000}"/>
    <cellStyle name="Output 2 5 3 2 3 5" xfId="59026" xr:uid="{00000000-0005-0000-0000-00008FE60000}"/>
    <cellStyle name="Output 2 5 3 2 4" xfId="59027" xr:uid="{00000000-0005-0000-0000-000090E60000}"/>
    <cellStyle name="Output 2 5 3 2 5" xfId="59028" xr:uid="{00000000-0005-0000-0000-000091E60000}"/>
    <cellStyle name="Output 2 5 3 2 6" xfId="59029" xr:uid="{00000000-0005-0000-0000-000092E60000}"/>
    <cellStyle name="Output 2 5 3 2 7" xfId="59030" xr:uid="{00000000-0005-0000-0000-000093E60000}"/>
    <cellStyle name="Output 2 5 3 3" xfId="59031" xr:uid="{00000000-0005-0000-0000-000094E60000}"/>
    <cellStyle name="Output 2 5 3 3 2" xfId="59032" xr:uid="{00000000-0005-0000-0000-000095E60000}"/>
    <cellStyle name="Output 2 5 3 3 3" xfId="59033" xr:uid="{00000000-0005-0000-0000-000096E60000}"/>
    <cellStyle name="Output 2 5 3 3 4" xfId="59034" xr:uid="{00000000-0005-0000-0000-000097E60000}"/>
    <cellStyle name="Output 2 5 3 3 5" xfId="59035" xr:uid="{00000000-0005-0000-0000-000098E60000}"/>
    <cellStyle name="Output 2 5 3 4" xfId="59036" xr:uid="{00000000-0005-0000-0000-000099E60000}"/>
    <cellStyle name="Output 2 5 3 4 2" xfId="59037" xr:uid="{00000000-0005-0000-0000-00009AE60000}"/>
    <cellStyle name="Output 2 5 3 4 3" xfId="59038" xr:uid="{00000000-0005-0000-0000-00009BE60000}"/>
    <cellStyle name="Output 2 5 3 4 4" xfId="59039" xr:uid="{00000000-0005-0000-0000-00009CE60000}"/>
    <cellStyle name="Output 2 5 3 4 5" xfId="59040" xr:uid="{00000000-0005-0000-0000-00009DE60000}"/>
    <cellStyle name="Output 2 5 3 5" xfId="59041" xr:uid="{00000000-0005-0000-0000-00009EE60000}"/>
    <cellStyle name="Output 2 5 3 6" xfId="59042" xr:uid="{00000000-0005-0000-0000-00009FE60000}"/>
    <cellStyle name="Output 2 5 3 7" xfId="59043" xr:uid="{00000000-0005-0000-0000-0000A0E60000}"/>
    <cellStyle name="Output 2 5 3 8" xfId="59044" xr:uid="{00000000-0005-0000-0000-0000A1E60000}"/>
    <cellStyle name="Output 2 5 4" xfId="59045" xr:uid="{00000000-0005-0000-0000-0000A2E60000}"/>
    <cellStyle name="Output 2 5 4 2" xfId="59046" xr:uid="{00000000-0005-0000-0000-0000A3E60000}"/>
    <cellStyle name="Output 2 5 4 2 2" xfId="59047" xr:uid="{00000000-0005-0000-0000-0000A4E60000}"/>
    <cellStyle name="Output 2 5 4 2 2 2" xfId="59048" xr:uid="{00000000-0005-0000-0000-0000A5E60000}"/>
    <cellStyle name="Output 2 5 4 2 2 3" xfId="59049" xr:uid="{00000000-0005-0000-0000-0000A6E60000}"/>
    <cellStyle name="Output 2 5 4 2 2 4" xfId="59050" xr:uid="{00000000-0005-0000-0000-0000A7E60000}"/>
    <cellStyle name="Output 2 5 4 2 2 5" xfId="59051" xr:uid="{00000000-0005-0000-0000-0000A8E60000}"/>
    <cellStyle name="Output 2 5 4 2 3" xfId="59052" xr:uid="{00000000-0005-0000-0000-0000A9E60000}"/>
    <cellStyle name="Output 2 5 4 2 3 2" xfId="59053" xr:uid="{00000000-0005-0000-0000-0000AAE60000}"/>
    <cellStyle name="Output 2 5 4 2 3 3" xfId="59054" xr:uid="{00000000-0005-0000-0000-0000ABE60000}"/>
    <cellStyle name="Output 2 5 4 2 3 4" xfId="59055" xr:uid="{00000000-0005-0000-0000-0000ACE60000}"/>
    <cellStyle name="Output 2 5 4 2 3 5" xfId="59056" xr:uid="{00000000-0005-0000-0000-0000ADE60000}"/>
    <cellStyle name="Output 2 5 4 2 4" xfId="59057" xr:uid="{00000000-0005-0000-0000-0000AEE60000}"/>
    <cellStyle name="Output 2 5 4 2 5" xfId="59058" xr:uid="{00000000-0005-0000-0000-0000AFE60000}"/>
    <cellStyle name="Output 2 5 4 2 6" xfId="59059" xr:uid="{00000000-0005-0000-0000-0000B0E60000}"/>
    <cellStyle name="Output 2 5 4 2 7" xfId="59060" xr:uid="{00000000-0005-0000-0000-0000B1E60000}"/>
    <cellStyle name="Output 2 5 4 3" xfId="59061" xr:uid="{00000000-0005-0000-0000-0000B2E60000}"/>
    <cellStyle name="Output 2 5 4 3 2" xfId="59062" xr:uid="{00000000-0005-0000-0000-0000B3E60000}"/>
    <cellStyle name="Output 2 5 4 3 3" xfId="59063" xr:uid="{00000000-0005-0000-0000-0000B4E60000}"/>
    <cellStyle name="Output 2 5 4 3 4" xfId="59064" xr:uid="{00000000-0005-0000-0000-0000B5E60000}"/>
    <cellStyle name="Output 2 5 4 3 5" xfId="59065" xr:uid="{00000000-0005-0000-0000-0000B6E60000}"/>
    <cellStyle name="Output 2 5 4 4" xfId="59066" xr:uid="{00000000-0005-0000-0000-0000B7E60000}"/>
    <cellStyle name="Output 2 5 4 4 2" xfId="59067" xr:uid="{00000000-0005-0000-0000-0000B8E60000}"/>
    <cellStyle name="Output 2 5 4 4 3" xfId="59068" xr:uid="{00000000-0005-0000-0000-0000B9E60000}"/>
    <cellStyle name="Output 2 5 4 4 4" xfId="59069" xr:uid="{00000000-0005-0000-0000-0000BAE60000}"/>
    <cellStyle name="Output 2 5 4 4 5" xfId="59070" xr:uid="{00000000-0005-0000-0000-0000BBE60000}"/>
    <cellStyle name="Output 2 5 4 5" xfId="59071" xr:uid="{00000000-0005-0000-0000-0000BCE60000}"/>
    <cellStyle name="Output 2 5 4 6" xfId="59072" xr:uid="{00000000-0005-0000-0000-0000BDE60000}"/>
    <cellStyle name="Output 2 5 4 7" xfId="59073" xr:uid="{00000000-0005-0000-0000-0000BEE60000}"/>
    <cellStyle name="Output 2 5 4 8" xfId="59074" xr:uid="{00000000-0005-0000-0000-0000BFE60000}"/>
    <cellStyle name="Output 2 5 5" xfId="59075" xr:uid="{00000000-0005-0000-0000-0000C0E60000}"/>
    <cellStyle name="Output 2 5 5 2" xfId="59076" xr:uid="{00000000-0005-0000-0000-0000C1E60000}"/>
    <cellStyle name="Output 2 5 5 2 2" xfId="59077" xr:uid="{00000000-0005-0000-0000-0000C2E60000}"/>
    <cellStyle name="Output 2 5 5 2 2 2" xfId="59078" xr:uid="{00000000-0005-0000-0000-0000C3E60000}"/>
    <cellStyle name="Output 2 5 5 2 2 3" xfId="59079" xr:uid="{00000000-0005-0000-0000-0000C4E60000}"/>
    <cellStyle name="Output 2 5 5 2 2 4" xfId="59080" xr:uid="{00000000-0005-0000-0000-0000C5E60000}"/>
    <cellStyle name="Output 2 5 5 2 2 5" xfId="59081" xr:uid="{00000000-0005-0000-0000-0000C6E60000}"/>
    <cellStyle name="Output 2 5 5 2 3" xfId="59082" xr:uid="{00000000-0005-0000-0000-0000C7E60000}"/>
    <cellStyle name="Output 2 5 5 2 3 2" xfId="59083" xr:uid="{00000000-0005-0000-0000-0000C8E60000}"/>
    <cellStyle name="Output 2 5 5 2 3 3" xfId="59084" xr:uid="{00000000-0005-0000-0000-0000C9E60000}"/>
    <cellStyle name="Output 2 5 5 2 3 4" xfId="59085" xr:uid="{00000000-0005-0000-0000-0000CAE60000}"/>
    <cellStyle name="Output 2 5 5 2 3 5" xfId="59086" xr:uid="{00000000-0005-0000-0000-0000CBE60000}"/>
    <cellStyle name="Output 2 5 5 2 4" xfId="59087" xr:uid="{00000000-0005-0000-0000-0000CCE60000}"/>
    <cellStyle name="Output 2 5 5 2 5" xfId="59088" xr:uid="{00000000-0005-0000-0000-0000CDE60000}"/>
    <cellStyle name="Output 2 5 5 2 6" xfId="59089" xr:uid="{00000000-0005-0000-0000-0000CEE60000}"/>
    <cellStyle name="Output 2 5 5 2 7" xfId="59090" xr:uid="{00000000-0005-0000-0000-0000CFE60000}"/>
    <cellStyle name="Output 2 5 5 3" xfId="59091" xr:uid="{00000000-0005-0000-0000-0000D0E60000}"/>
    <cellStyle name="Output 2 5 5 3 2" xfId="59092" xr:uid="{00000000-0005-0000-0000-0000D1E60000}"/>
    <cellStyle name="Output 2 5 5 3 3" xfId="59093" xr:uid="{00000000-0005-0000-0000-0000D2E60000}"/>
    <cellStyle name="Output 2 5 5 3 4" xfId="59094" xr:uid="{00000000-0005-0000-0000-0000D3E60000}"/>
    <cellStyle name="Output 2 5 5 3 5" xfId="59095" xr:uid="{00000000-0005-0000-0000-0000D4E60000}"/>
    <cellStyle name="Output 2 5 5 4" xfId="59096" xr:uid="{00000000-0005-0000-0000-0000D5E60000}"/>
    <cellStyle name="Output 2 5 5 4 2" xfId="59097" xr:uid="{00000000-0005-0000-0000-0000D6E60000}"/>
    <cellStyle name="Output 2 5 5 4 3" xfId="59098" xr:uid="{00000000-0005-0000-0000-0000D7E60000}"/>
    <cellStyle name="Output 2 5 5 4 4" xfId="59099" xr:uid="{00000000-0005-0000-0000-0000D8E60000}"/>
    <cellStyle name="Output 2 5 5 4 5" xfId="59100" xr:uid="{00000000-0005-0000-0000-0000D9E60000}"/>
    <cellStyle name="Output 2 5 5 5" xfId="59101" xr:uid="{00000000-0005-0000-0000-0000DAE60000}"/>
    <cellStyle name="Output 2 5 5 6" xfId="59102" xr:uid="{00000000-0005-0000-0000-0000DBE60000}"/>
    <cellStyle name="Output 2 5 5 7" xfId="59103" xr:uid="{00000000-0005-0000-0000-0000DCE60000}"/>
    <cellStyle name="Output 2 5 5 8" xfId="59104" xr:uid="{00000000-0005-0000-0000-0000DDE60000}"/>
    <cellStyle name="Output 2 5 6" xfId="59105" xr:uid="{00000000-0005-0000-0000-0000DEE60000}"/>
    <cellStyle name="Output 2 5 6 2" xfId="59106" xr:uid="{00000000-0005-0000-0000-0000DFE60000}"/>
    <cellStyle name="Output 2 5 6 2 2" xfId="59107" xr:uid="{00000000-0005-0000-0000-0000E0E60000}"/>
    <cellStyle name="Output 2 5 6 2 2 2" xfId="59108" xr:uid="{00000000-0005-0000-0000-0000E1E60000}"/>
    <cellStyle name="Output 2 5 6 2 2 3" xfId="59109" xr:uid="{00000000-0005-0000-0000-0000E2E60000}"/>
    <cellStyle name="Output 2 5 6 2 2 4" xfId="59110" xr:uid="{00000000-0005-0000-0000-0000E3E60000}"/>
    <cellStyle name="Output 2 5 6 2 2 5" xfId="59111" xr:uid="{00000000-0005-0000-0000-0000E4E60000}"/>
    <cellStyle name="Output 2 5 6 2 3" xfId="59112" xr:uid="{00000000-0005-0000-0000-0000E5E60000}"/>
    <cellStyle name="Output 2 5 6 2 3 2" xfId="59113" xr:uid="{00000000-0005-0000-0000-0000E6E60000}"/>
    <cellStyle name="Output 2 5 6 2 3 3" xfId="59114" xr:uid="{00000000-0005-0000-0000-0000E7E60000}"/>
    <cellStyle name="Output 2 5 6 2 3 4" xfId="59115" xr:uid="{00000000-0005-0000-0000-0000E8E60000}"/>
    <cellStyle name="Output 2 5 6 2 3 5" xfId="59116" xr:uid="{00000000-0005-0000-0000-0000E9E60000}"/>
    <cellStyle name="Output 2 5 6 2 4" xfId="59117" xr:uid="{00000000-0005-0000-0000-0000EAE60000}"/>
    <cellStyle name="Output 2 5 6 2 5" xfId="59118" xr:uid="{00000000-0005-0000-0000-0000EBE60000}"/>
    <cellStyle name="Output 2 5 6 2 6" xfId="59119" xr:uid="{00000000-0005-0000-0000-0000ECE60000}"/>
    <cellStyle name="Output 2 5 6 2 7" xfId="59120" xr:uid="{00000000-0005-0000-0000-0000EDE60000}"/>
    <cellStyle name="Output 2 5 6 3" xfId="59121" xr:uid="{00000000-0005-0000-0000-0000EEE60000}"/>
    <cellStyle name="Output 2 5 6 3 2" xfId="59122" xr:uid="{00000000-0005-0000-0000-0000EFE60000}"/>
    <cellStyle name="Output 2 5 6 3 3" xfId="59123" xr:uid="{00000000-0005-0000-0000-0000F0E60000}"/>
    <cellStyle name="Output 2 5 6 3 4" xfId="59124" xr:uid="{00000000-0005-0000-0000-0000F1E60000}"/>
    <cellStyle name="Output 2 5 6 3 5" xfId="59125" xr:uid="{00000000-0005-0000-0000-0000F2E60000}"/>
    <cellStyle name="Output 2 5 6 4" xfId="59126" xr:uid="{00000000-0005-0000-0000-0000F3E60000}"/>
    <cellStyle name="Output 2 5 6 4 2" xfId="59127" xr:uid="{00000000-0005-0000-0000-0000F4E60000}"/>
    <cellStyle name="Output 2 5 6 4 3" xfId="59128" xr:uid="{00000000-0005-0000-0000-0000F5E60000}"/>
    <cellStyle name="Output 2 5 6 4 4" xfId="59129" xr:uid="{00000000-0005-0000-0000-0000F6E60000}"/>
    <cellStyle name="Output 2 5 6 4 5" xfId="59130" xr:uid="{00000000-0005-0000-0000-0000F7E60000}"/>
    <cellStyle name="Output 2 5 6 5" xfId="59131" xr:uid="{00000000-0005-0000-0000-0000F8E60000}"/>
    <cellStyle name="Output 2 5 6 6" xfId="59132" xr:uid="{00000000-0005-0000-0000-0000F9E60000}"/>
    <cellStyle name="Output 2 5 6 7" xfId="59133" xr:uid="{00000000-0005-0000-0000-0000FAE60000}"/>
    <cellStyle name="Output 2 5 6 8" xfId="59134" xr:uid="{00000000-0005-0000-0000-0000FBE60000}"/>
    <cellStyle name="Output 2 5 7" xfId="59135" xr:uid="{00000000-0005-0000-0000-0000FCE60000}"/>
    <cellStyle name="Output 2 5 7 2" xfId="59136" xr:uid="{00000000-0005-0000-0000-0000FDE60000}"/>
    <cellStyle name="Output 2 5 7 2 2" xfId="59137" xr:uid="{00000000-0005-0000-0000-0000FEE60000}"/>
    <cellStyle name="Output 2 5 7 2 2 2" xfId="59138" xr:uid="{00000000-0005-0000-0000-0000FFE60000}"/>
    <cellStyle name="Output 2 5 7 2 2 3" xfId="59139" xr:uid="{00000000-0005-0000-0000-000000E70000}"/>
    <cellStyle name="Output 2 5 7 2 2 4" xfId="59140" xr:uid="{00000000-0005-0000-0000-000001E70000}"/>
    <cellStyle name="Output 2 5 7 2 2 5" xfId="59141" xr:uid="{00000000-0005-0000-0000-000002E70000}"/>
    <cellStyle name="Output 2 5 7 2 3" xfId="59142" xr:uid="{00000000-0005-0000-0000-000003E70000}"/>
    <cellStyle name="Output 2 5 7 2 3 2" xfId="59143" xr:uid="{00000000-0005-0000-0000-000004E70000}"/>
    <cellStyle name="Output 2 5 7 2 3 3" xfId="59144" xr:uid="{00000000-0005-0000-0000-000005E70000}"/>
    <cellStyle name="Output 2 5 7 2 3 4" xfId="59145" xr:uid="{00000000-0005-0000-0000-000006E70000}"/>
    <cellStyle name="Output 2 5 7 2 3 5" xfId="59146" xr:uid="{00000000-0005-0000-0000-000007E70000}"/>
    <cellStyle name="Output 2 5 7 2 4" xfId="59147" xr:uid="{00000000-0005-0000-0000-000008E70000}"/>
    <cellStyle name="Output 2 5 7 2 5" xfId="59148" xr:uid="{00000000-0005-0000-0000-000009E70000}"/>
    <cellStyle name="Output 2 5 7 2 6" xfId="59149" xr:uid="{00000000-0005-0000-0000-00000AE70000}"/>
    <cellStyle name="Output 2 5 7 2 7" xfId="59150" xr:uid="{00000000-0005-0000-0000-00000BE70000}"/>
    <cellStyle name="Output 2 5 7 3" xfId="59151" xr:uid="{00000000-0005-0000-0000-00000CE70000}"/>
    <cellStyle name="Output 2 5 7 3 2" xfId="59152" xr:uid="{00000000-0005-0000-0000-00000DE70000}"/>
    <cellStyle name="Output 2 5 7 3 3" xfId="59153" xr:uid="{00000000-0005-0000-0000-00000EE70000}"/>
    <cellStyle name="Output 2 5 7 3 4" xfId="59154" xr:uid="{00000000-0005-0000-0000-00000FE70000}"/>
    <cellStyle name="Output 2 5 7 3 5" xfId="59155" xr:uid="{00000000-0005-0000-0000-000010E70000}"/>
    <cellStyle name="Output 2 5 7 4" xfId="59156" xr:uid="{00000000-0005-0000-0000-000011E70000}"/>
    <cellStyle name="Output 2 5 7 4 2" xfId="59157" xr:uid="{00000000-0005-0000-0000-000012E70000}"/>
    <cellStyle name="Output 2 5 7 4 3" xfId="59158" xr:uid="{00000000-0005-0000-0000-000013E70000}"/>
    <cellStyle name="Output 2 5 7 4 4" xfId="59159" xr:uid="{00000000-0005-0000-0000-000014E70000}"/>
    <cellStyle name="Output 2 5 7 4 5" xfId="59160" xr:uid="{00000000-0005-0000-0000-000015E70000}"/>
    <cellStyle name="Output 2 5 7 5" xfId="59161" xr:uid="{00000000-0005-0000-0000-000016E70000}"/>
    <cellStyle name="Output 2 5 7 6" xfId="59162" xr:uid="{00000000-0005-0000-0000-000017E70000}"/>
    <cellStyle name="Output 2 5 7 7" xfId="59163" xr:uid="{00000000-0005-0000-0000-000018E70000}"/>
    <cellStyle name="Output 2 5 7 8" xfId="59164" xr:uid="{00000000-0005-0000-0000-000019E70000}"/>
    <cellStyle name="Output 2 5 8" xfId="59165" xr:uid="{00000000-0005-0000-0000-00001AE70000}"/>
    <cellStyle name="Output 2 5 8 2" xfId="59166" xr:uid="{00000000-0005-0000-0000-00001BE70000}"/>
    <cellStyle name="Output 2 5 8 2 2" xfId="59167" xr:uid="{00000000-0005-0000-0000-00001CE70000}"/>
    <cellStyle name="Output 2 5 8 2 2 2" xfId="59168" xr:uid="{00000000-0005-0000-0000-00001DE70000}"/>
    <cellStyle name="Output 2 5 8 2 2 3" xfId="59169" xr:uid="{00000000-0005-0000-0000-00001EE70000}"/>
    <cellStyle name="Output 2 5 8 2 2 4" xfId="59170" xr:uid="{00000000-0005-0000-0000-00001FE70000}"/>
    <cellStyle name="Output 2 5 8 2 2 5" xfId="59171" xr:uid="{00000000-0005-0000-0000-000020E70000}"/>
    <cellStyle name="Output 2 5 8 2 3" xfId="59172" xr:uid="{00000000-0005-0000-0000-000021E70000}"/>
    <cellStyle name="Output 2 5 8 2 3 2" xfId="59173" xr:uid="{00000000-0005-0000-0000-000022E70000}"/>
    <cellStyle name="Output 2 5 8 2 3 3" xfId="59174" xr:uid="{00000000-0005-0000-0000-000023E70000}"/>
    <cellStyle name="Output 2 5 8 2 3 4" xfId="59175" xr:uid="{00000000-0005-0000-0000-000024E70000}"/>
    <cellStyle name="Output 2 5 8 2 3 5" xfId="59176" xr:uid="{00000000-0005-0000-0000-000025E70000}"/>
    <cellStyle name="Output 2 5 8 2 4" xfId="59177" xr:uid="{00000000-0005-0000-0000-000026E70000}"/>
    <cellStyle name="Output 2 5 8 2 5" xfId="59178" xr:uid="{00000000-0005-0000-0000-000027E70000}"/>
    <cellStyle name="Output 2 5 8 2 6" xfId="59179" xr:uid="{00000000-0005-0000-0000-000028E70000}"/>
    <cellStyle name="Output 2 5 8 2 7" xfId="59180" xr:uid="{00000000-0005-0000-0000-000029E70000}"/>
    <cellStyle name="Output 2 5 8 3" xfId="59181" xr:uid="{00000000-0005-0000-0000-00002AE70000}"/>
    <cellStyle name="Output 2 5 8 3 2" xfId="59182" xr:uid="{00000000-0005-0000-0000-00002BE70000}"/>
    <cellStyle name="Output 2 5 8 3 3" xfId="59183" xr:uid="{00000000-0005-0000-0000-00002CE70000}"/>
    <cellStyle name="Output 2 5 8 3 4" xfId="59184" xr:uid="{00000000-0005-0000-0000-00002DE70000}"/>
    <cellStyle name="Output 2 5 8 3 5" xfId="59185" xr:uid="{00000000-0005-0000-0000-00002EE70000}"/>
    <cellStyle name="Output 2 5 8 4" xfId="59186" xr:uid="{00000000-0005-0000-0000-00002FE70000}"/>
    <cellStyle name="Output 2 5 8 4 2" xfId="59187" xr:uid="{00000000-0005-0000-0000-000030E70000}"/>
    <cellStyle name="Output 2 5 8 4 3" xfId="59188" xr:uid="{00000000-0005-0000-0000-000031E70000}"/>
    <cellStyle name="Output 2 5 8 4 4" xfId="59189" xr:uid="{00000000-0005-0000-0000-000032E70000}"/>
    <cellStyle name="Output 2 5 8 4 5" xfId="59190" xr:uid="{00000000-0005-0000-0000-000033E70000}"/>
    <cellStyle name="Output 2 5 8 5" xfId="59191" xr:uid="{00000000-0005-0000-0000-000034E70000}"/>
    <cellStyle name="Output 2 5 8 6" xfId="59192" xr:uid="{00000000-0005-0000-0000-000035E70000}"/>
    <cellStyle name="Output 2 5 8 7" xfId="59193" xr:uid="{00000000-0005-0000-0000-000036E70000}"/>
    <cellStyle name="Output 2 5 8 8" xfId="59194" xr:uid="{00000000-0005-0000-0000-000037E70000}"/>
    <cellStyle name="Output 2 5 9" xfId="59195" xr:uid="{00000000-0005-0000-0000-000038E70000}"/>
    <cellStyle name="Output 2 5 9 2" xfId="59196" xr:uid="{00000000-0005-0000-0000-000039E70000}"/>
    <cellStyle name="Output 2 5 9 2 2" xfId="59197" xr:uid="{00000000-0005-0000-0000-00003AE70000}"/>
    <cellStyle name="Output 2 5 9 2 2 2" xfId="59198" xr:uid="{00000000-0005-0000-0000-00003BE70000}"/>
    <cellStyle name="Output 2 5 9 2 2 3" xfId="59199" xr:uid="{00000000-0005-0000-0000-00003CE70000}"/>
    <cellStyle name="Output 2 5 9 2 2 4" xfId="59200" xr:uid="{00000000-0005-0000-0000-00003DE70000}"/>
    <cellStyle name="Output 2 5 9 2 2 5" xfId="59201" xr:uid="{00000000-0005-0000-0000-00003EE70000}"/>
    <cellStyle name="Output 2 5 9 2 3" xfId="59202" xr:uid="{00000000-0005-0000-0000-00003FE70000}"/>
    <cellStyle name="Output 2 5 9 2 3 2" xfId="59203" xr:uid="{00000000-0005-0000-0000-000040E70000}"/>
    <cellStyle name="Output 2 5 9 2 3 3" xfId="59204" xr:uid="{00000000-0005-0000-0000-000041E70000}"/>
    <cellStyle name="Output 2 5 9 2 3 4" xfId="59205" xr:uid="{00000000-0005-0000-0000-000042E70000}"/>
    <cellStyle name="Output 2 5 9 2 3 5" xfId="59206" xr:uid="{00000000-0005-0000-0000-000043E70000}"/>
    <cellStyle name="Output 2 5 9 2 4" xfId="59207" xr:uid="{00000000-0005-0000-0000-000044E70000}"/>
    <cellStyle name="Output 2 5 9 2 5" xfId="59208" xr:uid="{00000000-0005-0000-0000-000045E70000}"/>
    <cellStyle name="Output 2 5 9 2 6" xfId="59209" xr:uid="{00000000-0005-0000-0000-000046E70000}"/>
    <cellStyle name="Output 2 5 9 2 7" xfId="59210" xr:uid="{00000000-0005-0000-0000-000047E70000}"/>
    <cellStyle name="Output 2 5 9 3" xfId="59211" xr:uid="{00000000-0005-0000-0000-000048E70000}"/>
    <cellStyle name="Output 2 5 9 3 2" xfId="59212" xr:uid="{00000000-0005-0000-0000-000049E70000}"/>
    <cellStyle name="Output 2 5 9 3 3" xfId="59213" xr:uid="{00000000-0005-0000-0000-00004AE70000}"/>
    <cellStyle name="Output 2 5 9 3 4" xfId="59214" xr:uid="{00000000-0005-0000-0000-00004BE70000}"/>
    <cellStyle name="Output 2 5 9 3 5" xfId="59215" xr:uid="{00000000-0005-0000-0000-00004CE70000}"/>
    <cellStyle name="Output 2 5 9 4" xfId="59216" xr:uid="{00000000-0005-0000-0000-00004DE70000}"/>
    <cellStyle name="Output 2 5 9 4 2" xfId="59217" xr:uid="{00000000-0005-0000-0000-00004EE70000}"/>
    <cellStyle name="Output 2 5 9 4 3" xfId="59218" xr:uid="{00000000-0005-0000-0000-00004FE70000}"/>
    <cellStyle name="Output 2 5 9 4 4" xfId="59219" xr:uid="{00000000-0005-0000-0000-000050E70000}"/>
    <cellStyle name="Output 2 5 9 4 5" xfId="59220" xr:uid="{00000000-0005-0000-0000-000051E70000}"/>
    <cellStyle name="Output 2 5 9 5" xfId="59221" xr:uid="{00000000-0005-0000-0000-000052E70000}"/>
    <cellStyle name="Output 2 5 9 6" xfId="59222" xr:uid="{00000000-0005-0000-0000-000053E70000}"/>
    <cellStyle name="Output 2 5 9 7" xfId="59223" xr:uid="{00000000-0005-0000-0000-000054E70000}"/>
    <cellStyle name="Output 2 5 9 8" xfId="59224" xr:uid="{00000000-0005-0000-0000-000055E70000}"/>
    <cellStyle name="Output 2 6" xfId="59225" xr:uid="{00000000-0005-0000-0000-000056E70000}"/>
    <cellStyle name="Output 2 6 2" xfId="59226" xr:uid="{00000000-0005-0000-0000-000057E70000}"/>
    <cellStyle name="Output 2 6 2 2" xfId="59227" xr:uid="{00000000-0005-0000-0000-000058E70000}"/>
    <cellStyle name="Output 2 6 3" xfId="59228" xr:uid="{00000000-0005-0000-0000-000059E70000}"/>
    <cellStyle name="Output 2 6 4" xfId="59229" xr:uid="{00000000-0005-0000-0000-00005AE70000}"/>
    <cellStyle name="Output 2 6 5" xfId="59230" xr:uid="{00000000-0005-0000-0000-00005BE70000}"/>
    <cellStyle name="Output 2 7" xfId="59231" xr:uid="{00000000-0005-0000-0000-00005CE70000}"/>
    <cellStyle name="Output 2 7 2" xfId="59232" xr:uid="{00000000-0005-0000-0000-00005DE70000}"/>
    <cellStyle name="Output 2 7 2 2" xfId="59233" xr:uid="{00000000-0005-0000-0000-00005EE70000}"/>
    <cellStyle name="Output 2 7 3" xfId="59234" xr:uid="{00000000-0005-0000-0000-00005FE70000}"/>
    <cellStyle name="Output 2 7 4" xfId="59235" xr:uid="{00000000-0005-0000-0000-000060E70000}"/>
    <cellStyle name="Output 2 7 5" xfId="59236" xr:uid="{00000000-0005-0000-0000-000061E70000}"/>
    <cellStyle name="Output 2 8" xfId="59237" xr:uid="{00000000-0005-0000-0000-000062E70000}"/>
    <cellStyle name="Output 2 8 2" xfId="59238" xr:uid="{00000000-0005-0000-0000-000063E70000}"/>
    <cellStyle name="Output 2 9" xfId="59239" xr:uid="{00000000-0005-0000-0000-000064E70000}"/>
    <cellStyle name="Output 2_T-straight with PEDs adjustor" xfId="59240" xr:uid="{00000000-0005-0000-0000-000065E70000}"/>
    <cellStyle name="Output 3" xfId="59241" xr:uid="{00000000-0005-0000-0000-000066E70000}"/>
    <cellStyle name="Output 3 2" xfId="59242" xr:uid="{00000000-0005-0000-0000-000067E70000}"/>
    <cellStyle name="Output 3 2 2" xfId="59243" xr:uid="{00000000-0005-0000-0000-000068E70000}"/>
    <cellStyle name="Output 3 2 2 10" xfId="59244" xr:uid="{00000000-0005-0000-0000-000069E70000}"/>
    <cellStyle name="Output 3 2 2 10 2" xfId="59245" xr:uid="{00000000-0005-0000-0000-00006AE70000}"/>
    <cellStyle name="Output 3 2 2 10 2 2" xfId="59246" xr:uid="{00000000-0005-0000-0000-00006BE70000}"/>
    <cellStyle name="Output 3 2 2 10 2 2 2" xfId="59247" xr:uid="{00000000-0005-0000-0000-00006CE70000}"/>
    <cellStyle name="Output 3 2 2 10 2 2 3" xfId="59248" xr:uid="{00000000-0005-0000-0000-00006DE70000}"/>
    <cellStyle name="Output 3 2 2 10 2 2 4" xfId="59249" xr:uid="{00000000-0005-0000-0000-00006EE70000}"/>
    <cellStyle name="Output 3 2 2 10 2 2 5" xfId="59250" xr:uid="{00000000-0005-0000-0000-00006FE70000}"/>
    <cellStyle name="Output 3 2 2 10 2 3" xfId="59251" xr:uid="{00000000-0005-0000-0000-000070E70000}"/>
    <cellStyle name="Output 3 2 2 10 2 3 2" xfId="59252" xr:uid="{00000000-0005-0000-0000-000071E70000}"/>
    <cellStyle name="Output 3 2 2 10 2 3 3" xfId="59253" xr:uid="{00000000-0005-0000-0000-000072E70000}"/>
    <cellStyle name="Output 3 2 2 10 2 3 4" xfId="59254" xr:uid="{00000000-0005-0000-0000-000073E70000}"/>
    <cellStyle name="Output 3 2 2 10 2 3 5" xfId="59255" xr:uid="{00000000-0005-0000-0000-000074E70000}"/>
    <cellStyle name="Output 3 2 2 10 2 4" xfId="59256" xr:uid="{00000000-0005-0000-0000-000075E70000}"/>
    <cellStyle name="Output 3 2 2 10 2 5" xfId="59257" xr:uid="{00000000-0005-0000-0000-000076E70000}"/>
    <cellStyle name="Output 3 2 2 10 2 6" xfId="59258" xr:uid="{00000000-0005-0000-0000-000077E70000}"/>
    <cellStyle name="Output 3 2 2 10 2 7" xfId="59259" xr:uid="{00000000-0005-0000-0000-000078E70000}"/>
    <cellStyle name="Output 3 2 2 10 3" xfId="59260" xr:uid="{00000000-0005-0000-0000-000079E70000}"/>
    <cellStyle name="Output 3 2 2 10 3 2" xfId="59261" xr:uid="{00000000-0005-0000-0000-00007AE70000}"/>
    <cellStyle name="Output 3 2 2 10 3 3" xfId="59262" xr:uid="{00000000-0005-0000-0000-00007BE70000}"/>
    <cellStyle name="Output 3 2 2 10 3 4" xfId="59263" xr:uid="{00000000-0005-0000-0000-00007CE70000}"/>
    <cellStyle name="Output 3 2 2 10 3 5" xfId="59264" xr:uid="{00000000-0005-0000-0000-00007DE70000}"/>
    <cellStyle name="Output 3 2 2 10 4" xfId="59265" xr:uid="{00000000-0005-0000-0000-00007EE70000}"/>
    <cellStyle name="Output 3 2 2 10 4 2" xfId="59266" xr:uid="{00000000-0005-0000-0000-00007FE70000}"/>
    <cellStyle name="Output 3 2 2 10 4 3" xfId="59267" xr:uid="{00000000-0005-0000-0000-000080E70000}"/>
    <cellStyle name="Output 3 2 2 10 4 4" xfId="59268" xr:uid="{00000000-0005-0000-0000-000081E70000}"/>
    <cellStyle name="Output 3 2 2 10 4 5" xfId="59269" xr:uid="{00000000-0005-0000-0000-000082E70000}"/>
    <cellStyle name="Output 3 2 2 10 5" xfId="59270" xr:uid="{00000000-0005-0000-0000-000083E70000}"/>
    <cellStyle name="Output 3 2 2 10 6" xfId="59271" xr:uid="{00000000-0005-0000-0000-000084E70000}"/>
    <cellStyle name="Output 3 2 2 10 7" xfId="59272" xr:uid="{00000000-0005-0000-0000-000085E70000}"/>
    <cellStyle name="Output 3 2 2 10 8" xfId="59273" xr:uid="{00000000-0005-0000-0000-000086E70000}"/>
    <cellStyle name="Output 3 2 2 11" xfId="59274" xr:uid="{00000000-0005-0000-0000-000087E70000}"/>
    <cellStyle name="Output 3 2 2 11 2" xfId="59275" xr:uid="{00000000-0005-0000-0000-000088E70000}"/>
    <cellStyle name="Output 3 2 2 11 2 2" xfId="59276" xr:uid="{00000000-0005-0000-0000-000089E70000}"/>
    <cellStyle name="Output 3 2 2 11 2 2 2" xfId="59277" xr:uid="{00000000-0005-0000-0000-00008AE70000}"/>
    <cellStyle name="Output 3 2 2 11 2 2 3" xfId="59278" xr:uid="{00000000-0005-0000-0000-00008BE70000}"/>
    <cellStyle name="Output 3 2 2 11 2 2 4" xfId="59279" xr:uid="{00000000-0005-0000-0000-00008CE70000}"/>
    <cellStyle name="Output 3 2 2 11 2 2 5" xfId="59280" xr:uid="{00000000-0005-0000-0000-00008DE70000}"/>
    <cellStyle name="Output 3 2 2 11 2 3" xfId="59281" xr:uid="{00000000-0005-0000-0000-00008EE70000}"/>
    <cellStyle name="Output 3 2 2 11 2 3 2" xfId="59282" xr:uid="{00000000-0005-0000-0000-00008FE70000}"/>
    <cellStyle name="Output 3 2 2 11 2 3 3" xfId="59283" xr:uid="{00000000-0005-0000-0000-000090E70000}"/>
    <cellStyle name="Output 3 2 2 11 2 3 4" xfId="59284" xr:uid="{00000000-0005-0000-0000-000091E70000}"/>
    <cellStyle name="Output 3 2 2 11 2 3 5" xfId="59285" xr:uid="{00000000-0005-0000-0000-000092E70000}"/>
    <cellStyle name="Output 3 2 2 11 2 4" xfId="59286" xr:uid="{00000000-0005-0000-0000-000093E70000}"/>
    <cellStyle name="Output 3 2 2 11 2 5" xfId="59287" xr:uid="{00000000-0005-0000-0000-000094E70000}"/>
    <cellStyle name="Output 3 2 2 11 2 6" xfId="59288" xr:uid="{00000000-0005-0000-0000-000095E70000}"/>
    <cellStyle name="Output 3 2 2 11 2 7" xfId="59289" xr:uid="{00000000-0005-0000-0000-000096E70000}"/>
    <cellStyle name="Output 3 2 2 11 3" xfId="59290" xr:uid="{00000000-0005-0000-0000-000097E70000}"/>
    <cellStyle name="Output 3 2 2 11 3 2" xfId="59291" xr:uid="{00000000-0005-0000-0000-000098E70000}"/>
    <cellStyle name="Output 3 2 2 11 3 3" xfId="59292" xr:uid="{00000000-0005-0000-0000-000099E70000}"/>
    <cellStyle name="Output 3 2 2 11 3 4" xfId="59293" xr:uid="{00000000-0005-0000-0000-00009AE70000}"/>
    <cellStyle name="Output 3 2 2 11 3 5" xfId="59294" xr:uid="{00000000-0005-0000-0000-00009BE70000}"/>
    <cellStyle name="Output 3 2 2 11 4" xfId="59295" xr:uid="{00000000-0005-0000-0000-00009CE70000}"/>
    <cellStyle name="Output 3 2 2 11 4 2" xfId="59296" xr:uid="{00000000-0005-0000-0000-00009DE70000}"/>
    <cellStyle name="Output 3 2 2 11 4 3" xfId="59297" xr:uid="{00000000-0005-0000-0000-00009EE70000}"/>
    <cellStyle name="Output 3 2 2 11 4 4" xfId="59298" xr:uid="{00000000-0005-0000-0000-00009FE70000}"/>
    <cellStyle name="Output 3 2 2 11 4 5" xfId="59299" xr:uid="{00000000-0005-0000-0000-0000A0E70000}"/>
    <cellStyle name="Output 3 2 2 11 5" xfId="59300" xr:uid="{00000000-0005-0000-0000-0000A1E70000}"/>
    <cellStyle name="Output 3 2 2 11 6" xfId="59301" xr:uid="{00000000-0005-0000-0000-0000A2E70000}"/>
    <cellStyle name="Output 3 2 2 11 7" xfId="59302" xr:uid="{00000000-0005-0000-0000-0000A3E70000}"/>
    <cellStyle name="Output 3 2 2 11 8" xfId="59303" xr:uid="{00000000-0005-0000-0000-0000A4E70000}"/>
    <cellStyle name="Output 3 2 2 12" xfId="59304" xr:uid="{00000000-0005-0000-0000-0000A5E70000}"/>
    <cellStyle name="Output 3 2 2 12 2" xfId="59305" xr:uid="{00000000-0005-0000-0000-0000A6E70000}"/>
    <cellStyle name="Output 3 2 2 12 2 2" xfId="59306" xr:uid="{00000000-0005-0000-0000-0000A7E70000}"/>
    <cellStyle name="Output 3 2 2 12 2 2 2" xfId="59307" xr:uid="{00000000-0005-0000-0000-0000A8E70000}"/>
    <cellStyle name="Output 3 2 2 12 2 2 3" xfId="59308" xr:uid="{00000000-0005-0000-0000-0000A9E70000}"/>
    <cellStyle name="Output 3 2 2 12 2 2 4" xfId="59309" xr:uid="{00000000-0005-0000-0000-0000AAE70000}"/>
    <cellStyle name="Output 3 2 2 12 2 2 5" xfId="59310" xr:uid="{00000000-0005-0000-0000-0000ABE70000}"/>
    <cellStyle name="Output 3 2 2 12 2 3" xfId="59311" xr:uid="{00000000-0005-0000-0000-0000ACE70000}"/>
    <cellStyle name="Output 3 2 2 12 2 3 2" xfId="59312" xr:uid="{00000000-0005-0000-0000-0000ADE70000}"/>
    <cellStyle name="Output 3 2 2 12 2 3 3" xfId="59313" xr:uid="{00000000-0005-0000-0000-0000AEE70000}"/>
    <cellStyle name="Output 3 2 2 12 2 3 4" xfId="59314" xr:uid="{00000000-0005-0000-0000-0000AFE70000}"/>
    <cellStyle name="Output 3 2 2 12 2 3 5" xfId="59315" xr:uid="{00000000-0005-0000-0000-0000B0E70000}"/>
    <cellStyle name="Output 3 2 2 12 2 4" xfId="59316" xr:uid="{00000000-0005-0000-0000-0000B1E70000}"/>
    <cellStyle name="Output 3 2 2 12 2 5" xfId="59317" xr:uid="{00000000-0005-0000-0000-0000B2E70000}"/>
    <cellStyle name="Output 3 2 2 12 2 6" xfId="59318" xr:uid="{00000000-0005-0000-0000-0000B3E70000}"/>
    <cellStyle name="Output 3 2 2 12 2 7" xfId="59319" xr:uid="{00000000-0005-0000-0000-0000B4E70000}"/>
    <cellStyle name="Output 3 2 2 12 3" xfId="59320" xr:uid="{00000000-0005-0000-0000-0000B5E70000}"/>
    <cellStyle name="Output 3 2 2 12 3 2" xfId="59321" xr:uid="{00000000-0005-0000-0000-0000B6E70000}"/>
    <cellStyle name="Output 3 2 2 12 3 3" xfId="59322" xr:uid="{00000000-0005-0000-0000-0000B7E70000}"/>
    <cellStyle name="Output 3 2 2 12 3 4" xfId="59323" xr:uid="{00000000-0005-0000-0000-0000B8E70000}"/>
    <cellStyle name="Output 3 2 2 12 3 5" xfId="59324" xr:uid="{00000000-0005-0000-0000-0000B9E70000}"/>
    <cellStyle name="Output 3 2 2 12 4" xfId="59325" xr:uid="{00000000-0005-0000-0000-0000BAE70000}"/>
    <cellStyle name="Output 3 2 2 12 4 2" xfId="59326" xr:uid="{00000000-0005-0000-0000-0000BBE70000}"/>
    <cellStyle name="Output 3 2 2 12 4 3" xfId="59327" xr:uid="{00000000-0005-0000-0000-0000BCE70000}"/>
    <cellStyle name="Output 3 2 2 12 4 4" xfId="59328" xr:uid="{00000000-0005-0000-0000-0000BDE70000}"/>
    <cellStyle name="Output 3 2 2 12 4 5" xfId="59329" xr:uid="{00000000-0005-0000-0000-0000BEE70000}"/>
    <cellStyle name="Output 3 2 2 12 5" xfId="59330" xr:uid="{00000000-0005-0000-0000-0000BFE70000}"/>
    <cellStyle name="Output 3 2 2 12 6" xfId="59331" xr:uid="{00000000-0005-0000-0000-0000C0E70000}"/>
    <cellStyle name="Output 3 2 2 12 7" xfId="59332" xr:uid="{00000000-0005-0000-0000-0000C1E70000}"/>
    <cellStyle name="Output 3 2 2 12 8" xfId="59333" xr:uid="{00000000-0005-0000-0000-0000C2E70000}"/>
    <cellStyle name="Output 3 2 2 13" xfId="59334" xr:uid="{00000000-0005-0000-0000-0000C3E70000}"/>
    <cellStyle name="Output 3 2 2 13 2" xfId="59335" xr:uid="{00000000-0005-0000-0000-0000C4E70000}"/>
    <cellStyle name="Output 3 2 2 13 2 2" xfId="59336" xr:uid="{00000000-0005-0000-0000-0000C5E70000}"/>
    <cellStyle name="Output 3 2 2 13 2 2 2" xfId="59337" xr:uid="{00000000-0005-0000-0000-0000C6E70000}"/>
    <cellStyle name="Output 3 2 2 13 2 2 3" xfId="59338" xr:uid="{00000000-0005-0000-0000-0000C7E70000}"/>
    <cellStyle name="Output 3 2 2 13 2 2 4" xfId="59339" xr:uid="{00000000-0005-0000-0000-0000C8E70000}"/>
    <cellStyle name="Output 3 2 2 13 2 2 5" xfId="59340" xr:uid="{00000000-0005-0000-0000-0000C9E70000}"/>
    <cellStyle name="Output 3 2 2 13 2 3" xfId="59341" xr:uid="{00000000-0005-0000-0000-0000CAE70000}"/>
    <cellStyle name="Output 3 2 2 13 2 3 2" xfId="59342" xr:uid="{00000000-0005-0000-0000-0000CBE70000}"/>
    <cellStyle name="Output 3 2 2 13 2 3 3" xfId="59343" xr:uid="{00000000-0005-0000-0000-0000CCE70000}"/>
    <cellStyle name="Output 3 2 2 13 2 3 4" xfId="59344" xr:uid="{00000000-0005-0000-0000-0000CDE70000}"/>
    <cellStyle name="Output 3 2 2 13 2 3 5" xfId="59345" xr:uid="{00000000-0005-0000-0000-0000CEE70000}"/>
    <cellStyle name="Output 3 2 2 13 2 4" xfId="59346" xr:uid="{00000000-0005-0000-0000-0000CFE70000}"/>
    <cellStyle name="Output 3 2 2 13 2 5" xfId="59347" xr:uid="{00000000-0005-0000-0000-0000D0E70000}"/>
    <cellStyle name="Output 3 2 2 13 2 6" xfId="59348" xr:uid="{00000000-0005-0000-0000-0000D1E70000}"/>
    <cellStyle name="Output 3 2 2 13 2 7" xfId="59349" xr:uid="{00000000-0005-0000-0000-0000D2E70000}"/>
    <cellStyle name="Output 3 2 2 13 3" xfId="59350" xr:uid="{00000000-0005-0000-0000-0000D3E70000}"/>
    <cellStyle name="Output 3 2 2 13 3 2" xfId="59351" xr:uid="{00000000-0005-0000-0000-0000D4E70000}"/>
    <cellStyle name="Output 3 2 2 13 3 3" xfId="59352" xr:uid="{00000000-0005-0000-0000-0000D5E70000}"/>
    <cellStyle name="Output 3 2 2 13 3 4" xfId="59353" xr:uid="{00000000-0005-0000-0000-0000D6E70000}"/>
    <cellStyle name="Output 3 2 2 13 3 5" xfId="59354" xr:uid="{00000000-0005-0000-0000-0000D7E70000}"/>
    <cellStyle name="Output 3 2 2 13 4" xfId="59355" xr:uid="{00000000-0005-0000-0000-0000D8E70000}"/>
    <cellStyle name="Output 3 2 2 13 4 2" xfId="59356" xr:uid="{00000000-0005-0000-0000-0000D9E70000}"/>
    <cellStyle name="Output 3 2 2 13 4 3" xfId="59357" xr:uid="{00000000-0005-0000-0000-0000DAE70000}"/>
    <cellStyle name="Output 3 2 2 13 4 4" xfId="59358" xr:uid="{00000000-0005-0000-0000-0000DBE70000}"/>
    <cellStyle name="Output 3 2 2 13 4 5" xfId="59359" xr:uid="{00000000-0005-0000-0000-0000DCE70000}"/>
    <cellStyle name="Output 3 2 2 13 5" xfId="59360" xr:uid="{00000000-0005-0000-0000-0000DDE70000}"/>
    <cellStyle name="Output 3 2 2 13 6" xfId="59361" xr:uid="{00000000-0005-0000-0000-0000DEE70000}"/>
    <cellStyle name="Output 3 2 2 13 7" xfId="59362" xr:uid="{00000000-0005-0000-0000-0000DFE70000}"/>
    <cellStyle name="Output 3 2 2 13 8" xfId="59363" xr:uid="{00000000-0005-0000-0000-0000E0E70000}"/>
    <cellStyle name="Output 3 2 2 14" xfId="59364" xr:uid="{00000000-0005-0000-0000-0000E1E70000}"/>
    <cellStyle name="Output 3 2 2 14 2" xfId="59365" xr:uid="{00000000-0005-0000-0000-0000E2E70000}"/>
    <cellStyle name="Output 3 2 2 14 2 2" xfId="59366" xr:uid="{00000000-0005-0000-0000-0000E3E70000}"/>
    <cellStyle name="Output 3 2 2 14 2 2 2" xfId="59367" xr:uid="{00000000-0005-0000-0000-0000E4E70000}"/>
    <cellStyle name="Output 3 2 2 14 2 2 3" xfId="59368" xr:uid="{00000000-0005-0000-0000-0000E5E70000}"/>
    <cellStyle name="Output 3 2 2 14 2 2 4" xfId="59369" xr:uid="{00000000-0005-0000-0000-0000E6E70000}"/>
    <cellStyle name="Output 3 2 2 14 2 2 5" xfId="59370" xr:uid="{00000000-0005-0000-0000-0000E7E70000}"/>
    <cellStyle name="Output 3 2 2 14 2 3" xfId="59371" xr:uid="{00000000-0005-0000-0000-0000E8E70000}"/>
    <cellStyle name="Output 3 2 2 14 2 3 2" xfId="59372" xr:uid="{00000000-0005-0000-0000-0000E9E70000}"/>
    <cellStyle name="Output 3 2 2 14 2 3 3" xfId="59373" xr:uid="{00000000-0005-0000-0000-0000EAE70000}"/>
    <cellStyle name="Output 3 2 2 14 2 3 4" xfId="59374" xr:uid="{00000000-0005-0000-0000-0000EBE70000}"/>
    <cellStyle name="Output 3 2 2 14 2 3 5" xfId="59375" xr:uid="{00000000-0005-0000-0000-0000ECE70000}"/>
    <cellStyle name="Output 3 2 2 14 2 4" xfId="59376" xr:uid="{00000000-0005-0000-0000-0000EDE70000}"/>
    <cellStyle name="Output 3 2 2 14 2 5" xfId="59377" xr:uid="{00000000-0005-0000-0000-0000EEE70000}"/>
    <cellStyle name="Output 3 2 2 14 2 6" xfId="59378" xr:uid="{00000000-0005-0000-0000-0000EFE70000}"/>
    <cellStyle name="Output 3 2 2 14 2 7" xfId="59379" xr:uid="{00000000-0005-0000-0000-0000F0E70000}"/>
    <cellStyle name="Output 3 2 2 14 3" xfId="59380" xr:uid="{00000000-0005-0000-0000-0000F1E70000}"/>
    <cellStyle name="Output 3 2 2 14 3 2" xfId="59381" xr:uid="{00000000-0005-0000-0000-0000F2E70000}"/>
    <cellStyle name="Output 3 2 2 14 3 3" xfId="59382" xr:uid="{00000000-0005-0000-0000-0000F3E70000}"/>
    <cellStyle name="Output 3 2 2 14 3 4" xfId="59383" xr:uid="{00000000-0005-0000-0000-0000F4E70000}"/>
    <cellStyle name="Output 3 2 2 14 3 5" xfId="59384" xr:uid="{00000000-0005-0000-0000-0000F5E70000}"/>
    <cellStyle name="Output 3 2 2 14 4" xfId="59385" xr:uid="{00000000-0005-0000-0000-0000F6E70000}"/>
    <cellStyle name="Output 3 2 2 14 4 2" xfId="59386" xr:uid="{00000000-0005-0000-0000-0000F7E70000}"/>
    <cellStyle name="Output 3 2 2 14 4 3" xfId="59387" xr:uid="{00000000-0005-0000-0000-0000F8E70000}"/>
    <cellStyle name="Output 3 2 2 14 4 4" xfId="59388" xr:uid="{00000000-0005-0000-0000-0000F9E70000}"/>
    <cellStyle name="Output 3 2 2 14 4 5" xfId="59389" xr:uid="{00000000-0005-0000-0000-0000FAE70000}"/>
    <cellStyle name="Output 3 2 2 14 5" xfId="59390" xr:uid="{00000000-0005-0000-0000-0000FBE70000}"/>
    <cellStyle name="Output 3 2 2 14 6" xfId="59391" xr:uid="{00000000-0005-0000-0000-0000FCE70000}"/>
    <cellStyle name="Output 3 2 2 14 7" xfId="59392" xr:uid="{00000000-0005-0000-0000-0000FDE70000}"/>
    <cellStyle name="Output 3 2 2 14 8" xfId="59393" xr:uid="{00000000-0005-0000-0000-0000FEE70000}"/>
    <cellStyle name="Output 3 2 2 15" xfId="59394" xr:uid="{00000000-0005-0000-0000-0000FFE70000}"/>
    <cellStyle name="Output 3 2 2 15 2" xfId="59395" xr:uid="{00000000-0005-0000-0000-000000E80000}"/>
    <cellStyle name="Output 3 2 2 15 2 2" xfId="59396" xr:uid="{00000000-0005-0000-0000-000001E80000}"/>
    <cellStyle name="Output 3 2 2 15 2 3" xfId="59397" xr:uid="{00000000-0005-0000-0000-000002E80000}"/>
    <cellStyle name="Output 3 2 2 15 2 4" xfId="59398" xr:uid="{00000000-0005-0000-0000-000003E80000}"/>
    <cellStyle name="Output 3 2 2 15 2 5" xfId="59399" xr:uid="{00000000-0005-0000-0000-000004E80000}"/>
    <cellStyle name="Output 3 2 2 15 3" xfId="59400" xr:uid="{00000000-0005-0000-0000-000005E80000}"/>
    <cellStyle name="Output 3 2 2 15 3 2" xfId="59401" xr:uid="{00000000-0005-0000-0000-000006E80000}"/>
    <cellStyle name="Output 3 2 2 15 3 3" xfId="59402" xr:uid="{00000000-0005-0000-0000-000007E80000}"/>
    <cellStyle name="Output 3 2 2 15 3 4" xfId="59403" xr:uid="{00000000-0005-0000-0000-000008E80000}"/>
    <cellStyle name="Output 3 2 2 15 3 5" xfId="59404" xr:uid="{00000000-0005-0000-0000-000009E80000}"/>
    <cellStyle name="Output 3 2 2 15 4" xfId="59405" xr:uid="{00000000-0005-0000-0000-00000AE80000}"/>
    <cellStyle name="Output 3 2 2 15 5" xfId="59406" xr:uid="{00000000-0005-0000-0000-00000BE80000}"/>
    <cellStyle name="Output 3 2 2 15 6" xfId="59407" xr:uid="{00000000-0005-0000-0000-00000CE80000}"/>
    <cellStyle name="Output 3 2 2 15 7" xfId="59408" xr:uid="{00000000-0005-0000-0000-00000DE80000}"/>
    <cellStyle name="Output 3 2 2 16" xfId="59409" xr:uid="{00000000-0005-0000-0000-00000EE80000}"/>
    <cellStyle name="Output 3 2 2 16 2" xfId="59410" xr:uid="{00000000-0005-0000-0000-00000FE80000}"/>
    <cellStyle name="Output 3 2 2 16 3" xfId="59411" xr:uid="{00000000-0005-0000-0000-000010E80000}"/>
    <cellStyle name="Output 3 2 2 16 4" xfId="59412" xr:uid="{00000000-0005-0000-0000-000011E80000}"/>
    <cellStyle name="Output 3 2 2 16 5" xfId="59413" xr:uid="{00000000-0005-0000-0000-000012E80000}"/>
    <cellStyle name="Output 3 2 2 17" xfId="59414" xr:uid="{00000000-0005-0000-0000-000013E80000}"/>
    <cellStyle name="Output 3 2 2 17 2" xfId="59415" xr:uid="{00000000-0005-0000-0000-000014E80000}"/>
    <cellStyle name="Output 3 2 2 17 3" xfId="59416" xr:uid="{00000000-0005-0000-0000-000015E80000}"/>
    <cellStyle name="Output 3 2 2 17 4" xfId="59417" xr:uid="{00000000-0005-0000-0000-000016E80000}"/>
    <cellStyle name="Output 3 2 2 17 5" xfId="59418" xr:uid="{00000000-0005-0000-0000-000017E80000}"/>
    <cellStyle name="Output 3 2 2 18" xfId="59419" xr:uid="{00000000-0005-0000-0000-000018E80000}"/>
    <cellStyle name="Output 3 2 2 18 2" xfId="59420" xr:uid="{00000000-0005-0000-0000-000019E80000}"/>
    <cellStyle name="Output 3 2 2 19" xfId="59421" xr:uid="{00000000-0005-0000-0000-00001AE80000}"/>
    <cellStyle name="Output 3 2 2 2" xfId="59422" xr:uid="{00000000-0005-0000-0000-00001BE80000}"/>
    <cellStyle name="Output 3 2 2 2 2" xfId="59423" xr:uid="{00000000-0005-0000-0000-00001CE80000}"/>
    <cellStyle name="Output 3 2 2 2 2 2" xfId="59424" xr:uid="{00000000-0005-0000-0000-00001DE80000}"/>
    <cellStyle name="Output 3 2 2 2 2 2 2" xfId="59425" xr:uid="{00000000-0005-0000-0000-00001EE80000}"/>
    <cellStyle name="Output 3 2 2 2 2 2 3" xfId="59426" xr:uid="{00000000-0005-0000-0000-00001FE80000}"/>
    <cellStyle name="Output 3 2 2 2 2 2 4" xfId="59427" xr:uid="{00000000-0005-0000-0000-000020E80000}"/>
    <cellStyle name="Output 3 2 2 2 2 2 5" xfId="59428" xr:uid="{00000000-0005-0000-0000-000021E80000}"/>
    <cellStyle name="Output 3 2 2 2 2 3" xfId="59429" xr:uid="{00000000-0005-0000-0000-000022E80000}"/>
    <cellStyle name="Output 3 2 2 2 2 3 2" xfId="59430" xr:uid="{00000000-0005-0000-0000-000023E80000}"/>
    <cellStyle name="Output 3 2 2 2 2 3 3" xfId="59431" xr:uid="{00000000-0005-0000-0000-000024E80000}"/>
    <cellStyle name="Output 3 2 2 2 2 3 4" xfId="59432" xr:uid="{00000000-0005-0000-0000-000025E80000}"/>
    <cellStyle name="Output 3 2 2 2 2 3 5" xfId="59433" xr:uid="{00000000-0005-0000-0000-000026E80000}"/>
    <cellStyle name="Output 3 2 2 2 2 4" xfId="59434" xr:uid="{00000000-0005-0000-0000-000027E80000}"/>
    <cellStyle name="Output 3 2 2 2 2 5" xfId="59435" xr:uid="{00000000-0005-0000-0000-000028E80000}"/>
    <cellStyle name="Output 3 2 2 2 2 6" xfId="59436" xr:uid="{00000000-0005-0000-0000-000029E80000}"/>
    <cellStyle name="Output 3 2 2 2 2 7" xfId="59437" xr:uid="{00000000-0005-0000-0000-00002AE80000}"/>
    <cellStyle name="Output 3 2 2 2 3" xfId="59438" xr:uid="{00000000-0005-0000-0000-00002BE80000}"/>
    <cellStyle name="Output 3 2 2 2 3 2" xfId="59439" xr:uid="{00000000-0005-0000-0000-00002CE80000}"/>
    <cellStyle name="Output 3 2 2 2 3 3" xfId="59440" xr:uid="{00000000-0005-0000-0000-00002DE80000}"/>
    <cellStyle name="Output 3 2 2 2 3 4" xfId="59441" xr:uid="{00000000-0005-0000-0000-00002EE80000}"/>
    <cellStyle name="Output 3 2 2 2 3 5" xfId="59442" xr:uid="{00000000-0005-0000-0000-00002FE80000}"/>
    <cellStyle name="Output 3 2 2 2 4" xfId="59443" xr:uid="{00000000-0005-0000-0000-000030E80000}"/>
    <cellStyle name="Output 3 2 2 2 4 2" xfId="59444" xr:uid="{00000000-0005-0000-0000-000031E80000}"/>
    <cellStyle name="Output 3 2 2 2 4 3" xfId="59445" xr:uid="{00000000-0005-0000-0000-000032E80000}"/>
    <cellStyle name="Output 3 2 2 2 4 4" xfId="59446" xr:uid="{00000000-0005-0000-0000-000033E80000}"/>
    <cellStyle name="Output 3 2 2 2 4 5" xfId="59447" xr:uid="{00000000-0005-0000-0000-000034E80000}"/>
    <cellStyle name="Output 3 2 2 2 5" xfId="59448" xr:uid="{00000000-0005-0000-0000-000035E80000}"/>
    <cellStyle name="Output 3 2 2 2 6" xfId="59449" xr:uid="{00000000-0005-0000-0000-000036E80000}"/>
    <cellStyle name="Output 3 2 2 2 7" xfId="59450" xr:uid="{00000000-0005-0000-0000-000037E80000}"/>
    <cellStyle name="Output 3 2 2 2 8" xfId="59451" xr:uid="{00000000-0005-0000-0000-000038E80000}"/>
    <cellStyle name="Output 3 2 2 20" xfId="59452" xr:uid="{00000000-0005-0000-0000-000039E80000}"/>
    <cellStyle name="Output 3 2 2 21" xfId="59453" xr:uid="{00000000-0005-0000-0000-00003AE80000}"/>
    <cellStyle name="Output 3 2 2 3" xfId="59454" xr:uid="{00000000-0005-0000-0000-00003BE80000}"/>
    <cellStyle name="Output 3 2 2 3 2" xfId="59455" xr:uid="{00000000-0005-0000-0000-00003CE80000}"/>
    <cellStyle name="Output 3 2 2 3 2 2" xfId="59456" xr:uid="{00000000-0005-0000-0000-00003DE80000}"/>
    <cellStyle name="Output 3 2 2 3 2 2 2" xfId="59457" xr:uid="{00000000-0005-0000-0000-00003EE80000}"/>
    <cellStyle name="Output 3 2 2 3 2 2 3" xfId="59458" xr:uid="{00000000-0005-0000-0000-00003FE80000}"/>
    <cellStyle name="Output 3 2 2 3 2 2 4" xfId="59459" xr:uid="{00000000-0005-0000-0000-000040E80000}"/>
    <cellStyle name="Output 3 2 2 3 2 2 5" xfId="59460" xr:uid="{00000000-0005-0000-0000-000041E80000}"/>
    <cellStyle name="Output 3 2 2 3 2 3" xfId="59461" xr:uid="{00000000-0005-0000-0000-000042E80000}"/>
    <cellStyle name="Output 3 2 2 3 2 3 2" xfId="59462" xr:uid="{00000000-0005-0000-0000-000043E80000}"/>
    <cellStyle name="Output 3 2 2 3 2 3 3" xfId="59463" xr:uid="{00000000-0005-0000-0000-000044E80000}"/>
    <cellStyle name="Output 3 2 2 3 2 3 4" xfId="59464" xr:uid="{00000000-0005-0000-0000-000045E80000}"/>
    <cellStyle name="Output 3 2 2 3 2 3 5" xfId="59465" xr:uid="{00000000-0005-0000-0000-000046E80000}"/>
    <cellStyle name="Output 3 2 2 3 2 4" xfId="59466" xr:uid="{00000000-0005-0000-0000-000047E80000}"/>
    <cellStyle name="Output 3 2 2 3 2 5" xfId="59467" xr:uid="{00000000-0005-0000-0000-000048E80000}"/>
    <cellStyle name="Output 3 2 2 3 2 6" xfId="59468" xr:uid="{00000000-0005-0000-0000-000049E80000}"/>
    <cellStyle name="Output 3 2 2 3 2 7" xfId="59469" xr:uid="{00000000-0005-0000-0000-00004AE80000}"/>
    <cellStyle name="Output 3 2 2 3 3" xfId="59470" xr:uid="{00000000-0005-0000-0000-00004BE80000}"/>
    <cellStyle name="Output 3 2 2 3 3 2" xfId="59471" xr:uid="{00000000-0005-0000-0000-00004CE80000}"/>
    <cellStyle name="Output 3 2 2 3 3 3" xfId="59472" xr:uid="{00000000-0005-0000-0000-00004DE80000}"/>
    <cellStyle name="Output 3 2 2 3 3 4" xfId="59473" xr:uid="{00000000-0005-0000-0000-00004EE80000}"/>
    <cellStyle name="Output 3 2 2 3 3 5" xfId="59474" xr:uid="{00000000-0005-0000-0000-00004FE80000}"/>
    <cellStyle name="Output 3 2 2 3 4" xfId="59475" xr:uid="{00000000-0005-0000-0000-000050E80000}"/>
    <cellStyle name="Output 3 2 2 3 4 2" xfId="59476" xr:uid="{00000000-0005-0000-0000-000051E80000}"/>
    <cellStyle name="Output 3 2 2 3 4 3" xfId="59477" xr:uid="{00000000-0005-0000-0000-000052E80000}"/>
    <cellStyle name="Output 3 2 2 3 4 4" xfId="59478" xr:uid="{00000000-0005-0000-0000-000053E80000}"/>
    <cellStyle name="Output 3 2 2 3 4 5" xfId="59479" xr:uid="{00000000-0005-0000-0000-000054E80000}"/>
    <cellStyle name="Output 3 2 2 3 5" xfId="59480" xr:uid="{00000000-0005-0000-0000-000055E80000}"/>
    <cellStyle name="Output 3 2 2 3 6" xfId="59481" xr:uid="{00000000-0005-0000-0000-000056E80000}"/>
    <cellStyle name="Output 3 2 2 3 7" xfId="59482" xr:uid="{00000000-0005-0000-0000-000057E80000}"/>
    <cellStyle name="Output 3 2 2 3 8" xfId="59483" xr:uid="{00000000-0005-0000-0000-000058E80000}"/>
    <cellStyle name="Output 3 2 2 4" xfId="59484" xr:uid="{00000000-0005-0000-0000-000059E80000}"/>
    <cellStyle name="Output 3 2 2 4 2" xfId="59485" xr:uid="{00000000-0005-0000-0000-00005AE80000}"/>
    <cellStyle name="Output 3 2 2 4 2 2" xfId="59486" xr:uid="{00000000-0005-0000-0000-00005BE80000}"/>
    <cellStyle name="Output 3 2 2 4 2 2 2" xfId="59487" xr:uid="{00000000-0005-0000-0000-00005CE80000}"/>
    <cellStyle name="Output 3 2 2 4 2 2 3" xfId="59488" xr:uid="{00000000-0005-0000-0000-00005DE80000}"/>
    <cellStyle name="Output 3 2 2 4 2 2 4" xfId="59489" xr:uid="{00000000-0005-0000-0000-00005EE80000}"/>
    <cellStyle name="Output 3 2 2 4 2 2 5" xfId="59490" xr:uid="{00000000-0005-0000-0000-00005FE80000}"/>
    <cellStyle name="Output 3 2 2 4 2 3" xfId="59491" xr:uid="{00000000-0005-0000-0000-000060E80000}"/>
    <cellStyle name="Output 3 2 2 4 2 3 2" xfId="59492" xr:uid="{00000000-0005-0000-0000-000061E80000}"/>
    <cellStyle name="Output 3 2 2 4 2 3 3" xfId="59493" xr:uid="{00000000-0005-0000-0000-000062E80000}"/>
    <cellStyle name="Output 3 2 2 4 2 3 4" xfId="59494" xr:uid="{00000000-0005-0000-0000-000063E80000}"/>
    <cellStyle name="Output 3 2 2 4 2 3 5" xfId="59495" xr:uid="{00000000-0005-0000-0000-000064E80000}"/>
    <cellStyle name="Output 3 2 2 4 2 4" xfId="59496" xr:uid="{00000000-0005-0000-0000-000065E80000}"/>
    <cellStyle name="Output 3 2 2 4 2 5" xfId="59497" xr:uid="{00000000-0005-0000-0000-000066E80000}"/>
    <cellStyle name="Output 3 2 2 4 2 6" xfId="59498" xr:uid="{00000000-0005-0000-0000-000067E80000}"/>
    <cellStyle name="Output 3 2 2 4 2 7" xfId="59499" xr:uid="{00000000-0005-0000-0000-000068E80000}"/>
    <cellStyle name="Output 3 2 2 4 3" xfId="59500" xr:uid="{00000000-0005-0000-0000-000069E80000}"/>
    <cellStyle name="Output 3 2 2 4 3 2" xfId="59501" xr:uid="{00000000-0005-0000-0000-00006AE80000}"/>
    <cellStyle name="Output 3 2 2 4 3 3" xfId="59502" xr:uid="{00000000-0005-0000-0000-00006BE80000}"/>
    <cellStyle name="Output 3 2 2 4 3 4" xfId="59503" xr:uid="{00000000-0005-0000-0000-00006CE80000}"/>
    <cellStyle name="Output 3 2 2 4 3 5" xfId="59504" xr:uid="{00000000-0005-0000-0000-00006DE80000}"/>
    <cellStyle name="Output 3 2 2 4 4" xfId="59505" xr:uid="{00000000-0005-0000-0000-00006EE80000}"/>
    <cellStyle name="Output 3 2 2 4 4 2" xfId="59506" xr:uid="{00000000-0005-0000-0000-00006FE80000}"/>
    <cellStyle name="Output 3 2 2 4 4 3" xfId="59507" xr:uid="{00000000-0005-0000-0000-000070E80000}"/>
    <cellStyle name="Output 3 2 2 4 4 4" xfId="59508" xr:uid="{00000000-0005-0000-0000-000071E80000}"/>
    <cellStyle name="Output 3 2 2 4 4 5" xfId="59509" xr:uid="{00000000-0005-0000-0000-000072E80000}"/>
    <cellStyle name="Output 3 2 2 4 5" xfId="59510" xr:uid="{00000000-0005-0000-0000-000073E80000}"/>
    <cellStyle name="Output 3 2 2 4 6" xfId="59511" xr:uid="{00000000-0005-0000-0000-000074E80000}"/>
    <cellStyle name="Output 3 2 2 4 7" xfId="59512" xr:uid="{00000000-0005-0000-0000-000075E80000}"/>
    <cellStyle name="Output 3 2 2 4 8" xfId="59513" xr:uid="{00000000-0005-0000-0000-000076E80000}"/>
    <cellStyle name="Output 3 2 2 5" xfId="59514" xr:uid="{00000000-0005-0000-0000-000077E80000}"/>
    <cellStyle name="Output 3 2 2 5 2" xfId="59515" xr:uid="{00000000-0005-0000-0000-000078E80000}"/>
    <cellStyle name="Output 3 2 2 5 2 2" xfId="59516" xr:uid="{00000000-0005-0000-0000-000079E80000}"/>
    <cellStyle name="Output 3 2 2 5 2 2 2" xfId="59517" xr:uid="{00000000-0005-0000-0000-00007AE80000}"/>
    <cellStyle name="Output 3 2 2 5 2 2 3" xfId="59518" xr:uid="{00000000-0005-0000-0000-00007BE80000}"/>
    <cellStyle name="Output 3 2 2 5 2 2 4" xfId="59519" xr:uid="{00000000-0005-0000-0000-00007CE80000}"/>
    <cellStyle name="Output 3 2 2 5 2 2 5" xfId="59520" xr:uid="{00000000-0005-0000-0000-00007DE80000}"/>
    <cellStyle name="Output 3 2 2 5 2 3" xfId="59521" xr:uid="{00000000-0005-0000-0000-00007EE80000}"/>
    <cellStyle name="Output 3 2 2 5 2 3 2" xfId="59522" xr:uid="{00000000-0005-0000-0000-00007FE80000}"/>
    <cellStyle name="Output 3 2 2 5 2 3 3" xfId="59523" xr:uid="{00000000-0005-0000-0000-000080E80000}"/>
    <cellStyle name="Output 3 2 2 5 2 3 4" xfId="59524" xr:uid="{00000000-0005-0000-0000-000081E80000}"/>
    <cellStyle name="Output 3 2 2 5 2 3 5" xfId="59525" xr:uid="{00000000-0005-0000-0000-000082E80000}"/>
    <cellStyle name="Output 3 2 2 5 2 4" xfId="59526" xr:uid="{00000000-0005-0000-0000-000083E80000}"/>
    <cellStyle name="Output 3 2 2 5 2 5" xfId="59527" xr:uid="{00000000-0005-0000-0000-000084E80000}"/>
    <cellStyle name="Output 3 2 2 5 2 6" xfId="59528" xr:uid="{00000000-0005-0000-0000-000085E80000}"/>
    <cellStyle name="Output 3 2 2 5 2 7" xfId="59529" xr:uid="{00000000-0005-0000-0000-000086E80000}"/>
    <cellStyle name="Output 3 2 2 5 3" xfId="59530" xr:uid="{00000000-0005-0000-0000-000087E80000}"/>
    <cellStyle name="Output 3 2 2 5 3 2" xfId="59531" xr:uid="{00000000-0005-0000-0000-000088E80000}"/>
    <cellStyle name="Output 3 2 2 5 3 3" xfId="59532" xr:uid="{00000000-0005-0000-0000-000089E80000}"/>
    <cellStyle name="Output 3 2 2 5 3 4" xfId="59533" xr:uid="{00000000-0005-0000-0000-00008AE80000}"/>
    <cellStyle name="Output 3 2 2 5 3 5" xfId="59534" xr:uid="{00000000-0005-0000-0000-00008BE80000}"/>
    <cellStyle name="Output 3 2 2 5 4" xfId="59535" xr:uid="{00000000-0005-0000-0000-00008CE80000}"/>
    <cellStyle name="Output 3 2 2 5 4 2" xfId="59536" xr:uid="{00000000-0005-0000-0000-00008DE80000}"/>
    <cellStyle name="Output 3 2 2 5 4 3" xfId="59537" xr:uid="{00000000-0005-0000-0000-00008EE80000}"/>
    <cellStyle name="Output 3 2 2 5 4 4" xfId="59538" xr:uid="{00000000-0005-0000-0000-00008FE80000}"/>
    <cellStyle name="Output 3 2 2 5 4 5" xfId="59539" xr:uid="{00000000-0005-0000-0000-000090E80000}"/>
    <cellStyle name="Output 3 2 2 5 5" xfId="59540" xr:uid="{00000000-0005-0000-0000-000091E80000}"/>
    <cellStyle name="Output 3 2 2 5 6" xfId="59541" xr:uid="{00000000-0005-0000-0000-000092E80000}"/>
    <cellStyle name="Output 3 2 2 5 7" xfId="59542" xr:uid="{00000000-0005-0000-0000-000093E80000}"/>
    <cellStyle name="Output 3 2 2 5 8" xfId="59543" xr:uid="{00000000-0005-0000-0000-000094E80000}"/>
    <cellStyle name="Output 3 2 2 6" xfId="59544" xr:uid="{00000000-0005-0000-0000-000095E80000}"/>
    <cellStyle name="Output 3 2 2 6 2" xfId="59545" xr:uid="{00000000-0005-0000-0000-000096E80000}"/>
    <cellStyle name="Output 3 2 2 6 2 2" xfId="59546" xr:uid="{00000000-0005-0000-0000-000097E80000}"/>
    <cellStyle name="Output 3 2 2 6 2 2 2" xfId="59547" xr:uid="{00000000-0005-0000-0000-000098E80000}"/>
    <cellStyle name="Output 3 2 2 6 2 2 3" xfId="59548" xr:uid="{00000000-0005-0000-0000-000099E80000}"/>
    <cellStyle name="Output 3 2 2 6 2 2 4" xfId="59549" xr:uid="{00000000-0005-0000-0000-00009AE80000}"/>
    <cellStyle name="Output 3 2 2 6 2 2 5" xfId="59550" xr:uid="{00000000-0005-0000-0000-00009BE80000}"/>
    <cellStyle name="Output 3 2 2 6 2 3" xfId="59551" xr:uid="{00000000-0005-0000-0000-00009CE80000}"/>
    <cellStyle name="Output 3 2 2 6 2 3 2" xfId="59552" xr:uid="{00000000-0005-0000-0000-00009DE80000}"/>
    <cellStyle name="Output 3 2 2 6 2 3 3" xfId="59553" xr:uid="{00000000-0005-0000-0000-00009EE80000}"/>
    <cellStyle name="Output 3 2 2 6 2 3 4" xfId="59554" xr:uid="{00000000-0005-0000-0000-00009FE80000}"/>
    <cellStyle name="Output 3 2 2 6 2 3 5" xfId="59555" xr:uid="{00000000-0005-0000-0000-0000A0E80000}"/>
    <cellStyle name="Output 3 2 2 6 2 4" xfId="59556" xr:uid="{00000000-0005-0000-0000-0000A1E80000}"/>
    <cellStyle name="Output 3 2 2 6 2 5" xfId="59557" xr:uid="{00000000-0005-0000-0000-0000A2E80000}"/>
    <cellStyle name="Output 3 2 2 6 2 6" xfId="59558" xr:uid="{00000000-0005-0000-0000-0000A3E80000}"/>
    <cellStyle name="Output 3 2 2 6 2 7" xfId="59559" xr:uid="{00000000-0005-0000-0000-0000A4E80000}"/>
    <cellStyle name="Output 3 2 2 6 3" xfId="59560" xr:uid="{00000000-0005-0000-0000-0000A5E80000}"/>
    <cellStyle name="Output 3 2 2 6 3 2" xfId="59561" xr:uid="{00000000-0005-0000-0000-0000A6E80000}"/>
    <cellStyle name="Output 3 2 2 6 3 3" xfId="59562" xr:uid="{00000000-0005-0000-0000-0000A7E80000}"/>
    <cellStyle name="Output 3 2 2 6 3 4" xfId="59563" xr:uid="{00000000-0005-0000-0000-0000A8E80000}"/>
    <cellStyle name="Output 3 2 2 6 3 5" xfId="59564" xr:uid="{00000000-0005-0000-0000-0000A9E80000}"/>
    <cellStyle name="Output 3 2 2 6 4" xfId="59565" xr:uid="{00000000-0005-0000-0000-0000AAE80000}"/>
    <cellStyle name="Output 3 2 2 6 4 2" xfId="59566" xr:uid="{00000000-0005-0000-0000-0000ABE80000}"/>
    <cellStyle name="Output 3 2 2 6 4 3" xfId="59567" xr:uid="{00000000-0005-0000-0000-0000ACE80000}"/>
    <cellStyle name="Output 3 2 2 6 4 4" xfId="59568" xr:uid="{00000000-0005-0000-0000-0000ADE80000}"/>
    <cellStyle name="Output 3 2 2 6 4 5" xfId="59569" xr:uid="{00000000-0005-0000-0000-0000AEE80000}"/>
    <cellStyle name="Output 3 2 2 6 5" xfId="59570" xr:uid="{00000000-0005-0000-0000-0000AFE80000}"/>
    <cellStyle name="Output 3 2 2 6 6" xfId="59571" xr:uid="{00000000-0005-0000-0000-0000B0E80000}"/>
    <cellStyle name="Output 3 2 2 6 7" xfId="59572" xr:uid="{00000000-0005-0000-0000-0000B1E80000}"/>
    <cellStyle name="Output 3 2 2 6 8" xfId="59573" xr:uid="{00000000-0005-0000-0000-0000B2E80000}"/>
    <cellStyle name="Output 3 2 2 7" xfId="59574" xr:uid="{00000000-0005-0000-0000-0000B3E80000}"/>
    <cellStyle name="Output 3 2 2 7 2" xfId="59575" xr:uid="{00000000-0005-0000-0000-0000B4E80000}"/>
    <cellStyle name="Output 3 2 2 7 2 2" xfId="59576" xr:uid="{00000000-0005-0000-0000-0000B5E80000}"/>
    <cellStyle name="Output 3 2 2 7 2 2 2" xfId="59577" xr:uid="{00000000-0005-0000-0000-0000B6E80000}"/>
    <cellStyle name="Output 3 2 2 7 2 2 3" xfId="59578" xr:uid="{00000000-0005-0000-0000-0000B7E80000}"/>
    <cellStyle name="Output 3 2 2 7 2 2 4" xfId="59579" xr:uid="{00000000-0005-0000-0000-0000B8E80000}"/>
    <cellStyle name="Output 3 2 2 7 2 2 5" xfId="59580" xr:uid="{00000000-0005-0000-0000-0000B9E80000}"/>
    <cellStyle name="Output 3 2 2 7 2 3" xfId="59581" xr:uid="{00000000-0005-0000-0000-0000BAE80000}"/>
    <cellStyle name="Output 3 2 2 7 2 3 2" xfId="59582" xr:uid="{00000000-0005-0000-0000-0000BBE80000}"/>
    <cellStyle name="Output 3 2 2 7 2 3 3" xfId="59583" xr:uid="{00000000-0005-0000-0000-0000BCE80000}"/>
    <cellStyle name="Output 3 2 2 7 2 3 4" xfId="59584" xr:uid="{00000000-0005-0000-0000-0000BDE80000}"/>
    <cellStyle name="Output 3 2 2 7 2 3 5" xfId="59585" xr:uid="{00000000-0005-0000-0000-0000BEE80000}"/>
    <cellStyle name="Output 3 2 2 7 2 4" xfId="59586" xr:uid="{00000000-0005-0000-0000-0000BFE80000}"/>
    <cellStyle name="Output 3 2 2 7 2 5" xfId="59587" xr:uid="{00000000-0005-0000-0000-0000C0E80000}"/>
    <cellStyle name="Output 3 2 2 7 2 6" xfId="59588" xr:uid="{00000000-0005-0000-0000-0000C1E80000}"/>
    <cellStyle name="Output 3 2 2 7 2 7" xfId="59589" xr:uid="{00000000-0005-0000-0000-0000C2E80000}"/>
    <cellStyle name="Output 3 2 2 7 3" xfId="59590" xr:uid="{00000000-0005-0000-0000-0000C3E80000}"/>
    <cellStyle name="Output 3 2 2 7 3 2" xfId="59591" xr:uid="{00000000-0005-0000-0000-0000C4E80000}"/>
    <cellStyle name="Output 3 2 2 7 3 3" xfId="59592" xr:uid="{00000000-0005-0000-0000-0000C5E80000}"/>
    <cellStyle name="Output 3 2 2 7 3 4" xfId="59593" xr:uid="{00000000-0005-0000-0000-0000C6E80000}"/>
    <cellStyle name="Output 3 2 2 7 3 5" xfId="59594" xr:uid="{00000000-0005-0000-0000-0000C7E80000}"/>
    <cellStyle name="Output 3 2 2 7 4" xfId="59595" xr:uid="{00000000-0005-0000-0000-0000C8E80000}"/>
    <cellStyle name="Output 3 2 2 7 4 2" xfId="59596" xr:uid="{00000000-0005-0000-0000-0000C9E80000}"/>
    <cellStyle name="Output 3 2 2 7 4 3" xfId="59597" xr:uid="{00000000-0005-0000-0000-0000CAE80000}"/>
    <cellStyle name="Output 3 2 2 7 4 4" xfId="59598" xr:uid="{00000000-0005-0000-0000-0000CBE80000}"/>
    <cellStyle name="Output 3 2 2 7 4 5" xfId="59599" xr:uid="{00000000-0005-0000-0000-0000CCE80000}"/>
    <cellStyle name="Output 3 2 2 7 5" xfId="59600" xr:uid="{00000000-0005-0000-0000-0000CDE80000}"/>
    <cellStyle name="Output 3 2 2 7 6" xfId="59601" xr:uid="{00000000-0005-0000-0000-0000CEE80000}"/>
    <cellStyle name="Output 3 2 2 7 7" xfId="59602" xr:uid="{00000000-0005-0000-0000-0000CFE80000}"/>
    <cellStyle name="Output 3 2 2 7 8" xfId="59603" xr:uid="{00000000-0005-0000-0000-0000D0E80000}"/>
    <cellStyle name="Output 3 2 2 8" xfId="59604" xr:uid="{00000000-0005-0000-0000-0000D1E80000}"/>
    <cellStyle name="Output 3 2 2 8 2" xfId="59605" xr:uid="{00000000-0005-0000-0000-0000D2E80000}"/>
    <cellStyle name="Output 3 2 2 8 2 2" xfId="59606" xr:uid="{00000000-0005-0000-0000-0000D3E80000}"/>
    <cellStyle name="Output 3 2 2 8 2 2 2" xfId="59607" xr:uid="{00000000-0005-0000-0000-0000D4E80000}"/>
    <cellStyle name="Output 3 2 2 8 2 2 3" xfId="59608" xr:uid="{00000000-0005-0000-0000-0000D5E80000}"/>
    <cellStyle name="Output 3 2 2 8 2 2 4" xfId="59609" xr:uid="{00000000-0005-0000-0000-0000D6E80000}"/>
    <cellStyle name="Output 3 2 2 8 2 2 5" xfId="59610" xr:uid="{00000000-0005-0000-0000-0000D7E80000}"/>
    <cellStyle name="Output 3 2 2 8 2 3" xfId="59611" xr:uid="{00000000-0005-0000-0000-0000D8E80000}"/>
    <cellStyle name="Output 3 2 2 8 2 3 2" xfId="59612" xr:uid="{00000000-0005-0000-0000-0000D9E80000}"/>
    <cellStyle name="Output 3 2 2 8 2 3 3" xfId="59613" xr:uid="{00000000-0005-0000-0000-0000DAE80000}"/>
    <cellStyle name="Output 3 2 2 8 2 3 4" xfId="59614" xr:uid="{00000000-0005-0000-0000-0000DBE80000}"/>
    <cellStyle name="Output 3 2 2 8 2 3 5" xfId="59615" xr:uid="{00000000-0005-0000-0000-0000DCE80000}"/>
    <cellStyle name="Output 3 2 2 8 2 4" xfId="59616" xr:uid="{00000000-0005-0000-0000-0000DDE80000}"/>
    <cellStyle name="Output 3 2 2 8 2 5" xfId="59617" xr:uid="{00000000-0005-0000-0000-0000DEE80000}"/>
    <cellStyle name="Output 3 2 2 8 2 6" xfId="59618" xr:uid="{00000000-0005-0000-0000-0000DFE80000}"/>
    <cellStyle name="Output 3 2 2 8 2 7" xfId="59619" xr:uid="{00000000-0005-0000-0000-0000E0E80000}"/>
    <cellStyle name="Output 3 2 2 8 3" xfId="59620" xr:uid="{00000000-0005-0000-0000-0000E1E80000}"/>
    <cellStyle name="Output 3 2 2 8 3 2" xfId="59621" xr:uid="{00000000-0005-0000-0000-0000E2E80000}"/>
    <cellStyle name="Output 3 2 2 8 3 3" xfId="59622" xr:uid="{00000000-0005-0000-0000-0000E3E80000}"/>
    <cellStyle name="Output 3 2 2 8 3 4" xfId="59623" xr:uid="{00000000-0005-0000-0000-0000E4E80000}"/>
    <cellStyle name="Output 3 2 2 8 3 5" xfId="59624" xr:uid="{00000000-0005-0000-0000-0000E5E80000}"/>
    <cellStyle name="Output 3 2 2 8 4" xfId="59625" xr:uid="{00000000-0005-0000-0000-0000E6E80000}"/>
    <cellStyle name="Output 3 2 2 8 4 2" xfId="59626" xr:uid="{00000000-0005-0000-0000-0000E7E80000}"/>
    <cellStyle name="Output 3 2 2 8 4 3" xfId="59627" xr:uid="{00000000-0005-0000-0000-0000E8E80000}"/>
    <cellStyle name="Output 3 2 2 8 4 4" xfId="59628" xr:uid="{00000000-0005-0000-0000-0000E9E80000}"/>
    <cellStyle name="Output 3 2 2 8 4 5" xfId="59629" xr:uid="{00000000-0005-0000-0000-0000EAE80000}"/>
    <cellStyle name="Output 3 2 2 8 5" xfId="59630" xr:uid="{00000000-0005-0000-0000-0000EBE80000}"/>
    <cellStyle name="Output 3 2 2 8 6" xfId="59631" xr:uid="{00000000-0005-0000-0000-0000ECE80000}"/>
    <cellStyle name="Output 3 2 2 8 7" xfId="59632" xr:uid="{00000000-0005-0000-0000-0000EDE80000}"/>
    <cellStyle name="Output 3 2 2 8 8" xfId="59633" xr:uid="{00000000-0005-0000-0000-0000EEE80000}"/>
    <cellStyle name="Output 3 2 2 9" xfId="59634" xr:uid="{00000000-0005-0000-0000-0000EFE80000}"/>
    <cellStyle name="Output 3 2 2 9 2" xfId="59635" xr:uid="{00000000-0005-0000-0000-0000F0E80000}"/>
    <cellStyle name="Output 3 2 2 9 2 2" xfId="59636" xr:uid="{00000000-0005-0000-0000-0000F1E80000}"/>
    <cellStyle name="Output 3 2 2 9 2 2 2" xfId="59637" xr:uid="{00000000-0005-0000-0000-0000F2E80000}"/>
    <cellStyle name="Output 3 2 2 9 2 2 3" xfId="59638" xr:uid="{00000000-0005-0000-0000-0000F3E80000}"/>
    <cellStyle name="Output 3 2 2 9 2 2 4" xfId="59639" xr:uid="{00000000-0005-0000-0000-0000F4E80000}"/>
    <cellStyle name="Output 3 2 2 9 2 2 5" xfId="59640" xr:uid="{00000000-0005-0000-0000-0000F5E80000}"/>
    <cellStyle name="Output 3 2 2 9 2 3" xfId="59641" xr:uid="{00000000-0005-0000-0000-0000F6E80000}"/>
    <cellStyle name="Output 3 2 2 9 2 3 2" xfId="59642" xr:uid="{00000000-0005-0000-0000-0000F7E80000}"/>
    <cellStyle name="Output 3 2 2 9 2 3 3" xfId="59643" xr:uid="{00000000-0005-0000-0000-0000F8E80000}"/>
    <cellStyle name="Output 3 2 2 9 2 3 4" xfId="59644" xr:uid="{00000000-0005-0000-0000-0000F9E80000}"/>
    <cellStyle name="Output 3 2 2 9 2 3 5" xfId="59645" xr:uid="{00000000-0005-0000-0000-0000FAE80000}"/>
    <cellStyle name="Output 3 2 2 9 2 4" xfId="59646" xr:uid="{00000000-0005-0000-0000-0000FBE80000}"/>
    <cellStyle name="Output 3 2 2 9 2 5" xfId="59647" xr:uid="{00000000-0005-0000-0000-0000FCE80000}"/>
    <cellStyle name="Output 3 2 2 9 2 6" xfId="59648" xr:uid="{00000000-0005-0000-0000-0000FDE80000}"/>
    <cellStyle name="Output 3 2 2 9 2 7" xfId="59649" xr:uid="{00000000-0005-0000-0000-0000FEE80000}"/>
    <cellStyle name="Output 3 2 2 9 3" xfId="59650" xr:uid="{00000000-0005-0000-0000-0000FFE80000}"/>
    <cellStyle name="Output 3 2 2 9 3 2" xfId="59651" xr:uid="{00000000-0005-0000-0000-000000E90000}"/>
    <cellStyle name="Output 3 2 2 9 3 3" xfId="59652" xr:uid="{00000000-0005-0000-0000-000001E90000}"/>
    <cellStyle name="Output 3 2 2 9 3 4" xfId="59653" xr:uid="{00000000-0005-0000-0000-000002E90000}"/>
    <cellStyle name="Output 3 2 2 9 3 5" xfId="59654" xr:uid="{00000000-0005-0000-0000-000003E90000}"/>
    <cellStyle name="Output 3 2 2 9 4" xfId="59655" xr:uid="{00000000-0005-0000-0000-000004E90000}"/>
    <cellStyle name="Output 3 2 2 9 4 2" xfId="59656" xr:uid="{00000000-0005-0000-0000-000005E90000}"/>
    <cellStyle name="Output 3 2 2 9 4 3" xfId="59657" xr:uid="{00000000-0005-0000-0000-000006E90000}"/>
    <cellStyle name="Output 3 2 2 9 4 4" xfId="59658" xr:uid="{00000000-0005-0000-0000-000007E90000}"/>
    <cellStyle name="Output 3 2 2 9 4 5" xfId="59659" xr:uid="{00000000-0005-0000-0000-000008E90000}"/>
    <cellStyle name="Output 3 2 2 9 5" xfId="59660" xr:uid="{00000000-0005-0000-0000-000009E90000}"/>
    <cellStyle name="Output 3 2 2 9 6" xfId="59661" xr:uid="{00000000-0005-0000-0000-00000AE90000}"/>
    <cellStyle name="Output 3 2 2 9 7" xfId="59662" xr:uid="{00000000-0005-0000-0000-00000BE90000}"/>
    <cellStyle name="Output 3 2 2 9 8" xfId="59663" xr:uid="{00000000-0005-0000-0000-00000CE90000}"/>
    <cellStyle name="Output 3 2 3" xfId="59664" xr:uid="{00000000-0005-0000-0000-00000DE90000}"/>
    <cellStyle name="Output 3 2 3 2" xfId="59665" xr:uid="{00000000-0005-0000-0000-00000EE90000}"/>
    <cellStyle name="Output 3 2 3 2 2" xfId="59666" xr:uid="{00000000-0005-0000-0000-00000FE90000}"/>
    <cellStyle name="Output 3 2 3 3" xfId="59667" xr:uid="{00000000-0005-0000-0000-000010E90000}"/>
    <cellStyle name="Output 3 2 3 4" xfId="59668" xr:uid="{00000000-0005-0000-0000-000011E90000}"/>
    <cellStyle name="Output 3 2 3 5" xfId="59669" xr:uid="{00000000-0005-0000-0000-000012E90000}"/>
    <cellStyle name="Output 3 2 4" xfId="59670" xr:uid="{00000000-0005-0000-0000-000013E90000}"/>
    <cellStyle name="Output 3 2 4 2" xfId="59671" xr:uid="{00000000-0005-0000-0000-000014E90000}"/>
    <cellStyle name="Output 3 2 4 2 2" xfId="59672" xr:uid="{00000000-0005-0000-0000-000015E90000}"/>
    <cellStyle name="Output 3 2 4 3" xfId="59673" xr:uid="{00000000-0005-0000-0000-000016E90000}"/>
    <cellStyle name="Output 3 2 4 4" xfId="59674" xr:uid="{00000000-0005-0000-0000-000017E90000}"/>
    <cellStyle name="Output 3 2 4 5" xfId="59675" xr:uid="{00000000-0005-0000-0000-000018E90000}"/>
    <cellStyle name="Output 3 2 5" xfId="59676" xr:uid="{00000000-0005-0000-0000-000019E90000}"/>
    <cellStyle name="Output 3 2 5 2" xfId="59677" xr:uid="{00000000-0005-0000-0000-00001AE90000}"/>
    <cellStyle name="Output 3 2 6" xfId="59678" xr:uid="{00000000-0005-0000-0000-00001BE90000}"/>
    <cellStyle name="Output 3 2 7" xfId="59679" xr:uid="{00000000-0005-0000-0000-00001CE90000}"/>
    <cellStyle name="Output 3 2_T-straight with PEDs adjustor" xfId="59680" xr:uid="{00000000-0005-0000-0000-00001DE90000}"/>
    <cellStyle name="Output 3 3" xfId="59681" xr:uid="{00000000-0005-0000-0000-00001EE90000}"/>
    <cellStyle name="Output 3 3 10" xfId="59682" xr:uid="{00000000-0005-0000-0000-00001FE90000}"/>
    <cellStyle name="Output 3 3 10 2" xfId="59683" xr:uid="{00000000-0005-0000-0000-000020E90000}"/>
    <cellStyle name="Output 3 3 10 2 2" xfId="59684" xr:uid="{00000000-0005-0000-0000-000021E90000}"/>
    <cellStyle name="Output 3 3 10 2 2 2" xfId="59685" xr:uid="{00000000-0005-0000-0000-000022E90000}"/>
    <cellStyle name="Output 3 3 10 2 2 3" xfId="59686" xr:uid="{00000000-0005-0000-0000-000023E90000}"/>
    <cellStyle name="Output 3 3 10 2 2 4" xfId="59687" xr:uid="{00000000-0005-0000-0000-000024E90000}"/>
    <cellStyle name="Output 3 3 10 2 2 5" xfId="59688" xr:uid="{00000000-0005-0000-0000-000025E90000}"/>
    <cellStyle name="Output 3 3 10 2 3" xfId="59689" xr:uid="{00000000-0005-0000-0000-000026E90000}"/>
    <cellStyle name="Output 3 3 10 2 3 2" xfId="59690" xr:uid="{00000000-0005-0000-0000-000027E90000}"/>
    <cellStyle name="Output 3 3 10 2 3 3" xfId="59691" xr:uid="{00000000-0005-0000-0000-000028E90000}"/>
    <cellStyle name="Output 3 3 10 2 3 4" xfId="59692" xr:uid="{00000000-0005-0000-0000-000029E90000}"/>
    <cellStyle name="Output 3 3 10 2 3 5" xfId="59693" xr:uid="{00000000-0005-0000-0000-00002AE90000}"/>
    <cellStyle name="Output 3 3 10 2 4" xfId="59694" xr:uid="{00000000-0005-0000-0000-00002BE90000}"/>
    <cellStyle name="Output 3 3 10 2 5" xfId="59695" xr:uid="{00000000-0005-0000-0000-00002CE90000}"/>
    <cellStyle name="Output 3 3 10 2 6" xfId="59696" xr:uid="{00000000-0005-0000-0000-00002DE90000}"/>
    <cellStyle name="Output 3 3 10 2 7" xfId="59697" xr:uid="{00000000-0005-0000-0000-00002EE90000}"/>
    <cellStyle name="Output 3 3 10 3" xfId="59698" xr:uid="{00000000-0005-0000-0000-00002FE90000}"/>
    <cellStyle name="Output 3 3 10 3 2" xfId="59699" xr:uid="{00000000-0005-0000-0000-000030E90000}"/>
    <cellStyle name="Output 3 3 10 3 3" xfId="59700" xr:uid="{00000000-0005-0000-0000-000031E90000}"/>
    <cellStyle name="Output 3 3 10 3 4" xfId="59701" xr:uid="{00000000-0005-0000-0000-000032E90000}"/>
    <cellStyle name="Output 3 3 10 3 5" xfId="59702" xr:uid="{00000000-0005-0000-0000-000033E90000}"/>
    <cellStyle name="Output 3 3 10 4" xfId="59703" xr:uid="{00000000-0005-0000-0000-000034E90000}"/>
    <cellStyle name="Output 3 3 10 4 2" xfId="59704" xr:uid="{00000000-0005-0000-0000-000035E90000}"/>
    <cellStyle name="Output 3 3 10 4 3" xfId="59705" xr:uid="{00000000-0005-0000-0000-000036E90000}"/>
    <cellStyle name="Output 3 3 10 4 4" xfId="59706" xr:uid="{00000000-0005-0000-0000-000037E90000}"/>
    <cellStyle name="Output 3 3 10 4 5" xfId="59707" xr:uid="{00000000-0005-0000-0000-000038E90000}"/>
    <cellStyle name="Output 3 3 10 5" xfId="59708" xr:uid="{00000000-0005-0000-0000-000039E90000}"/>
    <cellStyle name="Output 3 3 10 6" xfId="59709" xr:uid="{00000000-0005-0000-0000-00003AE90000}"/>
    <cellStyle name="Output 3 3 10 7" xfId="59710" xr:uid="{00000000-0005-0000-0000-00003BE90000}"/>
    <cellStyle name="Output 3 3 10 8" xfId="59711" xr:uid="{00000000-0005-0000-0000-00003CE90000}"/>
    <cellStyle name="Output 3 3 11" xfId="59712" xr:uid="{00000000-0005-0000-0000-00003DE90000}"/>
    <cellStyle name="Output 3 3 11 2" xfId="59713" xr:uid="{00000000-0005-0000-0000-00003EE90000}"/>
    <cellStyle name="Output 3 3 11 2 2" xfId="59714" xr:uid="{00000000-0005-0000-0000-00003FE90000}"/>
    <cellStyle name="Output 3 3 11 2 2 2" xfId="59715" xr:uid="{00000000-0005-0000-0000-000040E90000}"/>
    <cellStyle name="Output 3 3 11 2 2 3" xfId="59716" xr:uid="{00000000-0005-0000-0000-000041E90000}"/>
    <cellStyle name="Output 3 3 11 2 2 4" xfId="59717" xr:uid="{00000000-0005-0000-0000-000042E90000}"/>
    <cellStyle name="Output 3 3 11 2 2 5" xfId="59718" xr:uid="{00000000-0005-0000-0000-000043E90000}"/>
    <cellStyle name="Output 3 3 11 2 3" xfId="59719" xr:uid="{00000000-0005-0000-0000-000044E90000}"/>
    <cellStyle name="Output 3 3 11 2 3 2" xfId="59720" xr:uid="{00000000-0005-0000-0000-000045E90000}"/>
    <cellStyle name="Output 3 3 11 2 3 3" xfId="59721" xr:uid="{00000000-0005-0000-0000-000046E90000}"/>
    <cellStyle name="Output 3 3 11 2 3 4" xfId="59722" xr:uid="{00000000-0005-0000-0000-000047E90000}"/>
    <cellStyle name="Output 3 3 11 2 3 5" xfId="59723" xr:uid="{00000000-0005-0000-0000-000048E90000}"/>
    <cellStyle name="Output 3 3 11 2 4" xfId="59724" xr:uid="{00000000-0005-0000-0000-000049E90000}"/>
    <cellStyle name="Output 3 3 11 2 5" xfId="59725" xr:uid="{00000000-0005-0000-0000-00004AE90000}"/>
    <cellStyle name="Output 3 3 11 2 6" xfId="59726" xr:uid="{00000000-0005-0000-0000-00004BE90000}"/>
    <cellStyle name="Output 3 3 11 2 7" xfId="59727" xr:uid="{00000000-0005-0000-0000-00004CE90000}"/>
    <cellStyle name="Output 3 3 11 3" xfId="59728" xr:uid="{00000000-0005-0000-0000-00004DE90000}"/>
    <cellStyle name="Output 3 3 11 3 2" xfId="59729" xr:uid="{00000000-0005-0000-0000-00004EE90000}"/>
    <cellStyle name="Output 3 3 11 3 3" xfId="59730" xr:uid="{00000000-0005-0000-0000-00004FE90000}"/>
    <cellStyle name="Output 3 3 11 3 4" xfId="59731" xr:uid="{00000000-0005-0000-0000-000050E90000}"/>
    <cellStyle name="Output 3 3 11 3 5" xfId="59732" xr:uid="{00000000-0005-0000-0000-000051E90000}"/>
    <cellStyle name="Output 3 3 11 4" xfId="59733" xr:uid="{00000000-0005-0000-0000-000052E90000}"/>
    <cellStyle name="Output 3 3 11 4 2" xfId="59734" xr:uid="{00000000-0005-0000-0000-000053E90000}"/>
    <cellStyle name="Output 3 3 11 4 3" xfId="59735" xr:uid="{00000000-0005-0000-0000-000054E90000}"/>
    <cellStyle name="Output 3 3 11 4 4" xfId="59736" xr:uid="{00000000-0005-0000-0000-000055E90000}"/>
    <cellStyle name="Output 3 3 11 4 5" xfId="59737" xr:uid="{00000000-0005-0000-0000-000056E90000}"/>
    <cellStyle name="Output 3 3 11 5" xfId="59738" xr:uid="{00000000-0005-0000-0000-000057E90000}"/>
    <cellStyle name="Output 3 3 11 6" xfId="59739" xr:uid="{00000000-0005-0000-0000-000058E90000}"/>
    <cellStyle name="Output 3 3 11 7" xfId="59740" xr:uid="{00000000-0005-0000-0000-000059E90000}"/>
    <cellStyle name="Output 3 3 11 8" xfId="59741" xr:uid="{00000000-0005-0000-0000-00005AE90000}"/>
    <cellStyle name="Output 3 3 12" xfId="59742" xr:uid="{00000000-0005-0000-0000-00005BE90000}"/>
    <cellStyle name="Output 3 3 12 2" xfId="59743" xr:uid="{00000000-0005-0000-0000-00005CE90000}"/>
    <cellStyle name="Output 3 3 12 2 2" xfId="59744" xr:uid="{00000000-0005-0000-0000-00005DE90000}"/>
    <cellStyle name="Output 3 3 12 2 2 2" xfId="59745" xr:uid="{00000000-0005-0000-0000-00005EE90000}"/>
    <cellStyle name="Output 3 3 12 2 2 3" xfId="59746" xr:uid="{00000000-0005-0000-0000-00005FE90000}"/>
    <cellStyle name="Output 3 3 12 2 2 4" xfId="59747" xr:uid="{00000000-0005-0000-0000-000060E90000}"/>
    <cellStyle name="Output 3 3 12 2 2 5" xfId="59748" xr:uid="{00000000-0005-0000-0000-000061E90000}"/>
    <cellStyle name="Output 3 3 12 2 3" xfId="59749" xr:uid="{00000000-0005-0000-0000-000062E90000}"/>
    <cellStyle name="Output 3 3 12 2 3 2" xfId="59750" xr:uid="{00000000-0005-0000-0000-000063E90000}"/>
    <cellStyle name="Output 3 3 12 2 3 3" xfId="59751" xr:uid="{00000000-0005-0000-0000-000064E90000}"/>
    <cellStyle name="Output 3 3 12 2 3 4" xfId="59752" xr:uid="{00000000-0005-0000-0000-000065E90000}"/>
    <cellStyle name="Output 3 3 12 2 3 5" xfId="59753" xr:uid="{00000000-0005-0000-0000-000066E90000}"/>
    <cellStyle name="Output 3 3 12 2 4" xfId="59754" xr:uid="{00000000-0005-0000-0000-000067E90000}"/>
    <cellStyle name="Output 3 3 12 2 5" xfId="59755" xr:uid="{00000000-0005-0000-0000-000068E90000}"/>
    <cellStyle name="Output 3 3 12 2 6" xfId="59756" xr:uid="{00000000-0005-0000-0000-000069E90000}"/>
    <cellStyle name="Output 3 3 12 2 7" xfId="59757" xr:uid="{00000000-0005-0000-0000-00006AE90000}"/>
    <cellStyle name="Output 3 3 12 3" xfId="59758" xr:uid="{00000000-0005-0000-0000-00006BE90000}"/>
    <cellStyle name="Output 3 3 12 3 2" xfId="59759" xr:uid="{00000000-0005-0000-0000-00006CE90000}"/>
    <cellStyle name="Output 3 3 12 3 3" xfId="59760" xr:uid="{00000000-0005-0000-0000-00006DE90000}"/>
    <cellStyle name="Output 3 3 12 3 4" xfId="59761" xr:uid="{00000000-0005-0000-0000-00006EE90000}"/>
    <cellStyle name="Output 3 3 12 3 5" xfId="59762" xr:uid="{00000000-0005-0000-0000-00006FE90000}"/>
    <cellStyle name="Output 3 3 12 4" xfId="59763" xr:uid="{00000000-0005-0000-0000-000070E90000}"/>
    <cellStyle name="Output 3 3 12 4 2" xfId="59764" xr:uid="{00000000-0005-0000-0000-000071E90000}"/>
    <cellStyle name="Output 3 3 12 4 3" xfId="59765" xr:uid="{00000000-0005-0000-0000-000072E90000}"/>
    <cellStyle name="Output 3 3 12 4 4" xfId="59766" xr:uid="{00000000-0005-0000-0000-000073E90000}"/>
    <cellStyle name="Output 3 3 12 4 5" xfId="59767" xr:uid="{00000000-0005-0000-0000-000074E90000}"/>
    <cellStyle name="Output 3 3 12 5" xfId="59768" xr:uid="{00000000-0005-0000-0000-000075E90000}"/>
    <cellStyle name="Output 3 3 12 6" xfId="59769" xr:uid="{00000000-0005-0000-0000-000076E90000}"/>
    <cellStyle name="Output 3 3 12 7" xfId="59770" xr:uid="{00000000-0005-0000-0000-000077E90000}"/>
    <cellStyle name="Output 3 3 12 8" xfId="59771" xr:uid="{00000000-0005-0000-0000-000078E90000}"/>
    <cellStyle name="Output 3 3 13" xfId="59772" xr:uid="{00000000-0005-0000-0000-000079E90000}"/>
    <cellStyle name="Output 3 3 13 2" xfId="59773" xr:uid="{00000000-0005-0000-0000-00007AE90000}"/>
    <cellStyle name="Output 3 3 13 2 2" xfId="59774" xr:uid="{00000000-0005-0000-0000-00007BE90000}"/>
    <cellStyle name="Output 3 3 13 2 2 2" xfId="59775" xr:uid="{00000000-0005-0000-0000-00007CE90000}"/>
    <cellStyle name="Output 3 3 13 2 2 3" xfId="59776" xr:uid="{00000000-0005-0000-0000-00007DE90000}"/>
    <cellStyle name="Output 3 3 13 2 2 4" xfId="59777" xr:uid="{00000000-0005-0000-0000-00007EE90000}"/>
    <cellStyle name="Output 3 3 13 2 2 5" xfId="59778" xr:uid="{00000000-0005-0000-0000-00007FE90000}"/>
    <cellStyle name="Output 3 3 13 2 3" xfId="59779" xr:uid="{00000000-0005-0000-0000-000080E90000}"/>
    <cellStyle name="Output 3 3 13 2 3 2" xfId="59780" xr:uid="{00000000-0005-0000-0000-000081E90000}"/>
    <cellStyle name="Output 3 3 13 2 3 3" xfId="59781" xr:uid="{00000000-0005-0000-0000-000082E90000}"/>
    <cellStyle name="Output 3 3 13 2 3 4" xfId="59782" xr:uid="{00000000-0005-0000-0000-000083E90000}"/>
    <cellStyle name="Output 3 3 13 2 3 5" xfId="59783" xr:uid="{00000000-0005-0000-0000-000084E90000}"/>
    <cellStyle name="Output 3 3 13 2 4" xfId="59784" xr:uid="{00000000-0005-0000-0000-000085E90000}"/>
    <cellStyle name="Output 3 3 13 2 5" xfId="59785" xr:uid="{00000000-0005-0000-0000-000086E90000}"/>
    <cellStyle name="Output 3 3 13 2 6" xfId="59786" xr:uid="{00000000-0005-0000-0000-000087E90000}"/>
    <cellStyle name="Output 3 3 13 2 7" xfId="59787" xr:uid="{00000000-0005-0000-0000-000088E90000}"/>
    <cellStyle name="Output 3 3 13 3" xfId="59788" xr:uid="{00000000-0005-0000-0000-000089E90000}"/>
    <cellStyle name="Output 3 3 13 3 2" xfId="59789" xr:uid="{00000000-0005-0000-0000-00008AE90000}"/>
    <cellStyle name="Output 3 3 13 3 3" xfId="59790" xr:uid="{00000000-0005-0000-0000-00008BE90000}"/>
    <cellStyle name="Output 3 3 13 3 4" xfId="59791" xr:uid="{00000000-0005-0000-0000-00008CE90000}"/>
    <cellStyle name="Output 3 3 13 3 5" xfId="59792" xr:uid="{00000000-0005-0000-0000-00008DE90000}"/>
    <cellStyle name="Output 3 3 13 4" xfId="59793" xr:uid="{00000000-0005-0000-0000-00008EE90000}"/>
    <cellStyle name="Output 3 3 13 4 2" xfId="59794" xr:uid="{00000000-0005-0000-0000-00008FE90000}"/>
    <cellStyle name="Output 3 3 13 4 3" xfId="59795" xr:uid="{00000000-0005-0000-0000-000090E90000}"/>
    <cellStyle name="Output 3 3 13 4 4" xfId="59796" xr:uid="{00000000-0005-0000-0000-000091E90000}"/>
    <cellStyle name="Output 3 3 13 4 5" xfId="59797" xr:uid="{00000000-0005-0000-0000-000092E90000}"/>
    <cellStyle name="Output 3 3 13 5" xfId="59798" xr:uid="{00000000-0005-0000-0000-000093E90000}"/>
    <cellStyle name="Output 3 3 13 6" xfId="59799" xr:uid="{00000000-0005-0000-0000-000094E90000}"/>
    <cellStyle name="Output 3 3 13 7" xfId="59800" xr:uid="{00000000-0005-0000-0000-000095E90000}"/>
    <cellStyle name="Output 3 3 13 8" xfId="59801" xr:uid="{00000000-0005-0000-0000-000096E90000}"/>
    <cellStyle name="Output 3 3 14" xfId="59802" xr:uid="{00000000-0005-0000-0000-000097E90000}"/>
    <cellStyle name="Output 3 3 14 2" xfId="59803" xr:uid="{00000000-0005-0000-0000-000098E90000}"/>
    <cellStyle name="Output 3 3 14 2 2" xfId="59804" xr:uid="{00000000-0005-0000-0000-000099E90000}"/>
    <cellStyle name="Output 3 3 14 2 2 2" xfId="59805" xr:uid="{00000000-0005-0000-0000-00009AE90000}"/>
    <cellStyle name="Output 3 3 14 2 2 3" xfId="59806" xr:uid="{00000000-0005-0000-0000-00009BE90000}"/>
    <cellStyle name="Output 3 3 14 2 2 4" xfId="59807" xr:uid="{00000000-0005-0000-0000-00009CE90000}"/>
    <cellStyle name="Output 3 3 14 2 2 5" xfId="59808" xr:uid="{00000000-0005-0000-0000-00009DE90000}"/>
    <cellStyle name="Output 3 3 14 2 3" xfId="59809" xr:uid="{00000000-0005-0000-0000-00009EE90000}"/>
    <cellStyle name="Output 3 3 14 2 3 2" xfId="59810" xr:uid="{00000000-0005-0000-0000-00009FE90000}"/>
    <cellStyle name="Output 3 3 14 2 3 3" xfId="59811" xr:uid="{00000000-0005-0000-0000-0000A0E90000}"/>
    <cellStyle name="Output 3 3 14 2 3 4" xfId="59812" xr:uid="{00000000-0005-0000-0000-0000A1E90000}"/>
    <cellStyle name="Output 3 3 14 2 3 5" xfId="59813" xr:uid="{00000000-0005-0000-0000-0000A2E90000}"/>
    <cellStyle name="Output 3 3 14 2 4" xfId="59814" xr:uid="{00000000-0005-0000-0000-0000A3E90000}"/>
    <cellStyle name="Output 3 3 14 2 5" xfId="59815" xr:uid="{00000000-0005-0000-0000-0000A4E90000}"/>
    <cellStyle name="Output 3 3 14 2 6" xfId="59816" xr:uid="{00000000-0005-0000-0000-0000A5E90000}"/>
    <cellStyle name="Output 3 3 14 2 7" xfId="59817" xr:uid="{00000000-0005-0000-0000-0000A6E90000}"/>
    <cellStyle name="Output 3 3 14 3" xfId="59818" xr:uid="{00000000-0005-0000-0000-0000A7E90000}"/>
    <cellStyle name="Output 3 3 14 3 2" xfId="59819" xr:uid="{00000000-0005-0000-0000-0000A8E90000}"/>
    <cellStyle name="Output 3 3 14 3 3" xfId="59820" xr:uid="{00000000-0005-0000-0000-0000A9E90000}"/>
    <cellStyle name="Output 3 3 14 3 4" xfId="59821" xr:uid="{00000000-0005-0000-0000-0000AAE90000}"/>
    <cellStyle name="Output 3 3 14 3 5" xfId="59822" xr:uid="{00000000-0005-0000-0000-0000ABE90000}"/>
    <cellStyle name="Output 3 3 14 4" xfId="59823" xr:uid="{00000000-0005-0000-0000-0000ACE90000}"/>
    <cellStyle name="Output 3 3 14 4 2" xfId="59824" xr:uid="{00000000-0005-0000-0000-0000ADE90000}"/>
    <cellStyle name="Output 3 3 14 4 3" xfId="59825" xr:uid="{00000000-0005-0000-0000-0000AEE90000}"/>
    <cellStyle name="Output 3 3 14 4 4" xfId="59826" xr:uid="{00000000-0005-0000-0000-0000AFE90000}"/>
    <cellStyle name="Output 3 3 14 4 5" xfId="59827" xr:uid="{00000000-0005-0000-0000-0000B0E90000}"/>
    <cellStyle name="Output 3 3 14 5" xfId="59828" xr:uid="{00000000-0005-0000-0000-0000B1E90000}"/>
    <cellStyle name="Output 3 3 14 6" xfId="59829" xr:uid="{00000000-0005-0000-0000-0000B2E90000}"/>
    <cellStyle name="Output 3 3 14 7" xfId="59830" xr:uid="{00000000-0005-0000-0000-0000B3E90000}"/>
    <cellStyle name="Output 3 3 14 8" xfId="59831" xr:uid="{00000000-0005-0000-0000-0000B4E90000}"/>
    <cellStyle name="Output 3 3 15" xfId="59832" xr:uid="{00000000-0005-0000-0000-0000B5E90000}"/>
    <cellStyle name="Output 3 3 15 2" xfId="59833" xr:uid="{00000000-0005-0000-0000-0000B6E90000}"/>
    <cellStyle name="Output 3 3 15 2 2" xfId="59834" xr:uid="{00000000-0005-0000-0000-0000B7E90000}"/>
    <cellStyle name="Output 3 3 15 2 3" xfId="59835" xr:uid="{00000000-0005-0000-0000-0000B8E90000}"/>
    <cellStyle name="Output 3 3 15 2 4" xfId="59836" xr:uid="{00000000-0005-0000-0000-0000B9E90000}"/>
    <cellStyle name="Output 3 3 15 2 5" xfId="59837" xr:uid="{00000000-0005-0000-0000-0000BAE90000}"/>
    <cellStyle name="Output 3 3 15 3" xfId="59838" xr:uid="{00000000-0005-0000-0000-0000BBE90000}"/>
    <cellStyle name="Output 3 3 15 3 2" xfId="59839" xr:uid="{00000000-0005-0000-0000-0000BCE90000}"/>
    <cellStyle name="Output 3 3 15 3 3" xfId="59840" xr:uid="{00000000-0005-0000-0000-0000BDE90000}"/>
    <cellStyle name="Output 3 3 15 3 4" xfId="59841" xr:uid="{00000000-0005-0000-0000-0000BEE90000}"/>
    <cellStyle name="Output 3 3 15 3 5" xfId="59842" xr:uid="{00000000-0005-0000-0000-0000BFE90000}"/>
    <cellStyle name="Output 3 3 15 4" xfId="59843" xr:uid="{00000000-0005-0000-0000-0000C0E90000}"/>
    <cellStyle name="Output 3 3 15 5" xfId="59844" xr:uid="{00000000-0005-0000-0000-0000C1E90000}"/>
    <cellStyle name="Output 3 3 15 6" xfId="59845" xr:uid="{00000000-0005-0000-0000-0000C2E90000}"/>
    <cellStyle name="Output 3 3 15 7" xfId="59846" xr:uid="{00000000-0005-0000-0000-0000C3E90000}"/>
    <cellStyle name="Output 3 3 16" xfId="59847" xr:uid="{00000000-0005-0000-0000-0000C4E90000}"/>
    <cellStyle name="Output 3 3 16 2" xfId="59848" xr:uid="{00000000-0005-0000-0000-0000C5E90000}"/>
    <cellStyle name="Output 3 3 16 3" xfId="59849" xr:uid="{00000000-0005-0000-0000-0000C6E90000}"/>
    <cellStyle name="Output 3 3 16 4" xfId="59850" xr:uid="{00000000-0005-0000-0000-0000C7E90000}"/>
    <cellStyle name="Output 3 3 16 5" xfId="59851" xr:uid="{00000000-0005-0000-0000-0000C8E90000}"/>
    <cellStyle name="Output 3 3 17" xfId="59852" xr:uid="{00000000-0005-0000-0000-0000C9E90000}"/>
    <cellStyle name="Output 3 3 17 2" xfId="59853" xr:uid="{00000000-0005-0000-0000-0000CAE90000}"/>
    <cellStyle name="Output 3 3 17 3" xfId="59854" xr:uid="{00000000-0005-0000-0000-0000CBE90000}"/>
    <cellStyle name="Output 3 3 17 4" xfId="59855" xr:uid="{00000000-0005-0000-0000-0000CCE90000}"/>
    <cellStyle name="Output 3 3 17 5" xfId="59856" xr:uid="{00000000-0005-0000-0000-0000CDE90000}"/>
    <cellStyle name="Output 3 3 18" xfId="59857" xr:uid="{00000000-0005-0000-0000-0000CEE90000}"/>
    <cellStyle name="Output 3 3 18 2" xfId="59858" xr:uid="{00000000-0005-0000-0000-0000CFE90000}"/>
    <cellStyle name="Output 3 3 19" xfId="59859" xr:uid="{00000000-0005-0000-0000-0000D0E90000}"/>
    <cellStyle name="Output 3 3 2" xfId="59860" xr:uid="{00000000-0005-0000-0000-0000D1E90000}"/>
    <cellStyle name="Output 3 3 2 2" xfId="59861" xr:uid="{00000000-0005-0000-0000-0000D2E90000}"/>
    <cellStyle name="Output 3 3 2 2 2" xfId="59862" xr:uid="{00000000-0005-0000-0000-0000D3E90000}"/>
    <cellStyle name="Output 3 3 2 2 2 2" xfId="59863" xr:uid="{00000000-0005-0000-0000-0000D4E90000}"/>
    <cellStyle name="Output 3 3 2 2 2 3" xfId="59864" xr:uid="{00000000-0005-0000-0000-0000D5E90000}"/>
    <cellStyle name="Output 3 3 2 2 2 4" xfId="59865" xr:uid="{00000000-0005-0000-0000-0000D6E90000}"/>
    <cellStyle name="Output 3 3 2 2 2 5" xfId="59866" xr:uid="{00000000-0005-0000-0000-0000D7E90000}"/>
    <cellStyle name="Output 3 3 2 2 3" xfId="59867" xr:uid="{00000000-0005-0000-0000-0000D8E90000}"/>
    <cellStyle name="Output 3 3 2 2 3 2" xfId="59868" xr:uid="{00000000-0005-0000-0000-0000D9E90000}"/>
    <cellStyle name="Output 3 3 2 2 3 3" xfId="59869" xr:uid="{00000000-0005-0000-0000-0000DAE90000}"/>
    <cellStyle name="Output 3 3 2 2 3 4" xfId="59870" xr:uid="{00000000-0005-0000-0000-0000DBE90000}"/>
    <cellStyle name="Output 3 3 2 2 3 5" xfId="59871" xr:uid="{00000000-0005-0000-0000-0000DCE90000}"/>
    <cellStyle name="Output 3 3 2 2 4" xfId="59872" xr:uid="{00000000-0005-0000-0000-0000DDE90000}"/>
    <cellStyle name="Output 3 3 2 2 5" xfId="59873" xr:uid="{00000000-0005-0000-0000-0000DEE90000}"/>
    <cellStyle name="Output 3 3 2 2 6" xfId="59874" xr:uid="{00000000-0005-0000-0000-0000DFE90000}"/>
    <cellStyle name="Output 3 3 2 2 7" xfId="59875" xr:uid="{00000000-0005-0000-0000-0000E0E90000}"/>
    <cellStyle name="Output 3 3 2 3" xfId="59876" xr:uid="{00000000-0005-0000-0000-0000E1E90000}"/>
    <cellStyle name="Output 3 3 2 3 2" xfId="59877" xr:uid="{00000000-0005-0000-0000-0000E2E90000}"/>
    <cellStyle name="Output 3 3 2 3 3" xfId="59878" xr:uid="{00000000-0005-0000-0000-0000E3E90000}"/>
    <cellStyle name="Output 3 3 2 3 4" xfId="59879" xr:uid="{00000000-0005-0000-0000-0000E4E90000}"/>
    <cellStyle name="Output 3 3 2 3 5" xfId="59880" xr:uid="{00000000-0005-0000-0000-0000E5E90000}"/>
    <cellStyle name="Output 3 3 2 4" xfId="59881" xr:uid="{00000000-0005-0000-0000-0000E6E90000}"/>
    <cellStyle name="Output 3 3 2 4 2" xfId="59882" xr:uid="{00000000-0005-0000-0000-0000E7E90000}"/>
    <cellStyle name="Output 3 3 2 4 3" xfId="59883" xr:uid="{00000000-0005-0000-0000-0000E8E90000}"/>
    <cellStyle name="Output 3 3 2 4 4" xfId="59884" xr:uid="{00000000-0005-0000-0000-0000E9E90000}"/>
    <cellStyle name="Output 3 3 2 4 5" xfId="59885" xr:uid="{00000000-0005-0000-0000-0000EAE90000}"/>
    <cellStyle name="Output 3 3 2 5" xfId="59886" xr:uid="{00000000-0005-0000-0000-0000EBE90000}"/>
    <cellStyle name="Output 3 3 2 6" xfId="59887" xr:uid="{00000000-0005-0000-0000-0000ECE90000}"/>
    <cellStyle name="Output 3 3 2 7" xfId="59888" xr:uid="{00000000-0005-0000-0000-0000EDE90000}"/>
    <cellStyle name="Output 3 3 2 8" xfId="59889" xr:uid="{00000000-0005-0000-0000-0000EEE90000}"/>
    <cellStyle name="Output 3 3 20" xfId="59890" xr:uid="{00000000-0005-0000-0000-0000EFE90000}"/>
    <cellStyle name="Output 3 3 3" xfId="59891" xr:uid="{00000000-0005-0000-0000-0000F0E90000}"/>
    <cellStyle name="Output 3 3 3 2" xfId="59892" xr:uid="{00000000-0005-0000-0000-0000F1E90000}"/>
    <cellStyle name="Output 3 3 3 2 2" xfId="59893" xr:uid="{00000000-0005-0000-0000-0000F2E90000}"/>
    <cellStyle name="Output 3 3 3 2 2 2" xfId="59894" xr:uid="{00000000-0005-0000-0000-0000F3E90000}"/>
    <cellStyle name="Output 3 3 3 2 2 3" xfId="59895" xr:uid="{00000000-0005-0000-0000-0000F4E90000}"/>
    <cellStyle name="Output 3 3 3 2 2 4" xfId="59896" xr:uid="{00000000-0005-0000-0000-0000F5E90000}"/>
    <cellStyle name="Output 3 3 3 2 2 5" xfId="59897" xr:uid="{00000000-0005-0000-0000-0000F6E90000}"/>
    <cellStyle name="Output 3 3 3 2 3" xfId="59898" xr:uid="{00000000-0005-0000-0000-0000F7E90000}"/>
    <cellStyle name="Output 3 3 3 2 3 2" xfId="59899" xr:uid="{00000000-0005-0000-0000-0000F8E90000}"/>
    <cellStyle name="Output 3 3 3 2 3 3" xfId="59900" xr:uid="{00000000-0005-0000-0000-0000F9E90000}"/>
    <cellStyle name="Output 3 3 3 2 3 4" xfId="59901" xr:uid="{00000000-0005-0000-0000-0000FAE90000}"/>
    <cellStyle name="Output 3 3 3 2 3 5" xfId="59902" xr:uid="{00000000-0005-0000-0000-0000FBE90000}"/>
    <cellStyle name="Output 3 3 3 2 4" xfId="59903" xr:uid="{00000000-0005-0000-0000-0000FCE90000}"/>
    <cellStyle name="Output 3 3 3 2 5" xfId="59904" xr:uid="{00000000-0005-0000-0000-0000FDE90000}"/>
    <cellStyle name="Output 3 3 3 2 6" xfId="59905" xr:uid="{00000000-0005-0000-0000-0000FEE90000}"/>
    <cellStyle name="Output 3 3 3 2 7" xfId="59906" xr:uid="{00000000-0005-0000-0000-0000FFE90000}"/>
    <cellStyle name="Output 3 3 3 3" xfId="59907" xr:uid="{00000000-0005-0000-0000-000000EA0000}"/>
    <cellStyle name="Output 3 3 3 3 2" xfId="59908" xr:uid="{00000000-0005-0000-0000-000001EA0000}"/>
    <cellStyle name="Output 3 3 3 3 3" xfId="59909" xr:uid="{00000000-0005-0000-0000-000002EA0000}"/>
    <cellStyle name="Output 3 3 3 3 4" xfId="59910" xr:uid="{00000000-0005-0000-0000-000003EA0000}"/>
    <cellStyle name="Output 3 3 3 3 5" xfId="59911" xr:uid="{00000000-0005-0000-0000-000004EA0000}"/>
    <cellStyle name="Output 3 3 3 4" xfId="59912" xr:uid="{00000000-0005-0000-0000-000005EA0000}"/>
    <cellStyle name="Output 3 3 3 4 2" xfId="59913" xr:uid="{00000000-0005-0000-0000-000006EA0000}"/>
    <cellStyle name="Output 3 3 3 4 3" xfId="59914" xr:uid="{00000000-0005-0000-0000-000007EA0000}"/>
    <cellStyle name="Output 3 3 3 4 4" xfId="59915" xr:uid="{00000000-0005-0000-0000-000008EA0000}"/>
    <cellStyle name="Output 3 3 3 4 5" xfId="59916" xr:uid="{00000000-0005-0000-0000-000009EA0000}"/>
    <cellStyle name="Output 3 3 3 5" xfId="59917" xr:uid="{00000000-0005-0000-0000-00000AEA0000}"/>
    <cellStyle name="Output 3 3 3 6" xfId="59918" xr:uid="{00000000-0005-0000-0000-00000BEA0000}"/>
    <cellStyle name="Output 3 3 3 7" xfId="59919" xr:uid="{00000000-0005-0000-0000-00000CEA0000}"/>
    <cellStyle name="Output 3 3 3 8" xfId="59920" xr:uid="{00000000-0005-0000-0000-00000DEA0000}"/>
    <cellStyle name="Output 3 3 4" xfId="59921" xr:uid="{00000000-0005-0000-0000-00000EEA0000}"/>
    <cellStyle name="Output 3 3 4 2" xfId="59922" xr:uid="{00000000-0005-0000-0000-00000FEA0000}"/>
    <cellStyle name="Output 3 3 4 2 2" xfId="59923" xr:uid="{00000000-0005-0000-0000-000010EA0000}"/>
    <cellStyle name="Output 3 3 4 2 2 2" xfId="59924" xr:uid="{00000000-0005-0000-0000-000011EA0000}"/>
    <cellStyle name="Output 3 3 4 2 2 3" xfId="59925" xr:uid="{00000000-0005-0000-0000-000012EA0000}"/>
    <cellStyle name="Output 3 3 4 2 2 4" xfId="59926" xr:uid="{00000000-0005-0000-0000-000013EA0000}"/>
    <cellStyle name="Output 3 3 4 2 2 5" xfId="59927" xr:uid="{00000000-0005-0000-0000-000014EA0000}"/>
    <cellStyle name="Output 3 3 4 2 3" xfId="59928" xr:uid="{00000000-0005-0000-0000-000015EA0000}"/>
    <cellStyle name="Output 3 3 4 2 3 2" xfId="59929" xr:uid="{00000000-0005-0000-0000-000016EA0000}"/>
    <cellStyle name="Output 3 3 4 2 3 3" xfId="59930" xr:uid="{00000000-0005-0000-0000-000017EA0000}"/>
    <cellStyle name="Output 3 3 4 2 3 4" xfId="59931" xr:uid="{00000000-0005-0000-0000-000018EA0000}"/>
    <cellStyle name="Output 3 3 4 2 3 5" xfId="59932" xr:uid="{00000000-0005-0000-0000-000019EA0000}"/>
    <cellStyle name="Output 3 3 4 2 4" xfId="59933" xr:uid="{00000000-0005-0000-0000-00001AEA0000}"/>
    <cellStyle name="Output 3 3 4 2 5" xfId="59934" xr:uid="{00000000-0005-0000-0000-00001BEA0000}"/>
    <cellStyle name="Output 3 3 4 2 6" xfId="59935" xr:uid="{00000000-0005-0000-0000-00001CEA0000}"/>
    <cellStyle name="Output 3 3 4 2 7" xfId="59936" xr:uid="{00000000-0005-0000-0000-00001DEA0000}"/>
    <cellStyle name="Output 3 3 4 3" xfId="59937" xr:uid="{00000000-0005-0000-0000-00001EEA0000}"/>
    <cellStyle name="Output 3 3 4 3 2" xfId="59938" xr:uid="{00000000-0005-0000-0000-00001FEA0000}"/>
    <cellStyle name="Output 3 3 4 3 3" xfId="59939" xr:uid="{00000000-0005-0000-0000-000020EA0000}"/>
    <cellStyle name="Output 3 3 4 3 4" xfId="59940" xr:uid="{00000000-0005-0000-0000-000021EA0000}"/>
    <cellStyle name="Output 3 3 4 3 5" xfId="59941" xr:uid="{00000000-0005-0000-0000-000022EA0000}"/>
    <cellStyle name="Output 3 3 4 4" xfId="59942" xr:uid="{00000000-0005-0000-0000-000023EA0000}"/>
    <cellStyle name="Output 3 3 4 4 2" xfId="59943" xr:uid="{00000000-0005-0000-0000-000024EA0000}"/>
    <cellStyle name="Output 3 3 4 4 3" xfId="59944" xr:uid="{00000000-0005-0000-0000-000025EA0000}"/>
    <cellStyle name="Output 3 3 4 4 4" xfId="59945" xr:uid="{00000000-0005-0000-0000-000026EA0000}"/>
    <cellStyle name="Output 3 3 4 4 5" xfId="59946" xr:uid="{00000000-0005-0000-0000-000027EA0000}"/>
    <cellStyle name="Output 3 3 4 5" xfId="59947" xr:uid="{00000000-0005-0000-0000-000028EA0000}"/>
    <cellStyle name="Output 3 3 4 6" xfId="59948" xr:uid="{00000000-0005-0000-0000-000029EA0000}"/>
    <cellStyle name="Output 3 3 4 7" xfId="59949" xr:uid="{00000000-0005-0000-0000-00002AEA0000}"/>
    <cellStyle name="Output 3 3 4 8" xfId="59950" xr:uid="{00000000-0005-0000-0000-00002BEA0000}"/>
    <cellStyle name="Output 3 3 5" xfId="59951" xr:uid="{00000000-0005-0000-0000-00002CEA0000}"/>
    <cellStyle name="Output 3 3 5 2" xfId="59952" xr:uid="{00000000-0005-0000-0000-00002DEA0000}"/>
    <cellStyle name="Output 3 3 5 2 2" xfId="59953" xr:uid="{00000000-0005-0000-0000-00002EEA0000}"/>
    <cellStyle name="Output 3 3 5 2 2 2" xfId="59954" xr:uid="{00000000-0005-0000-0000-00002FEA0000}"/>
    <cellStyle name="Output 3 3 5 2 2 3" xfId="59955" xr:uid="{00000000-0005-0000-0000-000030EA0000}"/>
    <cellStyle name="Output 3 3 5 2 2 4" xfId="59956" xr:uid="{00000000-0005-0000-0000-000031EA0000}"/>
    <cellStyle name="Output 3 3 5 2 2 5" xfId="59957" xr:uid="{00000000-0005-0000-0000-000032EA0000}"/>
    <cellStyle name="Output 3 3 5 2 3" xfId="59958" xr:uid="{00000000-0005-0000-0000-000033EA0000}"/>
    <cellStyle name="Output 3 3 5 2 3 2" xfId="59959" xr:uid="{00000000-0005-0000-0000-000034EA0000}"/>
    <cellStyle name="Output 3 3 5 2 3 3" xfId="59960" xr:uid="{00000000-0005-0000-0000-000035EA0000}"/>
    <cellStyle name="Output 3 3 5 2 3 4" xfId="59961" xr:uid="{00000000-0005-0000-0000-000036EA0000}"/>
    <cellStyle name="Output 3 3 5 2 3 5" xfId="59962" xr:uid="{00000000-0005-0000-0000-000037EA0000}"/>
    <cellStyle name="Output 3 3 5 2 4" xfId="59963" xr:uid="{00000000-0005-0000-0000-000038EA0000}"/>
    <cellStyle name="Output 3 3 5 2 5" xfId="59964" xr:uid="{00000000-0005-0000-0000-000039EA0000}"/>
    <cellStyle name="Output 3 3 5 2 6" xfId="59965" xr:uid="{00000000-0005-0000-0000-00003AEA0000}"/>
    <cellStyle name="Output 3 3 5 2 7" xfId="59966" xr:uid="{00000000-0005-0000-0000-00003BEA0000}"/>
    <cellStyle name="Output 3 3 5 3" xfId="59967" xr:uid="{00000000-0005-0000-0000-00003CEA0000}"/>
    <cellStyle name="Output 3 3 5 3 2" xfId="59968" xr:uid="{00000000-0005-0000-0000-00003DEA0000}"/>
    <cellStyle name="Output 3 3 5 3 3" xfId="59969" xr:uid="{00000000-0005-0000-0000-00003EEA0000}"/>
    <cellStyle name="Output 3 3 5 3 4" xfId="59970" xr:uid="{00000000-0005-0000-0000-00003FEA0000}"/>
    <cellStyle name="Output 3 3 5 3 5" xfId="59971" xr:uid="{00000000-0005-0000-0000-000040EA0000}"/>
    <cellStyle name="Output 3 3 5 4" xfId="59972" xr:uid="{00000000-0005-0000-0000-000041EA0000}"/>
    <cellStyle name="Output 3 3 5 4 2" xfId="59973" xr:uid="{00000000-0005-0000-0000-000042EA0000}"/>
    <cellStyle name="Output 3 3 5 4 3" xfId="59974" xr:uid="{00000000-0005-0000-0000-000043EA0000}"/>
    <cellStyle name="Output 3 3 5 4 4" xfId="59975" xr:uid="{00000000-0005-0000-0000-000044EA0000}"/>
    <cellStyle name="Output 3 3 5 4 5" xfId="59976" xr:uid="{00000000-0005-0000-0000-000045EA0000}"/>
    <cellStyle name="Output 3 3 5 5" xfId="59977" xr:uid="{00000000-0005-0000-0000-000046EA0000}"/>
    <cellStyle name="Output 3 3 5 6" xfId="59978" xr:uid="{00000000-0005-0000-0000-000047EA0000}"/>
    <cellStyle name="Output 3 3 5 7" xfId="59979" xr:uid="{00000000-0005-0000-0000-000048EA0000}"/>
    <cellStyle name="Output 3 3 5 8" xfId="59980" xr:uid="{00000000-0005-0000-0000-000049EA0000}"/>
    <cellStyle name="Output 3 3 6" xfId="59981" xr:uid="{00000000-0005-0000-0000-00004AEA0000}"/>
    <cellStyle name="Output 3 3 6 2" xfId="59982" xr:uid="{00000000-0005-0000-0000-00004BEA0000}"/>
    <cellStyle name="Output 3 3 6 2 2" xfId="59983" xr:uid="{00000000-0005-0000-0000-00004CEA0000}"/>
    <cellStyle name="Output 3 3 6 2 2 2" xfId="59984" xr:uid="{00000000-0005-0000-0000-00004DEA0000}"/>
    <cellStyle name="Output 3 3 6 2 2 3" xfId="59985" xr:uid="{00000000-0005-0000-0000-00004EEA0000}"/>
    <cellStyle name="Output 3 3 6 2 2 4" xfId="59986" xr:uid="{00000000-0005-0000-0000-00004FEA0000}"/>
    <cellStyle name="Output 3 3 6 2 2 5" xfId="59987" xr:uid="{00000000-0005-0000-0000-000050EA0000}"/>
    <cellStyle name="Output 3 3 6 2 3" xfId="59988" xr:uid="{00000000-0005-0000-0000-000051EA0000}"/>
    <cellStyle name="Output 3 3 6 2 3 2" xfId="59989" xr:uid="{00000000-0005-0000-0000-000052EA0000}"/>
    <cellStyle name="Output 3 3 6 2 3 3" xfId="59990" xr:uid="{00000000-0005-0000-0000-000053EA0000}"/>
    <cellStyle name="Output 3 3 6 2 3 4" xfId="59991" xr:uid="{00000000-0005-0000-0000-000054EA0000}"/>
    <cellStyle name="Output 3 3 6 2 3 5" xfId="59992" xr:uid="{00000000-0005-0000-0000-000055EA0000}"/>
    <cellStyle name="Output 3 3 6 2 4" xfId="59993" xr:uid="{00000000-0005-0000-0000-000056EA0000}"/>
    <cellStyle name="Output 3 3 6 2 5" xfId="59994" xr:uid="{00000000-0005-0000-0000-000057EA0000}"/>
    <cellStyle name="Output 3 3 6 2 6" xfId="59995" xr:uid="{00000000-0005-0000-0000-000058EA0000}"/>
    <cellStyle name="Output 3 3 6 2 7" xfId="59996" xr:uid="{00000000-0005-0000-0000-000059EA0000}"/>
    <cellStyle name="Output 3 3 6 3" xfId="59997" xr:uid="{00000000-0005-0000-0000-00005AEA0000}"/>
    <cellStyle name="Output 3 3 6 3 2" xfId="59998" xr:uid="{00000000-0005-0000-0000-00005BEA0000}"/>
    <cellStyle name="Output 3 3 6 3 3" xfId="59999" xr:uid="{00000000-0005-0000-0000-00005CEA0000}"/>
    <cellStyle name="Output 3 3 6 3 4" xfId="60000" xr:uid="{00000000-0005-0000-0000-00005DEA0000}"/>
    <cellStyle name="Output 3 3 6 3 5" xfId="60001" xr:uid="{00000000-0005-0000-0000-00005EEA0000}"/>
    <cellStyle name="Output 3 3 6 4" xfId="60002" xr:uid="{00000000-0005-0000-0000-00005FEA0000}"/>
    <cellStyle name="Output 3 3 6 4 2" xfId="60003" xr:uid="{00000000-0005-0000-0000-000060EA0000}"/>
    <cellStyle name="Output 3 3 6 4 3" xfId="60004" xr:uid="{00000000-0005-0000-0000-000061EA0000}"/>
    <cellStyle name="Output 3 3 6 4 4" xfId="60005" xr:uid="{00000000-0005-0000-0000-000062EA0000}"/>
    <cellStyle name="Output 3 3 6 4 5" xfId="60006" xr:uid="{00000000-0005-0000-0000-000063EA0000}"/>
    <cellStyle name="Output 3 3 6 5" xfId="60007" xr:uid="{00000000-0005-0000-0000-000064EA0000}"/>
    <cellStyle name="Output 3 3 6 6" xfId="60008" xr:uid="{00000000-0005-0000-0000-000065EA0000}"/>
    <cellStyle name="Output 3 3 6 7" xfId="60009" xr:uid="{00000000-0005-0000-0000-000066EA0000}"/>
    <cellStyle name="Output 3 3 6 8" xfId="60010" xr:uid="{00000000-0005-0000-0000-000067EA0000}"/>
    <cellStyle name="Output 3 3 7" xfId="60011" xr:uid="{00000000-0005-0000-0000-000068EA0000}"/>
    <cellStyle name="Output 3 3 7 2" xfId="60012" xr:uid="{00000000-0005-0000-0000-000069EA0000}"/>
    <cellStyle name="Output 3 3 7 2 2" xfId="60013" xr:uid="{00000000-0005-0000-0000-00006AEA0000}"/>
    <cellStyle name="Output 3 3 7 2 2 2" xfId="60014" xr:uid="{00000000-0005-0000-0000-00006BEA0000}"/>
    <cellStyle name="Output 3 3 7 2 2 3" xfId="60015" xr:uid="{00000000-0005-0000-0000-00006CEA0000}"/>
    <cellStyle name="Output 3 3 7 2 2 4" xfId="60016" xr:uid="{00000000-0005-0000-0000-00006DEA0000}"/>
    <cellStyle name="Output 3 3 7 2 2 5" xfId="60017" xr:uid="{00000000-0005-0000-0000-00006EEA0000}"/>
    <cellStyle name="Output 3 3 7 2 3" xfId="60018" xr:uid="{00000000-0005-0000-0000-00006FEA0000}"/>
    <cellStyle name="Output 3 3 7 2 3 2" xfId="60019" xr:uid="{00000000-0005-0000-0000-000070EA0000}"/>
    <cellStyle name="Output 3 3 7 2 3 3" xfId="60020" xr:uid="{00000000-0005-0000-0000-000071EA0000}"/>
    <cellStyle name="Output 3 3 7 2 3 4" xfId="60021" xr:uid="{00000000-0005-0000-0000-000072EA0000}"/>
    <cellStyle name="Output 3 3 7 2 3 5" xfId="60022" xr:uid="{00000000-0005-0000-0000-000073EA0000}"/>
    <cellStyle name="Output 3 3 7 2 4" xfId="60023" xr:uid="{00000000-0005-0000-0000-000074EA0000}"/>
    <cellStyle name="Output 3 3 7 2 5" xfId="60024" xr:uid="{00000000-0005-0000-0000-000075EA0000}"/>
    <cellStyle name="Output 3 3 7 2 6" xfId="60025" xr:uid="{00000000-0005-0000-0000-000076EA0000}"/>
    <cellStyle name="Output 3 3 7 2 7" xfId="60026" xr:uid="{00000000-0005-0000-0000-000077EA0000}"/>
    <cellStyle name="Output 3 3 7 3" xfId="60027" xr:uid="{00000000-0005-0000-0000-000078EA0000}"/>
    <cellStyle name="Output 3 3 7 3 2" xfId="60028" xr:uid="{00000000-0005-0000-0000-000079EA0000}"/>
    <cellStyle name="Output 3 3 7 3 3" xfId="60029" xr:uid="{00000000-0005-0000-0000-00007AEA0000}"/>
    <cellStyle name="Output 3 3 7 3 4" xfId="60030" xr:uid="{00000000-0005-0000-0000-00007BEA0000}"/>
    <cellStyle name="Output 3 3 7 3 5" xfId="60031" xr:uid="{00000000-0005-0000-0000-00007CEA0000}"/>
    <cellStyle name="Output 3 3 7 4" xfId="60032" xr:uid="{00000000-0005-0000-0000-00007DEA0000}"/>
    <cellStyle name="Output 3 3 7 4 2" xfId="60033" xr:uid="{00000000-0005-0000-0000-00007EEA0000}"/>
    <cellStyle name="Output 3 3 7 4 3" xfId="60034" xr:uid="{00000000-0005-0000-0000-00007FEA0000}"/>
    <cellStyle name="Output 3 3 7 4 4" xfId="60035" xr:uid="{00000000-0005-0000-0000-000080EA0000}"/>
    <cellStyle name="Output 3 3 7 4 5" xfId="60036" xr:uid="{00000000-0005-0000-0000-000081EA0000}"/>
    <cellStyle name="Output 3 3 7 5" xfId="60037" xr:uid="{00000000-0005-0000-0000-000082EA0000}"/>
    <cellStyle name="Output 3 3 7 6" xfId="60038" xr:uid="{00000000-0005-0000-0000-000083EA0000}"/>
    <cellStyle name="Output 3 3 7 7" xfId="60039" xr:uid="{00000000-0005-0000-0000-000084EA0000}"/>
    <cellStyle name="Output 3 3 7 8" xfId="60040" xr:uid="{00000000-0005-0000-0000-000085EA0000}"/>
    <cellStyle name="Output 3 3 8" xfId="60041" xr:uid="{00000000-0005-0000-0000-000086EA0000}"/>
    <cellStyle name="Output 3 3 8 2" xfId="60042" xr:uid="{00000000-0005-0000-0000-000087EA0000}"/>
    <cellStyle name="Output 3 3 8 2 2" xfId="60043" xr:uid="{00000000-0005-0000-0000-000088EA0000}"/>
    <cellStyle name="Output 3 3 8 2 2 2" xfId="60044" xr:uid="{00000000-0005-0000-0000-000089EA0000}"/>
    <cellStyle name="Output 3 3 8 2 2 3" xfId="60045" xr:uid="{00000000-0005-0000-0000-00008AEA0000}"/>
    <cellStyle name="Output 3 3 8 2 2 4" xfId="60046" xr:uid="{00000000-0005-0000-0000-00008BEA0000}"/>
    <cellStyle name="Output 3 3 8 2 2 5" xfId="60047" xr:uid="{00000000-0005-0000-0000-00008CEA0000}"/>
    <cellStyle name="Output 3 3 8 2 3" xfId="60048" xr:uid="{00000000-0005-0000-0000-00008DEA0000}"/>
    <cellStyle name="Output 3 3 8 2 3 2" xfId="60049" xr:uid="{00000000-0005-0000-0000-00008EEA0000}"/>
    <cellStyle name="Output 3 3 8 2 3 3" xfId="60050" xr:uid="{00000000-0005-0000-0000-00008FEA0000}"/>
    <cellStyle name="Output 3 3 8 2 3 4" xfId="60051" xr:uid="{00000000-0005-0000-0000-000090EA0000}"/>
    <cellStyle name="Output 3 3 8 2 3 5" xfId="60052" xr:uid="{00000000-0005-0000-0000-000091EA0000}"/>
    <cellStyle name="Output 3 3 8 2 4" xfId="60053" xr:uid="{00000000-0005-0000-0000-000092EA0000}"/>
    <cellStyle name="Output 3 3 8 2 5" xfId="60054" xr:uid="{00000000-0005-0000-0000-000093EA0000}"/>
    <cellStyle name="Output 3 3 8 2 6" xfId="60055" xr:uid="{00000000-0005-0000-0000-000094EA0000}"/>
    <cellStyle name="Output 3 3 8 2 7" xfId="60056" xr:uid="{00000000-0005-0000-0000-000095EA0000}"/>
    <cellStyle name="Output 3 3 8 3" xfId="60057" xr:uid="{00000000-0005-0000-0000-000096EA0000}"/>
    <cellStyle name="Output 3 3 8 3 2" xfId="60058" xr:uid="{00000000-0005-0000-0000-000097EA0000}"/>
    <cellStyle name="Output 3 3 8 3 3" xfId="60059" xr:uid="{00000000-0005-0000-0000-000098EA0000}"/>
    <cellStyle name="Output 3 3 8 3 4" xfId="60060" xr:uid="{00000000-0005-0000-0000-000099EA0000}"/>
    <cellStyle name="Output 3 3 8 3 5" xfId="60061" xr:uid="{00000000-0005-0000-0000-00009AEA0000}"/>
    <cellStyle name="Output 3 3 8 4" xfId="60062" xr:uid="{00000000-0005-0000-0000-00009BEA0000}"/>
    <cellStyle name="Output 3 3 8 4 2" xfId="60063" xr:uid="{00000000-0005-0000-0000-00009CEA0000}"/>
    <cellStyle name="Output 3 3 8 4 3" xfId="60064" xr:uid="{00000000-0005-0000-0000-00009DEA0000}"/>
    <cellStyle name="Output 3 3 8 4 4" xfId="60065" xr:uid="{00000000-0005-0000-0000-00009EEA0000}"/>
    <cellStyle name="Output 3 3 8 4 5" xfId="60066" xr:uid="{00000000-0005-0000-0000-00009FEA0000}"/>
    <cellStyle name="Output 3 3 8 5" xfId="60067" xr:uid="{00000000-0005-0000-0000-0000A0EA0000}"/>
    <cellStyle name="Output 3 3 8 6" xfId="60068" xr:uid="{00000000-0005-0000-0000-0000A1EA0000}"/>
    <cellStyle name="Output 3 3 8 7" xfId="60069" xr:uid="{00000000-0005-0000-0000-0000A2EA0000}"/>
    <cellStyle name="Output 3 3 8 8" xfId="60070" xr:uid="{00000000-0005-0000-0000-0000A3EA0000}"/>
    <cellStyle name="Output 3 3 9" xfId="60071" xr:uid="{00000000-0005-0000-0000-0000A4EA0000}"/>
    <cellStyle name="Output 3 3 9 2" xfId="60072" xr:uid="{00000000-0005-0000-0000-0000A5EA0000}"/>
    <cellStyle name="Output 3 3 9 2 2" xfId="60073" xr:uid="{00000000-0005-0000-0000-0000A6EA0000}"/>
    <cellStyle name="Output 3 3 9 2 2 2" xfId="60074" xr:uid="{00000000-0005-0000-0000-0000A7EA0000}"/>
    <cellStyle name="Output 3 3 9 2 2 3" xfId="60075" xr:uid="{00000000-0005-0000-0000-0000A8EA0000}"/>
    <cellStyle name="Output 3 3 9 2 2 4" xfId="60076" xr:uid="{00000000-0005-0000-0000-0000A9EA0000}"/>
    <cellStyle name="Output 3 3 9 2 2 5" xfId="60077" xr:uid="{00000000-0005-0000-0000-0000AAEA0000}"/>
    <cellStyle name="Output 3 3 9 2 3" xfId="60078" xr:uid="{00000000-0005-0000-0000-0000ABEA0000}"/>
    <cellStyle name="Output 3 3 9 2 3 2" xfId="60079" xr:uid="{00000000-0005-0000-0000-0000ACEA0000}"/>
    <cellStyle name="Output 3 3 9 2 3 3" xfId="60080" xr:uid="{00000000-0005-0000-0000-0000ADEA0000}"/>
    <cellStyle name="Output 3 3 9 2 3 4" xfId="60081" xr:uid="{00000000-0005-0000-0000-0000AEEA0000}"/>
    <cellStyle name="Output 3 3 9 2 3 5" xfId="60082" xr:uid="{00000000-0005-0000-0000-0000AFEA0000}"/>
    <cellStyle name="Output 3 3 9 2 4" xfId="60083" xr:uid="{00000000-0005-0000-0000-0000B0EA0000}"/>
    <cellStyle name="Output 3 3 9 2 5" xfId="60084" xr:uid="{00000000-0005-0000-0000-0000B1EA0000}"/>
    <cellStyle name="Output 3 3 9 2 6" xfId="60085" xr:uid="{00000000-0005-0000-0000-0000B2EA0000}"/>
    <cellStyle name="Output 3 3 9 2 7" xfId="60086" xr:uid="{00000000-0005-0000-0000-0000B3EA0000}"/>
    <cellStyle name="Output 3 3 9 3" xfId="60087" xr:uid="{00000000-0005-0000-0000-0000B4EA0000}"/>
    <cellStyle name="Output 3 3 9 3 2" xfId="60088" xr:uid="{00000000-0005-0000-0000-0000B5EA0000}"/>
    <cellStyle name="Output 3 3 9 3 3" xfId="60089" xr:uid="{00000000-0005-0000-0000-0000B6EA0000}"/>
    <cellStyle name="Output 3 3 9 3 4" xfId="60090" xr:uid="{00000000-0005-0000-0000-0000B7EA0000}"/>
    <cellStyle name="Output 3 3 9 3 5" xfId="60091" xr:uid="{00000000-0005-0000-0000-0000B8EA0000}"/>
    <cellStyle name="Output 3 3 9 4" xfId="60092" xr:uid="{00000000-0005-0000-0000-0000B9EA0000}"/>
    <cellStyle name="Output 3 3 9 4 2" xfId="60093" xr:uid="{00000000-0005-0000-0000-0000BAEA0000}"/>
    <cellStyle name="Output 3 3 9 4 3" xfId="60094" xr:uid="{00000000-0005-0000-0000-0000BBEA0000}"/>
    <cellStyle name="Output 3 3 9 4 4" xfId="60095" xr:uid="{00000000-0005-0000-0000-0000BCEA0000}"/>
    <cellStyle name="Output 3 3 9 4 5" xfId="60096" xr:uid="{00000000-0005-0000-0000-0000BDEA0000}"/>
    <cellStyle name="Output 3 3 9 5" xfId="60097" xr:uid="{00000000-0005-0000-0000-0000BEEA0000}"/>
    <cellStyle name="Output 3 3 9 6" xfId="60098" xr:uid="{00000000-0005-0000-0000-0000BFEA0000}"/>
    <cellStyle name="Output 3 3 9 7" xfId="60099" xr:uid="{00000000-0005-0000-0000-0000C0EA0000}"/>
    <cellStyle name="Output 3 3 9 8" xfId="60100" xr:uid="{00000000-0005-0000-0000-0000C1EA0000}"/>
    <cellStyle name="Output 3 4" xfId="60101" xr:uid="{00000000-0005-0000-0000-0000C2EA0000}"/>
    <cellStyle name="Output 3 4 2" xfId="60102" xr:uid="{00000000-0005-0000-0000-0000C3EA0000}"/>
    <cellStyle name="Output 3 4 2 2" xfId="60103" xr:uid="{00000000-0005-0000-0000-0000C4EA0000}"/>
    <cellStyle name="Output 3 4 3" xfId="60104" xr:uid="{00000000-0005-0000-0000-0000C5EA0000}"/>
    <cellStyle name="Output 3 4 4" xfId="60105" xr:uid="{00000000-0005-0000-0000-0000C6EA0000}"/>
    <cellStyle name="Output 3 4 5" xfId="60106" xr:uid="{00000000-0005-0000-0000-0000C7EA0000}"/>
    <cellStyle name="Output 3 5" xfId="60107" xr:uid="{00000000-0005-0000-0000-0000C8EA0000}"/>
    <cellStyle name="Output 3 5 2" xfId="60108" xr:uid="{00000000-0005-0000-0000-0000C9EA0000}"/>
    <cellStyle name="Output 3 5 2 2" xfId="60109" xr:uid="{00000000-0005-0000-0000-0000CAEA0000}"/>
    <cellStyle name="Output 3 5 3" xfId="60110" xr:uid="{00000000-0005-0000-0000-0000CBEA0000}"/>
    <cellStyle name="Output 3 5 4" xfId="60111" xr:uid="{00000000-0005-0000-0000-0000CCEA0000}"/>
    <cellStyle name="Output 3 5 5" xfId="60112" xr:uid="{00000000-0005-0000-0000-0000CDEA0000}"/>
    <cellStyle name="Output 3 6" xfId="60113" xr:uid="{00000000-0005-0000-0000-0000CEEA0000}"/>
    <cellStyle name="Output 3 6 2" xfId="60114" xr:uid="{00000000-0005-0000-0000-0000CFEA0000}"/>
    <cellStyle name="Output 3 7" xfId="60115" xr:uid="{00000000-0005-0000-0000-0000D0EA0000}"/>
    <cellStyle name="Output 3 8" xfId="60116" xr:uid="{00000000-0005-0000-0000-0000D1EA0000}"/>
    <cellStyle name="Output 3_T-straight with PEDs adjustor" xfId="60117" xr:uid="{00000000-0005-0000-0000-0000D2EA0000}"/>
    <cellStyle name="Output 4" xfId="60118" xr:uid="{00000000-0005-0000-0000-0000D3EA0000}"/>
    <cellStyle name="Output 4 2" xfId="60119" xr:uid="{00000000-0005-0000-0000-0000D4EA0000}"/>
    <cellStyle name="Output 4 2 10" xfId="60120" xr:uid="{00000000-0005-0000-0000-0000D5EA0000}"/>
    <cellStyle name="Output 4 2 10 2" xfId="60121" xr:uid="{00000000-0005-0000-0000-0000D6EA0000}"/>
    <cellStyle name="Output 4 2 10 2 2" xfId="60122" xr:uid="{00000000-0005-0000-0000-0000D7EA0000}"/>
    <cellStyle name="Output 4 2 10 2 2 2" xfId="60123" xr:uid="{00000000-0005-0000-0000-0000D8EA0000}"/>
    <cellStyle name="Output 4 2 10 2 2 3" xfId="60124" xr:uid="{00000000-0005-0000-0000-0000D9EA0000}"/>
    <cellStyle name="Output 4 2 10 2 2 4" xfId="60125" xr:uid="{00000000-0005-0000-0000-0000DAEA0000}"/>
    <cellStyle name="Output 4 2 10 2 2 5" xfId="60126" xr:uid="{00000000-0005-0000-0000-0000DBEA0000}"/>
    <cellStyle name="Output 4 2 10 2 3" xfId="60127" xr:uid="{00000000-0005-0000-0000-0000DCEA0000}"/>
    <cellStyle name="Output 4 2 10 2 3 2" xfId="60128" xr:uid="{00000000-0005-0000-0000-0000DDEA0000}"/>
    <cellStyle name="Output 4 2 10 2 3 3" xfId="60129" xr:uid="{00000000-0005-0000-0000-0000DEEA0000}"/>
    <cellStyle name="Output 4 2 10 2 3 4" xfId="60130" xr:uid="{00000000-0005-0000-0000-0000DFEA0000}"/>
    <cellStyle name="Output 4 2 10 2 3 5" xfId="60131" xr:uid="{00000000-0005-0000-0000-0000E0EA0000}"/>
    <cellStyle name="Output 4 2 10 2 4" xfId="60132" xr:uid="{00000000-0005-0000-0000-0000E1EA0000}"/>
    <cellStyle name="Output 4 2 10 2 5" xfId="60133" xr:uid="{00000000-0005-0000-0000-0000E2EA0000}"/>
    <cellStyle name="Output 4 2 10 2 6" xfId="60134" xr:uid="{00000000-0005-0000-0000-0000E3EA0000}"/>
    <cellStyle name="Output 4 2 10 2 7" xfId="60135" xr:uid="{00000000-0005-0000-0000-0000E4EA0000}"/>
    <cellStyle name="Output 4 2 10 3" xfId="60136" xr:uid="{00000000-0005-0000-0000-0000E5EA0000}"/>
    <cellStyle name="Output 4 2 10 3 2" xfId="60137" xr:uid="{00000000-0005-0000-0000-0000E6EA0000}"/>
    <cellStyle name="Output 4 2 10 3 3" xfId="60138" xr:uid="{00000000-0005-0000-0000-0000E7EA0000}"/>
    <cellStyle name="Output 4 2 10 3 4" xfId="60139" xr:uid="{00000000-0005-0000-0000-0000E8EA0000}"/>
    <cellStyle name="Output 4 2 10 3 5" xfId="60140" xr:uid="{00000000-0005-0000-0000-0000E9EA0000}"/>
    <cellStyle name="Output 4 2 10 4" xfId="60141" xr:uid="{00000000-0005-0000-0000-0000EAEA0000}"/>
    <cellStyle name="Output 4 2 10 4 2" xfId="60142" xr:uid="{00000000-0005-0000-0000-0000EBEA0000}"/>
    <cellStyle name="Output 4 2 10 4 3" xfId="60143" xr:uid="{00000000-0005-0000-0000-0000ECEA0000}"/>
    <cellStyle name="Output 4 2 10 4 4" xfId="60144" xr:uid="{00000000-0005-0000-0000-0000EDEA0000}"/>
    <cellStyle name="Output 4 2 10 4 5" xfId="60145" xr:uid="{00000000-0005-0000-0000-0000EEEA0000}"/>
    <cellStyle name="Output 4 2 10 5" xfId="60146" xr:uid="{00000000-0005-0000-0000-0000EFEA0000}"/>
    <cellStyle name="Output 4 2 10 6" xfId="60147" xr:uid="{00000000-0005-0000-0000-0000F0EA0000}"/>
    <cellStyle name="Output 4 2 10 7" xfId="60148" xr:uid="{00000000-0005-0000-0000-0000F1EA0000}"/>
    <cellStyle name="Output 4 2 10 8" xfId="60149" xr:uid="{00000000-0005-0000-0000-0000F2EA0000}"/>
    <cellStyle name="Output 4 2 11" xfId="60150" xr:uid="{00000000-0005-0000-0000-0000F3EA0000}"/>
    <cellStyle name="Output 4 2 11 2" xfId="60151" xr:uid="{00000000-0005-0000-0000-0000F4EA0000}"/>
    <cellStyle name="Output 4 2 11 2 2" xfId="60152" xr:uid="{00000000-0005-0000-0000-0000F5EA0000}"/>
    <cellStyle name="Output 4 2 11 2 2 2" xfId="60153" xr:uid="{00000000-0005-0000-0000-0000F6EA0000}"/>
    <cellStyle name="Output 4 2 11 2 2 3" xfId="60154" xr:uid="{00000000-0005-0000-0000-0000F7EA0000}"/>
    <cellStyle name="Output 4 2 11 2 2 4" xfId="60155" xr:uid="{00000000-0005-0000-0000-0000F8EA0000}"/>
    <cellStyle name="Output 4 2 11 2 2 5" xfId="60156" xr:uid="{00000000-0005-0000-0000-0000F9EA0000}"/>
    <cellStyle name="Output 4 2 11 2 3" xfId="60157" xr:uid="{00000000-0005-0000-0000-0000FAEA0000}"/>
    <cellStyle name="Output 4 2 11 2 3 2" xfId="60158" xr:uid="{00000000-0005-0000-0000-0000FBEA0000}"/>
    <cellStyle name="Output 4 2 11 2 3 3" xfId="60159" xr:uid="{00000000-0005-0000-0000-0000FCEA0000}"/>
    <cellStyle name="Output 4 2 11 2 3 4" xfId="60160" xr:uid="{00000000-0005-0000-0000-0000FDEA0000}"/>
    <cellStyle name="Output 4 2 11 2 3 5" xfId="60161" xr:uid="{00000000-0005-0000-0000-0000FEEA0000}"/>
    <cellStyle name="Output 4 2 11 2 4" xfId="60162" xr:uid="{00000000-0005-0000-0000-0000FFEA0000}"/>
    <cellStyle name="Output 4 2 11 2 5" xfId="60163" xr:uid="{00000000-0005-0000-0000-000000EB0000}"/>
    <cellStyle name="Output 4 2 11 2 6" xfId="60164" xr:uid="{00000000-0005-0000-0000-000001EB0000}"/>
    <cellStyle name="Output 4 2 11 2 7" xfId="60165" xr:uid="{00000000-0005-0000-0000-000002EB0000}"/>
    <cellStyle name="Output 4 2 11 3" xfId="60166" xr:uid="{00000000-0005-0000-0000-000003EB0000}"/>
    <cellStyle name="Output 4 2 11 3 2" xfId="60167" xr:uid="{00000000-0005-0000-0000-000004EB0000}"/>
    <cellStyle name="Output 4 2 11 3 3" xfId="60168" xr:uid="{00000000-0005-0000-0000-000005EB0000}"/>
    <cellStyle name="Output 4 2 11 3 4" xfId="60169" xr:uid="{00000000-0005-0000-0000-000006EB0000}"/>
    <cellStyle name="Output 4 2 11 3 5" xfId="60170" xr:uid="{00000000-0005-0000-0000-000007EB0000}"/>
    <cellStyle name="Output 4 2 11 4" xfId="60171" xr:uid="{00000000-0005-0000-0000-000008EB0000}"/>
    <cellStyle name="Output 4 2 11 4 2" xfId="60172" xr:uid="{00000000-0005-0000-0000-000009EB0000}"/>
    <cellStyle name="Output 4 2 11 4 3" xfId="60173" xr:uid="{00000000-0005-0000-0000-00000AEB0000}"/>
    <cellStyle name="Output 4 2 11 4 4" xfId="60174" xr:uid="{00000000-0005-0000-0000-00000BEB0000}"/>
    <cellStyle name="Output 4 2 11 4 5" xfId="60175" xr:uid="{00000000-0005-0000-0000-00000CEB0000}"/>
    <cellStyle name="Output 4 2 11 5" xfId="60176" xr:uid="{00000000-0005-0000-0000-00000DEB0000}"/>
    <cellStyle name="Output 4 2 11 6" xfId="60177" xr:uid="{00000000-0005-0000-0000-00000EEB0000}"/>
    <cellStyle name="Output 4 2 11 7" xfId="60178" xr:uid="{00000000-0005-0000-0000-00000FEB0000}"/>
    <cellStyle name="Output 4 2 11 8" xfId="60179" xr:uid="{00000000-0005-0000-0000-000010EB0000}"/>
    <cellStyle name="Output 4 2 12" xfId="60180" xr:uid="{00000000-0005-0000-0000-000011EB0000}"/>
    <cellStyle name="Output 4 2 12 2" xfId="60181" xr:uid="{00000000-0005-0000-0000-000012EB0000}"/>
    <cellStyle name="Output 4 2 12 2 2" xfId="60182" xr:uid="{00000000-0005-0000-0000-000013EB0000}"/>
    <cellStyle name="Output 4 2 12 2 2 2" xfId="60183" xr:uid="{00000000-0005-0000-0000-000014EB0000}"/>
    <cellStyle name="Output 4 2 12 2 2 3" xfId="60184" xr:uid="{00000000-0005-0000-0000-000015EB0000}"/>
    <cellStyle name="Output 4 2 12 2 2 4" xfId="60185" xr:uid="{00000000-0005-0000-0000-000016EB0000}"/>
    <cellStyle name="Output 4 2 12 2 2 5" xfId="60186" xr:uid="{00000000-0005-0000-0000-000017EB0000}"/>
    <cellStyle name="Output 4 2 12 2 3" xfId="60187" xr:uid="{00000000-0005-0000-0000-000018EB0000}"/>
    <cellStyle name="Output 4 2 12 2 3 2" xfId="60188" xr:uid="{00000000-0005-0000-0000-000019EB0000}"/>
    <cellStyle name="Output 4 2 12 2 3 3" xfId="60189" xr:uid="{00000000-0005-0000-0000-00001AEB0000}"/>
    <cellStyle name="Output 4 2 12 2 3 4" xfId="60190" xr:uid="{00000000-0005-0000-0000-00001BEB0000}"/>
    <cellStyle name="Output 4 2 12 2 3 5" xfId="60191" xr:uid="{00000000-0005-0000-0000-00001CEB0000}"/>
    <cellStyle name="Output 4 2 12 2 4" xfId="60192" xr:uid="{00000000-0005-0000-0000-00001DEB0000}"/>
    <cellStyle name="Output 4 2 12 2 5" xfId="60193" xr:uid="{00000000-0005-0000-0000-00001EEB0000}"/>
    <cellStyle name="Output 4 2 12 2 6" xfId="60194" xr:uid="{00000000-0005-0000-0000-00001FEB0000}"/>
    <cellStyle name="Output 4 2 12 2 7" xfId="60195" xr:uid="{00000000-0005-0000-0000-000020EB0000}"/>
    <cellStyle name="Output 4 2 12 3" xfId="60196" xr:uid="{00000000-0005-0000-0000-000021EB0000}"/>
    <cellStyle name="Output 4 2 12 3 2" xfId="60197" xr:uid="{00000000-0005-0000-0000-000022EB0000}"/>
    <cellStyle name="Output 4 2 12 3 3" xfId="60198" xr:uid="{00000000-0005-0000-0000-000023EB0000}"/>
    <cellStyle name="Output 4 2 12 3 4" xfId="60199" xr:uid="{00000000-0005-0000-0000-000024EB0000}"/>
    <cellStyle name="Output 4 2 12 3 5" xfId="60200" xr:uid="{00000000-0005-0000-0000-000025EB0000}"/>
    <cellStyle name="Output 4 2 12 4" xfId="60201" xr:uid="{00000000-0005-0000-0000-000026EB0000}"/>
    <cellStyle name="Output 4 2 12 4 2" xfId="60202" xr:uid="{00000000-0005-0000-0000-000027EB0000}"/>
    <cellStyle name="Output 4 2 12 4 3" xfId="60203" xr:uid="{00000000-0005-0000-0000-000028EB0000}"/>
    <cellStyle name="Output 4 2 12 4 4" xfId="60204" xr:uid="{00000000-0005-0000-0000-000029EB0000}"/>
    <cellStyle name="Output 4 2 12 4 5" xfId="60205" xr:uid="{00000000-0005-0000-0000-00002AEB0000}"/>
    <cellStyle name="Output 4 2 12 5" xfId="60206" xr:uid="{00000000-0005-0000-0000-00002BEB0000}"/>
    <cellStyle name="Output 4 2 12 6" xfId="60207" xr:uid="{00000000-0005-0000-0000-00002CEB0000}"/>
    <cellStyle name="Output 4 2 12 7" xfId="60208" xr:uid="{00000000-0005-0000-0000-00002DEB0000}"/>
    <cellStyle name="Output 4 2 12 8" xfId="60209" xr:uid="{00000000-0005-0000-0000-00002EEB0000}"/>
    <cellStyle name="Output 4 2 13" xfId="60210" xr:uid="{00000000-0005-0000-0000-00002FEB0000}"/>
    <cellStyle name="Output 4 2 13 2" xfId="60211" xr:uid="{00000000-0005-0000-0000-000030EB0000}"/>
    <cellStyle name="Output 4 2 13 2 2" xfId="60212" xr:uid="{00000000-0005-0000-0000-000031EB0000}"/>
    <cellStyle name="Output 4 2 13 2 2 2" xfId="60213" xr:uid="{00000000-0005-0000-0000-000032EB0000}"/>
    <cellStyle name="Output 4 2 13 2 2 3" xfId="60214" xr:uid="{00000000-0005-0000-0000-000033EB0000}"/>
    <cellStyle name="Output 4 2 13 2 2 4" xfId="60215" xr:uid="{00000000-0005-0000-0000-000034EB0000}"/>
    <cellStyle name="Output 4 2 13 2 2 5" xfId="60216" xr:uid="{00000000-0005-0000-0000-000035EB0000}"/>
    <cellStyle name="Output 4 2 13 2 3" xfId="60217" xr:uid="{00000000-0005-0000-0000-000036EB0000}"/>
    <cellStyle name="Output 4 2 13 2 3 2" xfId="60218" xr:uid="{00000000-0005-0000-0000-000037EB0000}"/>
    <cellStyle name="Output 4 2 13 2 3 3" xfId="60219" xr:uid="{00000000-0005-0000-0000-000038EB0000}"/>
    <cellStyle name="Output 4 2 13 2 3 4" xfId="60220" xr:uid="{00000000-0005-0000-0000-000039EB0000}"/>
    <cellStyle name="Output 4 2 13 2 3 5" xfId="60221" xr:uid="{00000000-0005-0000-0000-00003AEB0000}"/>
    <cellStyle name="Output 4 2 13 2 4" xfId="60222" xr:uid="{00000000-0005-0000-0000-00003BEB0000}"/>
    <cellStyle name="Output 4 2 13 2 5" xfId="60223" xr:uid="{00000000-0005-0000-0000-00003CEB0000}"/>
    <cellStyle name="Output 4 2 13 2 6" xfId="60224" xr:uid="{00000000-0005-0000-0000-00003DEB0000}"/>
    <cellStyle name="Output 4 2 13 2 7" xfId="60225" xr:uid="{00000000-0005-0000-0000-00003EEB0000}"/>
    <cellStyle name="Output 4 2 13 3" xfId="60226" xr:uid="{00000000-0005-0000-0000-00003FEB0000}"/>
    <cellStyle name="Output 4 2 13 3 2" xfId="60227" xr:uid="{00000000-0005-0000-0000-000040EB0000}"/>
    <cellStyle name="Output 4 2 13 3 3" xfId="60228" xr:uid="{00000000-0005-0000-0000-000041EB0000}"/>
    <cellStyle name="Output 4 2 13 3 4" xfId="60229" xr:uid="{00000000-0005-0000-0000-000042EB0000}"/>
    <cellStyle name="Output 4 2 13 3 5" xfId="60230" xr:uid="{00000000-0005-0000-0000-000043EB0000}"/>
    <cellStyle name="Output 4 2 13 4" xfId="60231" xr:uid="{00000000-0005-0000-0000-000044EB0000}"/>
    <cellStyle name="Output 4 2 13 4 2" xfId="60232" xr:uid="{00000000-0005-0000-0000-000045EB0000}"/>
    <cellStyle name="Output 4 2 13 4 3" xfId="60233" xr:uid="{00000000-0005-0000-0000-000046EB0000}"/>
    <cellStyle name="Output 4 2 13 4 4" xfId="60234" xr:uid="{00000000-0005-0000-0000-000047EB0000}"/>
    <cellStyle name="Output 4 2 13 4 5" xfId="60235" xr:uid="{00000000-0005-0000-0000-000048EB0000}"/>
    <cellStyle name="Output 4 2 13 5" xfId="60236" xr:uid="{00000000-0005-0000-0000-000049EB0000}"/>
    <cellStyle name="Output 4 2 13 6" xfId="60237" xr:uid="{00000000-0005-0000-0000-00004AEB0000}"/>
    <cellStyle name="Output 4 2 13 7" xfId="60238" xr:uid="{00000000-0005-0000-0000-00004BEB0000}"/>
    <cellStyle name="Output 4 2 13 8" xfId="60239" xr:uid="{00000000-0005-0000-0000-00004CEB0000}"/>
    <cellStyle name="Output 4 2 14" xfId="60240" xr:uid="{00000000-0005-0000-0000-00004DEB0000}"/>
    <cellStyle name="Output 4 2 14 2" xfId="60241" xr:uid="{00000000-0005-0000-0000-00004EEB0000}"/>
    <cellStyle name="Output 4 2 14 2 2" xfId="60242" xr:uid="{00000000-0005-0000-0000-00004FEB0000}"/>
    <cellStyle name="Output 4 2 14 2 2 2" xfId="60243" xr:uid="{00000000-0005-0000-0000-000050EB0000}"/>
    <cellStyle name="Output 4 2 14 2 2 3" xfId="60244" xr:uid="{00000000-0005-0000-0000-000051EB0000}"/>
    <cellStyle name="Output 4 2 14 2 2 4" xfId="60245" xr:uid="{00000000-0005-0000-0000-000052EB0000}"/>
    <cellStyle name="Output 4 2 14 2 2 5" xfId="60246" xr:uid="{00000000-0005-0000-0000-000053EB0000}"/>
    <cellStyle name="Output 4 2 14 2 3" xfId="60247" xr:uid="{00000000-0005-0000-0000-000054EB0000}"/>
    <cellStyle name="Output 4 2 14 2 3 2" xfId="60248" xr:uid="{00000000-0005-0000-0000-000055EB0000}"/>
    <cellStyle name="Output 4 2 14 2 3 3" xfId="60249" xr:uid="{00000000-0005-0000-0000-000056EB0000}"/>
    <cellStyle name="Output 4 2 14 2 3 4" xfId="60250" xr:uid="{00000000-0005-0000-0000-000057EB0000}"/>
    <cellStyle name="Output 4 2 14 2 3 5" xfId="60251" xr:uid="{00000000-0005-0000-0000-000058EB0000}"/>
    <cellStyle name="Output 4 2 14 2 4" xfId="60252" xr:uid="{00000000-0005-0000-0000-000059EB0000}"/>
    <cellStyle name="Output 4 2 14 2 5" xfId="60253" xr:uid="{00000000-0005-0000-0000-00005AEB0000}"/>
    <cellStyle name="Output 4 2 14 2 6" xfId="60254" xr:uid="{00000000-0005-0000-0000-00005BEB0000}"/>
    <cellStyle name="Output 4 2 14 2 7" xfId="60255" xr:uid="{00000000-0005-0000-0000-00005CEB0000}"/>
    <cellStyle name="Output 4 2 14 3" xfId="60256" xr:uid="{00000000-0005-0000-0000-00005DEB0000}"/>
    <cellStyle name="Output 4 2 14 3 2" xfId="60257" xr:uid="{00000000-0005-0000-0000-00005EEB0000}"/>
    <cellStyle name="Output 4 2 14 3 3" xfId="60258" xr:uid="{00000000-0005-0000-0000-00005FEB0000}"/>
    <cellStyle name="Output 4 2 14 3 4" xfId="60259" xr:uid="{00000000-0005-0000-0000-000060EB0000}"/>
    <cellStyle name="Output 4 2 14 3 5" xfId="60260" xr:uid="{00000000-0005-0000-0000-000061EB0000}"/>
    <cellStyle name="Output 4 2 14 4" xfId="60261" xr:uid="{00000000-0005-0000-0000-000062EB0000}"/>
    <cellStyle name="Output 4 2 14 4 2" xfId="60262" xr:uid="{00000000-0005-0000-0000-000063EB0000}"/>
    <cellStyle name="Output 4 2 14 4 3" xfId="60263" xr:uid="{00000000-0005-0000-0000-000064EB0000}"/>
    <cellStyle name="Output 4 2 14 4 4" xfId="60264" xr:uid="{00000000-0005-0000-0000-000065EB0000}"/>
    <cellStyle name="Output 4 2 14 4 5" xfId="60265" xr:uid="{00000000-0005-0000-0000-000066EB0000}"/>
    <cellStyle name="Output 4 2 14 5" xfId="60266" xr:uid="{00000000-0005-0000-0000-000067EB0000}"/>
    <cellStyle name="Output 4 2 14 6" xfId="60267" xr:uid="{00000000-0005-0000-0000-000068EB0000}"/>
    <cellStyle name="Output 4 2 14 7" xfId="60268" xr:uid="{00000000-0005-0000-0000-000069EB0000}"/>
    <cellStyle name="Output 4 2 14 8" xfId="60269" xr:uid="{00000000-0005-0000-0000-00006AEB0000}"/>
    <cellStyle name="Output 4 2 15" xfId="60270" xr:uid="{00000000-0005-0000-0000-00006BEB0000}"/>
    <cellStyle name="Output 4 2 15 2" xfId="60271" xr:uid="{00000000-0005-0000-0000-00006CEB0000}"/>
    <cellStyle name="Output 4 2 15 2 2" xfId="60272" xr:uid="{00000000-0005-0000-0000-00006DEB0000}"/>
    <cellStyle name="Output 4 2 15 2 3" xfId="60273" xr:uid="{00000000-0005-0000-0000-00006EEB0000}"/>
    <cellStyle name="Output 4 2 15 2 4" xfId="60274" xr:uid="{00000000-0005-0000-0000-00006FEB0000}"/>
    <cellStyle name="Output 4 2 15 2 5" xfId="60275" xr:uid="{00000000-0005-0000-0000-000070EB0000}"/>
    <cellStyle name="Output 4 2 15 3" xfId="60276" xr:uid="{00000000-0005-0000-0000-000071EB0000}"/>
    <cellStyle name="Output 4 2 15 3 2" xfId="60277" xr:uid="{00000000-0005-0000-0000-000072EB0000}"/>
    <cellStyle name="Output 4 2 15 3 3" xfId="60278" xr:uid="{00000000-0005-0000-0000-000073EB0000}"/>
    <cellStyle name="Output 4 2 15 3 4" xfId="60279" xr:uid="{00000000-0005-0000-0000-000074EB0000}"/>
    <cellStyle name="Output 4 2 15 3 5" xfId="60280" xr:uid="{00000000-0005-0000-0000-000075EB0000}"/>
    <cellStyle name="Output 4 2 15 4" xfId="60281" xr:uid="{00000000-0005-0000-0000-000076EB0000}"/>
    <cellStyle name="Output 4 2 15 5" xfId="60282" xr:uid="{00000000-0005-0000-0000-000077EB0000}"/>
    <cellStyle name="Output 4 2 15 6" xfId="60283" xr:uid="{00000000-0005-0000-0000-000078EB0000}"/>
    <cellStyle name="Output 4 2 15 7" xfId="60284" xr:uid="{00000000-0005-0000-0000-000079EB0000}"/>
    <cellStyle name="Output 4 2 16" xfId="60285" xr:uid="{00000000-0005-0000-0000-00007AEB0000}"/>
    <cellStyle name="Output 4 2 16 2" xfId="60286" xr:uid="{00000000-0005-0000-0000-00007BEB0000}"/>
    <cellStyle name="Output 4 2 16 3" xfId="60287" xr:uid="{00000000-0005-0000-0000-00007CEB0000}"/>
    <cellStyle name="Output 4 2 16 4" xfId="60288" xr:uid="{00000000-0005-0000-0000-00007DEB0000}"/>
    <cellStyle name="Output 4 2 16 5" xfId="60289" xr:uid="{00000000-0005-0000-0000-00007EEB0000}"/>
    <cellStyle name="Output 4 2 17" xfId="60290" xr:uid="{00000000-0005-0000-0000-00007FEB0000}"/>
    <cellStyle name="Output 4 2 17 2" xfId="60291" xr:uid="{00000000-0005-0000-0000-000080EB0000}"/>
    <cellStyle name="Output 4 2 17 3" xfId="60292" xr:uid="{00000000-0005-0000-0000-000081EB0000}"/>
    <cellStyle name="Output 4 2 17 4" xfId="60293" xr:uid="{00000000-0005-0000-0000-000082EB0000}"/>
    <cellStyle name="Output 4 2 17 5" xfId="60294" xr:uid="{00000000-0005-0000-0000-000083EB0000}"/>
    <cellStyle name="Output 4 2 18" xfId="60295" xr:uid="{00000000-0005-0000-0000-000084EB0000}"/>
    <cellStyle name="Output 4 2 18 2" xfId="60296" xr:uid="{00000000-0005-0000-0000-000085EB0000}"/>
    <cellStyle name="Output 4 2 19" xfId="60297" xr:uid="{00000000-0005-0000-0000-000086EB0000}"/>
    <cellStyle name="Output 4 2 2" xfId="60298" xr:uid="{00000000-0005-0000-0000-000087EB0000}"/>
    <cellStyle name="Output 4 2 2 2" xfId="60299" xr:uid="{00000000-0005-0000-0000-000088EB0000}"/>
    <cellStyle name="Output 4 2 2 2 2" xfId="60300" xr:uid="{00000000-0005-0000-0000-000089EB0000}"/>
    <cellStyle name="Output 4 2 2 2 2 2" xfId="60301" xr:uid="{00000000-0005-0000-0000-00008AEB0000}"/>
    <cellStyle name="Output 4 2 2 2 2 3" xfId="60302" xr:uid="{00000000-0005-0000-0000-00008BEB0000}"/>
    <cellStyle name="Output 4 2 2 2 2 4" xfId="60303" xr:uid="{00000000-0005-0000-0000-00008CEB0000}"/>
    <cellStyle name="Output 4 2 2 2 2 5" xfId="60304" xr:uid="{00000000-0005-0000-0000-00008DEB0000}"/>
    <cellStyle name="Output 4 2 2 2 3" xfId="60305" xr:uid="{00000000-0005-0000-0000-00008EEB0000}"/>
    <cellStyle name="Output 4 2 2 2 3 2" xfId="60306" xr:uid="{00000000-0005-0000-0000-00008FEB0000}"/>
    <cellStyle name="Output 4 2 2 2 3 3" xfId="60307" xr:uid="{00000000-0005-0000-0000-000090EB0000}"/>
    <cellStyle name="Output 4 2 2 2 3 4" xfId="60308" xr:uid="{00000000-0005-0000-0000-000091EB0000}"/>
    <cellStyle name="Output 4 2 2 2 3 5" xfId="60309" xr:uid="{00000000-0005-0000-0000-000092EB0000}"/>
    <cellStyle name="Output 4 2 2 2 4" xfId="60310" xr:uid="{00000000-0005-0000-0000-000093EB0000}"/>
    <cellStyle name="Output 4 2 2 2 5" xfId="60311" xr:uid="{00000000-0005-0000-0000-000094EB0000}"/>
    <cellStyle name="Output 4 2 2 2 6" xfId="60312" xr:uid="{00000000-0005-0000-0000-000095EB0000}"/>
    <cellStyle name="Output 4 2 2 2 7" xfId="60313" xr:uid="{00000000-0005-0000-0000-000096EB0000}"/>
    <cellStyle name="Output 4 2 2 3" xfId="60314" xr:uid="{00000000-0005-0000-0000-000097EB0000}"/>
    <cellStyle name="Output 4 2 2 3 2" xfId="60315" xr:uid="{00000000-0005-0000-0000-000098EB0000}"/>
    <cellStyle name="Output 4 2 2 3 3" xfId="60316" xr:uid="{00000000-0005-0000-0000-000099EB0000}"/>
    <cellStyle name="Output 4 2 2 3 4" xfId="60317" xr:uid="{00000000-0005-0000-0000-00009AEB0000}"/>
    <cellStyle name="Output 4 2 2 3 5" xfId="60318" xr:uid="{00000000-0005-0000-0000-00009BEB0000}"/>
    <cellStyle name="Output 4 2 2 4" xfId="60319" xr:uid="{00000000-0005-0000-0000-00009CEB0000}"/>
    <cellStyle name="Output 4 2 2 4 2" xfId="60320" xr:uid="{00000000-0005-0000-0000-00009DEB0000}"/>
    <cellStyle name="Output 4 2 2 4 3" xfId="60321" xr:uid="{00000000-0005-0000-0000-00009EEB0000}"/>
    <cellStyle name="Output 4 2 2 4 4" xfId="60322" xr:uid="{00000000-0005-0000-0000-00009FEB0000}"/>
    <cellStyle name="Output 4 2 2 4 5" xfId="60323" xr:uid="{00000000-0005-0000-0000-0000A0EB0000}"/>
    <cellStyle name="Output 4 2 2 5" xfId="60324" xr:uid="{00000000-0005-0000-0000-0000A1EB0000}"/>
    <cellStyle name="Output 4 2 2 5 2" xfId="60325" xr:uid="{00000000-0005-0000-0000-0000A2EB0000}"/>
    <cellStyle name="Output 4 2 2 6" xfId="60326" xr:uid="{00000000-0005-0000-0000-0000A3EB0000}"/>
    <cellStyle name="Output 4 2 2 7" xfId="60327" xr:uid="{00000000-0005-0000-0000-0000A4EB0000}"/>
    <cellStyle name="Output 4 2 2 8" xfId="60328" xr:uid="{00000000-0005-0000-0000-0000A5EB0000}"/>
    <cellStyle name="Output 4 2 20" xfId="60329" xr:uid="{00000000-0005-0000-0000-0000A6EB0000}"/>
    <cellStyle name="Output 4 2 21" xfId="60330" xr:uid="{00000000-0005-0000-0000-0000A7EB0000}"/>
    <cellStyle name="Output 4 2 3" xfId="60331" xr:uid="{00000000-0005-0000-0000-0000A8EB0000}"/>
    <cellStyle name="Output 4 2 3 2" xfId="60332" xr:uid="{00000000-0005-0000-0000-0000A9EB0000}"/>
    <cellStyle name="Output 4 2 3 2 2" xfId="60333" xr:uid="{00000000-0005-0000-0000-0000AAEB0000}"/>
    <cellStyle name="Output 4 2 3 2 2 2" xfId="60334" xr:uid="{00000000-0005-0000-0000-0000ABEB0000}"/>
    <cellStyle name="Output 4 2 3 2 2 3" xfId="60335" xr:uid="{00000000-0005-0000-0000-0000ACEB0000}"/>
    <cellStyle name="Output 4 2 3 2 2 4" xfId="60336" xr:uid="{00000000-0005-0000-0000-0000ADEB0000}"/>
    <cellStyle name="Output 4 2 3 2 2 5" xfId="60337" xr:uid="{00000000-0005-0000-0000-0000AEEB0000}"/>
    <cellStyle name="Output 4 2 3 2 3" xfId="60338" xr:uid="{00000000-0005-0000-0000-0000AFEB0000}"/>
    <cellStyle name="Output 4 2 3 2 3 2" xfId="60339" xr:uid="{00000000-0005-0000-0000-0000B0EB0000}"/>
    <cellStyle name="Output 4 2 3 2 3 3" xfId="60340" xr:uid="{00000000-0005-0000-0000-0000B1EB0000}"/>
    <cellStyle name="Output 4 2 3 2 3 4" xfId="60341" xr:uid="{00000000-0005-0000-0000-0000B2EB0000}"/>
    <cellStyle name="Output 4 2 3 2 3 5" xfId="60342" xr:uid="{00000000-0005-0000-0000-0000B3EB0000}"/>
    <cellStyle name="Output 4 2 3 2 4" xfId="60343" xr:uid="{00000000-0005-0000-0000-0000B4EB0000}"/>
    <cellStyle name="Output 4 2 3 2 5" xfId="60344" xr:uid="{00000000-0005-0000-0000-0000B5EB0000}"/>
    <cellStyle name="Output 4 2 3 2 6" xfId="60345" xr:uid="{00000000-0005-0000-0000-0000B6EB0000}"/>
    <cellStyle name="Output 4 2 3 2 7" xfId="60346" xr:uid="{00000000-0005-0000-0000-0000B7EB0000}"/>
    <cellStyle name="Output 4 2 3 3" xfId="60347" xr:uid="{00000000-0005-0000-0000-0000B8EB0000}"/>
    <cellStyle name="Output 4 2 3 3 2" xfId="60348" xr:uid="{00000000-0005-0000-0000-0000B9EB0000}"/>
    <cellStyle name="Output 4 2 3 3 3" xfId="60349" xr:uid="{00000000-0005-0000-0000-0000BAEB0000}"/>
    <cellStyle name="Output 4 2 3 3 4" xfId="60350" xr:uid="{00000000-0005-0000-0000-0000BBEB0000}"/>
    <cellStyle name="Output 4 2 3 3 5" xfId="60351" xr:uid="{00000000-0005-0000-0000-0000BCEB0000}"/>
    <cellStyle name="Output 4 2 3 4" xfId="60352" xr:uid="{00000000-0005-0000-0000-0000BDEB0000}"/>
    <cellStyle name="Output 4 2 3 4 2" xfId="60353" xr:uid="{00000000-0005-0000-0000-0000BEEB0000}"/>
    <cellStyle name="Output 4 2 3 4 3" xfId="60354" xr:uid="{00000000-0005-0000-0000-0000BFEB0000}"/>
    <cellStyle name="Output 4 2 3 4 4" xfId="60355" xr:uid="{00000000-0005-0000-0000-0000C0EB0000}"/>
    <cellStyle name="Output 4 2 3 4 5" xfId="60356" xr:uid="{00000000-0005-0000-0000-0000C1EB0000}"/>
    <cellStyle name="Output 4 2 3 5" xfId="60357" xr:uid="{00000000-0005-0000-0000-0000C2EB0000}"/>
    <cellStyle name="Output 4 2 3 6" xfId="60358" xr:uid="{00000000-0005-0000-0000-0000C3EB0000}"/>
    <cellStyle name="Output 4 2 3 7" xfId="60359" xr:uid="{00000000-0005-0000-0000-0000C4EB0000}"/>
    <cellStyle name="Output 4 2 3 8" xfId="60360" xr:uid="{00000000-0005-0000-0000-0000C5EB0000}"/>
    <cellStyle name="Output 4 2 4" xfId="60361" xr:uid="{00000000-0005-0000-0000-0000C6EB0000}"/>
    <cellStyle name="Output 4 2 4 2" xfId="60362" xr:uid="{00000000-0005-0000-0000-0000C7EB0000}"/>
    <cellStyle name="Output 4 2 4 2 2" xfId="60363" xr:uid="{00000000-0005-0000-0000-0000C8EB0000}"/>
    <cellStyle name="Output 4 2 4 2 2 2" xfId="60364" xr:uid="{00000000-0005-0000-0000-0000C9EB0000}"/>
    <cellStyle name="Output 4 2 4 2 2 3" xfId="60365" xr:uid="{00000000-0005-0000-0000-0000CAEB0000}"/>
    <cellStyle name="Output 4 2 4 2 2 4" xfId="60366" xr:uid="{00000000-0005-0000-0000-0000CBEB0000}"/>
    <cellStyle name="Output 4 2 4 2 2 5" xfId="60367" xr:uid="{00000000-0005-0000-0000-0000CCEB0000}"/>
    <cellStyle name="Output 4 2 4 2 3" xfId="60368" xr:uid="{00000000-0005-0000-0000-0000CDEB0000}"/>
    <cellStyle name="Output 4 2 4 2 3 2" xfId="60369" xr:uid="{00000000-0005-0000-0000-0000CEEB0000}"/>
    <cellStyle name="Output 4 2 4 2 3 3" xfId="60370" xr:uid="{00000000-0005-0000-0000-0000CFEB0000}"/>
    <cellStyle name="Output 4 2 4 2 3 4" xfId="60371" xr:uid="{00000000-0005-0000-0000-0000D0EB0000}"/>
    <cellStyle name="Output 4 2 4 2 3 5" xfId="60372" xr:uid="{00000000-0005-0000-0000-0000D1EB0000}"/>
    <cellStyle name="Output 4 2 4 2 4" xfId="60373" xr:uid="{00000000-0005-0000-0000-0000D2EB0000}"/>
    <cellStyle name="Output 4 2 4 2 5" xfId="60374" xr:uid="{00000000-0005-0000-0000-0000D3EB0000}"/>
    <cellStyle name="Output 4 2 4 2 6" xfId="60375" xr:uid="{00000000-0005-0000-0000-0000D4EB0000}"/>
    <cellStyle name="Output 4 2 4 2 7" xfId="60376" xr:uid="{00000000-0005-0000-0000-0000D5EB0000}"/>
    <cellStyle name="Output 4 2 4 3" xfId="60377" xr:uid="{00000000-0005-0000-0000-0000D6EB0000}"/>
    <cellStyle name="Output 4 2 4 3 2" xfId="60378" xr:uid="{00000000-0005-0000-0000-0000D7EB0000}"/>
    <cellStyle name="Output 4 2 4 3 3" xfId="60379" xr:uid="{00000000-0005-0000-0000-0000D8EB0000}"/>
    <cellStyle name="Output 4 2 4 3 4" xfId="60380" xr:uid="{00000000-0005-0000-0000-0000D9EB0000}"/>
    <cellStyle name="Output 4 2 4 3 5" xfId="60381" xr:uid="{00000000-0005-0000-0000-0000DAEB0000}"/>
    <cellStyle name="Output 4 2 4 4" xfId="60382" xr:uid="{00000000-0005-0000-0000-0000DBEB0000}"/>
    <cellStyle name="Output 4 2 4 4 2" xfId="60383" xr:uid="{00000000-0005-0000-0000-0000DCEB0000}"/>
    <cellStyle name="Output 4 2 4 4 3" xfId="60384" xr:uid="{00000000-0005-0000-0000-0000DDEB0000}"/>
    <cellStyle name="Output 4 2 4 4 4" xfId="60385" xr:uid="{00000000-0005-0000-0000-0000DEEB0000}"/>
    <cellStyle name="Output 4 2 4 4 5" xfId="60386" xr:uid="{00000000-0005-0000-0000-0000DFEB0000}"/>
    <cellStyle name="Output 4 2 4 5" xfId="60387" xr:uid="{00000000-0005-0000-0000-0000E0EB0000}"/>
    <cellStyle name="Output 4 2 4 6" xfId="60388" xr:uid="{00000000-0005-0000-0000-0000E1EB0000}"/>
    <cellStyle name="Output 4 2 4 7" xfId="60389" xr:uid="{00000000-0005-0000-0000-0000E2EB0000}"/>
    <cellStyle name="Output 4 2 4 8" xfId="60390" xr:uid="{00000000-0005-0000-0000-0000E3EB0000}"/>
    <cellStyle name="Output 4 2 5" xfId="60391" xr:uid="{00000000-0005-0000-0000-0000E4EB0000}"/>
    <cellStyle name="Output 4 2 5 2" xfId="60392" xr:uid="{00000000-0005-0000-0000-0000E5EB0000}"/>
    <cellStyle name="Output 4 2 5 2 2" xfId="60393" xr:uid="{00000000-0005-0000-0000-0000E6EB0000}"/>
    <cellStyle name="Output 4 2 5 2 2 2" xfId="60394" xr:uid="{00000000-0005-0000-0000-0000E7EB0000}"/>
    <cellStyle name="Output 4 2 5 2 2 3" xfId="60395" xr:uid="{00000000-0005-0000-0000-0000E8EB0000}"/>
    <cellStyle name="Output 4 2 5 2 2 4" xfId="60396" xr:uid="{00000000-0005-0000-0000-0000E9EB0000}"/>
    <cellStyle name="Output 4 2 5 2 2 5" xfId="60397" xr:uid="{00000000-0005-0000-0000-0000EAEB0000}"/>
    <cellStyle name="Output 4 2 5 2 3" xfId="60398" xr:uid="{00000000-0005-0000-0000-0000EBEB0000}"/>
    <cellStyle name="Output 4 2 5 2 3 2" xfId="60399" xr:uid="{00000000-0005-0000-0000-0000ECEB0000}"/>
    <cellStyle name="Output 4 2 5 2 3 3" xfId="60400" xr:uid="{00000000-0005-0000-0000-0000EDEB0000}"/>
    <cellStyle name="Output 4 2 5 2 3 4" xfId="60401" xr:uid="{00000000-0005-0000-0000-0000EEEB0000}"/>
    <cellStyle name="Output 4 2 5 2 3 5" xfId="60402" xr:uid="{00000000-0005-0000-0000-0000EFEB0000}"/>
    <cellStyle name="Output 4 2 5 2 4" xfId="60403" xr:uid="{00000000-0005-0000-0000-0000F0EB0000}"/>
    <cellStyle name="Output 4 2 5 2 5" xfId="60404" xr:uid="{00000000-0005-0000-0000-0000F1EB0000}"/>
    <cellStyle name="Output 4 2 5 2 6" xfId="60405" xr:uid="{00000000-0005-0000-0000-0000F2EB0000}"/>
    <cellStyle name="Output 4 2 5 2 7" xfId="60406" xr:uid="{00000000-0005-0000-0000-0000F3EB0000}"/>
    <cellStyle name="Output 4 2 5 3" xfId="60407" xr:uid="{00000000-0005-0000-0000-0000F4EB0000}"/>
    <cellStyle name="Output 4 2 5 3 2" xfId="60408" xr:uid="{00000000-0005-0000-0000-0000F5EB0000}"/>
    <cellStyle name="Output 4 2 5 3 3" xfId="60409" xr:uid="{00000000-0005-0000-0000-0000F6EB0000}"/>
    <cellStyle name="Output 4 2 5 3 4" xfId="60410" xr:uid="{00000000-0005-0000-0000-0000F7EB0000}"/>
    <cellStyle name="Output 4 2 5 3 5" xfId="60411" xr:uid="{00000000-0005-0000-0000-0000F8EB0000}"/>
    <cellStyle name="Output 4 2 5 4" xfId="60412" xr:uid="{00000000-0005-0000-0000-0000F9EB0000}"/>
    <cellStyle name="Output 4 2 5 4 2" xfId="60413" xr:uid="{00000000-0005-0000-0000-0000FAEB0000}"/>
    <cellStyle name="Output 4 2 5 4 3" xfId="60414" xr:uid="{00000000-0005-0000-0000-0000FBEB0000}"/>
    <cellStyle name="Output 4 2 5 4 4" xfId="60415" xr:uid="{00000000-0005-0000-0000-0000FCEB0000}"/>
    <cellStyle name="Output 4 2 5 4 5" xfId="60416" xr:uid="{00000000-0005-0000-0000-0000FDEB0000}"/>
    <cellStyle name="Output 4 2 5 5" xfId="60417" xr:uid="{00000000-0005-0000-0000-0000FEEB0000}"/>
    <cellStyle name="Output 4 2 5 6" xfId="60418" xr:uid="{00000000-0005-0000-0000-0000FFEB0000}"/>
    <cellStyle name="Output 4 2 5 7" xfId="60419" xr:uid="{00000000-0005-0000-0000-000000EC0000}"/>
    <cellStyle name="Output 4 2 5 8" xfId="60420" xr:uid="{00000000-0005-0000-0000-000001EC0000}"/>
    <cellStyle name="Output 4 2 6" xfId="60421" xr:uid="{00000000-0005-0000-0000-000002EC0000}"/>
    <cellStyle name="Output 4 2 6 2" xfId="60422" xr:uid="{00000000-0005-0000-0000-000003EC0000}"/>
    <cellStyle name="Output 4 2 6 2 2" xfId="60423" xr:uid="{00000000-0005-0000-0000-000004EC0000}"/>
    <cellStyle name="Output 4 2 6 2 2 2" xfId="60424" xr:uid="{00000000-0005-0000-0000-000005EC0000}"/>
    <cellStyle name="Output 4 2 6 2 2 3" xfId="60425" xr:uid="{00000000-0005-0000-0000-000006EC0000}"/>
    <cellStyle name="Output 4 2 6 2 2 4" xfId="60426" xr:uid="{00000000-0005-0000-0000-000007EC0000}"/>
    <cellStyle name="Output 4 2 6 2 2 5" xfId="60427" xr:uid="{00000000-0005-0000-0000-000008EC0000}"/>
    <cellStyle name="Output 4 2 6 2 3" xfId="60428" xr:uid="{00000000-0005-0000-0000-000009EC0000}"/>
    <cellStyle name="Output 4 2 6 2 3 2" xfId="60429" xr:uid="{00000000-0005-0000-0000-00000AEC0000}"/>
    <cellStyle name="Output 4 2 6 2 3 3" xfId="60430" xr:uid="{00000000-0005-0000-0000-00000BEC0000}"/>
    <cellStyle name="Output 4 2 6 2 3 4" xfId="60431" xr:uid="{00000000-0005-0000-0000-00000CEC0000}"/>
    <cellStyle name="Output 4 2 6 2 3 5" xfId="60432" xr:uid="{00000000-0005-0000-0000-00000DEC0000}"/>
    <cellStyle name="Output 4 2 6 2 4" xfId="60433" xr:uid="{00000000-0005-0000-0000-00000EEC0000}"/>
    <cellStyle name="Output 4 2 6 2 5" xfId="60434" xr:uid="{00000000-0005-0000-0000-00000FEC0000}"/>
    <cellStyle name="Output 4 2 6 2 6" xfId="60435" xr:uid="{00000000-0005-0000-0000-000010EC0000}"/>
    <cellStyle name="Output 4 2 6 2 7" xfId="60436" xr:uid="{00000000-0005-0000-0000-000011EC0000}"/>
    <cellStyle name="Output 4 2 6 3" xfId="60437" xr:uid="{00000000-0005-0000-0000-000012EC0000}"/>
    <cellStyle name="Output 4 2 6 3 2" xfId="60438" xr:uid="{00000000-0005-0000-0000-000013EC0000}"/>
    <cellStyle name="Output 4 2 6 3 3" xfId="60439" xr:uid="{00000000-0005-0000-0000-000014EC0000}"/>
    <cellStyle name="Output 4 2 6 3 4" xfId="60440" xr:uid="{00000000-0005-0000-0000-000015EC0000}"/>
    <cellStyle name="Output 4 2 6 3 5" xfId="60441" xr:uid="{00000000-0005-0000-0000-000016EC0000}"/>
    <cellStyle name="Output 4 2 6 4" xfId="60442" xr:uid="{00000000-0005-0000-0000-000017EC0000}"/>
    <cellStyle name="Output 4 2 6 4 2" xfId="60443" xr:uid="{00000000-0005-0000-0000-000018EC0000}"/>
    <cellStyle name="Output 4 2 6 4 3" xfId="60444" xr:uid="{00000000-0005-0000-0000-000019EC0000}"/>
    <cellStyle name="Output 4 2 6 4 4" xfId="60445" xr:uid="{00000000-0005-0000-0000-00001AEC0000}"/>
    <cellStyle name="Output 4 2 6 4 5" xfId="60446" xr:uid="{00000000-0005-0000-0000-00001BEC0000}"/>
    <cellStyle name="Output 4 2 6 5" xfId="60447" xr:uid="{00000000-0005-0000-0000-00001CEC0000}"/>
    <cellStyle name="Output 4 2 6 6" xfId="60448" xr:uid="{00000000-0005-0000-0000-00001DEC0000}"/>
    <cellStyle name="Output 4 2 6 7" xfId="60449" xr:uid="{00000000-0005-0000-0000-00001EEC0000}"/>
    <cellStyle name="Output 4 2 6 8" xfId="60450" xr:uid="{00000000-0005-0000-0000-00001FEC0000}"/>
    <cellStyle name="Output 4 2 7" xfId="60451" xr:uid="{00000000-0005-0000-0000-000020EC0000}"/>
    <cellStyle name="Output 4 2 7 2" xfId="60452" xr:uid="{00000000-0005-0000-0000-000021EC0000}"/>
    <cellStyle name="Output 4 2 7 2 2" xfId="60453" xr:uid="{00000000-0005-0000-0000-000022EC0000}"/>
    <cellStyle name="Output 4 2 7 2 2 2" xfId="60454" xr:uid="{00000000-0005-0000-0000-000023EC0000}"/>
    <cellStyle name="Output 4 2 7 2 2 3" xfId="60455" xr:uid="{00000000-0005-0000-0000-000024EC0000}"/>
    <cellStyle name="Output 4 2 7 2 2 4" xfId="60456" xr:uid="{00000000-0005-0000-0000-000025EC0000}"/>
    <cellStyle name="Output 4 2 7 2 2 5" xfId="60457" xr:uid="{00000000-0005-0000-0000-000026EC0000}"/>
    <cellStyle name="Output 4 2 7 2 3" xfId="60458" xr:uid="{00000000-0005-0000-0000-000027EC0000}"/>
    <cellStyle name="Output 4 2 7 2 3 2" xfId="60459" xr:uid="{00000000-0005-0000-0000-000028EC0000}"/>
    <cellStyle name="Output 4 2 7 2 3 3" xfId="60460" xr:uid="{00000000-0005-0000-0000-000029EC0000}"/>
    <cellStyle name="Output 4 2 7 2 3 4" xfId="60461" xr:uid="{00000000-0005-0000-0000-00002AEC0000}"/>
    <cellStyle name="Output 4 2 7 2 3 5" xfId="60462" xr:uid="{00000000-0005-0000-0000-00002BEC0000}"/>
    <cellStyle name="Output 4 2 7 2 4" xfId="60463" xr:uid="{00000000-0005-0000-0000-00002CEC0000}"/>
    <cellStyle name="Output 4 2 7 2 5" xfId="60464" xr:uid="{00000000-0005-0000-0000-00002DEC0000}"/>
    <cellStyle name="Output 4 2 7 2 6" xfId="60465" xr:uid="{00000000-0005-0000-0000-00002EEC0000}"/>
    <cellStyle name="Output 4 2 7 2 7" xfId="60466" xr:uid="{00000000-0005-0000-0000-00002FEC0000}"/>
    <cellStyle name="Output 4 2 7 3" xfId="60467" xr:uid="{00000000-0005-0000-0000-000030EC0000}"/>
    <cellStyle name="Output 4 2 7 3 2" xfId="60468" xr:uid="{00000000-0005-0000-0000-000031EC0000}"/>
    <cellStyle name="Output 4 2 7 3 3" xfId="60469" xr:uid="{00000000-0005-0000-0000-000032EC0000}"/>
    <cellStyle name="Output 4 2 7 3 4" xfId="60470" xr:uid="{00000000-0005-0000-0000-000033EC0000}"/>
    <cellStyle name="Output 4 2 7 3 5" xfId="60471" xr:uid="{00000000-0005-0000-0000-000034EC0000}"/>
    <cellStyle name="Output 4 2 7 4" xfId="60472" xr:uid="{00000000-0005-0000-0000-000035EC0000}"/>
    <cellStyle name="Output 4 2 7 4 2" xfId="60473" xr:uid="{00000000-0005-0000-0000-000036EC0000}"/>
    <cellStyle name="Output 4 2 7 4 3" xfId="60474" xr:uid="{00000000-0005-0000-0000-000037EC0000}"/>
    <cellStyle name="Output 4 2 7 4 4" xfId="60475" xr:uid="{00000000-0005-0000-0000-000038EC0000}"/>
    <cellStyle name="Output 4 2 7 4 5" xfId="60476" xr:uid="{00000000-0005-0000-0000-000039EC0000}"/>
    <cellStyle name="Output 4 2 7 5" xfId="60477" xr:uid="{00000000-0005-0000-0000-00003AEC0000}"/>
    <cellStyle name="Output 4 2 7 6" xfId="60478" xr:uid="{00000000-0005-0000-0000-00003BEC0000}"/>
    <cellStyle name="Output 4 2 7 7" xfId="60479" xr:uid="{00000000-0005-0000-0000-00003CEC0000}"/>
    <cellStyle name="Output 4 2 7 8" xfId="60480" xr:uid="{00000000-0005-0000-0000-00003DEC0000}"/>
    <cellStyle name="Output 4 2 8" xfId="60481" xr:uid="{00000000-0005-0000-0000-00003EEC0000}"/>
    <cellStyle name="Output 4 2 8 2" xfId="60482" xr:uid="{00000000-0005-0000-0000-00003FEC0000}"/>
    <cellStyle name="Output 4 2 8 2 2" xfId="60483" xr:uid="{00000000-0005-0000-0000-000040EC0000}"/>
    <cellStyle name="Output 4 2 8 2 2 2" xfId="60484" xr:uid="{00000000-0005-0000-0000-000041EC0000}"/>
    <cellStyle name="Output 4 2 8 2 2 3" xfId="60485" xr:uid="{00000000-0005-0000-0000-000042EC0000}"/>
    <cellStyle name="Output 4 2 8 2 2 4" xfId="60486" xr:uid="{00000000-0005-0000-0000-000043EC0000}"/>
    <cellStyle name="Output 4 2 8 2 2 5" xfId="60487" xr:uid="{00000000-0005-0000-0000-000044EC0000}"/>
    <cellStyle name="Output 4 2 8 2 3" xfId="60488" xr:uid="{00000000-0005-0000-0000-000045EC0000}"/>
    <cellStyle name="Output 4 2 8 2 3 2" xfId="60489" xr:uid="{00000000-0005-0000-0000-000046EC0000}"/>
    <cellStyle name="Output 4 2 8 2 3 3" xfId="60490" xr:uid="{00000000-0005-0000-0000-000047EC0000}"/>
    <cellStyle name="Output 4 2 8 2 3 4" xfId="60491" xr:uid="{00000000-0005-0000-0000-000048EC0000}"/>
    <cellStyle name="Output 4 2 8 2 3 5" xfId="60492" xr:uid="{00000000-0005-0000-0000-000049EC0000}"/>
    <cellStyle name="Output 4 2 8 2 4" xfId="60493" xr:uid="{00000000-0005-0000-0000-00004AEC0000}"/>
    <cellStyle name="Output 4 2 8 2 5" xfId="60494" xr:uid="{00000000-0005-0000-0000-00004BEC0000}"/>
    <cellStyle name="Output 4 2 8 2 6" xfId="60495" xr:uid="{00000000-0005-0000-0000-00004CEC0000}"/>
    <cellStyle name="Output 4 2 8 2 7" xfId="60496" xr:uid="{00000000-0005-0000-0000-00004DEC0000}"/>
    <cellStyle name="Output 4 2 8 3" xfId="60497" xr:uid="{00000000-0005-0000-0000-00004EEC0000}"/>
    <cellStyle name="Output 4 2 8 3 2" xfId="60498" xr:uid="{00000000-0005-0000-0000-00004FEC0000}"/>
    <cellStyle name="Output 4 2 8 3 3" xfId="60499" xr:uid="{00000000-0005-0000-0000-000050EC0000}"/>
    <cellStyle name="Output 4 2 8 3 4" xfId="60500" xr:uid="{00000000-0005-0000-0000-000051EC0000}"/>
    <cellStyle name="Output 4 2 8 3 5" xfId="60501" xr:uid="{00000000-0005-0000-0000-000052EC0000}"/>
    <cellStyle name="Output 4 2 8 4" xfId="60502" xr:uid="{00000000-0005-0000-0000-000053EC0000}"/>
    <cellStyle name="Output 4 2 8 4 2" xfId="60503" xr:uid="{00000000-0005-0000-0000-000054EC0000}"/>
    <cellStyle name="Output 4 2 8 4 3" xfId="60504" xr:uid="{00000000-0005-0000-0000-000055EC0000}"/>
    <cellStyle name="Output 4 2 8 4 4" xfId="60505" xr:uid="{00000000-0005-0000-0000-000056EC0000}"/>
    <cellStyle name="Output 4 2 8 4 5" xfId="60506" xr:uid="{00000000-0005-0000-0000-000057EC0000}"/>
    <cellStyle name="Output 4 2 8 5" xfId="60507" xr:uid="{00000000-0005-0000-0000-000058EC0000}"/>
    <cellStyle name="Output 4 2 8 6" xfId="60508" xr:uid="{00000000-0005-0000-0000-000059EC0000}"/>
    <cellStyle name="Output 4 2 8 7" xfId="60509" xr:uid="{00000000-0005-0000-0000-00005AEC0000}"/>
    <cellStyle name="Output 4 2 8 8" xfId="60510" xr:uid="{00000000-0005-0000-0000-00005BEC0000}"/>
    <cellStyle name="Output 4 2 9" xfId="60511" xr:uid="{00000000-0005-0000-0000-00005CEC0000}"/>
    <cellStyle name="Output 4 2 9 2" xfId="60512" xr:uid="{00000000-0005-0000-0000-00005DEC0000}"/>
    <cellStyle name="Output 4 2 9 2 2" xfId="60513" xr:uid="{00000000-0005-0000-0000-00005EEC0000}"/>
    <cellStyle name="Output 4 2 9 2 2 2" xfId="60514" xr:uid="{00000000-0005-0000-0000-00005FEC0000}"/>
    <cellStyle name="Output 4 2 9 2 2 3" xfId="60515" xr:uid="{00000000-0005-0000-0000-000060EC0000}"/>
    <cellStyle name="Output 4 2 9 2 2 4" xfId="60516" xr:uid="{00000000-0005-0000-0000-000061EC0000}"/>
    <cellStyle name="Output 4 2 9 2 2 5" xfId="60517" xr:uid="{00000000-0005-0000-0000-000062EC0000}"/>
    <cellStyle name="Output 4 2 9 2 3" xfId="60518" xr:uid="{00000000-0005-0000-0000-000063EC0000}"/>
    <cellStyle name="Output 4 2 9 2 3 2" xfId="60519" xr:uid="{00000000-0005-0000-0000-000064EC0000}"/>
    <cellStyle name="Output 4 2 9 2 3 3" xfId="60520" xr:uid="{00000000-0005-0000-0000-000065EC0000}"/>
    <cellStyle name="Output 4 2 9 2 3 4" xfId="60521" xr:uid="{00000000-0005-0000-0000-000066EC0000}"/>
    <cellStyle name="Output 4 2 9 2 3 5" xfId="60522" xr:uid="{00000000-0005-0000-0000-000067EC0000}"/>
    <cellStyle name="Output 4 2 9 2 4" xfId="60523" xr:uid="{00000000-0005-0000-0000-000068EC0000}"/>
    <cellStyle name="Output 4 2 9 2 5" xfId="60524" xr:uid="{00000000-0005-0000-0000-000069EC0000}"/>
    <cellStyle name="Output 4 2 9 2 6" xfId="60525" xr:uid="{00000000-0005-0000-0000-00006AEC0000}"/>
    <cellStyle name="Output 4 2 9 2 7" xfId="60526" xr:uid="{00000000-0005-0000-0000-00006BEC0000}"/>
    <cellStyle name="Output 4 2 9 3" xfId="60527" xr:uid="{00000000-0005-0000-0000-00006CEC0000}"/>
    <cellStyle name="Output 4 2 9 3 2" xfId="60528" xr:uid="{00000000-0005-0000-0000-00006DEC0000}"/>
    <cellStyle name="Output 4 2 9 3 3" xfId="60529" xr:uid="{00000000-0005-0000-0000-00006EEC0000}"/>
    <cellStyle name="Output 4 2 9 3 4" xfId="60530" xr:uid="{00000000-0005-0000-0000-00006FEC0000}"/>
    <cellStyle name="Output 4 2 9 3 5" xfId="60531" xr:uid="{00000000-0005-0000-0000-000070EC0000}"/>
    <cellStyle name="Output 4 2 9 4" xfId="60532" xr:uid="{00000000-0005-0000-0000-000071EC0000}"/>
    <cellStyle name="Output 4 2 9 4 2" xfId="60533" xr:uid="{00000000-0005-0000-0000-000072EC0000}"/>
    <cellStyle name="Output 4 2 9 4 3" xfId="60534" xr:uid="{00000000-0005-0000-0000-000073EC0000}"/>
    <cellStyle name="Output 4 2 9 4 4" xfId="60535" xr:uid="{00000000-0005-0000-0000-000074EC0000}"/>
    <cellStyle name="Output 4 2 9 4 5" xfId="60536" xr:uid="{00000000-0005-0000-0000-000075EC0000}"/>
    <cellStyle name="Output 4 2 9 5" xfId="60537" xr:uid="{00000000-0005-0000-0000-000076EC0000}"/>
    <cellStyle name="Output 4 2 9 6" xfId="60538" xr:uid="{00000000-0005-0000-0000-000077EC0000}"/>
    <cellStyle name="Output 4 2 9 7" xfId="60539" xr:uid="{00000000-0005-0000-0000-000078EC0000}"/>
    <cellStyle name="Output 4 2 9 8" xfId="60540" xr:uid="{00000000-0005-0000-0000-000079EC0000}"/>
    <cellStyle name="Output 4 3" xfId="60541" xr:uid="{00000000-0005-0000-0000-00007AEC0000}"/>
    <cellStyle name="Output 4 3 2" xfId="60542" xr:uid="{00000000-0005-0000-0000-00007BEC0000}"/>
    <cellStyle name="Output 4 3 2 2" xfId="60543" xr:uid="{00000000-0005-0000-0000-00007CEC0000}"/>
    <cellStyle name="Output 4 3 3" xfId="60544" xr:uid="{00000000-0005-0000-0000-00007DEC0000}"/>
    <cellStyle name="Output 4 3 4" xfId="60545" xr:uid="{00000000-0005-0000-0000-00007EEC0000}"/>
    <cellStyle name="Output 4 4" xfId="60546" xr:uid="{00000000-0005-0000-0000-00007FEC0000}"/>
    <cellStyle name="Output 4 4 2" xfId="60547" xr:uid="{00000000-0005-0000-0000-000080EC0000}"/>
    <cellStyle name="Output 4 4 2 2" xfId="60548" xr:uid="{00000000-0005-0000-0000-000081EC0000}"/>
    <cellStyle name="Output 4 4 3" xfId="60549" xr:uid="{00000000-0005-0000-0000-000082EC0000}"/>
    <cellStyle name="Output 4 4 4" xfId="60550" xr:uid="{00000000-0005-0000-0000-000083EC0000}"/>
    <cellStyle name="Output 4 4 5" xfId="60551" xr:uid="{00000000-0005-0000-0000-000084EC0000}"/>
    <cellStyle name="Output 4 5" xfId="60552" xr:uid="{00000000-0005-0000-0000-000085EC0000}"/>
    <cellStyle name="Output 4 5 2" xfId="60553" xr:uid="{00000000-0005-0000-0000-000086EC0000}"/>
    <cellStyle name="Output 4 6" xfId="60554" xr:uid="{00000000-0005-0000-0000-000087EC0000}"/>
    <cellStyle name="Output 4 7" xfId="60555" xr:uid="{00000000-0005-0000-0000-000088EC0000}"/>
    <cellStyle name="Output 4_T-straight with PEDs adjustor" xfId="60556" xr:uid="{00000000-0005-0000-0000-000089EC0000}"/>
    <cellStyle name="Output 5" xfId="60557" xr:uid="{00000000-0005-0000-0000-00008AEC0000}"/>
    <cellStyle name="Output 5 2" xfId="60558" xr:uid="{00000000-0005-0000-0000-00008BEC0000}"/>
    <cellStyle name="Output 5 2 2" xfId="60559" xr:uid="{00000000-0005-0000-0000-00008CEC0000}"/>
    <cellStyle name="Output 5 3" xfId="60560" xr:uid="{00000000-0005-0000-0000-00008DEC0000}"/>
    <cellStyle name="Output 5 3 2" xfId="60561" xr:uid="{00000000-0005-0000-0000-00008EEC0000}"/>
    <cellStyle name="Output 5 4" xfId="60562" xr:uid="{00000000-0005-0000-0000-00008FEC0000}"/>
    <cellStyle name="Output 6" xfId="60563" xr:uid="{00000000-0005-0000-0000-000090EC0000}"/>
    <cellStyle name="Output 6 2" xfId="60564" xr:uid="{00000000-0005-0000-0000-000091EC0000}"/>
    <cellStyle name="Output 6 2 2" xfId="60565" xr:uid="{00000000-0005-0000-0000-000092EC0000}"/>
    <cellStyle name="Output 6 3" xfId="60566" xr:uid="{00000000-0005-0000-0000-000093EC0000}"/>
    <cellStyle name="Output 6 3 2" xfId="60567" xr:uid="{00000000-0005-0000-0000-000094EC0000}"/>
    <cellStyle name="Output 6 4" xfId="60568" xr:uid="{00000000-0005-0000-0000-000095EC0000}"/>
    <cellStyle name="Output 7" xfId="60569" xr:uid="{00000000-0005-0000-0000-000096EC0000}"/>
    <cellStyle name="Output 7 2" xfId="60570" xr:uid="{00000000-0005-0000-0000-000097EC0000}"/>
    <cellStyle name="Output 7 2 2" xfId="60571" xr:uid="{00000000-0005-0000-0000-000098EC0000}"/>
    <cellStyle name="Output 7 3" xfId="60572" xr:uid="{00000000-0005-0000-0000-000099EC0000}"/>
    <cellStyle name="Output 7 3 2" xfId="60573" xr:uid="{00000000-0005-0000-0000-00009AEC0000}"/>
    <cellStyle name="Output 7 4" xfId="60574" xr:uid="{00000000-0005-0000-0000-00009BEC0000}"/>
    <cellStyle name="Output 8" xfId="60575" xr:uid="{00000000-0005-0000-0000-00009CEC0000}"/>
    <cellStyle name="Output 8 2" xfId="60576" xr:uid="{00000000-0005-0000-0000-00009DEC0000}"/>
    <cellStyle name="Output 8 2 2" xfId="60577" xr:uid="{00000000-0005-0000-0000-00009EEC0000}"/>
    <cellStyle name="Output 8 3" xfId="60578" xr:uid="{00000000-0005-0000-0000-00009FEC0000}"/>
    <cellStyle name="Output 8 3 2" xfId="60579" xr:uid="{00000000-0005-0000-0000-0000A0EC0000}"/>
    <cellStyle name="Output 8 4" xfId="60580" xr:uid="{00000000-0005-0000-0000-0000A1EC0000}"/>
    <cellStyle name="Output 9" xfId="60581" xr:uid="{00000000-0005-0000-0000-0000A2EC0000}"/>
    <cellStyle name="Output 9 2" xfId="60582" xr:uid="{00000000-0005-0000-0000-0000A3EC0000}"/>
    <cellStyle name="Output 9 2 2" xfId="60583" xr:uid="{00000000-0005-0000-0000-0000A4EC0000}"/>
    <cellStyle name="Output 9 3" xfId="60584" xr:uid="{00000000-0005-0000-0000-0000A5EC0000}"/>
    <cellStyle name="Output 9 3 2" xfId="60585" xr:uid="{00000000-0005-0000-0000-0000A6EC0000}"/>
    <cellStyle name="Output 9 4" xfId="60586" xr:uid="{00000000-0005-0000-0000-0000A7EC0000}"/>
    <cellStyle name="Percent" xfId="3" builtinId="5"/>
    <cellStyle name="Percent 10" xfId="69" xr:uid="{00000000-0005-0000-0000-0000A9EC0000}"/>
    <cellStyle name="Percent 10 2" xfId="60587" xr:uid="{00000000-0005-0000-0000-0000AAEC0000}"/>
    <cellStyle name="Percent 10 2 2" xfId="60588" xr:uid="{00000000-0005-0000-0000-0000ABEC0000}"/>
    <cellStyle name="Percent 10 2 3" xfId="60589" xr:uid="{00000000-0005-0000-0000-0000ACEC0000}"/>
    <cellStyle name="Percent 10 2 4" xfId="60590" xr:uid="{00000000-0005-0000-0000-0000ADEC0000}"/>
    <cellStyle name="Percent 10 3" xfId="60591" xr:uid="{00000000-0005-0000-0000-0000AEEC0000}"/>
    <cellStyle name="Percent 10 4" xfId="60592" xr:uid="{00000000-0005-0000-0000-0000AFEC0000}"/>
    <cellStyle name="Percent 10 5" xfId="60593" xr:uid="{00000000-0005-0000-0000-0000B0EC0000}"/>
    <cellStyle name="Percent 11" xfId="60594" xr:uid="{00000000-0005-0000-0000-0000B1EC0000}"/>
    <cellStyle name="Percent 11 2" xfId="60595" xr:uid="{00000000-0005-0000-0000-0000B2EC0000}"/>
    <cellStyle name="Percent 11 2 2" xfId="60596" xr:uid="{00000000-0005-0000-0000-0000B3EC0000}"/>
    <cellStyle name="Percent 11 3" xfId="60597" xr:uid="{00000000-0005-0000-0000-0000B4EC0000}"/>
    <cellStyle name="Percent 11 3 2" xfId="60598" xr:uid="{00000000-0005-0000-0000-0000B5EC0000}"/>
    <cellStyle name="Percent 11 4" xfId="60599" xr:uid="{00000000-0005-0000-0000-0000B6EC0000}"/>
    <cellStyle name="Percent 11 5" xfId="60600" xr:uid="{00000000-0005-0000-0000-0000B7EC0000}"/>
    <cellStyle name="Percent 11 6" xfId="60601" xr:uid="{00000000-0005-0000-0000-0000B8EC0000}"/>
    <cellStyle name="Percent 12" xfId="60602" xr:uid="{00000000-0005-0000-0000-0000B9EC0000}"/>
    <cellStyle name="Percent 12 2" xfId="60603" xr:uid="{00000000-0005-0000-0000-0000BAEC0000}"/>
    <cellStyle name="Percent 12 2 2" xfId="60604" xr:uid="{00000000-0005-0000-0000-0000BBEC0000}"/>
    <cellStyle name="Percent 12 2 2 2" xfId="60605" xr:uid="{00000000-0005-0000-0000-0000BCEC0000}"/>
    <cellStyle name="Percent 12 2 3" xfId="60606" xr:uid="{00000000-0005-0000-0000-0000BDEC0000}"/>
    <cellStyle name="Percent 12 2 3 2" xfId="60607" xr:uid="{00000000-0005-0000-0000-0000BEEC0000}"/>
    <cellStyle name="Percent 12 2 3 2 2" xfId="60608" xr:uid="{00000000-0005-0000-0000-0000BFEC0000}"/>
    <cellStyle name="Percent 12 2 3 3" xfId="60609" xr:uid="{00000000-0005-0000-0000-0000C0EC0000}"/>
    <cellStyle name="Percent 12 2 4" xfId="60610" xr:uid="{00000000-0005-0000-0000-0000C1EC0000}"/>
    <cellStyle name="Percent 12 3" xfId="60611" xr:uid="{00000000-0005-0000-0000-0000C2EC0000}"/>
    <cellStyle name="Percent 12 3 2" xfId="60612" xr:uid="{00000000-0005-0000-0000-0000C3EC0000}"/>
    <cellStyle name="Percent 12 4" xfId="60613" xr:uid="{00000000-0005-0000-0000-0000C4EC0000}"/>
    <cellStyle name="Percent 12 4 2" xfId="60614" xr:uid="{00000000-0005-0000-0000-0000C5EC0000}"/>
    <cellStyle name="Percent 12 4 2 2" xfId="60615" xr:uid="{00000000-0005-0000-0000-0000C6EC0000}"/>
    <cellStyle name="Percent 12 4 3" xfId="60616" xr:uid="{00000000-0005-0000-0000-0000C7EC0000}"/>
    <cellStyle name="Percent 12 5" xfId="60617" xr:uid="{00000000-0005-0000-0000-0000C8EC0000}"/>
    <cellStyle name="Percent 13" xfId="60618" xr:uid="{00000000-0005-0000-0000-0000C9EC0000}"/>
    <cellStyle name="Percent 13 2" xfId="60619" xr:uid="{00000000-0005-0000-0000-0000CAEC0000}"/>
    <cellStyle name="Percent 13 2 2" xfId="60620" xr:uid="{00000000-0005-0000-0000-0000CBEC0000}"/>
    <cellStyle name="Percent 13 3" xfId="60621" xr:uid="{00000000-0005-0000-0000-0000CCEC0000}"/>
    <cellStyle name="Percent 13 3 2" xfId="60622" xr:uid="{00000000-0005-0000-0000-0000CDEC0000}"/>
    <cellStyle name="Percent 13 4" xfId="60623" xr:uid="{00000000-0005-0000-0000-0000CEEC0000}"/>
    <cellStyle name="Percent 14" xfId="60624" xr:uid="{00000000-0005-0000-0000-0000CFEC0000}"/>
    <cellStyle name="Percent 14 2" xfId="60625" xr:uid="{00000000-0005-0000-0000-0000D0EC0000}"/>
    <cellStyle name="Percent 14 2 2" xfId="60626" xr:uid="{00000000-0005-0000-0000-0000D1EC0000}"/>
    <cellStyle name="Percent 14 3" xfId="60627" xr:uid="{00000000-0005-0000-0000-0000D2EC0000}"/>
    <cellStyle name="Percent 15" xfId="60628" xr:uid="{00000000-0005-0000-0000-0000D3EC0000}"/>
    <cellStyle name="Percent 15 2" xfId="60629" xr:uid="{00000000-0005-0000-0000-0000D4EC0000}"/>
    <cellStyle name="Percent 16" xfId="60630" xr:uid="{00000000-0005-0000-0000-0000D5EC0000}"/>
    <cellStyle name="Percent 16 2" xfId="60631" xr:uid="{00000000-0005-0000-0000-0000D6EC0000}"/>
    <cellStyle name="Percent 17" xfId="60632" xr:uid="{00000000-0005-0000-0000-0000D7EC0000}"/>
    <cellStyle name="Percent 17 2" xfId="60633" xr:uid="{00000000-0005-0000-0000-0000D8EC0000}"/>
    <cellStyle name="Percent 18" xfId="60634" xr:uid="{00000000-0005-0000-0000-0000D9EC0000}"/>
    <cellStyle name="Percent 18 2" xfId="60635" xr:uid="{00000000-0005-0000-0000-0000DAEC0000}"/>
    <cellStyle name="Percent 18 2 2" xfId="60636" xr:uid="{00000000-0005-0000-0000-0000DBEC0000}"/>
    <cellStyle name="Percent 19" xfId="60637" xr:uid="{00000000-0005-0000-0000-0000DCEC0000}"/>
    <cellStyle name="Percent 2" xfId="7" xr:uid="{00000000-0005-0000-0000-0000DDEC0000}"/>
    <cellStyle name="Percent 2 10" xfId="60638" xr:uid="{00000000-0005-0000-0000-0000DEEC0000}"/>
    <cellStyle name="Percent 2 10 2" xfId="60639" xr:uid="{00000000-0005-0000-0000-0000DFEC0000}"/>
    <cellStyle name="Percent 2 10 3" xfId="60640" xr:uid="{00000000-0005-0000-0000-0000E0EC0000}"/>
    <cellStyle name="Percent 2 11" xfId="60641" xr:uid="{00000000-0005-0000-0000-0000E1EC0000}"/>
    <cellStyle name="Percent 2 11 2" xfId="60642" xr:uid="{00000000-0005-0000-0000-0000E2EC0000}"/>
    <cellStyle name="Percent 2 12" xfId="60643" xr:uid="{00000000-0005-0000-0000-0000E3EC0000}"/>
    <cellStyle name="Percent 2 12 2" xfId="60644" xr:uid="{00000000-0005-0000-0000-0000E4EC0000}"/>
    <cellStyle name="Percent 2 13" xfId="60645" xr:uid="{00000000-0005-0000-0000-0000E5EC0000}"/>
    <cellStyle name="Percent 2 2" xfId="18" xr:uid="{00000000-0005-0000-0000-0000E6EC0000}"/>
    <cellStyle name="Percent 2 2 2" xfId="60646" xr:uid="{00000000-0005-0000-0000-0000E7EC0000}"/>
    <cellStyle name="Percent 2 2 2 2" xfId="60647" xr:uid="{00000000-0005-0000-0000-0000E8EC0000}"/>
    <cellStyle name="Percent 2 2 2 2 2" xfId="60648" xr:uid="{00000000-0005-0000-0000-0000E9EC0000}"/>
    <cellStyle name="Percent 2 2 2 3" xfId="60649" xr:uid="{00000000-0005-0000-0000-0000EAEC0000}"/>
    <cellStyle name="Percent 2 2 2 3 2" xfId="60650" xr:uid="{00000000-0005-0000-0000-0000EBEC0000}"/>
    <cellStyle name="Percent 2 2 2 4" xfId="60651" xr:uid="{00000000-0005-0000-0000-0000ECEC0000}"/>
    <cellStyle name="Percent 2 2 3" xfId="60652" xr:uid="{00000000-0005-0000-0000-0000EDEC0000}"/>
    <cellStyle name="Percent 2 2 3 2" xfId="60653" xr:uid="{00000000-0005-0000-0000-0000EEEC0000}"/>
    <cellStyle name="Percent 2 2 3 2 2" xfId="60654" xr:uid="{00000000-0005-0000-0000-0000EFEC0000}"/>
    <cellStyle name="Percent 2 2 3 3" xfId="60655" xr:uid="{00000000-0005-0000-0000-0000F0EC0000}"/>
    <cellStyle name="Percent 2 2 4" xfId="60656" xr:uid="{00000000-0005-0000-0000-0000F1EC0000}"/>
    <cellStyle name="Percent 2 2 4 2" xfId="60657" xr:uid="{00000000-0005-0000-0000-0000F2EC0000}"/>
    <cellStyle name="Percent 2 2 5" xfId="60658" xr:uid="{00000000-0005-0000-0000-0000F3EC0000}"/>
    <cellStyle name="Percent 2 2 5 2" xfId="60659" xr:uid="{00000000-0005-0000-0000-0000F4EC0000}"/>
    <cellStyle name="Percent 2 2 6" xfId="60660" xr:uid="{00000000-0005-0000-0000-0000F5EC0000}"/>
    <cellStyle name="Percent 2 2 6 2" xfId="60661" xr:uid="{00000000-0005-0000-0000-0000F6EC0000}"/>
    <cellStyle name="Percent 2 2 7" xfId="60662" xr:uid="{00000000-0005-0000-0000-0000F7EC0000}"/>
    <cellStyle name="Percent 2 2 8" xfId="60663" xr:uid="{00000000-0005-0000-0000-0000F8EC0000}"/>
    <cellStyle name="Percent 2 2 9" xfId="60664" xr:uid="{00000000-0005-0000-0000-0000F9EC0000}"/>
    <cellStyle name="Percent 2 2 9 2" xfId="60665" xr:uid="{00000000-0005-0000-0000-0000FAEC0000}"/>
    <cellStyle name="Percent 2 3" xfId="60666" xr:uid="{00000000-0005-0000-0000-0000FBEC0000}"/>
    <cellStyle name="Percent 2 3 2" xfId="60667" xr:uid="{00000000-0005-0000-0000-0000FCEC0000}"/>
    <cellStyle name="Percent 2 3 2 2" xfId="60668" xr:uid="{00000000-0005-0000-0000-0000FDEC0000}"/>
    <cellStyle name="Percent 2 3 2 2 2" xfId="60669" xr:uid="{00000000-0005-0000-0000-0000FEEC0000}"/>
    <cellStyle name="Percent 2 3 2 2 2 2" xfId="60670" xr:uid="{00000000-0005-0000-0000-0000FFEC0000}"/>
    <cellStyle name="Percent 2 3 2 2 2 2 2" xfId="60671" xr:uid="{00000000-0005-0000-0000-000000ED0000}"/>
    <cellStyle name="Percent 2 3 2 2 2 3" xfId="60672" xr:uid="{00000000-0005-0000-0000-000001ED0000}"/>
    <cellStyle name="Percent 2 3 2 2 3" xfId="60673" xr:uid="{00000000-0005-0000-0000-000002ED0000}"/>
    <cellStyle name="Percent 2 3 2 2 3 2" xfId="60674" xr:uid="{00000000-0005-0000-0000-000003ED0000}"/>
    <cellStyle name="Percent 2 3 2 2 4" xfId="60675" xr:uid="{00000000-0005-0000-0000-000004ED0000}"/>
    <cellStyle name="Percent 2 3 2 3" xfId="60676" xr:uid="{00000000-0005-0000-0000-000005ED0000}"/>
    <cellStyle name="Percent 2 3 2 3 2" xfId="60677" xr:uid="{00000000-0005-0000-0000-000006ED0000}"/>
    <cellStyle name="Percent 2 3 2 3 2 2" xfId="60678" xr:uid="{00000000-0005-0000-0000-000007ED0000}"/>
    <cellStyle name="Percent 2 3 2 3 3" xfId="60679" xr:uid="{00000000-0005-0000-0000-000008ED0000}"/>
    <cellStyle name="Percent 2 3 2 4" xfId="60680" xr:uid="{00000000-0005-0000-0000-000009ED0000}"/>
    <cellStyle name="Percent 2 3 2 4 2" xfId="60681" xr:uid="{00000000-0005-0000-0000-00000AED0000}"/>
    <cellStyle name="Percent 2 3 2 5" xfId="60682" xr:uid="{00000000-0005-0000-0000-00000BED0000}"/>
    <cellStyle name="Percent 2 3 3" xfId="60683" xr:uid="{00000000-0005-0000-0000-00000CED0000}"/>
    <cellStyle name="Percent 2 3 3 2" xfId="60684" xr:uid="{00000000-0005-0000-0000-00000DED0000}"/>
    <cellStyle name="Percent 2 3 3 2 2" xfId="60685" xr:uid="{00000000-0005-0000-0000-00000EED0000}"/>
    <cellStyle name="Percent 2 3 3 2 2 2" xfId="60686" xr:uid="{00000000-0005-0000-0000-00000FED0000}"/>
    <cellStyle name="Percent 2 3 3 2 3" xfId="60687" xr:uid="{00000000-0005-0000-0000-000010ED0000}"/>
    <cellStyle name="Percent 2 3 3 3" xfId="60688" xr:uid="{00000000-0005-0000-0000-000011ED0000}"/>
    <cellStyle name="Percent 2 3 3 3 2" xfId="60689" xr:uid="{00000000-0005-0000-0000-000012ED0000}"/>
    <cellStyle name="Percent 2 3 3 4" xfId="60690" xr:uid="{00000000-0005-0000-0000-000013ED0000}"/>
    <cellStyle name="Percent 2 3 4" xfId="60691" xr:uid="{00000000-0005-0000-0000-000014ED0000}"/>
    <cellStyle name="Percent 2 3 4 2" xfId="60692" xr:uid="{00000000-0005-0000-0000-000015ED0000}"/>
    <cellStyle name="Percent 2 3 4 2 2" xfId="60693" xr:uid="{00000000-0005-0000-0000-000016ED0000}"/>
    <cellStyle name="Percent 2 3 4 3" xfId="60694" xr:uid="{00000000-0005-0000-0000-000017ED0000}"/>
    <cellStyle name="Percent 2 3 5" xfId="60695" xr:uid="{00000000-0005-0000-0000-000018ED0000}"/>
    <cellStyle name="Percent 2 3 5 2" xfId="60696" xr:uid="{00000000-0005-0000-0000-000019ED0000}"/>
    <cellStyle name="Percent 2 3 6" xfId="60697" xr:uid="{00000000-0005-0000-0000-00001AED0000}"/>
    <cellStyle name="Percent 2 4" xfId="60698" xr:uid="{00000000-0005-0000-0000-00001BED0000}"/>
    <cellStyle name="Percent 2 4 2" xfId="60699" xr:uid="{00000000-0005-0000-0000-00001CED0000}"/>
    <cellStyle name="Percent 2 4 2 2" xfId="60700" xr:uid="{00000000-0005-0000-0000-00001DED0000}"/>
    <cellStyle name="Percent 2 4 2 2 2" xfId="60701" xr:uid="{00000000-0005-0000-0000-00001EED0000}"/>
    <cellStyle name="Percent 2 4 2 2 2 2" xfId="60702" xr:uid="{00000000-0005-0000-0000-00001FED0000}"/>
    <cellStyle name="Percent 2 4 2 2 3" xfId="60703" xr:uid="{00000000-0005-0000-0000-000020ED0000}"/>
    <cellStyle name="Percent 2 4 2 3" xfId="60704" xr:uid="{00000000-0005-0000-0000-000021ED0000}"/>
    <cellStyle name="Percent 2 4 2 3 2" xfId="60705" xr:uid="{00000000-0005-0000-0000-000022ED0000}"/>
    <cellStyle name="Percent 2 4 2 4" xfId="60706" xr:uid="{00000000-0005-0000-0000-000023ED0000}"/>
    <cellStyle name="Percent 2 4 3" xfId="60707" xr:uid="{00000000-0005-0000-0000-000024ED0000}"/>
    <cellStyle name="Percent 2 4 3 2" xfId="60708" xr:uid="{00000000-0005-0000-0000-000025ED0000}"/>
    <cellStyle name="Percent 2 4 3 2 2" xfId="60709" xr:uid="{00000000-0005-0000-0000-000026ED0000}"/>
    <cellStyle name="Percent 2 4 3 3" xfId="60710" xr:uid="{00000000-0005-0000-0000-000027ED0000}"/>
    <cellStyle name="Percent 2 4 4" xfId="60711" xr:uid="{00000000-0005-0000-0000-000028ED0000}"/>
    <cellStyle name="Percent 2 4 4 2" xfId="60712" xr:uid="{00000000-0005-0000-0000-000029ED0000}"/>
    <cellStyle name="Percent 2 4 5" xfId="60713" xr:uid="{00000000-0005-0000-0000-00002AED0000}"/>
    <cellStyle name="Percent 2 5" xfId="60714" xr:uid="{00000000-0005-0000-0000-00002BED0000}"/>
    <cellStyle name="Percent 2 5 2" xfId="60715" xr:uid="{00000000-0005-0000-0000-00002CED0000}"/>
    <cellStyle name="Percent 2 5 2 2" xfId="60716" xr:uid="{00000000-0005-0000-0000-00002DED0000}"/>
    <cellStyle name="Percent 2 5 2 2 2" xfId="60717" xr:uid="{00000000-0005-0000-0000-00002EED0000}"/>
    <cellStyle name="Percent 2 5 2 2 2 2" xfId="60718" xr:uid="{00000000-0005-0000-0000-00002FED0000}"/>
    <cellStyle name="Percent 2 5 2 2 3" xfId="60719" xr:uid="{00000000-0005-0000-0000-000030ED0000}"/>
    <cellStyle name="Percent 2 5 2 3" xfId="60720" xr:uid="{00000000-0005-0000-0000-000031ED0000}"/>
    <cellStyle name="Percent 2 5 2 3 2" xfId="60721" xr:uid="{00000000-0005-0000-0000-000032ED0000}"/>
    <cellStyle name="Percent 2 5 2 4" xfId="60722" xr:uid="{00000000-0005-0000-0000-000033ED0000}"/>
    <cellStyle name="Percent 2 5 3" xfId="60723" xr:uid="{00000000-0005-0000-0000-000034ED0000}"/>
    <cellStyle name="Percent 2 5 3 2" xfId="60724" xr:uid="{00000000-0005-0000-0000-000035ED0000}"/>
    <cellStyle name="Percent 2 5 3 2 2" xfId="60725" xr:uid="{00000000-0005-0000-0000-000036ED0000}"/>
    <cellStyle name="Percent 2 5 3 3" xfId="60726" xr:uid="{00000000-0005-0000-0000-000037ED0000}"/>
    <cellStyle name="Percent 2 5 4" xfId="60727" xr:uid="{00000000-0005-0000-0000-000038ED0000}"/>
    <cellStyle name="Percent 2 5 4 2" xfId="60728" xr:uid="{00000000-0005-0000-0000-000039ED0000}"/>
    <cellStyle name="Percent 2 5 5" xfId="60729" xr:uid="{00000000-0005-0000-0000-00003AED0000}"/>
    <cellStyle name="Percent 2 6" xfId="60730" xr:uid="{00000000-0005-0000-0000-00003BED0000}"/>
    <cellStyle name="Percent 2 6 2" xfId="60731" xr:uid="{00000000-0005-0000-0000-00003CED0000}"/>
    <cellStyle name="Percent 2 6 2 2" xfId="60732" xr:uid="{00000000-0005-0000-0000-00003DED0000}"/>
    <cellStyle name="Percent 2 6 2 2 2" xfId="60733" xr:uid="{00000000-0005-0000-0000-00003EED0000}"/>
    <cellStyle name="Percent 2 6 2 2 2 2" xfId="60734" xr:uid="{00000000-0005-0000-0000-00003FED0000}"/>
    <cellStyle name="Percent 2 6 2 2 3" xfId="60735" xr:uid="{00000000-0005-0000-0000-000040ED0000}"/>
    <cellStyle name="Percent 2 6 2 3" xfId="60736" xr:uid="{00000000-0005-0000-0000-000041ED0000}"/>
    <cellStyle name="Percent 2 6 2 3 2" xfId="60737" xr:uid="{00000000-0005-0000-0000-000042ED0000}"/>
    <cellStyle name="Percent 2 6 2 4" xfId="60738" xr:uid="{00000000-0005-0000-0000-000043ED0000}"/>
    <cellStyle name="Percent 2 6 3" xfId="60739" xr:uid="{00000000-0005-0000-0000-000044ED0000}"/>
    <cellStyle name="Percent 2 6 3 2" xfId="60740" xr:uid="{00000000-0005-0000-0000-000045ED0000}"/>
    <cellStyle name="Percent 2 6 3 2 2" xfId="60741" xr:uid="{00000000-0005-0000-0000-000046ED0000}"/>
    <cellStyle name="Percent 2 6 3 3" xfId="60742" xr:uid="{00000000-0005-0000-0000-000047ED0000}"/>
    <cellStyle name="Percent 2 6 4" xfId="60743" xr:uid="{00000000-0005-0000-0000-000048ED0000}"/>
    <cellStyle name="Percent 2 6 4 2" xfId="60744" xr:uid="{00000000-0005-0000-0000-000049ED0000}"/>
    <cellStyle name="Percent 2 6 5" xfId="60745" xr:uid="{00000000-0005-0000-0000-00004AED0000}"/>
    <cellStyle name="Percent 2 7" xfId="60746" xr:uid="{00000000-0005-0000-0000-00004BED0000}"/>
    <cellStyle name="Percent 2 7 2" xfId="60747" xr:uid="{00000000-0005-0000-0000-00004CED0000}"/>
    <cellStyle name="Percent 2 7 2 2" xfId="60748" xr:uid="{00000000-0005-0000-0000-00004DED0000}"/>
    <cellStyle name="Percent 2 7 2 2 2" xfId="60749" xr:uid="{00000000-0005-0000-0000-00004EED0000}"/>
    <cellStyle name="Percent 2 7 2 3" xfId="60750" xr:uid="{00000000-0005-0000-0000-00004FED0000}"/>
    <cellStyle name="Percent 2 7 3" xfId="60751" xr:uid="{00000000-0005-0000-0000-000050ED0000}"/>
    <cellStyle name="Percent 2 7 3 2" xfId="60752" xr:uid="{00000000-0005-0000-0000-000051ED0000}"/>
    <cellStyle name="Percent 2 7 4" xfId="60753" xr:uid="{00000000-0005-0000-0000-000052ED0000}"/>
    <cellStyle name="Percent 2 8" xfId="60754" xr:uid="{00000000-0005-0000-0000-000053ED0000}"/>
    <cellStyle name="Percent 2 8 2" xfId="60755" xr:uid="{00000000-0005-0000-0000-000054ED0000}"/>
    <cellStyle name="Percent 2 8 2 2" xfId="60756" xr:uid="{00000000-0005-0000-0000-000055ED0000}"/>
    <cellStyle name="Percent 2 8 3" xfId="60757" xr:uid="{00000000-0005-0000-0000-000056ED0000}"/>
    <cellStyle name="Percent 2 9" xfId="60758" xr:uid="{00000000-0005-0000-0000-000057ED0000}"/>
    <cellStyle name="Percent 2 9 2" xfId="60759" xr:uid="{00000000-0005-0000-0000-000058ED0000}"/>
    <cellStyle name="Percent 2 9 3" xfId="60760" xr:uid="{00000000-0005-0000-0000-000059ED0000}"/>
    <cellStyle name="Percent 20" xfId="60761" xr:uid="{00000000-0005-0000-0000-00005AED0000}"/>
    <cellStyle name="Percent 20 2" xfId="60762" xr:uid="{00000000-0005-0000-0000-00005BED0000}"/>
    <cellStyle name="Percent 20 3" xfId="60763" xr:uid="{00000000-0005-0000-0000-00005CED0000}"/>
    <cellStyle name="Percent 21" xfId="60764" xr:uid="{00000000-0005-0000-0000-00005DED0000}"/>
    <cellStyle name="Percent 22" xfId="60765" xr:uid="{00000000-0005-0000-0000-00005EED0000}"/>
    <cellStyle name="Percent 22 2" xfId="60766" xr:uid="{00000000-0005-0000-0000-00005FED0000}"/>
    <cellStyle name="Percent 23" xfId="60767" xr:uid="{00000000-0005-0000-0000-000060ED0000}"/>
    <cellStyle name="Percent 23 2" xfId="60768" xr:uid="{00000000-0005-0000-0000-000061ED0000}"/>
    <cellStyle name="Percent 23 3" xfId="60769" xr:uid="{00000000-0005-0000-0000-000062ED0000}"/>
    <cellStyle name="Percent 24" xfId="60770" xr:uid="{00000000-0005-0000-0000-000063ED0000}"/>
    <cellStyle name="Percent 25" xfId="64462" xr:uid="{00000000-0005-0000-0000-000064ED0000}"/>
    <cellStyle name="Percent 26" xfId="64468" xr:uid="{00000000-0005-0000-0000-000065ED0000}"/>
    <cellStyle name="Percent 3" xfId="19" xr:uid="{00000000-0005-0000-0000-000066ED0000}"/>
    <cellStyle name="Percent 3 2" xfId="26" xr:uid="{00000000-0005-0000-0000-000067ED0000}"/>
    <cellStyle name="Percent 3 2 2" xfId="60771" xr:uid="{00000000-0005-0000-0000-000068ED0000}"/>
    <cellStyle name="Percent 3 2 2 2" xfId="60772" xr:uid="{00000000-0005-0000-0000-000069ED0000}"/>
    <cellStyle name="Percent 3 2 2 2 2" xfId="60773" xr:uid="{00000000-0005-0000-0000-00006AED0000}"/>
    <cellStyle name="Percent 3 2 2 3" xfId="60774" xr:uid="{00000000-0005-0000-0000-00006BED0000}"/>
    <cellStyle name="Percent 3 2 3" xfId="60775" xr:uid="{00000000-0005-0000-0000-00006CED0000}"/>
    <cellStyle name="Percent 3 2 3 2" xfId="60776" xr:uid="{00000000-0005-0000-0000-00006DED0000}"/>
    <cellStyle name="Percent 3 2 4" xfId="60777" xr:uid="{00000000-0005-0000-0000-00006EED0000}"/>
    <cellStyle name="Percent 3 2 5" xfId="60778" xr:uid="{00000000-0005-0000-0000-00006FED0000}"/>
    <cellStyle name="Percent 3 2 6" xfId="60779" xr:uid="{00000000-0005-0000-0000-000070ED0000}"/>
    <cellStyle name="Percent 3 3" xfId="59" xr:uid="{00000000-0005-0000-0000-000071ED0000}"/>
    <cellStyle name="Percent 3 3 2" xfId="60780" xr:uid="{00000000-0005-0000-0000-000072ED0000}"/>
    <cellStyle name="Percent 3 3 2 2" xfId="60781" xr:uid="{00000000-0005-0000-0000-000073ED0000}"/>
    <cellStyle name="Percent 3 3 3" xfId="60782" xr:uid="{00000000-0005-0000-0000-000074ED0000}"/>
    <cellStyle name="Percent 3 3 3 2" xfId="60783" xr:uid="{00000000-0005-0000-0000-000075ED0000}"/>
    <cellStyle name="Percent 3 3 3 2 2" xfId="60784" xr:uid="{00000000-0005-0000-0000-000076ED0000}"/>
    <cellStyle name="Percent 3 3 3 3" xfId="60785" xr:uid="{00000000-0005-0000-0000-000077ED0000}"/>
    <cellStyle name="Percent 3 3 4" xfId="60786" xr:uid="{00000000-0005-0000-0000-000078ED0000}"/>
    <cellStyle name="Percent 3 3 5" xfId="60787" xr:uid="{00000000-0005-0000-0000-000079ED0000}"/>
    <cellStyle name="Percent 3 4" xfId="62" xr:uid="{00000000-0005-0000-0000-00007AED0000}"/>
    <cellStyle name="Percent 3 4 2" xfId="60788" xr:uid="{00000000-0005-0000-0000-00007BED0000}"/>
    <cellStyle name="Percent 3 4 3" xfId="60789" xr:uid="{00000000-0005-0000-0000-00007CED0000}"/>
    <cellStyle name="Percent 3 4 4" xfId="60790" xr:uid="{00000000-0005-0000-0000-00007DED0000}"/>
    <cellStyle name="Percent 3 5" xfId="60791" xr:uid="{00000000-0005-0000-0000-00007EED0000}"/>
    <cellStyle name="Percent 3 5 2" xfId="60792" xr:uid="{00000000-0005-0000-0000-00007FED0000}"/>
    <cellStyle name="Percent 3 6" xfId="60793" xr:uid="{00000000-0005-0000-0000-000080ED0000}"/>
    <cellStyle name="Percent 3 6 2" xfId="60794" xr:uid="{00000000-0005-0000-0000-000081ED0000}"/>
    <cellStyle name="Percent 3 7" xfId="60795" xr:uid="{00000000-0005-0000-0000-000082ED0000}"/>
    <cellStyle name="Percent 3 8" xfId="60796" xr:uid="{00000000-0005-0000-0000-000083ED0000}"/>
    <cellStyle name="Percent 4" xfId="20" xr:uid="{00000000-0005-0000-0000-000084ED0000}"/>
    <cellStyle name="Percent 4 2" xfId="47" xr:uid="{00000000-0005-0000-0000-000085ED0000}"/>
    <cellStyle name="Percent 4 2 2" xfId="60797" xr:uid="{00000000-0005-0000-0000-000086ED0000}"/>
    <cellStyle name="Percent 4 2 2 2" xfId="60798" xr:uid="{00000000-0005-0000-0000-000087ED0000}"/>
    <cellStyle name="Percent 4 2 2 2 2" xfId="60799" xr:uid="{00000000-0005-0000-0000-000088ED0000}"/>
    <cellStyle name="Percent 4 2 2 2 2 2" xfId="60800" xr:uid="{00000000-0005-0000-0000-000089ED0000}"/>
    <cellStyle name="Percent 4 2 2 2 2 2 2" xfId="60801" xr:uid="{00000000-0005-0000-0000-00008AED0000}"/>
    <cellStyle name="Percent 4 2 2 2 2 3" xfId="60802" xr:uid="{00000000-0005-0000-0000-00008BED0000}"/>
    <cellStyle name="Percent 4 2 2 2 3" xfId="60803" xr:uid="{00000000-0005-0000-0000-00008CED0000}"/>
    <cellStyle name="Percent 4 2 2 2 3 2" xfId="60804" xr:uid="{00000000-0005-0000-0000-00008DED0000}"/>
    <cellStyle name="Percent 4 2 2 2 4" xfId="60805" xr:uid="{00000000-0005-0000-0000-00008EED0000}"/>
    <cellStyle name="Percent 4 2 2 3" xfId="60806" xr:uid="{00000000-0005-0000-0000-00008FED0000}"/>
    <cellStyle name="Percent 4 2 2 3 2" xfId="60807" xr:uid="{00000000-0005-0000-0000-000090ED0000}"/>
    <cellStyle name="Percent 4 2 2 3 2 2" xfId="60808" xr:uid="{00000000-0005-0000-0000-000091ED0000}"/>
    <cellStyle name="Percent 4 2 2 3 3" xfId="60809" xr:uid="{00000000-0005-0000-0000-000092ED0000}"/>
    <cellStyle name="Percent 4 2 2 4" xfId="60810" xr:uid="{00000000-0005-0000-0000-000093ED0000}"/>
    <cellStyle name="Percent 4 2 2 4 2" xfId="60811" xr:uid="{00000000-0005-0000-0000-000094ED0000}"/>
    <cellStyle name="Percent 4 2 2 5" xfId="60812" xr:uid="{00000000-0005-0000-0000-000095ED0000}"/>
    <cellStyle name="Percent 4 2 3" xfId="60813" xr:uid="{00000000-0005-0000-0000-000096ED0000}"/>
    <cellStyle name="Percent 4 2 3 2" xfId="60814" xr:uid="{00000000-0005-0000-0000-000097ED0000}"/>
    <cellStyle name="Percent 4 2 3 2 2" xfId="60815" xr:uid="{00000000-0005-0000-0000-000098ED0000}"/>
    <cellStyle name="Percent 4 2 3 2 2 2" xfId="60816" xr:uid="{00000000-0005-0000-0000-000099ED0000}"/>
    <cellStyle name="Percent 4 2 3 2 3" xfId="60817" xr:uid="{00000000-0005-0000-0000-00009AED0000}"/>
    <cellStyle name="Percent 4 2 3 3" xfId="60818" xr:uid="{00000000-0005-0000-0000-00009BED0000}"/>
    <cellStyle name="Percent 4 2 3 3 2" xfId="60819" xr:uid="{00000000-0005-0000-0000-00009CED0000}"/>
    <cellStyle name="Percent 4 2 3 4" xfId="60820" xr:uid="{00000000-0005-0000-0000-00009DED0000}"/>
    <cellStyle name="Percent 4 2 4" xfId="60821" xr:uid="{00000000-0005-0000-0000-00009EED0000}"/>
    <cellStyle name="Percent 4 2 4 2" xfId="60822" xr:uid="{00000000-0005-0000-0000-00009FED0000}"/>
    <cellStyle name="Percent 4 2 4 2 2" xfId="60823" xr:uid="{00000000-0005-0000-0000-0000A0ED0000}"/>
    <cellStyle name="Percent 4 2 4 3" xfId="60824" xr:uid="{00000000-0005-0000-0000-0000A1ED0000}"/>
    <cellStyle name="Percent 4 2 5" xfId="60825" xr:uid="{00000000-0005-0000-0000-0000A2ED0000}"/>
    <cellStyle name="Percent 4 2 5 2" xfId="60826" xr:uid="{00000000-0005-0000-0000-0000A3ED0000}"/>
    <cellStyle name="Percent 4 2 6" xfId="60827" xr:uid="{00000000-0005-0000-0000-0000A4ED0000}"/>
    <cellStyle name="Percent 4 2 7" xfId="60828" xr:uid="{00000000-0005-0000-0000-0000A5ED0000}"/>
    <cellStyle name="Percent 4 3" xfId="60829" xr:uid="{00000000-0005-0000-0000-0000A6ED0000}"/>
    <cellStyle name="Percent 4 3 2" xfId="60830" xr:uid="{00000000-0005-0000-0000-0000A7ED0000}"/>
    <cellStyle name="Percent 4 3 2 2" xfId="60831" xr:uid="{00000000-0005-0000-0000-0000A8ED0000}"/>
    <cellStyle name="Percent 4 3 2 2 2" xfId="60832" xr:uid="{00000000-0005-0000-0000-0000A9ED0000}"/>
    <cellStyle name="Percent 4 3 2 2 2 2" xfId="60833" xr:uid="{00000000-0005-0000-0000-0000AAED0000}"/>
    <cellStyle name="Percent 4 3 2 2 3" xfId="60834" xr:uid="{00000000-0005-0000-0000-0000ABED0000}"/>
    <cellStyle name="Percent 4 3 2 3" xfId="60835" xr:uid="{00000000-0005-0000-0000-0000ACED0000}"/>
    <cellStyle name="Percent 4 3 2 3 2" xfId="60836" xr:uid="{00000000-0005-0000-0000-0000ADED0000}"/>
    <cellStyle name="Percent 4 3 2 4" xfId="60837" xr:uid="{00000000-0005-0000-0000-0000AEED0000}"/>
    <cellStyle name="Percent 4 3 3" xfId="60838" xr:uid="{00000000-0005-0000-0000-0000AFED0000}"/>
    <cellStyle name="Percent 4 3 3 2" xfId="60839" xr:uid="{00000000-0005-0000-0000-0000B0ED0000}"/>
    <cellStyle name="Percent 4 3 3 2 2" xfId="60840" xr:uid="{00000000-0005-0000-0000-0000B1ED0000}"/>
    <cellStyle name="Percent 4 3 3 3" xfId="60841" xr:uid="{00000000-0005-0000-0000-0000B2ED0000}"/>
    <cellStyle name="Percent 4 3 4" xfId="60842" xr:uid="{00000000-0005-0000-0000-0000B3ED0000}"/>
    <cellStyle name="Percent 4 3 4 2" xfId="60843" xr:uid="{00000000-0005-0000-0000-0000B4ED0000}"/>
    <cellStyle name="Percent 4 3 5" xfId="60844" xr:uid="{00000000-0005-0000-0000-0000B5ED0000}"/>
    <cellStyle name="Percent 4 4" xfId="60845" xr:uid="{00000000-0005-0000-0000-0000B6ED0000}"/>
    <cellStyle name="Percent 4 4 2" xfId="60846" xr:uid="{00000000-0005-0000-0000-0000B7ED0000}"/>
    <cellStyle name="Percent 4 4 2 2" xfId="60847" xr:uid="{00000000-0005-0000-0000-0000B8ED0000}"/>
    <cellStyle name="Percent 4 4 2 2 2" xfId="60848" xr:uid="{00000000-0005-0000-0000-0000B9ED0000}"/>
    <cellStyle name="Percent 4 4 2 2 2 2" xfId="60849" xr:uid="{00000000-0005-0000-0000-0000BAED0000}"/>
    <cellStyle name="Percent 4 4 2 2 3" xfId="60850" xr:uid="{00000000-0005-0000-0000-0000BBED0000}"/>
    <cellStyle name="Percent 4 4 2 3" xfId="60851" xr:uid="{00000000-0005-0000-0000-0000BCED0000}"/>
    <cellStyle name="Percent 4 4 2 3 2" xfId="60852" xr:uid="{00000000-0005-0000-0000-0000BDED0000}"/>
    <cellStyle name="Percent 4 4 2 4" xfId="60853" xr:uid="{00000000-0005-0000-0000-0000BEED0000}"/>
    <cellStyle name="Percent 4 4 3" xfId="60854" xr:uid="{00000000-0005-0000-0000-0000BFED0000}"/>
    <cellStyle name="Percent 4 4 3 2" xfId="60855" xr:uid="{00000000-0005-0000-0000-0000C0ED0000}"/>
    <cellStyle name="Percent 4 4 3 2 2" xfId="60856" xr:uid="{00000000-0005-0000-0000-0000C1ED0000}"/>
    <cellStyle name="Percent 4 4 3 3" xfId="60857" xr:uid="{00000000-0005-0000-0000-0000C2ED0000}"/>
    <cellStyle name="Percent 4 4 4" xfId="60858" xr:uid="{00000000-0005-0000-0000-0000C3ED0000}"/>
    <cellStyle name="Percent 4 4 4 2" xfId="60859" xr:uid="{00000000-0005-0000-0000-0000C4ED0000}"/>
    <cellStyle name="Percent 4 4 5" xfId="60860" xr:uid="{00000000-0005-0000-0000-0000C5ED0000}"/>
    <cellStyle name="Percent 4 5" xfId="60861" xr:uid="{00000000-0005-0000-0000-0000C6ED0000}"/>
    <cellStyle name="Percent 4 5 2" xfId="60862" xr:uid="{00000000-0005-0000-0000-0000C7ED0000}"/>
    <cellStyle name="Percent 4 5 2 2" xfId="60863" xr:uid="{00000000-0005-0000-0000-0000C8ED0000}"/>
    <cellStyle name="Percent 4 5 2 2 2" xfId="60864" xr:uid="{00000000-0005-0000-0000-0000C9ED0000}"/>
    <cellStyle name="Percent 4 5 2 2 2 2" xfId="60865" xr:uid="{00000000-0005-0000-0000-0000CAED0000}"/>
    <cellStyle name="Percent 4 5 2 2 3" xfId="60866" xr:uid="{00000000-0005-0000-0000-0000CBED0000}"/>
    <cellStyle name="Percent 4 5 2 3" xfId="60867" xr:uid="{00000000-0005-0000-0000-0000CCED0000}"/>
    <cellStyle name="Percent 4 5 2 3 2" xfId="60868" xr:uid="{00000000-0005-0000-0000-0000CDED0000}"/>
    <cellStyle name="Percent 4 5 2 4" xfId="60869" xr:uid="{00000000-0005-0000-0000-0000CEED0000}"/>
    <cellStyle name="Percent 4 5 3" xfId="60870" xr:uid="{00000000-0005-0000-0000-0000CFED0000}"/>
    <cellStyle name="Percent 4 5 3 2" xfId="60871" xr:uid="{00000000-0005-0000-0000-0000D0ED0000}"/>
    <cellStyle name="Percent 4 5 3 2 2" xfId="60872" xr:uid="{00000000-0005-0000-0000-0000D1ED0000}"/>
    <cellStyle name="Percent 4 5 3 3" xfId="60873" xr:uid="{00000000-0005-0000-0000-0000D2ED0000}"/>
    <cellStyle name="Percent 4 5 4" xfId="60874" xr:uid="{00000000-0005-0000-0000-0000D3ED0000}"/>
    <cellStyle name="Percent 4 5 4 2" xfId="60875" xr:uid="{00000000-0005-0000-0000-0000D4ED0000}"/>
    <cellStyle name="Percent 4 5 5" xfId="60876" xr:uid="{00000000-0005-0000-0000-0000D5ED0000}"/>
    <cellStyle name="Percent 4 6" xfId="60877" xr:uid="{00000000-0005-0000-0000-0000D6ED0000}"/>
    <cellStyle name="Percent 4 6 2" xfId="60878" xr:uid="{00000000-0005-0000-0000-0000D7ED0000}"/>
    <cellStyle name="Percent 4 6 2 2" xfId="60879" xr:uid="{00000000-0005-0000-0000-0000D8ED0000}"/>
    <cellStyle name="Percent 4 6 2 2 2" xfId="60880" xr:uid="{00000000-0005-0000-0000-0000D9ED0000}"/>
    <cellStyle name="Percent 4 6 2 3" xfId="60881" xr:uid="{00000000-0005-0000-0000-0000DAED0000}"/>
    <cellStyle name="Percent 4 6 3" xfId="60882" xr:uid="{00000000-0005-0000-0000-0000DBED0000}"/>
    <cellStyle name="Percent 4 6 3 2" xfId="60883" xr:uid="{00000000-0005-0000-0000-0000DCED0000}"/>
    <cellStyle name="Percent 4 6 4" xfId="60884" xr:uid="{00000000-0005-0000-0000-0000DDED0000}"/>
    <cellStyle name="Percent 4 7" xfId="60885" xr:uid="{00000000-0005-0000-0000-0000DEED0000}"/>
    <cellStyle name="Percent 4 7 2" xfId="60886" xr:uid="{00000000-0005-0000-0000-0000DFED0000}"/>
    <cellStyle name="Percent 4 7 2 2" xfId="60887" xr:uid="{00000000-0005-0000-0000-0000E0ED0000}"/>
    <cellStyle name="Percent 4 7 3" xfId="60888" xr:uid="{00000000-0005-0000-0000-0000E1ED0000}"/>
    <cellStyle name="Percent 4 8" xfId="60889" xr:uid="{00000000-0005-0000-0000-0000E2ED0000}"/>
    <cellStyle name="Percent 4 8 2" xfId="60890" xr:uid="{00000000-0005-0000-0000-0000E3ED0000}"/>
    <cellStyle name="Percent 4 9" xfId="60891" xr:uid="{00000000-0005-0000-0000-0000E4ED0000}"/>
    <cellStyle name="Percent 5" xfId="21" xr:uid="{00000000-0005-0000-0000-0000E5ED0000}"/>
    <cellStyle name="Percent 5 10" xfId="60892" xr:uid="{00000000-0005-0000-0000-0000E6ED0000}"/>
    <cellStyle name="Percent 5 10 2" xfId="60893" xr:uid="{00000000-0005-0000-0000-0000E7ED0000}"/>
    <cellStyle name="Percent 5 11" xfId="60894" xr:uid="{00000000-0005-0000-0000-0000E8ED0000}"/>
    <cellStyle name="Percent 5 2" xfId="60895" xr:uid="{00000000-0005-0000-0000-0000E9ED0000}"/>
    <cellStyle name="Percent 5 2 10" xfId="60896" xr:uid="{00000000-0005-0000-0000-0000EAED0000}"/>
    <cellStyle name="Percent 5 2 2" xfId="60897" xr:uid="{00000000-0005-0000-0000-0000EBED0000}"/>
    <cellStyle name="Percent 5 2 2 2" xfId="60898" xr:uid="{00000000-0005-0000-0000-0000ECED0000}"/>
    <cellStyle name="Percent 5 2 2 2 2" xfId="60899" xr:uid="{00000000-0005-0000-0000-0000EDED0000}"/>
    <cellStyle name="Percent 5 2 2 2 2 2" xfId="60900" xr:uid="{00000000-0005-0000-0000-0000EEED0000}"/>
    <cellStyle name="Percent 5 2 2 2 2 2 2" xfId="60901" xr:uid="{00000000-0005-0000-0000-0000EFED0000}"/>
    <cellStyle name="Percent 5 2 2 2 2 2 2 2" xfId="60902" xr:uid="{00000000-0005-0000-0000-0000F0ED0000}"/>
    <cellStyle name="Percent 5 2 2 2 2 2 3" xfId="60903" xr:uid="{00000000-0005-0000-0000-0000F1ED0000}"/>
    <cellStyle name="Percent 5 2 2 2 2 2 3 2" xfId="60904" xr:uid="{00000000-0005-0000-0000-0000F2ED0000}"/>
    <cellStyle name="Percent 5 2 2 2 2 2 3 2 2" xfId="60905" xr:uid="{00000000-0005-0000-0000-0000F3ED0000}"/>
    <cellStyle name="Percent 5 2 2 2 2 2 3 3" xfId="60906" xr:uid="{00000000-0005-0000-0000-0000F4ED0000}"/>
    <cellStyle name="Percent 5 2 2 2 2 2 4" xfId="60907" xr:uid="{00000000-0005-0000-0000-0000F5ED0000}"/>
    <cellStyle name="Percent 5 2 2 2 2 3" xfId="60908" xr:uid="{00000000-0005-0000-0000-0000F6ED0000}"/>
    <cellStyle name="Percent 5 2 2 2 2 3 2" xfId="60909" xr:uid="{00000000-0005-0000-0000-0000F7ED0000}"/>
    <cellStyle name="Percent 5 2 2 2 2 4" xfId="60910" xr:uid="{00000000-0005-0000-0000-0000F8ED0000}"/>
    <cellStyle name="Percent 5 2 2 2 2 4 2" xfId="60911" xr:uid="{00000000-0005-0000-0000-0000F9ED0000}"/>
    <cellStyle name="Percent 5 2 2 2 2 4 2 2" xfId="60912" xr:uid="{00000000-0005-0000-0000-0000FAED0000}"/>
    <cellStyle name="Percent 5 2 2 2 2 4 3" xfId="60913" xr:uid="{00000000-0005-0000-0000-0000FBED0000}"/>
    <cellStyle name="Percent 5 2 2 2 2 5" xfId="60914" xr:uid="{00000000-0005-0000-0000-0000FCED0000}"/>
    <cellStyle name="Percent 5 2 2 2 3" xfId="60915" xr:uid="{00000000-0005-0000-0000-0000FDED0000}"/>
    <cellStyle name="Percent 5 2 2 2 3 2" xfId="60916" xr:uid="{00000000-0005-0000-0000-0000FEED0000}"/>
    <cellStyle name="Percent 5 2 2 2 3 2 2" xfId="60917" xr:uid="{00000000-0005-0000-0000-0000FFED0000}"/>
    <cellStyle name="Percent 5 2 2 2 3 3" xfId="60918" xr:uid="{00000000-0005-0000-0000-000000EE0000}"/>
    <cellStyle name="Percent 5 2 2 2 3 3 2" xfId="60919" xr:uid="{00000000-0005-0000-0000-000001EE0000}"/>
    <cellStyle name="Percent 5 2 2 2 3 3 2 2" xfId="60920" xr:uid="{00000000-0005-0000-0000-000002EE0000}"/>
    <cellStyle name="Percent 5 2 2 2 3 3 3" xfId="60921" xr:uid="{00000000-0005-0000-0000-000003EE0000}"/>
    <cellStyle name="Percent 5 2 2 2 3 4" xfId="60922" xr:uid="{00000000-0005-0000-0000-000004EE0000}"/>
    <cellStyle name="Percent 5 2 2 2 4" xfId="60923" xr:uid="{00000000-0005-0000-0000-000005EE0000}"/>
    <cellStyle name="Percent 5 2 2 2 4 2" xfId="60924" xr:uid="{00000000-0005-0000-0000-000006EE0000}"/>
    <cellStyle name="Percent 5 2 2 2 4 2 2" xfId="60925" xr:uid="{00000000-0005-0000-0000-000007EE0000}"/>
    <cellStyle name="Percent 5 2 2 2 4 3" xfId="60926" xr:uid="{00000000-0005-0000-0000-000008EE0000}"/>
    <cellStyle name="Percent 5 2 2 2 4 3 2" xfId="60927" xr:uid="{00000000-0005-0000-0000-000009EE0000}"/>
    <cellStyle name="Percent 5 2 2 2 4 3 2 2" xfId="60928" xr:uid="{00000000-0005-0000-0000-00000AEE0000}"/>
    <cellStyle name="Percent 5 2 2 2 4 3 3" xfId="60929" xr:uid="{00000000-0005-0000-0000-00000BEE0000}"/>
    <cellStyle name="Percent 5 2 2 2 4 4" xfId="60930" xr:uid="{00000000-0005-0000-0000-00000CEE0000}"/>
    <cellStyle name="Percent 5 2 2 2 5" xfId="60931" xr:uid="{00000000-0005-0000-0000-00000DEE0000}"/>
    <cellStyle name="Percent 5 2 2 2 5 2" xfId="60932" xr:uid="{00000000-0005-0000-0000-00000EEE0000}"/>
    <cellStyle name="Percent 5 2 2 2 6" xfId="60933" xr:uid="{00000000-0005-0000-0000-00000FEE0000}"/>
    <cellStyle name="Percent 5 2 2 2 6 2" xfId="60934" xr:uid="{00000000-0005-0000-0000-000010EE0000}"/>
    <cellStyle name="Percent 5 2 2 2 6 2 2" xfId="60935" xr:uid="{00000000-0005-0000-0000-000011EE0000}"/>
    <cellStyle name="Percent 5 2 2 2 6 3" xfId="60936" xr:uid="{00000000-0005-0000-0000-000012EE0000}"/>
    <cellStyle name="Percent 5 2 2 2 7" xfId="60937" xr:uid="{00000000-0005-0000-0000-000013EE0000}"/>
    <cellStyle name="Percent 5 2 2 2 7 2" xfId="60938" xr:uid="{00000000-0005-0000-0000-000014EE0000}"/>
    <cellStyle name="Percent 5 2 2 2 8" xfId="60939" xr:uid="{00000000-0005-0000-0000-000015EE0000}"/>
    <cellStyle name="Percent 5 2 2 3" xfId="60940" xr:uid="{00000000-0005-0000-0000-000016EE0000}"/>
    <cellStyle name="Percent 5 2 2 3 2" xfId="60941" xr:uid="{00000000-0005-0000-0000-000017EE0000}"/>
    <cellStyle name="Percent 5 2 2 3 2 2" xfId="60942" xr:uid="{00000000-0005-0000-0000-000018EE0000}"/>
    <cellStyle name="Percent 5 2 2 3 2 2 2" xfId="60943" xr:uid="{00000000-0005-0000-0000-000019EE0000}"/>
    <cellStyle name="Percent 5 2 2 3 2 3" xfId="60944" xr:uid="{00000000-0005-0000-0000-00001AEE0000}"/>
    <cellStyle name="Percent 5 2 2 3 2 3 2" xfId="60945" xr:uid="{00000000-0005-0000-0000-00001BEE0000}"/>
    <cellStyle name="Percent 5 2 2 3 2 3 2 2" xfId="60946" xr:uid="{00000000-0005-0000-0000-00001CEE0000}"/>
    <cellStyle name="Percent 5 2 2 3 2 3 3" xfId="60947" xr:uid="{00000000-0005-0000-0000-00001DEE0000}"/>
    <cellStyle name="Percent 5 2 2 3 2 4" xfId="60948" xr:uid="{00000000-0005-0000-0000-00001EEE0000}"/>
    <cellStyle name="Percent 5 2 2 3 3" xfId="60949" xr:uid="{00000000-0005-0000-0000-00001FEE0000}"/>
    <cellStyle name="Percent 5 2 2 3 3 2" xfId="60950" xr:uid="{00000000-0005-0000-0000-000020EE0000}"/>
    <cellStyle name="Percent 5 2 2 3 4" xfId="60951" xr:uid="{00000000-0005-0000-0000-000021EE0000}"/>
    <cellStyle name="Percent 5 2 2 3 4 2" xfId="60952" xr:uid="{00000000-0005-0000-0000-000022EE0000}"/>
    <cellStyle name="Percent 5 2 2 3 4 2 2" xfId="60953" xr:uid="{00000000-0005-0000-0000-000023EE0000}"/>
    <cellStyle name="Percent 5 2 2 3 4 3" xfId="60954" xr:uid="{00000000-0005-0000-0000-000024EE0000}"/>
    <cellStyle name="Percent 5 2 2 3 5" xfId="60955" xr:uid="{00000000-0005-0000-0000-000025EE0000}"/>
    <cellStyle name="Percent 5 2 2 4" xfId="60956" xr:uid="{00000000-0005-0000-0000-000026EE0000}"/>
    <cellStyle name="Percent 5 2 2 4 2" xfId="60957" xr:uid="{00000000-0005-0000-0000-000027EE0000}"/>
    <cellStyle name="Percent 5 2 2 4 2 2" xfId="60958" xr:uid="{00000000-0005-0000-0000-000028EE0000}"/>
    <cellStyle name="Percent 5 2 2 4 3" xfId="60959" xr:uid="{00000000-0005-0000-0000-000029EE0000}"/>
    <cellStyle name="Percent 5 2 2 4 3 2" xfId="60960" xr:uid="{00000000-0005-0000-0000-00002AEE0000}"/>
    <cellStyle name="Percent 5 2 2 4 3 2 2" xfId="60961" xr:uid="{00000000-0005-0000-0000-00002BEE0000}"/>
    <cellStyle name="Percent 5 2 2 4 3 3" xfId="60962" xr:uid="{00000000-0005-0000-0000-00002CEE0000}"/>
    <cellStyle name="Percent 5 2 2 4 4" xfId="60963" xr:uid="{00000000-0005-0000-0000-00002DEE0000}"/>
    <cellStyle name="Percent 5 2 2 5" xfId="60964" xr:uid="{00000000-0005-0000-0000-00002EEE0000}"/>
    <cellStyle name="Percent 5 2 2 5 2" xfId="60965" xr:uid="{00000000-0005-0000-0000-00002FEE0000}"/>
    <cellStyle name="Percent 5 2 2 5 2 2" xfId="60966" xr:uid="{00000000-0005-0000-0000-000030EE0000}"/>
    <cellStyle name="Percent 5 2 2 5 3" xfId="60967" xr:uid="{00000000-0005-0000-0000-000031EE0000}"/>
    <cellStyle name="Percent 5 2 2 5 3 2" xfId="60968" xr:uid="{00000000-0005-0000-0000-000032EE0000}"/>
    <cellStyle name="Percent 5 2 2 5 3 2 2" xfId="60969" xr:uid="{00000000-0005-0000-0000-000033EE0000}"/>
    <cellStyle name="Percent 5 2 2 5 3 3" xfId="60970" xr:uid="{00000000-0005-0000-0000-000034EE0000}"/>
    <cellStyle name="Percent 5 2 2 5 4" xfId="60971" xr:uid="{00000000-0005-0000-0000-000035EE0000}"/>
    <cellStyle name="Percent 5 2 2 6" xfId="60972" xr:uid="{00000000-0005-0000-0000-000036EE0000}"/>
    <cellStyle name="Percent 5 2 2 6 2" xfId="60973" xr:uid="{00000000-0005-0000-0000-000037EE0000}"/>
    <cellStyle name="Percent 5 2 2 7" xfId="60974" xr:uid="{00000000-0005-0000-0000-000038EE0000}"/>
    <cellStyle name="Percent 5 2 2 7 2" xfId="60975" xr:uid="{00000000-0005-0000-0000-000039EE0000}"/>
    <cellStyle name="Percent 5 2 2 7 2 2" xfId="60976" xr:uid="{00000000-0005-0000-0000-00003AEE0000}"/>
    <cellStyle name="Percent 5 2 2 7 3" xfId="60977" xr:uid="{00000000-0005-0000-0000-00003BEE0000}"/>
    <cellStyle name="Percent 5 2 2 8" xfId="60978" xr:uid="{00000000-0005-0000-0000-00003CEE0000}"/>
    <cellStyle name="Percent 5 2 2 8 2" xfId="60979" xr:uid="{00000000-0005-0000-0000-00003DEE0000}"/>
    <cellStyle name="Percent 5 2 2 9" xfId="60980" xr:uid="{00000000-0005-0000-0000-00003EEE0000}"/>
    <cellStyle name="Percent 5 2 3" xfId="60981" xr:uid="{00000000-0005-0000-0000-00003FEE0000}"/>
    <cellStyle name="Percent 5 2 3 2" xfId="60982" xr:uid="{00000000-0005-0000-0000-000040EE0000}"/>
    <cellStyle name="Percent 5 2 3 2 2" xfId="60983" xr:uid="{00000000-0005-0000-0000-000041EE0000}"/>
    <cellStyle name="Percent 5 2 3 2 2 2" xfId="60984" xr:uid="{00000000-0005-0000-0000-000042EE0000}"/>
    <cellStyle name="Percent 5 2 3 2 2 2 2" xfId="60985" xr:uid="{00000000-0005-0000-0000-000043EE0000}"/>
    <cellStyle name="Percent 5 2 3 2 2 3" xfId="60986" xr:uid="{00000000-0005-0000-0000-000044EE0000}"/>
    <cellStyle name="Percent 5 2 3 2 2 3 2" xfId="60987" xr:uid="{00000000-0005-0000-0000-000045EE0000}"/>
    <cellStyle name="Percent 5 2 3 2 2 3 2 2" xfId="60988" xr:uid="{00000000-0005-0000-0000-000046EE0000}"/>
    <cellStyle name="Percent 5 2 3 2 2 3 3" xfId="60989" xr:uid="{00000000-0005-0000-0000-000047EE0000}"/>
    <cellStyle name="Percent 5 2 3 2 2 4" xfId="60990" xr:uid="{00000000-0005-0000-0000-000048EE0000}"/>
    <cellStyle name="Percent 5 2 3 2 3" xfId="60991" xr:uid="{00000000-0005-0000-0000-000049EE0000}"/>
    <cellStyle name="Percent 5 2 3 2 3 2" xfId="60992" xr:uid="{00000000-0005-0000-0000-00004AEE0000}"/>
    <cellStyle name="Percent 5 2 3 2 4" xfId="60993" xr:uid="{00000000-0005-0000-0000-00004BEE0000}"/>
    <cellStyle name="Percent 5 2 3 2 4 2" xfId="60994" xr:uid="{00000000-0005-0000-0000-00004CEE0000}"/>
    <cellStyle name="Percent 5 2 3 2 4 2 2" xfId="60995" xr:uid="{00000000-0005-0000-0000-00004DEE0000}"/>
    <cellStyle name="Percent 5 2 3 2 4 3" xfId="60996" xr:uid="{00000000-0005-0000-0000-00004EEE0000}"/>
    <cellStyle name="Percent 5 2 3 2 5" xfId="60997" xr:uid="{00000000-0005-0000-0000-00004FEE0000}"/>
    <cellStyle name="Percent 5 2 3 3" xfId="60998" xr:uid="{00000000-0005-0000-0000-000050EE0000}"/>
    <cellStyle name="Percent 5 2 3 3 2" xfId="60999" xr:uid="{00000000-0005-0000-0000-000051EE0000}"/>
    <cellStyle name="Percent 5 2 3 3 2 2" xfId="61000" xr:uid="{00000000-0005-0000-0000-000052EE0000}"/>
    <cellStyle name="Percent 5 2 3 3 3" xfId="61001" xr:uid="{00000000-0005-0000-0000-000053EE0000}"/>
    <cellStyle name="Percent 5 2 3 3 3 2" xfId="61002" xr:uid="{00000000-0005-0000-0000-000054EE0000}"/>
    <cellStyle name="Percent 5 2 3 3 3 2 2" xfId="61003" xr:uid="{00000000-0005-0000-0000-000055EE0000}"/>
    <cellStyle name="Percent 5 2 3 3 3 3" xfId="61004" xr:uid="{00000000-0005-0000-0000-000056EE0000}"/>
    <cellStyle name="Percent 5 2 3 3 4" xfId="61005" xr:uid="{00000000-0005-0000-0000-000057EE0000}"/>
    <cellStyle name="Percent 5 2 3 4" xfId="61006" xr:uid="{00000000-0005-0000-0000-000058EE0000}"/>
    <cellStyle name="Percent 5 2 3 4 2" xfId="61007" xr:uid="{00000000-0005-0000-0000-000059EE0000}"/>
    <cellStyle name="Percent 5 2 3 4 2 2" xfId="61008" xr:uid="{00000000-0005-0000-0000-00005AEE0000}"/>
    <cellStyle name="Percent 5 2 3 4 3" xfId="61009" xr:uid="{00000000-0005-0000-0000-00005BEE0000}"/>
    <cellStyle name="Percent 5 2 3 4 3 2" xfId="61010" xr:uid="{00000000-0005-0000-0000-00005CEE0000}"/>
    <cellStyle name="Percent 5 2 3 4 3 2 2" xfId="61011" xr:uid="{00000000-0005-0000-0000-00005DEE0000}"/>
    <cellStyle name="Percent 5 2 3 4 3 3" xfId="61012" xr:uid="{00000000-0005-0000-0000-00005EEE0000}"/>
    <cellStyle name="Percent 5 2 3 4 4" xfId="61013" xr:uid="{00000000-0005-0000-0000-00005FEE0000}"/>
    <cellStyle name="Percent 5 2 3 5" xfId="61014" xr:uid="{00000000-0005-0000-0000-000060EE0000}"/>
    <cellStyle name="Percent 5 2 3 5 2" xfId="61015" xr:uid="{00000000-0005-0000-0000-000061EE0000}"/>
    <cellStyle name="Percent 5 2 3 6" xfId="61016" xr:uid="{00000000-0005-0000-0000-000062EE0000}"/>
    <cellStyle name="Percent 5 2 3 6 2" xfId="61017" xr:uid="{00000000-0005-0000-0000-000063EE0000}"/>
    <cellStyle name="Percent 5 2 3 6 2 2" xfId="61018" xr:uid="{00000000-0005-0000-0000-000064EE0000}"/>
    <cellStyle name="Percent 5 2 3 6 3" xfId="61019" xr:uid="{00000000-0005-0000-0000-000065EE0000}"/>
    <cellStyle name="Percent 5 2 3 7" xfId="61020" xr:uid="{00000000-0005-0000-0000-000066EE0000}"/>
    <cellStyle name="Percent 5 2 3 7 2" xfId="61021" xr:uid="{00000000-0005-0000-0000-000067EE0000}"/>
    <cellStyle name="Percent 5 2 3 8" xfId="61022" xr:uid="{00000000-0005-0000-0000-000068EE0000}"/>
    <cellStyle name="Percent 5 2 4" xfId="61023" xr:uid="{00000000-0005-0000-0000-000069EE0000}"/>
    <cellStyle name="Percent 5 2 4 2" xfId="61024" xr:uid="{00000000-0005-0000-0000-00006AEE0000}"/>
    <cellStyle name="Percent 5 2 4 2 2" xfId="61025" xr:uid="{00000000-0005-0000-0000-00006BEE0000}"/>
    <cellStyle name="Percent 5 2 4 2 2 2" xfId="61026" xr:uid="{00000000-0005-0000-0000-00006CEE0000}"/>
    <cellStyle name="Percent 5 2 4 2 3" xfId="61027" xr:uid="{00000000-0005-0000-0000-00006DEE0000}"/>
    <cellStyle name="Percent 5 2 4 2 3 2" xfId="61028" xr:uid="{00000000-0005-0000-0000-00006EEE0000}"/>
    <cellStyle name="Percent 5 2 4 2 3 2 2" xfId="61029" xr:uid="{00000000-0005-0000-0000-00006FEE0000}"/>
    <cellStyle name="Percent 5 2 4 2 3 3" xfId="61030" xr:uid="{00000000-0005-0000-0000-000070EE0000}"/>
    <cellStyle name="Percent 5 2 4 2 4" xfId="61031" xr:uid="{00000000-0005-0000-0000-000071EE0000}"/>
    <cellStyle name="Percent 5 2 4 3" xfId="61032" xr:uid="{00000000-0005-0000-0000-000072EE0000}"/>
    <cellStyle name="Percent 5 2 4 3 2" xfId="61033" xr:uid="{00000000-0005-0000-0000-000073EE0000}"/>
    <cellStyle name="Percent 5 2 4 4" xfId="61034" xr:uid="{00000000-0005-0000-0000-000074EE0000}"/>
    <cellStyle name="Percent 5 2 4 4 2" xfId="61035" xr:uid="{00000000-0005-0000-0000-000075EE0000}"/>
    <cellStyle name="Percent 5 2 4 4 2 2" xfId="61036" xr:uid="{00000000-0005-0000-0000-000076EE0000}"/>
    <cellStyle name="Percent 5 2 4 4 3" xfId="61037" xr:uid="{00000000-0005-0000-0000-000077EE0000}"/>
    <cellStyle name="Percent 5 2 4 5" xfId="61038" xr:uid="{00000000-0005-0000-0000-000078EE0000}"/>
    <cellStyle name="Percent 5 2 5" xfId="61039" xr:uid="{00000000-0005-0000-0000-000079EE0000}"/>
    <cellStyle name="Percent 5 2 5 2" xfId="61040" xr:uid="{00000000-0005-0000-0000-00007AEE0000}"/>
    <cellStyle name="Percent 5 2 5 2 2" xfId="61041" xr:uid="{00000000-0005-0000-0000-00007BEE0000}"/>
    <cellStyle name="Percent 5 2 5 3" xfId="61042" xr:uid="{00000000-0005-0000-0000-00007CEE0000}"/>
    <cellStyle name="Percent 5 2 5 3 2" xfId="61043" xr:uid="{00000000-0005-0000-0000-00007DEE0000}"/>
    <cellStyle name="Percent 5 2 5 3 2 2" xfId="61044" xr:uid="{00000000-0005-0000-0000-00007EEE0000}"/>
    <cellStyle name="Percent 5 2 5 3 3" xfId="61045" xr:uid="{00000000-0005-0000-0000-00007FEE0000}"/>
    <cellStyle name="Percent 5 2 5 4" xfId="61046" xr:uid="{00000000-0005-0000-0000-000080EE0000}"/>
    <cellStyle name="Percent 5 2 6" xfId="61047" xr:uid="{00000000-0005-0000-0000-000081EE0000}"/>
    <cellStyle name="Percent 5 2 6 2" xfId="61048" xr:uid="{00000000-0005-0000-0000-000082EE0000}"/>
    <cellStyle name="Percent 5 2 6 2 2" xfId="61049" xr:uid="{00000000-0005-0000-0000-000083EE0000}"/>
    <cellStyle name="Percent 5 2 6 3" xfId="61050" xr:uid="{00000000-0005-0000-0000-000084EE0000}"/>
    <cellStyle name="Percent 5 2 6 3 2" xfId="61051" xr:uid="{00000000-0005-0000-0000-000085EE0000}"/>
    <cellStyle name="Percent 5 2 6 3 2 2" xfId="61052" xr:uid="{00000000-0005-0000-0000-000086EE0000}"/>
    <cellStyle name="Percent 5 2 6 3 3" xfId="61053" xr:uid="{00000000-0005-0000-0000-000087EE0000}"/>
    <cellStyle name="Percent 5 2 6 4" xfId="61054" xr:uid="{00000000-0005-0000-0000-000088EE0000}"/>
    <cellStyle name="Percent 5 2 7" xfId="61055" xr:uid="{00000000-0005-0000-0000-000089EE0000}"/>
    <cellStyle name="Percent 5 2 7 2" xfId="61056" xr:uid="{00000000-0005-0000-0000-00008AEE0000}"/>
    <cellStyle name="Percent 5 2 8" xfId="61057" xr:uid="{00000000-0005-0000-0000-00008BEE0000}"/>
    <cellStyle name="Percent 5 2 8 2" xfId="61058" xr:uid="{00000000-0005-0000-0000-00008CEE0000}"/>
    <cellStyle name="Percent 5 2 8 2 2" xfId="61059" xr:uid="{00000000-0005-0000-0000-00008DEE0000}"/>
    <cellStyle name="Percent 5 2 8 3" xfId="61060" xr:uid="{00000000-0005-0000-0000-00008EEE0000}"/>
    <cellStyle name="Percent 5 2 9" xfId="61061" xr:uid="{00000000-0005-0000-0000-00008FEE0000}"/>
    <cellStyle name="Percent 5 2 9 2" xfId="61062" xr:uid="{00000000-0005-0000-0000-000090EE0000}"/>
    <cellStyle name="Percent 5 3" xfId="61063" xr:uid="{00000000-0005-0000-0000-000091EE0000}"/>
    <cellStyle name="Percent 5 3 2" xfId="61064" xr:uid="{00000000-0005-0000-0000-000092EE0000}"/>
    <cellStyle name="Percent 5 3 2 2" xfId="61065" xr:uid="{00000000-0005-0000-0000-000093EE0000}"/>
    <cellStyle name="Percent 5 3 2 2 2" xfId="61066" xr:uid="{00000000-0005-0000-0000-000094EE0000}"/>
    <cellStyle name="Percent 5 3 2 2 2 2" xfId="61067" xr:uid="{00000000-0005-0000-0000-000095EE0000}"/>
    <cellStyle name="Percent 5 3 2 2 2 2 2" xfId="61068" xr:uid="{00000000-0005-0000-0000-000096EE0000}"/>
    <cellStyle name="Percent 5 3 2 2 2 3" xfId="61069" xr:uid="{00000000-0005-0000-0000-000097EE0000}"/>
    <cellStyle name="Percent 5 3 2 2 2 3 2" xfId="61070" xr:uid="{00000000-0005-0000-0000-000098EE0000}"/>
    <cellStyle name="Percent 5 3 2 2 2 3 2 2" xfId="61071" xr:uid="{00000000-0005-0000-0000-000099EE0000}"/>
    <cellStyle name="Percent 5 3 2 2 2 3 3" xfId="61072" xr:uid="{00000000-0005-0000-0000-00009AEE0000}"/>
    <cellStyle name="Percent 5 3 2 2 2 4" xfId="61073" xr:uid="{00000000-0005-0000-0000-00009BEE0000}"/>
    <cellStyle name="Percent 5 3 2 2 3" xfId="61074" xr:uid="{00000000-0005-0000-0000-00009CEE0000}"/>
    <cellStyle name="Percent 5 3 2 2 3 2" xfId="61075" xr:uid="{00000000-0005-0000-0000-00009DEE0000}"/>
    <cellStyle name="Percent 5 3 2 2 4" xfId="61076" xr:uid="{00000000-0005-0000-0000-00009EEE0000}"/>
    <cellStyle name="Percent 5 3 2 2 4 2" xfId="61077" xr:uid="{00000000-0005-0000-0000-00009FEE0000}"/>
    <cellStyle name="Percent 5 3 2 2 4 2 2" xfId="61078" xr:uid="{00000000-0005-0000-0000-0000A0EE0000}"/>
    <cellStyle name="Percent 5 3 2 2 4 3" xfId="61079" xr:uid="{00000000-0005-0000-0000-0000A1EE0000}"/>
    <cellStyle name="Percent 5 3 2 2 5" xfId="61080" xr:uid="{00000000-0005-0000-0000-0000A2EE0000}"/>
    <cellStyle name="Percent 5 3 2 3" xfId="61081" xr:uid="{00000000-0005-0000-0000-0000A3EE0000}"/>
    <cellStyle name="Percent 5 3 2 3 2" xfId="61082" xr:uid="{00000000-0005-0000-0000-0000A4EE0000}"/>
    <cellStyle name="Percent 5 3 2 3 2 2" xfId="61083" xr:uid="{00000000-0005-0000-0000-0000A5EE0000}"/>
    <cellStyle name="Percent 5 3 2 3 3" xfId="61084" xr:uid="{00000000-0005-0000-0000-0000A6EE0000}"/>
    <cellStyle name="Percent 5 3 2 3 3 2" xfId="61085" xr:uid="{00000000-0005-0000-0000-0000A7EE0000}"/>
    <cellStyle name="Percent 5 3 2 3 3 2 2" xfId="61086" xr:uid="{00000000-0005-0000-0000-0000A8EE0000}"/>
    <cellStyle name="Percent 5 3 2 3 3 3" xfId="61087" xr:uid="{00000000-0005-0000-0000-0000A9EE0000}"/>
    <cellStyle name="Percent 5 3 2 3 4" xfId="61088" xr:uid="{00000000-0005-0000-0000-0000AAEE0000}"/>
    <cellStyle name="Percent 5 3 2 4" xfId="61089" xr:uid="{00000000-0005-0000-0000-0000ABEE0000}"/>
    <cellStyle name="Percent 5 3 2 4 2" xfId="61090" xr:uid="{00000000-0005-0000-0000-0000ACEE0000}"/>
    <cellStyle name="Percent 5 3 2 4 2 2" xfId="61091" xr:uid="{00000000-0005-0000-0000-0000ADEE0000}"/>
    <cellStyle name="Percent 5 3 2 4 3" xfId="61092" xr:uid="{00000000-0005-0000-0000-0000AEEE0000}"/>
    <cellStyle name="Percent 5 3 2 4 3 2" xfId="61093" xr:uid="{00000000-0005-0000-0000-0000AFEE0000}"/>
    <cellStyle name="Percent 5 3 2 4 3 2 2" xfId="61094" xr:uid="{00000000-0005-0000-0000-0000B0EE0000}"/>
    <cellStyle name="Percent 5 3 2 4 3 3" xfId="61095" xr:uid="{00000000-0005-0000-0000-0000B1EE0000}"/>
    <cellStyle name="Percent 5 3 2 4 4" xfId="61096" xr:uid="{00000000-0005-0000-0000-0000B2EE0000}"/>
    <cellStyle name="Percent 5 3 2 5" xfId="61097" xr:uid="{00000000-0005-0000-0000-0000B3EE0000}"/>
    <cellStyle name="Percent 5 3 2 5 2" xfId="61098" xr:uid="{00000000-0005-0000-0000-0000B4EE0000}"/>
    <cellStyle name="Percent 5 3 2 6" xfId="61099" xr:uid="{00000000-0005-0000-0000-0000B5EE0000}"/>
    <cellStyle name="Percent 5 3 2 6 2" xfId="61100" xr:uid="{00000000-0005-0000-0000-0000B6EE0000}"/>
    <cellStyle name="Percent 5 3 2 6 2 2" xfId="61101" xr:uid="{00000000-0005-0000-0000-0000B7EE0000}"/>
    <cellStyle name="Percent 5 3 2 6 3" xfId="61102" xr:uid="{00000000-0005-0000-0000-0000B8EE0000}"/>
    <cellStyle name="Percent 5 3 2 7" xfId="61103" xr:uid="{00000000-0005-0000-0000-0000B9EE0000}"/>
    <cellStyle name="Percent 5 3 2 7 2" xfId="61104" xr:uid="{00000000-0005-0000-0000-0000BAEE0000}"/>
    <cellStyle name="Percent 5 3 2 8" xfId="61105" xr:uid="{00000000-0005-0000-0000-0000BBEE0000}"/>
    <cellStyle name="Percent 5 3 3" xfId="61106" xr:uid="{00000000-0005-0000-0000-0000BCEE0000}"/>
    <cellStyle name="Percent 5 3 3 2" xfId="61107" xr:uid="{00000000-0005-0000-0000-0000BDEE0000}"/>
    <cellStyle name="Percent 5 3 3 2 2" xfId="61108" xr:uid="{00000000-0005-0000-0000-0000BEEE0000}"/>
    <cellStyle name="Percent 5 3 3 2 2 2" xfId="61109" xr:uid="{00000000-0005-0000-0000-0000BFEE0000}"/>
    <cellStyle name="Percent 5 3 3 2 3" xfId="61110" xr:uid="{00000000-0005-0000-0000-0000C0EE0000}"/>
    <cellStyle name="Percent 5 3 3 2 3 2" xfId="61111" xr:uid="{00000000-0005-0000-0000-0000C1EE0000}"/>
    <cellStyle name="Percent 5 3 3 2 3 2 2" xfId="61112" xr:uid="{00000000-0005-0000-0000-0000C2EE0000}"/>
    <cellStyle name="Percent 5 3 3 2 3 3" xfId="61113" xr:uid="{00000000-0005-0000-0000-0000C3EE0000}"/>
    <cellStyle name="Percent 5 3 3 2 4" xfId="61114" xr:uid="{00000000-0005-0000-0000-0000C4EE0000}"/>
    <cellStyle name="Percent 5 3 3 3" xfId="61115" xr:uid="{00000000-0005-0000-0000-0000C5EE0000}"/>
    <cellStyle name="Percent 5 3 3 3 2" xfId="61116" xr:uid="{00000000-0005-0000-0000-0000C6EE0000}"/>
    <cellStyle name="Percent 5 3 3 4" xfId="61117" xr:uid="{00000000-0005-0000-0000-0000C7EE0000}"/>
    <cellStyle name="Percent 5 3 3 4 2" xfId="61118" xr:uid="{00000000-0005-0000-0000-0000C8EE0000}"/>
    <cellStyle name="Percent 5 3 3 4 2 2" xfId="61119" xr:uid="{00000000-0005-0000-0000-0000C9EE0000}"/>
    <cellStyle name="Percent 5 3 3 4 3" xfId="61120" xr:uid="{00000000-0005-0000-0000-0000CAEE0000}"/>
    <cellStyle name="Percent 5 3 3 5" xfId="61121" xr:uid="{00000000-0005-0000-0000-0000CBEE0000}"/>
    <cellStyle name="Percent 5 3 4" xfId="61122" xr:uid="{00000000-0005-0000-0000-0000CCEE0000}"/>
    <cellStyle name="Percent 5 3 4 2" xfId="61123" xr:uid="{00000000-0005-0000-0000-0000CDEE0000}"/>
    <cellStyle name="Percent 5 3 4 2 2" xfId="61124" xr:uid="{00000000-0005-0000-0000-0000CEEE0000}"/>
    <cellStyle name="Percent 5 3 4 3" xfId="61125" xr:uid="{00000000-0005-0000-0000-0000CFEE0000}"/>
    <cellStyle name="Percent 5 3 4 3 2" xfId="61126" xr:uid="{00000000-0005-0000-0000-0000D0EE0000}"/>
    <cellStyle name="Percent 5 3 4 3 2 2" xfId="61127" xr:uid="{00000000-0005-0000-0000-0000D1EE0000}"/>
    <cellStyle name="Percent 5 3 4 3 3" xfId="61128" xr:uid="{00000000-0005-0000-0000-0000D2EE0000}"/>
    <cellStyle name="Percent 5 3 4 4" xfId="61129" xr:uid="{00000000-0005-0000-0000-0000D3EE0000}"/>
    <cellStyle name="Percent 5 3 5" xfId="61130" xr:uid="{00000000-0005-0000-0000-0000D4EE0000}"/>
    <cellStyle name="Percent 5 3 5 2" xfId="61131" xr:uid="{00000000-0005-0000-0000-0000D5EE0000}"/>
    <cellStyle name="Percent 5 3 5 2 2" xfId="61132" xr:uid="{00000000-0005-0000-0000-0000D6EE0000}"/>
    <cellStyle name="Percent 5 3 5 3" xfId="61133" xr:uid="{00000000-0005-0000-0000-0000D7EE0000}"/>
    <cellStyle name="Percent 5 3 5 3 2" xfId="61134" xr:uid="{00000000-0005-0000-0000-0000D8EE0000}"/>
    <cellStyle name="Percent 5 3 5 3 2 2" xfId="61135" xr:uid="{00000000-0005-0000-0000-0000D9EE0000}"/>
    <cellStyle name="Percent 5 3 5 3 3" xfId="61136" xr:uid="{00000000-0005-0000-0000-0000DAEE0000}"/>
    <cellStyle name="Percent 5 3 5 4" xfId="61137" xr:uid="{00000000-0005-0000-0000-0000DBEE0000}"/>
    <cellStyle name="Percent 5 3 6" xfId="61138" xr:uid="{00000000-0005-0000-0000-0000DCEE0000}"/>
    <cellStyle name="Percent 5 3 6 2" xfId="61139" xr:uid="{00000000-0005-0000-0000-0000DDEE0000}"/>
    <cellStyle name="Percent 5 3 7" xfId="61140" xr:uid="{00000000-0005-0000-0000-0000DEEE0000}"/>
    <cellStyle name="Percent 5 3 7 2" xfId="61141" xr:uid="{00000000-0005-0000-0000-0000DFEE0000}"/>
    <cellStyle name="Percent 5 3 7 2 2" xfId="61142" xr:uid="{00000000-0005-0000-0000-0000E0EE0000}"/>
    <cellStyle name="Percent 5 3 7 3" xfId="61143" xr:uid="{00000000-0005-0000-0000-0000E1EE0000}"/>
    <cellStyle name="Percent 5 3 8" xfId="61144" xr:uid="{00000000-0005-0000-0000-0000E2EE0000}"/>
    <cellStyle name="Percent 5 3 8 2" xfId="61145" xr:uid="{00000000-0005-0000-0000-0000E3EE0000}"/>
    <cellStyle name="Percent 5 3 9" xfId="61146" xr:uid="{00000000-0005-0000-0000-0000E4EE0000}"/>
    <cellStyle name="Percent 5 4" xfId="61147" xr:uid="{00000000-0005-0000-0000-0000E5EE0000}"/>
    <cellStyle name="Percent 5 4 2" xfId="61148" xr:uid="{00000000-0005-0000-0000-0000E6EE0000}"/>
    <cellStyle name="Percent 5 4 2 2" xfId="61149" xr:uid="{00000000-0005-0000-0000-0000E7EE0000}"/>
    <cellStyle name="Percent 5 4 2 2 2" xfId="61150" xr:uid="{00000000-0005-0000-0000-0000E8EE0000}"/>
    <cellStyle name="Percent 5 4 2 2 2 2" xfId="61151" xr:uid="{00000000-0005-0000-0000-0000E9EE0000}"/>
    <cellStyle name="Percent 5 4 2 2 3" xfId="61152" xr:uid="{00000000-0005-0000-0000-0000EAEE0000}"/>
    <cellStyle name="Percent 5 4 2 2 3 2" xfId="61153" xr:uid="{00000000-0005-0000-0000-0000EBEE0000}"/>
    <cellStyle name="Percent 5 4 2 2 3 2 2" xfId="61154" xr:uid="{00000000-0005-0000-0000-0000ECEE0000}"/>
    <cellStyle name="Percent 5 4 2 2 3 3" xfId="61155" xr:uid="{00000000-0005-0000-0000-0000EDEE0000}"/>
    <cellStyle name="Percent 5 4 2 2 4" xfId="61156" xr:uid="{00000000-0005-0000-0000-0000EEEE0000}"/>
    <cellStyle name="Percent 5 4 2 3" xfId="61157" xr:uid="{00000000-0005-0000-0000-0000EFEE0000}"/>
    <cellStyle name="Percent 5 4 2 3 2" xfId="61158" xr:uid="{00000000-0005-0000-0000-0000F0EE0000}"/>
    <cellStyle name="Percent 5 4 2 4" xfId="61159" xr:uid="{00000000-0005-0000-0000-0000F1EE0000}"/>
    <cellStyle name="Percent 5 4 2 4 2" xfId="61160" xr:uid="{00000000-0005-0000-0000-0000F2EE0000}"/>
    <cellStyle name="Percent 5 4 2 4 2 2" xfId="61161" xr:uid="{00000000-0005-0000-0000-0000F3EE0000}"/>
    <cellStyle name="Percent 5 4 2 4 3" xfId="61162" xr:uid="{00000000-0005-0000-0000-0000F4EE0000}"/>
    <cellStyle name="Percent 5 4 2 5" xfId="61163" xr:uid="{00000000-0005-0000-0000-0000F5EE0000}"/>
    <cellStyle name="Percent 5 4 3" xfId="61164" xr:uid="{00000000-0005-0000-0000-0000F6EE0000}"/>
    <cellStyle name="Percent 5 4 3 2" xfId="61165" xr:uid="{00000000-0005-0000-0000-0000F7EE0000}"/>
    <cellStyle name="Percent 5 4 3 2 2" xfId="61166" xr:uid="{00000000-0005-0000-0000-0000F8EE0000}"/>
    <cellStyle name="Percent 5 4 3 3" xfId="61167" xr:uid="{00000000-0005-0000-0000-0000F9EE0000}"/>
    <cellStyle name="Percent 5 4 3 3 2" xfId="61168" xr:uid="{00000000-0005-0000-0000-0000FAEE0000}"/>
    <cellStyle name="Percent 5 4 3 3 2 2" xfId="61169" xr:uid="{00000000-0005-0000-0000-0000FBEE0000}"/>
    <cellStyle name="Percent 5 4 3 3 3" xfId="61170" xr:uid="{00000000-0005-0000-0000-0000FCEE0000}"/>
    <cellStyle name="Percent 5 4 3 4" xfId="61171" xr:uid="{00000000-0005-0000-0000-0000FDEE0000}"/>
    <cellStyle name="Percent 5 4 4" xfId="61172" xr:uid="{00000000-0005-0000-0000-0000FEEE0000}"/>
    <cellStyle name="Percent 5 4 4 2" xfId="61173" xr:uid="{00000000-0005-0000-0000-0000FFEE0000}"/>
    <cellStyle name="Percent 5 4 4 2 2" xfId="61174" xr:uid="{00000000-0005-0000-0000-000000EF0000}"/>
    <cellStyle name="Percent 5 4 4 3" xfId="61175" xr:uid="{00000000-0005-0000-0000-000001EF0000}"/>
    <cellStyle name="Percent 5 4 4 3 2" xfId="61176" xr:uid="{00000000-0005-0000-0000-000002EF0000}"/>
    <cellStyle name="Percent 5 4 4 3 2 2" xfId="61177" xr:uid="{00000000-0005-0000-0000-000003EF0000}"/>
    <cellStyle name="Percent 5 4 4 3 3" xfId="61178" xr:uid="{00000000-0005-0000-0000-000004EF0000}"/>
    <cellStyle name="Percent 5 4 4 4" xfId="61179" xr:uid="{00000000-0005-0000-0000-000005EF0000}"/>
    <cellStyle name="Percent 5 4 5" xfId="61180" xr:uid="{00000000-0005-0000-0000-000006EF0000}"/>
    <cellStyle name="Percent 5 4 5 2" xfId="61181" xr:uid="{00000000-0005-0000-0000-000007EF0000}"/>
    <cellStyle name="Percent 5 4 6" xfId="61182" xr:uid="{00000000-0005-0000-0000-000008EF0000}"/>
    <cellStyle name="Percent 5 4 6 2" xfId="61183" xr:uid="{00000000-0005-0000-0000-000009EF0000}"/>
    <cellStyle name="Percent 5 4 6 2 2" xfId="61184" xr:uid="{00000000-0005-0000-0000-00000AEF0000}"/>
    <cellStyle name="Percent 5 4 6 3" xfId="61185" xr:uid="{00000000-0005-0000-0000-00000BEF0000}"/>
    <cellStyle name="Percent 5 4 7" xfId="61186" xr:uid="{00000000-0005-0000-0000-00000CEF0000}"/>
    <cellStyle name="Percent 5 4 7 2" xfId="61187" xr:uid="{00000000-0005-0000-0000-00000DEF0000}"/>
    <cellStyle name="Percent 5 4 8" xfId="61188" xr:uid="{00000000-0005-0000-0000-00000EEF0000}"/>
    <cellStyle name="Percent 5 5" xfId="61189" xr:uid="{00000000-0005-0000-0000-00000FEF0000}"/>
    <cellStyle name="Percent 5 5 2" xfId="61190" xr:uid="{00000000-0005-0000-0000-000010EF0000}"/>
    <cellStyle name="Percent 5 5 2 2" xfId="61191" xr:uid="{00000000-0005-0000-0000-000011EF0000}"/>
    <cellStyle name="Percent 5 5 2 2 2" xfId="61192" xr:uid="{00000000-0005-0000-0000-000012EF0000}"/>
    <cellStyle name="Percent 5 5 2 3" xfId="61193" xr:uid="{00000000-0005-0000-0000-000013EF0000}"/>
    <cellStyle name="Percent 5 5 2 3 2" xfId="61194" xr:uid="{00000000-0005-0000-0000-000014EF0000}"/>
    <cellStyle name="Percent 5 5 2 3 2 2" xfId="61195" xr:uid="{00000000-0005-0000-0000-000015EF0000}"/>
    <cellStyle name="Percent 5 5 2 3 3" xfId="61196" xr:uid="{00000000-0005-0000-0000-000016EF0000}"/>
    <cellStyle name="Percent 5 5 2 4" xfId="61197" xr:uid="{00000000-0005-0000-0000-000017EF0000}"/>
    <cellStyle name="Percent 5 5 3" xfId="61198" xr:uid="{00000000-0005-0000-0000-000018EF0000}"/>
    <cellStyle name="Percent 5 5 3 2" xfId="61199" xr:uid="{00000000-0005-0000-0000-000019EF0000}"/>
    <cellStyle name="Percent 5 5 4" xfId="61200" xr:uid="{00000000-0005-0000-0000-00001AEF0000}"/>
    <cellStyle name="Percent 5 5 4 2" xfId="61201" xr:uid="{00000000-0005-0000-0000-00001BEF0000}"/>
    <cellStyle name="Percent 5 5 4 2 2" xfId="61202" xr:uid="{00000000-0005-0000-0000-00001CEF0000}"/>
    <cellStyle name="Percent 5 5 4 3" xfId="61203" xr:uid="{00000000-0005-0000-0000-00001DEF0000}"/>
    <cellStyle name="Percent 5 5 5" xfId="61204" xr:uid="{00000000-0005-0000-0000-00001EEF0000}"/>
    <cellStyle name="Percent 5 6" xfId="61205" xr:uid="{00000000-0005-0000-0000-00001FEF0000}"/>
    <cellStyle name="Percent 5 6 2" xfId="61206" xr:uid="{00000000-0005-0000-0000-000020EF0000}"/>
    <cellStyle name="Percent 5 6 2 2" xfId="61207" xr:uid="{00000000-0005-0000-0000-000021EF0000}"/>
    <cellStyle name="Percent 5 6 3" xfId="61208" xr:uid="{00000000-0005-0000-0000-000022EF0000}"/>
    <cellStyle name="Percent 5 6 3 2" xfId="61209" xr:uid="{00000000-0005-0000-0000-000023EF0000}"/>
    <cellStyle name="Percent 5 6 3 2 2" xfId="61210" xr:uid="{00000000-0005-0000-0000-000024EF0000}"/>
    <cellStyle name="Percent 5 6 3 3" xfId="61211" xr:uid="{00000000-0005-0000-0000-000025EF0000}"/>
    <cellStyle name="Percent 5 6 4" xfId="61212" xr:uid="{00000000-0005-0000-0000-000026EF0000}"/>
    <cellStyle name="Percent 5 7" xfId="61213" xr:uid="{00000000-0005-0000-0000-000027EF0000}"/>
    <cellStyle name="Percent 5 7 2" xfId="61214" xr:uid="{00000000-0005-0000-0000-000028EF0000}"/>
    <cellStyle name="Percent 5 7 2 2" xfId="61215" xr:uid="{00000000-0005-0000-0000-000029EF0000}"/>
    <cellStyle name="Percent 5 7 3" xfId="61216" xr:uid="{00000000-0005-0000-0000-00002AEF0000}"/>
    <cellStyle name="Percent 5 7 3 2" xfId="61217" xr:uid="{00000000-0005-0000-0000-00002BEF0000}"/>
    <cellStyle name="Percent 5 7 3 2 2" xfId="61218" xr:uid="{00000000-0005-0000-0000-00002CEF0000}"/>
    <cellStyle name="Percent 5 7 3 3" xfId="61219" xr:uid="{00000000-0005-0000-0000-00002DEF0000}"/>
    <cellStyle name="Percent 5 7 4" xfId="61220" xr:uid="{00000000-0005-0000-0000-00002EEF0000}"/>
    <cellStyle name="Percent 5 8" xfId="61221" xr:uid="{00000000-0005-0000-0000-00002FEF0000}"/>
    <cellStyle name="Percent 5 8 2" xfId="61222" xr:uid="{00000000-0005-0000-0000-000030EF0000}"/>
    <cellStyle name="Percent 5 9" xfId="61223" xr:uid="{00000000-0005-0000-0000-000031EF0000}"/>
    <cellStyle name="Percent 5 9 2" xfId="61224" xr:uid="{00000000-0005-0000-0000-000032EF0000}"/>
    <cellStyle name="Percent 5 9 2 2" xfId="61225" xr:uid="{00000000-0005-0000-0000-000033EF0000}"/>
    <cellStyle name="Percent 5 9 3" xfId="61226" xr:uid="{00000000-0005-0000-0000-000034EF0000}"/>
    <cellStyle name="Percent 6" xfId="22" xr:uid="{00000000-0005-0000-0000-000035EF0000}"/>
    <cellStyle name="Percent 6 2" xfId="61227" xr:uid="{00000000-0005-0000-0000-000036EF0000}"/>
    <cellStyle name="Percent 6 2 2" xfId="61228" xr:uid="{00000000-0005-0000-0000-000037EF0000}"/>
    <cellStyle name="Percent 6 2 2 2" xfId="61229" xr:uid="{00000000-0005-0000-0000-000038EF0000}"/>
    <cellStyle name="Percent 6 2 3" xfId="61230" xr:uid="{00000000-0005-0000-0000-000039EF0000}"/>
    <cellStyle name="Percent 6 3" xfId="61231" xr:uid="{00000000-0005-0000-0000-00003AEF0000}"/>
    <cellStyle name="Percent 6 3 2" xfId="61232" xr:uid="{00000000-0005-0000-0000-00003BEF0000}"/>
    <cellStyle name="Percent 6 4" xfId="61233" xr:uid="{00000000-0005-0000-0000-00003CEF0000}"/>
    <cellStyle name="Percent 6 5" xfId="61234" xr:uid="{00000000-0005-0000-0000-00003DEF0000}"/>
    <cellStyle name="Percent 6 6" xfId="61235" xr:uid="{00000000-0005-0000-0000-00003EEF0000}"/>
    <cellStyle name="Percent 7" xfId="66" xr:uid="{00000000-0005-0000-0000-00003FEF0000}"/>
    <cellStyle name="Percent 7 2" xfId="61236" xr:uid="{00000000-0005-0000-0000-000040EF0000}"/>
    <cellStyle name="Percent 7 2 2" xfId="61237" xr:uid="{00000000-0005-0000-0000-000041EF0000}"/>
    <cellStyle name="Percent 7 3" xfId="61238" xr:uid="{00000000-0005-0000-0000-000042EF0000}"/>
    <cellStyle name="Percent 7 3 2" xfId="61239" xr:uid="{00000000-0005-0000-0000-000043EF0000}"/>
    <cellStyle name="Percent 7 4" xfId="61240" xr:uid="{00000000-0005-0000-0000-000044EF0000}"/>
    <cellStyle name="Percent 7 5" xfId="61241" xr:uid="{00000000-0005-0000-0000-000045EF0000}"/>
    <cellStyle name="Percent 8" xfId="61242" xr:uid="{00000000-0005-0000-0000-000046EF0000}"/>
    <cellStyle name="Percent 8 2" xfId="61243" xr:uid="{00000000-0005-0000-0000-000047EF0000}"/>
    <cellStyle name="Percent 8 2 2" xfId="61244" xr:uid="{00000000-0005-0000-0000-000048EF0000}"/>
    <cellStyle name="Percent 8 2 2 2" xfId="61245" xr:uid="{00000000-0005-0000-0000-000049EF0000}"/>
    <cellStyle name="Percent 8 2 3" xfId="61246" xr:uid="{00000000-0005-0000-0000-00004AEF0000}"/>
    <cellStyle name="Percent 8 3" xfId="61247" xr:uid="{00000000-0005-0000-0000-00004BEF0000}"/>
    <cellStyle name="Percent 8 3 2" xfId="61248" xr:uid="{00000000-0005-0000-0000-00004CEF0000}"/>
    <cellStyle name="Percent 8 4" xfId="61249" xr:uid="{00000000-0005-0000-0000-00004DEF0000}"/>
    <cellStyle name="Percent 8 5" xfId="61250" xr:uid="{00000000-0005-0000-0000-00004EEF0000}"/>
    <cellStyle name="Percent 9" xfId="61251" xr:uid="{00000000-0005-0000-0000-00004FEF0000}"/>
    <cellStyle name="Percent 9 2" xfId="61252" xr:uid="{00000000-0005-0000-0000-000050EF0000}"/>
    <cellStyle name="Percent 9 2 2" xfId="61253" xr:uid="{00000000-0005-0000-0000-000051EF0000}"/>
    <cellStyle name="Percent 9 2 3" xfId="61254" xr:uid="{00000000-0005-0000-0000-000052EF0000}"/>
    <cellStyle name="Percent 9 2 4" xfId="61255" xr:uid="{00000000-0005-0000-0000-000053EF0000}"/>
    <cellStyle name="Percent 9 3" xfId="61256" xr:uid="{00000000-0005-0000-0000-000054EF0000}"/>
    <cellStyle name="Percent 9 3 2" xfId="61257" xr:uid="{00000000-0005-0000-0000-000055EF0000}"/>
    <cellStyle name="Percent 9 4" xfId="61258" xr:uid="{00000000-0005-0000-0000-000056EF0000}"/>
    <cellStyle name="Percent 9 5" xfId="61259" xr:uid="{00000000-0005-0000-0000-000057EF0000}"/>
    <cellStyle name="Percent 9 6" xfId="61260" xr:uid="{00000000-0005-0000-0000-000058EF0000}"/>
    <cellStyle name="rowhead_tbls1_13_a" xfId="61261" xr:uid="{00000000-0005-0000-0000-000059EF0000}"/>
    <cellStyle name="Style 1" xfId="61262" xr:uid="{00000000-0005-0000-0000-00005AEF0000}"/>
    <cellStyle name="Style 1 2" xfId="61263" xr:uid="{00000000-0005-0000-0000-00005BEF0000}"/>
    <cellStyle name="Title 10" xfId="61264" xr:uid="{00000000-0005-0000-0000-00005CEF0000}"/>
    <cellStyle name="Title 10 2" xfId="61265" xr:uid="{00000000-0005-0000-0000-00005DEF0000}"/>
    <cellStyle name="Title 10 2 2" xfId="61266" xr:uid="{00000000-0005-0000-0000-00005EEF0000}"/>
    <cellStyle name="Title 10 3" xfId="61267" xr:uid="{00000000-0005-0000-0000-00005FEF0000}"/>
    <cellStyle name="Title 11" xfId="61268" xr:uid="{00000000-0005-0000-0000-000060EF0000}"/>
    <cellStyle name="Title 11 2" xfId="61269" xr:uid="{00000000-0005-0000-0000-000061EF0000}"/>
    <cellStyle name="Title 12" xfId="61270" xr:uid="{00000000-0005-0000-0000-000062EF0000}"/>
    <cellStyle name="Title 2" xfId="61271" xr:uid="{00000000-0005-0000-0000-000063EF0000}"/>
    <cellStyle name="Title 2 2" xfId="61272" xr:uid="{00000000-0005-0000-0000-000064EF0000}"/>
    <cellStyle name="Title 2 2 2" xfId="61273" xr:uid="{00000000-0005-0000-0000-000065EF0000}"/>
    <cellStyle name="Title 2 2_T-straight with PEDs adjustor" xfId="61274" xr:uid="{00000000-0005-0000-0000-000066EF0000}"/>
    <cellStyle name="Title 2 3" xfId="61275" xr:uid="{00000000-0005-0000-0000-000067EF0000}"/>
    <cellStyle name="Title 3" xfId="61276" xr:uid="{00000000-0005-0000-0000-000068EF0000}"/>
    <cellStyle name="Title 3 2" xfId="61277" xr:uid="{00000000-0005-0000-0000-000069EF0000}"/>
    <cellStyle name="Title 3 2 2" xfId="61278" xr:uid="{00000000-0005-0000-0000-00006AEF0000}"/>
    <cellStyle name="Title 3 3" xfId="61279" xr:uid="{00000000-0005-0000-0000-00006BEF0000}"/>
    <cellStyle name="Title 4" xfId="61280" xr:uid="{00000000-0005-0000-0000-00006CEF0000}"/>
    <cellStyle name="Title 4 2" xfId="61281" xr:uid="{00000000-0005-0000-0000-00006DEF0000}"/>
    <cellStyle name="Title 4 2 2" xfId="61282" xr:uid="{00000000-0005-0000-0000-00006EEF0000}"/>
    <cellStyle name="Title 4 3" xfId="61283" xr:uid="{00000000-0005-0000-0000-00006FEF0000}"/>
    <cellStyle name="Title 5" xfId="61284" xr:uid="{00000000-0005-0000-0000-000070EF0000}"/>
    <cellStyle name="Title 5 2" xfId="61285" xr:uid="{00000000-0005-0000-0000-000071EF0000}"/>
    <cellStyle name="Title 5 2 2" xfId="61286" xr:uid="{00000000-0005-0000-0000-000072EF0000}"/>
    <cellStyle name="Title 5 3" xfId="61287" xr:uid="{00000000-0005-0000-0000-000073EF0000}"/>
    <cellStyle name="Title 6" xfId="61288" xr:uid="{00000000-0005-0000-0000-000074EF0000}"/>
    <cellStyle name="Title 6 2" xfId="61289" xr:uid="{00000000-0005-0000-0000-000075EF0000}"/>
    <cellStyle name="Title 6 2 2" xfId="61290" xr:uid="{00000000-0005-0000-0000-000076EF0000}"/>
    <cellStyle name="Title 6 3" xfId="61291" xr:uid="{00000000-0005-0000-0000-000077EF0000}"/>
    <cellStyle name="Title 7" xfId="61292" xr:uid="{00000000-0005-0000-0000-000078EF0000}"/>
    <cellStyle name="Title 7 2" xfId="61293" xr:uid="{00000000-0005-0000-0000-000079EF0000}"/>
    <cellStyle name="Title 7 2 2" xfId="61294" xr:uid="{00000000-0005-0000-0000-00007AEF0000}"/>
    <cellStyle name="Title 7 3" xfId="61295" xr:uid="{00000000-0005-0000-0000-00007BEF0000}"/>
    <cellStyle name="Title 8" xfId="61296" xr:uid="{00000000-0005-0000-0000-00007CEF0000}"/>
    <cellStyle name="Title 8 2" xfId="61297" xr:uid="{00000000-0005-0000-0000-00007DEF0000}"/>
    <cellStyle name="Title 8 2 2" xfId="61298" xr:uid="{00000000-0005-0000-0000-00007EEF0000}"/>
    <cellStyle name="Title 8 3" xfId="61299" xr:uid="{00000000-0005-0000-0000-00007FEF0000}"/>
    <cellStyle name="Title 9" xfId="61300" xr:uid="{00000000-0005-0000-0000-000080EF0000}"/>
    <cellStyle name="Title 9 2" xfId="61301" xr:uid="{00000000-0005-0000-0000-000081EF0000}"/>
    <cellStyle name="Title 9 2 2" xfId="61302" xr:uid="{00000000-0005-0000-0000-000082EF0000}"/>
    <cellStyle name="Title 9 3" xfId="61303" xr:uid="{00000000-0005-0000-0000-000083EF0000}"/>
    <cellStyle name="Total 10" xfId="61304" xr:uid="{00000000-0005-0000-0000-000084EF0000}"/>
    <cellStyle name="Total 10 2" xfId="61305" xr:uid="{00000000-0005-0000-0000-000085EF0000}"/>
    <cellStyle name="Total 10 2 2" xfId="61306" xr:uid="{00000000-0005-0000-0000-000086EF0000}"/>
    <cellStyle name="Total 10 3" xfId="61307" xr:uid="{00000000-0005-0000-0000-000087EF0000}"/>
    <cellStyle name="Total 10 3 2" xfId="61308" xr:uid="{00000000-0005-0000-0000-000088EF0000}"/>
    <cellStyle name="Total 10 4" xfId="61309" xr:uid="{00000000-0005-0000-0000-000089EF0000}"/>
    <cellStyle name="Total 11" xfId="61310" xr:uid="{00000000-0005-0000-0000-00008AEF0000}"/>
    <cellStyle name="Total 11 2" xfId="61311" xr:uid="{00000000-0005-0000-0000-00008BEF0000}"/>
    <cellStyle name="Total 12" xfId="61312" xr:uid="{00000000-0005-0000-0000-00008CEF0000}"/>
    <cellStyle name="Total 12 2" xfId="61313" xr:uid="{00000000-0005-0000-0000-00008DEF0000}"/>
    <cellStyle name="Total 2" xfId="61314" xr:uid="{00000000-0005-0000-0000-00008EEF0000}"/>
    <cellStyle name="Total 2 10" xfId="61315" xr:uid="{00000000-0005-0000-0000-00008FEF0000}"/>
    <cellStyle name="Total 2 10 2" xfId="61316" xr:uid="{00000000-0005-0000-0000-000090EF0000}"/>
    <cellStyle name="Total 2 2" xfId="61317" xr:uid="{00000000-0005-0000-0000-000091EF0000}"/>
    <cellStyle name="Total 2 2 2" xfId="61318" xr:uid="{00000000-0005-0000-0000-000092EF0000}"/>
    <cellStyle name="Total 2 2 2 2" xfId="61319" xr:uid="{00000000-0005-0000-0000-000093EF0000}"/>
    <cellStyle name="Total 2 2 2 2 10" xfId="61320" xr:uid="{00000000-0005-0000-0000-000094EF0000}"/>
    <cellStyle name="Total 2 2 2 2 10 2" xfId="61321" xr:uid="{00000000-0005-0000-0000-000095EF0000}"/>
    <cellStyle name="Total 2 2 2 2 10 2 2" xfId="61322" xr:uid="{00000000-0005-0000-0000-000096EF0000}"/>
    <cellStyle name="Total 2 2 2 2 10 2 2 2" xfId="61323" xr:uid="{00000000-0005-0000-0000-000097EF0000}"/>
    <cellStyle name="Total 2 2 2 2 10 2 2 3" xfId="61324" xr:uid="{00000000-0005-0000-0000-000098EF0000}"/>
    <cellStyle name="Total 2 2 2 2 10 2 2 4" xfId="61325" xr:uid="{00000000-0005-0000-0000-000099EF0000}"/>
    <cellStyle name="Total 2 2 2 2 10 2 2 5" xfId="61326" xr:uid="{00000000-0005-0000-0000-00009AEF0000}"/>
    <cellStyle name="Total 2 2 2 2 10 2 3" xfId="61327" xr:uid="{00000000-0005-0000-0000-00009BEF0000}"/>
    <cellStyle name="Total 2 2 2 2 10 2 3 2" xfId="61328" xr:uid="{00000000-0005-0000-0000-00009CEF0000}"/>
    <cellStyle name="Total 2 2 2 2 10 2 3 3" xfId="61329" xr:uid="{00000000-0005-0000-0000-00009DEF0000}"/>
    <cellStyle name="Total 2 2 2 2 10 2 3 4" xfId="61330" xr:uid="{00000000-0005-0000-0000-00009EEF0000}"/>
    <cellStyle name="Total 2 2 2 2 10 2 3 5" xfId="61331" xr:uid="{00000000-0005-0000-0000-00009FEF0000}"/>
    <cellStyle name="Total 2 2 2 2 10 2 4" xfId="61332" xr:uid="{00000000-0005-0000-0000-0000A0EF0000}"/>
    <cellStyle name="Total 2 2 2 2 10 2 5" xfId="61333" xr:uid="{00000000-0005-0000-0000-0000A1EF0000}"/>
    <cellStyle name="Total 2 2 2 2 10 2 6" xfId="61334" xr:uid="{00000000-0005-0000-0000-0000A2EF0000}"/>
    <cellStyle name="Total 2 2 2 2 10 2 7" xfId="61335" xr:uid="{00000000-0005-0000-0000-0000A3EF0000}"/>
    <cellStyle name="Total 2 2 2 2 10 3" xfId="61336" xr:uid="{00000000-0005-0000-0000-0000A4EF0000}"/>
    <cellStyle name="Total 2 2 2 2 10 3 2" xfId="61337" xr:uid="{00000000-0005-0000-0000-0000A5EF0000}"/>
    <cellStyle name="Total 2 2 2 2 10 3 3" xfId="61338" xr:uid="{00000000-0005-0000-0000-0000A6EF0000}"/>
    <cellStyle name="Total 2 2 2 2 10 3 4" xfId="61339" xr:uid="{00000000-0005-0000-0000-0000A7EF0000}"/>
    <cellStyle name="Total 2 2 2 2 10 3 5" xfId="61340" xr:uid="{00000000-0005-0000-0000-0000A8EF0000}"/>
    <cellStyle name="Total 2 2 2 2 10 4" xfId="61341" xr:uid="{00000000-0005-0000-0000-0000A9EF0000}"/>
    <cellStyle name="Total 2 2 2 2 10 4 2" xfId="61342" xr:uid="{00000000-0005-0000-0000-0000AAEF0000}"/>
    <cellStyle name="Total 2 2 2 2 10 4 3" xfId="61343" xr:uid="{00000000-0005-0000-0000-0000ABEF0000}"/>
    <cellStyle name="Total 2 2 2 2 10 4 4" xfId="61344" xr:uid="{00000000-0005-0000-0000-0000ACEF0000}"/>
    <cellStyle name="Total 2 2 2 2 10 4 5" xfId="61345" xr:uid="{00000000-0005-0000-0000-0000ADEF0000}"/>
    <cellStyle name="Total 2 2 2 2 10 5" xfId="61346" xr:uid="{00000000-0005-0000-0000-0000AEEF0000}"/>
    <cellStyle name="Total 2 2 2 2 10 6" xfId="61347" xr:uid="{00000000-0005-0000-0000-0000AFEF0000}"/>
    <cellStyle name="Total 2 2 2 2 10 7" xfId="61348" xr:uid="{00000000-0005-0000-0000-0000B0EF0000}"/>
    <cellStyle name="Total 2 2 2 2 10 8" xfId="61349" xr:uid="{00000000-0005-0000-0000-0000B1EF0000}"/>
    <cellStyle name="Total 2 2 2 2 11" xfId="61350" xr:uid="{00000000-0005-0000-0000-0000B2EF0000}"/>
    <cellStyle name="Total 2 2 2 2 11 2" xfId="61351" xr:uid="{00000000-0005-0000-0000-0000B3EF0000}"/>
    <cellStyle name="Total 2 2 2 2 11 2 2" xfId="61352" xr:uid="{00000000-0005-0000-0000-0000B4EF0000}"/>
    <cellStyle name="Total 2 2 2 2 11 2 2 2" xfId="61353" xr:uid="{00000000-0005-0000-0000-0000B5EF0000}"/>
    <cellStyle name="Total 2 2 2 2 11 2 2 3" xfId="61354" xr:uid="{00000000-0005-0000-0000-0000B6EF0000}"/>
    <cellStyle name="Total 2 2 2 2 11 2 2 4" xfId="61355" xr:uid="{00000000-0005-0000-0000-0000B7EF0000}"/>
    <cellStyle name="Total 2 2 2 2 11 2 2 5" xfId="61356" xr:uid="{00000000-0005-0000-0000-0000B8EF0000}"/>
    <cellStyle name="Total 2 2 2 2 11 2 3" xfId="61357" xr:uid="{00000000-0005-0000-0000-0000B9EF0000}"/>
    <cellStyle name="Total 2 2 2 2 11 2 3 2" xfId="61358" xr:uid="{00000000-0005-0000-0000-0000BAEF0000}"/>
    <cellStyle name="Total 2 2 2 2 11 2 3 3" xfId="61359" xr:uid="{00000000-0005-0000-0000-0000BBEF0000}"/>
    <cellStyle name="Total 2 2 2 2 11 2 3 4" xfId="61360" xr:uid="{00000000-0005-0000-0000-0000BCEF0000}"/>
    <cellStyle name="Total 2 2 2 2 11 2 3 5" xfId="61361" xr:uid="{00000000-0005-0000-0000-0000BDEF0000}"/>
    <cellStyle name="Total 2 2 2 2 11 2 4" xfId="61362" xr:uid="{00000000-0005-0000-0000-0000BEEF0000}"/>
    <cellStyle name="Total 2 2 2 2 11 2 5" xfId="61363" xr:uid="{00000000-0005-0000-0000-0000BFEF0000}"/>
    <cellStyle name="Total 2 2 2 2 11 2 6" xfId="61364" xr:uid="{00000000-0005-0000-0000-0000C0EF0000}"/>
    <cellStyle name="Total 2 2 2 2 11 2 7" xfId="61365" xr:uid="{00000000-0005-0000-0000-0000C1EF0000}"/>
    <cellStyle name="Total 2 2 2 2 11 3" xfId="61366" xr:uid="{00000000-0005-0000-0000-0000C2EF0000}"/>
    <cellStyle name="Total 2 2 2 2 11 3 2" xfId="61367" xr:uid="{00000000-0005-0000-0000-0000C3EF0000}"/>
    <cellStyle name="Total 2 2 2 2 11 3 3" xfId="61368" xr:uid="{00000000-0005-0000-0000-0000C4EF0000}"/>
    <cellStyle name="Total 2 2 2 2 11 3 4" xfId="61369" xr:uid="{00000000-0005-0000-0000-0000C5EF0000}"/>
    <cellStyle name="Total 2 2 2 2 11 3 5" xfId="61370" xr:uid="{00000000-0005-0000-0000-0000C6EF0000}"/>
    <cellStyle name="Total 2 2 2 2 11 4" xfId="61371" xr:uid="{00000000-0005-0000-0000-0000C7EF0000}"/>
    <cellStyle name="Total 2 2 2 2 11 4 2" xfId="61372" xr:uid="{00000000-0005-0000-0000-0000C8EF0000}"/>
    <cellStyle name="Total 2 2 2 2 11 4 3" xfId="61373" xr:uid="{00000000-0005-0000-0000-0000C9EF0000}"/>
    <cellStyle name="Total 2 2 2 2 11 4 4" xfId="61374" xr:uid="{00000000-0005-0000-0000-0000CAEF0000}"/>
    <cellStyle name="Total 2 2 2 2 11 4 5" xfId="61375" xr:uid="{00000000-0005-0000-0000-0000CBEF0000}"/>
    <cellStyle name="Total 2 2 2 2 11 5" xfId="61376" xr:uid="{00000000-0005-0000-0000-0000CCEF0000}"/>
    <cellStyle name="Total 2 2 2 2 11 6" xfId="61377" xr:uid="{00000000-0005-0000-0000-0000CDEF0000}"/>
    <cellStyle name="Total 2 2 2 2 11 7" xfId="61378" xr:uid="{00000000-0005-0000-0000-0000CEEF0000}"/>
    <cellStyle name="Total 2 2 2 2 11 8" xfId="61379" xr:uid="{00000000-0005-0000-0000-0000CFEF0000}"/>
    <cellStyle name="Total 2 2 2 2 12" xfId="61380" xr:uid="{00000000-0005-0000-0000-0000D0EF0000}"/>
    <cellStyle name="Total 2 2 2 2 12 2" xfId="61381" xr:uid="{00000000-0005-0000-0000-0000D1EF0000}"/>
    <cellStyle name="Total 2 2 2 2 12 2 2" xfId="61382" xr:uid="{00000000-0005-0000-0000-0000D2EF0000}"/>
    <cellStyle name="Total 2 2 2 2 12 2 2 2" xfId="61383" xr:uid="{00000000-0005-0000-0000-0000D3EF0000}"/>
    <cellStyle name="Total 2 2 2 2 12 2 2 3" xfId="61384" xr:uid="{00000000-0005-0000-0000-0000D4EF0000}"/>
    <cellStyle name="Total 2 2 2 2 12 2 2 4" xfId="61385" xr:uid="{00000000-0005-0000-0000-0000D5EF0000}"/>
    <cellStyle name="Total 2 2 2 2 12 2 2 5" xfId="61386" xr:uid="{00000000-0005-0000-0000-0000D6EF0000}"/>
    <cellStyle name="Total 2 2 2 2 12 2 3" xfId="61387" xr:uid="{00000000-0005-0000-0000-0000D7EF0000}"/>
    <cellStyle name="Total 2 2 2 2 12 2 3 2" xfId="61388" xr:uid="{00000000-0005-0000-0000-0000D8EF0000}"/>
    <cellStyle name="Total 2 2 2 2 12 2 3 3" xfId="61389" xr:uid="{00000000-0005-0000-0000-0000D9EF0000}"/>
    <cellStyle name="Total 2 2 2 2 12 2 3 4" xfId="61390" xr:uid="{00000000-0005-0000-0000-0000DAEF0000}"/>
    <cellStyle name="Total 2 2 2 2 12 2 3 5" xfId="61391" xr:uid="{00000000-0005-0000-0000-0000DBEF0000}"/>
    <cellStyle name="Total 2 2 2 2 12 2 4" xfId="61392" xr:uid="{00000000-0005-0000-0000-0000DCEF0000}"/>
    <cellStyle name="Total 2 2 2 2 12 2 5" xfId="61393" xr:uid="{00000000-0005-0000-0000-0000DDEF0000}"/>
    <cellStyle name="Total 2 2 2 2 12 2 6" xfId="61394" xr:uid="{00000000-0005-0000-0000-0000DEEF0000}"/>
    <cellStyle name="Total 2 2 2 2 12 2 7" xfId="61395" xr:uid="{00000000-0005-0000-0000-0000DFEF0000}"/>
    <cellStyle name="Total 2 2 2 2 12 3" xfId="61396" xr:uid="{00000000-0005-0000-0000-0000E0EF0000}"/>
    <cellStyle name="Total 2 2 2 2 12 3 2" xfId="61397" xr:uid="{00000000-0005-0000-0000-0000E1EF0000}"/>
    <cellStyle name="Total 2 2 2 2 12 3 3" xfId="61398" xr:uid="{00000000-0005-0000-0000-0000E2EF0000}"/>
    <cellStyle name="Total 2 2 2 2 12 3 4" xfId="61399" xr:uid="{00000000-0005-0000-0000-0000E3EF0000}"/>
    <cellStyle name="Total 2 2 2 2 12 3 5" xfId="61400" xr:uid="{00000000-0005-0000-0000-0000E4EF0000}"/>
    <cellStyle name="Total 2 2 2 2 12 4" xfId="61401" xr:uid="{00000000-0005-0000-0000-0000E5EF0000}"/>
    <cellStyle name="Total 2 2 2 2 12 4 2" xfId="61402" xr:uid="{00000000-0005-0000-0000-0000E6EF0000}"/>
    <cellStyle name="Total 2 2 2 2 12 4 3" xfId="61403" xr:uid="{00000000-0005-0000-0000-0000E7EF0000}"/>
    <cellStyle name="Total 2 2 2 2 12 4 4" xfId="61404" xr:uid="{00000000-0005-0000-0000-0000E8EF0000}"/>
    <cellStyle name="Total 2 2 2 2 12 4 5" xfId="61405" xr:uid="{00000000-0005-0000-0000-0000E9EF0000}"/>
    <cellStyle name="Total 2 2 2 2 12 5" xfId="61406" xr:uid="{00000000-0005-0000-0000-0000EAEF0000}"/>
    <cellStyle name="Total 2 2 2 2 12 6" xfId="61407" xr:uid="{00000000-0005-0000-0000-0000EBEF0000}"/>
    <cellStyle name="Total 2 2 2 2 12 7" xfId="61408" xr:uid="{00000000-0005-0000-0000-0000ECEF0000}"/>
    <cellStyle name="Total 2 2 2 2 12 8" xfId="61409" xr:uid="{00000000-0005-0000-0000-0000EDEF0000}"/>
    <cellStyle name="Total 2 2 2 2 13" xfId="61410" xr:uid="{00000000-0005-0000-0000-0000EEEF0000}"/>
    <cellStyle name="Total 2 2 2 2 13 2" xfId="61411" xr:uid="{00000000-0005-0000-0000-0000EFEF0000}"/>
    <cellStyle name="Total 2 2 2 2 13 2 2" xfId="61412" xr:uid="{00000000-0005-0000-0000-0000F0EF0000}"/>
    <cellStyle name="Total 2 2 2 2 13 2 2 2" xfId="61413" xr:uid="{00000000-0005-0000-0000-0000F1EF0000}"/>
    <cellStyle name="Total 2 2 2 2 13 2 2 3" xfId="61414" xr:uid="{00000000-0005-0000-0000-0000F2EF0000}"/>
    <cellStyle name="Total 2 2 2 2 13 2 2 4" xfId="61415" xr:uid="{00000000-0005-0000-0000-0000F3EF0000}"/>
    <cellStyle name="Total 2 2 2 2 13 2 2 5" xfId="61416" xr:uid="{00000000-0005-0000-0000-0000F4EF0000}"/>
    <cellStyle name="Total 2 2 2 2 13 2 3" xfId="61417" xr:uid="{00000000-0005-0000-0000-0000F5EF0000}"/>
    <cellStyle name="Total 2 2 2 2 13 2 3 2" xfId="61418" xr:uid="{00000000-0005-0000-0000-0000F6EF0000}"/>
    <cellStyle name="Total 2 2 2 2 13 2 3 3" xfId="61419" xr:uid="{00000000-0005-0000-0000-0000F7EF0000}"/>
    <cellStyle name="Total 2 2 2 2 13 2 3 4" xfId="61420" xr:uid="{00000000-0005-0000-0000-0000F8EF0000}"/>
    <cellStyle name="Total 2 2 2 2 13 2 3 5" xfId="61421" xr:uid="{00000000-0005-0000-0000-0000F9EF0000}"/>
    <cellStyle name="Total 2 2 2 2 13 2 4" xfId="61422" xr:uid="{00000000-0005-0000-0000-0000FAEF0000}"/>
    <cellStyle name="Total 2 2 2 2 13 2 5" xfId="61423" xr:uid="{00000000-0005-0000-0000-0000FBEF0000}"/>
    <cellStyle name="Total 2 2 2 2 13 2 6" xfId="61424" xr:uid="{00000000-0005-0000-0000-0000FCEF0000}"/>
    <cellStyle name="Total 2 2 2 2 13 2 7" xfId="61425" xr:uid="{00000000-0005-0000-0000-0000FDEF0000}"/>
    <cellStyle name="Total 2 2 2 2 13 3" xfId="61426" xr:uid="{00000000-0005-0000-0000-0000FEEF0000}"/>
    <cellStyle name="Total 2 2 2 2 13 3 2" xfId="61427" xr:uid="{00000000-0005-0000-0000-0000FFEF0000}"/>
    <cellStyle name="Total 2 2 2 2 13 3 3" xfId="61428" xr:uid="{00000000-0005-0000-0000-000000F00000}"/>
    <cellStyle name="Total 2 2 2 2 13 3 4" xfId="61429" xr:uid="{00000000-0005-0000-0000-000001F00000}"/>
    <cellStyle name="Total 2 2 2 2 13 3 5" xfId="61430" xr:uid="{00000000-0005-0000-0000-000002F00000}"/>
    <cellStyle name="Total 2 2 2 2 13 4" xfId="61431" xr:uid="{00000000-0005-0000-0000-000003F00000}"/>
    <cellStyle name="Total 2 2 2 2 13 4 2" xfId="61432" xr:uid="{00000000-0005-0000-0000-000004F00000}"/>
    <cellStyle name="Total 2 2 2 2 13 4 3" xfId="61433" xr:uid="{00000000-0005-0000-0000-000005F00000}"/>
    <cellStyle name="Total 2 2 2 2 13 4 4" xfId="61434" xr:uid="{00000000-0005-0000-0000-000006F00000}"/>
    <cellStyle name="Total 2 2 2 2 13 4 5" xfId="61435" xr:uid="{00000000-0005-0000-0000-000007F00000}"/>
    <cellStyle name="Total 2 2 2 2 13 5" xfId="61436" xr:uid="{00000000-0005-0000-0000-000008F00000}"/>
    <cellStyle name="Total 2 2 2 2 13 6" xfId="61437" xr:uid="{00000000-0005-0000-0000-000009F00000}"/>
    <cellStyle name="Total 2 2 2 2 13 7" xfId="61438" xr:uid="{00000000-0005-0000-0000-00000AF00000}"/>
    <cellStyle name="Total 2 2 2 2 13 8" xfId="61439" xr:uid="{00000000-0005-0000-0000-00000BF00000}"/>
    <cellStyle name="Total 2 2 2 2 14" xfId="61440" xr:uid="{00000000-0005-0000-0000-00000CF00000}"/>
    <cellStyle name="Total 2 2 2 2 14 2" xfId="61441" xr:uid="{00000000-0005-0000-0000-00000DF00000}"/>
    <cellStyle name="Total 2 2 2 2 14 2 2" xfId="61442" xr:uid="{00000000-0005-0000-0000-00000EF00000}"/>
    <cellStyle name="Total 2 2 2 2 14 2 2 2" xfId="61443" xr:uid="{00000000-0005-0000-0000-00000FF00000}"/>
    <cellStyle name="Total 2 2 2 2 14 2 2 3" xfId="61444" xr:uid="{00000000-0005-0000-0000-000010F00000}"/>
    <cellStyle name="Total 2 2 2 2 14 2 2 4" xfId="61445" xr:uid="{00000000-0005-0000-0000-000011F00000}"/>
    <cellStyle name="Total 2 2 2 2 14 2 2 5" xfId="61446" xr:uid="{00000000-0005-0000-0000-000012F00000}"/>
    <cellStyle name="Total 2 2 2 2 14 2 3" xfId="61447" xr:uid="{00000000-0005-0000-0000-000013F00000}"/>
    <cellStyle name="Total 2 2 2 2 14 2 3 2" xfId="61448" xr:uid="{00000000-0005-0000-0000-000014F00000}"/>
    <cellStyle name="Total 2 2 2 2 14 2 3 3" xfId="61449" xr:uid="{00000000-0005-0000-0000-000015F00000}"/>
    <cellStyle name="Total 2 2 2 2 14 2 3 4" xfId="61450" xr:uid="{00000000-0005-0000-0000-000016F00000}"/>
    <cellStyle name="Total 2 2 2 2 14 2 3 5" xfId="61451" xr:uid="{00000000-0005-0000-0000-000017F00000}"/>
    <cellStyle name="Total 2 2 2 2 14 2 4" xfId="61452" xr:uid="{00000000-0005-0000-0000-000018F00000}"/>
    <cellStyle name="Total 2 2 2 2 14 2 5" xfId="61453" xr:uid="{00000000-0005-0000-0000-000019F00000}"/>
    <cellStyle name="Total 2 2 2 2 14 2 6" xfId="61454" xr:uid="{00000000-0005-0000-0000-00001AF00000}"/>
    <cellStyle name="Total 2 2 2 2 14 2 7" xfId="61455" xr:uid="{00000000-0005-0000-0000-00001BF00000}"/>
    <cellStyle name="Total 2 2 2 2 14 3" xfId="61456" xr:uid="{00000000-0005-0000-0000-00001CF00000}"/>
    <cellStyle name="Total 2 2 2 2 14 3 2" xfId="61457" xr:uid="{00000000-0005-0000-0000-00001DF00000}"/>
    <cellStyle name="Total 2 2 2 2 14 3 3" xfId="61458" xr:uid="{00000000-0005-0000-0000-00001EF00000}"/>
    <cellStyle name="Total 2 2 2 2 14 3 4" xfId="61459" xr:uid="{00000000-0005-0000-0000-00001FF00000}"/>
    <cellStyle name="Total 2 2 2 2 14 3 5" xfId="61460" xr:uid="{00000000-0005-0000-0000-000020F00000}"/>
    <cellStyle name="Total 2 2 2 2 14 4" xfId="61461" xr:uid="{00000000-0005-0000-0000-000021F00000}"/>
    <cellStyle name="Total 2 2 2 2 14 4 2" xfId="61462" xr:uid="{00000000-0005-0000-0000-000022F00000}"/>
    <cellStyle name="Total 2 2 2 2 14 4 3" xfId="61463" xr:uid="{00000000-0005-0000-0000-000023F00000}"/>
    <cellStyle name="Total 2 2 2 2 14 4 4" xfId="61464" xr:uid="{00000000-0005-0000-0000-000024F00000}"/>
    <cellStyle name="Total 2 2 2 2 14 4 5" xfId="61465" xr:uid="{00000000-0005-0000-0000-000025F00000}"/>
    <cellStyle name="Total 2 2 2 2 14 5" xfId="61466" xr:uid="{00000000-0005-0000-0000-000026F00000}"/>
    <cellStyle name="Total 2 2 2 2 14 6" xfId="61467" xr:uid="{00000000-0005-0000-0000-000027F00000}"/>
    <cellStyle name="Total 2 2 2 2 14 7" xfId="61468" xr:uid="{00000000-0005-0000-0000-000028F00000}"/>
    <cellStyle name="Total 2 2 2 2 14 8" xfId="61469" xr:uid="{00000000-0005-0000-0000-000029F00000}"/>
    <cellStyle name="Total 2 2 2 2 15" xfId="61470" xr:uid="{00000000-0005-0000-0000-00002AF00000}"/>
    <cellStyle name="Total 2 2 2 2 15 2" xfId="61471" xr:uid="{00000000-0005-0000-0000-00002BF00000}"/>
    <cellStyle name="Total 2 2 2 2 15 2 2" xfId="61472" xr:uid="{00000000-0005-0000-0000-00002CF00000}"/>
    <cellStyle name="Total 2 2 2 2 15 2 3" xfId="61473" xr:uid="{00000000-0005-0000-0000-00002DF00000}"/>
    <cellStyle name="Total 2 2 2 2 15 2 4" xfId="61474" xr:uid="{00000000-0005-0000-0000-00002EF00000}"/>
    <cellStyle name="Total 2 2 2 2 15 2 5" xfId="61475" xr:uid="{00000000-0005-0000-0000-00002FF00000}"/>
    <cellStyle name="Total 2 2 2 2 15 3" xfId="61476" xr:uid="{00000000-0005-0000-0000-000030F00000}"/>
    <cellStyle name="Total 2 2 2 2 15 3 2" xfId="61477" xr:uid="{00000000-0005-0000-0000-000031F00000}"/>
    <cellStyle name="Total 2 2 2 2 15 3 3" xfId="61478" xr:uid="{00000000-0005-0000-0000-000032F00000}"/>
    <cellStyle name="Total 2 2 2 2 15 3 4" xfId="61479" xr:uid="{00000000-0005-0000-0000-000033F00000}"/>
    <cellStyle name="Total 2 2 2 2 15 3 5" xfId="61480" xr:uid="{00000000-0005-0000-0000-000034F00000}"/>
    <cellStyle name="Total 2 2 2 2 15 4" xfId="61481" xr:uid="{00000000-0005-0000-0000-000035F00000}"/>
    <cellStyle name="Total 2 2 2 2 15 5" xfId="61482" xr:uid="{00000000-0005-0000-0000-000036F00000}"/>
    <cellStyle name="Total 2 2 2 2 15 6" xfId="61483" xr:uid="{00000000-0005-0000-0000-000037F00000}"/>
    <cellStyle name="Total 2 2 2 2 15 7" xfId="61484" xr:uid="{00000000-0005-0000-0000-000038F00000}"/>
    <cellStyle name="Total 2 2 2 2 16" xfId="61485" xr:uid="{00000000-0005-0000-0000-000039F00000}"/>
    <cellStyle name="Total 2 2 2 2 16 2" xfId="61486" xr:uid="{00000000-0005-0000-0000-00003AF00000}"/>
    <cellStyle name="Total 2 2 2 2 16 3" xfId="61487" xr:uid="{00000000-0005-0000-0000-00003BF00000}"/>
    <cellStyle name="Total 2 2 2 2 16 4" xfId="61488" xr:uid="{00000000-0005-0000-0000-00003CF00000}"/>
    <cellStyle name="Total 2 2 2 2 16 5" xfId="61489" xr:uid="{00000000-0005-0000-0000-00003DF00000}"/>
    <cellStyle name="Total 2 2 2 2 17" xfId="61490" xr:uid="{00000000-0005-0000-0000-00003EF00000}"/>
    <cellStyle name="Total 2 2 2 2 17 2" xfId="61491" xr:uid="{00000000-0005-0000-0000-00003FF00000}"/>
    <cellStyle name="Total 2 2 2 2 17 3" xfId="61492" xr:uid="{00000000-0005-0000-0000-000040F00000}"/>
    <cellStyle name="Total 2 2 2 2 17 4" xfId="61493" xr:uid="{00000000-0005-0000-0000-000041F00000}"/>
    <cellStyle name="Total 2 2 2 2 17 5" xfId="61494" xr:uid="{00000000-0005-0000-0000-000042F00000}"/>
    <cellStyle name="Total 2 2 2 2 18" xfId="61495" xr:uid="{00000000-0005-0000-0000-000043F00000}"/>
    <cellStyle name="Total 2 2 2 2 19" xfId="61496" xr:uid="{00000000-0005-0000-0000-000044F00000}"/>
    <cellStyle name="Total 2 2 2 2 2" xfId="61497" xr:uid="{00000000-0005-0000-0000-000045F00000}"/>
    <cellStyle name="Total 2 2 2 2 2 2" xfId="61498" xr:uid="{00000000-0005-0000-0000-000046F00000}"/>
    <cellStyle name="Total 2 2 2 2 2 2 2" xfId="61499" xr:uid="{00000000-0005-0000-0000-000047F00000}"/>
    <cellStyle name="Total 2 2 2 2 2 2 2 2" xfId="61500" xr:uid="{00000000-0005-0000-0000-000048F00000}"/>
    <cellStyle name="Total 2 2 2 2 2 2 2 3" xfId="61501" xr:uid="{00000000-0005-0000-0000-000049F00000}"/>
    <cellStyle name="Total 2 2 2 2 2 2 2 4" xfId="61502" xr:uid="{00000000-0005-0000-0000-00004AF00000}"/>
    <cellStyle name="Total 2 2 2 2 2 2 2 5" xfId="61503" xr:uid="{00000000-0005-0000-0000-00004BF00000}"/>
    <cellStyle name="Total 2 2 2 2 2 2 3" xfId="61504" xr:uid="{00000000-0005-0000-0000-00004CF00000}"/>
    <cellStyle name="Total 2 2 2 2 2 2 3 2" xfId="61505" xr:uid="{00000000-0005-0000-0000-00004DF00000}"/>
    <cellStyle name="Total 2 2 2 2 2 2 3 3" xfId="61506" xr:uid="{00000000-0005-0000-0000-00004EF00000}"/>
    <cellStyle name="Total 2 2 2 2 2 2 3 4" xfId="61507" xr:uid="{00000000-0005-0000-0000-00004FF00000}"/>
    <cellStyle name="Total 2 2 2 2 2 2 3 5" xfId="61508" xr:uid="{00000000-0005-0000-0000-000050F00000}"/>
    <cellStyle name="Total 2 2 2 2 2 2 4" xfId="61509" xr:uid="{00000000-0005-0000-0000-000051F00000}"/>
    <cellStyle name="Total 2 2 2 2 2 2 5" xfId="61510" xr:uid="{00000000-0005-0000-0000-000052F00000}"/>
    <cellStyle name="Total 2 2 2 2 2 2 6" xfId="61511" xr:uid="{00000000-0005-0000-0000-000053F00000}"/>
    <cellStyle name="Total 2 2 2 2 2 2 7" xfId="61512" xr:uid="{00000000-0005-0000-0000-000054F00000}"/>
    <cellStyle name="Total 2 2 2 2 2 3" xfId="61513" xr:uid="{00000000-0005-0000-0000-000055F00000}"/>
    <cellStyle name="Total 2 2 2 2 2 3 2" xfId="61514" xr:uid="{00000000-0005-0000-0000-000056F00000}"/>
    <cellStyle name="Total 2 2 2 2 2 3 3" xfId="61515" xr:uid="{00000000-0005-0000-0000-000057F00000}"/>
    <cellStyle name="Total 2 2 2 2 2 3 4" xfId="61516" xr:uid="{00000000-0005-0000-0000-000058F00000}"/>
    <cellStyle name="Total 2 2 2 2 2 3 5" xfId="61517" xr:uid="{00000000-0005-0000-0000-000059F00000}"/>
    <cellStyle name="Total 2 2 2 2 2 4" xfId="61518" xr:uid="{00000000-0005-0000-0000-00005AF00000}"/>
    <cellStyle name="Total 2 2 2 2 2 4 2" xfId="61519" xr:uid="{00000000-0005-0000-0000-00005BF00000}"/>
    <cellStyle name="Total 2 2 2 2 2 4 3" xfId="61520" xr:uid="{00000000-0005-0000-0000-00005CF00000}"/>
    <cellStyle name="Total 2 2 2 2 2 4 4" xfId="61521" xr:uid="{00000000-0005-0000-0000-00005DF00000}"/>
    <cellStyle name="Total 2 2 2 2 2 4 5" xfId="61522" xr:uid="{00000000-0005-0000-0000-00005EF00000}"/>
    <cellStyle name="Total 2 2 2 2 2 5" xfId="61523" xr:uid="{00000000-0005-0000-0000-00005FF00000}"/>
    <cellStyle name="Total 2 2 2 2 2 6" xfId="61524" xr:uid="{00000000-0005-0000-0000-000060F00000}"/>
    <cellStyle name="Total 2 2 2 2 2 7" xfId="61525" xr:uid="{00000000-0005-0000-0000-000061F00000}"/>
    <cellStyle name="Total 2 2 2 2 2 8" xfId="61526" xr:uid="{00000000-0005-0000-0000-000062F00000}"/>
    <cellStyle name="Total 2 2 2 2 20" xfId="61527" xr:uid="{00000000-0005-0000-0000-000063F00000}"/>
    <cellStyle name="Total 2 2 2 2 21" xfId="61528" xr:uid="{00000000-0005-0000-0000-000064F00000}"/>
    <cellStyle name="Total 2 2 2 2 3" xfId="61529" xr:uid="{00000000-0005-0000-0000-000065F00000}"/>
    <cellStyle name="Total 2 2 2 2 3 2" xfId="61530" xr:uid="{00000000-0005-0000-0000-000066F00000}"/>
    <cellStyle name="Total 2 2 2 2 3 2 2" xfId="61531" xr:uid="{00000000-0005-0000-0000-000067F00000}"/>
    <cellStyle name="Total 2 2 2 2 3 2 2 2" xfId="61532" xr:uid="{00000000-0005-0000-0000-000068F00000}"/>
    <cellStyle name="Total 2 2 2 2 3 2 2 3" xfId="61533" xr:uid="{00000000-0005-0000-0000-000069F00000}"/>
    <cellStyle name="Total 2 2 2 2 3 2 2 4" xfId="61534" xr:uid="{00000000-0005-0000-0000-00006AF00000}"/>
    <cellStyle name="Total 2 2 2 2 3 2 2 5" xfId="61535" xr:uid="{00000000-0005-0000-0000-00006BF00000}"/>
    <cellStyle name="Total 2 2 2 2 3 2 3" xfId="61536" xr:uid="{00000000-0005-0000-0000-00006CF00000}"/>
    <cellStyle name="Total 2 2 2 2 3 2 3 2" xfId="61537" xr:uid="{00000000-0005-0000-0000-00006DF00000}"/>
    <cellStyle name="Total 2 2 2 2 3 2 3 3" xfId="61538" xr:uid="{00000000-0005-0000-0000-00006EF00000}"/>
    <cellStyle name="Total 2 2 2 2 3 2 3 4" xfId="61539" xr:uid="{00000000-0005-0000-0000-00006FF00000}"/>
    <cellStyle name="Total 2 2 2 2 3 2 3 5" xfId="61540" xr:uid="{00000000-0005-0000-0000-000070F00000}"/>
    <cellStyle name="Total 2 2 2 2 3 2 4" xfId="61541" xr:uid="{00000000-0005-0000-0000-000071F00000}"/>
    <cellStyle name="Total 2 2 2 2 3 2 5" xfId="61542" xr:uid="{00000000-0005-0000-0000-000072F00000}"/>
    <cellStyle name="Total 2 2 2 2 3 2 6" xfId="61543" xr:uid="{00000000-0005-0000-0000-000073F00000}"/>
    <cellStyle name="Total 2 2 2 2 3 2 7" xfId="61544" xr:uid="{00000000-0005-0000-0000-000074F00000}"/>
    <cellStyle name="Total 2 2 2 2 3 3" xfId="61545" xr:uid="{00000000-0005-0000-0000-000075F00000}"/>
    <cellStyle name="Total 2 2 2 2 3 3 2" xfId="61546" xr:uid="{00000000-0005-0000-0000-000076F00000}"/>
    <cellStyle name="Total 2 2 2 2 3 3 3" xfId="61547" xr:uid="{00000000-0005-0000-0000-000077F00000}"/>
    <cellStyle name="Total 2 2 2 2 3 3 4" xfId="61548" xr:uid="{00000000-0005-0000-0000-000078F00000}"/>
    <cellStyle name="Total 2 2 2 2 3 3 5" xfId="61549" xr:uid="{00000000-0005-0000-0000-000079F00000}"/>
    <cellStyle name="Total 2 2 2 2 3 4" xfId="61550" xr:uid="{00000000-0005-0000-0000-00007AF00000}"/>
    <cellStyle name="Total 2 2 2 2 3 4 2" xfId="61551" xr:uid="{00000000-0005-0000-0000-00007BF00000}"/>
    <cellStyle name="Total 2 2 2 2 3 4 3" xfId="61552" xr:uid="{00000000-0005-0000-0000-00007CF00000}"/>
    <cellStyle name="Total 2 2 2 2 3 4 4" xfId="61553" xr:uid="{00000000-0005-0000-0000-00007DF00000}"/>
    <cellStyle name="Total 2 2 2 2 3 4 5" xfId="61554" xr:uid="{00000000-0005-0000-0000-00007EF00000}"/>
    <cellStyle name="Total 2 2 2 2 3 5" xfId="61555" xr:uid="{00000000-0005-0000-0000-00007FF00000}"/>
    <cellStyle name="Total 2 2 2 2 3 6" xfId="61556" xr:uid="{00000000-0005-0000-0000-000080F00000}"/>
    <cellStyle name="Total 2 2 2 2 3 7" xfId="61557" xr:uid="{00000000-0005-0000-0000-000081F00000}"/>
    <cellStyle name="Total 2 2 2 2 3 8" xfId="61558" xr:uid="{00000000-0005-0000-0000-000082F00000}"/>
    <cellStyle name="Total 2 2 2 2 4" xfId="61559" xr:uid="{00000000-0005-0000-0000-000083F00000}"/>
    <cellStyle name="Total 2 2 2 2 4 2" xfId="61560" xr:uid="{00000000-0005-0000-0000-000084F00000}"/>
    <cellStyle name="Total 2 2 2 2 4 2 2" xfId="61561" xr:uid="{00000000-0005-0000-0000-000085F00000}"/>
    <cellStyle name="Total 2 2 2 2 4 2 2 2" xfId="61562" xr:uid="{00000000-0005-0000-0000-000086F00000}"/>
    <cellStyle name="Total 2 2 2 2 4 2 2 3" xfId="61563" xr:uid="{00000000-0005-0000-0000-000087F00000}"/>
    <cellStyle name="Total 2 2 2 2 4 2 2 4" xfId="61564" xr:uid="{00000000-0005-0000-0000-000088F00000}"/>
    <cellStyle name="Total 2 2 2 2 4 2 2 5" xfId="61565" xr:uid="{00000000-0005-0000-0000-000089F00000}"/>
    <cellStyle name="Total 2 2 2 2 4 2 3" xfId="61566" xr:uid="{00000000-0005-0000-0000-00008AF00000}"/>
    <cellStyle name="Total 2 2 2 2 4 2 3 2" xfId="61567" xr:uid="{00000000-0005-0000-0000-00008BF00000}"/>
    <cellStyle name="Total 2 2 2 2 4 2 3 3" xfId="61568" xr:uid="{00000000-0005-0000-0000-00008CF00000}"/>
    <cellStyle name="Total 2 2 2 2 4 2 3 4" xfId="61569" xr:uid="{00000000-0005-0000-0000-00008DF00000}"/>
    <cellStyle name="Total 2 2 2 2 4 2 3 5" xfId="61570" xr:uid="{00000000-0005-0000-0000-00008EF00000}"/>
    <cellStyle name="Total 2 2 2 2 4 2 4" xfId="61571" xr:uid="{00000000-0005-0000-0000-00008FF00000}"/>
    <cellStyle name="Total 2 2 2 2 4 2 5" xfId="61572" xr:uid="{00000000-0005-0000-0000-000090F00000}"/>
    <cellStyle name="Total 2 2 2 2 4 2 6" xfId="61573" xr:uid="{00000000-0005-0000-0000-000091F00000}"/>
    <cellStyle name="Total 2 2 2 2 4 2 7" xfId="61574" xr:uid="{00000000-0005-0000-0000-000092F00000}"/>
    <cellStyle name="Total 2 2 2 2 4 3" xfId="61575" xr:uid="{00000000-0005-0000-0000-000093F00000}"/>
    <cellStyle name="Total 2 2 2 2 4 3 2" xfId="61576" xr:uid="{00000000-0005-0000-0000-000094F00000}"/>
    <cellStyle name="Total 2 2 2 2 4 3 3" xfId="61577" xr:uid="{00000000-0005-0000-0000-000095F00000}"/>
    <cellStyle name="Total 2 2 2 2 4 3 4" xfId="61578" xr:uid="{00000000-0005-0000-0000-000096F00000}"/>
    <cellStyle name="Total 2 2 2 2 4 3 5" xfId="61579" xr:uid="{00000000-0005-0000-0000-000097F00000}"/>
    <cellStyle name="Total 2 2 2 2 4 4" xfId="61580" xr:uid="{00000000-0005-0000-0000-000098F00000}"/>
    <cellStyle name="Total 2 2 2 2 4 4 2" xfId="61581" xr:uid="{00000000-0005-0000-0000-000099F00000}"/>
    <cellStyle name="Total 2 2 2 2 4 4 3" xfId="61582" xr:uid="{00000000-0005-0000-0000-00009AF00000}"/>
    <cellStyle name="Total 2 2 2 2 4 4 4" xfId="61583" xr:uid="{00000000-0005-0000-0000-00009BF00000}"/>
    <cellStyle name="Total 2 2 2 2 4 4 5" xfId="61584" xr:uid="{00000000-0005-0000-0000-00009CF00000}"/>
    <cellStyle name="Total 2 2 2 2 4 5" xfId="61585" xr:uid="{00000000-0005-0000-0000-00009DF00000}"/>
    <cellStyle name="Total 2 2 2 2 4 6" xfId="61586" xr:uid="{00000000-0005-0000-0000-00009EF00000}"/>
    <cellStyle name="Total 2 2 2 2 4 7" xfId="61587" xr:uid="{00000000-0005-0000-0000-00009FF00000}"/>
    <cellStyle name="Total 2 2 2 2 4 8" xfId="61588" xr:uid="{00000000-0005-0000-0000-0000A0F00000}"/>
    <cellStyle name="Total 2 2 2 2 5" xfId="61589" xr:uid="{00000000-0005-0000-0000-0000A1F00000}"/>
    <cellStyle name="Total 2 2 2 2 5 2" xfId="61590" xr:uid="{00000000-0005-0000-0000-0000A2F00000}"/>
    <cellStyle name="Total 2 2 2 2 5 2 2" xfId="61591" xr:uid="{00000000-0005-0000-0000-0000A3F00000}"/>
    <cellStyle name="Total 2 2 2 2 5 2 2 2" xfId="61592" xr:uid="{00000000-0005-0000-0000-0000A4F00000}"/>
    <cellStyle name="Total 2 2 2 2 5 2 2 3" xfId="61593" xr:uid="{00000000-0005-0000-0000-0000A5F00000}"/>
    <cellStyle name="Total 2 2 2 2 5 2 2 4" xfId="61594" xr:uid="{00000000-0005-0000-0000-0000A6F00000}"/>
    <cellStyle name="Total 2 2 2 2 5 2 2 5" xfId="61595" xr:uid="{00000000-0005-0000-0000-0000A7F00000}"/>
    <cellStyle name="Total 2 2 2 2 5 2 3" xfId="61596" xr:uid="{00000000-0005-0000-0000-0000A8F00000}"/>
    <cellStyle name="Total 2 2 2 2 5 2 3 2" xfId="61597" xr:uid="{00000000-0005-0000-0000-0000A9F00000}"/>
    <cellStyle name="Total 2 2 2 2 5 2 3 3" xfId="61598" xr:uid="{00000000-0005-0000-0000-0000AAF00000}"/>
    <cellStyle name="Total 2 2 2 2 5 2 3 4" xfId="61599" xr:uid="{00000000-0005-0000-0000-0000ABF00000}"/>
    <cellStyle name="Total 2 2 2 2 5 2 3 5" xfId="61600" xr:uid="{00000000-0005-0000-0000-0000ACF00000}"/>
    <cellStyle name="Total 2 2 2 2 5 2 4" xfId="61601" xr:uid="{00000000-0005-0000-0000-0000ADF00000}"/>
    <cellStyle name="Total 2 2 2 2 5 2 5" xfId="61602" xr:uid="{00000000-0005-0000-0000-0000AEF00000}"/>
    <cellStyle name="Total 2 2 2 2 5 2 6" xfId="61603" xr:uid="{00000000-0005-0000-0000-0000AFF00000}"/>
    <cellStyle name="Total 2 2 2 2 5 2 7" xfId="61604" xr:uid="{00000000-0005-0000-0000-0000B0F00000}"/>
    <cellStyle name="Total 2 2 2 2 5 3" xfId="61605" xr:uid="{00000000-0005-0000-0000-0000B1F00000}"/>
    <cellStyle name="Total 2 2 2 2 5 3 2" xfId="61606" xr:uid="{00000000-0005-0000-0000-0000B2F00000}"/>
    <cellStyle name="Total 2 2 2 2 5 3 3" xfId="61607" xr:uid="{00000000-0005-0000-0000-0000B3F00000}"/>
    <cellStyle name="Total 2 2 2 2 5 3 4" xfId="61608" xr:uid="{00000000-0005-0000-0000-0000B4F00000}"/>
    <cellStyle name="Total 2 2 2 2 5 3 5" xfId="61609" xr:uid="{00000000-0005-0000-0000-0000B5F00000}"/>
    <cellStyle name="Total 2 2 2 2 5 4" xfId="61610" xr:uid="{00000000-0005-0000-0000-0000B6F00000}"/>
    <cellStyle name="Total 2 2 2 2 5 4 2" xfId="61611" xr:uid="{00000000-0005-0000-0000-0000B7F00000}"/>
    <cellStyle name="Total 2 2 2 2 5 4 3" xfId="61612" xr:uid="{00000000-0005-0000-0000-0000B8F00000}"/>
    <cellStyle name="Total 2 2 2 2 5 4 4" xfId="61613" xr:uid="{00000000-0005-0000-0000-0000B9F00000}"/>
    <cellStyle name="Total 2 2 2 2 5 4 5" xfId="61614" xr:uid="{00000000-0005-0000-0000-0000BAF00000}"/>
    <cellStyle name="Total 2 2 2 2 5 5" xfId="61615" xr:uid="{00000000-0005-0000-0000-0000BBF00000}"/>
    <cellStyle name="Total 2 2 2 2 5 6" xfId="61616" xr:uid="{00000000-0005-0000-0000-0000BCF00000}"/>
    <cellStyle name="Total 2 2 2 2 5 7" xfId="61617" xr:uid="{00000000-0005-0000-0000-0000BDF00000}"/>
    <cellStyle name="Total 2 2 2 2 5 8" xfId="61618" xr:uid="{00000000-0005-0000-0000-0000BEF00000}"/>
    <cellStyle name="Total 2 2 2 2 6" xfId="61619" xr:uid="{00000000-0005-0000-0000-0000BFF00000}"/>
    <cellStyle name="Total 2 2 2 2 6 2" xfId="61620" xr:uid="{00000000-0005-0000-0000-0000C0F00000}"/>
    <cellStyle name="Total 2 2 2 2 6 2 2" xfId="61621" xr:uid="{00000000-0005-0000-0000-0000C1F00000}"/>
    <cellStyle name="Total 2 2 2 2 6 2 2 2" xfId="61622" xr:uid="{00000000-0005-0000-0000-0000C2F00000}"/>
    <cellStyle name="Total 2 2 2 2 6 2 2 3" xfId="61623" xr:uid="{00000000-0005-0000-0000-0000C3F00000}"/>
    <cellStyle name="Total 2 2 2 2 6 2 2 4" xfId="61624" xr:uid="{00000000-0005-0000-0000-0000C4F00000}"/>
    <cellStyle name="Total 2 2 2 2 6 2 2 5" xfId="61625" xr:uid="{00000000-0005-0000-0000-0000C5F00000}"/>
    <cellStyle name="Total 2 2 2 2 6 2 3" xfId="61626" xr:uid="{00000000-0005-0000-0000-0000C6F00000}"/>
    <cellStyle name="Total 2 2 2 2 6 2 3 2" xfId="61627" xr:uid="{00000000-0005-0000-0000-0000C7F00000}"/>
    <cellStyle name="Total 2 2 2 2 6 2 3 3" xfId="61628" xr:uid="{00000000-0005-0000-0000-0000C8F00000}"/>
    <cellStyle name="Total 2 2 2 2 6 2 3 4" xfId="61629" xr:uid="{00000000-0005-0000-0000-0000C9F00000}"/>
    <cellStyle name="Total 2 2 2 2 6 2 3 5" xfId="61630" xr:uid="{00000000-0005-0000-0000-0000CAF00000}"/>
    <cellStyle name="Total 2 2 2 2 6 2 4" xfId="61631" xr:uid="{00000000-0005-0000-0000-0000CBF00000}"/>
    <cellStyle name="Total 2 2 2 2 6 2 5" xfId="61632" xr:uid="{00000000-0005-0000-0000-0000CCF00000}"/>
    <cellStyle name="Total 2 2 2 2 6 2 6" xfId="61633" xr:uid="{00000000-0005-0000-0000-0000CDF00000}"/>
    <cellStyle name="Total 2 2 2 2 6 2 7" xfId="61634" xr:uid="{00000000-0005-0000-0000-0000CEF00000}"/>
    <cellStyle name="Total 2 2 2 2 6 3" xfId="61635" xr:uid="{00000000-0005-0000-0000-0000CFF00000}"/>
    <cellStyle name="Total 2 2 2 2 6 3 2" xfId="61636" xr:uid="{00000000-0005-0000-0000-0000D0F00000}"/>
    <cellStyle name="Total 2 2 2 2 6 3 3" xfId="61637" xr:uid="{00000000-0005-0000-0000-0000D1F00000}"/>
    <cellStyle name="Total 2 2 2 2 6 3 4" xfId="61638" xr:uid="{00000000-0005-0000-0000-0000D2F00000}"/>
    <cellStyle name="Total 2 2 2 2 6 3 5" xfId="61639" xr:uid="{00000000-0005-0000-0000-0000D3F00000}"/>
    <cellStyle name="Total 2 2 2 2 6 4" xfId="61640" xr:uid="{00000000-0005-0000-0000-0000D4F00000}"/>
    <cellStyle name="Total 2 2 2 2 6 4 2" xfId="61641" xr:uid="{00000000-0005-0000-0000-0000D5F00000}"/>
    <cellStyle name="Total 2 2 2 2 6 4 3" xfId="61642" xr:uid="{00000000-0005-0000-0000-0000D6F00000}"/>
    <cellStyle name="Total 2 2 2 2 6 4 4" xfId="61643" xr:uid="{00000000-0005-0000-0000-0000D7F00000}"/>
    <cellStyle name="Total 2 2 2 2 6 4 5" xfId="61644" xr:uid="{00000000-0005-0000-0000-0000D8F00000}"/>
    <cellStyle name="Total 2 2 2 2 6 5" xfId="61645" xr:uid="{00000000-0005-0000-0000-0000D9F00000}"/>
    <cellStyle name="Total 2 2 2 2 6 6" xfId="61646" xr:uid="{00000000-0005-0000-0000-0000DAF00000}"/>
    <cellStyle name="Total 2 2 2 2 6 7" xfId="61647" xr:uid="{00000000-0005-0000-0000-0000DBF00000}"/>
    <cellStyle name="Total 2 2 2 2 6 8" xfId="61648" xr:uid="{00000000-0005-0000-0000-0000DCF00000}"/>
    <cellStyle name="Total 2 2 2 2 7" xfId="61649" xr:uid="{00000000-0005-0000-0000-0000DDF00000}"/>
    <cellStyle name="Total 2 2 2 2 7 2" xfId="61650" xr:uid="{00000000-0005-0000-0000-0000DEF00000}"/>
    <cellStyle name="Total 2 2 2 2 7 2 2" xfId="61651" xr:uid="{00000000-0005-0000-0000-0000DFF00000}"/>
    <cellStyle name="Total 2 2 2 2 7 2 2 2" xfId="61652" xr:uid="{00000000-0005-0000-0000-0000E0F00000}"/>
    <cellStyle name="Total 2 2 2 2 7 2 2 3" xfId="61653" xr:uid="{00000000-0005-0000-0000-0000E1F00000}"/>
    <cellStyle name="Total 2 2 2 2 7 2 2 4" xfId="61654" xr:uid="{00000000-0005-0000-0000-0000E2F00000}"/>
    <cellStyle name="Total 2 2 2 2 7 2 2 5" xfId="61655" xr:uid="{00000000-0005-0000-0000-0000E3F00000}"/>
    <cellStyle name="Total 2 2 2 2 7 2 3" xfId="61656" xr:uid="{00000000-0005-0000-0000-0000E4F00000}"/>
    <cellStyle name="Total 2 2 2 2 7 2 3 2" xfId="61657" xr:uid="{00000000-0005-0000-0000-0000E5F00000}"/>
    <cellStyle name="Total 2 2 2 2 7 2 3 3" xfId="61658" xr:uid="{00000000-0005-0000-0000-0000E6F00000}"/>
    <cellStyle name="Total 2 2 2 2 7 2 3 4" xfId="61659" xr:uid="{00000000-0005-0000-0000-0000E7F00000}"/>
    <cellStyle name="Total 2 2 2 2 7 2 3 5" xfId="61660" xr:uid="{00000000-0005-0000-0000-0000E8F00000}"/>
    <cellStyle name="Total 2 2 2 2 7 2 4" xfId="61661" xr:uid="{00000000-0005-0000-0000-0000E9F00000}"/>
    <cellStyle name="Total 2 2 2 2 7 2 5" xfId="61662" xr:uid="{00000000-0005-0000-0000-0000EAF00000}"/>
    <cellStyle name="Total 2 2 2 2 7 2 6" xfId="61663" xr:uid="{00000000-0005-0000-0000-0000EBF00000}"/>
    <cellStyle name="Total 2 2 2 2 7 2 7" xfId="61664" xr:uid="{00000000-0005-0000-0000-0000ECF00000}"/>
    <cellStyle name="Total 2 2 2 2 7 3" xfId="61665" xr:uid="{00000000-0005-0000-0000-0000EDF00000}"/>
    <cellStyle name="Total 2 2 2 2 7 3 2" xfId="61666" xr:uid="{00000000-0005-0000-0000-0000EEF00000}"/>
    <cellStyle name="Total 2 2 2 2 7 3 3" xfId="61667" xr:uid="{00000000-0005-0000-0000-0000EFF00000}"/>
    <cellStyle name="Total 2 2 2 2 7 3 4" xfId="61668" xr:uid="{00000000-0005-0000-0000-0000F0F00000}"/>
    <cellStyle name="Total 2 2 2 2 7 3 5" xfId="61669" xr:uid="{00000000-0005-0000-0000-0000F1F00000}"/>
    <cellStyle name="Total 2 2 2 2 7 4" xfId="61670" xr:uid="{00000000-0005-0000-0000-0000F2F00000}"/>
    <cellStyle name="Total 2 2 2 2 7 4 2" xfId="61671" xr:uid="{00000000-0005-0000-0000-0000F3F00000}"/>
    <cellStyle name="Total 2 2 2 2 7 4 3" xfId="61672" xr:uid="{00000000-0005-0000-0000-0000F4F00000}"/>
    <cellStyle name="Total 2 2 2 2 7 4 4" xfId="61673" xr:uid="{00000000-0005-0000-0000-0000F5F00000}"/>
    <cellStyle name="Total 2 2 2 2 7 4 5" xfId="61674" xr:uid="{00000000-0005-0000-0000-0000F6F00000}"/>
    <cellStyle name="Total 2 2 2 2 7 5" xfId="61675" xr:uid="{00000000-0005-0000-0000-0000F7F00000}"/>
    <cellStyle name="Total 2 2 2 2 7 6" xfId="61676" xr:uid="{00000000-0005-0000-0000-0000F8F00000}"/>
    <cellStyle name="Total 2 2 2 2 7 7" xfId="61677" xr:uid="{00000000-0005-0000-0000-0000F9F00000}"/>
    <cellStyle name="Total 2 2 2 2 7 8" xfId="61678" xr:uid="{00000000-0005-0000-0000-0000FAF00000}"/>
    <cellStyle name="Total 2 2 2 2 8" xfId="61679" xr:uid="{00000000-0005-0000-0000-0000FBF00000}"/>
    <cellStyle name="Total 2 2 2 2 8 2" xfId="61680" xr:uid="{00000000-0005-0000-0000-0000FCF00000}"/>
    <cellStyle name="Total 2 2 2 2 8 2 2" xfId="61681" xr:uid="{00000000-0005-0000-0000-0000FDF00000}"/>
    <cellStyle name="Total 2 2 2 2 8 2 2 2" xfId="61682" xr:uid="{00000000-0005-0000-0000-0000FEF00000}"/>
    <cellStyle name="Total 2 2 2 2 8 2 2 3" xfId="61683" xr:uid="{00000000-0005-0000-0000-0000FFF00000}"/>
    <cellStyle name="Total 2 2 2 2 8 2 2 4" xfId="61684" xr:uid="{00000000-0005-0000-0000-000000F10000}"/>
    <cellStyle name="Total 2 2 2 2 8 2 2 5" xfId="61685" xr:uid="{00000000-0005-0000-0000-000001F10000}"/>
    <cellStyle name="Total 2 2 2 2 8 2 3" xfId="61686" xr:uid="{00000000-0005-0000-0000-000002F10000}"/>
    <cellStyle name="Total 2 2 2 2 8 2 3 2" xfId="61687" xr:uid="{00000000-0005-0000-0000-000003F10000}"/>
    <cellStyle name="Total 2 2 2 2 8 2 3 3" xfId="61688" xr:uid="{00000000-0005-0000-0000-000004F10000}"/>
    <cellStyle name="Total 2 2 2 2 8 2 3 4" xfId="61689" xr:uid="{00000000-0005-0000-0000-000005F10000}"/>
    <cellStyle name="Total 2 2 2 2 8 2 3 5" xfId="61690" xr:uid="{00000000-0005-0000-0000-000006F10000}"/>
    <cellStyle name="Total 2 2 2 2 8 2 4" xfId="61691" xr:uid="{00000000-0005-0000-0000-000007F10000}"/>
    <cellStyle name="Total 2 2 2 2 8 2 5" xfId="61692" xr:uid="{00000000-0005-0000-0000-000008F10000}"/>
    <cellStyle name="Total 2 2 2 2 8 2 6" xfId="61693" xr:uid="{00000000-0005-0000-0000-000009F10000}"/>
    <cellStyle name="Total 2 2 2 2 8 2 7" xfId="61694" xr:uid="{00000000-0005-0000-0000-00000AF10000}"/>
    <cellStyle name="Total 2 2 2 2 8 3" xfId="61695" xr:uid="{00000000-0005-0000-0000-00000BF10000}"/>
    <cellStyle name="Total 2 2 2 2 8 3 2" xfId="61696" xr:uid="{00000000-0005-0000-0000-00000CF10000}"/>
    <cellStyle name="Total 2 2 2 2 8 3 3" xfId="61697" xr:uid="{00000000-0005-0000-0000-00000DF10000}"/>
    <cellStyle name="Total 2 2 2 2 8 3 4" xfId="61698" xr:uid="{00000000-0005-0000-0000-00000EF10000}"/>
    <cellStyle name="Total 2 2 2 2 8 3 5" xfId="61699" xr:uid="{00000000-0005-0000-0000-00000FF10000}"/>
    <cellStyle name="Total 2 2 2 2 8 4" xfId="61700" xr:uid="{00000000-0005-0000-0000-000010F10000}"/>
    <cellStyle name="Total 2 2 2 2 8 4 2" xfId="61701" xr:uid="{00000000-0005-0000-0000-000011F10000}"/>
    <cellStyle name="Total 2 2 2 2 8 4 3" xfId="61702" xr:uid="{00000000-0005-0000-0000-000012F10000}"/>
    <cellStyle name="Total 2 2 2 2 8 4 4" xfId="61703" xr:uid="{00000000-0005-0000-0000-000013F10000}"/>
    <cellStyle name="Total 2 2 2 2 8 4 5" xfId="61704" xr:uid="{00000000-0005-0000-0000-000014F10000}"/>
    <cellStyle name="Total 2 2 2 2 8 5" xfId="61705" xr:uid="{00000000-0005-0000-0000-000015F10000}"/>
    <cellStyle name="Total 2 2 2 2 8 6" xfId="61706" xr:uid="{00000000-0005-0000-0000-000016F10000}"/>
    <cellStyle name="Total 2 2 2 2 8 7" xfId="61707" xr:uid="{00000000-0005-0000-0000-000017F10000}"/>
    <cellStyle name="Total 2 2 2 2 8 8" xfId="61708" xr:uid="{00000000-0005-0000-0000-000018F10000}"/>
    <cellStyle name="Total 2 2 2 2 9" xfId="61709" xr:uid="{00000000-0005-0000-0000-000019F10000}"/>
    <cellStyle name="Total 2 2 2 2 9 2" xfId="61710" xr:uid="{00000000-0005-0000-0000-00001AF10000}"/>
    <cellStyle name="Total 2 2 2 2 9 2 2" xfId="61711" xr:uid="{00000000-0005-0000-0000-00001BF10000}"/>
    <cellStyle name="Total 2 2 2 2 9 2 2 2" xfId="61712" xr:uid="{00000000-0005-0000-0000-00001CF10000}"/>
    <cellStyle name="Total 2 2 2 2 9 2 2 3" xfId="61713" xr:uid="{00000000-0005-0000-0000-00001DF10000}"/>
    <cellStyle name="Total 2 2 2 2 9 2 2 4" xfId="61714" xr:uid="{00000000-0005-0000-0000-00001EF10000}"/>
    <cellStyle name="Total 2 2 2 2 9 2 2 5" xfId="61715" xr:uid="{00000000-0005-0000-0000-00001FF10000}"/>
    <cellStyle name="Total 2 2 2 2 9 2 3" xfId="61716" xr:uid="{00000000-0005-0000-0000-000020F10000}"/>
    <cellStyle name="Total 2 2 2 2 9 2 3 2" xfId="61717" xr:uid="{00000000-0005-0000-0000-000021F10000}"/>
    <cellStyle name="Total 2 2 2 2 9 2 3 3" xfId="61718" xr:uid="{00000000-0005-0000-0000-000022F10000}"/>
    <cellStyle name="Total 2 2 2 2 9 2 3 4" xfId="61719" xr:uid="{00000000-0005-0000-0000-000023F10000}"/>
    <cellStyle name="Total 2 2 2 2 9 2 3 5" xfId="61720" xr:uid="{00000000-0005-0000-0000-000024F10000}"/>
    <cellStyle name="Total 2 2 2 2 9 2 4" xfId="61721" xr:uid="{00000000-0005-0000-0000-000025F10000}"/>
    <cellStyle name="Total 2 2 2 2 9 2 5" xfId="61722" xr:uid="{00000000-0005-0000-0000-000026F10000}"/>
    <cellStyle name="Total 2 2 2 2 9 2 6" xfId="61723" xr:uid="{00000000-0005-0000-0000-000027F10000}"/>
    <cellStyle name="Total 2 2 2 2 9 2 7" xfId="61724" xr:uid="{00000000-0005-0000-0000-000028F10000}"/>
    <cellStyle name="Total 2 2 2 2 9 3" xfId="61725" xr:uid="{00000000-0005-0000-0000-000029F10000}"/>
    <cellStyle name="Total 2 2 2 2 9 3 2" xfId="61726" xr:uid="{00000000-0005-0000-0000-00002AF10000}"/>
    <cellStyle name="Total 2 2 2 2 9 3 3" xfId="61727" xr:uid="{00000000-0005-0000-0000-00002BF10000}"/>
    <cellStyle name="Total 2 2 2 2 9 3 4" xfId="61728" xr:uid="{00000000-0005-0000-0000-00002CF10000}"/>
    <cellStyle name="Total 2 2 2 2 9 3 5" xfId="61729" xr:uid="{00000000-0005-0000-0000-00002DF10000}"/>
    <cellStyle name="Total 2 2 2 2 9 4" xfId="61730" xr:uid="{00000000-0005-0000-0000-00002EF10000}"/>
    <cellStyle name="Total 2 2 2 2 9 4 2" xfId="61731" xr:uid="{00000000-0005-0000-0000-00002FF10000}"/>
    <cellStyle name="Total 2 2 2 2 9 4 3" xfId="61732" xr:uid="{00000000-0005-0000-0000-000030F10000}"/>
    <cellStyle name="Total 2 2 2 2 9 4 4" xfId="61733" xr:uid="{00000000-0005-0000-0000-000031F10000}"/>
    <cellStyle name="Total 2 2 2 2 9 4 5" xfId="61734" xr:uid="{00000000-0005-0000-0000-000032F10000}"/>
    <cellStyle name="Total 2 2 2 2 9 5" xfId="61735" xr:uid="{00000000-0005-0000-0000-000033F10000}"/>
    <cellStyle name="Total 2 2 2 2 9 6" xfId="61736" xr:uid="{00000000-0005-0000-0000-000034F10000}"/>
    <cellStyle name="Total 2 2 2 2 9 7" xfId="61737" xr:uid="{00000000-0005-0000-0000-000035F10000}"/>
    <cellStyle name="Total 2 2 2 2 9 8" xfId="61738" xr:uid="{00000000-0005-0000-0000-000036F10000}"/>
    <cellStyle name="Total 2 2 2 3" xfId="61739" xr:uid="{00000000-0005-0000-0000-000037F10000}"/>
    <cellStyle name="Total 2 2 2 3 2" xfId="61740" xr:uid="{00000000-0005-0000-0000-000038F10000}"/>
    <cellStyle name="Total 2 2 2 3 2 2" xfId="61741" xr:uid="{00000000-0005-0000-0000-000039F10000}"/>
    <cellStyle name="Total 2 2 2 3 3" xfId="61742" xr:uid="{00000000-0005-0000-0000-00003AF10000}"/>
    <cellStyle name="Total 2 2 2 3 4" xfId="61743" xr:uid="{00000000-0005-0000-0000-00003BF10000}"/>
    <cellStyle name="Total 2 2 2 3 5" xfId="61744" xr:uid="{00000000-0005-0000-0000-00003CF10000}"/>
    <cellStyle name="Total 2 2 2 4" xfId="61745" xr:uid="{00000000-0005-0000-0000-00003DF10000}"/>
    <cellStyle name="Total 2 2 2 4 2" xfId="61746" xr:uid="{00000000-0005-0000-0000-00003EF10000}"/>
    <cellStyle name="Total 2 2 2 4 2 2" xfId="61747" xr:uid="{00000000-0005-0000-0000-00003FF10000}"/>
    <cellStyle name="Total 2 2 2 4 3" xfId="61748" xr:uid="{00000000-0005-0000-0000-000040F10000}"/>
    <cellStyle name="Total 2 2 2 4 4" xfId="61749" xr:uid="{00000000-0005-0000-0000-000041F10000}"/>
    <cellStyle name="Total 2 2 2 4 5" xfId="61750" xr:uid="{00000000-0005-0000-0000-000042F10000}"/>
    <cellStyle name="Total 2 2 2 5" xfId="61751" xr:uid="{00000000-0005-0000-0000-000043F10000}"/>
    <cellStyle name="Total 2 2 2 5 2" xfId="61752" xr:uid="{00000000-0005-0000-0000-000044F10000}"/>
    <cellStyle name="Total 2 2 2 6" xfId="61753" xr:uid="{00000000-0005-0000-0000-000045F10000}"/>
    <cellStyle name="Total 2 2 2 7" xfId="61754" xr:uid="{00000000-0005-0000-0000-000046F10000}"/>
    <cellStyle name="Total 2 2 2_T-straight with PEDs adjustor" xfId="61755" xr:uid="{00000000-0005-0000-0000-000047F10000}"/>
    <cellStyle name="Total 2 2 3" xfId="61756" xr:uid="{00000000-0005-0000-0000-000048F10000}"/>
    <cellStyle name="Total 2 2 3 10" xfId="61757" xr:uid="{00000000-0005-0000-0000-000049F10000}"/>
    <cellStyle name="Total 2 2 3 10 2" xfId="61758" xr:uid="{00000000-0005-0000-0000-00004AF10000}"/>
    <cellStyle name="Total 2 2 3 10 2 2" xfId="61759" xr:uid="{00000000-0005-0000-0000-00004BF10000}"/>
    <cellStyle name="Total 2 2 3 10 2 2 2" xfId="61760" xr:uid="{00000000-0005-0000-0000-00004CF10000}"/>
    <cellStyle name="Total 2 2 3 10 2 2 3" xfId="61761" xr:uid="{00000000-0005-0000-0000-00004DF10000}"/>
    <cellStyle name="Total 2 2 3 10 2 2 4" xfId="61762" xr:uid="{00000000-0005-0000-0000-00004EF10000}"/>
    <cellStyle name="Total 2 2 3 10 2 2 5" xfId="61763" xr:uid="{00000000-0005-0000-0000-00004FF10000}"/>
    <cellStyle name="Total 2 2 3 10 2 3" xfId="61764" xr:uid="{00000000-0005-0000-0000-000050F10000}"/>
    <cellStyle name="Total 2 2 3 10 2 3 2" xfId="61765" xr:uid="{00000000-0005-0000-0000-000051F10000}"/>
    <cellStyle name="Total 2 2 3 10 2 3 3" xfId="61766" xr:uid="{00000000-0005-0000-0000-000052F10000}"/>
    <cellStyle name="Total 2 2 3 10 2 3 4" xfId="61767" xr:uid="{00000000-0005-0000-0000-000053F10000}"/>
    <cellStyle name="Total 2 2 3 10 2 3 5" xfId="61768" xr:uid="{00000000-0005-0000-0000-000054F10000}"/>
    <cellStyle name="Total 2 2 3 10 2 4" xfId="61769" xr:uid="{00000000-0005-0000-0000-000055F10000}"/>
    <cellStyle name="Total 2 2 3 10 2 5" xfId="61770" xr:uid="{00000000-0005-0000-0000-000056F10000}"/>
    <cellStyle name="Total 2 2 3 10 2 6" xfId="61771" xr:uid="{00000000-0005-0000-0000-000057F10000}"/>
    <cellStyle name="Total 2 2 3 10 2 7" xfId="61772" xr:uid="{00000000-0005-0000-0000-000058F10000}"/>
    <cellStyle name="Total 2 2 3 10 3" xfId="61773" xr:uid="{00000000-0005-0000-0000-000059F10000}"/>
    <cellStyle name="Total 2 2 3 10 3 2" xfId="61774" xr:uid="{00000000-0005-0000-0000-00005AF10000}"/>
    <cellStyle name="Total 2 2 3 10 3 3" xfId="61775" xr:uid="{00000000-0005-0000-0000-00005BF10000}"/>
    <cellStyle name="Total 2 2 3 10 3 4" xfId="61776" xr:uid="{00000000-0005-0000-0000-00005CF10000}"/>
    <cellStyle name="Total 2 2 3 10 3 5" xfId="61777" xr:uid="{00000000-0005-0000-0000-00005DF10000}"/>
    <cellStyle name="Total 2 2 3 10 4" xfId="61778" xr:uid="{00000000-0005-0000-0000-00005EF10000}"/>
    <cellStyle name="Total 2 2 3 10 4 2" xfId="61779" xr:uid="{00000000-0005-0000-0000-00005FF10000}"/>
    <cellStyle name="Total 2 2 3 10 4 3" xfId="61780" xr:uid="{00000000-0005-0000-0000-000060F10000}"/>
    <cellStyle name="Total 2 2 3 10 4 4" xfId="61781" xr:uid="{00000000-0005-0000-0000-000061F10000}"/>
    <cellStyle name="Total 2 2 3 10 4 5" xfId="61782" xr:uid="{00000000-0005-0000-0000-000062F10000}"/>
    <cellStyle name="Total 2 2 3 10 5" xfId="61783" xr:uid="{00000000-0005-0000-0000-000063F10000}"/>
    <cellStyle name="Total 2 2 3 10 6" xfId="61784" xr:uid="{00000000-0005-0000-0000-000064F10000}"/>
    <cellStyle name="Total 2 2 3 10 7" xfId="61785" xr:uid="{00000000-0005-0000-0000-000065F10000}"/>
    <cellStyle name="Total 2 2 3 10 8" xfId="61786" xr:uid="{00000000-0005-0000-0000-000066F10000}"/>
    <cellStyle name="Total 2 2 3 11" xfId="61787" xr:uid="{00000000-0005-0000-0000-000067F10000}"/>
    <cellStyle name="Total 2 2 3 11 2" xfId="61788" xr:uid="{00000000-0005-0000-0000-000068F10000}"/>
    <cellStyle name="Total 2 2 3 11 2 2" xfId="61789" xr:uid="{00000000-0005-0000-0000-000069F10000}"/>
    <cellStyle name="Total 2 2 3 11 2 2 2" xfId="61790" xr:uid="{00000000-0005-0000-0000-00006AF10000}"/>
    <cellStyle name="Total 2 2 3 11 2 2 3" xfId="61791" xr:uid="{00000000-0005-0000-0000-00006BF10000}"/>
    <cellStyle name="Total 2 2 3 11 2 2 4" xfId="61792" xr:uid="{00000000-0005-0000-0000-00006CF10000}"/>
    <cellStyle name="Total 2 2 3 11 2 2 5" xfId="61793" xr:uid="{00000000-0005-0000-0000-00006DF10000}"/>
    <cellStyle name="Total 2 2 3 11 2 3" xfId="61794" xr:uid="{00000000-0005-0000-0000-00006EF10000}"/>
    <cellStyle name="Total 2 2 3 11 2 3 2" xfId="61795" xr:uid="{00000000-0005-0000-0000-00006FF10000}"/>
    <cellStyle name="Total 2 2 3 11 2 3 3" xfId="61796" xr:uid="{00000000-0005-0000-0000-000070F10000}"/>
    <cellStyle name="Total 2 2 3 11 2 3 4" xfId="61797" xr:uid="{00000000-0005-0000-0000-000071F10000}"/>
    <cellStyle name="Total 2 2 3 11 2 3 5" xfId="61798" xr:uid="{00000000-0005-0000-0000-000072F10000}"/>
    <cellStyle name="Total 2 2 3 11 2 4" xfId="61799" xr:uid="{00000000-0005-0000-0000-000073F10000}"/>
    <cellStyle name="Total 2 2 3 11 2 5" xfId="61800" xr:uid="{00000000-0005-0000-0000-000074F10000}"/>
    <cellStyle name="Total 2 2 3 11 2 6" xfId="61801" xr:uid="{00000000-0005-0000-0000-000075F10000}"/>
    <cellStyle name="Total 2 2 3 11 2 7" xfId="61802" xr:uid="{00000000-0005-0000-0000-000076F10000}"/>
    <cellStyle name="Total 2 2 3 11 3" xfId="61803" xr:uid="{00000000-0005-0000-0000-000077F10000}"/>
    <cellStyle name="Total 2 2 3 11 3 2" xfId="61804" xr:uid="{00000000-0005-0000-0000-000078F10000}"/>
    <cellStyle name="Total 2 2 3 11 3 3" xfId="61805" xr:uid="{00000000-0005-0000-0000-000079F10000}"/>
    <cellStyle name="Total 2 2 3 11 3 4" xfId="61806" xr:uid="{00000000-0005-0000-0000-00007AF10000}"/>
    <cellStyle name="Total 2 2 3 11 3 5" xfId="61807" xr:uid="{00000000-0005-0000-0000-00007BF10000}"/>
    <cellStyle name="Total 2 2 3 11 4" xfId="61808" xr:uid="{00000000-0005-0000-0000-00007CF10000}"/>
    <cellStyle name="Total 2 2 3 11 4 2" xfId="61809" xr:uid="{00000000-0005-0000-0000-00007DF10000}"/>
    <cellStyle name="Total 2 2 3 11 4 3" xfId="61810" xr:uid="{00000000-0005-0000-0000-00007EF10000}"/>
    <cellStyle name="Total 2 2 3 11 4 4" xfId="61811" xr:uid="{00000000-0005-0000-0000-00007FF10000}"/>
    <cellStyle name="Total 2 2 3 11 4 5" xfId="61812" xr:uid="{00000000-0005-0000-0000-000080F10000}"/>
    <cellStyle name="Total 2 2 3 11 5" xfId="61813" xr:uid="{00000000-0005-0000-0000-000081F10000}"/>
    <cellStyle name="Total 2 2 3 11 6" xfId="61814" xr:uid="{00000000-0005-0000-0000-000082F10000}"/>
    <cellStyle name="Total 2 2 3 11 7" xfId="61815" xr:uid="{00000000-0005-0000-0000-000083F10000}"/>
    <cellStyle name="Total 2 2 3 11 8" xfId="61816" xr:uid="{00000000-0005-0000-0000-000084F10000}"/>
    <cellStyle name="Total 2 2 3 12" xfId="61817" xr:uid="{00000000-0005-0000-0000-000085F10000}"/>
    <cellStyle name="Total 2 2 3 12 2" xfId="61818" xr:uid="{00000000-0005-0000-0000-000086F10000}"/>
    <cellStyle name="Total 2 2 3 12 2 2" xfId="61819" xr:uid="{00000000-0005-0000-0000-000087F10000}"/>
    <cellStyle name="Total 2 2 3 12 2 2 2" xfId="61820" xr:uid="{00000000-0005-0000-0000-000088F10000}"/>
    <cellStyle name="Total 2 2 3 12 2 2 3" xfId="61821" xr:uid="{00000000-0005-0000-0000-000089F10000}"/>
    <cellStyle name="Total 2 2 3 12 2 2 4" xfId="61822" xr:uid="{00000000-0005-0000-0000-00008AF10000}"/>
    <cellStyle name="Total 2 2 3 12 2 2 5" xfId="61823" xr:uid="{00000000-0005-0000-0000-00008BF10000}"/>
    <cellStyle name="Total 2 2 3 12 2 3" xfId="61824" xr:uid="{00000000-0005-0000-0000-00008CF10000}"/>
    <cellStyle name="Total 2 2 3 12 2 3 2" xfId="61825" xr:uid="{00000000-0005-0000-0000-00008DF10000}"/>
    <cellStyle name="Total 2 2 3 12 2 3 3" xfId="61826" xr:uid="{00000000-0005-0000-0000-00008EF10000}"/>
    <cellStyle name="Total 2 2 3 12 2 3 4" xfId="61827" xr:uid="{00000000-0005-0000-0000-00008FF10000}"/>
    <cellStyle name="Total 2 2 3 12 2 3 5" xfId="61828" xr:uid="{00000000-0005-0000-0000-000090F10000}"/>
    <cellStyle name="Total 2 2 3 12 2 4" xfId="61829" xr:uid="{00000000-0005-0000-0000-000091F10000}"/>
    <cellStyle name="Total 2 2 3 12 2 5" xfId="61830" xr:uid="{00000000-0005-0000-0000-000092F10000}"/>
    <cellStyle name="Total 2 2 3 12 2 6" xfId="61831" xr:uid="{00000000-0005-0000-0000-000093F10000}"/>
    <cellStyle name="Total 2 2 3 12 2 7" xfId="61832" xr:uid="{00000000-0005-0000-0000-000094F10000}"/>
    <cellStyle name="Total 2 2 3 12 3" xfId="61833" xr:uid="{00000000-0005-0000-0000-000095F10000}"/>
    <cellStyle name="Total 2 2 3 12 3 2" xfId="61834" xr:uid="{00000000-0005-0000-0000-000096F10000}"/>
    <cellStyle name="Total 2 2 3 12 3 3" xfId="61835" xr:uid="{00000000-0005-0000-0000-000097F10000}"/>
    <cellStyle name="Total 2 2 3 12 3 4" xfId="61836" xr:uid="{00000000-0005-0000-0000-000098F10000}"/>
    <cellStyle name="Total 2 2 3 12 3 5" xfId="61837" xr:uid="{00000000-0005-0000-0000-000099F10000}"/>
    <cellStyle name="Total 2 2 3 12 4" xfId="61838" xr:uid="{00000000-0005-0000-0000-00009AF10000}"/>
    <cellStyle name="Total 2 2 3 12 4 2" xfId="61839" xr:uid="{00000000-0005-0000-0000-00009BF10000}"/>
    <cellStyle name="Total 2 2 3 12 4 3" xfId="61840" xr:uid="{00000000-0005-0000-0000-00009CF10000}"/>
    <cellStyle name="Total 2 2 3 12 4 4" xfId="61841" xr:uid="{00000000-0005-0000-0000-00009DF10000}"/>
    <cellStyle name="Total 2 2 3 12 4 5" xfId="61842" xr:uid="{00000000-0005-0000-0000-00009EF10000}"/>
    <cellStyle name="Total 2 2 3 12 5" xfId="61843" xr:uid="{00000000-0005-0000-0000-00009FF10000}"/>
    <cellStyle name="Total 2 2 3 12 6" xfId="61844" xr:uid="{00000000-0005-0000-0000-0000A0F10000}"/>
    <cellStyle name="Total 2 2 3 12 7" xfId="61845" xr:uid="{00000000-0005-0000-0000-0000A1F10000}"/>
    <cellStyle name="Total 2 2 3 12 8" xfId="61846" xr:uid="{00000000-0005-0000-0000-0000A2F10000}"/>
    <cellStyle name="Total 2 2 3 13" xfId="61847" xr:uid="{00000000-0005-0000-0000-0000A3F10000}"/>
    <cellStyle name="Total 2 2 3 13 2" xfId="61848" xr:uid="{00000000-0005-0000-0000-0000A4F10000}"/>
    <cellStyle name="Total 2 2 3 13 2 2" xfId="61849" xr:uid="{00000000-0005-0000-0000-0000A5F10000}"/>
    <cellStyle name="Total 2 2 3 13 2 2 2" xfId="61850" xr:uid="{00000000-0005-0000-0000-0000A6F10000}"/>
    <cellStyle name="Total 2 2 3 13 2 2 3" xfId="61851" xr:uid="{00000000-0005-0000-0000-0000A7F10000}"/>
    <cellStyle name="Total 2 2 3 13 2 2 4" xfId="61852" xr:uid="{00000000-0005-0000-0000-0000A8F10000}"/>
    <cellStyle name="Total 2 2 3 13 2 2 5" xfId="61853" xr:uid="{00000000-0005-0000-0000-0000A9F10000}"/>
    <cellStyle name="Total 2 2 3 13 2 3" xfId="61854" xr:uid="{00000000-0005-0000-0000-0000AAF10000}"/>
    <cellStyle name="Total 2 2 3 13 2 3 2" xfId="61855" xr:uid="{00000000-0005-0000-0000-0000ABF10000}"/>
    <cellStyle name="Total 2 2 3 13 2 3 3" xfId="61856" xr:uid="{00000000-0005-0000-0000-0000ACF10000}"/>
    <cellStyle name="Total 2 2 3 13 2 3 4" xfId="61857" xr:uid="{00000000-0005-0000-0000-0000ADF10000}"/>
    <cellStyle name="Total 2 2 3 13 2 3 5" xfId="61858" xr:uid="{00000000-0005-0000-0000-0000AEF10000}"/>
    <cellStyle name="Total 2 2 3 13 2 4" xfId="61859" xr:uid="{00000000-0005-0000-0000-0000AFF10000}"/>
    <cellStyle name="Total 2 2 3 13 2 5" xfId="61860" xr:uid="{00000000-0005-0000-0000-0000B0F10000}"/>
    <cellStyle name="Total 2 2 3 13 2 6" xfId="61861" xr:uid="{00000000-0005-0000-0000-0000B1F10000}"/>
    <cellStyle name="Total 2 2 3 13 2 7" xfId="61862" xr:uid="{00000000-0005-0000-0000-0000B2F10000}"/>
    <cellStyle name="Total 2 2 3 13 3" xfId="61863" xr:uid="{00000000-0005-0000-0000-0000B3F10000}"/>
    <cellStyle name="Total 2 2 3 13 3 2" xfId="61864" xr:uid="{00000000-0005-0000-0000-0000B4F10000}"/>
    <cellStyle name="Total 2 2 3 13 3 3" xfId="61865" xr:uid="{00000000-0005-0000-0000-0000B5F10000}"/>
    <cellStyle name="Total 2 2 3 13 3 4" xfId="61866" xr:uid="{00000000-0005-0000-0000-0000B6F10000}"/>
    <cellStyle name="Total 2 2 3 13 3 5" xfId="61867" xr:uid="{00000000-0005-0000-0000-0000B7F10000}"/>
    <cellStyle name="Total 2 2 3 13 4" xfId="61868" xr:uid="{00000000-0005-0000-0000-0000B8F10000}"/>
    <cellStyle name="Total 2 2 3 13 4 2" xfId="61869" xr:uid="{00000000-0005-0000-0000-0000B9F10000}"/>
    <cellStyle name="Total 2 2 3 13 4 3" xfId="61870" xr:uid="{00000000-0005-0000-0000-0000BAF10000}"/>
    <cellStyle name="Total 2 2 3 13 4 4" xfId="61871" xr:uid="{00000000-0005-0000-0000-0000BBF10000}"/>
    <cellStyle name="Total 2 2 3 13 4 5" xfId="61872" xr:uid="{00000000-0005-0000-0000-0000BCF10000}"/>
    <cellStyle name="Total 2 2 3 13 5" xfId="61873" xr:uid="{00000000-0005-0000-0000-0000BDF10000}"/>
    <cellStyle name="Total 2 2 3 13 6" xfId="61874" xr:uid="{00000000-0005-0000-0000-0000BEF10000}"/>
    <cellStyle name="Total 2 2 3 13 7" xfId="61875" xr:uid="{00000000-0005-0000-0000-0000BFF10000}"/>
    <cellStyle name="Total 2 2 3 13 8" xfId="61876" xr:uid="{00000000-0005-0000-0000-0000C0F10000}"/>
    <cellStyle name="Total 2 2 3 14" xfId="61877" xr:uid="{00000000-0005-0000-0000-0000C1F10000}"/>
    <cellStyle name="Total 2 2 3 14 2" xfId="61878" xr:uid="{00000000-0005-0000-0000-0000C2F10000}"/>
    <cellStyle name="Total 2 2 3 14 2 2" xfId="61879" xr:uid="{00000000-0005-0000-0000-0000C3F10000}"/>
    <cellStyle name="Total 2 2 3 14 2 2 2" xfId="61880" xr:uid="{00000000-0005-0000-0000-0000C4F10000}"/>
    <cellStyle name="Total 2 2 3 14 2 2 3" xfId="61881" xr:uid="{00000000-0005-0000-0000-0000C5F10000}"/>
    <cellStyle name="Total 2 2 3 14 2 2 4" xfId="61882" xr:uid="{00000000-0005-0000-0000-0000C6F10000}"/>
    <cellStyle name="Total 2 2 3 14 2 2 5" xfId="61883" xr:uid="{00000000-0005-0000-0000-0000C7F10000}"/>
    <cellStyle name="Total 2 2 3 14 2 3" xfId="61884" xr:uid="{00000000-0005-0000-0000-0000C8F10000}"/>
    <cellStyle name="Total 2 2 3 14 2 3 2" xfId="61885" xr:uid="{00000000-0005-0000-0000-0000C9F10000}"/>
    <cellStyle name="Total 2 2 3 14 2 3 3" xfId="61886" xr:uid="{00000000-0005-0000-0000-0000CAF10000}"/>
    <cellStyle name="Total 2 2 3 14 2 3 4" xfId="61887" xr:uid="{00000000-0005-0000-0000-0000CBF10000}"/>
    <cellStyle name="Total 2 2 3 14 2 3 5" xfId="61888" xr:uid="{00000000-0005-0000-0000-0000CCF10000}"/>
    <cellStyle name="Total 2 2 3 14 2 4" xfId="61889" xr:uid="{00000000-0005-0000-0000-0000CDF10000}"/>
    <cellStyle name="Total 2 2 3 14 2 5" xfId="61890" xr:uid="{00000000-0005-0000-0000-0000CEF10000}"/>
    <cellStyle name="Total 2 2 3 14 2 6" xfId="61891" xr:uid="{00000000-0005-0000-0000-0000CFF10000}"/>
    <cellStyle name="Total 2 2 3 14 2 7" xfId="61892" xr:uid="{00000000-0005-0000-0000-0000D0F10000}"/>
    <cellStyle name="Total 2 2 3 14 3" xfId="61893" xr:uid="{00000000-0005-0000-0000-0000D1F10000}"/>
    <cellStyle name="Total 2 2 3 14 3 2" xfId="61894" xr:uid="{00000000-0005-0000-0000-0000D2F10000}"/>
    <cellStyle name="Total 2 2 3 14 3 3" xfId="61895" xr:uid="{00000000-0005-0000-0000-0000D3F10000}"/>
    <cellStyle name="Total 2 2 3 14 3 4" xfId="61896" xr:uid="{00000000-0005-0000-0000-0000D4F10000}"/>
    <cellStyle name="Total 2 2 3 14 3 5" xfId="61897" xr:uid="{00000000-0005-0000-0000-0000D5F10000}"/>
    <cellStyle name="Total 2 2 3 14 4" xfId="61898" xr:uid="{00000000-0005-0000-0000-0000D6F10000}"/>
    <cellStyle name="Total 2 2 3 14 4 2" xfId="61899" xr:uid="{00000000-0005-0000-0000-0000D7F10000}"/>
    <cellStyle name="Total 2 2 3 14 4 3" xfId="61900" xr:uid="{00000000-0005-0000-0000-0000D8F10000}"/>
    <cellStyle name="Total 2 2 3 14 4 4" xfId="61901" xr:uid="{00000000-0005-0000-0000-0000D9F10000}"/>
    <cellStyle name="Total 2 2 3 14 4 5" xfId="61902" xr:uid="{00000000-0005-0000-0000-0000DAF10000}"/>
    <cellStyle name="Total 2 2 3 14 5" xfId="61903" xr:uid="{00000000-0005-0000-0000-0000DBF10000}"/>
    <cellStyle name="Total 2 2 3 14 6" xfId="61904" xr:uid="{00000000-0005-0000-0000-0000DCF10000}"/>
    <cellStyle name="Total 2 2 3 14 7" xfId="61905" xr:uid="{00000000-0005-0000-0000-0000DDF10000}"/>
    <cellStyle name="Total 2 2 3 14 8" xfId="61906" xr:uid="{00000000-0005-0000-0000-0000DEF10000}"/>
    <cellStyle name="Total 2 2 3 15" xfId="61907" xr:uid="{00000000-0005-0000-0000-0000DFF10000}"/>
    <cellStyle name="Total 2 2 3 15 2" xfId="61908" xr:uid="{00000000-0005-0000-0000-0000E0F10000}"/>
    <cellStyle name="Total 2 2 3 15 2 2" xfId="61909" xr:uid="{00000000-0005-0000-0000-0000E1F10000}"/>
    <cellStyle name="Total 2 2 3 15 2 3" xfId="61910" xr:uid="{00000000-0005-0000-0000-0000E2F10000}"/>
    <cellStyle name="Total 2 2 3 15 2 4" xfId="61911" xr:uid="{00000000-0005-0000-0000-0000E3F10000}"/>
    <cellStyle name="Total 2 2 3 15 2 5" xfId="61912" xr:uid="{00000000-0005-0000-0000-0000E4F10000}"/>
    <cellStyle name="Total 2 2 3 15 3" xfId="61913" xr:uid="{00000000-0005-0000-0000-0000E5F10000}"/>
    <cellStyle name="Total 2 2 3 15 3 2" xfId="61914" xr:uid="{00000000-0005-0000-0000-0000E6F10000}"/>
    <cellStyle name="Total 2 2 3 15 3 3" xfId="61915" xr:uid="{00000000-0005-0000-0000-0000E7F10000}"/>
    <cellStyle name="Total 2 2 3 15 3 4" xfId="61916" xr:uid="{00000000-0005-0000-0000-0000E8F10000}"/>
    <cellStyle name="Total 2 2 3 15 3 5" xfId="61917" xr:uid="{00000000-0005-0000-0000-0000E9F10000}"/>
    <cellStyle name="Total 2 2 3 15 4" xfId="61918" xr:uid="{00000000-0005-0000-0000-0000EAF10000}"/>
    <cellStyle name="Total 2 2 3 15 5" xfId="61919" xr:uid="{00000000-0005-0000-0000-0000EBF10000}"/>
    <cellStyle name="Total 2 2 3 15 6" xfId="61920" xr:uid="{00000000-0005-0000-0000-0000ECF10000}"/>
    <cellStyle name="Total 2 2 3 15 7" xfId="61921" xr:uid="{00000000-0005-0000-0000-0000EDF10000}"/>
    <cellStyle name="Total 2 2 3 16" xfId="61922" xr:uid="{00000000-0005-0000-0000-0000EEF10000}"/>
    <cellStyle name="Total 2 2 3 16 2" xfId="61923" xr:uid="{00000000-0005-0000-0000-0000EFF10000}"/>
    <cellStyle name="Total 2 2 3 16 3" xfId="61924" xr:uid="{00000000-0005-0000-0000-0000F0F10000}"/>
    <cellStyle name="Total 2 2 3 16 4" xfId="61925" xr:uid="{00000000-0005-0000-0000-0000F1F10000}"/>
    <cellStyle name="Total 2 2 3 16 5" xfId="61926" xr:uid="{00000000-0005-0000-0000-0000F2F10000}"/>
    <cellStyle name="Total 2 2 3 17" xfId="61927" xr:uid="{00000000-0005-0000-0000-0000F3F10000}"/>
    <cellStyle name="Total 2 2 3 17 2" xfId="61928" xr:uid="{00000000-0005-0000-0000-0000F4F10000}"/>
    <cellStyle name="Total 2 2 3 17 3" xfId="61929" xr:uid="{00000000-0005-0000-0000-0000F5F10000}"/>
    <cellStyle name="Total 2 2 3 17 4" xfId="61930" xr:uid="{00000000-0005-0000-0000-0000F6F10000}"/>
    <cellStyle name="Total 2 2 3 17 5" xfId="61931" xr:uid="{00000000-0005-0000-0000-0000F7F10000}"/>
    <cellStyle name="Total 2 2 3 18" xfId="61932" xr:uid="{00000000-0005-0000-0000-0000F8F10000}"/>
    <cellStyle name="Total 2 2 3 19" xfId="61933" xr:uid="{00000000-0005-0000-0000-0000F9F10000}"/>
    <cellStyle name="Total 2 2 3 2" xfId="61934" xr:uid="{00000000-0005-0000-0000-0000FAF10000}"/>
    <cellStyle name="Total 2 2 3 2 2" xfId="61935" xr:uid="{00000000-0005-0000-0000-0000FBF10000}"/>
    <cellStyle name="Total 2 2 3 2 2 2" xfId="61936" xr:uid="{00000000-0005-0000-0000-0000FCF10000}"/>
    <cellStyle name="Total 2 2 3 2 2 2 2" xfId="61937" xr:uid="{00000000-0005-0000-0000-0000FDF10000}"/>
    <cellStyle name="Total 2 2 3 2 2 2 3" xfId="61938" xr:uid="{00000000-0005-0000-0000-0000FEF10000}"/>
    <cellStyle name="Total 2 2 3 2 2 2 4" xfId="61939" xr:uid="{00000000-0005-0000-0000-0000FFF10000}"/>
    <cellStyle name="Total 2 2 3 2 2 2 5" xfId="61940" xr:uid="{00000000-0005-0000-0000-000000F20000}"/>
    <cellStyle name="Total 2 2 3 2 2 3" xfId="61941" xr:uid="{00000000-0005-0000-0000-000001F20000}"/>
    <cellStyle name="Total 2 2 3 2 2 3 2" xfId="61942" xr:uid="{00000000-0005-0000-0000-000002F20000}"/>
    <cellStyle name="Total 2 2 3 2 2 3 3" xfId="61943" xr:uid="{00000000-0005-0000-0000-000003F20000}"/>
    <cellStyle name="Total 2 2 3 2 2 3 4" xfId="61944" xr:uid="{00000000-0005-0000-0000-000004F20000}"/>
    <cellStyle name="Total 2 2 3 2 2 3 5" xfId="61945" xr:uid="{00000000-0005-0000-0000-000005F20000}"/>
    <cellStyle name="Total 2 2 3 2 2 4" xfId="61946" xr:uid="{00000000-0005-0000-0000-000006F20000}"/>
    <cellStyle name="Total 2 2 3 2 2 5" xfId="61947" xr:uid="{00000000-0005-0000-0000-000007F20000}"/>
    <cellStyle name="Total 2 2 3 2 2 6" xfId="61948" xr:uid="{00000000-0005-0000-0000-000008F20000}"/>
    <cellStyle name="Total 2 2 3 2 2 7" xfId="61949" xr:uid="{00000000-0005-0000-0000-000009F20000}"/>
    <cellStyle name="Total 2 2 3 2 3" xfId="61950" xr:uid="{00000000-0005-0000-0000-00000AF20000}"/>
    <cellStyle name="Total 2 2 3 2 3 2" xfId="61951" xr:uid="{00000000-0005-0000-0000-00000BF20000}"/>
    <cellStyle name="Total 2 2 3 2 3 3" xfId="61952" xr:uid="{00000000-0005-0000-0000-00000CF20000}"/>
    <cellStyle name="Total 2 2 3 2 3 4" xfId="61953" xr:uid="{00000000-0005-0000-0000-00000DF20000}"/>
    <cellStyle name="Total 2 2 3 2 3 5" xfId="61954" xr:uid="{00000000-0005-0000-0000-00000EF20000}"/>
    <cellStyle name="Total 2 2 3 2 4" xfId="61955" xr:uid="{00000000-0005-0000-0000-00000FF20000}"/>
    <cellStyle name="Total 2 2 3 2 4 2" xfId="61956" xr:uid="{00000000-0005-0000-0000-000010F20000}"/>
    <cellStyle name="Total 2 2 3 2 4 3" xfId="61957" xr:uid="{00000000-0005-0000-0000-000011F20000}"/>
    <cellStyle name="Total 2 2 3 2 4 4" xfId="61958" xr:uid="{00000000-0005-0000-0000-000012F20000}"/>
    <cellStyle name="Total 2 2 3 2 4 5" xfId="61959" xr:uid="{00000000-0005-0000-0000-000013F20000}"/>
    <cellStyle name="Total 2 2 3 2 5" xfId="61960" xr:uid="{00000000-0005-0000-0000-000014F20000}"/>
    <cellStyle name="Total 2 2 3 2 6" xfId="61961" xr:uid="{00000000-0005-0000-0000-000015F20000}"/>
    <cellStyle name="Total 2 2 3 2 7" xfId="61962" xr:uid="{00000000-0005-0000-0000-000016F20000}"/>
    <cellStyle name="Total 2 2 3 2 8" xfId="61963" xr:uid="{00000000-0005-0000-0000-000017F20000}"/>
    <cellStyle name="Total 2 2 3 20" xfId="61964" xr:uid="{00000000-0005-0000-0000-000018F20000}"/>
    <cellStyle name="Total 2 2 3 21" xfId="61965" xr:uid="{00000000-0005-0000-0000-000019F20000}"/>
    <cellStyle name="Total 2 2 3 3" xfId="61966" xr:uid="{00000000-0005-0000-0000-00001AF20000}"/>
    <cellStyle name="Total 2 2 3 3 2" xfId="61967" xr:uid="{00000000-0005-0000-0000-00001BF20000}"/>
    <cellStyle name="Total 2 2 3 3 2 2" xfId="61968" xr:uid="{00000000-0005-0000-0000-00001CF20000}"/>
    <cellStyle name="Total 2 2 3 3 2 2 2" xfId="61969" xr:uid="{00000000-0005-0000-0000-00001DF20000}"/>
    <cellStyle name="Total 2 2 3 3 2 2 3" xfId="61970" xr:uid="{00000000-0005-0000-0000-00001EF20000}"/>
    <cellStyle name="Total 2 2 3 3 2 2 4" xfId="61971" xr:uid="{00000000-0005-0000-0000-00001FF20000}"/>
    <cellStyle name="Total 2 2 3 3 2 2 5" xfId="61972" xr:uid="{00000000-0005-0000-0000-000020F20000}"/>
    <cellStyle name="Total 2 2 3 3 2 3" xfId="61973" xr:uid="{00000000-0005-0000-0000-000021F20000}"/>
    <cellStyle name="Total 2 2 3 3 2 3 2" xfId="61974" xr:uid="{00000000-0005-0000-0000-000022F20000}"/>
    <cellStyle name="Total 2 2 3 3 2 3 3" xfId="61975" xr:uid="{00000000-0005-0000-0000-000023F20000}"/>
    <cellStyle name="Total 2 2 3 3 2 3 4" xfId="61976" xr:uid="{00000000-0005-0000-0000-000024F20000}"/>
    <cellStyle name="Total 2 2 3 3 2 3 5" xfId="61977" xr:uid="{00000000-0005-0000-0000-000025F20000}"/>
    <cellStyle name="Total 2 2 3 3 2 4" xfId="61978" xr:uid="{00000000-0005-0000-0000-000026F20000}"/>
    <cellStyle name="Total 2 2 3 3 2 5" xfId="61979" xr:uid="{00000000-0005-0000-0000-000027F20000}"/>
    <cellStyle name="Total 2 2 3 3 2 6" xfId="61980" xr:uid="{00000000-0005-0000-0000-000028F20000}"/>
    <cellStyle name="Total 2 2 3 3 2 7" xfId="61981" xr:uid="{00000000-0005-0000-0000-000029F20000}"/>
    <cellStyle name="Total 2 2 3 3 3" xfId="61982" xr:uid="{00000000-0005-0000-0000-00002AF20000}"/>
    <cellStyle name="Total 2 2 3 3 3 2" xfId="61983" xr:uid="{00000000-0005-0000-0000-00002BF20000}"/>
    <cellStyle name="Total 2 2 3 3 3 3" xfId="61984" xr:uid="{00000000-0005-0000-0000-00002CF20000}"/>
    <cellStyle name="Total 2 2 3 3 3 4" xfId="61985" xr:uid="{00000000-0005-0000-0000-00002DF20000}"/>
    <cellStyle name="Total 2 2 3 3 3 5" xfId="61986" xr:uid="{00000000-0005-0000-0000-00002EF20000}"/>
    <cellStyle name="Total 2 2 3 3 4" xfId="61987" xr:uid="{00000000-0005-0000-0000-00002FF20000}"/>
    <cellStyle name="Total 2 2 3 3 4 2" xfId="61988" xr:uid="{00000000-0005-0000-0000-000030F20000}"/>
    <cellStyle name="Total 2 2 3 3 4 3" xfId="61989" xr:uid="{00000000-0005-0000-0000-000031F20000}"/>
    <cellStyle name="Total 2 2 3 3 4 4" xfId="61990" xr:uid="{00000000-0005-0000-0000-000032F20000}"/>
    <cellStyle name="Total 2 2 3 3 4 5" xfId="61991" xr:uid="{00000000-0005-0000-0000-000033F20000}"/>
    <cellStyle name="Total 2 2 3 3 5" xfId="61992" xr:uid="{00000000-0005-0000-0000-000034F20000}"/>
    <cellStyle name="Total 2 2 3 3 6" xfId="61993" xr:uid="{00000000-0005-0000-0000-000035F20000}"/>
    <cellStyle name="Total 2 2 3 3 7" xfId="61994" xr:uid="{00000000-0005-0000-0000-000036F20000}"/>
    <cellStyle name="Total 2 2 3 3 8" xfId="61995" xr:uid="{00000000-0005-0000-0000-000037F20000}"/>
    <cellStyle name="Total 2 2 3 4" xfId="61996" xr:uid="{00000000-0005-0000-0000-000038F20000}"/>
    <cellStyle name="Total 2 2 3 4 2" xfId="61997" xr:uid="{00000000-0005-0000-0000-000039F20000}"/>
    <cellStyle name="Total 2 2 3 4 2 2" xfId="61998" xr:uid="{00000000-0005-0000-0000-00003AF20000}"/>
    <cellStyle name="Total 2 2 3 4 2 2 2" xfId="61999" xr:uid="{00000000-0005-0000-0000-00003BF20000}"/>
    <cellStyle name="Total 2 2 3 4 2 2 3" xfId="62000" xr:uid="{00000000-0005-0000-0000-00003CF20000}"/>
    <cellStyle name="Total 2 2 3 4 2 2 4" xfId="62001" xr:uid="{00000000-0005-0000-0000-00003DF20000}"/>
    <cellStyle name="Total 2 2 3 4 2 2 5" xfId="62002" xr:uid="{00000000-0005-0000-0000-00003EF20000}"/>
    <cellStyle name="Total 2 2 3 4 2 3" xfId="62003" xr:uid="{00000000-0005-0000-0000-00003FF20000}"/>
    <cellStyle name="Total 2 2 3 4 2 3 2" xfId="62004" xr:uid="{00000000-0005-0000-0000-000040F20000}"/>
    <cellStyle name="Total 2 2 3 4 2 3 3" xfId="62005" xr:uid="{00000000-0005-0000-0000-000041F20000}"/>
    <cellStyle name="Total 2 2 3 4 2 3 4" xfId="62006" xr:uid="{00000000-0005-0000-0000-000042F20000}"/>
    <cellStyle name="Total 2 2 3 4 2 3 5" xfId="62007" xr:uid="{00000000-0005-0000-0000-000043F20000}"/>
    <cellStyle name="Total 2 2 3 4 2 4" xfId="62008" xr:uid="{00000000-0005-0000-0000-000044F20000}"/>
    <cellStyle name="Total 2 2 3 4 2 5" xfId="62009" xr:uid="{00000000-0005-0000-0000-000045F20000}"/>
    <cellStyle name="Total 2 2 3 4 2 6" xfId="62010" xr:uid="{00000000-0005-0000-0000-000046F20000}"/>
    <cellStyle name="Total 2 2 3 4 2 7" xfId="62011" xr:uid="{00000000-0005-0000-0000-000047F20000}"/>
    <cellStyle name="Total 2 2 3 4 3" xfId="62012" xr:uid="{00000000-0005-0000-0000-000048F20000}"/>
    <cellStyle name="Total 2 2 3 4 3 2" xfId="62013" xr:uid="{00000000-0005-0000-0000-000049F20000}"/>
    <cellStyle name="Total 2 2 3 4 3 3" xfId="62014" xr:uid="{00000000-0005-0000-0000-00004AF20000}"/>
    <cellStyle name="Total 2 2 3 4 3 4" xfId="62015" xr:uid="{00000000-0005-0000-0000-00004BF20000}"/>
    <cellStyle name="Total 2 2 3 4 3 5" xfId="62016" xr:uid="{00000000-0005-0000-0000-00004CF20000}"/>
    <cellStyle name="Total 2 2 3 4 4" xfId="62017" xr:uid="{00000000-0005-0000-0000-00004DF20000}"/>
    <cellStyle name="Total 2 2 3 4 4 2" xfId="62018" xr:uid="{00000000-0005-0000-0000-00004EF20000}"/>
    <cellStyle name="Total 2 2 3 4 4 3" xfId="62019" xr:uid="{00000000-0005-0000-0000-00004FF20000}"/>
    <cellStyle name="Total 2 2 3 4 4 4" xfId="62020" xr:uid="{00000000-0005-0000-0000-000050F20000}"/>
    <cellStyle name="Total 2 2 3 4 4 5" xfId="62021" xr:uid="{00000000-0005-0000-0000-000051F20000}"/>
    <cellStyle name="Total 2 2 3 4 5" xfId="62022" xr:uid="{00000000-0005-0000-0000-000052F20000}"/>
    <cellStyle name="Total 2 2 3 4 6" xfId="62023" xr:uid="{00000000-0005-0000-0000-000053F20000}"/>
    <cellStyle name="Total 2 2 3 4 7" xfId="62024" xr:uid="{00000000-0005-0000-0000-000054F20000}"/>
    <cellStyle name="Total 2 2 3 4 8" xfId="62025" xr:uid="{00000000-0005-0000-0000-000055F20000}"/>
    <cellStyle name="Total 2 2 3 5" xfId="62026" xr:uid="{00000000-0005-0000-0000-000056F20000}"/>
    <cellStyle name="Total 2 2 3 5 2" xfId="62027" xr:uid="{00000000-0005-0000-0000-000057F20000}"/>
    <cellStyle name="Total 2 2 3 5 2 2" xfId="62028" xr:uid="{00000000-0005-0000-0000-000058F20000}"/>
    <cellStyle name="Total 2 2 3 5 2 2 2" xfId="62029" xr:uid="{00000000-0005-0000-0000-000059F20000}"/>
    <cellStyle name="Total 2 2 3 5 2 2 3" xfId="62030" xr:uid="{00000000-0005-0000-0000-00005AF20000}"/>
    <cellStyle name="Total 2 2 3 5 2 2 4" xfId="62031" xr:uid="{00000000-0005-0000-0000-00005BF20000}"/>
    <cellStyle name="Total 2 2 3 5 2 2 5" xfId="62032" xr:uid="{00000000-0005-0000-0000-00005CF20000}"/>
    <cellStyle name="Total 2 2 3 5 2 3" xfId="62033" xr:uid="{00000000-0005-0000-0000-00005DF20000}"/>
    <cellStyle name="Total 2 2 3 5 2 3 2" xfId="62034" xr:uid="{00000000-0005-0000-0000-00005EF20000}"/>
    <cellStyle name="Total 2 2 3 5 2 3 3" xfId="62035" xr:uid="{00000000-0005-0000-0000-00005FF20000}"/>
    <cellStyle name="Total 2 2 3 5 2 3 4" xfId="62036" xr:uid="{00000000-0005-0000-0000-000060F20000}"/>
    <cellStyle name="Total 2 2 3 5 2 3 5" xfId="62037" xr:uid="{00000000-0005-0000-0000-000061F20000}"/>
    <cellStyle name="Total 2 2 3 5 2 4" xfId="62038" xr:uid="{00000000-0005-0000-0000-000062F20000}"/>
    <cellStyle name="Total 2 2 3 5 2 5" xfId="62039" xr:uid="{00000000-0005-0000-0000-000063F20000}"/>
    <cellStyle name="Total 2 2 3 5 2 6" xfId="62040" xr:uid="{00000000-0005-0000-0000-000064F20000}"/>
    <cellStyle name="Total 2 2 3 5 2 7" xfId="62041" xr:uid="{00000000-0005-0000-0000-000065F20000}"/>
    <cellStyle name="Total 2 2 3 5 3" xfId="62042" xr:uid="{00000000-0005-0000-0000-000066F20000}"/>
    <cellStyle name="Total 2 2 3 5 3 2" xfId="62043" xr:uid="{00000000-0005-0000-0000-000067F20000}"/>
    <cellStyle name="Total 2 2 3 5 3 3" xfId="62044" xr:uid="{00000000-0005-0000-0000-000068F20000}"/>
    <cellStyle name="Total 2 2 3 5 3 4" xfId="62045" xr:uid="{00000000-0005-0000-0000-000069F20000}"/>
    <cellStyle name="Total 2 2 3 5 3 5" xfId="62046" xr:uid="{00000000-0005-0000-0000-00006AF20000}"/>
    <cellStyle name="Total 2 2 3 5 4" xfId="62047" xr:uid="{00000000-0005-0000-0000-00006BF20000}"/>
    <cellStyle name="Total 2 2 3 5 4 2" xfId="62048" xr:uid="{00000000-0005-0000-0000-00006CF20000}"/>
    <cellStyle name="Total 2 2 3 5 4 3" xfId="62049" xr:uid="{00000000-0005-0000-0000-00006DF20000}"/>
    <cellStyle name="Total 2 2 3 5 4 4" xfId="62050" xr:uid="{00000000-0005-0000-0000-00006EF20000}"/>
    <cellStyle name="Total 2 2 3 5 4 5" xfId="62051" xr:uid="{00000000-0005-0000-0000-00006FF20000}"/>
    <cellStyle name="Total 2 2 3 5 5" xfId="62052" xr:uid="{00000000-0005-0000-0000-000070F20000}"/>
    <cellStyle name="Total 2 2 3 5 6" xfId="62053" xr:uid="{00000000-0005-0000-0000-000071F20000}"/>
    <cellStyle name="Total 2 2 3 5 7" xfId="62054" xr:uid="{00000000-0005-0000-0000-000072F20000}"/>
    <cellStyle name="Total 2 2 3 5 8" xfId="62055" xr:uid="{00000000-0005-0000-0000-000073F20000}"/>
    <cellStyle name="Total 2 2 3 6" xfId="62056" xr:uid="{00000000-0005-0000-0000-000074F20000}"/>
    <cellStyle name="Total 2 2 3 6 2" xfId="62057" xr:uid="{00000000-0005-0000-0000-000075F20000}"/>
    <cellStyle name="Total 2 2 3 6 2 2" xfId="62058" xr:uid="{00000000-0005-0000-0000-000076F20000}"/>
    <cellStyle name="Total 2 2 3 6 2 2 2" xfId="62059" xr:uid="{00000000-0005-0000-0000-000077F20000}"/>
    <cellStyle name="Total 2 2 3 6 2 2 3" xfId="62060" xr:uid="{00000000-0005-0000-0000-000078F20000}"/>
    <cellStyle name="Total 2 2 3 6 2 2 4" xfId="62061" xr:uid="{00000000-0005-0000-0000-000079F20000}"/>
    <cellStyle name="Total 2 2 3 6 2 2 5" xfId="62062" xr:uid="{00000000-0005-0000-0000-00007AF20000}"/>
    <cellStyle name="Total 2 2 3 6 2 3" xfId="62063" xr:uid="{00000000-0005-0000-0000-00007BF20000}"/>
    <cellStyle name="Total 2 2 3 6 2 3 2" xfId="62064" xr:uid="{00000000-0005-0000-0000-00007CF20000}"/>
    <cellStyle name="Total 2 2 3 6 2 3 3" xfId="62065" xr:uid="{00000000-0005-0000-0000-00007DF20000}"/>
    <cellStyle name="Total 2 2 3 6 2 3 4" xfId="62066" xr:uid="{00000000-0005-0000-0000-00007EF20000}"/>
    <cellStyle name="Total 2 2 3 6 2 3 5" xfId="62067" xr:uid="{00000000-0005-0000-0000-00007FF20000}"/>
    <cellStyle name="Total 2 2 3 6 2 4" xfId="62068" xr:uid="{00000000-0005-0000-0000-000080F20000}"/>
    <cellStyle name="Total 2 2 3 6 2 5" xfId="62069" xr:uid="{00000000-0005-0000-0000-000081F20000}"/>
    <cellStyle name="Total 2 2 3 6 2 6" xfId="62070" xr:uid="{00000000-0005-0000-0000-000082F20000}"/>
    <cellStyle name="Total 2 2 3 6 2 7" xfId="62071" xr:uid="{00000000-0005-0000-0000-000083F20000}"/>
    <cellStyle name="Total 2 2 3 6 3" xfId="62072" xr:uid="{00000000-0005-0000-0000-000084F20000}"/>
    <cellStyle name="Total 2 2 3 6 3 2" xfId="62073" xr:uid="{00000000-0005-0000-0000-000085F20000}"/>
    <cellStyle name="Total 2 2 3 6 3 3" xfId="62074" xr:uid="{00000000-0005-0000-0000-000086F20000}"/>
    <cellStyle name="Total 2 2 3 6 3 4" xfId="62075" xr:uid="{00000000-0005-0000-0000-000087F20000}"/>
    <cellStyle name="Total 2 2 3 6 3 5" xfId="62076" xr:uid="{00000000-0005-0000-0000-000088F20000}"/>
    <cellStyle name="Total 2 2 3 6 4" xfId="62077" xr:uid="{00000000-0005-0000-0000-000089F20000}"/>
    <cellStyle name="Total 2 2 3 6 4 2" xfId="62078" xr:uid="{00000000-0005-0000-0000-00008AF20000}"/>
    <cellStyle name="Total 2 2 3 6 4 3" xfId="62079" xr:uid="{00000000-0005-0000-0000-00008BF20000}"/>
    <cellStyle name="Total 2 2 3 6 4 4" xfId="62080" xr:uid="{00000000-0005-0000-0000-00008CF20000}"/>
    <cellStyle name="Total 2 2 3 6 4 5" xfId="62081" xr:uid="{00000000-0005-0000-0000-00008DF20000}"/>
    <cellStyle name="Total 2 2 3 6 5" xfId="62082" xr:uid="{00000000-0005-0000-0000-00008EF20000}"/>
    <cellStyle name="Total 2 2 3 6 6" xfId="62083" xr:uid="{00000000-0005-0000-0000-00008FF20000}"/>
    <cellStyle name="Total 2 2 3 6 7" xfId="62084" xr:uid="{00000000-0005-0000-0000-000090F20000}"/>
    <cellStyle name="Total 2 2 3 6 8" xfId="62085" xr:uid="{00000000-0005-0000-0000-000091F20000}"/>
    <cellStyle name="Total 2 2 3 7" xfId="62086" xr:uid="{00000000-0005-0000-0000-000092F20000}"/>
    <cellStyle name="Total 2 2 3 7 2" xfId="62087" xr:uid="{00000000-0005-0000-0000-000093F20000}"/>
    <cellStyle name="Total 2 2 3 7 2 2" xfId="62088" xr:uid="{00000000-0005-0000-0000-000094F20000}"/>
    <cellStyle name="Total 2 2 3 7 2 2 2" xfId="62089" xr:uid="{00000000-0005-0000-0000-000095F20000}"/>
    <cellStyle name="Total 2 2 3 7 2 2 3" xfId="62090" xr:uid="{00000000-0005-0000-0000-000096F20000}"/>
    <cellStyle name="Total 2 2 3 7 2 2 4" xfId="62091" xr:uid="{00000000-0005-0000-0000-000097F20000}"/>
    <cellStyle name="Total 2 2 3 7 2 2 5" xfId="62092" xr:uid="{00000000-0005-0000-0000-000098F20000}"/>
    <cellStyle name="Total 2 2 3 7 2 3" xfId="62093" xr:uid="{00000000-0005-0000-0000-000099F20000}"/>
    <cellStyle name="Total 2 2 3 7 2 3 2" xfId="62094" xr:uid="{00000000-0005-0000-0000-00009AF20000}"/>
    <cellStyle name="Total 2 2 3 7 2 3 3" xfId="62095" xr:uid="{00000000-0005-0000-0000-00009BF20000}"/>
    <cellStyle name="Total 2 2 3 7 2 3 4" xfId="62096" xr:uid="{00000000-0005-0000-0000-00009CF20000}"/>
    <cellStyle name="Total 2 2 3 7 2 3 5" xfId="62097" xr:uid="{00000000-0005-0000-0000-00009DF20000}"/>
    <cellStyle name="Total 2 2 3 7 2 4" xfId="62098" xr:uid="{00000000-0005-0000-0000-00009EF20000}"/>
    <cellStyle name="Total 2 2 3 7 2 5" xfId="62099" xr:uid="{00000000-0005-0000-0000-00009FF20000}"/>
    <cellStyle name="Total 2 2 3 7 2 6" xfId="62100" xr:uid="{00000000-0005-0000-0000-0000A0F20000}"/>
    <cellStyle name="Total 2 2 3 7 2 7" xfId="62101" xr:uid="{00000000-0005-0000-0000-0000A1F20000}"/>
    <cellStyle name="Total 2 2 3 7 3" xfId="62102" xr:uid="{00000000-0005-0000-0000-0000A2F20000}"/>
    <cellStyle name="Total 2 2 3 7 3 2" xfId="62103" xr:uid="{00000000-0005-0000-0000-0000A3F20000}"/>
    <cellStyle name="Total 2 2 3 7 3 3" xfId="62104" xr:uid="{00000000-0005-0000-0000-0000A4F20000}"/>
    <cellStyle name="Total 2 2 3 7 3 4" xfId="62105" xr:uid="{00000000-0005-0000-0000-0000A5F20000}"/>
    <cellStyle name="Total 2 2 3 7 3 5" xfId="62106" xr:uid="{00000000-0005-0000-0000-0000A6F20000}"/>
    <cellStyle name="Total 2 2 3 7 4" xfId="62107" xr:uid="{00000000-0005-0000-0000-0000A7F20000}"/>
    <cellStyle name="Total 2 2 3 7 4 2" xfId="62108" xr:uid="{00000000-0005-0000-0000-0000A8F20000}"/>
    <cellStyle name="Total 2 2 3 7 4 3" xfId="62109" xr:uid="{00000000-0005-0000-0000-0000A9F20000}"/>
    <cellStyle name="Total 2 2 3 7 4 4" xfId="62110" xr:uid="{00000000-0005-0000-0000-0000AAF20000}"/>
    <cellStyle name="Total 2 2 3 7 4 5" xfId="62111" xr:uid="{00000000-0005-0000-0000-0000ABF20000}"/>
    <cellStyle name="Total 2 2 3 7 5" xfId="62112" xr:uid="{00000000-0005-0000-0000-0000ACF20000}"/>
    <cellStyle name="Total 2 2 3 7 6" xfId="62113" xr:uid="{00000000-0005-0000-0000-0000ADF20000}"/>
    <cellStyle name="Total 2 2 3 7 7" xfId="62114" xr:uid="{00000000-0005-0000-0000-0000AEF20000}"/>
    <cellStyle name="Total 2 2 3 7 8" xfId="62115" xr:uid="{00000000-0005-0000-0000-0000AFF20000}"/>
    <cellStyle name="Total 2 2 3 8" xfId="62116" xr:uid="{00000000-0005-0000-0000-0000B0F20000}"/>
    <cellStyle name="Total 2 2 3 8 2" xfId="62117" xr:uid="{00000000-0005-0000-0000-0000B1F20000}"/>
    <cellStyle name="Total 2 2 3 8 2 2" xfId="62118" xr:uid="{00000000-0005-0000-0000-0000B2F20000}"/>
    <cellStyle name="Total 2 2 3 8 2 2 2" xfId="62119" xr:uid="{00000000-0005-0000-0000-0000B3F20000}"/>
    <cellStyle name="Total 2 2 3 8 2 2 3" xfId="62120" xr:uid="{00000000-0005-0000-0000-0000B4F20000}"/>
    <cellStyle name="Total 2 2 3 8 2 2 4" xfId="62121" xr:uid="{00000000-0005-0000-0000-0000B5F20000}"/>
    <cellStyle name="Total 2 2 3 8 2 2 5" xfId="62122" xr:uid="{00000000-0005-0000-0000-0000B6F20000}"/>
    <cellStyle name="Total 2 2 3 8 2 3" xfId="62123" xr:uid="{00000000-0005-0000-0000-0000B7F20000}"/>
    <cellStyle name="Total 2 2 3 8 2 3 2" xfId="62124" xr:uid="{00000000-0005-0000-0000-0000B8F20000}"/>
    <cellStyle name="Total 2 2 3 8 2 3 3" xfId="62125" xr:uid="{00000000-0005-0000-0000-0000B9F20000}"/>
    <cellStyle name="Total 2 2 3 8 2 3 4" xfId="62126" xr:uid="{00000000-0005-0000-0000-0000BAF20000}"/>
    <cellStyle name="Total 2 2 3 8 2 3 5" xfId="62127" xr:uid="{00000000-0005-0000-0000-0000BBF20000}"/>
    <cellStyle name="Total 2 2 3 8 2 4" xfId="62128" xr:uid="{00000000-0005-0000-0000-0000BCF20000}"/>
    <cellStyle name="Total 2 2 3 8 2 5" xfId="62129" xr:uid="{00000000-0005-0000-0000-0000BDF20000}"/>
    <cellStyle name="Total 2 2 3 8 2 6" xfId="62130" xr:uid="{00000000-0005-0000-0000-0000BEF20000}"/>
    <cellStyle name="Total 2 2 3 8 2 7" xfId="62131" xr:uid="{00000000-0005-0000-0000-0000BFF20000}"/>
    <cellStyle name="Total 2 2 3 8 3" xfId="62132" xr:uid="{00000000-0005-0000-0000-0000C0F20000}"/>
    <cellStyle name="Total 2 2 3 8 3 2" xfId="62133" xr:uid="{00000000-0005-0000-0000-0000C1F20000}"/>
    <cellStyle name="Total 2 2 3 8 3 3" xfId="62134" xr:uid="{00000000-0005-0000-0000-0000C2F20000}"/>
    <cellStyle name="Total 2 2 3 8 3 4" xfId="62135" xr:uid="{00000000-0005-0000-0000-0000C3F20000}"/>
    <cellStyle name="Total 2 2 3 8 3 5" xfId="62136" xr:uid="{00000000-0005-0000-0000-0000C4F20000}"/>
    <cellStyle name="Total 2 2 3 8 4" xfId="62137" xr:uid="{00000000-0005-0000-0000-0000C5F20000}"/>
    <cellStyle name="Total 2 2 3 8 4 2" xfId="62138" xr:uid="{00000000-0005-0000-0000-0000C6F20000}"/>
    <cellStyle name="Total 2 2 3 8 4 3" xfId="62139" xr:uid="{00000000-0005-0000-0000-0000C7F20000}"/>
    <cellStyle name="Total 2 2 3 8 4 4" xfId="62140" xr:uid="{00000000-0005-0000-0000-0000C8F20000}"/>
    <cellStyle name="Total 2 2 3 8 4 5" xfId="62141" xr:uid="{00000000-0005-0000-0000-0000C9F20000}"/>
    <cellStyle name="Total 2 2 3 8 5" xfId="62142" xr:uid="{00000000-0005-0000-0000-0000CAF20000}"/>
    <cellStyle name="Total 2 2 3 8 6" xfId="62143" xr:uid="{00000000-0005-0000-0000-0000CBF20000}"/>
    <cellStyle name="Total 2 2 3 8 7" xfId="62144" xr:uid="{00000000-0005-0000-0000-0000CCF20000}"/>
    <cellStyle name="Total 2 2 3 8 8" xfId="62145" xr:uid="{00000000-0005-0000-0000-0000CDF20000}"/>
    <cellStyle name="Total 2 2 3 9" xfId="62146" xr:uid="{00000000-0005-0000-0000-0000CEF20000}"/>
    <cellStyle name="Total 2 2 3 9 2" xfId="62147" xr:uid="{00000000-0005-0000-0000-0000CFF20000}"/>
    <cellStyle name="Total 2 2 3 9 2 2" xfId="62148" xr:uid="{00000000-0005-0000-0000-0000D0F20000}"/>
    <cellStyle name="Total 2 2 3 9 2 2 2" xfId="62149" xr:uid="{00000000-0005-0000-0000-0000D1F20000}"/>
    <cellStyle name="Total 2 2 3 9 2 2 3" xfId="62150" xr:uid="{00000000-0005-0000-0000-0000D2F20000}"/>
    <cellStyle name="Total 2 2 3 9 2 2 4" xfId="62151" xr:uid="{00000000-0005-0000-0000-0000D3F20000}"/>
    <cellStyle name="Total 2 2 3 9 2 2 5" xfId="62152" xr:uid="{00000000-0005-0000-0000-0000D4F20000}"/>
    <cellStyle name="Total 2 2 3 9 2 3" xfId="62153" xr:uid="{00000000-0005-0000-0000-0000D5F20000}"/>
    <cellStyle name="Total 2 2 3 9 2 3 2" xfId="62154" xr:uid="{00000000-0005-0000-0000-0000D6F20000}"/>
    <cellStyle name="Total 2 2 3 9 2 3 3" xfId="62155" xr:uid="{00000000-0005-0000-0000-0000D7F20000}"/>
    <cellStyle name="Total 2 2 3 9 2 3 4" xfId="62156" xr:uid="{00000000-0005-0000-0000-0000D8F20000}"/>
    <cellStyle name="Total 2 2 3 9 2 3 5" xfId="62157" xr:uid="{00000000-0005-0000-0000-0000D9F20000}"/>
    <cellStyle name="Total 2 2 3 9 2 4" xfId="62158" xr:uid="{00000000-0005-0000-0000-0000DAF20000}"/>
    <cellStyle name="Total 2 2 3 9 2 5" xfId="62159" xr:uid="{00000000-0005-0000-0000-0000DBF20000}"/>
    <cellStyle name="Total 2 2 3 9 2 6" xfId="62160" xr:uid="{00000000-0005-0000-0000-0000DCF20000}"/>
    <cellStyle name="Total 2 2 3 9 2 7" xfId="62161" xr:uid="{00000000-0005-0000-0000-0000DDF20000}"/>
    <cellStyle name="Total 2 2 3 9 3" xfId="62162" xr:uid="{00000000-0005-0000-0000-0000DEF20000}"/>
    <cellStyle name="Total 2 2 3 9 3 2" xfId="62163" xr:uid="{00000000-0005-0000-0000-0000DFF20000}"/>
    <cellStyle name="Total 2 2 3 9 3 3" xfId="62164" xr:uid="{00000000-0005-0000-0000-0000E0F20000}"/>
    <cellStyle name="Total 2 2 3 9 3 4" xfId="62165" xr:uid="{00000000-0005-0000-0000-0000E1F20000}"/>
    <cellStyle name="Total 2 2 3 9 3 5" xfId="62166" xr:uid="{00000000-0005-0000-0000-0000E2F20000}"/>
    <cellStyle name="Total 2 2 3 9 4" xfId="62167" xr:uid="{00000000-0005-0000-0000-0000E3F20000}"/>
    <cellStyle name="Total 2 2 3 9 4 2" xfId="62168" xr:uid="{00000000-0005-0000-0000-0000E4F20000}"/>
    <cellStyle name="Total 2 2 3 9 4 3" xfId="62169" xr:uid="{00000000-0005-0000-0000-0000E5F20000}"/>
    <cellStyle name="Total 2 2 3 9 4 4" xfId="62170" xr:uid="{00000000-0005-0000-0000-0000E6F20000}"/>
    <cellStyle name="Total 2 2 3 9 4 5" xfId="62171" xr:uid="{00000000-0005-0000-0000-0000E7F20000}"/>
    <cellStyle name="Total 2 2 3 9 5" xfId="62172" xr:uid="{00000000-0005-0000-0000-0000E8F20000}"/>
    <cellStyle name="Total 2 2 3 9 6" xfId="62173" xr:uid="{00000000-0005-0000-0000-0000E9F20000}"/>
    <cellStyle name="Total 2 2 3 9 7" xfId="62174" xr:uid="{00000000-0005-0000-0000-0000EAF20000}"/>
    <cellStyle name="Total 2 2 3 9 8" xfId="62175" xr:uid="{00000000-0005-0000-0000-0000EBF20000}"/>
    <cellStyle name="Total 2 2 4" xfId="62176" xr:uid="{00000000-0005-0000-0000-0000ECF20000}"/>
    <cellStyle name="Total 2 2 4 2" xfId="62177" xr:uid="{00000000-0005-0000-0000-0000EDF20000}"/>
    <cellStyle name="Total 2 2 4 2 2" xfId="62178" xr:uid="{00000000-0005-0000-0000-0000EEF20000}"/>
    <cellStyle name="Total 2 2 4 3" xfId="62179" xr:uid="{00000000-0005-0000-0000-0000EFF20000}"/>
    <cellStyle name="Total 2 2 4 4" xfId="62180" xr:uid="{00000000-0005-0000-0000-0000F0F20000}"/>
    <cellStyle name="Total 2 2 4 5" xfId="62181" xr:uid="{00000000-0005-0000-0000-0000F1F20000}"/>
    <cellStyle name="Total 2 2 5" xfId="62182" xr:uid="{00000000-0005-0000-0000-0000F2F20000}"/>
    <cellStyle name="Total 2 2 5 2" xfId="62183" xr:uid="{00000000-0005-0000-0000-0000F3F20000}"/>
    <cellStyle name="Total 2 2 5 2 2" xfId="62184" xr:uid="{00000000-0005-0000-0000-0000F4F20000}"/>
    <cellStyle name="Total 2 2 5 3" xfId="62185" xr:uid="{00000000-0005-0000-0000-0000F5F20000}"/>
    <cellStyle name="Total 2 2 5 4" xfId="62186" xr:uid="{00000000-0005-0000-0000-0000F6F20000}"/>
    <cellStyle name="Total 2 2 5 5" xfId="62187" xr:uid="{00000000-0005-0000-0000-0000F7F20000}"/>
    <cellStyle name="Total 2 2 6" xfId="62188" xr:uid="{00000000-0005-0000-0000-0000F8F20000}"/>
    <cellStyle name="Total 2 2 6 2" xfId="62189" xr:uid="{00000000-0005-0000-0000-0000F9F20000}"/>
    <cellStyle name="Total 2 2 7" xfId="62190" xr:uid="{00000000-0005-0000-0000-0000FAF20000}"/>
    <cellStyle name="Total 2 2 8" xfId="62191" xr:uid="{00000000-0005-0000-0000-0000FBF20000}"/>
    <cellStyle name="Total 2 2_T-straight with PEDs adjustor" xfId="62192" xr:uid="{00000000-0005-0000-0000-0000FCF20000}"/>
    <cellStyle name="Total 2 3" xfId="62193" xr:uid="{00000000-0005-0000-0000-0000FDF20000}"/>
    <cellStyle name="Total 2 3 2" xfId="62194" xr:uid="{00000000-0005-0000-0000-0000FEF20000}"/>
    <cellStyle name="Total 2 3 2 10" xfId="62195" xr:uid="{00000000-0005-0000-0000-0000FFF20000}"/>
    <cellStyle name="Total 2 3 2 10 2" xfId="62196" xr:uid="{00000000-0005-0000-0000-000000F30000}"/>
    <cellStyle name="Total 2 3 2 10 2 2" xfId="62197" xr:uid="{00000000-0005-0000-0000-000001F30000}"/>
    <cellStyle name="Total 2 3 2 10 2 2 2" xfId="62198" xr:uid="{00000000-0005-0000-0000-000002F30000}"/>
    <cellStyle name="Total 2 3 2 10 2 2 3" xfId="62199" xr:uid="{00000000-0005-0000-0000-000003F30000}"/>
    <cellStyle name="Total 2 3 2 10 2 2 4" xfId="62200" xr:uid="{00000000-0005-0000-0000-000004F30000}"/>
    <cellStyle name="Total 2 3 2 10 2 2 5" xfId="62201" xr:uid="{00000000-0005-0000-0000-000005F30000}"/>
    <cellStyle name="Total 2 3 2 10 2 3" xfId="62202" xr:uid="{00000000-0005-0000-0000-000006F30000}"/>
    <cellStyle name="Total 2 3 2 10 2 3 2" xfId="62203" xr:uid="{00000000-0005-0000-0000-000007F30000}"/>
    <cellStyle name="Total 2 3 2 10 2 3 3" xfId="62204" xr:uid="{00000000-0005-0000-0000-000008F30000}"/>
    <cellStyle name="Total 2 3 2 10 2 3 4" xfId="62205" xr:uid="{00000000-0005-0000-0000-000009F30000}"/>
    <cellStyle name="Total 2 3 2 10 2 3 5" xfId="62206" xr:uid="{00000000-0005-0000-0000-00000AF30000}"/>
    <cellStyle name="Total 2 3 2 10 2 4" xfId="62207" xr:uid="{00000000-0005-0000-0000-00000BF30000}"/>
    <cellStyle name="Total 2 3 2 10 2 5" xfId="62208" xr:uid="{00000000-0005-0000-0000-00000CF30000}"/>
    <cellStyle name="Total 2 3 2 10 2 6" xfId="62209" xr:uid="{00000000-0005-0000-0000-00000DF30000}"/>
    <cellStyle name="Total 2 3 2 10 2 7" xfId="62210" xr:uid="{00000000-0005-0000-0000-00000EF30000}"/>
    <cellStyle name="Total 2 3 2 10 3" xfId="62211" xr:uid="{00000000-0005-0000-0000-00000FF30000}"/>
    <cellStyle name="Total 2 3 2 10 3 2" xfId="62212" xr:uid="{00000000-0005-0000-0000-000010F30000}"/>
    <cellStyle name="Total 2 3 2 10 3 3" xfId="62213" xr:uid="{00000000-0005-0000-0000-000011F30000}"/>
    <cellStyle name="Total 2 3 2 10 3 4" xfId="62214" xr:uid="{00000000-0005-0000-0000-000012F30000}"/>
    <cellStyle name="Total 2 3 2 10 3 5" xfId="62215" xr:uid="{00000000-0005-0000-0000-000013F30000}"/>
    <cellStyle name="Total 2 3 2 10 4" xfId="62216" xr:uid="{00000000-0005-0000-0000-000014F30000}"/>
    <cellStyle name="Total 2 3 2 10 4 2" xfId="62217" xr:uid="{00000000-0005-0000-0000-000015F30000}"/>
    <cellStyle name="Total 2 3 2 10 4 3" xfId="62218" xr:uid="{00000000-0005-0000-0000-000016F30000}"/>
    <cellStyle name="Total 2 3 2 10 4 4" xfId="62219" xr:uid="{00000000-0005-0000-0000-000017F30000}"/>
    <cellStyle name="Total 2 3 2 10 4 5" xfId="62220" xr:uid="{00000000-0005-0000-0000-000018F30000}"/>
    <cellStyle name="Total 2 3 2 10 5" xfId="62221" xr:uid="{00000000-0005-0000-0000-000019F30000}"/>
    <cellStyle name="Total 2 3 2 10 6" xfId="62222" xr:uid="{00000000-0005-0000-0000-00001AF30000}"/>
    <cellStyle name="Total 2 3 2 10 7" xfId="62223" xr:uid="{00000000-0005-0000-0000-00001BF30000}"/>
    <cellStyle name="Total 2 3 2 10 8" xfId="62224" xr:uid="{00000000-0005-0000-0000-00001CF30000}"/>
    <cellStyle name="Total 2 3 2 11" xfId="62225" xr:uid="{00000000-0005-0000-0000-00001DF30000}"/>
    <cellStyle name="Total 2 3 2 11 2" xfId="62226" xr:uid="{00000000-0005-0000-0000-00001EF30000}"/>
    <cellStyle name="Total 2 3 2 11 2 2" xfId="62227" xr:uid="{00000000-0005-0000-0000-00001FF30000}"/>
    <cellStyle name="Total 2 3 2 11 2 2 2" xfId="62228" xr:uid="{00000000-0005-0000-0000-000020F30000}"/>
    <cellStyle name="Total 2 3 2 11 2 2 3" xfId="62229" xr:uid="{00000000-0005-0000-0000-000021F30000}"/>
    <cellStyle name="Total 2 3 2 11 2 2 4" xfId="62230" xr:uid="{00000000-0005-0000-0000-000022F30000}"/>
    <cellStyle name="Total 2 3 2 11 2 2 5" xfId="62231" xr:uid="{00000000-0005-0000-0000-000023F30000}"/>
    <cellStyle name="Total 2 3 2 11 2 3" xfId="62232" xr:uid="{00000000-0005-0000-0000-000024F30000}"/>
    <cellStyle name="Total 2 3 2 11 2 3 2" xfId="62233" xr:uid="{00000000-0005-0000-0000-000025F30000}"/>
    <cellStyle name="Total 2 3 2 11 2 3 3" xfId="62234" xr:uid="{00000000-0005-0000-0000-000026F30000}"/>
    <cellStyle name="Total 2 3 2 11 2 3 4" xfId="62235" xr:uid="{00000000-0005-0000-0000-000027F30000}"/>
    <cellStyle name="Total 2 3 2 11 2 3 5" xfId="62236" xr:uid="{00000000-0005-0000-0000-000028F30000}"/>
    <cellStyle name="Total 2 3 2 11 2 4" xfId="62237" xr:uid="{00000000-0005-0000-0000-000029F30000}"/>
    <cellStyle name="Total 2 3 2 11 2 5" xfId="62238" xr:uid="{00000000-0005-0000-0000-00002AF30000}"/>
    <cellStyle name="Total 2 3 2 11 2 6" xfId="62239" xr:uid="{00000000-0005-0000-0000-00002BF30000}"/>
    <cellStyle name="Total 2 3 2 11 2 7" xfId="62240" xr:uid="{00000000-0005-0000-0000-00002CF30000}"/>
    <cellStyle name="Total 2 3 2 11 3" xfId="62241" xr:uid="{00000000-0005-0000-0000-00002DF30000}"/>
    <cellStyle name="Total 2 3 2 11 3 2" xfId="62242" xr:uid="{00000000-0005-0000-0000-00002EF30000}"/>
    <cellStyle name="Total 2 3 2 11 3 3" xfId="62243" xr:uid="{00000000-0005-0000-0000-00002FF30000}"/>
    <cellStyle name="Total 2 3 2 11 3 4" xfId="62244" xr:uid="{00000000-0005-0000-0000-000030F30000}"/>
    <cellStyle name="Total 2 3 2 11 3 5" xfId="62245" xr:uid="{00000000-0005-0000-0000-000031F30000}"/>
    <cellStyle name="Total 2 3 2 11 4" xfId="62246" xr:uid="{00000000-0005-0000-0000-000032F30000}"/>
    <cellStyle name="Total 2 3 2 11 4 2" xfId="62247" xr:uid="{00000000-0005-0000-0000-000033F30000}"/>
    <cellStyle name="Total 2 3 2 11 4 3" xfId="62248" xr:uid="{00000000-0005-0000-0000-000034F30000}"/>
    <cellStyle name="Total 2 3 2 11 4 4" xfId="62249" xr:uid="{00000000-0005-0000-0000-000035F30000}"/>
    <cellStyle name="Total 2 3 2 11 4 5" xfId="62250" xr:uid="{00000000-0005-0000-0000-000036F30000}"/>
    <cellStyle name="Total 2 3 2 11 5" xfId="62251" xr:uid="{00000000-0005-0000-0000-000037F30000}"/>
    <cellStyle name="Total 2 3 2 11 6" xfId="62252" xr:uid="{00000000-0005-0000-0000-000038F30000}"/>
    <cellStyle name="Total 2 3 2 11 7" xfId="62253" xr:uid="{00000000-0005-0000-0000-000039F30000}"/>
    <cellStyle name="Total 2 3 2 11 8" xfId="62254" xr:uid="{00000000-0005-0000-0000-00003AF30000}"/>
    <cellStyle name="Total 2 3 2 12" xfId="62255" xr:uid="{00000000-0005-0000-0000-00003BF30000}"/>
    <cellStyle name="Total 2 3 2 12 2" xfId="62256" xr:uid="{00000000-0005-0000-0000-00003CF30000}"/>
    <cellStyle name="Total 2 3 2 12 2 2" xfId="62257" xr:uid="{00000000-0005-0000-0000-00003DF30000}"/>
    <cellStyle name="Total 2 3 2 12 2 2 2" xfId="62258" xr:uid="{00000000-0005-0000-0000-00003EF30000}"/>
    <cellStyle name="Total 2 3 2 12 2 2 3" xfId="62259" xr:uid="{00000000-0005-0000-0000-00003FF30000}"/>
    <cellStyle name="Total 2 3 2 12 2 2 4" xfId="62260" xr:uid="{00000000-0005-0000-0000-000040F30000}"/>
    <cellStyle name="Total 2 3 2 12 2 2 5" xfId="62261" xr:uid="{00000000-0005-0000-0000-000041F30000}"/>
    <cellStyle name="Total 2 3 2 12 2 3" xfId="62262" xr:uid="{00000000-0005-0000-0000-000042F30000}"/>
    <cellStyle name="Total 2 3 2 12 2 3 2" xfId="62263" xr:uid="{00000000-0005-0000-0000-000043F30000}"/>
    <cellStyle name="Total 2 3 2 12 2 3 3" xfId="62264" xr:uid="{00000000-0005-0000-0000-000044F30000}"/>
    <cellStyle name="Total 2 3 2 12 2 3 4" xfId="62265" xr:uid="{00000000-0005-0000-0000-000045F30000}"/>
    <cellStyle name="Total 2 3 2 12 2 3 5" xfId="62266" xr:uid="{00000000-0005-0000-0000-000046F30000}"/>
    <cellStyle name="Total 2 3 2 12 2 4" xfId="62267" xr:uid="{00000000-0005-0000-0000-000047F30000}"/>
    <cellStyle name="Total 2 3 2 12 2 5" xfId="62268" xr:uid="{00000000-0005-0000-0000-000048F30000}"/>
    <cellStyle name="Total 2 3 2 12 2 6" xfId="62269" xr:uid="{00000000-0005-0000-0000-000049F30000}"/>
    <cellStyle name="Total 2 3 2 12 2 7" xfId="62270" xr:uid="{00000000-0005-0000-0000-00004AF30000}"/>
    <cellStyle name="Total 2 3 2 12 3" xfId="62271" xr:uid="{00000000-0005-0000-0000-00004BF30000}"/>
    <cellStyle name="Total 2 3 2 12 3 2" xfId="62272" xr:uid="{00000000-0005-0000-0000-00004CF30000}"/>
    <cellStyle name="Total 2 3 2 12 3 3" xfId="62273" xr:uid="{00000000-0005-0000-0000-00004DF30000}"/>
    <cellStyle name="Total 2 3 2 12 3 4" xfId="62274" xr:uid="{00000000-0005-0000-0000-00004EF30000}"/>
    <cellStyle name="Total 2 3 2 12 3 5" xfId="62275" xr:uid="{00000000-0005-0000-0000-00004FF30000}"/>
    <cellStyle name="Total 2 3 2 12 4" xfId="62276" xr:uid="{00000000-0005-0000-0000-000050F30000}"/>
    <cellStyle name="Total 2 3 2 12 4 2" xfId="62277" xr:uid="{00000000-0005-0000-0000-000051F30000}"/>
    <cellStyle name="Total 2 3 2 12 4 3" xfId="62278" xr:uid="{00000000-0005-0000-0000-000052F30000}"/>
    <cellStyle name="Total 2 3 2 12 4 4" xfId="62279" xr:uid="{00000000-0005-0000-0000-000053F30000}"/>
    <cellStyle name="Total 2 3 2 12 4 5" xfId="62280" xr:uid="{00000000-0005-0000-0000-000054F30000}"/>
    <cellStyle name="Total 2 3 2 12 5" xfId="62281" xr:uid="{00000000-0005-0000-0000-000055F30000}"/>
    <cellStyle name="Total 2 3 2 12 6" xfId="62282" xr:uid="{00000000-0005-0000-0000-000056F30000}"/>
    <cellStyle name="Total 2 3 2 12 7" xfId="62283" xr:uid="{00000000-0005-0000-0000-000057F30000}"/>
    <cellStyle name="Total 2 3 2 12 8" xfId="62284" xr:uid="{00000000-0005-0000-0000-000058F30000}"/>
    <cellStyle name="Total 2 3 2 13" xfId="62285" xr:uid="{00000000-0005-0000-0000-000059F30000}"/>
    <cellStyle name="Total 2 3 2 13 2" xfId="62286" xr:uid="{00000000-0005-0000-0000-00005AF30000}"/>
    <cellStyle name="Total 2 3 2 13 2 2" xfId="62287" xr:uid="{00000000-0005-0000-0000-00005BF30000}"/>
    <cellStyle name="Total 2 3 2 13 2 2 2" xfId="62288" xr:uid="{00000000-0005-0000-0000-00005CF30000}"/>
    <cellStyle name="Total 2 3 2 13 2 2 3" xfId="62289" xr:uid="{00000000-0005-0000-0000-00005DF30000}"/>
    <cellStyle name="Total 2 3 2 13 2 2 4" xfId="62290" xr:uid="{00000000-0005-0000-0000-00005EF30000}"/>
    <cellStyle name="Total 2 3 2 13 2 2 5" xfId="62291" xr:uid="{00000000-0005-0000-0000-00005FF30000}"/>
    <cellStyle name="Total 2 3 2 13 2 3" xfId="62292" xr:uid="{00000000-0005-0000-0000-000060F30000}"/>
    <cellStyle name="Total 2 3 2 13 2 3 2" xfId="62293" xr:uid="{00000000-0005-0000-0000-000061F30000}"/>
    <cellStyle name="Total 2 3 2 13 2 3 3" xfId="62294" xr:uid="{00000000-0005-0000-0000-000062F30000}"/>
    <cellStyle name="Total 2 3 2 13 2 3 4" xfId="62295" xr:uid="{00000000-0005-0000-0000-000063F30000}"/>
    <cellStyle name="Total 2 3 2 13 2 3 5" xfId="62296" xr:uid="{00000000-0005-0000-0000-000064F30000}"/>
    <cellStyle name="Total 2 3 2 13 2 4" xfId="62297" xr:uid="{00000000-0005-0000-0000-000065F30000}"/>
    <cellStyle name="Total 2 3 2 13 2 5" xfId="62298" xr:uid="{00000000-0005-0000-0000-000066F30000}"/>
    <cellStyle name="Total 2 3 2 13 2 6" xfId="62299" xr:uid="{00000000-0005-0000-0000-000067F30000}"/>
    <cellStyle name="Total 2 3 2 13 2 7" xfId="62300" xr:uid="{00000000-0005-0000-0000-000068F30000}"/>
    <cellStyle name="Total 2 3 2 13 3" xfId="62301" xr:uid="{00000000-0005-0000-0000-000069F30000}"/>
    <cellStyle name="Total 2 3 2 13 3 2" xfId="62302" xr:uid="{00000000-0005-0000-0000-00006AF30000}"/>
    <cellStyle name="Total 2 3 2 13 3 3" xfId="62303" xr:uid="{00000000-0005-0000-0000-00006BF30000}"/>
    <cellStyle name="Total 2 3 2 13 3 4" xfId="62304" xr:uid="{00000000-0005-0000-0000-00006CF30000}"/>
    <cellStyle name="Total 2 3 2 13 3 5" xfId="62305" xr:uid="{00000000-0005-0000-0000-00006DF30000}"/>
    <cellStyle name="Total 2 3 2 13 4" xfId="62306" xr:uid="{00000000-0005-0000-0000-00006EF30000}"/>
    <cellStyle name="Total 2 3 2 13 4 2" xfId="62307" xr:uid="{00000000-0005-0000-0000-00006FF30000}"/>
    <cellStyle name="Total 2 3 2 13 4 3" xfId="62308" xr:uid="{00000000-0005-0000-0000-000070F30000}"/>
    <cellStyle name="Total 2 3 2 13 4 4" xfId="62309" xr:uid="{00000000-0005-0000-0000-000071F30000}"/>
    <cellStyle name="Total 2 3 2 13 4 5" xfId="62310" xr:uid="{00000000-0005-0000-0000-000072F30000}"/>
    <cellStyle name="Total 2 3 2 13 5" xfId="62311" xr:uid="{00000000-0005-0000-0000-000073F30000}"/>
    <cellStyle name="Total 2 3 2 13 6" xfId="62312" xr:uid="{00000000-0005-0000-0000-000074F30000}"/>
    <cellStyle name="Total 2 3 2 13 7" xfId="62313" xr:uid="{00000000-0005-0000-0000-000075F30000}"/>
    <cellStyle name="Total 2 3 2 13 8" xfId="62314" xr:uid="{00000000-0005-0000-0000-000076F30000}"/>
    <cellStyle name="Total 2 3 2 14" xfId="62315" xr:uid="{00000000-0005-0000-0000-000077F30000}"/>
    <cellStyle name="Total 2 3 2 14 2" xfId="62316" xr:uid="{00000000-0005-0000-0000-000078F30000}"/>
    <cellStyle name="Total 2 3 2 14 2 2" xfId="62317" xr:uid="{00000000-0005-0000-0000-000079F30000}"/>
    <cellStyle name="Total 2 3 2 14 2 2 2" xfId="62318" xr:uid="{00000000-0005-0000-0000-00007AF30000}"/>
    <cellStyle name="Total 2 3 2 14 2 2 3" xfId="62319" xr:uid="{00000000-0005-0000-0000-00007BF30000}"/>
    <cellStyle name="Total 2 3 2 14 2 2 4" xfId="62320" xr:uid="{00000000-0005-0000-0000-00007CF30000}"/>
    <cellStyle name="Total 2 3 2 14 2 2 5" xfId="62321" xr:uid="{00000000-0005-0000-0000-00007DF30000}"/>
    <cellStyle name="Total 2 3 2 14 2 3" xfId="62322" xr:uid="{00000000-0005-0000-0000-00007EF30000}"/>
    <cellStyle name="Total 2 3 2 14 2 3 2" xfId="62323" xr:uid="{00000000-0005-0000-0000-00007FF30000}"/>
    <cellStyle name="Total 2 3 2 14 2 3 3" xfId="62324" xr:uid="{00000000-0005-0000-0000-000080F30000}"/>
    <cellStyle name="Total 2 3 2 14 2 3 4" xfId="62325" xr:uid="{00000000-0005-0000-0000-000081F30000}"/>
    <cellStyle name="Total 2 3 2 14 2 3 5" xfId="62326" xr:uid="{00000000-0005-0000-0000-000082F30000}"/>
    <cellStyle name="Total 2 3 2 14 2 4" xfId="62327" xr:uid="{00000000-0005-0000-0000-000083F30000}"/>
    <cellStyle name="Total 2 3 2 14 2 5" xfId="62328" xr:uid="{00000000-0005-0000-0000-000084F30000}"/>
    <cellStyle name="Total 2 3 2 14 2 6" xfId="62329" xr:uid="{00000000-0005-0000-0000-000085F30000}"/>
    <cellStyle name="Total 2 3 2 14 2 7" xfId="62330" xr:uid="{00000000-0005-0000-0000-000086F30000}"/>
    <cellStyle name="Total 2 3 2 14 3" xfId="62331" xr:uid="{00000000-0005-0000-0000-000087F30000}"/>
    <cellStyle name="Total 2 3 2 14 3 2" xfId="62332" xr:uid="{00000000-0005-0000-0000-000088F30000}"/>
    <cellStyle name="Total 2 3 2 14 3 3" xfId="62333" xr:uid="{00000000-0005-0000-0000-000089F30000}"/>
    <cellStyle name="Total 2 3 2 14 3 4" xfId="62334" xr:uid="{00000000-0005-0000-0000-00008AF30000}"/>
    <cellStyle name="Total 2 3 2 14 3 5" xfId="62335" xr:uid="{00000000-0005-0000-0000-00008BF30000}"/>
    <cellStyle name="Total 2 3 2 14 4" xfId="62336" xr:uid="{00000000-0005-0000-0000-00008CF30000}"/>
    <cellStyle name="Total 2 3 2 14 4 2" xfId="62337" xr:uid="{00000000-0005-0000-0000-00008DF30000}"/>
    <cellStyle name="Total 2 3 2 14 4 3" xfId="62338" xr:uid="{00000000-0005-0000-0000-00008EF30000}"/>
    <cellStyle name="Total 2 3 2 14 4 4" xfId="62339" xr:uid="{00000000-0005-0000-0000-00008FF30000}"/>
    <cellStyle name="Total 2 3 2 14 4 5" xfId="62340" xr:uid="{00000000-0005-0000-0000-000090F30000}"/>
    <cellStyle name="Total 2 3 2 14 5" xfId="62341" xr:uid="{00000000-0005-0000-0000-000091F30000}"/>
    <cellStyle name="Total 2 3 2 14 6" xfId="62342" xr:uid="{00000000-0005-0000-0000-000092F30000}"/>
    <cellStyle name="Total 2 3 2 14 7" xfId="62343" xr:uid="{00000000-0005-0000-0000-000093F30000}"/>
    <cellStyle name="Total 2 3 2 14 8" xfId="62344" xr:uid="{00000000-0005-0000-0000-000094F30000}"/>
    <cellStyle name="Total 2 3 2 15" xfId="62345" xr:uid="{00000000-0005-0000-0000-000095F30000}"/>
    <cellStyle name="Total 2 3 2 15 2" xfId="62346" xr:uid="{00000000-0005-0000-0000-000096F30000}"/>
    <cellStyle name="Total 2 3 2 15 2 2" xfId="62347" xr:uid="{00000000-0005-0000-0000-000097F30000}"/>
    <cellStyle name="Total 2 3 2 15 2 3" xfId="62348" xr:uid="{00000000-0005-0000-0000-000098F30000}"/>
    <cellStyle name="Total 2 3 2 15 2 4" xfId="62349" xr:uid="{00000000-0005-0000-0000-000099F30000}"/>
    <cellStyle name="Total 2 3 2 15 2 5" xfId="62350" xr:uid="{00000000-0005-0000-0000-00009AF30000}"/>
    <cellStyle name="Total 2 3 2 15 3" xfId="62351" xr:uid="{00000000-0005-0000-0000-00009BF30000}"/>
    <cellStyle name="Total 2 3 2 15 3 2" xfId="62352" xr:uid="{00000000-0005-0000-0000-00009CF30000}"/>
    <cellStyle name="Total 2 3 2 15 3 3" xfId="62353" xr:uid="{00000000-0005-0000-0000-00009DF30000}"/>
    <cellStyle name="Total 2 3 2 15 3 4" xfId="62354" xr:uid="{00000000-0005-0000-0000-00009EF30000}"/>
    <cellStyle name="Total 2 3 2 15 3 5" xfId="62355" xr:uid="{00000000-0005-0000-0000-00009FF30000}"/>
    <cellStyle name="Total 2 3 2 15 4" xfId="62356" xr:uid="{00000000-0005-0000-0000-0000A0F30000}"/>
    <cellStyle name="Total 2 3 2 15 5" xfId="62357" xr:uid="{00000000-0005-0000-0000-0000A1F30000}"/>
    <cellStyle name="Total 2 3 2 15 6" xfId="62358" xr:uid="{00000000-0005-0000-0000-0000A2F30000}"/>
    <cellStyle name="Total 2 3 2 15 7" xfId="62359" xr:uid="{00000000-0005-0000-0000-0000A3F30000}"/>
    <cellStyle name="Total 2 3 2 16" xfId="62360" xr:uid="{00000000-0005-0000-0000-0000A4F30000}"/>
    <cellStyle name="Total 2 3 2 16 2" xfId="62361" xr:uid="{00000000-0005-0000-0000-0000A5F30000}"/>
    <cellStyle name="Total 2 3 2 16 3" xfId="62362" xr:uid="{00000000-0005-0000-0000-0000A6F30000}"/>
    <cellStyle name="Total 2 3 2 16 4" xfId="62363" xr:uid="{00000000-0005-0000-0000-0000A7F30000}"/>
    <cellStyle name="Total 2 3 2 16 5" xfId="62364" xr:uid="{00000000-0005-0000-0000-0000A8F30000}"/>
    <cellStyle name="Total 2 3 2 17" xfId="62365" xr:uid="{00000000-0005-0000-0000-0000A9F30000}"/>
    <cellStyle name="Total 2 3 2 17 2" xfId="62366" xr:uid="{00000000-0005-0000-0000-0000AAF30000}"/>
    <cellStyle name="Total 2 3 2 17 3" xfId="62367" xr:uid="{00000000-0005-0000-0000-0000ABF30000}"/>
    <cellStyle name="Total 2 3 2 17 4" xfId="62368" xr:uid="{00000000-0005-0000-0000-0000ACF30000}"/>
    <cellStyle name="Total 2 3 2 17 5" xfId="62369" xr:uid="{00000000-0005-0000-0000-0000ADF30000}"/>
    <cellStyle name="Total 2 3 2 18" xfId="62370" xr:uid="{00000000-0005-0000-0000-0000AEF30000}"/>
    <cellStyle name="Total 2 3 2 19" xfId="62371" xr:uid="{00000000-0005-0000-0000-0000AFF30000}"/>
    <cellStyle name="Total 2 3 2 2" xfId="62372" xr:uid="{00000000-0005-0000-0000-0000B0F30000}"/>
    <cellStyle name="Total 2 3 2 2 2" xfId="62373" xr:uid="{00000000-0005-0000-0000-0000B1F30000}"/>
    <cellStyle name="Total 2 3 2 2 2 2" xfId="62374" xr:uid="{00000000-0005-0000-0000-0000B2F30000}"/>
    <cellStyle name="Total 2 3 2 2 2 2 2" xfId="62375" xr:uid="{00000000-0005-0000-0000-0000B3F30000}"/>
    <cellStyle name="Total 2 3 2 2 2 2 3" xfId="62376" xr:uid="{00000000-0005-0000-0000-0000B4F30000}"/>
    <cellStyle name="Total 2 3 2 2 2 2 4" xfId="62377" xr:uid="{00000000-0005-0000-0000-0000B5F30000}"/>
    <cellStyle name="Total 2 3 2 2 2 2 5" xfId="62378" xr:uid="{00000000-0005-0000-0000-0000B6F30000}"/>
    <cellStyle name="Total 2 3 2 2 2 3" xfId="62379" xr:uid="{00000000-0005-0000-0000-0000B7F30000}"/>
    <cellStyle name="Total 2 3 2 2 2 3 2" xfId="62380" xr:uid="{00000000-0005-0000-0000-0000B8F30000}"/>
    <cellStyle name="Total 2 3 2 2 2 3 3" xfId="62381" xr:uid="{00000000-0005-0000-0000-0000B9F30000}"/>
    <cellStyle name="Total 2 3 2 2 2 3 4" xfId="62382" xr:uid="{00000000-0005-0000-0000-0000BAF30000}"/>
    <cellStyle name="Total 2 3 2 2 2 3 5" xfId="62383" xr:uid="{00000000-0005-0000-0000-0000BBF30000}"/>
    <cellStyle name="Total 2 3 2 2 2 4" xfId="62384" xr:uid="{00000000-0005-0000-0000-0000BCF30000}"/>
    <cellStyle name="Total 2 3 2 2 2 5" xfId="62385" xr:uid="{00000000-0005-0000-0000-0000BDF30000}"/>
    <cellStyle name="Total 2 3 2 2 2 6" xfId="62386" xr:uid="{00000000-0005-0000-0000-0000BEF30000}"/>
    <cellStyle name="Total 2 3 2 2 2 7" xfId="62387" xr:uid="{00000000-0005-0000-0000-0000BFF30000}"/>
    <cellStyle name="Total 2 3 2 2 3" xfId="62388" xr:uid="{00000000-0005-0000-0000-0000C0F30000}"/>
    <cellStyle name="Total 2 3 2 2 3 2" xfId="62389" xr:uid="{00000000-0005-0000-0000-0000C1F30000}"/>
    <cellStyle name="Total 2 3 2 2 3 3" xfId="62390" xr:uid="{00000000-0005-0000-0000-0000C2F30000}"/>
    <cellStyle name="Total 2 3 2 2 3 4" xfId="62391" xr:uid="{00000000-0005-0000-0000-0000C3F30000}"/>
    <cellStyle name="Total 2 3 2 2 3 5" xfId="62392" xr:uid="{00000000-0005-0000-0000-0000C4F30000}"/>
    <cellStyle name="Total 2 3 2 2 4" xfId="62393" xr:uid="{00000000-0005-0000-0000-0000C5F30000}"/>
    <cellStyle name="Total 2 3 2 2 4 2" xfId="62394" xr:uid="{00000000-0005-0000-0000-0000C6F30000}"/>
    <cellStyle name="Total 2 3 2 2 4 3" xfId="62395" xr:uid="{00000000-0005-0000-0000-0000C7F30000}"/>
    <cellStyle name="Total 2 3 2 2 4 4" xfId="62396" xr:uid="{00000000-0005-0000-0000-0000C8F30000}"/>
    <cellStyle name="Total 2 3 2 2 4 5" xfId="62397" xr:uid="{00000000-0005-0000-0000-0000C9F30000}"/>
    <cellStyle name="Total 2 3 2 2 5" xfId="62398" xr:uid="{00000000-0005-0000-0000-0000CAF30000}"/>
    <cellStyle name="Total 2 3 2 2 6" xfId="62399" xr:uid="{00000000-0005-0000-0000-0000CBF30000}"/>
    <cellStyle name="Total 2 3 2 2 7" xfId="62400" xr:uid="{00000000-0005-0000-0000-0000CCF30000}"/>
    <cellStyle name="Total 2 3 2 2 8" xfId="62401" xr:uid="{00000000-0005-0000-0000-0000CDF30000}"/>
    <cellStyle name="Total 2 3 2 20" xfId="62402" xr:uid="{00000000-0005-0000-0000-0000CEF30000}"/>
    <cellStyle name="Total 2 3 2 21" xfId="62403" xr:uid="{00000000-0005-0000-0000-0000CFF30000}"/>
    <cellStyle name="Total 2 3 2 3" xfId="62404" xr:uid="{00000000-0005-0000-0000-0000D0F30000}"/>
    <cellStyle name="Total 2 3 2 3 2" xfId="62405" xr:uid="{00000000-0005-0000-0000-0000D1F30000}"/>
    <cellStyle name="Total 2 3 2 3 2 2" xfId="62406" xr:uid="{00000000-0005-0000-0000-0000D2F30000}"/>
    <cellStyle name="Total 2 3 2 3 2 2 2" xfId="62407" xr:uid="{00000000-0005-0000-0000-0000D3F30000}"/>
    <cellStyle name="Total 2 3 2 3 2 2 3" xfId="62408" xr:uid="{00000000-0005-0000-0000-0000D4F30000}"/>
    <cellStyle name="Total 2 3 2 3 2 2 4" xfId="62409" xr:uid="{00000000-0005-0000-0000-0000D5F30000}"/>
    <cellStyle name="Total 2 3 2 3 2 2 5" xfId="62410" xr:uid="{00000000-0005-0000-0000-0000D6F30000}"/>
    <cellStyle name="Total 2 3 2 3 2 3" xfId="62411" xr:uid="{00000000-0005-0000-0000-0000D7F30000}"/>
    <cellStyle name="Total 2 3 2 3 2 3 2" xfId="62412" xr:uid="{00000000-0005-0000-0000-0000D8F30000}"/>
    <cellStyle name="Total 2 3 2 3 2 3 3" xfId="62413" xr:uid="{00000000-0005-0000-0000-0000D9F30000}"/>
    <cellStyle name="Total 2 3 2 3 2 3 4" xfId="62414" xr:uid="{00000000-0005-0000-0000-0000DAF30000}"/>
    <cellStyle name="Total 2 3 2 3 2 3 5" xfId="62415" xr:uid="{00000000-0005-0000-0000-0000DBF30000}"/>
    <cellStyle name="Total 2 3 2 3 2 4" xfId="62416" xr:uid="{00000000-0005-0000-0000-0000DCF30000}"/>
    <cellStyle name="Total 2 3 2 3 2 5" xfId="62417" xr:uid="{00000000-0005-0000-0000-0000DDF30000}"/>
    <cellStyle name="Total 2 3 2 3 2 6" xfId="62418" xr:uid="{00000000-0005-0000-0000-0000DEF30000}"/>
    <cellStyle name="Total 2 3 2 3 2 7" xfId="62419" xr:uid="{00000000-0005-0000-0000-0000DFF30000}"/>
    <cellStyle name="Total 2 3 2 3 3" xfId="62420" xr:uid="{00000000-0005-0000-0000-0000E0F30000}"/>
    <cellStyle name="Total 2 3 2 3 3 2" xfId="62421" xr:uid="{00000000-0005-0000-0000-0000E1F30000}"/>
    <cellStyle name="Total 2 3 2 3 3 3" xfId="62422" xr:uid="{00000000-0005-0000-0000-0000E2F30000}"/>
    <cellStyle name="Total 2 3 2 3 3 4" xfId="62423" xr:uid="{00000000-0005-0000-0000-0000E3F30000}"/>
    <cellStyle name="Total 2 3 2 3 3 5" xfId="62424" xr:uid="{00000000-0005-0000-0000-0000E4F30000}"/>
    <cellStyle name="Total 2 3 2 3 4" xfId="62425" xr:uid="{00000000-0005-0000-0000-0000E5F30000}"/>
    <cellStyle name="Total 2 3 2 3 4 2" xfId="62426" xr:uid="{00000000-0005-0000-0000-0000E6F30000}"/>
    <cellStyle name="Total 2 3 2 3 4 3" xfId="62427" xr:uid="{00000000-0005-0000-0000-0000E7F30000}"/>
    <cellStyle name="Total 2 3 2 3 4 4" xfId="62428" xr:uid="{00000000-0005-0000-0000-0000E8F30000}"/>
    <cellStyle name="Total 2 3 2 3 4 5" xfId="62429" xr:uid="{00000000-0005-0000-0000-0000E9F30000}"/>
    <cellStyle name="Total 2 3 2 3 5" xfId="62430" xr:uid="{00000000-0005-0000-0000-0000EAF30000}"/>
    <cellStyle name="Total 2 3 2 3 6" xfId="62431" xr:uid="{00000000-0005-0000-0000-0000EBF30000}"/>
    <cellStyle name="Total 2 3 2 3 7" xfId="62432" xr:uid="{00000000-0005-0000-0000-0000ECF30000}"/>
    <cellStyle name="Total 2 3 2 3 8" xfId="62433" xr:uid="{00000000-0005-0000-0000-0000EDF30000}"/>
    <cellStyle name="Total 2 3 2 4" xfId="62434" xr:uid="{00000000-0005-0000-0000-0000EEF30000}"/>
    <cellStyle name="Total 2 3 2 4 2" xfId="62435" xr:uid="{00000000-0005-0000-0000-0000EFF30000}"/>
    <cellStyle name="Total 2 3 2 4 2 2" xfId="62436" xr:uid="{00000000-0005-0000-0000-0000F0F30000}"/>
    <cellStyle name="Total 2 3 2 4 2 2 2" xfId="62437" xr:uid="{00000000-0005-0000-0000-0000F1F30000}"/>
    <cellStyle name="Total 2 3 2 4 2 2 3" xfId="62438" xr:uid="{00000000-0005-0000-0000-0000F2F30000}"/>
    <cellStyle name="Total 2 3 2 4 2 2 4" xfId="62439" xr:uid="{00000000-0005-0000-0000-0000F3F30000}"/>
    <cellStyle name="Total 2 3 2 4 2 2 5" xfId="62440" xr:uid="{00000000-0005-0000-0000-0000F4F30000}"/>
    <cellStyle name="Total 2 3 2 4 2 3" xfId="62441" xr:uid="{00000000-0005-0000-0000-0000F5F30000}"/>
    <cellStyle name="Total 2 3 2 4 2 3 2" xfId="62442" xr:uid="{00000000-0005-0000-0000-0000F6F30000}"/>
    <cellStyle name="Total 2 3 2 4 2 3 3" xfId="62443" xr:uid="{00000000-0005-0000-0000-0000F7F30000}"/>
    <cellStyle name="Total 2 3 2 4 2 3 4" xfId="62444" xr:uid="{00000000-0005-0000-0000-0000F8F30000}"/>
    <cellStyle name="Total 2 3 2 4 2 3 5" xfId="62445" xr:uid="{00000000-0005-0000-0000-0000F9F30000}"/>
    <cellStyle name="Total 2 3 2 4 2 4" xfId="62446" xr:uid="{00000000-0005-0000-0000-0000FAF30000}"/>
    <cellStyle name="Total 2 3 2 4 2 5" xfId="62447" xr:uid="{00000000-0005-0000-0000-0000FBF30000}"/>
    <cellStyle name="Total 2 3 2 4 2 6" xfId="62448" xr:uid="{00000000-0005-0000-0000-0000FCF30000}"/>
    <cellStyle name="Total 2 3 2 4 2 7" xfId="62449" xr:uid="{00000000-0005-0000-0000-0000FDF30000}"/>
    <cellStyle name="Total 2 3 2 4 3" xfId="62450" xr:uid="{00000000-0005-0000-0000-0000FEF30000}"/>
    <cellStyle name="Total 2 3 2 4 3 2" xfId="62451" xr:uid="{00000000-0005-0000-0000-0000FFF30000}"/>
    <cellStyle name="Total 2 3 2 4 3 3" xfId="62452" xr:uid="{00000000-0005-0000-0000-000000F40000}"/>
    <cellStyle name="Total 2 3 2 4 3 4" xfId="62453" xr:uid="{00000000-0005-0000-0000-000001F40000}"/>
    <cellStyle name="Total 2 3 2 4 3 5" xfId="62454" xr:uid="{00000000-0005-0000-0000-000002F40000}"/>
    <cellStyle name="Total 2 3 2 4 4" xfId="62455" xr:uid="{00000000-0005-0000-0000-000003F40000}"/>
    <cellStyle name="Total 2 3 2 4 4 2" xfId="62456" xr:uid="{00000000-0005-0000-0000-000004F40000}"/>
    <cellStyle name="Total 2 3 2 4 4 3" xfId="62457" xr:uid="{00000000-0005-0000-0000-000005F40000}"/>
    <cellStyle name="Total 2 3 2 4 4 4" xfId="62458" xr:uid="{00000000-0005-0000-0000-000006F40000}"/>
    <cellStyle name="Total 2 3 2 4 4 5" xfId="62459" xr:uid="{00000000-0005-0000-0000-000007F40000}"/>
    <cellStyle name="Total 2 3 2 4 5" xfId="62460" xr:uid="{00000000-0005-0000-0000-000008F40000}"/>
    <cellStyle name="Total 2 3 2 4 6" xfId="62461" xr:uid="{00000000-0005-0000-0000-000009F40000}"/>
    <cellStyle name="Total 2 3 2 4 7" xfId="62462" xr:uid="{00000000-0005-0000-0000-00000AF40000}"/>
    <cellStyle name="Total 2 3 2 4 8" xfId="62463" xr:uid="{00000000-0005-0000-0000-00000BF40000}"/>
    <cellStyle name="Total 2 3 2 5" xfId="62464" xr:uid="{00000000-0005-0000-0000-00000CF40000}"/>
    <cellStyle name="Total 2 3 2 5 2" xfId="62465" xr:uid="{00000000-0005-0000-0000-00000DF40000}"/>
    <cellStyle name="Total 2 3 2 5 2 2" xfId="62466" xr:uid="{00000000-0005-0000-0000-00000EF40000}"/>
    <cellStyle name="Total 2 3 2 5 2 2 2" xfId="62467" xr:uid="{00000000-0005-0000-0000-00000FF40000}"/>
    <cellStyle name="Total 2 3 2 5 2 2 3" xfId="62468" xr:uid="{00000000-0005-0000-0000-000010F40000}"/>
    <cellStyle name="Total 2 3 2 5 2 2 4" xfId="62469" xr:uid="{00000000-0005-0000-0000-000011F40000}"/>
    <cellStyle name="Total 2 3 2 5 2 2 5" xfId="62470" xr:uid="{00000000-0005-0000-0000-000012F40000}"/>
    <cellStyle name="Total 2 3 2 5 2 3" xfId="62471" xr:uid="{00000000-0005-0000-0000-000013F40000}"/>
    <cellStyle name="Total 2 3 2 5 2 3 2" xfId="62472" xr:uid="{00000000-0005-0000-0000-000014F40000}"/>
    <cellStyle name="Total 2 3 2 5 2 3 3" xfId="62473" xr:uid="{00000000-0005-0000-0000-000015F40000}"/>
    <cellStyle name="Total 2 3 2 5 2 3 4" xfId="62474" xr:uid="{00000000-0005-0000-0000-000016F40000}"/>
    <cellStyle name="Total 2 3 2 5 2 3 5" xfId="62475" xr:uid="{00000000-0005-0000-0000-000017F40000}"/>
    <cellStyle name="Total 2 3 2 5 2 4" xfId="62476" xr:uid="{00000000-0005-0000-0000-000018F40000}"/>
    <cellStyle name="Total 2 3 2 5 2 5" xfId="62477" xr:uid="{00000000-0005-0000-0000-000019F40000}"/>
    <cellStyle name="Total 2 3 2 5 2 6" xfId="62478" xr:uid="{00000000-0005-0000-0000-00001AF40000}"/>
    <cellStyle name="Total 2 3 2 5 2 7" xfId="62479" xr:uid="{00000000-0005-0000-0000-00001BF40000}"/>
    <cellStyle name="Total 2 3 2 5 3" xfId="62480" xr:uid="{00000000-0005-0000-0000-00001CF40000}"/>
    <cellStyle name="Total 2 3 2 5 3 2" xfId="62481" xr:uid="{00000000-0005-0000-0000-00001DF40000}"/>
    <cellStyle name="Total 2 3 2 5 3 3" xfId="62482" xr:uid="{00000000-0005-0000-0000-00001EF40000}"/>
    <cellStyle name="Total 2 3 2 5 3 4" xfId="62483" xr:uid="{00000000-0005-0000-0000-00001FF40000}"/>
    <cellStyle name="Total 2 3 2 5 3 5" xfId="62484" xr:uid="{00000000-0005-0000-0000-000020F40000}"/>
    <cellStyle name="Total 2 3 2 5 4" xfId="62485" xr:uid="{00000000-0005-0000-0000-000021F40000}"/>
    <cellStyle name="Total 2 3 2 5 4 2" xfId="62486" xr:uid="{00000000-0005-0000-0000-000022F40000}"/>
    <cellStyle name="Total 2 3 2 5 4 3" xfId="62487" xr:uid="{00000000-0005-0000-0000-000023F40000}"/>
    <cellStyle name="Total 2 3 2 5 4 4" xfId="62488" xr:uid="{00000000-0005-0000-0000-000024F40000}"/>
    <cellStyle name="Total 2 3 2 5 4 5" xfId="62489" xr:uid="{00000000-0005-0000-0000-000025F40000}"/>
    <cellStyle name="Total 2 3 2 5 5" xfId="62490" xr:uid="{00000000-0005-0000-0000-000026F40000}"/>
    <cellStyle name="Total 2 3 2 5 6" xfId="62491" xr:uid="{00000000-0005-0000-0000-000027F40000}"/>
    <cellStyle name="Total 2 3 2 5 7" xfId="62492" xr:uid="{00000000-0005-0000-0000-000028F40000}"/>
    <cellStyle name="Total 2 3 2 5 8" xfId="62493" xr:uid="{00000000-0005-0000-0000-000029F40000}"/>
    <cellStyle name="Total 2 3 2 6" xfId="62494" xr:uid="{00000000-0005-0000-0000-00002AF40000}"/>
    <cellStyle name="Total 2 3 2 6 2" xfId="62495" xr:uid="{00000000-0005-0000-0000-00002BF40000}"/>
    <cellStyle name="Total 2 3 2 6 2 2" xfId="62496" xr:uid="{00000000-0005-0000-0000-00002CF40000}"/>
    <cellStyle name="Total 2 3 2 6 2 2 2" xfId="62497" xr:uid="{00000000-0005-0000-0000-00002DF40000}"/>
    <cellStyle name="Total 2 3 2 6 2 2 3" xfId="62498" xr:uid="{00000000-0005-0000-0000-00002EF40000}"/>
    <cellStyle name="Total 2 3 2 6 2 2 4" xfId="62499" xr:uid="{00000000-0005-0000-0000-00002FF40000}"/>
    <cellStyle name="Total 2 3 2 6 2 2 5" xfId="62500" xr:uid="{00000000-0005-0000-0000-000030F40000}"/>
    <cellStyle name="Total 2 3 2 6 2 3" xfId="62501" xr:uid="{00000000-0005-0000-0000-000031F40000}"/>
    <cellStyle name="Total 2 3 2 6 2 3 2" xfId="62502" xr:uid="{00000000-0005-0000-0000-000032F40000}"/>
    <cellStyle name="Total 2 3 2 6 2 3 3" xfId="62503" xr:uid="{00000000-0005-0000-0000-000033F40000}"/>
    <cellStyle name="Total 2 3 2 6 2 3 4" xfId="62504" xr:uid="{00000000-0005-0000-0000-000034F40000}"/>
    <cellStyle name="Total 2 3 2 6 2 3 5" xfId="62505" xr:uid="{00000000-0005-0000-0000-000035F40000}"/>
    <cellStyle name="Total 2 3 2 6 2 4" xfId="62506" xr:uid="{00000000-0005-0000-0000-000036F40000}"/>
    <cellStyle name="Total 2 3 2 6 2 5" xfId="62507" xr:uid="{00000000-0005-0000-0000-000037F40000}"/>
    <cellStyle name="Total 2 3 2 6 2 6" xfId="62508" xr:uid="{00000000-0005-0000-0000-000038F40000}"/>
    <cellStyle name="Total 2 3 2 6 2 7" xfId="62509" xr:uid="{00000000-0005-0000-0000-000039F40000}"/>
    <cellStyle name="Total 2 3 2 6 3" xfId="62510" xr:uid="{00000000-0005-0000-0000-00003AF40000}"/>
    <cellStyle name="Total 2 3 2 6 3 2" xfId="62511" xr:uid="{00000000-0005-0000-0000-00003BF40000}"/>
    <cellStyle name="Total 2 3 2 6 3 3" xfId="62512" xr:uid="{00000000-0005-0000-0000-00003CF40000}"/>
    <cellStyle name="Total 2 3 2 6 3 4" xfId="62513" xr:uid="{00000000-0005-0000-0000-00003DF40000}"/>
    <cellStyle name="Total 2 3 2 6 3 5" xfId="62514" xr:uid="{00000000-0005-0000-0000-00003EF40000}"/>
    <cellStyle name="Total 2 3 2 6 4" xfId="62515" xr:uid="{00000000-0005-0000-0000-00003FF40000}"/>
    <cellStyle name="Total 2 3 2 6 4 2" xfId="62516" xr:uid="{00000000-0005-0000-0000-000040F40000}"/>
    <cellStyle name="Total 2 3 2 6 4 3" xfId="62517" xr:uid="{00000000-0005-0000-0000-000041F40000}"/>
    <cellStyle name="Total 2 3 2 6 4 4" xfId="62518" xr:uid="{00000000-0005-0000-0000-000042F40000}"/>
    <cellStyle name="Total 2 3 2 6 4 5" xfId="62519" xr:uid="{00000000-0005-0000-0000-000043F40000}"/>
    <cellStyle name="Total 2 3 2 6 5" xfId="62520" xr:uid="{00000000-0005-0000-0000-000044F40000}"/>
    <cellStyle name="Total 2 3 2 6 6" xfId="62521" xr:uid="{00000000-0005-0000-0000-000045F40000}"/>
    <cellStyle name="Total 2 3 2 6 7" xfId="62522" xr:uid="{00000000-0005-0000-0000-000046F40000}"/>
    <cellStyle name="Total 2 3 2 6 8" xfId="62523" xr:uid="{00000000-0005-0000-0000-000047F40000}"/>
    <cellStyle name="Total 2 3 2 7" xfId="62524" xr:uid="{00000000-0005-0000-0000-000048F40000}"/>
    <cellStyle name="Total 2 3 2 7 2" xfId="62525" xr:uid="{00000000-0005-0000-0000-000049F40000}"/>
    <cellStyle name="Total 2 3 2 7 2 2" xfId="62526" xr:uid="{00000000-0005-0000-0000-00004AF40000}"/>
    <cellStyle name="Total 2 3 2 7 2 2 2" xfId="62527" xr:uid="{00000000-0005-0000-0000-00004BF40000}"/>
    <cellStyle name="Total 2 3 2 7 2 2 3" xfId="62528" xr:uid="{00000000-0005-0000-0000-00004CF40000}"/>
    <cellStyle name="Total 2 3 2 7 2 2 4" xfId="62529" xr:uid="{00000000-0005-0000-0000-00004DF40000}"/>
    <cellStyle name="Total 2 3 2 7 2 2 5" xfId="62530" xr:uid="{00000000-0005-0000-0000-00004EF40000}"/>
    <cellStyle name="Total 2 3 2 7 2 3" xfId="62531" xr:uid="{00000000-0005-0000-0000-00004FF40000}"/>
    <cellStyle name="Total 2 3 2 7 2 3 2" xfId="62532" xr:uid="{00000000-0005-0000-0000-000050F40000}"/>
    <cellStyle name="Total 2 3 2 7 2 3 3" xfId="62533" xr:uid="{00000000-0005-0000-0000-000051F40000}"/>
    <cellStyle name="Total 2 3 2 7 2 3 4" xfId="62534" xr:uid="{00000000-0005-0000-0000-000052F40000}"/>
    <cellStyle name="Total 2 3 2 7 2 3 5" xfId="62535" xr:uid="{00000000-0005-0000-0000-000053F40000}"/>
    <cellStyle name="Total 2 3 2 7 2 4" xfId="62536" xr:uid="{00000000-0005-0000-0000-000054F40000}"/>
    <cellStyle name="Total 2 3 2 7 2 5" xfId="62537" xr:uid="{00000000-0005-0000-0000-000055F40000}"/>
    <cellStyle name="Total 2 3 2 7 2 6" xfId="62538" xr:uid="{00000000-0005-0000-0000-000056F40000}"/>
    <cellStyle name="Total 2 3 2 7 2 7" xfId="62539" xr:uid="{00000000-0005-0000-0000-000057F40000}"/>
    <cellStyle name="Total 2 3 2 7 3" xfId="62540" xr:uid="{00000000-0005-0000-0000-000058F40000}"/>
    <cellStyle name="Total 2 3 2 7 3 2" xfId="62541" xr:uid="{00000000-0005-0000-0000-000059F40000}"/>
    <cellStyle name="Total 2 3 2 7 3 3" xfId="62542" xr:uid="{00000000-0005-0000-0000-00005AF40000}"/>
    <cellStyle name="Total 2 3 2 7 3 4" xfId="62543" xr:uid="{00000000-0005-0000-0000-00005BF40000}"/>
    <cellStyle name="Total 2 3 2 7 3 5" xfId="62544" xr:uid="{00000000-0005-0000-0000-00005CF40000}"/>
    <cellStyle name="Total 2 3 2 7 4" xfId="62545" xr:uid="{00000000-0005-0000-0000-00005DF40000}"/>
    <cellStyle name="Total 2 3 2 7 4 2" xfId="62546" xr:uid="{00000000-0005-0000-0000-00005EF40000}"/>
    <cellStyle name="Total 2 3 2 7 4 3" xfId="62547" xr:uid="{00000000-0005-0000-0000-00005FF40000}"/>
    <cellStyle name="Total 2 3 2 7 4 4" xfId="62548" xr:uid="{00000000-0005-0000-0000-000060F40000}"/>
    <cellStyle name="Total 2 3 2 7 4 5" xfId="62549" xr:uid="{00000000-0005-0000-0000-000061F40000}"/>
    <cellStyle name="Total 2 3 2 7 5" xfId="62550" xr:uid="{00000000-0005-0000-0000-000062F40000}"/>
    <cellStyle name="Total 2 3 2 7 6" xfId="62551" xr:uid="{00000000-0005-0000-0000-000063F40000}"/>
    <cellStyle name="Total 2 3 2 7 7" xfId="62552" xr:uid="{00000000-0005-0000-0000-000064F40000}"/>
    <cellStyle name="Total 2 3 2 7 8" xfId="62553" xr:uid="{00000000-0005-0000-0000-000065F40000}"/>
    <cellStyle name="Total 2 3 2 8" xfId="62554" xr:uid="{00000000-0005-0000-0000-000066F40000}"/>
    <cellStyle name="Total 2 3 2 8 2" xfId="62555" xr:uid="{00000000-0005-0000-0000-000067F40000}"/>
    <cellStyle name="Total 2 3 2 8 2 2" xfId="62556" xr:uid="{00000000-0005-0000-0000-000068F40000}"/>
    <cellStyle name="Total 2 3 2 8 2 2 2" xfId="62557" xr:uid="{00000000-0005-0000-0000-000069F40000}"/>
    <cellStyle name="Total 2 3 2 8 2 2 3" xfId="62558" xr:uid="{00000000-0005-0000-0000-00006AF40000}"/>
    <cellStyle name="Total 2 3 2 8 2 2 4" xfId="62559" xr:uid="{00000000-0005-0000-0000-00006BF40000}"/>
    <cellStyle name="Total 2 3 2 8 2 2 5" xfId="62560" xr:uid="{00000000-0005-0000-0000-00006CF40000}"/>
    <cellStyle name="Total 2 3 2 8 2 3" xfId="62561" xr:uid="{00000000-0005-0000-0000-00006DF40000}"/>
    <cellStyle name="Total 2 3 2 8 2 3 2" xfId="62562" xr:uid="{00000000-0005-0000-0000-00006EF40000}"/>
    <cellStyle name="Total 2 3 2 8 2 3 3" xfId="62563" xr:uid="{00000000-0005-0000-0000-00006FF40000}"/>
    <cellStyle name="Total 2 3 2 8 2 3 4" xfId="62564" xr:uid="{00000000-0005-0000-0000-000070F40000}"/>
    <cellStyle name="Total 2 3 2 8 2 3 5" xfId="62565" xr:uid="{00000000-0005-0000-0000-000071F40000}"/>
    <cellStyle name="Total 2 3 2 8 2 4" xfId="62566" xr:uid="{00000000-0005-0000-0000-000072F40000}"/>
    <cellStyle name="Total 2 3 2 8 2 5" xfId="62567" xr:uid="{00000000-0005-0000-0000-000073F40000}"/>
    <cellStyle name="Total 2 3 2 8 2 6" xfId="62568" xr:uid="{00000000-0005-0000-0000-000074F40000}"/>
    <cellStyle name="Total 2 3 2 8 2 7" xfId="62569" xr:uid="{00000000-0005-0000-0000-000075F40000}"/>
    <cellStyle name="Total 2 3 2 8 3" xfId="62570" xr:uid="{00000000-0005-0000-0000-000076F40000}"/>
    <cellStyle name="Total 2 3 2 8 3 2" xfId="62571" xr:uid="{00000000-0005-0000-0000-000077F40000}"/>
    <cellStyle name="Total 2 3 2 8 3 3" xfId="62572" xr:uid="{00000000-0005-0000-0000-000078F40000}"/>
    <cellStyle name="Total 2 3 2 8 3 4" xfId="62573" xr:uid="{00000000-0005-0000-0000-000079F40000}"/>
    <cellStyle name="Total 2 3 2 8 3 5" xfId="62574" xr:uid="{00000000-0005-0000-0000-00007AF40000}"/>
    <cellStyle name="Total 2 3 2 8 4" xfId="62575" xr:uid="{00000000-0005-0000-0000-00007BF40000}"/>
    <cellStyle name="Total 2 3 2 8 4 2" xfId="62576" xr:uid="{00000000-0005-0000-0000-00007CF40000}"/>
    <cellStyle name="Total 2 3 2 8 4 3" xfId="62577" xr:uid="{00000000-0005-0000-0000-00007DF40000}"/>
    <cellStyle name="Total 2 3 2 8 4 4" xfId="62578" xr:uid="{00000000-0005-0000-0000-00007EF40000}"/>
    <cellStyle name="Total 2 3 2 8 4 5" xfId="62579" xr:uid="{00000000-0005-0000-0000-00007FF40000}"/>
    <cellStyle name="Total 2 3 2 8 5" xfId="62580" xr:uid="{00000000-0005-0000-0000-000080F40000}"/>
    <cellStyle name="Total 2 3 2 8 6" xfId="62581" xr:uid="{00000000-0005-0000-0000-000081F40000}"/>
    <cellStyle name="Total 2 3 2 8 7" xfId="62582" xr:uid="{00000000-0005-0000-0000-000082F40000}"/>
    <cellStyle name="Total 2 3 2 8 8" xfId="62583" xr:uid="{00000000-0005-0000-0000-000083F40000}"/>
    <cellStyle name="Total 2 3 2 9" xfId="62584" xr:uid="{00000000-0005-0000-0000-000084F40000}"/>
    <cellStyle name="Total 2 3 2 9 2" xfId="62585" xr:uid="{00000000-0005-0000-0000-000085F40000}"/>
    <cellStyle name="Total 2 3 2 9 2 2" xfId="62586" xr:uid="{00000000-0005-0000-0000-000086F40000}"/>
    <cellStyle name="Total 2 3 2 9 2 2 2" xfId="62587" xr:uid="{00000000-0005-0000-0000-000087F40000}"/>
    <cellStyle name="Total 2 3 2 9 2 2 3" xfId="62588" xr:uid="{00000000-0005-0000-0000-000088F40000}"/>
    <cellStyle name="Total 2 3 2 9 2 2 4" xfId="62589" xr:uid="{00000000-0005-0000-0000-000089F40000}"/>
    <cellStyle name="Total 2 3 2 9 2 2 5" xfId="62590" xr:uid="{00000000-0005-0000-0000-00008AF40000}"/>
    <cellStyle name="Total 2 3 2 9 2 3" xfId="62591" xr:uid="{00000000-0005-0000-0000-00008BF40000}"/>
    <cellStyle name="Total 2 3 2 9 2 3 2" xfId="62592" xr:uid="{00000000-0005-0000-0000-00008CF40000}"/>
    <cellStyle name="Total 2 3 2 9 2 3 3" xfId="62593" xr:uid="{00000000-0005-0000-0000-00008DF40000}"/>
    <cellStyle name="Total 2 3 2 9 2 3 4" xfId="62594" xr:uid="{00000000-0005-0000-0000-00008EF40000}"/>
    <cellStyle name="Total 2 3 2 9 2 3 5" xfId="62595" xr:uid="{00000000-0005-0000-0000-00008FF40000}"/>
    <cellStyle name="Total 2 3 2 9 2 4" xfId="62596" xr:uid="{00000000-0005-0000-0000-000090F40000}"/>
    <cellStyle name="Total 2 3 2 9 2 5" xfId="62597" xr:uid="{00000000-0005-0000-0000-000091F40000}"/>
    <cellStyle name="Total 2 3 2 9 2 6" xfId="62598" xr:uid="{00000000-0005-0000-0000-000092F40000}"/>
    <cellStyle name="Total 2 3 2 9 2 7" xfId="62599" xr:uid="{00000000-0005-0000-0000-000093F40000}"/>
    <cellStyle name="Total 2 3 2 9 3" xfId="62600" xr:uid="{00000000-0005-0000-0000-000094F40000}"/>
    <cellStyle name="Total 2 3 2 9 3 2" xfId="62601" xr:uid="{00000000-0005-0000-0000-000095F40000}"/>
    <cellStyle name="Total 2 3 2 9 3 3" xfId="62602" xr:uid="{00000000-0005-0000-0000-000096F40000}"/>
    <cellStyle name="Total 2 3 2 9 3 4" xfId="62603" xr:uid="{00000000-0005-0000-0000-000097F40000}"/>
    <cellStyle name="Total 2 3 2 9 3 5" xfId="62604" xr:uid="{00000000-0005-0000-0000-000098F40000}"/>
    <cellStyle name="Total 2 3 2 9 4" xfId="62605" xr:uid="{00000000-0005-0000-0000-000099F40000}"/>
    <cellStyle name="Total 2 3 2 9 4 2" xfId="62606" xr:uid="{00000000-0005-0000-0000-00009AF40000}"/>
    <cellStyle name="Total 2 3 2 9 4 3" xfId="62607" xr:uid="{00000000-0005-0000-0000-00009BF40000}"/>
    <cellStyle name="Total 2 3 2 9 4 4" xfId="62608" xr:uid="{00000000-0005-0000-0000-00009CF40000}"/>
    <cellStyle name="Total 2 3 2 9 4 5" xfId="62609" xr:uid="{00000000-0005-0000-0000-00009DF40000}"/>
    <cellStyle name="Total 2 3 2 9 5" xfId="62610" xr:uid="{00000000-0005-0000-0000-00009EF40000}"/>
    <cellStyle name="Total 2 3 2 9 6" xfId="62611" xr:uid="{00000000-0005-0000-0000-00009FF40000}"/>
    <cellStyle name="Total 2 3 2 9 7" xfId="62612" xr:uid="{00000000-0005-0000-0000-0000A0F40000}"/>
    <cellStyle name="Total 2 3 2 9 8" xfId="62613" xr:uid="{00000000-0005-0000-0000-0000A1F40000}"/>
    <cellStyle name="Total 2 3 3" xfId="62614" xr:uid="{00000000-0005-0000-0000-0000A2F40000}"/>
    <cellStyle name="Total 2 3 3 2" xfId="62615" xr:uid="{00000000-0005-0000-0000-0000A3F40000}"/>
    <cellStyle name="Total 2 3 3 2 2" xfId="62616" xr:uid="{00000000-0005-0000-0000-0000A4F40000}"/>
    <cellStyle name="Total 2 3 3 3" xfId="62617" xr:uid="{00000000-0005-0000-0000-0000A5F40000}"/>
    <cellStyle name="Total 2 3 3 4" xfId="62618" xr:uid="{00000000-0005-0000-0000-0000A6F40000}"/>
    <cellStyle name="Total 2 3 3 5" xfId="62619" xr:uid="{00000000-0005-0000-0000-0000A7F40000}"/>
    <cellStyle name="Total 2 3 4" xfId="62620" xr:uid="{00000000-0005-0000-0000-0000A8F40000}"/>
    <cellStyle name="Total 2 3 4 2" xfId="62621" xr:uid="{00000000-0005-0000-0000-0000A9F40000}"/>
    <cellStyle name="Total 2 3 4 2 2" xfId="62622" xr:uid="{00000000-0005-0000-0000-0000AAF40000}"/>
    <cellStyle name="Total 2 3 4 3" xfId="62623" xr:uid="{00000000-0005-0000-0000-0000ABF40000}"/>
    <cellStyle name="Total 2 3 4 4" xfId="62624" xr:uid="{00000000-0005-0000-0000-0000ACF40000}"/>
    <cellStyle name="Total 2 3 4 5" xfId="62625" xr:uid="{00000000-0005-0000-0000-0000ADF40000}"/>
    <cellStyle name="Total 2 3 5" xfId="62626" xr:uid="{00000000-0005-0000-0000-0000AEF40000}"/>
    <cellStyle name="Total 2 3 5 2" xfId="62627" xr:uid="{00000000-0005-0000-0000-0000AFF40000}"/>
    <cellStyle name="Total 2 3 6" xfId="62628" xr:uid="{00000000-0005-0000-0000-0000B0F40000}"/>
    <cellStyle name="Total 2 3 7" xfId="62629" xr:uid="{00000000-0005-0000-0000-0000B1F40000}"/>
    <cellStyle name="Total 2 3_T-straight with PEDs adjustor" xfId="62630" xr:uid="{00000000-0005-0000-0000-0000B2F40000}"/>
    <cellStyle name="Total 2 4" xfId="62631" xr:uid="{00000000-0005-0000-0000-0000B3F40000}"/>
    <cellStyle name="Total 2 4 2" xfId="62632" xr:uid="{00000000-0005-0000-0000-0000B4F40000}"/>
    <cellStyle name="Total 2 4 3" xfId="62633" xr:uid="{00000000-0005-0000-0000-0000B5F40000}"/>
    <cellStyle name="Total 2 4_T-straight with PEDs adjustor" xfId="62634" xr:uid="{00000000-0005-0000-0000-0000B6F40000}"/>
    <cellStyle name="Total 2 5" xfId="62635" xr:uid="{00000000-0005-0000-0000-0000B7F40000}"/>
    <cellStyle name="Total 2 5 10" xfId="62636" xr:uid="{00000000-0005-0000-0000-0000B8F40000}"/>
    <cellStyle name="Total 2 5 10 2" xfId="62637" xr:uid="{00000000-0005-0000-0000-0000B9F40000}"/>
    <cellStyle name="Total 2 5 10 2 2" xfId="62638" xr:uid="{00000000-0005-0000-0000-0000BAF40000}"/>
    <cellStyle name="Total 2 5 10 2 2 2" xfId="62639" xr:uid="{00000000-0005-0000-0000-0000BBF40000}"/>
    <cellStyle name="Total 2 5 10 2 2 3" xfId="62640" xr:uid="{00000000-0005-0000-0000-0000BCF40000}"/>
    <cellStyle name="Total 2 5 10 2 2 4" xfId="62641" xr:uid="{00000000-0005-0000-0000-0000BDF40000}"/>
    <cellStyle name="Total 2 5 10 2 2 5" xfId="62642" xr:uid="{00000000-0005-0000-0000-0000BEF40000}"/>
    <cellStyle name="Total 2 5 10 2 3" xfId="62643" xr:uid="{00000000-0005-0000-0000-0000BFF40000}"/>
    <cellStyle name="Total 2 5 10 2 3 2" xfId="62644" xr:uid="{00000000-0005-0000-0000-0000C0F40000}"/>
    <cellStyle name="Total 2 5 10 2 3 3" xfId="62645" xr:uid="{00000000-0005-0000-0000-0000C1F40000}"/>
    <cellStyle name="Total 2 5 10 2 3 4" xfId="62646" xr:uid="{00000000-0005-0000-0000-0000C2F40000}"/>
    <cellStyle name="Total 2 5 10 2 3 5" xfId="62647" xr:uid="{00000000-0005-0000-0000-0000C3F40000}"/>
    <cellStyle name="Total 2 5 10 2 4" xfId="62648" xr:uid="{00000000-0005-0000-0000-0000C4F40000}"/>
    <cellStyle name="Total 2 5 10 2 5" xfId="62649" xr:uid="{00000000-0005-0000-0000-0000C5F40000}"/>
    <cellStyle name="Total 2 5 10 2 6" xfId="62650" xr:uid="{00000000-0005-0000-0000-0000C6F40000}"/>
    <cellStyle name="Total 2 5 10 2 7" xfId="62651" xr:uid="{00000000-0005-0000-0000-0000C7F40000}"/>
    <cellStyle name="Total 2 5 10 3" xfId="62652" xr:uid="{00000000-0005-0000-0000-0000C8F40000}"/>
    <cellStyle name="Total 2 5 10 3 2" xfId="62653" xr:uid="{00000000-0005-0000-0000-0000C9F40000}"/>
    <cellStyle name="Total 2 5 10 3 3" xfId="62654" xr:uid="{00000000-0005-0000-0000-0000CAF40000}"/>
    <cellStyle name="Total 2 5 10 3 4" xfId="62655" xr:uid="{00000000-0005-0000-0000-0000CBF40000}"/>
    <cellStyle name="Total 2 5 10 3 5" xfId="62656" xr:uid="{00000000-0005-0000-0000-0000CCF40000}"/>
    <cellStyle name="Total 2 5 10 4" xfId="62657" xr:uid="{00000000-0005-0000-0000-0000CDF40000}"/>
    <cellStyle name="Total 2 5 10 4 2" xfId="62658" xr:uid="{00000000-0005-0000-0000-0000CEF40000}"/>
    <cellStyle name="Total 2 5 10 4 3" xfId="62659" xr:uid="{00000000-0005-0000-0000-0000CFF40000}"/>
    <cellStyle name="Total 2 5 10 4 4" xfId="62660" xr:uid="{00000000-0005-0000-0000-0000D0F40000}"/>
    <cellStyle name="Total 2 5 10 4 5" xfId="62661" xr:uid="{00000000-0005-0000-0000-0000D1F40000}"/>
    <cellStyle name="Total 2 5 10 5" xfId="62662" xr:uid="{00000000-0005-0000-0000-0000D2F40000}"/>
    <cellStyle name="Total 2 5 10 6" xfId="62663" xr:uid="{00000000-0005-0000-0000-0000D3F40000}"/>
    <cellStyle name="Total 2 5 10 7" xfId="62664" xr:uid="{00000000-0005-0000-0000-0000D4F40000}"/>
    <cellStyle name="Total 2 5 10 8" xfId="62665" xr:uid="{00000000-0005-0000-0000-0000D5F40000}"/>
    <cellStyle name="Total 2 5 11" xfId="62666" xr:uid="{00000000-0005-0000-0000-0000D6F40000}"/>
    <cellStyle name="Total 2 5 11 2" xfId="62667" xr:uid="{00000000-0005-0000-0000-0000D7F40000}"/>
    <cellStyle name="Total 2 5 11 2 2" xfId="62668" xr:uid="{00000000-0005-0000-0000-0000D8F40000}"/>
    <cellStyle name="Total 2 5 11 2 2 2" xfId="62669" xr:uid="{00000000-0005-0000-0000-0000D9F40000}"/>
    <cellStyle name="Total 2 5 11 2 2 3" xfId="62670" xr:uid="{00000000-0005-0000-0000-0000DAF40000}"/>
    <cellStyle name="Total 2 5 11 2 2 4" xfId="62671" xr:uid="{00000000-0005-0000-0000-0000DBF40000}"/>
    <cellStyle name="Total 2 5 11 2 2 5" xfId="62672" xr:uid="{00000000-0005-0000-0000-0000DCF40000}"/>
    <cellStyle name="Total 2 5 11 2 3" xfId="62673" xr:uid="{00000000-0005-0000-0000-0000DDF40000}"/>
    <cellStyle name="Total 2 5 11 2 3 2" xfId="62674" xr:uid="{00000000-0005-0000-0000-0000DEF40000}"/>
    <cellStyle name="Total 2 5 11 2 3 3" xfId="62675" xr:uid="{00000000-0005-0000-0000-0000DFF40000}"/>
    <cellStyle name="Total 2 5 11 2 3 4" xfId="62676" xr:uid="{00000000-0005-0000-0000-0000E0F40000}"/>
    <cellStyle name="Total 2 5 11 2 3 5" xfId="62677" xr:uid="{00000000-0005-0000-0000-0000E1F40000}"/>
    <cellStyle name="Total 2 5 11 2 4" xfId="62678" xr:uid="{00000000-0005-0000-0000-0000E2F40000}"/>
    <cellStyle name="Total 2 5 11 2 5" xfId="62679" xr:uid="{00000000-0005-0000-0000-0000E3F40000}"/>
    <cellStyle name="Total 2 5 11 2 6" xfId="62680" xr:uid="{00000000-0005-0000-0000-0000E4F40000}"/>
    <cellStyle name="Total 2 5 11 2 7" xfId="62681" xr:uid="{00000000-0005-0000-0000-0000E5F40000}"/>
    <cellStyle name="Total 2 5 11 3" xfId="62682" xr:uid="{00000000-0005-0000-0000-0000E6F40000}"/>
    <cellStyle name="Total 2 5 11 3 2" xfId="62683" xr:uid="{00000000-0005-0000-0000-0000E7F40000}"/>
    <cellStyle name="Total 2 5 11 3 3" xfId="62684" xr:uid="{00000000-0005-0000-0000-0000E8F40000}"/>
    <cellStyle name="Total 2 5 11 3 4" xfId="62685" xr:uid="{00000000-0005-0000-0000-0000E9F40000}"/>
    <cellStyle name="Total 2 5 11 3 5" xfId="62686" xr:uid="{00000000-0005-0000-0000-0000EAF40000}"/>
    <cellStyle name="Total 2 5 11 4" xfId="62687" xr:uid="{00000000-0005-0000-0000-0000EBF40000}"/>
    <cellStyle name="Total 2 5 11 4 2" xfId="62688" xr:uid="{00000000-0005-0000-0000-0000ECF40000}"/>
    <cellStyle name="Total 2 5 11 4 3" xfId="62689" xr:uid="{00000000-0005-0000-0000-0000EDF40000}"/>
    <cellStyle name="Total 2 5 11 4 4" xfId="62690" xr:uid="{00000000-0005-0000-0000-0000EEF40000}"/>
    <cellStyle name="Total 2 5 11 4 5" xfId="62691" xr:uid="{00000000-0005-0000-0000-0000EFF40000}"/>
    <cellStyle name="Total 2 5 11 5" xfId="62692" xr:uid="{00000000-0005-0000-0000-0000F0F40000}"/>
    <cellStyle name="Total 2 5 11 6" xfId="62693" xr:uid="{00000000-0005-0000-0000-0000F1F40000}"/>
    <cellStyle name="Total 2 5 11 7" xfId="62694" xr:uid="{00000000-0005-0000-0000-0000F2F40000}"/>
    <cellStyle name="Total 2 5 11 8" xfId="62695" xr:uid="{00000000-0005-0000-0000-0000F3F40000}"/>
    <cellStyle name="Total 2 5 12" xfId="62696" xr:uid="{00000000-0005-0000-0000-0000F4F40000}"/>
    <cellStyle name="Total 2 5 12 2" xfId="62697" xr:uid="{00000000-0005-0000-0000-0000F5F40000}"/>
    <cellStyle name="Total 2 5 12 2 2" xfId="62698" xr:uid="{00000000-0005-0000-0000-0000F6F40000}"/>
    <cellStyle name="Total 2 5 12 2 2 2" xfId="62699" xr:uid="{00000000-0005-0000-0000-0000F7F40000}"/>
    <cellStyle name="Total 2 5 12 2 2 3" xfId="62700" xr:uid="{00000000-0005-0000-0000-0000F8F40000}"/>
    <cellStyle name="Total 2 5 12 2 2 4" xfId="62701" xr:uid="{00000000-0005-0000-0000-0000F9F40000}"/>
    <cellStyle name="Total 2 5 12 2 2 5" xfId="62702" xr:uid="{00000000-0005-0000-0000-0000FAF40000}"/>
    <cellStyle name="Total 2 5 12 2 3" xfId="62703" xr:uid="{00000000-0005-0000-0000-0000FBF40000}"/>
    <cellStyle name="Total 2 5 12 2 3 2" xfId="62704" xr:uid="{00000000-0005-0000-0000-0000FCF40000}"/>
    <cellStyle name="Total 2 5 12 2 3 3" xfId="62705" xr:uid="{00000000-0005-0000-0000-0000FDF40000}"/>
    <cellStyle name="Total 2 5 12 2 3 4" xfId="62706" xr:uid="{00000000-0005-0000-0000-0000FEF40000}"/>
    <cellStyle name="Total 2 5 12 2 3 5" xfId="62707" xr:uid="{00000000-0005-0000-0000-0000FFF40000}"/>
    <cellStyle name="Total 2 5 12 2 4" xfId="62708" xr:uid="{00000000-0005-0000-0000-000000F50000}"/>
    <cellStyle name="Total 2 5 12 2 5" xfId="62709" xr:uid="{00000000-0005-0000-0000-000001F50000}"/>
    <cellStyle name="Total 2 5 12 2 6" xfId="62710" xr:uid="{00000000-0005-0000-0000-000002F50000}"/>
    <cellStyle name="Total 2 5 12 2 7" xfId="62711" xr:uid="{00000000-0005-0000-0000-000003F50000}"/>
    <cellStyle name="Total 2 5 12 3" xfId="62712" xr:uid="{00000000-0005-0000-0000-000004F50000}"/>
    <cellStyle name="Total 2 5 12 3 2" xfId="62713" xr:uid="{00000000-0005-0000-0000-000005F50000}"/>
    <cellStyle name="Total 2 5 12 3 3" xfId="62714" xr:uid="{00000000-0005-0000-0000-000006F50000}"/>
    <cellStyle name="Total 2 5 12 3 4" xfId="62715" xr:uid="{00000000-0005-0000-0000-000007F50000}"/>
    <cellStyle name="Total 2 5 12 3 5" xfId="62716" xr:uid="{00000000-0005-0000-0000-000008F50000}"/>
    <cellStyle name="Total 2 5 12 4" xfId="62717" xr:uid="{00000000-0005-0000-0000-000009F50000}"/>
    <cellStyle name="Total 2 5 12 4 2" xfId="62718" xr:uid="{00000000-0005-0000-0000-00000AF50000}"/>
    <cellStyle name="Total 2 5 12 4 3" xfId="62719" xr:uid="{00000000-0005-0000-0000-00000BF50000}"/>
    <cellStyle name="Total 2 5 12 4 4" xfId="62720" xr:uid="{00000000-0005-0000-0000-00000CF50000}"/>
    <cellStyle name="Total 2 5 12 4 5" xfId="62721" xr:uid="{00000000-0005-0000-0000-00000DF50000}"/>
    <cellStyle name="Total 2 5 12 5" xfId="62722" xr:uid="{00000000-0005-0000-0000-00000EF50000}"/>
    <cellStyle name="Total 2 5 12 6" xfId="62723" xr:uid="{00000000-0005-0000-0000-00000FF50000}"/>
    <cellStyle name="Total 2 5 12 7" xfId="62724" xr:uid="{00000000-0005-0000-0000-000010F50000}"/>
    <cellStyle name="Total 2 5 12 8" xfId="62725" xr:uid="{00000000-0005-0000-0000-000011F50000}"/>
    <cellStyle name="Total 2 5 13" xfId="62726" xr:uid="{00000000-0005-0000-0000-000012F50000}"/>
    <cellStyle name="Total 2 5 13 2" xfId="62727" xr:uid="{00000000-0005-0000-0000-000013F50000}"/>
    <cellStyle name="Total 2 5 13 2 2" xfId="62728" xr:uid="{00000000-0005-0000-0000-000014F50000}"/>
    <cellStyle name="Total 2 5 13 2 2 2" xfId="62729" xr:uid="{00000000-0005-0000-0000-000015F50000}"/>
    <cellStyle name="Total 2 5 13 2 2 3" xfId="62730" xr:uid="{00000000-0005-0000-0000-000016F50000}"/>
    <cellStyle name="Total 2 5 13 2 2 4" xfId="62731" xr:uid="{00000000-0005-0000-0000-000017F50000}"/>
    <cellStyle name="Total 2 5 13 2 2 5" xfId="62732" xr:uid="{00000000-0005-0000-0000-000018F50000}"/>
    <cellStyle name="Total 2 5 13 2 3" xfId="62733" xr:uid="{00000000-0005-0000-0000-000019F50000}"/>
    <cellStyle name="Total 2 5 13 2 3 2" xfId="62734" xr:uid="{00000000-0005-0000-0000-00001AF50000}"/>
    <cellStyle name="Total 2 5 13 2 3 3" xfId="62735" xr:uid="{00000000-0005-0000-0000-00001BF50000}"/>
    <cellStyle name="Total 2 5 13 2 3 4" xfId="62736" xr:uid="{00000000-0005-0000-0000-00001CF50000}"/>
    <cellStyle name="Total 2 5 13 2 3 5" xfId="62737" xr:uid="{00000000-0005-0000-0000-00001DF50000}"/>
    <cellStyle name="Total 2 5 13 2 4" xfId="62738" xr:uid="{00000000-0005-0000-0000-00001EF50000}"/>
    <cellStyle name="Total 2 5 13 2 5" xfId="62739" xr:uid="{00000000-0005-0000-0000-00001FF50000}"/>
    <cellStyle name="Total 2 5 13 2 6" xfId="62740" xr:uid="{00000000-0005-0000-0000-000020F50000}"/>
    <cellStyle name="Total 2 5 13 2 7" xfId="62741" xr:uid="{00000000-0005-0000-0000-000021F50000}"/>
    <cellStyle name="Total 2 5 13 3" xfId="62742" xr:uid="{00000000-0005-0000-0000-000022F50000}"/>
    <cellStyle name="Total 2 5 13 3 2" xfId="62743" xr:uid="{00000000-0005-0000-0000-000023F50000}"/>
    <cellStyle name="Total 2 5 13 3 3" xfId="62744" xr:uid="{00000000-0005-0000-0000-000024F50000}"/>
    <cellStyle name="Total 2 5 13 3 4" xfId="62745" xr:uid="{00000000-0005-0000-0000-000025F50000}"/>
    <cellStyle name="Total 2 5 13 3 5" xfId="62746" xr:uid="{00000000-0005-0000-0000-000026F50000}"/>
    <cellStyle name="Total 2 5 13 4" xfId="62747" xr:uid="{00000000-0005-0000-0000-000027F50000}"/>
    <cellStyle name="Total 2 5 13 4 2" xfId="62748" xr:uid="{00000000-0005-0000-0000-000028F50000}"/>
    <cellStyle name="Total 2 5 13 4 3" xfId="62749" xr:uid="{00000000-0005-0000-0000-000029F50000}"/>
    <cellStyle name="Total 2 5 13 4 4" xfId="62750" xr:uid="{00000000-0005-0000-0000-00002AF50000}"/>
    <cellStyle name="Total 2 5 13 4 5" xfId="62751" xr:uid="{00000000-0005-0000-0000-00002BF50000}"/>
    <cellStyle name="Total 2 5 13 5" xfId="62752" xr:uid="{00000000-0005-0000-0000-00002CF50000}"/>
    <cellStyle name="Total 2 5 13 6" xfId="62753" xr:uid="{00000000-0005-0000-0000-00002DF50000}"/>
    <cellStyle name="Total 2 5 13 7" xfId="62754" xr:uid="{00000000-0005-0000-0000-00002EF50000}"/>
    <cellStyle name="Total 2 5 13 8" xfId="62755" xr:uid="{00000000-0005-0000-0000-00002FF50000}"/>
    <cellStyle name="Total 2 5 14" xfId="62756" xr:uid="{00000000-0005-0000-0000-000030F50000}"/>
    <cellStyle name="Total 2 5 14 2" xfId="62757" xr:uid="{00000000-0005-0000-0000-000031F50000}"/>
    <cellStyle name="Total 2 5 14 2 2" xfId="62758" xr:uid="{00000000-0005-0000-0000-000032F50000}"/>
    <cellStyle name="Total 2 5 14 2 2 2" xfId="62759" xr:uid="{00000000-0005-0000-0000-000033F50000}"/>
    <cellStyle name="Total 2 5 14 2 2 3" xfId="62760" xr:uid="{00000000-0005-0000-0000-000034F50000}"/>
    <cellStyle name="Total 2 5 14 2 2 4" xfId="62761" xr:uid="{00000000-0005-0000-0000-000035F50000}"/>
    <cellStyle name="Total 2 5 14 2 2 5" xfId="62762" xr:uid="{00000000-0005-0000-0000-000036F50000}"/>
    <cellStyle name="Total 2 5 14 2 3" xfId="62763" xr:uid="{00000000-0005-0000-0000-000037F50000}"/>
    <cellStyle name="Total 2 5 14 2 3 2" xfId="62764" xr:uid="{00000000-0005-0000-0000-000038F50000}"/>
    <cellStyle name="Total 2 5 14 2 3 3" xfId="62765" xr:uid="{00000000-0005-0000-0000-000039F50000}"/>
    <cellStyle name="Total 2 5 14 2 3 4" xfId="62766" xr:uid="{00000000-0005-0000-0000-00003AF50000}"/>
    <cellStyle name="Total 2 5 14 2 3 5" xfId="62767" xr:uid="{00000000-0005-0000-0000-00003BF50000}"/>
    <cellStyle name="Total 2 5 14 2 4" xfId="62768" xr:uid="{00000000-0005-0000-0000-00003CF50000}"/>
    <cellStyle name="Total 2 5 14 2 5" xfId="62769" xr:uid="{00000000-0005-0000-0000-00003DF50000}"/>
    <cellStyle name="Total 2 5 14 2 6" xfId="62770" xr:uid="{00000000-0005-0000-0000-00003EF50000}"/>
    <cellStyle name="Total 2 5 14 2 7" xfId="62771" xr:uid="{00000000-0005-0000-0000-00003FF50000}"/>
    <cellStyle name="Total 2 5 14 3" xfId="62772" xr:uid="{00000000-0005-0000-0000-000040F50000}"/>
    <cellStyle name="Total 2 5 14 3 2" xfId="62773" xr:uid="{00000000-0005-0000-0000-000041F50000}"/>
    <cellStyle name="Total 2 5 14 3 3" xfId="62774" xr:uid="{00000000-0005-0000-0000-000042F50000}"/>
    <cellStyle name="Total 2 5 14 3 4" xfId="62775" xr:uid="{00000000-0005-0000-0000-000043F50000}"/>
    <cellStyle name="Total 2 5 14 3 5" xfId="62776" xr:uid="{00000000-0005-0000-0000-000044F50000}"/>
    <cellStyle name="Total 2 5 14 4" xfId="62777" xr:uid="{00000000-0005-0000-0000-000045F50000}"/>
    <cellStyle name="Total 2 5 14 4 2" xfId="62778" xr:uid="{00000000-0005-0000-0000-000046F50000}"/>
    <cellStyle name="Total 2 5 14 4 3" xfId="62779" xr:uid="{00000000-0005-0000-0000-000047F50000}"/>
    <cellStyle name="Total 2 5 14 4 4" xfId="62780" xr:uid="{00000000-0005-0000-0000-000048F50000}"/>
    <cellStyle name="Total 2 5 14 4 5" xfId="62781" xr:uid="{00000000-0005-0000-0000-000049F50000}"/>
    <cellStyle name="Total 2 5 14 5" xfId="62782" xr:uid="{00000000-0005-0000-0000-00004AF50000}"/>
    <cellStyle name="Total 2 5 14 6" xfId="62783" xr:uid="{00000000-0005-0000-0000-00004BF50000}"/>
    <cellStyle name="Total 2 5 14 7" xfId="62784" xr:uid="{00000000-0005-0000-0000-00004CF50000}"/>
    <cellStyle name="Total 2 5 14 8" xfId="62785" xr:uid="{00000000-0005-0000-0000-00004DF50000}"/>
    <cellStyle name="Total 2 5 15" xfId="62786" xr:uid="{00000000-0005-0000-0000-00004EF50000}"/>
    <cellStyle name="Total 2 5 15 2" xfId="62787" xr:uid="{00000000-0005-0000-0000-00004FF50000}"/>
    <cellStyle name="Total 2 5 15 2 2" xfId="62788" xr:uid="{00000000-0005-0000-0000-000050F50000}"/>
    <cellStyle name="Total 2 5 15 2 3" xfId="62789" xr:uid="{00000000-0005-0000-0000-000051F50000}"/>
    <cellStyle name="Total 2 5 15 2 4" xfId="62790" xr:uid="{00000000-0005-0000-0000-000052F50000}"/>
    <cellStyle name="Total 2 5 15 2 5" xfId="62791" xr:uid="{00000000-0005-0000-0000-000053F50000}"/>
    <cellStyle name="Total 2 5 15 3" xfId="62792" xr:uid="{00000000-0005-0000-0000-000054F50000}"/>
    <cellStyle name="Total 2 5 15 3 2" xfId="62793" xr:uid="{00000000-0005-0000-0000-000055F50000}"/>
    <cellStyle name="Total 2 5 15 3 3" xfId="62794" xr:uid="{00000000-0005-0000-0000-000056F50000}"/>
    <cellStyle name="Total 2 5 15 3 4" xfId="62795" xr:uid="{00000000-0005-0000-0000-000057F50000}"/>
    <cellStyle name="Total 2 5 15 3 5" xfId="62796" xr:uid="{00000000-0005-0000-0000-000058F50000}"/>
    <cellStyle name="Total 2 5 15 4" xfId="62797" xr:uid="{00000000-0005-0000-0000-000059F50000}"/>
    <cellStyle name="Total 2 5 15 5" xfId="62798" xr:uid="{00000000-0005-0000-0000-00005AF50000}"/>
    <cellStyle name="Total 2 5 15 6" xfId="62799" xr:uid="{00000000-0005-0000-0000-00005BF50000}"/>
    <cellStyle name="Total 2 5 15 7" xfId="62800" xr:uid="{00000000-0005-0000-0000-00005CF50000}"/>
    <cellStyle name="Total 2 5 16" xfId="62801" xr:uid="{00000000-0005-0000-0000-00005DF50000}"/>
    <cellStyle name="Total 2 5 16 2" xfId="62802" xr:uid="{00000000-0005-0000-0000-00005EF50000}"/>
    <cellStyle name="Total 2 5 16 3" xfId="62803" xr:uid="{00000000-0005-0000-0000-00005FF50000}"/>
    <cellStyle name="Total 2 5 16 4" xfId="62804" xr:uid="{00000000-0005-0000-0000-000060F50000}"/>
    <cellStyle name="Total 2 5 16 5" xfId="62805" xr:uid="{00000000-0005-0000-0000-000061F50000}"/>
    <cellStyle name="Total 2 5 17" xfId="62806" xr:uid="{00000000-0005-0000-0000-000062F50000}"/>
    <cellStyle name="Total 2 5 17 2" xfId="62807" xr:uid="{00000000-0005-0000-0000-000063F50000}"/>
    <cellStyle name="Total 2 5 17 3" xfId="62808" xr:uid="{00000000-0005-0000-0000-000064F50000}"/>
    <cellStyle name="Total 2 5 17 4" xfId="62809" xr:uid="{00000000-0005-0000-0000-000065F50000}"/>
    <cellStyle name="Total 2 5 17 5" xfId="62810" xr:uid="{00000000-0005-0000-0000-000066F50000}"/>
    <cellStyle name="Total 2 5 18" xfId="62811" xr:uid="{00000000-0005-0000-0000-000067F50000}"/>
    <cellStyle name="Total 2 5 19" xfId="62812" xr:uid="{00000000-0005-0000-0000-000068F50000}"/>
    <cellStyle name="Total 2 5 2" xfId="62813" xr:uid="{00000000-0005-0000-0000-000069F50000}"/>
    <cellStyle name="Total 2 5 2 2" xfId="62814" xr:uid="{00000000-0005-0000-0000-00006AF50000}"/>
    <cellStyle name="Total 2 5 2 2 2" xfId="62815" xr:uid="{00000000-0005-0000-0000-00006BF50000}"/>
    <cellStyle name="Total 2 5 2 2 2 2" xfId="62816" xr:uid="{00000000-0005-0000-0000-00006CF50000}"/>
    <cellStyle name="Total 2 5 2 2 2 3" xfId="62817" xr:uid="{00000000-0005-0000-0000-00006DF50000}"/>
    <cellStyle name="Total 2 5 2 2 2 4" xfId="62818" xr:uid="{00000000-0005-0000-0000-00006EF50000}"/>
    <cellStyle name="Total 2 5 2 2 2 5" xfId="62819" xr:uid="{00000000-0005-0000-0000-00006FF50000}"/>
    <cellStyle name="Total 2 5 2 2 3" xfId="62820" xr:uid="{00000000-0005-0000-0000-000070F50000}"/>
    <cellStyle name="Total 2 5 2 2 3 2" xfId="62821" xr:uid="{00000000-0005-0000-0000-000071F50000}"/>
    <cellStyle name="Total 2 5 2 2 3 3" xfId="62822" xr:uid="{00000000-0005-0000-0000-000072F50000}"/>
    <cellStyle name="Total 2 5 2 2 3 4" xfId="62823" xr:uid="{00000000-0005-0000-0000-000073F50000}"/>
    <cellStyle name="Total 2 5 2 2 3 5" xfId="62824" xr:uid="{00000000-0005-0000-0000-000074F50000}"/>
    <cellStyle name="Total 2 5 2 2 4" xfId="62825" xr:uid="{00000000-0005-0000-0000-000075F50000}"/>
    <cellStyle name="Total 2 5 2 2 5" xfId="62826" xr:uid="{00000000-0005-0000-0000-000076F50000}"/>
    <cellStyle name="Total 2 5 2 2 6" xfId="62827" xr:uid="{00000000-0005-0000-0000-000077F50000}"/>
    <cellStyle name="Total 2 5 2 2 7" xfId="62828" xr:uid="{00000000-0005-0000-0000-000078F50000}"/>
    <cellStyle name="Total 2 5 2 3" xfId="62829" xr:uid="{00000000-0005-0000-0000-000079F50000}"/>
    <cellStyle name="Total 2 5 2 3 2" xfId="62830" xr:uid="{00000000-0005-0000-0000-00007AF50000}"/>
    <cellStyle name="Total 2 5 2 3 3" xfId="62831" xr:uid="{00000000-0005-0000-0000-00007BF50000}"/>
    <cellStyle name="Total 2 5 2 3 4" xfId="62832" xr:uid="{00000000-0005-0000-0000-00007CF50000}"/>
    <cellStyle name="Total 2 5 2 3 5" xfId="62833" xr:uid="{00000000-0005-0000-0000-00007DF50000}"/>
    <cellStyle name="Total 2 5 2 4" xfId="62834" xr:uid="{00000000-0005-0000-0000-00007EF50000}"/>
    <cellStyle name="Total 2 5 2 4 2" xfId="62835" xr:uid="{00000000-0005-0000-0000-00007FF50000}"/>
    <cellStyle name="Total 2 5 2 4 3" xfId="62836" xr:uid="{00000000-0005-0000-0000-000080F50000}"/>
    <cellStyle name="Total 2 5 2 4 4" xfId="62837" xr:uid="{00000000-0005-0000-0000-000081F50000}"/>
    <cellStyle name="Total 2 5 2 4 5" xfId="62838" xr:uid="{00000000-0005-0000-0000-000082F50000}"/>
    <cellStyle name="Total 2 5 2 5" xfId="62839" xr:uid="{00000000-0005-0000-0000-000083F50000}"/>
    <cellStyle name="Total 2 5 2 6" xfId="62840" xr:uid="{00000000-0005-0000-0000-000084F50000}"/>
    <cellStyle name="Total 2 5 2 7" xfId="62841" xr:uid="{00000000-0005-0000-0000-000085F50000}"/>
    <cellStyle name="Total 2 5 2 8" xfId="62842" xr:uid="{00000000-0005-0000-0000-000086F50000}"/>
    <cellStyle name="Total 2 5 20" xfId="62843" xr:uid="{00000000-0005-0000-0000-000087F50000}"/>
    <cellStyle name="Total 2 5 21" xfId="62844" xr:uid="{00000000-0005-0000-0000-000088F50000}"/>
    <cellStyle name="Total 2 5 3" xfId="62845" xr:uid="{00000000-0005-0000-0000-000089F50000}"/>
    <cellStyle name="Total 2 5 3 2" xfId="62846" xr:uid="{00000000-0005-0000-0000-00008AF50000}"/>
    <cellStyle name="Total 2 5 3 2 2" xfId="62847" xr:uid="{00000000-0005-0000-0000-00008BF50000}"/>
    <cellStyle name="Total 2 5 3 2 2 2" xfId="62848" xr:uid="{00000000-0005-0000-0000-00008CF50000}"/>
    <cellStyle name="Total 2 5 3 2 2 3" xfId="62849" xr:uid="{00000000-0005-0000-0000-00008DF50000}"/>
    <cellStyle name="Total 2 5 3 2 2 4" xfId="62850" xr:uid="{00000000-0005-0000-0000-00008EF50000}"/>
    <cellStyle name="Total 2 5 3 2 2 5" xfId="62851" xr:uid="{00000000-0005-0000-0000-00008FF50000}"/>
    <cellStyle name="Total 2 5 3 2 3" xfId="62852" xr:uid="{00000000-0005-0000-0000-000090F50000}"/>
    <cellStyle name="Total 2 5 3 2 3 2" xfId="62853" xr:uid="{00000000-0005-0000-0000-000091F50000}"/>
    <cellStyle name="Total 2 5 3 2 3 3" xfId="62854" xr:uid="{00000000-0005-0000-0000-000092F50000}"/>
    <cellStyle name="Total 2 5 3 2 3 4" xfId="62855" xr:uid="{00000000-0005-0000-0000-000093F50000}"/>
    <cellStyle name="Total 2 5 3 2 3 5" xfId="62856" xr:uid="{00000000-0005-0000-0000-000094F50000}"/>
    <cellStyle name="Total 2 5 3 2 4" xfId="62857" xr:uid="{00000000-0005-0000-0000-000095F50000}"/>
    <cellStyle name="Total 2 5 3 2 5" xfId="62858" xr:uid="{00000000-0005-0000-0000-000096F50000}"/>
    <cellStyle name="Total 2 5 3 2 6" xfId="62859" xr:uid="{00000000-0005-0000-0000-000097F50000}"/>
    <cellStyle name="Total 2 5 3 2 7" xfId="62860" xr:uid="{00000000-0005-0000-0000-000098F50000}"/>
    <cellStyle name="Total 2 5 3 3" xfId="62861" xr:uid="{00000000-0005-0000-0000-000099F50000}"/>
    <cellStyle name="Total 2 5 3 3 2" xfId="62862" xr:uid="{00000000-0005-0000-0000-00009AF50000}"/>
    <cellStyle name="Total 2 5 3 3 3" xfId="62863" xr:uid="{00000000-0005-0000-0000-00009BF50000}"/>
    <cellStyle name="Total 2 5 3 3 4" xfId="62864" xr:uid="{00000000-0005-0000-0000-00009CF50000}"/>
    <cellStyle name="Total 2 5 3 3 5" xfId="62865" xr:uid="{00000000-0005-0000-0000-00009DF50000}"/>
    <cellStyle name="Total 2 5 3 4" xfId="62866" xr:uid="{00000000-0005-0000-0000-00009EF50000}"/>
    <cellStyle name="Total 2 5 3 4 2" xfId="62867" xr:uid="{00000000-0005-0000-0000-00009FF50000}"/>
    <cellStyle name="Total 2 5 3 4 3" xfId="62868" xr:uid="{00000000-0005-0000-0000-0000A0F50000}"/>
    <cellStyle name="Total 2 5 3 4 4" xfId="62869" xr:uid="{00000000-0005-0000-0000-0000A1F50000}"/>
    <cellStyle name="Total 2 5 3 4 5" xfId="62870" xr:uid="{00000000-0005-0000-0000-0000A2F50000}"/>
    <cellStyle name="Total 2 5 3 5" xfId="62871" xr:uid="{00000000-0005-0000-0000-0000A3F50000}"/>
    <cellStyle name="Total 2 5 3 6" xfId="62872" xr:uid="{00000000-0005-0000-0000-0000A4F50000}"/>
    <cellStyle name="Total 2 5 3 7" xfId="62873" xr:uid="{00000000-0005-0000-0000-0000A5F50000}"/>
    <cellStyle name="Total 2 5 3 8" xfId="62874" xr:uid="{00000000-0005-0000-0000-0000A6F50000}"/>
    <cellStyle name="Total 2 5 4" xfId="62875" xr:uid="{00000000-0005-0000-0000-0000A7F50000}"/>
    <cellStyle name="Total 2 5 4 2" xfId="62876" xr:uid="{00000000-0005-0000-0000-0000A8F50000}"/>
    <cellStyle name="Total 2 5 4 2 2" xfId="62877" xr:uid="{00000000-0005-0000-0000-0000A9F50000}"/>
    <cellStyle name="Total 2 5 4 2 2 2" xfId="62878" xr:uid="{00000000-0005-0000-0000-0000AAF50000}"/>
    <cellStyle name="Total 2 5 4 2 2 3" xfId="62879" xr:uid="{00000000-0005-0000-0000-0000ABF50000}"/>
    <cellStyle name="Total 2 5 4 2 2 4" xfId="62880" xr:uid="{00000000-0005-0000-0000-0000ACF50000}"/>
    <cellStyle name="Total 2 5 4 2 2 5" xfId="62881" xr:uid="{00000000-0005-0000-0000-0000ADF50000}"/>
    <cellStyle name="Total 2 5 4 2 3" xfId="62882" xr:uid="{00000000-0005-0000-0000-0000AEF50000}"/>
    <cellStyle name="Total 2 5 4 2 3 2" xfId="62883" xr:uid="{00000000-0005-0000-0000-0000AFF50000}"/>
    <cellStyle name="Total 2 5 4 2 3 3" xfId="62884" xr:uid="{00000000-0005-0000-0000-0000B0F50000}"/>
    <cellStyle name="Total 2 5 4 2 3 4" xfId="62885" xr:uid="{00000000-0005-0000-0000-0000B1F50000}"/>
    <cellStyle name="Total 2 5 4 2 3 5" xfId="62886" xr:uid="{00000000-0005-0000-0000-0000B2F50000}"/>
    <cellStyle name="Total 2 5 4 2 4" xfId="62887" xr:uid="{00000000-0005-0000-0000-0000B3F50000}"/>
    <cellStyle name="Total 2 5 4 2 5" xfId="62888" xr:uid="{00000000-0005-0000-0000-0000B4F50000}"/>
    <cellStyle name="Total 2 5 4 2 6" xfId="62889" xr:uid="{00000000-0005-0000-0000-0000B5F50000}"/>
    <cellStyle name="Total 2 5 4 2 7" xfId="62890" xr:uid="{00000000-0005-0000-0000-0000B6F50000}"/>
    <cellStyle name="Total 2 5 4 3" xfId="62891" xr:uid="{00000000-0005-0000-0000-0000B7F50000}"/>
    <cellStyle name="Total 2 5 4 3 2" xfId="62892" xr:uid="{00000000-0005-0000-0000-0000B8F50000}"/>
    <cellStyle name="Total 2 5 4 3 3" xfId="62893" xr:uid="{00000000-0005-0000-0000-0000B9F50000}"/>
    <cellStyle name="Total 2 5 4 3 4" xfId="62894" xr:uid="{00000000-0005-0000-0000-0000BAF50000}"/>
    <cellStyle name="Total 2 5 4 3 5" xfId="62895" xr:uid="{00000000-0005-0000-0000-0000BBF50000}"/>
    <cellStyle name="Total 2 5 4 4" xfId="62896" xr:uid="{00000000-0005-0000-0000-0000BCF50000}"/>
    <cellStyle name="Total 2 5 4 4 2" xfId="62897" xr:uid="{00000000-0005-0000-0000-0000BDF50000}"/>
    <cellStyle name="Total 2 5 4 4 3" xfId="62898" xr:uid="{00000000-0005-0000-0000-0000BEF50000}"/>
    <cellStyle name="Total 2 5 4 4 4" xfId="62899" xr:uid="{00000000-0005-0000-0000-0000BFF50000}"/>
    <cellStyle name="Total 2 5 4 4 5" xfId="62900" xr:uid="{00000000-0005-0000-0000-0000C0F50000}"/>
    <cellStyle name="Total 2 5 4 5" xfId="62901" xr:uid="{00000000-0005-0000-0000-0000C1F50000}"/>
    <cellStyle name="Total 2 5 4 6" xfId="62902" xr:uid="{00000000-0005-0000-0000-0000C2F50000}"/>
    <cellStyle name="Total 2 5 4 7" xfId="62903" xr:uid="{00000000-0005-0000-0000-0000C3F50000}"/>
    <cellStyle name="Total 2 5 4 8" xfId="62904" xr:uid="{00000000-0005-0000-0000-0000C4F50000}"/>
    <cellStyle name="Total 2 5 5" xfId="62905" xr:uid="{00000000-0005-0000-0000-0000C5F50000}"/>
    <cellStyle name="Total 2 5 5 2" xfId="62906" xr:uid="{00000000-0005-0000-0000-0000C6F50000}"/>
    <cellStyle name="Total 2 5 5 2 2" xfId="62907" xr:uid="{00000000-0005-0000-0000-0000C7F50000}"/>
    <cellStyle name="Total 2 5 5 2 2 2" xfId="62908" xr:uid="{00000000-0005-0000-0000-0000C8F50000}"/>
    <cellStyle name="Total 2 5 5 2 2 3" xfId="62909" xr:uid="{00000000-0005-0000-0000-0000C9F50000}"/>
    <cellStyle name="Total 2 5 5 2 2 4" xfId="62910" xr:uid="{00000000-0005-0000-0000-0000CAF50000}"/>
    <cellStyle name="Total 2 5 5 2 2 5" xfId="62911" xr:uid="{00000000-0005-0000-0000-0000CBF50000}"/>
    <cellStyle name="Total 2 5 5 2 3" xfId="62912" xr:uid="{00000000-0005-0000-0000-0000CCF50000}"/>
    <cellStyle name="Total 2 5 5 2 3 2" xfId="62913" xr:uid="{00000000-0005-0000-0000-0000CDF50000}"/>
    <cellStyle name="Total 2 5 5 2 3 3" xfId="62914" xr:uid="{00000000-0005-0000-0000-0000CEF50000}"/>
    <cellStyle name="Total 2 5 5 2 3 4" xfId="62915" xr:uid="{00000000-0005-0000-0000-0000CFF50000}"/>
    <cellStyle name="Total 2 5 5 2 3 5" xfId="62916" xr:uid="{00000000-0005-0000-0000-0000D0F50000}"/>
    <cellStyle name="Total 2 5 5 2 4" xfId="62917" xr:uid="{00000000-0005-0000-0000-0000D1F50000}"/>
    <cellStyle name="Total 2 5 5 2 5" xfId="62918" xr:uid="{00000000-0005-0000-0000-0000D2F50000}"/>
    <cellStyle name="Total 2 5 5 2 6" xfId="62919" xr:uid="{00000000-0005-0000-0000-0000D3F50000}"/>
    <cellStyle name="Total 2 5 5 2 7" xfId="62920" xr:uid="{00000000-0005-0000-0000-0000D4F50000}"/>
    <cellStyle name="Total 2 5 5 3" xfId="62921" xr:uid="{00000000-0005-0000-0000-0000D5F50000}"/>
    <cellStyle name="Total 2 5 5 3 2" xfId="62922" xr:uid="{00000000-0005-0000-0000-0000D6F50000}"/>
    <cellStyle name="Total 2 5 5 3 3" xfId="62923" xr:uid="{00000000-0005-0000-0000-0000D7F50000}"/>
    <cellStyle name="Total 2 5 5 3 4" xfId="62924" xr:uid="{00000000-0005-0000-0000-0000D8F50000}"/>
    <cellStyle name="Total 2 5 5 3 5" xfId="62925" xr:uid="{00000000-0005-0000-0000-0000D9F50000}"/>
    <cellStyle name="Total 2 5 5 4" xfId="62926" xr:uid="{00000000-0005-0000-0000-0000DAF50000}"/>
    <cellStyle name="Total 2 5 5 4 2" xfId="62927" xr:uid="{00000000-0005-0000-0000-0000DBF50000}"/>
    <cellStyle name="Total 2 5 5 4 3" xfId="62928" xr:uid="{00000000-0005-0000-0000-0000DCF50000}"/>
    <cellStyle name="Total 2 5 5 4 4" xfId="62929" xr:uid="{00000000-0005-0000-0000-0000DDF50000}"/>
    <cellStyle name="Total 2 5 5 4 5" xfId="62930" xr:uid="{00000000-0005-0000-0000-0000DEF50000}"/>
    <cellStyle name="Total 2 5 5 5" xfId="62931" xr:uid="{00000000-0005-0000-0000-0000DFF50000}"/>
    <cellStyle name="Total 2 5 5 6" xfId="62932" xr:uid="{00000000-0005-0000-0000-0000E0F50000}"/>
    <cellStyle name="Total 2 5 5 7" xfId="62933" xr:uid="{00000000-0005-0000-0000-0000E1F50000}"/>
    <cellStyle name="Total 2 5 5 8" xfId="62934" xr:uid="{00000000-0005-0000-0000-0000E2F50000}"/>
    <cellStyle name="Total 2 5 6" xfId="62935" xr:uid="{00000000-0005-0000-0000-0000E3F50000}"/>
    <cellStyle name="Total 2 5 6 2" xfId="62936" xr:uid="{00000000-0005-0000-0000-0000E4F50000}"/>
    <cellStyle name="Total 2 5 6 2 2" xfId="62937" xr:uid="{00000000-0005-0000-0000-0000E5F50000}"/>
    <cellStyle name="Total 2 5 6 2 2 2" xfId="62938" xr:uid="{00000000-0005-0000-0000-0000E6F50000}"/>
    <cellStyle name="Total 2 5 6 2 2 3" xfId="62939" xr:uid="{00000000-0005-0000-0000-0000E7F50000}"/>
    <cellStyle name="Total 2 5 6 2 2 4" xfId="62940" xr:uid="{00000000-0005-0000-0000-0000E8F50000}"/>
    <cellStyle name="Total 2 5 6 2 2 5" xfId="62941" xr:uid="{00000000-0005-0000-0000-0000E9F50000}"/>
    <cellStyle name="Total 2 5 6 2 3" xfId="62942" xr:uid="{00000000-0005-0000-0000-0000EAF50000}"/>
    <cellStyle name="Total 2 5 6 2 3 2" xfId="62943" xr:uid="{00000000-0005-0000-0000-0000EBF50000}"/>
    <cellStyle name="Total 2 5 6 2 3 3" xfId="62944" xr:uid="{00000000-0005-0000-0000-0000ECF50000}"/>
    <cellStyle name="Total 2 5 6 2 3 4" xfId="62945" xr:uid="{00000000-0005-0000-0000-0000EDF50000}"/>
    <cellStyle name="Total 2 5 6 2 3 5" xfId="62946" xr:uid="{00000000-0005-0000-0000-0000EEF50000}"/>
    <cellStyle name="Total 2 5 6 2 4" xfId="62947" xr:uid="{00000000-0005-0000-0000-0000EFF50000}"/>
    <cellStyle name="Total 2 5 6 2 5" xfId="62948" xr:uid="{00000000-0005-0000-0000-0000F0F50000}"/>
    <cellStyle name="Total 2 5 6 2 6" xfId="62949" xr:uid="{00000000-0005-0000-0000-0000F1F50000}"/>
    <cellStyle name="Total 2 5 6 2 7" xfId="62950" xr:uid="{00000000-0005-0000-0000-0000F2F50000}"/>
    <cellStyle name="Total 2 5 6 3" xfId="62951" xr:uid="{00000000-0005-0000-0000-0000F3F50000}"/>
    <cellStyle name="Total 2 5 6 3 2" xfId="62952" xr:uid="{00000000-0005-0000-0000-0000F4F50000}"/>
    <cellStyle name="Total 2 5 6 3 3" xfId="62953" xr:uid="{00000000-0005-0000-0000-0000F5F50000}"/>
    <cellStyle name="Total 2 5 6 3 4" xfId="62954" xr:uid="{00000000-0005-0000-0000-0000F6F50000}"/>
    <cellStyle name="Total 2 5 6 3 5" xfId="62955" xr:uid="{00000000-0005-0000-0000-0000F7F50000}"/>
    <cellStyle name="Total 2 5 6 4" xfId="62956" xr:uid="{00000000-0005-0000-0000-0000F8F50000}"/>
    <cellStyle name="Total 2 5 6 4 2" xfId="62957" xr:uid="{00000000-0005-0000-0000-0000F9F50000}"/>
    <cellStyle name="Total 2 5 6 4 3" xfId="62958" xr:uid="{00000000-0005-0000-0000-0000FAF50000}"/>
    <cellStyle name="Total 2 5 6 4 4" xfId="62959" xr:uid="{00000000-0005-0000-0000-0000FBF50000}"/>
    <cellStyle name="Total 2 5 6 4 5" xfId="62960" xr:uid="{00000000-0005-0000-0000-0000FCF50000}"/>
    <cellStyle name="Total 2 5 6 5" xfId="62961" xr:uid="{00000000-0005-0000-0000-0000FDF50000}"/>
    <cellStyle name="Total 2 5 6 6" xfId="62962" xr:uid="{00000000-0005-0000-0000-0000FEF50000}"/>
    <cellStyle name="Total 2 5 6 7" xfId="62963" xr:uid="{00000000-0005-0000-0000-0000FFF50000}"/>
    <cellStyle name="Total 2 5 6 8" xfId="62964" xr:uid="{00000000-0005-0000-0000-000000F60000}"/>
    <cellStyle name="Total 2 5 7" xfId="62965" xr:uid="{00000000-0005-0000-0000-000001F60000}"/>
    <cellStyle name="Total 2 5 7 2" xfId="62966" xr:uid="{00000000-0005-0000-0000-000002F60000}"/>
    <cellStyle name="Total 2 5 7 2 2" xfId="62967" xr:uid="{00000000-0005-0000-0000-000003F60000}"/>
    <cellStyle name="Total 2 5 7 2 2 2" xfId="62968" xr:uid="{00000000-0005-0000-0000-000004F60000}"/>
    <cellStyle name="Total 2 5 7 2 2 3" xfId="62969" xr:uid="{00000000-0005-0000-0000-000005F60000}"/>
    <cellStyle name="Total 2 5 7 2 2 4" xfId="62970" xr:uid="{00000000-0005-0000-0000-000006F60000}"/>
    <cellStyle name="Total 2 5 7 2 2 5" xfId="62971" xr:uid="{00000000-0005-0000-0000-000007F60000}"/>
    <cellStyle name="Total 2 5 7 2 3" xfId="62972" xr:uid="{00000000-0005-0000-0000-000008F60000}"/>
    <cellStyle name="Total 2 5 7 2 3 2" xfId="62973" xr:uid="{00000000-0005-0000-0000-000009F60000}"/>
    <cellStyle name="Total 2 5 7 2 3 3" xfId="62974" xr:uid="{00000000-0005-0000-0000-00000AF60000}"/>
    <cellStyle name="Total 2 5 7 2 3 4" xfId="62975" xr:uid="{00000000-0005-0000-0000-00000BF60000}"/>
    <cellStyle name="Total 2 5 7 2 3 5" xfId="62976" xr:uid="{00000000-0005-0000-0000-00000CF60000}"/>
    <cellStyle name="Total 2 5 7 2 4" xfId="62977" xr:uid="{00000000-0005-0000-0000-00000DF60000}"/>
    <cellStyle name="Total 2 5 7 2 5" xfId="62978" xr:uid="{00000000-0005-0000-0000-00000EF60000}"/>
    <cellStyle name="Total 2 5 7 2 6" xfId="62979" xr:uid="{00000000-0005-0000-0000-00000FF60000}"/>
    <cellStyle name="Total 2 5 7 2 7" xfId="62980" xr:uid="{00000000-0005-0000-0000-000010F60000}"/>
    <cellStyle name="Total 2 5 7 3" xfId="62981" xr:uid="{00000000-0005-0000-0000-000011F60000}"/>
    <cellStyle name="Total 2 5 7 3 2" xfId="62982" xr:uid="{00000000-0005-0000-0000-000012F60000}"/>
    <cellStyle name="Total 2 5 7 3 3" xfId="62983" xr:uid="{00000000-0005-0000-0000-000013F60000}"/>
    <cellStyle name="Total 2 5 7 3 4" xfId="62984" xr:uid="{00000000-0005-0000-0000-000014F60000}"/>
    <cellStyle name="Total 2 5 7 3 5" xfId="62985" xr:uid="{00000000-0005-0000-0000-000015F60000}"/>
    <cellStyle name="Total 2 5 7 4" xfId="62986" xr:uid="{00000000-0005-0000-0000-000016F60000}"/>
    <cellStyle name="Total 2 5 7 4 2" xfId="62987" xr:uid="{00000000-0005-0000-0000-000017F60000}"/>
    <cellStyle name="Total 2 5 7 4 3" xfId="62988" xr:uid="{00000000-0005-0000-0000-000018F60000}"/>
    <cellStyle name="Total 2 5 7 4 4" xfId="62989" xr:uid="{00000000-0005-0000-0000-000019F60000}"/>
    <cellStyle name="Total 2 5 7 4 5" xfId="62990" xr:uid="{00000000-0005-0000-0000-00001AF60000}"/>
    <cellStyle name="Total 2 5 7 5" xfId="62991" xr:uid="{00000000-0005-0000-0000-00001BF60000}"/>
    <cellStyle name="Total 2 5 7 6" xfId="62992" xr:uid="{00000000-0005-0000-0000-00001CF60000}"/>
    <cellStyle name="Total 2 5 7 7" xfId="62993" xr:uid="{00000000-0005-0000-0000-00001DF60000}"/>
    <cellStyle name="Total 2 5 7 8" xfId="62994" xr:uid="{00000000-0005-0000-0000-00001EF60000}"/>
    <cellStyle name="Total 2 5 8" xfId="62995" xr:uid="{00000000-0005-0000-0000-00001FF60000}"/>
    <cellStyle name="Total 2 5 8 2" xfId="62996" xr:uid="{00000000-0005-0000-0000-000020F60000}"/>
    <cellStyle name="Total 2 5 8 2 2" xfId="62997" xr:uid="{00000000-0005-0000-0000-000021F60000}"/>
    <cellStyle name="Total 2 5 8 2 2 2" xfId="62998" xr:uid="{00000000-0005-0000-0000-000022F60000}"/>
    <cellStyle name="Total 2 5 8 2 2 3" xfId="62999" xr:uid="{00000000-0005-0000-0000-000023F60000}"/>
    <cellStyle name="Total 2 5 8 2 2 4" xfId="63000" xr:uid="{00000000-0005-0000-0000-000024F60000}"/>
    <cellStyle name="Total 2 5 8 2 2 5" xfId="63001" xr:uid="{00000000-0005-0000-0000-000025F60000}"/>
    <cellStyle name="Total 2 5 8 2 3" xfId="63002" xr:uid="{00000000-0005-0000-0000-000026F60000}"/>
    <cellStyle name="Total 2 5 8 2 3 2" xfId="63003" xr:uid="{00000000-0005-0000-0000-000027F60000}"/>
    <cellStyle name="Total 2 5 8 2 3 3" xfId="63004" xr:uid="{00000000-0005-0000-0000-000028F60000}"/>
    <cellStyle name="Total 2 5 8 2 3 4" xfId="63005" xr:uid="{00000000-0005-0000-0000-000029F60000}"/>
    <cellStyle name="Total 2 5 8 2 3 5" xfId="63006" xr:uid="{00000000-0005-0000-0000-00002AF60000}"/>
    <cellStyle name="Total 2 5 8 2 4" xfId="63007" xr:uid="{00000000-0005-0000-0000-00002BF60000}"/>
    <cellStyle name="Total 2 5 8 2 5" xfId="63008" xr:uid="{00000000-0005-0000-0000-00002CF60000}"/>
    <cellStyle name="Total 2 5 8 2 6" xfId="63009" xr:uid="{00000000-0005-0000-0000-00002DF60000}"/>
    <cellStyle name="Total 2 5 8 2 7" xfId="63010" xr:uid="{00000000-0005-0000-0000-00002EF60000}"/>
    <cellStyle name="Total 2 5 8 3" xfId="63011" xr:uid="{00000000-0005-0000-0000-00002FF60000}"/>
    <cellStyle name="Total 2 5 8 3 2" xfId="63012" xr:uid="{00000000-0005-0000-0000-000030F60000}"/>
    <cellStyle name="Total 2 5 8 3 3" xfId="63013" xr:uid="{00000000-0005-0000-0000-000031F60000}"/>
    <cellStyle name="Total 2 5 8 3 4" xfId="63014" xr:uid="{00000000-0005-0000-0000-000032F60000}"/>
    <cellStyle name="Total 2 5 8 3 5" xfId="63015" xr:uid="{00000000-0005-0000-0000-000033F60000}"/>
    <cellStyle name="Total 2 5 8 4" xfId="63016" xr:uid="{00000000-0005-0000-0000-000034F60000}"/>
    <cellStyle name="Total 2 5 8 4 2" xfId="63017" xr:uid="{00000000-0005-0000-0000-000035F60000}"/>
    <cellStyle name="Total 2 5 8 4 3" xfId="63018" xr:uid="{00000000-0005-0000-0000-000036F60000}"/>
    <cellStyle name="Total 2 5 8 4 4" xfId="63019" xr:uid="{00000000-0005-0000-0000-000037F60000}"/>
    <cellStyle name="Total 2 5 8 4 5" xfId="63020" xr:uid="{00000000-0005-0000-0000-000038F60000}"/>
    <cellStyle name="Total 2 5 8 5" xfId="63021" xr:uid="{00000000-0005-0000-0000-000039F60000}"/>
    <cellStyle name="Total 2 5 8 6" xfId="63022" xr:uid="{00000000-0005-0000-0000-00003AF60000}"/>
    <cellStyle name="Total 2 5 8 7" xfId="63023" xr:uid="{00000000-0005-0000-0000-00003BF60000}"/>
    <cellStyle name="Total 2 5 8 8" xfId="63024" xr:uid="{00000000-0005-0000-0000-00003CF60000}"/>
    <cellStyle name="Total 2 5 9" xfId="63025" xr:uid="{00000000-0005-0000-0000-00003DF60000}"/>
    <cellStyle name="Total 2 5 9 2" xfId="63026" xr:uid="{00000000-0005-0000-0000-00003EF60000}"/>
    <cellStyle name="Total 2 5 9 2 2" xfId="63027" xr:uid="{00000000-0005-0000-0000-00003FF60000}"/>
    <cellStyle name="Total 2 5 9 2 2 2" xfId="63028" xr:uid="{00000000-0005-0000-0000-000040F60000}"/>
    <cellStyle name="Total 2 5 9 2 2 3" xfId="63029" xr:uid="{00000000-0005-0000-0000-000041F60000}"/>
    <cellStyle name="Total 2 5 9 2 2 4" xfId="63030" xr:uid="{00000000-0005-0000-0000-000042F60000}"/>
    <cellStyle name="Total 2 5 9 2 2 5" xfId="63031" xr:uid="{00000000-0005-0000-0000-000043F60000}"/>
    <cellStyle name="Total 2 5 9 2 3" xfId="63032" xr:uid="{00000000-0005-0000-0000-000044F60000}"/>
    <cellStyle name="Total 2 5 9 2 3 2" xfId="63033" xr:uid="{00000000-0005-0000-0000-000045F60000}"/>
    <cellStyle name="Total 2 5 9 2 3 3" xfId="63034" xr:uid="{00000000-0005-0000-0000-000046F60000}"/>
    <cellStyle name="Total 2 5 9 2 3 4" xfId="63035" xr:uid="{00000000-0005-0000-0000-000047F60000}"/>
    <cellStyle name="Total 2 5 9 2 3 5" xfId="63036" xr:uid="{00000000-0005-0000-0000-000048F60000}"/>
    <cellStyle name="Total 2 5 9 2 4" xfId="63037" xr:uid="{00000000-0005-0000-0000-000049F60000}"/>
    <cellStyle name="Total 2 5 9 2 5" xfId="63038" xr:uid="{00000000-0005-0000-0000-00004AF60000}"/>
    <cellStyle name="Total 2 5 9 2 6" xfId="63039" xr:uid="{00000000-0005-0000-0000-00004BF60000}"/>
    <cellStyle name="Total 2 5 9 2 7" xfId="63040" xr:uid="{00000000-0005-0000-0000-00004CF60000}"/>
    <cellStyle name="Total 2 5 9 3" xfId="63041" xr:uid="{00000000-0005-0000-0000-00004DF60000}"/>
    <cellStyle name="Total 2 5 9 3 2" xfId="63042" xr:uid="{00000000-0005-0000-0000-00004EF60000}"/>
    <cellStyle name="Total 2 5 9 3 3" xfId="63043" xr:uid="{00000000-0005-0000-0000-00004FF60000}"/>
    <cellStyle name="Total 2 5 9 3 4" xfId="63044" xr:uid="{00000000-0005-0000-0000-000050F60000}"/>
    <cellStyle name="Total 2 5 9 3 5" xfId="63045" xr:uid="{00000000-0005-0000-0000-000051F60000}"/>
    <cellStyle name="Total 2 5 9 4" xfId="63046" xr:uid="{00000000-0005-0000-0000-000052F60000}"/>
    <cellStyle name="Total 2 5 9 4 2" xfId="63047" xr:uid="{00000000-0005-0000-0000-000053F60000}"/>
    <cellStyle name="Total 2 5 9 4 3" xfId="63048" xr:uid="{00000000-0005-0000-0000-000054F60000}"/>
    <cellStyle name="Total 2 5 9 4 4" xfId="63049" xr:uid="{00000000-0005-0000-0000-000055F60000}"/>
    <cellStyle name="Total 2 5 9 4 5" xfId="63050" xr:uid="{00000000-0005-0000-0000-000056F60000}"/>
    <cellStyle name="Total 2 5 9 5" xfId="63051" xr:uid="{00000000-0005-0000-0000-000057F60000}"/>
    <cellStyle name="Total 2 5 9 6" xfId="63052" xr:uid="{00000000-0005-0000-0000-000058F60000}"/>
    <cellStyle name="Total 2 5 9 7" xfId="63053" xr:uid="{00000000-0005-0000-0000-000059F60000}"/>
    <cellStyle name="Total 2 5 9 8" xfId="63054" xr:uid="{00000000-0005-0000-0000-00005AF60000}"/>
    <cellStyle name="Total 2 6" xfId="63055" xr:uid="{00000000-0005-0000-0000-00005BF60000}"/>
    <cellStyle name="Total 2 6 2" xfId="63056" xr:uid="{00000000-0005-0000-0000-00005CF60000}"/>
    <cellStyle name="Total 2 6 2 2" xfId="63057" xr:uid="{00000000-0005-0000-0000-00005DF60000}"/>
    <cellStyle name="Total 2 6 3" xfId="63058" xr:uid="{00000000-0005-0000-0000-00005EF60000}"/>
    <cellStyle name="Total 2 6 4" xfId="63059" xr:uid="{00000000-0005-0000-0000-00005FF60000}"/>
    <cellStyle name="Total 2 6 5" xfId="63060" xr:uid="{00000000-0005-0000-0000-000060F60000}"/>
    <cellStyle name="Total 2 7" xfId="63061" xr:uid="{00000000-0005-0000-0000-000061F60000}"/>
    <cellStyle name="Total 2 7 2" xfId="63062" xr:uid="{00000000-0005-0000-0000-000062F60000}"/>
    <cellStyle name="Total 2 7 2 2" xfId="63063" xr:uid="{00000000-0005-0000-0000-000063F60000}"/>
    <cellStyle name="Total 2 7 3" xfId="63064" xr:uid="{00000000-0005-0000-0000-000064F60000}"/>
    <cellStyle name="Total 2 7 4" xfId="63065" xr:uid="{00000000-0005-0000-0000-000065F60000}"/>
    <cellStyle name="Total 2 7 5" xfId="63066" xr:uid="{00000000-0005-0000-0000-000066F60000}"/>
    <cellStyle name="Total 2 8" xfId="63067" xr:uid="{00000000-0005-0000-0000-000067F60000}"/>
    <cellStyle name="Total 2 8 2" xfId="63068" xr:uid="{00000000-0005-0000-0000-000068F60000}"/>
    <cellStyle name="Total 2 9" xfId="63069" xr:uid="{00000000-0005-0000-0000-000069F60000}"/>
    <cellStyle name="Total 2 9 2" xfId="63070" xr:uid="{00000000-0005-0000-0000-00006AF60000}"/>
    <cellStyle name="Total 2_T-straight with PEDs adjustor" xfId="63071" xr:uid="{00000000-0005-0000-0000-00006BF60000}"/>
    <cellStyle name="Total 3" xfId="63072" xr:uid="{00000000-0005-0000-0000-00006CF60000}"/>
    <cellStyle name="Total 3 2" xfId="63073" xr:uid="{00000000-0005-0000-0000-00006DF60000}"/>
    <cellStyle name="Total 3 2 2" xfId="63074" xr:uid="{00000000-0005-0000-0000-00006EF60000}"/>
    <cellStyle name="Total 3 2 2 10" xfId="63075" xr:uid="{00000000-0005-0000-0000-00006FF60000}"/>
    <cellStyle name="Total 3 2 2 10 2" xfId="63076" xr:uid="{00000000-0005-0000-0000-000070F60000}"/>
    <cellStyle name="Total 3 2 2 10 2 2" xfId="63077" xr:uid="{00000000-0005-0000-0000-000071F60000}"/>
    <cellStyle name="Total 3 2 2 10 2 2 2" xfId="63078" xr:uid="{00000000-0005-0000-0000-000072F60000}"/>
    <cellStyle name="Total 3 2 2 10 2 2 3" xfId="63079" xr:uid="{00000000-0005-0000-0000-000073F60000}"/>
    <cellStyle name="Total 3 2 2 10 2 2 4" xfId="63080" xr:uid="{00000000-0005-0000-0000-000074F60000}"/>
    <cellStyle name="Total 3 2 2 10 2 2 5" xfId="63081" xr:uid="{00000000-0005-0000-0000-000075F60000}"/>
    <cellStyle name="Total 3 2 2 10 2 3" xfId="63082" xr:uid="{00000000-0005-0000-0000-000076F60000}"/>
    <cellStyle name="Total 3 2 2 10 2 3 2" xfId="63083" xr:uid="{00000000-0005-0000-0000-000077F60000}"/>
    <cellStyle name="Total 3 2 2 10 2 3 3" xfId="63084" xr:uid="{00000000-0005-0000-0000-000078F60000}"/>
    <cellStyle name="Total 3 2 2 10 2 3 4" xfId="63085" xr:uid="{00000000-0005-0000-0000-000079F60000}"/>
    <cellStyle name="Total 3 2 2 10 2 3 5" xfId="63086" xr:uid="{00000000-0005-0000-0000-00007AF60000}"/>
    <cellStyle name="Total 3 2 2 10 2 4" xfId="63087" xr:uid="{00000000-0005-0000-0000-00007BF60000}"/>
    <cellStyle name="Total 3 2 2 10 2 5" xfId="63088" xr:uid="{00000000-0005-0000-0000-00007CF60000}"/>
    <cellStyle name="Total 3 2 2 10 2 6" xfId="63089" xr:uid="{00000000-0005-0000-0000-00007DF60000}"/>
    <cellStyle name="Total 3 2 2 10 2 7" xfId="63090" xr:uid="{00000000-0005-0000-0000-00007EF60000}"/>
    <cellStyle name="Total 3 2 2 10 3" xfId="63091" xr:uid="{00000000-0005-0000-0000-00007FF60000}"/>
    <cellStyle name="Total 3 2 2 10 3 2" xfId="63092" xr:uid="{00000000-0005-0000-0000-000080F60000}"/>
    <cellStyle name="Total 3 2 2 10 3 3" xfId="63093" xr:uid="{00000000-0005-0000-0000-000081F60000}"/>
    <cellStyle name="Total 3 2 2 10 3 4" xfId="63094" xr:uid="{00000000-0005-0000-0000-000082F60000}"/>
    <cellStyle name="Total 3 2 2 10 3 5" xfId="63095" xr:uid="{00000000-0005-0000-0000-000083F60000}"/>
    <cellStyle name="Total 3 2 2 10 4" xfId="63096" xr:uid="{00000000-0005-0000-0000-000084F60000}"/>
    <cellStyle name="Total 3 2 2 10 4 2" xfId="63097" xr:uid="{00000000-0005-0000-0000-000085F60000}"/>
    <cellStyle name="Total 3 2 2 10 4 3" xfId="63098" xr:uid="{00000000-0005-0000-0000-000086F60000}"/>
    <cellStyle name="Total 3 2 2 10 4 4" xfId="63099" xr:uid="{00000000-0005-0000-0000-000087F60000}"/>
    <cellStyle name="Total 3 2 2 10 4 5" xfId="63100" xr:uid="{00000000-0005-0000-0000-000088F60000}"/>
    <cellStyle name="Total 3 2 2 10 5" xfId="63101" xr:uid="{00000000-0005-0000-0000-000089F60000}"/>
    <cellStyle name="Total 3 2 2 10 6" xfId="63102" xr:uid="{00000000-0005-0000-0000-00008AF60000}"/>
    <cellStyle name="Total 3 2 2 10 7" xfId="63103" xr:uid="{00000000-0005-0000-0000-00008BF60000}"/>
    <cellStyle name="Total 3 2 2 10 8" xfId="63104" xr:uid="{00000000-0005-0000-0000-00008CF60000}"/>
    <cellStyle name="Total 3 2 2 11" xfId="63105" xr:uid="{00000000-0005-0000-0000-00008DF60000}"/>
    <cellStyle name="Total 3 2 2 11 2" xfId="63106" xr:uid="{00000000-0005-0000-0000-00008EF60000}"/>
    <cellStyle name="Total 3 2 2 11 2 2" xfId="63107" xr:uid="{00000000-0005-0000-0000-00008FF60000}"/>
    <cellStyle name="Total 3 2 2 11 2 2 2" xfId="63108" xr:uid="{00000000-0005-0000-0000-000090F60000}"/>
    <cellStyle name="Total 3 2 2 11 2 2 3" xfId="63109" xr:uid="{00000000-0005-0000-0000-000091F60000}"/>
    <cellStyle name="Total 3 2 2 11 2 2 4" xfId="63110" xr:uid="{00000000-0005-0000-0000-000092F60000}"/>
    <cellStyle name="Total 3 2 2 11 2 2 5" xfId="63111" xr:uid="{00000000-0005-0000-0000-000093F60000}"/>
    <cellStyle name="Total 3 2 2 11 2 3" xfId="63112" xr:uid="{00000000-0005-0000-0000-000094F60000}"/>
    <cellStyle name="Total 3 2 2 11 2 3 2" xfId="63113" xr:uid="{00000000-0005-0000-0000-000095F60000}"/>
    <cellStyle name="Total 3 2 2 11 2 3 3" xfId="63114" xr:uid="{00000000-0005-0000-0000-000096F60000}"/>
    <cellStyle name="Total 3 2 2 11 2 3 4" xfId="63115" xr:uid="{00000000-0005-0000-0000-000097F60000}"/>
    <cellStyle name="Total 3 2 2 11 2 3 5" xfId="63116" xr:uid="{00000000-0005-0000-0000-000098F60000}"/>
    <cellStyle name="Total 3 2 2 11 2 4" xfId="63117" xr:uid="{00000000-0005-0000-0000-000099F60000}"/>
    <cellStyle name="Total 3 2 2 11 2 5" xfId="63118" xr:uid="{00000000-0005-0000-0000-00009AF60000}"/>
    <cellStyle name="Total 3 2 2 11 2 6" xfId="63119" xr:uid="{00000000-0005-0000-0000-00009BF60000}"/>
    <cellStyle name="Total 3 2 2 11 2 7" xfId="63120" xr:uid="{00000000-0005-0000-0000-00009CF60000}"/>
    <cellStyle name="Total 3 2 2 11 3" xfId="63121" xr:uid="{00000000-0005-0000-0000-00009DF60000}"/>
    <cellStyle name="Total 3 2 2 11 3 2" xfId="63122" xr:uid="{00000000-0005-0000-0000-00009EF60000}"/>
    <cellStyle name="Total 3 2 2 11 3 3" xfId="63123" xr:uid="{00000000-0005-0000-0000-00009FF60000}"/>
    <cellStyle name="Total 3 2 2 11 3 4" xfId="63124" xr:uid="{00000000-0005-0000-0000-0000A0F60000}"/>
    <cellStyle name="Total 3 2 2 11 3 5" xfId="63125" xr:uid="{00000000-0005-0000-0000-0000A1F60000}"/>
    <cellStyle name="Total 3 2 2 11 4" xfId="63126" xr:uid="{00000000-0005-0000-0000-0000A2F60000}"/>
    <cellStyle name="Total 3 2 2 11 4 2" xfId="63127" xr:uid="{00000000-0005-0000-0000-0000A3F60000}"/>
    <cellStyle name="Total 3 2 2 11 4 3" xfId="63128" xr:uid="{00000000-0005-0000-0000-0000A4F60000}"/>
    <cellStyle name="Total 3 2 2 11 4 4" xfId="63129" xr:uid="{00000000-0005-0000-0000-0000A5F60000}"/>
    <cellStyle name="Total 3 2 2 11 4 5" xfId="63130" xr:uid="{00000000-0005-0000-0000-0000A6F60000}"/>
    <cellStyle name="Total 3 2 2 11 5" xfId="63131" xr:uid="{00000000-0005-0000-0000-0000A7F60000}"/>
    <cellStyle name="Total 3 2 2 11 6" xfId="63132" xr:uid="{00000000-0005-0000-0000-0000A8F60000}"/>
    <cellStyle name="Total 3 2 2 11 7" xfId="63133" xr:uid="{00000000-0005-0000-0000-0000A9F60000}"/>
    <cellStyle name="Total 3 2 2 11 8" xfId="63134" xr:uid="{00000000-0005-0000-0000-0000AAF60000}"/>
    <cellStyle name="Total 3 2 2 12" xfId="63135" xr:uid="{00000000-0005-0000-0000-0000ABF60000}"/>
    <cellStyle name="Total 3 2 2 12 2" xfId="63136" xr:uid="{00000000-0005-0000-0000-0000ACF60000}"/>
    <cellStyle name="Total 3 2 2 12 2 2" xfId="63137" xr:uid="{00000000-0005-0000-0000-0000ADF60000}"/>
    <cellStyle name="Total 3 2 2 12 2 2 2" xfId="63138" xr:uid="{00000000-0005-0000-0000-0000AEF60000}"/>
    <cellStyle name="Total 3 2 2 12 2 2 3" xfId="63139" xr:uid="{00000000-0005-0000-0000-0000AFF60000}"/>
    <cellStyle name="Total 3 2 2 12 2 2 4" xfId="63140" xr:uid="{00000000-0005-0000-0000-0000B0F60000}"/>
    <cellStyle name="Total 3 2 2 12 2 2 5" xfId="63141" xr:uid="{00000000-0005-0000-0000-0000B1F60000}"/>
    <cellStyle name="Total 3 2 2 12 2 3" xfId="63142" xr:uid="{00000000-0005-0000-0000-0000B2F60000}"/>
    <cellStyle name="Total 3 2 2 12 2 3 2" xfId="63143" xr:uid="{00000000-0005-0000-0000-0000B3F60000}"/>
    <cellStyle name="Total 3 2 2 12 2 3 3" xfId="63144" xr:uid="{00000000-0005-0000-0000-0000B4F60000}"/>
    <cellStyle name="Total 3 2 2 12 2 3 4" xfId="63145" xr:uid="{00000000-0005-0000-0000-0000B5F60000}"/>
    <cellStyle name="Total 3 2 2 12 2 3 5" xfId="63146" xr:uid="{00000000-0005-0000-0000-0000B6F60000}"/>
    <cellStyle name="Total 3 2 2 12 2 4" xfId="63147" xr:uid="{00000000-0005-0000-0000-0000B7F60000}"/>
    <cellStyle name="Total 3 2 2 12 2 5" xfId="63148" xr:uid="{00000000-0005-0000-0000-0000B8F60000}"/>
    <cellStyle name="Total 3 2 2 12 2 6" xfId="63149" xr:uid="{00000000-0005-0000-0000-0000B9F60000}"/>
    <cellStyle name="Total 3 2 2 12 2 7" xfId="63150" xr:uid="{00000000-0005-0000-0000-0000BAF60000}"/>
    <cellStyle name="Total 3 2 2 12 3" xfId="63151" xr:uid="{00000000-0005-0000-0000-0000BBF60000}"/>
    <cellStyle name="Total 3 2 2 12 3 2" xfId="63152" xr:uid="{00000000-0005-0000-0000-0000BCF60000}"/>
    <cellStyle name="Total 3 2 2 12 3 3" xfId="63153" xr:uid="{00000000-0005-0000-0000-0000BDF60000}"/>
    <cellStyle name="Total 3 2 2 12 3 4" xfId="63154" xr:uid="{00000000-0005-0000-0000-0000BEF60000}"/>
    <cellStyle name="Total 3 2 2 12 3 5" xfId="63155" xr:uid="{00000000-0005-0000-0000-0000BFF60000}"/>
    <cellStyle name="Total 3 2 2 12 4" xfId="63156" xr:uid="{00000000-0005-0000-0000-0000C0F60000}"/>
    <cellStyle name="Total 3 2 2 12 4 2" xfId="63157" xr:uid="{00000000-0005-0000-0000-0000C1F60000}"/>
    <cellStyle name="Total 3 2 2 12 4 3" xfId="63158" xr:uid="{00000000-0005-0000-0000-0000C2F60000}"/>
    <cellStyle name="Total 3 2 2 12 4 4" xfId="63159" xr:uid="{00000000-0005-0000-0000-0000C3F60000}"/>
    <cellStyle name="Total 3 2 2 12 4 5" xfId="63160" xr:uid="{00000000-0005-0000-0000-0000C4F60000}"/>
    <cellStyle name="Total 3 2 2 12 5" xfId="63161" xr:uid="{00000000-0005-0000-0000-0000C5F60000}"/>
    <cellStyle name="Total 3 2 2 12 6" xfId="63162" xr:uid="{00000000-0005-0000-0000-0000C6F60000}"/>
    <cellStyle name="Total 3 2 2 12 7" xfId="63163" xr:uid="{00000000-0005-0000-0000-0000C7F60000}"/>
    <cellStyle name="Total 3 2 2 12 8" xfId="63164" xr:uid="{00000000-0005-0000-0000-0000C8F60000}"/>
    <cellStyle name="Total 3 2 2 13" xfId="63165" xr:uid="{00000000-0005-0000-0000-0000C9F60000}"/>
    <cellStyle name="Total 3 2 2 13 2" xfId="63166" xr:uid="{00000000-0005-0000-0000-0000CAF60000}"/>
    <cellStyle name="Total 3 2 2 13 2 2" xfId="63167" xr:uid="{00000000-0005-0000-0000-0000CBF60000}"/>
    <cellStyle name="Total 3 2 2 13 2 2 2" xfId="63168" xr:uid="{00000000-0005-0000-0000-0000CCF60000}"/>
    <cellStyle name="Total 3 2 2 13 2 2 3" xfId="63169" xr:uid="{00000000-0005-0000-0000-0000CDF60000}"/>
    <cellStyle name="Total 3 2 2 13 2 2 4" xfId="63170" xr:uid="{00000000-0005-0000-0000-0000CEF60000}"/>
    <cellStyle name="Total 3 2 2 13 2 2 5" xfId="63171" xr:uid="{00000000-0005-0000-0000-0000CFF60000}"/>
    <cellStyle name="Total 3 2 2 13 2 3" xfId="63172" xr:uid="{00000000-0005-0000-0000-0000D0F60000}"/>
    <cellStyle name="Total 3 2 2 13 2 3 2" xfId="63173" xr:uid="{00000000-0005-0000-0000-0000D1F60000}"/>
    <cellStyle name="Total 3 2 2 13 2 3 3" xfId="63174" xr:uid="{00000000-0005-0000-0000-0000D2F60000}"/>
    <cellStyle name="Total 3 2 2 13 2 3 4" xfId="63175" xr:uid="{00000000-0005-0000-0000-0000D3F60000}"/>
    <cellStyle name="Total 3 2 2 13 2 3 5" xfId="63176" xr:uid="{00000000-0005-0000-0000-0000D4F60000}"/>
    <cellStyle name="Total 3 2 2 13 2 4" xfId="63177" xr:uid="{00000000-0005-0000-0000-0000D5F60000}"/>
    <cellStyle name="Total 3 2 2 13 2 5" xfId="63178" xr:uid="{00000000-0005-0000-0000-0000D6F60000}"/>
    <cellStyle name="Total 3 2 2 13 2 6" xfId="63179" xr:uid="{00000000-0005-0000-0000-0000D7F60000}"/>
    <cellStyle name="Total 3 2 2 13 2 7" xfId="63180" xr:uid="{00000000-0005-0000-0000-0000D8F60000}"/>
    <cellStyle name="Total 3 2 2 13 3" xfId="63181" xr:uid="{00000000-0005-0000-0000-0000D9F60000}"/>
    <cellStyle name="Total 3 2 2 13 3 2" xfId="63182" xr:uid="{00000000-0005-0000-0000-0000DAF60000}"/>
    <cellStyle name="Total 3 2 2 13 3 3" xfId="63183" xr:uid="{00000000-0005-0000-0000-0000DBF60000}"/>
    <cellStyle name="Total 3 2 2 13 3 4" xfId="63184" xr:uid="{00000000-0005-0000-0000-0000DCF60000}"/>
    <cellStyle name="Total 3 2 2 13 3 5" xfId="63185" xr:uid="{00000000-0005-0000-0000-0000DDF60000}"/>
    <cellStyle name="Total 3 2 2 13 4" xfId="63186" xr:uid="{00000000-0005-0000-0000-0000DEF60000}"/>
    <cellStyle name="Total 3 2 2 13 4 2" xfId="63187" xr:uid="{00000000-0005-0000-0000-0000DFF60000}"/>
    <cellStyle name="Total 3 2 2 13 4 3" xfId="63188" xr:uid="{00000000-0005-0000-0000-0000E0F60000}"/>
    <cellStyle name="Total 3 2 2 13 4 4" xfId="63189" xr:uid="{00000000-0005-0000-0000-0000E1F60000}"/>
    <cellStyle name="Total 3 2 2 13 4 5" xfId="63190" xr:uid="{00000000-0005-0000-0000-0000E2F60000}"/>
    <cellStyle name="Total 3 2 2 13 5" xfId="63191" xr:uid="{00000000-0005-0000-0000-0000E3F60000}"/>
    <cellStyle name="Total 3 2 2 13 6" xfId="63192" xr:uid="{00000000-0005-0000-0000-0000E4F60000}"/>
    <cellStyle name="Total 3 2 2 13 7" xfId="63193" xr:uid="{00000000-0005-0000-0000-0000E5F60000}"/>
    <cellStyle name="Total 3 2 2 13 8" xfId="63194" xr:uid="{00000000-0005-0000-0000-0000E6F60000}"/>
    <cellStyle name="Total 3 2 2 14" xfId="63195" xr:uid="{00000000-0005-0000-0000-0000E7F60000}"/>
    <cellStyle name="Total 3 2 2 14 2" xfId="63196" xr:uid="{00000000-0005-0000-0000-0000E8F60000}"/>
    <cellStyle name="Total 3 2 2 14 2 2" xfId="63197" xr:uid="{00000000-0005-0000-0000-0000E9F60000}"/>
    <cellStyle name="Total 3 2 2 14 2 2 2" xfId="63198" xr:uid="{00000000-0005-0000-0000-0000EAF60000}"/>
    <cellStyle name="Total 3 2 2 14 2 2 3" xfId="63199" xr:uid="{00000000-0005-0000-0000-0000EBF60000}"/>
    <cellStyle name="Total 3 2 2 14 2 2 4" xfId="63200" xr:uid="{00000000-0005-0000-0000-0000ECF60000}"/>
    <cellStyle name="Total 3 2 2 14 2 2 5" xfId="63201" xr:uid="{00000000-0005-0000-0000-0000EDF60000}"/>
    <cellStyle name="Total 3 2 2 14 2 3" xfId="63202" xr:uid="{00000000-0005-0000-0000-0000EEF60000}"/>
    <cellStyle name="Total 3 2 2 14 2 3 2" xfId="63203" xr:uid="{00000000-0005-0000-0000-0000EFF60000}"/>
    <cellStyle name="Total 3 2 2 14 2 3 3" xfId="63204" xr:uid="{00000000-0005-0000-0000-0000F0F60000}"/>
    <cellStyle name="Total 3 2 2 14 2 3 4" xfId="63205" xr:uid="{00000000-0005-0000-0000-0000F1F60000}"/>
    <cellStyle name="Total 3 2 2 14 2 3 5" xfId="63206" xr:uid="{00000000-0005-0000-0000-0000F2F60000}"/>
    <cellStyle name="Total 3 2 2 14 2 4" xfId="63207" xr:uid="{00000000-0005-0000-0000-0000F3F60000}"/>
    <cellStyle name="Total 3 2 2 14 2 5" xfId="63208" xr:uid="{00000000-0005-0000-0000-0000F4F60000}"/>
    <cellStyle name="Total 3 2 2 14 2 6" xfId="63209" xr:uid="{00000000-0005-0000-0000-0000F5F60000}"/>
    <cellStyle name="Total 3 2 2 14 2 7" xfId="63210" xr:uid="{00000000-0005-0000-0000-0000F6F60000}"/>
    <cellStyle name="Total 3 2 2 14 3" xfId="63211" xr:uid="{00000000-0005-0000-0000-0000F7F60000}"/>
    <cellStyle name="Total 3 2 2 14 3 2" xfId="63212" xr:uid="{00000000-0005-0000-0000-0000F8F60000}"/>
    <cellStyle name="Total 3 2 2 14 3 3" xfId="63213" xr:uid="{00000000-0005-0000-0000-0000F9F60000}"/>
    <cellStyle name="Total 3 2 2 14 3 4" xfId="63214" xr:uid="{00000000-0005-0000-0000-0000FAF60000}"/>
    <cellStyle name="Total 3 2 2 14 3 5" xfId="63215" xr:uid="{00000000-0005-0000-0000-0000FBF60000}"/>
    <cellStyle name="Total 3 2 2 14 4" xfId="63216" xr:uid="{00000000-0005-0000-0000-0000FCF60000}"/>
    <cellStyle name="Total 3 2 2 14 4 2" xfId="63217" xr:uid="{00000000-0005-0000-0000-0000FDF60000}"/>
    <cellStyle name="Total 3 2 2 14 4 3" xfId="63218" xr:uid="{00000000-0005-0000-0000-0000FEF60000}"/>
    <cellStyle name="Total 3 2 2 14 4 4" xfId="63219" xr:uid="{00000000-0005-0000-0000-0000FFF60000}"/>
    <cellStyle name="Total 3 2 2 14 4 5" xfId="63220" xr:uid="{00000000-0005-0000-0000-000000F70000}"/>
    <cellStyle name="Total 3 2 2 14 5" xfId="63221" xr:uid="{00000000-0005-0000-0000-000001F70000}"/>
    <cellStyle name="Total 3 2 2 14 6" xfId="63222" xr:uid="{00000000-0005-0000-0000-000002F70000}"/>
    <cellStyle name="Total 3 2 2 14 7" xfId="63223" xr:uid="{00000000-0005-0000-0000-000003F70000}"/>
    <cellStyle name="Total 3 2 2 14 8" xfId="63224" xr:uid="{00000000-0005-0000-0000-000004F70000}"/>
    <cellStyle name="Total 3 2 2 15" xfId="63225" xr:uid="{00000000-0005-0000-0000-000005F70000}"/>
    <cellStyle name="Total 3 2 2 15 2" xfId="63226" xr:uid="{00000000-0005-0000-0000-000006F70000}"/>
    <cellStyle name="Total 3 2 2 15 2 2" xfId="63227" xr:uid="{00000000-0005-0000-0000-000007F70000}"/>
    <cellStyle name="Total 3 2 2 15 2 3" xfId="63228" xr:uid="{00000000-0005-0000-0000-000008F70000}"/>
    <cellStyle name="Total 3 2 2 15 2 4" xfId="63229" xr:uid="{00000000-0005-0000-0000-000009F70000}"/>
    <cellStyle name="Total 3 2 2 15 2 5" xfId="63230" xr:uid="{00000000-0005-0000-0000-00000AF70000}"/>
    <cellStyle name="Total 3 2 2 15 3" xfId="63231" xr:uid="{00000000-0005-0000-0000-00000BF70000}"/>
    <cellStyle name="Total 3 2 2 15 3 2" xfId="63232" xr:uid="{00000000-0005-0000-0000-00000CF70000}"/>
    <cellStyle name="Total 3 2 2 15 3 3" xfId="63233" xr:uid="{00000000-0005-0000-0000-00000DF70000}"/>
    <cellStyle name="Total 3 2 2 15 3 4" xfId="63234" xr:uid="{00000000-0005-0000-0000-00000EF70000}"/>
    <cellStyle name="Total 3 2 2 15 3 5" xfId="63235" xr:uid="{00000000-0005-0000-0000-00000FF70000}"/>
    <cellStyle name="Total 3 2 2 15 4" xfId="63236" xr:uid="{00000000-0005-0000-0000-000010F70000}"/>
    <cellStyle name="Total 3 2 2 15 5" xfId="63237" xr:uid="{00000000-0005-0000-0000-000011F70000}"/>
    <cellStyle name="Total 3 2 2 15 6" xfId="63238" xr:uid="{00000000-0005-0000-0000-000012F70000}"/>
    <cellStyle name="Total 3 2 2 15 7" xfId="63239" xr:uid="{00000000-0005-0000-0000-000013F70000}"/>
    <cellStyle name="Total 3 2 2 16" xfId="63240" xr:uid="{00000000-0005-0000-0000-000014F70000}"/>
    <cellStyle name="Total 3 2 2 16 2" xfId="63241" xr:uid="{00000000-0005-0000-0000-000015F70000}"/>
    <cellStyle name="Total 3 2 2 16 3" xfId="63242" xr:uid="{00000000-0005-0000-0000-000016F70000}"/>
    <cellStyle name="Total 3 2 2 16 4" xfId="63243" xr:uid="{00000000-0005-0000-0000-000017F70000}"/>
    <cellStyle name="Total 3 2 2 16 5" xfId="63244" xr:uid="{00000000-0005-0000-0000-000018F70000}"/>
    <cellStyle name="Total 3 2 2 17" xfId="63245" xr:uid="{00000000-0005-0000-0000-000019F70000}"/>
    <cellStyle name="Total 3 2 2 17 2" xfId="63246" xr:uid="{00000000-0005-0000-0000-00001AF70000}"/>
    <cellStyle name="Total 3 2 2 17 3" xfId="63247" xr:uid="{00000000-0005-0000-0000-00001BF70000}"/>
    <cellStyle name="Total 3 2 2 17 4" xfId="63248" xr:uid="{00000000-0005-0000-0000-00001CF70000}"/>
    <cellStyle name="Total 3 2 2 17 5" xfId="63249" xr:uid="{00000000-0005-0000-0000-00001DF70000}"/>
    <cellStyle name="Total 3 2 2 18" xfId="63250" xr:uid="{00000000-0005-0000-0000-00001EF70000}"/>
    <cellStyle name="Total 3 2 2 18 2" xfId="63251" xr:uid="{00000000-0005-0000-0000-00001FF70000}"/>
    <cellStyle name="Total 3 2 2 19" xfId="63252" xr:uid="{00000000-0005-0000-0000-000020F70000}"/>
    <cellStyle name="Total 3 2 2 2" xfId="63253" xr:uid="{00000000-0005-0000-0000-000021F70000}"/>
    <cellStyle name="Total 3 2 2 2 2" xfId="63254" xr:uid="{00000000-0005-0000-0000-000022F70000}"/>
    <cellStyle name="Total 3 2 2 2 2 2" xfId="63255" xr:uid="{00000000-0005-0000-0000-000023F70000}"/>
    <cellStyle name="Total 3 2 2 2 2 2 2" xfId="63256" xr:uid="{00000000-0005-0000-0000-000024F70000}"/>
    <cellStyle name="Total 3 2 2 2 2 2 3" xfId="63257" xr:uid="{00000000-0005-0000-0000-000025F70000}"/>
    <cellStyle name="Total 3 2 2 2 2 2 4" xfId="63258" xr:uid="{00000000-0005-0000-0000-000026F70000}"/>
    <cellStyle name="Total 3 2 2 2 2 2 5" xfId="63259" xr:uid="{00000000-0005-0000-0000-000027F70000}"/>
    <cellStyle name="Total 3 2 2 2 2 3" xfId="63260" xr:uid="{00000000-0005-0000-0000-000028F70000}"/>
    <cellStyle name="Total 3 2 2 2 2 3 2" xfId="63261" xr:uid="{00000000-0005-0000-0000-000029F70000}"/>
    <cellStyle name="Total 3 2 2 2 2 3 3" xfId="63262" xr:uid="{00000000-0005-0000-0000-00002AF70000}"/>
    <cellStyle name="Total 3 2 2 2 2 3 4" xfId="63263" xr:uid="{00000000-0005-0000-0000-00002BF70000}"/>
    <cellStyle name="Total 3 2 2 2 2 3 5" xfId="63264" xr:uid="{00000000-0005-0000-0000-00002CF70000}"/>
    <cellStyle name="Total 3 2 2 2 2 4" xfId="63265" xr:uid="{00000000-0005-0000-0000-00002DF70000}"/>
    <cellStyle name="Total 3 2 2 2 2 5" xfId="63266" xr:uid="{00000000-0005-0000-0000-00002EF70000}"/>
    <cellStyle name="Total 3 2 2 2 2 6" xfId="63267" xr:uid="{00000000-0005-0000-0000-00002FF70000}"/>
    <cellStyle name="Total 3 2 2 2 2 7" xfId="63268" xr:uid="{00000000-0005-0000-0000-000030F70000}"/>
    <cellStyle name="Total 3 2 2 2 3" xfId="63269" xr:uid="{00000000-0005-0000-0000-000031F70000}"/>
    <cellStyle name="Total 3 2 2 2 3 2" xfId="63270" xr:uid="{00000000-0005-0000-0000-000032F70000}"/>
    <cellStyle name="Total 3 2 2 2 3 3" xfId="63271" xr:uid="{00000000-0005-0000-0000-000033F70000}"/>
    <cellStyle name="Total 3 2 2 2 3 4" xfId="63272" xr:uid="{00000000-0005-0000-0000-000034F70000}"/>
    <cellStyle name="Total 3 2 2 2 3 5" xfId="63273" xr:uid="{00000000-0005-0000-0000-000035F70000}"/>
    <cellStyle name="Total 3 2 2 2 4" xfId="63274" xr:uid="{00000000-0005-0000-0000-000036F70000}"/>
    <cellStyle name="Total 3 2 2 2 4 2" xfId="63275" xr:uid="{00000000-0005-0000-0000-000037F70000}"/>
    <cellStyle name="Total 3 2 2 2 4 3" xfId="63276" xr:uid="{00000000-0005-0000-0000-000038F70000}"/>
    <cellStyle name="Total 3 2 2 2 4 4" xfId="63277" xr:uid="{00000000-0005-0000-0000-000039F70000}"/>
    <cellStyle name="Total 3 2 2 2 4 5" xfId="63278" xr:uid="{00000000-0005-0000-0000-00003AF70000}"/>
    <cellStyle name="Total 3 2 2 2 5" xfId="63279" xr:uid="{00000000-0005-0000-0000-00003BF70000}"/>
    <cellStyle name="Total 3 2 2 2 6" xfId="63280" xr:uid="{00000000-0005-0000-0000-00003CF70000}"/>
    <cellStyle name="Total 3 2 2 2 7" xfId="63281" xr:uid="{00000000-0005-0000-0000-00003DF70000}"/>
    <cellStyle name="Total 3 2 2 2 8" xfId="63282" xr:uid="{00000000-0005-0000-0000-00003EF70000}"/>
    <cellStyle name="Total 3 2 2 20" xfId="63283" xr:uid="{00000000-0005-0000-0000-00003FF70000}"/>
    <cellStyle name="Total 3 2 2 21" xfId="63284" xr:uid="{00000000-0005-0000-0000-000040F70000}"/>
    <cellStyle name="Total 3 2 2 3" xfId="63285" xr:uid="{00000000-0005-0000-0000-000041F70000}"/>
    <cellStyle name="Total 3 2 2 3 2" xfId="63286" xr:uid="{00000000-0005-0000-0000-000042F70000}"/>
    <cellStyle name="Total 3 2 2 3 2 2" xfId="63287" xr:uid="{00000000-0005-0000-0000-000043F70000}"/>
    <cellStyle name="Total 3 2 2 3 2 2 2" xfId="63288" xr:uid="{00000000-0005-0000-0000-000044F70000}"/>
    <cellStyle name="Total 3 2 2 3 2 2 3" xfId="63289" xr:uid="{00000000-0005-0000-0000-000045F70000}"/>
    <cellStyle name="Total 3 2 2 3 2 2 4" xfId="63290" xr:uid="{00000000-0005-0000-0000-000046F70000}"/>
    <cellStyle name="Total 3 2 2 3 2 2 5" xfId="63291" xr:uid="{00000000-0005-0000-0000-000047F70000}"/>
    <cellStyle name="Total 3 2 2 3 2 3" xfId="63292" xr:uid="{00000000-0005-0000-0000-000048F70000}"/>
    <cellStyle name="Total 3 2 2 3 2 3 2" xfId="63293" xr:uid="{00000000-0005-0000-0000-000049F70000}"/>
    <cellStyle name="Total 3 2 2 3 2 3 3" xfId="63294" xr:uid="{00000000-0005-0000-0000-00004AF70000}"/>
    <cellStyle name="Total 3 2 2 3 2 3 4" xfId="63295" xr:uid="{00000000-0005-0000-0000-00004BF70000}"/>
    <cellStyle name="Total 3 2 2 3 2 3 5" xfId="63296" xr:uid="{00000000-0005-0000-0000-00004CF70000}"/>
    <cellStyle name="Total 3 2 2 3 2 4" xfId="63297" xr:uid="{00000000-0005-0000-0000-00004DF70000}"/>
    <cellStyle name="Total 3 2 2 3 2 5" xfId="63298" xr:uid="{00000000-0005-0000-0000-00004EF70000}"/>
    <cellStyle name="Total 3 2 2 3 2 6" xfId="63299" xr:uid="{00000000-0005-0000-0000-00004FF70000}"/>
    <cellStyle name="Total 3 2 2 3 2 7" xfId="63300" xr:uid="{00000000-0005-0000-0000-000050F70000}"/>
    <cellStyle name="Total 3 2 2 3 3" xfId="63301" xr:uid="{00000000-0005-0000-0000-000051F70000}"/>
    <cellStyle name="Total 3 2 2 3 3 2" xfId="63302" xr:uid="{00000000-0005-0000-0000-000052F70000}"/>
    <cellStyle name="Total 3 2 2 3 3 3" xfId="63303" xr:uid="{00000000-0005-0000-0000-000053F70000}"/>
    <cellStyle name="Total 3 2 2 3 3 4" xfId="63304" xr:uid="{00000000-0005-0000-0000-000054F70000}"/>
    <cellStyle name="Total 3 2 2 3 3 5" xfId="63305" xr:uid="{00000000-0005-0000-0000-000055F70000}"/>
    <cellStyle name="Total 3 2 2 3 4" xfId="63306" xr:uid="{00000000-0005-0000-0000-000056F70000}"/>
    <cellStyle name="Total 3 2 2 3 4 2" xfId="63307" xr:uid="{00000000-0005-0000-0000-000057F70000}"/>
    <cellStyle name="Total 3 2 2 3 4 3" xfId="63308" xr:uid="{00000000-0005-0000-0000-000058F70000}"/>
    <cellStyle name="Total 3 2 2 3 4 4" xfId="63309" xr:uid="{00000000-0005-0000-0000-000059F70000}"/>
    <cellStyle name="Total 3 2 2 3 4 5" xfId="63310" xr:uid="{00000000-0005-0000-0000-00005AF70000}"/>
    <cellStyle name="Total 3 2 2 3 5" xfId="63311" xr:uid="{00000000-0005-0000-0000-00005BF70000}"/>
    <cellStyle name="Total 3 2 2 3 6" xfId="63312" xr:uid="{00000000-0005-0000-0000-00005CF70000}"/>
    <cellStyle name="Total 3 2 2 3 7" xfId="63313" xr:uid="{00000000-0005-0000-0000-00005DF70000}"/>
    <cellStyle name="Total 3 2 2 3 8" xfId="63314" xr:uid="{00000000-0005-0000-0000-00005EF70000}"/>
    <cellStyle name="Total 3 2 2 4" xfId="63315" xr:uid="{00000000-0005-0000-0000-00005FF70000}"/>
    <cellStyle name="Total 3 2 2 4 2" xfId="63316" xr:uid="{00000000-0005-0000-0000-000060F70000}"/>
    <cellStyle name="Total 3 2 2 4 2 2" xfId="63317" xr:uid="{00000000-0005-0000-0000-000061F70000}"/>
    <cellStyle name="Total 3 2 2 4 2 2 2" xfId="63318" xr:uid="{00000000-0005-0000-0000-000062F70000}"/>
    <cellStyle name="Total 3 2 2 4 2 2 3" xfId="63319" xr:uid="{00000000-0005-0000-0000-000063F70000}"/>
    <cellStyle name="Total 3 2 2 4 2 2 4" xfId="63320" xr:uid="{00000000-0005-0000-0000-000064F70000}"/>
    <cellStyle name="Total 3 2 2 4 2 2 5" xfId="63321" xr:uid="{00000000-0005-0000-0000-000065F70000}"/>
    <cellStyle name="Total 3 2 2 4 2 3" xfId="63322" xr:uid="{00000000-0005-0000-0000-000066F70000}"/>
    <cellStyle name="Total 3 2 2 4 2 3 2" xfId="63323" xr:uid="{00000000-0005-0000-0000-000067F70000}"/>
    <cellStyle name="Total 3 2 2 4 2 3 3" xfId="63324" xr:uid="{00000000-0005-0000-0000-000068F70000}"/>
    <cellStyle name="Total 3 2 2 4 2 3 4" xfId="63325" xr:uid="{00000000-0005-0000-0000-000069F70000}"/>
    <cellStyle name="Total 3 2 2 4 2 3 5" xfId="63326" xr:uid="{00000000-0005-0000-0000-00006AF70000}"/>
    <cellStyle name="Total 3 2 2 4 2 4" xfId="63327" xr:uid="{00000000-0005-0000-0000-00006BF70000}"/>
    <cellStyle name="Total 3 2 2 4 2 5" xfId="63328" xr:uid="{00000000-0005-0000-0000-00006CF70000}"/>
    <cellStyle name="Total 3 2 2 4 2 6" xfId="63329" xr:uid="{00000000-0005-0000-0000-00006DF70000}"/>
    <cellStyle name="Total 3 2 2 4 2 7" xfId="63330" xr:uid="{00000000-0005-0000-0000-00006EF70000}"/>
    <cellStyle name="Total 3 2 2 4 3" xfId="63331" xr:uid="{00000000-0005-0000-0000-00006FF70000}"/>
    <cellStyle name="Total 3 2 2 4 3 2" xfId="63332" xr:uid="{00000000-0005-0000-0000-000070F70000}"/>
    <cellStyle name="Total 3 2 2 4 3 3" xfId="63333" xr:uid="{00000000-0005-0000-0000-000071F70000}"/>
    <cellStyle name="Total 3 2 2 4 3 4" xfId="63334" xr:uid="{00000000-0005-0000-0000-000072F70000}"/>
    <cellStyle name="Total 3 2 2 4 3 5" xfId="63335" xr:uid="{00000000-0005-0000-0000-000073F70000}"/>
    <cellStyle name="Total 3 2 2 4 4" xfId="63336" xr:uid="{00000000-0005-0000-0000-000074F70000}"/>
    <cellStyle name="Total 3 2 2 4 4 2" xfId="63337" xr:uid="{00000000-0005-0000-0000-000075F70000}"/>
    <cellStyle name="Total 3 2 2 4 4 3" xfId="63338" xr:uid="{00000000-0005-0000-0000-000076F70000}"/>
    <cellStyle name="Total 3 2 2 4 4 4" xfId="63339" xr:uid="{00000000-0005-0000-0000-000077F70000}"/>
    <cellStyle name="Total 3 2 2 4 4 5" xfId="63340" xr:uid="{00000000-0005-0000-0000-000078F70000}"/>
    <cellStyle name="Total 3 2 2 4 5" xfId="63341" xr:uid="{00000000-0005-0000-0000-000079F70000}"/>
    <cellStyle name="Total 3 2 2 4 6" xfId="63342" xr:uid="{00000000-0005-0000-0000-00007AF70000}"/>
    <cellStyle name="Total 3 2 2 4 7" xfId="63343" xr:uid="{00000000-0005-0000-0000-00007BF70000}"/>
    <cellStyle name="Total 3 2 2 4 8" xfId="63344" xr:uid="{00000000-0005-0000-0000-00007CF70000}"/>
    <cellStyle name="Total 3 2 2 5" xfId="63345" xr:uid="{00000000-0005-0000-0000-00007DF70000}"/>
    <cellStyle name="Total 3 2 2 5 2" xfId="63346" xr:uid="{00000000-0005-0000-0000-00007EF70000}"/>
    <cellStyle name="Total 3 2 2 5 2 2" xfId="63347" xr:uid="{00000000-0005-0000-0000-00007FF70000}"/>
    <cellStyle name="Total 3 2 2 5 2 2 2" xfId="63348" xr:uid="{00000000-0005-0000-0000-000080F70000}"/>
    <cellStyle name="Total 3 2 2 5 2 2 3" xfId="63349" xr:uid="{00000000-0005-0000-0000-000081F70000}"/>
    <cellStyle name="Total 3 2 2 5 2 2 4" xfId="63350" xr:uid="{00000000-0005-0000-0000-000082F70000}"/>
    <cellStyle name="Total 3 2 2 5 2 2 5" xfId="63351" xr:uid="{00000000-0005-0000-0000-000083F70000}"/>
    <cellStyle name="Total 3 2 2 5 2 3" xfId="63352" xr:uid="{00000000-0005-0000-0000-000084F70000}"/>
    <cellStyle name="Total 3 2 2 5 2 3 2" xfId="63353" xr:uid="{00000000-0005-0000-0000-000085F70000}"/>
    <cellStyle name="Total 3 2 2 5 2 3 3" xfId="63354" xr:uid="{00000000-0005-0000-0000-000086F70000}"/>
    <cellStyle name="Total 3 2 2 5 2 3 4" xfId="63355" xr:uid="{00000000-0005-0000-0000-000087F70000}"/>
    <cellStyle name="Total 3 2 2 5 2 3 5" xfId="63356" xr:uid="{00000000-0005-0000-0000-000088F70000}"/>
    <cellStyle name="Total 3 2 2 5 2 4" xfId="63357" xr:uid="{00000000-0005-0000-0000-000089F70000}"/>
    <cellStyle name="Total 3 2 2 5 2 5" xfId="63358" xr:uid="{00000000-0005-0000-0000-00008AF70000}"/>
    <cellStyle name="Total 3 2 2 5 2 6" xfId="63359" xr:uid="{00000000-0005-0000-0000-00008BF70000}"/>
    <cellStyle name="Total 3 2 2 5 2 7" xfId="63360" xr:uid="{00000000-0005-0000-0000-00008CF70000}"/>
    <cellStyle name="Total 3 2 2 5 3" xfId="63361" xr:uid="{00000000-0005-0000-0000-00008DF70000}"/>
    <cellStyle name="Total 3 2 2 5 3 2" xfId="63362" xr:uid="{00000000-0005-0000-0000-00008EF70000}"/>
    <cellStyle name="Total 3 2 2 5 3 3" xfId="63363" xr:uid="{00000000-0005-0000-0000-00008FF70000}"/>
    <cellStyle name="Total 3 2 2 5 3 4" xfId="63364" xr:uid="{00000000-0005-0000-0000-000090F70000}"/>
    <cellStyle name="Total 3 2 2 5 3 5" xfId="63365" xr:uid="{00000000-0005-0000-0000-000091F70000}"/>
    <cellStyle name="Total 3 2 2 5 4" xfId="63366" xr:uid="{00000000-0005-0000-0000-000092F70000}"/>
    <cellStyle name="Total 3 2 2 5 4 2" xfId="63367" xr:uid="{00000000-0005-0000-0000-000093F70000}"/>
    <cellStyle name="Total 3 2 2 5 4 3" xfId="63368" xr:uid="{00000000-0005-0000-0000-000094F70000}"/>
    <cellStyle name="Total 3 2 2 5 4 4" xfId="63369" xr:uid="{00000000-0005-0000-0000-000095F70000}"/>
    <cellStyle name="Total 3 2 2 5 4 5" xfId="63370" xr:uid="{00000000-0005-0000-0000-000096F70000}"/>
    <cellStyle name="Total 3 2 2 5 5" xfId="63371" xr:uid="{00000000-0005-0000-0000-000097F70000}"/>
    <cellStyle name="Total 3 2 2 5 6" xfId="63372" xr:uid="{00000000-0005-0000-0000-000098F70000}"/>
    <cellStyle name="Total 3 2 2 5 7" xfId="63373" xr:uid="{00000000-0005-0000-0000-000099F70000}"/>
    <cellStyle name="Total 3 2 2 5 8" xfId="63374" xr:uid="{00000000-0005-0000-0000-00009AF70000}"/>
    <cellStyle name="Total 3 2 2 6" xfId="63375" xr:uid="{00000000-0005-0000-0000-00009BF70000}"/>
    <cellStyle name="Total 3 2 2 6 2" xfId="63376" xr:uid="{00000000-0005-0000-0000-00009CF70000}"/>
    <cellStyle name="Total 3 2 2 6 2 2" xfId="63377" xr:uid="{00000000-0005-0000-0000-00009DF70000}"/>
    <cellStyle name="Total 3 2 2 6 2 2 2" xfId="63378" xr:uid="{00000000-0005-0000-0000-00009EF70000}"/>
    <cellStyle name="Total 3 2 2 6 2 2 3" xfId="63379" xr:uid="{00000000-0005-0000-0000-00009FF70000}"/>
    <cellStyle name="Total 3 2 2 6 2 2 4" xfId="63380" xr:uid="{00000000-0005-0000-0000-0000A0F70000}"/>
    <cellStyle name="Total 3 2 2 6 2 2 5" xfId="63381" xr:uid="{00000000-0005-0000-0000-0000A1F70000}"/>
    <cellStyle name="Total 3 2 2 6 2 3" xfId="63382" xr:uid="{00000000-0005-0000-0000-0000A2F70000}"/>
    <cellStyle name="Total 3 2 2 6 2 3 2" xfId="63383" xr:uid="{00000000-0005-0000-0000-0000A3F70000}"/>
    <cellStyle name="Total 3 2 2 6 2 3 3" xfId="63384" xr:uid="{00000000-0005-0000-0000-0000A4F70000}"/>
    <cellStyle name="Total 3 2 2 6 2 3 4" xfId="63385" xr:uid="{00000000-0005-0000-0000-0000A5F70000}"/>
    <cellStyle name="Total 3 2 2 6 2 3 5" xfId="63386" xr:uid="{00000000-0005-0000-0000-0000A6F70000}"/>
    <cellStyle name="Total 3 2 2 6 2 4" xfId="63387" xr:uid="{00000000-0005-0000-0000-0000A7F70000}"/>
    <cellStyle name="Total 3 2 2 6 2 5" xfId="63388" xr:uid="{00000000-0005-0000-0000-0000A8F70000}"/>
    <cellStyle name="Total 3 2 2 6 2 6" xfId="63389" xr:uid="{00000000-0005-0000-0000-0000A9F70000}"/>
    <cellStyle name="Total 3 2 2 6 2 7" xfId="63390" xr:uid="{00000000-0005-0000-0000-0000AAF70000}"/>
    <cellStyle name="Total 3 2 2 6 3" xfId="63391" xr:uid="{00000000-0005-0000-0000-0000ABF70000}"/>
    <cellStyle name="Total 3 2 2 6 3 2" xfId="63392" xr:uid="{00000000-0005-0000-0000-0000ACF70000}"/>
    <cellStyle name="Total 3 2 2 6 3 3" xfId="63393" xr:uid="{00000000-0005-0000-0000-0000ADF70000}"/>
    <cellStyle name="Total 3 2 2 6 3 4" xfId="63394" xr:uid="{00000000-0005-0000-0000-0000AEF70000}"/>
    <cellStyle name="Total 3 2 2 6 3 5" xfId="63395" xr:uid="{00000000-0005-0000-0000-0000AFF70000}"/>
    <cellStyle name="Total 3 2 2 6 4" xfId="63396" xr:uid="{00000000-0005-0000-0000-0000B0F70000}"/>
    <cellStyle name="Total 3 2 2 6 4 2" xfId="63397" xr:uid="{00000000-0005-0000-0000-0000B1F70000}"/>
    <cellStyle name="Total 3 2 2 6 4 3" xfId="63398" xr:uid="{00000000-0005-0000-0000-0000B2F70000}"/>
    <cellStyle name="Total 3 2 2 6 4 4" xfId="63399" xr:uid="{00000000-0005-0000-0000-0000B3F70000}"/>
    <cellStyle name="Total 3 2 2 6 4 5" xfId="63400" xr:uid="{00000000-0005-0000-0000-0000B4F70000}"/>
    <cellStyle name="Total 3 2 2 6 5" xfId="63401" xr:uid="{00000000-0005-0000-0000-0000B5F70000}"/>
    <cellStyle name="Total 3 2 2 6 6" xfId="63402" xr:uid="{00000000-0005-0000-0000-0000B6F70000}"/>
    <cellStyle name="Total 3 2 2 6 7" xfId="63403" xr:uid="{00000000-0005-0000-0000-0000B7F70000}"/>
    <cellStyle name="Total 3 2 2 6 8" xfId="63404" xr:uid="{00000000-0005-0000-0000-0000B8F70000}"/>
    <cellStyle name="Total 3 2 2 7" xfId="63405" xr:uid="{00000000-0005-0000-0000-0000B9F70000}"/>
    <cellStyle name="Total 3 2 2 7 2" xfId="63406" xr:uid="{00000000-0005-0000-0000-0000BAF70000}"/>
    <cellStyle name="Total 3 2 2 7 2 2" xfId="63407" xr:uid="{00000000-0005-0000-0000-0000BBF70000}"/>
    <cellStyle name="Total 3 2 2 7 2 2 2" xfId="63408" xr:uid="{00000000-0005-0000-0000-0000BCF70000}"/>
    <cellStyle name="Total 3 2 2 7 2 2 3" xfId="63409" xr:uid="{00000000-0005-0000-0000-0000BDF70000}"/>
    <cellStyle name="Total 3 2 2 7 2 2 4" xfId="63410" xr:uid="{00000000-0005-0000-0000-0000BEF70000}"/>
    <cellStyle name="Total 3 2 2 7 2 2 5" xfId="63411" xr:uid="{00000000-0005-0000-0000-0000BFF70000}"/>
    <cellStyle name="Total 3 2 2 7 2 3" xfId="63412" xr:uid="{00000000-0005-0000-0000-0000C0F70000}"/>
    <cellStyle name="Total 3 2 2 7 2 3 2" xfId="63413" xr:uid="{00000000-0005-0000-0000-0000C1F70000}"/>
    <cellStyle name="Total 3 2 2 7 2 3 3" xfId="63414" xr:uid="{00000000-0005-0000-0000-0000C2F70000}"/>
    <cellStyle name="Total 3 2 2 7 2 3 4" xfId="63415" xr:uid="{00000000-0005-0000-0000-0000C3F70000}"/>
    <cellStyle name="Total 3 2 2 7 2 3 5" xfId="63416" xr:uid="{00000000-0005-0000-0000-0000C4F70000}"/>
    <cellStyle name="Total 3 2 2 7 2 4" xfId="63417" xr:uid="{00000000-0005-0000-0000-0000C5F70000}"/>
    <cellStyle name="Total 3 2 2 7 2 5" xfId="63418" xr:uid="{00000000-0005-0000-0000-0000C6F70000}"/>
    <cellStyle name="Total 3 2 2 7 2 6" xfId="63419" xr:uid="{00000000-0005-0000-0000-0000C7F70000}"/>
    <cellStyle name="Total 3 2 2 7 2 7" xfId="63420" xr:uid="{00000000-0005-0000-0000-0000C8F70000}"/>
    <cellStyle name="Total 3 2 2 7 3" xfId="63421" xr:uid="{00000000-0005-0000-0000-0000C9F70000}"/>
    <cellStyle name="Total 3 2 2 7 3 2" xfId="63422" xr:uid="{00000000-0005-0000-0000-0000CAF70000}"/>
    <cellStyle name="Total 3 2 2 7 3 3" xfId="63423" xr:uid="{00000000-0005-0000-0000-0000CBF70000}"/>
    <cellStyle name="Total 3 2 2 7 3 4" xfId="63424" xr:uid="{00000000-0005-0000-0000-0000CCF70000}"/>
    <cellStyle name="Total 3 2 2 7 3 5" xfId="63425" xr:uid="{00000000-0005-0000-0000-0000CDF70000}"/>
    <cellStyle name="Total 3 2 2 7 4" xfId="63426" xr:uid="{00000000-0005-0000-0000-0000CEF70000}"/>
    <cellStyle name="Total 3 2 2 7 4 2" xfId="63427" xr:uid="{00000000-0005-0000-0000-0000CFF70000}"/>
    <cellStyle name="Total 3 2 2 7 4 3" xfId="63428" xr:uid="{00000000-0005-0000-0000-0000D0F70000}"/>
    <cellStyle name="Total 3 2 2 7 4 4" xfId="63429" xr:uid="{00000000-0005-0000-0000-0000D1F70000}"/>
    <cellStyle name="Total 3 2 2 7 4 5" xfId="63430" xr:uid="{00000000-0005-0000-0000-0000D2F70000}"/>
    <cellStyle name="Total 3 2 2 7 5" xfId="63431" xr:uid="{00000000-0005-0000-0000-0000D3F70000}"/>
    <cellStyle name="Total 3 2 2 7 6" xfId="63432" xr:uid="{00000000-0005-0000-0000-0000D4F70000}"/>
    <cellStyle name="Total 3 2 2 7 7" xfId="63433" xr:uid="{00000000-0005-0000-0000-0000D5F70000}"/>
    <cellStyle name="Total 3 2 2 7 8" xfId="63434" xr:uid="{00000000-0005-0000-0000-0000D6F70000}"/>
    <cellStyle name="Total 3 2 2 8" xfId="63435" xr:uid="{00000000-0005-0000-0000-0000D7F70000}"/>
    <cellStyle name="Total 3 2 2 8 2" xfId="63436" xr:uid="{00000000-0005-0000-0000-0000D8F70000}"/>
    <cellStyle name="Total 3 2 2 8 2 2" xfId="63437" xr:uid="{00000000-0005-0000-0000-0000D9F70000}"/>
    <cellStyle name="Total 3 2 2 8 2 2 2" xfId="63438" xr:uid="{00000000-0005-0000-0000-0000DAF70000}"/>
    <cellStyle name="Total 3 2 2 8 2 2 3" xfId="63439" xr:uid="{00000000-0005-0000-0000-0000DBF70000}"/>
    <cellStyle name="Total 3 2 2 8 2 2 4" xfId="63440" xr:uid="{00000000-0005-0000-0000-0000DCF70000}"/>
    <cellStyle name="Total 3 2 2 8 2 2 5" xfId="63441" xr:uid="{00000000-0005-0000-0000-0000DDF70000}"/>
    <cellStyle name="Total 3 2 2 8 2 3" xfId="63442" xr:uid="{00000000-0005-0000-0000-0000DEF70000}"/>
    <cellStyle name="Total 3 2 2 8 2 3 2" xfId="63443" xr:uid="{00000000-0005-0000-0000-0000DFF70000}"/>
    <cellStyle name="Total 3 2 2 8 2 3 3" xfId="63444" xr:uid="{00000000-0005-0000-0000-0000E0F70000}"/>
    <cellStyle name="Total 3 2 2 8 2 3 4" xfId="63445" xr:uid="{00000000-0005-0000-0000-0000E1F70000}"/>
    <cellStyle name="Total 3 2 2 8 2 3 5" xfId="63446" xr:uid="{00000000-0005-0000-0000-0000E2F70000}"/>
    <cellStyle name="Total 3 2 2 8 2 4" xfId="63447" xr:uid="{00000000-0005-0000-0000-0000E3F70000}"/>
    <cellStyle name="Total 3 2 2 8 2 5" xfId="63448" xr:uid="{00000000-0005-0000-0000-0000E4F70000}"/>
    <cellStyle name="Total 3 2 2 8 2 6" xfId="63449" xr:uid="{00000000-0005-0000-0000-0000E5F70000}"/>
    <cellStyle name="Total 3 2 2 8 2 7" xfId="63450" xr:uid="{00000000-0005-0000-0000-0000E6F70000}"/>
    <cellStyle name="Total 3 2 2 8 3" xfId="63451" xr:uid="{00000000-0005-0000-0000-0000E7F70000}"/>
    <cellStyle name="Total 3 2 2 8 3 2" xfId="63452" xr:uid="{00000000-0005-0000-0000-0000E8F70000}"/>
    <cellStyle name="Total 3 2 2 8 3 3" xfId="63453" xr:uid="{00000000-0005-0000-0000-0000E9F70000}"/>
    <cellStyle name="Total 3 2 2 8 3 4" xfId="63454" xr:uid="{00000000-0005-0000-0000-0000EAF70000}"/>
    <cellStyle name="Total 3 2 2 8 3 5" xfId="63455" xr:uid="{00000000-0005-0000-0000-0000EBF70000}"/>
    <cellStyle name="Total 3 2 2 8 4" xfId="63456" xr:uid="{00000000-0005-0000-0000-0000ECF70000}"/>
    <cellStyle name="Total 3 2 2 8 4 2" xfId="63457" xr:uid="{00000000-0005-0000-0000-0000EDF70000}"/>
    <cellStyle name="Total 3 2 2 8 4 3" xfId="63458" xr:uid="{00000000-0005-0000-0000-0000EEF70000}"/>
    <cellStyle name="Total 3 2 2 8 4 4" xfId="63459" xr:uid="{00000000-0005-0000-0000-0000EFF70000}"/>
    <cellStyle name="Total 3 2 2 8 4 5" xfId="63460" xr:uid="{00000000-0005-0000-0000-0000F0F70000}"/>
    <cellStyle name="Total 3 2 2 8 5" xfId="63461" xr:uid="{00000000-0005-0000-0000-0000F1F70000}"/>
    <cellStyle name="Total 3 2 2 8 6" xfId="63462" xr:uid="{00000000-0005-0000-0000-0000F2F70000}"/>
    <cellStyle name="Total 3 2 2 8 7" xfId="63463" xr:uid="{00000000-0005-0000-0000-0000F3F70000}"/>
    <cellStyle name="Total 3 2 2 8 8" xfId="63464" xr:uid="{00000000-0005-0000-0000-0000F4F70000}"/>
    <cellStyle name="Total 3 2 2 9" xfId="63465" xr:uid="{00000000-0005-0000-0000-0000F5F70000}"/>
    <cellStyle name="Total 3 2 2 9 2" xfId="63466" xr:uid="{00000000-0005-0000-0000-0000F6F70000}"/>
    <cellStyle name="Total 3 2 2 9 2 2" xfId="63467" xr:uid="{00000000-0005-0000-0000-0000F7F70000}"/>
    <cellStyle name="Total 3 2 2 9 2 2 2" xfId="63468" xr:uid="{00000000-0005-0000-0000-0000F8F70000}"/>
    <cellStyle name="Total 3 2 2 9 2 2 3" xfId="63469" xr:uid="{00000000-0005-0000-0000-0000F9F70000}"/>
    <cellStyle name="Total 3 2 2 9 2 2 4" xfId="63470" xr:uid="{00000000-0005-0000-0000-0000FAF70000}"/>
    <cellStyle name="Total 3 2 2 9 2 2 5" xfId="63471" xr:uid="{00000000-0005-0000-0000-0000FBF70000}"/>
    <cellStyle name="Total 3 2 2 9 2 3" xfId="63472" xr:uid="{00000000-0005-0000-0000-0000FCF70000}"/>
    <cellStyle name="Total 3 2 2 9 2 3 2" xfId="63473" xr:uid="{00000000-0005-0000-0000-0000FDF70000}"/>
    <cellStyle name="Total 3 2 2 9 2 3 3" xfId="63474" xr:uid="{00000000-0005-0000-0000-0000FEF70000}"/>
    <cellStyle name="Total 3 2 2 9 2 3 4" xfId="63475" xr:uid="{00000000-0005-0000-0000-0000FFF70000}"/>
    <cellStyle name="Total 3 2 2 9 2 3 5" xfId="63476" xr:uid="{00000000-0005-0000-0000-000000F80000}"/>
    <cellStyle name="Total 3 2 2 9 2 4" xfId="63477" xr:uid="{00000000-0005-0000-0000-000001F80000}"/>
    <cellStyle name="Total 3 2 2 9 2 5" xfId="63478" xr:uid="{00000000-0005-0000-0000-000002F80000}"/>
    <cellStyle name="Total 3 2 2 9 2 6" xfId="63479" xr:uid="{00000000-0005-0000-0000-000003F80000}"/>
    <cellStyle name="Total 3 2 2 9 2 7" xfId="63480" xr:uid="{00000000-0005-0000-0000-000004F80000}"/>
    <cellStyle name="Total 3 2 2 9 3" xfId="63481" xr:uid="{00000000-0005-0000-0000-000005F80000}"/>
    <cellStyle name="Total 3 2 2 9 3 2" xfId="63482" xr:uid="{00000000-0005-0000-0000-000006F80000}"/>
    <cellStyle name="Total 3 2 2 9 3 3" xfId="63483" xr:uid="{00000000-0005-0000-0000-000007F80000}"/>
    <cellStyle name="Total 3 2 2 9 3 4" xfId="63484" xr:uid="{00000000-0005-0000-0000-000008F80000}"/>
    <cellStyle name="Total 3 2 2 9 3 5" xfId="63485" xr:uid="{00000000-0005-0000-0000-000009F80000}"/>
    <cellStyle name="Total 3 2 2 9 4" xfId="63486" xr:uid="{00000000-0005-0000-0000-00000AF80000}"/>
    <cellStyle name="Total 3 2 2 9 4 2" xfId="63487" xr:uid="{00000000-0005-0000-0000-00000BF80000}"/>
    <cellStyle name="Total 3 2 2 9 4 3" xfId="63488" xr:uid="{00000000-0005-0000-0000-00000CF80000}"/>
    <cellStyle name="Total 3 2 2 9 4 4" xfId="63489" xr:uid="{00000000-0005-0000-0000-00000DF80000}"/>
    <cellStyle name="Total 3 2 2 9 4 5" xfId="63490" xr:uid="{00000000-0005-0000-0000-00000EF80000}"/>
    <cellStyle name="Total 3 2 2 9 5" xfId="63491" xr:uid="{00000000-0005-0000-0000-00000FF80000}"/>
    <cellStyle name="Total 3 2 2 9 6" xfId="63492" xr:uid="{00000000-0005-0000-0000-000010F80000}"/>
    <cellStyle name="Total 3 2 2 9 7" xfId="63493" xr:uid="{00000000-0005-0000-0000-000011F80000}"/>
    <cellStyle name="Total 3 2 2 9 8" xfId="63494" xr:uid="{00000000-0005-0000-0000-000012F80000}"/>
    <cellStyle name="Total 3 2 3" xfId="63495" xr:uid="{00000000-0005-0000-0000-000013F80000}"/>
    <cellStyle name="Total 3 2 3 2" xfId="63496" xr:uid="{00000000-0005-0000-0000-000014F80000}"/>
    <cellStyle name="Total 3 2 3 2 2" xfId="63497" xr:uid="{00000000-0005-0000-0000-000015F80000}"/>
    <cellStyle name="Total 3 2 3 3" xfId="63498" xr:uid="{00000000-0005-0000-0000-000016F80000}"/>
    <cellStyle name="Total 3 2 3 4" xfId="63499" xr:uid="{00000000-0005-0000-0000-000017F80000}"/>
    <cellStyle name="Total 3 2 3 5" xfId="63500" xr:uid="{00000000-0005-0000-0000-000018F80000}"/>
    <cellStyle name="Total 3 2 4" xfId="63501" xr:uid="{00000000-0005-0000-0000-000019F80000}"/>
    <cellStyle name="Total 3 2 4 2" xfId="63502" xr:uid="{00000000-0005-0000-0000-00001AF80000}"/>
    <cellStyle name="Total 3 2 4 2 2" xfId="63503" xr:uid="{00000000-0005-0000-0000-00001BF80000}"/>
    <cellStyle name="Total 3 2 4 3" xfId="63504" xr:uid="{00000000-0005-0000-0000-00001CF80000}"/>
    <cellStyle name="Total 3 2 4 4" xfId="63505" xr:uid="{00000000-0005-0000-0000-00001DF80000}"/>
    <cellStyle name="Total 3 2 4 5" xfId="63506" xr:uid="{00000000-0005-0000-0000-00001EF80000}"/>
    <cellStyle name="Total 3 2 5" xfId="63507" xr:uid="{00000000-0005-0000-0000-00001FF80000}"/>
    <cellStyle name="Total 3 2 5 2" xfId="63508" xr:uid="{00000000-0005-0000-0000-000020F80000}"/>
    <cellStyle name="Total 3 2 6" xfId="63509" xr:uid="{00000000-0005-0000-0000-000021F80000}"/>
    <cellStyle name="Total 3 2 7" xfId="63510" xr:uid="{00000000-0005-0000-0000-000022F80000}"/>
    <cellStyle name="Total 3 2_T-straight with PEDs adjustor" xfId="63511" xr:uid="{00000000-0005-0000-0000-000023F80000}"/>
    <cellStyle name="Total 3 3" xfId="63512" xr:uid="{00000000-0005-0000-0000-000024F80000}"/>
    <cellStyle name="Total 3 3 10" xfId="63513" xr:uid="{00000000-0005-0000-0000-000025F80000}"/>
    <cellStyle name="Total 3 3 10 2" xfId="63514" xr:uid="{00000000-0005-0000-0000-000026F80000}"/>
    <cellStyle name="Total 3 3 10 2 2" xfId="63515" xr:uid="{00000000-0005-0000-0000-000027F80000}"/>
    <cellStyle name="Total 3 3 10 2 2 2" xfId="63516" xr:uid="{00000000-0005-0000-0000-000028F80000}"/>
    <cellStyle name="Total 3 3 10 2 2 3" xfId="63517" xr:uid="{00000000-0005-0000-0000-000029F80000}"/>
    <cellStyle name="Total 3 3 10 2 2 4" xfId="63518" xr:uid="{00000000-0005-0000-0000-00002AF80000}"/>
    <cellStyle name="Total 3 3 10 2 2 5" xfId="63519" xr:uid="{00000000-0005-0000-0000-00002BF80000}"/>
    <cellStyle name="Total 3 3 10 2 3" xfId="63520" xr:uid="{00000000-0005-0000-0000-00002CF80000}"/>
    <cellStyle name="Total 3 3 10 2 3 2" xfId="63521" xr:uid="{00000000-0005-0000-0000-00002DF80000}"/>
    <cellStyle name="Total 3 3 10 2 3 3" xfId="63522" xr:uid="{00000000-0005-0000-0000-00002EF80000}"/>
    <cellStyle name="Total 3 3 10 2 3 4" xfId="63523" xr:uid="{00000000-0005-0000-0000-00002FF80000}"/>
    <cellStyle name="Total 3 3 10 2 3 5" xfId="63524" xr:uid="{00000000-0005-0000-0000-000030F80000}"/>
    <cellStyle name="Total 3 3 10 2 4" xfId="63525" xr:uid="{00000000-0005-0000-0000-000031F80000}"/>
    <cellStyle name="Total 3 3 10 2 5" xfId="63526" xr:uid="{00000000-0005-0000-0000-000032F80000}"/>
    <cellStyle name="Total 3 3 10 2 6" xfId="63527" xr:uid="{00000000-0005-0000-0000-000033F80000}"/>
    <cellStyle name="Total 3 3 10 2 7" xfId="63528" xr:uid="{00000000-0005-0000-0000-000034F80000}"/>
    <cellStyle name="Total 3 3 10 3" xfId="63529" xr:uid="{00000000-0005-0000-0000-000035F80000}"/>
    <cellStyle name="Total 3 3 10 3 2" xfId="63530" xr:uid="{00000000-0005-0000-0000-000036F80000}"/>
    <cellStyle name="Total 3 3 10 3 3" xfId="63531" xr:uid="{00000000-0005-0000-0000-000037F80000}"/>
    <cellStyle name="Total 3 3 10 3 4" xfId="63532" xr:uid="{00000000-0005-0000-0000-000038F80000}"/>
    <cellStyle name="Total 3 3 10 3 5" xfId="63533" xr:uid="{00000000-0005-0000-0000-000039F80000}"/>
    <cellStyle name="Total 3 3 10 4" xfId="63534" xr:uid="{00000000-0005-0000-0000-00003AF80000}"/>
    <cellStyle name="Total 3 3 10 4 2" xfId="63535" xr:uid="{00000000-0005-0000-0000-00003BF80000}"/>
    <cellStyle name="Total 3 3 10 4 3" xfId="63536" xr:uid="{00000000-0005-0000-0000-00003CF80000}"/>
    <cellStyle name="Total 3 3 10 4 4" xfId="63537" xr:uid="{00000000-0005-0000-0000-00003DF80000}"/>
    <cellStyle name="Total 3 3 10 4 5" xfId="63538" xr:uid="{00000000-0005-0000-0000-00003EF80000}"/>
    <cellStyle name="Total 3 3 10 5" xfId="63539" xr:uid="{00000000-0005-0000-0000-00003FF80000}"/>
    <cellStyle name="Total 3 3 10 6" xfId="63540" xr:uid="{00000000-0005-0000-0000-000040F80000}"/>
    <cellStyle name="Total 3 3 10 7" xfId="63541" xr:uid="{00000000-0005-0000-0000-000041F80000}"/>
    <cellStyle name="Total 3 3 10 8" xfId="63542" xr:uid="{00000000-0005-0000-0000-000042F80000}"/>
    <cellStyle name="Total 3 3 11" xfId="63543" xr:uid="{00000000-0005-0000-0000-000043F80000}"/>
    <cellStyle name="Total 3 3 11 2" xfId="63544" xr:uid="{00000000-0005-0000-0000-000044F80000}"/>
    <cellStyle name="Total 3 3 11 2 2" xfId="63545" xr:uid="{00000000-0005-0000-0000-000045F80000}"/>
    <cellStyle name="Total 3 3 11 2 2 2" xfId="63546" xr:uid="{00000000-0005-0000-0000-000046F80000}"/>
    <cellStyle name="Total 3 3 11 2 2 3" xfId="63547" xr:uid="{00000000-0005-0000-0000-000047F80000}"/>
    <cellStyle name="Total 3 3 11 2 2 4" xfId="63548" xr:uid="{00000000-0005-0000-0000-000048F80000}"/>
    <cellStyle name="Total 3 3 11 2 2 5" xfId="63549" xr:uid="{00000000-0005-0000-0000-000049F80000}"/>
    <cellStyle name="Total 3 3 11 2 3" xfId="63550" xr:uid="{00000000-0005-0000-0000-00004AF80000}"/>
    <cellStyle name="Total 3 3 11 2 3 2" xfId="63551" xr:uid="{00000000-0005-0000-0000-00004BF80000}"/>
    <cellStyle name="Total 3 3 11 2 3 3" xfId="63552" xr:uid="{00000000-0005-0000-0000-00004CF80000}"/>
    <cellStyle name="Total 3 3 11 2 3 4" xfId="63553" xr:uid="{00000000-0005-0000-0000-00004DF80000}"/>
    <cellStyle name="Total 3 3 11 2 3 5" xfId="63554" xr:uid="{00000000-0005-0000-0000-00004EF80000}"/>
    <cellStyle name="Total 3 3 11 2 4" xfId="63555" xr:uid="{00000000-0005-0000-0000-00004FF80000}"/>
    <cellStyle name="Total 3 3 11 2 5" xfId="63556" xr:uid="{00000000-0005-0000-0000-000050F80000}"/>
    <cellStyle name="Total 3 3 11 2 6" xfId="63557" xr:uid="{00000000-0005-0000-0000-000051F80000}"/>
    <cellStyle name="Total 3 3 11 2 7" xfId="63558" xr:uid="{00000000-0005-0000-0000-000052F80000}"/>
    <cellStyle name="Total 3 3 11 3" xfId="63559" xr:uid="{00000000-0005-0000-0000-000053F80000}"/>
    <cellStyle name="Total 3 3 11 3 2" xfId="63560" xr:uid="{00000000-0005-0000-0000-000054F80000}"/>
    <cellStyle name="Total 3 3 11 3 3" xfId="63561" xr:uid="{00000000-0005-0000-0000-000055F80000}"/>
    <cellStyle name="Total 3 3 11 3 4" xfId="63562" xr:uid="{00000000-0005-0000-0000-000056F80000}"/>
    <cellStyle name="Total 3 3 11 3 5" xfId="63563" xr:uid="{00000000-0005-0000-0000-000057F80000}"/>
    <cellStyle name="Total 3 3 11 4" xfId="63564" xr:uid="{00000000-0005-0000-0000-000058F80000}"/>
    <cellStyle name="Total 3 3 11 4 2" xfId="63565" xr:uid="{00000000-0005-0000-0000-000059F80000}"/>
    <cellStyle name="Total 3 3 11 4 3" xfId="63566" xr:uid="{00000000-0005-0000-0000-00005AF80000}"/>
    <cellStyle name="Total 3 3 11 4 4" xfId="63567" xr:uid="{00000000-0005-0000-0000-00005BF80000}"/>
    <cellStyle name="Total 3 3 11 4 5" xfId="63568" xr:uid="{00000000-0005-0000-0000-00005CF80000}"/>
    <cellStyle name="Total 3 3 11 5" xfId="63569" xr:uid="{00000000-0005-0000-0000-00005DF80000}"/>
    <cellStyle name="Total 3 3 11 6" xfId="63570" xr:uid="{00000000-0005-0000-0000-00005EF80000}"/>
    <cellStyle name="Total 3 3 11 7" xfId="63571" xr:uid="{00000000-0005-0000-0000-00005FF80000}"/>
    <cellStyle name="Total 3 3 11 8" xfId="63572" xr:uid="{00000000-0005-0000-0000-000060F80000}"/>
    <cellStyle name="Total 3 3 12" xfId="63573" xr:uid="{00000000-0005-0000-0000-000061F80000}"/>
    <cellStyle name="Total 3 3 12 2" xfId="63574" xr:uid="{00000000-0005-0000-0000-000062F80000}"/>
    <cellStyle name="Total 3 3 12 2 2" xfId="63575" xr:uid="{00000000-0005-0000-0000-000063F80000}"/>
    <cellStyle name="Total 3 3 12 2 2 2" xfId="63576" xr:uid="{00000000-0005-0000-0000-000064F80000}"/>
    <cellStyle name="Total 3 3 12 2 2 3" xfId="63577" xr:uid="{00000000-0005-0000-0000-000065F80000}"/>
    <cellStyle name="Total 3 3 12 2 2 4" xfId="63578" xr:uid="{00000000-0005-0000-0000-000066F80000}"/>
    <cellStyle name="Total 3 3 12 2 2 5" xfId="63579" xr:uid="{00000000-0005-0000-0000-000067F80000}"/>
    <cellStyle name="Total 3 3 12 2 3" xfId="63580" xr:uid="{00000000-0005-0000-0000-000068F80000}"/>
    <cellStyle name="Total 3 3 12 2 3 2" xfId="63581" xr:uid="{00000000-0005-0000-0000-000069F80000}"/>
    <cellStyle name="Total 3 3 12 2 3 3" xfId="63582" xr:uid="{00000000-0005-0000-0000-00006AF80000}"/>
    <cellStyle name="Total 3 3 12 2 3 4" xfId="63583" xr:uid="{00000000-0005-0000-0000-00006BF80000}"/>
    <cellStyle name="Total 3 3 12 2 3 5" xfId="63584" xr:uid="{00000000-0005-0000-0000-00006CF80000}"/>
    <cellStyle name="Total 3 3 12 2 4" xfId="63585" xr:uid="{00000000-0005-0000-0000-00006DF80000}"/>
    <cellStyle name="Total 3 3 12 2 5" xfId="63586" xr:uid="{00000000-0005-0000-0000-00006EF80000}"/>
    <cellStyle name="Total 3 3 12 2 6" xfId="63587" xr:uid="{00000000-0005-0000-0000-00006FF80000}"/>
    <cellStyle name="Total 3 3 12 2 7" xfId="63588" xr:uid="{00000000-0005-0000-0000-000070F80000}"/>
    <cellStyle name="Total 3 3 12 3" xfId="63589" xr:uid="{00000000-0005-0000-0000-000071F80000}"/>
    <cellStyle name="Total 3 3 12 3 2" xfId="63590" xr:uid="{00000000-0005-0000-0000-000072F80000}"/>
    <cellStyle name="Total 3 3 12 3 3" xfId="63591" xr:uid="{00000000-0005-0000-0000-000073F80000}"/>
    <cellStyle name="Total 3 3 12 3 4" xfId="63592" xr:uid="{00000000-0005-0000-0000-000074F80000}"/>
    <cellStyle name="Total 3 3 12 3 5" xfId="63593" xr:uid="{00000000-0005-0000-0000-000075F80000}"/>
    <cellStyle name="Total 3 3 12 4" xfId="63594" xr:uid="{00000000-0005-0000-0000-000076F80000}"/>
    <cellStyle name="Total 3 3 12 4 2" xfId="63595" xr:uid="{00000000-0005-0000-0000-000077F80000}"/>
    <cellStyle name="Total 3 3 12 4 3" xfId="63596" xr:uid="{00000000-0005-0000-0000-000078F80000}"/>
    <cellStyle name="Total 3 3 12 4 4" xfId="63597" xr:uid="{00000000-0005-0000-0000-000079F80000}"/>
    <cellStyle name="Total 3 3 12 4 5" xfId="63598" xr:uid="{00000000-0005-0000-0000-00007AF80000}"/>
    <cellStyle name="Total 3 3 12 5" xfId="63599" xr:uid="{00000000-0005-0000-0000-00007BF80000}"/>
    <cellStyle name="Total 3 3 12 6" xfId="63600" xr:uid="{00000000-0005-0000-0000-00007CF80000}"/>
    <cellStyle name="Total 3 3 12 7" xfId="63601" xr:uid="{00000000-0005-0000-0000-00007DF80000}"/>
    <cellStyle name="Total 3 3 12 8" xfId="63602" xr:uid="{00000000-0005-0000-0000-00007EF80000}"/>
    <cellStyle name="Total 3 3 13" xfId="63603" xr:uid="{00000000-0005-0000-0000-00007FF80000}"/>
    <cellStyle name="Total 3 3 13 2" xfId="63604" xr:uid="{00000000-0005-0000-0000-000080F80000}"/>
    <cellStyle name="Total 3 3 13 2 2" xfId="63605" xr:uid="{00000000-0005-0000-0000-000081F80000}"/>
    <cellStyle name="Total 3 3 13 2 2 2" xfId="63606" xr:uid="{00000000-0005-0000-0000-000082F80000}"/>
    <cellStyle name="Total 3 3 13 2 2 3" xfId="63607" xr:uid="{00000000-0005-0000-0000-000083F80000}"/>
    <cellStyle name="Total 3 3 13 2 2 4" xfId="63608" xr:uid="{00000000-0005-0000-0000-000084F80000}"/>
    <cellStyle name="Total 3 3 13 2 2 5" xfId="63609" xr:uid="{00000000-0005-0000-0000-000085F80000}"/>
    <cellStyle name="Total 3 3 13 2 3" xfId="63610" xr:uid="{00000000-0005-0000-0000-000086F80000}"/>
    <cellStyle name="Total 3 3 13 2 3 2" xfId="63611" xr:uid="{00000000-0005-0000-0000-000087F80000}"/>
    <cellStyle name="Total 3 3 13 2 3 3" xfId="63612" xr:uid="{00000000-0005-0000-0000-000088F80000}"/>
    <cellStyle name="Total 3 3 13 2 3 4" xfId="63613" xr:uid="{00000000-0005-0000-0000-000089F80000}"/>
    <cellStyle name="Total 3 3 13 2 3 5" xfId="63614" xr:uid="{00000000-0005-0000-0000-00008AF80000}"/>
    <cellStyle name="Total 3 3 13 2 4" xfId="63615" xr:uid="{00000000-0005-0000-0000-00008BF80000}"/>
    <cellStyle name="Total 3 3 13 2 5" xfId="63616" xr:uid="{00000000-0005-0000-0000-00008CF80000}"/>
    <cellStyle name="Total 3 3 13 2 6" xfId="63617" xr:uid="{00000000-0005-0000-0000-00008DF80000}"/>
    <cellStyle name="Total 3 3 13 2 7" xfId="63618" xr:uid="{00000000-0005-0000-0000-00008EF80000}"/>
    <cellStyle name="Total 3 3 13 3" xfId="63619" xr:uid="{00000000-0005-0000-0000-00008FF80000}"/>
    <cellStyle name="Total 3 3 13 3 2" xfId="63620" xr:uid="{00000000-0005-0000-0000-000090F80000}"/>
    <cellStyle name="Total 3 3 13 3 3" xfId="63621" xr:uid="{00000000-0005-0000-0000-000091F80000}"/>
    <cellStyle name="Total 3 3 13 3 4" xfId="63622" xr:uid="{00000000-0005-0000-0000-000092F80000}"/>
    <cellStyle name="Total 3 3 13 3 5" xfId="63623" xr:uid="{00000000-0005-0000-0000-000093F80000}"/>
    <cellStyle name="Total 3 3 13 4" xfId="63624" xr:uid="{00000000-0005-0000-0000-000094F80000}"/>
    <cellStyle name="Total 3 3 13 4 2" xfId="63625" xr:uid="{00000000-0005-0000-0000-000095F80000}"/>
    <cellStyle name="Total 3 3 13 4 3" xfId="63626" xr:uid="{00000000-0005-0000-0000-000096F80000}"/>
    <cellStyle name="Total 3 3 13 4 4" xfId="63627" xr:uid="{00000000-0005-0000-0000-000097F80000}"/>
    <cellStyle name="Total 3 3 13 4 5" xfId="63628" xr:uid="{00000000-0005-0000-0000-000098F80000}"/>
    <cellStyle name="Total 3 3 13 5" xfId="63629" xr:uid="{00000000-0005-0000-0000-000099F80000}"/>
    <cellStyle name="Total 3 3 13 6" xfId="63630" xr:uid="{00000000-0005-0000-0000-00009AF80000}"/>
    <cellStyle name="Total 3 3 13 7" xfId="63631" xr:uid="{00000000-0005-0000-0000-00009BF80000}"/>
    <cellStyle name="Total 3 3 13 8" xfId="63632" xr:uid="{00000000-0005-0000-0000-00009CF80000}"/>
    <cellStyle name="Total 3 3 14" xfId="63633" xr:uid="{00000000-0005-0000-0000-00009DF80000}"/>
    <cellStyle name="Total 3 3 14 2" xfId="63634" xr:uid="{00000000-0005-0000-0000-00009EF80000}"/>
    <cellStyle name="Total 3 3 14 2 2" xfId="63635" xr:uid="{00000000-0005-0000-0000-00009FF80000}"/>
    <cellStyle name="Total 3 3 14 2 2 2" xfId="63636" xr:uid="{00000000-0005-0000-0000-0000A0F80000}"/>
    <cellStyle name="Total 3 3 14 2 2 3" xfId="63637" xr:uid="{00000000-0005-0000-0000-0000A1F80000}"/>
    <cellStyle name="Total 3 3 14 2 2 4" xfId="63638" xr:uid="{00000000-0005-0000-0000-0000A2F80000}"/>
    <cellStyle name="Total 3 3 14 2 2 5" xfId="63639" xr:uid="{00000000-0005-0000-0000-0000A3F80000}"/>
    <cellStyle name="Total 3 3 14 2 3" xfId="63640" xr:uid="{00000000-0005-0000-0000-0000A4F80000}"/>
    <cellStyle name="Total 3 3 14 2 3 2" xfId="63641" xr:uid="{00000000-0005-0000-0000-0000A5F80000}"/>
    <cellStyle name="Total 3 3 14 2 3 3" xfId="63642" xr:uid="{00000000-0005-0000-0000-0000A6F80000}"/>
    <cellStyle name="Total 3 3 14 2 3 4" xfId="63643" xr:uid="{00000000-0005-0000-0000-0000A7F80000}"/>
    <cellStyle name="Total 3 3 14 2 3 5" xfId="63644" xr:uid="{00000000-0005-0000-0000-0000A8F80000}"/>
    <cellStyle name="Total 3 3 14 2 4" xfId="63645" xr:uid="{00000000-0005-0000-0000-0000A9F80000}"/>
    <cellStyle name="Total 3 3 14 2 5" xfId="63646" xr:uid="{00000000-0005-0000-0000-0000AAF80000}"/>
    <cellStyle name="Total 3 3 14 2 6" xfId="63647" xr:uid="{00000000-0005-0000-0000-0000ABF80000}"/>
    <cellStyle name="Total 3 3 14 2 7" xfId="63648" xr:uid="{00000000-0005-0000-0000-0000ACF80000}"/>
    <cellStyle name="Total 3 3 14 3" xfId="63649" xr:uid="{00000000-0005-0000-0000-0000ADF80000}"/>
    <cellStyle name="Total 3 3 14 3 2" xfId="63650" xr:uid="{00000000-0005-0000-0000-0000AEF80000}"/>
    <cellStyle name="Total 3 3 14 3 3" xfId="63651" xr:uid="{00000000-0005-0000-0000-0000AFF80000}"/>
    <cellStyle name="Total 3 3 14 3 4" xfId="63652" xr:uid="{00000000-0005-0000-0000-0000B0F80000}"/>
    <cellStyle name="Total 3 3 14 3 5" xfId="63653" xr:uid="{00000000-0005-0000-0000-0000B1F80000}"/>
    <cellStyle name="Total 3 3 14 4" xfId="63654" xr:uid="{00000000-0005-0000-0000-0000B2F80000}"/>
    <cellStyle name="Total 3 3 14 4 2" xfId="63655" xr:uid="{00000000-0005-0000-0000-0000B3F80000}"/>
    <cellStyle name="Total 3 3 14 4 3" xfId="63656" xr:uid="{00000000-0005-0000-0000-0000B4F80000}"/>
    <cellStyle name="Total 3 3 14 4 4" xfId="63657" xr:uid="{00000000-0005-0000-0000-0000B5F80000}"/>
    <cellStyle name="Total 3 3 14 4 5" xfId="63658" xr:uid="{00000000-0005-0000-0000-0000B6F80000}"/>
    <cellStyle name="Total 3 3 14 5" xfId="63659" xr:uid="{00000000-0005-0000-0000-0000B7F80000}"/>
    <cellStyle name="Total 3 3 14 6" xfId="63660" xr:uid="{00000000-0005-0000-0000-0000B8F80000}"/>
    <cellStyle name="Total 3 3 14 7" xfId="63661" xr:uid="{00000000-0005-0000-0000-0000B9F80000}"/>
    <cellStyle name="Total 3 3 14 8" xfId="63662" xr:uid="{00000000-0005-0000-0000-0000BAF80000}"/>
    <cellStyle name="Total 3 3 15" xfId="63663" xr:uid="{00000000-0005-0000-0000-0000BBF80000}"/>
    <cellStyle name="Total 3 3 15 2" xfId="63664" xr:uid="{00000000-0005-0000-0000-0000BCF80000}"/>
    <cellStyle name="Total 3 3 15 2 2" xfId="63665" xr:uid="{00000000-0005-0000-0000-0000BDF80000}"/>
    <cellStyle name="Total 3 3 15 2 3" xfId="63666" xr:uid="{00000000-0005-0000-0000-0000BEF80000}"/>
    <cellStyle name="Total 3 3 15 2 4" xfId="63667" xr:uid="{00000000-0005-0000-0000-0000BFF80000}"/>
    <cellStyle name="Total 3 3 15 2 5" xfId="63668" xr:uid="{00000000-0005-0000-0000-0000C0F80000}"/>
    <cellStyle name="Total 3 3 15 3" xfId="63669" xr:uid="{00000000-0005-0000-0000-0000C1F80000}"/>
    <cellStyle name="Total 3 3 15 3 2" xfId="63670" xr:uid="{00000000-0005-0000-0000-0000C2F80000}"/>
    <cellStyle name="Total 3 3 15 3 3" xfId="63671" xr:uid="{00000000-0005-0000-0000-0000C3F80000}"/>
    <cellStyle name="Total 3 3 15 3 4" xfId="63672" xr:uid="{00000000-0005-0000-0000-0000C4F80000}"/>
    <cellStyle name="Total 3 3 15 3 5" xfId="63673" xr:uid="{00000000-0005-0000-0000-0000C5F80000}"/>
    <cellStyle name="Total 3 3 15 4" xfId="63674" xr:uid="{00000000-0005-0000-0000-0000C6F80000}"/>
    <cellStyle name="Total 3 3 15 5" xfId="63675" xr:uid="{00000000-0005-0000-0000-0000C7F80000}"/>
    <cellStyle name="Total 3 3 15 6" xfId="63676" xr:uid="{00000000-0005-0000-0000-0000C8F80000}"/>
    <cellStyle name="Total 3 3 15 7" xfId="63677" xr:uid="{00000000-0005-0000-0000-0000C9F80000}"/>
    <cellStyle name="Total 3 3 16" xfId="63678" xr:uid="{00000000-0005-0000-0000-0000CAF80000}"/>
    <cellStyle name="Total 3 3 16 2" xfId="63679" xr:uid="{00000000-0005-0000-0000-0000CBF80000}"/>
    <cellStyle name="Total 3 3 16 3" xfId="63680" xr:uid="{00000000-0005-0000-0000-0000CCF80000}"/>
    <cellStyle name="Total 3 3 16 4" xfId="63681" xr:uid="{00000000-0005-0000-0000-0000CDF80000}"/>
    <cellStyle name="Total 3 3 16 5" xfId="63682" xr:uid="{00000000-0005-0000-0000-0000CEF80000}"/>
    <cellStyle name="Total 3 3 17" xfId="63683" xr:uid="{00000000-0005-0000-0000-0000CFF80000}"/>
    <cellStyle name="Total 3 3 17 2" xfId="63684" xr:uid="{00000000-0005-0000-0000-0000D0F80000}"/>
    <cellStyle name="Total 3 3 17 3" xfId="63685" xr:uid="{00000000-0005-0000-0000-0000D1F80000}"/>
    <cellStyle name="Total 3 3 17 4" xfId="63686" xr:uid="{00000000-0005-0000-0000-0000D2F80000}"/>
    <cellStyle name="Total 3 3 17 5" xfId="63687" xr:uid="{00000000-0005-0000-0000-0000D3F80000}"/>
    <cellStyle name="Total 3 3 18" xfId="63688" xr:uid="{00000000-0005-0000-0000-0000D4F80000}"/>
    <cellStyle name="Total 3 3 18 2" xfId="63689" xr:uid="{00000000-0005-0000-0000-0000D5F80000}"/>
    <cellStyle name="Total 3 3 19" xfId="63690" xr:uid="{00000000-0005-0000-0000-0000D6F80000}"/>
    <cellStyle name="Total 3 3 2" xfId="63691" xr:uid="{00000000-0005-0000-0000-0000D7F80000}"/>
    <cellStyle name="Total 3 3 2 2" xfId="63692" xr:uid="{00000000-0005-0000-0000-0000D8F80000}"/>
    <cellStyle name="Total 3 3 2 2 2" xfId="63693" xr:uid="{00000000-0005-0000-0000-0000D9F80000}"/>
    <cellStyle name="Total 3 3 2 2 2 2" xfId="63694" xr:uid="{00000000-0005-0000-0000-0000DAF80000}"/>
    <cellStyle name="Total 3 3 2 2 2 3" xfId="63695" xr:uid="{00000000-0005-0000-0000-0000DBF80000}"/>
    <cellStyle name="Total 3 3 2 2 2 4" xfId="63696" xr:uid="{00000000-0005-0000-0000-0000DCF80000}"/>
    <cellStyle name="Total 3 3 2 2 2 5" xfId="63697" xr:uid="{00000000-0005-0000-0000-0000DDF80000}"/>
    <cellStyle name="Total 3 3 2 2 3" xfId="63698" xr:uid="{00000000-0005-0000-0000-0000DEF80000}"/>
    <cellStyle name="Total 3 3 2 2 3 2" xfId="63699" xr:uid="{00000000-0005-0000-0000-0000DFF80000}"/>
    <cellStyle name="Total 3 3 2 2 3 3" xfId="63700" xr:uid="{00000000-0005-0000-0000-0000E0F80000}"/>
    <cellStyle name="Total 3 3 2 2 3 4" xfId="63701" xr:uid="{00000000-0005-0000-0000-0000E1F80000}"/>
    <cellStyle name="Total 3 3 2 2 3 5" xfId="63702" xr:uid="{00000000-0005-0000-0000-0000E2F80000}"/>
    <cellStyle name="Total 3 3 2 2 4" xfId="63703" xr:uid="{00000000-0005-0000-0000-0000E3F80000}"/>
    <cellStyle name="Total 3 3 2 2 5" xfId="63704" xr:uid="{00000000-0005-0000-0000-0000E4F80000}"/>
    <cellStyle name="Total 3 3 2 2 6" xfId="63705" xr:uid="{00000000-0005-0000-0000-0000E5F80000}"/>
    <cellStyle name="Total 3 3 2 2 7" xfId="63706" xr:uid="{00000000-0005-0000-0000-0000E6F80000}"/>
    <cellStyle name="Total 3 3 2 3" xfId="63707" xr:uid="{00000000-0005-0000-0000-0000E7F80000}"/>
    <cellStyle name="Total 3 3 2 3 2" xfId="63708" xr:uid="{00000000-0005-0000-0000-0000E8F80000}"/>
    <cellStyle name="Total 3 3 2 3 3" xfId="63709" xr:uid="{00000000-0005-0000-0000-0000E9F80000}"/>
    <cellStyle name="Total 3 3 2 3 4" xfId="63710" xr:uid="{00000000-0005-0000-0000-0000EAF80000}"/>
    <cellStyle name="Total 3 3 2 3 5" xfId="63711" xr:uid="{00000000-0005-0000-0000-0000EBF80000}"/>
    <cellStyle name="Total 3 3 2 4" xfId="63712" xr:uid="{00000000-0005-0000-0000-0000ECF80000}"/>
    <cellStyle name="Total 3 3 2 4 2" xfId="63713" xr:uid="{00000000-0005-0000-0000-0000EDF80000}"/>
    <cellStyle name="Total 3 3 2 4 3" xfId="63714" xr:uid="{00000000-0005-0000-0000-0000EEF80000}"/>
    <cellStyle name="Total 3 3 2 4 4" xfId="63715" xr:uid="{00000000-0005-0000-0000-0000EFF80000}"/>
    <cellStyle name="Total 3 3 2 4 5" xfId="63716" xr:uid="{00000000-0005-0000-0000-0000F0F80000}"/>
    <cellStyle name="Total 3 3 2 5" xfId="63717" xr:uid="{00000000-0005-0000-0000-0000F1F80000}"/>
    <cellStyle name="Total 3 3 2 6" xfId="63718" xr:uid="{00000000-0005-0000-0000-0000F2F80000}"/>
    <cellStyle name="Total 3 3 2 7" xfId="63719" xr:uid="{00000000-0005-0000-0000-0000F3F80000}"/>
    <cellStyle name="Total 3 3 2 8" xfId="63720" xr:uid="{00000000-0005-0000-0000-0000F4F80000}"/>
    <cellStyle name="Total 3 3 20" xfId="63721" xr:uid="{00000000-0005-0000-0000-0000F5F80000}"/>
    <cellStyle name="Total 3 3 3" xfId="63722" xr:uid="{00000000-0005-0000-0000-0000F6F80000}"/>
    <cellStyle name="Total 3 3 3 2" xfId="63723" xr:uid="{00000000-0005-0000-0000-0000F7F80000}"/>
    <cellStyle name="Total 3 3 3 2 2" xfId="63724" xr:uid="{00000000-0005-0000-0000-0000F8F80000}"/>
    <cellStyle name="Total 3 3 3 2 2 2" xfId="63725" xr:uid="{00000000-0005-0000-0000-0000F9F80000}"/>
    <cellStyle name="Total 3 3 3 2 2 3" xfId="63726" xr:uid="{00000000-0005-0000-0000-0000FAF80000}"/>
    <cellStyle name="Total 3 3 3 2 2 4" xfId="63727" xr:uid="{00000000-0005-0000-0000-0000FBF80000}"/>
    <cellStyle name="Total 3 3 3 2 2 5" xfId="63728" xr:uid="{00000000-0005-0000-0000-0000FCF80000}"/>
    <cellStyle name="Total 3 3 3 2 3" xfId="63729" xr:uid="{00000000-0005-0000-0000-0000FDF80000}"/>
    <cellStyle name="Total 3 3 3 2 3 2" xfId="63730" xr:uid="{00000000-0005-0000-0000-0000FEF80000}"/>
    <cellStyle name="Total 3 3 3 2 3 3" xfId="63731" xr:uid="{00000000-0005-0000-0000-0000FFF80000}"/>
    <cellStyle name="Total 3 3 3 2 3 4" xfId="63732" xr:uid="{00000000-0005-0000-0000-000000F90000}"/>
    <cellStyle name="Total 3 3 3 2 3 5" xfId="63733" xr:uid="{00000000-0005-0000-0000-000001F90000}"/>
    <cellStyle name="Total 3 3 3 2 4" xfId="63734" xr:uid="{00000000-0005-0000-0000-000002F90000}"/>
    <cellStyle name="Total 3 3 3 2 5" xfId="63735" xr:uid="{00000000-0005-0000-0000-000003F90000}"/>
    <cellStyle name="Total 3 3 3 2 6" xfId="63736" xr:uid="{00000000-0005-0000-0000-000004F90000}"/>
    <cellStyle name="Total 3 3 3 2 7" xfId="63737" xr:uid="{00000000-0005-0000-0000-000005F90000}"/>
    <cellStyle name="Total 3 3 3 3" xfId="63738" xr:uid="{00000000-0005-0000-0000-000006F90000}"/>
    <cellStyle name="Total 3 3 3 3 2" xfId="63739" xr:uid="{00000000-0005-0000-0000-000007F90000}"/>
    <cellStyle name="Total 3 3 3 3 3" xfId="63740" xr:uid="{00000000-0005-0000-0000-000008F90000}"/>
    <cellStyle name="Total 3 3 3 3 4" xfId="63741" xr:uid="{00000000-0005-0000-0000-000009F90000}"/>
    <cellStyle name="Total 3 3 3 3 5" xfId="63742" xr:uid="{00000000-0005-0000-0000-00000AF90000}"/>
    <cellStyle name="Total 3 3 3 4" xfId="63743" xr:uid="{00000000-0005-0000-0000-00000BF90000}"/>
    <cellStyle name="Total 3 3 3 4 2" xfId="63744" xr:uid="{00000000-0005-0000-0000-00000CF90000}"/>
    <cellStyle name="Total 3 3 3 4 3" xfId="63745" xr:uid="{00000000-0005-0000-0000-00000DF90000}"/>
    <cellStyle name="Total 3 3 3 4 4" xfId="63746" xr:uid="{00000000-0005-0000-0000-00000EF90000}"/>
    <cellStyle name="Total 3 3 3 4 5" xfId="63747" xr:uid="{00000000-0005-0000-0000-00000FF90000}"/>
    <cellStyle name="Total 3 3 3 5" xfId="63748" xr:uid="{00000000-0005-0000-0000-000010F90000}"/>
    <cellStyle name="Total 3 3 3 6" xfId="63749" xr:uid="{00000000-0005-0000-0000-000011F90000}"/>
    <cellStyle name="Total 3 3 3 7" xfId="63750" xr:uid="{00000000-0005-0000-0000-000012F90000}"/>
    <cellStyle name="Total 3 3 3 8" xfId="63751" xr:uid="{00000000-0005-0000-0000-000013F90000}"/>
    <cellStyle name="Total 3 3 4" xfId="63752" xr:uid="{00000000-0005-0000-0000-000014F90000}"/>
    <cellStyle name="Total 3 3 4 2" xfId="63753" xr:uid="{00000000-0005-0000-0000-000015F90000}"/>
    <cellStyle name="Total 3 3 4 2 2" xfId="63754" xr:uid="{00000000-0005-0000-0000-000016F90000}"/>
    <cellStyle name="Total 3 3 4 2 2 2" xfId="63755" xr:uid="{00000000-0005-0000-0000-000017F90000}"/>
    <cellStyle name="Total 3 3 4 2 2 3" xfId="63756" xr:uid="{00000000-0005-0000-0000-000018F90000}"/>
    <cellStyle name="Total 3 3 4 2 2 4" xfId="63757" xr:uid="{00000000-0005-0000-0000-000019F90000}"/>
    <cellStyle name="Total 3 3 4 2 2 5" xfId="63758" xr:uid="{00000000-0005-0000-0000-00001AF90000}"/>
    <cellStyle name="Total 3 3 4 2 3" xfId="63759" xr:uid="{00000000-0005-0000-0000-00001BF90000}"/>
    <cellStyle name="Total 3 3 4 2 3 2" xfId="63760" xr:uid="{00000000-0005-0000-0000-00001CF90000}"/>
    <cellStyle name="Total 3 3 4 2 3 3" xfId="63761" xr:uid="{00000000-0005-0000-0000-00001DF90000}"/>
    <cellStyle name="Total 3 3 4 2 3 4" xfId="63762" xr:uid="{00000000-0005-0000-0000-00001EF90000}"/>
    <cellStyle name="Total 3 3 4 2 3 5" xfId="63763" xr:uid="{00000000-0005-0000-0000-00001FF90000}"/>
    <cellStyle name="Total 3 3 4 2 4" xfId="63764" xr:uid="{00000000-0005-0000-0000-000020F90000}"/>
    <cellStyle name="Total 3 3 4 2 5" xfId="63765" xr:uid="{00000000-0005-0000-0000-000021F90000}"/>
    <cellStyle name="Total 3 3 4 2 6" xfId="63766" xr:uid="{00000000-0005-0000-0000-000022F90000}"/>
    <cellStyle name="Total 3 3 4 2 7" xfId="63767" xr:uid="{00000000-0005-0000-0000-000023F90000}"/>
    <cellStyle name="Total 3 3 4 3" xfId="63768" xr:uid="{00000000-0005-0000-0000-000024F90000}"/>
    <cellStyle name="Total 3 3 4 3 2" xfId="63769" xr:uid="{00000000-0005-0000-0000-000025F90000}"/>
    <cellStyle name="Total 3 3 4 3 3" xfId="63770" xr:uid="{00000000-0005-0000-0000-000026F90000}"/>
    <cellStyle name="Total 3 3 4 3 4" xfId="63771" xr:uid="{00000000-0005-0000-0000-000027F90000}"/>
    <cellStyle name="Total 3 3 4 3 5" xfId="63772" xr:uid="{00000000-0005-0000-0000-000028F90000}"/>
    <cellStyle name="Total 3 3 4 4" xfId="63773" xr:uid="{00000000-0005-0000-0000-000029F90000}"/>
    <cellStyle name="Total 3 3 4 4 2" xfId="63774" xr:uid="{00000000-0005-0000-0000-00002AF90000}"/>
    <cellStyle name="Total 3 3 4 4 3" xfId="63775" xr:uid="{00000000-0005-0000-0000-00002BF90000}"/>
    <cellStyle name="Total 3 3 4 4 4" xfId="63776" xr:uid="{00000000-0005-0000-0000-00002CF90000}"/>
    <cellStyle name="Total 3 3 4 4 5" xfId="63777" xr:uid="{00000000-0005-0000-0000-00002DF90000}"/>
    <cellStyle name="Total 3 3 4 5" xfId="63778" xr:uid="{00000000-0005-0000-0000-00002EF90000}"/>
    <cellStyle name="Total 3 3 4 6" xfId="63779" xr:uid="{00000000-0005-0000-0000-00002FF90000}"/>
    <cellStyle name="Total 3 3 4 7" xfId="63780" xr:uid="{00000000-0005-0000-0000-000030F90000}"/>
    <cellStyle name="Total 3 3 4 8" xfId="63781" xr:uid="{00000000-0005-0000-0000-000031F90000}"/>
    <cellStyle name="Total 3 3 5" xfId="63782" xr:uid="{00000000-0005-0000-0000-000032F90000}"/>
    <cellStyle name="Total 3 3 5 2" xfId="63783" xr:uid="{00000000-0005-0000-0000-000033F90000}"/>
    <cellStyle name="Total 3 3 5 2 2" xfId="63784" xr:uid="{00000000-0005-0000-0000-000034F90000}"/>
    <cellStyle name="Total 3 3 5 2 2 2" xfId="63785" xr:uid="{00000000-0005-0000-0000-000035F90000}"/>
    <cellStyle name="Total 3 3 5 2 2 3" xfId="63786" xr:uid="{00000000-0005-0000-0000-000036F90000}"/>
    <cellStyle name="Total 3 3 5 2 2 4" xfId="63787" xr:uid="{00000000-0005-0000-0000-000037F90000}"/>
    <cellStyle name="Total 3 3 5 2 2 5" xfId="63788" xr:uid="{00000000-0005-0000-0000-000038F90000}"/>
    <cellStyle name="Total 3 3 5 2 3" xfId="63789" xr:uid="{00000000-0005-0000-0000-000039F90000}"/>
    <cellStyle name="Total 3 3 5 2 3 2" xfId="63790" xr:uid="{00000000-0005-0000-0000-00003AF90000}"/>
    <cellStyle name="Total 3 3 5 2 3 3" xfId="63791" xr:uid="{00000000-0005-0000-0000-00003BF90000}"/>
    <cellStyle name="Total 3 3 5 2 3 4" xfId="63792" xr:uid="{00000000-0005-0000-0000-00003CF90000}"/>
    <cellStyle name="Total 3 3 5 2 3 5" xfId="63793" xr:uid="{00000000-0005-0000-0000-00003DF90000}"/>
    <cellStyle name="Total 3 3 5 2 4" xfId="63794" xr:uid="{00000000-0005-0000-0000-00003EF90000}"/>
    <cellStyle name="Total 3 3 5 2 5" xfId="63795" xr:uid="{00000000-0005-0000-0000-00003FF90000}"/>
    <cellStyle name="Total 3 3 5 2 6" xfId="63796" xr:uid="{00000000-0005-0000-0000-000040F90000}"/>
    <cellStyle name="Total 3 3 5 2 7" xfId="63797" xr:uid="{00000000-0005-0000-0000-000041F90000}"/>
    <cellStyle name="Total 3 3 5 3" xfId="63798" xr:uid="{00000000-0005-0000-0000-000042F90000}"/>
    <cellStyle name="Total 3 3 5 3 2" xfId="63799" xr:uid="{00000000-0005-0000-0000-000043F90000}"/>
    <cellStyle name="Total 3 3 5 3 3" xfId="63800" xr:uid="{00000000-0005-0000-0000-000044F90000}"/>
    <cellStyle name="Total 3 3 5 3 4" xfId="63801" xr:uid="{00000000-0005-0000-0000-000045F90000}"/>
    <cellStyle name="Total 3 3 5 3 5" xfId="63802" xr:uid="{00000000-0005-0000-0000-000046F90000}"/>
    <cellStyle name="Total 3 3 5 4" xfId="63803" xr:uid="{00000000-0005-0000-0000-000047F90000}"/>
    <cellStyle name="Total 3 3 5 4 2" xfId="63804" xr:uid="{00000000-0005-0000-0000-000048F90000}"/>
    <cellStyle name="Total 3 3 5 4 3" xfId="63805" xr:uid="{00000000-0005-0000-0000-000049F90000}"/>
    <cellStyle name="Total 3 3 5 4 4" xfId="63806" xr:uid="{00000000-0005-0000-0000-00004AF90000}"/>
    <cellStyle name="Total 3 3 5 4 5" xfId="63807" xr:uid="{00000000-0005-0000-0000-00004BF90000}"/>
    <cellStyle name="Total 3 3 5 5" xfId="63808" xr:uid="{00000000-0005-0000-0000-00004CF90000}"/>
    <cellStyle name="Total 3 3 5 6" xfId="63809" xr:uid="{00000000-0005-0000-0000-00004DF90000}"/>
    <cellStyle name="Total 3 3 5 7" xfId="63810" xr:uid="{00000000-0005-0000-0000-00004EF90000}"/>
    <cellStyle name="Total 3 3 5 8" xfId="63811" xr:uid="{00000000-0005-0000-0000-00004FF90000}"/>
    <cellStyle name="Total 3 3 6" xfId="63812" xr:uid="{00000000-0005-0000-0000-000050F90000}"/>
    <cellStyle name="Total 3 3 6 2" xfId="63813" xr:uid="{00000000-0005-0000-0000-000051F90000}"/>
    <cellStyle name="Total 3 3 6 2 2" xfId="63814" xr:uid="{00000000-0005-0000-0000-000052F90000}"/>
    <cellStyle name="Total 3 3 6 2 2 2" xfId="63815" xr:uid="{00000000-0005-0000-0000-000053F90000}"/>
    <cellStyle name="Total 3 3 6 2 2 3" xfId="63816" xr:uid="{00000000-0005-0000-0000-000054F90000}"/>
    <cellStyle name="Total 3 3 6 2 2 4" xfId="63817" xr:uid="{00000000-0005-0000-0000-000055F90000}"/>
    <cellStyle name="Total 3 3 6 2 2 5" xfId="63818" xr:uid="{00000000-0005-0000-0000-000056F90000}"/>
    <cellStyle name="Total 3 3 6 2 3" xfId="63819" xr:uid="{00000000-0005-0000-0000-000057F90000}"/>
    <cellStyle name="Total 3 3 6 2 3 2" xfId="63820" xr:uid="{00000000-0005-0000-0000-000058F90000}"/>
    <cellStyle name="Total 3 3 6 2 3 3" xfId="63821" xr:uid="{00000000-0005-0000-0000-000059F90000}"/>
    <cellStyle name="Total 3 3 6 2 3 4" xfId="63822" xr:uid="{00000000-0005-0000-0000-00005AF90000}"/>
    <cellStyle name="Total 3 3 6 2 3 5" xfId="63823" xr:uid="{00000000-0005-0000-0000-00005BF90000}"/>
    <cellStyle name="Total 3 3 6 2 4" xfId="63824" xr:uid="{00000000-0005-0000-0000-00005CF90000}"/>
    <cellStyle name="Total 3 3 6 2 5" xfId="63825" xr:uid="{00000000-0005-0000-0000-00005DF90000}"/>
    <cellStyle name="Total 3 3 6 2 6" xfId="63826" xr:uid="{00000000-0005-0000-0000-00005EF90000}"/>
    <cellStyle name="Total 3 3 6 2 7" xfId="63827" xr:uid="{00000000-0005-0000-0000-00005FF90000}"/>
    <cellStyle name="Total 3 3 6 3" xfId="63828" xr:uid="{00000000-0005-0000-0000-000060F90000}"/>
    <cellStyle name="Total 3 3 6 3 2" xfId="63829" xr:uid="{00000000-0005-0000-0000-000061F90000}"/>
    <cellStyle name="Total 3 3 6 3 3" xfId="63830" xr:uid="{00000000-0005-0000-0000-000062F90000}"/>
    <cellStyle name="Total 3 3 6 3 4" xfId="63831" xr:uid="{00000000-0005-0000-0000-000063F90000}"/>
    <cellStyle name="Total 3 3 6 3 5" xfId="63832" xr:uid="{00000000-0005-0000-0000-000064F90000}"/>
    <cellStyle name="Total 3 3 6 4" xfId="63833" xr:uid="{00000000-0005-0000-0000-000065F90000}"/>
    <cellStyle name="Total 3 3 6 4 2" xfId="63834" xr:uid="{00000000-0005-0000-0000-000066F90000}"/>
    <cellStyle name="Total 3 3 6 4 3" xfId="63835" xr:uid="{00000000-0005-0000-0000-000067F90000}"/>
    <cellStyle name="Total 3 3 6 4 4" xfId="63836" xr:uid="{00000000-0005-0000-0000-000068F90000}"/>
    <cellStyle name="Total 3 3 6 4 5" xfId="63837" xr:uid="{00000000-0005-0000-0000-000069F90000}"/>
    <cellStyle name="Total 3 3 6 5" xfId="63838" xr:uid="{00000000-0005-0000-0000-00006AF90000}"/>
    <cellStyle name="Total 3 3 6 6" xfId="63839" xr:uid="{00000000-0005-0000-0000-00006BF90000}"/>
    <cellStyle name="Total 3 3 6 7" xfId="63840" xr:uid="{00000000-0005-0000-0000-00006CF90000}"/>
    <cellStyle name="Total 3 3 6 8" xfId="63841" xr:uid="{00000000-0005-0000-0000-00006DF90000}"/>
    <cellStyle name="Total 3 3 7" xfId="63842" xr:uid="{00000000-0005-0000-0000-00006EF90000}"/>
    <cellStyle name="Total 3 3 7 2" xfId="63843" xr:uid="{00000000-0005-0000-0000-00006FF90000}"/>
    <cellStyle name="Total 3 3 7 2 2" xfId="63844" xr:uid="{00000000-0005-0000-0000-000070F90000}"/>
    <cellStyle name="Total 3 3 7 2 2 2" xfId="63845" xr:uid="{00000000-0005-0000-0000-000071F90000}"/>
    <cellStyle name="Total 3 3 7 2 2 3" xfId="63846" xr:uid="{00000000-0005-0000-0000-000072F90000}"/>
    <cellStyle name="Total 3 3 7 2 2 4" xfId="63847" xr:uid="{00000000-0005-0000-0000-000073F90000}"/>
    <cellStyle name="Total 3 3 7 2 2 5" xfId="63848" xr:uid="{00000000-0005-0000-0000-000074F90000}"/>
    <cellStyle name="Total 3 3 7 2 3" xfId="63849" xr:uid="{00000000-0005-0000-0000-000075F90000}"/>
    <cellStyle name="Total 3 3 7 2 3 2" xfId="63850" xr:uid="{00000000-0005-0000-0000-000076F90000}"/>
    <cellStyle name="Total 3 3 7 2 3 3" xfId="63851" xr:uid="{00000000-0005-0000-0000-000077F90000}"/>
    <cellStyle name="Total 3 3 7 2 3 4" xfId="63852" xr:uid="{00000000-0005-0000-0000-000078F90000}"/>
    <cellStyle name="Total 3 3 7 2 3 5" xfId="63853" xr:uid="{00000000-0005-0000-0000-000079F90000}"/>
    <cellStyle name="Total 3 3 7 2 4" xfId="63854" xr:uid="{00000000-0005-0000-0000-00007AF90000}"/>
    <cellStyle name="Total 3 3 7 2 5" xfId="63855" xr:uid="{00000000-0005-0000-0000-00007BF90000}"/>
    <cellStyle name="Total 3 3 7 2 6" xfId="63856" xr:uid="{00000000-0005-0000-0000-00007CF90000}"/>
    <cellStyle name="Total 3 3 7 2 7" xfId="63857" xr:uid="{00000000-0005-0000-0000-00007DF90000}"/>
    <cellStyle name="Total 3 3 7 3" xfId="63858" xr:uid="{00000000-0005-0000-0000-00007EF90000}"/>
    <cellStyle name="Total 3 3 7 3 2" xfId="63859" xr:uid="{00000000-0005-0000-0000-00007FF90000}"/>
    <cellStyle name="Total 3 3 7 3 3" xfId="63860" xr:uid="{00000000-0005-0000-0000-000080F90000}"/>
    <cellStyle name="Total 3 3 7 3 4" xfId="63861" xr:uid="{00000000-0005-0000-0000-000081F90000}"/>
    <cellStyle name="Total 3 3 7 3 5" xfId="63862" xr:uid="{00000000-0005-0000-0000-000082F90000}"/>
    <cellStyle name="Total 3 3 7 4" xfId="63863" xr:uid="{00000000-0005-0000-0000-000083F90000}"/>
    <cellStyle name="Total 3 3 7 4 2" xfId="63864" xr:uid="{00000000-0005-0000-0000-000084F90000}"/>
    <cellStyle name="Total 3 3 7 4 3" xfId="63865" xr:uid="{00000000-0005-0000-0000-000085F90000}"/>
    <cellStyle name="Total 3 3 7 4 4" xfId="63866" xr:uid="{00000000-0005-0000-0000-000086F90000}"/>
    <cellStyle name="Total 3 3 7 4 5" xfId="63867" xr:uid="{00000000-0005-0000-0000-000087F90000}"/>
    <cellStyle name="Total 3 3 7 5" xfId="63868" xr:uid="{00000000-0005-0000-0000-000088F90000}"/>
    <cellStyle name="Total 3 3 7 6" xfId="63869" xr:uid="{00000000-0005-0000-0000-000089F90000}"/>
    <cellStyle name="Total 3 3 7 7" xfId="63870" xr:uid="{00000000-0005-0000-0000-00008AF90000}"/>
    <cellStyle name="Total 3 3 7 8" xfId="63871" xr:uid="{00000000-0005-0000-0000-00008BF90000}"/>
    <cellStyle name="Total 3 3 8" xfId="63872" xr:uid="{00000000-0005-0000-0000-00008CF90000}"/>
    <cellStyle name="Total 3 3 8 2" xfId="63873" xr:uid="{00000000-0005-0000-0000-00008DF90000}"/>
    <cellStyle name="Total 3 3 8 2 2" xfId="63874" xr:uid="{00000000-0005-0000-0000-00008EF90000}"/>
    <cellStyle name="Total 3 3 8 2 2 2" xfId="63875" xr:uid="{00000000-0005-0000-0000-00008FF90000}"/>
    <cellStyle name="Total 3 3 8 2 2 3" xfId="63876" xr:uid="{00000000-0005-0000-0000-000090F90000}"/>
    <cellStyle name="Total 3 3 8 2 2 4" xfId="63877" xr:uid="{00000000-0005-0000-0000-000091F90000}"/>
    <cellStyle name="Total 3 3 8 2 2 5" xfId="63878" xr:uid="{00000000-0005-0000-0000-000092F90000}"/>
    <cellStyle name="Total 3 3 8 2 3" xfId="63879" xr:uid="{00000000-0005-0000-0000-000093F90000}"/>
    <cellStyle name="Total 3 3 8 2 3 2" xfId="63880" xr:uid="{00000000-0005-0000-0000-000094F90000}"/>
    <cellStyle name="Total 3 3 8 2 3 3" xfId="63881" xr:uid="{00000000-0005-0000-0000-000095F90000}"/>
    <cellStyle name="Total 3 3 8 2 3 4" xfId="63882" xr:uid="{00000000-0005-0000-0000-000096F90000}"/>
    <cellStyle name="Total 3 3 8 2 3 5" xfId="63883" xr:uid="{00000000-0005-0000-0000-000097F90000}"/>
    <cellStyle name="Total 3 3 8 2 4" xfId="63884" xr:uid="{00000000-0005-0000-0000-000098F90000}"/>
    <cellStyle name="Total 3 3 8 2 5" xfId="63885" xr:uid="{00000000-0005-0000-0000-000099F90000}"/>
    <cellStyle name="Total 3 3 8 2 6" xfId="63886" xr:uid="{00000000-0005-0000-0000-00009AF90000}"/>
    <cellStyle name="Total 3 3 8 2 7" xfId="63887" xr:uid="{00000000-0005-0000-0000-00009BF90000}"/>
    <cellStyle name="Total 3 3 8 3" xfId="63888" xr:uid="{00000000-0005-0000-0000-00009CF90000}"/>
    <cellStyle name="Total 3 3 8 3 2" xfId="63889" xr:uid="{00000000-0005-0000-0000-00009DF90000}"/>
    <cellStyle name="Total 3 3 8 3 3" xfId="63890" xr:uid="{00000000-0005-0000-0000-00009EF90000}"/>
    <cellStyle name="Total 3 3 8 3 4" xfId="63891" xr:uid="{00000000-0005-0000-0000-00009FF90000}"/>
    <cellStyle name="Total 3 3 8 3 5" xfId="63892" xr:uid="{00000000-0005-0000-0000-0000A0F90000}"/>
    <cellStyle name="Total 3 3 8 4" xfId="63893" xr:uid="{00000000-0005-0000-0000-0000A1F90000}"/>
    <cellStyle name="Total 3 3 8 4 2" xfId="63894" xr:uid="{00000000-0005-0000-0000-0000A2F90000}"/>
    <cellStyle name="Total 3 3 8 4 3" xfId="63895" xr:uid="{00000000-0005-0000-0000-0000A3F90000}"/>
    <cellStyle name="Total 3 3 8 4 4" xfId="63896" xr:uid="{00000000-0005-0000-0000-0000A4F90000}"/>
    <cellStyle name="Total 3 3 8 4 5" xfId="63897" xr:uid="{00000000-0005-0000-0000-0000A5F90000}"/>
    <cellStyle name="Total 3 3 8 5" xfId="63898" xr:uid="{00000000-0005-0000-0000-0000A6F90000}"/>
    <cellStyle name="Total 3 3 8 6" xfId="63899" xr:uid="{00000000-0005-0000-0000-0000A7F90000}"/>
    <cellStyle name="Total 3 3 8 7" xfId="63900" xr:uid="{00000000-0005-0000-0000-0000A8F90000}"/>
    <cellStyle name="Total 3 3 8 8" xfId="63901" xr:uid="{00000000-0005-0000-0000-0000A9F90000}"/>
    <cellStyle name="Total 3 3 9" xfId="63902" xr:uid="{00000000-0005-0000-0000-0000AAF90000}"/>
    <cellStyle name="Total 3 3 9 2" xfId="63903" xr:uid="{00000000-0005-0000-0000-0000ABF90000}"/>
    <cellStyle name="Total 3 3 9 2 2" xfId="63904" xr:uid="{00000000-0005-0000-0000-0000ACF90000}"/>
    <cellStyle name="Total 3 3 9 2 2 2" xfId="63905" xr:uid="{00000000-0005-0000-0000-0000ADF90000}"/>
    <cellStyle name="Total 3 3 9 2 2 3" xfId="63906" xr:uid="{00000000-0005-0000-0000-0000AEF90000}"/>
    <cellStyle name="Total 3 3 9 2 2 4" xfId="63907" xr:uid="{00000000-0005-0000-0000-0000AFF90000}"/>
    <cellStyle name="Total 3 3 9 2 2 5" xfId="63908" xr:uid="{00000000-0005-0000-0000-0000B0F90000}"/>
    <cellStyle name="Total 3 3 9 2 3" xfId="63909" xr:uid="{00000000-0005-0000-0000-0000B1F90000}"/>
    <cellStyle name="Total 3 3 9 2 3 2" xfId="63910" xr:uid="{00000000-0005-0000-0000-0000B2F90000}"/>
    <cellStyle name="Total 3 3 9 2 3 3" xfId="63911" xr:uid="{00000000-0005-0000-0000-0000B3F90000}"/>
    <cellStyle name="Total 3 3 9 2 3 4" xfId="63912" xr:uid="{00000000-0005-0000-0000-0000B4F90000}"/>
    <cellStyle name="Total 3 3 9 2 3 5" xfId="63913" xr:uid="{00000000-0005-0000-0000-0000B5F90000}"/>
    <cellStyle name="Total 3 3 9 2 4" xfId="63914" xr:uid="{00000000-0005-0000-0000-0000B6F90000}"/>
    <cellStyle name="Total 3 3 9 2 5" xfId="63915" xr:uid="{00000000-0005-0000-0000-0000B7F90000}"/>
    <cellStyle name="Total 3 3 9 2 6" xfId="63916" xr:uid="{00000000-0005-0000-0000-0000B8F90000}"/>
    <cellStyle name="Total 3 3 9 2 7" xfId="63917" xr:uid="{00000000-0005-0000-0000-0000B9F90000}"/>
    <cellStyle name="Total 3 3 9 3" xfId="63918" xr:uid="{00000000-0005-0000-0000-0000BAF90000}"/>
    <cellStyle name="Total 3 3 9 3 2" xfId="63919" xr:uid="{00000000-0005-0000-0000-0000BBF90000}"/>
    <cellStyle name="Total 3 3 9 3 3" xfId="63920" xr:uid="{00000000-0005-0000-0000-0000BCF90000}"/>
    <cellStyle name="Total 3 3 9 3 4" xfId="63921" xr:uid="{00000000-0005-0000-0000-0000BDF90000}"/>
    <cellStyle name="Total 3 3 9 3 5" xfId="63922" xr:uid="{00000000-0005-0000-0000-0000BEF90000}"/>
    <cellStyle name="Total 3 3 9 4" xfId="63923" xr:uid="{00000000-0005-0000-0000-0000BFF90000}"/>
    <cellStyle name="Total 3 3 9 4 2" xfId="63924" xr:uid="{00000000-0005-0000-0000-0000C0F90000}"/>
    <cellStyle name="Total 3 3 9 4 3" xfId="63925" xr:uid="{00000000-0005-0000-0000-0000C1F90000}"/>
    <cellStyle name="Total 3 3 9 4 4" xfId="63926" xr:uid="{00000000-0005-0000-0000-0000C2F90000}"/>
    <cellStyle name="Total 3 3 9 4 5" xfId="63927" xr:uid="{00000000-0005-0000-0000-0000C3F90000}"/>
    <cellStyle name="Total 3 3 9 5" xfId="63928" xr:uid="{00000000-0005-0000-0000-0000C4F90000}"/>
    <cellStyle name="Total 3 3 9 6" xfId="63929" xr:uid="{00000000-0005-0000-0000-0000C5F90000}"/>
    <cellStyle name="Total 3 3 9 7" xfId="63930" xr:uid="{00000000-0005-0000-0000-0000C6F90000}"/>
    <cellStyle name="Total 3 3 9 8" xfId="63931" xr:uid="{00000000-0005-0000-0000-0000C7F90000}"/>
    <cellStyle name="Total 3 4" xfId="63932" xr:uid="{00000000-0005-0000-0000-0000C8F90000}"/>
    <cellStyle name="Total 3 4 2" xfId="63933" xr:uid="{00000000-0005-0000-0000-0000C9F90000}"/>
    <cellStyle name="Total 3 4 2 2" xfId="63934" xr:uid="{00000000-0005-0000-0000-0000CAF90000}"/>
    <cellStyle name="Total 3 4 3" xfId="63935" xr:uid="{00000000-0005-0000-0000-0000CBF90000}"/>
    <cellStyle name="Total 3 4 4" xfId="63936" xr:uid="{00000000-0005-0000-0000-0000CCF90000}"/>
    <cellStyle name="Total 3 4 5" xfId="63937" xr:uid="{00000000-0005-0000-0000-0000CDF90000}"/>
    <cellStyle name="Total 3 5" xfId="63938" xr:uid="{00000000-0005-0000-0000-0000CEF90000}"/>
    <cellStyle name="Total 3 5 2" xfId="63939" xr:uid="{00000000-0005-0000-0000-0000CFF90000}"/>
    <cellStyle name="Total 3 5 2 2" xfId="63940" xr:uid="{00000000-0005-0000-0000-0000D0F90000}"/>
    <cellStyle name="Total 3 5 3" xfId="63941" xr:uid="{00000000-0005-0000-0000-0000D1F90000}"/>
    <cellStyle name="Total 3 5 4" xfId="63942" xr:uid="{00000000-0005-0000-0000-0000D2F90000}"/>
    <cellStyle name="Total 3 5 5" xfId="63943" xr:uid="{00000000-0005-0000-0000-0000D3F90000}"/>
    <cellStyle name="Total 3 6" xfId="63944" xr:uid="{00000000-0005-0000-0000-0000D4F90000}"/>
    <cellStyle name="Total 3 6 2" xfId="63945" xr:uid="{00000000-0005-0000-0000-0000D5F90000}"/>
    <cellStyle name="Total 3 7" xfId="63946" xr:uid="{00000000-0005-0000-0000-0000D6F90000}"/>
    <cellStyle name="Total 3 8" xfId="63947" xr:uid="{00000000-0005-0000-0000-0000D7F90000}"/>
    <cellStyle name="Total 3_T-straight with PEDs adjustor" xfId="63948" xr:uid="{00000000-0005-0000-0000-0000D8F90000}"/>
    <cellStyle name="Total 4" xfId="63949" xr:uid="{00000000-0005-0000-0000-0000D9F90000}"/>
    <cellStyle name="Total 4 2" xfId="63950" xr:uid="{00000000-0005-0000-0000-0000DAF90000}"/>
    <cellStyle name="Total 4 2 10" xfId="63951" xr:uid="{00000000-0005-0000-0000-0000DBF90000}"/>
    <cellStyle name="Total 4 2 10 2" xfId="63952" xr:uid="{00000000-0005-0000-0000-0000DCF90000}"/>
    <cellStyle name="Total 4 2 10 2 2" xfId="63953" xr:uid="{00000000-0005-0000-0000-0000DDF90000}"/>
    <cellStyle name="Total 4 2 10 2 2 2" xfId="63954" xr:uid="{00000000-0005-0000-0000-0000DEF90000}"/>
    <cellStyle name="Total 4 2 10 2 2 3" xfId="63955" xr:uid="{00000000-0005-0000-0000-0000DFF90000}"/>
    <cellStyle name="Total 4 2 10 2 2 4" xfId="63956" xr:uid="{00000000-0005-0000-0000-0000E0F90000}"/>
    <cellStyle name="Total 4 2 10 2 2 5" xfId="63957" xr:uid="{00000000-0005-0000-0000-0000E1F90000}"/>
    <cellStyle name="Total 4 2 10 2 3" xfId="63958" xr:uid="{00000000-0005-0000-0000-0000E2F90000}"/>
    <cellStyle name="Total 4 2 10 2 3 2" xfId="63959" xr:uid="{00000000-0005-0000-0000-0000E3F90000}"/>
    <cellStyle name="Total 4 2 10 2 3 3" xfId="63960" xr:uid="{00000000-0005-0000-0000-0000E4F90000}"/>
    <cellStyle name="Total 4 2 10 2 3 4" xfId="63961" xr:uid="{00000000-0005-0000-0000-0000E5F90000}"/>
    <cellStyle name="Total 4 2 10 2 3 5" xfId="63962" xr:uid="{00000000-0005-0000-0000-0000E6F90000}"/>
    <cellStyle name="Total 4 2 10 2 4" xfId="63963" xr:uid="{00000000-0005-0000-0000-0000E7F90000}"/>
    <cellStyle name="Total 4 2 10 2 5" xfId="63964" xr:uid="{00000000-0005-0000-0000-0000E8F90000}"/>
    <cellStyle name="Total 4 2 10 2 6" xfId="63965" xr:uid="{00000000-0005-0000-0000-0000E9F90000}"/>
    <cellStyle name="Total 4 2 10 2 7" xfId="63966" xr:uid="{00000000-0005-0000-0000-0000EAF90000}"/>
    <cellStyle name="Total 4 2 10 3" xfId="63967" xr:uid="{00000000-0005-0000-0000-0000EBF90000}"/>
    <cellStyle name="Total 4 2 10 3 2" xfId="63968" xr:uid="{00000000-0005-0000-0000-0000ECF90000}"/>
    <cellStyle name="Total 4 2 10 3 3" xfId="63969" xr:uid="{00000000-0005-0000-0000-0000EDF90000}"/>
    <cellStyle name="Total 4 2 10 3 4" xfId="63970" xr:uid="{00000000-0005-0000-0000-0000EEF90000}"/>
    <cellStyle name="Total 4 2 10 3 5" xfId="63971" xr:uid="{00000000-0005-0000-0000-0000EFF90000}"/>
    <cellStyle name="Total 4 2 10 4" xfId="63972" xr:uid="{00000000-0005-0000-0000-0000F0F90000}"/>
    <cellStyle name="Total 4 2 10 4 2" xfId="63973" xr:uid="{00000000-0005-0000-0000-0000F1F90000}"/>
    <cellStyle name="Total 4 2 10 4 3" xfId="63974" xr:uid="{00000000-0005-0000-0000-0000F2F90000}"/>
    <cellStyle name="Total 4 2 10 4 4" xfId="63975" xr:uid="{00000000-0005-0000-0000-0000F3F90000}"/>
    <cellStyle name="Total 4 2 10 4 5" xfId="63976" xr:uid="{00000000-0005-0000-0000-0000F4F90000}"/>
    <cellStyle name="Total 4 2 10 5" xfId="63977" xr:uid="{00000000-0005-0000-0000-0000F5F90000}"/>
    <cellStyle name="Total 4 2 10 6" xfId="63978" xr:uid="{00000000-0005-0000-0000-0000F6F90000}"/>
    <cellStyle name="Total 4 2 10 7" xfId="63979" xr:uid="{00000000-0005-0000-0000-0000F7F90000}"/>
    <cellStyle name="Total 4 2 10 8" xfId="63980" xr:uid="{00000000-0005-0000-0000-0000F8F90000}"/>
    <cellStyle name="Total 4 2 11" xfId="63981" xr:uid="{00000000-0005-0000-0000-0000F9F90000}"/>
    <cellStyle name="Total 4 2 11 2" xfId="63982" xr:uid="{00000000-0005-0000-0000-0000FAF90000}"/>
    <cellStyle name="Total 4 2 11 2 2" xfId="63983" xr:uid="{00000000-0005-0000-0000-0000FBF90000}"/>
    <cellStyle name="Total 4 2 11 2 2 2" xfId="63984" xr:uid="{00000000-0005-0000-0000-0000FCF90000}"/>
    <cellStyle name="Total 4 2 11 2 2 3" xfId="63985" xr:uid="{00000000-0005-0000-0000-0000FDF90000}"/>
    <cellStyle name="Total 4 2 11 2 2 4" xfId="63986" xr:uid="{00000000-0005-0000-0000-0000FEF90000}"/>
    <cellStyle name="Total 4 2 11 2 2 5" xfId="63987" xr:uid="{00000000-0005-0000-0000-0000FFF90000}"/>
    <cellStyle name="Total 4 2 11 2 3" xfId="63988" xr:uid="{00000000-0005-0000-0000-000000FA0000}"/>
    <cellStyle name="Total 4 2 11 2 3 2" xfId="63989" xr:uid="{00000000-0005-0000-0000-000001FA0000}"/>
    <cellStyle name="Total 4 2 11 2 3 3" xfId="63990" xr:uid="{00000000-0005-0000-0000-000002FA0000}"/>
    <cellStyle name="Total 4 2 11 2 3 4" xfId="63991" xr:uid="{00000000-0005-0000-0000-000003FA0000}"/>
    <cellStyle name="Total 4 2 11 2 3 5" xfId="63992" xr:uid="{00000000-0005-0000-0000-000004FA0000}"/>
    <cellStyle name="Total 4 2 11 2 4" xfId="63993" xr:uid="{00000000-0005-0000-0000-000005FA0000}"/>
    <cellStyle name="Total 4 2 11 2 5" xfId="63994" xr:uid="{00000000-0005-0000-0000-000006FA0000}"/>
    <cellStyle name="Total 4 2 11 2 6" xfId="63995" xr:uid="{00000000-0005-0000-0000-000007FA0000}"/>
    <cellStyle name="Total 4 2 11 2 7" xfId="63996" xr:uid="{00000000-0005-0000-0000-000008FA0000}"/>
    <cellStyle name="Total 4 2 11 3" xfId="63997" xr:uid="{00000000-0005-0000-0000-000009FA0000}"/>
    <cellStyle name="Total 4 2 11 3 2" xfId="63998" xr:uid="{00000000-0005-0000-0000-00000AFA0000}"/>
    <cellStyle name="Total 4 2 11 3 3" xfId="63999" xr:uid="{00000000-0005-0000-0000-00000BFA0000}"/>
    <cellStyle name="Total 4 2 11 3 4" xfId="64000" xr:uid="{00000000-0005-0000-0000-00000CFA0000}"/>
    <cellStyle name="Total 4 2 11 3 5" xfId="64001" xr:uid="{00000000-0005-0000-0000-00000DFA0000}"/>
    <cellStyle name="Total 4 2 11 4" xfId="64002" xr:uid="{00000000-0005-0000-0000-00000EFA0000}"/>
    <cellStyle name="Total 4 2 11 4 2" xfId="64003" xr:uid="{00000000-0005-0000-0000-00000FFA0000}"/>
    <cellStyle name="Total 4 2 11 4 3" xfId="64004" xr:uid="{00000000-0005-0000-0000-000010FA0000}"/>
    <cellStyle name="Total 4 2 11 4 4" xfId="64005" xr:uid="{00000000-0005-0000-0000-000011FA0000}"/>
    <cellStyle name="Total 4 2 11 4 5" xfId="64006" xr:uid="{00000000-0005-0000-0000-000012FA0000}"/>
    <cellStyle name="Total 4 2 11 5" xfId="64007" xr:uid="{00000000-0005-0000-0000-000013FA0000}"/>
    <cellStyle name="Total 4 2 11 6" xfId="64008" xr:uid="{00000000-0005-0000-0000-000014FA0000}"/>
    <cellStyle name="Total 4 2 11 7" xfId="64009" xr:uid="{00000000-0005-0000-0000-000015FA0000}"/>
    <cellStyle name="Total 4 2 11 8" xfId="64010" xr:uid="{00000000-0005-0000-0000-000016FA0000}"/>
    <cellStyle name="Total 4 2 12" xfId="64011" xr:uid="{00000000-0005-0000-0000-000017FA0000}"/>
    <cellStyle name="Total 4 2 12 2" xfId="64012" xr:uid="{00000000-0005-0000-0000-000018FA0000}"/>
    <cellStyle name="Total 4 2 12 2 2" xfId="64013" xr:uid="{00000000-0005-0000-0000-000019FA0000}"/>
    <cellStyle name="Total 4 2 12 2 2 2" xfId="64014" xr:uid="{00000000-0005-0000-0000-00001AFA0000}"/>
    <cellStyle name="Total 4 2 12 2 2 3" xfId="64015" xr:uid="{00000000-0005-0000-0000-00001BFA0000}"/>
    <cellStyle name="Total 4 2 12 2 2 4" xfId="64016" xr:uid="{00000000-0005-0000-0000-00001CFA0000}"/>
    <cellStyle name="Total 4 2 12 2 2 5" xfId="64017" xr:uid="{00000000-0005-0000-0000-00001DFA0000}"/>
    <cellStyle name="Total 4 2 12 2 3" xfId="64018" xr:uid="{00000000-0005-0000-0000-00001EFA0000}"/>
    <cellStyle name="Total 4 2 12 2 3 2" xfId="64019" xr:uid="{00000000-0005-0000-0000-00001FFA0000}"/>
    <cellStyle name="Total 4 2 12 2 3 3" xfId="64020" xr:uid="{00000000-0005-0000-0000-000020FA0000}"/>
    <cellStyle name="Total 4 2 12 2 3 4" xfId="64021" xr:uid="{00000000-0005-0000-0000-000021FA0000}"/>
    <cellStyle name="Total 4 2 12 2 3 5" xfId="64022" xr:uid="{00000000-0005-0000-0000-000022FA0000}"/>
    <cellStyle name="Total 4 2 12 2 4" xfId="64023" xr:uid="{00000000-0005-0000-0000-000023FA0000}"/>
    <cellStyle name="Total 4 2 12 2 5" xfId="64024" xr:uid="{00000000-0005-0000-0000-000024FA0000}"/>
    <cellStyle name="Total 4 2 12 2 6" xfId="64025" xr:uid="{00000000-0005-0000-0000-000025FA0000}"/>
    <cellStyle name="Total 4 2 12 2 7" xfId="64026" xr:uid="{00000000-0005-0000-0000-000026FA0000}"/>
    <cellStyle name="Total 4 2 12 3" xfId="64027" xr:uid="{00000000-0005-0000-0000-000027FA0000}"/>
    <cellStyle name="Total 4 2 12 3 2" xfId="64028" xr:uid="{00000000-0005-0000-0000-000028FA0000}"/>
    <cellStyle name="Total 4 2 12 3 3" xfId="64029" xr:uid="{00000000-0005-0000-0000-000029FA0000}"/>
    <cellStyle name="Total 4 2 12 3 4" xfId="64030" xr:uid="{00000000-0005-0000-0000-00002AFA0000}"/>
    <cellStyle name="Total 4 2 12 3 5" xfId="64031" xr:uid="{00000000-0005-0000-0000-00002BFA0000}"/>
    <cellStyle name="Total 4 2 12 4" xfId="64032" xr:uid="{00000000-0005-0000-0000-00002CFA0000}"/>
    <cellStyle name="Total 4 2 12 4 2" xfId="64033" xr:uid="{00000000-0005-0000-0000-00002DFA0000}"/>
    <cellStyle name="Total 4 2 12 4 3" xfId="64034" xr:uid="{00000000-0005-0000-0000-00002EFA0000}"/>
    <cellStyle name="Total 4 2 12 4 4" xfId="64035" xr:uid="{00000000-0005-0000-0000-00002FFA0000}"/>
    <cellStyle name="Total 4 2 12 4 5" xfId="64036" xr:uid="{00000000-0005-0000-0000-000030FA0000}"/>
    <cellStyle name="Total 4 2 12 5" xfId="64037" xr:uid="{00000000-0005-0000-0000-000031FA0000}"/>
    <cellStyle name="Total 4 2 12 6" xfId="64038" xr:uid="{00000000-0005-0000-0000-000032FA0000}"/>
    <cellStyle name="Total 4 2 12 7" xfId="64039" xr:uid="{00000000-0005-0000-0000-000033FA0000}"/>
    <cellStyle name="Total 4 2 12 8" xfId="64040" xr:uid="{00000000-0005-0000-0000-000034FA0000}"/>
    <cellStyle name="Total 4 2 13" xfId="64041" xr:uid="{00000000-0005-0000-0000-000035FA0000}"/>
    <cellStyle name="Total 4 2 13 2" xfId="64042" xr:uid="{00000000-0005-0000-0000-000036FA0000}"/>
    <cellStyle name="Total 4 2 13 2 2" xfId="64043" xr:uid="{00000000-0005-0000-0000-000037FA0000}"/>
    <cellStyle name="Total 4 2 13 2 2 2" xfId="64044" xr:uid="{00000000-0005-0000-0000-000038FA0000}"/>
    <cellStyle name="Total 4 2 13 2 2 3" xfId="64045" xr:uid="{00000000-0005-0000-0000-000039FA0000}"/>
    <cellStyle name="Total 4 2 13 2 2 4" xfId="64046" xr:uid="{00000000-0005-0000-0000-00003AFA0000}"/>
    <cellStyle name="Total 4 2 13 2 2 5" xfId="64047" xr:uid="{00000000-0005-0000-0000-00003BFA0000}"/>
    <cellStyle name="Total 4 2 13 2 3" xfId="64048" xr:uid="{00000000-0005-0000-0000-00003CFA0000}"/>
    <cellStyle name="Total 4 2 13 2 3 2" xfId="64049" xr:uid="{00000000-0005-0000-0000-00003DFA0000}"/>
    <cellStyle name="Total 4 2 13 2 3 3" xfId="64050" xr:uid="{00000000-0005-0000-0000-00003EFA0000}"/>
    <cellStyle name="Total 4 2 13 2 3 4" xfId="64051" xr:uid="{00000000-0005-0000-0000-00003FFA0000}"/>
    <cellStyle name="Total 4 2 13 2 3 5" xfId="64052" xr:uid="{00000000-0005-0000-0000-000040FA0000}"/>
    <cellStyle name="Total 4 2 13 2 4" xfId="64053" xr:uid="{00000000-0005-0000-0000-000041FA0000}"/>
    <cellStyle name="Total 4 2 13 2 5" xfId="64054" xr:uid="{00000000-0005-0000-0000-000042FA0000}"/>
    <cellStyle name="Total 4 2 13 2 6" xfId="64055" xr:uid="{00000000-0005-0000-0000-000043FA0000}"/>
    <cellStyle name="Total 4 2 13 2 7" xfId="64056" xr:uid="{00000000-0005-0000-0000-000044FA0000}"/>
    <cellStyle name="Total 4 2 13 3" xfId="64057" xr:uid="{00000000-0005-0000-0000-000045FA0000}"/>
    <cellStyle name="Total 4 2 13 3 2" xfId="64058" xr:uid="{00000000-0005-0000-0000-000046FA0000}"/>
    <cellStyle name="Total 4 2 13 3 3" xfId="64059" xr:uid="{00000000-0005-0000-0000-000047FA0000}"/>
    <cellStyle name="Total 4 2 13 3 4" xfId="64060" xr:uid="{00000000-0005-0000-0000-000048FA0000}"/>
    <cellStyle name="Total 4 2 13 3 5" xfId="64061" xr:uid="{00000000-0005-0000-0000-000049FA0000}"/>
    <cellStyle name="Total 4 2 13 4" xfId="64062" xr:uid="{00000000-0005-0000-0000-00004AFA0000}"/>
    <cellStyle name="Total 4 2 13 4 2" xfId="64063" xr:uid="{00000000-0005-0000-0000-00004BFA0000}"/>
    <cellStyle name="Total 4 2 13 4 3" xfId="64064" xr:uid="{00000000-0005-0000-0000-00004CFA0000}"/>
    <cellStyle name="Total 4 2 13 4 4" xfId="64065" xr:uid="{00000000-0005-0000-0000-00004DFA0000}"/>
    <cellStyle name="Total 4 2 13 4 5" xfId="64066" xr:uid="{00000000-0005-0000-0000-00004EFA0000}"/>
    <cellStyle name="Total 4 2 13 5" xfId="64067" xr:uid="{00000000-0005-0000-0000-00004FFA0000}"/>
    <cellStyle name="Total 4 2 13 6" xfId="64068" xr:uid="{00000000-0005-0000-0000-000050FA0000}"/>
    <cellStyle name="Total 4 2 13 7" xfId="64069" xr:uid="{00000000-0005-0000-0000-000051FA0000}"/>
    <cellStyle name="Total 4 2 13 8" xfId="64070" xr:uid="{00000000-0005-0000-0000-000052FA0000}"/>
    <cellStyle name="Total 4 2 14" xfId="64071" xr:uid="{00000000-0005-0000-0000-000053FA0000}"/>
    <cellStyle name="Total 4 2 14 2" xfId="64072" xr:uid="{00000000-0005-0000-0000-000054FA0000}"/>
    <cellStyle name="Total 4 2 14 2 2" xfId="64073" xr:uid="{00000000-0005-0000-0000-000055FA0000}"/>
    <cellStyle name="Total 4 2 14 2 2 2" xfId="64074" xr:uid="{00000000-0005-0000-0000-000056FA0000}"/>
    <cellStyle name="Total 4 2 14 2 2 3" xfId="64075" xr:uid="{00000000-0005-0000-0000-000057FA0000}"/>
    <cellStyle name="Total 4 2 14 2 2 4" xfId="64076" xr:uid="{00000000-0005-0000-0000-000058FA0000}"/>
    <cellStyle name="Total 4 2 14 2 2 5" xfId="64077" xr:uid="{00000000-0005-0000-0000-000059FA0000}"/>
    <cellStyle name="Total 4 2 14 2 3" xfId="64078" xr:uid="{00000000-0005-0000-0000-00005AFA0000}"/>
    <cellStyle name="Total 4 2 14 2 3 2" xfId="64079" xr:uid="{00000000-0005-0000-0000-00005BFA0000}"/>
    <cellStyle name="Total 4 2 14 2 3 3" xfId="64080" xr:uid="{00000000-0005-0000-0000-00005CFA0000}"/>
    <cellStyle name="Total 4 2 14 2 3 4" xfId="64081" xr:uid="{00000000-0005-0000-0000-00005DFA0000}"/>
    <cellStyle name="Total 4 2 14 2 3 5" xfId="64082" xr:uid="{00000000-0005-0000-0000-00005EFA0000}"/>
    <cellStyle name="Total 4 2 14 2 4" xfId="64083" xr:uid="{00000000-0005-0000-0000-00005FFA0000}"/>
    <cellStyle name="Total 4 2 14 2 5" xfId="64084" xr:uid="{00000000-0005-0000-0000-000060FA0000}"/>
    <cellStyle name="Total 4 2 14 2 6" xfId="64085" xr:uid="{00000000-0005-0000-0000-000061FA0000}"/>
    <cellStyle name="Total 4 2 14 2 7" xfId="64086" xr:uid="{00000000-0005-0000-0000-000062FA0000}"/>
    <cellStyle name="Total 4 2 14 3" xfId="64087" xr:uid="{00000000-0005-0000-0000-000063FA0000}"/>
    <cellStyle name="Total 4 2 14 3 2" xfId="64088" xr:uid="{00000000-0005-0000-0000-000064FA0000}"/>
    <cellStyle name="Total 4 2 14 3 3" xfId="64089" xr:uid="{00000000-0005-0000-0000-000065FA0000}"/>
    <cellStyle name="Total 4 2 14 3 4" xfId="64090" xr:uid="{00000000-0005-0000-0000-000066FA0000}"/>
    <cellStyle name="Total 4 2 14 3 5" xfId="64091" xr:uid="{00000000-0005-0000-0000-000067FA0000}"/>
    <cellStyle name="Total 4 2 14 4" xfId="64092" xr:uid="{00000000-0005-0000-0000-000068FA0000}"/>
    <cellStyle name="Total 4 2 14 4 2" xfId="64093" xr:uid="{00000000-0005-0000-0000-000069FA0000}"/>
    <cellStyle name="Total 4 2 14 4 3" xfId="64094" xr:uid="{00000000-0005-0000-0000-00006AFA0000}"/>
    <cellStyle name="Total 4 2 14 4 4" xfId="64095" xr:uid="{00000000-0005-0000-0000-00006BFA0000}"/>
    <cellStyle name="Total 4 2 14 4 5" xfId="64096" xr:uid="{00000000-0005-0000-0000-00006CFA0000}"/>
    <cellStyle name="Total 4 2 14 5" xfId="64097" xr:uid="{00000000-0005-0000-0000-00006DFA0000}"/>
    <cellStyle name="Total 4 2 14 6" xfId="64098" xr:uid="{00000000-0005-0000-0000-00006EFA0000}"/>
    <cellStyle name="Total 4 2 14 7" xfId="64099" xr:uid="{00000000-0005-0000-0000-00006FFA0000}"/>
    <cellStyle name="Total 4 2 14 8" xfId="64100" xr:uid="{00000000-0005-0000-0000-000070FA0000}"/>
    <cellStyle name="Total 4 2 15" xfId="64101" xr:uid="{00000000-0005-0000-0000-000071FA0000}"/>
    <cellStyle name="Total 4 2 15 2" xfId="64102" xr:uid="{00000000-0005-0000-0000-000072FA0000}"/>
    <cellStyle name="Total 4 2 15 2 2" xfId="64103" xr:uid="{00000000-0005-0000-0000-000073FA0000}"/>
    <cellStyle name="Total 4 2 15 2 3" xfId="64104" xr:uid="{00000000-0005-0000-0000-000074FA0000}"/>
    <cellStyle name="Total 4 2 15 2 4" xfId="64105" xr:uid="{00000000-0005-0000-0000-000075FA0000}"/>
    <cellStyle name="Total 4 2 15 2 5" xfId="64106" xr:uid="{00000000-0005-0000-0000-000076FA0000}"/>
    <cellStyle name="Total 4 2 15 3" xfId="64107" xr:uid="{00000000-0005-0000-0000-000077FA0000}"/>
    <cellStyle name="Total 4 2 15 3 2" xfId="64108" xr:uid="{00000000-0005-0000-0000-000078FA0000}"/>
    <cellStyle name="Total 4 2 15 3 3" xfId="64109" xr:uid="{00000000-0005-0000-0000-000079FA0000}"/>
    <cellStyle name="Total 4 2 15 3 4" xfId="64110" xr:uid="{00000000-0005-0000-0000-00007AFA0000}"/>
    <cellStyle name="Total 4 2 15 3 5" xfId="64111" xr:uid="{00000000-0005-0000-0000-00007BFA0000}"/>
    <cellStyle name="Total 4 2 15 4" xfId="64112" xr:uid="{00000000-0005-0000-0000-00007CFA0000}"/>
    <cellStyle name="Total 4 2 15 5" xfId="64113" xr:uid="{00000000-0005-0000-0000-00007DFA0000}"/>
    <cellStyle name="Total 4 2 15 6" xfId="64114" xr:uid="{00000000-0005-0000-0000-00007EFA0000}"/>
    <cellStyle name="Total 4 2 15 7" xfId="64115" xr:uid="{00000000-0005-0000-0000-00007FFA0000}"/>
    <cellStyle name="Total 4 2 16" xfId="64116" xr:uid="{00000000-0005-0000-0000-000080FA0000}"/>
    <cellStyle name="Total 4 2 16 2" xfId="64117" xr:uid="{00000000-0005-0000-0000-000081FA0000}"/>
    <cellStyle name="Total 4 2 16 3" xfId="64118" xr:uid="{00000000-0005-0000-0000-000082FA0000}"/>
    <cellStyle name="Total 4 2 16 4" xfId="64119" xr:uid="{00000000-0005-0000-0000-000083FA0000}"/>
    <cellStyle name="Total 4 2 16 5" xfId="64120" xr:uid="{00000000-0005-0000-0000-000084FA0000}"/>
    <cellStyle name="Total 4 2 17" xfId="64121" xr:uid="{00000000-0005-0000-0000-000085FA0000}"/>
    <cellStyle name="Total 4 2 17 2" xfId="64122" xr:uid="{00000000-0005-0000-0000-000086FA0000}"/>
    <cellStyle name="Total 4 2 17 3" xfId="64123" xr:uid="{00000000-0005-0000-0000-000087FA0000}"/>
    <cellStyle name="Total 4 2 17 4" xfId="64124" xr:uid="{00000000-0005-0000-0000-000088FA0000}"/>
    <cellStyle name="Total 4 2 17 5" xfId="64125" xr:uid="{00000000-0005-0000-0000-000089FA0000}"/>
    <cellStyle name="Total 4 2 18" xfId="64126" xr:uid="{00000000-0005-0000-0000-00008AFA0000}"/>
    <cellStyle name="Total 4 2 18 2" xfId="64127" xr:uid="{00000000-0005-0000-0000-00008BFA0000}"/>
    <cellStyle name="Total 4 2 19" xfId="64128" xr:uid="{00000000-0005-0000-0000-00008CFA0000}"/>
    <cellStyle name="Total 4 2 2" xfId="64129" xr:uid="{00000000-0005-0000-0000-00008DFA0000}"/>
    <cellStyle name="Total 4 2 2 2" xfId="64130" xr:uid="{00000000-0005-0000-0000-00008EFA0000}"/>
    <cellStyle name="Total 4 2 2 2 2" xfId="64131" xr:uid="{00000000-0005-0000-0000-00008FFA0000}"/>
    <cellStyle name="Total 4 2 2 2 2 2" xfId="64132" xr:uid="{00000000-0005-0000-0000-000090FA0000}"/>
    <cellStyle name="Total 4 2 2 2 2 3" xfId="64133" xr:uid="{00000000-0005-0000-0000-000091FA0000}"/>
    <cellStyle name="Total 4 2 2 2 2 4" xfId="64134" xr:uid="{00000000-0005-0000-0000-000092FA0000}"/>
    <cellStyle name="Total 4 2 2 2 2 5" xfId="64135" xr:uid="{00000000-0005-0000-0000-000093FA0000}"/>
    <cellStyle name="Total 4 2 2 2 3" xfId="64136" xr:uid="{00000000-0005-0000-0000-000094FA0000}"/>
    <cellStyle name="Total 4 2 2 2 3 2" xfId="64137" xr:uid="{00000000-0005-0000-0000-000095FA0000}"/>
    <cellStyle name="Total 4 2 2 2 3 3" xfId="64138" xr:uid="{00000000-0005-0000-0000-000096FA0000}"/>
    <cellStyle name="Total 4 2 2 2 3 4" xfId="64139" xr:uid="{00000000-0005-0000-0000-000097FA0000}"/>
    <cellStyle name="Total 4 2 2 2 3 5" xfId="64140" xr:uid="{00000000-0005-0000-0000-000098FA0000}"/>
    <cellStyle name="Total 4 2 2 2 4" xfId="64141" xr:uid="{00000000-0005-0000-0000-000099FA0000}"/>
    <cellStyle name="Total 4 2 2 2 5" xfId="64142" xr:uid="{00000000-0005-0000-0000-00009AFA0000}"/>
    <cellStyle name="Total 4 2 2 2 6" xfId="64143" xr:uid="{00000000-0005-0000-0000-00009BFA0000}"/>
    <cellStyle name="Total 4 2 2 2 7" xfId="64144" xr:uid="{00000000-0005-0000-0000-00009CFA0000}"/>
    <cellStyle name="Total 4 2 2 3" xfId="64145" xr:uid="{00000000-0005-0000-0000-00009DFA0000}"/>
    <cellStyle name="Total 4 2 2 3 2" xfId="64146" xr:uid="{00000000-0005-0000-0000-00009EFA0000}"/>
    <cellStyle name="Total 4 2 2 3 3" xfId="64147" xr:uid="{00000000-0005-0000-0000-00009FFA0000}"/>
    <cellStyle name="Total 4 2 2 3 4" xfId="64148" xr:uid="{00000000-0005-0000-0000-0000A0FA0000}"/>
    <cellStyle name="Total 4 2 2 3 5" xfId="64149" xr:uid="{00000000-0005-0000-0000-0000A1FA0000}"/>
    <cellStyle name="Total 4 2 2 4" xfId="64150" xr:uid="{00000000-0005-0000-0000-0000A2FA0000}"/>
    <cellStyle name="Total 4 2 2 4 2" xfId="64151" xr:uid="{00000000-0005-0000-0000-0000A3FA0000}"/>
    <cellStyle name="Total 4 2 2 4 3" xfId="64152" xr:uid="{00000000-0005-0000-0000-0000A4FA0000}"/>
    <cellStyle name="Total 4 2 2 4 4" xfId="64153" xr:uid="{00000000-0005-0000-0000-0000A5FA0000}"/>
    <cellStyle name="Total 4 2 2 4 5" xfId="64154" xr:uid="{00000000-0005-0000-0000-0000A6FA0000}"/>
    <cellStyle name="Total 4 2 2 5" xfId="64155" xr:uid="{00000000-0005-0000-0000-0000A7FA0000}"/>
    <cellStyle name="Total 4 2 2 5 2" xfId="64156" xr:uid="{00000000-0005-0000-0000-0000A8FA0000}"/>
    <cellStyle name="Total 4 2 2 6" xfId="64157" xr:uid="{00000000-0005-0000-0000-0000A9FA0000}"/>
    <cellStyle name="Total 4 2 2 7" xfId="64158" xr:uid="{00000000-0005-0000-0000-0000AAFA0000}"/>
    <cellStyle name="Total 4 2 2 8" xfId="64159" xr:uid="{00000000-0005-0000-0000-0000ABFA0000}"/>
    <cellStyle name="Total 4 2 20" xfId="64160" xr:uid="{00000000-0005-0000-0000-0000ACFA0000}"/>
    <cellStyle name="Total 4 2 21" xfId="64161" xr:uid="{00000000-0005-0000-0000-0000ADFA0000}"/>
    <cellStyle name="Total 4 2 3" xfId="64162" xr:uid="{00000000-0005-0000-0000-0000AEFA0000}"/>
    <cellStyle name="Total 4 2 3 2" xfId="64163" xr:uid="{00000000-0005-0000-0000-0000AFFA0000}"/>
    <cellStyle name="Total 4 2 3 2 2" xfId="64164" xr:uid="{00000000-0005-0000-0000-0000B0FA0000}"/>
    <cellStyle name="Total 4 2 3 2 2 2" xfId="64165" xr:uid="{00000000-0005-0000-0000-0000B1FA0000}"/>
    <cellStyle name="Total 4 2 3 2 2 3" xfId="64166" xr:uid="{00000000-0005-0000-0000-0000B2FA0000}"/>
    <cellStyle name="Total 4 2 3 2 2 4" xfId="64167" xr:uid="{00000000-0005-0000-0000-0000B3FA0000}"/>
    <cellStyle name="Total 4 2 3 2 2 5" xfId="64168" xr:uid="{00000000-0005-0000-0000-0000B4FA0000}"/>
    <cellStyle name="Total 4 2 3 2 3" xfId="64169" xr:uid="{00000000-0005-0000-0000-0000B5FA0000}"/>
    <cellStyle name="Total 4 2 3 2 3 2" xfId="64170" xr:uid="{00000000-0005-0000-0000-0000B6FA0000}"/>
    <cellStyle name="Total 4 2 3 2 3 3" xfId="64171" xr:uid="{00000000-0005-0000-0000-0000B7FA0000}"/>
    <cellStyle name="Total 4 2 3 2 3 4" xfId="64172" xr:uid="{00000000-0005-0000-0000-0000B8FA0000}"/>
    <cellStyle name="Total 4 2 3 2 3 5" xfId="64173" xr:uid="{00000000-0005-0000-0000-0000B9FA0000}"/>
    <cellStyle name="Total 4 2 3 2 4" xfId="64174" xr:uid="{00000000-0005-0000-0000-0000BAFA0000}"/>
    <cellStyle name="Total 4 2 3 2 5" xfId="64175" xr:uid="{00000000-0005-0000-0000-0000BBFA0000}"/>
    <cellStyle name="Total 4 2 3 2 6" xfId="64176" xr:uid="{00000000-0005-0000-0000-0000BCFA0000}"/>
    <cellStyle name="Total 4 2 3 2 7" xfId="64177" xr:uid="{00000000-0005-0000-0000-0000BDFA0000}"/>
    <cellStyle name="Total 4 2 3 3" xfId="64178" xr:uid="{00000000-0005-0000-0000-0000BEFA0000}"/>
    <cellStyle name="Total 4 2 3 3 2" xfId="64179" xr:uid="{00000000-0005-0000-0000-0000BFFA0000}"/>
    <cellStyle name="Total 4 2 3 3 3" xfId="64180" xr:uid="{00000000-0005-0000-0000-0000C0FA0000}"/>
    <cellStyle name="Total 4 2 3 3 4" xfId="64181" xr:uid="{00000000-0005-0000-0000-0000C1FA0000}"/>
    <cellStyle name="Total 4 2 3 3 5" xfId="64182" xr:uid="{00000000-0005-0000-0000-0000C2FA0000}"/>
    <cellStyle name="Total 4 2 3 4" xfId="64183" xr:uid="{00000000-0005-0000-0000-0000C3FA0000}"/>
    <cellStyle name="Total 4 2 3 4 2" xfId="64184" xr:uid="{00000000-0005-0000-0000-0000C4FA0000}"/>
    <cellStyle name="Total 4 2 3 4 3" xfId="64185" xr:uid="{00000000-0005-0000-0000-0000C5FA0000}"/>
    <cellStyle name="Total 4 2 3 4 4" xfId="64186" xr:uid="{00000000-0005-0000-0000-0000C6FA0000}"/>
    <cellStyle name="Total 4 2 3 4 5" xfId="64187" xr:uid="{00000000-0005-0000-0000-0000C7FA0000}"/>
    <cellStyle name="Total 4 2 3 5" xfId="64188" xr:uid="{00000000-0005-0000-0000-0000C8FA0000}"/>
    <cellStyle name="Total 4 2 3 6" xfId="64189" xr:uid="{00000000-0005-0000-0000-0000C9FA0000}"/>
    <cellStyle name="Total 4 2 3 7" xfId="64190" xr:uid="{00000000-0005-0000-0000-0000CAFA0000}"/>
    <cellStyle name="Total 4 2 3 8" xfId="64191" xr:uid="{00000000-0005-0000-0000-0000CBFA0000}"/>
    <cellStyle name="Total 4 2 4" xfId="64192" xr:uid="{00000000-0005-0000-0000-0000CCFA0000}"/>
    <cellStyle name="Total 4 2 4 2" xfId="64193" xr:uid="{00000000-0005-0000-0000-0000CDFA0000}"/>
    <cellStyle name="Total 4 2 4 2 2" xfId="64194" xr:uid="{00000000-0005-0000-0000-0000CEFA0000}"/>
    <cellStyle name="Total 4 2 4 2 2 2" xfId="64195" xr:uid="{00000000-0005-0000-0000-0000CFFA0000}"/>
    <cellStyle name="Total 4 2 4 2 2 3" xfId="64196" xr:uid="{00000000-0005-0000-0000-0000D0FA0000}"/>
    <cellStyle name="Total 4 2 4 2 2 4" xfId="64197" xr:uid="{00000000-0005-0000-0000-0000D1FA0000}"/>
    <cellStyle name="Total 4 2 4 2 2 5" xfId="64198" xr:uid="{00000000-0005-0000-0000-0000D2FA0000}"/>
    <cellStyle name="Total 4 2 4 2 3" xfId="64199" xr:uid="{00000000-0005-0000-0000-0000D3FA0000}"/>
    <cellStyle name="Total 4 2 4 2 3 2" xfId="64200" xr:uid="{00000000-0005-0000-0000-0000D4FA0000}"/>
    <cellStyle name="Total 4 2 4 2 3 3" xfId="64201" xr:uid="{00000000-0005-0000-0000-0000D5FA0000}"/>
    <cellStyle name="Total 4 2 4 2 3 4" xfId="64202" xr:uid="{00000000-0005-0000-0000-0000D6FA0000}"/>
    <cellStyle name="Total 4 2 4 2 3 5" xfId="64203" xr:uid="{00000000-0005-0000-0000-0000D7FA0000}"/>
    <cellStyle name="Total 4 2 4 2 4" xfId="64204" xr:uid="{00000000-0005-0000-0000-0000D8FA0000}"/>
    <cellStyle name="Total 4 2 4 2 5" xfId="64205" xr:uid="{00000000-0005-0000-0000-0000D9FA0000}"/>
    <cellStyle name="Total 4 2 4 2 6" xfId="64206" xr:uid="{00000000-0005-0000-0000-0000DAFA0000}"/>
    <cellStyle name="Total 4 2 4 2 7" xfId="64207" xr:uid="{00000000-0005-0000-0000-0000DBFA0000}"/>
    <cellStyle name="Total 4 2 4 3" xfId="64208" xr:uid="{00000000-0005-0000-0000-0000DCFA0000}"/>
    <cellStyle name="Total 4 2 4 3 2" xfId="64209" xr:uid="{00000000-0005-0000-0000-0000DDFA0000}"/>
    <cellStyle name="Total 4 2 4 3 3" xfId="64210" xr:uid="{00000000-0005-0000-0000-0000DEFA0000}"/>
    <cellStyle name="Total 4 2 4 3 4" xfId="64211" xr:uid="{00000000-0005-0000-0000-0000DFFA0000}"/>
    <cellStyle name="Total 4 2 4 3 5" xfId="64212" xr:uid="{00000000-0005-0000-0000-0000E0FA0000}"/>
    <cellStyle name="Total 4 2 4 4" xfId="64213" xr:uid="{00000000-0005-0000-0000-0000E1FA0000}"/>
    <cellStyle name="Total 4 2 4 4 2" xfId="64214" xr:uid="{00000000-0005-0000-0000-0000E2FA0000}"/>
    <cellStyle name="Total 4 2 4 4 3" xfId="64215" xr:uid="{00000000-0005-0000-0000-0000E3FA0000}"/>
    <cellStyle name="Total 4 2 4 4 4" xfId="64216" xr:uid="{00000000-0005-0000-0000-0000E4FA0000}"/>
    <cellStyle name="Total 4 2 4 4 5" xfId="64217" xr:uid="{00000000-0005-0000-0000-0000E5FA0000}"/>
    <cellStyle name="Total 4 2 4 5" xfId="64218" xr:uid="{00000000-0005-0000-0000-0000E6FA0000}"/>
    <cellStyle name="Total 4 2 4 6" xfId="64219" xr:uid="{00000000-0005-0000-0000-0000E7FA0000}"/>
    <cellStyle name="Total 4 2 4 7" xfId="64220" xr:uid="{00000000-0005-0000-0000-0000E8FA0000}"/>
    <cellStyle name="Total 4 2 4 8" xfId="64221" xr:uid="{00000000-0005-0000-0000-0000E9FA0000}"/>
    <cellStyle name="Total 4 2 5" xfId="64222" xr:uid="{00000000-0005-0000-0000-0000EAFA0000}"/>
    <cellStyle name="Total 4 2 5 2" xfId="64223" xr:uid="{00000000-0005-0000-0000-0000EBFA0000}"/>
    <cellStyle name="Total 4 2 5 2 2" xfId="64224" xr:uid="{00000000-0005-0000-0000-0000ECFA0000}"/>
    <cellStyle name="Total 4 2 5 2 2 2" xfId="64225" xr:uid="{00000000-0005-0000-0000-0000EDFA0000}"/>
    <cellStyle name="Total 4 2 5 2 2 3" xfId="64226" xr:uid="{00000000-0005-0000-0000-0000EEFA0000}"/>
    <cellStyle name="Total 4 2 5 2 2 4" xfId="64227" xr:uid="{00000000-0005-0000-0000-0000EFFA0000}"/>
    <cellStyle name="Total 4 2 5 2 2 5" xfId="64228" xr:uid="{00000000-0005-0000-0000-0000F0FA0000}"/>
    <cellStyle name="Total 4 2 5 2 3" xfId="64229" xr:uid="{00000000-0005-0000-0000-0000F1FA0000}"/>
    <cellStyle name="Total 4 2 5 2 3 2" xfId="64230" xr:uid="{00000000-0005-0000-0000-0000F2FA0000}"/>
    <cellStyle name="Total 4 2 5 2 3 3" xfId="64231" xr:uid="{00000000-0005-0000-0000-0000F3FA0000}"/>
    <cellStyle name="Total 4 2 5 2 3 4" xfId="64232" xr:uid="{00000000-0005-0000-0000-0000F4FA0000}"/>
    <cellStyle name="Total 4 2 5 2 3 5" xfId="64233" xr:uid="{00000000-0005-0000-0000-0000F5FA0000}"/>
    <cellStyle name="Total 4 2 5 2 4" xfId="64234" xr:uid="{00000000-0005-0000-0000-0000F6FA0000}"/>
    <cellStyle name="Total 4 2 5 2 5" xfId="64235" xr:uid="{00000000-0005-0000-0000-0000F7FA0000}"/>
    <cellStyle name="Total 4 2 5 2 6" xfId="64236" xr:uid="{00000000-0005-0000-0000-0000F8FA0000}"/>
    <cellStyle name="Total 4 2 5 2 7" xfId="64237" xr:uid="{00000000-0005-0000-0000-0000F9FA0000}"/>
    <cellStyle name="Total 4 2 5 3" xfId="64238" xr:uid="{00000000-0005-0000-0000-0000FAFA0000}"/>
    <cellStyle name="Total 4 2 5 3 2" xfId="64239" xr:uid="{00000000-0005-0000-0000-0000FBFA0000}"/>
    <cellStyle name="Total 4 2 5 3 3" xfId="64240" xr:uid="{00000000-0005-0000-0000-0000FCFA0000}"/>
    <cellStyle name="Total 4 2 5 3 4" xfId="64241" xr:uid="{00000000-0005-0000-0000-0000FDFA0000}"/>
    <cellStyle name="Total 4 2 5 3 5" xfId="64242" xr:uid="{00000000-0005-0000-0000-0000FEFA0000}"/>
    <cellStyle name="Total 4 2 5 4" xfId="64243" xr:uid="{00000000-0005-0000-0000-0000FFFA0000}"/>
    <cellStyle name="Total 4 2 5 4 2" xfId="64244" xr:uid="{00000000-0005-0000-0000-000000FB0000}"/>
    <cellStyle name="Total 4 2 5 4 3" xfId="64245" xr:uid="{00000000-0005-0000-0000-000001FB0000}"/>
    <cellStyle name="Total 4 2 5 4 4" xfId="64246" xr:uid="{00000000-0005-0000-0000-000002FB0000}"/>
    <cellStyle name="Total 4 2 5 4 5" xfId="64247" xr:uid="{00000000-0005-0000-0000-000003FB0000}"/>
    <cellStyle name="Total 4 2 5 5" xfId="64248" xr:uid="{00000000-0005-0000-0000-000004FB0000}"/>
    <cellStyle name="Total 4 2 5 6" xfId="64249" xr:uid="{00000000-0005-0000-0000-000005FB0000}"/>
    <cellStyle name="Total 4 2 5 7" xfId="64250" xr:uid="{00000000-0005-0000-0000-000006FB0000}"/>
    <cellStyle name="Total 4 2 5 8" xfId="64251" xr:uid="{00000000-0005-0000-0000-000007FB0000}"/>
    <cellStyle name="Total 4 2 6" xfId="64252" xr:uid="{00000000-0005-0000-0000-000008FB0000}"/>
    <cellStyle name="Total 4 2 6 2" xfId="64253" xr:uid="{00000000-0005-0000-0000-000009FB0000}"/>
    <cellStyle name="Total 4 2 6 2 2" xfId="64254" xr:uid="{00000000-0005-0000-0000-00000AFB0000}"/>
    <cellStyle name="Total 4 2 6 2 2 2" xfId="64255" xr:uid="{00000000-0005-0000-0000-00000BFB0000}"/>
    <cellStyle name="Total 4 2 6 2 2 3" xfId="64256" xr:uid="{00000000-0005-0000-0000-00000CFB0000}"/>
    <cellStyle name="Total 4 2 6 2 2 4" xfId="64257" xr:uid="{00000000-0005-0000-0000-00000DFB0000}"/>
    <cellStyle name="Total 4 2 6 2 2 5" xfId="64258" xr:uid="{00000000-0005-0000-0000-00000EFB0000}"/>
    <cellStyle name="Total 4 2 6 2 3" xfId="64259" xr:uid="{00000000-0005-0000-0000-00000FFB0000}"/>
    <cellStyle name="Total 4 2 6 2 3 2" xfId="64260" xr:uid="{00000000-0005-0000-0000-000010FB0000}"/>
    <cellStyle name="Total 4 2 6 2 3 3" xfId="64261" xr:uid="{00000000-0005-0000-0000-000011FB0000}"/>
    <cellStyle name="Total 4 2 6 2 3 4" xfId="64262" xr:uid="{00000000-0005-0000-0000-000012FB0000}"/>
    <cellStyle name="Total 4 2 6 2 3 5" xfId="64263" xr:uid="{00000000-0005-0000-0000-000013FB0000}"/>
    <cellStyle name="Total 4 2 6 2 4" xfId="64264" xr:uid="{00000000-0005-0000-0000-000014FB0000}"/>
    <cellStyle name="Total 4 2 6 2 5" xfId="64265" xr:uid="{00000000-0005-0000-0000-000015FB0000}"/>
    <cellStyle name="Total 4 2 6 2 6" xfId="64266" xr:uid="{00000000-0005-0000-0000-000016FB0000}"/>
    <cellStyle name="Total 4 2 6 2 7" xfId="64267" xr:uid="{00000000-0005-0000-0000-000017FB0000}"/>
    <cellStyle name="Total 4 2 6 3" xfId="64268" xr:uid="{00000000-0005-0000-0000-000018FB0000}"/>
    <cellStyle name="Total 4 2 6 3 2" xfId="64269" xr:uid="{00000000-0005-0000-0000-000019FB0000}"/>
    <cellStyle name="Total 4 2 6 3 3" xfId="64270" xr:uid="{00000000-0005-0000-0000-00001AFB0000}"/>
    <cellStyle name="Total 4 2 6 3 4" xfId="64271" xr:uid="{00000000-0005-0000-0000-00001BFB0000}"/>
    <cellStyle name="Total 4 2 6 3 5" xfId="64272" xr:uid="{00000000-0005-0000-0000-00001CFB0000}"/>
    <cellStyle name="Total 4 2 6 4" xfId="64273" xr:uid="{00000000-0005-0000-0000-00001DFB0000}"/>
    <cellStyle name="Total 4 2 6 4 2" xfId="64274" xr:uid="{00000000-0005-0000-0000-00001EFB0000}"/>
    <cellStyle name="Total 4 2 6 4 3" xfId="64275" xr:uid="{00000000-0005-0000-0000-00001FFB0000}"/>
    <cellStyle name="Total 4 2 6 4 4" xfId="64276" xr:uid="{00000000-0005-0000-0000-000020FB0000}"/>
    <cellStyle name="Total 4 2 6 4 5" xfId="64277" xr:uid="{00000000-0005-0000-0000-000021FB0000}"/>
    <cellStyle name="Total 4 2 6 5" xfId="64278" xr:uid="{00000000-0005-0000-0000-000022FB0000}"/>
    <cellStyle name="Total 4 2 6 6" xfId="64279" xr:uid="{00000000-0005-0000-0000-000023FB0000}"/>
    <cellStyle name="Total 4 2 6 7" xfId="64280" xr:uid="{00000000-0005-0000-0000-000024FB0000}"/>
    <cellStyle name="Total 4 2 6 8" xfId="64281" xr:uid="{00000000-0005-0000-0000-000025FB0000}"/>
    <cellStyle name="Total 4 2 7" xfId="64282" xr:uid="{00000000-0005-0000-0000-000026FB0000}"/>
    <cellStyle name="Total 4 2 7 2" xfId="64283" xr:uid="{00000000-0005-0000-0000-000027FB0000}"/>
    <cellStyle name="Total 4 2 7 2 2" xfId="64284" xr:uid="{00000000-0005-0000-0000-000028FB0000}"/>
    <cellStyle name="Total 4 2 7 2 2 2" xfId="64285" xr:uid="{00000000-0005-0000-0000-000029FB0000}"/>
    <cellStyle name="Total 4 2 7 2 2 3" xfId="64286" xr:uid="{00000000-0005-0000-0000-00002AFB0000}"/>
    <cellStyle name="Total 4 2 7 2 2 4" xfId="64287" xr:uid="{00000000-0005-0000-0000-00002BFB0000}"/>
    <cellStyle name="Total 4 2 7 2 2 5" xfId="64288" xr:uid="{00000000-0005-0000-0000-00002CFB0000}"/>
    <cellStyle name="Total 4 2 7 2 3" xfId="64289" xr:uid="{00000000-0005-0000-0000-00002DFB0000}"/>
    <cellStyle name="Total 4 2 7 2 3 2" xfId="64290" xr:uid="{00000000-0005-0000-0000-00002EFB0000}"/>
    <cellStyle name="Total 4 2 7 2 3 3" xfId="64291" xr:uid="{00000000-0005-0000-0000-00002FFB0000}"/>
    <cellStyle name="Total 4 2 7 2 3 4" xfId="64292" xr:uid="{00000000-0005-0000-0000-000030FB0000}"/>
    <cellStyle name="Total 4 2 7 2 3 5" xfId="64293" xr:uid="{00000000-0005-0000-0000-000031FB0000}"/>
    <cellStyle name="Total 4 2 7 2 4" xfId="64294" xr:uid="{00000000-0005-0000-0000-000032FB0000}"/>
    <cellStyle name="Total 4 2 7 2 5" xfId="64295" xr:uid="{00000000-0005-0000-0000-000033FB0000}"/>
    <cellStyle name="Total 4 2 7 2 6" xfId="64296" xr:uid="{00000000-0005-0000-0000-000034FB0000}"/>
    <cellStyle name="Total 4 2 7 2 7" xfId="64297" xr:uid="{00000000-0005-0000-0000-000035FB0000}"/>
    <cellStyle name="Total 4 2 7 3" xfId="64298" xr:uid="{00000000-0005-0000-0000-000036FB0000}"/>
    <cellStyle name="Total 4 2 7 3 2" xfId="64299" xr:uid="{00000000-0005-0000-0000-000037FB0000}"/>
    <cellStyle name="Total 4 2 7 3 3" xfId="64300" xr:uid="{00000000-0005-0000-0000-000038FB0000}"/>
    <cellStyle name="Total 4 2 7 3 4" xfId="64301" xr:uid="{00000000-0005-0000-0000-000039FB0000}"/>
    <cellStyle name="Total 4 2 7 3 5" xfId="64302" xr:uid="{00000000-0005-0000-0000-00003AFB0000}"/>
    <cellStyle name="Total 4 2 7 4" xfId="64303" xr:uid="{00000000-0005-0000-0000-00003BFB0000}"/>
    <cellStyle name="Total 4 2 7 4 2" xfId="64304" xr:uid="{00000000-0005-0000-0000-00003CFB0000}"/>
    <cellStyle name="Total 4 2 7 4 3" xfId="64305" xr:uid="{00000000-0005-0000-0000-00003DFB0000}"/>
    <cellStyle name="Total 4 2 7 4 4" xfId="64306" xr:uid="{00000000-0005-0000-0000-00003EFB0000}"/>
    <cellStyle name="Total 4 2 7 4 5" xfId="64307" xr:uid="{00000000-0005-0000-0000-00003FFB0000}"/>
    <cellStyle name="Total 4 2 7 5" xfId="64308" xr:uid="{00000000-0005-0000-0000-000040FB0000}"/>
    <cellStyle name="Total 4 2 7 6" xfId="64309" xr:uid="{00000000-0005-0000-0000-000041FB0000}"/>
    <cellStyle name="Total 4 2 7 7" xfId="64310" xr:uid="{00000000-0005-0000-0000-000042FB0000}"/>
    <cellStyle name="Total 4 2 7 8" xfId="64311" xr:uid="{00000000-0005-0000-0000-000043FB0000}"/>
    <cellStyle name="Total 4 2 8" xfId="64312" xr:uid="{00000000-0005-0000-0000-000044FB0000}"/>
    <cellStyle name="Total 4 2 8 2" xfId="64313" xr:uid="{00000000-0005-0000-0000-000045FB0000}"/>
    <cellStyle name="Total 4 2 8 2 2" xfId="64314" xr:uid="{00000000-0005-0000-0000-000046FB0000}"/>
    <cellStyle name="Total 4 2 8 2 2 2" xfId="64315" xr:uid="{00000000-0005-0000-0000-000047FB0000}"/>
    <cellStyle name="Total 4 2 8 2 2 3" xfId="64316" xr:uid="{00000000-0005-0000-0000-000048FB0000}"/>
    <cellStyle name="Total 4 2 8 2 2 4" xfId="64317" xr:uid="{00000000-0005-0000-0000-000049FB0000}"/>
    <cellStyle name="Total 4 2 8 2 2 5" xfId="64318" xr:uid="{00000000-0005-0000-0000-00004AFB0000}"/>
    <cellStyle name="Total 4 2 8 2 3" xfId="64319" xr:uid="{00000000-0005-0000-0000-00004BFB0000}"/>
    <cellStyle name="Total 4 2 8 2 3 2" xfId="64320" xr:uid="{00000000-0005-0000-0000-00004CFB0000}"/>
    <cellStyle name="Total 4 2 8 2 3 3" xfId="64321" xr:uid="{00000000-0005-0000-0000-00004DFB0000}"/>
    <cellStyle name="Total 4 2 8 2 3 4" xfId="64322" xr:uid="{00000000-0005-0000-0000-00004EFB0000}"/>
    <cellStyle name="Total 4 2 8 2 3 5" xfId="64323" xr:uid="{00000000-0005-0000-0000-00004FFB0000}"/>
    <cellStyle name="Total 4 2 8 2 4" xfId="64324" xr:uid="{00000000-0005-0000-0000-000050FB0000}"/>
    <cellStyle name="Total 4 2 8 2 5" xfId="64325" xr:uid="{00000000-0005-0000-0000-000051FB0000}"/>
    <cellStyle name="Total 4 2 8 2 6" xfId="64326" xr:uid="{00000000-0005-0000-0000-000052FB0000}"/>
    <cellStyle name="Total 4 2 8 2 7" xfId="64327" xr:uid="{00000000-0005-0000-0000-000053FB0000}"/>
    <cellStyle name="Total 4 2 8 3" xfId="64328" xr:uid="{00000000-0005-0000-0000-000054FB0000}"/>
    <cellStyle name="Total 4 2 8 3 2" xfId="64329" xr:uid="{00000000-0005-0000-0000-000055FB0000}"/>
    <cellStyle name="Total 4 2 8 3 3" xfId="64330" xr:uid="{00000000-0005-0000-0000-000056FB0000}"/>
    <cellStyle name="Total 4 2 8 3 4" xfId="64331" xr:uid="{00000000-0005-0000-0000-000057FB0000}"/>
    <cellStyle name="Total 4 2 8 3 5" xfId="64332" xr:uid="{00000000-0005-0000-0000-000058FB0000}"/>
    <cellStyle name="Total 4 2 8 4" xfId="64333" xr:uid="{00000000-0005-0000-0000-000059FB0000}"/>
    <cellStyle name="Total 4 2 8 4 2" xfId="64334" xr:uid="{00000000-0005-0000-0000-00005AFB0000}"/>
    <cellStyle name="Total 4 2 8 4 3" xfId="64335" xr:uid="{00000000-0005-0000-0000-00005BFB0000}"/>
    <cellStyle name="Total 4 2 8 4 4" xfId="64336" xr:uid="{00000000-0005-0000-0000-00005CFB0000}"/>
    <cellStyle name="Total 4 2 8 4 5" xfId="64337" xr:uid="{00000000-0005-0000-0000-00005DFB0000}"/>
    <cellStyle name="Total 4 2 8 5" xfId="64338" xr:uid="{00000000-0005-0000-0000-00005EFB0000}"/>
    <cellStyle name="Total 4 2 8 6" xfId="64339" xr:uid="{00000000-0005-0000-0000-00005FFB0000}"/>
    <cellStyle name="Total 4 2 8 7" xfId="64340" xr:uid="{00000000-0005-0000-0000-000060FB0000}"/>
    <cellStyle name="Total 4 2 8 8" xfId="64341" xr:uid="{00000000-0005-0000-0000-000061FB0000}"/>
    <cellStyle name="Total 4 2 9" xfId="64342" xr:uid="{00000000-0005-0000-0000-000062FB0000}"/>
    <cellStyle name="Total 4 2 9 2" xfId="64343" xr:uid="{00000000-0005-0000-0000-000063FB0000}"/>
    <cellStyle name="Total 4 2 9 2 2" xfId="64344" xr:uid="{00000000-0005-0000-0000-000064FB0000}"/>
    <cellStyle name="Total 4 2 9 2 2 2" xfId="64345" xr:uid="{00000000-0005-0000-0000-000065FB0000}"/>
    <cellStyle name="Total 4 2 9 2 2 3" xfId="64346" xr:uid="{00000000-0005-0000-0000-000066FB0000}"/>
    <cellStyle name="Total 4 2 9 2 2 4" xfId="64347" xr:uid="{00000000-0005-0000-0000-000067FB0000}"/>
    <cellStyle name="Total 4 2 9 2 2 5" xfId="64348" xr:uid="{00000000-0005-0000-0000-000068FB0000}"/>
    <cellStyle name="Total 4 2 9 2 3" xfId="64349" xr:uid="{00000000-0005-0000-0000-000069FB0000}"/>
    <cellStyle name="Total 4 2 9 2 3 2" xfId="64350" xr:uid="{00000000-0005-0000-0000-00006AFB0000}"/>
    <cellStyle name="Total 4 2 9 2 3 3" xfId="64351" xr:uid="{00000000-0005-0000-0000-00006BFB0000}"/>
    <cellStyle name="Total 4 2 9 2 3 4" xfId="64352" xr:uid="{00000000-0005-0000-0000-00006CFB0000}"/>
    <cellStyle name="Total 4 2 9 2 3 5" xfId="64353" xr:uid="{00000000-0005-0000-0000-00006DFB0000}"/>
    <cellStyle name="Total 4 2 9 2 4" xfId="64354" xr:uid="{00000000-0005-0000-0000-00006EFB0000}"/>
    <cellStyle name="Total 4 2 9 2 5" xfId="64355" xr:uid="{00000000-0005-0000-0000-00006FFB0000}"/>
    <cellStyle name="Total 4 2 9 2 6" xfId="64356" xr:uid="{00000000-0005-0000-0000-000070FB0000}"/>
    <cellStyle name="Total 4 2 9 2 7" xfId="64357" xr:uid="{00000000-0005-0000-0000-000071FB0000}"/>
    <cellStyle name="Total 4 2 9 3" xfId="64358" xr:uid="{00000000-0005-0000-0000-000072FB0000}"/>
    <cellStyle name="Total 4 2 9 3 2" xfId="64359" xr:uid="{00000000-0005-0000-0000-000073FB0000}"/>
    <cellStyle name="Total 4 2 9 3 3" xfId="64360" xr:uid="{00000000-0005-0000-0000-000074FB0000}"/>
    <cellStyle name="Total 4 2 9 3 4" xfId="64361" xr:uid="{00000000-0005-0000-0000-000075FB0000}"/>
    <cellStyle name="Total 4 2 9 3 5" xfId="64362" xr:uid="{00000000-0005-0000-0000-000076FB0000}"/>
    <cellStyle name="Total 4 2 9 4" xfId="64363" xr:uid="{00000000-0005-0000-0000-000077FB0000}"/>
    <cellStyle name="Total 4 2 9 4 2" xfId="64364" xr:uid="{00000000-0005-0000-0000-000078FB0000}"/>
    <cellStyle name="Total 4 2 9 4 3" xfId="64365" xr:uid="{00000000-0005-0000-0000-000079FB0000}"/>
    <cellStyle name="Total 4 2 9 4 4" xfId="64366" xr:uid="{00000000-0005-0000-0000-00007AFB0000}"/>
    <cellStyle name="Total 4 2 9 4 5" xfId="64367" xr:uid="{00000000-0005-0000-0000-00007BFB0000}"/>
    <cellStyle name="Total 4 2 9 5" xfId="64368" xr:uid="{00000000-0005-0000-0000-00007CFB0000}"/>
    <cellStyle name="Total 4 2 9 6" xfId="64369" xr:uid="{00000000-0005-0000-0000-00007DFB0000}"/>
    <cellStyle name="Total 4 2 9 7" xfId="64370" xr:uid="{00000000-0005-0000-0000-00007EFB0000}"/>
    <cellStyle name="Total 4 2 9 8" xfId="64371" xr:uid="{00000000-0005-0000-0000-00007FFB0000}"/>
    <cellStyle name="Total 4 3" xfId="64372" xr:uid="{00000000-0005-0000-0000-000080FB0000}"/>
    <cellStyle name="Total 4 3 2" xfId="64373" xr:uid="{00000000-0005-0000-0000-000081FB0000}"/>
    <cellStyle name="Total 4 3 2 2" xfId="64374" xr:uid="{00000000-0005-0000-0000-000082FB0000}"/>
    <cellStyle name="Total 4 3 3" xfId="64375" xr:uid="{00000000-0005-0000-0000-000083FB0000}"/>
    <cellStyle name="Total 4 3 4" xfId="64376" xr:uid="{00000000-0005-0000-0000-000084FB0000}"/>
    <cellStyle name="Total 4 4" xfId="64377" xr:uid="{00000000-0005-0000-0000-000085FB0000}"/>
    <cellStyle name="Total 4 4 2" xfId="64378" xr:uid="{00000000-0005-0000-0000-000086FB0000}"/>
    <cellStyle name="Total 4 4 2 2" xfId="64379" xr:uid="{00000000-0005-0000-0000-000087FB0000}"/>
    <cellStyle name="Total 4 4 3" xfId="64380" xr:uid="{00000000-0005-0000-0000-000088FB0000}"/>
    <cellStyle name="Total 4 4 4" xfId="64381" xr:uid="{00000000-0005-0000-0000-000089FB0000}"/>
    <cellStyle name="Total 4 4 5" xfId="64382" xr:uid="{00000000-0005-0000-0000-00008AFB0000}"/>
    <cellStyle name="Total 4 5" xfId="64383" xr:uid="{00000000-0005-0000-0000-00008BFB0000}"/>
    <cellStyle name="Total 4 5 2" xfId="64384" xr:uid="{00000000-0005-0000-0000-00008CFB0000}"/>
    <cellStyle name="Total 4 6" xfId="64385" xr:uid="{00000000-0005-0000-0000-00008DFB0000}"/>
    <cellStyle name="Total 4 7" xfId="64386" xr:uid="{00000000-0005-0000-0000-00008EFB0000}"/>
    <cellStyle name="Total 4_T-straight with PEDs adjustor" xfId="64387" xr:uid="{00000000-0005-0000-0000-00008FFB0000}"/>
    <cellStyle name="Total 5" xfId="64388" xr:uid="{00000000-0005-0000-0000-000090FB0000}"/>
    <cellStyle name="Total 5 2" xfId="64389" xr:uid="{00000000-0005-0000-0000-000091FB0000}"/>
    <cellStyle name="Total 5 2 2" xfId="64390" xr:uid="{00000000-0005-0000-0000-000092FB0000}"/>
    <cellStyle name="Total 5 3" xfId="64391" xr:uid="{00000000-0005-0000-0000-000093FB0000}"/>
    <cellStyle name="Total 5 3 2" xfId="64392" xr:uid="{00000000-0005-0000-0000-000094FB0000}"/>
    <cellStyle name="Total 5 4" xfId="64393" xr:uid="{00000000-0005-0000-0000-000095FB0000}"/>
    <cellStyle name="Total 6" xfId="64394" xr:uid="{00000000-0005-0000-0000-000096FB0000}"/>
    <cellStyle name="Total 6 2" xfId="64395" xr:uid="{00000000-0005-0000-0000-000097FB0000}"/>
    <cellStyle name="Total 6 2 2" xfId="64396" xr:uid="{00000000-0005-0000-0000-000098FB0000}"/>
    <cellStyle name="Total 6 3" xfId="64397" xr:uid="{00000000-0005-0000-0000-000099FB0000}"/>
    <cellStyle name="Total 6 3 2" xfId="64398" xr:uid="{00000000-0005-0000-0000-00009AFB0000}"/>
    <cellStyle name="Total 6 4" xfId="64399" xr:uid="{00000000-0005-0000-0000-00009BFB0000}"/>
    <cellStyle name="Total 7" xfId="64400" xr:uid="{00000000-0005-0000-0000-00009CFB0000}"/>
    <cellStyle name="Total 7 2" xfId="64401" xr:uid="{00000000-0005-0000-0000-00009DFB0000}"/>
    <cellStyle name="Total 7 2 2" xfId="64402" xr:uid="{00000000-0005-0000-0000-00009EFB0000}"/>
    <cellStyle name="Total 7 3" xfId="64403" xr:uid="{00000000-0005-0000-0000-00009FFB0000}"/>
    <cellStyle name="Total 7 3 2" xfId="64404" xr:uid="{00000000-0005-0000-0000-0000A0FB0000}"/>
    <cellStyle name="Total 7 4" xfId="64405" xr:uid="{00000000-0005-0000-0000-0000A1FB0000}"/>
    <cellStyle name="Total 8" xfId="64406" xr:uid="{00000000-0005-0000-0000-0000A2FB0000}"/>
    <cellStyle name="Total 8 2" xfId="64407" xr:uid="{00000000-0005-0000-0000-0000A3FB0000}"/>
    <cellStyle name="Total 8 2 2" xfId="64408" xr:uid="{00000000-0005-0000-0000-0000A4FB0000}"/>
    <cellStyle name="Total 8 3" xfId="64409" xr:uid="{00000000-0005-0000-0000-0000A5FB0000}"/>
    <cellStyle name="Total 8 3 2" xfId="64410" xr:uid="{00000000-0005-0000-0000-0000A6FB0000}"/>
    <cellStyle name="Total 8 4" xfId="64411" xr:uid="{00000000-0005-0000-0000-0000A7FB0000}"/>
    <cellStyle name="Total 9" xfId="64412" xr:uid="{00000000-0005-0000-0000-0000A8FB0000}"/>
    <cellStyle name="Total 9 2" xfId="64413" xr:uid="{00000000-0005-0000-0000-0000A9FB0000}"/>
    <cellStyle name="Total 9 2 2" xfId="64414" xr:uid="{00000000-0005-0000-0000-0000AAFB0000}"/>
    <cellStyle name="Total 9 3" xfId="64415" xr:uid="{00000000-0005-0000-0000-0000ABFB0000}"/>
    <cellStyle name="Total 9 3 2" xfId="64416" xr:uid="{00000000-0005-0000-0000-0000ACFB0000}"/>
    <cellStyle name="Total 9 4" xfId="64417" xr:uid="{00000000-0005-0000-0000-0000ADFB0000}"/>
    <cellStyle name="Warning Text 10" xfId="64418" xr:uid="{00000000-0005-0000-0000-0000AEFB0000}"/>
    <cellStyle name="Warning Text 10 2" xfId="64419" xr:uid="{00000000-0005-0000-0000-0000AFFB0000}"/>
    <cellStyle name="Warning Text 10 2 2" xfId="64420" xr:uid="{00000000-0005-0000-0000-0000B0FB0000}"/>
    <cellStyle name="Warning Text 10 3" xfId="64421" xr:uid="{00000000-0005-0000-0000-0000B1FB0000}"/>
    <cellStyle name="Warning Text 11" xfId="64422" xr:uid="{00000000-0005-0000-0000-0000B2FB0000}"/>
    <cellStyle name="Warning Text 11 2" xfId="64423" xr:uid="{00000000-0005-0000-0000-0000B3FB0000}"/>
    <cellStyle name="Warning Text 12" xfId="64424" xr:uid="{00000000-0005-0000-0000-0000B4FB0000}"/>
    <cellStyle name="Warning Text 2" xfId="64425" xr:uid="{00000000-0005-0000-0000-0000B5FB0000}"/>
    <cellStyle name="Warning Text 2 2" xfId="64426" xr:uid="{00000000-0005-0000-0000-0000B6FB0000}"/>
    <cellStyle name="Warning Text 2 2 2" xfId="64427" xr:uid="{00000000-0005-0000-0000-0000B7FB0000}"/>
    <cellStyle name="Warning Text 2 2 3" xfId="64428" xr:uid="{00000000-0005-0000-0000-0000B8FB0000}"/>
    <cellStyle name="Warning Text 2 2_T-straight with PEDs adjustor" xfId="64429" xr:uid="{00000000-0005-0000-0000-0000B9FB0000}"/>
    <cellStyle name="Warning Text 2 3" xfId="64430" xr:uid="{00000000-0005-0000-0000-0000BAFB0000}"/>
    <cellStyle name="Warning Text 3" xfId="64431" xr:uid="{00000000-0005-0000-0000-0000BBFB0000}"/>
    <cellStyle name="Warning Text 3 2" xfId="64432" xr:uid="{00000000-0005-0000-0000-0000BCFB0000}"/>
    <cellStyle name="Warning Text 3 2 2" xfId="64433" xr:uid="{00000000-0005-0000-0000-0000BDFB0000}"/>
    <cellStyle name="Warning Text 3 3" xfId="64434" xr:uid="{00000000-0005-0000-0000-0000BEFB0000}"/>
    <cellStyle name="Warning Text 4" xfId="64435" xr:uid="{00000000-0005-0000-0000-0000BFFB0000}"/>
    <cellStyle name="Warning Text 4 2" xfId="64436" xr:uid="{00000000-0005-0000-0000-0000C0FB0000}"/>
    <cellStyle name="Warning Text 4 2 2" xfId="64437" xr:uid="{00000000-0005-0000-0000-0000C1FB0000}"/>
    <cellStyle name="Warning Text 4 3" xfId="64438" xr:uid="{00000000-0005-0000-0000-0000C2FB0000}"/>
    <cellStyle name="Warning Text 5" xfId="64439" xr:uid="{00000000-0005-0000-0000-0000C3FB0000}"/>
    <cellStyle name="Warning Text 5 2" xfId="64440" xr:uid="{00000000-0005-0000-0000-0000C4FB0000}"/>
    <cellStyle name="Warning Text 5 2 2" xfId="64441" xr:uid="{00000000-0005-0000-0000-0000C5FB0000}"/>
    <cellStyle name="Warning Text 5 3" xfId="64442" xr:uid="{00000000-0005-0000-0000-0000C6FB0000}"/>
    <cellStyle name="Warning Text 6" xfId="64443" xr:uid="{00000000-0005-0000-0000-0000C7FB0000}"/>
    <cellStyle name="Warning Text 6 2" xfId="64444" xr:uid="{00000000-0005-0000-0000-0000C8FB0000}"/>
    <cellStyle name="Warning Text 6 2 2" xfId="64445" xr:uid="{00000000-0005-0000-0000-0000C9FB0000}"/>
    <cellStyle name="Warning Text 6 3" xfId="64446" xr:uid="{00000000-0005-0000-0000-0000CAFB0000}"/>
    <cellStyle name="Warning Text 7" xfId="64447" xr:uid="{00000000-0005-0000-0000-0000CBFB0000}"/>
    <cellStyle name="Warning Text 7 2" xfId="64448" xr:uid="{00000000-0005-0000-0000-0000CCFB0000}"/>
    <cellStyle name="Warning Text 7 2 2" xfId="64449" xr:uid="{00000000-0005-0000-0000-0000CDFB0000}"/>
    <cellStyle name="Warning Text 7 3" xfId="64450" xr:uid="{00000000-0005-0000-0000-0000CEFB0000}"/>
    <cellStyle name="Warning Text 8" xfId="64451" xr:uid="{00000000-0005-0000-0000-0000CFFB0000}"/>
    <cellStyle name="Warning Text 8 2" xfId="64452" xr:uid="{00000000-0005-0000-0000-0000D0FB0000}"/>
    <cellStyle name="Warning Text 8 2 2" xfId="64453" xr:uid="{00000000-0005-0000-0000-0000D1FB0000}"/>
    <cellStyle name="Warning Text 8 3" xfId="64454" xr:uid="{00000000-0005-0000-0000-0000D2FB0000}"/>
    <cellStyle name="Warning Text 9" xfId="64455" xr:uid="{00000000-0005-0000-0000-0000D3FB0000}"/>
    <cellStyle name="Warning Text 9 2" xfId="64456" xr:uid="{00000000-0005-0000-0000-0000D4FB0000}"/>
    <cellStyle name="Warning Text 9 2 2" xfId="64457" xr:uid="{00000000-0005-0000-0000-0000D5FB0000}"/>
    <cellStyle name="Warning Text 9 3" xfId="64458" xr:uid="{00000000-0005-0000-0000-0000D6FB0000}"/>
  </cellStyles>
  <dxfs count="0"/>
  <tableStyles count="0" defaultTableStyle="TableStyleMedium2" defaultPivotStyle="PivotStyleLight16"/>
  <colors>
    <mruColors>
      <color rgb="FF2895D5"/>
      <color rgb="FFE9F4FB"/>
      <color rgb="FF7EBFE6"/>
      <color rgb="FFBEDFF2"/>
      <color rgb="FFE4DFEC"/>
      <color rgb="FFD4CBE5"/>
      <color rgb="FF7053AA"/>
      <color rgb="FFF8F8F8"/>
      <color rgb="FFA998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5" Type="http://schemas.openxmlformats.org/officeDocument/2006/relationships/externalLink" Target="externalLinks/externalLink1.xml"/><Relationship Id="rId15" Type="http://schemas.openxmlformats.org/officeDocument/2006/relationships/calcChain" Target="calcChain.xml"/><Relationship Id="rId10"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4</xdr:col>
      <xdr:colOff>2752725</xdr:colOff>
      <xdr:row>1</xdr:row>
      <xdr:rowOff>66675</xdr:rowOff>
    </xdr:from>
    <xdr:to>
      <xdr:col>4</xdr:col>
      <xdr:colOff>4188883</xdr:colOff>
      <xdr:row>4</xdr:row>
      <xdr:rowOff>41275</xdr:rowOff>
    </xdr:to>
    <xdr:pic>
      <xdr:nvPicPr>
        <xdr:cNvPr id="2" name="Picture 26" descr="xer_3ln_r_rgb">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9375" t="20158" r="4688" b="19127"/>
        <a:stretch>
          <a:fillRect/>
        </a:stretch>
      </xdr:blipFill>
      <xdr:spPr bwMode="auto">
        <a:xfrm>
          <a:off x="8667750" y="228600"/>
          <a:ext cx="1436158" cy="460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142875</xdr:colOff>
      <xdr:row>0</xdr:row>
      <xdr:rowOff>28577</xdr:rowOff>
    </xdr:from>
    <xdr:to>
      <xdr:col>1</xdr:col>
      <xdr:colOff>603250</xdr:colOff>
      <xdr:row>4</xdr:row>
      <xdr:rowOff>92741</xdr:rowOff>
    </xdr:to>
    <xdr:pic>
      <xdr:nvPicPr>
        <xdr:cNvPr id="3" name="Picture 2" descr="HyperLink">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2875" y="28577"/>
          <a:ext cx="2174875" cy="7118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1057275</xdr:colOff>
      <xdr:row>45</xdr:row>
      <xdr:rowOff>9525</xdr:rowOff>
    </xdr:from>
    <xdr:to>
      <xdr:col>3</xdr:col>
      <xdr:colOff>1133475</xdr:colOff>
      <xdr:row>46</xdr:row>
      <xdr:rowOff>46264</xdr:rowOff>
    </xdr:to>
    <xdr:sp macro="" textlink="">
      <xdr:nvSpPr>
        <xdr:cNvPr id="3" name="Text Box 7">
          <a:extLst>
            <a:ext uri="{FF2B5EF4-FFF2-40B4-BE49-F238E27FC236}">
              <a16:creationId xmlns:a16="http://schemas.microsoft.com/office/drawing/2014/main" id="{00000000-0008-0000-0100-000003000000}"/>
            </a:ext>
          </a:extLst>
        </xdr:cNvPr>
        <xdr:cNvSpPr txBox="1">
          <a:spLocks noChangeArrowheads="1"/>
        </xdr:cNvSpPr>
      </xdr:nvSpPr>
      <xdr:spPr bwMode="auto">
        <a:xfrm>
          <a:off x="5602061" y="8132989"/>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962025</xdr:colOff>
      <xdr:row>47</xdr:row>
      <xdr:rowOff>104775</xdr:rowOff>
    </xdr:from>
    <xdr:to>
      <xdr:col>3</xdr:col>
      <xdr:colOff>1038225</xdr:colOff>
      <xdr:row>48</xdr:row>
      <xdr:rowOff>142876</xdr:rowOff>
    </xdr:to>
    <xdr:sp macro="" textlink="">
      <xdr:nvSpPr>
        <xdr:cNvPr id="4" name="Text Box 7">
          <a:extLst>
            <a:ext uri="{FF2B5EF4-FFF2-40B4-BE49-F238E27FC236}">
              <a16:creationId xmlns:a16="http://schemas.microsoft.com/office/drawing/2014/main" id="{00000000-0008-0000-0100-000004000000}"/>
            </a:ext>
          </a:extLst>
        </xdr:cNvPr>
        <xdr:cNvSpPr txBox="1">
          <a:spLocks noChangeArrowheads="1"/>
        </xdr:cNvSpPr>
      </xdr:nvSpPr>
      <xdr:spPr bwMode="auto">
        <a:xfrm>
          <a:off x="6438900" y="45434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962025</xdr:colOff>
      <xdr:row>47</xdr:row>
      <xdr:rowOff>104775</xdr:rowOff>
    </xdr:from>
    <xdr:to>
      <xdr:col>3</xdr:col>
      <xdr:colOff>1038225</xdr:colOff>
      <xdr:row>48</xdr:row>
      <xdr:rowOff>142876</xdr:rowOff>
    </xdr:to>
    <xdr:sp macro="" textlink="">
      <xdr:nvSpPr>
        <xdr:cNvPr id="6" name="Text Box 7">
          <a:extLst>
            <a:ext uri="{FF2B5EF4-FFF2-40B4-BE49-F238E27FC236}">
              <a16:creationId xmlns:a16="http://schemas.microsoft.com/office/drawing/2014/main" id="{00000000-0008-0000-0100-000006000000}"/>
            </a:ext>
          </a:extLst>
        </xdr:cNvPr>
        <xdr:cNvSpPr txBox="1">
          <a:spLocks noChangeArrowheads="1"/>
        </xdr:cNvSpPr>
      </xdr:nvSpPr>
      <xdr:spPr bwMode="auto">
        <a:xfrm>
          <a:off x="6438900" y="45434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962025</xdr:colOff>
      <xdr:row>49</xdr:row>
      <xdr:rowOff>0</xdr:rowOff>
    </xdr:from>
    <xdr:to>
      <xdr:col>3</xdr:col>
      <xdr:colOff>1038225</xdr:colOff>
      <xdr:row>50</xdr:row>
      <xdr:rowOff>38100</xdr:rowOff>
    </xdr:to>
    <xdr:sp macro="" textlink="">
      <xdr:nvSpPr>
        <xdr:cNvPr id="7" name="Text Box 7">
          <a:extLst>
            <a:ext uri="{FF2B5EF4-FFF2-40B4-BE49-F238E27FC236}">
              <a16:creationId xmlns:a16="http://schemas.microsoft.com/office/drawing/2014/main" id="{00000000-0008-0000-0100-000007000000}"/>
            </a:ext>
          </a:extLst>
        </xdr:cNvPr>
        <xdr:cNvSpPr txBox="1">
          <a:spLocks noChangeArrowheads="1"/>
        </xdr:cNvSpPr>
      </xdr:nvSpPr>
      <xdr:spPr bwMode="auto">
        <a:xfrm>
          <a:off x="6438900" y="470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962025</xdr:colOff>
      <xdr:row>89</xdr:row>
      <xdr:rowOff>0</xdr:rowOff>
    </xdr:from>
    <xdr:to>
      <xdr:col>3</xdr:col>
      <xdr:colOff>1038225</xdr:colOff>
      <xdr:row>90</xdr:row>
      <xdr:rowOff>43048</xdr:rowOff>
    </xdr:to>
    <xdr:sp macro="" textlink="">
      <xdr:nvSpPr>
        <xdr:cNvPr id="10" name="Text Box 7">
          <a:extLst>
            <a:ext uri="{FF2B5EF4-FFF2-40B4-BE49-F238E27FC236}">
              <a16:creationId xmlns:a16="http://schemas.microsoft.com/office/drawing/2014/main" id="{00000000-0008-0000-0100-00000A000000}"/>
            </a:ext>
          </a:extLst>
        </xdr:cNvPr>
        <xdr:cNvSpPr txBox="1">
          <a:spLocks noChangeArrowheads="1"/>
        </xdr:cNvSpPr>
      </xdr:nvSpPr>
      <xdr:spPr bwMode="auto">
        <a:xfrm>
          <a:off x="6438900" y="13801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962025</xdr:colOff>
      <xdr:row>89</xdr:row>
      <xdr:rowOff>0</xdr:rowOff>
    </xdr:from>
    <xdr:to>
      <xdr:col>3</xdr:col>
      <xdr:colOff>1038225</xdr:colOff>
      <xdr:row>90</xdr:row>
      <xdr:rowOff>43048</xdr:rowOff>
    </xdr:to>
    <xdr:sp macro="" textlink="">
      <xdr:nvSpPr>
        <xdr:cNvPr id="11" name="Text Box 7">
          <a:extLst>
            <a:ext uri="{FF2B5EF4-FFF2-40B4-BE49-F238E27FC236}">
              <a16:creationId xmlns:a16="http://schemas.microsoft.com/office/drawing/2014/main" id="{00000000-0008-0000-0100-00000B000000}"/>
            </a:ext>
          </a:extLst>
        </xdr:cNvPr>
        <xdr:cNvSpPr txBox="1">
          <a:spLocks noChangeArrowheads="1"/>
        </xdr:cNvSpPr>
      </xdr:nvSpPr>
      <xdr:spPr bwMode="auto">
        <a:xfrm>
          <a:off x="6438900" y="13801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962025</xdr:colOff>
      <xdr:row>89</xdr:row>
      <xdr:rowOff>0</xdr:rowOff>
    </xdr:from>
    <xdr:to>
      <xdr:col>3</xdr:col>
      <xdr:colOff>1038225</xdr:colOff>
      <xdr:row>90</xdr:row>
      <xdr:rowOff>43048</xdr:rowOff>
    </xdr:to>
    <xdr:sp macro="" textlink="">
      <xdr:nvSpPr>
        <xdr:cNvPr id="12" name="Text Box 7">
          <a:extLst>
            <a:ext uri="{FF2B5EF4-FFF2-40B4-BE49-F238E27FC236}">
              <a16:creationId xmlns:a16="http://schemas.microsoft.com/office/drawing/2014/main" id="{00000000-0008-0000-0100-00000C000000}"/>
            </a:ext>
          </a:extLst>
        </xdr:cNvPr>
        <xdr:cNvSpPr txBox="1">
          <a:spLocks noChangeArrowheads="1"/>
        </xdr:cNvSpPr>
      </xdr:nvSpPr>
      <xdr:spPr bwMode="auto">
        <a:xfrm>
          <a:off x="6438900" y="13801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962025</xdr:colOff>
      <xdr:row>89</xdr:row>
      <xdr:rowOff>0</xdr:rowOff>
    </xdr:from>
    <xdr:to>
      <xdr:col>3</xdr:col>
      <xdr:colOff>1038225</xdr:colOff>
      <xdr:row>90</xdr:row>
      <xdr:rowOff>43048</xdr:rowOff>
    </xdr:to>
    <xdr:sp macro="" textlink="">
      <xdr:nvSpPr>
        <xdr:cNvPr id="13" name="Text Box 7">
          <a:extLst>
            <a:ext uri="{FF2B5EF4-FFF2-40B4-BE49-F238E27FC236}">
              <a16:creationId xmlns:a16="http://schemas.microsoft.com/office/drawing/2014/main" id="{00000000-0008-0000-0100-00000D000000}"/>
            </a:ext>
          </a:extLst>
        </xdr:cNvPr>
        <xdr:cNvSpPr txBox="1">
          <a:spLocks noChangeArrowheads="1"/>
        </xdr:cNvSpPr>
      </xdr:nvSpPr>
      <xdr:spPr bwMode="auto">
        <a:xfrm>
          <a:off x="6438900" y="13801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142875</xdr:colOff>
      <xdr:row>1</xdr:row>
      <xdr:rowOff>1</xdr:rowOff>
    </xdr:from>
    <xdr:to>
      <xdr:col>2</xdr:col>
      <xdr:colOff>2033587</xdr:colOff>
      <xdr:row>5</xdr:row>
      <xdr:rowOff>132357</xdr:rowOff>
    </xdr:to>
    <xdr:pic>
      <xdr:nvPicPr>
        <xdr:cNvPr id="18" name="Picture 17" descr="HyperLink">
          <a:extLst>
            <a:ext uri="{FF2B5EF4-FFF2-40B4-BE49-F238E27FC236}">
              <a16:creationId xmlns:a16="http://schemas.microsoft.com/office/drawing/2014/main" id="{00000000-0008-0000-0100-00001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1"/>
          <a:ext cx="2397125" cy="76735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sp.services.conduent.com/Users/20512409/AppData/Local/Microsoft/Windows/Temporary%20Internet%20Files/Content.IE5/TVNS6S9H/MsIpRs%20Simulation%20Calculator%202019_sim8.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sp.services.conduent.com/ghs/ghsdepts/OCG/pmd/_vti_history/2/Shared%20Documents/Projects/MS/Inpatient/Internal%20Working%20Documents/2019/Ratesetting/MsIpRs%20Simulation%20Calculator%202019_Sim9.xlsb"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sp.services.conduent.com/Encryption%20Folder/1%20PMD%20General%20V1/MASTER%20FILES%20BY%20STATE/SC/Calculator/SC%20DRG%20calculator%202011-04-01%20Excel%20200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sp.services.conduent.com/Users/20512409/AppData/Local/Microsoft/Windows/Temporary%20Internet%20Files/Content.Outlook/J2S3PVA4/W348%20Simulation%207%20-%20Provider%20Summary%20Yr1%20Q1%20and%20Yr2%20Sim%202014-04-23.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sp.services.conduent.com/Users/20512409/AppData/Local/Microsoft/Windows/Temporary%20Internet%20Files/Content.Outlook/J2S3PVA4/W317%20FY%202013-14%20DRG%20spending%20analysis%20draft%202014-02-14%20(4).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sp.services.conduent.com/Users/11001561/AppData/Local/Microsoft/Windows/Temporary%20Internet%20Files/Content.Outlook/QT6BQ3J6/Ms_APR_DRG_Calcualtor_2012_07_10_Wking_Copy.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HSHCPSNFF1\Groups\DRG\DRG%20-%20Main\Monitoring\FI%20DRG%20Monitoring%20Files\Analysis\Support%20Files\APR-DRG%20and%20Other%20Descriptio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Notes "/>
      <sheetName val="Policy Factors "/>
      <sheetName val="Calculations "/>
      <sheetName val="FY 17 IP CCRs"/>
      <sheetName val="V35"/>
      <sheetName val="FY 19 Estimated MED ED Costs"/>
      <sheetName val="4-CCR table"/>
      <sheetName val="MCC"/>
      <sheetName val="Hospital"/>
      <sheetName val="Plan"/>
      <sheetName val="Rate Cell"/>
      <sheetName val="Top Hosp"/>
      <sheetName val="DRG Count"/>
    </sheetNames>
    <sheetDataSet>
      <sheetData sheetId="0"/>
      <sheetData sheetId="1"/>
      <sheetData sheetId="2">
        <row r="11">
          <cell r="D11">
            <v>2</v>
          </cell>
        </row>
        <row r="12">
          <cell r="D12">
            <v>1.6</v>
          </cell>
        </row>
        <row r="13">
          <cell r="D13">
            <v>1.5</v>
          </cell>
        </row>
        <row r="14">
          <cell r="D14">
            <v>1.5</v>
          </cell>
        </row>
        <row r="15">
          <cell r="D15">
            <v>1.4</v>
          </cell>
        </row>
        <row r="16">
          <cell r="D16">
            <v>2</v>
          </cell>
        </row>
        <row r="17">
          <cell r="D17">
            <v>1.5</v>
          </cell>
        </row>
        <row r="19">
          <cell r="D19">
            <v>6585</v>
          </cell>
        </row>
        <row r="21">
          <cell r="D21">
            <v>5000000</v>
          </cell>
        </row>
        <row r="22">
          <cell r="D22">
            <v>0.6</v>
          </cell>
        </row>
        <row r="23">
          <cell r="D23">
            <v>0</v>
          </cell>
        </row>
        <row r="24">
          <cell r="D24">
            <v>19</v>
          </cell>
        </row>
        <row r="25">
          <cell r="D25">
            <v>450</v>
          </cell>
        </row>
      </sheetData>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Notes "/>
      <sheetName val="Policy Factors "/>
      <sheetName val="Calculations "/>
      <sheetName val="FY 19-20 IP CCRs"/>
      <sheetName val="V35"/>
      <sheetName val="FY 20 Estimated MED ED Costs"/>
      <sheetName val="MCC"/>
      <sheetName val="Hospital"/>
      <sheetName val="Plan"/>
      <sheetName val="Rate Cell"/>
      <sheetName val="Top Hosp"/>
      <sheetName val="Comp Factors"/>
    </sheetNames>
    <sheetDataSet>
      <sheetData sheetId="0" refreshError="1"/>
      <sheetData sheetId="1" refreshError="1"/>
      <sheetData sheetId="2">
        <row r="17">
          <cell r="D17">
            <v>1.5</v>
          </cell>
        </row>
        <row r="18">
          <cell r="D18">
            <v>1.5</v>
          </cell>
        </row>
        <row r="21">
          <cell r="D21">
            <v>48500</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Calculator"/>
      <sheetName val="Hospital Info"/>
      <sheetName val="Weights &amp; Thresholds"/>
    </sheetNames>
    <sheetDataSet>
      <sheetData sheetId="0" refreshError="1"/>
      <sheetData sheetId="1">
        <row r="8">
          <cell r="C8" t="str">
            <v>No</v>
          </cell>
        </row>
        <row r="10">
          <cell r="C10">
            <v>75000</v>
          </cell>
        </row>
        <row r="11">
          <cell r="C11">
            <v>40603</v>
          </cell>
        </row>
        <row r="12">
          <cell r="C12">
            <v>40643</v>
          </cell>
        </row>
        <row r="13">
          <cell r="C13">
            <v>20</v>
          </cell>
        </row>
        <row r="19">
          <cell r="C19">
            <v>40</v>
          </cell>
        </row>
        <row r="23">
          <cell r="C23">
            <v>10300.02</v>
          </cell>
        </row>
        <row r="26">
          <cell r="C26">
            <v>3.74</v>
          </cell>
        </row>
        <row r="40">
          <cell r="C40">
            <v>0.36870000000000003</v>
          </cell>
        </row>
        <row r="43">
          <cell r="C43">
            <v>34511.963469619201</v>
          </cell>
        </row>
        <row r="44">
          <cell r="C44">
            <v>0.6</v>
          </cell>
        </row>
      </sheetData>
      <sheetData sheetId="2" refreshError="1"/>
      <sheetData sheetId="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C1-Yr 2 sim paid"/>
      <sheetName val="C2-MCC"/>
      <sheetName val="C3-No trans top 5"/>
      <sheetName val="C4-No trans 6-10"/>
      <sheetName val="C5-Trans down top 5"/>
      <sheetName val="C6-Trans down 6-10"/>
      <sheetName val="C7-Trans up top 5"/>
      <sheetName val="C8-Trans up 6-10"/>
      <sheetName val="T1-MCC"/>
      <sheetName val="T2-Hosp"/>
      <sheetName val="D-hosp charts"/>
      <sheetName val="T3-APRDRG"/>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25">
          <cell r="K25">
            <v>0.2187149207874905</v>
          </cell>
        </row>
      </sheetData>
      <sheetData sheetId="10"/>
      <sheetData sheetId="11">
        <row r="3">
          <cell r="M3" t="str">
            <v>Prior Method</v>
          </cell>
        </row>
      </sheetData>
      <sheetData sheetId="1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DHCS Budget"/>
      <sheetName val="2-SNFD file sheet 1"/>
      <sheetName val="3-SNFD file sheet 2"/>
      <sheetName val="4-Fund change 1-31-14"/>
      <sheetName val="5-Total Payment Model 1-31-14"/>
      <sheetName val="6a-Fund change 2-14-14"/>
      <sheetName val="6-Fund change 2-14-14"/>
      <sheetName val="7-Total Payment Model 2-14-14"/>
      <sheetName val="8-Fund change 2-14-18"/>
      <sheetName val="9-Total Payment Model 2-18-14"/>
      <sheetName val="Sheet2"/>
    </sheetNames>
    <sheetDataSet>
      <sheetData sheetId="0"/>
      <sheetData sheetId="1"/>
      <sheetData sheetId="2"/>
      <sheetData sheetId="3"/>
      <sheetData sheetId="4">
        <row r="16">
          <cell r="I16">
            <v>0.28140110993753337</v>
          </cell>
        </row>
        <row r="65">
          <cell r="J65">
            <v>0.98280967932310304</v>
          </cell>
        </row>
      </sheetData>
      <sheetData sheetId="5"/>
      <sheetData sheetId="6">
        <row r="26">
          <cell r="E26">
            <v>3277429897.772037</v>
          </cell>
        </row>
      </sheetData>
      <sheetData sheetId="7">
        <row r="16">
          <cell r="I16">
            <v>0.3519561495601527</v>
          </cell>
        </row>
        <row r="65">
          <cell r="J65">
            <v>0.9809464746477774</v>
          </cell>
        </row>
      </sheetData>
      <sheetData sheetId="8"/>
      <sheetData sheetId="9">
        <row r="17">
          <cell r="J17">
            <v>0.3519561495601527</v>
          </cell>
        </row>
      </sheetData>
      <sheetData sheetId="10"/>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Calculator (2)"/>
      <sheetName val="V29 DRG Rel Wt"/>
    </sheetNames>
    <sheetDataSet>
      <sheetData sheetId="0"/>
      <sheetData sheetId="1"/>
      <sheetData sheetId="2"/>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G table"/>
      <sheetName val="PricingInd"/>
      <sheetName val="Revenue"/>
      <sheetName val="RAD_Deny"/>
      <sheetName val="SPCPRate"/>
      <sheetName val="HospProvMasterFile"/>
      <sheetName val="ProvGroup"/>
    </sheetNames>
    <sheetDataSet>
      <sheetData sheetId="0"/>
      <sheetData sheetId="1"/>
      <sheetData sheetId="2"/>
      <sheetData sheetId="3"/>
      <sheetData sheetId="4"/>
      <sheetData sheetId="5"/>
      <sheetData sheetId="6">
        <row r="2">
          <cell r="A2">
            <v>1487897047</v>
          </cell>
          <cell r="B2" t="str">
            <v>A01</v>
          </cell>
          <cell r="C2" t="str">
            <v>ADVENTIST CLEAR LAKE</v>
          </cell>
        </row>
        <row r="3">
          <cell r="A3">
            <v>1124018031</v>
          </cell>
          <cell r="B3" t="str">
            <v>A01</v>
          </cell>
          <cell r="C3" t="str">
            <v>ADVENTIST CLEAR LAKE</v>
          </cell>
        </row>
        <row r="4">
          <cell r="A4">
            <v>1588793574</v>
          </cell>
          <cell r="B4" t="str">
            <v>A02</v>
          </cell>
          <cell r="C4" t="str">
            <v>ALHAMBRA HOSP</v>
          </cell>
        </row>
        <row r="5">
          <cell r="A5">
            <v>1770612756</v>
          </cell>
          <cell r="B5" t="str">
            <v>A02</v>
          </cell>
          <cell r="C5" t="str">
            <v>ALHAMBRA HOSP</v>
          </cell>
        </row>
        <row r="6">
          <cell r="A6">
            <v>1013906221</v>
          </cell>
          <cell r="B6" t="str">
            <v>A03</v>
          </cell>
          <cell r="C6" t="str">
            <v>ALTA BATES SUMMIT MED CTR-ALTA BATES</v>
          </cell>
        </row>
        <row r="7">
          <cell r="A7">
            <v>1316088024</v>
          </cell>
          <cell r="B7" t="str">
            <v>A03</v>
          </cell>
          <cell r="C7" t="str">
            <v>ALTA BATES SUMMIT MED CTR-ALTA BATES</v>
          </cell>
        </row>
        <row r="8">
          <cell r="A8">
            <v>1639219462</v>
          </cell>
          <cell r="B8" t="str">
            <v>A04</v>
          </cell>
          <cell r="C8" t="str">
            <v>ALTA BATES SUMMIT MED CTR-HAWTHORNE</v>
          </cell>
        </row>
        <row r="9">
          <cell r="A9">
            <v>1740279959</v>
          </cell>
          <cell r="B9" t="str">
            <v>A04</v>
          </cell>
          <cell r="C9" t="str">
            <v>ALTA BATES SUMMIT MED CTR-HAWTHORNE</v>
          </cell>
        </row>
        <row r="10">
          <cell r="A10">
            <v>1265468946</v>
          </cell>
          <cell r="B10" t="str">
            <v>A05</v>
          </cell>
          <cell r="C10" t="str">
            <v>ALVARADO HOSP MED CTR</v>
          </cell>
        </row>
        <row r="11">
          <cell r="A11">
            <v>1205816931</v>
          </cell>
          <cell r="B11" t="str">
            <v>A06</v>
          </cell>
          <cell r="C11" t="str">
            <v>ALVARADO PARKWAY INSTITUTE BHS</v>
          </cell>
        </row>
        <row r="12">
          <cell r="A12">
            <v>1881786366</v>
          </cell>
          <cell r="B12" t="str">
            <v>A07</v>
          </cell>
          <cell r="C12" t="str">
            <v>ANAHEIM GEN HOSP</v>
          </cell>
        </row>
        <row r="13">
          <cell r="A13">
            <v>1295782381</v>
          </cell>
          <cell r="B13" t="str">
            <v>A08</v>
          </cell>
          <cell r="C13" t="str">
            <v>ANAHEIM MEM MED CTR</v>
          </cell>
        </row>
        <row r="14">
          <cell r="A14">
            <v>1891938122</v>
          </cell>
          <cell r="B14" t="str">
            <v>A08</v>
          </cell>
          <cell r="C14" t="str">
            <v>ANAHEIM MEM MED CTR</v>
          </cell>
        </row>
        <row r="15">
          <cell r="A15">
            <v>1770659336</v>
          </cell>
          <cell r="B15" t="str">
            <v>A09</v>
          </cell>
          <cell r="C15" t="str">
            <v>ARROYO GRANDE COMM HOSP</v>
          </cell>
        </row>
        <row r="16">
          <cell r="A16">
            <v>1619934114</v>
          </cell>
          <cell r="B16" t="str">
            <v>A10</v>
          </cell>
          <cell r="C16" t="str">
            <v>AURORA CHARTER OAK</v>
          </cell>
        </row>
        <row r="17">
          <cell r="A17">
            <v>1700843216</v>
          </cell>
          <cell r="B17" t="str">
            <v>A11</v>
          </cell>
          <cell r="C17" t="str">
            <v>AURORA LAS ENCINAS HOSP</v>
          </cell>
        </row>
        <row r="18">
          <cell r="A18">
            <v>1598722027</v>
          </cell>
          <cell r="B18" t="str">
            <v>A12</v>
          </cell>
          <cell r="C18" t="str">
            <v>AURORA SAN DIEGO</v>
          </cell>
        </row>
        <row r="19">
          <cell r="A19">
            <v>1902863418</v>
          </cell>
          <cell r="B19" t="str">
            <v>A13</v>
          </cell>
          <cell r="C19" t="str">
            <v>AURORA VISTA DEL MAR HOSP</v>
          </cell>
        </row>
        <row r="20">
          <cell r="A20">
            <v>1609856947</v>
          </cell>
          <cell r="B20" t="str">
            <v>B01</v>
          </cell>
          <cell r="C20" t="str">
            <v>BAKERSFIELD HEART HOSP</v>
          </cell>
        </row>
        <row r="21">
          <cell r="A21">
            <v>1467538520</v>
          </cell>
          <cell r="B21" t="str">
            <v>B02</v>
          </cell>
          <cell r="C21" t="str">
            <v>BAKERSFIELD MEM HOSP-34TH ST</v>
          </cell>
        </row>
        <row r="22">
          <cell r="A22">
            <v>1538197231</v>
          </cell>
          <cell r="B22" t="str">
            <v>B03</v>
          </cell>
          <cell r="C22" t="str">
            <v>BANNER LASSEN MED CTR</v>
          </cell>
        </row>
        <row r="23">
          <cell r="A23">
            <v>1851368369</v>
          </cell>
          <cell r="B23" t="str">
            <v>B04</v>
          </cell>
          <cell r="C23" t="str">
            <v>BARLOW RESP HOSP</v>
          </cell>
        </row>
        <row r="24">
          <cell r="A24">
            <v>1780655670</v>
          </cell>
          <cell r="B24" t="str">
            <v>B05</v>
          </cell>
          <cell r="C24" t="str">
            <v>BARSTOW COMM HOSP</v>
          </cell>
        </row>
        <row r="25">
          <cell r="A25">
            <v>1003867565</v>
          </cell>
          <cell r="B25" t="str">
            <v>B06</v>
          </cell>
          <cell r="C25" t="str">
            <v>BARTON MEM HOSP</v>
          </cell>
        </row>
        <row r="26">
          <cell r="A26">
            <v>1114021250</v>
          </cell>
          <cell r="B26" t="str">
            <v>B07</v>
          </cell>
          <cell r="C26" t="str">
            <v>BELLFLOWER MED CTR</v>
          </cell>
        </row>
        <row r="27">
          <cell r="A27">
            <v>1184628919</v>
          </cell>
          <cell r="B27" t="str">
            <v>B08</v>
          </cell>
          <cell r="C27" t="str">
            <v>BEVERLY HOSP</v>
          </cell>
        </row>
        <row r="28">
          <cell r="A28">
            <v>1477522019</v>
          </cell>
          <cell r="B28" t="str">
            <v>B09</v>
          </cell>
          <cell r="C28" t="str">
            <v>BIGGS GRIDLEY MEM HOSP</v>
          </cell>
        </row>
        <row r="29">
          <cell r="A29">
            <v>1205925054</v>
          </cell>
          <cell r="B29" t="str">
            <v>B10</v>
          </cell>
          <cell r="C29" t="str">
            <v>BROTMAN MED CTR</v>
          </cell>
        </row>
        <row r="30">
          <cell r="A30">
            <v>1689732885</v>
          </cell>
          <cell r="B30" t="str">
            <v>C01</v>
          </cell>
          <cell r="C30" t="str">
            <v>CA PACIFIC MED CTR</v>
          </cell>
        </row>
        <row r="31">
          <cell r="A31">
            <v>1902964109</v>
          </cell>
          <cell r="B31" t="str">
            <v>C01</v>
          </cell>
          <cell r="C31" t="str">
            <v>CA PACIFIC MED CTR</v>
          </cell>
        </row>
        <row r="32">
          <cell r="A32">
            <v>1265590442</v>
          </cell>
          <cell r="B32" t="str">
            <v>C02</v>
          </cell>
          <cell r="C32" t="str">
            <v>CA PACIFIC MED CTR-DAVIES CAMPUS</v>
          </cell>
        </row>
        <row r="33">
          <cell r="A33">
            <v>1811055098</v>
          </cell>
          <cell r="B33" t="str">
            <v>C02</v>
          </cell>
          <cell r="C33" t="str">
            <v>CA PACIFIC MED CTR-DAVIES CAMPUS</v>
          </cell>
        </row>
        <row r="34">
          <cell r="A34">
            <v>1114081056</v>
          </cell>
          <cell r="B34" t="str">
            <v>C03</v>
          </cell>
          <cell r="C34" t="str">
            <v>CALIFORNIA HOSP MED CTR-LA</v>
          </cell>
        </row>
        <row r="35">
          <cell r="A35">
            <v>1902825128</v>
          </cell>
          <cell r="B35" t="str">
            <v>C04</v>
          </cell>
          <cell r="C35" t="str">
            <v>CANYON RIDGE HOSP - ACUTE PSYCH</v>
          </cell>
        </row>
        <row r="36">
          <cell r="A36">
            <v>1821075870</v>
          </cell>
          <cell r="B36" t="str">
            <v>C05</v>
          </cell>
          <cell r="C36" t="str">
            <v>CASA COLINA HOSP FOR REHAB MED</v>
          </cell>
        </row>
        <row r="37">
          <cell r="A37">
            <v>1346250347</v>
          </cell>
          <cell r="B37" t="str">
            <v>C06</v>
          </cell>
          <cell r="C37" t="str">
            <v>CATALINA ISLAND MED CTR</v>
          </cell>
        </row>
        <row r="38">
          <cell r="A38">
            <v>1639172372</v>
          </cell>
          <cell r="B38" t="str">
            <v>C07</v>
          </cell>
          <cell r="C38" t="str">
            <v>CEDARS-SINAI MED CTR</v>
          </cell>
        </row>
        <row r="39">
          <cell r="A39">
            <v>1336328244</v>
          </cell>
          <cell r="B39" t="str">
            <v>C08</v>
          </cell>
          <cell r="C39" t="str">
            <v>CENTINELA FREEMAN REG MED CTR-CENTINEL</v>
          </cell>
        </row>
        <row r="40">
          <cell r="A40">
            <v>1619936440</v>
          </cell>
          <cell r="B40" t="str">
            <v>C08</v>
          </cell>
          <cell r="C40" t="str">
            <v>CENTINELA FREEMAN REG MED CTR-CENTINEL</v>
          </cell>
        </row>
        <row r="41">
          <cell r="A41">
            <v>1942269725</v>
          </cell>
          <cell r="B41" t="str">
            <v>C09</v>
          </cell>
          <cell r="C41" t="str">
            <v>CENTINELA FREEMAN REG MED CTR-MARINA</v>
          </cell>
        </row>
        <row r="42">
          <cell r="A42">
            <v>1891777983</v>
          </cell>
          <cell r="B42" t="str">
            <v>C10</v>
          </cell>
          <cell r="C42" t="str">
            <v>CENTRAL VALLEY GEN HOSP</v>
          </cell>
        </row>
        <row r="43">
          <cell r="A43">
            <v>1427041110</v>
          </cell>
          <cell r="B43" t="str">
            <v>C11</v>
          </cell>
          <cell r="C43" t="str">
            <v>CHAPMAN MED CTR</v>
          </cell>
        </row>
        <row r="44">
          <cell r="A44">
            <v>1699868398</v>
          </cell>
          <cell r="B44" t="str">
            <v>C12</v>
          </cell>
          <cell r="C44" t="str">
            <v>CHILDRENS HOSP AT MISSION</v>
          </cell>
        </row>
        <row r="45">
          <cell r="A45">
            <v>1275694184</v>
          </cell>
          <cell r="B45" t="str">
            <v>C14</v>
          </cell>
          <cell r="C45" t="str">
            <v>CHILDRENS HOSP CENTRAL CALIFORNIA</v>
          </cell>
        </row>
        <row r="46">
          <cell r="A46">
            <v>1891858429</v>
          </cell>
          <cell r="B46" t="str">
            <v>C14</v>
          </cell>
          <cell r="C46" t="str">
            <v>CHILDRENS HOSP CENTRAL CALIFORNIA</v>
          </cell>
        </row>
        <row r="47">
          <cell r="A47">
            <v>1902968118</v>
          </cell>
          <cell r="B47" t="str">
            <v>C14</v>
          </cell>
          <cell r="C47" t="str">
            <v>CHILDRENS HOSP CENTRAL CALIFORNIA</v>
          </cell>
        </row>
        <row r="48">
          <cell r="A48">
            <v>1003961251</v>
          </cell>
          <cell r="B48" t="str">
            <v>C15</v>
          </cell>
          <cell r="C48" t="str">
            <v>CHILDRENS HOSP OAKLAND</v>
          </cell>
        </row>
        <row r="49">
          <cell r="A49">
            <v>1124073366</v>
          </cell>
          <cell r="B49" t="str">
            <v>C16</v>
          </cell>
          <cell r="C49" t="str">
            <v>CHILDRENS HOSP OF LA</v>
          </cell>
        </row>
        <row r="50">
          <cell r="A50">
            <v>1811080526</v>
          </cell>
          <cell r="B50" t="str">
            <v>C17</v>
          </cell>
          <cell r="C50" t="str">
            <v>CHILDRENS HOSP OF ORANGE CO</v>
          </cell>
        </row>
        <row r="51">
          <cell r="A51">
            <v>1710065933</v>
          </cell>
          <cell r="B51" t="str">
            <v>C18</v>
          </cell>
          <cell r="C51" t="str">
            <v>CHILDRENS HOSP-SAN DIEGO</v>
          </cell>
        </row>
        <row r="52">
          <cell r="A52">
            <v>1992898837</v>
          </cell>
          <cell r="B52" t="str">
            <v>C19</v>
          </cell>
          <cell r="C52" t="str">
            <v>CHINESE HOSP</v>
          </cell>
        </row>
        <row r="53">
          <cell r="A53">
            <v>1962407460</v>
          </cell>
          <cell r="B53" t="str">
            <v>C20</v>
          </cell>
          <cell r="C53" t="str">
            <v>CHINO VALLEY MED CTR</v>
          </cell>
        </row>
        <row r="54">
          <cell r="A54">
            <v>1104917426</v>
          </cell>
          <cell r="B54" t="str">
            <v>C21</v>
          </cell>
          <cell r="C54" t="str">
            <v>CITY OF ANGELS MED CTR - DOWNTOWN</v>
          </cell>
        </row>
        <row r="55">
          <cell r="A55">
            <v>1114109337</v>
          </cell>
          <cell r="B55" t="str">
            <v>C22</v>
          </cell>
          <cell r="C55" t="str">
            <v>CITY OF HOPE HELFORD CLINIC RES HOSP</v>
          </cell>
        </row>
        <row r="56">
          <cell r="A56">
            <v>1760664981</v>
          </cell>
          <cell r="B56" t="str">
            <v>C22</v>
          </cell>
          <cell r="C56" t="str">
            <v>CITY OF HOPE HELFORD CLINIC RES HOSP</v>
          </cell>
        </row>
        <row r="57">
          <cell r="A57">
            <v>1316027709</v>
          </cell>
          <cell r="B57" t="str">
            <v>C23</v>
          </cell>
          <cell r="C57" t="str">
            <v>CLOVIS COMM MED CTR</v>
          </cell>
        </row>
        <row r="58">
          <cell r="A58">
            <v>1194016923</v>
          </cell>
          <cell r="B58" t="str">
            <v>C24</v>
          </cell>
          <cell r="C58" t="str">
            <v>COAST PLAZA DRS HOSP</v>
          </cell>
        </row>
        <row r="59">
          <cell r="A59">
            <v>1558354258</v>
          </cell>
          <cell r="B59" t="str">
            <v>C25</v>
          </cell>
          <cell r="C59" t="str">
            <v>COASTAL COMM HOSP</v>
          </cell>
        </row>
        <row r="60">
          <cell r="A60">
            <v>1225016595</v>
          </cell>
          <cell r="B60" t="str">
            <v>C26</v>
          </cell>
          <cell r="C60" t="str">
            <v>COLLEGE HOSP - PSYCH</v>
          </cell>
        </row>
        <row r="61">
          <cell r="A61">
            <v>1922039205</v>
          </cell>
          <cell r="B61" t="str">
            <v>C27</v>
          </cell>
          <cell r="C61" t="str">
            <v>COLLEGE HOSP COSTA MESA</v>
          </cell>
        </row>
        <row r="62">
          <cell r="A62">
            <v>1144215427</v>
          </cell>
          <cell r="B62" t="str">
            <v>C28</v>
          </cell>
          <cell r="C62" t="str">
            <v>COLUSA REG MED CTR</v>
          </cell>
        </row>
        <row r="63">
          <cell r="A63">
            <v>1679503890</v>
          </cell>
          <cell r="B63" t="str">
            <v>C29</v>
          </cell>
          <cell r="C63" t="str">
            <v>COMM AND MISSION HOSP OF HUNT PK</v>
          </cell>
        </row>
        <row r="64">
          <cell r="A64">
            <v>1811951924</v>
          </cell>
          <cell r="B64" t="str">
            <v>C30</v>
          </cell>
          <cell r="C64" t="str">
            <v>COMM HOSP OF LONG BEACH</v>
          </cell>
        </row>
        <row r="65">
          <cell r="A65">
            <v>1720371065</v>
          </cell>
          <cell r="B65" t="str">
            <v>C30</v>
          </cell>
          <cell r="C65" t="str">
            <v>COMM HOSP OF LONG BEACH</v>
          </cell>
        </row>
        <row r="66">
          <cell r="A66">
            <v>1932197258</v>
          </cell>
          <cell r="B66" t="str">
            <v>C31</v>
          </cell>
          <cell r="C66" t="str">
            <v>COMM HOSP OF MONTEREY PENINSULA</v>
          </cell>
        </row>
        <row r="67">
          <cell r="A67">
            <v>1235290818</v>
          </cell>
          <cell r="B67" t="str">
            <v>C32</v>
          </cell>
          <cell r="C67" t="str">
            <v>COMM HOSP OF SAN BERNARDINO</v>
          </cell>
        </row>
        <row r="68">
          <cell r="A68">
            <v>1215903018</v>
          </cell>
          <cell r="B68" t="str">
            <v>C33</v>
          </cell>
          <cell r="C68" t="str">
            <v>COMM MEM HOSP OF SAN BUENAVENTURA</v>
          </cell>
        </row>
        <row r="69">
          <cell r="A69">
            <v>1104906569</v>
          </cell>
          <cell r="B69" t="str">
            <v>C34</v>
          </cell>
          <cell r="C69" t="str">
            <v>COMM REG MED CTR-FRESNO</v>
          </cell>
        </row>
        <row r="70">
          <cell r="A70">
            <v>1639172133</v>
          </cell>
          <cell r="B70" t="str">
            <v>C35</v>
          </cell>
          <cell r="C70" t="str">
            <v>VIBRA OF SAN DIEGO</v>
          </cell>
        </row>
        <row r="71">
          <cell r="A71">
            <v>1255327920</v>
          </cell>
          <cell r="B71" t="str">
            <v>C36</v>
          </cell>
          <cell r="C71" t="str">
            <v>CORONA REG MED CTR</v>
          </cell>
        </row>
        <row r="72">
          <cell r="A72">
            <v>1457347239</v>
          </cell>
          <cell r="B72" t="str">
            <v>C36</v>
          </cell>
          <cell r="C72" t="str">
            <v>CORONA REG MED CTR</v>
          </cell>
        </row>
        <row r="73">
          <cell r="A73">
            <v>1982629440</v>
          </cell>
          <cell r="B73" t="str">
            <v>C37</v>
          </cell>
          <cell r="C73" t="str">
            <v>CV-INTERCOMMUNITY CAMPUS</v>
          </cell>
        </row>
        <row r="74">
          <cell r="A74">
            <v>1063441293</v>
          </cell>
          <cell r="B74" t="str">
            <v>C38</v>
          </cell>
          <cell r="C74" t="str">
            <v>CV-QUEEN OF VALLEY CAMPUS</v>
          </cell>
        </row>
        <row r="75">
          <cell r="A75">
            <v>1538163886</v>
          </cell>
          <cell r="B75" t="str">
            <v>D01</v>
          </cell>
          <cell r="C75" t="str">
            <v>DAMERON HOSP</v>
          </cell>
        </row>
        <row r="76">
          <cell r="A76">
            <v>1245203447</v>
          </cell>
          <cell r="B76" t="str">
            <v>D02</v>
          </cell>
          <cell r="C76" t="str">
            <v>DEL AMO HOSP - PYSCH</v>
          </cell>
        </row>
        <row r="77">
          <cell r="A77">
            <v>1033247622</v>
          </cell>
          <cell r="B77" t="str">
            <v>D03</v>
          </cell>
          <cell r="C77" t="str">
            <v>DELANO REG MED CTR</v>
          </cell>
        </row>
        <row r="78">
          <cell r="A78">
            <v>1144237272</v>
          </cell>
          <cell r="B78" t="str">
            <v>D03</v>
          </cell>
          <cell r="C78" t="str">
            <v>DELANO REG MED CTR</v>
          </cell>
        </row>
        <row r="79">
          <cell r="A79">
            <v>1104856095</v>
          </cell>
          <cell r="B79" t="str">
            <v>D04</v>
          </cell>
          <cell r="C79" t="str">
            <v>DESERT REG MED CTR</v>
          </cell>
        </row>
        <row r="80">
          <cell r="A80">
            <v>1851396576</v>
          </cell>
          <cell r="B80" t="str">
            <v>D05</v>
          </cell>
          <cell r="C80" t="str">
            <v>DESERT VALLEY HOSP</v>
          </cell>
        </row>
        <row r="81">
          <cell r="A81">
            <v>1427181007</v>
          </cell>
          <cell r="B81" t="str">
            <v>D06</v>
          </cell>
          <cell r="C81" t="str">
            <v>DOMINICAN HOSP-SANTA CRUZ</v>
          </cell>
        </row>
        <row r="82">
          <cell r="A82">
            <v>1265433551</v>
          </cell>
          <cell r="B82" t="str">
            <v>D07</v>
          </cell>
          <cell r="C82" t="str">
            <v>DOWNEY REG MED CTR</v>
          </cell>
        </row>
        <row r="83">
          <cell r="A83">
            <v>1992736599</v>
          </cell>
          <cell r="B83" t="str">
            <v>D08</v>
          </cell>
          <cell r="C83" t="str">
            <v>DRS HOSP OF MANTECA</v>
          </cell>
        </row>
        <row r="84">
          <cell r="A84">
            <v>1104834167</v>
          </cell>
          <cell r="B84" t="str">
            <v>D09</v>
          </cell>
          <cell r="C84" t="str">
            <v>DRS HOSP OF WEST COVINA</v>
          </cell>
        </row>
        <row r="85">
          <cell r="A85">
            <v>1184654923</v>
          </cell>
          <cell r="B85" t="str">
            <v>D10</v>
          </cell>
          <cell r="C85" t="str">
            <v>DRS MED CTR</v>
          </cell>
        </row>
        <row r="86">
          <cell r="A86">
            <v>1417957473</v>
          </cell>
          <cell r="B86" t="str">
            <v>E01</v>
          </cell>
          <cell r="C86" t="str">
            <v>EAST LA DRS HOSP</v>
          </cell>
        </row>
        <row r="87">
          <cell r="A87">
            <v>1649307489</v>
          </cell>
          <cell r="B87" t="str">
            <v>E02</v>
          </cell>
          <cell r="C87" t="str">
            <v>EAST VALLEY HOSP MED CTR</v>
          </cell>
        </row>
        <row r="88">
          <cell r="A88">
            <v>1134122179</v>
          </cell>
          <cell r="B88" t="str">
            <v>E03</v>
          </cell>
          <cell r="C88" t="str">
            <v>EDEN MED CTR</v>
          </cell>
        </row>
        <row r="89">
          <cell r="A89">
            <v>1013981554</v>
          </cell>
          <cell r="B89" t="str">
            <v>E04</v>
          </cell>
          <cell r="C89" t="str">
            <v>EISENHOWER MEM HOSP</v>
          </cell>
        </row>
        <row r="90">
          <cell r="A90">
            <v>1174615330</v>
          </cell>
          <cell r="B90" t="str">
            <v>E05</v>
          </cell>
          <cell r="C90" t="str">
            <v>EMANUEL MED CTR</v>
          </cell>
        </row>
        <row r="91">
          <cell r="A91">
            <v>1437322377</v>
          </cell>
          <cell r="B91" t="str">
            <v>E06</v>
          </cell>
          <cell r="C91" t="str">
            <v>ENCINO HOSP MED CTR</v>
          </cell>
        </row>
        <row r="92">
          <cell r="A92">
            <v>1790712131</v>
          </cell>
          <cell r="B92" t="str">
            <v>E07</v>
          </cell>
          <cell r="C92" t="str">
            <v>ENCINO-TARZANA REG MED CTR-TARZANA</v>
          </cell>
        </row>
        <row r="93">
          <cell r="A93">
            <v>1417901091</v>
          </cell>
          <cell r="B93" t="str">
            <v>E08</v>
          </cell>
          <cell r="C93" t="str">
            <v>ENLOE MED CTR</v>
          </cell>
        </row>
        <row r="94">
          <cell r="A94">
            <v>1093892275</v>
          </cell>
          <cell r="B94" t="str">
            <v>F01</v>
          </cell>
          <cell r="C94" t="str">
            <v>FAIRCHILD MED CTR</v>
          </cell>
        </row>
        <row r="95">
          <cell r="A95">
            <v>1518940667</v>
          </cell>
          <cell r="B95" t="str">
            <v>F02</v>
          </cell>
          <cell r="C95" t="str">
            <v>FEATHER RIVER HOSP</v>
          </cell>
        </row>
        <row r="96">
          <cell r="A96">
            <v>1992733513</v>
          </cell>
          <cell r="B96" t="str">
            <v>F03</v>
          </cell>
          <cell r="C96" t="str">
            <v>FOOTHILL PRES HOSP</v>
          </cell>
        </row>
        <row r="97">
          <cell r="A97">
            <v>1821002007</v>
          </cell>
          <cell r="B97" t="str">
            <v>F04</v>
          </cell>
          <cell r="C97" t="str">
            <v>FOUNTAIN VALLEY REG HOSP-EUCLID</v>
          </cell>
        </row>
        <row r="98">
          <cell r="A98">
            <v>1356339543</v>
          </cell>
          <cell r="B98" t="str">
            <v>F05</v>
          </cell>
          <cell r="C98" t="str">
            <v>FRANK R HOWARD MEM HOSP</v>
          </cell>
        </row>
        <row r="99">
          <cell r="A99">
            <v>1245346741</v>
          </cell>
          <cell r="B99" t="str">
            <v>F06</v>
          </cell>
          <cell r="C99" t="str">
            <v>FREMONT HOSP - PSYCH</v>
          </cell>
        </row>
        <row r="100">
          <cell r="A100">
            <v>1881760452</v>
          </cell>
          <cell r="B100" t="str">
            <v>F07</v>
          </cell>
          <cell r="C100" t="str">
            <v>FRENCH HOSP MED CTR</v>
          </cell>
        </row>
        <row r="101">
          <cell r="A101">
            <v>1699872978</v>
          </cell>
          <cell r="B101" t="str">
            <v>F08</v>
          </cell>
          <cell r="C101" t="str">
            <v>FRESNO HEART HOSP</v>
          </cell>
        </row>
        <row r="102">
          <cell r="A102">
            <v>1205834694</v>
          </cell>
          <cell r="B102" t="str">
            <v>F09</v>
          </cell>
          <cell r="C102" t="str">
            <v>FRESNO SURGERY CTR</v>
          </cell>
        </row>
        <row r="103">
          <cell r="A103">
            <v>1659538858</v>
          </cell>
          <cell r="B103" t="str">
            <v>G01</v>
          </cell>
          <cell r="C103" t="str">
            <v>GARDEN GROVE HOSP AND MED CTR</v>
          </cell>
        </row>
        <row r="104">
          <cell r="A104">
            <v>1730171265</v>
          </cell>
          <cell r="B104" t="str">
            <v>G02</v>
          </cell>
          <cell r="C104" t="str">
            <v>GARFIELD MED CTR</v>
          </cell>
        </row>
        <row r="105">
          <cell r="A105">
            <v>1699965012</v>
          </cell>
          <cell r="B105" t="str">
            <v>G03</v>
          </cell>
          <cell r="C105" t="str">
            <v>GEORGE L MEE MEM HOSP</v>
          </cell>
        </row>
        <row r="106">
          <cell r="A106">
            <v>1396734471</v>
          </cell>
          <cell r="B106" t="str">
            <v>G04</v>
          </cell>
          <cell r="C106" t="str">
            <v>GLENDALE ADV MED CTR-WILSON TERRACE</v>
          </cell>
        </row>
        <row r="107">
          <cell r="A107">
            <v>1831188275</v>
          </cell>
          <cell r="B107" t="str">
            <v>G04</v>
          </cell>
          <cell r="C107" t="str">
            <v>GLENDALE ADV MED CTR-WILSON TERRACE</v>
          </cell>
        </row>
        <row r="108">
          <cell r="A108">
            <v>1477610640</v>
          </cell>
          <cell r="B108" t="str">
            <v>G06</v>
          </cell>
          <cell r="C108" t="str">
            <v>GLENDALE MEM HOSP AND HLTH CTR</v>
          </cell>
        </row>
        <row r="109">
          <cell r="A109">
            <v>1619929759</v>
          </cell>
          <cell r="B109" t="str">
            <v>G07</v>
          </cell>
          <cell r="C109" t="str">
            <v>GLENN MED CTR</v>
          </cell>
        </row>
        <row r="110">
          <cell r="A110">
            <v>1225038136</v>
          </cell>
          <cell r="B110" t="str">
            <v>G08</v>
          </cell>
          <cell r="C110" t="str">
            <v>GOLETA VALLEY COTTAGE HOSP</v>
          </cell>
        </row>
        <row r="111">
          <cell r="A111">
            <v>1205852209</v>
          </cell>
          <cell r="B111" t="str">
            <v>G09</v>
          </cell>
          <cell r="C111" t="str">
            <v>GOOD SAMARITAN HOSP-BAKERSFIELD</v>
          </cell>
        </row>
        <row r="112">
          <cell r="A112">
            <v>1508859323</v>
          </cell>
          <cell r="B112" t="str">
            <v>G10</v>
          </cell>
          <cell r="C112" t="str">
            <v>GOOD SAMARITAN HOSP-LA</v>
          </cell>
        </row>
        <row r="113">
          <cell r="A113">
            <v>1376595777</v>
          </cell>
          <cell r="B113" t="str">
            <v>G11</v>
          </cell>
          <cell r="C113" t="str">
            <v>GOOD SAMARITAN HOSP-SAN JOSE</v>
          </cell>
        </row>
        <row r="114">
          <cell r="A114">
            <v>1437103777</v>
          </cell>
          <cell r="B114" t="str">
            <v>G11</v>
          </cell>
          <cell r="C114" t="str">
            <v>GOOD SAMARITAN HOSP-SAN JOSE</v>
          </cell>
        </row>
        <row r="115">
          <cell r="A115">
            <v>1346232881</v>
          </cell>
          <cell r="B115" t="str">
            <v>G12</v>
          </cell>
          <cell r="C115" t="str">
            <v>GREATER EL MONTE COMM HOSP</v>
          </cell>
        </row>
        <row r="116">
          <cell r="A116">
            <v>1528041811</v>
          </cell>
          <cell r="B116" t="str">
            <v>G13</v>
          </cell>
          <cell r="C116" t="str">
            <v>GROSSMONT HOSP</v>
          </cell>
        </row>
        <row r="117">
          <cell r="A117">
            <v>1538141627</v>
          </cell>
          <cell r="B117" t="str">
            <v>A14</v>
          </cell>
          <cell r="C117" t="str">
            <v>ADVENTIST MEDICAL CENTER</v>
          </cell>
        </row>
        <row r="118">
          <cell r="A118">
            <v>1225015985</v>
          </cell>
          <cell r="B118" t="str">
            <v>H01</v>
          </cell>
          <cell r="C118" t="str">
            <v>HEALTHBRIDGE CHILDRENS HOSP-ORANGE</v>
          </cell>
        </row>
        <row r="119">
          <cell r="A119">
            <v>1568436798</v>
          </cell>
          <cell r="B119" t="str">
            <v>H02</v>
          </cell>
          <cell r="C119" t="str">
            <v>HEALTHSOUTH BAKERSFIELD REHAB HOSP</v>
          </cell>
        </row>
        <row r="120">
          <cell r="A120">
            <v>1043284706</v>
          </cell>
          <cell r="B120" t="str">
            <v>H03</v>
          </cell>
          <cell r="C120" t="str">
            <v>HEALTHSOUTH TUSTIN REHAB HOSP</v>
          </cell>
        </row>
        <row r="121">
          <cell r="A121">
            <v>1588725352</v>
          </cell>
          <cell r="B121" t="str">
            <v>H04</v>
          </cell>
          <cell r="C121" t="str">
            <v>HEBREW HOME FOR THE AGED DISABLED</v>
          </cell>
        </row>
        <row r="122">
          <cell r="A122">
            <v>1114239068</v>
          </cell>
          <cell r="B122" t="str">
            <v>H05</v>
          </cell>
          <cell r="C122" t="str">
            <v>HEMET VALLEY MED CTR</v>
          </cell>
        </row>
        <row r="123">
          <cell r="A123">
            <v>1508939349</v>
          </cell>
          <cell r="B123" t="str">
            <v>H05</v>
          </cell>
          <cell r="C123" t="str">
            <v>HEMET VALLEY MED CTR</v>
          </cell>
        </row>
        <row r="124">
          <cell r="A124">
            <v>1780668434</v>
          </cell>
          <cell r="B124" t="str">
            <v>H06</v>
          </cell>
          <cell r="C124" t="str">
            <v>HENRY MAYO NEWHALL MEM HOSP</v>
          </cell>
        </row>
        <row r="125">
          <cell r="A125">
            <v>1083709653</v>
          </cell>
          <cell r="B125" t="str">
            <v>H07</v>
          </cell>
          <cell r="C125" t="str">
            <v>HERITAGE OAKS HOSP - PSYCH</v>
          </cell>
        </row>
        <row r="126">
          <cell r="A126">
            <v>1518951300</v>
          </cell>
          <cell r="B126" t="str">
            <v>H08</v>
          </cell>
          <cell r="C126" t="str">
            <v>HOAG MEM HOSP PRESBYTERIAN</v>
          </cell>
        </row>
        <row r="127">
          <cell r="A127">
            <v>1982927877</v>
          </cell>
          <cell r="B127" t="str">
            <v>H09</v>
          </cell>
          <cell r="C127" t="str">
            <v>HOAG ORTHOPEDIC</v>
          </cell>
        </row>
        <row r="128">
          <cell r="A128">
            <v>1023010113</v>
          </cell>
          <cell r="B128" t="str">
            <v>H10</v>
          </cell>
          <cell r="C128" t="str">
            <v>HOLLYWOOD COMM HOSP OF HOLLYWOOD</v>
          </cell>
        </row>
        <row r="129">
          <cell r="A129">
            <v>1922033547</v>
          </cell>
          <cell r="B129" t="str">
            <v>H11</v>
          </cell>
          <cell r="C129" t="str">
            <v>HOLLYWOOD PRES MED CTR</v>
          </cell>
        </row>
        <row r="130">
          <cell r="A130">
            <v>1013987742</v>
          </cell>
          <cell r="B130" t="str">
            <v>H12</v>
          </cell>
          <cell r="C130" t="str">
            <v>HUNTINGTON BEACH HOSP</v>
          </cell>
        </row>
        <row r="131">
          <cell r="A131">
            <v>1083622120</v>
          </cell>
          <cell r="B131" t="str">
            <v>H12</v>
          </cell>
          <cell r="C131" t="str">
            <v>HUNTINGTON BEACH HOSP</v>
          </cell>
        </row>
        <row r="132">
          <cell r="A132">
            <v>1407828429</v>
          </cell>
          <cell r="B132" t="str">
            <v>H13</v>
          </cell>
          <cell r="C132" t="str">
            <v>HUNTINGTON MEM HOSP</v>
          </cell>
        </row>
        <row r="133">
          <cell r="A133">
            <v>1184655797</v>
          </cell>
          <cell r="B133" t="str">
            <v>I01</v>
          </cell>
          <cell r="C133" t="str">
            <v>IRVINE REG HOSP AND MED CTR</v>
          </cell>
        </row>
        <row r="134">
          <cell r="A134">
            <v>1477584993</v>
          </cell>
          <cell r="B134" t="str">
            <v>J01</v>
          </cell>
          <cell r="C134" t="str">
            <v>JOHN F KENNEDY MEM HOSP</v>
          </cell>
        </row>
        <row r="135">
          <cell r="A135">
            <v>1801821376</v>
          </cell>
          <cell r="B135" t="str">
            <v>J02</v>
          </cell>
          <cell r="C135" t="str">
            <v>JOHN MUIR MED CTR-CONCORD CAMPUS</v>
          </cell>
        </row>
        <row r="136">
          <cell r="A136">
            <v>1740215219</v>
          </cell>
          <cell r="B136" t="str">
            <v>J03</v>
          </cell>
          <cell r="C136" t="str">
            <v>JOHN MUIR MED CTR-WALNUT CREEK CAMPUS</v>
          </cell>
        </row>
        <row r="137">
          <cell r="A137">
            <v>1073811378</v>
          </cell>
          <cell r="B137" t="str">
            <v>K01</v>
          </cell>
          <cell r="C137" t="str">
            <v>KAISER HOSPITAL - ROSEVILLE</v>
          </cell>
        </row>
        <row r="138">
          <cell r="A138">
            <v>1144375056</v>
          </cell>
          <cell r="B138" t="str">
            <v>K02</v>
          </cell>
          <cell r="C138" t="str">
            <v>KAISER-ANAHEIM</v>
          </cell>
        </row>
        <row r="139">
          <cell r="A139">
            <v>1851417547</v>
          </cell>
          <cell r="B139" t="str">
            <v>K03</v>
          </cell>
          <cell r="C139" t="str">
            <v>KAISER-ANTIOCH</v>
          </cell>
        </row>
        <row r="140">
          <cell r="A140">
            <v>1477608271</v>
          </cell>
          <cell r="B140" t="str">
            <v>K04</v>
          </cell>
          <cell r="C140" t="str">
            <v>KAISER-BALDWIN PARK</v>
          </cell>
        </row>
        <row r="141">
          <cell r="A141">
            <v>1518012301</v>
          </cell>
          <cell r="B141" t="str">
            <v>K05</v>
          </cell>
          <cell r="C141" t="str">
            <v>KAISER-DOWNEY</v>
          </cell>
        </row>
        <row r="142">
          <cell r="A142">
            <v>1356496772</v>
          </cell>
          <cell r="B142" t="str">
            <v>K06</v>
          </cell>
          <cell r="C142" t="str">
            <v>KAISER-FONTANA</v>
          </cell>
        </row>
        <row r="143">
          <cell r="A143">
            <v>1083784672</v>
          </cell>
          <cell r="B143" t="str">
            <v>K07</v>
          </cell>
          <cell r="C143" t="str">
            <v>KAISER-FRESNO</v>
          </cell>
        </row>
        <row r="144">
          <cell r="A144">
            <v>1134299522</v>
          </cell>
          <cell r="B144" t="str">
            <v>K08</v>
          </cell>
          <cell r="C144" t="str">
            <v>KAISER-GEARY SF</v>
          </cell>
        </row>
        <row r="145">
          <cell r="A145">
            <v>1336294040</v>
          </cell>
          <cell r="B145" t="str">
            <v>K09</v>
          </cell>
          <cell r="C145" t="str">
            <v>KAISER-HARBOR CITY</v>
          </cell>
        </row>
        <row r="146">
          <cell r="A146">
            <v>1801960513</v>
          </cell>
          <cell r="B146" t="str">
            <v>K10</v>
          </cell>
          <cell r="C146" t="str">
            <v>KAISER-HAYWARD</v>
          </cell>
        </row>
        <row r="147">
          <cell r="A147">
            <v>1740354851</v>
          </cell>
          <cell r="B147" t="str">
            <v>K11</v>
          </cell>
          <cell r="C147" t="str">
            <v>KAISER-MANTECA</v>
          </cell>
        </row>
        <row r="148">
          <cell r="A148">
            <v>1174793459</v>
          </cell>
          <cell r="B148" t="str">
            <v>K12</v>
          </cell>
          <cell r="C148" t="str">
            <v>KAISER-MORENO VALLEY</v>
          </cell>
        </row>
        <row r="149">
          <cell r="A149">
            <v>1427123132</v>
          </cell>
          <cell r="B149" t="str">
            <v>K13</v>
          </cell>
          <cell r="C149" t="str">
            <v>KAISER-OAKLAND/RICHMOND</v>
          </cell>
        </row>
        <row r="150">
          <cell r="A150">
            <v>1376698043</v>
          </cell>
          <cell r="B150" t="str">
            <v>K14</v>
          </cell>
          <cell r="C150" t="str">
            <v>KAISER-PANORAMA CITY</v>
          </cell>
        </row>
        <row r="151">
          <cell r="A151">
            <v>1386714814</v>
          </cell>
          <cell r="B151" t="str">
            <v>K15</v>
          </cell>
          <cell r="C151" t="str">
            <v>KAISER-REDWOOD CITY</v>
          </cell>
        </row>
        <row r="152">
          <cell r="A152">
            <v>1366513509</v>
          </cell>
          <cell r="B152" t="str">
            <v>K16</v>
          </cell>
          <cell r="C152" t="str">
            <v>KAISER-REHAB CENTER VALLEJO</v>
          </cell>
        </row>
        <row r="153">
          <cell r="A153">
            <v>1306991211</v>
          </cell>
          <cell r="B153" t="str">
            <v>K17</v>
          </cell>
          <cell r="C153" t="str">
            <v>KAISER-RIVERSIDE</v>
          </cell>
        </row>
        <row r="154">
          <cell r="A154">
            <v>1952476665</v>
          </cell>
          <cell r="B154" t="str">
            <v>K18</v>
          </cell>
          <cell r="C154" t="str">
            <v>KAISER-SACRAMENTO/ROSEVILLE-MORSE</v>
          </cell>
        </row>
        <row r="155">
          <cell r="A155">
            <v>1013062769</v>
          </cell>
          <cell r="B155" t="str">
            <v>K19</v>
          </cell>
          <cell r="C155" t="str">
            <v>KAISER-SAN DIEGO</v>
          </cell>
        </row>
        <row r="156">
          <cell r="A156">
            <v>1194895227</v>
          </cell>
          <cell r="B156" t="str">
            <v>K20</v>
          </cell>
          <cell r="C156" t="str">
            <v>KAISER-SAN RAFAEL</v>
          </cell>
        </row>
        <row r="157">
          <cell r="A157">
            <v>1326119967</v>
          </cell>
          <cell r="B157" t="str">
            <v>K21</v>
          </cell>
          <cell r="C157" t="str">
            <v>KAISER-SANTA CLARA</v>
          </cell>
        </row>
        <row r="158">
          <cell r="A158">
            <v>1407925928</v>
          </cell>
          <cell r="B158" t="str">
            <v>K22</v>
          </cell>
          <cell r="C158" t="str">
            <v>KAISER-SANTA ROSA</v>
          </cell>
        </row>
        <row r="159">
          <cell r="A159">
            <v>1063582989</v>
          </cell>
          <cell r="B159" t="str">
            <v>K33</v>
          </cell>
          <cell r="C159" t="str">
            <v>KAISER-SANTA TERESA COMM HOSP</v>
          </cell>
        </row>
        <row r="160">
          <cell r="A160">
            <v>1528138088</v>
          </cell>
          <cell r="B160" t="str">
            <v>K34</v>
          </cell>
          <cell r="C160" t="str">
            <v>KAISER-SOUTH SACRAMENTO</v>
          </cell>
        </row>
        <row r="161">
          <cell r="A161">
            <v>1982774337</v>
          </cell>
          <cell r="B161" t="str">
            <v>K35</v>
          </cell>
          <cell r="C161" t="str">
            <v>KAISER-SOUTH SF</v>
          </cell>
        </row>
        <row r="162">
          <cell r="A162">
            <v>1821143777</v>
          </cell>
          <cell r="B162" t="str">
            <v>K36</v>
          </cell>
          <cell r="C162" t="str">
            <v>KAISER-SUNSET</v>
          </cell>
        </row>
        <row r="163">
          <cell r="A163">
            <v>1710116116</v>
          </cell>
          <cell r="B163" t="str">
            <v>K37</v>
          </cell>
          <cell r="C163" t="str">
            <v>KAISER-VACAVILLE</v>
          </cell>
        </row>
        <row r="164">
          <cell r="A164">
            <v>1639244262</v>
          </cell>
          <cell r="B164" t="str">
            <v>K38</v>
          </cell>
          <cell r="C164" t="str">
            <v>KAISER-WALNUT CREEK</v>
          </cell>
        </row>
        <row r="165">
          <cell r="A165">
            <v>1134274897</v>
          </cell>
          <cell r="B165" t="str">
            <v>K39</v>
          </cell>
          <cell r="C165" t="str">
            <v>KAISER-WEST LA</v>
          </cell>
        </row>
        <row r="166">
          <cell r="A166">
            <v>1295880912</v>
          </cell>
          <cell r="B166" t="str">
            <v>K40</v>
          </cell>
          <cell r="C166" t="str">
            <v>KAISER-WOODLAND HILLS</v>
          </cell>
        </row>
        <row r="167">
          <cell r="A167">
            <v>1760424261</v>
          </cell>
          <cell r="B167" t="str">
            <v>K41</v>
          </cell>
          <cell r="C167" t="str">
            <v>KENTFIELD REHAB HOSP</v>
          </cell>
        </row>
        <row r="168">
          <cell r="A168">
            <v>1558369694</v>
          </cell>
          <cell r="B168" t="str">
            <v>K42</v>
          </cell>
          <cell r="C168" t="str">
            <v>KINDRED HOSPITAL BALDWIN PARK</v>
          </cell>
        </row>
        <row r="169">
          <cell r="A169">
            <v>1689984668</v>
          </cell>
          <cell r="B169" t="str">
            <v>K42</v>
          </cell>
          <cell r="C169" t="str">
            <v>KINDRED HOSPITAL BALDWIN PARK</v>
          </cell>
        </row>
        <row r="170">
          <cell r="A170">
            <v>1013227099</v>
          </cell>
          <cell r="B170" t="str">
            <v>K43</v>
          </cell>
          <cell r="C170" t="str">
            <v>KINDRED RIVERSIDE</v>
          </cell>
        </row>
        <row r="171">
          <cell r="A171">
            <v>1215247978</v>
          </cell>
          <cell r="B171" t="str">
            <v>K44</v>
          </cell>
          <cell r="C171" t="str">
            <v>KINDRED SOUTH BAY</v>
          </cell>
        </row>
        <row r="172">
          <cell r="A172">
            <v>1780768416</v>
          </cell>
          <cell r="B172" t="str">
            <v>K45</v>
          </cell>
          <cell r="C172" t="str">
            <v>KINDRED-BREA</v>
          </cell>
        </row>
        <row r="173">
          <cell r="A173">
            <v>1447335146</v>
          </cell>
          <cell r="B173" t="str">
            <v>K46</v>
          </cell>
          <cell r="C173" t="str">
            <v>KINDRED-LA</v>
          </cell>
        </row>
        <row r="174">
          <cell r="A174">
            <v>1033294723</v>
          </cell>
          <cell r="B174" t="str">
            <v>K47</v>
          </cell>
          <cell r="C174" t="str">
            <v>KINDRED-LA MIRADA/SGV/SNTA ANA</v>
          </cell>
        </row>
        <row r="175">
          <cell r="A175">
            <v>1043395742</v>
          </cell>
          <cell r="B175" t="str">
            <v>K48</v>
          </cell>
          <cell r="C175" t="str">
            <v>KINDRED-ONTARIO</v>
          </cell>
        </row>
        <row r="176">
          <cell r="A176">
            <v>1134204845</v>
          </cell>
          <cell r="B176" t="str">
            <v>K49</v>
          </cell>
          <cell r="C176" t="str">
            <v>KINDRED-SACRAMENTO</v>
          </cell>
        </row>
        <row r="177">
          <cell r="A177">
            <v>1992880512</v>
          </cell>
          <cell r="B177" t="str">
            <v>K50</v>
          </cell>
          <cell r="C177" t="str">
            <v>KINDRED-SAN DIEGO</v>
          </cell>
        </row>
        <row r="178">
          <cell r="A178">
            <v>1306921929</v>
          </cell>
          <cell r="B178" t="str">
            <v>K51</v>
          </cell>
          <cell r="C178" t="str">
            <v>KINDRED-SF BAY AREA</v>
          </cell>
        </row>
        <row r="179">
          <cell r="A179">
            <v>1528143179</v>
          </cell>
          <cell r="B179" t="str">
            <v>K52</v>
          </cell>
          <cell r="C179" t="str">
            <v>KINDRED-WESTMINSTER</v>
          </cell>
        </row>
        <row r="180">
          <cell r="A180">
            <v>1609919513</v>
          </cell>
          <cell r="B180" t="str">
            <v>K53</v>
          </cell>
          <cell r="C180" t="str">
            <v>KINGSBURG MED CTR</v>
          </cell>
        </row>
        <row r="181">
          <cell r="A181">
            <v>1922001809</v>
          </cell>
          <cell r="B181" t="str">
            <v>L01</v>
          </cell>
          <cell r="C181" t="str">
            <v>LA COMM HOSP</v>
          </cell>
        </row>
        <row r="182">
          <cell r="A182">
            <v>1639195175</v>
          </cell>
          <cell r="B182" t="str">
            <v>L02</v>
          </cell>
          <cell r="C182" t="str">
            <v>LA METRO MED CTR</v>
          </cell>
        </row>
        <row r="183">
          <cell r="A183">
            <v>1417965559</v>
          </cell>
          <cell r="B183" t="str">
            <v>L03</v>
          </cell>
          <cell r="C183" t="str">
            <v>LA PALMA INTERCOMMUNITY HOSP</v>
          </cell>
        </row>
        <row r="184">
          <cell r="A184">
            <v>1992775639</v>
          </cell>
          <cell r="B184" t="str">
            <v>L03</v>
          </cell>
          <cell r="C184" t="str">
            <v>LA PALMA INTERCOMMUNITY HOSP</v>
          </cell>
        </row>
        <row r="185">
          <cell r="A185">
            <v>1184655581</v>
          </cell>
          <cell r="B185" t="str">
            <v>L04</v>
          </cell>
          <cell r="C185" t="str">
            <v>LAKEWOOD REG MED CTR</v>
          </cell>
        </row>
        <row r="186">
          <cell r="A186">
            <v>1508856535</v>
          </cell>
          <cell r="B186" t="str">
            <v>L05</v>
          </cell>
          <cell r="C186" t="str">
            <v>PALMDALE REGIONAL MEDICAL CTR</v>
          </cell>
        </row>
        <row r="187">
          <cell r="A187">
            <v>1407876766</v>
          </cell>
          <cell r="B187" t="str">
            <v>L06</v>
          </cell>
          <cell r="C187" t="str">
            <v>LITTLE CO OF MARY HOSP</v>
          </cell>
        </row>
        <row r="188">
          <cell r="A188">
            <v>1902844988</v>
          </cell>
          <cell r="B188" t="str">
            <v>L06</v>
          </cell>
          <cell r="C188" t="str">
            <v>LITTLE CO OF MARY HOSP</v>
          </cell>
        </row>
        <row r="189">
          <cell r="A189">
            <v>1942247291</v>
          </cell>
          <cell r="B189" t="str">
            <v>L07</v>
          </cell>
          <cell r="C189" t="str">
            <v>LITTLE CO OF MARY-SAN PEDRO HOSP</v>
          </cell>
        </row>
        <row r="190">
          <cell r="A190">
            <v>1316938301</v>
          </cell>
          <cell r="B190" t="str">
            <v>L08</v>
          </cell>
          <cell r="C190" t="str">
            <v>LODI MEM HOSP</v>
          </cell>
        </row>
        <row r="191">
          <cell r="A191">
            <v>1386945947</v>
          </cell>
          <cell r="B191" t="str">
            <v>L09</v>
          </cell>
          <cell r="C191" t="str">
            <v>LOMA LINDA MURRIETTA</v>
          </cell>
        </row>
        <row r="192">
          <cell r="A192">
            <v>1194732008</v>
          </cell>
          <cell r="B192" t="str">
            <v>L10</v>
          </cell>
          <cell r="C192" t="str">
            <v>LOMA LINDA UNIV MED CTR</v>
          </cell>
        </row>
        <row r="193">
          <cell r="A193">
            <v>1235146135</v>
          </cell>
          <cell r="B193" t="str">
            <v>L10</v>
          </cell>
          <cell r="C193" t="str">
            <v>LOMA LINDA UNIV MED CTR</v>
          </cell>
        </row>
        <row r="194">
          <cell r="A194">
            <v>1699782599</v>
          </cell>
          <cell r="B194" t="str">
            <v>L10</v>
          </cell>
          <cell r="C194" t="str">
            <v>LOMA LINDA UNIV MED CTR</v>
          </cell>
        </row>
        <row r="195">
          <cell r="A195">
            <v>1770590036</v>
          </cell>
          <cell r="B195" t="str">
            <v>L10</v>
          </cell>
          <cell r="C195" t="str">
            <v>LOMA LINDA UNIV MED CTR</v>
          </cell>
        </row>
        <row r="196">
          <cell r="A196">
            <v>1962442012</v>
          </cell>
          <cell r="B196" t="str">
            <v>L11</v>
          </cell>
          <cell r="C196" t="str">
            <v>LONG BEACH MEM MED CTR</v>
          </cell>
        </row>
        <row r="197">
          <cell r="A197">
            <v>1568493922</v>
          </cell>
          <cell r="B197" t="str">
            <v>L12</v>
          </cell>
          <cell r="C197" t="str">
            <v>LOS ALAMITOS MED CTR</v>
          </cell>
        </row>
        <row r="198">
          <cell r="A198">
            <v>1033163019</v>
          </cell>
          <cell r="B198" t="str">
            <v>L13</v>
          </cell>
          <cell r="C198" t="str">
            <v>LOS ROBLES HOSP AND MED CTR</v>
          </cell>
        </row>
        <row r="199">
          <cell r="A199">
            <v>1306890389</v>
          </cell>
          <cell r="B199" t="str">
            <v>T07</v>
          </cell>
          <cell r="C199" t="str">
            <v>THOUSAND OAKS SURGICAL HOSP</v>
          </cell>
        </row>
        <row r="200">
          <cell r="A200">
            <v>1942254925</v>
          </cell>
          <cell r="B200" t="str">
            <v>L13</v>
          </cell>
          <cell r="C200" t="str">
            <v>LOS ROBLES HOSP AND MED CTR</v>
          </cell>
        </row>
        <row r="201">
          <cell r="A201">
            <v>1467442749</v>
          </cell>
          <cell r="B201" t="str">
            <v>L14</v>
          </cell>
          <cell r="C201" t="str">
            <v>LSP CHILDRENS HOSP AT STANFORD</v>
          </cell>
        </row>
        <row r="202">
          <cell r="A202">
            <v>1518996040</v>
          </cell>
          <cell r="B202" t="str">
            <v>M01</v>
          </cell>
          <cell r="C202" t="str">
            <v>MAD RIVER COMM HOSP</v>
          </cell>
        </row>
        <row r="203">
          <cell r="A203">
            <v>1255514030</v>
          </cell>
          <cell r="B203" t="str">
            <v>M02</v>
          </cell>
          <cell r="C203" t="str">
            <v>MADERA COMM HOSP</v>
          </cell>
        </row>
        <row r="204">
          <cell r="A204">
            <v>1669673646</v>
          </cell>
          <cell r="B204" t="str">
            <v>M02</v>
          </cell>
          <cell r="C204" t="str">
            <v>MADERA COMM HOSP</v>
          </cell>
        </row>
        <row r="205">
          <cell r="A205">
            <v>1760510937</v>
          </cell>
          <cell r="B205" t="str">
            <v>M03</v>
          </cell>
          <cell r="C205" t="str">
            <v>MARIAN MED CTR</v>
          </cell>
        </row>
        <row r="206">
          <cell r="A206">
            <v>1508968819</v>
          </cell>
          <cell r="B206" t="str">
            <v>M04</v>
          </cell>
          <cell r="C206" t="str">
            <v>MARK TWAIN ST JOSEPHS HOSP</v>
          </cell>
        </row>
        <row r="207">
          <cell r="A207">
            <v>1972503142</v>
          </cell>
          <cell r="B207" t="str">
            <v>M05</v>
          </cell>
          <cell r="C207" t="str">
            <v>MARSHALL MED CTR</v>
          </cell>
        </row>
        <row r="208">
          <cell r="A208">
            <v>1033352125</v>
          </cell>
          <cell r="B208" t="str">
            <v>M06</v>
          </cell>
          <cell r="C208" t="str">
            <v>MEM HOSP LOS BANOS</v>
          </cell>
        </row>
        <row r="209">
          <cell r="A209">
            <v>1154302271</v>
          </cell>
          <cell r="B209" t="str">
            <v>M06</v>
          </cell>
          <cell r="C209" t="str">
            <v>MEM HOSP LOS BANOS</v>
          </cell>
        </row>
        <row r="210">
          <cell r="A210">
            <v>1629059746</v>
          </cell>
          <cell r="B210" t="str">
            <v>M07</v>
          </cell>
          <cell r="C210" t="str">
            <v>MEM HOSP MED CTR-MODESTO</v>
          </cell>
        </row>
        <row r="211">
          <cell r="A211">
            <v>1063412005</v>
          </cell>
          <cell r="B211" t="str">
            <v>M08</v>
          </cell>
          <cell r="C211" t="str">
            <v>MEM HOSP OF GARDENA</v>
          </cell>
        </row>
        <row r="212">
          <cell r="A212">
            <v>1467764308</v>
          </cell>
          <cell r="B212" t="str">
            <v>M09</v>
          </cell>
          <cell r="C212" t="str">
            <v>MENIFEE VALLEY MED CTR</v>
          </cell>
        </row>
        <row r="213">
          <cell r="A213">
            <v>1881781482</v>
          </cell>
          <cell r="B213" t="str">
            <v>M09</v>
          </cell>
          <cell r="C213" t="str">
            <v>MENIFEE VALLEY MED CTR</v>
          </cell>
        </row>
        <row r="214">
          <cell r="A214">
            <v>1346363579</v>
          </cell>
          <cell r="B214" t="str">
            <v>M10</v>
          </cell>
          <cell r="C214" t="str">
            <v>MENLO PARK SURGICAL HOSP</v>
          </cell>
        </row>
        <row r="215">
          <cell r="A215">
            <v>1487694857</v>
          </cell>
          <cell r="B215" t="str">
            <v>M11</v>
          </cell>
          <cell r="C215" t="str">
            <v>MERCY GEN HOSP</v>
          </cell>
        </row>
        <row r="216">
          <cell r="A216">
            <v>1356389878</v>
          </cell>
          <cell r="B216" t="str">
            <v>M12</v>
          </cell>
          <cell r="C216" t="str">
            <v>MERCY HOSP OF FOLSOM</v>
          </cell>
        </row>
        <row r="217">
          <cell r="A217">
            <v>1104981661</v>
          </cell>
          <cell r="B217" t="str">
            <v>M13</v>
          </cell>
          <cell r="C217" t="str">
            <v>MERCY HOSP-BAKERSFIELD</v>
          </cell>
        </row>
        <row r="218">
          <cell r="A218">
            <v>1518018191</v>
          </cell>
          <cell r="B218" t="str">
            <v>M14</v>
          </cell>
          <cell r="C218" t="str">
            <v>MERCY MED CTR MERCED</v>
          </cell>
        </row>
        <row r="219">
          <cell r="A219">
            <v>1518085430</v>
          </cell>
          <cell r="B219" t="str">
            <v>M15</v>
          </cell>
          <cell r="C219" t="str">
            <v>MERCY MED CTR-MT SHASTA</v>
          </cell>
        </row>
        <row r="220">
          <cell r="A220">
            <v>1477671535</v>
          </cell>
          <cell r="B220" t="str">
            <v>M16</v>
          </cell>
          <cell r="C220" t="str">
            <v>MERCY MED CTR-REDDING</v>
          </cell>
        </row>
        <row r="221">
          <cell r="A221">
            <v>1972541498</v>
          </cell>
          <cell r="B221" t="str">
            <v>M17</v>
          </cell>
          <cell r="C221" t="str">
            <v>MERCY SAN JUAN HOSP</v>
          </cell>
        </row>
        <row r="222">
          <cell r="A222">
            <v>1467560599</v>
          </cell>
          <cell r="B222" t="str">
            <v>M18</v>
          </cell>
          <cell r="C222" t="str">
            <v>METHODIST HOSP OF SACRAMENTO</v>
          </cell>
        </row>
        <row r="223">
          <cell r="A223">
            <v>1508851288</v>
          </cell>
          <cell r="B223" t="str">
            <v>M19</v>
          </cell>
          <cell r="C223" t="str">
            <v>METHODIST HOSP OF SO CAL</v>
          </cell>
        </row>
        <row r="224">
          <cell r="A224">
            <v>1477596583</v>
          </cell>
          <cell r="B224" t="str">
            <v>M20</v>
          </cell>
          <cell r="C224" t="str">
            <v>MILLER CHILDRENS HOSP</v>
          </cell>
        </row>
        <row r="225">
          <cell r="A225">
            <v>1386880102</v>
          </cell>
          <cell r="B225" t="str">
            <v>M21</v>
          </cell>
          <cell r="C225" t="str">
            <v>MILLS PENINSULA</v>
          </cell>
        </row>
        <row r="226">
          <cell r="A226">
            <v>1184773202</v>
          </cell>
          <cell r="B226" t="str">
            <v>M22</v>
          </cell>
          <cell r="C226" t="str">
            <v>MIRACLE MILE</v>
          </cell>
        </row>
        <row r="227">
          <cell r="A227">
            <v>1750365375</v>
          </cell>
          <cell r="B227" t="str">
            <v>M23</v>
          </cell>
          <cell r="C227" t="str">
            <v>MISSION COMM HOSP-PANORAMA CAMPUS</v>
          </cell>
        </row>
        <row r="228">
          <cell r="A228">
            <v>1992752315</v>
          </cell>
          <cell r="B228" t="str">
            <v>M24</v>
          </cell>
          <cell r="C228" t="str">
            <v>MISSION HOSP REG MED CTR</v>
          </cell>
        </row>
        <row r="229">
          <cell r="A229">
            <v>1992752315</v>
          </cell>
          <cell r="B229" t="str">
            <v>M25</v>
          </cell>
          <cell r="C229" t="str">
            <v>MISSION HOSP LAGUNA BEACH</v>
          </cell>
        </row>
        <row r="230">
          <cell r="A230">
            <v>1265601561</v>
          </cell>
          <cell r="B230" t="str">
            <v>M26</v>
          </cell>
          <cell r="C230" t="str">
            <v>MONROVIA MEM HOSP</v>
          </cell>
        </row>
        <row r="231">
          <cell r="A231">
            <v>1992721161</v>
          </cell>
          <cell r="B231" t="str">
            <v>M27</v>
          </cell>
          <cell r="C231" t="str">
            <v>MONTCLAIR HOSP MED CTR</v>
          </cell>
        </row>
        <row r="232">
          <cell r="A232">
            <v>1780676221</v>
          </cell>
          <cell r="B232" t="str">
            <v>M28</v>
          </cell>
          <cell r="C232" t="str">
            <v>MONTEREY PARK HOSP</v>
          </cell>
        </row>
        <row r="233">
          <cell r="A233">
            <v>1578554325</v>
          </cell>
          <cell r="B233" t="str">
            <v>N01</v>
          </cell>
          <cell r="C233" t="str">
            <v>NEWPORT BAY HOSP</v>
          </cell>
        </row>
        <row r="234">
          <cell r="A234">
            <v>1972580363</v>
          </cell>
          <cell r="B234" t="str">
            <v>N02</v>
          </cell>
          <cell r="C234" t="str">
            <v>NO CAL REHAB HOSP</v>
          </cell>
        </row>
        <row r="235">
          <cell r="A235">
            <v>1821147786</v>
          </cell>
          <cell r="B235" t="str">
            <v>N03</v>
          </cell>
          <cell r="C235" t="str">
            <v>NORTH BAY MED CTR</v>
          </cell>
        </row>
        <row r="236">
          <cell r="A236">
            <v>1255483202</v>
          </cell>
          <cell r="B236" t="str">
            <v>N04</v>
          </cell>
          <cell r="C236" t="str">
            <v>NORTH BAY VACAVALLEY HOSP</v>
          </cell>
        </row>
        <row r="237">
          <cell r="A237">
            <v>1821147786</v>
          </cell>
          <cell r="B237" t="str">
            <v>N04</v>
          </cell>
          <cell r="C237" t="str">
            <v>NORTH BAY VACAVALLEY HOSP</v>
          </cell>
        </row>
        <row r="238">
          <cell r="A238">
            <v>1417089350</v>
          </cell>
          <cell r="B238" t="str">
            <v>N05</v>
          </cell>
          <cell r="C238" t="str">
            <v>NORTHRIDGE HOSP MED CTR</v>
          </cell>
        </row>
        <row r="239">
          <cell r="A239">
            <v>1104059153</v>
          </cell>
          <cell r="B239" t="str">
            <v>N06</v>
          </cell>
          <cell r="C239" t="str">
            <v>NOVATO COMM HOSP</v>
          </cell>
        </row>
        <row r="240">
          <cell r="A240">
            <v>1689654964</v>
          </cell>
          <cell r="B240" t="str">
            <v>N06</v>
          </cell>
          <cell r="C240" t="str">
            <v>NOVATO COMM HOSP</v>
          </cell>
        </row>
        <row r="241">
          <cell r="A241">
            <v>1649381682</v>
          </cell>
          <cell r="B241" t="str">
            <v>O01</v>
          </cell>
          <cell r="C241" t="str">
            <v>O'CONNOR HOSP-SAN JOSE</v>
          </cell>
        </row>
        <row r="242">
          <cell r="A242">
            <v>1992876767</v>
          </cell>
          <cell r="B242" t="str">
            <v>O02</v>
          </cell>
          <cell r="C242" t="str">
            <v>OJAI VALLEY COMM HOSP</v>
          </cell>
        </row>
        <row r="243">
          <cell r="A243">
            <v>1245371343</v>
          </cell>
          <cell r="B243" t="str">
            <v>O03</v>
          </cell>
          <cell r="C243" t="str">
            <v>OLYMPIA MED CTR</v>
          </cell>
        </row>
        <row r="244">
          <cell r="A244">
            <v>1497702575</v>
          </cell>
          <cell r="B244" t="str">
            <v>O04</v>
          </cell>
          <cell r="C244" t="str">
            <v>ORANGE COAST MEM MED CTR</v>
          </cell>
        </row>
        <row r="245">
          <cell r="A245">
            <v>1073665519</v>
          </cell>
          <cell r="B245" t="str">
            <v>O05</v>
          </cell>
          <cell r="C245" t="str">
            <v>OROVILLE HOSP</v>
          </cell>
        </row>
        <row r="246">
          <cell r="A246">
            <v>1194876821</v>
          </cell>
          <cell r="B246" t="str">
            <v>O05</v>
          </cell>
          <cell r="C246" t="str">
            <v>OROVILLE HOSP</v>
          </cell>
        </row>
        <row r="247">
          <cell r="A247">
            <v>1871606269</v>
          </cell>
          <cell r="B247" t="str">
            <v>O05</v>
          </cell>
          <cell r="C247" t="str">
            <v>OROVILLE HOSP</v>
          </cell>
        </row>
        <row r="248">
          <cell r="A248">
            <v>1881656460</v>
          </cell>
          <cell r="B248" t="str">
            <v>P01</v>
          </cell>
          <cell r="C248" t="str">
            <v>PACIFIC ALLIANCE MED CTR</v>
          </cell>
        </row>
        <row r="249">
          <cell r="A249">
            <v>1861407637</v>
          </cell>
          <cell r="B249" t="str">
            <v>P02</v>
          </cell>
          <cell r="C249" t="str">
            <v>PACIFIC HOSP OF LONG BEACH</v>
          </cell>
        </row>
        <row r="250">
          <cell r="A250">
            <v>1407918717</v>
          </cell>
          <cell r="B250" t="str">
            <v>P03</v>
          </cell>
          <cell r="C250" t="str">
            <v>PACIFICA HOSP OF THE VALLEY</v>
          </cell>
        </row>
        <row r="251">
          <cell r="A251">
            <v>1548328750</v>
          </cell>
          <cell r="B251" t="str">
            <v>P03</v>
          </cell>
          <cell r="C251" t="str">
            <v>PACIFICA HOSP OF THE VALLEY</v>
          </cell>
        </row>
        <row r="252">
          <cell r="A252">
            <v>1740344464</v>
          </cell>
          <cell r="B252" t="str">
            <v>P03</v>
          </cell>
          <cell r="C252" t="str">
            <v>PACIFICA HOSP OF THE VALLEY</v>
          </cell>
        </row>
        <row r="253">
          <cell r="A253">
            <v>1356410351</v>
          </cell>
          <cell r="B253" t="str">
            <v>P04</v>
          </cell>
          <cell r="C253" t="str">
            <v>PARADISE VALLEY HOSP</v>
          </cell>
        </row>
        <row r="254">
          <cell r="A254">
            <v>1225038953</v>
          </cell>
          <cell r="B254" t="str">
            <v>P05</v>
          </cell>
          <cell r="C254" t="str">
            <v>PARKVIEW COMM HOSP MED CTR</v>
          </cell>
        </row>
        <row r="255">
          <cell r="A255">
            <v>1942204490</v>
          </cell>
          <cell r="B255" t="str">
            <v>P06</v>
          </cell>
          <cell r="C255" t="str">
            <v>PATIENTS HOSP OF REDDING</v>
          </cell>
        </row>
        <row r="256">
          <cell r="A256">
            <v>1518937051</v>
          </cell>
          <cell r="B256" t="str">
            <v>P07</v>
          </cell>
          <cell r="C256" t="str">
            <v>PENINSULA MED CTR</v>
          </cell>
        </row>
        <row r="257">
          <cell r="A257">
            <v>1235162645</v>
          </cell>
          <cell r="B257" t="str">
            <v>P08</v>
          </cell>
          <cell r="C257" t="str">
            <v>PETALUMA VALLEY HOSP</v>
          </cell>
        </row>
        <row r="258">
          <cell r="A258">
            <v>1700817756</v>
          </cell>
          <cell r="B258" t="str">
            <v>P09</v>
          </cell>
          <cell r="C258" t="str">
            <v>PLACENTIA LINDA HOSP</v>
          </cell>
        </row>
        <row r="259">
          <cell r="A259">
            <v>1407813660</v>
          </cell>
          <cell r="B259" t="str">
            <v>P10</v>
          </cell>
          <cell r="C259" t="str">
            <v>POMONA VALLEY HOSP MED CTR</v>
          </cell>
        </row>
        <row r="260">
          <cell r="A260">
            <v>1043215379</v>
          </cell>
          <cell r="B260" t="str">
            <v>P11</v>
          </cell>
          <cell r="C260" t="str">
            <v>PRESBYTERIAN INTERCOMM HOSP</v>
          </cell>
        </row>
        <row r="261">
          <cell r="A261">
            <v>1770543761</v>
          </cell>
          <cell r="B261" t="str">
            <v>P12</v>
          </cell>
          <cell r="C261" t="str">
            <v>PROMISE HOSP OF EAST LA-EAST LA</v>
          </cell>
        </row>
        <row r="262">
          <cell r="A262">
            <v>1215100284</v>
          </cell>
          <cell r="B262" t="str">
            <v>P13</v>
          </cell>
          <cell r="C262" t="str">
            <v>PROMISE HOSP OF SAN DIEGO</v>
          </cell>
        </row>
        <row r="263">
          <cell r="A263">
            <v>1750554721</v>
          </cell>
          <cell r="B263" t="str">
            <v>P13</v>
          </cell>
          <cell r="C263" t="str">
            <v>PROMISE HOSP OF SAN DIEGO</v>
          </cell>
        </row>
        <row r="264">
          <cell r="A264">
            <v>1962403386</v>
          </cell>
          <cell r="B264" t="str">
            <v>P13</v>
          </cell>
          <cell r="C264" t="str">
            <v>PROMISE HOSP OF SAN DIEGO</v>
          </cell>
        </row>
        <row r="265">
          <cell r="A265">
            <v>1477587632</v>
          </cell>
          <cell r="B265" t="str">
            <v>P15</v>
          </cell>
          <cell r="C265" t="str">
            <v>PROVIDENCE HOLY CROSS MED CTR</v>
          </cell>
        </row>
        <row r="266">
          <cell r="A266">
            <v>1336173269</v>
          </cell>
          <cell r="B266" t="str">
            <v>P16</v>
          </cell>
          <cell r="C266" t="str">
            <v>PROVIDENCE ST JOSEPH MED CTR</v>
          </cell>
        </row>
        <row r="267">
          <cell r="A267">
            <v>1821250762</v>
          </cell>
          <cell r="B267" t="str">
            <v>P17</v>
          </cell>
          <cell r="C267" t="str">
            <v>PROVIDENCE TARZANA MED CTR</v>
          </cell>
        </row>
        <row r="268">
          <cell r="A268">
            <v>1235218785</v>
          </cell>
          <cell r="B268" t="str">
            <v>Q01</v>
          </cell>
          <cell r="C268" t="str">
            <v>QUEEN OF THE VALLEY HOSP-NAPA</v>
          </cell>
        </row>
        <row r="269">
          <cell r="A269">
            <v>1568578110</v>
          </cell>
          <cell r="B269" t="str">
            <v>R01</v>
          </cell>
          <cell r="C269" t="str">
            <v>RANCHO SPECIALTY HOSP - SOLD - Now Kindred - Rancho</v>
          </cell>
        </row>
        <row r="270">
          <cell r="A270">
            <v>1124018031</v>
          </cell>
          <cell r="B270" t="str">
            <v>R02</v>
          </cell>
          <cell r="C270" t="str">
            <v>REDBUD COMM HOSP</v>
          </cell>
        </row>
        <row r="271">
          <cell r="A271">
            <v>1043354111</v>
          </cell>
          <cell r="B271" t="str">
            <v>R03</v>
          </cell>
          <cell r="C271" t="str">
            <v>REDLANDS COMM HOSP</v>
          </cell>
        </row>
        <row r="272">
          <cell r="A272">
            <v>1316081482</v>
          </cell>
          <cell r="B272" t="str">
            <v>R03</v>
          </cell>
          <cell r="C272" t="str">
            <v>REDLANDS COMM HOSP</v>
          </cell>
        </row>
        <row r="273">
          <cell r="A273">
            <v>1043292303</v>
          </cell>
          <cell r="B273" t="str">
            <v>R04</v>
          </cell>
          <cell r="C273" t="str">
            <v>REDWOOD MEM HOSP</v>
          </cell>
        </row>
        <row r="274">
          <cell r="A274">
            <v>1336167550</v>
          </cell>
          <cell r="B274" t="str">
            <v>R05</v>
          </cell>
          <cell r="C274" t="str">
            <v>REEDLEY COMMUNITY HOSPITAL</v>
          </cell>
        </row>
        <row r="275">
          <cell r="A275">
            <v>1285688267</v>
          </cell>
          <cell r="B275" t="str">
            <v>R06</v>
          </cell>
          <cell r="C275" t="str">
            <v>REG MED CTR OF SAN JOSE</v>
          </cell>
        </row>
        <row r="276">
          <cell r="A276">
            <v>1821041765</v>
          </cell>
          <cell r="B276" t="str">
            <v>R06</v>
          </cell>
          <cell r="C276" t="str">
            <v>REG MED CTR OF SAN JOSE</v>
          </cell>
        </row>
        <row r="277">
          <cell r="A277">
            <v>1003852591</v>
          </cell>
          <cell r="B277" t="str">
            <v>R07</v>
          </cell>
          <cell r="C277" t="str">
            <v>REHAB INSTITUTE OF SANTA BARBARA</v>
          </cell>
        </row>
        <row r="278">
          <cell r="A278">
            <v>1952308363</v>
          </cell>
          <cell r="B278" t="str">
            <v>R08</v>
          </cell>
          <cell r="C278" t="str">
            <v>RESNICK NEUROPSYCH HOSP AT UCLA - PSYCH</v>
          </cell>
        </row>
        <row r="279">
          <cell r="A279">
            <v>1720088354</v>
          </cell>
          <cell r="B279" t="str">
            <v>R09</v>
          </cell>
          <cell r="C279" t="str">
            <v>RIDEOUT MEM HOSP</v>
          </cell>
        </row>
        <row r="280">
          <cell r="A280">
            <v>1447253125</v>
          </cell>
          <cell r="B280" t="str">
            <v>R10</v>
          </cell>
          <cell r="C280" t="str">
            <v>RIDGECREST REG HOSP</v>
          </cell>
        </row>
        <row r="281">
          <cell r="A281">
            <v>1114971660</v>
          </cell>
          <cell r="B281" t="str">
            <v>R11</v>
          </cell>
          <cell r="C281" t="str">
            <v>RIVERSIDE COMM HOSP</v>
          </cell>
        </row>
        <row r="282">
          <cell r="A282">
            <v>1336186394</v>
          </cell>
          <cell r="B282" t="str">
            <v>R11</v>
          </cell>
          <cell r="C282" t="str">
            <v>RIVERSIDE COMM HOSP</v>
          </cell>
        </row>
        <row r="283">
          <cell r="A283">
            <v>1477633295</v>
          </cell>
          <cell r="B283" t="str">
            <v>R12</v>
          </cell>
          <cell r="C283" t="str">
            <v>RIVERSIDE CTR FOR BEHAV MED - PYSCH</v>
          </cell>
        </row>
        <row r="284">
          <cell r="A284">
            <v>1275576381</v>
          </cell>
          <cell r="B284" t="str">
            <v>S01</v>
          </cell>
          <cell r="C284" t="str">
            <v>SADDLEBACK MEM MED CTR</v>
          </cell>
        </row>
        <row r="285">
          <cell r="A285">
            <v>1780681189</v>
          </cell>
          <cell r="B285" t="str">
            <v>S02</v>
          </cell>
          <cell r="C285" t="str">
            <v>SAN ANTONIO COMM HOSP</v>
          </cell>
        </row>
        <row r="286">
          <cell r="A286">
            <v>1740447945</v>
          </cell>
          <cell r="B286" t="str">
            <v>S03</v>
          </cell>
          <cell r="C286" t="str">
            <v>SAN DIMAS COMM HOSP</v>
          </cell>
        </row>
        <row r="287">
          <cell r="A287">
            <v>1275720377</v>
          </cell>
          <cell r="B287" t="str">
            <v>S04</v>
          </cell>
          <cell r="C287" t="str">
            <v>SAN GABRIEL VALLEY MED CTR</v>
          </cell>
        </row>
        <row r="288">
          <cell r="A288">
            <v>1669523643</v>
          </cell>
          <cell r="B288" t="str">
            <v>S04</v>
          </cell>
          <cell r="C288" t="str">
            <v>SAN GABRIEL VALLEY MED CTR</v>
          </cell>
        </row>
        <row r="289">
          <cell r="A289">
            <v>1538157508</v>
          </cell>
          <cell r="B289" t="str">
            <v>S05</v>
          </cell>
          <cell r="C289" t="str">
            <v>SAN JOAQUIN COMM HOSP</v>
          </cell>
        </row>
        <row r="290">
          <cell r="A290">
            <v>1831144716</v>
          </cell>
          <cell r="B290" t="str">
            <v>S06</v>
          </cell>
          <cell r="C290" t="str">
            <v>SAN JOAQUIN VALLEY REHAB HOSP</v>
          </cell>
        </row>
        <row r="291">
          <cell r="A291">
            <v>1457317034</v>
          </cell>
          <cell r="B291" t="str">
            <v>S07</v>
          </cell>
          <cell r="C291" t="str">
            <v>SAN LEANDRO HOSP</v>
          </cell>
        </row>
        <row r="292">
          <cell r="A292">
            <v>1932131489</v>
          </cell>
          <cell r="B292" t="str">
            <v>S08</v>
          </cell>
          <cell r="C292" t="str">
            <v>SAN RAMON REG MED CTR</v>
          </cell>
        </row>
        <row r="293">
          <cell r="A293">
            <v>1477554152</v>
          </cell>
          <cell r="B293" t="str">
            <v>S09</v>
          </cell>
          <cell r="C293" t="str">
            <v>SANTA BARBARA COTTAGE HOSP</v>
          </cell>
        </row>
        <row r="294">
          <cell r="A294">
            <v>1134152549</v>
          </cell>
          <cell r="B294" t="str">
            <v>S10</v>
          </cell>
          <cell r="C294" t="str">
            <v>SANTA ROSA MEM HOSP-MONTGOMERY</v>
          </cell>
        </row>
        <row r="295">
          <cell r="A295">
            <v>1952301863</v>
          </cell>
          <cell r="B295" t="str">
            <v>S11</v>
          </cell>
          <cell r="C295" t="str">
            <v>SANTA YNEZ VALLEY COTTAGE HOSP</v>
          </cell>
        </row>
        <row r="296">
          <cell r="A296">
            <v>1841233780</v>
          </cell>
          <cell r="B296" t="str">
            <v>S12</v>
          </cell>
          <cell r="C296" t="str">
            <v>SCRIPPS GREEN HOSP</v>
          </cell>
        </row>
        <row r="297">
          <cell r="A297">
            <v>1700829199</v>
          </cell>
          <cell r="B297" t="str">
            <v>S13</v>
          </cell>
          <cell r="C297" t="str">
            <v>SCRIPPS MEM HOSP-ENCINITAS</v>
          </cell>
        </row>
        <row r="298">
          <cell r="A298">
            <v>1841277704</v>
          </cell>
          <cell r="B298" t="str">
            <v>S14</v>
          </cell>
          <cell r="C298" t="str">
            <v>SCRIPPS MEM HOSP-LA JOLLA</v>
          </cell>
        </row>
        <row r="299">
          <cell r="A299">
            <v>1659359446</v>
          </cell>
          <cell r="B299" t="str">
            <v>S15</v>
          </cell>
          <cell r="C299" t="str">
            <v>SCRIPPS MERCY HOSP/CV</v>
          </cell>
        </row>
        <row r="300">
          <cell r="A300">
            <v>1235172057</v>
          </cell>
          <cell r="B300" t="str">
            <v>S16</v>
          </cell>
          <cell r="C300" t="str">
            <v>SEQUOIA HOSP</v>
          </cell>
        </row>
        <row r="301">
          <cell r="A301">
            <v>1568646735</v>
          </cell>
          <cell r="B301" t="str">
            <v>S16</v>
          </cell>
          <cell r="C301" t="str">
            <v>SEQUOIA HOSP</v>
          </cell>
        </row>
        <row r="302">
          <cell r="A302">
            <v>1154428688</v>
          </cell>
          <cell r="B302" t="str">
            <v>S17</v>
          </cell>
          <cell r="C302" t="str">
            <v>SETON MED CTR</v>
          </cell>
        </row>
        <row r="303">
          <cell r="A303">
            <v>1396728630</v>
          </cell>
          <cell r="B303" t="str">
            <v>S18</v>
          </cell>
          <cell r="C303" t="str">
            <v>SHARP CHULA VISTA MED CTR</v>
          </cell>
        </row>
        <row r="304">
          <cell r="A304">
            <v>1154304475</v>
          </cell>
          <cell r="B304" t="str">
            <v>S19</v>
          </cell>
          <cell r="C304" t="str">
            <v>SHARP CORONADO HOSP AND HCARE CTR</v>
          </cell>
        </row>
        <row r="305">
          <cell r="A305">
            <v>1407839921</v>
          </cell>
          <cell r="B305" t="str">
            <v>S20</v>
          </cell>
          <cell r="C305" t="str">
            <v>SHARP MEM HOSP</v>
          </cell>
        </row>
        <row r="306">
          <cell r="A306">
            <v>1346384468</v>
          </cell>
          <cell r="B306" t="str">
            <v>S21</v>
          </cell>
          <cell r="C306" t="str">
            <v>SHARP MESA VISTA HOSP - PSYCH</v>
          </cell>
        </row>
        <row r="307">
          <cell r="A307">
            <v>1033187182</v>
          </cell>
          <cell r="B307" t="str">
            <v>S22</v>
          </cell>
          <cell r="C307" t="str">
            <v>SHASTA REG MED CTR</v>
          </cell>
        </row>
        <row r="308">
          <cell r="A308">
            <v>1205089026</v>
          </cell>
          <cell r="B308" t="str">
            <v>S22</v>
          </cell>
          <cell r="C308" t="str">
            <v>SHASTA REG MED CTR</v>
          </cell>
        </row>
        <row r="309">
          <cell r="A309">
            <v>1750491247</v>
          </cell>
          <cell r="B309" t="str">
            <v>S23</v>
          </cell>
          <cell r="C309" t="str">
            <v>SHERMAN OAKS HOSP</v>
          </cell>
        </row>
        <row r="310">
          <cell r="A310">
            <v>1962530451</v>
          </cell>
          <cell r="B310" t="str">
            <v>S24</v>
          </cell>
          <cell r="C310" t="str">
            <v>SHRINERS HOSPITAL- SACRAMENTO</v>
          </cell>
        </row>
        <row r="311">
          <cell r="A311">
            <v>1508908591</v>
          </cell>
          <cell r="B311" t="str">
            <v>S25</v>
          </cell>
          <cell r="C311" t="str">
            <v>SHRINERS HOSPITAL- LA</v>
          </cell>
        </row>
        <row r="312">
          <cell r="A312">
            <v>1659361392</v>
          </cell>
          <cell r="B312" t="str">
            <v>S26</v>
          </cell>
          <cell r="C312" t="str">
            <v>SIERRA NEVADA MEM HOSP</v>
          </cell>
        </row>
        <row r="313">
          <cell r="A313">
            <v>1639101116</v>
          </cell>
          <cell r="B313" t="str">
            <v>S27</v>
          </cell>
          <cell r="C313" t="str">
            <v>SIERRA VIST REG MED CTR</v>
          </cell>
        </row>
        <row r="314">
          <cell r="A314">
            <v>1528066685</v>
          </cell>
          <cell r="B314" t="str">
            <v>S28</v>
          </cell>
          <cell r="C314" t="str">
            <v>SIERRA VISTA HOSP</v>
          </cell>
        </row>
        <row r="315">
          <cell r="A315">
            <v>1427293216</v>
          </cell>
          <cell r="B315" t="str">
            <v>S29</v>
          </cell>
          <cell r="C315" t="str">
            <v>SILVER LAKE MED CTR</v>
          </cell>
        </row>
        <row r="316">
          <cell r="A316">
            <v>1063495190</v>
          </cell>
          <cell r="B316" t="str">
            <v>S73</v>
          </cell>
          <cell r="C316" t="str">
            <v>SIMI VALLEY HOSP AND HCARE-SYCAMORE</v>
          </cell>
        </row>
        <row r="317">
          <cell r="A317">
            <v>1033100854</v>
          </cell>
          <cell r="B317" t="str">
            <v>S30</v>
          </cell>
          <cell r="C317" t="str">
            <v>SONORA REG MED CTR</v>
          </cell>
        </row>
        <row r="318">
          <cell r="A318">
            <v>1780673376</v>
          </cell>
          <cell r="B318" t="str">
            <v>S31</v>
          </cell>
          <cell r="C318" t="str">
            <v>SONORA REG MED CTR Greenly</v>
          </cell>
        </row>
        <row r="319">
          <cell r="A319">
            <v>1649253972</v>
          </cell>
          <cell r="B319" t="str">
            <v>S32</v>
          </cell>
          <cell r="C319" t="str">
            <v>SOUTH COAST MED CTR</v>
          </cell>
        </row>
        <row r="320">
          <cell r="A320">
            <v>1245221050</v>
          </cell>
          <cell r="B320" t="str">
            <v>S33</v>
          </cell>
          <cell r="C320" t="str">
            <v>SOUTHWEST HCARE SYSTEM</v>
          </cell>
        </row>
        <row r="321">
          <cell r="A321">
            <v>1205845567</v>
          </cell>
          <cell r="B321" t="str">
            <v>S34</v>
          </cell>
          <cell r="C321" t="str">
            <v>ST AGNES MED CTR</v>
          </cell>
        </row>
        <row r="322">
          <cell r="A322">
            <v>1689769911</v>
          </cell>
          <cell r="B322" t="str">
            <v>S35</v>
          </cell>
          <cell r="C322" t="str">
            <v>ST BERNARDINE MED CTR</v>
          </cell>
        </row>
        <row r="323">
          <cell r="A323">
            <v>1083732853</v>
          </cell>
          <cell r="B323" t="str">
            <v>S36</v>
          </cell>
          <cell r="C323" t="str">
            <v>ST ELIZABETH COMM HOSP</v>
          </cell>
        </row>
        <row r="324">
          <cell r="A324">
            <v>1487697215</v>
          </cell>
          <cell r="B324" t="str">
            <v>S37</v>
          </cell>
          <cell r="C324" t="str">
            <v>ST FRANCIS MED CTR</v>
          </cell>
        </row>
        <row r="325">
          <cell r="A325">
            <v>1316061997</v>
          </cell>
          <cell r="B325" t="str">
            <v>S74</v>
          </cell>
          <cell r="C325" t="str">
            <v>ST FRANCIS MEM HOSP</v>
          </cell>
        </row>
        <row r="326">
          <cell r="A326">
            <v>1720078082</v>
          </cell>
          <cell r="B326" t="str">
            <v>S38</v>
          </cell>
          <cell r="C326" t="str">
            <v>ST HELENA HOSP</v>
          </cell>
        </row>
        <row r="327">
          <cell r="A327">
            <v>1851381990</v>
          </cell>
          <cell r="B327" t="str">
            <v>S39</v>
          </cell>
          <cell r="C327" t="str">
            <v>ST HELENA HOSP CTR FOR BEHAV HEALTH</v>
          </cell>
        </row>
        <row r="328">
          <cell r="A328">
            <v>1194877332</v>
          </cell>
          <cell r="B328" t="str">
            <v>S40</v>
          </cell>
          <cell r="C328" t="str">
            <v>ST JOHN'S PLEASANT VALLEY HOSP</v>
          </cell>
        </row>
        <row r="329">
          <cell r="A329">
            <v>1073665360</v>
          </cell>
          <cell r="B329" t="str">
            <v>S41</v>
          </cell>
          <cell r="C329" t="str">
            <v>ST JOHN'S REG MED CTR</v>
          </cell>
        </row>
        <row r="330">
          <cell r="A330">
            <v>1609858950</v>
          </cell>
          <cell r="B330" t="str">
            <v>S42</v>
          </cell>
          <cell r="C330" t="str">
            <v>ST JOSEPH HOSP-EUREKA</v>
          </cell>
        </row>
        <row r="331">
          <cell r="A331">
            <v>1912982216</v>
          </cell>
          <cell r="B331" t="str">
            <v>S43</v>
          </cell>
          <cell r="C331" t="str">
            <v>ST JOSEPH HOSP-ORANGE</v>
          </cell>
        </row>
        <row r="332">
          <cell r="A332">
            <v>1053443473</v>
          </cell>
          <cell r="B332" t="str">
            <v>S44</v>
          </cell>
          <cell r="C332" t="str">
            <v>ST JOSEPH'S BEHAV HEALTH CTR - PSYCH</v>
          </cell>
        </row>
        <row r="333">
          <cell r="A333">
            <v>1528190931</v>
          </cell>
          <cell r="B333" t="str">
            <v>S45</v>
          </cell>
          <cell r="C333" t="str">
            <v>ST JOSEPHS MED CTR OF STOCKTON</v>
          </cell>
        </row>
        <row r="334">
          <cell r="A334">
            <v>1891904942</v>
          </cell>
          <cell r="B334" t="str">
            <v>S47</v>
          </cell>
          <cell r="C334" t="str">
            <v>ST JUDE MED CTR</v>
          </cell>
        </row>
        <row r="335">
          <cell r="A335">
            <v>1386746337</v>
          </cell>
          <cell r="B335" t="str">
            <v>S48</v>
          </cell>
          <cell r="C335" t="str">
            <v>ST LOUISE REG HOSP</v>
          </cell>
        </row>
        <row r="336">
          <cell r="A336">
            <v>1881712933</v>
          </cell>
          <cell r="B336" t="str">
            <v>S49</v>
          </cell>
          <cell r="C336" t="str">
            <v>ST LUKES HOSP</v>
          </cell>
        </row>
        <row r="337">
          <cell r="A337">
            <v>1194840421</v>
          </cell>
          <cell r="B337" t="str">
            <v>S50</v>
          </cell>
          <cell r="C337" t="str">
            <v>ST MARY MED CTR</v>
          </cell>
        </row>
        <row r="338">
          <cell r="A338">
            <v>1669456299</v>
          </cell>
          <cell r="B338" t="str">
            <v>S51</v>
          </cell>
          <cell r="C338" t="str">
            <v>ST MARY REG MED CTR</v>
          </cell>
        </row>
        <row r="339">
          <cell r="A339">
            <v>1174667158</v>
          </cell>
          <cell r="B339" t="str">
            <v>S52</v>
          </cell>
          <cell r="C339" t="str">
            <v>ST MARYS MED CTR-SF</v>
          </cell>
        </row>
        <row r="340">
          <cell r="A340">
            <v>1942298153</v>
          </cell>
          <cell r="B340" t="str">
            <v>S53</v>
          </cell>
          <cell r="C340" t="str">
            <v>ST ROSE HOSP</v>
          </cell>
        </row>
        <row r="341">
          <cell r="A341">
            <v>1124004304</v>
          </cell>
          <cell r="B341" t="str">
            <v>S54</v>
          </cell>
          <cell r="C341" t="str">
            <v>ST VINCENT MED CTR</v>
          </cell>
        </row>
        <row r="342">
          <cell r="A342">
            <v>1124026273</v>
          </cell>
          <cell r="B342" t="str">
            <v>S55</v>
          </cell>
          <cell r="C342" t="str">
            <v>ST. JOHN'S HEALTH CTR</v>
          </cell>
        </row>
        <row r="343">
          <cell r="A343">
            <v>1871543215</v>
          </cell>
          <cell r="B343" t="str">
            <v>S56</v>
          </cell>
          <cell r="C343" t="str">
            <v>STANFORD HOSP</v>
          </cell>
        </row>
        <row r="344">
          <cell r="A344">
            <v>1437121886</v>
          </cell>
          <cell r="B344" t="str">
            <v>S57</v>
          </cell>
          <cell r="C344" t="str">
            <v>STANISLAUS SURGICAL HOSP</v>
          </cell>
        </row>
        <row r="345">
          <cell r="A345">
            <v>1497748081</v>
          </cell>
          <cell r="B345" t="str">
            <v>S58</v>
          </cell>
          <cell r="C345" t="str">
            <v>SUN HEALTH ROBERT H BALLARD REHAB HOSP</v>
          </cell>
        </row>
        <row r="346">
          <cell r="A346">
            <v>1124077110</v>
          </cell>
          <cell r="B346" t="str">
            <v>S59</v>
          </cell>
          <cell r="C346" t="str">
            <v>SUTTER AMADOR HOSP</v>
          </cell>
        </row>
        <row r="347">
          <cell r="A347">
            <v>1447494323</v>
          </cell>
          <cell r="B347" t="str">
            <v>S59</v>
          </cell>
          <cell r="C347" t="str">
            <v>SUTTER AMADOR HOSP</v>
          </cell>
        </row>
        <row r="348">
          <cell r="A348">
            <v>1194774299</v>
          </cell>
          <cell r="B348" t="str">
            <v>S60</v>
          </cell>
          <cell r="C348" t="str">
            <v>SUTTER AUBURN FAITH HOSP</v>
          </cell>
        </row>
        <row r="349">
          <cell r="A349">
            <v>1457367062</v>
          </cell>
          <cell r="B349" t="str">
            <v>S61</v>
          </cell>
          <cell r="C349" t="str">
            <v>SUTTER COAST HOSP</v>
          </cell>
        </row>
        <row r="350">
          <cell r="A350">
            <v>1770532608</v>
          </cell>
          <cell r="B350" t="str">
            <v>S62</v>
          </cell>
          <cell r="C350" t="str">
            <v>SUTTER DAVIS HOSP</v>
          </cell>
        </row>
        <row r="351">
          <cell r="A351">
            <v>1124135132</v>
          </cell>
          <cell r="B351" t="str">
            <v>S63</v>
          </cell>
          <cell r="C351" t="str">
            <v>SUTTER DELTA MED CTR</v>
          </cell>
        </row>
        <row r="352">
          <cell r="A352">
            <v>1811129752</v>
          </cell>
          <cell r="B352" t="str">
            <v>S63</v>
          </cell>
          <cell r="C352" t="str">
            <v>SUTTER DELTA MED CTR</v>
          </cell>
        </row>
        <row r="353">
          <cell r="A353">
            <v>1811946734</v>
          </cell>
          <cell r="B353" t="str">
            <v>S64</v>
          </cell>
          <cell r="C353" t="str">
            <v>SUTTER GEN HOSP</v>
          </cell>
        </row>
        <row r="354">
          <cell r="A354">
            <v>1063407229</v>
          </cell>
          <cell r="B354" t="str">
            <v>S65</v>
          </cell>
          <cell r="C354" t="str">
            <v>SUTTER LAKESIDE HOSP</v>
          </cell>
        </row>
        <row r="355">
          <cell r="A355">
            <v>1952634008</v>
          </cell>
          <cell r="B355" t="str">
            <v>S65</v>
          </cell>
          <cell r="C355" t="str">
            <v>SUTTER LAKESIDE HOSP</v>
          </cell>
        </row>
        <row r="356">
          <cell r="A356">
            <v>1306069539</v>
          </cell>
          <cell r="B356" t="str">
            <v>S66</v>
          </cell>
          <cell r="C356" t="str">
            <v>SUTTER MATERNITY AND SRG CTR OF S CRUZ</v>
          </cell>
        </row>
        <row r="357">
          <cell r="A357">
            <v>1972749893</v>
          </cell>
          <cell r="B357" t="str">
            <v>S66</v>
          </cell>
          <cell r="C357" t="str">
            <v>SUTTER MATERNITY AND SRG CTR OF S CRUZ</v>
          </cell>
        </row>
        <row r="358">
          <cell r="A358">
            <v>1700855756</v>
          </cell>
          <cell r="B358" t="str">
            <v>S67</v>
          </cell>
          <cell r="C358" t="str">
            <v>SUTTER MED CTR OF SANTA ROSA</v>
          </cell>
        </row>
        <row r="359">
          <cell r="A359">
            <v>1740413798</v>
          </cell>
          <cell r="B359" t="str">
            <v>S67</v>
          </cell>
          <cell r="C359" t="str">
            <v>SUTTER MED CTR OF SANTA ROSA</v>
          </cell>
        </row>
        <row r="360">
          <cell r="A360">
            <v>1356390264</v>
          </cell>
          <cell r="B360" t="str">
            <v>S68</v>
          </cell>
          <cell r="C360" t="str">
            <v>SUTTER ROSEVILLE MED CTR</v>
          </cell>
        </row>
        <row r="361">
          <cell r="A361">
            <v>1366686248</v>
          </cell>
          <cell r="B361" t="str">
            <v>S69</v>
          </cell>
          <cell r="C361" t="str">
            <v>SUTTER SOLANO MED CTR</v>
          </cell>
        </row>
        <row r="362">
          <cell r="A362">
            <v>1831177203</v>
          </cell>
          <cell r="B362" t="str">
            <v>S69</v>
          </cell>
          <cell r="C362" t="str">
            <v>SUTTER SOLANO MED CTR</v>
          </cell>
        </row>
        <row r="363">
          <cell r="A363">
            <v>1336333954</v>
          </cell>
          <cell r="B363" t="str">
            <v>S70</v>
          </cell>
          <cell r="C363" t="str">
            <v>SUTTER SURG HOSP-NORTH VALLEY</v>
          </cell>
        </row>
        <row r="364">
          <cell r="A364">
            <v>1043291164</v>
          </cell>
          <cell r="B364" t="str">
            <v>S71</v>
          </cell>
          <cell r="C364" t="str">
            <v>SUTTER TRACY COMM HOSP</v>
          </cell>
        </row>
        <row r="365">
          <cell r="A365">
            <v>1770726861</v>
          </cell>
          <cell r="B365" t="str">
            <v>S71</v>
          </cell>
          <cell r="C365" t="str">
            <v>SUTTER TRACY COMM HOSP</v>
          </cell>
        </row>
        <row r="366">
          <cell r="A366">
            <v>1952634008</v>
          </cell>
          <cell r="B366" t="str">
            <v>S72</v>
          </cell>
          <cell r="C366" t="str">
            <v>SUTTER WEST BAY</v>
          </cell>
        </row>
        <row r="367">
          <cell r="A367">
            <v>1447336508</v>
          </cell>
          <cell r="B367" t="str">
            <v>T01</v>
          </cell>
          <cell r="C367" t="str">
            <v>TELECARE/SOLANO PARK - PSYCH</v>
          </cell>
        </row>
        <row r="368">
          <cell r="A368">
            <v>1639166200</v>
          </cell>
          <cell r="B368" t="str">
            <v>T02</v>
          </cell>
          <cell r="C368" t="str">
            <v>TEMPLE COMM HOSP</v>
          </cell>
        </row>
        <row r="369">
          <cell r="A369">
            <v>1467459776</v>
          </cell>
          <cell r="B369" t="str">
            <v>T03</v>
          </cell>
          <cell r="C369" t="str">
            <v>TORRANCE MEM MED CTR</v>
          </cell>
        </row>
        <row r="370">
          <cell r="A370">
            <v>1043373053</v>
          </cell>
          <cell r="B370" t="str">
            <v>T04</v>
          </cell>
          <cell r="C370" t="str">
            <v>TRI-CITY REG MED CTR</v>
          </cell>
        </row>
        <row r="371">
          <cell r="A371">
            <v>1689743601</v>
          </cell>
          <cell r="B371" t="str">
            <v>T05</v>
          </cell>
          <cell r="C371" t="str">
            <v>TUSTIN HOSP MED CTR</v>
          </cell>
        </row>
        <row r="372">
          <cell r="A372">
            <v>1396778197</v>
          </cell>
          <cell r="B372" t="str">
            <v>T06</v>
          </cell>
          <cell r="C372" t="str">
            <v>TWIN CITIES COMM HOSP</v>
          </cell>
        </row>
        <row r="373">
          <cell r="A373">
            <v>1235120676</v>
          </cell>
          <cell r="B373" t="str">
            <v>U01</v>
          </cell>
          <cell r="C373" t="str">
            <v>UKIAH VALLEY MED CTR/HOSP DR</v>
          </cell>
        </row>
        <row r="374">
          <cell r="A374">
            <v>1184655417</v>
          </cell>
          <cell r="B374" t="str">
            <v>U02</v>
          </cell>
          <cell r="C374" t="str">
            <v>USC KENNETH NORRIS JR CANCER HOSP</v>
          </cell>
        </row>
        <row r="375">
          <cell r="A375">
            <v>1770728438</v>
          </cell>
          <cell r="B375" t="str">
            <v>U02</v>
          </cell>
          <cell r="C375" t="str">
            <v>USC KENNETH NORRIS JR CANCER HOSP</v>
          </cell>
        </row>
        <row r="376">
          <cell r="A376">
            <v>1558394361</v>
          </cell>
          <cell r="B376" t="str">
            <v>U03</v>
          </cell>
          <cell r="C376" t="str">
            <v>USC UNIVERSITY HOSP</v>
          </cell>
        </row>
        <row r="377">
          <cell r="A377">
            <v>1952546616</v>
          </cell>
          <cell r="B377" t="str">
            <v>U03</v>
          </cell>
          <cell r="C377" t="str">
            <v>USC UNIVERSITY HOSP</v>
          </cell>
        </row>
        <row r="378">
          <cell r="A378">
            <v>1144389941</v>
          </cell>
          <cell r="B378" t="str">
            <v>V01</v>
          </cell>
          <cell r="C378" t="str">
            <v>VALLEY MEM HOSP</v>
          </cell>
        </row>
        <row r="379">
          <cell r="A379">
            <v>1578529285</v>
          </cell>
          <cell r="B379" t="str">
            <v>V02</v>
          </cell>
          <cell r="C379" t="str">
            <v>VALLEY PRES HOSP</v>
          </cell>
        </row>
        <row r="380">
          <cell r="A380">
            <v>1528054632</v>
          </cell>
          <cell r="B380" t="str">
            <v>V03</v>
          </cell>
          <cell r="C380" t="str">
            <v>VERDUGO HILLS HOSP</v>
          </cell>
        </row>
        <row r="381">
          <cell r="A381">
            <v>1952311953</v>
          </cell>
          <cell r="B381" t="str">
            <v>V04</v>
          </cell>
          <cell r="C381" t="str">
            <v>VICTOR VALLEY COMM HOSP</v>
          </cell>
        </row>
        <row r="382">
          <cell r="A382">
            <v>1831356286</v>
          </cell>
          <cell r="B382" t="str">
            <v>K43</v>
          </cell>
          <cell r="C382" t="str">
            <v>VISTA HOSP OF RIVERSIDE - CHOW - Kindred Riverside</v>
          </cell>
        </row>
        <row r="383">
          <cell r="A383">
            <v>1619061660</v>
          </cell>
          <cell r="B383" t="str">
            <v>V05</v>
          </cell>
          <cell r="C383" t="str">
            <v>VISTA HOSP OF SOUTH BAY</v>
          </cell>
        </row>
        <row r="384">
          <cell r="A384">
            <v>1710958228</v>
          </cell>
          <cell r="B384" t="str">
            <v>W01</v>
          </cell>
          <cell r="C384" t="str">
            <v>WATSONVILLE COMM HOSP</v>
          </cell>
        </row>
        <row r="385">
          <cell r="A385">
            <v>1114998705</v>
          </cell>
          <cell r="B385" t="str">
            <v>W02</v>
          </cell>
          <cell r="C385" t="str">
            <v>WEST ANAHEIM MED CTR</v>
          </cell>
        </row>
        <row r="386">
          <cell r="A386">
            <v>1871501916</v>
          </cell>
          <cell r="B386" t="str">
            <v>W02</v>
          </cell>
          <cell r="C386" t="str">
            <v>WEST ANAHEIM MED CTR</v>
          </cell>
        </row>
        <row r="387">
          <cell r="A387">
            <v>1023065729</v>
          </cell>
          <cell r="B387" t="str">
            <v>W03</v>
          </cell>
          <cell r="C387" t="str">
            <v>WEST HILLS HOSP AND MED CTR</v>
          </cell>
        </row>
        <row r="388">
          <cell r="A388">
            <v>1790778488</v>
          </cell>
          <cell r="B388" t="str">
            <v>W04</v>
          </cell>
          <cell r="C388" t="str">
            <v>WESTERN MED CTR-ANAHEIM</v>
          </cell>
        </row>
        <row r="389">
          <cell r="A389">
            <v>1982697678</v>
          </cell>
          <cell r="B389" t="str">
            <v>W08</v>
          </cell>
          <cell r="C389" t="str">
            <v>WESTERN MED CTR-SANTA ANA</v>
          </cell>
        </row>
        <row r="390">
          <cell r="A390">
            <v>1215927470</v>
          </cell>
          <cell r="B390" t="str">
            <v>W05</v>
          </cell>
          <cell r="C390" t="str">
            <v>WHITE MEM MED CTR</v>
          </cell>
        </row>
        <row r="391">
          <cell r="A391">
            <v>1023000569</v>
          </cell>
          <cell r="B391" t="str">
            <v>W06</v>
          </cell>
          <cell r="C391" t="str">
            <v>WHITTIER HOSP MED CTR</v>
          </cell>
        </row>
        <row r="392">
          <cell r="A392">
            <v>1922116037</v>
          </cell>
          <cell r="B392" t="str">
            <v>W07</v>
          </cell>
          <cell r="C392" t="str">
            <v>WOODLAND MEM HOSP</v>
          </cell>
        </row>
        <row r="393">
          <cell r="A393">
            <v>1821351016</v>
          </cell>
          <cell r="B393" t="str">
            <v>E03</v>
          </cell>
          <cell r="C393" t="str">
            <v>EDEN MED CTR</v>
          </cell>
        </row>
        <row r="394">
          <cell r="A394">
            <v>1548536006</v>
          </cell>
          <cell r="B394" t="str">
            <v>S07</v>
          </cell>
          <cell r="C394" t="str">
            <v>SAN LEANDRO HOSP</v>
          </cell>
        </row>
        <row r="395">
          <cell r="A395">
            <v>1891059127</v>
          </cell>
          <cell r="B395" t="str">
            <v>C29</v>
          </cell>
          <cell r="C395" t="str">
            <v>COMM AND MISSION HOSP OF HUNT PK</v>
          </cell>
        </row>
        <row r="396">
          <cell r="A396">
            <v>1205146289</v>
          </cell>
          <cell r="B396" t="str">
            <v>R01</v>
          </cell>
          <cell r="C396" t="str">
            <v>RANCHO SPECIALTY HOSP - SOLD - Now Kindred - Rancho</v>
          </cell>
        </row>
        <row r="397">
          <cell r="A397">
            <v>1952342297</v>
          </cell>
          <cell r="B397" t="str">
            <v>C07</v>
          </cell>
          <cell r="C397" t="str">
            <v>CEDARS-SINAI MED CTR</v>
          </cell>
        </row>
        <row r="398">
          <cell r="A398">
            <v>1457520942</v>
          </cell>
          <cell r="B398" t="str">
            <v>C39</v>
          </cell>
          <cell r="C398" t="str">
            <v>COLORADO RIVER MEDICAL CENTER</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17"/>
  <sheetViews>
    <sheetView showGridLines="0" tabSelected="1" zoomScaleNormal="100" workbookViewId="0">
      <selection activeCell="A6" sqref="A6:E6"/>
    </sheetView>
  </sheetViews>
  <sheetFormatPr defaultRowHeight="12.75" x14ac:dyDescent="0.2"/>
  <cols>
    <col min="1" max="1" width="25.7109375" customWidth="1"/>
    <col min="2" max="3" width="15.7109375" customWidth="1"/>
    <col min="4" max="5" width="35.7109375" customWidth="1"/>
  </cols>
  <sheetData>
    <row r="1" spans="1:11" s="4" customFormat="1" x14ac:dyDescent="0.2">
      <c r="A1" s="202"/>
      <c r="B1" s="203"/>
      <c r="C1" s="204"/>
      <c r="D1" s="203"/>
      <c r="E1" s="205"/>
      <c r="F1" s="43"/>
    </row>
    <row r="2" spans="1:11" s="4" customFormat="1" x14ac:dyDescent="0.2">
      <c r="A2" s="206"/>
      <c r="B2" s="37"/>
      <c r="C2" s="207"/>
      <c r="D2" s="37"/>
      <c r="E2" s="208"/>
      <c r="F2" s="43"/>
      <c r="G2"/>
      <c r="H2"/>
      <c r="I2"/>
      <c r="J2"/>
      <c r="K2"/>
    </row>
    <row r="3" spans="1:11" s="4" customFormat="1" x14ac:dyDescent="0.2">
      <c r="A3" s="206"/>
      <c r="B3" s="209"/>
      <c r="C3" s="38"/>
      <c r="D3" s="37"/>
      <c r="E3" s="208"/>
      <c r="F3" s="43"/>
      <c r="G3"/>
      <c r="H3"/>
      <c r="I3"/>
      <c r="J3"/>
      <c r="K3"/>
    </row>
    <row r="4" spans="1:11" s="4" customFormat="1" x14ac:dyDescent="0.2">
      <c r="A4" s="206"/>
      <c r="B4" s="37"/>
      <c r="C4" s="38"/>
      <c r="D4" s="37"/>
      <c r="E4" s="208"/>
      <c r="F4" s="43"/>
      <c r="G4"/>
      <c r="H4"/>
    </row>
    <row r="5" spans="1:11" s="4" customFormat="1" x14ac:dyDescent="0.2">
      <c r="A5" s="210"/>
      <c r="B5" s="211"/>
      <c r="C5" s="212"/>
      <c r="D5" s="211"/>
      <c r="E5" s="213"/>
      <c r="F5" s="43"/>
    </row>
    <row r="6" spans="1:11" ht="20.25" x14ac:dyDescent="0.2">
      <c r="A6" s="261" t="s">
        <v>1236</v>
      </c>
      <c r="B6" s="262"/>
      <c r="C6" s="262"/>
      <c r="D6" s="262"/>
      <c r="E6" s="263"/>
    </row>
    <row r="7" spans="1:11" x14ac:dyDescent="0.2">
      <c r="A7" s="264" t="s">
        <v>2572</v>
      </c>
      <c r="B7" s="265"/>
      <c r="C7" s="265"/>
      <c r="D7" s="265"/>
      <c r="E7" s="266"/>
    </row>
    <row r="8" spans="1:11" x14ac:dyDescent="0.2">
      <c r="A8" s="103"/>
      <c r="B8" s="104"/>
      <c r="C8" s="104"/>
      <c r="D8" s="104"/>
      <c r="E8" s="105"/>
    </row>
    <row r="9" spans="1:11" ht="49.7" customHeight="1" x14ac:dyDescent="0.2">
      <c r="A9" s="267" t="s">
        <v>2145</v>
      </c>
      <c r="B9" s="268"/>
      <c r="C9" s="268"/>
      <c r="D9" s="268"/>
      <c r="E9" s="269"/>
      <c r="G9" s="251"/>
    </row>
    <row r="10" spans="1:11" x14ac:dyDescent="0.2">
      <c r="A10" s="103"/>
      <c r="B10" s="104"/>
      <c r="C10" s="104"/>
      <c r="D10" s="104"/>
      <c r="E10" s="105"/>
    </row>
    <row r="11" spans="1:11" ht="62.45" customHeight="1" x14ac:dyDescent="0.2">
      <c r="A11" s="270" t="s">
        <v>2130</v>
      </c>
      <c r="B11" s="271"/>
      <c r="C11" s="271"/>
      <c r="D11" s="271"/>
      <c r="E11" s="272"/>
      <c r="G11" s="251"/>
    </row>
    <row r="12" spans="1:11" ht="12.75" customHeight="1" x14ac:dyDescent="0.2">
      <c r="A12" s="106"/>
      <c r="B12" s="107"/>
      <c r="C12" s="107"/>
      <c r="D12" s="107"/>
      <c r="E12" s="108"/>
    </row>
    <row r="13" spans="1:11" ht="25.5" customHeight="1" x14ac:dyDescent="0.2">
      <c r="A13" s="270" t="s">
        <v>2015</v>
      </c>
      <c r="B13" s="271"/>
      <c r="C13" s="271"/>
      <c r="D13" s="271"/>
      <c r="E13" s="272"/>
    </row>
    <row r="14" spans="1:11" ht="12.75" customHeight="1" x14ac:dyDescent="0.2">
      <c r="A14" s="106"/>
      <c r="B14" s="107"/>
      <c r="C14" s="107"/>
      <c r="D14" s="107"/>
      <c r="E14" s="108"/>
    </row>
    <row r="15" spans="1:11" ht="25.5" customHeight="1" x14ac:dyDescent="0.2">
      <c r="A15" s="273" t="s">
        <v>2569</v>
      </c>
      <c r="B15" s="274"/>
      <c r="C15" s="274"/>
      <c r="D15" s="274"/>
      <c r="E15" s="275"/>
    </row>
    <row r="16" spans="1:11" ht="12.75" customHeight="1" x14ac:dyDescent="0.2">
      <c r="A16" s="109"/>
      <c r="B16" s="110"/>
      <c r="C16" s="110"/>
      <c r="D16" s="110"/>
      <c r="E16" s="111"/>
    </row>
    <row r="17" spans="1:10" ht="40.700000000000003" customHeight="1" x14ac:dyDescent="0.2">
      <c r="A17" s="258" t="s">
        <v>2129</v>
      </c>
      <c r="B17" s="259"/>
      <c r="C17" s="259"/>
      <c r="D17" s="259"/>
      <c r="E17" s="260"/>
      <c r="F17" s="2"/>
      <c r="G17" s="2"/>
      <c r="H17" s="3"/>
      <c r="I17" s="3"/>
      <c r="J17" s="3"/>
    </row>
  </sheetData>
  <sheetProtection sheet="1" objects="1" scenarios="1"/>
  <mergeCells count="7">
    <mergeCell ref="A17:E17"/>
    <mergeCell ref="A6:E6"/>
    <mergeCell ref="A7:E7"/>
    <mergeCell ref="A9:E9"/>
    <mergeCell ref="A11:E11"/>
    <mergeCell ref="A13:E13"/>
    <mergeCell ref="A15:E15"/>
  </mergeCells>
  <printOptions horizontalCentered="1"/>
  <pageMargins left="0.4" right="0.4" top="1.25" bottom="0.75" header="0.5" footer="0.5"/>
  <pageSetup orientation="landscape" r:id="rId1"/>
  <headerFooter scaleWithDoc="0">
    <oddFooter>&amp;L&amp;8Mississippi Division of Medicaid DRG Pricing Calculator&amp;C&amp;8Tab 1 - Cover&amp;R&amp;8 2019-20</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92"/>
  <sheetViews>
    <sheetView showGridLines="0" topLeftCell="A7" zoomScale="90" zoomScaleNormal="90" workbookViewId="0">
      <selection activeCell="D40" sqref="D40"/>
    </sheetView>
  </sheetViews>
  <sheetFormatPr defaultRowHeight="12.75" x14ac:dyDescent="0.2"/>
  <cols>
    <col min="1" max="1" width="2.85546875" style="4" customWidth="1"/>
    <col min="2" max="2" width="7.5703125" style="57" customWidth="1"/>
    <col min="3" max="3" width="69.42578125" style="6" customWidth="1"/>
    <col min="4" max="4" width="48.28515625" style="45" customWidth="1"/>
    <col min="5" max="5" width="5.85546875" style="6" customWidth="1"/>
    <col min="6" max="6" width="76.140625" style="58" customWidth="1"/>
    <col min="7" max="7" width="5.42578125" style="43" customWidth="1"/>
    <col min="8" max="8" width="11.42578125" style="4" customWidth="1"/>
    <col min="9" max="9" width="10.28515625" style="4" customWidth="1"/>
    <col min="10" max="10" width="22.5703125" style="4" customWidth="1"/>
    <col min="11" max="254" width="9.140625" style="4"/>
    <col min="255" max="255" width="3.42578125" style="4" customWidth="1"/>
    <col min="256" max="256" width="67.28515625" style="4" bestFit="1" customWidth="1"/>
    <col min="257" max="257" width="2.28515625" style="4" bestFit="1" customWidth="1"/>
    <col min="258" max="258" width="18.140625" style="4" customWidth="1"/>
    <col min="259" max="259" width="2.7109375" style="4" customWidth="1"/>
    <col min="260" max="260" width="70.140625" style="4" customWidth="1"/>
    <col min="261" max="261" width="70.28515625" style="4" customWidth="1"/>
    <col min="262" max="262" width="35.85546875" style="4" customWidth="1"/>
    <col min="263" max="263" width="19.28515625" style="4" customWidth="1"/>
    <col min="264" max="264" width="9.140625" style="4" customWidth="1"/>
    <col min="265" max="265" width="13.42578125" style="4" customWidth="1"/>
    <col min="266" max="510" width="9.140625" style="4"/>
    <col min="511" max="511" width="3.42578125" style="4" customWidth="1"/>
    <col min="512" max="512" width="67.28515625" style="4" bestFit="1" customWidth="1"/>
    <col min="513" max="513" width="2.28515625" style="4" bestFit="1" customWidth="1"/>
    <col min="514" max="514" width="18.140625" style="4" customWidth="1"/>
    <col min="515" max="515" width="2.7109375" style="4" customWidth="1"/>
    <col min="516" max="516" width="70.140625" style="4" customWidth="1"/>
    <col min="517" max="517" width="70.28515625" style="4" customWidth="1"/>
    <col min="518" max="518" width="35.85546875" style="4" customWidth="1"/>
    <col min="519" max="519" width="19.28515625" style="4" customWidth="1"/>
    <col min="520" max="520" width="9.140625" style="4" customWidth="1"/>
    <col min="521" max="521" width="13.42578125" style="4" customWidth="1"/>
    <col min="522" max="766" width="9.140625" style="4"/>
    <col min="767" max="767" width="3.42578125" style="4" customWidth="1"/>
    <col min="768" max="768" width="67.28515625" style="4" bestFit="1" customWidth="1"/>
    <col min="769" max="769" width="2.28515625" style="4" bestFit="1" customWidth="1"/>
    <col min="770" max="770" width="18.140625" style="4" customWidth="1"/>
    <col min="771" max="771" width="2.7109375" style="4" customWidth="1"/>
    <col min="772" max="772" width="70.140625" style="4" customWidth="1"/>
    <col min="773" max="773" width="70.28515625" style="4" customWidth="1"/>
    <col min="774" max="774" width="35.85546875" style="4" customWidth="1"/>
    <col min="775" max="775" width="19.28515625" style="4" customWidth="1"/>
    <col min="776" max="776" width="9.140625" style="4" customWidth="1"/>
    <col min="777" max="777" width="13.42578125" style="4" customWidth="1"/>
    <col min="778" max="1022" width="9.140625" style="4"/>
    <col min="1023" max="1023" width="3.42578125" style="4" customWidth="1"/>
    <col min="1024" max="1024" width="67.28515625" style="4" bestFit="1" customWidth="1"/>
    <col min="1025" max="1025" width="2.28515625" style="4" bestFit="1" customWidth="1"/>
    <col min="1026" max="1026" width="18.140625" style="4" customWidth="1"/>
    <col min="1027" max="1027" width="2.7109375" style="4" customWidth="1"/>
    <col min="1028" max="1028" width="70.140625" style="4" customWidth="1"/>
    <col min="1029" max="1029" width="70.28515625" style="4" customWidth="1"/>
    <col min="1030" max="1030" width="35.85546875" style="4" customWidth="1"/>
    <col min="1031" max="1031" width="19.28515625" style="4" customWidth="1"/>
    <col min="1032" max="1032" width="9.140625" style="4" customWidth="1"/>
    <col min="1033" max="1033" width="13.42578125" style="4" customWidth="1"/>
    <col min="1034" max="1278" width="9.140625" style="4"/>
    <col min="1279" max="1279" width="3.42578125" style="4" customWidth="1"/>
    <col min="1280" max="1280" width="67.28515625" style="4" bestFit="1" customWidth="1"/>
    <col min="1281" max="1281" width="2.28515625" style="4" bestFit="1" customWidth="1"/>
    <col min="1282" max="1282" width="18.140625" style="4" customWidth="1"/>
    <col min="1283" max="1283" width="2.7109375" style="4" customWidth="1"/>
    <col min="1284" max="1284" width="70.140625" style="4" customWidth="1"/>
    <col min="1285" max="1285" width="70.28515625" style="4" customWidth="1"/>
    <col min="1286" max="1286" width="35.85546875" style="4" customWidth="1"/>
    <col min="1287" max="1287" width="19.28515625" style="4" customWidth="1"/>
    <col min="1288" max="1288" width="9.140625" style="4" customWidth="1"/>
    <col min="1289" max="1289" width="13.42578125" style="4" customWidth="1"/>
    <col min="1290" max="1534" width="9.140625" style="4"/>
    <col min="1535" max="1535" width="3.42578125" style="4" customWidth="1"/>
    <col min="1536" max="1536" width="67.28515625" style="4" bestFit="1" customWidth="1"/>
    <col min="1537" max="1537" width="2.28515625" style="4" bestFit="1" customWidth="1"/>
    <col min="1538" max="1538" width="18.140625" style="4" customWidth="1"/>
    <col min="1539" max="1539" width="2.7109375" style="4" customWidth="1"/>
    <col min="1540" max="1540" width="70.140625" style="4" customWidth="1"/>
    <col min="1541" max="1541" width="70.28515625" style="4" customWidth="1"/>
    <col min="1542" max="1542" width="35.85546875" style="4" customWidth="1"/>
    <col min="1543" max="1543" width="19.28515625" style="4" customWidth="1"/>
    <col min="1544" max="1544" width="9.140625" style="4" customWidth="1"/>
    <col min="1545" max="1545" width="13.42578125" style="4" customWidth="1"/>
    <col min="1546" max="1790" width="9.140625" style="4"/>
    <col min="1791" max="1791" width="3.42578125" style="4" customWidth="1"/>
    <col min="1792" max="1792" width="67.28515625" style="4" bestFit="1" customWidth="1"/>
    <col min="1793" max="1793" width="2.28515625" style="4" bestFit="1" customWidth="1"/>
    <col min="1794" max="1794" width="18.140625" style="4" customWidth="1"/>
    <col min="1795" max="1795" width="2.7109375" style="4" customWidth="1"/>
    <col min="1796" max="1796" width="70.140625" style="4" customWidth="1"/>
    <col min="1797" max="1797" width="70.28515625" style="4" customWidth="1"/>
    <col min="1798" max="1798" width="35.85546875" style="4" customWidth="1"/>
    <col min="1799" max="1799" width="19.28515625" style="4" customWidth="1"/>
    <col min="1800" max="1800" width="9.140625" style="4" customWidth="1"/>
    <col min="1801" max="1801" width="13.42578125" style="4" customWidth="1"/>
    <col min="1802" max="2046" width="9.140625" style="4"/>
    <col min="2047" max="2047" width="3.42578125" style="4" customWidth="1"/>
    <col min="2048" max="2048" width="67.28515625" style="4" bestFit="1" customWidth="1"/>
    <col min="2049" max="2049" width="2.28515625" style="4" bestFit="1" customWidth="1"/>
    <col min="2050" max="2050" width="18.140625" style="4" customWidth="1"/>
    <col min="2051" max="2051" width="2.7109375" style="4" customWidth="1"/>
    <col min="2052" max="2052" width="70.140625" style="4" customWidth="1"/>
    <col min="2053" max="2053" width="70.28515625" style="4" customWidth="1"/>
    <col min="2054" max="2054" width="35.85546875" style="4" customWidth="1"/>
    <col min="2055" max="2055" width="19.28515625" style="4" customWidth="1"/>
    <col min="2056" max="2056" width="9.140625" style="4" customWidth="1"/>
    <col min="2057" max="2057" width="13.42578125" style="4" customWidth="1"/>
    <col min="2058" max="2302" width="9.140625" style="4"/>
    <col min="2303" max="2303" width="3.42578125" style="4" customWidth="1"/>
    <col min="2304" max="2304" width="67.28515625" style="4" bestFit="1" customWidth="1"/>
    <col min="2305" max="2305" width="2.28515625" style="4" bestFit="1" customWidth="1"/>
    <col min="2306" max="2306" width="18.140625" style="4" customWidth="1"/>
    <col min="2307" max="2307" width="2.7109375" style="4" customWidth="1"/>
    <col min="2308" max="2308" width="70.140625" style="4" customWidth="1"/>
    <col min="2309" max="2309" width="70.28515625" style="4" customWidth="1"/>
    <col min="2310" max="2310" width="35.85546875" style="4" customWidth="1"/>
    <col min="2311" max="2311" width="19.28515625" style="4" customWidth="1"/>
    <col min="2312" max="2312" width="9.140625" style="4" customWidth="1"/>
    <col min="2313" max="2313" width="13.42578125" style="4" customWidth="1"/>
    <col min="2314" max="2558" width="9.140625" style="4"/>
    <col min="2559" max="2559" width="3.42578125" style="4" customWidth="1"/>
    <col min="2560" max="2560" width="67.28515625" style="4" bestFit="1" customWidth="1"/>
    <col min="2561" max="2561" width="2.28515625" style="4" bestFit="1" customWidth="1"/>
    <col min="2562" max="2562" width="18.140625" style="4" customWidth="1"/>
    <col min="2563" max="2563" width="2.7109375" style="4" customWidth="1"/>
    <col min="2564" max="2564" width="70.140625" style="4" customWidth="1"/>
    <col min="2565" max="2565" width="70.28515625" style="4" customWidth="1"/>
    <col min="2566" max="2566" width="35.85546875" style="4" customWidth="1"/>
    <col min="2567" max="2567" width="19.28515625" style="4" customWidth="1"/>
    <col min="2568" max="2568" width="9.140625" style="4" customWidth="1"/>
    <col min="2569" max="2569" width="13.42578125" style="4" customWidth="1"/>
    <col min="2570" max="2814" width="9.140625" style="4"/>
    <col min="2815" max="2815" width="3.42578125" style="4" customWidth="1"/>
    <col min="2816" max="2816" width="67.28515625" style="4" bestFit="1" customWidth="1"/>
    <col min="2817" max="2817" width="2.28515625" style="4" bestFit="1" customWidth="1"/>
    <col min="2818" max="2818" width="18.140625" style="4" customWidth="1"/>
    <col min="2819" max="2819" width="2.7109375" style="4" customWidth="1"/>
    <col min="2820" max="2820" width="70.140625" style="4" customWidth="1"/>
    <col min="2821" max="2821" width="70.28515625" style="4" customWidth="1"/>
    <col min="2822" max="2822" width="35.85546875" style="4" customWidth="1"/>
    <col min="2823" max="2823" width="19.28515625" style="4" customWidth="1"/>
    <col min="2824" max="2824" width="9.140625" style="4" customWidth="1"/>
    <col min="2825" max="2825" width="13.42578125" style="4" customWidth="1"/>
    <col min="2826" max="3070" width="9.140625" style="4"/>
    <col min="3071" max="3071" width="3.42578125" style="4" customWidth="1"/>
    <col min="3072" max="3072" width="67.28515625" style="4" bestFit="1" customWidth="1"/>
    <col min="3073" max="3073" width="2.28515625" style="4" bestFit="1" customWidth="1"/>
    <col min="3074" max="3074" width="18.140625" style="4" customWidth="1"/>
    <col min="3075" max="3075" width="2.7109375" style="4" customWidth="1"/>
    <col min="3076" max="3076" width="70.140625" style="4" customWidth="1"/>
    <col min="3077" max="3077" width="70.28515625" style="4" customWidth="1"/>
    <col min="3078" max="3078" width="35.85546875" style="4" customWidth="1"/>
    <col min="3079" max="3079" width="19.28515625" style="4" customWidth="1"/>
    <col min="3080" max="3080" width="9.140625" style="4" customWidth="1"/>
    <col min="3081" max="3081" width="13.42578125" style="4" customWidth="1"/>
    <col min="3082" max="3326" width="9.140625" style="4"/>
    <col min="3327" max="3327" width="3.42578125" style="4" customWidth="1"/>
    <col min="3328" max="3328" width="67.28515625" style="4" bestFit="1" customWidth="1"/>
    <col min="3329" max="3329" width="2.28515625" style="4" bestFit="1" customWidth="1"/>
    <col min="3330" max="3330" width="18.140625" style="4" customWidth="1"/>
    <col min="3331" max="3331" width="2.7109375" style="4" customWidth="1"/>
    <col min="3332" max="3332" width="70.140625" style="4" customWidth="1"/>
    <col min="3333" max="3333" width="70.28515625" style="4" customWidth="1"/>
    <col min="3334" max="3334" width="35.85546875" style="4" customWidth="1"/>
    <col min="3335" max="3335" width="19.28515625" style="4" customWidth="1"/>
    <col min="3336" max="3336" width="9.140625" style="4" customWidth="1"/>
    <col min="3337" max="3337" width="13.42578125" style="4" customWidth="1"/>
    <col min="3338" max="3582" width="9.140625" style="4"/>
    <col min="3583" max="3583" width="3.42578125" style="4" customWidth="1"/>
    <col min="3584" max="3584" width="67.28515625" style="4" bestFit="1" customWidth="1"/>
    <col min="3585" max="3585" width="2.28515625" style="4" bestFit="1" customWidth="1"/>
    <col min="3586" max="3586" width="18.140625" style="4" customWidth="1"/>
    <col min="3587" max="3587" width="2.7109375" style="4" customWidth="1"/>
    <col min="3588" max="3588" width="70.140625" style="4" customWidth="1"/>
    <col min="3589" max="3589" width="70.28515625" style="4" customWidth="1"/>
    <col min="3590" max="3590" width="35.85546875" style="4" customWidth="1"/>
    <col min="3591" max="3591" width="19.28515625" style="4" customWidth="1"/>
    <col min="3592" max="3592" width="9.140625" style="4" customWidth="1"/>
    <col min="3593" max="3593" width="13.42578125" style="4" customWidth="1"/>
    <col min="3594" max="3838" width="9.140625" style="4"/>
    <col min="3839" max="3839" width="3.42578125" style="4" customWidth="1"/>
    <col min="3840" max="3840" width="67.28515625" style="4" bestFit="1" customWidth="1"/>
    <col min="3841" max="3841" width="2.28515625" style="4" bestFit="1" customWidth="1"/>
    <col min="3842" max="3842" width="18.140625" style="4" customWidth="1"/>
    <col min="3843" max="3843" width="2.7109375" style="4" customWidth="1"/>
    <col min="3844" max="3844" width="70.140625" style="4" customWidth="1"/>
    <col min="3845" max="3845" width="70.28515625" style="4" customWidth="1"/>
    <col min="3846" max="3846" width="35.85546875" style="4" customWidth="1"/>
    <col min="3847" max="3847" width="19.28515625" style="4" customWidth="1"/>
    <col min="3848" max="3848" width="9.140625" style="4" customWidth="1"/>
    <col min="3849" max="3849" width="13.42578125" style="4" customWidth="1"/>
    <col min="3850" max="4094" width="9.140625" style="4"/>
    <col min="4095" max="4095" width="3.42578125" style="4" customWidth="1"/>
    <col min="4096" max="4096" width="67.28515625" style="4" bestFit="1" customWidth="1"/>
    <col min="4097" max="4097" width="2.28515625" style="4" bestFit="1" customWidth="1"/>
    <col min="4098" max="4098" width="18.140625" style="4" customWidth="1"/>
    <col min="4099" max="4099" width="2.7109375" style="4" customWidth="1"/>
    <col min="4100" max="4100" width="70.140625" style="4" customWidth="1"/>
    <col min="4101" max="4101" width="70.28515625" style="4" customWidth="1"/>
    <col min="4102" max="4102" width="35.85546875" style="4" customWidth="1"/>
    <col min="4103" max="4103" width="19.28515625" style="4" customWidth="1"/>
    <col min="4104" max="4104" width="9.140625" style="4" customWidth="1"/>
    <col min="4105" max="4105" width="13.42578125" style="4" customWidth="1"/>
    <col min="4106" max="4350" width="9.140625" style="4"/>
    <col min="4351" max="4351" width="3.42578125" style="4" customWidth="1"/>
    <col min="4352" max="4352" width="67.28515625" style="4" bestFit="1" customWidth="1"/>
    <col min="4353" max="4353" width="2.28515625" style="4" bestFit="1" customWidth="1"/>
    <col min="4354" max="4354" width="18.140625" style="4" customWidth="1"/>
    <col min="4355" max="4355" width="2.7109375" style="4" customWidth="1"/>
    <col min="4356" max="4356" width="70.140625" style="4" customWidth="1"/>
    <col min="4357" max="4357" width="70.28515625" style="4" customWidth="1"/>
    <col min="4358" max="4358" width="35.85546875" style="4" customWidth="1"/>
    <col min="4359" max="4359" width="19.28515625" style="4" customWidth="1"/>
    <col min="4360" max="4360" width="9.140625" style="4" customWidth="1"/>
    <col min="4361" max="4361" width="13.42578125" style="4" customWidth="1"/>
    <col min="4362" max="4606" width="9.140625" style="4"/>
    <col min="4607" max="4607" width="3.42578125" style="4" customWidth="1"/>
    <col min="4608" max="4608" width="67.28515625" style="4" bestFit="1" customWidth="1"/>
    <col min="4609" max="4609" width="2.28515625" style="4" bestFit="1" customWidth="1"/>
    <col min="4610" max="4610" width="18.140625" style="4" customWidth="1"/>
    <col min="4611" max="4611" width="2.7109375" style="4" customWidth="1"/>
    <col min="4612" max="4612" width="70.140625" style="4" customWidth="1"/>
    <col min="4613" max="4613" width="70.28515625" style="4" customWidth="1"/>
    <col min="4614" max="4614" width="35.85546875" style="4" customWidth="1"/>
    <col min="4615" max="4615" width="19.28515625" style="4" customWidth="1"/>
    <col min="4616" max="4616" width="9.140625" style="4" customWidth="1"/>
    <col min="4617" max="4617" width="13.42578125" style="4" customWidth="1"/>
    <col min="4618" max="4862" width="9.140625" style="4"/>
    <col min="4863" max="4863" width="3.42578125" style="4" customWidth="1"/>
    <col min="4864" max="4864" width="67.28515625" style="4" bestFit="1" customWidth="1"/>
    <col min="4865" max="4865" width="2.28515625" style="4" bestFit="1" customWidth="1"/>
    <col min="4866" max="4866" width="18.140625" style="4" customWidth="1"/>
    <col min="4867" max="4867" width="2.7109375" style="4" customWidth="1"/>
    <col min="4868" max="4868" width="70.140625" style="4" customWidth="1"/>
    <col min="4869" max="4869" width="70.28515625" style="4" customWidth="1"/>
    <col min="4870" max="4870" width="35.85546875" style="4" customWidth="1"/>
    <col min="4871" max="4871" width="19.28515625" style="4" customWidth="1"/>
    <col min="4872" max="4872" width="9.140625" style="4" customWidth="1"/>
    <col min="4873" max="4873" width="13.42578125" style="4" customWidth="1"/>
    <col min="4874" max="5118" width="9.140625" style="4"/>
    <col min="5119" max="5119" width="3.42578125" style="4" customWidth="1"/>
    <col min="5120" max="5120" width="67.28515625" style="4" bestFit="1" customWidth="1"/>
    <col min="5121" max="5121" width="2.28515625" style="4" bestFit="1" customWidth="1"/>
    <col min="5122" max="5122" width="18.140625" style="4" customWidth="1"/>
    <col min="5123" max="5123" width="2.7109375" style="4" customWidth="1"/>
    <col min="5124" max="5124" width="70.140625" style="4" customWidth="1"/>
    <col min="5125" max="5125" width="70.28515625" style="4" customWidth="1"/>
    <col min="5126" max="5126" width="35.85546875" style="4" customWidth="1"/>
    <col min="5127" max="5127" width="19.28515625" style="4" customWidth="1"/>
    <col min="5128" max="5128" width="9.140625" style="4" customWidth="1"/>
    <col min="5129" max="5129" width="13.42578125" style="4" customWidth="1"/>
    <col min="5130" max="5374" width="9.140625" style="4"/>
    <col min="5375" max="5375" width="3.42578125" style="4" customWidth="1"/>
    <col min="5376" max="5376" width="67.28515625" style="4" bestFit="1" customWidth="1"/>
    <col min="5377" max="5377" width="2.28515625" style="4" bestFit="1" customWidth="1"/>
    <col min="5378" max="5378" width="18.140625" style="4" customWidth="1"/>
    <col min="5379" max="5379" width="2.7109375" style="4" customWidth="1"/>
    <col min="5380" max="5380" width="70.140625" style="4" customWidth="1"/>
    <col min="5381" max="5381" width="70.28515625" style="4" customWidth="1"/>
    <col min="5382" max="5382" width="35.85546875" style="4" customWidth="1"/>
    <col min="5383" max="5383" width="19.28515625" style="4" customWidth="1"/>
    <col min="5384" max="5384" width="9.140625" style="4" customWidth="1"/>
    <col min="5385" max="5385" width="13.42578125" style="4" customWidth="1"/>
    <col min="5386" max="5630" width="9.140625" style="4"/>
    <col min="5631" max="5631" width="3.42578125" style="4" customWidth="1"/>
    <col min="5632" max="5632" width="67.28515625" style="4" bestFit="1" customWidth="1"/>
    <col min="5633" max="5633" width="2.28515625" style="4" bestFit="1" customWidth="1"/>
    <col min="5634" max="5634" width="18.140625" style="4" customWidth="1"/>
    <col min="5635" max="5635" width="2.7109375" style="4" customWidth="1"/>
    <col min="5636" max="5636" width="70.140625" style="4" customWidth="1"/>
    <col min="5637" max="5637" width="70.28515625" style="4" customWidth="1"/>
    <col min="5638" max="5638" width="35.85546875" style="4" customWidth="1"/>
    <col min="5639" max="5639" width="19.28515625" style="4" customWidth="1"/>
    <col min="5640" max="5640" width="9.140625" style="4" customWidth="1"/>
    <col min="5641" max="5641" width="13.42578125" style="4" customWidth="1"/>
    <col min="5642" max="5886" width="9.140625" style="4"/>
    <col min="5887" max="5887" width="3.42578125" style="4" customWidth="1"/>
    <col min="5888" max="5888" width="67.28515625" style="4" bestFit="1" customWidth="1"/>
    <col min="5889" max="5889" width="2.28515625" style="4" bestFit="1" customWidth="1"/>
    <col min="5890" max="5890" width="18.140625" style="4" customWidth="1"/>
    <col min="5891" max="5891" width="2.7109375" style="4" customWidth="1"/>
    <col min="5892" max="5892" width="70.140625" style="4" customWidth="1"/>
    <col min="5893" max="5893" width="70.28515625" style="4" customWidth="1"/>
    <col min="5894" max="5894" width="35.85546875" style="4" customWidth="1"/>
    <col min="5895" max="5895" width="19.28515625" style="4" customWidth="1"/>
    <col min="5896" max="5896" width="9.140625" style="4" customWidth="1"/>
    <col min="5897" max="5897" width="13.42578125" style="4" customWidth="1"/>
    <col min="5898" max="6142" width="9.140625" style="4"/>
    <col min="6143" max="6143" width="3.42578125" style="4" customWidth="1"/>
    <col min="6144" max="6144" width="67.28515625" style="4" bestFit="1" customWidth="1"/>
    <col min="6145" max="6145" width="2.28515625" style="4" bestFit="1" customWidth="1"/>
    <col min="6146" max="6146" width="18.140625" style="4" customWidth="1"/>
    <col min="6147" max="6147" width="2.7109375" style="4" customWidth="1"/>
    <col min="6148" max="6148" width="70.140625" style="4" customWidth="1"/>
    <col min="6149" max="6149" width="70.28515625" style="4" customWidth="1"/>
    <col min="6150" max="6150" width="35.85546875" style="4" customWidth="1"/>
    <col min="6151" max="6151" width="19.28515625" style="4" customWidth="1"/>
    <col min="6152" max="6152" width="9.140625" style="4" customWidth="1"/>
    <col min="6153" max="6153" width="13.42578125" style="4" customWidth="1"/>
    <col min="6154" max="6398" width="9.140625" style="4"/>
    <col min="6399" max="6399" width="3.42578125" style="4" customWidth="1"/>
    <col min="6400" max="6400" width="67.28515625" style="4" bestFit="1" customWidth="1"/>
    <col min="6401" max="6401" width="2.28515625" style="4" bestFit="1" customWidth="1"/>
    <col min="6402" max="6402" width="18.140625" style="4" customWidth="1"/>
    <col min="6403" max="6403" width="2.7109375" style="4" customWidth="1"/>
    <col min="6404" max="6404" width="70.140625" style="4" customWidth="1"/>
    <col min="6405" max="6405" width="70.28515625" style="4" customWidth="1"/>
    <col min="6406" max="6406" width="35.85546875" style="4" customWidth="1"/>
    <col min="6407" max="6407" width="19.28515625" style="4" customWidth="1"/>
    <col min="6408" max="6408" width="9.140625" style="4" customWidth="1"/>
    <col min="6409" max="6409" width="13.42578125" style="4" customWidth="1"/>
    <col min="6410" max="6654" width="9.140625" style="4"/>
    <col min="6655" max="6655" width="3.42578125" style="4" customWidth="1"/>
    <col min="6656" max="6656" width="67.28515625" style="4" bestFit="1" customWidth="1"/>
    <col min="6657" max="6657" width="2.28515625" style="4" bestFit="1" customWidth="1"/>
    <col min="6658" max="6658" width="18.140625" style="4" customWidth="1"/>
    <col min="6659" max="6659" width="2.7109375" style="4" customWidth="1"/>
    <col min="6660" max="6660" width="70.140625" style="4" customWidth="1"/>
    <col min="6661" max="6661" width="70.28515625" style="4" customWidth="1"/>
    <col min="6662" max="6662" width="35.85546875" style="4" customWidth="1"/>
    <col min="6663" max="6663" width="19.28515625" style="4" customWidth="1"/>
    <col min="6664" max="6664" width="9.140625" style="4" customWidth="1"/>
    <col min="6665" max="6665" width="13.42578125" style="4" customWidth="1"/>
    <col min="6666" max="6910" width="9.140625" style="4"/>
    <col min="6911" max="6911" width="3.42578125" style="4" customWidth="1"/>
    <col min="6912" max="6912" width="67.28515625" style="4" bestFit="1" customWidth="1"/>
    <col min="6913" max="6913" width="2.28515625" style="4" bestFit="1" customWidth="1"/>
    <col min="6914" max="6914" width="18.140625" style="4" customWidth="1"/>
    <col min="6915" max="6915" width="2.7109375" style="4" customWidth="1"/>
    <col min="6916" max="6916" width="70.140625" style="4" customWidth="1"/>
    <col min="6917" max="6917" width="70.28515625" style="4" customWidth="1"/>
    <col min="6918" max="6918" width="35.85546875" style="4" customWidth="1"/>
    <col min="6919" max="6919" width="19.28515625" style="4" customWidth="1"/>
    <col min="6920" max="6920" width="9.140625" style="4" customWidth="1"/>
    <col min="6921" max="6921" width="13.42578125" style="4" customWidth="1"/>
    <col min="6922" max="7166" width="9.140625" style="4"/>
    <col min="7167" max="7167" width="3.42578125" style="4" customWidth="1"/>
    <col min="7168" max="7168" width="67.28515625" style="4" bestFit="1" customWidth="1"/>
    <col min="7169" max="7169" width="2.28515625" style="4" bestFit="1" customWidth="1"/>
    <col min="7170" max="7170" width="18.140625" style="4" customWidth="1"/>
    <col min="7171" max="7171" width="2.7109375" style="4" customWidth="1"/>
    <col min="7172" max="7172" width="70.140625" style="4" customWidth="1"/>
    <col min="7173" max="7173" width="70.28515625" style="4" customWidth="1"/>
    <col min="7174" max="7174" width="35.85546875" style="4" customWidth="1"/>
    <col min="7175" max="7175" width="19.28515625" style="4" customWidth="1"/>
    <col min="7176" max="7176" width="9.140625" style="4" customWidth="1"/>
    <col min="7177" max="7177" width="13.42578125" style="4" customWidth="1"/>
    <col min="7178" max="7422" width="9.140625" style="4"/>
    <col min="7423" max="7423" width="3.42578125" style="4" customWidth="1"/>
    <col min="7424" max="7424" width="67.28515625" style="4" bestFit="1" customWidth="1"/>
    <col min="7425" max="7425" width="2.28515625" style="4" bestFit="1" customWidth="1"/>
    <col min="7426" max="7426" width="18.140625" style="4" customWidth="1"/>
    <col min="7427" max="7427" width="2.7109375" style="4" customWidth="1"/>
    <col min="7428" max="7428" width="70.140625" style="4" customWidth="1"/>
    <col min="7429" max="7429" width="70.28515625" style="4" customWidth="1"/>
    <col min="7430" max="7430" width="35.85546875" style="4" customWidth="1"/>
    <col min="7431" max="7431" width="19.28515625" style="4" customWidth="1"/>
    <col min="7432" max="7432" width="9.140625" style="4" customWidth="1"/>
    <col min="7433" max="7433" width="13.42578125" style="4" customWidth="1"/>
    <col min="7434" max="7678" width="9.140625" style="4"/>
    <col min="7679" max="7679" width="3.42578125" style="4" customWidth="1"/>
    <col min="7680" max="7680" width="67.28515625" style="4" bestFit="1" customWidth="1"/>
    <col min="7681" max="7681" width="2.28515625" style="4" bestFit="1" customWidth="1"/>
    <col min="7682" max="7682" width="18.140625" style="4" customWidth="1"/>
    <col min="7683" max="7683" width="2.7109375" style="4" customWidth="1"/>
    <col min="7684" max="7684" width="70.140625" style="4" customWidth="1"/>
    <col min="7685" max="7685" width="70.28515625" style="4" customWidth="1"/>
    <col min="7686" max="7686" width="35.85546875" style="4" customWidth="1"/>
    <col min="7687" max="7687" width="19.28515625" style="4" customWidth="1"/>
    <col min="7688" max="7688" width="9.140625" style="4" customWidth="1"/>
    <col min="7689" max="7689" width="13.42578125" style="4" customWidth="1"/>
    <col min="7690" max="7934" width="9.140625" style="4"/>
    <col min="7935" max="7935" width="3.42578125" style="4" customWidth="1"/>
    <col min="7936" max="7936" width="67.28515625" style="4" bestFit="1" customWidth="1"/>
    <col min="7937" max="7937" width="2.28515625" style="4" bestFit="1" customWidth="1"/>
    <col min="7938" max="7938" width="18.140625" style="4" customWidth="1"/>
    <col min="7939" max="7939" width="2.7109375" style="4" customWidth="1"/>
    <col min="7940" max="7940" width="70.140625" style="4" customWidth="1"/>
    <col min="7941" max="7941" width="70.28515625" style="4" customWidth="1"/>
    <col min="7942" max="7942" width="35.85546875" style="4" customWidth="1"/>
    <col min="7943" max="7943" width="19.28515625" style="4" customWidth="1"/>
    <col min="7944" max="7944" width="9.140625" style="4" customWidth="1"/>
    <col min="7945" max="7945" width="13.42578125" style="4" customWidth="1"/>
    <col min="7946" max="8190" width="9.140625" style="4"/>
    <col min="8191" max="8191" width="3.42578125" style="4" customWidth="1"/>
    <col min="8192" max="8192" width="67.28515625" style="4" bestFit="1" customWidth="1"/>
    <col min="8193" max="8193" width="2.28515625" style="4" bestFit="1" customWidth="1"/>
    <col min="8194" max="8194" width="18.140625" style="4" customWidth="1"/>
    <col min="8195" max="8195" width="2.7109375" style="4" customWidth="1"/>
    <col min="8196" max="8196" width="70.140625" style="4" customWidth="1"/>
    <col min="8197" max="8197" width="70.28515625" style="4" customWidth="1"/>
    <col min="8198" max="8198" width="35.85546875" style="4" customWidth="1"/>
    <col min="8199" max="8199" width="19.28515625" style="4" customWidth="1"/>
    <col min="8200" max="8200" width="9.140625" style="4" customWidth="1"/>
    <col min="8201" max="8201" width="13.42578125" style="4" customWidth="1"/>
    <col min="8202" max="8446" width="9.140625" style="4"/>
    <col min="8447" max="8447" width="3.42578125" style="4" customWidth="1"/>
    <col min="8448" max="8448" width="67.28515625" style="4" bestFit="1" customWidth="1"/>
    <col min="8449" max="8449" width="2.28515625" style="4" bestFit="1" customWidth="1"/>
    <col min="8450" max="8450" width="18.140625" style="4" customWidth="1"/>
    <col min="8451" max="8451" width="2.7109375" style="4" customWidth="1"/>
    <col min="8452" max="8452" width="70.140625" style="4" customWidth="1"/>
    <col min="8453" max="8453" width="70.28515625" style="4" customWidth="1"/>
    <col min="8454" max="8454" width="35.85546875" style="4" customWidth="1"/>
    <col min="8455" max="8455" width="19.28515625" style="4" customWidth="1"/>
    <col min="8456" max="8456" width="9.140625" style="4" customWidth="1"/>
    <col min="8457" max="8457" width="13.42578125" style="4" customWidth="1"/>
    <col min="8458" max="8702" width="9.140625" style="4"/>
    <col min="8703" max="8703" width="3.42578125" style="4" customWidth="1"/>
    <col min="8704" max="8704" width="67.28515625" style="4" bestFit="1" customWidth="1"/>
    <col min="8705" max="8705" width="2.28515625" style="4" bestFit="1" customWidth="1"/>
    <col min="8706" max="8706" width="18.140625" style="4" customWidth="1"/>
    <col min="8707" max="8707" width="2.7109375" style="4" customWidth="1"/>
    <col min="8708" max="8708" width="70.140625" style="4" customWidth="1"/>
    <col min="8709" max="8709" width="70.28515625" style="4" customWidth="1"/>
    <col min="8710" max="8710" width="35.85546875" style="4" customWidth="1"/>
    <col min="8711" max="8711" width="19.28515625" style="4" customWidth="1"/>
    <col min="8712" max="8712" width="9.140625" style="4" customWidth="1"/>
    <col min="8713" max="8713" width="13.42578125" style="4" customWidth="1"/>
    <col min="8714" max="8958" width="9.140625" style="4"/>
    <col min="8959" max="8959" width="3.42578125" style="4" customWidth="1"/>
    <col min="8960" max="8960" width="67.28515625" style="4" bestFit="1" customWidth="1"/>
    <col min="8961" max="8961" width="2.28515625" style="4" bestFit="1" customWidth="1"/>
    <col min="8962" max="8962" width="18.140625" style="4" customWidth="1"/>
    <col min="8963" max="8963" width="2.7109375" style="4" customWidth="1"/>
    <col min="8964" max="8964" width="70.140625" style="4" customWidth="1"/>
    <col min="8965" max="8965" width="70.28515625" style="4" customWidth="1"/>
    <col min="8966" max="8966" width="35.85546875" style="4" customWidth="1"/>
    <col min="8967" max="8967" width="19.28515625" style="4" customWidth="1"/>
    <col min="8968" max="8968" width="9.140625" style="4" customWidth="1"/>
    <col min="8969" max="8969" width="13.42578125" style="4" customWidth="1"/>
    <col min="8970" max="9214" width="9.140625" style="4"/>
    <col min="9215" max="9215" width="3.42578125" style="4" customWidth="1"/>
    <col min="9216" max="9216" width="67.28515625" style="4" bestFit="1" customWidth="1"/>
    <col min="9217" max="9217" width="2.28515625" style="4" bestFit="1" customWidth="1"/>
    <col min="9218" max="9218" width="18.140625" style="4" customWidth="1"/>
    <col min="9219" max="9219" width="2.7109375" style="4" customWidth="1"/>
    <col min="9220" max="9220" width="70.140625" style="4" customWidth="1"/>
    <col min="9221" max="9221" width="70.28515625" style="4" customWidth="1"/>
    <col min="9222" max="9222" width="35.85546875" style="4" customWidth="1"/>
    <col min="9223" max="9223" width="19.28515625" style="4" customWidth="1"/>
    <col min="9224" max="9224" width="9.140625" style="4" customWidth="1"/>
    <col min="9225" max="9225" width="13.42578125" style="4" customWidth="1"/>
    <col min="9226" max="9470" width="9.140625" style="4"/>
    <col min="9471" max="9471" width="3.42578125" style="4" customWidth="1"/>
    <col min="9472" max="9472" width="67.28515625" style="4" bestFit="1" customWidth="1"/>
    <col min="9473" max="9473" width="2.28515625" style="4" bestFit="1" customWidth="1"/>
    <col min="9474" max="9474" width="18.140625" style="4" customWidth="1"/>
    <col min="9475" max="9475" width="2.7109375" style="4" customWidth="1"/>
    <col min="9476" max="9476" width="70.140625" style="4" customWidth="1"/>
    <col min="9477" max="9477" width="70.28515625" style="4" customWidth="1"/>
    <col min="9478" max="9478" width="35.85546875" style="4" customWidth="1"/>
    <col min="9479" max="9479" width="19.28515625" style="4" customWidth="1"/>
    <col min="9480" max="9480" width="9.140625" style="4" customWidth="1"/>
    <col min="9481" max="9481" width="13.42578125" style="4" customWidth="1"/>
    <col min="9482" max="9726" width="9.140625" style="4"/>
    <col min="9727" max="9727" width="3.42578125" style="4" customWidth="1"/>
    <col min="9728" max="9728" width="67.28515625" style="4" bestFit="1" customWidth="1"/>
    <col min="9729" max="9729" width="2.28515625" style="4" bestFit="1" customWidth="1"/>
    <col min="9730" max="9730" width="18.140625" style="4" customWidth="1"/>
    <col min="9731" max="9731" width="2.7109375" style="4" customWidth="1"/>
    <col min="9732" max="9732" width="70.140625" style="4" customWidth="1"/>
    <col min="9733" max="9733" width="70.28515625" style="4" customWidth="1"/>
    <col min="9734" max="9734" width="35.85546875" style="4" customWidth="1"/>
    <col min="9735" max="9735" width="19.28515625" style="4" customWidth="1"/>
    <col min="9736" max="9736" width="9.140625" style="4" customWidth="1"/>
    <col min="9737" max="9737" width="13.42578125" style="4" customWidth="1"/>
    <col min="9738" max="9982" width="9.140625" style="4"/>
    <col min="9983" max="9983" width="3.42578125" style="4" customWidth="1"/>
    <col min="9984" max="9984" width="67.28515625" style="4" bestFit="1" customWidth="1"/>
    <col min="9985" max="9985" width="2.28515625" style="4" bestFit="1" customWidth="1"/>
    <col min="9986" max="9986" width="18.140625" style="4" customWidth="1"/>
    <col min="9987" max="9987" width="2.7109375" style="4" customWidth="1"/>
    <col min="9988" max="9988" width="70.140625" style="4" customWidth="1"/>
    <col min="9989" max="9989" width="70.28515625" style="4" customWidth="1"/>
    <col min="9990" max="9990" width="35.85546875" style="4" customWidth="1"/>
    <col min="9991" max="9991" width="19.28515625" style="4" customWidth="1"/>
    <col min="9992" max="9992" width="9.140625" style="4" customWidth="1"/>
    <col min="9993" max="9993" width="13.42578125" style="4" customWidth="1"/>
    <col min="9994" max="10238" width="9.140625" style="4"/>
    <col min="10239" max="10239" width="3.42578125" style="4" customWidth="1"/>
    <col min="10240" max="10240" width="67.28515625" style="4" bestFit="1" customWidth="1"/>
    <col min="10241" max="10241" width="2.28515625" style="4" bestFit="1" customWidth="1"/>
    <col min="10242" max="10242" width="18.140625" style="4" customWidth="1"/>
    <col min="10243" max="10243" width="2.7109375" style="4" customWidth="1"/>
    <col min="10244" max="10244" width="70.140625" style="4" customWidth="1"/>
    <col min="10245" max="10245" width="70.28515625" style="4" customWidth="1"/>
    <col min="10246" max="10246" width="35.85546875" style="4" customWidth="1"/>
    <col min="10247" max="10247" width="19.28515625" style="4" customWidth="1"/>
    <col min="10248" max="10248" width="9.140625" style="4" customWidth="1"/>
    <col min="10249" max="10249" width="13.42578125" style="4" customWidth="1"/>
    <col min="10250" max="10494" width="9.140625" style="4"/>
    <col min="10495" max="10495" width="3.42578125" style="4" customWidth="1"/>
    <col min="10496" max="10496" width="67.28515625" style="4" bestFit="1" customWidth="1"/>
    <col min="10497" max="10497" width="2.28515625" style="4" bestFit="1" customWidth="1"/>
    <col min="10498" max="10498" width="18.140625" style="4" customWidth="1"/>
    <col min="10499" max="10499" width="2.7109375" style="4" customWidth="1"/>
    <col min="10500" max="10500" width="70.140625" style="4" customWidth="1"/>
    <col min="10501" max="10501" width="70.28515625" style="4" customWidth="1"/>
    <col min="10502" max="10502" width="35.85546875" style="4" customWidth="1"/>
    <col min="10503" max="10503" width="19.28515625" style="4" customWidth="1"/>
    <col min="10504" max="10504" width="9.140625" style="4" customWidth="1"/>
    <col min="10505" max="10505" width="13.42578125" style="4" customWidth="1"/>
    <col min="10506" max="10750" width="9.140625" style="4"/>
    <col min="10751" max="10751" width="3.42578125" style="4" customWidth="1"/>
    <col min="10752" max="10752" width="67.28515625" style="4" bestFit="1" customWidth="1"/>
    <col min="10753" max="10753" width="2.28515625" style="4" bestFit="1" customWidth="1"/>
    <col min="10754" max="10754" width="18.140625" style="4" customWidth="1"/>
    <col min="10755" max="10755" width="2.7109375" style="4" customWidth="1"/>
    <col min="10756" max="10756" width="70.140625" style="4" customWidth="1"/>
    <col min="10757" max="10757" width="70.28515625" style="4" customWidth="1"/>
    <col min="10758" max="10758" width="35.85546875" style="4" customWidth="1"/>
    <col min="10759" max="10759" width="19.28515625" style="4" customWidth="1"/>
    <col min="10760" max="10760" width="9.140625" style="4" customWidth="1"/>
    <col min="10761" max="10761" width="13.42578125" style="4" customWidth="1"/>
    <col min="10762" max="11006" width="9.140625" style="4"/>
    <col min="11007" max="11007" width="3.42578125" style="4" customWidth="1"/>
    <col min="11008" max="11008" width="67.28515625" style="4" bestFit="1" customWidth="1"/>
    <col min="11009" max="11009" width="2.28515625" style="4" bestFit="1" customWidth="1"/>
    <col min="11010" max="11010" width="18.140625" style="4" customWidth="1"/>
    <col min="11011" max="11011" width="2.7109375" style="4" customWidth="1"/>
    <col min="11012" max="11012" width="70.140625" style="4" customWidth="1"/>
    <col min="11013" max="11013" width="70.28515625" style="4" customWidth="1"/>
    <col min="11014" max="11014" width="35.85546875" style="4" customWidth="1"/>
    <col min="11015" max="11015" width="19.28515625" style="4" customWidth="1"/>
    <col min="11016" max="11016" width="9.140625" style="4" customWidth="1"/>
    <col min="11017" max="11017" width="13.42578125" style="4" customWidth="1"/>
    <col min="11018" max="11262" width="9.140625" style="4"/>
    <col min="11263" max="11263" width="3.42578125" style="4" customWidth="1"/>
    <col min="11264" max="11264" width="67.28515625" style="4" bestFit="1" customWidth="1"/>
    <col min="11265" max="11265" width="2.28515625" style="4" bestFit="1" customWidth="1"/>
    <col min="11266" max="11266" width="18.140625" style="4" customWidth="1"/>
    <col min="11267" max="11267" width="2.7109375" style="4" customWidth="1"/>
    <col min="11268" max="11268" width="70.140625" style="4" customWidth="1"/>
    <col min="11269" max="11269" width="70.28515625" style="4" customWidth="1"/>
    <col min="11270" max="11270" width="35.85546875" style="4" customWidth="1"/>
    <col min="11271" max="11271" width="19.28515625" style="4" customWidth="1"/>
    <col min="11272" max="11272" width="9.140625" style="4" customWidth="1"/>
    <col min="11273" max="11273" width="13.42578125" style="4" customWidth="1"/>
    <col min="11274" max="11518" width="9.140625" style="4"/>
    <col min="11519" max="11519" width="3.42578125" style="4" customWidth="1"/>
    <col min="11520" max="11520" width="67.28515625" style="4" bestFit="1" customWidth="1"/>
    <col min="11521" max="11521" width="2.28515625" style="4" bestFit="1" customWidth="1"/>
    <col min="11522" max="11522" width="18.140625" style="4" customWidth="1"/>
    <col min="11523" max="11523" width="2.7109375" style="4" customWidth="1"/>
    <col min="11524" max="11524" width="70.140625" style="4" customWidth="1"/>
    <col min="11525" max="11525" width="70.28515625" style="4" customWidth="1"/>
    <col min="11526" max="11526" width="35.85546875" style="4" customWidth="1"/>
    <col min="11527" max="11527" width="19.28515625" style="4" customWidth="1"/>
    <col min="11528" max="11528" width="9.140625" style="4" customWidth="1"/>
    <col min="11529" max="11529" width="13.42578125" style="4" customWidth="1"/>
    <col min="11530" max="11774" width="9.140625" style="4"/>
    <col min="11775" max="11775" width="3.42578125" style="4" customWidth="1"/>
    <col min="11776" max="11776" width="67.28515625" style="4" bestFit="1" customWidth="1"/>
    <col min="11777" max="11777" width="2.28515625" style="4" bestFit="1" customWidth="1"/>
    <col min="11778" max="11778" width="18.140625" style="4" customWidth="1"/>
    <col min="11779" max="11779" width="2.7109375" style="4" customWidth="1"/>
    <col min="11780" max="11780" width="70.140625" style="4" customWidth="1"/>
    <col min="11781" max="11781" width="70.28515625" style="4" customWidth="1"/>
    <col min="11782" max="11782" width="35.85546875" style="4" customWidth="1"/>
    <col min="11783" max="11783" width="19.28515625" style="4" customWidth="1"/>
    <col min="11784" max="11784" width="9.140625" style="4" customWidth="1"/>
    <col min="11785" max="11785" width="13.42578125" style="4" customWidth="1"/>
    <col min="11786" max="12030" width="9.140625" style="4"/>
    <col min="12031" max="12031" width="3.42578125" style="4" customWidth="1"/>
    <col min="12032" max="12032" width="67.28515625" style="4" bestFit="1" customWidth="1"/>
    <col min="12033" max="12033" width="2.28515625" style="4" bestFit="1" customWidth="1"/>
    <col min="12034" max="12034" width="18.140625" style="4" customWidth="1"/>
    <col min="12035" max="12035" width="2.7109375" style="4" customWidth="1"/>
    <col min="12036" max="12036" width="70.140625" style="4" customWidth="1"/>
    <col min="12037" max="12037" width="70.28515625" style="4" customWidth="1"/>
    <col min="12038" max="12038" width="35.85546875" style="4" customWidth="1"/>
    <col min="12039" max="12039" width="19.28515625" style="4" customWidth="1"/>
    <col min="12040" max="12040" width="9.140625" style="4" customWidth="1"/>
    <col min="12041" max="12041" width="13.42578125" style="4" customWidth="1"/>
    <col min="12042" max="12286" width="9.140625" style="4"/>
    <col min="12287" max="12287" width="3.42578125" style="4" customWidth="1"/>
    <col min="12288" max="12288" width="67.28515625" style="4" bestFit="1" customWidth="1"/>
    <col min="12289" max="12289" width="2.28515625" style="4" bestFit="1" customWidth="1"/>
    <col min="12290" max="12290" width="18.140625" style="4" customWidth="1"/>
    <col min="12291" max="12291" width="2.7109375" style="4" customWidth="1"/>
    <col min="12292" max="12292" width="70.140625" style="4" customWidth="1"/>
    <col min="12293" max="12293" width="70.28515625" style="4" customWidth="1"/>
    <col min="12294" max="12294" width="35.85546875" style="4" customWidth="1"/>
    <col min="12295" max="12295" width="19.28515625" style="4" customWidth="1"/>
    <col min="12296" max="12296" width="9.140625" style="4" customWidth="1"/>
    <col min="12297" max="12297" width="13.42578125" style="4" customWidth="1"/>
    <col min="12298" max="12542" width="9.140625" style="4"/>
    <col min="12543" max="12543" width="3.42578125" style="4" customWidth="1"/>
    <col min="12544" max="12544" width="67.28515625" style="4" bestFit="1" customWidth="1"/>
    <col min="12545" max="12545" width="2.28515625" style="4" bestFit="1" customWidth="1"/>
    <col min="12546" max="12546" width="18.140625" style="4" customWidth="1"/>
    <col min="12547" max="12547" width="2.7109375" style="4" customWidth="1"/>
    <col min="12548" max="12548" width="70.140625" style="4" customWidth="1"/>
    <col min="12549" max="12549" width="70.28515625" style="4" customWidth="1"/>
    <col min="12550" max="12550" width="35.85546875" style="4" customWidth="1"/>
    <col min="12551" max="12551" width="19.28515625" style="4" customWidth="1"/>
    <col min="12552" max="12552" width="9.140625" style="4" customWidth="1"/>
    <col min="12553" max="12553" width="13.42578125" style="4" customWidth="1"/>
    <col min="12554" max="12798" width="9.140625" style="4"/>
    <col min="12799" max="12799" width="3.42578125" style="4" customWidth="1"/>
    <col min="12800" max="12800" width="67.28515625" style="4" bestFit="1" customWidth="1"/>
    <col min="12801" max="12801" width="2.28515625" style="4" bestFit="1" customWidth="1"/>
    <col min="12802" max="12802" width="18.140625" style="4" customWidth="1"/>
    <col min="12803" max="12803" width="2.7109375" style="4" customWidth="1"/>
    <col min="12804" max="12804" width="70.140625" style="4" customWidth="1"/>
    <col min="12805" max="12805" width="70.28515625" style="4" customWidth="1"/>
    <col min="12806" max="12806" width="35.85546875" style="4" customWidth="1"/>
    <col min="12807" max="12807" width="19.28515625" style="4" customWidth="1"/>
    <col min="12808" max="12808" width="9.140625" style="4" customWidth="1"/>
    <col min="12809" max="12809" width="13.42578125" style="4" customWidth="1"/>
    <col min="12810" max="13054" width="9.140625" style="4"/>
    <col min="13055" max="13055" width="3.42578125" style="4" customWidth="1"/>
    <col min="13056" max="13056" width="67.28515625" style="4" bestFit="1" customWidth="1"/>
    <col min="13057" max="13057" width="2.28515625" style="4" bestFit="1" customWidth="1"/>
    <col min="13058" max="13058" width="18.140625" style="4" customWidth="1"/>
    <col min="13059" max="13059" width="2.7109375" style="4" customWidth="1"/>
    <col min="13060" max="13060" width="70.140625" style="4" customWidth="1"/>
    <col min="13061" max="13061" width="70.28515625" style="4" customWidth="1"/>
    <col min="13062" max="13062" width="35.85546875" style="4" customWidth="1"/>
    <col min="13063" max="13063" width="19.28515625" style="4" customWidth="1"/>
    <col min="13064" max="13064" width="9.140625" style="4" customWidth="1"/>
    <col min="13065" max="13065" width="13.42578125" style="4" customWidth="1"/>
    <col min="13066" max="13310" width="9.140625" style="4"/>
    <col min="13311" max="13311" width="3.42578125" style="4" customWidth="1"/>
    <col min="13312" max="13312" width="67.28515625" style="4" bestFit="1" customWidth="1"/>
    <col min="13313" max="13313" width="2.28515625" style="4" bestFit="1" customWidth="1"/>
    <col min="13314" max="13314" width="18.140625" style="4" customWidth="1"/>
    <col min="13315" max="13315" width="2.7109375" style="4" customWidth="1"/>
    <col min="13316" max="13316" width="70.140625" style="4" customWidth="1"/>
    <col min="13317" max="13317" width="70.28515625" style="4" customWidth="1"/>
    <col min="13318" max="13318" width="35.85546875" style="4" customWidth="1"/>
    <col min="13319" max="13319" width="19.28515625" style="4" customWidth="1"/>
    <col min="13320" max="13320" width="9.140625" style="4" customWidth="1"/>
    <col min="13321" max="13321" width="13.42578125" style="4" customWidth="1"/>
    <col min="13322" max="13566" width="9.140625" style="4"/>
    <col min="13567" max="13567" width="3.42578125" style="4" customWidth="1"/>
    <col min="13568" max="13568" width="67.28515625" style="4" bestFit="1" customWidth="1"/>
    <col min="13569" max="13569" width="2.28515625" style="4" bestFit="1" customWidth="1"/>
    <col min="13570" max="13570" width="18.140625" style="4" customWidth="1"/>
    <col min="13571" max="13571" width="2.7109375" style="4" customWidth="1"/>
    <col min="13572" max="13572" width="70.140625" style="4" customWidth="1"/>
    <col min="13573" max="13573" width="70.28515625" style="4" customWidth="1"/>
    <col min="13574" max="13574" width="35.85546875" style="4" customWidth="1"/>
    <col min="13575" max="13575" width="19.28515625" style="4" customWidth="1"/>
    <col min="13576" max="13576" width="9.140625" style="4" customWidth="1"/>
    <col min="13577" max="13577" width="13.42578125" style="4" customWidth="1"/>
    <col min="13578" max="13822" width="9.140625" style="4"/>
    <col min="13823" max="13823" width="3.42578125" style="4" customWidth="1"/>
    <col min="13824" max="13824" width="67.28515625" style="4" bestFit="1" customWidth="1"/>
    <col min="13825" max="13825" width="2.28515625" style="4" bestFit="1" customWidth="1"/>
    <col min="13826" max="13826" width="18.140625" style="4" customWidth="1"/>
    <col min="13827" max="13827" width="2.7109375" style="4" customWidth="1"/>
    <col min="13828" max="13828" width="70.140625" style="4" customWidth="1"/>
    <col min="13829" max="13829" width="70.28515625" style="4" customWidth="1"/>
    <col min="13830" max="13830" width="35.85546875" style="4" customWidth="1"/>
    <col min="13831" max="13831" width="19.28515625" style="4" customWidth="1"/>
    <col min="13832" max="13832" width="9.140625" style="4" customWidth="1"/>
    <col min="13833" max="13833" width="13.42578125" style="4" customWidth="1"/>
    <col min="13834" max="14078" width="9.140625" style="4"/>
    <col min="14079" max="14079" width="3.42578125" style="4" customWidth="1"/>
    <col min="14080" max="14080" width="67.28515625" style="4" bestFit="1" customWidth="1"/>
    <col min="14081" max="14081" width="2.28515625" style="4" bestFit="1" customWidth="1"/>
    <col min="14082" max="14082" width="18.140625" style="4" customWidth="1"/>
    <col min="14083" max="14083" width="2.7109375" style="4" customWidth="1"/>
    <col min="14084" max="14084" width="70.140625" style="4" customWidth="1"/>
    <col min="14085" max="14085" width="70.28515625" style="4" customWidth="1"/>
    <col min="14086" max="14086" width="35.85546875" style="4" customWidth="1"/>
    <col min="14087" max="14087" width="19.28515625" style="4" customWidth="1"/>
    <col min="14088" max="14088" width="9.140625" style="4" customWidth="1"/>
    <col min="14089" max="14089" width="13.42578125" style="4" customWidth="1"/>
    <col min="14090" max="14334" width="9.140625" style="4"/>
    <col min="14335" max="14335" width="3.42578125" style="4" customWidth="1"/>
    <col min="14336" max="14336" width="67.28515625" style="4" bestFit="1" customWidth="1"/>
    <col min="14337" max="14337" width="2.28515625" style="4" bestFit="1" customWidth="1"/>
    <col min="14338" max="14338" width="18.140625" style="4" customWidth="1"/>
    <col min="14339" max="14339" width="2.7109375" style="4" customWidth="1"/>
    <col min="14340" max="14340" width="70.140625" style="4" customWidth="1"/>
    <col min="14341" max="14341" width="70.28515625" style="4" customWidth="1"/>
    <col min="14342" max="14342" width="35.85546875" style="4" customWidth="1"/>
    <col min="14343" max="14343" width="19.28515625" style="4" customWidth="1"/>
    <col min="14344" max="14344" width="9.140625" style="4" customWidth="1"/>
    <col min="14345" max="14345" width="13.42578125" style="4" customWidth="1"/>
    <col min="14346" max="14590" width="9.140625" style="4"/>
    <col min="14591" max="14591" width="3.42578125" style="4" customWidth="1"/>
    <col min="14592" max="14592" width="67.28515625" style="4" bestFit="1" customWidth="1"/>
    <col min="14593" max="14593" width="2.28515625" style="4" bestFit="1" customWidth="1"/>
    <col min="14594" max="14594" width="18.140625" style="4" customWidth="1"/>
    <col min="14595" max="14595" width="2.7109375" style="4" customWidth="1"/>
    <col min="14596" max="14596" width="70.140625" style="4" customWidth="1"/>
    <col min="14597" max="14597" width="70.28515625" style="4" customWidth="1"/>
    <col min="14598" max="14598" width="35.85546875" style="4" customWidth="1"/>
    <col min="14599" max="14599" width="19.28515625" style="4" customWidth="1"/>
    <col min="14600" max="14600" width="9.140625" style="4" customWidth="1"/>
    <col min="14601" max="14601" width="13.42578125" style="4" customWidth="1"/>
    <col min="14602" max="14846" width="9.140625" style="4"/>
    <col min="14847" max="14847" width="3.42578125" style="4" customWidth="1"/>
    <col min="14848" max="14848" width="67.28515625" style="4" bestFit="1" customWidth="1"/>
    <col min="14849" max="14849" width="2.28515625" style="4" bestFit="1" customWidth="1"/>
    <col min="14850" max="14850" width="18.140625" style="4" customWidth="1"/>
    <col min="14851" max="14851" width="2.7109375" style="4" customWidth="1"/>
    <col min="14852" max="14852" width="70.140625" style="4" customWidth="1"/>
    <col min="14853" max="14853" width="70.28515625" style="4" customWidth="1"/>
    <col min="14854" max="14854" width="35.85546875" style="4" customWidth="1"/>
    <col min="14855" max="14855" width="19.28515625" style="4" customWidth="1"/>
    <col min="14856" max="14856" width="9.140625" style="4" customWidth="1"/>
    <col min="14857" max="14857" width="13.42578125" style="4" customWidth="1"/>
    <col min="14858" max="15102" width="9.140625" style="4"/>
    <col min="15103" max="15103" width="3.42578125" style="4" customWidth="1"/>
    <col min="15104" max="15104" width="67.28515625" style="4" bestFit="1" customWidth="1"/>
    <col min="15105" max="15105" width="2.28515625" style="4" bestFit="1" customWidth="1"/>
    <col min="15106" max="15106" width="18.140625" style="4" customWidth="1"/>
    <col min="15107" max="15107" width="2.7109375" style="4" customWidth="1"/>
    <col min="15108" max="15108" width="70.140625" style="4" customWidth="1"/>
    <col min="15109" max="15109" width="70.28515625" style="4" customWidth="1"/>
    <col min="15110" max="15110" width="35.85546875" style="4" customWidth="1"/>
    <col min="15111" max="15111" width="19.28515625" style="4" customWidth="1"/>
    <col min="15112" max="15112" width="9.140625" style="4" customWidth="1"/>
    <col min="15113" max="15113" width="13.42578125" style="4" customWidth="1"/>
    <col min="15114" max="15358" width="9.140625" style="4"/>
    <col min="15359" max="15359" width="3.42578125" style="4" customWidth="1"/>
    <col min="15360" max="15360" width="67.28515625" style="4" bestFit="1" customWidth="1"/>
    <col min="15361" max="15361" width="2.28515625" style="4" bestFit="1" customWidth="1"/>
    <col min="15362" max="15362" width="18.140625" style="4" customWidth="1"/>
    <col min="15363" max="15363" width="2.7109375" style="4" customWidth="1"/>
    <col min="15364" max="15364" width="70.140625" style="4" customWidth="1"/>
    <col min="15365" max="15365" width="70.28515625" style="4" customWidth="1"/>
    <col min="15366" max="15366" width="35.85546875" style="4" customWidth="1"/>
    <col min="15367" max="15367" width="19.28515625" style="4" customWidth="1"/>
    <col min="15368" max="15368" width="9.140625" style="4" customWidth="1"/>
    <col min="15369" max="15369" width="13.42578125" style="4" customWidth="1"/>
    <col min="15370" max="15614" width="9.140625" style="4"/>
    <col min="15615" max="15615" width="3.42578125" style="4" customWidth="1"/>
    <col min="15616" max="15616" width="67.28515625" style="4" bestFit="1" customWidth="1"/>
    <col min="15617" max="15617" width="2.28515625" style="4" bestFit="1" customWidth="1"/>
    <col min="15618" max="15618" width="18.140625" style="4" customWidth="1"/>
    <col min="15619" max="15619" width="2.7109375" style="4" customWidth="1"/>
    <col min="15620" max="15620" width="70.140625" style="4" customWidth="1"/>
    <col min="15621" max="15621" width="70.28515625" style="4" customWidth="1"/>
    <col min="15622" max="15622" width="35.85546875" style="4" customWidth="1"/>
    <col min="15623" max="15623" width="19.28515625" style="4" customWidth="1"/>
    <col min="15624" max="15624" width="9.140625" style="4" customWidth="1"/>
    <col min="15625" max="15625" width="13.42578125" style="4" customWidth="1"/>
    <col min="15626" max="15870" width="9.140625" style="4"/>
    <col min="15871" max="15871" width="3.42578125" style="4" customWidth="1"/>
    <col min="15872" max="15872" width="67.28515625" style="4" bestFit="1" customWidth="1"/>
    <col min="15873" max="15873" width="2.28515625" style="4" bestFit="1" customWidth="1"/>
    <col min="15874" max="15874" width="18.140625" style="4" customWidth="1"/>
    <col min="15875" max="15875" width="2.7109375" style="4" customWidth="1"/>
    <col min="15876" max="15876" width="70.140625" style="4" customWidth="1"/>
    <col min="15877" max="15877" width="70.28515625" style="4" customWidth="1"/>
    <col min="15878" max="15878" width="35.85546875" style="4" customWidth="1"/>
    <col min="15879" max="15879" width="19.28515625" style="4" customWidth="1"/>
    <col min="15880" max="15880" width="9.140625" style="4" customWidth="1"/>
    <col min="15881" max="15881" width="13.42578125" style="4" customWidth="1"/>
    <col min="15882" max="16126" width="9.140625" style="4"/>
    <col min="16127" max="16127" width="3.42578125" style="4" customWidth="1"/>
    <col min="16128" max="16128" width="67.28515625" style="4" bestFit="1" customWidth="1"/>
    <col min="16129" max="16129" width="2.28515625" style="4" bestFit="1" customWidth="1"/>
    <col min="16130" max="16130" width="18.140625" style="4" customWidth="1"/>
    <col min="16131" max="16131" width="2.7109375" style="4" customWidth="1"/>
    <col min="16132" max="16132" width="70.140625" style="4" customWidth="1"/>
    <col min="16133" max="16133" width="70.28515625" style="4" customWidth="1"/>
    <col min="16134" max="16134" width="35.85546875" style="4" customWidth="1"/>
    <col min="16135" max="16135" width="19.28515625" style="4" customWidth="1"/>
    <col min="16136" max="16136" width="9.140625" style="4" customWidth="1"/>
    <col min="16137" max="16137" width="13.42578125" style="4" customWidth="1"/>
    <col min="16138" max="16384" width="9.140625" style="4"/>
  </cols>
  <sheetData>
    <row r="1" spans="2:10" x14ac:dyDescent="0.2">
      <c r="B1" s="181"/>
      <c r="C1" s="182"/>
      <c r="D1" s="183"/>
      <c r="E1" s="182"/>
      <c r="F1" s="184"/>
    </row>
    <row r="2" spans="2:10" x14ac:dyDescent="0.2">
      <c r="B2" s="185"/>
      <c r="C2" s="129"/>
      <c r="D2" s="130"/>
      <c r="E2" s="129"/>
      <c r="F2" s="186"/>
      <c r="H2"/>
      <c r="I2"/>
      <c r="J2"/>
    </row>
    <row r="3" spans="2:10" x14ac:dyDescent="0.2">
      <c r="B3" s="185"/>
      <c r="C3" s="131"/>
      <c r="D3" s="187"/>
      <c r="E3" s="187"/>
      <c r="F3" s="186"/>
      <c r="H3"/>
      <c r="I3"/>
      <c r="J3"/>
    </row>
    <row r="4" spans="2:10" x14ac:dyDescent="0.2">
      <c r="B4" s="185"/>
      <c r="C4" s="129"/>
      <c r="D4" s="187"/>
      <c r="E4" s="129"/>
      <c r="F4" s="186"/>
    </row>
    <row r="5" spans="2:10" x14ac:dyDescent="0.2">
      <c r="B5" s="185"/>
      <c r="C5" s="129"/>
      <c r="D5" s="130"/>
      <c r="E5" s="129"/>
      <c r="F5" s="186"/>
    </row>
    <row r="6" spans="2:10" x14ac:dyDescent="0.2">
      <c r="B6" s="185"/>
      <c r="C6" s="129"/>
      <c r="D6" s="130"/>
      <c r="E6" s="129"/>
      <c r="F6" s="186"/>
    </row>
    <row r="7" spans="2:10" ht="23.25" customHeight="1" x14ac:dyDescent="0.2">
      <c r="B7" s="279" t="s">
        <v>1236</v>
      </c>
      <c r="C7" s="280"/>
      <c r="D7" s="280"/>
      <c r="E7" s="280"/>
      <c r="F7" s="281"/>
      <c r="G7" s="4"/>
    </row>
    <row r="8" spans="2:10" ht="12.75" customHeight="1" x14ac:dyDescent="0.2">
      <c r="B8" s="282" t="s">
        <v>2572</v>
      </c>
      <c r="C8" s="283"/>
      <c r="D8" s="283"/>
      <c r="E8" s="283"/>
      <c r="F8" s="284"/>
      <c r="G8" s="4"/>
    </row>
    <row r="9" spans="2:10" ht="12.75" customHeight="1" x14ac:dyDescent="0.2">
      <c r="B9" s="188" t="s">
        <v>1832</v>
      </c>
      <c r="C9" s="81"/>
      <c r="D9" s="82"/>
      <c r="E9" s="83"/>
      <c r="F9" s="189"/>
    </row>
    <row r="10" spans="2:10" ht="12.75" customHeight="1" x14ac:dyDescent="0.2">
      <c r="B10" s="286" t="s">
        <v>2580</v>
      </c>
      <c r="C10" s="287"/>
      <c r="D10" s="287"/>
      <c r="E10" s="287"/>
      <c r="F10" s="288"/>
    </row>
    <row r="11" spans="2:10" ht="12.75" customHeight="1" x14ac:dyDescent="0.2">
      <c r="B11" s="286" t="s">
        <v>2018</v>
      </c>
      <c r="C11" s="287"/>
      <c r="D11" s="287"/>
      <c r="E11" s="287"/>
      <c r="F11" s="288"/>
    </row>
    <row r="12" spans="2:10" ht="12.75" customHeight="1" x14ac:dyDescent="0.2">
      <c r="B12" s="289" t="s">
        <v>2581</v>
      </c>
      <c r="C12" s="290"/>
      <c r="D12" s="290"/>
      <c r="E12" s="290"/>
      <c r="F12" s="291"/>
    </row>
    <row r="13" spans="2:10" s="42" customFormat="1" ht="12.75" customHeight="1" x14ac:dyDescent="0.2">
      <c r="B13" s="198" t="s">
        <v>1825</v>
      </c>
      <c r="C13" s="199" t="s">
        <v>1826</v>
      </c>
      <c r="D13" s="199" t="s">
        <v>1833</v>
      </c>
      <c r="E13" s="200" t="s">
        <v>1209</v>
      </c>
      <c r="F13" s="201" t="s">
        <v>1210</v>
      </c>
    </row>
    <row r="14" spans="2:10" ht="12.75" customHeight="1" x14ac:dyDescent="0.2">
      <c r="B14" s="165"/>
      <c r="C14" s="84"/>
      <c r="D14" s="84"/>
      <c r="E14" s="85"/>
      <c r="F14" s="166"/>
    </row>
    <row r="15" spans="2:10" ht="12.75" customHeight="1" x14ac:dyDescent="0.2">
      <c r="B15" s="167">
        <v>15</v>
      </c>
      <c r="C15" s="86" t="s">
        <v>1824</v>
      </c>
      <c r="D15" s="87"/>
      <c r="E15" s="88"/>
      <c r="F15" s="168" t="s">
        <v>1269</v>
      </c>
      <c r="G15" s="46"/>
      <c r="H15" s="285" t="s">
        <v>1211</v>
      </c>
      <c r="I15" s="285"/>
    </row>
    <row r="16" spans="2:10" ht="12.75" customHeight="1" x14ac:dyDescent="0.2">
      <c r="B16" s="167">
        <v>16</v>
      </c>
      <c r="C16" s="47" t="s">
        <v>1212</v>
      </c>
      <c r="D16" s="76">
        <v>0</v>
      </c>
      <c r="E16" s="143"/>
      <c r="F16" s="169" t="s">
        <v>1888</v>
      </c>
      <c r="H16" s="101" t="s">
        <v>1217</v>
      </c>
      <c r="I16" s="101" t="s">
        <v>1216</v>
      </c>
    </row>
    <row r="17" spans="2:9" ht="24.75" customHeight="1" x14ac:dyDescent="0.2">
      <c r="B17" s="167">
        <v>17</v>
      </c>
      <c r="C17" s="47" t="s">
        <v>1831</v>
      </c>
      <c r="D17" s="76" t="s">
        <v>1339</v>
      </c>
      <c r="E17" s="143"/>
      <c r="F17" s="170" t="s">
        <v>2525</v>
      </c>
      <c r="H17" s="48"/>
      <c r="I17" s="48"/>
    </row>
    <row r="18" spans="2:9" x14ac:dyDescent="0.2">
      <c r="B18" s="167">
        <v>18</v>
      </c>
      <c r="C18" s="144" t="s">
        <v>2582</v>
      </c>
      <c r="D18" s="77" t="s">
        <v>1216</v>
      </c>
      <c r="E18" s="143"/>
      <c r="F18" s="170" t="s">
        <v>2526</v>
      </c>
      <c r="H18" s="48"/>
      <c r="I18" s="48"/>
    </row>
    <row r="19" spans="2:9" ht="12.75" customHeight="1" x14ac:dyDescent="0.2">
      <c r="B19" s="167">
        <v>19</v>
      </c>
      <c r="C19" s="47" t="s">
        <v>1213</v>
      </c>
      <c r="D19" s="95">
        <f>IF(D18="No",VLOOKUP(D17,CCR_list,2,FALSE),VLOOKUP(D17,CCR_list,3,FALSE))</f>
        <v>0.28120000000000001</v>
      </c>
      <c r="E19" s="143"/>
      <c r="F19" s="170" t="s">
        <v>1875</v>
      </c>
    </row>
    <row r="20" spans="2:9" ht="12.75" customHeight="1" x14ac:dyDescent="0.2">
      <c r="B20" s="167">
        <v>20</v>
      </c>
      <c r="C20" s="47" t="s">
        <v>1214</v>
      </c>
      <c r="D20" s="78">
        <v>86</v>
      </c>
      <c r="E20" s="143"/>
      <c r="F20" s="170" t="s">
        <v>1215</v>
      </c>
    </row>
    <row r="21" spans="2:9" ht="12.75" customHeight="1" x14ac:dyDescent="0.2">
      <c r="B21" s="167">
        <v>21</v>
      </c>
      <c r="C21" s="47" t="s">
        <v>1872</v>
      </c>
      <c r="D21" s="78">
        <v>86</v>
      </c>
      <c r="E21" s="143"/>
      <c r="F21" s="170" t="s">
        <v>1834</v>
      </c>
    </row>
    <row r="22" spans="2:9" ht="12.75" customHeight="1" x14ac:dyDescent="0.2">
      <c r="B22" s="167">
        <v>22</v>
      </c>
      <c r="C22" s="47" t="s">
        <v>2589</v>
      </c>
      <c r="D22" s="79" t="s">
        <v>1216</v>
      </c>
      <c r="E22" s="143"/>
      <c r="F22" s="170" t="s">
        <v>1215</v>
      </c>
    </row>
    <row r="23" spans="2:9" ht="12.75" customHeight="1" x14ac:dyDescent="0.2">
      <c r="B23" s="167">
        <v>23</v>
      </c>
      <c r="C23" s="47" t="s">
        <v>1218</v>
      </c>
      <c r="D23" s="79">
        <v>0</v>
      </c>
      <c r="E23" s="143"/>
      <c r="F23" s="170" t="s">
        <v>1253</v>
      </c>
    </row>
    <row r="24" spans="2:9" ht="12.75" customHeight="1" x14ac:dyDescent="0.2">
      <c r="B24" s="167">
        <v>24</v>
      </c>
      <c r="C24" s="47" t="s">
        <v>1264</v>
      </c>
      <c r="D24" s="79" t="s">
        <v>1216</v>
      </c>
      <c r="E24" s="148"/>
      <c r="F24" s="170" t="s">
        <v>1220</v>
      </c>
    </row>
    <row r="25" spans="2:9" ht="12.75" customHeight="1" x14ac:dyDescent="0.2">
      <c r="B25" s="167">
        <v>25</v>
      </c>
      <c r="C25" s="86" t="s">
        <v>1224</v>
      </c>
      <c r="D25" s="89"/>
      <c r="E25" s="88"/>
      <c r="F25" s="168" t="s">
        <v>2517</v>
      </c>
    </row>
    <row r="26" spans="2:9" ht="12.75" customHeight="1" x14ac:dyDescent="0.2">
      <c r="B26" s="167">
        <v>26</v>
      </c>
      <c r="C26" s="47" t="s">
        <v>1268</v>
      </c>
      <c r="D26" s="96">
        <v>6574</v>
      </c>
      <c r="E26" s="143"/>
      <c r="F26" s="170" t="s">
        <v>1876</v>
      </c>
    </row>
    <row r="27" spans="2:9" ht="12.75" customHeight="1" x14ac:dyDescent="0.2">
      <c r="B27" s="167">
        <v>27</v>
      </c>
      <c r="C27" s="47" t="s">
        <v>1237</v>
      </c>
      <c r="D27" s="96">
        <v>850</v>
      </c>
      <c r="E27" s="143"/>
      <c r="F27" s="170" t="s">
        <v>1906</v>
      </c>
    </row>
    <row r="28" spans="2:9" ht="12.75" customHeight="1" x14ac:dyDescent="0.2">
      <c r="B28" s="167">
        <v>28</v>
      </c>
      <c r="C28" s="47" t="s">
        <v>1238</v>
      </c>
      <c r="D28" s="97">
        <v>30</v>
      </c>
      <c r="E28" s="143"/>
      <c r="F28" s="170" t="s">
        <v>1908</v>
      </c>
    </row>
    <row r="29" spans="2:9" ht="12.75" customHeight="1" x14ac:dyDescent="0.2">
      <c r="B29" s="167">
        <v>29</v>
      </c>
      <c r="C29" s="47" t="s">
        <v>1239</v>
      </c>
      <c r="D29" s="98">
        <v>47000</v>
      </c>
      <c r="E29" s="143"/>
      <c r="F29" s="170" t="s">
        <v>2514</v>
      </c>
    </row>
    <row r="30" spans="2:9" ht="12.75" customHeight="1" x14ac:dyDescent="0.2">
      <c r="B30" s="167">
        <v>30</v>
      </c>
      <c r="C30" s="128" t="s">
        <v>1240</v>
      </c>
      <c r="D30" s="197">
        <v>0.6</v>
      </c>
      <c r="E30" s="143"/>
      <c r="F30" s="170" t="s">
        <v>1877</v>
      </c>
    </row>
    <row r="31" spans="2:9" ht="12.75" customHeight="1" x14ac:dyDescent="0.2">
      <c r="B31" s="167">
        <v>31</v>
      </c>
      <c r="C31" s="128" t="s">
        <v>1889</v>
      </c>
      <c r="D31" s="99">
        <v>19</v>
      </c>
      <c r="E31" s="143"/>
      <c r="F31" s="170" t="s">
        <v>1878</v>
      </c>
    </row>
    <row r="32" spans="2:9" ht="12.75" customHeight="1" x14ac:dyDescent="0.2">
      <c r="B32" s="167">
        <v>32</v>
      </c>
      <c r="C32" s="128" t="s">
        <v>1890</v>
      </c>
      <c r="D32" s="98">
        <v>450</v>
      </c>
      <c r="E32" s="143"/>
      <c r="F32" s="170" t="s">
        <v>1879</v>
      </c>
    </row>
    <row r="33" spans="1:9" ht="12.75" customHeight="1" x14ac:dyDescent="0.2">
      <c r="B33" s="167">
        <v>33</v>
      </c>
      <c r="C33" s="128" t="s">
        <v>1255</v>
      </c>
      <c r="D33" s="100">
        <v>1.5</v>
      </c>
      <c r="E33" s="143"/>
      <c r="F33" s="196" t="s">
        <v>2518</v>
      </c>
    </row>
    <row r="34" spans="1:9" ht="12.75" customHeight="1" x14ac:dyDescent="0.2">
      <c r="B34" s="167">
        <v>34</v>
      </c>
      <c r="C34" s="128" t="s">
        <v>1835</v>
      </c>
      <c r="D34" s="100">
        <v>1.4</v>
      </c>
      <c r="E34" s="143"/>
      <c r="F34" s="196" t="s">
        <v>2148</v>
      </c>
    </row>
    <row r="35" spans="1:9" ht="12.75" customHeight="1" x14ac:dyDescent="0.2">
      <c r="B35" s="167">
        <v>35</v>
      </c>
      <c r="C35" s="128" t="s">
        <v>1244</v>
      </c>
      <c r="D35" s="100">
        <v>2</v>
      </c>
      <c r="E35" s="143"/>
      <c r="F35" s="170" t="s">
        <v>1245</v>
      </c>
    </row>
    <row r="36" spans="1:9" ht="12.75" customHeight="1" x14ac:dyDescent="0.2">
      <c r="B36" s="167">
        <v>36</v>
      </c>
      <c r="C36" s="128" t="s">
        <v>1242</v>
      </c>
      <c r="D36" s="100">
        <v>2</v>
      </c>
      <c r="E36" s="143"/>
      <c r="F36" s="170" t="s">
        <v>1266</v>
      </c>
      <c r="H36" s="50"/>
      <c r="I36" s="50"/>
    </row>
    <row r="37" spans="1:9" ht="12.75" customHeight="1" x14ac:dyDescent="0.2">
      <c r="B37" s="167">
        <v>37</v>
      </c>
      <c r="C37" s="128" t="s">
        <v>1243</v>
      </c>
      <c r="D37" s="100">
        <v>1.6</v>
      </c>
      <c r="E37" s="143"/>
      <c r="F37" s="170" t="s">
        <v>1266</v>
      </c>
      <c r="H37" s="50"/>
      <c r="I37" s="50"/>
    </row>
    <row r="38" spans="1:9" ht="12.75" customHeight="1" x14ac:dyDescent="0.2">
      <c r="B38" s="167">
        <v>38</v>
      </c>
      <c r="C38" s="128" t="s">
        <v>1891</v>
      </c>
      <c r="D38" s="100">
        <v>1.5</v>
      </c>
      <c r="E38" s="143"/>
      <c r="F38" s="170" t="s">
        <v>1265</v>
      </c>
      <c r="H38" s="50"/>
      <c r="I38" s="50"/>
    </row>
    <row r="39" spans="1:9" ht="12.75" customHeight="1" x14ac:dyDescent="0.2">
      <c r="B39" s="167">
        <v>39</v>
      </c>
      <c r="C39" s="90" t="s">
        <v>2132</v>
      </c>
      <c r="D39" s="91"/>
      <c r="E39" s="92"/>
      <c r="F39" s="171" t="s">
        <v>2519</v>
      </c>
      <c r="H39" s="50"/>
      <c r="I39" s="50"/>
    </row>
    <row r="40" spans="1:9" ht="12.75" customHeight="1" x14ac:dyDescent="0.2">
      <c r="A40" s="4">
        <v>-2</v>
      </c>
      <c r="B40" s="167">
        <v>40</v>
      </c>
      <c r="C40" s="47" t="s">
        <v>2512</v>
      </c>
      <c r="D40" s="79" t="s">
        <v>1207</v>
      </c>
      <c r="E40" s="147"/>
      <c r="F40" s="170" t="s">
        <v>1221</v>
      </c>
    </row>
    <row r="41" spans="1:9" s="50" customFormat="1" ht="43.5" customHeight="1" x14ac:dyDescent="0.2">
      <c r="B41" s="167">
        <v>41</v>
      </c>
      <c r="C41" s="47" t="s">
        <v>1222</v>
      </c>
      <c r="D41" s="149" t="str">
        <f>VLOOKUP(D40,'3-DRG table'!$B$14:$D$1319,3,FALSE)</f>
        <v>Liver &amp;/or Intest Transpl</v>
      </c>
      <c r="E41" s="147"/>
      <c r="F41" s="170" t="s">
        <v>1223</v>
      </c>
      <c r="G41" s="49"/>
      <c r="H41" s="4"/>
      <c r="I41" s="4"/>
    </row>
    <row r="42" spans="1:9" s="50" customFormat="1" ht="12.75" customHeight="1" x14ac:dyDescent="0.2">
      <c r="B42" s="167">
        <v>42</v>
      </c>
      <c r="C42" s="47" t="s">
        <v>1241</v>
      </c>
      <c r="D42" s="150" t="str">
        <f>VLOOKUP(D40,'3-DRG table'!$B$14:$D$1319,2,FALSE)</f>
        <v>001</v>
      </c>
      <c r="E42" s="147"/>
      <c r="F42" s="196" t="s">
        <v>2556</v>
      </c>
      <c r="G42" s="49"/>
      <c r="H42" s="4"/>
      <c r="I42" s="4"/>
    </row>
    <row r="43" spans="1:9" s="50" customFormat="1" ht="12.75" customHeight="1" x14ac:dyDescent="0.2">
      <c r="B43" s="167">
        <v>43</v>
      </c>
      <c r="C43" s="144" t="s">
        <v>2559</v>
      </c>
      <c r="D43" s="149">
        <f>IF(AND(D42&gt;="740",D42&lt;="776"),1,0)</f>
        <v>0</v>
      </c>
      <c r="E43" s="147"/>
      <c r="F43" s="196" t="s">
        <v>2555</v>
      </c>
      <c r="G43" s="49"/>
      <c r="H43" s="4"/>
      <c r="I43" s="4"/>
    </row>
    <row r="44" spans="1:9" s="50" customFormat="1" ht="12.75" customHeight="1" x14ac:dyDescent="0.2">
      <c r="B44" s="167">
        <v>44</v>
      </c>
      <c r="C44" s="128" t="s">
        <v>1892</v>
      </c>
      <c r="D44" s="149" t="str">
        <f>VLOOKUP(D40,'3-DRG table'!$B$14:$O$1319,14,FALSE)</f>
        <v>T</v>
      </c>
      <c r="E44" s="147"/>
      <c r="F44" s="170" t="s">
        <v>2562</v>
      </c>
      <c r="G44" s="49"/>
      <c r="H44" s="4"/>
      <c r="I44" s="4"/>
    </row>
    <row r="45" spans="1:9" ht="12.75" customHeight="1" x14ac:dyDescent="0.2">
      <c r="B45" s="167">
        <v>45</v>
      </c>
      <c r="C45" s="47" t="s">
        <v>2511</v>
      </c>
      <c r="D45" s="149" t="str">
        <f>IF(D23&lt;21,VLOOKUP(D40,'3-DRG table'!$B$14:$N$1319,12,FALSE),VLOOKUP(D40,'3-DRG table'!$B$14:$N$1319,13,FALSE))</f>
        <v>Pediatric Transplant</v>
      </c>
      <c r="E45" s="147"/>
      <c r="F45" s="170" t="s">
        <v>1223</v>
      </c>
    </row>
    <row r="46" spans="1:9" ht="12.75" customHeight="1" x14ac:dyDescent="0.2">
      <c r="B46" s="167">
        <v>46</v>
      </c>
      <c r="C46" s="128" t="s">
        <v>1893</v>
      </c>
      <c r="D46" s="151">
        <f>VLOOKUP(D40,'3-DRG table'!$B$14:$E$1319,4,FALSE)</f>
        <v>7.0671600000000003</v>
      </c>
      <c r="E46" s="147"/>
      <c r="F46" s="169" t="s">
        <v>1880</v>
      </c>
      <c r="G46" s="59"/>
    </row>
    <row r="47" spans="1:9" ht="12.75" customHeight="1" x14ac:dyDescent="0.2">
      <c r="B47" s="167">
        <v>47</v>
      </c>
      <c r="C47" s="128" t="s">
        <v>1894</v>
      </c>
      <c r="D47" s="151">
        <f>IF(OR(D45="Obstetrics",D45="Normal newborn"),ROUND((D46*D33),5),IF(D45="Neonate",ROUND((D46*D34),5),IF(D42="860",ROUND((D46*D35),5),IF(D44="T",ROUND((D46*D38),5),IF(AND(D43=1,D23&lt;=20),ROUND((D46*D36),5),IF(AND(D43=1,D23&gt;=21),ROUND((D46*D37),5),D46))))))</f>
        <v>10.60074</v>
      </c>
      <c r="E47" s="147"/>
      <c r="F47" s="169" t="s">
        <v>1905</v>
      </c>
    </row>
    <row r="48" spans="1:9" ht="12.75" customHeight="1" x14ac:dyDescent="0.2">
      <c r="B48" s="167">
        <v>48</v>
      </c>
      <c r="C48" s="128" t="s">
        <v>1895</v>
      </c>
      <c r="D48" s="146">
        <f>VLOOKUP(D40,'3-DRG table'!$B$14:$N$1319,11,FALSE)</f>
        <v>9.67</v>
      </c>
      <c r="E48" s="147"/>
      <c r="F48" s="170" t="s">
        <v>1881</v>
      </c>
    </row>
    <row r="49" spans="2:9" ht="12.75" customHeight="1" x14ac:dyDescent="0.2">
      <c r="B49" s="167">
        <v>49</v>
      </c>
      <c r="C49" s="144" t="s">
        <v>2523</v>
      </c>
      <c r="D49" s="146" t="str">
        <f>VLOOKUP(D40,'3-DRG table'!$B$14:$P$1320,15,0)</f>
        <v>C</v>
      </c>
      <c r="E49" s="147"/>
      <c r="F49" s="170" t="s">
        <v>2123</v>
      </c>
    </row>
    <row r="50" spans="2:9" ht="12.75" customHeight="1" x14ac:dyDescent="0.2">
      <c r="B50" s="167">
        <f>B49+1</f>
        <v>50</v>
      </c>
      <c r="C50" s="86" t="s">
        <v>1225</v>
      </c>
      <c r="D50" s="87"/>
      <c r="E50" s="93"/>
      <c r="F50" s="172"/>
    </row>
    <row r="51" spans="2:9" ht="12.75" customHeight="1" x14ac:dyDescent="0.2">
      <c r="B51" s="167">
        <f t="shared" ref="B51:B89" si="0">B50+1</f>
        <v>51</v>
      </c>
      <c r="C51" s="47" t="s">
        <v>1219</v>
      </c>
      <c r="D51" s="152" t="str">
        <f>D24</f>
        <v>No</v>
      </c>
      <c r="E51" s="148"/>
      <c r="F51" s="170" t="s">
        <v>1836</v>
      </c>
    </row>
    <row r="52" spans="2:9" ht="12.75" customHeight="1" x14ac:dyDescent="0.2">
      <c r="B52" s="167">
        <f t="shared" si="0"/>
        <v>52</v>
      </c>
      <c r="C52" s="47" t="s">
        <v>2131</v>
      </c>
      <c r="D52" s="153" t="str">
        <f>IF(D21&gt;D28,"Yes","No")</f>
        <v>Yes</v>
      </c>
      <c r="E52" s="148"/>
      <c r="F52" s="170" t="s">
        <v>2520</v>
      </c>
      <c r="H52" s="52"/>
      <c r="I52" s="52"/>
    </row>
    <row r="53" spans="2:9" x14ac:dyDescent="0.2">
      <c r="B53" s="167">
        <f t="shared" si="0"/>
        <v>53</v>
      </c>
      <c r="C53" s="144" t="s">
        <v>2583</v>
      </c>
      <c r="D53" s="154" t="str">
        <f>IF(AND(D51="Yes",D52="Yes"),D20*D27,"0")</f>
        <v>0</v>
      </c>
      <c r="E53" s="148"/>
      <c r="F53" s="170" t="s">
        <v>1907</v>
      </c>
    </row>
    <row r="54" spans="2:9" ht="12.75" customHeight="1" x14ac:dyDescent="0.2">
      <c r="B54" s="167">
        <f t="shared" si="0"/>
        <v>54</v>
      </c>
      <c r="C54" s="86" t="s">
        <v>1226</v>
      </c>
      <c r="D54" s="87"/>
      <c r="E54" s="93"/>
      <c r="F54" s="172"/>
    </row>
    <row r="55" spans="2:9" ht="12.75" customHeight="1" x14ac:dyDescent="0.2">
      <c r="B55" s="167">
        <f t="shared" si="0"/>
        <v>55</v>
      </c>
      <c r="C55" s="47" t="s">
        <v>1227</v>
      </c>
      <c r="D55" s="155">
        <f>ROUND(IF(D51="No",D26*D47,"0"),2)</f>
        <v>69689.259999999995</v>
      </c>
      <c r="E55" s="143"/>
      <c r="F55" s="173" t="s">
        <v>1837</v>
      </c>
    </row>
    <row r="56" spans="2:9" ht="12.75" customHeight="1" x14ac:dyDescent="0.2">
      <c r="B56" s="167">
        <f t="shared" si="0"/>
        <v>56</v>
      </c>
      <c r="C56" s="86" t="s">
        <v>1228</v>
      </c>
      <c r="D56" s="87"/>
      <c r="E56" s="93"/>
      <c r="F56" s="172"/>
    </row>
    <row r="57" spans="2:9" s="52" customFormat="1" ht="12.75" customHeight="1" x14ac:dyDescent="0.2">
      <c r="B57" s="167">
        <f t="shared" si="0"/>
        <v>57</v>
      </c>
      <c r="C57" s="156" t="s">
        <v>1229</v>
      </c>
      <c r="D57" s="152" t="str">
        <f>D22</f>
        <v>No</v>
      </c>
      <c r="E57" s="157"/>
      <c r="F57" s="174" t="s">
        <v>1838</v>
      </c>
      <c r="G57" s="51"/>
      <c r="H57" s="4"/>
      <c r="I57" s="4"/>
    </row>
    <row r="58" spans="2:9" ht="12.75" customHeight="1" x14ac:dyDescent="0.2">
      <c r="B58" s="167">
        <f t="shared" si="0"/>
        <v>58</v>
      </c>
      <c r="C58" s="128" t="s">
        <v>1873</v>
      </c>
      <c r="D58" s="158">
        <f>IF(D57="Yes",ROUND((D55/D48)*(D21+1),2),0)</f>
        <v>0</v>
      </c>
      <c r="E58" s="143"/>
      <c r="F58" s="194" t="s">
        <v>2527</v>
      </c>
      <c r="G58" s="53"/>
    </row>
    <row r="59" spans="2:9" ht="25.5" x14ac:dyDescent="0.2">
      <c r="B59" s="167">
        <f t="shared" si="0"/>
        <v>59</v>
      </c>
      <c r="C59" s="128" t="s">
        <v>1896</v>
      </c>
      <c r="D59" s="159" t="str">
        <f>IF(D58&gt;D55,"Transfer Adj does not apply",IF(D58=0,"NA","Transfer adj applied"))</f>
        <v>NA</v>
      </c>
      <c r="E59" s="143"/>
      <c r="F59" s="175" t="s">
        <v>1897</v>
      </c>
    </row>
    <row r="60" spans="2:9" ht="42" customHeight="1" x14ac:dyDescent="0.2">
      <c r="B60" s="167">
        <f t="shared" si="0"/>
        <v>60</v>
      </c>
      <c r="C60" s="47" t="s">
        <v>1252</v>
      </c>
      <c r="D60" s="160">
        <f>ROUND(IF(D59="Transfer Adj does not apply", D55,IF(D59="NA",D55,IF(AND(D59="Transfer Adjustment Applied",D58&gt;D55),D55,D58))),2)</f>
        <v>69689.259999999995</v>
      </c>
      <c r="E60" s="143"/>
      <c r="F60" s="176" t="s">
        <v>2521</v>
      </c>
      <c r="G60" s="54"/>
    </row>
    <row r="61" spans="2:9" ht="12.75" customHeight="1" x14ac:dyDescent="0.2">
      <c r="B61" s="167">
        <f t="shared" si="0"/>
        <v>61</v>
      </c>
      <c r="C61" s="86" t="s">
        <v>1246</v>
      </c>
      <c r="D61" s="87"/>
      <c r="E61" s="93"/>
      <c r="F61" s="172"/>
    </row>
    <row r="62" spans="2:9" ht="12.75" customHeight="1" x14ac:dyDescent="0.2">
      <c r="B62" s="167">
        <f t="shared" si="0"/>
        <v>62</v>
      </c>
      <c r="C62" s="47" t="s">
        <v>2515</v>
      </c>
      <c r="D62" s="161" t="str">
        <f>IF(D49="C","Cost Outlier",IF(D49="D","Day Outlier"))</f>
        <v>Cost Outlier</v>
      </c>
      <c r="E62" s="148"/>
      <c r="F62" s="170" t="s">
        <v>1882</v>
      </c>
    </row>
    <row r="63" spans="2:9" ht="12.75" customHeight="1" x14ac:dyDescent="0.2">
      <c r="B63" s="167">
        <f t="shared" si="0"/>
        <v>63</v>
      </c>
      <c r="C63" s="94" t="s">
        <v>1251</v>
      </c>
      <c r="D63" s="87"/>
      <c r="E63" s="93"/>
      <c r="F63" s="172"/>
    </row>
    <row r="64" spans="2:9" ht="12.75" customHeight="1" x14ac:dyDescent="0.2">
      <c r="B64" s="167">
        <f t="shared" si="0"/>
        <v>64</v>
      </c>
      <c r="C64" s="47" t="s">
        <v>1230</v>
      </c>
      <c r="D64" s="145">
        <f>IF(D62="Cost Outlier",ROUND(D16*D19,2),"$0.00")</f>
        <v>0</v>
      </c>
      <c r="E64" s="143"/>
      <c r="F64" s="176" t="s">
        <v>1839</v>
      </c>
    </row>
    <row r="65" spans="2:9" ht="12.75" customHeight="1" x14ac:dyDescent="0.2">
      <c r="B65" s="167">
        <f t="shared" si="0"/>
        <v>65</v>
      </c>
      <c r="C65" s="128" t="s">
        <v>1898</v>
      </c>
      <c r="D65" s="145">
        <f>ROUND(IF(D59="Transfer adj Applied",D60-D64,D55-D64),2)</f>
        <v>69689.259999999995</v>
      </c>
      <c r="E65" s="143"/>
      <c r="F65" s="176" t="s">
        <v>2584</v>
      </c>
    </row>
    <row r="66" spans="2:9" ht="12.75" customHeight="1" x14ac:dyDescent="0.2">
      <c r="B66" s="167">
        <f t="shared" si="0"/>
        <v>66</v>
      </c>
      <c r="C66" s="144" t="s">
        <v>2120</v>
      </c>
      <c r="D66" s="145" t="str">
        <f>IF(D65&lt;0,"L",IF(D65&gt;0,"G"))</f>
        <v>G</v>
      </c>
      <c r="E66" s="143"/>
      <c r="F66" s="176" t="s">
        <v>2121</v>
      </c>
    </row>
    <row r="67" spans="2:9" ht="12.75" customHeight="1" x14ac:dyDescent="0.2">
      <c r="B67" s="167">
        <f t="shared" si="0"/>
        <v>67</v>
      </c>
      <c r="C67" s="128" t="s">
        <v>1899</v>
      </c>
      <c r="D67" s="145">
        <f>ROUND(IF(D65&lt;0,D65*(-1),0),2)</f>
        <v>0</v>
      </c>
      <c r="E67" s="143"/>
      <c r="F67" s="176" t="s">
        <v>1883</v>
      </c>
    </row>
    <row r="68" spans="2:9" ht="36.75" customHeight="1" x14ac:dyDescent="0.2">
      <c r="B68" s="167">
        <f t="shared" si="0"/>
        <v>68</v>
      </c>
      <c r="C68" s="47" t="s">
        <v>2570</v>
      </c>
      <c r="D68" s="190">
        <f>IF(AND(D67&gt;D29,D62="Cost Outlier"),1,0)</f>
        <v>0</v>
      </c>
      <c r="E68" s="143"/>
      <c r="F68" s="177" t="s">
        <v>2568</v>
      </c>
    </row>
    <row r="69" spans="2:9" ht="12.75" customHeight="1" x14ac:dyDescent="0.2">
      <c r="B69" s="167">
        <f t="shared" si="0"/>
        <v>69</v>
      </c>
      <c r="C69" s="128" t="s">
        <v>1900</v>
      </c>
      <c r="D69" s="158">
        <f>ROUND(IF(D68=1,D67-D29,"$0.00"),2)</f>
        <v>0</v>
      </c>
      <c r="E69" s="143"/>
      <c r="F69" s="177" t="s">
        <v>2128</v>
      </c>
    </row>
    <row r="70" spans="2:9" ht="12.75" customHeight="1" x14ac:dyDescent="0.2">
      <c r="B70" s="167">
        <f t="shared" si="0"/>
        <v>70</v>
      </c>
      <c r="C70" s="128" t="s">
        <v>1874</v>
      </c>
      <c r="D70" s="142">
        <f>IF(AND(D62="Cost Outlier",D68=1),ROUND(D69*D30,2),0)</f>
        <v>0</v>
      </c>
      <c r="E70" s="143"/>
      <c r="F70" s="177" t="s">
        <v>2522</v>
      </c>
    </row>
    <row r="71" spans="2:9" ht="12.75" customHeight="1" x14ac:dyDescent="0.2">
      <c r="B71" s="167">
        <f t="shared" si="0"/>
        <v>71</v>
      </c>
      <c r="C71" s="94" t="s">
        <v>1247</v>
      </c>
      <c r="D71" s="86"/>
      <c r="E71" s="86"/>
      <c r="F71" s="178"/>
    </row>
    <row r="72" spans="2:9" ht="12.75" customHeight="1" x14ac:dyDescent="0.2">
      <c r="B72" s="167">
        <f t="shared" si="0"/>
        <v>72</v>
      </c>
      <c r="C72" s="47" t="s">
        <v>1840</v>
      </c>
      <c r="D72" s="162">
        <f>IF(D43=1,"Day Outlier",0)</f>
        <v>0</v>
      </c>
      <c r="E72" s="143"/>
      <c r="F72" s="176" t="s">
        <v>1884</v>
      </c>
    </row>
    <row r="73" spans="2:9" ht="12.75" customHeight="1" x14ac:dyDescent="0.2">
      <c r="B73" s="167">
        <f t="shared" si="0"/>
        <v>73</v>
      </c>
      <c r="C73" s="47" t="s">
        <v>2571</v>
      </c>
      <c r="D73" s="191">
        <f>IF(D21&gt;D31,1,0)</f>
        <v>1</v>
      </c>
      <c r="E73" s="143"/>
      <c r="F73" s="176" t="s">
        <v>2124</v>
      </c>
    </row>
    <row r="74" spans="2:9" ht="12.75" customHeight="1" x14ac:dyDescent="0.2">
      <c r="B74" s="167">
        <f t="shared" si="0"/>
        <v>74</v>
      </c>
      <c r="C74" s="47" t="s">
        <v>1248</v>
      </c>
      <c r="D74" s="145">
        <f>IF(D43=1,((D21-D31)*D32),0)</f>
        <v>0</v>
      </c>
      <c r="E74" s="143"/>
      <c r="F74" s="176" t="s">
        <v>2563</v>
      </c>
    </row>
    <row r="75" spans="2:9" ht="12.75" customHeight="1" x14ac:dyDescent="0.2">
      <c r="B75" s="167">
        <f t="shared" si="0"/>
        <v>75</v>
      </c>
      <c r="C75" s="94" t="s">
        <v>1249</v>
      </c>
      <c r="D75" s="86"/>
      <c r="E75" s="86"/>
      <c r="F75" s="178"/>
    </row>
    <row r="76" spans="2:9" ht="12.75" customHeight="1" x14ac:dyDescent="0.2">
      <c r="B76" s="167">
        <f t="shared" si="0"/>
        <v>76</v>
      </c>
      <c r="C76" s="128" t="s">
        <v>1901</v>
      </c>
      <c r="D76" s="160">
        <f>ROUND(IF(AND(D49="C",D68=1),(D60+D70),IF(AND(D49="D",D73=1),(D60+D74),D60)),2)</f>
        <v>69689.259999999995</v>
      </c>
      <c r="E76" s="143"/>
      <c r="F76" s="176" t="s">
        <v>2554</v>
      </c>
      <c r="G76" s="55"/>
    </row>
    <row r="77" spans="2:9" ht="12.75" customHeight="1" x14ac:dyDescent="0.2">
      <c r="B77" s="167">
        <f t="shared" si="0"/>
        <v>77</v>
      </c>
      <c r="C77" s="86" t="s">
        <v>1232</v>
      </c>
      <c r="D77" s="87"/>
      <c r="E77" s="93"/>
      <c r="F77" s="172"/>
    </row>
    <row r="78" spans="2:9" ht="12.75" customHeight="1" x14ac:dyDescent="0.2">
      <c r="B78" s="167">
        <f t="shared" si="0"/>
        <v>78</v>
      </c>
      <c r="C78" s="128" t="s">
        <v>1902</v>
      </c>
      <c r="D78" s="191">
        <f>IF(D21&lt;D20,1,0)</f>
        <v>0</v>
      </c>
      <c r="E78" s="143"/>
      <c r="F78" s="176" t="s">
        <v>2557</v>
      </c>
    </row>
    <row r="79" spans="2:9" ht="12.75" customHeight="1" x14ac:dyDescent="0.2">
      <c r="B79" s="167">
        <f t="shared" si="0"/>
        <v>79</v>
      </c>
      <c r="C79" s="128" t="s">
        <v>1903</v>
      </c>
      <c r="D79" s="145" t="str">
        <f>IF(D78=1,ROUND((D76/D48)*(D21+1),2),"NA")</f>
        <v>NA</v>
      </c>
      <c r="E79" s="143"/>
      <c r="F79" s="194" t="s">
        <v>2558</v>
      </c>
      <c r="G79" s="56"/>
      <c r="H79" s="52"/>
      <c r="I79" s="52"/>
    </row>
    <row r="80" spans="2:9" ht="19.5" customHeight="1" x14ac:dyDescent="0.2">
      <c r="B80" s="167">
        <f t="shared" si="0"/>
        <v>80</v>
      </c>
      <c r="C80" s="128" t="s">
        <v>1904</v>
      </c>
      <c r="D80" s="145">
        <f>ROUND(IF(D79&gt;D76,D76,D79),2)</f>
        <v>69689.259999999995</v>
      </c>
      <c r="E80" s="143"/>
      <c r="F80" s="176" t="s">
        <v>2560</v>
      </c>
      <c r="H80" s="52"/>
      <c r="I80" s="52"/>
    </row>
    <row r="81" spans="2:9" ht="12.75" customHeight="1" x14ac:dyDescent="0.2">
      <c r="B81" s="167">
        <f t="shared" si="0"/>
        <v>81</v>
      </c>
      <c r="C81" s="94" t="s">
        <v>1250</v>
      </c>
      <c r="D81" s="86"/>
      <c r="E81" s="86"/>
      <c r="F81" s="178"/>
    </row>
    <row r="82" spans="2:9" ht="12.75" customHeight="1" x14ac:dyDescent="0.2">
      <c r="B82" s="167">
        <f t="shared" si="0"/>
        <v>82</v>
      </c>
      <c r="C82" s="47" t="s">
        <v>1231</v>
      </c>
      <c r="D82" s="158">
        <f>D80</f>
        <v>69689.259999999995</v>
      </c>
      <c r="E82" s="143"/>
      <c r="F82" s="177" t="s">
        <v>2553</v>
      </c>
    </row>
    <row r="83" spans="2:9" ht="12.75" customHeight="1" x14ac:dyDescent="0.2">
      <c r="B83" s="167">
        <f t="shared" si="0"/>
        <v>83</v>
      </c>
      <c r="C83" s="102" t="s">
        <v>1233</v>
      </c>
      <c r="D83" s="91"/>
      <c r="E83" s="92"/>
      <c r="F83" s="179"/>
    </row>
    <row r="84" spans="2:9" s="193" customFormat="1" ht="12.75" customHeight="1" x14ac:dyDescent="0.2">
      <c r="B84" s="167">
        <f t="shared" si="0"/>
        <v>84</v>
      </c>
      <c r="C84" s="47" t="s">
        <v>2524</v>
      </c>
      <c r="D84" s="142">
        <f>ROUND(IF(D82&gt;D16,D16,D82),2)</f>
        <v>0</v>
      </c>
      <c r="E84" s="148"/>
      <c r="F84" s="170" t="s">
        <v>2585</v>
      </c>
      <c r="G84" s="192"/>
    </row>
    <row r="85" spans="2:9" s="52" customFormat="1" ht="26.25" customHeight="1" x14ac:dyDescent="0.2">
      <c r="B85" s="167">
        <f t="shared" si="0"/>
        <v>85</v>
      </c>
      <c r="C85" s="129" t="s">
        <v>1261</v>
      </c>
      <c r="D85" s="80">
        <v>0</v>
      </c>
      <c r="E85" s="157"/>
      <c r="F85" s="196" t="s">
        <v>2564</v>
      </c>
      <c r="G85" s="51"/>
      <c r="H85" s="4"/>
      <c r="I85" s="4"/>
    </row>
    <row r="86" spans="2:9" s="52" customFormat="1" ht="19.5" customHeight="1" x14ac:dyDescent="0.2">
      <c r="B86" s="167">
        <f t="shared" si="0"/>
        <v>86</v>
      </c>
      <c r="C86" s="129" t="s">
        <v>1234</v>
      </c>
      <c r="D86" s="163">
        <f>ROUND(IF(D51="Yes",D53,(D84+D85)),2)</f>
        <v>0</v>
      </c>
      <c r="E86" s="157"/>
      <c r="F86" s="195" t="s">
        <v>2566</v>
      </c>
      <c r="G86" s="51"/>
      <c r="H86" s="4"/>
      <c r="I86" s="4"/>
    </row>
    <row r="87" spans="2:9" ht="12.75" customHeight="1" x14ac:dyDescent="0.2">
      <c r="B87" s="167">
        <f t="shared" si="0"/>
        <v>87</v>
      </c>
      <c r="C87" s="47" t="s">
        <v>1262</v>
      </c>
      <c r="D87" s="80">
        <v>0</v>
      </c>
      <c r="E87" s="143"/>
      <c r="F87" s="180" t="s">
        <v>1841</v>
      </c>
    </row>
    <row r="88" spans="2:9" ht="12.75" customHeight="1" x14ac:dyDescent="0.2">
      <c r="B88" s="167">
        <f t="shared" si="0"/>
        <v>88</v>
      </c>
      <c r="C88" s="47" t="s">
        <v>1263</v>
      </c>
      <c r="D88" s="80">
        <v>0</v>
      </c>
      <c r="E88" s="143"/>
      <c r="F88" s="177" t="s">
        <v>1842</v>
      </c>
    </row>
    <row r="89" spans="2:9" ht="12.75" customHeight="1" x14ac:dyDescent="0.2">
      <c r="B89" s="167">
        <f t="shared" si="0"/>
        <v>89</v>
      </c>
      <c r="C89" s="47" t="s">
        <v>1235</v>
      </c>
      <c r="D89" s="164">
        <f>ROUND(IF((D86-D87-D88)&gt;0,D86-D87-D88,0),2)</f>
        <v>0</v>
      </c>
      <c r="E89" s="143"/>
      <c r="F89" s="195" t="s">
        <v>2567</v>
      </c>
    </row>
    <row r="90" spans="2:9" ht="12.75" customHeight="1" x14ac:dyDescent="0.2">
      <c r="B90" s="276" t="s">
        <v>2599</v>
      </c>
      <c r="C90" s="277"/>
      <c r="D90" s="277"/>
      <c r="E90" s="277"/>
      <c r="F90" s="278"/>
    </row>
    <row r="91" spans="2:9" x14ac:dyDescent="0.2">
      <c r="B91" s="44"/>
      <c r="C91" s="37"/>
      <c r="D91" s="38"/>
      <c r="E91" s="37"/>
      <c r="F91" s="60"/>
      <c r="G91" s="61"/>
    </row>
    <row r="92" spans="2:9" x14ac:dyDescent="0.2">
      <c r="B92" s="44"/>
      <c r="C92" s="37"/>
      <c r="D92" s="38"/>
      <c r="E92" s="37"/>
      <c r="F92" s="60"/>
      <c r="G92" s="61"/>
    </row>
  </sheetData>
  <sheetProtection sheet="1" objects="1" scenarios="1"/>
  <mergeCells count="7">
    <mergeCell ref="B90:F90"/>
    <mergeCell ref="B7:F7"/>
    <mergeCell ref="B8:F8"/>
    <mergeCell ref="H15:I15"/>
    <mergeCell ref="B10:F10"/>
    <mergeCell ref="B11:F11"/>
    <mergeCell ref="B12:F12"/>
  </mergeCells>
  <dataValidations count="3">
    <dataValidation type="list" allowBlank="1" showInputMessage="1" showErrorMessage="1" errorTitle="NICU Valid Input Values" error="Please enter Yes or No." sqref="WVJ983073 D65569 IX65569 ST65569 ACP65569 AML65569 AWH65569 BGD65569 BPZ65569 BZV65569 CJR65569 CTN65569 DDJ65569 DNF65569 DXB65569 EGX65569 EQT65569 FAP65569 FKL65569 FUH65569 GED65569 GNZ65569 GXV65569 HHR65569 HRN65569 IBJ65569 ILF65569 IVB65569 JEX65569 JOT65569 JYP65569 KIL65569 KSH65569 LCD65569 LLZ65569 LVV65569 MFR65569 MPN65569 MZJ65569 NJF65569 NTB65569 OCX65569 OMT65569 OWP65569 PGL65569 PQH65569 QAD65569 QJZ65569 QTV65569 RDR65569 RNN65569 RXJ65569 SHF65569 SRB65569 TAX65569 TKT65569 TUP65569 UEL65569 UOH65569 UYD65569 VHZ65569 VRV65569 WBR65569 WLN65569 WVJ65569 D131105 IX131105 ST131105 ACP131105 AML131105 AWH131105 BGD131105 BPZ131105 BZV131105 CJR131105 CTN131105 DDJ131105 DNF131105 DXB131105 EGX131105 EQT131105 FAP131105 FKL131105 FUH131105 GED131105 GNZ131105 GXV131105 HHR131105 HRN131105 IBJ131105 ILF131105 IVB131105 JEX131105 JOT131105 JYP131105 KIL131105 KSH131105 LCD131105 LLZ131105 LVV131105 MFR131105 MPN131105 MZJ131105 NJF131105 NTB131105 OCX131105 OMT131105 OWP131105 PGL131105 PQH131105 QAD131105 QJZ131105 QTV131105 RDR131105 RNN131105 RXJ131105 SHF131105 SRB131105 TAX131105 TKT131105 TUP131105 UEL131105 UOH131105 UYD131105 VHZ131105 VRV131105 WBR131105 WLN131105 WVJ131105 D196641 IX196641 ST196641 ACP196641 AML196641 AWH196641 BGD196641 BPZ196641 BZV196641 CJR196641 CTN196641 DDJ196641 DNF196641 DXB196641 EGX196641 EQT196641 FAP196641 FKL196641 FUH196641 GED196641 GNZ196641 GXV196641 HHR196641 HRN196641 IBJ196641 ILF196641 IVB196641 JEX196641 JOT196641 JYP196641 KIL196641 KSH196641 LCD196641 LLZ196641 LVV196641 MFR196641 MPN196641 MZJ196641 NJF196641 NTB196641 OCX196641 OMT196641 OWP196641 PGL196641 PQH196641 QAD196641 QJZ196641 QTV196641 RDR196641 RNN196641 RXJ196641 SHF196641 SRB196641 TAX196641 TKT196641 TUP196641 UEL196641 UOH196641 UYD196641 VHZ196641 VRV196641 WBR196641 WLN196641 WVJ196641 D262177 IX262177 ST262177 ACP262177 AML262177 AWH262177 BGD262177 BPZ262177 BZV262177 CJR262177 CTN262177 DDJ262177 DNF262177 DXB262177 EGX262177 EQT262177 FAP262177 FKL262177 FUH262177 GED262177 GNZ262177 GXV262177 HHR262177 HRN262177 IBJ262177 ILF262177 IVB262177 JEX262177 JOT262177 JYP262177 KIL262177 KSH262177 LCD262177 LLZ262177 LVV262177 MFR262177 MPN262177 MZJ262177 NJF262177 NTB262177 OCX262177 OMT262177 OWP262177 PGL262177 PQH262177 QAD262177 QJZ262177 QTV262177 RDR262177 RNN262177 RXJ262177 SHF262177 SRB262177 TAX262177 TKT262177 TUP262177 UEL262177 UOH262177 UYD262177 VHZ262177 VRV262177 WBR262177 WLN262177 WVJ262177 D327713 IX327713 ST327713 ACP327713 AML327713 AWH327713 BGD327713 BPZ327713 BZV327713 CJR327713 CTN327713 DDJ327713 DNF327713 DXB327713 EGX327713 EQT327713 FAP327713 FKL327713 FUH327713 GED327713 GNZ327713 GXV327713 HHR327713 HRN327713 IBJ327713 ILF327713 IVB327713 JEX327713 JOT327713 JYP327713 KIL327713 KSH327713 LCD327713 LLZ327713 LVV327713 MFR327713 MPN327713 MZJ327713 NJF327713 NTB327713 OCX327713 OMT327713 OWP327713 PGL327713 PQH327713 QAD327713 QJZ327713 QTV327713 RDR327713 RNN327713 RXJ327713 SHF327713 SRB327713 TAX327713 TKT327713 TUP327713 UEL327713 UOH327713 UYD327713 VHZ327713 VRV327713 WBR327713 WLN327713 WVJ327713 D393249 IX393249 ST393249 ACP393249 AML393249 AWH393249 BGD393249 BPZ393249 BZV393249 CJR393249 CTN393249 DDJ393249 DNF393249 DXB393249 EGX393249 EQT393249 FAP393249 FKL393249 FUH393249 GED393249 GNZ393249 GXV393249 HHR393249 HRN393249 IBJ393249 ILF393249 IVB393249 JEX393249 JOT393249 JYP393249 KIL393249 KSH393249 LCD393249 LLZ393249 LVV393249 MFR393249 MPN393249 MZJ393249 NJF393249 NTB393249 OCX393249 OMT393249 OWP393249 PGL393249 PQH393249 QAD393249 QJZ393249 QTV393249 RDR393249 RNN393249 RXJ393249 SHF393249 SRB393249 TAX393249 TKT393249 TUP393249 UEL393249 UOH393249 UYD393249 VHZ393249 VRV393249 WBR393249 WLN393249 WVJ393249 D458785 IX458785 ST458785 ACP458785 AML458785 AWH458785 BGD458785 BPZ458785 BZV458785 CJR458785 CTN458785 DDJ458785 DNF458785 DXB458785 EGX458785 EQT458785 FAP458785 FKL458785 FUH458785 GED458785 GNZ458785 GXV458785 HHR458785 HRN458785 IBJ458785 ILF458785 IVB458785 JEX458785 JOT458785 JYP458785 KIL458785 KSH458785 LCD458785 LLZ458785 LVV458785 MFR458785 MPN458785 MZJ458785 NJF458785 NTB458785 OCX458785 OMT458785 OWP458785 PGL458785 PQH458785 QAD458785 QJZ458785 QTV458785 RDR458785 RNN458785 RXJ458785 SHF458785 SRB458785 TAX458785 TKT458785 TUP458785 UEL458785 UOH458785 UYD458785 VHZ458785 VRV458785 WBR458785 WLN458785 WVJ458785 D524321 IX524321 ST524321 ACP524321 AML524321 AWH524321 BGD524321 BPZ524321 BZV524321 CJR524321 CTN524321 DDJ524321 DNF524321 DXB524321 EGX524321 EQT524321 FAP524321 FKL524321 FUH524321 GED524321 GNZ524321 GXV524321 HHR524321 HRN524321 IBJ524321 ILF524321 IVB524321 JEX524321 JOT524321 JYP524321 KIL524321 KSH524321 LCD524321 LLZ524321 LVV524321 MFR524321 MPN524321 MZJ524321 NJF524321 NTB524321 OCX524321 OMT524321 OWP524321 PGL524321 PQH524321 QAD524321 QJZ524321 QTV524321 RDR524321 RNN524321 RXJ524321 SHF524321 SRB524321 TAX524321 TKT524321 TUP524321 UEL524321 UOH524321 UYD524321 VHZ524321 VRV524321 WBR524321 WLN524321 WVJ524321 D589857 IX589857 ST589857 ACP589857 AML589857 AWH589857 BGD589857 BPZ589857 BZV589857 CJR589857 CTN589857 DDJ589857 DNF589857 DXB589857 EGX589857 EQT589857 FAP589857 FKL589857 FUH589857 GED589857 GNZ589857 GXV589857 HHR589857 HRN589857 IBJ589857 ILF589857 IVB589857 JEX589857 JOT589857 JYP589857 KIL589857 KSH589857 LCD589857 LLZ589857 LVV589857 MFR589857 MPN589857 MZJ589857 NJF589857 NTB589857 OCX589857 OMT589857 OWP589857 PGL589857 PQH589857 QAD589857 QJZ589857 QTV589857 RDR589857 RNN589857 RXJ589857 SHF589857 SRB589857 TAX589857 TKT589857 TUP589857 UEL589857 UOH589857 UYD589857 VHZ589857 VRV589857 WBR589857 WLN589857 WVJ589857 D655393 IX655393 ST655393 ACP655393 AML655393 AWH655393 BGD655393 BPZ655393 BZV655393 CJR655393 CTN655393 DDJ655393 DNF655393 DXB655393 EGX655393 EQT655393 FAP655393 FKL655393 FUH655393 GED655393 GNZ655393 GXV655393 HHR655393 HRN655393 IBJ655393 ILF655393 IVB655393 JEX655393 JOT655393 JYP655393 KIL655393 KSH655393 LCD655393 LLZ655393 LVV655393 MFR655393 MPN655393 MZJ655393 NJF655393 NTB655393 OCX655393 OMT655393 OWP655393 PGL655393 PQH655393 QAD655393 QJZ655393 QTV655393 RDR655393 RNN655393 RXJ655393 SHF655393 SRB655393 TAX655393 TKT655393 TUP655393 UEL655393 UOH655393 UYD655393 VHZ655393 VRV655393 WBR655393 WLN655393 WVJ655393 D720929 IX720929 ST720929 ACP720929 AML720929 AWH720929 BGD720929 BPZ720929 BZV720929 CJR720929 CTN720929 DDJ720929 DNF720929 DXB720929 EGX720929 EQT720929 FAP720929 FKL720929 FUH720929 GED720929 GNZ720929 GXV720929 HHR720929 HRN720929 IBJ720929 ILF720929 IVB720929 JEX720929 JOT720929 JYP720929 KIL720929 KSH720929 LCD720929 LLZ720929 LVV720929 MFR720929 MPN720929 MZJ720929 NJF720929 NTB720929 OCX720929 OMT720929 OWP720929 PGL720929 PQH720929 QAD720929 QJZ720929 QTV720929 RDR720929 RNN720929 RXJ720929 SHF720929 SRB720929 TAX720929 TKT720929 TUP720929 UEL720929 UOH720929 UYD720929 VHZ720929 VRV720929 WBR720929 WLN720929 WVJ720929 D786465 IX786465 ST786465 ACP786465 AML786465 AWH786465 BGD786465 BPZ786465 BZV786465 CJR786465 CTN786465 DDJ786465 DNF786465 DXB786465 EGX786465 EQT786465 FAP786465 FKL786465 FUH786465 GED786465 GNZ786465 GXV786465 HHR786465 HRN786465 IBJ786465 ILF786465 IVB786465 JEX786465 JOT786465 JYP786465 KIL786465 KSH786465 LCD786465 LLZ786465 LVV786465 MFR786465 MPN786465 MZJ786465 NJF786465 NTB786465 OCX786465 OMT786465 OWP786465 PGL786465 PQH786465 QAD786465 QJZ786465 QTV786465 RDR786465 RNN786465 RXJ786465 SHF786465 SRB786465 TAX786465 TKT786465 TUP786465 UEL786465 UOH786465 UYD786465 VHZ786465 VRV786465 WBR786465 WLN786465 WVJ786465 D852001 IX852001 ST852001 ACP852001 AML852001 AWH852001 BGD852001 BPZ852001 BZV852001 CJR852001 CTN852001 DDJ852001 DNF852001 DXB852001 EGX852001 EQT852001 FAP852001 FKL852001 FUH852001 GED852001 GNZ852001 GXV852001 HHR852001 HRN852001 IBJ852001 ILF852001 IVB852001 JEX852001 JOT852001 JYP852001 KIL852001 KSH852001 LCD852001 LLZ852001 LVV852001 MFR852001 MPN852001 MZJ852001 NJF852001 NTB852001 OCX852001 OMT852001 OWP852001 PGL852001 PQH852001 QAD852001 QJZ852001 QTV852001 RDR852001 RNN852001 RXJ852001 SHF852001 SRB852001 TAX852001 TKT852001 TUP852001 UEL852001 UOH852001 UYD852001 VHZ852001 VRV852001 WBR852001 WLN852001 WVJ852001 D917537 IX917537 ST917537 ACP917537 AML917537 AWH917537 BGD917537 BPZ917537 BZV917537 CJR917537 CTN917537 DDJ917537 DNF917537 DXB917537 EGX917537 EQT917537 FAP917537 FKL917537 FUH917537 GED917537 GNZ917537 GXV917537 HHR917537 HRN917537 IBJ917537 ILF917537 IVB917537 JEX917537 JOT917537 JYP917537 KIL917537 KSH917537 LCD917537 LLZ917537 LVV917537 MFR917537 MPN917537 MZJ917537 NJF917537 NTB917537 OCX917537 OMT917537 OWP917537 PGL917537 PQH917537 QAD917537 QJZ917537 QTV917537 RDR917537 RNN917537 RXJ917537 SHF917537 SRB917537 TAX917537 TKT917537 TUP917537 UEL917537 UOH917537 UYD917537 VHZ917537 VRV917537 WBR917537 WLN917537 WVJ917537 D983073 IX983073 ST983073 ACP983073 AML983073 AWH983073 BGD983073 BPZ983073 BZV983073 CJR983073 CTN983073 DDJ983073 DNF983073 DXB983073 EGX983073 EQT983073 FAP983073 FKL983073 FUH983073 GED983073 GNZ983073 GXV983073 HHR983073 HRN983073 IBJ983073 ILF983073 IVB983073 JEX983073 JOT983073 JYP983073 KIL983073 KSH983073 LCD983073 LLZ983073 LVV983073 MFR983073 MPN983073 MZJ983073 NJF983073 NTB983073 OCX983073 OMT983073 OWP983073 PGL983073 PQH983073 QAD983073 QJZ983073 QTV983073 RDR983073 RNN983073 RXJ983073 SHF983073 SRB983073 TAX983073 TKT983073 TUP983073 UEL983073 UOH983073 UYD983073 VHZ983073 VRV983073 WBR983073 WLN983073" xr:uid="{00000000-0002-0000-0100-000000000000}">
      <formula1>NICU</formula1>
    </dataValidation>
    <dataValidation type="list" allowBlank="1" showInputMessage="1" showErrorMessage="1" sqref="D22 IX22 ST22 ACP22 AML22 AWH22 BGD22 BPZ22 BZV22 CJR22 CTN22 DDJ22 DNF22 DXB22 EGX22 EQT22 FAP22 FKL22 FUH22 GED22 GNZ22 GXV22 HHR22 HRN22 IBJ22 ILF22 IVB22 JEX22 JOT22 JYP22 KIL22 KSH22 LCD22 LLZ22 LVV22 MFR22 MPN22 MZJ22 NJF22 NTB22 OCX22 OMT22 OWP22 PGL22 PQH22 QAD22 QJZ22 QTV22 RDR22 RNN22 RXJ22 SHF22 SRB22 TAX22 TKT22 TUP22 UEL22 UOH22 UYD22 VHZ22 VRV22 WBR22 WLN22 WVJ22 D65563 IX65563 ST65563 ACP65563 AML65563 AWH65563 BGD65563 BPZ65563 BZV65563 CJR65563 CTN65563 DDJ65563 DNF65563 DXB65563 EGX65563 EQT65563 FAP65563 FKL65563 FUH65563 GED65563 GNZ65563 GXV65563 HHR65563 HRN65563 IBJ65563 ILF65563 IVB65563 JEX65563 JOT65563 JYP65563 KIL65563 KSH65563 LCD65563 LLZ65563 LVV65563 MFR65563 MPN65563 MZJ65563 NJF65563 NTB65563 OCX65563 OMT65563 OWP65563 PGL65563 PQH65563 QAD65563 QJZ65563 QTV65563 RDR65563 RNN65563 RXJ65563 SHF65563 SRB65563 TAX65563 TKT65563 TUP65563 UEL65563 UOH65563 UYD65563 VHZ65563 VRV65563 WBR65563 WLN65563 WVJ65563 D131099 IX131099 ST131099 ACP131099 AML131099 AWH131099 BGD131099 BPZ131099 BZV131099 CJR131099 CTN131099 DDJ131099 DNF131099 DXB131099 EGX131099 EQT131099 FAP131099 FKL131099 FUH131099 GED131099 GNZ131099 GXV131099 HHR131099 HRN131099 IBJ131099 ILF131099 IVB131099 JEX131099 JOT131099 JYP131099 KIL131099 KSH131099 LCD131099 LLZ131099 LVV131099 MFR131099 MPN131099 MZJ131099 NJF131099 NTB131099 OCX131099 OMT131099 OWP131099 PGL131099 PQH131099 QAD131099 QJZ131099 QTV131099 RDR131099 RNN131099 RXJ131099 SHF131099 SRB131099 TAX131099 TKT131099 TUP131099 UEL131099 UOH131099 UYD131099 VHZ131099 VRV131099 WBR131099 WLN131099 WVJ131099 D196635 IX196635 ST196635 ACP196635 AML196635 AWH196635 BGD196635 BPZ196635 BZV196635 CJR196635 CTN196635 DDJ196635 DNF196635 DXB196635 EGX196635 EQT196635 FAP196635 FKL196635 FUH196635 GED196635 GNZ196635 GXV196635 HHR196635 HRN196635 IBJ196635 ILF196635 IVB196635 JEX196635 JOT196635 JYP196635 KIL196635 KSH196635 LCD196635 LLZ196635 LVV196635 MFR196635 MPN196635 MZJ196635 NJF196635 NTB196635 OCX196635 OMT196635 OWP196635 PGL196635 PQH196635 QAD196635 QJZ196635 QTV196635 RDR196635 RNN196635 RXJ196635 SHF196635 SRB196635 TAX196635 TKT196635 TUP196635 UEL196635 UOH196635 UYD196635 VHZ196635 VRV196635 WBR196635 WLN196635 WVJ196635 D262171 IX262171 ST262171 ACP262171 AML262171 AWH262171 BGD262171 BPZ262171 BZV262171 CJR262171 CTN262171 DDJ262171 DNF262171 DXB262171 EGX262171 EQT262171 FAP262171 FKL262171 FUH262171 GED262171 GNZ262171 GXV262171 HHR262171 HRN262171 IBJ262171 ILF262171 IVB262171 JEX262171 JOT262171 JYP262171 KIL262171 KSH262171 LCD262171 LLZ262171 LVV262171 MFR262171 MPN262171 MZJ262171 NJF262171 NTB262171 OCX262171 OMT262171 OWP262171 PGL262171 PQH262171 QAD262171 QJZ262171 QTV262171 RDR262171 RNN262171 RXJ262171 SHF262171 SRB262171 TAX262171 TKT262171 TUP262171 UEL262171 UOH262171 UYD262171 VHZ262171 VRV262171 WBR262171 WLN262171 WVJ262171 D327707 IX327707 ST327707 ACP327707 AML327707 AWH327707 BGD327707 BPZ327707 BZV327707 CJR327707 CTN327707 DDJ327707 DNF327707 DXB327707 EGX327707 EQT327707 FAP327707 FKL327707 FUH327707 GED327707 GNZ327707 GXV327707 HHR327707 HRN327707 IBJ327707 ILF327707 IVB327707 JEX327707 JOT327707 JYP327707 KIL327707 KSH327707 LCD327707 LLZ327707 LVV327707 MFR327707 MPN327707 MZJ327707 NJF327707 NTB327707 OCX327707 OMT327707 OWP327707 PGL327707 PQH327707 QAD327707 QJZ327707 QTV327707 RDR327707 RNN327707 RXJ327707 SHF327707 SRB327707 TAX327707 TKT327707 TUP327707 UEL327707 UOH327707 UYD327707 VHZ327707 VRV327707 WBR327707 WLN327707 WVJ327707 D393243 IX393243 ST393243 ACP393243 AML393243 AWH393243 BGD393243 BPZ393243 BZV393243 CJR393243 CTN393243 DDJ393243 DNF393243 DXB393243 EGX393243 EQT393243 FAP393243 FKL393243 FUH393243 GED393243 GNZ393243 GXV393243 HHR393243 HRN393243 IBJ393243 ILF393243 IVB393243 JEX393243 JOT393243 JYP393243 KIL393243 KSH393243 LCD393243 LLZ393243 LVV393243 MFR393243 MPN393243 MZJ393243 NJF393243 NTB393243 OCX393243 OMT393243 OWP393243 PGL393243 PQH393243 QAD393243 QJZ393243 QTV393243 RDR393243 RNN393243 RXJ393243 SHF393243 SRB393243 TAX393243 TKT393243 TUP393243 UEL393243 UOH393243 UYD393243 VHZ393243 VRV393243 WBR393243 WLN393243 WVJ393243 D458779 IX458779 ST458779 ACP458779 AML458779 AWH458779 BGD458779 BPZ458779 BZV458779 CJR458779 CTN458779 DDJ458779 DNF458779 DXB458779 EGX458779 EQT458779 FAP458779 FKL458779 FUH458779 GED458779 GNZ458779 GXV458779 HHR458779 HRN458779 IBJ458779 ILF458779 IVB458779 JEX458779 JOT458779 JYP458779 KIL458779 KSH458779 LCD458779 LLZ458779 LVV458779 MFR458779 MPN458779 MZJ458779 NJF458779 NTB458779 OCX458779 OMT458779 OWP458779 PGL458779 PQH458779 QAD458779 QJZ458779 QTV458779 RDR458779 RNN458779 RXJ458779 SHF458779 SRB458779 TAX458779 TKT458779 TUP458779 UEL458779 UOH458779 UYD458779 VHZ458779 VRV458779 WBR458779 WLN458779 WVJ458779 D524315 IX524315 ST524315 ACP524315 AML524315 AWH524315 BGD524315 BPZ524315 BZV524315 CJR524315 CTN524315 DDJ524315 DNF524315 DXB524315 EGX524315 EQT524315 FAP524315 FKL524315 FUH524315 GED524315 GNZ524315 GXV524315 HHR524315 HRN524315 IBJ524315 ILF524315 IVB524315 JEX524315 JOT524315 JYP524315 KIL524315 KSH524315 LCD524315 LLZ524315 LVV524315 MFR524315 MPN524315 MZJ524315 NJF524315 NTB524315 OCX524315 OMT524315 OWP524315 PGL524315 PQH524315 QAD524315 QJZ524315 QTV524315 RDR524315 RNN524315 RXJ524315 SHF524315 SRB524315 TAX524315 TKT524315 TUP524315 UEL524315 UOH524315 UYD524315 VHZ524315 VRV524315 WBR524315 WLN524315 WVJ524315 D589851 IX589851 ST589851 ACP589851 AML589851 AWH589851 BGD589851 BPZ589851 BZV589851 CJR589851 CTN589851 DDJ589851 DNF589851 DXB589851 EGX589851 EQT589851 FAP589851 FKL589851 FUH589851 GED589851 GNZ589851 GXV589851 HHR589851 HRN589851 IBJ589851 ILF589851 IVB589851 JEX589851 JOT589851 JYP589851 KIL589851 KSH589851 LCD589851 LLZ589851 LVV589851 MFR589851 MPN589851 MZJ589851 NJF589851 NTB589851 OCX589851 OMT589851 OWP589851 PGL589851 PQH589851 QAD589851 QJZ589851 QTV589851 RDR589851 RNN589851 RXJ589851 SHF589851 SRB589851 TAX589851 TKT589851 TUP589851 UEL589851 UOH589851 UYD589851 VHZ589851 VRV589851 WBR589851 WLN589851 WVJ589851 D655387 IX655387 ST655387 ACP655387 AML655387 AWH655387 BGD655387 BPZ655387 BZV655387 CJR655387 CTN655387 DDJ655387 DNF655387 DXB655387 EGX655387 EQT655387 FAP655387 FKL655387 FUH655387 GED655387 GNZ655387 GXV655387 HHR655387 HRN655387 IBJ655387 ILF655387 IVB655387 JEX655387 JOT655387 JYP655387 KIL655387 KSH655387 LCD655387 LLZ655387 LVV655387 MFR655387 MPN655387 MZJ655387 NJF655387 NTB655387 OCX655387 OMT655387 OWP655387 PGL655387 PQH655387 QAD655387 QJZ655387 QTV655387 RDR655387 RNN655387 RXJ655387 SHF655387 SRB655387 TAX655387 TKT655387 TUP655387 UEL655387 UOH655387 UYD655387 VHZ655387 VRV655387 WBR655387 WLN655387 WVJ655387 D720923 IX720923 ST720923 ACP720923 AML720923 AWH720923 BGD720923 BPZ720923 BZV720923 CJR720923 CTN720923 DDJ720923 DNF720923 DXB720923 EGX720923 EQT720923 FAP720923 FKL720923 FUH720923 GED720923 GNZ720923 GXV720923 HHR720923 HRN720923 IBJ720923 ILF720923 IVB720923 JEX720923 JOT720923 JYP720923 KIL720923 KSH720923 LCD720923 LLZ720923 LVV720923 MFR720923 MPN720923 MZJ720923 NJF720923 NTB720923 OCX720923 OMT720923 OWP720923 PGL720923 PQH720923 QAD720923 QJZ720923 QTV720923 RDR720923 RNN720923 RXJ720923 SHF720923 SRB720923 TAX720923 TKT720923 TUP720923 UEL720923 UOH720923 UYD720923 VHZ720923 VRV720923 WBR720923 WLN720923 WVJ720923 D786459 IX786459 ST786459 ACP786459 AML786459 AWH786459 BGD786459 BPZ786459 BZV786459 CJR786459 CTN786459 DDJ786459 DNF786459 DXB786459 EGX786459 EQT786459 FAP786459 FKL786459 FUH786459 GED786459 GNZ786459 GXV786459 HHR786459 HRN786459 IBJ786459 ILF786459 IVB786459 JEX786459 JOT786459 JYP786459 KIL786459 KSH786459 LCD786459 LLZ786459 LVV786459 MFR786459 MPN786459 MZJ786459 NJF786459 NTB786459 OCX786459 OMT786459 OWP786459 PGL786459 PQH786459 QAD786459 QJZ786459 QTV786459 RDR786459 RNN786459 RXJ786459 SHF786459 SRB786459 TAX786459 TKT786459 TUP786459 UEL786459 UOH786459 UYD786459 VHZ786459 VRV786459 WBR786459 WLN786459 WVJ786459 D851995 IX851995 ST851995 ACP851995 AML851995 AWH851995 BGD851995 BPZ851995 BZV851995 CJR851995 CTN851995 DDJ851995 DNF851995 DXB851995 EGX851995 EQT851995 FAP851995 FKL851995 FUH851995 GED851995 GNZ851995 GXV851995 HHR851995 HRN851995 IBJ851995 ILF851995 IVB851995 JEX851995 JOT851995 JYP851995 KIL851995 KSH851995 LCD851995 LLZ851995 LVV851995 MFR851995 MPN851995 MZJ851995 NJF851995 NTB851995 OCX851995 OMT851995 OWP851995 PGL851995 PQH851995 QAD851995 QJZ851995 QTV851995 RDR851995 RNN851995 RXJ851995 SHF851995 SRB851995 TAX851995 TKT851995 TUP851995 UEL851995 UOH851995 UYD851995 VHZ851995 VRV851995 WBR851995 WLN851995 WVJ851995 D917531 IX917531 ST917531 ACP917531 AML917531 AWH917531 BGD917531 BPZ917531 BZV917531 CJR917531 CTN917531 DDJ917531 DNF917531 DXB917531 EGX917531 EQT917531 FAP917531 FKL917531 FUH917531 GED917531 GNZ917531 GXV917531 HHR917531 HRN917531 IBJ917531 ILF917531 IVB917531 JEX917531 JOT917531 JYP917531 KIL917531 KSH917531 LCD917531 LLZ917531 LVV917531 MFR917531 MPN917531 MZJ917531 NJF917531 NTB917531 OCX917531 OMT917531 OWP917531 PGL917531 PQH917531 QAD917531 QJZ917531 QTV917531 RDR917531 RNN917531 RXJ917531 SHF917531 SRB917531 TAX917531 TKT917531 TUP917531 UEL917531 UOH917531 UYD917531 VHZ917531 VRV917531 WBR917531 WLN917531 WVJ917531 D983067 IX983067 ST983067 ACP983067 AML983067 AWH983067 BGD983067 BPZ983067 BZV983067 CJR983067 CTN983067 DDJ983067 DNF983067 DXB983067 EGX983067 EQT983067 FAP983067 FKL983067 FUH983067 GED983067 GNZ983067 GXV983067 HHR983067 HRN983067 IBJ983067 ILF983067 IVB983067 JEX983067 JOT983067 JYP983067 KIL983067 KSH983067 LCD983067 LLZ983067 LVV983067 MFR983067 MPN983067 MZJ983067 NJF983067 NTB983067 OCX983067 OMT983067 OWP983067 PGL983067 PQH983067 QAD983067 QJZ983067 QTV983067 RDR983067 RNN983067 RXJ983067 SHF983067 SRB983067 TAX983067 TKT983067 TUP983067 UEL983067 UOH983067 UYD983067 VHZ983067 VRV983067 WBR983067 WLN983067 WVJ983067 D24 IX24 ST24 ACP24 AML24 AWH24 BGD24 BPZ24 BZV24 CJR24 CTN24 DDJ24 DNF24 DXB24 EGX24 EQT24 FAP24 FKL24 FUH24 GED24 GNZ24 GXV24 HHR24 HRN24 IBJ24 ILF24 IVB24 JEX24 JOT24 JYP24 KIL24 KSH24 LCD24 LLZ24 LVV24 MFR24 MPN24 MZJ24 NJF24 NTB24 OCX24 OMT24 OWP24 PGL24 PQH24 QAD24 QJZ24 QTV24 RDR24 RNN24 RXJ24 SHF24 SRB24 TAX24 TKT24 TUP24 UEL24 UOH24 UYD24 VHZ24 VRV24 WBR24 WLN24 WVJ24 D65567:D65568 IX65567:IX65568 ST65567:ST65568 ACP65567:ACP65568 AML65567:AML65568 AWH65567:AWH65568 BGD65567:BGD65568 BPZ65567:BPZ65568 BZV65567:BZV65568 CJR65567:CJR65568 CTN65567:CTN65568 DDJ65567:DDJ65568 DNF65567:DNF65568 DXB65567:DXB65568 EGX65567:EGX65568 EQT65567:EQT65568 FAP65567:FAP65568 FKL65567:FKL65568 FUH65567:FUH65568 GED65567:GED65568 GNZ65567:GNZ65568 GXV65567:GXV65568 HHR65567:HHR65568 HRN65567:HRN65568 IBJ65567:IBJ65568 ILF65567:ILF65568 IVB65567:IVB65568 JEX65567:JEX65568 JOT65567:JOT65568 JYP65567:JYP65568 KIL65567:KIL65568 KSH65567:KSH65568 LCD65567:LCD65568 LLZ65567:LLZ65568 LVV65567:LVV65568 MFR65567:MFR65568 MPN65567:MPN65568 MZJ65567:MZJ65568 NJF65567:NJF65568 NTB65567:NTB65568 OCX65567:OCX65568 OMT65567:OMT65568 OWP65567:OWP65568 PGL65567:PGL65568 PQH65567:PQH65568 QAD65567:QAD65568 QJZ65567:QJZ65568 QTV65567:QTV65568 RDR65567:RDR65568 RNN65567:RNN65568 RXJ65567:RXJ65568 SHF65567:SHF65568 SRB65567:SRB65568 TAX65567:TAX65568 TKT65567:TKT65568 TUP65567:TUP65568 UEL65567:UEL65568 UOH65567:UOH65568 UYD65567:UYD65568 VHZ65567:VHZ65568 VRV65567:VRV65568 WBR65567:WBR65568 WLN65567:WLN65568 WVJ65567:WVJ65568 D131103:D131104 IX131103:IX131104 ST131103:ST131104 ACP131103:ACP131104 AML131103:AML131104 AWH131103:AWH131104 BGD131103:BGD131104 BPZ131103:BPZ131104 BZV131103:BZV131104 CJR131103:CJR131104 CTN131103:CTN131104 DDJ131103:DDJ131104 DNF131103:DNF131104 DXB131103:DXB131104 EGX131103:EGX131104 EQT131103:EQT131104 FAP131103:FAP131104 FKL131103:FKL131104 FUH131103:FUH131104 GED131103:GED131104 GNZ131103:GNZ131104 GXV131103:GXV131104 HHR131103:HHR131104 HRN131103:HRN131104 IBJ131103:IBJ131104 ILF131103:ILF131104 IVB131103:IVB131104 JEX131103:JEX131104 JOT131103:JOT131104 JYP131103:JYP131104 KIL131103:KIL131104 KSH131103:KSH131104 LCD131103:LCD131104 LLZ131103:LLZ131104 LVV131103:LVV131104 MFR131103:MFR131104 MPN131103:MPN131104 MZJ131103:MZJ131104 NJF131103:NJF131104 NTB131103:NTB131104 OCX131103:OCX131104 OMT131103:OMT131104 OWP131103:OWP131104 PGL131103:PGL131104 PQH131103:PQH131104 QAD131103:QAD131104 QJZ131103:QJZ131104 QTV131103:QTV131104 RDR131103:RDR131104 RNN131103:RNN131104 RXJ131103:RXJ131104 SHF131103:SHF131104 SRB131103:SRB131104 TAX131103:TAX131104 TKT131103:TKT131104 TUP131103:TUP131104 UEL131103:UEL131104 UOH131103:UOH131104 UYD131103:UYD131104 VHZ131103:VHZ131104 VRV131103:VRV131104 WBR131103:WBR131104 WLN131103:WLN131104 WVJ131103:WVJ131104 D196639:D196640 IX196639:IX196640 ST196639:ST196640 ACP196639:ACP196640 AML196639:AML196640 AWH196639:AWH196640 BGD196639:BGD196640 BPZ196639:BPZ196640 BZV196639:BZV196640 CJR196639:CJR196640 CTN196639:CTN196640 DDJ196639:DDJ196640 DNF196639:DNF196640 DXB196639:DXB196640 EGX196639:EGX196640 EQT196639:EQT196640 FAP196639:FAP196640 FKL196639:FKL196640 FUH196639:FUH196640 GED196639:GED196640 GNZ196639:GNZ196640 GXV196639:GXV196640 HHR196639:HHR196640 HRN196639:HRN196640 IBJ196639:IBJ196640 ILF196639:ILF196640 IVB196639:IVB196640 JEX196639:JEX196640 JOT196639:JOT196640 JYP196639:JYP196640 KIL196639:KIL196640 KSH196639:KSH196640 LCD196639:LCD196640 LLZ196639:LLZ196640 LVV196639:LVV196640 MFR196639:MFR196640 MPN196639:MPN196640 MZJ196639:MZJ196640 NJF196639:NJF196640 NTB196639:NTB196640 OCX196639:OCX196640 OMT196639:OMT196640 OWP196639:OWP196640 PGL196639:PGL196640 PQH196639:PQH196640 QAD196639:QAD196640 QJZ196639:QJZ196640 QTV196639:QTV196640 RDR196639:RDR196640 RNN196639:RNN196640 RXJ196639:RXJ196640 SHF196639:SHF196640 SRB196639:SRB196640 TAX196639:TAX196640 TKT196639:TKT196640 TUP196639:TUP196640 UEL196639:UEL196640 UOH196639:UOH196640 UYD196639:UYD196640 VHZ196639:VHZ196640 VRV196639:VRV196640 WBR196639:WBR196640 WLN196639:WLN196640 WVJ196639:WVJ196640 D262175:D262176 IX262175:IX262176 ST262175:ST262176 ACP262175:ACP262176 AML262175:AML262176 AWH262175:AWH262176 BGD262175:BGD262176 BPZ262175:BPZ262176 BZV262175:BZV262176 CJR262175:CJR262176 CTN262175:CTN262176 DDJ262175:DDJ262176 DNF262175:DNF262176 DXB262175:DXB262176 EGX262175:EGX262176 EQT262175:EQT262176 FAP262175:FAP262176 FKL262175:FKL262176 FUH262175:FUH262176 GED262175:GED262176 GNZ262175:GNZ262176 GXV262175:GXV262176 HHR262175:HHR262176 HRN262175:HRN262176 IBJ262175:IBJ262176 ILF262175:ILF262176 IVB262175:IVB262176 JEX262175:JEX262176 JOT262175:JOT262176 JYP262175:JYP262176 KIL262175:KIL262176 KSH262175:KSH262176 LCD262175:LCD262176 LLZ262175:LLZ262176 LVV262175:LVV262176 MFR262175:MFR262176 MPN262175:MPN262176 MZJ262175:MZJ262176 NJF262175:NJF262176 NTB262175:NTB262176 OCX262175:OCX262176 OMT262175:OMT262176 OWP262175:OWP262176 PGL262175:PGL262176 PQH262175:PQH262176 QAD262175:QAD262176 QJZ262175:QJZ262176 QTV262175:QTV262176 RDR262175:RDR262176 RNN262175:RNN262176 RXJ262175:RXJ262176 SHF262175:SHF262176 SRB262175:SRB262176 TAX262175:TAX262176 TKT262175:TKT262176 TUP262175:TUP262176 UEL262175:UEL262176 UOH262175:UOH262176 UYD262175:UYD262176 VHZ262175:VHZ262176 VRV262175:VRV262176 WBR262175:WBR262176 WLN262175:WLN262176 WVJ262175:WVJ262176 D327711:D327712 IX327711:IX327712 ST327711:ST327712 ACP327711:ACP327712 AML327711:AML327712 AWH327711:AWH327712 BGD327711:BGD327712 BPZ327711:BPZ327712 BZV327711:BZV327712 CJR327711:CJR327712 CTN327711:CTN327712 DDJ327711:DDJ327712 DNF327711:DNF327712 DXB327711:DXB327712 EGX327711:EGX327712 EQT327711:EQT327712 FAP327711:FAP327712 FKL327711:FKL327712 FUH327711:FUH327712 GED327711:GED327712 GNZ327711:GNZ327712 GXV327711:GXV327712 HHR327711:HHR327712 HRN327711:HRN327712 IBJ327711:IBJ327712 ILF327711:ILF327712 IVB327711:IVB327712 JEX327711:JEX327712 JOT327711:JOT327712 JYP327711:JYP327712 KIL327711:KIL327712 KSH327711:KSH327712 LCD327711:LCD327712 LLZ327711:LLZ327712 LVV327711:LVV327712 MFR327711:MFR327712 MPN327711:MPN327712 MZJ327711:MZJ327712 NJF327711:NJF327712 NTB327711:NTB327712 OCX327711:OCX327712 OMT327711:OMT327712 OWP327711:OWP327712 PGL327711:PGL327712 PQH327711:PQH327712 QAD327711:QAD327712 QJZ327711:QJZ327712 QTV327711:QTV327712 RDR327711:RDR327712 RNN327711:RNN327712 RXJ327711:RXJ327712 SHF327711:SHF327712 SRB327711:SRB327712 TAX327711:TAX327712 TKT327711:TKT327712 TUP327711:TUP327712 UEL327711:UEL327712 UOH327711:UOH327712 UYD327711:UYD327712 VHZ327711:VHZ327712 VRV327711:VRV327712 WBR327711:WBR327712 WLN327711:WLN327712 WVJ327711:WVJ327712 D393247:D393248 IX393247:IX393248 ST393247:ST393248 ACP393247:ACP393248 AML393247:AML393248 AWH393247:AWH393248 BGD393247:BGD393248 BPZ393247:BPZ393248 BZV393247:BZV393248 CJR393247:CJR393248 CTN393247:CTN393248 DDJ393247:DDJ393248 DNF393247:DNF393248 DXB393247:DXB393248 EGX393247:EGX393248 EQT393247:EQT393248 FAP393247:FAP393248 FKL393247:FKL393248 FUH393247:FUH393248 GED393247:GED393248 GNZ393247:GNZ393248 GXV393247:GXV393248 HHR393247:HHR393248 HRN393247:HRN393248 IBJ393247:IBJ393248 ILF393247:ILF393248 IVB393247:IVB393248 JEX393247:JEX393248 JOT393247:JOT393248 JYP393247:JYP393248 KIL393247:KIL393248 KSH393247:KSH393248 LCD393247:LCD393248 LLZ393247:LLZ393248 LVV393247:LVV393248 MFR393247:MFR393248 MPN393247:MPN393248 MZJ393247:MZJ393248 NJF393247:NJF393248 NTB393247:NTB393248 OCX393247:OCX393248 OMT393247:OMT393248 OWP393247:OWP393248 PGL393247:PGL393248 PQH393247:PQH393248 QAD393247:QAD393248 QJZ393247:QJZ393248 QTV393247:QTV393248 RDR393247:RDR393248 RNN393247:RNN393248 RXJ393247:RXJ393248 SHF393247:SHF393248 SRB393247:SRB393248 TAX393247:TAX393248 TKT393247:TKT393248 TUP393247:TUP393248 UEL393247:UEL393248 UOH393247:UOH393248 UYD393247:UYD393248 VHZ393247:VHZ393248 VRV393247:VRV393248 WBR393247:WBR393248 WLN393247:WLN393248 WVJ393247:WVJ393248 D458783:D458784 IX458783:IX458784 ST458783:ST458784 ACP458783:ACP458784 AML458783:AML458784 AWH458783:AWH458784 BGD458783:BGD458784 BPZ458783:BPZ458784 BZV458783:BZV458784 CJR458783:CJR458784 CTN458783:CTN458784 DDJ458783:DDJ458784 DNF458783:DNF458784 DXB458783:DXB458784 EGX458783:EGX458784 EQT458783:EQT458784 FAP458783:FAP458784 FKL458783:FKL458784 FUH458783:FUH458784 GED458783:GED458784 GNZ458783:GNZ458784 GXV458783:GXV458784 HHR458783:HHR458784 HRN458783:HRN458784 IBJ458783:IBJ458784 ILF458783:ILF458784 IVB458783:IVB458784 JEX458783:JEX458784 JOT458783:JOT458784 JYP458783:JYP458784 KIL458783:KIL458784 KSH458783:KSH458784 LCD458783:LCD458784 LLZ458783:LLZ458784 LVV458783:LVV458784 MFR458783:MFR458784 MPN458783:MPN458784 MZJ458783:MZJ458784 NJF458783:NJF458784 NTB458783:NTB458784 OCX458783:OCX458784 OMT458783:OMT458784 OWP458783:OWP458784 PGL458783:PGL458784 PQH458783:PQH458784 QAD458783:QAD458784 QJZ458783:QJZ458784 QTV458783:QTV458784 RDR458783:RDR458784 RNN458783:RNN458784 RXJ458783:RXJ458784 SHF458783:SHF458784 SRB458783:SRB458784 TAX458783:TAX458784 TKT458783:TKT458784 TUP458783:TUP458784 UEL458783:UEL458784 UOH458783:UOH458784 UYD458783:UYD458784 VHZ458783:VHZ458784 VRV458783:VRV458784 WBR458783:WBR458784 WLN458783:WLN458784 WVJ458783:WVJ458784 D524319:D524320 IX524319:IX524320 ST524319:ST524320 ACP524319:ACP524320 AML524319:AML524320 AWH524319:AWH524320 BGD524319:BGD524320 BPZ524319:BPZ524320 BZV524319:BZV524320 CJR524319:CJR524320 CTN524319:CTN524320 DDJ524319:DDJ524320 DNF524319:DNF524320 DXB524319:DXB524320 EGX524319:EGX524320 EQT524319:EQT524320 FAP524319:FAP524320 FKL524319:FKL524320 FUH524319:FUH524320 GED524319:GED524320 GNZ524319:GNZ524320 GXV524319:GXV524320 HHR524319:HHR524320 HRN524319:HRN524320 IBJ524319:IBJ524320 ILF524319:ILF524320 IVB524319:IVB524320 JEX524319:JEX524320 JOT524319:JOT524320 JYP524319:JYP524320 KIL524319:KIL524320 KSH524319:KSH524320 LCD524319:LCD524320 LLZ524319:LLZ524320 LVV524319:LVV524320 MFR524319:MFR524320 MPN524319:MPN524320 MZJ524319:MZJ524320 NJF524319:NJF524320 NTB524319:NTB524320 OCX524319:OCX524320 OMT524319:OMT524320 OWP524319:OWP524320 PGL524319:PGL524320 PQH524319:PQH524320 QAD524319:QAD524320 QJZ524319:QJZ524320 QTV524319:QTV524320 RDR524319:RDR524320 RNN524319:RNN524320 RXJ524319:RXJ524320 SHF524319:SHF524320 SRB524319:SRB524320 TAX524319:TAX524320 TKT524319:TKT524320 TUP524319:TUP524320 UEL524319:UEL524320 UOH524319:UOH524320 UYD524319:UYD524320 VHZ524319:VHZ524320 VRV524319:VRV524320 WBR524319:WBR524320 WLN524319:WLN524320 WVJ524319:WVJ524320 D589855:D589856 IX589855:IX589856 ST589855:ST589856 ACP589855:ACP589856 AML589855:AML589856 AWH589855:AWH589856 BGD589855:BGD589856 BPZ589855:BPZ589856 BZV589855:BZV589856 CJR589855:CJR589856 CTN589855:CTN589856 DDJ589855:DDJ589856 DNF589855:DNF589856 DXB589855:DXB589856 EGX589855:EGX589856 EQT589855:EQT589856 FAP589855:FAP589856 FKL589855:FKL589856 FUH589855:FUH589856 GED589855:GED589856 GNZ589855:GNZ589856 GXV589855:GXV589856 HHR589855:HHR589856 HRN589855:HRN589856 IBJ589855:IBJ589856 ILF589855:ILF589856 IVB589855:IVB589856 JEX589855:JEX589856 JOT589855:JOT589856 JYP589855:JYP589856 KIL589855:KIL589856 KSH589855:KSH589856 LCD589855:LCD589856 LLZ589855:LLZ589856 LVV589855:LVV589856 MFR589855:MFR589856 MPN589855:MPN589856 MZJ589855:MZJ589856 NJF589855:NJF589856 NTB589855:NTB589856 OCX589855:OCX589856 OMT589855:OMT589856 OWP589855:OWP589856 PGL589855:PGL589856 PQH589855:PQH589856 QAD589855:QAD589856 QJZ589855:QJZ589856 QTV589855:QTV589856 RDR589855:RDR589856 RNN589855:RNN589856 RXJ589855:RXJ589856 SHF589855:SHF589856 SRB589855:SRB589856 TAX589855:TAX589856 TKT589855:TKT589856 TUP589855:TUP589856 UEL589855:UEL589856 UOH589855:UOH589856 UYD589855:UYD589856 VHZ589855:VHZ589856 VRV589855:VRV589856 WBR589855:WBR589856 WLN589855:WLN589856 WVJ589855:WVJ589856 D655391:D655392 IX655391:IX655392 ST655391:ST655392 ACP655391:ACP655392 AML655391:AML655392 AWH655391:AWH655392 BGD655391:BGD655392 BPZ655391:BPZ655392 BZV655391:BZV655392 CJR655391:CJR655392 CTN655391:CTN655392 DDJ655391:DDJ655392 DNF655391:DNF655392 DXB655391:DXB655392 EGX655391:EGX655392 EQT655391:EQT655392 FAP655391:FAP655392 FKL655391:FKL655392 FUH655391:FUH655392 GED655391:GED655392 GNZ655391:GNZ655392 GXV655391:GXV655392 HHR655391:HHR655392 HRN655391:HRN655392 IBJ655391:IBJ655392 ILF655391:ILF655392 IVB655391:IVB655392 JEX655391:JEX655392 JOT655391:JOT655392 JYP655391:JYP655392 KIL655391:KIL655392 KSH655391:KSH655392 LCD655391:LCD655392 LLZ655391:LLZ655392 LVV655391:LVV655392 MFR655391:MFR655392 MPN655391:MPN655392 MZJ655391:MZJ655392 NJF655391:NJF655392 NTB655391:NTB655392 OCX655391:OCX655392 OMT655391:OMT655392 OWP655391:OWP655392 PGL655391:PGL655392 PQH655391:PQH655392 QAD655391:QAD655392 QJZ655391:QJZ655392 QTV655391:QTV655392 RDR655391:RDR655392 RNN655391:RNN655392 RXJ655391:RXJ655392 SHF655391:SHF655392 SRB655391:SRB655392 TAX655391:TAX655392 TKT655391:TKT655392 TUP655391:TUP655392 UEL655391:UEL655392 UOH655391:UOH655392 UYD655391:UYD655392 VHZ655391:VHZ655392 VRV655391:VRV655392 WBR655391:WBR655392 WLN655391:WLN655392 WVJ655391:WVJ655392 D720927:D720928 IX720927:IX720928 ST720927:ST720928 ACP720927:ACP720928 AML720927:AML720928 AWH720927:AWH720928 BGD720927:BGD720928 BPZ720927:BPZ720928 BZV720927:BZV720928 CJR720927:CJR720928 CTN720927:CTN720928 DDJ720927:DDJ720928 DNF720927:DNF720928 DXB720927:DXB720928 EGX720927:EGX720928 EQT720927:EQT720928 FAP720927:FAP720928 FKL720927:FKL720928 FUH720927:FUH720928 GED720927:GED720928 GNZ720927:GNZ720928 GXV720927:GXV720928 HHR720927:HHR720928 HRN720927:HRN720928 IBJ720927:IBJ720928 ILF720927:ILF720928 IVB720927:IVB720928 JEX720927:JEX720928 JOT720927:JOT720928 JYP720927:JYP720928 KIL720927:KIL720928 KSH720927:KSH720928 LCD720927:LCD720928 LLZ720927:LLZ720928 LVV720927:LVV720928 MFR720927:MFR720928 MPN720927:MPN720928 MZJ720927:MZJ720928 NJF720927:NJF720928 NTB720927:NTB720928 OCX720927:OCX720928 OMT720927:OMT720928 OWP720927:OWP720928 PGL720927:PGL720928 PQH720927:PQH720928 QAD720927:QAD720928 QJZ720927:QJZ720928 QTV720927:QTV720928 RDR720927:RDR720928 RNN720927:RNN720928 RXJ720927:RXJ720928 SHF720927:SHF720928 SRB720927:SRB720928 TAX720927:TAX720928 TKT720927:TKT720928 TUP720927:TUP720928 UEL720927:UEL720928 UOH720927:UOH720928 UYD720927:UYD720928 VHZ720927:VHZ720928 VRV720927:VRV720928 WBR720927:WBR720928 WLN720927:WLN720928 WVJ720927:WVJ720928 D786463:D786464 IX786463:IX786464 ST786463:ST786464 ACP786463:ACP786464 AML786463:AML786464 AWH786463:AWH786464 BGD786463:BGD786464 BPZ786463:BPZ786464 BZV786463:BZV786464 CJR786463:CJR786464 CTN786463:CTN786464 DDJ786463:DDJ786464 DNF786463:DNF786464 DXB786463:DXB786464 EGX786463:EGX786464 EQT786463:EQT786464 FAP786463:FAP786464 FKL786463:FKL786464 FUH786463:FUH786464 GED786463:GED786464 GNZ786463:GNZ786464 GXV786463:GXV786464 HHR786463:HHR786464 HRN786463:HRN786464 IBJ786463:IBJ786464 ILF786463:ILF786464 IVB786463:IVB786464 JEX786463:JEX786464 JOT786463:JOT786464 JYP786463:JYP786464 KIL786463:KIL786464 KSH786463:KSH786464 LCD786463:LCD786464 LLZ786463:LLZ786464 LVV786463:LVV786464 MFR786463:MFR786464 MPN786463:MPN786464 MZJ786463:MZJ786464 NJF786463:NJF786464 NTB786463:NTB786464 OCX786463:OCX786464 OMT786463:OMT786464 OWP786463:OWP786464 PGL786463:PGL786464 PQH786463:PQH786464 QAD786463:QAD786464 QJZ786463:QJZ786464 QTV786463:QTV786464 RDR786463:RDR786464 RNN786463:RNN786464 RXJ786463:RXJ786464 SHF786463:SHF786464 SRB786463:SRB786464 TAX786463:TAX786464 TKT786463:TKT786464 TUP786463:TUP786464 UEL786463:UEL786464 UOH786463:UOH786464 UYD786463:UYD786464 VHZ786463:VHZ786464 VRV786463:VRV786464 WBR786463:WBR786464 WLN786463:WLN786464 WVJ786463:WVJ786464 D851999:D852000 IX851999:IX852000 ST851999:ST852000 ACP851999:ACP852000 AML851999:AML852000 AWH851999:AWH852000 BGD851999:BGD852000 BPZ851999:BPZ852000 BZV851999:BZV852000 CJR851999:CJR852000 CTN851999:CTN852000 DDJ851999:DDJ852000 DNF851999:DNF852000 DXB851999:DXB852000 EGX851999:EGX852000 EQT851999:EQT852000 FAP851999:FAP852000 FKL851999:FKL852000 FUH851999:FUH852000 GED851999:GED852000 GNZ851999:GNZ852000 GXV851999:GXV852000 HHR851999:HHR852000 HRN851999:HRN852000 IBJ851999:IBJ852000 ILF851999:ILF852000 IVB851999:IVB852000 JEX851999:JEX852000 JOT851999:JOT852000 JYP851999:JYP852000 KIL851999:KIL852000 KSH851999:KSH852000 LCD851999:LCD852000 LLZ851999:LLZ852000 LVV851999:LVV852000 MFR851999:MFR852000 MPN851999:MPN852000 MZJ851999:MZJ852000 NJF851999:NJF852000 NTB851999:NTB852000 OCX851999:OCX852000 OMT851999:OMT852000 OWP851999:OWP852000 PGL851999:PGL852000 PQH851999:PQH852000 QAD851999:QAD852000 QJZ851999:QJZ852000 QTV851999:QTV852000 RDR851999:RDR852000 RNN851999:RNN852000 RXJ851999:RXJ852000 SHF851999:SHF852000 SRB851999:SRB852000 TAX851999:TAX852000 TKT851999:TKT852000 TUP851999:TUP852000 UEL851999:UEL852000 UOH851999:UOH852000 UYD851999:UYD852000 VHZ851999:VHZ852000 VRV851999:VRV852000 WBR851999:WBR852000 WLN851999:WLN852000 WVJ851999:WVJ852000 D917535:D917536 IX917535:IX917536 ST917535:ST917536 ACP917535:ACP917536 AML917535:AML917536 AWH917535:AWH917536 BGD917535:BGD917536 BPZ917535:BPZ917536 BZV917535:BZV917536 CJR917535:CJR917536 CTN917535:CTN917536 DDJ917535:DDJ917536 DNF917535:DNF917536 DXB917535:DXB917536 EGX917535:EGX917536 EQT917535:EQT917536 FAP917535:FAP917536 FKL917535:FKL917536 FUH917535:FUH917536 GED917535:GED917536 GNZ917535:GNZ917536 GXV917535:GXV917536 HHR917535:HHR917536 HRN917535:HRN917536 IBJ917535:IBJ917536 ILF917535:ILF917536 IVB917535:IVB917536 JEX917535:JEX917536 JOT917535:JOT917536 JYP917535:JYP917536 KIL917535:KIL917536 KSH917535:KSH917536 LCD917535:LCD917536 LLZ917535:LLZ917536 LVV917535:LVV917536 MFR917535:MFR917536 MPN917535:MPN917536 MZJ917535:MZJ917536 NJF917535:NJF917536 NTB917535:NTB917536 OCX917535:OCX917536 OMT917535:OMT917536 OWP917535:OWP917536 PGL917535:PGL917536 PQH917535:PQH917536 QAD917535:QAD917536 QJZ917535:QJZ917536 QTV917535:QTV917536 RDR917535:RDR917536 RNN917535:RNN917536 RXJ917535:RXJ917536 SHF917535:SHF917536 SRB917535:SRB917536 TAX917535:TAX917536 TKT917535:TKT917536 TUP917535:TUP917536 UEL917535:UEL917536 UOH917535:UOH917536 UYD917535:UYD917536 VHZ917535:VHZ917536 VRV917535:VRV917536 WBR917535:WBR917536 WLN917535:WLN917536 WVJ917535:WVJ917536 D983071:D983072 IX983071:IX983072 ST983071:ST983072 ACP983071:ACP983072 AML983071:AML983072 AWH983071:AWH983072 BGD983071:BGD983072 BPZ983071:BPZ983072 BZV983071:BZV983072 CJR983071:CJR983072 CTN983071:CTN983072 DDJ983071:DDJ983072 DNF983071:DNF983072 DXB983071:DXB983072 EGX983071:EGX983072 EQT983071:EQT983072 FAP983071:FAP983072 FKL983071:FKL983072 FUH983071:FUH983072 GED983071:GED983072 GNZ983071:GNZ983072 GXV983071:GXV983072 HHR983071:HHR983072 HRN983071:HRN983072 IBJ983071:IBJ983072 ILF983071:ILF983072 IVB983071:IVB983072 JEX983071:JEX983072 JOT983071:JOT983072 JYP983071:JYP983072 KIL983071:KIL983072 KSH983071:KSH983072 LCD983071:LCD983072 LLZ983071:LLZ983072 LVV983071:LVV983072 MFR983071:MFR983072 MPN983071:MPN983072 MZJ983071:MZJ983072 NJF983071:NJF983072 NTB983071:NTB983072 OCX983071:OCX983072 OMT983071:OMT983072 OWP983071:OWP983072 PGL983071:PGL983072 PQH983071:PQH983072 QAD983071:QAD983072 QJZ983071:QJZ983072 QTV983071:QTV983072 RDR983071:RDR983072 RNN983071:RNN983072 RXJ983071:RXJ983072 SHF983071:SHF983072 SRB983071:SRB983072 TAX983071:TAX983072 TKT983071:TKT983072 TUP983071:TUP983072 UEL983071:UEL983072 UOH983071:UOH983072 UYD983071:UYD983072 VHZ983071:VHZ983072 VRV983071:VRV983072 WBR983071:WBR983072 WLN983071:WLN983072 WVJ983071:WVJ983072 D18" xr:uid="{00000000-0002-0000-0100-000001000000}">
      <formula1>$H$16:$I$16</formula1>
    </dataValidation>
    <dataValidation type="whole" operator="lessThanOrEqual" allowBlank="1" showInputMessage="1" showErrorMessage="1" sqref="D23 IX23 ST23 ACP23 AML23 AWH23 BGD23 BPZ23 BZV23 CJR23 CTN23 DDJ23 DNF23 DXB23 EGX23 EQT23 FAP23 FKL23 FUH23 GED23 GNZ23 GXV23 HHR23 HRN23 IBJ23 ILF23 IVB23 JEX23 JOT23 JYP23 KIL23 KSH23 LCD23 LLZ23 LVV23 MFR23 MPN23 MZJ23 NJF23 NTB23 OCX23 OMT23 OWP23 PGL23 PQH23 QAD23 QJZ23 QTV23 RDR23 RNN23 RXJ23 SHF23 SRB23 TAX23 TKT23 TUP23 UEL23 UOH23 UYD23 VHZ23 VRV23 WBR23 WLN23 WVJ23 D65564 IX65564 ST65564 ACP65564 AML65564 AWH65564 BGD65564 BPZ65564 BZV65564 CJR65564 CTN65564 DDJ65564 DNF65564 DXB65564 EGX65564 EQT65564 FAP65564 FKL65564 FUH65564 GED65564 GNZ65564 GXV65564 HHR65564 HRN65564 IBJ65564 ILF65564 IVB65564 JEX65564 JOT65564 JYP65564 KIL65564 KSH65564 LCD65564 LLZ65564 LVV65564 MFR65564 MPN65564 MZJ65564 NJF65564 NTB65564 OCX65564 OMT65564 OWP65564 PGL65564 PQH65564 QAD65564 QJZ65564 QTV65564 RDR65564 RNN65564 RXJ65564 SHF65564 SRB65564 TAX65564 TKT65564 TUP65564 UEL65564 UOH65564 UYD65564 VHZ65564 VRV65564 WBR65564 WLN65564 WVJ65564 D131100 IX131100 ST131100 ACP131100 AML131100 AWH131100 BGD131100 BPZ131100 BZV131100 CJR131100 CTN131100 DDJ131100 DNF131100 DXB131100 EGX131100 EQT131100 FAP131100 FKL131100 FUH131100 GED131100 GNZ131100 GXV131100 HHR131100 HRN131100 IBJ131100 ILF131100 IVB131100 JEX131100 JOT131100 JYP131100 KIL131100 KSH131100 LCD131100 LLZ131100 LVV131100 MFR131100 MPN131100 MZJ131100 NJF131100 NTB131100 OCX131100 OMT131100 OWP131100 PGL131100 PQH131100 QAD131100 QJZ131100 QTV131100 RDR131100 RNN131100 RXJ131100 SHF131100 SRB131100 TAX131100 TKT131100 TUP131100 UEL131100 UOH131100 UYD131100 VHZ131100 VRV131100 WBR131100 WLN131100 WVJ131100 D196636 IX196636 ST196636 ACP196636 AML196636 AWH196636 BGD196636 BPZ196636 BZV196636 CJR196636 CTN196636 DDJ196636 DNF196636 DXB196636 EGX196636 EQT196636 FAP196636 FKL196636 FUH196636 GED196636 GNZ196636 GXV196636 HHR196636 HRN196636 IBJ196636 ILF196636 IVB196636 JEX196636 JOT196636 JYP196636 KIL196636 KSH196636 LCD196636 LLZ196636 LVV196636 MFR196636 MPN196636 MZJ196636 NJF196636 NTB196636 OCX196636 OMT196636 OWP196636 PGL196636 PQH196636 QAD196636 QJZ196636 QTV196636 RDR196636 RNN196636 RXJ196636 SHF196636 SRB196636 TAX196636 TKT196636 TUP196636 UEL196636 UOH196636 UYD196636 VHZ196636 VRV196636 WBR196636 WLN196636 WVJ196636 D262172 IX262172 ST262172 ACP262172 AML262172 AWH262172 BGD262172 BPZ262172 BZV262172 CJR262172 CTN262172 DDJ262172 DNF262172 DXB262172 EGX262172 EQT262172 FAP262172 FKL262172 FUH262172 GED262172 GNZ262172 GXV262172 HHR262172 HRN262172 IBJ262172 ILF262172 IVB262172 JEX262172 JOT262172 JYP262172 KIL262172 KSH262172 LCD262172 LLZ262172 LVV262172 MFR262172 MPN262172 MZJ262172 NJF262172 NTB262172 OCX262172 OMT262172 OWP262172 PGL262172 PQH262172 QAD262172 QJZ262172 QTV262172 RDR262172 RNN262172 RXJ262172 SHF262172 SRB262172 TAX262172 TKT262172 TUP262172 UEL262172 UOH262172 UYD262172 VHZ262172 VRV262172 WBR262172 WLN262172 WVJ262172 D327708 IX327708 ST327708 ACP327708 AML327708 AWH327708 BGD327708 BPZ327708 BZV327708 CJR327708 CTN327708 DDJ327708 DNF327708 DXB327708 EGX327708 EQT327708 FAP327708 FKL327708 FUH327708 GED327708 GNZ327708 GXV327708 HHR327708 HRN327708 IBJ327708 ILF327708 IVB327708 JEX327708 JOT327708 JYP327708 KIL327708 KSH327708 LCD327708 LLZ327708 LVV327708 MFR327708 MPN327708 MZJ327708 NJF327708 NTB327708 OCX327708 OMT327708 OWP327708 PGL327708 PQH327708 QAD327708 QJZ327708 QTV327708 RDR327708 RNN327708 RXJ327708 SHF327708 SRB327708 TAX327708 TKT327708 TUP327708 UEL327708 UOH327708 UYD327708 VHZ327708 VRV327708 WBR327708 WLN327708 WVJ327708 D393244 IX393244 ST393244 ACP393244 AML393244 AWH393244 BGD393244 BPZ393244 BZV393244 CJR393244 CTN393244 DDJ393244 DNF393244 DXB393244 EGX393244 EQT393244 FAP393244 FKL393244 FUH393244 GED393244 GNZ393244 GXV393244 HHR393244 HRN393244 IBJ393244 ILF393244 IVB393244 JEX393244 JOT393244 JYP393244 KIL393244 KSH393244 LCD393244 LLZ393244 LVV393244 MFR393244 MPN393244 MZJ393244 NJF393244 NTB393244 OCX393244 OMT393244 OWP393244 PGL393244 PQH393244 QAD393244 QJZ393244 QTV393244 RDR393244 RNN393244 RXJ393244 SHF393244 SRB393244 TAX393244 TKT393244 TUP393244 UEL393244 UOH393244 UYD393244 VHZ393244 VRV393244 WBR393244 WLN393244 WVJ393244 D458780 IX458780 ST458780 ACP458780 AML458780 AWH458780 BGD458780 BPZ458780 BZV458780 CJR458780 CTN458780 DDJ458780 DNF458780 DXB458780 EGX458780 EQT458780 FAP458780 FKL458780 FUH458780 GED458780 GNZ458780 GXV458780 HHR458780 HRN458780 IBJ458780 ILF458780 IVB458780 JEX458780 JOT458780 JYP458780 KIL458780 KSH458780 LCD458780 LLZ458780 LVV458780 MFR458780 MPN458780 MZJ458780 NJF458780 NTB458780 OCX458780 OMT458780 OWP458780 PGL458780 PQH458780 QAD458780 QJZ458780 QTV458780 RDR458780 RNN458780 RXJ458780 SHF458780 SRB458780 TAX458780 TKT458780 TUP458780 UEL458780 UOH458780 UYD458780 VHZ458780 VRV458780 WBR458780 WLN458780 WVJ458780 D524316 IX524316 ST524316 ACP524316 AML524316 AWH524316 BGD524316 BPZ524316 BZV524316 CJR524316 CTN524316 DDJ524316 DNF524316 DXB524316 EGX524316 EQT524316 FAP524316 FKL524316 FUH524316 GED524316 GNZ524316 GXV524316 HHR524316 HRN524316 IBJ524316 ILF524316 IVB524316 JEX524316 JOT524316 JYP524316 KIL524316 KSH524316 LCD524316 LLZ524316 LVV524316 MFR524316 MPN524316 MZJ524316 NJF524316 NTB524316 OCX524316 OMT524316 OWP524316 PGL524316 PQH524316 QAD524316 QJZ524316 QTV524316 RDR524316 RNN524316 RXJ524316 SHF524316 SRB524316 TAX524316 TKT524316 TUP524316 UEL524316 UOH524316 UYD524316 VHZ524316 VRV524316 WBR524316 WLN524316 WVJ524316 D589852 IX589852 ST589852 ACP589852 AML589852 AWH589852 BGD589852 BPZ589852 BZV589852 CJR589852 CTN589852 DDJ589852 DNF589852 DXB589852 EGX589852 EQT589852 FAP589852 FKL589852 FUH589852 GED589852 GNZ589852 GXV589852 HHR589852 HRN589852 IBJ589852 ILF589852 IVB589852 JEX589852 JOT589852 JYP589852 KIL589852 KSH589852 LCD589852 LLZ589852 LVV589852 MFR589852 MPN589852 MZJ589852 NJF589852 NTB589852 OCX589852 OMT589852 OWP589852 PGL589852 PQH589852 QAD589852 QJZ589852 QTV589852 RDR589852 RNN589852 RXJ589852 SHF589852 SRB589852 TAX589852 TKT589852 TUP589852 UEL589852 UOH589852 UYD589852 VHZ589852 VRV589852 WBR589852 WLN589852 WVJ589852 D655388 IX655388 ST655388 ACP655388 AML655388 AWH655388 BGD655388 BPZ655388 BZV655388 CJR655388 CTN655388 DDJ655388 DNF655388 DXB655388 EGX655388 EQT655388 FAP655388 FKL655388 FUH655388 GED655388 GNZ655388 GXV655388 HHR655388 HRN655388 IBJ655388 ILF655388 IVB655388 JEX655388 JOT655388 JYP655388 KIL655388 KSH655388 LCD655388 LLZ655388 LVV655388 MFR655388 MPN655388 MZJ655388 NJF655388 NTB655388 OCX655388 OMT655388 OWP655388 PGL655388 PQH655388 QAD655388 QJZ655388 QTV655388 RDR655388 RNN655388 RXJ655388 SHF655388 SRB655388 TAX655388 TKT655388 TUP655388 UEL655388 UOH655388 UYD655388 VHZ655388 VRV655388 WBR655388 WLN655388 WVJ655388 D720924 IX720924 ST720924 ACP720924 AML720924 AWH720924 BGD720924 BPZ720924 BZV720924 CJR720924 CTN720924 DDJ720924 DNF720924 DXB720924 EGX720924 EQT720924 FAP720924 FKL720924 FUH720924 GED720924 GNZ720924 GXV720924 HHR720924 HRN720924 IBJ720924 ILF720924 IVB720924 JEX720924 JOT720924 JYP720924 KIL720924 KSH720924 LCD720924 LLZ720924 LVV720924 MFR720924 MPN720924 MZJ720924 NJF720924 NTB720924 OCX720924 OMT720924 OWP720924 PGL720924 PQH720924 QAD720924 QJZ720924 QTV720924 RDR720924 RNN720924 RXJ720924 SHF720924 SRB720924 TAX720924 TKT720924 TUP720924 UEL720924 UOH720924 UYD720924 VHZ720924 VRV720924 WBR720924 WLN720924 WVJ720924 D786460 IX786460 ST786460 ACP786460 AML786460 AWH786460 BGD786460 BPZ786460 BZV786460 CJR786460 CTN786460 DDJ786460 DNF786460 DXB786460 EGX786460 EQT786460 FAP786460 FKL786460 FUH786460 GED786460 GNZ786460 GXV786460 HHR786460 HRN786460 IBJ786460 ILF786460 IVB786460 JEX786460 JOT786460 JYP786460 KIL786460 KSH786460 LCD786460 LLZ786460 LVV786460 MFR786460 MPN786460 MZJ786460 NJF786460 NTB786460 OCX786460 OMT786460 OWP786460 PGL786460 PQH786460 QAD786460 QJZ786460 QTV786460 RDR786460 RNN786460 RXJ786460 SHF786460 SRB786460 TAX786460 TKT786460 TUP786460 UEL786460 UOH786460 UYD786460 VHZ786460 VRV786460 WBR786460 WLN786460 WVJ786460 D851996 IX851996 ST851996 ACP851996 AML851996 AWH851996 BGD851996 BPZ851996 BZV851996 CJR851996 CTN851996 DDJ851996 DNF851996 DXB851996 EGX851996 EQT851996 FAP851996 FKL851996 FUH851996 GED851996 GNZ851996 GXV851996 HHR851996 HRN851996 IBJ851996 ILF851996 IVB851996 JEX851996 JOT851996 JYP851996 KIL851996 KSH851996 LCD851996 LLZ851996 LVV851996 MFR851996 MPN851996 MZJ851996 NJF851996 NTB851996 OCX851996 OMT851996 OWP851996 PGL851996 PQH851996 QAD851996 QJZ851996 QTV851996 RDR851996 RNN851996 RXJ851996 SHF851996 SRB851996 TAX851996 TKT851996 TUP851996 UEL851996 UOH851996 UYD851996 VHZ851996 VRV851996 WBR851996 WLN851996 WVJ851996 D917532 IX917532 ST917532 ACP917532 AML917532 AWH917532 BGD917532 BPZ917532 BZV917532 CJR917532 CTN917532 DDJ917532 DNF917532 DXB917532 EGX917532 EQT917532 FAP917532 FKL917532 FUH917532 GED917532 GNZ917532 GXV917532 HHR917532 HRN917532 IBJ917532 ILF917532 IVB917532 JEX917532 JOT917532 JYP917532 KIL917532 KSH917532 LCD917532 LLZ917532 LVV917532 MFR917532 MPN917532 MZJ917532 NJF917532 NTB917532 OCX917532 OMT917532 OWP917532 PGL917532 PQH917532 QAD917532 QJZ917532 QTV917532 RDR917532 RNN917532 RXJ917532 SHF917532 SRB917532 TAX917532 TKT917532 TUP917532 UEL917532 UOH917532 UYD917532 VHZ917532 VRV917532 WBR917532 WLN917532 WVJ917532 D983068 IX983068 ST983068 ACP983068 AML983068 AWH983068 BGD983068 BPZ983068 BZV983068 CJR983068 CTN983068 DDJ983068 DNF983068 DXB983068 EGX983068 EQT983068 FAP983068 FKL983068 FUH983068 GED983068 GNZ983068 GXV983068 HHR983068 HRN983068 IBJ983068 ILF983068 IVB983068 JEX983068 JOT983068 JYP983068 KIL983068 KSH983068 LCD983068 LLZ983068 LVV983068 MFR983068 MPN983068 MZJ983068 NJF983068 NTB983068 OCX983068 OMT983068 OWP983068 PGL983068 PQH983068 QAD983068 QJZ983068 QTV983068 RDR983068 RNN983068 RXJ983068 SHF983068 SRB983068 TAX983068 TKT983068 TUP983068 UEL983068 UOH983068 UYD983068 VHZ983068 VRV983068 WBR983068 WLN983068 WVJ983068" xr:uid="{00000000-0002-0000-0100-000002000000}">
      <formula1>110</formula1>
    </dataValidation>
  </dataValidations>
  <pageMargins left="0.25" right="0.25" top="1" bottom="0.75" header="0.5" footer="0.5"/>
  <pageSetup scale="44" pageOrder="overThenDown" orientation="portrait" r:id="rId1"/>
  <headerFooter scaleWithDoc="0">
    <oddFooter>&amp;L&amp;8Mississippi Division of Medicaid DRG Pricing Calculator&amp;C&amp;8Tab 2 - Calculator&amp;R&amp;8 2019-20</oddFooter>
  </headerFooter>
  <colBreaks count="1" manualBreakCount="1">
    <brk id="6"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3000000}">
          <x14:formula1>
            <xm:f>'4-CCR table'!$C$9:$C$164</xm:f>
          </x14:formula1>
          <xm:sqref>D17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Q1320"/>
  <sheetViews>
    <sheetView showGridLines="0" zoomScaleNormal="100" workbookViewId="0">
      <pane ySplit="11" topLeftCell="A12" activePane="bottomLeft" state="frozen"/>
      <selection pane="bottomLeft" activeCell="H15" sqref="H15"/>
    </sheetView>
  </sheetViews>
  <sheetFormatPr defaultColWidth="9.140625" defaultRowHeight="12" x14ac:dyDescent="0.2"/>
  <cols>
    <col min="1" max="1" width="2.28515625" style="40" customWidth="1"/>
    <col min="2" max="2" width="6.42578125" style="40" customWidth="1"/>
    <col min="3" max="3" width="11" style="41" customWidth="1"/>
    <col min="4" max="4" width="35.7109375" style="40" bestFit="1" customWidth="1"/>
    <col min="5" max="5" width="10.42578125" style="40" customWidth="1"/>
    <col min="6" max="6" width="11.42578125" style="62" customWidth="1"/>
    <col min="7" max="7" width="10.5703125" style="62" customWidth="1"/>
    <col min="8" max="8" width="10.85546875" style="40" bestFit="1" customWidth="1"/>
    <col min="9" max="9" width="9.140625" style="40" customWidth="1"/>
    <col min="10" max="10" width="11.7109375" style="40" customWidth="1"/>
    <col min="11" max="11" width="11.28515625" style="40" customWidth="1"/>
    <col min="12" max="12" width="10.140625" style="40" customWidth="1"/>
    <col min="13" max="13" width="23" style="40" bestFit="1" customWidth="1"/>
    <col min="14" max="14" width="19.5703125" style="40" bestFit="1" customWidth="1"/>
    <col min="15" max="15" width="10.85546875" style="40" customWidth="1"/>
    <col min="16" max="16" width="10.140625" style="40" customWidth="1"/>
    <col min="17" max="17" width="11" style="65" customWidth="1"/>
    <col min="18" max="16384" width="9.140625" style="40"/>
  </cols>
  <sheetData>
    <row r="1" spans="1:17" s="5" customFormat="1" ht="20.25" x14ac:dyDescent="0.3">
      <c r="A1" s="298" t="s">
        <v>2590</v>
      </c>
      <c r="B1" s="299"/>
      <c r="C1" s="299"/>
      <c r="D1" s="299"/>
      <c r="E1" s="299"/>
      <c r="F1" s="299"/>
      <c r="G1" s="299"/>
      <c r="H1" s="299"/>
      <c r="I1" s="299"/>
      <c r="J1" s="299"/>
      <c r="K1" s="299"/>
      <c r="L1" s="299"/>
      <c r="M1" s="299"/>
      <c r="N1" s="299"/>
      <c r="O1" s="299"/>
      <c r="P1" s="299"/>
      <c r="Q1" s="300"/>
    </row>
    <row r="2" spans="1:17" s="39" customFormat="1" ht="3.75" customHeight="1" x14ac:dyDescent="0.2">
      <c r="A2" s="234"/>
      <c r="B2" s="235"/>
      <c r="C2" s="236"/>
      <c r="D2" s="235"/>
      <c r="E2" s="237"/>
      <c r="F2" s="238"/>
      <c r="G2" s="238"/>
      <c r="H2" s="239"/>
      <c r="I2" s="239"/>
      <c r="J2" s="239"/>
      <c r="K2" s="239"/>
      <c r="L2" s="240"/>
      <c r="M2" s="241"/>
      <c r="N2" s="241"/>
      <c r="O2" s="242"/>
      <c r="P2" s="242"/>
      <c r="Q2" s="243"/>
    </row>
    <row r="3" spans="1:17" s="36" customFormat="1" ht="12.75" x14ac:dyDescent="0.2">
      <c r="A3" s="301" t="s">
        <v>2017</v>
      </c>
      <c r="B3" s="302"/>
      <c r="C3" s="302"/>
      <c r="D3" s="302"/>
      <c r="E3" s="302"/>
      <c r="F3" s="302"/>
      <c r="G3" s="302"/>
      <c r="H3" s="302"/>
      <c r="I3" s="302"/>
      <c r="J3" s="302"/>
      <c r="K3" s="302"/>
      <c r="L3" s="302"/>
      <c r="M3" s="302"/>
      <c r="N3" s="302"/>
      <c r="O3" s="302"/>
      <c r="P3" s="302"/>
      <c r="Q3" s="303"/>
    </row>
    <row r="4" spans="1:17" s="37" customFormat="1" ht="12.75" x14ac:dyDescent="0.2">
      <c r="A4" s="304" t="s">
        <v>2573</v>
      </c>
      <c r="B4" s="305"/>
      <c r="C4" s="305"/>
      <c r="D4" s="305"/>
      <c r="E4" s="305"/>
      <c r="F4" s="305"/>
      <c r="G4" s="305"/>
      <c r="H4" s="305"/>
      <c r="I4" s="305"/>
      <c r="J4" s="305"/>
      <c r="K4" s="305"/>
      <c r="L4" s="305"/>
      <c r="M4" s="305"/>
      <c r="N4" s="305"/>
      <c r="O4" s="305"/>
      <c r="P4" s="305"/>
      <c r="Q4" s="306"/>
    </row>
    <row r="5" spans="1:17" s="37" customFormat="1" ht="12.75" x14ac:dyDescent="0.2">
      <c r="A5" s="307" t="s">
        <v>2146</v>
      </c>
      <c r="B5" s="308"/>
      <c r="C5" s="308"/>
      <c r="D5" s="308"/>
      <c r="E5" s="308"/>
      <c r="F5" s="308"/>
      <c r="G5" s="308"/>
      <c r="H5" s="308"/>
      <c r="I5" s="308"/>
      <c r="J5" s="308"/>
      <c r="K5" s="308"/>
      <c r="L5" s="308"/>
      <c r="M5" s="308"/>
      <c r="N5" s="308"/>
      <c r="O5" s="308"/>
      <c r="P5" s="308"/>
      <c r="Q5" s="309"/>
    </row>
    <row r="6" spans="1:17" s="37" customFormat="1" ht="12.75" x14ac:dyDescent="0.2">
      <c r="A6" s="310" t="s">
        <v>2513</v>
      </c>
      <c r="B6" s="311"/>
      <c r="C6" s="311"/>
      <c r="D6" s="311"/>
      <c r="E6" s="311"/>
      <c r="F6" s="311"/>
      <c r="G6" s="311"/>
      <c r="H6" s="311"/>
      <c r="I6" s="311"/>
      <c r="J6" s="311"/>
      <c r="K6" s="311"/>
      <c r="L6" s="311"/>
      <c r="M6" s="311"/>
      <c r="N6" s="311"/>
      <c r="O6" s="311"/>
      <c r="P6" s="311"/>
      <c r="Q6" s="312"/>
    </row>
    <row r="7" spans="1:17" s="36" customFormat="1" ht="12.75" x14ac:dyDescent="0.2">
      <c r="A7" s="310" t="s">
        <v>2543</v>
      </c>
      <c r="B7" s="311"/>
      <c r="C7" s="311"/>
      <c r="D7" s="311"/>
      <c r="E7" s="311"/>
      <c r="F7" s="311"/>
      <c r="G7" s="311"/>
      <c r="H7" s="311"/>
      <c r="I7" s="311"/>
      <c r="J7" s="311"/>
      <c r="K7" s="311"/>
      <c r="L7" s="311"/>
      <c r="M7" s="311"/>
      <c r="N7" s="311"/>
      <c r="O7" s="311"/>
      <c r="P7" s="311"/>
      <c r="Q7" s="312"/>
    </row>
    <row r="8" spans="1:17" s="37" customFormat="1" ht="12.75" x14ac:dyDescent="0.2">
      <c r="A8" s="313" t="s">
        <v>2016</v>
      </c>
      <c r="B8" s="314"/>
      <c r="C8" s="314"/>
      <c r="D8" s="314"/>
      <c r="E8" s="314"/>
      <c r="F8" s="314"/>
      <c r="G8" s="314"/>
      <c r="H8" s="314"/>
      <c r="I8" s="314"/>
      <c r="J8" s="314"/>
      <c r="K8" s="314"/>
      <c r="L8" s="314"/>
      <c r="M8" s="314"/>
      <c r="N8" s="314"/>
      <c r="O8" s="314"/>
      <c r="P8" s="314"/>
      <c r="Q8" s="315"/>
    </row>
    <row r="9" spans="1:17" s="37" customFormat="1" ht="25.5" customHeight="1" x14ac:dyDescent="0.2">
      <c r="A9" s="316" t="s">
        <v>2516</v>
      </c>
      <c r="B9" s="317"/>
      <c r="C9" s="317"/>
      <c r="D9" s="317"/>
      <c r="E9" s="317"/>
      <c r="F9" s="317"/>
      <c r="G9" s="317"/>
      <c r="H9" s="317"/>
      <c r="I9" s="317"/>
      <c r="J9" s="317"/>
      <c r="K9" s="317"/>
      <c r="L9" s="317"/>
      <c r="M9" s="317"/>
      <c r="N9" s="317"/>
      <c r="O9" s="317"/>
      <c r="P9" s="317"/>
      <c r="Q9" s="318"/>
    </row>
    <row r="10" spans="1:17" s="64" customFormat="1" ht="12.75" x14ac:dyDescent="0.2">
      <c r="A10" s="292" t="s">
        <v>2579</v>
      </c>
      <c r="B10" s="293"/>
      <c r="C10" s="293"/>
      <c r="D10" s="293"/>
      <c r="E10" s="293"/>
      <c r="F10" s="293"/>
      <c r="G10" s="293"/>
      <c r="H10" s="293"/>
      <c r="I10" s="293"/>
      <c r="J10" s="293"/>
      <c r="K10" s="293"/>
      <c r="L10" s="293"/>
      <c r="M10" s="293"/>
      <c r="N10" s="293"/>
      <c r="O10" s="293"/>
      <c r="P10" s="293"/>
      <c r="Q10" s="294"/>
    </row>
    <row r="11" spans="1:17" s="63" customFormat="1" ht="13.5" thickBot="1" x14ac:dyDescent="0.25">
      <c r="A11" s="295" t="s">
        <v>2025</v>
      </c>
      <c r="B11" s="296"/>
      <c r="C11" s="296"/>
      <c r="D11" s="296"/>
      <c r="E11" s="296"/>
      <c r="F11" s="296"/>
      <c r="G11" s="296"/>
      <c r="H11" s="296"/>
      <c r="I11" s="296"/>
      <c r="J11" s="296"/>
      <c r="K11" s="296"/>
      <c r="L11" s="296"/>
      <c r="M11" s="296"/>
      <c r="N11" s="296"/>
      <c r="O11" s="296"/>
      <c r="P11" s="296"/>
      <c r="Q11" s="297"/>
    </row>
    <row r="12" spans="1:17" s="39" customFormat="1" ht="3.75" customHeight="1" x14ac:dyDescent="0.2">
      <c r="A12" s="234"/>
      <c r="B12" s="235"/>
      <c r="C12" s="236"/>
      <c r="D12" s="235"/>
      <c r="E12" s="237"/>
      <c r="F12" s="238"/>
      <c r="G12" s="238"/>
      <c r="H12" s="239"/>
      <c r="I12" s="239"/>
      <c r="J12" s="239"/>
      <c r="K12" s="239"/>
      <c r="L12" s="240"/>
      <c r="M12" s="241"/>
      <c r="N12" s="241"/>
      <c r="O12" s="242"/>
      <c r="P12" s="242"/>
      <c r="Q12" s="243"/>
    </row>
    <row r="13" spans="1:17" s="7" customFormat="1" ht="36" x14ac:dyDescent="0.2">
      <c r="A13" s="116"/>
      <c r="B13" s="114" t="s">
        <v>1208</v>
      </c>
      <c r="C13" s="115" t="s">
        <v>1267</v>
      </c>
      <c r="D13" s="115" t="s">
        <v>1260</v>
      </c>
      <c r="E13" s="132" t="s">
        <v>1843</v>
      </c>
      <c r="F13" s="132" t="s">
        <v>1256</v>
      </c>
      <c r="G13" s="132" t="s">
        <v>1257</v>
      </c>
      <c r="H13" s="132" t="s">
        <v>2509</v>
      </c>
      <c r="I13" s="132" t="s">
        <v>2510</v>
      </c>
      <c r="J13" s="132" t="s">
        <v>1270</v>
      </c>
      <c r="K13" s="132" t="s">
        <v>1271</v>
      </c>
      <c r="L13" s="132" t="s">
        <v>1254</v>
      </c>
      <c r="M13" s="132" t="s">
        <v>1519</v>
      </c>
      <c r="N13" s="132" t="s">
        <v>2019</v>
      </c>
      <c r="O13" s="133" t="s">
        <v>1823</v>
      </c>
      <c r="P13" s="133" t="s">
        <v>2122</v>
      </c>
      <c r="Q13" s="134" t="s">
        <v>2552</v>
      </c>
    </row>
    <row r="14" spans="1:17" s="72" customFormat="1" x14ac:dyDescent="0.2">
      <c r="A14" s="66"/>
      <c r="B14" s="67" t="s">
        <v>1207</v>
      </c>
      <c r="C14" s="221" t="s">
        <v>1520</v>
      </c>
      <c r="D14" s="66" t="s">
        <v>2149</v>
      </c>
      <c r="E14" s="68">
        <v>7.0671600000000003</v>
      </c>
      <c r="F14" s="74">
        <v>1.5</v>
      </c>
      <c r="G14" s="74">
        <v>1.5</v>
      </c>
      <c r="H14" s="68">
        <f t="shared" ref="H14:H77" si="0">ROUND(E14*F14,5)</f>
        <v>10.60074</v>
      </c>
      <c r="I14" s="70">
        <f t="shared" ref="I14:I77" si="1">ROUND(E14*G14,5)</f>
        <v>10.60074</v>
      </c>
      <c r="J14" s="71">
        <f>ROUND((H14*'2-Calculator'!$D$26),2)</f>
        <v>69689.259999999995</v>
      </c>
      <c r="K14" s="71">
        <f>ROUND((I14*'2-Calculator'!$D$26),2)</f>
        <v>69689.259999999995</v>
      </c>
      <c r="L14" s="69">
        <v>9.67</v>
      </c>
      <c r="M14" s="66" t="s">
        <v>2529</v>
      </c>
      <c r="N14" s="66" t="s">
        <v>2530</v>
      </c>
      <c r="O14" s="66" t="s">
        <v>1258</v>
      </c>
      <c r="P14" s="66" t="s">
        <v>1833</v>
      </c>
      <c r="Q14" s="141">
        <v>0</v>
      </c>
    </row>
    <row r="15" spans="1:17" s="72" customFormat="1" x14ac:dyDescent="0.2">
      <c r="A15" s="66"/>
      <c r="B15" s="67" t="s">
        <v>1206</v>
      </c>
      <c r="C15" s="221" t="s">
        <v>1520</v>
      </c>
      <c r="D15" s="66" t="s">
        <v>2149</v>
      </c>
      <c r="E15" s="68">
        <v>7.1906299999999996</v>
      </c>
      <c r="F15" s="74">
        <v>1.5</v>
      </c>
      <c r="G15" s="74">
        <v>1.5</v>
      </c>
      <c r="H15" s="68">
        <f t="shared" si="0"/>
        <v>10.78595</v>
      </c>
      <c r="I15" s="70">
        <f t="shared" si="1"/>
        <v>10.78595</v>
      </c>
      <c r="J15" s="71">
        <f>ROUND((H15*'2-Calculator'!$D$26),2)</f>
        <v>70906.84</v>
      </c>
      <c r="K15" s="71">
        <f>ROUND((I15*'2-Calculator'!$D$26),2)</f>
        <v>70906.84</v>
      </c>
      <c r="L15" s="69">
        <v>10.08</v>
      </c>
      <c r="M15" s="66" t="s">
        <v>2529</v>
      </c>
      <c r="N15" s="66" t="s">
        <v>2530</v>
      </c>
      <c r="O15" s="66" t="s">
        <v>1258</v>
      </c>
      <c r="P15" s="66" t="s">
        <v>1833</v>
      </c>
      <c r="Q15" s="141">
        <v>3</v>
      </c>
    </row>
    <row r="16" spans="1:17" s="72" customFormat="1" x14ac:dyDescent="0.2">
      <c r="A16" s="66"/>
      <c r="B16" s="67" t="s">
        <v>1205</v>
      </c>
      <c r="C16" s="221" t="s">
        <v>1520</v>
      </c>
      <c r="D16" s="66" t="s">
        <v>2149</v>
      </c>
      <c r="E16" s="68">
        <v>8.8484800000000003</v>
      </c>
      <c r="F16" s="74">
        <v>1.5</v>
      </c>
      <c r="G16" s="74">
        <v>1.5</v>
      </c>
      <c r="H16" s="68">
        <f t="shared" si="0"/>
        <v>13.27272</v>
      </c>
      <c r="I16" s="70">
        <f t="shared" si="1"/>
        <v>13.27272</v>
      </c>
      <c r="J16" s="71">
        <f>ROUND((H16*'2-Calculator'!$D$26),2)</f>
        <v>87254.86</v>
      </c>
      <c r="K16" s="71">
        <f>ROUND((I16*'2-Calculator'!$D$26),2)</f>
        <v>87254.86</v>
      </c>
      <c r="L16" s="69">
        <v>14.49</v>
      </c>
      <c r="M16" s="66" t="s">
        <v>2529</v>
      </c>
      <c r="N16" s="66" t="s">
        <v>2530</v>
      </c>
      <c r="O16" s="66" t="s">
        <v>1258</v>
      </c>
      <c r="P16" s="66" t="s">
        <v>1833</v>
      </c>
      <c r="Q16" s="141">
        <v>4</v>
      </c>
    </row>
    <row r="17" spans="1:17" s="72" customFormat="1" x14ac:dyDescent="0.2">
      <c r="A17" s="66"/>
      <c r="B17" s="67" t="s">
        <v>1204</v>
      </c>
      <c r="C17" s="221" t="s">
        <v>1520</v>
      </c>
      <c r="D17" s="66" t="s">
        <v>2149</v>
      </c>
      <c r="E17" s="68">
        <v>14.09076</v>
      </c>
      <c r="F17" s="74">
        <v>1.5</v>
      </c>
      <c r="G17" s="74">
        <v>1.5</v>
      </c>
      <c r="H17" s="68">
        <f t="shared" si="0"/>
        <v>21.136140000000001</v>
      </c>
      <c r="I17" s="70">
        <f t="shared" si="1"/>
        <v>21.136140000000001</v>
      </c>
      <c r="J17" s="71">
        <f>ROUND((H17*'2-Calculator'!$D$26),2)</f>
        <v>138948.98000000001</v>
      </c>
      <c r="K17" s="71">
        <f>ROUND((I17*'2-Calculator'!$D$26),2)</f>
        <v>138948.98000000001</v>
      </c>
      <c r="L17" s="69">
        <v>35.85</v>
      </c>
      <c r="M17" s="66" t="s">
        <v>2529</v>
      </c>
      <c r="N17" s="66" t="s">
        <v>2530</v>
      </c>
      <c r="O17" s="66" t="s">
        <v>1258</v>
      </c>
      <c r="P17" s="66" t="s">
        <v>1833</v>
      </c>
      <c r="Q17" s="141">
        <v>5</v>
      </c>
    </row>
    <row r="18" spans="1:17" s="72" customFormat="1" x14ac:dyDescent="0.2">
      <c r="A18" s="66"/>
      <c r="B18" s="67" t="s">
        <v>1203</v>
      </c>
      <c r="C18" s="221" t="s">
        <v>1521</v>
      </c>
      <c r="D18" s="66" t="s">
        <v>2150</v>
      </c>
      <c r="E18" s="68">
        <v>8.9132499999999997</v>
      </c>
      <c r="F18" s="74">
        <v>1.5</v>
      </c>
      <c r="G18" s="74">
        <v>1.5</v>
      </c>
      <c r="H18" s="68">
        <f t="shared" si="0"/>
        <v>13.36988</v>
      </c>
      <c r="I18" s="70">
        <f t="shared" si="1"/>
        <v>13.36988</v>
      </c>
      <c r="J18" s="71">
        <f>ROUND((H18*'2-Calculator'!$D$26),2)</f>
        <v>87893.59</v>
      </c>
      <c r="K18" s="71">
        <f>ROUND((I18*'2-Calculator'!$D$26),2)</f>
        <v>87893.59</v>
      </c>
      <c r="L18" s="69">
        <v>11</v>
      </c>
      <c r="M18" s="66" t="s">
        <v>2529</v>
      </c>
      <c r="N18" s="66" t="s">
        <v>2530</v>
      </c>
      <c r="O18" s="66" t="s">
        <v>1258</v>
      </c>
      <c r="P18" s="66" t="s">
        <v>1833</v>
      </c>
      <c r="Q18" s="141">
        <v>0</v>
      </c>
    </row>
    <row r="19" spans="1:17" s="72" customFormat="1" x14ac:dyDescent="0.2">
      <c r="A19" s="66"/>
      <c r="B19" s="67" t="s">
        <v>1202</v>
      </c>
      <c r="C19" s="221" t="s">
        <v>1521</v>
      </c>
      <c r="D19" s="66" t="s">
        <v>2150</v>
      </c>
      <c r="E19" s="68">
        <v>10.12937</v>
      </c>
      <c r="F19" s="74">
        <v>1.5</v>
      </c>
      <c r="G19" s="74">
        <v>1.5</v>
      </c>
      <c r="H19" s="68">
        <f t="shared" si="0"/>
        <v>15.19406</v>
      </c>
      <c r="I19" s="70">
        <f t="shared" si="1"/>
        <v>15.19406</v>
      </c>
      <c r="J19" s="71">
        <f>ROUND((H19*'2-Calculator'!$D$26),2)</f>
        <v>99885.75</v>
      </c>
      <c r="K19" s="71">
        <f>ROUND((I19*'2-Calculator'!$D$26),2)</f>
        <v>99885.75</v>
      </c>
      <c r="L19" s="69">
        <v>16.25</v>
      </c>
      <c r="M19" s="66" t="s">
        <v>2529</v>
      </c>
      <c r="N19" s="66" t="s">
        <v>2530</v>
      </c>
      <c r="O19" s="66" t="s">
        <v>1258</v>
      </c>
      <c r="P19" s="66" t="s">
        <v>1833</v>
      </c>
      <c r="Q19" s="141">
        <v>0</v>
      </c>
    </row>
    <row r="20" spans="1:17" s="72" customFormat="1" x14ac:dyDescent="0.2">
      <c r="A20" s="66"/>
      <c r="B20" s="67" t="s">
        <v>1201</v>
      </c>
      <c r="C20" s="221" t="s">
        <v>1521</v>
      </c>
      <c r="D20" s="66" t="s">
        <v>2150</v>
      </c>
      <c r="E20" s="68">
        <v>12.18431</v>
      </c>
      <c r="F20" s="74">
        <v>1.5</v>
      </c>
      <c r="G20" s="74">
        <v>1.5</v>
      </c>
      <c r="H20" s="68">
        <f t="shared" si="0"/>
        <v>18.27647</v>
      </c>
      <c r="I20" s="70">
        <f t="shared" si="1"/>
        <v>18.27647</v>
      </c>
      <c r="J20" s="71">
        <f>ROUND((H20*'2-Calculator'!$D$26),2)</f>
        <v>120149.51</v>
      </c>
      <c r="K20" s="71">
        <f>ROUND((I20*'2-Calculator'!$D$26),2)</f>
        <v>120149.51</v>
      </c>
      <c r="L20" s="69">
        <v>22.52</v>
      </c>
      <c r="M20" s="66" t="s">
        <v>2529</v>
      </c>
      <c r="N20" s="66" t="s">
        <v>2530</v>
      </c>
      <c r="O20" s="66" t="s">
        <v>1258</v>
      </c>
      <c r="P20" s="66" t="s">
        <v>1833</v>
      </c>
      <c r="Q20" s="141">
        <v>1</v>
      </c>
    </row>
    <row r="21" spans="1:17" s="72" customFormat="1" x14ac:dyDescent="0.2">
      <c r="A21" s="66"/>
      <c r="B21" s="67" t="s">
        <v>1200</v>
      </c>
      <c r="C21" s="221" t="s">
        <v>1521</v>
      </c>
      <c r="D21" s="66" t="s">
        <v>2150</v>
      </c>
      <c r="E21" s="68">
        <v>18.78989</v>
      </c>
      <c r="F21" s="74">
        <v>1.5</v>
      </c>
      <c r="G21" s="74">
        <v>1.5</v>
      </c>
      <c r="H21" s="68">
        <f t="shared" si="0"/>
        <v>28.184840000000001</v>
      </c>
      <c r="I21" s="70">
        <f t="shared" si="1"/>
        <v>28.184840000000001</v>
      </c>
      <c r="J21" s="71">
        <f>ROUND((H21*'2-Calculator'!$D$26),2)</f>
        <v>185287.14</v>
      </c>
      <c r="K21" s="71">
        <f>ROUND((I21*'2-Calculator'!$D$26),2)</f>
        <v>185287.14</v>
      </c>
      <c r="L21" s="69">
        <v>50.6</v>
      </c>
      <c r="M21" s="66" t="s">
        <v>2529</v>
      </c>
      <c r="N21" s="66" t="s">
        <v>2530</v>
      </c>
      <c r="O21" s="66" t="s">
        <v>1258</v>
      </c>
      <c r="P21" s="66" t="s">
        <v>1833</v>
      </c>
      <c r="Q21" s="141">
        <v>1</v>
      </c>
    </row>
    <row r="22" spans="1:17" s="72" customFormat="1" x14ac:dyDescent="0.2">
      <c r="A22" s="66"/>
      <c r="B22" s="67" t="s">
        <v>1199</v>
      </c>
      <c r="C22" s="221" t="s">
        <v>1522</v>
      </c>
      <c r="D22" s="66" t="s">
        <v>2416</v>
      </c>
      <c r="E22" s="68">
        <v>5.0964700000000001</v>
      </c>
      <c r="F22" s="74">
        <v>1</v>
      </c>
      <c r="G22" s="74">
        <v>1</v>
      </c>
      <c r="H22" s="68">
        <f t="shared" si="0"/>
        <v>5.0964700000000001</v>
      </c>
      <c r="I22" s="70">
        <f t="shared" si="1"/>
        <v>5.0964700000000001</v>
      </c>
      <c r="J22" s="71">
        <f>ROUND((H22*'2-Calculator'!$D$26),2)</f>
        <v>33504.19</v>
      </c>
      <c r="K22" s="71">
        <f>ROUND((I22*'2-Calculator'!$D$26),2)</f>
        <v>33504.19</v>
      </c>
      <c r="L22" s="69">
        <v>12</v>
      </c>
      <c r="M22" s="66" t="s">
        <v>2531</v>
      </c>
      <c r="N22" s="66" t="s">
        <v>2532</v>
      </c>
      <c r="O22" s="66"/>
      <c r="P22" s="66" t="s">
        <v>1833</v>
      </c>
      <c r="Q22" s="141">
        <v>0</v>
      </c>
    </row>
    <row r="23" spans="1:17" s="72" customFormat="1" x14ac:dyDescent="0.2">
      <c r="A23" s="66"/>
      <c r="B23" s="67" t="s">
        <v>1198</v>
      </c>
      <c r="C23" s="221" t="s">
        <v>1522</v>
      </c>
      <c r="D23" s="66" t="s">
        <v>2565</v>
      </c>
      <c r="E23" s="68">
        <v>6.55966</v>
      </c>
      <c r="F23" s="74">
        <v>1</v>
      </c>
      <c r="G23" s="74">
        <v>1</v>
      </c>
      <c r="H23" s="68">
        <f t="shared" si="0"/>
        <v>6.55966</v>
      </c>
      <c r="I23" s="70">
        <f t="shared" si="1"/>
        <v>6.55966</v>
      </c>
      <c r="J23" s="71">
        <f>ROUND((H23*'2-Calculator'!$D$26),2)</f>
        <v>43123.199999999997</v>
      </c>
      <c r="K23" s="71">
        <f>ROUND((I23*'2-Calculator'!$D$26),2)</f>
        <v>43123.199999999997</v>
      </c>
      <c r="L23" s="69">
        <v>16.329999999999998</v>
      </c>
      <c r="M23" s="66" t="s">
        <v>2531</v>
      </c>
      <c r="N23" s="66" t="s">
        <v>2532</v>
      </c>
      <c r="O23" s="66"/>
      <c r="P23" s="66" t="s">
        <v>1833</v>
      </c>
      <c r="Q23" s="141">
        <v>4</v>
      </c>
    </row>
    <row r="24" spans="1:17" s="72" customFormat="1" x14ac:dyDescent="0.2">
      <c r="A24" s="66"/>
      <c r="B24" s="67" t="s">
        <v>1197</v>
      </c>
      <c r="C24" s="221" t="s">
        <v>1522</v>
      </c>
      <c r="D24" s="66" t="s">
        <v>2565</v>
      </c>
      <c r="E24" s="68">
        <v>9.2436699999999998</v>
      </c>
      <c r="F24" s="74">
        <v>1</v>
      </c>
      <c r="G24" s="74">
        <v>1</v>
      </c>
      <c r="H24" s="68">
        <f t="shared" si="0"/>
        <v>9.2436699999999998</v>
      </c>
      <c r="I24" s="70">
        <f t="shared" si="1"/>
        <v>9.2436699999999998</v>
      </c>
      <c r="J24" s="71">
        <f>ROUND((H24*'2-Calculator'!$D$26),2)</f>
        <v>60767.89</v>
      </c>
      <c r="K24" s="71">
        <f>ROUND((I24*'2-Calculator'!$D$26),2)</f>
        <v>60767.89</v>
      </c>
      <c r="L24" s="69">
        <v>30.94</v>
      </c>
      <c r="M24" s="66" t="s">
        <v>2531</v>
      </c>
      <c r="N24" s="66" t="s">
        <v>2532</v>
      </c>
      <c r="O24" s="66"/>
      <c r="P24" s="66" t="s">
        <v>1833</v>
      </c>
      <c r="Q24" s="141">
        <v>8</v>
      </c>
    </row>
    <row r="25" spans="1:17" s="72" customFormat="1" x14ac:dyDescent="0.2">
      <c r="A25" s="66"/>
      <c r="B25" s="67" t="s">
        <v>1196</v>
      </c>
      <c r="C25" s="221" t="s">
        <v>1522</v>
      </c>
      <c r="D25" s="66" t="s">
        <v>2416</v>
      </c>
      <c r="E25" s="68">
        <v>13.70895</v>
      </c>
      <c r="F25" s="74">
        <v>1</v>
      </c>
      <c r="G25" s="74">
        <v>1</v>
      </c>
      <c r="H25" s="68">
        <f t="shared" si="0"/>
        <v>13.70895</v>
      </c>
      <c r="I25" s="70">
        <f t="shared" si="1"/>
        <v>13.70895</v>
      </c>
      <c r="J25" s="71">
        <f>ROUND((H25*'2-Calculator'!$D$26),2)</f>
        <v>90122.64</v>
      </c>
      <c r="K25" s="71">
        <f>ROUND((I25*'2-Calculator'!$D$26),2)</f>
        <v>90122.64</v>
      </c>
      <c r="L25" s="69">
        <v>48.66</v>
      </c>
      <c r="M25" s="66" t="s">
        <v>2531</v>
      </c>
      <c r="N25" s="66" t="s">
        <v>2532</v>
      </c>
      <c r="O25" s="66"/>
      <c r="P25" s="66" t="s">
        <v>1833</v>
      </c>
      <c r="Q25" s="141">
        <v>97</v>
      </c>
    </row>
    <row r="26" spans="1:17" s="72" customFormat="1" x14ac:dyDescent="0.2">
      <c r="A26" s="66"/>
      <c r="B26" s="67" t="s">
        <v>1195</v>
      </c>
      <c r="C26" s="221" t="s">
        <v>1523</v>
      </c>
      <c r="D26" s="66" t="s">
        <v>2417</v>
      </c>
      <c r="E26" s="68">
        <v>4.6636499999999996</v>
      </c>
      <c r="F26" s="74">
        <v>1</v>
      </c>
      <c r="G26" s="74">
        <v>1</v>
      </c>
      <c r="H26" s="68">
        <f t="shared" si="0"/>
        <v>4.6636499999999996</v>
      </c>
      <c r="I26" s="70">
        <f t="shared" si="1"/>
        <v>4.6636499999999996</v>
      </c>
      <c r="J26" s="71">
        <f>ROUND((H26*'2-Calculator'!$D$26),2)</f>
        <v>30658.84</v>
      </c>
      <c r="K26" s="71">
        <f>ROUND((I26*'2-Calculator'!$D$26),2)</f>
        <v>30658.84</v>
      </c>
      <c r="L26" s="69">
        <v>28</v>
      </c>
      <c r="M26" s="66" t="s">
        <v>2531</v>
      </c>
      <c r="N26" s="66" t="s">
        <v>2532</v>
      </c>
      <c r="O26" s="66"/>
      <c r="P26" s="66" t="s">
        <v>1833</v>
      </c>
      <c r="Q26" s="141">
        <v>0</v>
      </c>
    </row>
    <row r="27" spans="1:17" s="72" customFormat="1" x14ac:dyDescent="0.2">
      <c r="A27" s="66"/>
      <c r="B27" s="67" t="s">
        <v>1194</v>
      </c>
      <c r="C27" s="221" t="s">
        <v>1523</v>
      </c>
      <c r="D27" s="66" t="s">
        <v>2417</v>
      </c>
      <c r="E27" s="68">
        <v>4.9798999999999998</v>
      </c>
      <c r="F27" s="74">
        <v>1</v>
      </c>
      <c r="G27" s="74">
        <v>1</v>
      </c>
      <c r="H27" s="68">
        <f t="shared" si="0"/>
        <v>4.9798999999999998</v>
      </c>
      <c r="I27" s="70">
        <f t="shared" si="1"/>
        <v>4.9798999999999998</v>
      </c>
      <c r="J27" s="71">
        <f>ROUND((H27*'2-Calculator'!$D$26),2)</f>
        <v>32737.86</v>
      </c>
      <c r="K27" s="71">
        <f>ROUND((I27*'2-Calculator'!$D$26),2)</f>
        <v>32737.86</v>
      </c>
      <c r="L27" s="69">
        <v>15</v>
      </c>
      <c r="M27" s="66" t="s">
        <v>2531</v>
      </c>
      <c r="N27" s="66" t="s">
        <v>2532</v>
      </c>
      <c r="O27" s="66"/>
      <c r="P27" s="66" t="s">
        <v>1833</v>
      </c>
      <c r="Q27" s="141">
        <v>0</v>
      </c>
    </row>
    <row r="28" spans="1:17" s="72" customFormat="1" x14ac:dyDescent="0.2">
      <c r="A28" s="66"/>
      <c r="B28" s="67" t="s">
        <v>1193</v>
      </c>
      <c r="C28" s="221" t="s">
        <v>1523</v>
      </c>
      <c r="D28" s="66" t="s">
        <v>2417</v>
      </c>
      <c r="E28" s="68">
        <v>6.74376</v>
      </c>
      <c r="F28" s="74">
        <v>1</v>
      </c>
      <c r="G28" s="74">
        <v>1</v>
      </c>
      <c r="H28" s="68">
        <f t="shared" si="0"/>
        <v>6.74376</v>
      </c>
      <c r="I28" s="70">
        <f t="shared" si="1"/>
        <v>6.74376</v>
      </c>
      <c r="J28" s="71">
        <f>ROUND((H28*'2-Calculator'!$D$26),2)</f>
        <v>44333.48</v>
      </c>
      <c r="K28" s="71">
        <f>ROUND((I28*'2-Calculator'!$D$26),2)</f>
        <v>44333.48</v>
      </c>
      <c r="L28" s="69">
        <v>23.01</v>
      </c>
      <c r="M28" s="66" t="s">
        <v>2531</v>
      </c>
      <c r="N28" s="66" t="s">
        <v>2532</v>
      </c>
      <c r="O28" s="66"/>
      <c r="P28" s="66" t="s">
        <v>1833</v>
      </c>
      <c r="Q28" s="141">
        <v>14</v>
      </c>
    </row>
    <row r="29" spans="1:17" s="72" customFormat="1" x14ac:dyDescent="0.2">
      <c r="A29" s="66"/>
      <c r="B29" s="67" t="s">
        <v>1192</v>
      </c>
      <c r="C29" s="221" t="s">
        <v>1523</v>
      </c>
      <c r="D29" s="66" t="s">
        <v>2417</v>
      </c>
      <c r="E29" s="68">
        <v>9.7022300000000001</v>
      </c>
      <c r="F29" s="74">
        <v>1</v>
      </c>
      <c r="G29" s="74">
        <v>1</v>
      </c>
      <c r="H29" s="68">
        <f t="shared" si="0"/>
        <v>9.7022300000000001</v>
      </c>
      <c r="I29" s="70">
        <f t="shared" si="1"/>
        <v>9.7022300000000001</v>
      </c>
      <c r="J29" s="71">
        <f>ROUND((H29*'2-Calculator'!$D$26),2)</f>
        <v>63782.46</v>
      </c>
      <c r="K29" s="71">
        <f>ROUND((I29*'2-Calculator'!$D$26),2)</f>
        <v>63782.46</v>
      </c>
      <c r="L29" s="69">
        <v>36.04</v>
      </c>
      <c r="M29" s="66" t="s">
        <v>2531</v>
      </c>
      <c r="N29" s="66" t="s">
        <v>2532</v>
      </c>
      <c r="O29" s="66"/>
      <c r="P29" s="66" t="s">
        <v>1833</v>
      </c>
      <c r="Q29" s="141">
        <v>78</v>
      </c>
    </row>
    <row r="30" spans="1:17" s="72" customFormat="1" x14ac:dyDescent="0.2">
      <c r="A30" s="66"/>
      <c r="B30" s="67" t="s">
        <v>1191</v>
      </c>
      <c r="C30" s="221" t="s">
        <v>1524</v>
      </c>
      <c r="D30" s="66" t="s">
        <v>2151</v>
      </c>
      <c r="E30" s="68">
        <v>5.6238099999999998</v>
      </c>
      <c r="F30" s="74">
        <v>1.5</v>
      </c>
      <c r="G30" s="74">
        <v>1.5</v>
      </c>
      <c r="H30" s="68">
        <f t="shared" si="0"/>
        <v>8.4357199999999999</v>
      </c>
      <c r="I30" s="70">
        <f t="shared" si="1"/>
        <v>8.4357199999999999</v>
      </c>
      <c r="J30" s="71">
        <f>ROUND((H30*'2-Calculator'!$D$26),2)</f>
        <v>55456.42</v>
      </c>
      <c r="K30" s="71">
        <f>ROUND((I30*'2-Calculator'!$D$26),2)</f>
        <v>55456.42</v>
      </c>
      <c r="L30" s="69">
        <v>8</v>
      </c>
      <c r="M30" s="66" t="s">
        <v>2529</v>
      </c>
      <c r="N30" s="66" t="s">
        <v>2530</v>
      </c>
      <c r="O30" s="66" t="s">
        <v>1258</v>
      </c>
      <c r="P30" s="66" t="s">
        <v>1833</v>
      </c>
      <c r="Q30" s="141">
        <v>0</v>
      </c>
    </row>
    <row r="31" spans="1:17" s="72" customFormat="1" x14ac:dyDescent="0.2">
      <c r="A31" s="66"/>
      <c r="B31" s="67" t="s">
        <v>1190</v>
      </c>
      <c r="C31" s="221" t="s">
        <v>1524</v>
      </c>
      <c r="D31" s="66" t="s">
        <v>2151</v>
      </c>
      <c r="E31" s="68">
        <v>7.4867100000000004</v>
      </c>
      <c r="F31" s="74">
        <v>1.5</v>
      </c>
      <c r="G31" s="74">
        <v>1.5</v>
      </c>
      <c r="H31" s="68">
        <f t="shared" si="0"/>
        <v>11.23007</v>
      </c>
      <c r="I31" s="70">
        <f t="shared" si="1"/>
        <v>11.23007</v>
      </c>
      <c r="J31" s="71">
        <f>ROUND((H31*'2-Calculator'!$D$26),2)</f>
        <v>73826.48</v>
      </c>
      <c r="K31" s="71">
        <f>ROUND((I31*'2-Calculator'!$D$26),2)</f>
        <v>73826.48</v>
      </c>
      <c r="L31" s="69">
        <v>8.57</v>
      </c>
      <c r="M31" s="66" t="s">
        <v>2529</v>
      </c>
      <c r="N31" s="66" t="s">
        <v>2530</v>
      </c>
      <c r="O31" s="66" t="s">
        <v>1258</v>
      </c>
      <c r="P31" s="66" t="s">
        <v>1833</v>
      </c>
      <c r="Q31" s="141">
        <v>0</v>
      </c>
    </row>
    <row r="32" spans="1:17" s="72" customFormat="1" x14ac:dyDescent="0.2">
      <c r="A32" s="66"/>
      <c r="B32" s="67" t="s">
        <v>1189</v>
      </c>
      <c r="C32" s="221" t="s">
        <v>1524</v>
      </c>
      <c r="D32" s="66" t="s">
        <v>2151</v>
      </c>
      <c r="E32" s="68">
        <v>9.2747799999999998</v>
      </c>
      <c r="F32" s="74">
        <v>1.5</v>
      </c>
      <c r="G32" s="74">
        <v>1.5</v>
      </c>
      <c r="H32" s="68">
        <f t="shared" si="0"/>
        <v>13.91217</v>
      </c>
      <c r="I32" s="70">
        <f t="shared" si="1"/>
        <v>13.91217</v>
      </c>
      <c r="J32" s="71">
        <f>ROUND((H32*'2-Calculator'!$D$26),2)</f>
        <v>91458.61</v>
      </c>
      <c r="K32" s="71">
        <f>ROUND((I32*'2-Calculator'!$D$26),2)</f>
        <v>91458.61</v>
      </c>
      <c r="L32" s="69">
        <v>8.67</v>
      </c>
      <c r="M32" s="66" t="s">
        <v>2529</v>
      </c>
      <c r="N32" s="66" t="s">
        <v>2530</v>
      </c>
      <c r="O32" s="66" t="s">
        <v>1258</v>
      </c>
      <c r="P32" s="66" t="s">
        <v>1833</v>
      </c>
      <c r="Q32" s="141">
        <v>0</v>
      </c>
    </row>
    <row r="33" spans="1:17" s="72" customFormat="1" x14ac:dyDescent="0.2">
      <c r="A33" s="66"/>
      <c r="B33" s="67" t="s">
        <v>1188</v>
      </c>
      <c r="C33" s="221" t="s">
        <v>1524</v>
      </c>
      <c r="D33" s="66" t="s">
        <v>2151</v>
      </c>
      <c r="E33" s="68">
        <v>13.97499</v>
      </c>
      <c r="F33" s="74">
        <v>1.5</v>
      </c>
      <c r="G33" s="74">
        <v>1.5</v>
      </c>
      <c r="H33" s="68">
        <f t="shared" si="0"/>
        <v>20.962489999999999</v>
      </c>
      <c r="I33" s="70">
        <f t="shared" si="1"/>
        <v>20.962489999999999</v>
      </c>
      <c r="J33" s="71">
        <f>ROUND((H33*'2-Calculator'!$D$26),2)</f>
        <v>137807.41</v>
      </c>
      <c r="K33" s="71">
        <f>ROUND((I33*'2-Calculator'!$D$26),2)</f>
        <v>137807.41</v>
      </c>
      <c r="L33" s="69">
        <v>12.5</v>
      </c>
      <c r="M33" s="66" t="s">
        <v>2529</v>
      </c>
      <c r="N33" s="66" t="s">
        <v>2530</v>
      </c>
      <c r="O33" s="66" t="s">
        <v>1258</v>
      </c>
      <c r="P33" s="66" t="s">
        <v>1833</v>
      </c>
      <c r="Q33" s="141">
        <v>0</v>
      </c>
    </row>
    <row r="34" spans="1:17" s="72" customFormat="1" x14ac:dyDescent="0.2">
      <c r="A34" s="66"/>
      <c r="B34" s="67" t="s">
        <v>2152</v>
      </c>
      <c r="C34" s="221" t="s">
        <v>2398</v>
      </c>
      <c r="D34" s="66" t="s">
        <v>2418</v>
      </c>
      <c r="E34" s="68">
        <v>4.4629500000000002</v>
      </c>
      <c r="F34" s="74">
        <v>1.5</v>
      </c>
      <c r="G34" s="74">
        <v>1.5</v>
      </c>
      <c r="H34" s="68">
        <f t="shared" si="0"/>
        <v>6.6944299999999997</v>
      </c>
      <c r="I34" s="70">
        <f t="shared" si="1"/>
        <v>6.6944299999999997</v>
      </c>
      <c r="J34" s="71">
        <f>ROUND((H34*'2-Calculator'!$D$26),2)</f>
        <v>44009.18</v>
      </c>
      <c r="K34" s="71">
        <f>ROUND((I34*'2-Calculator'!$D$26),2)</f>
        <v>44009.18</v>
      </c>
      <c r="L34" s="69">
        <v>5.22</v>
      </c>
      <c r="M34" s="66" t="s">
        <v>2529</v>
      </c>
      <c r="N34" s="66" t="s">
        <v>2530</v>
      </c>
      <c r="O34" s="66" t="s">
        <v>1258</v>
      </c>
      <c r="P34" s="66" t="s">
        <v>1833</v>
      </c>
      <c r="Q34" s="141">
        <v>0</v>
      </c>
    </row>
    <row r="35" spans="1:17" s="72" customFormat="1" x14ac:dyDescent="0.2">
      <c r="A35" s="66"/>
      <c r="B35" s="67" t="s">
        <v>2153</v>
      </c>
      <c r="C35" s="221" t="s">
        <v>2398</v>
      </c>
      <c r="D35" s="66" t="s">
        <v>2418</v>
      </c>
      <c r="E35" s="68">
        <v>5.6406099999999997</v>
      </c>
      <c r="F35" s="74">
        <v>1.5</v>
      </c>
      <c r="G35" s="74">
        <v>1.5</v>
      </c>
      <c r="H35" s="68">
        <f t="shared" si="0"/>
        <v>8.4609199999999998</v>
      </c>
      <c r="I35" s="70">
        <f t="shared" si="1"/>
        <v>8.4609199999999998</v>
      </c>
      <c r="J35" s="71">
        <f>ROUND((H35*'2-Calculator'!$D$26),2)</f>
        <v>55622.09</v>
      </c>
      <c r="K35" s="71">
        <f>ROUND((I35*'2-Calculator'!$D$26),2)</f>
        <v>55622.09</v>
      </c>
      <c r="L35" s="69">
        <v>17.75</v>
      </c>
      <c r="M35" s="66" t="s">
        <v>2529</v>
      </c>
      <c r="N35" s="66" t="s">
        <v>2530</v>
      </c>
      <c r="O35" s="66" t="s">
        <v>1258</v>
      </c>
      <c r="P35" s="66" t="s">
        <v>1833</v>
      </c>
      <c r="Q35" s="141">
        <v>3</v>
      </c>
    </row>
    <row r="36" spans="1:17" s="72" customFormat="1" x14ac:dyDescent="0.2">
      <c r="A36" s="66"/>
      <c r="B36" s="67" t="s">
        <v>2154</v>
      </c>
      <c r="C36" s="221" t="s">
        <v>2398</v>
      </c>
      <c r="D36" s="66" t="s">
        <v>2418</v>
      </c>
      <c r="E36" s="68">
        <v>7.46591</v>
      </c>
      <c r="F36" s="74">
        <v>1.5</v>
      </c>
      <c r="G36" s="74">
        <v>1.5</v>
      </c>
      <c r="H36" s="68">
        <f t="shared" si="0"/>
        <v>11.198869999999999</v>
      </c>
      <c r="I36" s="70">
        <f t="shared" si="1"/>
        <v>11.198869999999999</v>
      </c>
      <c r="J36" s="71">
        <f>ROUND((H36*'2-Calculator'!$D$26),2)</f>
        <v>73621.37</v>
      </c>
      <c r="K36" s="71">
        <f>ROUND((I36*'2-Calculator'!$D$26),2)</f>
        <v>73621.37</v>
      </c>
      <c r="L36" s="69">
        <v>23.01</v>
      </c>
      <c r="M36" s="66" t="s">
        <v>2529</v>
      </c>
      <c r="N36" s="66" t="s">
        <v>2530</v>
      </c>
      <c r="O36" s="66" t="s">
        <v>1258</v>
      </c>
      <c r="P36" s="66" t="s">
        <v>1833</v>
      </c>
      <c r="Q36" s="141">
        <v>11</v>
      </c>
    </row>
    <row r="37" spans="1:17" s="72" customFormat="1" x14ac:dyDescent="0.2">
      <c r="A37" s="66"/>
      <c r="B37" s="67" t="s">
        <v>2155</v>
      </c>
      <c r="C37" s="221" t="s">
        <v>2398</v>
      </c>
      <c r="D37" s="66" t="s">
        <v>2418</v>
      </c>
      <c r="E37" s="68">
        <v>14.248950000000001</v>
      </c>
      <c r="F37" s="74">
        <v>1.5</v>
      </c>
      <c r="G37" s="74">
        <v>1.5</v>
      </c>
      <c r="H37" s="68">
        <f t="shared" si="0"/>
        <v>21.373429999999999</v>
      </c>
      <c r="I37" s="70">
        <f t="shared" si="1"/>
        <v>21.373429999999999</v>
      </c>
      <c r="J37" s="71">
        <f>ROUND((H37*'2-Calculator'!$D$26),2)</f>
        <v>140508.93</v>
      </c>
      <c r="K37" s="71">
        <f>ROUND((I37*'2-Calculator'!$D$26),2)</f>
        <v>140508.93</v>
      </c>
      <c r="L37" s="69">
        <v>45.03</v>
      </c>
      <c r="M37" s="66" t="s">
        <v>2529</v>
      </c>
      <c r="N37" s="66" t="s">
        <v>2530</v>
      </c>
      <c r="O37" s="66" t="s">
        <v>1258</v>
      </c>
      <c r="P37" s="66" t="s">
        <v>1833</v>
      </c>
      <c r="Q37" s="141">
        <v>6</v>
      </c>
    </row>
    <row r="38" spans="1:17" s="72" customFormat="1" x14ac:dyDescent="0.2">
      <c r="A38" s="66"/>
      <c r="B38" s="67" t="s">
        <v>2156</v>
      </c>
      <c r="C38" s="221" t="s">
        <v>2399</v>
      </c>
      <c r="D38" s="66" t="s">
        <v>2419</v>
      </c>
      <c r="E38" s="68">
        <v>4.4629500000000002</v>
      </c>
      <c r="F38" s="74">
        <v>1.5</v>
      </c>
      <c r="G38" s="74">
        <v>1.5</v>
      </c>
      <c r="H38" s="68">
        <f t="shared" si="0"/>
        <v>6.6944299999999997</v>
      </c>
      <c r="I38" s="70">
        <f t="shared" si="1"/>
        <v>6.6944299999999997</v>
      </c>
      <c r="J38" s="71">
        <f>ROUND((H38*'2-Calculator'!$D$26),2)</f>
        <v>44009.18</v>
      </c>
      <c r="K38" s="71">
        <f>ROUND((I38*'2-Calculator'!$D$26),2)</f>
        <v>44009.18</v>
      </c>
      <c r="L38" s="69">
        <v>22.57</v>
      </c>
      <c r="M38" s="66" t="s">
        <v>2529</v>
      </c>
      <c r="N38" s="66" t="s">
        <v>2530</v>
      </c>
      <c r="O38" s="66" t="s">
        <v>1258</v>
      </c>
      <c r="P38" s="66" t="s">
        <v>1833</v>
      </c>
      <c r="Q38" s="141">
        <v>0</v>
      </c>
    </row>
    <row r="39" spans="1:17" s="72" customFormat="1" x14ac:dyDescent="0.2">
      <c r="A39" s="66"/>
      <c r="B39" s="67" t="s">
        <v>2157</v>
      </c>
      <c r="C39" s="221" t="s">
        <v>2399</v>
      </c>
      <c r="D39" s="66" t="s">
        <v>2419</v>
      </c>
      <c r="E39" s="68">
        <v>4.4974400000000001</v>
      </c>
      <c r="F39" s="74">
        <v>1.5</v>
      </c>
      <c r="G39" s="74">
        <v>1.5</v>
      </c>
      <c r="H39" s="68">
        <f t="shared" si="0"/>
        <v>6.7461599999999997</v>
      </c>
      <c r="I39" s="70">
        <f t="shared" si="1"/>
        <v>6.7461599999999997</v>
      </c>
      <c r="J39" s="71">
        <f>ROUND((H39*'2-Calculator'!$D$26),2)</f>
        <v>44349.26</v>
      </c>
      <c r="K39" s="71">
        <f>ROUND((I39*'2-Calculator'!$D$26),2)</f>
        <v>44349.26</v>
      </c>
      <c r="L39" s="69">
        <v>16</v>
      </c>
      <c r="M39" s="66" t="s">
        <v>2529</v>
      </c>
      <c r="N39" s="66" t="s">
        <v>2530</v>
      </c>
      <c r="O39" s="66" t="s">
        <v>1258</v>
      </c>
      <c r="P39" s="66" t="s">
        <v>1833</v>
      </c>
      <c r="Q39" s="141">
        <v>2</v>
      </c>
    </row>
    <row r="40" spans="1:17" s="72" customFormat="1" x14ac:dyDescent="0.2">
      <c r="A40" s="66"/>
      <c r="B40" s="67" t="s">
        <v>2158</v>
      </c>
      <c r="C40" s="221" t="s">
        <v>2399</v>
      </c>
      <c r="D40" s="66" t="s">
        <v>2419</v>
      </c>
      <c r="E40" s="68">
        <v>5.8850100000000003</v>
      </c>
      <c r="F40" s="74">
        <v>1.5</v>
      </c>
      <c r="G40" s="74">
        <v>1.5</v>
      </c>
      <c r="H40" s="68">
        <f t="shared" si="0"/>
        <v>8.8275199999999998</v>
      </c>
      <c r="I40" s="70">
        <f t="shared" si="1"/>
        <v>8.8275199999999998</v>
      </c>
      <c r="J40" s="71">
        <f>ROUND((H40*'2-Calculator'!$D$26),2)</f>
        <v>58032.12</v>
      </c>
      <c r="K40" s="71">
        <f>ROUND((I40*'2-Calculator'!$D$26),2)</f>
        <v>58032.12</v>
      </c>
      <c r="L40" s="69">
        <v>18.170000000000002</v>
      </c>
      <c r="M40" s="66" t="s">
        <v>2529</v>
      </c>
      <c r="N40" s="66" t="s">
        <v>2530</v>
      </c>
      <c r="O40" s="66" t="s">
        <v>1258</v>
      </c>
      <c r="P40" s="66" t="s">
        <v>1833</v>
      </c>
      <c r="Q40" s="141">
        <v>11</v>
      </c>
    </row>
    <row r="41" spans="1:17" s="72" customFormat="1" x14ac:dyDescent="0.2">
      <c r="A41" s="66"/>
      <c r="B41" s="67" t="s">
        <v>2159</v>
      </c>
      <c r="C41" s="221" t="s">
        <v>2399</v>
      </c>
      <c r="D41" s="66" t="s">
        <v>2419</v>
      </c>
      <c r="E41" s="68">
        <v>9.2305200000000003</v>
      </c>
      <c r="F41" s="74">
        <v>1.5</v>
      </c>
      <c r="G41" s="74">
        <v>1.5</v>
      </c>
      <c r="H41" s="68">
        <f t="shared" si="0"/>
        <v>13.84578</v>
      </c>
      <c r="I41" s="70">
        <f t="shared" si="1"/>
        <v>13.84578</v>
      </c>
      <c r="J41" s="71">
        <f>ROUND((H41*'2-Calculator'!$D$26),2)</f>
        <v>91022.16</v>
      </c>
      <c r="K41" s="71">
        <f>ROUND((I41*'2-Calculator'!$D$26),2)</f>
        <v>91022.16</v>
      </c>
      <c r="L41" s="69">
        <v>24.24</v>
      </c>
      <c r="M41" s="66" t="s">
        <v>2529</v>
      </c>
      <c r="N41" s="66" t="s">
        <v>2530</v>
      </c>
      <c r="O41" s="66" t="s">
        <v>1258</v>
      </c>
      <c r="P41" s="66" t="s">
        <v>1833</v>
      </c>
      <c r="Q41" s="141">
        <v>5</v>
      </c>
    </row>
    <row r="42" spans="1:17" s="72" customFormat="1" x14ac:dyDescent="0.2">
      <c r="A42" s="66"/>
      <c r="B42" s="67" t="s">
        <v>2160</v>
      </c>
      <c r="C42" s="221" t="s">
        <v>2400</v>
      </c>
      <c r="D42" s="66" t="s">
        <v>2161</v>
      </c>
      <c r="E42" s="68">
        <v>5.0964700000000001</v>
      </c>
      <c r="F42" s="74">
        <v>1</v>
      </c>
      <c r="G42" s="74">
        <v>1</v>
      </c>
      <c r="H42" s="68">
        <f t="shared" si="0"/>
        <v>5.0964700000000001</v>
      </c>
      <c r="I42" s="70">
        <f t="shared" si="1"/>
        <v>5.0964700000000001</v>
      </c>
      <c r="J42" s="71">
        <f>ROUND((H42*'2-Calculator'!$D$26),2)</f>
        <v>33504.19</v>
      </c>
      <c r="K42" s="71">
        <f>ROUND((I42*'2-Calculator'!$D$26),2)</f>
        <v>33504.19</v>
      </c>
      <c r="L42" s="69">
        <v>7</v>
      </c>
      <c r="M42" s="66" t="s">
        <v>2531</v>
      </c>
      <c r="N42" s="66" t="s">
        <v>2532</v>
      </c>
      <c r="O42" s="66"/>
      <c r="P42" s="66" t="s">
        <v>1833</v>
      </c>
      <c r="Q42" s="141">
        <v>0</v>
      </c>
    </row>
    <row r="43" spans="1:17" s="72" customFormat="1" x14ac:dyDescent="0.2">
      <c r="A43" s="66"/>
      <c r="B43" s="67" t="s">
        <v>2162</v>
      </c>
      <c r="C43" s="221" t="s">
        <v>2400</v>
      </c>
      <c r="D43" s="66" t="s">
        <v>2161</v>
      </c>
      <c r="E43" s="68">
        <v>6.55966</v>
      </c>
      <c r="F43" s="74">
        <v>1</v>
      </c>
      <c r="G43" s="74">
        <v>1</v>
      </c>
      <c r="H43" s="68">
        <f t="shared" si="0"/>
        <v>6.55966</v>
      </c>
      <c r="I43" s="70">
        <f t="shared" si="1"/>
        <v>6.55966</v>
      </c>
      <c r="J43" s="71">
        <f>ROUND((H43*'2-Calculator'!$D$26),2)</f>
        <v>43123.199999999997</v>
      </c>
      <c r="K43" s="71">
        <f>ROUND((I43*'2-Calculator'!$D$26),2)</f>
        <v>43123.199999999997</v>
      </c>
      <c r="L43" s="69">
        <v>4</v>
      </c>
      <c r="M43" s="66" t="s">
        <v>2531</v>
      </c>
      <c r="N43" s="66" t="s">
        <v>2532</v>
      </c>
      <c r="O43" s="66"/>
      <c r="P43" s="66" t="s">
        <v>1833</v>
      </c>
      <c r="Q43" s="141">
        <v>0</v>
      </c>
    </row>
    <row r="44" spans="1:17" s="72" customFormat="1" x14ac:dyDescent="0.2">
      <c r="A44" s="66"/>
      <c r="B44" s="67" t="s">
        <v>2163</v>
      </c>
      <c r="C44" s="221" t="s">
        <v>2400</v>
      </c>
      <c r="D44" s="66" t="s">
        <v>2161</v>
      </c>
      <c r="E44" s="68">
        <v>9.2436699999999998</v>
      </c>
      <c r="F44" s="74">
        <v>1</v>
      </c>
      <c r="G44" s="74">
        <v>1</v>
      </c>
      <c r="H44" s="68">
        <f t="shared" si="0"/>
        <v>9.2436699999999998</v>
      </c>
      <c r="I44" s="70">
        <f t="shared" si="1"/>
        <v>9.2436699999999998</v>
      </c>
      <c r="J44" s="71">
        <f>ROUND((H44*'2-Calculator'!$D$26),2)</f>
        <v>60767.89</v>
      </c>
      <c r="K44" s="71">
        <f>ROUND((I44*'2-Calculator'!$D$26),2)</f>
        <v>60767.89</v>
      </c>
      <c r="L44" s="69">
        <v>11.28</v>
      </c>
      <c r="M44" s="66" t="s">
        <v>2531</v>
      </c>
      <c r="N44" s="66" t="s">
        <v>2532</v>
      </c>
      <c r="O44" s="66"/>
      <c r="P44" s="66" t="s">
        <v>1833</v>
      </c>
      <c r="Q44" s="141">
        <v>0</v>
      </c>
    </row>
    <row r="45" spans="1:17" s="72" customFormat="1" x14ac:dyDescent="0.2">
      <c r="A45" s="66"/>
      <c r="B45" s="67" t="s">
        <v>2164</v>
      </c>
      <c r="C45" s="221" t="s">
        <v>2400</v>
      </c>
      <c r="D45" s="66" t="s">
        <v>2161</v>
      </c>
      <c r="E45" s="68">
        <v>13.43642</v>
      </c>
      <c r="F45" s="74">
        <v>1</v>
      </c>
      <c r="G45" s="74">
        <v>1</v>
      </c>
      <c r="H45" s="68">
        <f t="shared" si="0"/>
        <v>13.43642</v>
      </c>
      <c r="I45" s="70">
        <f t="shared" si="1"/>
        <v>13.43642</v>
      </c>
      <c r="J45" s="71">
        <f>ROUND((H45*'2-Calculator'!$D$26),2)</f>
        <v>88331.03</v>
      </c>
      <c r="K45" s="71">
        <f>ROUND((I45*'2-Calculator'!$D$26),2)</f>
        <v>88331.03</v>
      </c>
      <c r="L45" s="69">
        <v>34.43</v>
      </c>
      <c r="M45" s="66" t="s">
        <v>2531</v>
      </c>
      <c r="N45" s="66" t="s">
        <v>2532</v>
      </c>
      <c r="O45" s="66"/>
      <c r="P45" s="66" t="s">
        <v>1833</v>
      </c>
      <c r="Q45" s="141">
        <v>15</v>
      </c>
    </row>
    <row r="46" spans="1:17" s="72" customFormat="1" x14ac:dyDescent="0.2">
      <c r="A46" s="66"/>
      <c r="B46" s="67" t="s">
        <v>2165</v>
      </c>
      <c r="C46" s="221" t="s">
        <v>2401</v>
      </c>
      <c r="D46" s="66" t="s">
        <v>2420</v>
      </c>
      <c r="E46" s="68">
        <v>1.4742299999999999</v>
      </c>
      <c r="F46" s="74">
        <v>1</v>
      </c>
      <c r="G46" s="74">
        <v>1</v>
      </c>
      <c r="H46" s="68">
        <f t="shared" si="0"/>
        <v>1.4742299999999999</v>
      </c>
      <c r="I46" s="70">
        <f t="shared" si="1"/>
        <v>1.4742299999999999</v>
      </c>
      <c r="J46" s="71">
        <f>ROUND((H46*'2-Calculator'!$D$26),2)</f>
        <v>9691.59</v>
      </c>
      <c r="K46" s="71">
        <f>ROUND((I46*'2-Calculator'!$D$26),2)</f>
        <v>9691.59</v>
      </c>
      <c r="L46" s="69">
        <v>4.3099999999999996</v>
      </c>
      <c r="M46" s="66" t="s">
        <v>2531</v>
      </c>
      <c r="N46" s="66" t="s">
        <v>2532</v>
      </c>
      <c r="O46" s="66"/>
      <c r="P46" s="66" t="s">
        <v>1833</v>
      </c>
      <c r="Q46" s="141">
        <v>1</v>
      </c>
    </row>
    <row r="47" spans="1:17" s="72" customFormat="1" x14ac:dyDescent="0.2">
      <c r="A47" s="66"/>
      <c r="B47" s="66" t="s">
        <v>2166</v>
      </c>
      <c r="C47" s="221" t="s">
        <v>2401</v>
      </c>
      <c r="D47" s="66" t="s">
        <v>2420</v>
      </c>
      <c r="E47" s="68">
        <v>1.8974800000000001</v>
      </c>
      <c r="F47" s="74">
        <v>1</v>
      </c>
      <c r="G47" s="74">
        <v>1</v>
      </c>
      <c r="H47" s="68">
        <f t="shared" si="0"/>
        <v>1.8974800000000001</v>
      </c>
      <c r="I47" s="70">
        <f t="shared" si="1"/>
        <v>1.8974800000000001</v>
      </c>
      <c r="J47" s="71">
        <f>ROUND((H47*'2-Calculator'!$D$26),2)</f>
        <v>12474.03</v>
      </c>
      <c r="K47" s="71">
        <f>ROUND((I47*'2-Calculator'!$D$26),2)</f>
        <v>12474.03</v>
      </c>
      <c r="L47" s="69">
        <v>5.86</v>
      </c>
      <c r="M47" s="66" t="s">
        <v>2531</v>
      </c>
      <c r="N47" s="66" t="s">
        <v>2532</v>
      </c>
      <c r="O47" s="66"/>
      <c r="P47" s="66" t="s">
        <v>1833</v>
      </c>
      <c r="Q47" s="141">
        <v>0</v>
      </c>
    </row>
    <row r="48" spans="1:17" s="72" customFormat="1" x14ac:dyDescent="0.2">
      <c r="A48" s="66"/>
      <c r="B48" s="66" t="s">
        <v>2167</v>
      </c>
      <c r="C48" s="221" t="s">
        <v>2401</v>
      </c>
      <c r="D48" s="66" t="s">
        <v>2420</v>
      </c>
      <c r="E48" s="68">
        <v>2.67387</v>
      </c>
      <c r="F48" s="74">
        <v>1</v>
      </c>
      <c r="G48" s="74">
        <v>1</v>
      </c>
      <c r="H48" s="68">
        <f t="shared" si="0"/>
        <v>2.67387</v>
      </c>
      <c r="I48" s="70">
        <f t="shared" si="1"/>
        <v>2.67387</v>
      </c>
      <c r="J48" s="71">
        <f>ROUND((H48*'2-Calculator'!$D$26),2)</f>
        <v>17578.02</v>
      </c>
      <c r="K48" s="71">
        <f>ROUND((I48*'2-Calculator'!$D$26),2)</f>
        <v>17578.02</v>
      </c>
      <c r="L48" s="69">
        <v>8.5</v>
      </c>
      <c r="M48" s="66" t="s">
        <v>2531</v>
      </c>
      <c r="N48" s="66" t="s">
        <v>2532</v>
      </c>
      <c r="O48" s="66"/>
      <c r="P48" s="66" t="s">
        <v>1833</v>
      </c>
      <c r="Q48" s="141">
        <v>0</v>
      </c>
    </row>
    <row r="49" spans="1:17" s="72" customFormat="1" x14ac:dyDescent="0.2">
      <c r="A49" s="66"/>
      <c r="B49" s="66" t="s">
        <v>2168</v>
      </c>
      <c r="C49" s="221" t="s">
        <v>2401</v>
      </c>
      <c r="D49" s="66" t="s">
        <v>2420</v>
      </c>
      <c r="E49" s="68">
        <v>9.4532000000000007</v>
      </c>
      <c r="F49" s="74">
        <v>1</v>
      </c>
      <c r="G49" s="74">
        <v>1</v>
      </c>
      <c r="H49" s="68">
        <f t="shared" si="0"/>
        <v>9.4532000000000007</v>
      </c>
      <c r="I49" s="70">
        <f t="shared" si="1"/>
        <v>9.4532000000000007</v>
      </c>
      <c r="J49" s="71">
        <f>ROUND((H49*'2-Calculator'!$D$26),2)</f>
        <v>62145.34</v>
      </c>
      <c r="K49" s="71">
        <f>ROUND((I49*'2-Calculator'!$D$26),2)</f>
        <v>62145.34</v>
      </c>
      <c r="L49" s="69">
        <v>26.5</v>
      </c>
      <c r="M49" s="66" t="s">
        <v>2531</v>
      </c>
      <c r="N49" s="66" t="s">
        <v>2532</v>
      </c>
      <c r="O49" s="66"/>
      <c r="P49" s="66" t="s">
        <v>1833</v>
      </c>
      <c r="Q49" s="141">
        <v>4</v>
      </c>
    </row>
    <row r="50" spans="1:17" s="72" customFormat="1" x14ac:dyDescent="0.2">
      <c r="A50" s="66"/>
      <c r="B50" s="66" t="s">
        <v>1187</v>
      </c>
      <c r="C50" s="221" t="s">
        <v>1525</v>
      </c>
      <c r="D50" s="66" t="s">
        <v>2169</v>
      </c>
      <c r="E50" s="68">
        <v>1.6593599999999999</v>
      </c>
      <c r="F50" s="74">
        <v>1</v>
      </c>
      <c r="G50" s="74">
        <v>1</v>
      </c>
      <c r="H50" s="68">
        <f t="shared" si="0"/>
        <v>1.6593599999999999</v>
      </c>
      <c r="I50" s="70">
        <f t="shared" si="1"/>
        <v>1.6593599999999999</v>
      </c>
      <c r="J50" s="71">
        <f>ROUND((H50*'2-Calculator'!$D$26),2)</f>
        <v>10908.63</v>
      </c>
      <c r="K50" s="71">
        <f>ROUND((I50*'2-Calculator'!$D$26),2)</f>
        <v>10908.63</v>
      </c>
      <c r="L50" s="69">
        <v>5.22</v>
      </c>
      <c r="M50" s="66" t="s">
        <v>2531</v>
      </c>
      <c r="N50" s="66" t="s">
        <v>2532</v>
      </c>
      <c r="O50" s="66"/>
      <c r="P50" s="66" t="s">
        <v>1833</v>
      </c>
      <c r="Q50" s="141">
        <v>3</v>
      </c>
    </row>
    <row r="51" spans="1:17" s="72" customFormat="1" x14ac:dyDescent="0.2">
      <c r="A51" s="66"/>
      <c r="B51" s="66" t="s">
        <v>1186</v>
      </c>
      <c r="C51" s="221" t="s">
        <v>1525</v>
      </c>
      <c r="D51" s="66" t="s">
        <v>2169</v>
      </c>
      <c r="E51" s="68">
        <v>2.1876099999999998</v>
      </c>
      <c r="F51" s="74">
        <v>1</v>
      </c>
      <c r="G51" s="74">
        <v>1</v>
      </c>
      <c r="H51" s="68">
        <f t="shared" si="0"/>
        <v>2.1876099999999998</v>
      </c>
      <c r="I51" s="70">
        <f t="shared" si="1"/>
        <v>2.1876099999999998</v>
      </c>
      <c r="J51" s="71">
        <f>ROUND((H51*'2-Calculator'!$D$26),2)</f>
        <v>14381.35</v>
      </c>
      <c r="K51" s="71">
        <f>ROUND((I51*'2-Calculator'!$D$26),2)</f>
        <v>14381.35</v>
      </c>
      <c r="L51" s="69">
        <v>5.91</v>
      </c>
      <c r="M51" s="66" t="s">
        <v>2531</v>
      </c>
      <c r="N51" s="66" t="s">
        <v>2532</v>
      </c>
      <c r="O51" s="66"/>
      <c r="P51" s="66" t="s">
        <v>1833</v>
      </c>
      <c r="Q51" s="141">
        <v>4</v>
      </c>
    </row>
    <row r="52" spans="1:17" s="72" customFormat="1" x14ac:dyDescent="0.2">
      <c r="A52" s="66"/>
      <c r="B52" s="66" t="s">
        <v>1185</v>
      </c>
      <c r="C52" s="221" t="s">
        <v>1525</v>
      </c>
      <c r="D52" s="66" t="s">
        <v>2169</v>
      </c>
      <c r="E52" s="68">
        <v>2.9651700000000001</v>
      </c>
      <c r="F52" s="74">
        <v>1</v>
      </c>
      <c r="G52" s="74">
        <v>1</v>
      </c>
      <c r="H52" s="68">
        <f t="shared" si="0"/>
        <v>2.9651700000000001</v>
      </c>
      <c r="I52" s="70">
        <f t="shared" si="1"/>
        <v>2.9651700000000001</v>
      </c>
      <c r="J52" s="71">
        <f>ROUND((H52*'2-Calculator'!$D$26),2)</f>
        <v>19493.03</v>
      </c>
      <c r="K52" s="71">
        <f>ROUND((I52*'2-Calculator'!$D$26),2)</f>
        <v>19493.03</v>
      </c>
      <c r="L52" s="69">
        <v>9.49</v>
      </c>
      <c r="M52" s="66" t="s">
        <v>2531</v>
      </c>
      <c r="N52" s="66" t="s">
        <v>2532</v>
      </c>
      <c r="O52" s="66"/>
      <c r="P52" s="66" t="s">
        <v>1833</v>
      </c>
      <c r="Q52" s="141">
        <v>5</v>
      </c>
    </row>
    <row r="53" spans="1:17" s="72" customFormat="1" x14ac:dyDescent="0.2">
      <c r="A53" s="66"/>
      <c r="B53" s="66" t="s">
        <v>1184</v>
      </c>
      <c r="C53" s="221" t="s">
        <v>1525</v>
      </c>
      <c r="D53" s="66" t="s">
        <v>2169</v>
      </c>
      <c r="E53" s="68">
        <v>6.1745200000000002</v>
      </c>
      <c r="F53" s="74">
        <v>1</v>
      </c>
      <c r="G53" s="74">
        <v>1</v>
      </c>
      <c r="H53" s="68">
        <f t="shared" si="0"/>
        <v>6.1745200000000002</v>
      </c>
      <c r="I53" s="70">
        <f t="shared" si="1"/>
        <v>6.1745200000000002</v>
      </c>
      <c r="J53" s="71">
        <f>ROUND((H53*'2-Calculator'!$D$26),2)</f>
        <v>40591.29</v>
      </c>
      <c r="K53" s="71">
        <f>ROUND((I53*'2-Calculator'!$D$26),2)</f>
        <v>40591.29</v>
      </c>
      <c r="L53" s="69">
        <v>16.43</v>
      </c>
      <c r="M53" s="66" t="s">
        <v>2531</v>
      </c>
      <c r="N53" s="66" t="s">
        <v>2532</v>
      </c>
      <c r="O53" s="66"/>
      <c r="P53" s="66" t="s">
        <v>1833</v>
      </c>
      <c r="Q53" s="141">
        <v>16</v>
      </c>
    </row>
    <row r="54" spans="1:17" s="72" customFormat="1" x14ac:dyDescent="0.2">
      <c r="A54" s="66"/>
      <c r="B54" s="66" t="s">
        <v>1183</v>
      </c>
      <c r="C54" s="221" t="s">
        <v>1526</v>
      </c>
      <c r="D54" s="66" t="s">
        <v>2170</v>
      </c>
      <c r="E54" s="68">
        <v>1.8927400000000001</v>
      </c>
      <c r="F54" s="74">
        <v>1</v>
      </c>
      <c r="G54" s="74">
        <v>1</v>
      </c>
      <c r="H54" s="68">
        <f t="shared" si="0"/>
        <v>1.8927400000000001</v>
      </c>
      <c r="I54" s="70">
        <f t="shared" si="1"/>
        <v>1.8927400000000001</v>
      </c>
      <c r="J54" s="71">
        <f>ROUND((H54*'2-Calculator'!$D$26),2)</f>
        <v>12442.87</v>
      </c>
      <c r="K54" s="71">
        <f>ROUND((I54*'2-Calculator'!$D$26),2)</f>
        <v>12442.87</v>
      </c>
      <c r="L54" s="69">
        <v>3.2</v>
      </c>
      <c r="M54" s="66" t="s">
        <v>2531</v>
      </c>
      <c r="N54" s="66" t="s">
        <v>2532</v>
      </c>
      <c r="O54" s="66"/>
      <c r="P54" s="66" t="s">
        <v>1833</v>
      </c>
      <c r="Q54" s="141">
        <v>20</v>
      </c>
    </row>
    <row r="55" spans="1:17" s="72" customFormat="1" x14ac:dyDescent="0.2">
      <c r="A55" s="66"/>
      <c r="B55" s="66" t="s">
        <v>1182</v>
      </c>
      <c r="C55" s="221" t="s">
        <v>1526</v>
      </c>
      <c r="D55" s="66" t="s">
        <v>2170</v>
      </c>
      <c r="E55" s="68">
        <v>2.4474200000000002</v>
      </c>
      <c r="F55" s="74">
        <v>1</v>
      </c>
      <c r="G55" s="74">
        <v>1</v>
      </c>
      <c r="H55" s="68">
        <f t="shared" si="0"/>
        <v>2.4474200000000002</v>
      </c>
      <c r="I55" s="70">
        <f t="shared" si="1"/>
        <v>2.4474200000000002</v>
      </c>
      <c r="J55" s="71">
        <f>ROUND((H55*'2-Calculator'!$D$26),2)</f>
        <v>16089.34</v>
      </c>
      <c r="K55" s="71">
        <f>ROUND((I55*'2-Calculator'!$D$26),2)</f>
        <v>16089.34</v>
      </c>
      <c r="L55" s="69">
        <v>4.72</v>
      </c>
      <c r="M55" s="66" t="s">
        <v>2531</v>
      </c>
      <c r="N55" s="66" t="s">
        <v>2532</v>
      </c>
      <c r="O55" s="66"/>
      <c r="P55" s="66" t="s">
        <v>1833</v>
      </c>
      <c r="Q55" s="141">
        <v>41</v>
      </c>
    </row>
    <row r="56" spans="1:17" s="72" customFormat="1" x14ac:dyDescent="0.2">
      <c r="A56" s="66"/>
      <c r="B56" s="66" t="s">
        <v>1181</v>
      </c>
      <c r="C56" s="221" t="s">
        <v>1526</v>
      </c>
      <c r="D56" s="66" t="s">
        <v>2170</v>
      </c>
      <c r="E56" s="68">
        <v>3.6578200000000001</v>
      </c>
      <c r="F56" s="74">
        <v>1</v>
      </c>
      <c r="G56" s="74">
        <v>1</v>
      </c>
      <c r="H56" s="68">
        <f t="shared" si="0"/>
        <v>3.6578200000000001</v>
      </c>
      <c r="I56" s="70">
        <f t="shared" si="1"/>
        <v>3.6578200000000001</v>
      </c>
      <c r="J56" s="71">
        <f>ROUND((H56*'2-Calculator'!$D$26),2)</f>
        <v>24046.51</v>
      </c>
      <c r="K56" s="71">
        <f>ROUND((I56*'2-Calculator'!$D$26),2)</f>
        <v>24046.51</v>
      </c>
      <c r="L56" s="69">
        <v>8.2200000000000006</v>
      </c>
      <c r="M56" s="66" t="s">
        <v>2531</v>
      </c>
      <c r="N56" s="66" t="s">
        <v>2532</v>
      </c>
      <c r="O56" s="66"/>
      <c r="P56" s="66" t="s">
        <v>1833</v>
      </c>
      <c r="Q56" s="141">
        <v>45</v>
      </c>
    </row>
    <row r="57" spans="1:17" s="72" customFormat="1" x14ac:dyDescent="0.2">
      <c r="A57" s="66"/>
      <c r="B57" s="66" t="s">
        <v>1180</v>
      </c>
      <c r="C57" s="221" t="s">
        <v>1526</v>
      </c>
      <c r="D57" s="66" t="s">
        <v>2170</v>
      </c>
      <c r="E57" s="68">
        <v>6.2839</v>
      </c>
      <c r="F57" s="74">
        <v>1</v>
      </c>
      <c r="G57" s="74">
        <v>1</v>
      </c>
      <c r="H57" s="68">
        <f t="shared" si="0"/>
        <v>6.2839</v>
      </c>
      <c r="I57" s="70">
        <f t="shared" si="1"/>
        <v>6.2839</v>
      </c>
      <c r="J57" s="71">
        <f>ROUND((H57*'2-Calculator'!$D$26),2)</f>
        <v>41310.36</v>
      </c>
      <c r="K57" s="71">
        <f>ROUND((I57*'2-Calculator'!$D$26),2)</f>
        <v>41310.36</v>
      </c>
      <c r="L57" s="69">
        <v>18.100000000000001</v>
      </c>
      <c r="M57" s="66" t="s">
        <v>2531</v>
      </c>
      <c r="N57" s="66" t="s">
        <v>2532</v>
      </c>
      <c r="O57" s="66"/>
      <c r="P57" s="66" t="s">
        <v>1833</v>
      </c>
      <c r="Q57" s="141">
        <v>51</v>
      </c>
    </row>
    <row r="58" spans="1:17" s="72" customFormat="1" x14ac:dyDescent="0.2">
      <c r="A58" s="66"/>
      <c r="B58" s="66" t="s">
        <v>1179</v>
      </c>
      <c r="C58" s="221" t="s">
        <v>1527</v>
      </c>
      <c r="D58" s="66" t="s">
        <v>2171</v>
      </c>
      <c r="E58" s="68">
        <v>1.22488</v>
      </c>
      <c r="F58" s="74">
        <v>1</v>
      </c>
      <c r="G58" s="74">
        <v>1</v>
      </c>
      <c r="H58" s="68">
        <f t="shared" si="0"/>
        <v>1.22488</v>
      </c>
      <c r="I58" s="70">
        <f t="shared" si="1"/>
        <v>1.22488</v>
      </c>
      <c r="J58" s="71">
        <f>ROUND((H58*'2-Calculator'!$D$26),2)</f>
        <v>8052.36</v>
      </c>
      <c r="K58" s="71">
        <f>ROUND((I58*'2-Calculator'!$D$26),2)</f>
        <v>8052.36</v>
      </c>
      <c r="L58" s="69">
        <v>2.2599999999999998</v>
      </c>
      <c r="M58" s="66" t="s">
        <v>2531</v>
      </c>
      <c r="N58" s="66" t="s">
        <v>2532</v>
      </c>
      <c r="O58" s="66"/>
      <c r="P58" s="66" t="s">
        <v>1833</v>
      </c>
      <c r="Q58" s="141">
        <v>12</v>
      </c>
    </row>
    <row r="59" spans="1:17" s="72" customFormat="1" x14ac:dyDescent="0.2">
      <c r="A59" s="66"/>
      <c r="B59" s="66" t="s">
        <v>1178</v>
      </c>
      <c r="C59" s="221" t="s">
        <v>1527</v>
      </c>
      <c r="D59" s="66" t="s">
        <v>2171</v>
      </c>
      <c r="E59" s="68">
        <v>1.4415199999999999</v>
      </c>
      <c r="F59" s="74">
        <v>1</v>
      </c>
      <c r="G59" s="74">
        <v>1</v>
      </c>
      <c r="H59" s="68">
        <f t="shared" si="0"/>
        <v>1.4415199999999999</v>
      </c>
      <c r="I59" s="70">
        <f t="shared" si="1"/>
        <v>1.4415199999999999</v>
      </c>
      <c r="J59" s="71">
        <f>ROUND((H59*'2-Calculator'!$D$26),2)</f>
        <v>9476.5499999999993</v>
      </c>
      <c r="K59" s="71">
        <f>ROUND((I59*'2-Calculator'!$D$26),2)</f>
        <v>9476.5499999999993</v>
      </c>
      <c r="L59" s="69">
        <v>3.67</v>
      </c>
      <c r="M59" s="66" t="s">
        <v>2531</v>
      </c>
      <c r="N59" s="66" t="s">
        <v>2532</v>
      </c>
      <c r="O59" s="66"/>
      <c r="P59" s="66" t="s">
        <v>1833</v>
      </c>
      <c r="Q59" s="141">
        <v>19</v>
      </c>
    </row>
    <row r="60" spans="1:17" s="72" customFormat="1" x14ac:dyDescent="0.2">
      <c r="A60" s="66"/>
      <c r="B60" s="66" t="s">
        <v>1177</v>
      </c>
      <c r="C60" s="221" t="s">
        <v>1527</v>
      </c>
      <c r="D60" s="66" t="s">
        <v>2171</v>
      </c>
      <c r="E60" s="68">
        <v>2.2438899999999999</v>
      </c>
      <c r="F60" s="74">
        <v>1</v>
      </c>
      <c r="G60" s="74">
        <v>1</v>
      </c>
      <c r="H60" s="68">
        <f t="shared" si="0"/>
        <v>2.2438899999999999</v>
      </c>
      <c r="I60" s="70">
        <f t="shared" si="1"/>
        <v>2.2438899999999999</v>
      </c>
      <c r="J60" s="71">
        <f>ROUND((H60*'2-Calculator'!$D$26),2)</f>
        <v>14751.33</v>
      </c>
      <c r="K60" s="71">
        <f>ROUND((I60*'2-Calculator'!$D$26),2)</f>
        <v>14751.33</v>
      </c>
      <c r="L60" s="69">
        <v>6.39</v>
      </c>
      <c r="M60" s="66" t="s">
        <v>2531</v>
      </c>
      <c r="N60" s="66" t="s">
        <v>2532</v>
      </c>
      <c r="O60" s="66"/>
      <c r="P60" s="66" t="s">
        <v>1833</v>
      </c>
      <c r="Q60" s="141">
        <v>12</v>
      </c>
    </row>
    <row r="61" spans="1:17" s="72" customFormat="1" x14ac:dyDescent="0.2">
      <c r="A61" s="66"/>
      <c r="B61" s="66" t="s">
        <v>1176</v>
      </c>
      <c r="C61" s="221" t="s">
        <v>1527</v>
      </c>
      <c r="D61" s="66" t="s">
        <v>2171</v>
      </c>
      <c r="E61" s="68">
        <v>5.0071300000000001</v>
      </c>
      <c r="F61" s="74">
        <v>1</v>
      </c>
      <c r="G61" s="74">
        <v>1</v>
      </c>
      <c r="H61" s="68">
        <f t="shared" si="0"/>
        <v>5.0071300000000001</v>
      </c>
      <c r="I61" s="70">
        <f t="shared" si="1"/>
        <v>5.0071300000000001</v>
      </c>
      <c r="J61" s="71">
        <f>ROUND((H61*'2-Calculator'!$D$26),2)</f>
        <v>32916.870000000003</v>
      </c>
      <c r="K61" s="71">
        <f>ROUND((I61*'2-Calculator'!$D$26),2)</f>
        <v>32916.870000000003</v>
      </c>
      <c r="L61" s="69">
        <v>22.64</v>
      </c>
      <c r="M61" s="66" t="s">
        <v>2531</v>
      </c>
      <c r="N61" s="66" t="s">
        <v>2532</v>
      </c>
      <c r="O61" s="66"/>
      <c r="P61" s="66" t="s">
        <v>1833</v>
      </c>
      <c r="Q61" s="141">
        <v>4</v>
      </c>
    </row>
    <row r="62" spans="1:17" s="72" customFormat="1" x14ac:dyDescent="0.2">
      <c r="A62" s="66"/>
      <c r="B62" s="66" t="s">
        <v>1175</v>
      </c>
      <c r="C62" s="221" t="s">
        <v>1528</v>
      </c>
      <c r="D62" s="66" t="s">
        <v>2172</v>
      </c>
      <c r="E62" s="68">
        <v>1.2491000000000001</v>
      </c>
      <c r="F62" s="74">
        <v>1</v>
      </c>
      <c r="G62" s="74">
        <v>1</v>
      </c>
      <c r="H62" s="68">
        <f t="shared" si="0"/>
        <v>1.2491000000000001</v>
      </c>
      <c r="I62" s="70">
        <f t="shared" si="1"/>
        <v>1.2491000000000001</v>
      </c>
      <c r="J62" s="71">
        <f>ROUND((H62*'2-Calculator'!$D$26),2)</f>
        <v>8211.58</v>
      </c>
      <c r="K62" s="71">
        <f>ROUND((I62*'2-Calculator'!$D$26),2)</f>
        <v>8211.58</v>
      </c>
      <c r="L62" s="69">
        <v>2.83</v>
      </c>
      <c r="M62" s="66" t="s">
        <v>2531</v>
      </c>
      <c r="N62" s="66" t="s">
        <v>2532</v>
      </c>
      <c r="O62" s="66"/>
      <c r="P62" s="66" t="s">
        <v>1833</v>
      </c>
      <c r="Q62" s="141">
        <v>10</v>
      </c>
    </row>
    <row r="63" spans="1:17" s="72" customFormat="1" x14ac:dyDescent="0.2">
      <c r="A63" s="66"/>
      <c r="B63" s="66" t="s">
        <v>1174</v>
      </c>
      <c r="C63" s="221" t="s">
        <v>1528</v>
      </c>
      <c r="D63" s="66" t="s">
        <v>2172</v>
      </c>
      <c r="E63" s="68">
        <v>1.7747299999999999</v>
      </c>
      <c r="F63" s="74">
        <v>1</v>
      </c>
      <c r="G63" s="74">
        <v>1</v>
      </c>
      <c r="H63" s="68">
        <f t="shared" si="0"/>
        <v>1.7747299999999999</v>
      </c>
      <c r="I63" s="70">
        <f t="shared" si="1"/>
        <v>1.7747299999999999</v>
      </c>
      <c r="J63" s="71">
        <f>ROUND((H63*'2-Calculator'!$D$26),2)</f>
        <v>11667.08</v>
      </c>
      <c r="K63" s="71">
        <f>ROUND((I63*'2-Calculator'!$D$26),2)</f>
        <v>11667.08</v>
      </c>
      <c r="L63" s="69">
        <v>5.19</v>
      </c>
      <c r="M63" s="66" t="s">
        <v>2531</v>
      </c>
      <c r="N63" s="66" t="s">
        <v>2532</v>
      </c>
      <c r="O63" s="66"/>
      <c r="P63" s="66" t="s">
        <v>1833</v>
      </c>
      <c r="Q63" s="141">
        <v>18</v>
      </c>
    </row>
    <row r="64" spans="1:17" s="72" customFormat="1" x14ac:dyDescent="0.2">
      <c r="A64" s="66"/>
      <c r="B64" s="66" t="s">
        <v>1173</v>
      </c>
      <c r="C64" s="221" t="s">
        <v>1528</v>
      </c>
      <c r="D64" s="66" t="s">
        <v>2172</v>
      </c>
      <c r="E64" s="68">
        <v>3.4754</v>
      </c>
      <c r="F64" s="74">
        <v>1</v>
      </c>
      <c r="G64" s="74">
        <v>1</v>
      </c>
      <c r="H64" s="68">
        <f t="shared" si="0"/>
        <v>3.4754</v>
      </c>
      <c r="I64" s="70">
        <f t="shared" si="1"/>
        <v>3.4754</v>
      </c>
      <c r="J64" s="71">
        <f>ROUND((H64*'2-Calculator'!$D$26),2)</f>
        <v>22847.279999999999</v>
      </c>
      <c r="K64" s="71">
        <f>ROUND((I64*'2-Calculator'!$D$26),2)</f>
        <v>22847.279999999999</v>
      </c>
      <c r="L64" s="69">
        <v>9.74</v>
      </c>
      <c r="M64" s="66" t="s">
        <v>2531</v>
      </c>
      <c r="N64" s="66" t="s">
        <v>2532</v>
      </c>
      <c r="O64" s="66"/>
      <c r="P64" s="66" t="s">
        <v>1833</v>
      </c>
      <c r="Q64" s="141">
        <v>15</v>
      </c>
    </row>
    <row r="65" spans="1:17" s="72" customFormat="1" x14ac:dyDescent="0.2">
      <c r="A65" s="66"/>
      <c r="B65" s="66" t="s">
        <v>1172</v>
      </c>
      <c r="C65" s="221" t="s">
        <v>1528</v>
      </c>
      <c r="D65" s="66" t="s">
        <v>2172</v>
      </c>
      <c r="E65" s="68">
        <v>6.3028300000000002</v>
      </c>
      <c r="F65" s="74">
        <v>1</v>
      </c>
      <c r="G65" s="74">
        <v>1</v>
      </c>
      <c r="H65" s="68">
        <f t="shared" si="0"/>
        <v>6.3028300000000002</v>
      </c>
      <c r="I65" s="70">
        <f t="shared" si="1"/>
        <v>6.3028300000000002</v>
      </c>
      <c r="J65" s="71">
        <f>ROUND((H65*'2-Calculator'!$D$26),2)</f>
        <v>41434.800000000003</v>
      </c>
      <c r="K65" s="71">
        <f>ROUND((I65*'2-Calculator'!$D$26),2)</f>
        <v>41434.800000000003</v>
      </c>
      <c r="L65" s="69">
        <v>20.83</v>
      </c>
      <c r="M65" s="66" t="s">
        <v>2531</v>
      </c>
      <c r="N65" s="66" t="s">
        <v>2532</v>
      </c>
      <c r="O65" s="66"/>
      <c r="P65" s="66" t="s">
        <v>1833</v>
      </c>
      <c r="Q65" s="141">
        <v>4</v>
      </c>
    </row>
    <row r="66" spans="1:17" s="72" customFormat="1" x14ac:dyDescent="0.2">
      <c r="A66" s="66"/>
      <c r="B66" s="66" t="s">
        <v>1171</v>
      </c>
      <c r="C66" s="221" t="s">
        <v>1529</v>
      </c>
      <c r="D66" s="66" t="s">
        <v>2173</v>
      </c>
      <c r="E66" s="68">
        <v>1.1128800000000001</v>
      </c>
      <c r="F66" s="74">
        <v>1</v>
      </c>
      <c r="G66" s="74">
        <v>1</v>
      </c>
      <c r="H66" s="68">
        <f t="shared" si="0"/>
        <v>1.1128800000000001</v>
      </c>
      <c r="I66" s="70">
        <f t="shared" si="1"/>
        <v>1.1128800000000001</v>
      </c>
      <c r="J66" s="71">
        <f>ROUND((H66*'2-Calculator'!$D$26),2)</f>
        <v>7316.07</v>
      </c>
      <c r="K66" s="71">
        <f>ROUND((I66*'2-Calculator'!$D$26),2)</f>
        <v>7316.07</v>
      </c>
      <c r="L66" s="69">
        <v>1.53</v>
      </c>
      <c r="M66" s="66" t="s">
        <v>2531</v>
      </c>
      <c r="N66" s="66" t="s">
        <v>2532</v>
      </c>
      <c r="O66" s="66"/>
      <c r="P66" s="66" t="s">
        <v>1833</v>
      </c>
      <c r="Q66" s="141">
        <v>18</v>
      </c>
    </row>
    <row r="67" spans="1:17" s="72" customFormat="1" x14ac:dyDescent="0.2">
      <c r="A67" s="66"/>
      <c r="B67" s="66" t="s">
        <v>1170</v>
      </c>
      <c r="C67" s="221" t="s">
        <v>1529</v>
      </c>
      <c r="D67" s="66" t="s">
        <v>2173</v>
      </c>
      <c r="E67" s="68">
        <v>1.42032</v>
      </c>
      <c r="F67" s="74">
        <v>1</v>
      </c>
      <c r="G67" s="74">
        <v>1</v>
      </c>
      <c r="H67" s="68">
        <f t="shared" si="0"/>
        <v>1.42032</v>
      </c>
      <c r="I67" s="70">
        <f t="shared" si="1"/>
        <v>1.42032</v>
      </c>
      <c r="J67" s="71">
        <f>ROUND((H67*'2-Calculator'!$D$26),2)</f>
        <v>9337.18</v>
      </c>
      <c r="K67" s="71">
        <f>ROUND((I67*'2-Calculator'!$D$26),2)</f>
        <v>9337.18</v>
      </c>
      <c r="L67" s="69">
        <v>2.33</v>
      </c>
      <c r="M67" s="66" t="s">
        <v>2531</v>
      </c>
      <c r="N67" s="66" t="s">
        <v>2532</v>
      </c>
      <c r="O67" s="66"/>
      <c r="P67" s="66" t="s">
        <v>1833</v>
      </c>
      <c r="Q67" s="141">
        <v>40</v>
      </c>
    </row>
    <row r="68" spans="1:17" s="72" customFormat="1" x14ac:dyDescent="0.2">
      <c r="A68" s="66"/>
      <c r="B68" s="66" t="s">
        <v>1169</v>
      </c>
      <c r="C68" s="221" t="s">
        <v>1529</v>
      </c>
      <c r="D68" s="66" t="s">
        <v>2173</v>
      </c>
      <c r="E68" s="68">
        <v>2.6650499999999999</v>
      </c>
      <c r="F68" s="74">
        <v>1</v>
      </c>
      <c r="G68" s="74">
        <v>1</v>
      </c>
      <c r="H68" s="68">
        <f t="shared" si="0"/>
        <v>2.6650499999999999</v>
      </c>
      <c r="I68" s="70">
        <f t="shared" si="1"/>
        <v>2.6650499999999999</v>
      </c>
      <c r="J68" s="71">
        <f>ROUND((H68*'2-Calculator'!$D$26),2)</f>
        <v>17520.04</v>
      </c>
      <c r="K68" s="71">
        <f>ROUND((I68*'2-Calculator'!$D$26),2)</f>
        <v>17520.04</v>
      </c>
      <c r="L68" s="69">
        <v>6.22</v>
      </c>
      <c r="M68" s="66" t="s">
        <v>2531</v>
      </c>
      <c r="N68" s="66" t="s">
        <v>2532</v>
      </c>
      <c r="O68" s="66"/>
      <c r="P68" s="66" t="s">
        <v>1833</v>
      </c>
      <c r="Q68" s="141">
        <v>26</v>
      </c>
    </row>
    <row r="69" spans="1:17" s="72" customFormat="1" x14ac:dyDescent="0.2">
      <c r="A69" s="66"/>
      <c r="B69" s="66" t="s">
        <v>1168</v>
      </c>
      <c r="C69" s="221" t="s">
        <v>1529</v>
      </c>
      <c r="D69" s="66" t="s">
        <v>2173</v>
      </c>
      <c r="E69" s="68">
        <v>5.30647</v>
      </c>
      <c r="F69" s="74">
        <v>1</v>
      </c>
      <c r="G69" s="74">
        <v>1</v>
      </c>
      <c r="H69" s="68">
        <f t="shared" si="0"/>
        <v>5.30647</v>
      </c>
      <c r="I69" s="70">
        <f t="shared" si="1"/>
        <v>5.30647</v>
      </c>
      <c r="J69" s="71">
        <f>ROUND((H69*'2-Calculator'!$D$26),2)</f>
        <v>34884.730000000003</v>
      </c>
      <c r="K69" s="71">
        <f>ROUND((I69*'2-Calculator'!$D$26),2)</f>
        <v>34884.730000000003</v>
      </c>
      <c r="L69" s="69">
        <v>14.44</v>
      </c>
      <c r="M69" s="66" t="s">
        <v>2531</v>
      </c>
      <c r="N69" s="66" t="s">
        <v>2532</v>
      </c>
      <c r="O69" s="66"/>
      <c r="P69" s="66" t="s">
        <v>1833</v>
      </c>
      <c r="Q69" s="141">
        <v>17</v>
      </c>
    </row>
    <row r="70" spans="1:17" s="72" customFormat="1" x14ac:dyDescent="0.2">
      <c r="A70" s="66"/>
      <c r="B70" s="66" t="s">
        <v>1167</v>
      </c>
      <c r="C70" s="221" t="s">
        <v>1530</v>
      </c>
      <c r="D70" s="66" t="s">
        <v>2174</v>
      </c>
      <c r="E70" s="68">
        <v>1.1389199999999999</v>
      </c>
      <c r="F70" s="74">
        <v>1</v>
      </c>
      <c r="G70" s="74">
        <v>1</v>
      </c>
      <c r="H70" s="68">
        <f t="shared" si="0"/>
        <v>1.1389199999999999</v>
      </c>
      <c r="I70" s="70">
        <f t="shared" si="1"/>
        <v>1.1389199999999999</v>
      </c>
      <c r="J70" s="71">
        <f>ROUND((H70*'2-Calculator'!$D$26),2)</f>
        <v>7487.26</v>
      </c>
      <c r="K70" s="71">
        <f>ROUND((I70*'2-Calculator'!$D$26),2)</f>
        <v>7487.26</v>
      </c>
      <c r="L70" s="69">
        <v>1.93</v>
      </c>
      <c r="M70" s="66" t="s">
        <v>2531</v>
      </c>
      <c r="N70" s="66" t="s">
        <v>2532</v>
      </c>
      <c r="O70" s="66"/>
      <c r="P70" s="66" t="s">
        <v>1833</v>
      </c>
      <c r="Q70" s="141">
        <v>9</v>
      </c>
    </row>
    <row r="71" spans="1:17" s="72" customFormat="1" x14ac:dyDescent="0.2">
      <c r="A71" s="66"/>
      <c r="B71" s="66" t="s">
        <v>1166</v>
      </c>
      <c r="C71" s="221" t="s">
        <v>1530</v>
      </c>
      <c r="D71" s="66" t="s">
        <v>2174</v>
      </c>
      <c r="E71" s="68">
        <v>1.5273600000000001</v>
      </c>
      <c r="F71" s="74">
        <v>1</v>
      </c>
      <c r="G71" s="74">
        <v>1</v>
      </c>
      <c r="H71" s="68">
        <f t="shared" si="0"/>
        <v>1.5273600000000001</v>
      </c>
      <c r="I71" s="70">
        <f t="shared" si="1"/>
        <v>1.5273600000000001</v>
      </c>
      <c r="J71" s="71">
        <f>ROUND((H71*'2-Calculator'!$D$26),2)</f>
        <v>10040.86</v>
      </c>
      <c r="K71" s="71">
        <f>ROUND((I71*'2-Calculator'!$D$26),2)</f>
        <v>10040.86</v>
      </c>
      <c r="L71" s="69">
        <v>3.49</v>
      </c>
      <c r="M71" s="66" t="s">
        <v>2531</v>
      </c>
      <c r="N71" s="66" t="s">
        <v>2532</v>
      </c>
      <c r="O71" s="66"/>
      <c r="P71" s="66" t="s">
        <v>1833</v>
      </c>
      <c r="Q71" s="141">
        <v>2</v>
      </c>
    </row>
    <row r="72" spans="1:17" s="72" customFormat="1" x14ac:dyDescent="0.2">
      <c r="A72" s="66"/>
      <c r="B72" s="66" t="s">
        <v>1165</v>
      </c>
      <c r="C72" s="221" t="s">
        <v>1530</v>
      </c>
      <c r="D72" s="66" t="s">
        <v>2174</v>
      </c>
      <c r="E72" s="68">
        <v>2.2547999999999999</v>
      </c>
      <c r="F72" s="74">
        <v>1</v>
      </c>
      <c r="G72" s="74">
        <v>1</v>
      </c>
      <c r="H72" s="68">
        <f t="shared" si="0"/>
        <v>2.2547999999999999</v>
      </c>
      <c r="I72" s="70">
        <f t="shared" si="1"/>
        <v>2.2547999999999999</v>
      </c>
      <c r="J72" s="71">
        <f>ROUND((H72*'2-Calculator'!$D$26),2)</f>
        <v>14823.06</v>
      </c>
      <c r="K72" s="71">
        <f>ROUND((I72*'2-Calculator'!$D$26),2)</f>
        <v>14823.06</v>
      </c>
      <c r="L72" s="69">
        <v>8.9499999999999993</v>
      </c>
      <c r="M72" s="66" t="s">
        <v>2531</v>
      </c>
      <c r="N72" s="66" t="s">
        <v>2532</v>
      </c>
      <c r="O72" s="66"/>
      <c r="P72" s="66" t="s">
        <v>1833</v>
      </c>
      <c r="Q72" s="141">
        <v>12</v>
      </c>
    </row>
    <row r="73" spans="1:17" s="72" customFormat="1" x14ac:dyDescent="0.2">
      <c r="A73" s="66"/>
      <c r="B73" s="66" t="s">
        <v>1164</v>
      </c>
      <c r="C73" s="221" t="s">
        <v>1530</v>
      </c>
      <c r="D73" s="66" t="s">
        <v>2174</v>
      </c>
      <c r="E73" s="68">
        <v>4.3281400000000003</v>
      </c>
      <c r="F73" s="74">
        <v>1</v>
      </c>
      <c r="G73" s="74">
        <v>1</v>
      </c>
      <c r="H73" s="68">
        <f t="shared" si="0"/>
        <v>4.3281400000000003</v>
      </c>
      <c r="I73" s="70">
        <f t="shared" si="1"/>
        <v>4.3281400000000003</v>
      </c>
      <c r="J73" s="71">
        <f>ROUND((H73*'2-Calculator'!$D$26),2)</f>
        <v>28453.19</v>
      </c>
      <c r="K73" s="71">
        <f>ROUND((I73*'2-Calculator'!$D$26),2)</f>
        <v>28453.19</v>
      </c>
      <c r="L73" s="69">
        <v>18.68</v>
      </c>
      <c r="M73" s="66" t="s">
        <v>2531</v>
      </c>
      <c r="N73" s="66" t="s">
        <v>2532</v>
      </c>
      <c r="O73" s="66"/>
      <c r="P73" s="66" t="s">
        <v>1833</v>
      </c>
      <c r="Q73" s="141">
        <v>5</v>
      </c>
    </row>
    <row r="74" spans="1:17" s="72" customFormat="1" x14ac:dyDescent="0.2">
      <c r="A74" s="66"/>
      <c r="B74" s="66" t="s">
        <v>1163</v>
      </c>
      <c r="C74" s="221" t="s">
        <v>1531</v>
      </c>
      <c r="D74" s="66" t="s">
        <v>2175</v>
      </c>
      <c r="E74" s="68">
        <v>0.81706000000000001</v>
      </c>
      <c r="F74" s="74">
        <v>1</v>
      </c>
      <c r="G74" s="74">
        <v>1</v>
      </c>
      <c r="H74" s="68">
        <f t="shared" si="0"/>
        <v>0.81706000000000001</v>
      </c>
      <c r="I74" s="70">
        <f t="shared" si="1"/>
        <v>0.81706000000000001</v>
      </c>
      <c r="J74" s="71">
        <f>ROUND((H74*'2-Calculator'!$D$26),2)</f>
        <v>5371.35</v>
      </c>
      <c r="K74" s="71">
        <f>ROUND((I74*'2-Calculator'!$D$26),2)</f>
        <v>5371.35</v>
      </c>
      <c r="L74" s="69">
        <v>5.64</v>
      </c>
      <c r="M74" s="66" t="s">
        <v>2531</v>
      </c>
      <c r="N74" s="66" t="s">
        <v>2532</v>
      </c>
      <c r="O74" s="66"/>
      <c r="P74" s="66" t="s">
        <v>1833</v>
      </c>
      <c r="Q74" s="141">
        <v>3</v>
      </c>
    </row>
    <row r="75" spans="1:17" s="72" customFormat="1" x14ac:dyDescent="0.2">
      <c r="A75" s="66"/>
      <c r="B75" s="66" t="s">
        <v>1162</v>
      </c>
      <c r="C75" s="221" t="s">
        <v>1531</v>
      </c>
      <c r="D75" s="66" t="s">
        <v>2175</v>
      </c>
      <c r="E75" s="68">
        <v>0.97055000000000002</v>
      </c>
      <c r="F75" s="74">
        <v>1</v>
      </c>
      <c r="G75" s="74">
        <v>1</v>
      </c>
      <c r="H75" s="68">
        <f t="shared" si="0"/>
        <v>0.97055000000000002</v>
      </c>
      <c r="I75" s="70">
        <f t="shared" si="1"/>
        <v>0.97055000000000002</v>
      </c>
      <c r="J75" s="71">
        <f>ROUND((H75*'2-Calculator'!$D$26),2)</f>
        <v>6380.4</v>
      </c>
      <c r="K75" s="71">
        <f>ROUND((I75*'2-Calculator'!$D$26),2)</f>
        <v>6380.4</v>
      </c>
      <c r="L75" s="69">
        <v>7.34</v>
      </c>
      <c r="M75" s="66" t="s">
        <v>2531</v>
      </c>
      <c r="N75" s="66" t="s">
        <v>2532</v>
      </c>
      <c r="O75" s="66"/>
      <c r="P75" s="66" t="s">
        <v>1833</v>
      </c>
      <c r="Q75" s="141">
        <v>8</v>
      </c>
    </row>
    <row r="76" spans="1:17" s="72" customFormat="1" x14ac:dyDescent="0.2">
      <c r="A76" s="66"/>
      <c r="B76" s="66" t="s">
        <v>1161</v>
      </c>
      <c r="C76" s="221" t="s">
        <v>1531</v>
      </c>
      <c r="D76" s="66" t="s">
        <v>2175</v>
      </c>
      <c r="E76" s="68">
        <v>1.3608899999999999</v>
      </c>
      <c r="F76" s="74">
        <v>1</v>
      </c>
      <c r="G76" s="74">
        <v>1</v>
      </c>
      <c r="H76" s="68">
        <f t="shared" si="0"/>
        <v>1.3608899999999999</v>
      </c>
      <c r="I76" s="70">
        <f t="shared" si="1"/>
        <v>1.3608899999999999</v>
      </c>
      <c r="J76" s="71">
        <f>ROUND((H76*'2-Calculator'!$D$26),2)</f>
        <v>8946.49</v>
      </c>
      <c r="K76" s="71">
        <f>ROUND((I76*'2-Calculator'!$D$26),2)</f>
        <v>8946.49</v>
      </c>
      <c r="L76" s="69">
        <v>12.54</v>
      </c>
      <c r="M76" s="66" t="s">
        <v>2531</v>
      </c>
      <c r="N76" s="66" t="s">
        <v>2532</v>
      </c>
      <c r="O76" s="66"/>
      <c r="P76" s="66" t="s">
        <v>1833</v>
      </c>
      <c r="Q76" s="141">
        <v>7</v>
      </c>
    </row>
    <row r="77" spans="1:17" s="72" customFormat="1" x14ac:dyDescent="0.2">
      <c r="A77" s="66"/>
      <c r="B77" s="66" t="s">
        <v>1160</v>
      </c>
      <c r="C77" s="221" t="s">
        <v>1531</v>
      </c>
      <c r="D77" s="66" t="s">
        <v>2175</v>
      </c>
      <c r="E77" s="68">
        <v>3.02508</v>
      </c>
      <c r="F77" s="74">
        <v>1</v>
      </c>
      <c r="G77" s="74">
        <v>1</v>
      </c>
      <c r="H77" s="68">
        <f t="shared" si="0"/>
        <v>3.02508</v>
      </c>
      <c r="I77" s="70">
        <f t="shared" si="1"/>
        <v>3.02508</v>
      </c>
      <c r="J77" s="71">
        <f>ROUND((H77*'2-Calculator'!$D$26),2)</f>
        <v>19886.88</v>
      </c>
      <c r="K77" s="71">
        <f>ROUND((I77*'2-Calculator'!$D$26),2)</f>
        <v>19886.88</v>
      </c>
      <c r="L77" s="69">
        <v>14.48</v>
      </c>
      <c r="M77" s="66" t="s">
        <v>2531</v>
      </c>
      <c r="N77" s="66" t="s">
        <v>2532</v>
      </c>
      <c r="O77" s="66"/>
      <c r="P77" s="66" t="s">
        <v>1833</v>
      </c>
      <c r="Q77" s="141">
        <v>4</v>
      </c>
    </row>
    <row r="78" spans="1:17" s="72" customFormat="1" x14ac:dyDescent="0.2">
      <c r="A78" s="66"/>
      <c r="B78" s="66" t="s">
        <v>1159</v>
      </c>
      <c r="C78" s="221" t="s">
        <v>1532</v>
      </c>
      <c r="D78" s="66" t="s">
        <v>2176</v>
      </c>
      <c r="E78" s="68">
        <v>0.69850999999999996</v>
      </c>
      <c r="F78" s="74">
        <v>1</v>
      </c>
      <c r="G78" s="74">
        <v>1</v>
      </c>
      <c r="H78" s="68">
        <f t="shared" ref="H78:H141" si="2">ROUND(E78*F78,5)</f>
        <v>0.69850999999999996</v>
      </c>
      <c r="I78" s="70">
        <f t="shared" ref="I78:I141" si="3">ROUND(E78*G78,5)</f>
        <v>0.69850999999999996</v>
      </c>
      <c r="J78" s="71">
        <f>ROUND((H78*'2-Calculator'!$D$26),2)</f>
        <v>4592</v>
      </c>
      <c r="K78" s="71">
        <f>ROUND((I78*'2-Calculator'!$D$26),2)</f>
        <v>4592</v>
      </c>
      <c r="L78" s="69">
        <v>3.12</v>
      </c>
      <c r="M78" s="66" t="s">
        <v>2531</v>
      </c>
      <c r="N78" s="66" t="s">
        <v>2532</v>
      </c>
      <c r="O78" s="66"/>
      <c r="P78" s="66" t="s">
        <v>1833</v>
      </c>
      <c r="Q78" s="141">
        <v>3</v>
      </c>
    </row>
    <row r="79" spans="1:17" s="72" customFormat="1" x14ac:dyDescent="0.2">
      <c r="A79" s="66"/>
      <c r="B79" s="66" t="s">
        <v>1158</v>
      </c>
      <c r="C79" s="221" t="s">
        <v>1532</v>
      </c>
      <c r="D79" s="66" t="s">
        <v>2176</v>
      </c>
      <c r="E79" s="68">
        <v>0.73150000000000004</v>
      </c>
      <c r="F79" s="74">
        <v>1</v>
      </c>
      <c r="G79" s="74">
        <v>1</v>
      </c>
      <c r="H79" s="68">
        <f t="shared" si="2"/>
        <v>0.73150000000000004</v>
      </c>
      <c r="I79" s="70">
        <f t="shared" si="3"/>
        <v>0.73150000000000004</v>
      </c>
      <c r="J79" s="71">
        <f>ROUND((H79*'2-Calculator'!$D$26),2)</f>
        <v>4808.88</v>
      </c>
      <c r="K79" s="71">
        <f>ROUND((I79*'2-Calculator'!$D$26),2)</f>
        <v>4808.88</v>
      </c>
      <c r="L79" s="69">
        <v>3.85</v>
      </c>
      <c r="M79" s="66" t="s">
        <v>2531</v>
      </c>
      <c r="N79" s="66" t="s">
        <v>2532</v>
      </c>
      <c r="O79" s="66"/>
      <c r="P79" s="66" t="s">
        <v>1833</v>
      </c>
      <c r="Q79" s="141">
        <v>18</v>
      </c>
    </row>
    <row r="80" spans="1:17" s="72" customFormat="1" x14ac:dyDescent="0.2">
      <c r="A80" s="66"/>
      <c r="B80" s="66" t="s">
        <v>1157</v>
      </c>
      <c r="C80" s="221" t="s">
        <v>1532</v>
      </c>
      <c r="D80" s="66" t="s">
        <v>2176</v>
      </c>
      <c r="E80" s="68">
        <v>1.02599</v>
      </c>
      <c r="F80" s="74">
        <v>1</v>
      </c>
      <c r="G80" s="74">
        <v>1</v>
      </c>
      <c r="H80" s="68">
        <f t="shared" si="2"/>
        <v>1.02599</v>
      </c>
      <c r="I80" s="70">
        <f t="shared" si="3"/>
        <v>1.02599</v>
      </c>
      <c r="J80" s="71">
        <f>ROUND((H80*'2-Calculator'!$D$26),2)</f>
        <v>6744.86</v>
      </c>
      <c r="K80" s="71">
        <f>ROUND((I80*'2-Calculator'!$D$26),2)</f>
        <v>6744.86</v>
      </c>
      <c r="L80" s="69">
        <v>5.65</v>
      </c>
      <c r="M80" s="66" t="s">
        <v>2531</v>
      </c>
      <c r="N80" s="66" t="s">
        <v>2532</v>
      </c>
      <c r="O80" s="66"/>
      <c r="P80" s="66" t="s">
        <v>1833</v>
      </c>
      <c r="Q80" s="141">
        <v>33</v>
      </c>
    </row>
    <row r="81" spans="1:17" s="72" customFormat="1" x14ac:dyDescent="0.2">
      <c r="A81" s="66"/>
      <c r="B81" s="66" t="s">
        <v>1156</v>
      </c>
      <c r="C81" s="221" t="s">
        <v>1532</v>
      </c>
      <c r="D81" s="66" t="s">
        <v>2176</v>
      </c>
      <c r="E81" s="68">
        <v>1.64249</v>
      </c>
      <c r="F81" s="74">
        <v>1</v>
      </c>
      <c r="G81" s="74">
        <v>1</v>
      </c>
      <c r="H81" s="68">
        <f t="shared" si="2"/>
        <v>1.64249</v>
      </c>
      <c r="I81" s="70">
        <f t="shared" si="3"/>
        <v>1.64249</v>
      </c>
      <c r="J81" s="71">
        <f>ROUND((H81*'2-Calculator'!$D$26),2)</f>
        <v>10797.73</v>
      </c>
      <c r="K81" s="71">
        <f>ROUND((I81*'2-Calculator'!$D$26),2)</f>
        <v>10797.73</v>
      </c>
      <c r="L81" s="69">
        <v>10.199999999999999</v>
      </c>
      <c r="M81" s="66" t="s">
        <v>2531</v>
      </c>
      <c r="N81" s="66" t="s">
        <v>2532</v>
      </c>
      <c r="O81" s="66"/>
      <c r="P81" s="66" t="s">
        <v>1833</v>
      </c>
      <c r="Q81" s="141">
        <v>9</v>
      </c>
    </row>
    <row r="82" spans="1:17" s="72" customFormat="1" x14ac:dyDescent="0.2">
      <c r="A82" s="66"/>
      <c r="B82" s="66" t="s">
        <v>1155</v>
      </c>
      <c r="C82" s="221" t="s">
        <v>1533</v>
      </c>
      <c r="D82" s="66" t="s">
        <v>2177</v>
      </c>
      <c r="E82" s="68">
        <v>0.52771000000000001</v>
      </c>
      <c r="F82" s="74">
        <v>1</v>
      </c>
      <c r="G82" s="74">
        <v>1</v>
      </c>
      <c r="H82" s="68">
        <f t="shared" si="2"/>
        <v>0.52771000000000001</v>
      </c>
      <c r="I82" s="70">
        <f t="shared" si="3"/>
        <v>0.52771000000000001</v>
      </c>
      <c r="J82" s="71">
        <f>ROUND((H82*'2-Calculator'!$D$26),2)</f>
        <v>3469.17</v>
      </c>
      <c r="K82" s="71">
        <f>ROUND((I82*'2-Calculator'!$D$26),2)</f>
        <v>3469.17</v>
      </c>
      <c r="L82" s="69">
        <v>4.41</v>
      </c>
      <c r="M82" s="66" t="s">
        <v>2531</v>
      </c>
      <c r="N82" s="66" t="s">
        <v>2532</v>
      </c>
      <c r="O82" s="66"/>
      <c r="P82" s="66" t="s">
        <v>1833</v>
      </c>
      <c r="Q82" s="141">
        <v>5</v>
      </c>
    </row>
    <row r="83" spans="1:17" s="72" customFormat="1" x14ac:dyDescent="0.2">
      <c r="A83" s="66"/>
      <c r="B83" s="66" t="s">
        <v>1154</v>
      </c>
      <c r="C83" s="221" t="s">
        <v>1533</v>
      </c>
      <c r="D83" s="66" t="s">
        <v>2177</v>
      </c>
      <c r="E83" s="68">
        <v>0.75424999999999998</v>
      </c>
      <c r="F83" s="74">
        <v>1</v>
      </c>
      <c r="G83" s="74">
        <v>1</v>
      </c>
      <c r="H83" s="68">
        <f t="shared" si="2"/>
        <v>0.75424999999999998</v>
      </c>
      <c r="I83" s="70">
        <f t="shared" si="3"/>
        <v>0.75424999999999998</v>
      </c>
      <c r="J83" s="71">
        <f>ROUND((H83*'2-Calculator'!$D$26),2)</f>
        <v>4958.4399999999996</v>
      </c>
      <c r="K83" s="71">
        <f>ROUND((I83*'2-Calculator'!$D$26),2)</f>
        <v>4958.4399999999996</v>
      </c>
      <c r="L83" s="69">
        <v>12.07</v>
      </c>
      <c r="M83" s="66" t="s">
        <v>2531</v>
      </c>
      <c r="N83" s="66" t="s">
        <v>2532</v>
      </c>
      <c r="O83" s="66"/>
      <c r="P83" s="66" t="s">
        <v>1833</v>
      </c>
      <c r="Q83" s="141">
        <v>22</v>
      </c>
    </row>
    <row r="84" spans="1:17" s="72" customFormat="1" x14ac:dyDescent="0.2">
      <c r="A84" s="66"/>
      <c r="B84" s="66" t="s">
        <v>1153</v>
      </c>
      <c r="C84" s="221" t="s">
        <v>1533</v>
      </c>
      <c r="D84" s="66" t="s">
        <v>2177</v>
      </c>
      <c r="E84" s="68">
        <v>1.0523499999999999</v>
      </c>
      <c r="F84" s="74">
        <v>1</v>
      </c>
      <c r="G84" s="74">
        <v>1</v>
      </c>
      <c r="H84" s="68">
        <f t="shared" si="2"/>
        <v>1.0523499999999999</v>
      </c>
      <c r="I84" s="70">
        <f t="shared" si="3"/>
        <v>1.0523499999999999</v>
      </c>
      <c r="J84" s="71">
        <f>ROUND((H84*'2-Calculator'!$D$26),2)</f>
        <v>6918.15</v>
      </c>
      <c r="K84" s="71">
        <f>ROUND((I84*'2-Calculator'!$D$26),2)</f>
        <v>6918.15</v>
      </c>
      <c r="L84" s="69">
        <v>8.85</v>
      </c>
      <c r="M84" s="66" t="s">
        <v>2531</v>
      </c>
      <c r="N84" s="66" t="s">
        <v>2532</v>
      </c>
      <c r="O84" s="66"/>
      <c r="P84" s="66" t="s">
        <v>1833</v>
      </c>
      <c r="Q84" s="141">
        <v>16</v>
      </c>
    </row>
    <row r="85" spans="1:17" s="72" customFormat="1" x14ac:dyDescent="0.2">
      <c r="A85" s="66"/>
      <c r="B85" s="66" t="s">
        <v>1152</v>
      </c>
      <c r="C85" s="221" t="s">
        <v>1533</v>
      </c>
      <c r="D85" s="66" t="s">
        <v>2177</v>
      </c>
      <c r="E85" s="68">
        <v>2.5079199999999999</v>
      </c>
      <c r="F85" s="74">
        <v>1</v>
      </c>
      <c r="G85" s="74">
        <v>1</v>
      </c>
      <c r="H85" s="68">
        <f t="shared" si="2"/>
        <v>2.5079199999999999</v>
      </c>
      <c r="I85" s="70">
        <f t="shared" si="3"/>
        <v>2.5079199999999999</v>
      </c>
      <c r="J85" s="71">
        <f>ROUND((H85*'2-Calculator'!$D$26),2)</f>
        <v>16487.07</v>
      </c>
      <c r="K85" s="71">
        <f>ROUND((I85*'2-Calculator'!$D$26),2)</f>
        <v>16487.07</v>
      </c>
      <c r="L85" s="69">
        <v>11.84</v>
      </c>
      <c r="M85" s="66" t="s">
        <v>2531</v>
      </c>
      <c r="N85" s="66" t="s">
        <v>2532</v>
      </c>
      <c r="O85" s="66"/>
      <c r="P85" s="66" t="s">
        <v>1833</v>
      </c>
      <c r="Q85" s="141">
        <v>4</v>
      </c>
    </row>
    <row r="86" spans="1:17" s="72" customFormat="1" x14ac:dyDescent="0.2">
      <c r="A86" s="66"/>
      <c r="B86" s="66" t="s">
        <v>1151</v>
      </c>
      <c r="C86" s="221" t="s">
        <v>1534</v>
      </c>
      <c r="D86" s="66" t="s">
        <v>2178</v>
      </c>
      <c r="E86" s="68">
        <v>0.67922000000000005</v>
      </c>
      <c r="F86" s="74">
        <v>1</v>
      </c>
      <c r="G86" s="74">
        <v>1</v>
      </c>
      <c r="H86" s="68">
        <f t="shared" si="2"/>
        <v>0.67922000000000005</v>
      </c>
      <c r="I86" s="70">
        <f t="shared" si="3"/>
        <v>0.67922000000000005</v>
      </c>
      <c r="J86" s="71">
        <f>ROUND((H86*'2-Calculator'!$D$26),2)</f>
        <v>4465.1899999999996</v>
      </c>
      <c r="K86" s="71">
        <f>ROUND((I86*'2-Calculator'!$D$26),2)</f>
        <v>4465.1899999999996</v>
      </c>
      <c r="L86" s="69">
        <v>3.98</v>
      </c>
      <c r="M86" s="66" t="s">
        <v>2531</v>
      </c>
      <c r="N86" s="66" t="s">
        <v>2532</v>
      </c>
      <c r="O86" s="66"/>
      <c r="P86" s="66" t="s">
        <v>1833</v>
      </c>
      <c r="Q86" s="141">
        <v>16</v>
      </c>
    </row>
    <row r="87" spans="1:17" s="72" customFormat="1" x14ac:dyDescent="0.2">
      <c r="A87" s="66"/>
      <c r="B87" s="66" t="s">
        <v>1150</v>
      </c>
      <c r="C87" s="221" t="s">
        <v>1534</v>
      </c>
      <c r="D87" s="66" t="s">
        <v>2178</v>
      </c>
      <c r="E87" s="68">
        <v>0.87033000000000005</v>
      </c>
      <c r="F87" s="74">
        <v>1</v>
      </c>
      <c r="G87" s="74">
        <v>1</v>
      </c>
      <c r="H87" s="68">
        <f t="shared" si="2"/>
        <v>0.87033000000000005</v>
      </c>
      <c r="I87" s="70">
        <f t="shared" si="3"/>
        <v>0.87033000000000005</v>
      </c>
      <c r="J87" s="71">
        <f>ROUND((H87*'2-Calculator'!$D$26),2)</f>
        <v>5721.55</v>
      </c>
      <c r="K87" s="71">
        <f>ROUND((I87*'2-Calculator'!$D$26),2)</f>
        <v>5721.55</v>
      </c>
      <c r="L87" s="69">
        <v>5.47</v>
      </c>
      <c r="M87" s="66" t="s">
        <v>2531</v>
      </c>
      <c r="N87" s="66" t="s">
        <v>2532</v>
      </c>
      <c r="O87" s="66"/>
      <c r="P87" s="66" t="s">
        <v>1833</v>
      </c>
      <c r="Q87" s="141">
        <v>25</v>
      </c>
    </row>
    <row r="88" spans="1:17" s="72" customFormat="1" x14ac:dyDescent="0.2">
      <c r="A88" s="66"/>
      <c r="B88" s="66" t="s">
        <v>1149</v>
      </c>
      <c r="C88" s="221" t="s">
        <v>1534</v>
      </c>
      <c r="D88" s="66" t="s">
        <v>2178</v>
      </c>
      <c r="E88" s="68">
        <v>1.3481000000000001</v>
      </c>
      <c r="F88" s="74">
        <v>1</v>
      </c>
      <c r="G88" s="74">
        <v>1</v>
      </c>
      <c r="H88" s="68">
        <f t="shared" si="2"/>
        <v>1.3481000000000001</v>
      </c>
      <c r="I88" s="70">
        <f t="shared" si="3"/>
        <v>1.3481000000000001</v>
      </c>
      <c r="J88" s="71">
        <f>ROUND((H88*'2-Calculator'!$D$26),2)</f>
        <v>8862.41</v>
      </c>
      <c r="K88" s="71">
        <f>ROUND((I88*'2-Calculator'!$D$26),2)</f>
        <v>8862.41</v>
      </c>
      <c r="L88" s="69">
        <v>7.79</v>
      </c>
      <c r="M88" s="66" t="s">
        <v>2531</v>
      </c>
      <c r="N88" s="66" t="s">
        <v>2532</v>
      </c>
      <c r="O88" s="66"/>
      <c r="P88" s="66" t="s">
        <v>1833</v>
      </c>
      <c r="Q88" s="141">
        <v>7</v>
      </c>
    </row>
    <row r="89" spans="1:17" s="72" customFormat="1" x14ac:dyDescent="0.2">
      <c r="A89" s="66"/>
      <c r="B89" s="66" t="s">
        <v>1148</v>
      </c>
      <c r="C89" s="221" t="s">
        <v>1534</v>
      </c>
      <c r="D89" s="66" t="s">
        <v>2178</v>
      </c>
      <c r="E89" s="68">
        <v>2.9313699999999998</v>
      </c>
      <c r="F89" s="74">
        <v>1</v>
      </c>
      <c r="G89" s="74">
        <v>1</v>
      </c>
      <c r="H89" s="68">
        <f t="shared" si="2"/>
        <v>2.9313699999999998</v>
      </c>
      <c r="I89" s="70">
        <f t="shared" si="3"/>
        <v>2.9313699999999998</v>
      </c>
      <c r="J89" s="71">
        <f>ROUND((H89*'2-Calculator'!$D$26),2)</f>
        <v>19270.830000000002</v>
      </c>
      <c r="K89" s="71">
        <f>ROUND((I89*'2-Calculator'!$D$26),2)</f>
        <v>19270.830000000002</v>
      </c>
      <c r="L89" s="69">
        <v>18.600000000000001</v>
      </c>
      <c r="M89" s="66" t="s">
        <v>2531</v>
      </c>
      <c r="N89" s="66" t="s">
        <v>2532</v>
      </c>
      <c r="O89" s="66"/>
      <c r="P89" s="66" t="s">
        <v>1833</v>
      </c>
      <c r="Q89" s="141">
        <v>1</v>
      </c>
    </row>
    <row r="90" spans="1:17" s="72" customFormat="1" x14ac:dyDescent="0.2">
      <c r="A90" s="66"/>
      <c r="B90" s="66" t="s">
        <v>1147</v>
      </c>
      <c r="C90" s="221" t="s">
        <v>1535</v>
      </c>
      <c r="D90" s="66" t="s">
        <v>2026</v>
      </c>
      <c r="E90" s="68">
        <v>0.71613000000000004</v>
      </c>
      <c r="F90" s="74">
        <v>1</v>
      </c>
      <c r="G90" s="74">
        <v>1</v>
      </c>
      <c r="H90" s="68">
        <f t="shared" si="2"/>
        <v>0.71613000000000004</v>
      </c>
      <c r="I90" s="70">
        <f t="shared" si="3"/>
        <v>0.71613000000000004</v>
      </c>
      <c r="J90" s="71">
        <f>ROUND((H90*'2-Calculator'!$D$26),2)</f>
        <v>4707.84</v>
      </c>
      <c r="K90" s="71">
        <f>ROUND((I90*'2-Calculator'!$D$26),2)</f>
        <v>4707.84</v>
      </c>
      <c r="L90" s="69">
        <v>2.99</v>
      </c>
      <c r="M90" s="66" t="s">
        <v>2531</v>
      </c>
      <c r="N90" s="66" t="s">
        <v>2532</v>
      </c>
      <c r="O90" s="66"/>
      <c r="P90" s="66" t="s">
        <v>1833</v>
      </c>
      <c r="Q90" s="141">
        <v>8</v>
      </c>
    </row>
    <row r="91" spans="1:17" s="72" customFormat="1" x14ac:dyDescent="0.2">
      <c r="A91" s="66"/>
      <c r="B91" s="66" t="s">
        <v>1146</v>
      </c>
      <c r="C91" s="221" t="s">
        <v>1535</v>
      </c>
      <c r="D91" s="66" t="s">
        <v>2026</v>
      </c>
      <c r="E91" s="68">
        <v>0.95831999999999995</v>
      </c>
      <c r="F91" s="74">
        <v>1</v>
      </c>
      <c r="G91" s="74">
        <v>1</v>
      </c>
      <c r="H91" s="68">
        <f t="shared" si="2"/>
        <v>0.95831999999999995</v>
      </c>
      <c r="I91" s="70">
        <f t="shared" si="3"/>
        <v>0.95831999999999995</v>
      </c>
      <c r="J91" s="71">
        <f>ROUND((H91*'2-Calculator'!$D$26),2)</f>
        <v>6300</v>
      </c>
      <c r="K91" s="71">
        <f>ROUND((I91*'2-Calculator'!$D$26),2)</f>
        <v>6300</v>
      </c>
      <c r="L91" s="69">
        <v>4</v>
      </c>
      <c r="M91" s="66" t="s">
        <v>2531</v>
      </c>
      <c r="N91" s="66" t="s">
        <v>2532</v>
      </c>
      <c r="O91" s="66"/>
      <c r="P91" s="66" t="s">
        <v>1833</v>
      </c>
      <c r="Q91" s="141">
        <v>12</v>
      </c>
    </row>
    <row r="92" spans="1:17" s="72" customFormat="1" x14ac:dyDescent="0.2">
      <c r="A92" s="66"/>
      <c r="B92" s="66" t="s">
        <v>1145</v>
      </c>
      <c r="C92" s="221" t="s">
        <v>1535</v>
      </c>
      <c r="D92" s="66" t="s">
        <v>2026</v>
      </c>
      <c r="E92" s="68">
        <v>1.36348</v>
      </c>
      <c r="F92" s="74">
        <v>1</v>
      </c>
      <c r="G92" s="74">
        <v>1</v>
      </c>
      <c r="H92" s="68">
        <f t="shared" si="2"/>
        <v>1.36348</v>
      </c>
      <c r="I92" s="70">
        <f t="shared" si="3"/>
        <v>1.36348</v>
      </c>
      <c r="J92" s="71">
        <f>ROUND((H92*'2-Calculator'!$D$26),2)</f>
        <v>8963.52</v>
      </c>
      <c r="K92" s="71">
        <f>ROUND((I92*'2-Calculator'!$D$26),2)</f>
        <v>8963.52</v>
      </c>
      <c r="L92" s="69">
        <v>5.79</v>
      </c>
      <c r="M92" s="66" t="s">
        <v>2531</v>
      </c>
      <c r="N92" s="66" t="s">
        <v>2532</v>
      </c>
      <c r="O92" s="66"/>
      <c r="P92" s="66" t="s">
        <v>1833</v>
      </c>
      <c r="Q92" s="141">
        <v>38</v>
      </c>
    </row>
    <row r="93" spans="1:17" s="72" customFormat="1" x14ac:dyDescent="0.2">
      <c r="A93" s="66"/>
      <c r="B93" s="66" t="s">
        <v>1144</v>
      </c>
      <c r="C93" s="221" t="s">
        <v>1535</v>
      </c>
      <c r="D93" s="66" t="s">
        <v>2026</v>
      </c>
      <c r="E93" s="68">
        <v>2.6655199999999999</v>
      </c>
      <c r="F93" s="74">
        <v>1</v>
      </c>
      <c r="G93" s="74">
        <v>1</v>
      </c>
      <c r="H93" s="68">
        <f t="shared" si="2"/>
        <v>2.6655199999999999</v>
      </c>
      <c r="I93" s="70">
        <f t="shared" si="3"/>
        <v>2.6655199999999999</v>
      </c>
      <c r="J93" s="71">
        <f>ROUND((H93*'2-Calculator'!$D$26),2)</f>
        <v>17523.13</v>
      </c>
      <c r="K93" s="71">
        <f>ROUND((I93*'2-Calculator'!$D$26),2)</f>
        <v>17523.13</v>
      </c>
      <c r="L93" s="69">
        <v>8.4700000000000006</v>
      </c>
      <c r="M93" s="66" t="s">
        <v>2531</v>
      </c>
      <c r="N93" s="66" t="s">
        <v>2532</v>
      </c>
      <c r="O93" s="66"/>
      <c r="P93" s="66" t="s">
        <v>1833</v>
      </c>
      <c r="Q93" s="141">
        <v>39</v>
      </c>
    </row>
    <row r="94" spans="1:17" s="72" customFormat="1" x14ac:dyDescent="0.2">
      <c r="A94" s="66"/>
      <c r="B94" s="66" t="s">
        <v>1143</v>
      </c>
      <c r="C94" s="221" t="s">
        <v>1536</v>
      </c>
      <c r="D94" s="66" t="s">
        <v>2421</v>
      </c>
      <c r="E94" s="68">
        <v>0.74829999999999997</v>
      </c>
      <c r="F94" s="74">
        <v>1</v>
      </c>
      <c r="G94" s="74">
        <v>1</v>
      </c>
      <c r="H94" s="68">
        <f t="shared" si="2"/>
        <v>0.74829999999999997</v>
      </c>
      <c r="I94" s="70">
        <f t="shared" si="3"/>
        <v>0.74829999999999997</v>
      </c>
      <c r="J94" s="71">
        <f>ROUND((H94*'2-Calculator'!$D$26),2)</f>
        <v>4919.32</v>
      </c>
      <c r="K94" s="71">
        <f>ROUND((I94*'2-Calculator'!$D$26),2)</f>
        <v>4919.32</v>
      </c>
      <c r="L94" s="69">
        <v>2.5499999999999998</v>
      </c>
      <c r="M94" s="66" t="s">
        <v>2531</v>
      </c>
      <c r="N94" s="66" t="s">
        <v>2532</v>
      </c>
      <c r="O94" s="66"/>
      <c r="P94" s="66" t="s">
        <v>1833</v>
      </c>
      <c r="Q94" s="141">
        <v>31</v>
      </c>
    </row>
    <row r="95" spans="1:17" s="72" customFormat="1" x14ac:dyDescent="0.2">
      <c r="A95" s="66"/>
      <c r="B95" s="66" t="s">
        <v>1142</v>
      </c>
      <c r="C95" s="221" t="s">
        <v>1536</v>
      </c>
      <c r="D95" s="66" t="s">
        <v>2421</v>
      </c>
      <c r="E95" s="68">
        <v>0.89810999999999996</v>
      </c>
      <c r="F95" s="74">
        <v>1</v>
      </c>
      <c r="G95" s="74">
        <v>1</v>
      </c>
      <c r="H95" s="68">
        <f t="shared" si="2"/>
        <v>0.89810999999999996</v>
      </c>
      <c r="I95" s="70">
        <f t="shared" si="3"/>
        <v>0.89810999999999996</v>
      </c>
      <c r="J95" s="71">
        <f>ROUND((H95*'2-Calculator'!$D$26),2)</f>
        <v>5904.18</v>
      </c>
      <c r="K95" s="71">
        <f>ROUND((I95*'2-Calculator'!$D$26),2)</f>
        <v>5904.18</v>
      </c>
      <c r="L95" s="69">
        <v>3.37</v>
      </c>
      <c r="M95" s="66" t="s">
        <v>2531</v>
      </c>
      <c r="N95" s="66" t="s">
        <v>2532</v>
      </c>
      <c r="O95" s="66"/>
      <c r="P95" s="66" t="s">
        <v>1833</v>
      </c>
      <c r="Q95" s="141">
        <v>286</v>
      </c>
    </row>
    <row r="96" spans="1:17" s="72" customFormat="1" x14ac:dyDescent="0.2">
      <c r="A96" s="66"/>
      <c r="B96" s="66" t="s">
        <v>1141</v>
      </c>
      <c r="C96" s="221" t="s">
        <v>1536</v>
      </c>
      <c r="D96" s="66" t="s">
        <v>2421</v>
      </c>
      <c r="E96" s="68">
        <v>1.2469399999999999</v>
      </c>
      <c r="F96" s="74">
        <v>1</v>
      </c>
      <c r="G96" s="74">
        <v>1</v>
      </c>
      <c r="H96" s="68">
        <f t="shared" si="2"/>
        <v>1.2469399999999999</v>
      </c>
      <c r="I96" s="70">
        <f t="shared" si="3"/>
        <v>1.2469399999999999</v>
      </c>
      <c r="J96" s="71">
        <f>ROUND((H96*'2-Calculator'!$D$26),2)</f>
        <v>8197.3799999999992</v>
      </c>
      <c r="K96" s="71">
        <f>ROUND((I96*'2-Calculator'!$D$26),2)</f>
        <v>8197.3799999999992</v>
      </c>
      <c r="L96" s="69">
        <v>5.67</v>
      </c>
      <c r="M96" s="66" t="s">
        <v>2531</v>
      </c>
      <c r="N96" s="66" t="s">
        <v>2532</v>
      </c>
      <c r="O96" s="66"/>
      <c r="P96" s="66" t="s">
        <v>1833</v>
      </c>
      <c r="Q96" s="141">
        <v>175</v>
      </c>
    </row>
    <row r="97" spans="1:17" s="72" customFormat="1" x14ac:dyDescent="0.2">
      <c r="A97" s="66"/>
      <c r="B97" s="66" t="s">
        <v>1140</v>
      </c>
      <c r="C97" s="221" t="s">
        <v>1536</v>
      </c>
      <c r="D97" s="66" t="s">
        <v>2421</v>
      </c>
      <c r="E97" s="68">
        <v>2.49926</v>
      </c>
      <c r="F97" s="74">
        <v>1</v>
      </c>
      <c r="G97" s="74">
        <v>1</v>
      </c>
      <c r="H97" s="68">
        <f t="shared" si="2"/>
        <v>2.49926</v>
      </c>
      <c r="I97" s="70">
        <f t="shared" si="3"/>
        <v>2.49926</v>
      </c>
      <c r="J97" s="71">
        <f>ROUND((H97*'2-Calculator'!$D$26),2)</f>
        <v>16430.14</v>
      </c>
      <c r="K97" s="71">
        <f>ROUND((I97*'2-Calculator'!$D$26),2)</f>
        <v>16430.14</v>
      </c>
      <c r="L97" s="69">
        <v>10.8</v>
      </c>
      <c r="M97" s="66" t="s">
        <v>2531</v>
      </c>
      <c r="N97" s="66" t="s">
        <v>2532</v>
      </c>
      <c r="O97" s="66"/>
      <c r="P97" s="66" t="s">
        <v>1833</v>
      </c>
      <c r="Q97" s="141">
        <v>55</v>
      </c>
    </row>
    <row r="98" spans="1:17" s="72" customFormat="1" x14ac:dyDescent="0.2">
      <c r="A98" s="66"/>
      <c r="B98" s="66" t="s">
        <v>1139</v>
      </c>
      <c r="C98" s="221" t="s">
        <v>1537</v>
      </c>
      <c r="D98" s="66" t="s">
        <v>2422</v>
      </c>
      <c r="E98" s="68">
        <v>0.65659999999999996</v>
      </c>
      <c r="F98" s="74">
        <v>1</v>
      </c>
      <c r="G98" s="74">
        <v>1</v>
      </c>
      <c r="H98" s="68">
        <f t="shared" si="2"/>
        <v>0.65659999999999996</v>
      </c>
      <c r="I98" s="70">
        <f t="shared" si="3"/>
        <v>0.65659999999999996</v>
      </c>
      <c r="J98" s="71">
        <f>ROUND((H98*'2-Calculator'!$D$26),2)</f>
        <v>4316.49</v>
      </c>
      <c r="K98" s="71">
        <f>ROUND((I98*'2-Calculator'!$D$26),2)</f>
        <v>4316.49</v>
      </c>
      <c r="L98" s="69">
        <v>1.72</v>
      </c>
      <c r="M98" s="66" t="s">
        <v>2531</v>
      </c>
      <c r="N98" s="66" t="s">
        <v>2532</v>
      </c>
      <c r="O98" s="66"/>
      <c r="P98" s="66" t="s">
        <v>1833</v>
      </c>
      <c r="Q98" s="141">
        <v>0</v>
      </c>
    </row>
    <row r="99" spans="1:17" s="72" customFormat="1" x14ac:dyDescent="0.2">
      <c r="A99" s="66"/>
      <c r="B99" s="66" t="s">
        <v>1138</v>
      </c>
      <c r="C99" s="221" t="s">
        <v>1537</v>
      </c>
      <c r="D99" s="66" t="s">
        <v>2422</v>
      </c>
      <c r="E99" s="68">
        <v>0.77739000000000003</v>
      </c>
      <c r="F99" s="74">
        <v>1</v>
      </c>
      <c r="G99" s="74">
        <v>1</v>
      </c>
      <c r="H99" s="68">
        <f t="shared" si="2"/>
        <v>0.77739000000000003</v>
      </c>
      <c r="I99" s="70">
        <f t="shared" si="3"/>
        <v>0.77739000000000003</v>
      </c>
      <c r="J99" s="71">
        <f>ROUND((H99*'2-Calculator'!$D$26),2)</f>
        <v>5110.5600000000004</v>
      </c>
      <c r="K99" s="71">
        <f>ROUND((I99*'2-Calculator'!$D$26),2)</f>
        <v>5110.5600000000004</v>
      </c>
      <c r="L99" s="69">
        <v>2.66</v>
      </c>
      <c r="M99" s="66" t="s">
        <v>2531</v>
      </c>
      <c r="N99" s="66" t="s">
        <v>2532</v>
      </c>
      <c r="O99" s="66"/>
      <c r="P99" s="66" t="s">
        <v>1833</v>
      </c>
      <c r="Q99" s="141">
        <v>2</v>
      </c>
    </row>
    <row r="100" spans="1:17" s="72" customFormat="1" x14ac:dyDescent="0.2">
      <c r="A100" s="66"/>
      <c r="B100" s="66" t="s">
        <v>1137</v>
      </c>
      <c r="C100" s="221" t="s">
        <v>1537</v>
      </c>
      <c r="D100" s="66" t="s">
        <v>2422</v>
      </c>
      <c r="E100" s="68">
        <v>1.0539499999999999</v>
      </c>
      <c r="F100" s="74">
        <v>1</v>
      </c>
      <c r="G100" s="74">
        <v>1</v>
      </c>
      <c r="H100" s="68">
        <f t="shared" si="2"/>
        <v>1.0539499999999999</v>
      </c>
      <c r="I100" s="70">
        <f t="shared" si="3"/>
        <v>1.0539499999999999</v>
      </c>
      <c r="J100" s="71">
        <f>ROUND((H100*'2-Calculator'!$D$26),2)</f>
        <v>6928.67</v>
      </c>
      <c r="K100" s="71">
        <f>ROUND((I100*'2-Calculator'!$D$26),2)</f>
        <v>6928.67</v>
      </c>
      <c r="L100" s="69">
        <v>3.96</v>
      </c>
      <c r="M100" s="66" t="s">
        <v>2531</v>
      </c>
      <c r="N100" s="66" t="s">
        <v>2532</v>
      </c>
      <c r="O100" s="66"/>
      <c r="P100" s="66" t="s">
        <v>1833</v>
      </c>
      <c r="Q100" s="141">
        <v>1</v>
      </c>
    </row>
    <row r="101" spans="1:17" s="72" customFormat="1" x14ac:dyDescent="0.2">
      <c r="A101" s="66"/>
      <c r="B101" s="66" t="s">
        <v>1136</v>
      </c>
      <c r="C101" s="221" t="s">
        <v>1537</v>
      </c>
      <c r="D101" s="66" t="s">
        <v>2422</v>
      </c>
      <c r="E101" s="68">
        <v>2.5876700000000001</v>
      </c>
      <c r="F101" s="74">
        <v>1</v>
      </c>
      <c r="G101" s="74">
        <v>1</v>
      </c>
      <c r="H101" s="68">
        <f t="shared" si="2"/>
        <v>2.5876700000000001</v>
      </c>
      <c r="I101" s="70">
        <f t="shared" si="3"/>
        <v>2.5876700000000001</v>
      </c>
      <c r="J101" s="71">
        <f>ROUND((H101*'2-Calculator'!$D$26),2)</f>
        <v>17011.34</v>
      </c>
      <c r="K101" s="71">
        <f>ROUND((I101*'2-Calculator'!$D$26),2)</f>
        <v>17011.34</v>
      </c>
      <c r="L101" s="69">
        <v>18</v>
      </c>
      <c r="M101" s="66" t="s">
        <v>2531</v>
      </c>
      <c r="N101" s="66" t="s">
        <v>2532</v>
      </c>
      <c r="O101" s="66"/>
      <c r="P101" s="66" t="s">
        <v>1833</v>
      </c>
      <c r="Q101" s="141">
        <v>1</v>
      </c>
    </row>
    <row r="102" spans="1:17" s="72" customFormat="1" x14ac:dyDescent="0.2">
      <c r="A102" s="66"/>
      <c r="B102" s="66" t="s">
        <v>1135</v>
      </c>
      <c r="C102" s="221" t="s">
        <v>1538</v>
      </c>
      <c r="D102" s="66" t="s">
        <v>2027</v>
      </c>
      <c r="E102" s="68">
        <v>0.59569000000000005</v>
      </c>
      <c r="F102" s="74">
        <v>1</v>
      </c>
      <c r="G102" s="74">
        <v>1</v>
      </c>
      <c r="H102" s="68">
        <f t="shared" si="2"/>
        <v>0.59569000000000005</v>
      </c>
      <c r="I102" s="70">
        <f t="shared" si="3"/>
        <v>0.59569000000000005</v>
      </c>
      <c r="J102" s="71">
        <f>ROUND((H102*'2-Calculator'!$D$26),2)</f>
        <v>3916.07</v>
      </c>
      <c r="K102" s="71">
        <f>ROUND((I102*'2-Calculator'!$D$26),2)</f>
        <v>3916.07</v>
      </c>
      <c r="L102" s="69">
        <v>1.72</v>
      </c>
      <c r="M102" s="66" t="s">
        <v>2531</v>
      </c>
      <c r="N102" s="66" t="s">
        <v>2532</v>
      </c>
      <c r="O102" s="66"/>
      <c r="P102" s="66" t="s">
        <v>1833</v>
      </c>
      <c r="Q102" s="141">
        <v>16</v>
      </c>
    </row>
    <row r="103" spans="1:17" s="72" customFormat="1" x14ac:dyDescent="0.2">
      <c r="A103" s="66"/>
      <c r="B103" s="66" t="s">
        <v>1134</v>
      </c>
      <c r="C103" s="221" t="s">
        <v>1538</v>
      </c>
      <c r="D103" s="66" t="s">
        <v>2027</v>
      </c>
      <c r="E103" s="68">
        <v>0.66035999999999995</v>
      </c>
      <c r="F103" s="74">
        <v>1</v>
      </c>
      <c r="G103" s="74">
        <v>1</v>
      </c>
      <c r="H103" s="68">
        <f t="shared" si="2"/>
        <v>0.66035999999999995</v>
      </c>
      <c r="I103" s="70">
        <f t="shared" si="3"/>
        <v>0.66035999999999995</v>
      </c>
      <c r="J103" s="71">
        <f>ROUND((H103*'2-Calculator'!$D$26),2)</f>
        <v>4341.21</v>
      </c>
      <c r="K103" s="71">
        <f>ROUND((I103*'2-Calculator'!$D$26),2)</f>
        <v>4341.21</v>
      </c>
      <c r="L103" s="69">
        <v>2.2599999999999998</v>
      </c>
      <c r="M103" s="66" t="s">
        <v>2531</v>
      </c>
      <c r="N103" s="66" t="s">
        <v>2532</v>
      </c>
      <c r="O103" s="66"/>
      <c r="P103" s="66" t="s">
        <v>1833</v>
      </c>
      <c r="Q103" s="141">
        <v>30</v>
      </c>
    </row>
    <row r="104" spans="1:17" s="72" customFormat="1" x14ac:dyDescent="0.2">
      <c r="A104" s="66"/>
      <c r="B104" s="66" t="s">
        <v>1133</v>
      </c>
      <c r="C104" s="221" t="s">
        <v>1538</v>
      </c>
      <c r="D104" s="66" t="s">
        <v>2027</v>
      </c>
      <c r="E104" s="68">
        <v>0.82979000000000003</v>
      </c>
      <c r="F104" s="74">
        <v>1</v>
      </c>
      <c r="G104" s="74">
        <v>1</v>
      </c>
      <c r="H104" s="68">
        <f t="shared" si="2"/>
        <v>0.82979000000000003</v>
      </c>
      <c r="I104" s="70">
        <f t="shared" si="3"/>
        <v>0.82979000000000003</v>
      </c>
      <c r="J104" s="71">
        <f>ROUND((H104*'2-Calculator'!$D$26),2)</f>
        <v>5455.04</v>
      </c>
      <c r="K104" s="71">
        <f>ROUND((I104*'2-Calculator'!$D$26),2)</f>
        <v>5455.04</v>
      </c>
      <c r="L104" s="69">
        <v>3.42</v>
      </c>
      <c r="M104" s="66" t="s">
        <v>2531</v>
      </c>
      <c r="N104" s="66" t="s">
        <v>2532</v>
      </c>
      <c r="O104" s="66"/>
      <c r="P104" s="66" t="s">
        <v>1833</v>
      </c>
      <c r="Q104" s="141">
        <v>9</v>
      </c>
    </row>
    <row r="105" spans="1:17" s="72" customFormat="1" x14ac:dyDescent="0.2">
      <c r="A105" s="66"/>
      <c r="B105" s="66" t="s">
        <v>1132</v>
      </c>
      <c r="C105" s="221" t="s">
        <v>1538</v>
      </c>
      <c r="D105" s="66" t="s">
        <v>2027</v>
      </c>
      <c r="E105" s="68">
        <v>1.4795499999999999</v>
      </c>
      <c r="F105" s="74">
        <v>1</v>
      </c>
      <c r="G105" s="74">
        <v>1</v>
      </c>
      <c r="H105" s="68">
        <f t="shared" si="2"/>
        <v>1.4795499999999999</v>
      </c>
      <c r="I105" s="70">
        <f t="shared" si="3"/>
        <v>1.4795499999999999</v>
      </c>
      <c r="J105" s="71">
        <f>ROUND((H105*'2-Calculator'!$D$26),2)</f>
        <v>9726.56</v>
      </c>
      <c r="K105" s="71">
        <f>ROUND((I105*'2-Calculator'!$D$26),2)</f>
        <v>9726.56</v>
      </c>
      <c r="L105" s="69">
        <v>10.1</v>
      </c>
      <c r="M105" s="66" t="s">
        <v>2531</v>
      </c>
      <c r="N105" s="66" t="s">
        <v>2532</v>
      </c>
      <c r="O105" s="66"/>
      <c r="P105" s="66" t="s">
        <v>1833</v>
      </c>
      <c r="Q105" s="141">
        <v>0</v>
      </c>
    </row>
    <row r="106" spans="1:17" s="72" customFormat="1" x14ac:dyDescent="0.2">
      <c r="A106" s="66"/>
      <c r="B106" s="66" t="s">
        <v>1131</v>
      </c>
      <c r="C106" s="221" t="s">
        <v>1539</v>
      </c>
      <c r="D106" s="66" t="s">
        <v>2179</v>
      </c>
      <c r="E106" s="68">
        <v>0.54281999999999997</v>
      </c>
      <c r="F106" s="74">
        <v>1</v>
      </c>
      <c r="G106" s="74">
        <v>1</v>
      </c>
      <c r="H106" s="68">
        <f t="shared" si="2"/>
        <v>0.54281999999999997</v>
      </c>
      <c r="I106" s="70">
        <f t="shared" si="3"/>
        <v>0.54281999999999997</v>
      </c>
      <c r="J106" s="71">
        <f>ROUND((H106*'2-Calculator'!$D$26),2)</f>
        <v>3568.5</v>
      </c>
      <c r="K106" s="71">
        <f>ROUND((I106*'2-Calculator'!$D$26),2)</f>
        <v>3568.5</v>
      </c>
      <c r="L106" s="69">
        <v>2.82</v>
      </c>
      <c r="M106" s="66" t="s">
        <v>2531</v>
      </c>
      <c r="N106" s="66" t="s">
        <v>2532</v>
      </c>
      <c r="O106" s="66"/>
      <c r="P106" s="66" t="s">
        <v>1833</v>
      </c>
      <c r="Q106" s="141">
        <v>23</v>
      </c>
    </row>
    <row r="107" spans="1:17" s="72" customFormat="1" x14ac:dyDescent="0.2">
      <c r="A107" s="66"/>
      <c r="B107" s="66" t="s">
        <v>1130</v>
      </c>
      <c r="C107" s="221" t="s">
        <v>1539</v>
      </c>
      <c r="D107" s="66" t="s">
        <v>2179</v>
      </c>
      <c r="E107" s="68">
        <v>0.64176999999999995</v>
      </c>
      <c r="F107" s="74">
        <v>1</v>
      </c>
      <c r="G107" s="74">
        <v>1</v>
      </c>
      <c r="H107" s="68">
        <f t="shared" si="2"/>
        <v>0.64176999999999995</v>
      </c>
      <c r="I107" s="70">
        <f t="shared" si="3"/>
        <v>0.64176999999999995</v>
      </c>
      <c r="J107" s="71">
        <f>ROUND((H107*'2-Calculator'!$D$26),2)</f>
        <v>4219</v>
      </c>
      <c r="K107" s="71">
        <f>ROUND((I107*'2-Calculator'!$D$26),2)</f>
        <v>4219</v>
      </c>
      <c r="L107" s="69">
        <v>3.86</v>
      </c>
      <c r="M107" s="66" t="s">
        <v>2531</v>
      </c>
      <c r="N107" s="66" t="s">
        <v>2532</v>
      </c>
      <c r="O107" s="66"/>
      <c r="P107" s="66" t="s">
        <v>1833</v>
      </c>
      <c r="Q107" s="141">
        <v>91</v>
      </c>
    </row>
    <row r="108" spans="1:17" s="72" customFormat="1" x14ac:dyDescent="0.2">
      <c r="A108" s="66"/>
      <c r="B108" s="66" t="s">
        <v>1129</v>
      </c>
      <c r="C108" s="221" t="s">
        <v>1539</v>
      </c>
      <c r="D108" s="66" t="s">
        <v>2179</v>
      </c>
      <c r="E108" s="68">
        <v>0.88280000000000003</v>
      </c>
      <c r="F108" s="74">
        <v>1</v>
      </c>
      <c r="G108" s="74">
        <v>1</v>
      </c>
      <c r="H108" s="68">
        <f t="shared" si="2"/>
        <v>0.88280000000000003</v>
      </c>
      <c r="I108" s="70">
        <f t="shared" si="3"/>
        <v>0.88280000000000003</v>
      </c>
      <c r="J108" s="71">
        <f>ROUND((H108*'2-Calculator'!$D$26),2)</f>
        <v>5803.53</v>
      </c>
      <c r="K108" s="71">
        <f>ROUND((I108*'2-Calculator'!$D$26),2)</f>
        <v>5803.53</v>
      </c>
      <c r="L108" s="69">
        <v>5.68</v>
      </c>
      <c r="M108" s="66" t="s">
        <v>2531</v>
      </c>
      <c r="N108" s="66" t="s">
        <v>2532</v>
      </c>
      <c r="O108" s="66"/>
      <c r="P108" s="66" t="s">
        <v>1833</v>
      </c>
      <c r="Q108" s="141">
        <v>45</v>
      </c>
    </row>
    <row r="109" spans="1:17" s="72" customFormat="1" x14ac:dyDescent="0.2">
      <c r="A109" s="66"/>
      <c r="B109" s="66" t="s">
        <v>1128</v>
      </c>
      <c r="C109" s="221" t="s">
        <v>1539</v>
      </c>
      <c r="D109" s="66" t="s">
        <v>2179</v>
      </c>
      <c r="E109" s="68">
        <v>2.1642299999999999</v>
      </c>
      <c r="F109" s="74">
        <v>1</v>
      </c>
      <c r="G109" s="74">
        <v>1</v>
      </c>
      <c r="H109" s="68">
        <f t="shared" si="2"/>
        <v>2.1642299999999999</v>
      </c>
      <c r="I109" s="70">
        <f t="shared" si="3"/>
        <v>2.1642299999999999</v>
      </c>
      <c r="J109" s="71">
        <f>ROUND((H109*'2-Calculator'!$D$26),2)</f>
        <v>14227.65</v>
      </c>
      <c r="K109" s="71">
        <f>ROUND((I109*'2-Calculator'!$D$26),2)</f>
        <v>14227.65</v>
      </c>
      <c r="L109" s="69">
        <v>14.83</v>
      </c>
      <c r="M109" s="66" t="s">
        <v>2531</v>
      </c>
      <c r="N109" s="66" t="s">
        <v>2532</v>
      </c>
      <c r="O109" s="66"/>
      <c r="P109" s="66" t="s">
        <v>1833</v>
      </c>
      <c r="Q109" s="141">
        <v>2</v>
      </c>
    </row>
    <row r="110" spans="1:17" s="72" customFormat="1" x14ac:dyDescent="0.2">
      <c r="A110" s="66"/>
      <c r="B110" s="66" t="s">
        <v>1127</v>
      </c>
      <c r="C110" s="221" t="s">
        <v>1540</v>
      </c>
      <c r="D110" s="66" t="s">
        <v>2180</v>
      </c>
      <c r="E110" s="68">
        <v>0.93650999999999995</v>
      </c>
      <c r="F110" s="74">
        <v>1</v>
      </c>
      <c r="G110" s="74">
        <v>1</v>
      </c>
      <c r="H110" s="68">
        <f t="shared" si="2"/>
        <v>0.93650999999999995</v>
      </c>
      <c r="I110" s="70">
        <f t="shared" si="3"/>
        <v>0.93650999999999995</v>
      </c>
      <c r="J110" s="71">
        <f>ROUND((H110*'2-Calculator'!$D$26),2)</f>
        <v>6156.62</v>
      </c>
      <c r="K110" s="71">
        <f>ROUND((I110*'2-Calculator'!$D$26),2)</f>
        <v>6156.62</v>
      </c>
      <c r="L110" s="69">
        <v>4.6500000000000004</v>
      </c>
      <c r="M110" s="66" t="s">
        <v>2531</v>
      </c>
      <c r="N110" s="66" t="s">
        <v>2532</v>
      </c>
      <c r="O110" s="66"/>
      <c r="P110" s="66" t="s">
        <v>1833</v>
      </c>
      <c r="Q110" s="141">
        <v>3</v>
      </c>
    </row>
    <row r="111" spans="1:17" s="72" customFormat="1" x14ac:dyDescent="0.2">
      <c r="A111" s="66"/>
      <c r="B111" s="66" t="s">
        <v>1126</v>
      </c>
      <c r="C111" s="221" t="s">
        <v>1540</v>
      </c>
      <c r="D111" s="66" t="s">
        <v>2180</v>
      </c>
      <c r="E111" s="68">
        <v>1.7608900000000001</v>
      </c>
      <c r="F111" s="74">
        <v>1</v>
      </c>
      <c r="G111" s="74">
        <v>1</v>
      </c>
      <c r="H111" s="68">
        <f t="shared" si="2"/>
        <v>1.7608900000000001</v>
      </c>
      <c r="I111" s="70">
        <f t="shared" si="3"/>
        <v>1.7608900000000001</v>
      </c>
      <c r="J111" s="71">
        <f>ROUND((H111*'2-Calculator'!$D$26),2)</f>
        <v>11576.09</v>
      </c>
      <c r="K111" s="71">
        <f>ROUND((I111*'2-Calculator'!$D$26),2)</f>
        <v>11576.09</v>
      </c>
      <c r="L111" s="69">
        <v>8.14</v>
      </c>
      <c r="M111" s="66" t="s">
        <v>2531</v>
      </c>
      <c r="N111" s="66" t="s">
        <v>2532</v>
      </c>
      <c r="O111" s="66"/>
      <c r="P111" s="66" t="s">
        <v>1833</v>
      </c>
      <c r="Q111" s="141">
        <v>12</v>
      </c>
    </row>
    <row r="112" spans="1:17" s="72" customFormat="1" x14ac:dyDescent="0.2">
      <c r="A112" s="66"/>
      <c r="B112" s="66" t="s">
        <v>1125</v>
      </c>
      <c r="C112" s="221" t="s">
        <v>1540</v>
      </c>
      <c r="D112" s="66" t="s">
        <v>2180</v>
      </c>
      <c r="E112" s="68">
        <v>2.25014</v>
      </c>
      <c r="F112" s="74">
        <v>1</v>
      </c>
      <c r="G112" s="74">
        <v>1</v>
      </c>
      <c r="H112" s="68">
        <f t="shared" si="2"/>
        <v>2.25014</v>
      </c>
      <c r="I112" s="70">
        <f t="shared" si="3"/>
        <v>2.25014</v>
      </c>
      <c r="J112" s="71">
        <f>ROUND((H112*'2-Calculator'!$D$26),2)</f>
        <v>14792.42</v>
      </c>
      <c r="K112" s="71">
        <f>ROUND((I112*'2-Calculator'!$D$26),2)</f>
        <v>14792.42</v>
      </c>
      <c r="L112" s="69">
        <v>9.9600000000000009</v>
      </c>
      <c r="M112" s="66" t="s">
        <v>2531</v>
      </c>
      <c r="N112" s="66" t="s">
        <v>2532</v>
      </c>
      <c r="O112" s="66"/>
      <c r="P112" s="66" t="s">
        <v>1833</v>
      </c>
      <c r="Q112" s="141">
        <v>10</v>
      </c>
    </row>
    <row r="113" spans="1:17" s="72" customFormat="1" x14ac:dyDescent="0.2">
      <c r="A113" s="66"/>
      <c r="B113" s="66" t="s">
        <v>1124</v>
      </c>
      <c r="C113" s="221" t="s">
        <v>1540</v>
      </c>
      <c r="D113" s="66" t="s">
        <v>2180</v>
      </c>
      <c r="E113" s="68">
        <v>4.0382300000000004</v>
      </c>
      <c r="F113" s="74">
        <v>1</v>
      </c>
      <c r="G113" s="74">
        <v>1</v>
      </c>
      <c r="H113" s="68">
        <f t="shared" si="2"/>
        <v>4.0382300000000004</v>
      </c>
      <c r="I113" s="70">
        <f t="shared" si="3"/>
        <v>4.0382300000000004</v>
      </c>
      <c r="J113" s="71">
        <f>ROUND((H113*'2-Calculator'!$D$26),2)</f>
        <v>26547.32</v>
      </c>
      <c r="K113" s="71">
        <f>ROUND((I113*'2-Calculator'!$D$26),2)</f>
        <v>26547.32</v>
      </c>
      <c r="L113" s="69">
        <v>14.62</v>
      </c>
      <c r="M113" s="66" t="s">
        <v>2531</v>
      </c>
      <c r="N113" s="66" t="s">
        <v>2532</v>
      </c>
      <c r="O113" s="66"/>
      <c r="P113" s="66" t="s">
        <v>1833</v>
      </c>
      <c r="Q113" s="141">
        <v>6</v>
      </c>
    </row>
    <row r="114" spans="1:17" s="72" customFormat="1" x14ac:dyDescent="0.2">
      <c r="A114" s="66"/>
      <c r="B114" s="66" t="s">
        <v>1123</v>
      </c>
      <c r="C114" s="221" t="s">
        <v>1541</v>
      </c>
      <c r="D114" s="66" t="s">
        <v>2181</v>
      </c>
      <c r="E114" s="68">
        <v>0.59540999999999999</v>
      </c>
      <c r="F114" s="74">
        <v>1</v>
      </c>
      <c r="G114" s="74">
        <v>1</v>
      </c>
      <c r="H114" s="68">
        <f t="shared" si="2"/>
        <v>0.59540999999999999</v>
      </c>
      <c r="I114" s="70">
        <f t="shared" si="3"/>
        <v>0.59540999999999999</v>
      </c>
      <c r="J114" s="71">
        <f>ROUND((H114*'2-Calculator'!$D$26),2)</f>
        <v>3914.23</v>
      </c>
      <c r="K114" s="71">
        <f>ROUND((I114*'2-Calculator'!$D$26),2)</f>
        <v>3914.23</v>
      </c>
      <c r="L114" s="69">
        <v>3.13</v>
      </c>
      <c r="M114" s="66" t="s">
        <v>2531</v>
      </c>
      <c r="N114" s="66" t="s">
        <v>2532</v>
      </c>
      <c r="O114" s="66"/>
      <c r="P114" s="66" t="s">
        <v>1833</v>
      </c>
      <c r="Q114" s="141">
        <v>7</v>
      </c>
    </row>
    <row r="115" spans="1:17" s="72" customFormat="1" x14ac:dyDescent="0.2">
      <c r="A115" s="66"/>
      <c r="B115" s="66" t="s">
        <v>1122</v>
      </c>
      <c r="C115" s="221" t="s">
        <v>1541</v>
      </c>
      <c r="D115" s="66" t="s">
        <v>2181</v>
      </c>
      <c r="E115" s="68">
        <v>1.0509299999999999</v>
      </c>
      <c r="F115" s="74">
        <v>1</v>
      </c>
      <c r="G115" s="74">
        <v>1</v>
      </c>
      <c r="H115" s="68">
        <f t="shared" si="2"/>
        <v>1.0509299999999999</v>
      </c>
      <c r="I115" s="70">
        <f t="shared" si="3"/>
        <v>1.0509299999999999</v>
      </c>
      <c r="J115" s="71">
        <f>ROUND((H115*'2-Calculator'!$D$26),2)</f>
        <v>6908.81</v>
      </c>
      <c r="K115" s="71">
        <f>ROUND((I115*'2-Calculator'!$D$26),2)</f>
        <v>6908.81</v>
      </c>
      <c r="L115" s="69">
        <v>5.42</v>
      </c>
      <c r="M115" s="66" t="s">
        <v>2531</v>
      </c>
      <c r="N115" s="66" t="s">
        <v>2532</v>
      </c>
      <c r="O115" s="66"/>
      <c r="P115" s="66" t="s">
        <v>1833</v>
      </c>
      <c r="Q115" s="141">
        <v>9</v>
      </c>
    </row>
    <row r="116" spans="1:17" s="72" customFormat="1" x14ac:dyDescent="0.2">
      <c r="A116" s="66"/>
      <c r="B116" s="66" t="s">
        <v>1121</v>
      </c>
      <c r="C116" s="221" t="s">
        <v>1541</v>
      </c>
      <c r="D116" s="66" t="s">
        <v>2181</v>
      </c>
      <c r="E116" s="68">
        <v>1.7303200000000001</v>
      </c>
      <c r="F116" s="74">
        <v>1</v>
      </c>
      <c r="G116" s="74">
        <v>1</v>
      </c>
      <c r="H116" s="68">
        <f t="shared" si="2"/>
        <v>1.7303200000000001</v>
      </c>
      <c r="I116" s="70">
        <f t="shared" si="3"/>
        <v>1.7303200000000001</v>
      </c>
      <c r="J116" s="71">
        <f>ROUND((H116*'2-Calculator'!$D$26),2)</f>
        <v>11375.12</v>
      </c>
      <c r="K116" s="71">
        <f>ROUND((I116*'2-Calculator'!$D$26),2)</f>
        <v>11375.12</v>
      </c>
      <c r="L116" s="69">
        <v>7.87</v>
      </c>
      <c r="M116" s="66" t="s">
        <v>2531</v>
      </c>
      <c r="N116" s="66" t="s">
        <v>2532</v>
      </c>
      <c r="O116" s="66"/>
      <c r="P116" s="66" t="s">
        <v>1833</v>
      </c>
      <c r="Q116" s="141">
        <v>9</v>
      </c>
    </row>
    <row r="117" spans="1:17" s="72" customFormat="1" x14ac:dyDescent="0.2">
      <c r="A117" s="66"/>
      <c r="B117" s="66" t="s">
        <v>1120</v>
      </c>
      <c r="C117" s="221" t="s">
        <v>1541</v>
      </c>
      <c r="D117" s="66" t="s">
        <v>2181</v>
      </c>
      <c r="E117" s="68">
        <v>3.5723600000000002</v>
      </c>
      <c r="F117" s="74">
        <v>1</v>
      </c>
      <c r="G117" s="74">
        <v>1</v>
      </c>
      <c r="H117" s="68">
        <f t="shared" si="2"/>
        <v>3.5723600000000002</v>
      </c>
      <c r="I117" s="70">
        <f t="shared" si="3"/>
        <v>3.5723600000000002</v>
      </c>
      <c r="J117" s="71">
        <f>ROUND((H117*'2-Calculator'!$D$26),2)</f>
        <v>23484.69</v>
      </c>
      <c r="K117" s="71">
        <f>ROUND((I117*'2-Calculator'!$D$26),2)</f>
        <v>23484.69</v>
      </c>
      <c r="L117" s="69">
        <v>13.74</v>
      </c>
      <c r="M117" s="66" t="s">
        <v>2531</v>
      </c>
      <c r="N117" s="66" t="s">
        <v>2532</v>
      </c>
      <c r="O117" s="66"/>
      <c r="P117" s="66" t="s">
        <v>1833</v>
      </c>
      <c r="Q117" s="141">
        <v>7</v>
      </c>
    </row>
    <row r="118" spans="1:17" s="72" customFormat="1" x14ac:dyDescent="0.2">
      <c r="A118" s="66"/>
      <c r="B118" s="66" t="s">
        <v>1119</v>
      </c>
      <c r="C118" s="221" t="s">
        <v>1542</v>
      </c>
      <c r="D118" s="66" t="s">
        <v>2028</v>
      </c>
      <c r="E118" s="68">
        <v>0.54064000000000001</v>
      </c>
      <c r="F118" s="74">
        <v>1</v>
      </c>
      <c r="G118" s="74">
        <v>1</v>
      </c>
      <c r="H118" s="68">
        <f t="shared" si="2"/>
        <v>0.54064000000000001</v>
      </c>
      <c r="I118" s="70">
        <f t="shared" si="3"/>
        <v>0.54064000000000001</v>
      </c>
      <c r="J118" s="71">
        <f>ROUND((H118*'2-Calculator'!$D$26),2)</f>
        <v>3554.17</v>
      </c>
      <c r="K118" s="71">
        <f>ROUND((I118*'2-Calculator'!$D$26),2)</f>
        <v>3554.17</v>
      </c>
      <c r="L118" s="69">
        <v>2.6</v>
      </c>
      <c r="M118" s="66" t="s">
        <v>2531</v>
      </c>
      <c r="N118" s="66" t="s">
        <v>2532</v>
      </c>
      <c r="O118" s="66"/>
      <c r="P118" s="66" t="s">
        <v>1833</v>
      </c>
      <c r="Q118" s="141">
        <v>8</v>
      </c>
    </row>
    <row r="119" spans="1:17" s="72" customFormat="1" x14ac:dyDescent="0.2">
      <c r="A119" s="66"/>
      <c r="B119" s="66" t="s">
        <v>1118</v>
      </c>
      <c r="C119" s="221" t="s">
        <v>1542</v>
      </c>
      <c r="D119" s="66" t="s">
        <v>2028</v>
      </c>
      <c r="E119" s="68">
        <v>0.74728000000000006</v>
      </c>
      <c r="F119" s="74">
        <v>1</v>
      </c>
      <c r="G119" s="74">
        <v>1</v>
      </c>
      <c r="H119" s="68">
        <f t="shared" si="2"/>
        <v>0.74728000000000006</v>
      </c>
      <c r="I119" s="70">
        <f t="shared" si="3"/>
        <v>0.74728000000000006</v>
      </c>
      <c r="J119" s="71">
        <f>ROUND((H119*'2-Calculator'!$D$26),2)</f>
        <v>4912.62</v>
      </c>
      <c r="K119" s="71">
        <f>ROUND((I119*'2-Calculator'!$D$26),2)</f>
        <v>4912.62</v>
      </c>
      <c r="L119" s="69">
        <v>3.33</v>
      </c>
      <c r="M119" s="66" t="s">
        <v>2531</v>
      </c>
      <c r="N119" s="66" t="s">
        <v>2532</v>
      </c>
      <c r="O119" s="66"/>
      <c r="P119" s="66" t="s">
        <v>1833</v>
      </c>
      <c r="Q119" s="141">
        <v>5</v>
      </c>
    </row>
    <row r="120" spans="1:17" s="72" customFormat="1" x14ac:dyDescent="0.2">
      <c r="A120" s="66"/>
      <c r="B120" s="66" t="s">
        <v>1117</v>
      </c>
      <c r="C120" s="221" t="s">
        <v>1542</v>
      </c>
      <c r="D120" s="66" t="s">
        <v>2028</v>
      </c>
      <c r="E120" s="68">
        <v>1.24919</v>
      </c>
      <c r="F120" s="74">
        <v>1</v>
      </c>
      <c r="G120" s="74">
        <v>1</v>
      </c>
      <c r="H120" s="68">
        <f t="shared" si="2"/>
        <v>1.24919</v>
      </c>
      <c r="I120" s="70">
        <f t="shared" si="3"/>
        <v>1.24919</v>
      </c>
      <c r="J120" s="71">
        <f>ROUND((H120*'2-Calculator'!$D$26),2)</f>
        <v>8212.18</v>
      </c>
      <c r="K120" s="71">
        <f>ROUND((I120*'2-Calculator'!$D$26),2)</f>
        <v>8212.18</v>
      </c>
      <c r="L120" s="69">
        <v>5.93</v>
      </c>
      <c r="M120" s="66" t="s">
        <v>2531</v>
      </c>
      <c r="N120" s="66" t="s">
        <v>2532</v>
      </c>
      <c r="O120" s="66"/>
      <c r="P120" s="66" t="s">
        <v>1833</v>
      </c>
      <c r="Q120" s="141">
        <v>2</v>
      </c>
    </row>
    <row r="121" spans="1:17" s="72" customFormat="1" x14ac:dyDescent="0.2">
      <c r="A121" s="66"/>
      <c r="B121" s="66" t="s">
        <v>1116</v>
      </c>
      <c r="C121" s="221" t="s">
        <v>1542</v>
      </c>
      <c r="D121" s="66" t="s">
        <v>2028</v>
      </c>
      <c r="E121" s="68">
        <v>2.5180099999999999</v>
      </c>
      <c r="F121" s="74">
        <v>1</v>
      </c>
      <c r="G121" s="74">
        <v>1</v>
      </c>
      <c r="H121" s="68">
        <f t="shared" si="2"/>
        <v>2.5180099999999999</v>
      </c>
      <c r="I121" s="70">
        <f t="shared" si="3"/>
        <v>2.5180099999999999</v>
      </c>
      <c r="J121" s="71">
        <f>ROUND((H121*'2-Calculator'!$D$26),2)</f>
        <v>16553.400000000001</v>
      </c>
      <c r="K121" s="71">
        <f>ROUND((I121*'2-Calculator'!$D$26),2)</f>
        <v>16553.400000000001</v>
      </c>
      <c r="L121" s="69">
        <v>6.67</v>
      </c>
      <c r="M121" s="66" t="s">
        <v>2531</v>
      </c>
      <c r="N121" s="66" t="s">
        <v>2532</v>
      </c>
      <c r="O121" s="66"/>
      <c r="P121" s="66" t="s">
        <v>1833</v>
      </c>
      <c r="Q121" s="141">
        <v>0</v>
      </c>
    </row>
    <row r="122" spans="1:17" s="72" customFormat="1" x14ac:dyDescent="0.2">
      <c r="A122" s="66"/>
      <c r="B122" s="66" t="s">
        <v>1115</v>
      </c>
      <c r="C122" s="221" t="s">
        <v>1543</v>
      </c>
      <c r="D122" s="66" t="s">
        <v>2423</v>
      </c>
      <c r="E122" s="68">
        <v>0.53439000000000003</v>
      </c>
      <c r="F122" s="74">
        <v>1</v>
      </c>
      <c r="G122" s="74">
        <v>1</v>
      </c>
      <c r="H122" s="68">
        <f t="shared" si="2"/>
        <v>0.53439000000000003</v>
      </c>
      <c r="I122" s="70">
        <f t="shared" si="3"/>
        <v>0.53439000000000003</v>
      </c>
      <c r="J122" s="71">
        <f>ROUND((H122*'2-Calculator'!$D$26),2)</f>
        <v>3513.08</v>
      </c>
      <c r="K122" s="71">
        <f>ROUND((I122*'2-Calculator'!$D$26),2)</f>
        <v>3513.08</v>
      </c>
      <c r="L122" s="69">
        <v>2.1800000000000002</v>
      </c>
      <c r="M122" s="66" t="s">
        <v>2531</v>
      </c>
      <c r="N122" s="66" t="s">
        <v>2532</v>
      </c>
      <c r="O122" s="66"/>
      <c r="P122" s="66" t="s">
        <v>1833</v>
      </c>
      <c r="Q122" s="141">
        <v>3</v>
      </c>
    </row>
    <row r="123" spans="1:17" s="72" customFormat="1" x14ac:dyDescent="0.2">
      <c r="A123" s="66"/>
      <c r="B123" s="66" t="s">
        <v>1114</v>
      </c>
      <c r="C123" s="221" t="s">
        <v>1543</v>
      </c>
      <c r="D123" s="66" t="s">
        <v>2423</v>
      </c>
      <c r="E123" s="68">
        <v>0.62129999999999996</v>
      </c>
      <c r="F123" s="74">
        <v>1</v>
      </c>
      <c r="G123" s="74">
        <v>1</v>
      </c>
      <c r="H123" s="68">
        <f t="shared" si="2"/>
        <v>0.62129999999999996</v>
      </c>
      <c r="I123" s="70">
        <f t="shared" si="3"/>
        <v>0.62129999999999996</v>
      </c>
      <c r="J123" s="71">
        <f>ROUND((H123*'2-Calculator'!$D$26),2)</f>
        <v>4084.43</v>
      </c>
      <c r="K123" s="71">
        <f>ROUND((I123*'2-Calculator'!$D$26),2)</f>
        <v>4084.43</v>
      </c>
      <c r="L123" s="69">
        <v>3.37</v>
      </c>
      <c r="M123" s="66" t="s">
        <v>2531</v>
      </c>
      <c r="N123" s="66" t="s">
        <v>2532</v>
      </c>
      <c r="O123" s="66"/>
      <c r="P123" s="66" t="s">
        <v>1833</v>
      </c>
      <c r="Q123" s="141">
        <v>10</v>
      </c>
    </row>
    <row r="124" spans="1:17" s="72" customFormat="1" x14ac:dyDescent="0.2">
      <c r="A124" s="66"/>
      <c r="B124" s="66" t="s">
        <v>1113</v>
      </c>
      <c r="C124" s="221" t="s">
        <v>1543</v>
      </c>
      <c r="D124" s="66" t="s">
        <v>2423</v>
      </c>
      <c r="E124" s="68">
        <v>0.84799999999999998</v>
      </c>
      <c r="F124" s="74">
        <v>1</v>
      </c>
      <c r="G124" s="74">
        <v>1</v>
      </c>
      <c r="H124" s="68">
        <f t="shared" si="2"/>
        <v>0.84799999999999998</v>
      </c>
      <c r="I124" s="70">
        <f t="shared" si="3"/>
        <v>0.84799999999999998</v>
      </c>
      <c r="J124" s="71">
        <f>ROUND((H124*'2-Calculator'!$D$26),2)</f>
        <v>5574.75</v>
      </c>
      <c r="K124" s="71">
        <f>ROUND((I124*'2-Calculator'!$D$26),2)</f>
        <v>5574.75</v>
      </c>
      <c r="L124" s="69">
        <v>5.36</v>
      </c>
      <c r="M124" s="66" t="s">
        <v>2531</v>
      </c>
      <c r="N124" s="66" t="s">
        <v>2532</v>
      </c>
      <c r="O124" s="66"/>
      <c r="P124" s="66" t="s">
        <v>1833</v>
      </c>
      <c r="Q124" s="141">
        <v>87</v>
      </c>
    </row>
    <row r="125" spans="1:17" s="72" customFormat="1" x14ac:dyDescent="0.2">
      <c r="A125" s="66"/>
      <c r="B125" s="66" t="s">
        <v>1112</v>
      </c>
      <c r="C125" s="221" t="s">
        <v>1543</v>
      </c>
      <c r="D125" s="66" t="s">
        <v>2423</v>
      </c>
      <c r="E125" s="68">
        <v>2.0238200000000002</v>
      </c>
      <c r="F125" s="74">
        <v>1</v>
      </c>
      <c r="G125" s="74">
        <v>1</v>
      </c>
      <c r="H125" s="68">
        <f t="shared" si="2"/>
        <v>2.0238200000000002</v>
      </c>
      <c r="I125" s="70">
        <f t="shared" si="3"/>
        <v>2.0238200000000002</v>
      </c>
      <c r="J125" s="71">
        <f>ROUND((H125*'2-Calculator'!$D$26),2)</f>
        <v>13304.59</v>
      </c>
      <c r="K125" s="71">
        <f>ROUND((I125*'2-Calculator'!$D$26),2)</f>
        <v>13304.59</v>
      </c>
      <c r="L125" s="69">
        <v>12.25</v>
      </c>
      <c r="M125" s="66" t="s">
        <v>2531</v>
      </c>
      <c r="N125" s="66" t="s">
        <v>2532</v>
      </c>
      <c r="O125" s="66"/>
      <c r="P125" s="66" t="s">
        <v>1833</v>
      </c>
      <c r="Q125" s="141">
        <v>13</v>
      </c>
    </row>
    <row r="126" spans="1:17" s="72" customFormat="1" x14ac:dyDescent="0.2">
      <c r="A126" s="66"/>
      <c r="B126" s="66" t="s">
        <v>1111</v>
      </c>
      <c r="C126" s="221" t="s">
        <v>1544</v>
      </c>
      <c r="D126" s="66" t="s">
        <v>2029</v>
      </c>
      <c r="E126" s="68">
        <v>0.45415</v>
      </c>
      <c r="F126" s="74">
        <v>1</v>
      </c>
      <c r="G126" s="74">
        <v>1</v>
      </c>
      <c r="H126" s="68">
        <f t="shared" si="2"/>
        <v>0.45415</v>
      </c>
      <c r="I126" s="70">
        <f t="shared" si="3"/>
        <v>0.45415</v>
      </c>
      <c r="J126" s="71">
        <f>ROUND((H126*'2-Calculator'!$D$26),2)</f>
        <v>2985.58</v>
      </c>
      <c r="K126" s="71">
        <f>ROUND((I126*'2-Calculator'!$D$26),2)</f>
        <v>2985.58</v>
      </c>
      <c r="L126" s="69">
        <v>2.36</v>
      </c>
      <c r="M126" s="66" t="s">
        <v>2531</v>
      </c>
      <c r="N126" s="66" t="s">
        <v>2532</v>
      </c>
      <c r="O126" s="66"/>
      <c r="P126" s="66" t="s">
        <v>1833</v>
      </c>
      <c r="Q126" s="141">
        <v>107</v>
      </c>
    </row>
    <row r="127" spans="1:17" s="72" customFormat="1" x14ac:dyDescent="0.2">
      <c r="A127" s="66"/>
      <c r="B127" s="66" t="s">
        <v>1110</v>
      </c>
      <c r="C127" s="221" t="s">
        <v>1544</v>
      </c>
      <c r="D127" s="66" t="s">
        <v>2029</v>
      </c>
      <c r="E127" s="68">
        <v>0.56169000000000002</v>
      </c>
      <c r="F127" s="74">
        <v>1</v>
      </c>
      <c r="G127" s="74">
        <v>1</v>
      </c>
      <c r="H127" s="68">
        <f t="shared" si="2"/>
        <v>0.56169000000000002</v>
      </c>
      <c r="I127" s="70">
        <f t="shared" si="3"/>
        <v>0.56169000000000002</v>
      </c>
      <c r="J127" s="71">
        <f>ROUND((H127*'2-Calculator'!$D$26),2)</f>
        <v>3692.55</v>
      </c>
      <c r="K127" s="71">
        <f>ROUND((I127*'2-Calculator'!$D$26),2)</f>
        <v>3692.55</v>
      </c>
      <c r="L127" s="69">
        <v>2.85</v>
      </c>
      <c r="M127" s="66" t="s">
        <v>2531</v>
      </c>
      <c r="N127" s="66" t="s">
        <v>2532</v>
      </c>
      <c r="O127" s="66"/>
      <c r="P127" s="66" t="s">
        <v>1833</v>
      </c>
      <c r="Q127" s="141">
        <v>200</v>
      </c>
    </row>
    <row r="128" spans="1:17" s="72" customFormat="1" x14ac:dyDescent="0.2">
      <c r="A128" s="66"/>
      <c r="B128" s="66" t="s">
        <v>1109</v>
      </c>
      <c r="C128" s="221" t="s">
        <v>1544</v>
      </c>
      <c r="D128" s="66" t="s">
        <v>2029</v>
      </c>
      <c r="E128" s="68">
        <v>0.79581000000000002</v>
      </c>
      <c r="F128" s="74">
        <v>1</v>
      </c>
      <c r="G128" s="74">
        <v>1</v>
      </c>
      <c r="H128" s="68">
        <f t="shared" si="2"/>
        <v>0.79581000000000002</v>
      </c>
      <c r="I128" s="70">
        <f t="shared" si="3"/>
        <v>0.79581000000000002</v>
      </c>
      <c r="J128" s="71">
        <f>ROUND((H128*'2-Calculator'!$D$26),2)</f>
        <v>5231.6499999999996</v>
      </c>
      <c r="K128" s="71">
        <f>ROUND((I128*'2-Calculator'!$D$26),2)</f>
        <v>5231.6499999999996</v>
      </c>
      <c r="L128" s="69">
        <v>4.2300000000000004</v>
      </c>
      <c r="M128" s="66" t="s">
        <v>2531</v>
      </c>
      <c r="N128" s="66" t="s">
        <v>2532</v>
      </c>
      <c r="O128" s="66"/>
      <c r="P128" s="66" t="s">
        <v>1833</v>
      </c>
      <c r="Q128" s="141">
        <v>213</v>
      </c>
    </row>
    <row r="129" spans="1:17" s="72" customFormat="1" x14ac:dyDescent="0.2">
      <c r="A129" s="66"/>
      <c r="B129" s="66" t="s">
        <v>1108</v>
      </c>
      <c r="C129" s="221" t="s">
        <v>1544</v>
      </c>
      <c r="D129" s="66" t="s">
        <v>2029</v>
      </c>
      <c r="E129" s="68">
        <v>2.0201899999999999</v>
      </c>
      <c r="F129" s="74">
        <v>1</v>
      </c>
      <c r="G129" s="74">
        <v>1</v>
      </c>
      <c r="H129" s="68">
        <f t="shared" si="2"/>
        <v>2.0201899999999999</v>
      </c>
      <c r="I129" s="70">
        <f t="shared" si="3"/>
        <v>2.0201899999999999</v>
      </c>
      <c r="J129" s="71">
        <f>ROUND((H129*'2-Calculator'!$D$26),2)</f>
        <v>13280.73</v>
      </c>
      <c r="K129" s="71">
        <f>ROUND((I129*'2-Calculator'!$D$26),2)</f>
        <v>13280.73</v>
      </c>
      <c r="L129" s="69">
        <v>9.11</v>
      </c>
      <c r="M129" s="66" t="s">
        <v>2531</v>
      </c>
      <c r="N129" s="66" t="s">
        <v>2532</v>
      </c>
      <c r="O129" s="66"/>
      <c r="P129" s="66" t="s">
        <v>1833</v>
      </c>
      <c r="Q129" s="141">
        <v>57</v>
      </c>
    </row>
    <row r="130" spans="1:17" s="72" customFormat="1" x14ac:dyDescent="0.2">
      <c r="A130" s="66"/>
      <c r="B130" s="66" t="s">
        <v>1107</v>
      </c>
      <c r="C130" s="221" t="s">
        <v>1545</v>
      </c>
      <c r="D130" s="66" t="s">
        <v>2182</v>
      </c>
      <c r="E130" s="68">
        <v>0.49756</v>
      </c>
      <c r="F130" s="74">
        <v>1</v>
      </c>
      <c r="G130" s="74">
        <v>1</v>
      </c>
      <c r="H130" s="68">
        <f t="shared" si="2"/>
        <v>0.49756</v>
      </c>
      <c r="I130" s="70">
        <f t="shared" si="3"/>
        <v>0.49756</v>
      </c>
      <c r="J130" s="71">
        <f>ROUND((H130*'2-Calculator'!$D$26),2)</f>
        <v>3270.96</v>
      </c>
      <c r="K130" s="71">
        <f>ROUND((I130*'2-Calculator'!$D$26),2)</f>
        <v>3270.96</v>
      </c>
      <c r="L130" s="69">
        <v>2.6</v>
      </c>
      <c r="M130" s="66" t="s">
        <v>2531</v>
      </c>
      <c r="N130" s="66" t="s">
        <v>2532</v>
      </c>
      <c r="O130" s="66"/>
      <c r="P130" s="66" t="s">
        <v>1833</v>
      </c>
      <c r="Q130" s="141">
        <v>30</v>
      </c>
    </row>
    <row r="131" spans="1:17" s="72" customFormat="1" x14ac:dyDescent="0.2">
      <c r="A131" s="66"/>
      <c r="B131" s="66" t="s">
        <v>1106</v>
      </c>
      <c r="C131" s="221" t="s">
        <v>1545</v>
      </c>
      <c r="D131" s="66" t="s">
        <v>2182</v>
      </c>
      <c r="E131" s="68">
        <v>0.60824999999999996</v>
      </c>
      <c r="F131" s="74">
        <v>1</v>
      </c>
      <c r="G131" s="74">
        <v>1</v>
      </c>
      <c r="H131" s="68">
        <f t="shared" si="2"/>
        <v>0.60824999999999996</v>
      </c>
      <c r="I131" s="70">
        <f t="shared" si="3"/>
        <v>0.60824999999999996</v>
      </c>
      <c r="J131" s="71">
        <f>ROUND((H131*'2-Calculator'!$D$26),2)</f>
        <v>3998.64</v>
      </c>
      <c r="K131" s="71">
        <f>ROUND((I131*'2-Calculator'!$D$26),2)</f>
        <v>3998.64</v>
      </c>
      <c r="L131" s="69">
        <v>2.86</v>
      </c>
      <c r="M131" s="66" t="s">
        <v>2531</v>
      </c>
      <c r="N131" s="66" t="s">
        <v>2532</v>
      </c>
      <c r="O131" s="66"/>
      <c r="P131" s="66" t="s">
        <v>1833</v>
      </c>
      <c r="Q131" s="141">
        <v>31</v>
      </c>
    </row>
    <row r="132" spans="1:17" s="72" customFormat="1" x14ac:dyDescent="0.2">
      <c r="A132" s="66"/>
      <c r="B132" s="66" t="s">
        <v>1105</v>
      </c>
      <c r="C132" s="221" t="s">
        <v>1545</v>
      </c>
      <c r="D132" s="66" t="s">
        <v>2182</v>
      </c>
      <c r="E132" s="68">
        <v>0.75382000000000005</v>
      </c>
      <c r="F132" s="74">
        <v>1</v>
      </c>
      <c r="G132" s="74">
        <v>1</v>
      </c>
      <c r="H132" s="68">
        <f t="shared" si="2"/>
        <v>0.75382000000000005</v>
      </c>
      <c r="I132" s="70">
        <f t="shared" si="3"/>
        <v>0.75382000000000005</v>
      </c>
      <c r="J132" s="71">
        <f>ROUND((H132*'2-Calculator'!$D$26),2)</f>
        <v>4955.6099999999997</v>
      </c>
      <c r="K132" s="71">
        <f>ROUND((I132*'2-Calculator'!$D$26),2)</f>
        <v>4955.6099999999997</v>
      </c>
      <c r="L132" s="69">
        <v>3.69</v>
      </c>
      <c r="M132" s="66" t="s">
        <v>2531</v>
      </c>
      <c r="N132" s="66" t="s">
        <v>2532</v>
      </c>
      <c r="O132" s="66"/>
      <c r="P132" s="66" t="s">
        <v>1833</v>
      </c>
      <c r="Q132" s="141">
        <v>11</v>
      </c>
    </row>
    <row r="133" spans="1:17" s="72" customFormat="1" x14ac:dyDescent="0.2">
      <c r="A133" s="66"/>
      <c r="B133" s="66" t="s">
        <v>1104</v>
      </c>
      <c r="C133" s="221" t="s">
        <v>1545</v>
      </c>
      <c r="D133" s="66" t="s">
        <v>2182</v>
      </c>
      <c r="E133" s="68">
        <v>1.2374700000000001</v>
      </c>
      <c r="F133" s="74">
        <v>1</v>
      </c>
      <c r="G133" s="74">
        <v>1</v>
      </c>
      <c r="H133" s="68">
        <f t="shared" si="2"/>
        <v>1.2374700000000001</v>
      </c>
      <c r="I133" s="70">
        <f t="shared" si="3"/>
        <v>1.2374700000000001</v>
      </c>
      <c r="J133" s="71">
        <f>ROUND((H133*'2-Calculator'!$D$26),2)</f>
        <v>8135.13</v>
      </c>
      <c r="K133" s="71">
        <f>ROUND((I133*'2-Calculator'!$D$26),2)</f>
        <v>8135.13</v>
      </c>
      <c r="L133" s="69">
        <v>14</v>
      </c>
      <c r="M133" s="66" t="s">
        <v>2531</v>
      </c>
      <c r="N133" s="66" t="s">
        <v>2532</v>
      </c>
      <c r="O133" s="66"/>
      <c r="P133" s="66" t="s">
        <v>1833</v>
      </c>
      <c r="Q133" s="141">
        <v>0</v>
      </c>
    </row>
    <row r="134" spans="1:17" s="72" customFormat="1" x14ac:dyDescent="0.2">
      <c r="A134" s="66"/>
      <c r="B134" s="66" t="s">
        <v>1103</v>
      </c>
      <c r="C134" s="221" t="s">
        <v>1546</v>
      </c>
      <c r="D134" s="66" t="s">
        <v>2424</v>
      </c>
      <c r="E134" s="68">
        <v>0.57279999999999998</v>
      </c>
      <c r="F134" s="74">
        <v>1</v>
      </c>
      <c r="G134" s="74">
        <v>1</v>
      </c>
      <c r="H134" s="68">
        <f t="shared" si="2"/>
        <v>0.57279999999999998</v>
      </c>
      <c r="I134" s="70">
        <f t="shared" si="3"/>
        <v>0.57279999999999998</v>
      </c>
      <c r="J134" s="71">
        <f>ROUND((H134*'2-Calculator'!$D$26),2)</f>
        <v>3765.59</v>
      </c>
      <c r="K134" s="71">
        <f>ROUND((I134*'2-Calculator'!$D$26),2)</f>
        <v>3765.59</v>
      </c>
      <c r="L134" s="69">
        <v>2.21</v>
      </c>
      <c r="M134" s="66" t="s">
        <v>2531</v>
      </c>
      <c r="N134" s="66" t="s">
        <v>2532</v>
      </c>
      <c r="O134" s="66"/>
      <c r="P134" s="66" t="s">
        <v>1833</v>
      </c>
      <c r="Q134" s="141">
        <v>11</v>
      </c>
    </row>
    <row r="135" spans="1:17" s="72" customFormat="1" x14ac:dyDescent="0.2">
      <c r="A135" s="66"/>
      <c r="B135" s="66" t="s">
        <v>1102</v>
      </c>
      <c r="C135" s="221" t="s">
        <v>1546</v>
      </c>
      <c r="D135" s="66" t="s">
        <v>2424</v>
      </c>
      <c r="E135" s="68">
        <v>0.78466000000000002</v>
      </c>
      <c r="F135" s="74">
        <v>1</v>
      </c>
      <c r="G135" s="74">
        <v>1</v>
      </c>
      <c r="H135" s="68">
        <f t="shared" si="2"/>
        <v>0.78466000000000002</v>
      </c>
      <c r="I135" s="70">
        <f t="shared" si="3"/>
        <v>0.78466000000000002</v>
      </c>
      <c r="J135" s="71">
        <f>ROUND((H135*'2-Calculator'!$D$26),2)</f>
        <v>5158.3500000000004</v>
      </c>
      <c r="K135" s="71">
        <f>ROUND((I135*'2-Calculator'!$D$26),2)</f>
        <v>5158.3500000000004</v>
      </c>
      <c r="L135" s="69">
        <v>3.47</v>
      </c>
      <c r="M135" s="66" t="s">
        <v>2531</v>
      </c>
      <c r="N135" s="66" t="s">
        <v>2532</v>
      </c>
      <c r="O135" s="66"/>
      <c r="P135" s="66" t="s">
        <v>1833</v>
      </c>
      <c r="Q135" s="141">
        <v>19</v>
      </c>
    </row>
    <row r="136" spans="1:17" s="72" customFormat="1" x14ac:dyDescent="0.2">
      <c r="A136" s="66"/>
      <c r="B136" s="66" t="s">
        <v>1101</v>
      </c>
      <c r="C136" s="221" t="s">
        <v>1546</v>
      </c>
      <c r="D136" s="66" t="s">
        <v>2424</v>
      </c>
      <c r="E136" s="68">
        <v>1.24112</v>
      </c>
      <c r="F136" s="74">
        <v>1</v>
      </c>
      <c r="G136" s="74">
        <v>1</v>
      </c>
      <c r="H136" s="68">
        <f t="shared" si="2"/>
        <v>1.24112</v>
      </c>
      <c r="I136" s="70">
        <f t="shared" si="3"/>
        <v>1.24112</v>
      </c>
      <c r="J136" s="71">
        <f>ROUND((H136*'2-Calculator'!$D$26),2)</f>
        <v>8159.12</v>
      </c>
      <c r="K136" s="71">
        <f>ROUND((I136*'2-Calculator'!$D$26),2)</f>
        <v>8159.12</v>
      </c>
      <c r="L136" s="69">
        <v>5.37</v>
      </c>
      <c r="M136" s="66" t="s">
        <v>2531</v>
      </c>
      <c r="N136" s="66" t="s">
        <v>2532</v>
      </c>
      <c r="O136" s="66"/>
      <c r="P136" s="66" t="s">
        <v>1833</v>
      </c>
      <c r="Q136" s="141">
        <v>21</v>
      </c>
    </row>
    <row r="137" spans="1:17" s="72" customFormat="1" x14ac:dyDescent="0.2">
      <c r="A137" s="66"/>
      <c r="B137" s="66" t="s">
        <v>1100</v>
      </c>
      <c r="C137" s="221" t="s">
        <v>1546</v>
      </c>
      <c r="D137" s="66" t="s">
        <v>2424</v>
      </c>
      <c r="E137" s="68">
        <v>2.8189000000000002</v>
      </c>
      <c r="F137" s="74">
        <v>1</v>
      </c>
      <c r="G137" s="74">
        <v>1</v>
      </c>
      <c r="H137" s="68">
        <f t="shared" si="2"/>
        <v>2.8189000000000002</v>
      </c>
      <c r="I137" s="70">
        <f t="shared" si="3"/>
        <v>2.8189000000000002</v>
      </c>
      <c r="J137" s="71">
        <f>ROUND((H137*'2-Calculator'!$D$26),2)</f>
        <v>18531.45</v>
      </c>
      <c r="K137" s="71">
        <f>ROUND((I137*'2-Calculator'!$D$26),2)</f>
        <v>18531.45</v>
      </c>
      <c r="L137" s="69">
        <v>11.58</v>
      </c>
      <c r="M137" s="66" t="s">
        <v>2531</v>
      </c>
      <c r="N137" s="66" t="s">
        <v>2532</v>
      </c>
      <c r="O137" s="66"/>
      <c r="P137" s="66" t="s">
        <v>1833</v>
      </c>
      <c r="Q137" s="141">
        <v>10</v>
      </c>
    </row>
    <row r="138" spans="1:17" s="72" customFormat="1" x14ac:dyDescent="0.2">
      <c r="A138" s="66"/>
      <c r="B138" s="66" t="s">
        <v>1099</v>
      </c>
      <c r="C138" s="221" t="s">
        <v>1547</v>
      </c>
      <c r="D138" s="66" t="s">
        <v>2183</v>
      </c>
      <c r="E138" s="68">
        <v>0.56405000000000005</v>
      </c>
      <c r="F138" s="74">
        <v>1</v>
      </c>
      <c r="G138" s="74">
        <v>1</v>
      </c>
      <c r="H138" s="68">
        <f t="shared" si="2"/>
        <v>0.56405000000000005</v>
      </c>
      <c r="I138" s="70">
        <f t="shared" si="3"/>
        <v>0.56405000000000005</v>
      </c>
      <c r="J138" s="71">
        <f>ROUND((H138*'2-Calculator'!$D$26),2)</f>
        <v>3708.06</v>
      </c>
      <c r="K138" s="71">
        <f>ROUND((I138*'2-Calculator'!$D$26),2)</f>
        <v>3708.06</v>
      </c>
      <c r="L138" s="69">
        <v>2.1800000000000002</v>
      </c>
      <c r="M138" s="66" t="s">
        <v>2531</v>
      </c>
      <c r="N138" s="66" t="s">
        <v>2532</v>
      </c>
      <c r="O138" s="66"/>
      <c r="P138" s="66" t="s">
        <v>1833</v>
      </c>
      <c r="Q138" s="141">
        <v>0</v>
      </c>
    </row>
    <row r="139" spans="1:17" s="72" customFormat="1" x14ac:dyDescent="0.2">
      <c r="A139" s="66"/>
      <c r="B139" s="66" t="s">
        <v>1098</v>
      </c>
      <c r="C139" s="221" t="s">
        <v>1547</v>
      </c>
      <c r="D139" s="66" t="s">
        <v>2183</v>
      </c>
      <c r="E139" s="68">
        <v>0.79869000000000001</v>
      </c>
      <c r="F139" s="74">
        <v>1</v>
      </c>
      <c r="G139" s="74">
        <v>1</v>
      </c>
      <c r="H139" s="68">
        <f t="shared" si="2"/>
        <v>0.79869000000000001</v>
      </c>
      <c r="I139" s="70">
        <f t="shared" si="3"/>
        <v>0.79869000000000001</v>
      </c>
      <c r="J139" s="71">
        <f>ROUND((H139*'2-Calculator'!$D$26),2)</f>
        <v>5250.59</v>
      </c>
      <c r="K139" s="71">
        <f>ROUND((I139*'2-Calculator'!$D$26),2)</f>
        <v>5250.59</v>
      </c>
      <c r="L139" s="69">
        <v>2.17</v>
      </c>
      <c r="M139" s="66" t="s">
        <v>2531</v>
      </c>
      <c r="N139" s="66" t="s">
        <v>2532</v>
      </c>
      <c r="O139" s="66"/>
      <c r="P139" s="66" t="s">
        <v>1833</v>
      </c>
      <c r="Q139" s="141">
        <v>1</v>
      </c>
    </row>
    <row r="140" spans="1:17" s="72" customFormat="1" x14ac:dyDescent="0.2">
      <c r="A140" s="66"/>
      <c r="B140" s="66" t="s">
        <v>1097</v>
      </c>
      <c r="C140" s="221" t="s">
        <v>1547</v>
      </c>
      <c r="D140" s="66" t="s">
        <v>2183</v>
      </c>
      <c r="E140" s="68">
        <v>1.2784800000000001</v>
      </c>
      <c r="F140" s="74">
        <v>1</v>
      </c>
      <c r="G140" s="74">
        <v>1</v>
      </c>
      <c r="H140" s="68">
        <f t="shared" si="2"/>
        <v>1.2784800000000001</v>
      </c>
      <c r="I140" s="70">
        <f t="shared" si="3"/>
        <v>1.2784800000000001</v>
      </c>
      <c r="J140" s="71">
        <f>ROUND((H140*'2-Calculator'!$D$26),2)</f>
        <v>8404.73</v>
      </c>
      <c r="K140" s="71">
        <f>ROUND((I140*'2-Calculator'!$D$26),2)</f>
        <v>8404.73</v>
      </c>
      <c r="L140" s="69">
        <v>5.73</v>
      </c>
      <c r="M140" s="66" t="s">
        <v>2531</v>
      </c>
      <c r="N140" s="66" t="s">
        <v>2532</v>
      </c>
      <c r="O140" s="66"/>
      <c r="P140" s="66" t="s">
        <v>1833</v>
      </c>
      <c r="Q140" s="141">
        <v>0</v>
      </c>
    </row>
    <row r="141" spans="1:17" s="72" customFormat="1" x14ac:dyDescent="0.2">
      <c r="A141" s="66"/>
      <c r="B141" s="66" t="s">
        <v>1096</v>
      </c>
      <c r="C141" s="221" t="s">
        <v>1547</v>
      </c>
      <c r="D141" s="66" t="s">
        <v>2183</v>
      </c>
      <c r="E141" s="68">
        <v>2.6316700000000002</v>
      </c>
      <c r="F141" s="74">
        <v>1</v>
      </c>
      <c r="G141" s="74">
        <v>1</v>
      </c>
      <c r="H141" s="68">
        <f t="shared" si="2"/>
        <v>2.6316700000000002</v>
      </c>
      <c r="I141" s="70">
        <f t="shared" si="3"/>
        <v>2.6316700000000002</v>
      </c>
      <c r="J141" s="71">
        <f>ROUND((H141*'2-Calculator'!$D$26),2)</f>
        <v>17300.599999999999</v>
      </c>
      <c r="K141" s="71">
        <f>ROUND((I141*'2-Calculator'!$D$26),2)</f>
        <v>17300.599999999999</v>
      </c>
      <c r="L141" s="69">
        <v>11</v>
      </c>
      <c r="M141" s="66" t="s">
        <v>2531</v>
      </c>
      <c r="N141" s="66" t="s">
        <v>2532</v>
      </c>
      <c r="O141" s="66"/>
      <c r="P141" s="66" t="s">
        <v>1833</v>
      </c>
      <c r="Q141" s="141">
        <v>0</v>
      </c>
    </row>
    <row r="142" spans="1:17" s="72" customFormat="1" x14ac:dyDescent="0.2">
      <c r="A142" s="66"/>
      <c r="B142" s="66" t="s">
        <v>1095</v>
      </c>
      <c r="C142" s="221" t="s">
        <v>1548</v>
      </c>
      <c r="D142" s="66" t="s">
        <v>2184</v>
      </c>
      <c r="E142" s="68">
        <v>0.52683999999999997</v>
      </c>
      <c r="F142" s="74">
        <v>1</v>
      </c>
      <c r="G142" s="74">
        <v>1</v>
      </c>
      <c r="H142" s="68">
        <f t="shared" ref="H142:H205" si="4">ROUND(E142*F142,5)</f>
        <v>0.52683999999999997</v>
      </c>
      <c r="I142" s="70">
        <f t="shared" ref="I142:I205" si="5">ROUND(E142*G142,5)</f>
        <v>0.52683999999999997</v>
      </c>
      <c r="J142" s="71">
        <f>ROUND((H142*'2-Calculator'!$D$26),2)</f>
        <v>3463.45</v>
      </c>
      <c r="K142" s="71">
        <f>ROUND((I142*'2-Calculator'!$D$26),2)</f>
        <v>3463.45</v>
      </c>
      <c r="L142" s="69">
        <v>1.78</v>
      </c>
      <c r="M142" s="66" t="s">
        <v>2531</v>
      </c>
      <c r="N142" s="66" t="s">
        <v>2532</v>
      </c>
      <c r="O142" s="66"/>
      <c r="P142" s="66" t="s">
        <v>1833</v>
      </c>
      <c r="Q142" s="141">
        <v>13</v>
      </c>
    </row>
    <row r="143" spans="1:17" s="72" customFormat="1" x14ac:dyDescent="0.2">
      <c r="A143" s="66"/>
      <c r="B143" s="66" t="s">
        <v>1094</v>
      </c>
      <c r="C143" s="221" t="s">
        <v>1548</v>
      </c>
      <c r="D143" s="66" t="s">
        <v>2184</v>
      </c>
      <c r="E143" s="68">
        <v>0.72284000000000004</v>
      </c>
      <c r="F143" s="74">
        <v>1</v>
      </c>
      <c r="G143" s="74">
        <v>1</v>
      </c>
      <c r="H143" s="68">
        <f t="shared" si="4"/>
        <v>0.72284000000000004</v>
      </c>
      <c r="I143" s="70">
        <f t="shared" si="5"/>
        <v>0.72284000000000004</v>
      </c>
      <c r="J143" s="71">
        <f>ROUND((H143*'2-Calculator'!$D$26),2)</f>
        <v>4751.95</v>
      </c>
      <c r="K143" s="71">
        <f>ROUND((I143*'2-Calculator'!$D$26),2)</f>
        <v>4751.95</v>
      </c>
      <c r="L143" s="69">
        <v>2.57</v>
      </c>
      <c r="M143" s="66" t="s">
        <v>2531</v>
      </c>
      <c r="N143" s="66" t="s">
        <v>2532</v>
      </c>
      <c r="O143" s="66"/>
      <c r="P143" s="66" t="s">
        <v>1833</v>
      </c>
      <c r="Q143" s="141">
        <v>11</v>
      </c>
    </row>
    <row r="144" spans="1:17" s="72" customFormat="1" x14ac:dyDescent="0.2">
      <c r="A144" s="66"/>
      <c r="B144" s="66" t="s">
        <v>1093</v>
      </c>
      <c r="C144" s="221" t="s">
        <v>1548</v>
      </c>
      <c r="D144" s="66" t="s">
        <v>2184</v>
      </c>
      <c r="E144" s="68">
        <v>1.0704100000000001</v>
      </c>
      <c r="F144" s="74">
        <v>1</v>
      </c>
      <c r="G144" s="74">
        <v>1</v>
      </c>
      <c r="H144" s="68">
        <f t="shared" si="4"/>
        <v>1.0704100000000001</v>
      </c>
      <c r="I144" s="70">
        <f t="shared" si="5"/>
        <v>1.0704100000000001</v>
      </c>
      <c r="J144" s="71">
        <f>ROUND((H144*'2-Calculator'!$D$26),2)</f>
        <v>7036.88</v>
      </c>
      <c r="K144" s="71">
        <f>ROUND((I144*'2-Calculator'!$D$26),2)</f>
        <v>7036.88</v>
      </c>
      <c r="L144" s="69">
        <v>4.09</v>
      </c>
      <c r="M144" s="66" t="s">
        <v>2531</v>
      </c>
      <c r="N144" s="66" t="s">
        <v>2532</v>
      </c>
      <c r="O144" s="66"/>
      <c r="P144" s="66" t="s">
        <v>1833</v>
      </c>
      <c r="Q144" s="141">
        <v>11</v>
      </c>
    </row>
    <row r="145" spans="1:17" s="72" customFormat="1" x14ac:dyDescent="0.2">
      <c r="A145" s="66"/>
      <c r="B145" s="66" t="s">
        <v>1092</v>
      </c>
      <c r="C145" s="221" t="s">
        <v>1548</v>
      </c>
      <c r="D145" s="66" t="s">
        <v>2184</v>
      </c>
      <c r="E145" s="68">
        <v>2.5389300000000001</v>
      </c>
      <c r="F145" s="74">
        <v>1</v>
      </c>
      <c r="G145" s="74">
        <v>1</v>
      </c>
      <c r="H145" s="68">
        <f t="shared" si="4"/>
        <v>2.5389300000000001</v>
      </c>
      <c r="I145" s="70">
        <f t="shared" si="5"/>
        <v>2.5389300000000001</v>
      </c>
      <c r="J145" s="71">
        <f>ROUND((H145*'2-Calculator'!$D$26),2)</f>
        <v>16690.93</v>
      </c>
      <c r="K145" s="71">
        <f>ROUND((I145*'2-Calculator'!$D$26),2)</f>
        <v>16690.93</v>
      </c>
      <c r="L145" s="69">
        <v>9.07</v>
      </c>
      <c r="M145" s="66" t="s">
        <v>2531</v>
      </c>
      <c r="N145" s="66" t="s">
        <v>2532</v>
      </c>
      <c r="O145" s="66"/>
      <c r="P145" s="66" t="s">
        <v>1833</v>
      </c>
      <c r="Q145" s="141">
        <v>1</v>
      </c>
    </row>
    <row r="146" spans="1:17" s="72" customFormat="1" x14ac:dyDescent="0.2">
      <c r="A146" s="66"/>
      <c r="B146" s="66" t="s">
        <v>1091</v>
      </c>
      <c r="C146" s="221" t="s">
        <v>1549</v>
      </c>
      <c r="D146" s="66" t="s">
        <v>2185</v>
      </c>
      <c r="E146" s="68">
        <v>0.57818000000000003</v>
      </c>
      <c r="F146" s="74">
        <v>1</v>
      </c>
      <c r="G146" s="74">
        <v>1</v>
      </c>
      <c r="H146" s="68">
        <f t="shared" si="4"/>
        <v>0.57818000000000003</v>
      </c>
      <c r="I146" s="70">
        <f t="shared" si="5"/>
        <v>0.57818000000000003</v>
      </c>
      <c r="J146" s="71">
        <f>ROUND((H146*'2-Calculator'!$D$26),2)</f>
        <v>3800.96</v>
      </c>
      <c r="K146" s="71">
        <f>ROUND((I146*'2-Calculator'!$D$26),2)</f>
        <v>3800.96</v>
      </c>
      <c r="L146" s="69">
        <v>5.45</v>
      </c>
      <c r="M146" s="66" t="s">
        <v>2531</v>
      </c>
      <c r="N146" s="66" t="s">
        <v>2532</v>
      </c>
      <c r="O146" s="66"/>
      <c r="P146" s="66" t="s">
        <v>1833</v>
      </c>
      <c r="Q146" s="141">
        <v>51</v>
      </c>
    </row>
    <row r="147" spans="1:17" s="72" customFormat="1" x14ac:dyDescent="0.2">
      <c r="A147" s="66"/>
      <c r="B147" s="66" t="s">
        <v>1090</v>
      </c>
      <c r="C147" s="221" t="s">
        <v>1549</v>
      </c>
      <c r="D147" s="66" t="s">
        <v>2185</v>
      </c>
      <c r="E147" s="68">
        <v>0.70753999999999995</v>
      </c>
      <c r="F147" s="74">
        <v>1</v>
      </c>
      <c r="G147" s="74">
        <v>1</v>
      </c>
      <c r="H147" s="68">
        <f t="shared" si="4"/>
        <v>0.70753999999999995</v>
      </c>
      <c r="I147" s="70">
        <f t="shared" si="5"/>
        <v>0.70753999999999995</v>
      </c>
      <c r="J147" s="71">
        <f>ROUND((H147*'2-Calculator'!$D$26),2)</f>
        <v>4651.37</v>
      </c>
      <c r="K147" s="71">
        <f>ROUND((I147*'2-Calculator'!$D$26),2)</f>
        <v>4651.37</v>
      </c>
      <c r="L147" s="69">
        <v>9.14</v>
      </c>
      <c r="M147" s="66" t="s">
        <v>2531</v>
      </c>
      <c r="N147" s="66" t="s">
        <v>2532</v>
      </c>
      <c r="O147" s="66"/>
      <c r="P147" s="66" t="s">
        <v>1833</v>
      </c>
      <c r="Q147" s="141">
        <v>113</v>
      </c>
    </row>
    <row r="148" spans="1:17" s="72" customFormat="1" x14ac:dyDescent="0.2">
      <c r="A148" s="66"/>
      <c r="B148" s="66" t="s">
        <v>1089</v>
      </c>
      <c r="C148" s="221" t="s">
        <v>1549</v>
      </c>
      <c r="D148" s="66" t="s">
        <v>2185</v>
      </c>
      <c r="E148" s="68">
        <v>0.95952000000000004</v>
      </c>
      <c r="F148" s="74">
        <v>1</v>
      </c>
      <c r="G148" s="74">
        <v>1</v>
      </c>
      <c r="H148" s="68">
        <f t="shared" si="4"/>
        <v>0.95952000000000004</v>
      </c>
      <c r="I148" s="70">
        <f t="shared" si="5"/>
        <v>0.95952000000000004</v>
      </c>
      <c r="J148" s="71">
        <f>ROUND((H148*'2-Calculator'!$D$26),2)</f>
        <v>6307.88</v>
      </c>
      <c r="K148" s="71">
        <f>ROUND((I148*'2-Calculator'!$D$26),2)</f>
        <v>6307.88</v>
      </c>
      <c r="L148" s="69">
        <v>11.26</v>
      </c>
      <c r="M148" s="66" t="s">
        <v>2531</v>
      </c>
      <c r="N148" s="66" t="s">
        <v>2532</v>
      </c>
      <c r="O148" s="66"/>
      <c r="P148" s="66" t="s">
        <v>1833</v>
      </c>
      <c r="Q148" s="141">
        <v>61</v>
      </c>
    </row>
    <row r="149" spans="1:17" s="72" customFormat="1" x14ac:dyDescent="0.2">
      <c r="A149" s="66"/>
      <c r="B149" s="66" t="s">
        <v>1088</v>
      </c>
      <c r="C149" s="221" t="s">
        <v>1549</v>
      </c>
      <c r="D149" s="66" t="s">
        <v>2185</v>
      </c>
      <c r="E149" s="68">
        <v>2.0668500000000001</v>
      </c>
      <c r="F149" s="74">
        <v>1</v>
      </c>
      <c r="G149" s="74">
        <v>1</v>
      </c>
      <c r="H149" s="68">
        <f t="shared" si="4"/>
        <v>2.0668500000000001</v>
      </c>
      <c r="I149" s="70">
        <f t="shared" si="5"/>
        <v>2.0668500000000001</v>
      </c>
      <c r="J149" s="71">
        <f>ROUND((H149*'2-Calculator'!$D$26),2)</f>
        <v>13587.47</v>
      </c>
      <c r="K149" s="71">
        <f>ROUND((I149*'2-Calculator'!$D$26),2)</f>
        <v>13587.47</v>
      </c>
      <c r="L149" s="69">
        <v>18.98</v>
      </c>
      <c r="M149" s="66" t="s">
        <v>2531</v>
      </c>
      <c r="N149" s="66" t="s">
        <v>2532</v>
      </c>
      <c r="O149" s="66"/>
      <c r="P149" s="66" t="s">
        <v>1833</v>
      </c>
      <c r="Q149" s="141">
        <v>11</v>
      </c>
    </row>
    <row r="150" spans="1:17" s="72" customFormat="1" x14ac:dyDescent="0.2">
      <c r="A150" s="66"/>
      <c r="B150" s="66" t="s">
        <v>2186</v>
      </c>
      <c r="C150" s="221" t="s">
        <v>2402</v>
      </c>
      <c r="D150" s="66" t="s">
        <v>2425</v>
      </c>
      <c r="E150" s="68">
        <v>0.59831000000000001</v>
      </c>
      <c r="F150" s="74">
        <v>1</v>
      </c>
      <c r="G150" s="74">
        <v>1</v>
      </c>
      <c r="H150" s="68">
        <f t="shared" si="4"/>
        <v>0.59831000000000001</v>
      </c>
      <c r="I150" s="70">
        <f t="shared" si="5"/>
        <v>0.59831000000000001</v>
      </c>
      <c r="J150" s="71">
        <f>ROUND((H150*'2-Calculator'!$D$26),2)</f>
        <v>3933.29</v>
      </c>
      <c r="K150" s="71">
        <f>ROUND((I150*'2-Calculator'!$D$26),2)</f>
        <v>3933.29</v>
      </c>
      <c r="L150" s="69">
        <v>2.75</v>
      </c>
      <c r="M150" s="66" t="s">
        <v>2531</v>
      </c>
      <c r="N150" s="66" t="s">
        <v>2532</v>
      </c>
      <c r="O150" s="66"/>
      <c r="P150" s="66" t="s">
        <v>1833</v>
      </c>
      <c r="Q150" s="141">
        <v>0</v>
      </c>
    </row>
    <row r="151" spans="1:17" s="72" customFormat="1" x14ac:dyDescent="0.2">
      <c r="A151" s="66"/>
      <c r="B151" s="66" t="s">
        <v>2187</v>
      </c>
      <c r="C151" s="221" t="s">
        <v>2402</v>
      </c>
      <c r="D151" s="66" t="s">
        <v>2425</v>
      </c>
      <c r="E151" s="68">
        <v>0.69277999999999995</v>
      </c>
      <c r="F151" s="74">
        <v>1</v>
      </c>
      <c r="G151" s="74">
        <v>1</v>
      </c>
      <c r="H151" s="68">
        <f t="shared" si="4"/>
        <v>0.69277999999999995</v>
      </c>
      <c r="I151" s="70">
        <f t="shared" si="5"/>
        <v>0.69277999999999995</v>
      </c>
      <c r="J151" s="71">
        <f>ROUND((H151*'2-Calculator'!$D$26),2)</f>
        <v>4554.34</v>
      </c>
      <c r="K151" s="71">
        <f>ROUND((I151*'2-Calculator'!$D$26),2)</f>
        <v>4554.34</v>
      </c>
      <c r="L151" s="69">
        <v>4.08</v>
      </c>
      <c r="M151" s="66" t="s">
        <v>2531</v>
      </c>
      <c r="N151" s="66" t="s">
        <v>2532</v>
      </c>
      <c r="O151" s="66"/>
      <c r="P151" s="66" t="s">
        <v>1833</v>
      </c>
      <c r="Q151" s="141">
        <v>1</v>
      </c>
    </row>
    <row r="152" spans="1:17" s="72" customFormat="1" x14ac:dyDescent="0.2">
      <c r="A152" s="66"/>
      <c r="B152" s="66" t="s">
        <v>2188</v>
      </c>
      <c r="C152" s="221" t="s">
        <v>2402</v>
      </c>
      <c r="D152" s="66" t="s">
        <v>2425</v>
      </c>
      <c r="E152" s="68">
        <v>0.89390999999999998</v>
      </c>
      <c r="F152" s="74">
        <v>1</v>
      </c>
      <c r="G152" s="74">
        <v>1</v>
      </c>
      <c r="H152" s="68">
        <f t="shared" si="4"/>
        <v>0.89390999999999998</v>
      </c>
      <c r="I152" s="70">
        <f t="shared" si="5"/>
        <v>0.89390999999999998</v>
      </c>
      <c r="J152" s="71">
        <f>ROUND((H152*'2-Calculator'!$D$26),2)</f>
        <v>5876.56</v>
      </c>
      <c r="K152" s="71">
        <f>ROUND((I152*'2-Calculator'!$D$26),2)</f>
        <v>5876.56</v>
      </c>
      <c r="L152" s="69">
        <v>9.82</v>
      </c>
      <c r="M152" s="66" t="s">
        <v>2531</v>
      </c>
      <c r="N152" s="66" t="s">
        <v>2532</v>
      </c>
      <c r="O152" s="66"/>
      <c r="P152" s="66" t="s">
        <v>1833</v>
      </c>
      <c r="Q152" s="141">
        <v>4</v>
      </c>
    </row>
    <row r="153" spans="1:17" s="72" customFormat="1" x14ac:dyDescent="0.2">
      <c r="A153" s="66"/>
      <c r="B153" s="66" t="s">
        <v>2189</v>
      </c>
      <c r="C153" s="221" t="s">
        <v>2402</v>
      </c>
      <c r="D153" s="66" t="s">
        <v>2425</v>
      </c>
      <c r="E153" s="68">
        <v>2.0546799999999998</v>
      </c>
      <c r="F153" s="74">
        <v>1</v>
      </c>
      <c r="G153" s="74">
        <v>1</v>
      </c>
      <c r="H153" s="68">
        <f t="shared" si="4"/>
        <v>2.0546799999999998</v>
      </c>
      <c r="I153" s="70">
        <f t="shared" si="5"/>
        <v>2.0546799999999998</v>
      </c>
      <c r="J153" s="71">
        <f>ROUND((H153*'2-Calculator'!$D$26),2)</f>
        <v>13507.47</v>
      </c>
      <c r="K153" s="71">
        <f>ROUND((I153*'2-Calculator'!$D$26),2)</f>
        <v>13507.47</v>
      </c>
      <c r="L153" s="69">
        <v>9.77</v>
      </c>
      <c r="M153" s="66" t="s">
        <v>2531</v>
      </c>
      <c r="N153" s="66" t="s">
        <v>2532</v>
      </c>
      <c r="O153" s="66"/>
      <c r="P153" s="66" t="s">
        <v>1833</v>
      </c>
      <c r="Q153" s="141">
        <v>7</v>
      </c>
    </row>
    <row r="154" spans="1:17" s="72" customFormat="1" x14ac:dyDescent="0.2">
      <c r="A154" s="66"/>
      <c r="B154" s="66" t="s">
        <v>1087</v>
      </c>
      <c r="C154" s="221" t="s">
        <v>1550</v>
      </c>
      <c r="D154" s="66" t="s">
        <v>2426</v>
      </c>
      <c r="E154" s="68">
        <v>0.82172000000000001</v>
      </c>
      <c r="F154" s="74">
        <v>1</v>
      </c>
      <c r="G154" s="74">
        <v>1</v>
      </c>
      <c r="H154" s="68">
        <f t="shared" si="4"/>
        <v>0.82172000000000001</v>
      </c>
      <c r="I154" s="70">
        <f t="shared" si="5"/>
        <v>0.82172000000000001</v>
      </c>
      <c r="J154" s="71">
        <f>ROUND((H154*'2-Calculator'!$D$26),2)</f>
        <v>5401.99</v>
      </c>
      <c r="K154" s="71">
        <f>ROUND((I154*'2-Calculator'!$D$26),2)</f>
        <v>5401.99</v>
      </c>
      <c r="L154" s="69">
        <v>2.0699999999999998</v>
      </c>
      <c r="M154" s="66" t="s">
        <v>2531</v>
      </c>
      <c r="N154" s="66" t="s">
        <v>2532</v>
      </c>
      <c r="O154" s="66"/>
      <c r="P154" s="66" t="s">
        <v>1833</v>
      </c>
      <c r="Q154" s="141">
        <v>2</v>
      </c>
    </row>
    <row r="155" spans="1:17" s="72" customFormat="1" x14ac:dyDescent="0.2">
      <c r="A155" s="66"/>
      <c r="B155" s="66" t="s">
        <v>1086</v>
      </c>
      <c r="C155" s="221" t="s">
        <v>1550</v>
      </c>
      <c r="D155" s="66" t="s">
        <v>2426</v>
      </c>
      <c r="E155" s="68">
        <v>1.0181899999999999</v>
      </c>
      <c r="F155" s="74">
        <v>1</v>
      </c>
      <c r="G155" s="74">
        <v>1</v>
      </c>
      <c r="H155" s="68">
        <f t="shared" si="4"/>
        <v>1.0181899999999999</v>
      </c>
      <c r="I155" s="70">
        <f t="shared" si="5"/>
        <v>1.0181899999999999</v>
      </c>
      <c r="J155" s="71">
        <f>ROUND((H155*'2-Calculator'!$D$26),2)</f>
        <v>6693.58</v>
      </c>
      <c r="K155" s="71">
        <f>ROUND((I155*'2-Calculator'!$D$26),2)</f>
        <v>6693.58</v>
      </c>
      <c r="L155" s="69">
        <v>3.31</v>
      </c>
      <c r="M155" s="66" t="s">
        <v>2531</v>
      </c>
      <c r="N155" s="66" t="s">
        <v>2532</v>
      </c>
      <c r="O155" s="66"/>
      <c r="P155" s="66" t="s">
        <v>1833</v>
      </c>
      <c r="Q155" s="141">
        <v>2</v>
      </c>
    </row>
    <row r="156" spans="1:17" s="72" customFormat="1" x14ac:dyDescent="0.2">
      <c r="A156" s="66"/>
      <c r="B156" s="66" t="s">
        <v>1085</v>
      </c>
      <c r="C156" s="221" t="s">
        <v>1550</v>
      </c>
      <c r="D156" s="66" t="s">
        <v>2426</v>
      </c>
      <c r="E156" s="68">
        <v>1.47611</v>
      </c>
      <c r="F156" s="74">
        <v>1</v>
      </c>
      <c r="G156" s="74">
        <v>1</v>
      </c>
      <c r="H156" s="68">
        <f t="shared" si="4"/>
        <v>1.47611</v>
      </c>
      <c r="I156" s="70">
        <f t="shared" si="5"/>
        <v>1.47611</v>
      </c>
      <c r="J156" s="71">
        <f>ROUND((H156*'2-Calculator'!$D$26),2)</f>
        <v>9703.9500000000007</v>
      </c>
      <c r="K156" s="71">
        <f>ROUND((I156*'2-Calculator'!$D$26),2)</f>
        <v>9703.9500000000007</v>
      </c>
      <c r="L156" s="69">
        <v>4.8099999999999996</v>
      </c>
      <c r="M156" s="66" t="s">
        <v>2531</v>
      </c>
      <c r="N156" s="66" t="s">
        <v>2532</v>
      </c>
      <c r="O156" s="66"/>
      <c r="P156" s="66" t="s">
        <v>1833</v>
      </c>
      <c r="Q156" s="141">
        <v>2</v>
      </c>
    </row>
    <row r="157" spans="1:17" s="72" customFormat="1" x14ac:dyDescent="0.2">
      <c r="A157" s="66"/>
      <c r="B157" s="66" t="s">
        <v>1084</v>
      </c>
      <c r="C157" s="221" t="s">
        <v>1550</v>
      </c>
      <c r="D157" s="66" t="s">
        <v>2426</v>
      </c>
      <c r="E157" s="68">
        <v>3.3868999999999998</v>
      </c>
      <c r="F157" s="74">
        <v>1</v>
      </c>
      <c r="G157" s="74">
        <v>1</v>
      </c>
      <c r="H157" s="68">
        <f t="shared" si="4"/>
        <v>3.3868999999999998</v>
      </c>
      <c r="I157" s="70">
        <f t="shared" si="5"/>
        <v>3.3868999999999998</v>
      </c>
      <c r="J157" s="71">
        <f>ROUND((H157*'2-Calculator'!$D$26),2)</f>
        <v>22265.48</v>
      </c>
      <c r="K157" s="71">
        <f>ROUND((I157*'2-Calculator'!$D$26),2)</f>
        <v>22265.48</v>
      </c>
      <c r="L157" s="69">
        <v>36.5</v>
      </c>
      <c r="M157" s="66" t="s">
        <v>2531</v>
      </c>
      <c r="N157" s="66" t="s">
        <v>2532</v>
      </c>
      <c r="O157" s="66"/>
      <c r="P157" s="66" t="s">
        <v>1833</v>
      </c>
      <c r="Q157" s="141">
        <v>3</v>
      </c>
    </row>
    <row r="158" spans="1:17" s="72" customFormat="1" x14ac:dyDescent="0.2">
      <c r="A158" s="66"/>
      <c r="B158" s="73" t="s">
        <v>1083</v>
      </c>
      <c r="C158" s="221" t="s">
        <v>1551</v>
      </c>
      <c r="D158" s="66" t="s">
        <v>2427</v>
      </c>
      <c r="E158" s="68">
        <v>0.43597000000000002</v>
      </c>
      <c r="F158" s="74">
        <v>1</v>
      </c>
      <c r="G158" s="74">
        <v>1</v>
      </c>
      <c r="H158" s="68">
        <f t="shared" si="4"/>
        <v>0.43597000000000002</v>
      </c>
      <c r="I158" s="70">
        <f t="shared" si="5"/>
        <v>0.43597000000000002</v>
      </c>
      <c r="J158" s="71">
        <f>ROUND((H158*'2-Calculator'!$D$26),2)</f>
        <v>2866.07</v>
      </c>
      <c r="K158" s="71">
        <f>ROUND((I158*'2-Calculator'!$D$26),2)</f>
        <v>2866.07</v>
      </c>
      <c r="L158" s="69">
        <v>2.34</v>
      </c>
      <c r="M158" s="66" t="s">
        <v>2531</v>
      </c>
      <c r="N158" s="66" t="s">
        <v>2532</v>
      </c>
      <c r="O158" s="66"/>
      <c r="P158" s="66" t="s">
        <v>1833</v>
      </c>
      <c r="Q158" s="141">
        <v>11</v>
      </c>
    </row>
    <row r="159" spans="1:17" s="72" customFormat="1" x14ac:dyDescent="0.2">
      <c r="A159" s="66"/>
      <c r="B159" s="66" t="s">
        <v>1082</v>
      </c>
      <c r="C159" s="221" t="s">
        <v>1551</v>
      </c>
      <c r="D159" s="66" t="s">
        <v>2427</v>
      </c>
      <c r="E159" s="68">
        <v>0.57230000000000003</v>
      </c>
      <c r="F159" s="74">
        <v>1</v>
      </c>
      <c r="G159" s="74">
        <v>1</v>
      </c>
      <c r="H159" s="68">
        <f t="shared" si="4"/>
        <v>0.57230000000000003</v>
      </c>
      <c r="I159" s="70">
        <f t="shared" si="5"/>
        <v>0.57230000000000003</v>
      </c>
      <c r="J159" s="71">
        <f>ROUND((H159*'2-Calculator'!$D$26),2)</f>
        <v>3762.3</v>
      </c>
      <c r="K159" s="71">
        <f>ROUND((I159*'2-Calculator'!$D$26),2)</f>
        <v>3762.3</v>
      </c>
      <c r="L159" s="69">
        <v>3.05</v>
      </c>
      <c r="M159" s="66" t="s">
        <v>2531</v>
      </c>
      <c r="N159" s="66" t="s">
        <v>2532</v>
      </c>
      <c r="O159" s="66"/>
      <c r="P159" s="66" t="s">
        <v>1833</v>
      </c>
      <c r="Q159" s="141">
        <v>12</v>
      </c>
    </row>
    <row r="160" spans="1:17" s="72" customFormat="1" x14ac:dyDescent="0.2">
      <c r="A160" s="66"/>
      <c r="B160" s="66" t="s">
        <v>1081</v>
      </c>
      <c r="C160" s="221" t="s">
        <v>1551</v>
      </c>
      <c r="D160" s="66" t="s">
        <v>2427</v>
      </c>
      <c r="E160" s="68">
        <v>0.84567999999999999</v>
      </c>
      <c r="F160" s="74">
        <v>1</v>
      </c>
      <c r="G160" s="74">
        <v>1</v>
      </c>
      <c r="H160" s="68">
        <f t="shared" si="4"/>
        <v>0.84567999999999999</v>
      </c>
      <c r="I160" s="70">
        <f t="shared" si="5"/>
        <v>0.84567999999999999</v>
      </c>
      <c r="J160" s="71">
        <f>ROUND((H160*'2-Calculator'!$D$26),2)</f>
        <v>5559.5</v>
      </c>
      <c r="K160" s="71">
        <f>ROUND((I160*'2-Calculator'!$D$26),2)</f>
        <v>5559.5</v>
      </c>
      <c r="L160" s="69">
        <v>5.15</v>
      </c>
      <c r="M160" s="66" t="s">
        <v>2531</v>
      </c>
      <c r="N160" s="66" t="s">
        <v>2532</v>
      </c>
      <c r="O160" s="66"/>
      <c r="P160" s="66" t="s">
        <v>1833</v>
      </c>
      <c r="Q160" s="141">
        <v>7</v>
      </c>
    </row>
    <row r="161" spans="1:17" s="72" customFormat="1" x14ac:dyDescent="0.2">
      <c r="A161" s="66"/>
      <c r="B161" s="66" t="s">
        <v>1080</v>
      </c>
      <c r="C161" s="221" t="s">
        <v>1551</v>
      </c>
      <c r="D161" s="66" t="s">
        <v>2427</v>
      </c>
      <c r="E161" s="68">
        <v>1.91361</v>
      </c>
      <c r="F161" s="74">
        <v>1</v>
      </c>
      <c r="G161" s="74">
        <v>1</v>
      </c>
      <c r="H161" s="68">
        <f t="shared" si="4"/>
        <v>1.91361</v>
      </c>
      <c r="I161" s="70">
        <f t="shared" si="5"/>
        <v>1.91361</v>
      </c>
      <c r="J161" s="71">
        <f>ROUND((H161*'2-Calculator'!$D$26),2)</f>
        <v>12580.07</v>
      </c>
      <c r="K161" s="71">
        <f>ROUND((I161*'2-Calculator'!$D$26),2)</f>
        <v>12580.07</v>
      </c>
      <c r="L161" s="69">
        <v>9</v>
      </c>
      <c r="M161" s="66" t="s">
        <v>2531</v>
      </c>
      <c r="N161" s="66" t="s">
        <v>2532</v>
      </c>
      <c r="O161" s="66"/>
      <c r="P161" s="66" t="s">
        <v>1833</v>
      </c>
      <c r="Q161" s="141">
        <v>0</v>
      </c>
    </row>
    <row r="162" spans="1:17" s="72" customFormat="1" x14ac:dyDescent="0.2">
      <c r="A162" s="66"/>
      <c r="B162" s="66" t="s">
        <v>1079</v>
      </c>
      <c r="C162" s="221" t="s">
        <v>1552</v>
      </c>
      <c r="D162" s="66" t="s">
        <v>2190</v>
      </c>
      <c r="E162" s="68">
        <v>1.48428</v>
      </c>
      <c r="F162" s="74">
        <v>1</v>
      </c>
      <c r="G162" s="74">
        <v>1</v>
      </c>
      <c r="H162" s="68">
        <f t="shared" si="4"/>
        <v>1.48428</v>
      </c>
      <c r="I162" s="70">
        <f t="shared" si="5"/>
        <v>1.48428</v>
      </c>
      <c r="J162" s="71">
        <f>ROUND((H162*'2-Calculator'!$D$26),2)</f>
        <v>9757.66</v>
      </c>
      <c r="K162" s="71">
        <f>ROUND((I162*'2-Calculator'!$D$26),2)</f>
        <v>9757.66</v>
      </c>
      <c r="L162" s="69">
        <v>2.5499999999999998</v>
      </c>
      <c r="M162" s="66" t="s">
        <v>2531</v>
      </c>
      <c r="N162" s="66" t="s">
        <v>2532</v>
      </c>
      <c r="O162" s="66"/>
      <c r="P162" s="66" t="s">
        <v>1833</v>
      </c>
      <c r="Q162" s="141">
        <v>9</v>
      </c>
    </row>
    <row r="163" spans="1:17" s="72" customFormat="1" x14ac:dyDescent="0.2">
      <c r="A163" s="66"/>
      <c r="B163" s="66" t="s">
        <v>1078</v>
      </c>
      <c r="C163" s="221" t="s">
        <v>1552</v>
      </c>
      <c r="D163" s="66" t="s">
        <v>2190</v>
      </c>
      <c r="E163" s="68">
        <v>1.9463200000000001</v>
      </c>
      <c r="F163" s="74">
        <v>1</v>
      </c>
      <c r="G163" s="74">
        <v>1</v>
      </c>
      <c r="H163" s="68">
        <f t="shared" si="4"/>
        <v>1.9463200000000001</v>
      </c>
      <c r="I163" s="70">
        <f t="shared" si="5"/>
        <v>1.9463200000000001</v>
      </c>
      <c r="J163" s="71">
        <f>ROUND((H163*'2-Calculator'!$D$26),2)</f>
        <v>12795.11</v>
      </c>
      <c r="K163" s="71">
        <f>ROUND((I163*'2-Calculator'!$D$26),2)</f>
        <v>12795.11</v>
      </c>
      <c r="L163" s="69">
        <v>4.4800000000000004</v>
      </c>
      <c r="M163" s="66" t="s">
        <v>2531</v>
      </c>
      <c r="N163" s="66" t="s">
        <v>2532</v>
      </c>
      <c r="O163" s="66"/>
      <c r="P163" s="66" t="s">
        <v>1833</v>
      </c>
      <c r="Q163" s="141">
        <v>13</v>
      </c>
    </row>
    <row r="164" spans="1:17" s="72" customFormat="1" x14ac:dyDescent="0.2">
      <c r="A164" s="66"/>
      <c r="B164" s="66" t="s">
        <v>1077</v>
      </c>
      <c r="C164" s="221" t="s">
        <v>1552</v>
      </c>
      <c r="D164" s="66" t="s">
        <v>2190</v>
      </c>
      <c r="E164" s="68">
        <v>3.24261</v>
      </c>
      <c r="F164" s="74">
        <v>1</v>
      </c>
      <c r="G164" s="74">
        <v>1</v>
      </c>
      <c r="H164" s="68">
        <f t="shared" si="4"/>
        <v>3.24261</v>
      </c>
      <c r="I164" s="70">
        <f t="shared" si="5"/>
        <v>3.24261</v>
      </c>
      <c r="J164" s="71">
        <f>ROUND((H164*'2-Calculator'!$D$26),2)</f>
        <v>21316.92</v>
      </c>
      <c r="K164" s="71">
        <f>ROUND((I164*'2-Calculator'!$D$26),2)</f>
        <v>21316.92</v>
      </c>
      <c r="L164" s="69">
        <v>9.2799999999999994</v>
      </c>
      <c r="M164" s="66" t="s">
        <v>2531</v>
      </c>
      <c r="N164" s="66" t="s">
        <v>2532</v>
      </c>
      <c r="O164" s="66"/>
      <c r="P164" s="66" t="s">
        <v>1833</v>
      </c>
      <c r="Q164" s="141">
        <v>16</v>
      </c>
    </row>
    <row r="165" spans="1:17" s="72" customFormat="1" x14ac:dyDescent="0.2">
      <c r="A165" s="66"/>
      <c r="B165" s="66" t="s">
        <v>1076</v>
      </c>
      <c r="C165" s="221" t="s">
        <v>1552</v>
      </c>
      <c r="D165" s="66" t="s">
        <v>2190</v>
      </c>
      <c r="E165" s="68">
        <v>5.6708499999999997</v>
      </c>
      <c r="F165" s="74">
        <v>1</v>
      </c>
      <c r="G165" s="74">
        <v>1</v>
      </c>
      <c r="H165" s="68">
        <f t="shared" si="4"/>
        <v>5.6708499999999997</v>
      </c>
      <c r="I165" s="70">
        <f t="shared" si="5"/>
        <v>5.6708499999999997</v>
      </c>
      <c r="J165" s="71">
        <f>ROUND((H165*'2-Calculator'!$D$26),2)</f>
        <v>37280.17</v>
      </c>
      <c r="K165" s="71">
        <f>ROUND((I165*'2-Calculator'!$D$26),2)</f>
        <v>37280.17</v>
      </c>
      <c r="L165" s="69">
        <v>15.63</v>
      </c>
      <c r="M165" s="66" t="s">
        <v>2531</v>
      </c>
      <c r="N165" s="66" t="s">
        <v>2532</v>
      </c>
      <c r="O165" s="66"/>
      <c r="P165" s="66" t="s">
        <v>1833</v>
      </c>
      <c r="Q165" s="141">
        <v>1</v>
      </c>
    </row>
    <row r="166" spans="1:17" s="72" customFormat="1" x14ac:dyDescent="0.2">
      <c r="A166" s="66"/>
      <c r="B166" s="66" t="s">
        <v>1075</v>
      </c>
      <c r="C166" s="221" t="s">
        <v>1553</v>
      </c>
      <c r="D166" s="66" t="s">
        <v>2191</v>
      </c>
      <c r="E166" s="68">
        <v>1.5741400000000001</v>
      </c>
      <c r="F166" s="74">
        <v>1</v>
      </c>
      <c r="G166" s="74">
        <v>1</v>
      </c>
      <c r="H166" s="68">
        <f t="shared" si="4"/>
        <v>1.5741400000000001</v>
      </c>
      <c r="I166" s="70">
        <f t="shared" si="5"/>
        <v>1.5741400000000001</v>
      </c>
      <c r="J166" s="71">
        <f>ROUND((H166*'2-Calculator'!$D$26),2)</f>
        <v>10348.4</v>
      </c>
      <c r="K166" s="71">
        <f>ROUND((I166*'2-Calculator'!$D$26),2)</f>
        <v>10348.4</v>
      </c>
      <c r="L166" s="69">
        <v>2.74</v>
      </c>
      <c r="M166" s="66" t="s">
        <v>2531</v>
      </c>
      <c r="N166" s="66" t="s">
        <v>2532</v>
      </c>
      <c r="O166" s="66"/>
      <c r="P166" s="66" t="s">
        <v>1833</v>
      </c>
      <c r="Q166" s="141">
        <v>1</v>
      </c>
    </row>
    <row r="167" spans="1:17" s="72" customFormat="1" x14ac:dyDescent="0.2">
      <c r="A167" s="66"/>
      <c r="B167" s="66" t="s">
        <v>1074</v>
      </c>
      <c r="C167" s="221" t="s">
        <v>1553</v>
      </c>
      <c r="D167" s="66" t="s">
        <v>2191</v>
      </c>
      <c r="E167" s="68">
        <v>1.94536</v>
      </c>
      <c r="F167" s="74">
        <v>1</v>
      </c>
      <c r="G167" s="74">
        <v>1</v>
      </c>
      <c r="H167" s="68">
        <f t="shared" si="4"/>
        <v>1.94536</v>
      </c>
      <c r="I167" s="70">
        <f t="shared" si="5"/>
        <v>1.94536</v>
      </c>
      <c r="J167" s="71">
        <f>ROUND((H167*'2-Calculator'!$D$26),2)</f>
        <v>12788.8</v>
      </c>
      <c r="K167" s="71">
        <f>ROUND((I167*'2-Calculator'!$D$26),2)</f>
        <v>12788.8</v>
      </c>
      <c r="L167" s="69">
        <v>4.88</v>
      </c>
      <c r="M167" s="66" t="s">
        <v>2531</v>
      </c>
      <c r="N167" s="66" t="s">
        <v>2532</v>
      </c>
      <c r="O167" s="66"/>
      <c r="P167" s="66" t="s">
        <v>1833</v>
      </c>
      <c r="Q167" s="141">
        <v>5</v>
      </c>
    </row>
    <row r="168" spans="1:17" s="72" customFormat="1" x14ac:dyDescent="0.2">
      <c r="A168" s="66"/>
      <c r="B168" s="66" t="s">
        <v>1073</v>
      </c>
      <c r="C168" s="221" t="s">
        <v>1553</v>
      </c>
      <c r="D168" s="66" t="s">
        <v>2191</v>
      </c>
      <c r="E168" s="68">
        <v>3.3304</v>
      </c>
      <c r="F168" s="74">
        <v>1</v>
      </c>
      <c r="G168" s="74">
        <v>1</v>
      </c>
      <c r="H168" s="68">
        <f t="shared" si="4"/>
        <v>3.3304</v>
      </c>
      <c r="I168" s="70">
        <f t="shared" si="5"/>
        <v>3.3304</v>
      </c>
      <c r="J168" s="71">
        <f>ROUND((H168*'2-Calculator'!$D$26),2)</f>
        <v>21894.05</v>
      </c>
      <c r="K168" s="71">
        <f>ROUND((I168*'2-Calculator'!$D$26),2)</f>
        <v>21894.05</v>
      </c>
      <c r="L168" s="69">
        <v>12.05</v>
      </c>
      <c r="M168" s="66" t="s">
        <v>2531</v>
      </c>
      <c r="N168" s="66" t="s">
        <v>2532</v>
      </c>
      <c r="O168" s="66"/>
      <c r="P168" s="66" t="s">
        <v>1833</v>
      </c>
      <c r="Q168" s="141">
        <v>21</v>
      </c>
    </row>
    <row r="169" spans="1:17" s="72" customFormat="1" x14ac:dyDescent="0.2">
      <c r="A169" s="66"/>
      <c r="B169" s="66" t="s">
        <v>1072</v>
      </c>
      <c r="C169" s="221" t="s">
        <v>1553</v>
      </c>
      <c r="D169" s="66" t="s">
        <v>2191</v>
      </c>
      <c r="E169" s="68">
        <v>4.9150499999999999</v>
      </c>
      <c r="F169" s="74">
        <v>1</v>
      </c>
      <c r="G169" s="74">
        <v>1</v>
      </c>
      <c r="H169" s="68">
        <f t="shared" si="4"/>
        <v>4.9150499999999999</v>
      </c>
      <c r="I169" s="70">
        <f t="shared" si="5"/>
        <v>4.9150499999999999</v>
      </c>
      <c r="J169" s="71">
        <f>ROUND((H169*'2-Calculator'!$D$26),2)</f>
        <v>32311.54</v>
      </c>
      <c r="K169" s="71">
        <f>ROUND((I169*'2-Calculator'!$D$26),2)</f>
        <v>32311.54</v>
      </c>
      <c r="L169" s="69">
        <v>11.25</v>
      </c>
      <c r="M169" s="66" t="s">
        <v>2531</v>
      </c>
      <c r="N169" s="66" t="s">
        <v>2532</v>
      </c>
      <c r="O169" s="66"/>
      <c r="P169" s="66" t="s">
        <v>1833</v>
      </c>
      <c r="Q169" s="141">
        <v>2</v>
      </c>
    </row>
    <row r="170" spans="1:17" s="72" customFormat="1" x14ac:dyDescent="0.2">
      <c r="A170" s="66"/>
      <c r="B170" s="66" t="s">
        <v>1071</v>
      </c>
      <c r="C170" s="221" t="s">
        <v>1554</v>
      </c>
      <c r="D170" s="66" t="s">
        <v>2192</v>
      </c>
      <c r="E170" s="68">
        <v>1.04762</v>
      </c>
      <c r="F170" s="74">
        <v>1</v>
      </c>
      <c r="G170" s="74">
        <v>1</v>
      </c>
      <c r="H170" s="68">
        <f t="shared" si="4"/>
        <v>1.04762</v>
      </c>
      <c r="I170" s="70">
        <f t="shared" si="5"/>
        <v>1.04762</v>
      </c>
      <c r="J170" s="71">
        <f>ROUND((H170*'2-Calculator'!$D$26),2)</f>
        <v>6887.05</v>
      </c>
      <c r="K170" s="71">
        <f>ROUND((I170*'2-Calculator'!$D$26),2)</f>
        <v>6887.05</v>
      </c>
      <c r="L170" s="69">
        <v>2.08</v>
      </c>
      <c r="M170" s="66" t="s">
        <v>2531</v>
      </c>
      <c r="N170" s="66" t="s">
        <v>2532</v>
      </c>
      <c r="O170" s="66"/>
      <c r="P170" s="66" t="s">
        <v>1833</v>
      </c>
      <c r="Q170" s="141">
        <v>6</v>
      </c>
    </row>
    <row r="171" spans="1:17" s="72" customFormat="1" x14ac:dyDescent="0.2">
      <c r="A171" s="66"/>
      <c r="B171" s="66" t="s">
        <v>1070</v>
      </c>
      <c r="C171" s="221" t="s">
        <v>1554</v>
      </c>
      <c r="D171" s="66" t="s">
        <v>2192</v>
      </c>
      <c r="E171" s="68">
        <v>1.4471400000000001</v>
      </c>
      <c r="F171" s="74">
        <v>1</v>
      </c>
      <c r="G171" s="74">
        <v>1</v>
      </c>
      <c r="H171" s="68">
        <f t="shared" si="4"/>
        <v>1.4471400000000001</v>
      </c>
      <c r="I171" s="70">
        <f t="shared" si="5"/>
        <v>1.4471400000000001</v>
      </c>
      <c r="J171" s="71">
        <f>ROUND((H171*'2-Calculator'!$D$26),2)</f>
        <v>9513.5</v>
      </c>
      <c r="K171" s="71">
        <f>ROUND((I171*'2-Calculator'!$D$26),2)</f>
        <v>9513.5</v>
      </c>
      <c r="L171" s="69">
        <v>3.06</v>
      </c>
      <c r="M171" s="66" t="s">
        <v>2531</v>
      </c>
      <c r="N171" s="66" t="s">
        <v>2532</v>
      </c>
      <c r="O171" s="66"/>
      <c r="P171" s="66" t="s">
        <v>1833</v>
      </c>
      <c r="Q171" s="141">
        <v>9</v>
      </c>
    </row>
    <row r="172" spans="1:17" s="72" customFormat="1" x14ac:dyDescent="0.2">
      <c r="A172" s="66"/>
      <c r="B172" s="66" t="s">
        <v>1069</v>
      </c>
      <c r="C172" s="221" t="s">
        <v>1554</v>
      </c>
      <c r="D172" s="66" t="s">
        <v>2192</v>
      </c>
      <c r="E172" s="68">
        <v>2.1831100000000001</v>
      </c>
      <c r="F172" s="74">
        <v>1</v>
      </c>
      <c r="G172" s="74">
        <v>1</v>
      </c>
      <c r="H172" s="68">
        <f t="shared" si="4"/>
        <v>2.1831100000000001</v>
      </c>
      <c r="I172" s="70">
        <f t="shared" si="5"/>
        <v>2.1831100000000001</v>
      </c>
      <c r="J172" s="71">
        <f>ROUND((H172*'2-Calculator'!$D$26),2)</f>
        <v>14351.77</v>
      </c>
      <c r="K172" s="71">
        <f>ROUND((I172*'2-Calculator'!$D$26),2)</f>
        <v>14351.77</v>
      </c>
      <c r="L172" s="69">
        <v>7.43</v>
      </c>
      <c r="M172" s="66" t="s">
        <v>2531</v>
      </c>
      <c r="N172" s="66" t="s">
        <v>2532</v>
      </c>
      <c r="O172" s="66"/>
      <c r="P172" s="66" t="s">
        <v>1833</v>
      </c>
      <c r="Q172" s="141">
        <v>9</v>
      </c>
    </row>
    <row r="173" spans="1:17" s="72" customFormat="1" x14ac:dyDescent="0.2">
      <c r="A173" s="66"/>
      <c r="B173" s="66" t="s">
        <v>1068</v>
      </c>
      <c r="C173" s="221" t="s">
        <v>1554</v>
      </c>
      <c r="D173" s="66" t="s">
        <v>2192</v>
      </c>
      <c r="E173" s="68">
        <v>4.6605299999999996</v>
      </c>
      <c r="F173" s="74">
        <v>1</v>
      </c>
      <c r="G173" s="74">
        <v>1</v>
      </c>
      <c r="H173" s="68">
        <f t="shared" si="4"/>
        <v>4.6605299999999996</v>
      </c>
      <c r="I173" s="70">
        <f t="shared" si="5"/>
        <v>4.6605299999999996</v>
      </c>
      <c r="J173" s="71">
        <f>ROUND((H173*'2-Calculator'!$D$26),2)</f>
        <v>30638.32</v>
      </c>
      <c r="K173" s="71">
        <f>ROUND((I173*'2-Calculator'!$D$26),2)</f>
        <v>30638.32</v>
      </c>
      <c r="L173" s="69">
        <v>30.2</v>
      </c>
      <c r="M173" s="66" t="s">
        <v>2531</v>
      </c>
      <c r="N173" s="66" t="s">
        <v>2532</v>
      </c>
      <c r="O173" s="66"/>
      <c r="P173" s="66" t="s">
        <v>1833</v>
      </c>
      <c r="Q173" s="141">
        <v>3</v>
      </c>
    </row>
    <row r="174" spans="1:17" s="72" customFormat="1" x14ac:dyDescent="0.2">
      <c r="A174" s="66"/>
      <c r="B174" s="66" t="s">
        <v>1067</v>
      </c>
      <c r="C174" s="221" t="s">
        <v>1555</v>
      </c>
      <c r="D174" s="66" t="s">
        <v>2030</v>
      </c>
      <c r="E174" s="68">
        <v>0.72158</v>
      </c>
      <c r="F174" s="74">
        <v>1</v>
      </c>
      <c r="G174" s="74">
        <v>1</v>
      </c>
      <c r="H174" s="68">
        <f t="shared" si="4"/>
        <v>0.72158</v>
      </c>
      <c r="I174" s="70">
        <f t="shared" si="5"/>
        <v>0.72158</v>
      </c>
      <c r="J174" s="71">
        <f>ROUND((H174*'2-Calculator'!$D$26),2)</f>
        <v>4743.67</v>
      </c>
      <c r="K174" s="71">
        <f>ROUND((I174*'2-Calculator'!$D$26),2)</f>
        <v>4743.67</v>
      </c>
      <c r="L174" s="69">
        <v>1.55</v>
      </c>
      <c r="M174" s="66" t="s">
        <v>2531</v>
      </c>
      <c r="N174" s="66" t="s">
        <v>2532</v>
      </c>
      <c r="O174" s="66"/>
      <c r="P174" s="66" t="s">
        <v>1833</v>
      </c>
      <c r="Q174" s="141">
        <v>8</v>
      </c>
    </row>
    <row r="175" spans="1:17" s="72" customFormat="1" x14ac:dyDescent="0.2">
      <c r="A175" s="66"/>
      <c r="B175" s="66" t="s">
        <v>1066</v>
      </c>
      <c r="C175" s="221" t="s">
        <v>1555</v>
      </c>
      <c r="D175" s="66" t="s">
        <v>2030</v>
      </c>
      <c r="E175" s="68">
        <v>0.85306000000000004</v>
      </c>
      <c r="F175" s="74">
        <v>1</v>
      </c>
      <c r="G175" s="74">
        <v>1</v>
      </c>
      <c r="H175" s="68">
        <f t="shared" si="4"/>
        <v>0.85306000000000004</v>
      </c>
      <c r="I175" s="70">
        <f t="shared" si="5"/>
        <v>0.85306000000000004</v>
      </c>
      <c r="J175" s="71">
        <f>ROUND((H175*'2-Calculator'!$D$26),2)</f>
        <v>5608.02</v>
      </c>
      <c r="K175" s="71">
        <f>ROUND((I175*'2-Calculator'!$D$26),2)</f>
        <v>5608.02</v>
      </c>
      <c r="L175" s="69">
        <v>3.1</v>
      </c>
      <c r="M175" s="66" t="s">
        <v>2531</v>
      </c>
      <c r="N175" s="66" t="s">
        <v>2532</v>
      </c>
      <c r="O175" s="66"/>
      <c r="P175" s="66" t="s">
        <v>1833</v>
      </c>
      <c r="Q175" s="141">
        <v>7</v>
      </c>
    </row>
    <row r="176" spans="1:17" s="72" customFormat="1" x14ac:dyDescent="0.2">
      <c r="A176" s="66"/>
      <c r="B176" s="66" t="s">
        <v>1065</v>
      </c>
      <c r="C176" s="221" t="s">
        <v>1555</v>
      </c>
      <c r="D176" s="66" t="s">
        <v>2030</v>
      </c>
      <c r="E176" s="68">
        <v>1.16099</v>
      </c>
      <c r="F176" s="74">
        <v>1</v>
      </c>
      <c r="G176" s="74">
        <v>1</v>
      </c>
      <c r="H176" s="68">
        <f t="shared" si="4"/>
        <v>1.16099</v>
      </c>
      <c r="I176" s="70">
        <f t="shared" si="5"/>
        <v>1.16099</v>
      </c>
      <c r="J176" s="71">
        <f>ROUND((H176*'2-Calculator'!$D$26),2)</f>
        <v>7632.35</v>
      </c>
      <c r="K176" s="71">
        <f>ROUND((I176*'2-Calculator'!$D$26),2)</f>
        <v>7632.35</v>
      </c>
      <c r="L176" s="69">
        <v>7.67</v>
      </c>
      <c r="M176" s="66" t="s">
        <v>2531</v>
      </c>
      <c r="N176" s="66" t="s">
        <v>2532</v>
      </c>
      <c r="O176" s="66"/>
      <c r="P176" s="66" t="s">
        <v>1833</v>
      </c>
      <c r="Q176" s="141">
        <v>0</v>
      </c>
    </row>
    <row r="177" spans="1:17" s="72" customFormat="1" x14ac:dyDescent="0.2">
      <c r="A177" s="66"/>
      <c r="B177" s="66" t="s">
        <v>1064</v>
      </c>
      <c r="C177" s="221" t="s">
        <v>1555</v>
      </c>
      <c r="D177" s="66" t="s">
        <v>2030</v>
      </c>
      <c r="E177" s="68">
        <v>2.4399799999999998</v>
      </c>
      <c r="F177" s="74">
        <v>1</v>
      </c>
      <c r="G177" s="74">
        <v>1</v>
      </c>
      <c r="H177" s="68">
        <f t="shared" si="4"/>
        <v>2.4399799999999998</v>
      </c>
      <c r="I177" s="70">
        <f t="shared" si="5"/>
        <v>2.4399799999999998</v>
      </c>
      <c r="J177" s="71">
        <f>ROUND((H177*'2-Calculator'!$D$26),2)</f>
        <v>16040.43</v>
      </c>
      <c r="K177" s="71">
        <f>ROUND((I177*'2-Calculator'!$D$26),2)</f>
        <v>16040.43</v>
      </c>
      <c r="L177" s="69">
        <v>15.83</v>
      </c>
      <c r="M177" s="66" t="s">
        <v>2531</v>
      </c>
      <c r="N177" s="66" t="s">
        <v>2532</v>
      </c>
      <c r="O177" s="66"/>
      <c r="P177" s="66" t="s">
        <v>1833</v>
      </c>
      <c r="Q177" s="141">
        <v>0</v>
      </c>
    </row>
    <row r="178" spans="1:17" s="72" customFormat="1" x14ac:dyDescent="0.2">
      <c r="A178" s="66"/>
      <c r="B178" s="66" t="s">
        <v>1063</v>
      </c>
      <c r="C178" s="221" t="s">
        <v>1556</v>
      </c>
      <c r="D178" s="66" t="s">
        <v>2428</v>
      </c>
      <c r="E178" s="68">
        <v>0.44449</v>
      </c>
      <c r="F178" s="74">
        <v>1</v>
      </c>
      <c r="G178" s="74">
        <v>1</v>
      </c>
      <c r="H178" s="68">
        <f t="shared" si="4"/>
        <v>0.44449</v>
      </c>
      <c r="I178" s="70">
        <f t="shared" si="5"/>
        <v>0.44449</v>
      </c>
      <c r="J178" s="71">
        <f>ROUND((H178*'2-Calculator'!$D$26),2)</f>
        <v>2922.08</v>
      </c>
      <c r="K178" s="71">
        <f>ROUND((I178*'2-Calculator'!$D$26),2)</f>
        <v>2922.08</v>
      </c>
      <c r="L178" s="69">
        <v>1.61</v>
      </c>
      <c r="M178" s="66" t="s">
        <v>2531</v>
      </c>
      <c r="N178" s="66" t="s">
        <v>2532</v>
      </c>
      <c r="O178" s="66"/>
      <c r="P178" s="66" t="s">
        <v>1833</v>
      </c>
      <c r="Q178" s="141">
        <v>6</v>
      </c>
    </row>
    <row r="179" spans="1:17" s="72" customFormat="1" x14ac:dyDescent="0.2">
      <c r="A179" s="66"/>
      <c r="B179" s="66" t="s">
        <v>1062</v>
      </c>
      <c r="C179" s="221" t="s">
        <v>1556</v>
      </c>
      <c r="D179" s="66" t="s">
        <v>2428</v>
      </c>
      <c r="E179" s="68">
        <v>0.63932</v>
      </c>
      <c r="F179" s="74">
        <v>1</v>
      </c>
      <c r="G179" s="74">
        <v>1</v>
      </c>
      <c r="H179" s="68">
        <f t="shared" si="4"/>
        <v>0.63932</v>
      </c>
      <c r="I179" s="70">
        <f t="shared" si="5"/>
        <v>0.63932</v>
      </c>
      <c r="J179" s="71">
        <f>ROUND((H179*'2-Calculator'!$D$26),2)</f>
        <v>4202.8900000000003</v>
      </c>
      <c r="K179" s="71">
        <f>ROUND((I179*'2-Calculator'!$D$26),2)</f>
        <v>4202.8900000000003</v>
      </c>
      <c r="L179" s="69">
        <v>2.93</v>
      </c>
      <c r="M179" s="66" t="s">
        <v>2531</v>
      </c>
      <c r="N179" s="66" t="s">
        <v>2532</v>
      </c>
      <c r="O179" s="66"/>
      <c r="P179" s="66" t="s">
        <v>1833</v>
      </c>
      <c r="Q179" s="141">
        <v>9</v>
      </c>
    </row>
    <row r="180" spans="1:17" s="72" customFormat="1" x14ac:dyDescent="0.2">
      <c r="A180" s="66"/>
      <c r="B180" s="66" t="s">
        <v>1061</v>
      </c>
      <c r="C180" s="221" t="s">
        <v>1556</v>
      </c>
      <c r="D180" s="66" t="s">
        <v>2428</v>
      </c>
      <c r="E180" s="68">
        <v>1.1245499999999999</v>
      </c>
      <c r="F180" s="74">
        <v>1</v>
      </c>
      <c r="G180" s="74">
        <v>1</v>
      </c>
      <c r="H180" s="68">
        <f t="shared" si="4"/>
        <v>1.1245499999999999</v>
      </c>
      <c r="I180" s="70">
        <f t="shared" si="5"/>
        <v>1.1245499999999999</v>
      </c>
      <c r="J180" s="71">
        <f>ROUND((H180*'2-Calculator'!$D$26),2)</f>
        <v>7392.79</v>
      </c>
      <c r="K180" s="71">
        <f>ROUND((I180*'2-Calculator'!$D$26),2)</f>
        <v>7392.79</v>
      </c>
      <c r="L180" s="69">
        <v>4.8099999999999996</v>
      </c>
      <c r="M180" s="66" t="s">
        <v>2531</v>
      </c>
      <c r="N180" s="66" t="s">
        <v>2532</v>
      </c>
      <c r="O180" s="66"/>
      <c r="P180" s="66" t="s">
        <v>1833</v>
      </c>
      <c r="Q180" s="141">
        <v>5</v>
      </c>
    </row>
    <row r="181" spans="1:17" s="72" customFormat="1" x14ac:dyDescent="0.2">
      <c r="A181" s="66"/>
      <c r="B181" s="66" t="s">
        <v>1060</v>
      </c>
      <c r="C181" s="221" t="s">
        <v>1556</v>
      </c>
      <c r="D181" s="66" t="s">
        <v>2428</v>
      </c>
      <c r="E181" s="68">
        <v>3.25379</v>
      </c>
      <c r="F181" s="74">
        <v>1</v>
      </c>
      <c r="G181" s="74">
        <v>1</v>
      </c>
      <c r="H181" s="68">
        <f t="shared" si="4"/>
        <v>3.25379</v>
      </c>
      <c r="I181" s="70">
        <f t="shared" si="5"/>
        <v>3.25379</v>
      </c>
      <c r="J181" s="71">
        <f>ROUND((H181*'2-Calculator'!$D$26),2)</f>
        <v>21390.42</v>
      </c>
      <c r="K181" s="71">
        <f>ROUND((I181*'2-Calculator'!$D$26),2)</f>
        <v>21390.42</v>
      </c>
      <c r="L181" s="69">
        <v>9</v>
      </c>
      <c r="M181" s="66" t="s">
        <v>2531</v>
      </c>
      <c r="N181" s="66" t="s">
        <v>2532</v>
      </c>
      <c r="O181" s="66"/>
      <c r="P181" s="66" t="s">
        <v>1833</v>
      </c>
      <c r="Q181" s="141">
        <v>2</v>
      </c>
    </row>
    <row r="182" spans="1:17" s="72" customFormat="1" x14ac:dyDescent="0.2">
      <c r="A182" s="66"/>
      <c r="B182" s="66" t="s">
        <v>1059</v>
      </c>
      <c r="C182" s="221" t="s">
        <v>1557</v>
      </c>
      <c r="D182" s="66" t="s">
        <v>2193</v>
      </c>
      <c r="E182" s="68">
        <v>0.75590999999999997</v>
      </c>
      <c r="F182" s="74">
        <v>1</v>
      </c>
      <c r="G182" s="74">
        <v>1</v>
      </c>
      <c r="H182" s="68">
        <f t="shared" si="4"/>
        <v>0.75590999999999997</v>
      </c>
      <c r="I182" s="70">
        <f t="shared" si="5"/>
        <v>0.75590999999999997</v>
      </c>
      <c r="J182" s="71">
        <f>ROUND((H182*'2-Calculator'!$D$26),2)</f>
        <v>4969.3500000000004</v>
      </c>
      <c r="K182" s="71">
        <f>ROUND((I182*'2-Calculator'!$D$26),2)</f>
        <v>4969.3500000000004</v>
      </c>
      <c r="L182" s="69">
        <v>2.36</v>
      </c>
      <c r="M182" s="66" t="s">
        <v>2531</v>
      </c>
      <c r="N182" s="66" t="s">
        <v>2532</v>
      </c>
      <c r="O182" s="66"/>
      <c r="P182" s="66" t="s">
        <v>1833</v>
      </c>
      <c r="Q182" s="141">
        <v>14</v>
      </c>
    </row>
    <row r="183" spans="1:17" s="72" customFormat="1" x14ac:dyDescent="0.2">
      <c r="A183" s="66"/>
      <c r="B183" s="66" t="s">
        <v>1058</v>
      </c>
      <c r="C183" s="221" t="s">
        <v>1557</v>
      </c>
      <c r="D183" s="66" t="s">
        <v>2193</v>
      </c>
      <c r="E183" s="68">
        <v>1.03545</v>
      </c>
      <c r="F183" s="74">
        <v>1</v>
      </c>
      <c r="G183" s="74">
        <v>1</v>
      </c>
      <c r="H183" s="68">
        <f t="shared" si="4"/>
        <v>1.03545</v>
      </c>
      <c r="I183" s="70">
        <f t="shared" si="5"/>
        <v>1.03545</v>
      </c>
      <c r="J183" s="71">
        <f>ROUND((H183*'2-Calculator'!$D$26),2)</f>
        <v>6807.05</v>
      </c>
      <c r="K183" s="71">
        <f>ROUND((I183*'2-Calculator'!$D$26),2)</f>
        <v>6807.05</v>
      </c>
      <c r="L183" s="69">
        <v>4.03</v>
      </c>
      <c r="M183" s="66" t="s">
        <v>2531</v>
      </c>
      <c r="N183" s="66" t="s">
        <v>2532</v>
      </c>
      <c r="O183" s="66"/>
      <c r="P183" s="66" t="s">
        <v>1833</v>
      </c>
      <c r="Q183" s="141">
        <v>34</v>
      </c>
    </row>
    <row r="184" spans="1:17" s="72" customFormat="1" x14ac:dyDescent="0.2">
      <c r="A184" s="66"/>
      <c r="B184" s="66" t="s">
        <v>1057</v>
      </c>
      <c r="C184" s="221" t="s">
        <v>1557</v>
      </c>
      <c r="D184" s="66" t="s">
        <v>2193</v>
      </c>
      <c r="E184" s="68">
        <v>1.7010700000000001</v>
      </c>
      <c r="F184" s="74">
        <v>1</v>
      </c>
      <c r="G184" s="74">
        <v>1</v>
      </c>
      <c r="H184" s="68">
        <f t="shared" si="4"/>
        <v>1.7010700000000001</v>
      </c>
      <c r="I184" s="70">
        <f t="shared" si="5"/>
        <v>1.7010700000000001</v>
      </c>
      <c r="J184" s="71">
        <f>ROUND((H184*'2-Calculator'!$D$26),2)</f>
        <v>11182.83</v>
      </c>
      <c r="K184" s="71">
        <f>ROUND((I184*'2-Calculator'!$D$26),2)</f>
        <v>11182.83</v>
      </c>
      <c r="L184" s="69">
        <v>8.7799999999999994</v>
      </c>
      <c r="M184" s="66" t="s">
        <v>2531</v>
      </c>
      <c r="N184" s="66" t="s">
        <v>2532</v>
      </c>
      <c r="O184" s="66"/>
      <c r="P184" s="66" t="s">
        <v>1833</v>
      </c>
      <c r="Q184" s="141">
        <v>18</v>
      </c>
    </row>
    <row r="185" spans="1:17" s="72" customFormat="1" x14ac:dyDescent="0.2">
      <c r="A185" s="66"/>
      <c r="B185" s="66" t="s">
        <v>1056</v>
      </c>
      <c r="C185" s="221" t="s">
        <v>1557</v>
      </c>
      <c r="D185" s="66" t="s">
        <v>2193</v>
      </c>
      <c r="E185" s="68">
        <v>3.51884</v>
      </c>
      <c r="F185" s="74">
        <v>1</v>
      </c>
      <c r="G185" s="74">
        <v>1</v>
      </c>
      <c r="H185" s="68">
        <f t="shared" si="4"/>
        <v>3.51884</v>
      </c>
      <c r="I185" s="70">
        <f t="shared" si="5"/>
        <v>3.51884</v>
      </c>
      <c r="J185" s="71">
        <f>ROUND((H185*'2-Calculator'!$D$26),2)</f>
        <v>23132.85</v>
      </c>
      <c r="K185" s="71">
        <f>ROUND((I185*'2-Calculator'!$D$26),2)</f>
        <v>23132.85</v>
      </c>
      <c r="L185" s="69">
        <v>12.06</v>
      </c>
      <c r="M185" s="66" t="s">
        <v>2531</v>
      </c>
      <c r="N185" s="66" t="s">
        <v>2532</v>
      </c>
      <c r="O185" s="66"/>
      <c r="P185" s="66" t="s">
        <v>1833</v>
      </c>
      <c r="Q185" s="141">
        <v>4</v>
      </c>
    </row>
    <row r="186" spans="1:17" s="72" customFormat="1" x14ac:dyDescent="0.2">
      <c r="A186" s="66"/>
      <c r="B186" s="66" t="s">
        <v>1055</v>
      </c>
      <c r="C186" s="221" t="s">
        <v>1558</v>
      </c>
      <c r="D186" s="66" t="s">
        <v>2194</v>
      </c>
      <c r="E186" s="68">
        <v>0.60363999999999995</v>
      </c>
      <c r="F186" s="74">
        <v>1</v>
      </c>
      <c r="G186" s="74">
        <v>1</v>
      </c>
      <c r="H186" s="68">
        <f t="shared" si="4"/>
        <v>0.60363999999999995</v>
      </c>
      <c r="I186" s="70">
        <f t="shared" si="5"/>
        <v>0.60363999999999995</v>
      </c>
      <c r="J186" s="71">
        <f>ROUND((H186*'2-Calculator'!$D$26),2)</f>
        <v>3968.33</v>
      </c>
      <c r="K186" s="71">
        <f>ROUND((I186*'2-Calculator'!$D$26),2)</f>
        <v>3968.33</v>
      </c>
      <c r="L186" s="69">
        <v>4.71</v>
      </c>
      <c r="M186" s="66" t="s">
        <v>2531</v>
      </c>
      <c r="N186" s="66" t="s">
        <v>2532</v>
      </c>
      <c r="O186" s="66"/>
      <c r="P186" s="66" t="s">
        <v>1833</v>
      </c>
      <c r="Q186" s="141">
        <v>1</v>
      </c>
    </row>
    <row r="187" spans="1:17" s="72" customFormat="1" x14ac:dyDescent="0.2">
      <c r="A187" s="66"/>
      <c r="B187" s="66" t="s">
        <v>1054</v>
      </c>
      <c r="C187" s="221" t="s">
        <v>1558</v>
      </c>
      <c r="D187" s="66" t="s">
        <v>2194</v>
      </c>
      <c r="E187" s="68">
        <v>0.77581999999999995</v>
      </c>
      <c r="F187" s="74">
        <v>1</v>
      </c>
      <c r="G187" s="74">
        <v>1</v>
      </c>
      <c r="H187" s="68">
        <f t="shared" si="4"/>
        <v>0.77581999999999995</v>
      </c>
      <c r="I187" s="70">
        <f t="shared" si="5"/>
        <v>0.77581999999999995</v>
      </c>
      <c r="J187" s="71">
        <f>ROUND((H187*'2-Calculator'!$D$26),2)</f>
        <v>5100.24</v>
      </c>
      <c r="K187" s="71">
        <f>ROUND((I187*'2-Calculator'!$D$26),2)</f>
        <v>5100.24</v>
      </c>
      <c r="L187" s="69">
        <v>3.89</v>
      </c>
      <c r="M187" s="66" t="s">
        <v>2531</v>
      </c>
      <c r="N187" s="66" t="s">
        <v>2532</v>
      </c>
      <c r="O187" s="66"/>
      <c r="P187" s="66" t="s">
        <v>1833</v>
      </c>
      <c r="Q187" s="141">
        <v>6</v>
      </c>
    </row>
    <row r="188" spans="1:17" s="72" customFormat="1" x14ac:dyDescent="0.2">
      <c r="A188" s="66"/>
      <c r="B188" s="66" t="s">
        <v>1053</v>
      </c>
      <c r="C188" s="221" t="s">
        <v>1558</v>
      </c>
      <c r="D188" s="66" t="s">
        <v>2194</v>
      </c>
      <c r="E188" s="68">
        <v>1.1408</v>
      </c>
      <c r="F188" s="74">
        <v>1</v>
      </c>
      <c r="G188" s="74">
        <v>1</v>
      </c>
      <c r="H188" s="68">
        <f t="shared" si="4"/>
        <v>1.1408</v>
      </c>
      <c r="I188" s="70">
        <f t="shared" si="5"/>
        <v>1.1408</v>
      </c>
      <c r="J188" s="71">
        <f>ROUND((H188*'2-Calculator'!$D$26),2)</f>
        <v>7499.62</v>
      </c>
      <c r="K188" s="71">
        <f>ROUND((I188*'2-Calculator'!$D$26),2)</f>
        <v>7499.62</v>
      </c>
      <c r="L188" s="69">
        <v>7.04</v>
      </c>
      <c r="M188" s="66" t="s">
        <v>2531</v>
      </c>
      <c r="N188" s="66" t="s">
        <v>2532</v>
      </c>
      <c r="O188" s="66"/>
      <c r="P188" s="66" t="s">
        <v>1833</v>
      </c>
      <c r="Q188" s="141">
        <v>6</v>
      </c>
    </row>
    <row r="189" spans="1:17" s="72" customFormat="1" x14ac:dyDescent="0.2">
      <c r="A189" s="66"/>
      <c r="B189" s="66" t="s">
        <v>1052</v>
      </c>
      <c r="C189" s="221" t="s">
        <v>1558</v>
      </c>
      <c r="D189" s="66" t="s">
        <v>2194</v>
      </c>
      <c r="E189" s="68">
        <v>2.2197100000000001</v>
      </c>
      <c r="F189" s="74">
        <v>1</v>
      </c>
      <c r="G189" s="74">
        <v>1</v>
      </c>
      <c r="H189" s="68">
        <f t="shared" si="4"/>
        <v>2.2197100000000001</v>
      </c>
      <c r="I189" s="70">
        <f t="shared" si="5"/>
        <v>2.2197100000000001</v>
      </c>
      <c r="J189" s="71">
        <f>ROUND((H189*'2-Calculator'!$D$26),2)</f>
        <v>14592.37</v>
      </c>
      <c r="K189" s="71">
        <f>ROUND((I189*'2-Calculator'!$D$26),2)</f>
        <v>14592.37</v>
      </c>
      <c r="L189" s="69">
        <v>10.27</v>
      </c>
      <c r="M189" s="66" t="s">
        <v>2531</v>
      </c>
      <c r="N189" s="66" t="s">
        <v>2532</v>
      </c>
      <c r="O189" s="66"/>
      <c r="P189" s="66" t="s">
        <v>1833</v>
      </c>
      <c r="Q189" s="141">
        <v>2</v>
      </c>
    </row>
    <row r="190" spans="1:17" s="72" customFormat="1" x14ac:dyDescent="0.2">
      <c r="A190" s="66"/>
      <c r="B190" s="66" t="s">
        <v>1051</v>
      </c>
      <c r="C190" s="221" t="s">
        <v>1559</v>
      </c>
      <c r="D190" s="66" t="s">
        <v>2195</v>
      </c>
      <c r="E190" s="68">
        <v>0.48559999999999998</v>
      </c>
      <c r="F190" s="74">
        <v>1</v>
      </c>
      <c r="G190" s="74">
        <v>1</v>
      </c>
      <c r="H190" s="68">
        <f t="shared" si="4"/>
        <v>0.48559999999999998</v>
      </c>
      <c r="I190" s="70">
        <f t="shared" si="5"/>
        <v>0.48559999999999998</v>
      </c>
      <c r="J190" s="71">
        <f>ROUND((H190*'2-Calculator'!$D$26),2)</f>
        <v>3192.33</v>
      </c>
      <c r="K190" s="71">
        <f>ROUND((I190*'2-Calculator'!$D$26),2)</f>
        <v>3192.33</v>
      </c>
      <c r="L190" s="69">
        <v>1.95</v>
      </c>
      <c r="M190" s="66" t="s">
        <v>2531</v>
      </c>
      <c r="N190" s="66" t="s">
        <v>2532</v>
      </c>
      <c r="O190" s="66"/>
      <c r="P190" s="66" t="s">
        <v>1833</v>
      </c>
      <c r="Q190" s="141">
        <v>3</v>
      </c>
    </row>
    <row r="191" spans="1:17" s="72" customFormat="1" x14ac:dyDescent="0.2">
      <c r="A191" s="66"/>
      <c r="B191" s="66" t="s">
        <v>1050</v>
      </c>
      <c r="C191" s="221" t="s">
        <v>1559</v>
      </c>
      <c r="D191" s="66" t="s">
        <v>2195</v>
      </c>
      <c r="E191" s="68">
        <v>0.56118999999999997</v>
      </c>
      <c r="F191" s="74">
        <v>1</v>
      </c>
      <c r="G191" s="74">
        <v>1</v>
      </c>
      <c r="H191" s="68">
        <f t="shared" si="4"/>
        <v>0.56118999999999997</v>
      </c>
      <c r="I191" s="70">
        <f t="shared" si="5"/>
        <v>0.56118999999999997</v>
      </c>
      <c r="J191" s="71">
        <f>ROUND((H191*'2-Calculator'!$D$26),2)</f>
        <v>3689.26</v>
      </c>
      <c r="K191" s="71">
        <f>ROUND((I191*'2-Calculator'!$D$26),2)</f>
        <v>3689.26</v>
      </c>
      <c r="L191" s="69">
        <v>2.72</v>
      </c>
      <c r="M191" s="66" t="s">
        <v>2531</v>
      </c>
      <c r="N191" s="66" t="s">
        <v>2532</v>
      </c>
      <c r="O191" s="66"/>
      <c r="P191" s="66" t="s">
        <v>1833</v>
      </c>
      <c r="Q191" s="141">
        <v>5</v>
      </c>
    </row>
    <row r="192" spans="1:17" s="72" customFormat="1" x14ac:dyDescent="0.2">
      <c r="A192" s="66"/>
      <c r="B192" s="66" t="s">
        <v>1049</v>
      </c>
      <c r="C192" s="221" t="s">
        <v>1559</v>
      </c>
      <c r="D192" s="66" t="s">
        <v>2195</v>
      </c>
      <c r="E192" s="68">
        <v>0.69671000000000005</v>
      </c>
      <c r="F192" s="74">
        <v>1</v>
      </c>
      <c r="G192" s="74">
        <v>1</v>
      </c>
      <c r="H192" s="68">
        <f t="shared" si="4"/>
        <v>0.69671000000000005</v>
      </c>
      <c r="I192" s="70">
        <f t="shared" si="5"/>
        <v>0.69671000000000005</v>
      </c>
      <c r="J192" s="71">
        <f>ROUND((H192*'2-Calculator'!$D$26),2)</f>
        <v>4580.17</v>
      </c>
      <c r="K192" s="71">
        <f>ROUND((I192*'2-Calculator'!$D$26),2)</f>
        <v>4580.17</v>
      </c>
      <c r="L192" s="69">
        <v>4.09</v>
      </c>
      <c r="M192" s="66" t="s">
        <v>2531</v>
      </c>
      <c r="N192" s="66" t="s">
        <v>2532</v>
      </c>
      <c r="O192" s="66"/>
      <c r="P192" s="66" t="s">
        <v>1833</v>
      </c>
      <c r="Q192" s="141">
        <v>0</v>
      </c>
    </row>
    <row r="193" spans="1:17" s="72" customFormat="1" x14ac:dyDescent="0.2">
      <c r="A193" s="66"/>
      <c r="B193" s="66" t="s">
        <v>1048</v>
      </c>
      <c r="C193" s="221" t="s">
        <v>1559</v>
      </c>
      <c r="D193" s="66" t="s">
        <v>2195</v>
      </c>
      <c r="E193" s="68">
        <v>1.33657</v>
      </c>
      <c r="F193" s="74">
        <v>1</v>
      </c>
      <c r="G193" s="74">
        <v>1</v>
      </c>
      <c r="H193" s="68">
        <f t="shared" si="4"/>
        <v>1.33657</v>
      </c>
      <c r="I193" s="70">
        <f t="shared" si="5"/>
        <v>1.33657</v>
      </c>
      <c r="J193" s="71">
        <f>ROUND((H193*'2-Calculator'!$D$26),2)</f>
        <v>8786.61</v>
      </c>
      <c r="K193" s="71">
        <f>ROUND((I193*'2-Calculator'!$D$26),2)</f>
        <v>8786.61</v>
      </c>
      <c r="L193" s="69">
        <v>3.5</v>
      </c>
      <c r="M193" s="66" t="s">
        <v>2531</v>
      </c>
      <c r="N193" s="66" t="s">
        <v>2532</v>
      </c>
      <c r="O193" s="66"/>
      <c r="P193" s="66" t="s">
        <v>1833</v>
      </c>
      <c r="Q193" s="141">
        <v>0</v>
      </c>
    </row>
    <row r="194" spans="1:17" s="72" customFormat="1" x14ac:dyDescent="0.2">
      <c r="A194" s="66"/>
      <c r="B194" s="66" t="s">
        <v>1047</v>
      </c>
      <c r="C194" s="221" t="s">
        <v>1560</v>
      </c>
      <c r="D194" s="66" t="s">
        <v>2196</v>
      </c>
      <c r="E194" s="68">
        <v>0.30187000000000003</v>
      </c>
      <c r="F194" s="74">
        <v>1</v>
      </c>
      <c r="G194" s="74">
        <v>1</v>
      </c>
      <c r="H194" s="68">
        <f t="shared" si="4"/>
        <v>0.30187000000000003</v>
      </c>
      <c r="I194" s="70">
        <f t="shared" si="5"/>
        <v>0.30187000000000003</v>
      </c>
      <c r="J194" s="71">
        <f>ROUND((H194*'2-Calculator'!$D$26),2)</f>
        <v>1984.49</v>
      </c>
      <c r="K194" s="71">
        <f>ROUND((I194*'2-Calculator'!$D$26),2)</f>
        <v>1984.49</v>
      </c>
      <c r="L194" s="69">
        <v>1.85</v>
      </c>
      <c r="M194" s="66" t="s">
        <v>2533</v>
      </c>
      <c r="N194" s="66" t="s">
        <v>2534</v>
      </c>
      <c r="O194" s="66"/>
      <c r="P194" s="66" t="s">
        <v>1833</v>
      </c>
      <c r="Q194" s="141">
        <v>185</v>
      </c>
    </row>
    <row r="195" spans="1:17" s="72" customFormat="1" x14ac:dyDescent="0.2">
      <c r="A195" s="66"/>
      <c r="B195" s="66" t="s">
        <v>1046</v>
      </c>
      <c r="C195" s="221" t="s">
        <v>1560</v>
      </c>
      <c r="D195" s="66" t="s">
        <v>2196</v>
      </c>
      <c r="E195" s="68">
        <v>0.44264999999999999</v>
      </c>
      <c r="F195" s="74">
        <v>1</v>
      </c>
      <c r="G195" s="74">
        <v>1</v>
      </c>
      <c r="H195" s="68">
        <f t="shared" si="4"/>
        <v>0.44264999999999999</v>
      </c>
      <c r="I195" s="70">
        <f t="shared" si="5"/>
        <v>0.44264999999999999</v>
      </c>
      <c r="J195" s="71">
        <f>ROUND((H195*'2-Calculator'!$D$26),2)</f>
        <v>2909.98</v>
      </c>
      <c r="K195" s="71">
        <f>ROUND((I195*'2-Calculator'!$D$26),2)</f>
        <v>2909.98</v>
      </c>
      <c r="L195" s="69">
        <v>2.3199999999999998</v>
      </c>
      <c r="M195" s="66" t="s">
        <v>2533</v>
      </c>
      <c r="N195" s="66" t="s">
        <v>2534</v>
      </c>
      <c r="O195" s="66"/>
      <c r="P195" s="66" t="s">
        <v>1833</v>
      </c>
      <c r="Q195" s="141">
        <v>168</v>
      </c>
    </row>
    <row r="196" spans="1:17" s="72" customFormat="1" x14ac:dyDescent="0.2">
      <c r="A196" s="66"/>
      <c r="B196" s="66" t="s">
        <v>1045</v>
      </c>
      <c r="C196" s="221" t="s">
        <v>1560</v>
      </c>
      <c r="D196" s="66" t="s">
        <v>2196</v>
      </c>
      <c r="E196" s="68">
        <v>0.69672999999999996</v>
      </c>
      <c r="F196" s="74">
        <v>1</v>
      </c>
      <c r="G196" s="74">
        <v>1</v>
      </c>
      <c r="H196" s="68">
        <f t="shared" si="4"/>
        <v>0.69672999999999996</v>
      </c>
      <c r="I196" s="70">
        <f t="shared" si="5"/>
        <v>0.69672999999999996</v>
      </c>
      <c r="J196" s="71">
        <f>ROUND((H196*'2-Calculator'!$D$26),2)</f>
        <v>4580.3</v>
      </c>
      <c r="K196" s="71">
        <f>ROUND((I196*'2-Calculator'!$D$26),2)</f>
        <v>4580.3</v>
      </c>
      <c r="L196" s="69">
        <v>3.56</v>
      </c>
      <c r="M196" s="66" t="s">
        <v>2533</v>
      </c>
      <c r="N196" s="66" t="s">
        <v>2534</v>
      </c>
      <c r="O196" s="66"/>
      <c r="P196" s="66" t="s">
        <v>1833</v>
      </c>
      <c r="Q196" s="141">
        <v>71</v>
      </c>
    </row>
    <row r="197" spans="1:17" s="72" customFormat="1" x14ac:dyDescent="0.2">
      <c r="A197" s="66"/>
      <c r="B197" s="66" t="s">
        <v>1044</v>
      </c>
      <c r="C197" s="221" t="s">
        <v>1560</v>
      </c>
      <c r="D197" s="66" t="s">
        <v>2196</v>
      </c>
      <c r="E197" s="68">
        <v>1.47919</v>
      </c>
      <c r="F197" s="74">
        <v>1</v>
      </c>
      <c r="G197" s="74">
        <v>1</v>
      </c>
      <c r="H197" s="68">
        <f t="shared" si="4"/>
        <v>1.47919</v>
      </c>
      <c r="I197" s="70">
        <f t="shared" si="5"/>
        <v>1.47919</v>
      </c>
      <c r="J197" s="71">
        <f>ROUND((H197*'2-Calculator'!$D$26),2)</f>
        <v>9724.2000000000007</v>
      </c>
      <c r="K197" s="71">
        <f>ROUND((I197*'2-Calculator'!$D$26),2)</f>
        <v>9724.2000000000007</v>
      </c>
      <c r="L197" s="69">
        <v>9.15</v>
      </c>
      <c r="M197" s="66" t="s">
        <v>2533</v>
      </c>
      <c r="N197" s="66" t="s">
        <v>2534</v>
      </c>
      <c r="O197" s="66"/>
      <c r="P197" s="66" t="s">
        <v>1833</v>
      </c>
      <c r="Q197" s="141">
        <v>11</v>
      </c>
    </row>
    <row r="198" spans="1:17" s="72" customFormat="1" x14ac:dyDescent="0.2">
      <c r="A198" s="66"/>
      <c r="B198" s="66" t="s">
        <v>1043</v>
      </c>
      <c r="C198" s="221" t="s">
        <v>1561</v>
      </c>
      <c r="D198" s="66" t="s">
        <v>2429</v>
      </c>
      <c r="E198" s="68">
        <v>0.41758000000000001</v>
      </c>
      <c r="F198" s="74">
        <v>1</v>
      </c>
      <c r="G198" s="74">
        <v>1</v>
      </c>
      <c r="H198" s="68">
        <f t="shared" si="4"/>
        <v>0.41758000000000001</v>
      </c>
      <c r="I198" s="70">
        <f t="shared" si="5"/>
        <v>0.41758000000000001</v>
      </c>
      <c r="J198" s="71">
        <f>ROUND((H198*'2-Calculator'!$D$26),2)</f>
        <v>2745.17</v>
      </c>
      <c r="K198" s="71">
        <f>ROUND((I198*'2-Calculator'!$D$26),2)</f>
        <v>2745.17</v>
      </c>
      <c r="L198" s="69">
        <v>2.21</v>
      </c>
      <c r="M198" s="66" t="s">
        <v>2531</v>
      </c>
      <c r="N198" s="66" t="s">
        <v>2532</v>
      </c>
      <c r="O198" s="66"/>
      <c r="P198" s="66" t="s">
        <v>1833</v>
      </c>
      <c r="Q198" s="141">
        <v>13</v>
      </c>
    </row>
    <row r="199" spans="1:17" s="72" customFormat="1" x14ac:dyDescent="0.2">
      <c r="A199" s="66"/>
      <c r="B199" s="66" t="s">
        <v>1042</v>
      </c>
      <c r="C199" s="221" t="s">
        <v>1561</v>
      </c>
      <c r="D199" s="66" t="s">
        <v>2429</v>
      </c>
      <c r="E199" s="68">
        <v>0.59050999999999998</v>
      </c>
      <c r="F199" s="74">
        <v>1</v>
      </c>
      <c r="G199" s="74">
        <v>1</v>
      </c>
      <c r="H199" s="68">
        <f t="shared" si="4"/>
        <v>0.59050999999999998</v>
      </c>
      <c r="I199" s="70">
        <f t="shared" si="5"/>
        <v>0.59050999999999998</v>
      </c>
      <c r="J199" s="71">
        <f>ROUND((H199*'2-Calculator'!$D$26),2)</f>
        <v>3882.01</v>
      </c>
      <c r="K199" s="71">
        <f>ROUND((I199*'2-Calculator'!$D$26),2)</f>
        <v>3882.01</v>
      </c>
      <c r="L199" s="69">
        <v>2.98</v>
      </c>
      <c r="M199" s="66" t="s">
        <v>2531</v>
      </c>
      <c r="N199" s="66" t="s">
        <v>2532</v>
      </c>
      <c r="O199" s="66"/>
      <c r="P199" s="66" t="s">
        <v>1833</v>
      </c>
      <c r="Q199" s="141">
        <v>11</v>
      </c>
    </row>
    <row r="200" spans="1:17" s="72" customFormat="1" x14ac:dyDescent="0.2">
      <c r="A200" s="66"/>
      <c r="B200" s="66" t="s">
        <v>1041</v>
      </c>
      <c r="C200" s="221" t="s">
        <v>1561</v>
      </c>
      <c r="D200" s="66" t="s">
        <v>2429</v>
      </c>
      <c r="E200" s="68">
        <v>0.9476</v>
      </c>
      <c r="F200" s="74">
        <v>1</v>
      </c>
      <c r="G200" s="74">
        <v>1</v>
      </c>
      <c r="H200" s="68">
        <f t="shared" si="4"/>
        <v>0.9476</v>
      </c>
      <c r="I200" s="70">
        <f t="shared" si="5"/>
        <v>0.9476</v>
      </c>
      <c r="J200" s="71">
        <f>ROUND((H200*'2-Calculator'!$D$26),2)</f>
        <v>6229.52</v>
      </c>
      <c r="K200" s="71">
        <f>ROUND((I200*'2-Calculator'!$D$26),2)</f>
        <v>6229.52</v>
      </c>
      <c r="L200" s="69">
        <v>3.93</v>
      </c>
      <c r="M200" s="66" t="s">
        <v>2531</v>
      </c>
      <c r="N200" s="66" t="s">
        <v>2532</v>
      </c>
      <c r="O200" s="66"/>
      <c r="P200" s="66" t="s">
        <v>1833</v>
      </c>
      <c r="Q200" s="141">
        <v>3</v>
      </c>
    </row>
    <row r="201" spans="1:17" s="72" customFormat="1" x14ac:dyDescent="0.2">
      <c r="A201" s="66"/>
      <c r="B201" s="66" t="s">
        <v>1040</v>
      </c>
      <c r="C201" s="221" t="s">
        <v>1561</v>
      </c>
      <c r="D201" s="66" t="s">
        <v>2429</v>
      </c>
      <c r="E201" s="68">
        <v>1.98123</v>
      </c>
      <c r="F201" s="74">
        <v>1</v>
      </c>
      <c r="G201" s="74">
        <v>1</v>
      </c>
      <c r="H201" s="68">
        <f t="shared" si="4"/>
        <v>1.98123</v>
      </c>
      <c r="I201" s="70">
        <f t="shared" si="5"/>
        <v>1.98123</v>
      </c>
      <c r="J201" s="71">
        <f>ROUND((H201*'2-Calculator'!$D$26),2)</f>
        <v>13024.61</v>
      </c>
      <c r="K201" s="71">
        <f>ROUND((I201*'2-Calculator'!$D$26),2)</f>
        <v>13024.61</v>
      </c>
      <c r="L201" s="69">
        <v>15.67</v>
      </c>
      <c r="M201" s="66" t="s">
        <v>2531</v>
      </c>
      <c r="N201" s="66" t="s">
        <v>2532</v>
      </c>
      <c r="O201" s="66"/>
      <c r="P201" s="66" t="s">
        <v>1833</v>
      </c>
      <c r="Q201" s="141">
        <v>1</v>
      </c>
    </row>
    <row r="202" spans="1:17" s="72" customFormat="1" x14ac:dyDescent="0.2">
      <c r="A202" s="66"/>
      <c r="B202" s="66" t="s">
        <v>1039</v>
      </c>
      <c r="C202" s="221" t="s">
        <v>1562</v>
      </c>
      <c r="D202" s="66" t="s">
        <v>2197</v>
      </c>
      <c r="E202" s="68">
        <v>0.42225000000000001</v>
      </c>
      <c r="F202" s="74">
        <v>1</v>
      </c>
      <c r="G202" s="74">
        <v>1</v>
      </c>
      <c r="H202" s="68">
        <f t="shared" si="4"/>
        <v>0.42225000000000001</v>
      </c>
      <c r="I202" s="70">
        <f t="shared" si="5"/>
        <v>0.42225000000000001</v>
      </c>
      <c r="J202" s="71">
        <f>ROUND((H202*'2-Calculator'!$D$26),2)</f>
        <v>2775.87</v>
      </c>
      <c r="K202" s="71">
        <f>ROUND((I202*'2-Calculator'!$D$26),2)</f>
        <v>2775.87</v>
      </c>
      <c r="L202" s="69">
        <v>2.15</v>
      </c>
      <c r="M202" s="66" t="s">
        <v>2531</v>
      </c>
      <c r="N202" s="66" t="s">
        <v>2532</v>
      </c>
      <c r="O202" s="66"/>
      <c r="P202" s="66" t="s">
        <v>1833</v>
      </c>
      <c r="Q202" s="141">
        <v>30</v>
      </c>
    </row>
    <row r="203" spans="1:17" s="72" customFormat="1" x14ac:dyDescent="0.2">
      <c r="A203" s="66"/>
      <c r="B203" s="66" t="s">
        <v>1038</v>
      </c>
      <c r="C203" s="221" t="s">
        <v>1562</v>
      </c>
      <c r="D203" s="66" t="s">
        <v>2197</v>
      </c>
      <c r="E203" s="68">
        <v>0.60038000000000002</v>
      </c>
      <c r="F203" s="74">
        <v>1</v>
      </c>
      <c r="G203" s="74">
        <v>1</v>
      </c>
      <c r="H203" s="68">
        <f t="shared" si="4"/>
        <v>0.60038000000000002</v>
      </c>
      <c r="I203" s="70">
        <f t="shared" si="5"/>
        <v>0.60038000000000002</v>
      </c>
      <c r="J203" s="71">
        <f>ROUND((H203*'2-Calculator'!$D$26),2)</f>
        <v>3946.9</v>
      </c>
      <c r="K203" s="71">
        <f>ROUND((I203*'2-Calculator'!$D$26),2)</f>
        <v>3946.9</v>
      </c>
      <c r="L203" s="69">
        <v>2.8</v>
      </c>
      <c r="M203" s="66" t="s">
        <v>2531</v>
      </c>
      <c r="N203" s="66" t="s">
        <v>2532</v>
      </c>
      <c r="O203" s="66"/>
      <c r="P203" s="66" t="s">
        <v>1833</v>
      </c>
      <c r="Q203" s="141">
        <v>45</v>
      </c>
    </row>
    <row r="204" spans="1:17" s="72" customFormat="1" x14ac:dyDescent="0.2">
      <c r="A204" s="66"/>
      <c r="B204" s="66" t="s">
        <v>1037</v>
      </c>
      <c r="C204" s="221" t="s">
        <v>1562</v>
      </c>
      <c r="D204" s="66" t="s">
        <v>2197</v>
      </c>
      <c r="E204" s="68">
        <v>0.91271999999999998</v>
      </c>
      <c r="F204" s="74">
        <v>1</v>
      </c>
      <c r="G204" s="74">
        <v>1</v>
      </c>
      <c r="H204" s="68">
        <f t="shared" si="4"/>
        <v>0.91271999999999998</v>
      </c>
      <c r="I204" s="70">
        <f t="shared" si="5"/>
        <v>0.91271999999999998</v>
      </c>
      <c r="J204" s="71">
        <f>ROUND((H204*'2-Calculator'!$D$26),2)</f>
        <v>6000.22</v>
      </c>
      <c r="K204" s="71">
        <f>ROUND((I204*'2-Calculator'!$D$26),2)</f>
        <v>6000.22</v>
      </c>
      <c r="L204" s="69">
        <v>4.97</v>
      </c>
      <c r="M204" s="66" t="s">
        <v>2531</v>
      </c>
      <c r="N204" s="66" t="s">
        <v>2532</v>
      </c>
      <c r="O204" s="66"/>
      <c r="P204" s="66" t="s">
        <v>1833</v>
      </c>
      <c r="Q204" s="141">
        <v>26</v>
      </c>
    </row>
    <row r="205" spans="1:17" s="72" customFormat="1" x14ac:dyDescent="0.2">
      <c r="A205" s="66"/>
      <c r="B205" s="66" t="s">
        <v>1036</v>
      </c>
      <c r="C205" s="221" t="s">
        <v>1562</v>
      </c>
      <c r="D205" s="66" t="s">
        <v>2197</v>
      </c>
      <c r="E205" s="68">
        <v>1.8398099999999999</v>
      </c>
      <c r="F205" s="74">
        <v>1</v>
      </c>
      <c r="G205" s="74">
        <v>1</v>
      </c>
      <c r="H205" s="68">
        <f t="shared" si="4"/>
        <v>1.8398099999999999</v>
      </c>
      <c r="I205" s="70">
        <f t="shared" si="5"/>
        <v>1.8398099999999999</v>
      </c>
      <c r="J205" s="71">
        <f>ROUND((H205*'2-Calculator'!$D$26),2)</f>
        <v>12094.91</v>
      </c>
      <c r="K205" s="71">
        <f>ROUND((I205*'2-Calculator'!$D$26),2)</f>
        <v>12094.91</v>
      </c>
      <c r="L205" s="69">
        <v>10.32</v>
      </c>
      <c r="M205" s="66" t="s">
        <v>2531</v>
      </c>
      <c r="N205" s="66" t="s">
        <v>2532</v>
      </c>
      <c r="O205" s="66"/>
      <c r="P205" s="66" t="s">
        <v>1833</v>
      </c>
      <c r="Q205" s="141">
        <v>7</v>
      </c>
    </row>
    <row r="206" spans="1:17" s="72" customFormat="1" x14ac:dyDescent="0.2">
      <c r="A206" s="66"/>
      <c r="B206" s="66" t="s">
        <v>1035</v>
      </c>
      <c r="C206" s="221" t="s">
        <v>1563</v>
      </c>
      <c r="D206" s="66" t="s">
        <v>2198</v>
      </c>
      <c r="E206" s="68">
        <v>1.7520500000000001</v>
      </c>
      <c r="F206" s="74">
        <v>1</v>
      </c>
      <c r="G206" s="74">
        <v>1</v>
      </c>
      <c r="H206" s="68">
        <f t="shared" ref="H206:H269" si="6">ROUND(E206*F206,5)</f>
        <v>1.7520500000000001</v>
      </c>
      <c r="I206" s="70">
        <f t="shared" ref="I206:I269" si="7">ROUND(E206*G206,5)</f>
        <v>1.7520500000000001</v>
      </c>
      <c r="J206" s="71">
        <f>ROUND((H206*'2-Calculator'!$D$26),2)</f>
        <v>11517.98</v>
      </c>
      <c r="K206" s="71">
        <f>ROUND((I206*'2-Calculator'!$D$26),2)</f>
        <v>11517.98</v>
      </c>
      <c r="L206" s="69">
        <v>4.16</v>
      </c>
      <c r="M206" s="66" t="s">
        <v>2533</v>
      </c>
      <c r="N206" s="66" t="s">
        <v>2534</v>
      </c>
      <c r="O206" s="66"/>
      <c r="P206" s="66" t="s">
        <v>1833</v>
      </c>
      <c r="Q206" s="141">
        <v>4</v>
      </c>
    </row>
    <row r="207" spans="1:17" s="72" customFormat="1" x14ac:dyDescent="0.2">
      <c r="A207" s="66"/>
      <c r="B207" s="66" t="s">
        <v>1034</v>
      </c>
      <c r="C207" s="221" t="s">
        <v>1563</v>
      </c>
      <c r="D207" s="66" t="s">
        <v>2198</v>
      </c>
      <c r="E207" s="68">
        <v>2.2013600000000002</v>
      </c>
      <c r="F207" s="74">
        <v>1</v>
      </c>
      <c r="G207" s="74">
        <v>1</v>
      </c>
      <c r="H207" s="68">
        <f t="shared" si="6"/>
        <v>2.2013600000000002</v>
      </c>
      <c r="I207" s="70">
        <f t="shared" si="7"/>
        <v>2.2013600000000002</v>
      </c>
      <c r="J207" s="71">
        <f>ROUND((H207*'2-Calculator'!$D$26),2)</f>
        <v>14471.74</v>
      </c>
      <c r="K207" s="71">
        <f>ROUND((I207*'2-Calculator'!$D$26),2)</f>
        <v>14471.74</v>
      </c>
      <c r="L207" s="69">
        <v>5.13</v>
      </c>
      <c r="M207" s="66" t="s">
        <v>2533</v>
      </c>
      <c r="N207" s="66" t="s">
        <v>2534</v>
      </c>
      <c r="O207" s="66"/>
      <c r="P207" s="66" t="s">
        <v>1833</v>
      </c>
      <c r="Q207" s="141">
        <v>17</v>
      </c>
    </row>
    <row r="208" spans="1:17" s="72" customFormat="1" x14ac:dyDescent="0.2">
      <c r="A208" s="66"/>
      <c r="B208" s="66" t="s">
        <v>1033</v>
      </c>
      <c r="C208" s="221" t="s">
        <v>1563</v>
      </c>
      <c r="D208" s="66" t="s">
        <v>2198</v>
      </c>
      <c r="E208" s="68">
        <v>3.1040800000000002</v>
      </c>
      <c r="F208" s="74">
        <v>1</v>
      </c>
      <c r="G208" s="74">
        <v>1</v>
      </c>
      <c r="H208" s="68">
        <f t="shared" si="6"/>
        <v>3.1040800000000002</v>
      </c>
      <c r="I208" s="70">
        <f t="shared" si="7"/>
        <v>3.1040800000000002</v>
      </c>
      <c r="J208" s="71">
        <f>ROUND((H208*'2-Calculator'!$D$26),2)</f>
        <v>20406.22</v>
      </c>
      <c r="K208" s="71">
        <f>ROUND((I208*'2-Calculator'!$D$26),2)</f>
        <v>20406.22</v>
      </c>
      <c r="L208" s="69">
        <v>8.2799999999999994</v>
      </c>
      <c r="M208" s="66" t="s">
        <v>2533</v>
      </c>
      <c r="N208" s="66" t="s">
        <v>2534</v>
      </c>
      <c r="O208" s="66"/>
      <c r="P208" s="66" t="s">
        <v>1833</v>
      </c>
      <c r="Q208" s="141">
        <v>10</v>
      </c>
    </row>
    <row r="209" spans="1:17" s="72" customFormat="1" x14ac:dyDescent="0.2">
      <c r="A209" s="66"/>
      <c r="B209" s="66" t="s">
        <v>1032</v>
      </c>
      <c r="C209" s="221" t="s">
        <v>1563</v>
      </c>
      <c r="D209" s="66" t="s">
        <v>2198</v>
      </c>
      <c r="E209" s="68">
        <v>5.1991300000000003</v>
      </c>
      <c r="F209" s="74">
        <v>1</v>
      </c>
      <c r="G209" s="74">
        <v>1</v>
      </c>
      <c r="H209" s="68">
        <f t="shared" si="6"/>
        <v>5.1991300000000003</v>
      </c>
      <c r="I209" s="70">
        <f t="shared" si="7"/>
        <v>5.1991300000000003</v>
      </c>
      <c r="J209" s="71">
        <f>ROUND((H209*'2-Calculator'!$D$26),2)</f>
        <v>34179.08</v>
      </c>
      <c r="K209" s="71">
        <f>ROUND((I209*'2-Calculator'!$D$26),2)</f>
        <v>34179.08</v>
      </c>
      <c r="L209" s="69">
        <v>20.16</v>
      </c>
      <c r="M209" s="66" t="s">
        <v>2533</v>
      </c>
      <c r="N209" s="66" t="s">
        <v>2534</v>
      </c>
      <c r="O209" s="66"/>
      <c r="P209" s="66" t="s">
        <v>1833</v>
      </c>
      <c r="Q209" s="141">
        <v>3</v>
      </c>
    </row>
    <row r="210" spans="1:17" s="72" customFormat="1" x14ac:dyDescent="0.2">
      <c r="A210" s="66"/>
      <c r="B210" s="66" t="s">
        <v>1031</v>
      </c>
      <c r="C210" s="221" t="s">
        <v>1564</v>
      </c>
      <c r="D210" s="66" t="s">
        <v>2199</v>
      </c>
      <c r="E210" s="68">
        <v>1.4295500000000001</v>
      </c>
      <c r="F210" s="74">
        <v>1</v>
      </c>
      <c r="G210" s="74">
        <v>1</v>
      </c>
      <c r="H210" s="68">
        <f t="shared" si="6"/>
        <v>1.4295500000000001</v>
      </c>
      <c r="I210" s="70">
        <f t="shared" si="7"/>
        <v>1.4295500000000001</v>
      </c>
      <c r="J210" s="71">
        <f>ROUND((H210*'2-Calculator'!$D$26),2)</f>
        <v>9397.86</v>
      </c>
      <c r="K210" s="71">
        <f>ROUND((I210*'2-Calculator'!$D$26),2)</f>
        <v>9397.86</v>
      </c>
      <c r="L210" s="69">
        <v>3.32</v>
      </c>
      <c r="M210" s="66" t="s">
        <v>2533</v>
      </c>
      <c r="N210" s="66" t="s">
        <v>2534</v>
      </c>
      <c r="O210" s="66"/>
      <c r="P210" s="66" t="s">
        <v>1833</v>
      </c>
      <c r="Q210" s="141">
        <v>11</v>
      </c>
    </row>
    <row r="211" spans="1:17" s="72" customFormat="1" x14ac:dyDescent="0.2">
      <c r="A211" s="66"/>
      <c r="B211" s="66" t="s">
        <v>1030</v>
      </c>
      <c r="C211" s="221" t="s">
        <v>1564</v>
      </c>
      <c r="D211" s="66" t="s">
        <v>2199</v>
      </c>
      <c r="E211" s="68">
        <v>1.8500700000000001</v>
      </c>
      <c r="F211" s="74">
        <v>1</v>
      </c>
      <c r="G211" s="74">
        <v>1</v>
      </c>
      <c r="H211" s="68">
        <f t="shared" si="6"/>
        <v>1.8500700000000001</v>
      </c>
      <c r="I211" s="70">
        <f t="shared" si="7"/>
        <v>1.8500700000000001</v>
      </c>
      <c r="J211" s="71">
        <f>ROUND((H211*'2-Calculator'!$D$26),2)</f>
        <v>12162.36</v>
      </c>
      <c r="K211" s="71">
        <f>ROUND((I211*'2-Calculator'!$D$26),2)</f>
        <v>12162.36</v>
      </c>
      <c r="L211" s="69">
        <v>5.0599999999999996</v>
      </c>
      <c r="M211" s="66" t="s">
        <v>2533</v>
      </c>
      <c r="N211" s="66" t="s">
        <v>2534</v>
      </c>
      <c r="O211" s="66"/>
      <c r="P211" s="66" t="s">
        <v>1833</v>
      </c>
      <c r="Q211" s="141">
        <v>36</v>
      </c>
    </row>
    <row r="212" spans="1:17" s="72" customFormat="1" x14ac:dyDescent="0.2">
      <c r="A212" s="66"/>
      <c r="B212" s="66" t="s">
        <v>1029</v>
      </c>
      <c r="C212" s="221" t="s">
        <v>1564</v>
      </c>
      <c r="D212" s="66" t="s">
        <v>2199</v>
      </c>
      <c r="E212" s="68">
        <v>2.6841699999999999</v>
      </c>
      <c r="F212" s="74">
        <v>1</v>
      </c>
      <c r="G212" s="74">
        <v>1</v>
      </c>
      <c r="H212" s="68">
        <f t="shared" si="6"/>
        <v>2.6841699999999999</v>
      </c>
      <c r="I212" s="70">
        <f t="shared" si="7"/>
        <v>2.6841699999999999</v>
      </c>
      <c r="J212" s="71">
        <f>ROUND((H212*'2-Calculator'!$D$26),2)</f>
        <v>17645.73</v>
      </c>
      <c r="K212" s="71">
        <f>ROUND((I212*'2-Calculator'!$D$26),2)</f>
        <v>17645.73</v>
      </c>
      <c r="L212" s="69">
        <v>9.76</v>
      </c>
      <c r="M212" s="66" t="s">
        <v>2533</v>
      </c>
      <c r="N212" s="66" t="s">
        <v>2534</v>
      </c>
      <c r="O212" s="66"/>
      <c r="P212" s="66" t="s">
        <v>1833</v>
      </c>
      <c r="Q212" s="141">
        <v>28</v>
      </c>
    </row>
    <row r="213" spans="1:17" s="72" customFormat="1" x14ac:dyDescent="0.2">
      <c r="A213" s="66"/>
      <c r="B213" s="66" t="s">
        <v>1028</v>
      </c>
      <c r="C213" s="221" t="s">
        <v>1564</v>
      </c>
      <c r="D213" s="66" t="s">
        <v>2199</v>
      </c>
      <c r="E213" s="68">
        <v>4.6705399999999999</v>
      </c>
      <c r="F213" s="74">
        <v>1</v>
      </c>
      <c r="G213" s="74">
        <v>1</v>
      </c>
      <c r="H213" s="68">
        <f t="shared" si="6"/>
        <v>4.6705399999999999</v>
      </c>
      <c r="I213" s="70">
        <f t="shared" si="7"/>
        <v>4.6705399999999999</v>
      </c>
      <c r="J213" s="71">
        <f>ROUND((H213*'2-Calculator'!$D$26),2)</f>
        <v>30704.13</v>
      </c>
      <c r="K213" s="71">
        <f>ROUND((I213*'2-Calculator'!$D$26),2)</f>
        <v>30704.13</v>
      </c>
      <c r="L213" s="69">
        <v>20.27</v>
      </c>
      <c r="M213" s="66" t="s">
        <v>2533</v>
      </c>
      <c r="N213" s="66" t="s">
        <v>2534</v>
      </c>
      <c r="O213" s="66"/>
      <c r="P213" s="66" t="s">
        <v>1833</v>
      </c>
      <c r="Q213" s="141">
        <v>19</v>
      </c>
    </row>
    <row r="214" spans="1:17" s="72" customFormat="1" x14ac:dyDescent="0.2">
      <c r="A214" s="66"/>
      <c r="B214" s="66" t="s">
        <v>1027</v>
      </c>
      <c r="C214" s="221" t="s">
        <v>1565</v>
      </c>
      <c r="D214" s="66" t="s">
        <v>2430</v>
      </c>
      <c r="E214" s="68">
        <v>2.7657699999999998</v>
      </c>
      <c r="F214" s="74">
        <v>1</v>
      </c>
      <c r="G214" s="74">
        <v>1</v>
      </c>
      <c r="H214" s="68">
        <f t="shared" si="6"/>
        <v>2.7657699999999998</v>
      </c>
      <c r="I214" s="70">
        <f t="shared" si="7"/>
        <v>2.7657699999999998</v>
      </c>
      <c r="J214" s="71">
        <f>ROUND((H214*'2-Calculator'!$D$26),2)</f>
        <v>18182.169999999998</v>
      </c>
      <c r="K214" s="71">
        <f>ROUND((I214*'2-Calculator'!$D$26),2)</f>
        <v>18182.169999999998</v>
      </c>
      <c r="L214" s="69">
        <v>15</v>
      </c>
      <c r="M214" s="66" t="s">
        <v>2533</v>
      </c>
      <c r="N214" s="66" t="s">
        <v>2534</v>
      </c>
      <c r="O214" s="66"/>
      <c r="P214" s="66" t="s">
        <v>1833</v>
      </c>
      <c r="Q214" s="141">
        <v>1</v>
      </c>
    </row>
    <row r="215" spans="1:17" s="72" customFormat="1" x14ac:dyDescent="0.2">
      <c r="A215" s="66"/>
      <c r="B215" s="66" t="s">
        <v>1026</v>
      </c>
      <c r="C215" s="221" t="s">
        <v>1565</v>
      </c>
      <c r="D215" s="66" t="s">
        <v>2430</v>
      </c>
      <c r="E215" s="68">
        <v>2.9160499999999998</v>
      </c>
      <c r="F215" s="74">
        <v>1</v>
      </c>
      <c r="G215" s="74">
        <v>1</v>
      </c>
      <c r="H215" s="68">
        <f t="shared" si="6"/>
        <v>2.9160499999999998</v>
      </c>
      <c r="I215" s="70">
        <f t="shared" si="7"/>
        <v>2.9160499999999998</v>
      </c>
      <c r="J215" s="71">
        <f>ROUND((H215*'2-Calculator'!$D$26),2)</f>
        <v>19170.11</v>
      </c>
      <c r="K215" s="71">
        <f>ROUND((I215*'2-Calculator'!$D$26),2)</f>
        <v>19170.11</v>
      </c>
      <c r="L215" s="69">
        <v>11.89</v>
      </c>
      <c r="M215" s="66" t="s">
        <v>2533</v>
      </c>
      <c r="N215" s="66" t="s">
        <v>2534</v>
      </c>
      <c r="O215" s="66"/>
      <c r="P215" s="66" t="s">
        <v>1833</v>
      </c>
      <c r="Q215" s="141">
        <v>11</v>
      </c>
    </row>
    <row r="216" spans="1:17" s="72" customFormat="1" x14ac:dyDescent="0.2">
      <c r="A216" s="66"/>
      <c r="B216" s="66" t="s">
        <v>1025</v>
      </c>
      <c r="C216" s="221" t="s">
        <v>1565</v>
      </c>
      <c r="D216" s="66" t="s">
        <v>2430</v>
      </c>
      <c r="E216" s="68">
        <v>3.6452300000000002</v>
      </c>
      <c r="F216" s="74">
        <v>1</v>
      </c>
      <c r="G216" s="74">
        <v>1</v>
      </c>
      <c r="H216" s="68">
        <f t="shared" si="6"/>
        <v>3.6452300000000002</v>
      </c>
      <c r="I216" s="70">
        <f t="shared" si="7"/>
        <v>3.6452300000000002</v>
      </c>
      <c r="J216" s="71">
        <f>ROUND((H216*'2-Calculator'!$D$26),2)</f>
        <v>23963.74</v>
      </c>
      <c r="K216" s="71">
        <f>ROUND((I216*'2-Calculator'!$D$26),2)</f>
        <v>23963.74</v>
      </c>
      <c r="L216" s="69">
        <v>18.600000000000001</v>
      </c>
      <c r="M216" s="66" t="s">
        <v>2533</v>
      </c>
      <c r="N216" s="66" t="s">
        <v>2534</v>
      </c>
      <c r="O216" s="66"/>
      <c r="P216" s="66" t="s">
        <v>1833</v>
      </c>
      <c r="Q216" s="141">
        <v>73</v>
      </c>
    </row>
    <row r="217" spans="1:17" s="72" customFormat="1" x14ac:dyDescent="0.2">
      <c r="A217" s="66"/>
      <c r="B217" s="66" t="s">
        <v>1024</v>
      </c>
      <c r="C217" s="221" t="s">
        <v>1565</v>
      </c>
      <c r="D217" s="66" t="s">
        <v>2430</v>
      </c>
      <c r="E217" s="68">
        <v>4.8380200000000002</v>
      </c>
      <c r="F217" s="74">
        <v>1</v>
      </c>
      <c r="G217" s="74">
        <v>1</v>
      </c>
      <c r="H217" s="68">
        <f t="shared" si="6"/>
        <v>4.8380200000000002</v>
      </c>
      <c r="I217" s="70">
        <f t="shared" si="7"/>
        <v>4.8380200000000002</v>
      </c>
      <c r="J217" s="71">
        <f>ROUND((H217*'2-Calculator'!$D$26),2)</f>
        <v>31805.14</v>
      </c>
      <c r="K217" s="71">
        <f>ROUND((I217*'2-Calculator'!$D$26),2)</f>
        <v>31805.14</v>
      </c>
      <c r="L217" s="69">
        <v>21.9</v>
      </c>
      <c r="M217" s="66" t="s">
        <v>2533</v>
      </c>
      <c r="N217" s="66" t="s">
        <v>2534</v>
      </c>
      <c r="O217" s="66"/>
      <c r="P217" s="66" t="s">
        <v>1833</v>
      </c>
      <c r="Q217" s="141">
        <v>95</v>
      </c>
    </row>
    <row r="218" spans="1:17" s="72" customFormat="1" x14ac:dyDescent="0.2">
      <c r="A218" s="66"/>
      <c r="B218" s="66" t="s">
        <v>1023</v>
      </c>
      <c r="C218" s="221" t="s">
        <v>1566</v>
      </c>
      <c r="D218" s="66" t="s">
        <v>2200</v>
      </c>
      <c r="E218" s="68">
        <v>1.1081000000000001</v>
      </c>
      <c r="F218" s="74">
        <v>1</v>
      </c>
      <c r="G218" s="74">
        <v>1</v>
      </c>
      <c r="H218" s="68">
        <f t="shared" si="6"/>
        <v>1.1081000000000001</v>
      </c>
      <c r="I218" s="70">
        <f t="shared" si="7"/>
        <v>1.1081000000000001</v>
      </c>
      <c r="J218" s="71">
        <f>ROUND((H218*'2-Calculator'!$D$26),2)</f>
        <v>7284.65</v>
      </c>
      <c r="K218" s="71">
        <f>ROUND((I218*'2-Calculator'!$D$26),2)</f>
        <v>7284.65</v>
      </c>
      <c r="L218" s="69">
        <v>4.82</v>
      </c>
      <c r="M218" s="66" t="s">
        <v>2533</v>
      </c>
      <c r="N218" s="66" t="s">
        <v>2534</v>
      </c>
      <c r="O218" s="66"/>
      <c r="P218" s="66" t="s">
        <v>1833</v>
      </c>
      <c r="Q218" s="141">
        <v>2</v>
      </c>
    </row>
    <row r="219" spans="1:17" s="72" customFormat="1" x14ac:dyDescent="0.2">
      <c r="A219" s="66"/>
      <c r="B219" s="66" t="s">
        <v>1022</v>
      </c>
      <c r="C219" s="221" t="s">
        <v>1566</v>
      </c>
      <c r="D219" s="66" t="s">
        <v>2200</v>
      </c>
      <c r="E219" s="68">
        <v>1.42422</v>
      </c>
      <c r="F219" s="74">
        <v>1</v>
      </c>
      <c r="G219" s="74">
        <v>1</v>
      </c>
      <c r="H219" s="68">
        <f t="shared" si="6"/>
        <v>1.42422</v>
      </c>
      <c r="I219" s="70">
        <f t="shared" si="7"/>
        <v>1.42422</v>
      </c>
      <c r="J219" s="71">
        <f>ROUND((H219*'2-Calculator'!$D$26),2)</f>
        <v>9362.82</v>
      </c>
      <c r="K219" s="71">
        <f>ROUND((I219*'2-Calculator'!$D$26),2)</f>
        <v>9362.82</v>
      </c>
      <c r="L219" s="69">
        <v>6.77</v>
      </c>
      <c r="M219" s="66" t="s">
        <v>2533</v>
      </c>
      <c r="N219" s="66" t="s">
        <v>2534</v>
      </c>
      <c r="O219" s="66"/>
      <c r="P219" s="66" t="s">
        <v>1833</v>
      </c>
      <c r="Q219" s="141">
        <v>24</v>
      </c>
    </row>
    <row r="220" spans="1:17" s="72" customFormat="1" x14ac:dyDescent="0.2">
      <c r="A220" s="66"/>
      <c r="B220" s="66" t="s">
        <v>1021</v>
      </c>
      <c r="C220" s="221" t="s">
        <v>1566</v>
      </c>
      <c r="D220" s="66" t="s">
        <v>2200</v>
      </c>
      <c r="E220" s="68">
        <v>1.8604499999999999</v>
      </c>
      <c r="F220" s="74">
        <v>1</v>
      </c>
      <c r="G220" s="74">
        <v>1</v>
      </c>
      <c r="H220" s="68">
        <f t="shared" si="6"/>
        <v>1.8604499999999999</v>
      </c>
      <c r="I220" s="70">
        <f t="shared" si="7"/>
        <v>1.8604499999999999</v>
      </c>
      <c r="J220" s="71">
        <f>ROUND((H220*'2-Calculator'!$D$26),2)</f>
        <v>12230.6</v>
      </c>
      <c r="K220" s="71">
        <f>ROUND((I220*'2-Calculator'!$D$26),2)</f>
        <v>12230.6</v>
      </c>
      <c r="L220" s="69">
        <v>9.66</v>
      </c>
      <c r="M220" s="66" t="s">
        <v>2533</v>
      </c>
      <c r="N220" s="66" t="s">
        <v>2534</v>
      </c>
      <c r="O220" s="66"/>
      <c r="P220" s="66" t="s">
        <v>1833</v>
      </c>
      <c r="Q220" s="141">
        <v>30</v>
      </c>
    </row>
    <row r="221" spans="1:17" s="72" customFormat="1" x14ac:dyDescent="0.2">
      <c r="A221" s="66"/>
      <c r="B221" s="66" t="s">
        <v>1020</v>
      </c>
      <c r="C221" s="221" t="s">
        <v>1566</v>
      </c>
      <c r="D221" s="66" t="s">
        <v>2200</v>
      </c>
      <c r="E221" s="68">
        <v>2.46184</v>
      </c>
      <c r="F221" s="74">
        <v>1</v>
      </c>
      <c r="G221" s="74">
        <v>1</v>
      </c>
      <c r="H221" s="68">
        <f t="shared" si="6"/>
        <v>2.46184</v>
      </c>
      <c r="I221" s="70">
        <f t="shared" si="7"/>
        <v>2.46184</v>
      </c>
      <c r="J221" s="71">
        <f>ROUND((H221*'2-Calculator'!$D$26),2)</f>
        <v>16184.14</v>
      </c>
      <c r="K221" s="71">
        <f>ROUND((I221*'2-Calculator'!$D$26),2)</f>
        <v>16184.14</v>
      </c>
      <c r="L221" s="69">
        <v>12.87</v>
      </c>
      <c r="M221" s="66" t="s">
        <v>2533</v>
      </c>
      <c r="N221" s="66" t="s">
        <v>2534</v>
      </c>
      <c r="O221" s="66"/>
      <c r="P221" s="66" t="s">
        <v>1833</v>
      </c>
      <c r="Q221" s="141">
        <v>16</v>
      </c>
    </row>
    <row r="222" spans="1:17" s="72" customFormat="1" x14ac:dyDescent="0.2">
      <c r="A222" s="66"/>
      <c r="B222" s="66" t="s">
        <v>1019</v>
      </c>
      <c r="C222" s="221" t="s">
        <v>1567</v>
      </c>
      <c r="D222" s="66" t="s">
        <v>2201</v>
      </c>
      <c r="E222" s="68">
        <v>0.46594000000000002</v>
      </c>
      <c r="F222" s="74">
        <v>1</v>
      </c>
      <c r="G222" s="74">
        <v>1</v>
      </c>
      <c r="H222" s="68">
        <f t="shared" si="6"/>
        <v>0.46594000000000002</v>
      </c>
      <c r="I222" s="70">
        <f t="shared" si="7"/>
        <v>0.46594000000000002</v>
      </c>
      <c r="J222" s="71">
        <f>ROUND((H222*'2-Calculator'!$D$26),2)</f>
        <v>3063.09</v>
      </c>
      <c r="K222" s="71">
        <f>ROUND((I222*'2-Calculator'!$D$26),2)</f>
        <v>3063.09</v>
      </c>
      <c r="L222" s="69">
        <v>3.2</v>
      </c>
      <c r="M222" s="66" t="s">
        <v>2533</v>
      </c>
      <c r="N222" s="66" t="s">
        <v>2534</v>
      </c>
      <c r="O222" s="66"/>
      <c r="P222" s="66" t="s">
        <v>1833</v>
      </c>
      <c r="Q222" s="141">
        <v>3</v>
      </c>
    </row>
    <row r="223" spans="1:17" s="72" customFormat="1" x14ac:dyDescent="0.2">
      <c r="A223" s="66"/>
      <c r="B223" s="66" t="s">
        <v>1018</v>
      </c>
      <c r="C223" s="221" t="s">
        <v>1567</v>
      </c>
      <c r="D223" s="66" t="s">
        <v>2201</v>
      </c>
      <c r="E223" s="68">
        <v>0.50012000000000001</v>
      </c>
      <c r="F223" s="74">
        <v>1</v>
      </c>
      <c r="G223" s="74">
        <v>1</v>
      </c>
      <c r="H223" s="68">
        <f t="shared" si="6"/>
        <v>0.50012000000000001</v>
      </c>
      <c r="I223" s="70">
        <f t="shared" si="7"/>
        <v>0.50012000000000001</v>
      </c>
      <c r="J223" s="71">
        <f>ROUND((H223*'2-Calculator'!$D$26),2)</f>
        <v>3287.79</v>
      </c>
      <c r="K223" s="71">
        <f>ROUND((I223*'2-Calculator'!$D$26),2)</f>
        <v>3287.79</v>
      </c>
      <c r="L223" s="69">
        <v>9.3800000000000008</v>
      </c>
      <c r="M223" s="66" t="s">
        <v>2533</v>
      </c>
      <c r="N223" s="66" t="s">
        <v>2534</v>
      </c>
      <c r="O223" s="66"/>
      <c r="P223" s="66" t="s">
        <v>1833</v>
      </c>
      <c r="Q223" s="141">
        <v>12</v>
      </c>
    </row>
    <row r="224" spans="1:17" s="72" customFormat="1" x14ac:dyDescent="0.2">
      <c r="A224" s="66"/>
      <c r="B224" s="66" t="s">
        <v>1017</v>
      </c>
      <c r="C224" s="221" t="s">
        <v>1567</v>
      </c>
      <c r="D224" s="66" t="s">
        <v>2201</v>
      </c>
      <c r="E224" s="68">
        <v>0.77185999999999999</v>
      </c>
      <c r="F224" s="74">
        <v>1</v>
      </c>
      <c r="G224" s="74">
        <v>1</v>
      </c>
      <c r="H224" s="68">
        <f t="shared" si="6"/>
        <v>0.77185999999999999</v>
      </c>
      <c r="I224" s="70">
        <f t="shared" si="7"/>
        <v>0.77185999999999999</v>
      </c>
      <c r="J224" s="71">
        <f>ROUND((H224*'2-Calculator'!$D$26),2)</f>
        <v>5074.21</v>
      </c>
      <c r="K224" s="71">
        <f>ROUND((I224*'2-Calculator'!$D$26),2)</f>
        <v>5074.21</v>
      </c>
      <c r="L224" s="69">
        <v>9.77</v>
      </c>
      <c r="M224" s="66" t="s">
        <v>2533</v>
      </c>
      <c r="N224" s="66" t="s">
        <v>2534</v>
      </c>
      <c r="O224" s="66"/>
      <c r="P224" s="66" t="s">
        <v>1833</v>
      </c>
      <c r="Q224" s="141">
        <v>17</v>
      </c>
    </row>
    <row r="225" spans="1:17" s="72" customFormat="1" x14ac:dyDescent="0.2">
      <c r="A225" s="66"/>
      <c r="B225" s="66" t="s">
        <v>1016</v>
      </c>
      <c r="C225" s="221" t="s">
        <v>1567</v>
      </c>
      <c r="D225" s="66" t="s">
        <v>2201</v>
      </c>
      <c r="E225" s="68">
        <v>1.35402</v>
      </c>
      <c r="F225" s="74">
        <v>1</v>
      </c>
      <c r="G225" s="74">
        <v>1</v>
      </c>
      <c r="H225" s="68">
        <f t="shared" si="6"/>
        <v>1.35402</v>
      </c>
      <c r="I225" s="70">
        <f t="shared" si="7"/>
        <v>1.35402</v>
      </c>
      <c r="J225" s="71">
        <f>ROUND((H225*'2-Calculator'!$D$26),2)</f>
        <v>8901.33</v>
      </c>
      <c r="K225" s="71">
        <f>ROUND((I225*'2-Calculator'!$D$26),2)</f>
        <v>8901.33</v>
      </c>
      <c r="L225" s="69">
        <v>22.45</v>
      </c>
      <c r="M225" s="66" t="s">
        <v>2533</v>
      </c>
      <c r="N225" s="66" t="s">
        <v>2534</v>
      </c>
      <c r="O225" s="66"/>
      <c r="P225" s="66" t="s">
        <v>1833</v>
      </c>
      <c r="Q225" s="141">
        <v>12</v>
      </c>
    </row>
    <row r="226" spans="1:17" s="72" customFormat="1" x14ac:dyDescent="0.2">
      <c r="A226" s="66"/>
      <c r="B226" s="66" t="s">
        <v>1015</v>
      </c>
      <c r="C226" s="221" t="s">
        <v>1568</v>
      </c>
      <c r="D226" s="66" t="s">
        <v>2202</v>
      </c>
      <c r="E226" s="68">
        <v>0.45191999999999999</v>
      </c>
      <c r="F226" s="74">
        <v>1</v>
      </c>
      <c r="G226" s="74">
        <v>1</v>
      </c>
      <c r="H226" s="68">
        <f t="shared" si="6"/>
        <v>0.45191999999999999</v>
      </c>
      <c r="I226" s="70">
        <f t="shared" si="7"/>
        <v>0.45191999999999999</v>
      </c>
      <c r="J226" s="71">
        <f>ROUND((H226*'2-Calculator'!$D$26),2)</f>
        <v>2970.92</v>
      </c>
      <c r="K226" s="71">
        <f>ROUND((I226*'2-Calculator'!$D$26),2)</f>
        <v>2970.92</v>
      </c>
      <c r="L226" s="69">
        <v>1.85</v>
      </c>
      <c r="M226" s="66" t="s">
        <v>2533</v>
      </c>
      <c r="N226" s="66" t="s">
        <v>2534</v>
      </c>
      <c r="O226" s="66"/>
      <c r="P226" s="66" t="s">
        <v>1833</v>
      </c>
      <c r="Q226" s="141">
        <v>0</v>
      </c>
    </row>
    <row r="227" spans="1:17" s="72" customFormat="1" x14ac:dyDescent="0.2">
      <c r="A227" s="66"/>
      <c r="B227" s="66" t="s">
        <v>1014</v>
      </c>
      <c r="C227" s="221" t="s">
        <v>1568</v>
      </c>
      <c r="D227" s="66" t="s">
        <v>2202</v>
      </c>
      <c r="E227" s="68">
        <v>0.74658999999999998</v>
      </c>
      <c r="F227" s="74">
        <v>1</v>
      </c>
      <c r="G227" s="74">
        <v>1</v>
      </c>
      <c r="H227" s="68">
        <f t="shared" si="6"/>
        <v>0.74658999999999998</v>
      </c>
      <c r="I227" s="70">
        <f t="shared" si="7"/>
        <v>0.74658999999999998</v>
      </c>
      <c r="J227" s="71">
        <f>ROUND((H227*'2-Calculator'!$D$26),2)</f>
        <v>4908.08</v>
      </c>
      <c r="K227" s="71">
        <f>ROUND((I227*'2-Calculator'!$D$26),2)</f>
        <v>4908.08</v>
      </c>
      <c r="L227" s="69">
        <v>4.84</v>
      </c>
      <c r="M227" s="66" t="s">
        <v>2533</v>
      </c>
      <c r="N227" s="66" t="s">
        <v>2534</v>
      </c>
      <c r="O227" s="66"/>
      <c r="P227" s="66" t="s">
        <v>1833</v>
      </c>
      <c r="Q227" s="141">
        <v>161</v>
      </c>
    </row>
    <row r="228" spans="1:17" s="72" customFormat="1" x14ac:dyDescent="0.2">
      <c r="A228" s="66"/>
      <c r="B228" s="66" t="s">
        <v>1013</v>
      </c>
      <c r="C228" s="221" t="s">
        <v>1568</v>
      </c>
      <c r="D228" s="66" t="s">
        <v>2202</v>
      </c>
      <c r="E228" s="68">
        <v>1.1005799999999999</v>
      </c>
      <c r="F228" s="74">
        <v>1</v>
      </c>
      <c r="G228" s="74">
        <v>1</v>
      </c>
      <c r="H228" s="68">
        <f t="shared" si="6"/>
        <v>1.1005799999999999</v>
      </c>
      <c r="I228" s="70">
        <f t="shared" si="7"/>
        <v>1.1005799999999999</v>
      </c>
      <c r="J228" s="71">
        <f>ROUND((H228*'2-Calculator'!$D$26),2)</f>
        <v>7235.21</v>
      </c>
      <c r="K228" s="71">
        <f>ROUND((I228*'2-Calculator'!$D$26),2)</f>
        <v>7235.21</v>
      </c>
      <c r="L228" s="69">
        <v>5.6</v>
      </c>
      <c r="M228" s="66" t="s">
        <v>2533</v>
      </c>
      <c r="N228" s="66" t="s">
        <v>2534</v>
      </c>
      <c r="O228" s="66"/>
      <c r="P228" s="66" t="s">
        <v>1833</v>
      </c>
      <c r="Q228" s="141">
        <v>261</v>
      </c>
    </row>
    <row r="229" spans="1:17" s="72" customFormat="1" x14ac:dyDescent="0.2">
      <c r="A229" s="66"/>
      <c r="B229" s="66" t="s">
        <v>1012</v>
      </c>
      <c r="C229" s="221" t="s">
        <v>1568</v>
      </c>
      <c r="D229" s="66" t="s">
        <v>2202</v>
      </c>
      <c r="E229" s="68">
        <v>1.9656400000000001</v>
      </c>
      <c r="F229" s="74">
        <v>1</v>
      </c>
      <c r="G229" s="74">
        <v>1</v>
      </c>
      <c r="H229" s="68">
        <f t="shared" si="6"/>
        <v>1.9656400000000001</v>
      </c>
      <c r="I229" s="70">
        <f t="shared" si="7"/>
        <v>1.9656400000000001</v>
      </c>
      <c r="J229" s="71">
        <f>ROUND((H229*'2-Calculator'!$D$26),2)</f>
        <v>12922.12</v>
      </c>
      <c r="K229" s="71">
        <f>ROUND((I229*'2-Calculator'!$D$26),2)</f>
        <v>12922.12</v>
      </c>
      <c r="L229" s="69">
        <v>9.01</v>
      </c>
      <c r="M229" s="66" t="s">
        <v>2533</v>
      </c>
      <c r="N229" s="66" t="s">
        <v>2534</v>
      </c>
      <c r="O229" s="66"/>
      <c r="P229" s="66" t="s">
        <v>1833</v>
      </c>
      <c r="Q229" s="141">
        <v>220</v>
      </c>
    </row>
    <row r="230" spans="1:17" s="72" customFormat="1" x14ac:dyDescent="0.2">
      <c r="A230" s="66"/>
      <c r="B230" s="66" t="s">
        <v>1011</v>
      </c>
      <c r="C230" s="221" t="s">
        <v>1569</v>
      </c>
      <c r="D230" s="66" t="s">
        <v>2031</v>
      </c>
      <c r="E230" s="68">
        <v>0.66710999999999998</v>
      </c>
      <c r="F230" s="74">
        <v>1</v>
      </c>
      <c r="G230" s="74">
        <v>1</v>
      </c>
      <c r="H230" s="68">
        <f t="shared" si="6"/>
        <v>0.66710999999999998</v>
      </c>
      <c r="I230" s="70">
        <f t="shared" si="7"/>
        <v>0.66710999999999998</v>
      </c>
      <c r="J230" s="71">
        <f>ROUND((H230*'2-Calculator'!$D$26),2)</f>
        <v>4385.58</v>
      </c>
      <c r="K230" s="71">
        <f>ROUND((I230*'2-Calculator'!$D$26),2)</f>
        <v>4385.58</v>
      </c>
      <c r="L230" s="69">
        <v>2.5499999999999998</v>
      </c>
      <c r="M230" s="66" t="s">
        <v>2533</v>
      </c>
      <c r="N230" s="66" t="s">
        <v>2534</v>
      </c>
      <c r="O230" s="66"/>
      <c r="P230" s="66" t="s">
        <v>1833</v>
      </c>
      <c r="Q230" s="141">
        <v>15</v>
      </c>
    </row>
    <row r="231" spans="1:17" s="72" customFormat="1" x14ac:dyDescent="0.2">
      <c r="A231" s="66"/>
      <c r="B231" s="66" t="s">
        <v>1010</v>
      </c>
      <c r="C231" s="221" t="s">
        <v>1569</v>
      </c>
      <c r="D231" s="66" t="s">
        <v>2031</v>
      </c>
      <c r="E231" s="68">
        <v>0.85052000000000005</v>
      </c>
      <c r="F231" s="74">
        <v>1</v>
      </c>
      <c r="G231" s="74">
        <v>1</v>
      </c>
      <c r="H231" s="68">
        <f t="shared" si="6"/>
        <v>0.85052000000000005</v>
      </c>
      <c r="I231" s="70">
        <f t="shared" si="7"/>
        <v>0.85052000000000005</v>
      </c>
      <c r="J231" s="71">
        <f>ROUND((H231*'2-Calculator'!$D$26),2)</f>
        <v>5591.32</v>
      </c>
      <c r="K231" s="71">
        <f>ROUND((I231*'2-Calculator'!$D$26),2)</f>
        <v>5591.32</v>
      </c>
      <c r="L231" s="69">
        <v>3.38</v>
      </c>
      <c r="M231" s="66" t="s">
        <v>2533</v>
      </c>
      <c r="N231" s="66" t="s">
        <v>2534</v>
      </c>
      <c r="O231" s="66"/>
      <c r="P231" s="66" t="s">
        <v>1833</v>
      </c>
      <c r="Q231" s="141">
        <v>66</v>
      </c>
    </row>
    <row r="232" spans="1:17" s="72" customFormat="1" x14ac:dyDescent="0.2">
      <c r="A232" s="66"/>
      <c r="B232" s="66" t="s">
        <v>1009</v>
      </c>
      <c r="C232" s="221" t="s">
        <v>1569</v>
      </c>
      <c r="D232" s="66" t="s">
        <v>2031</v>
      </c>
      <c r="E232" s="68">
        <v>1.2244999999999999</v>
      </c>
      <c r="F232" s="74">
        <v>1</v>
      </c>
      <c r="G232" s="74">
        <v>1</v>
      </c>
      <c r="H232" s="68">
        <f t="shared" si="6"/>
        <v>1.2244999999999999</v>
      </c>
      <c r="I232" s="70">
        <f t="shared" si="7"/>
        <v>1.2244999999999999</v>
      </c>
      <c r="J232" s="71">
        <f>ROUND((H232*'2-Calculator'!$D$26),2)</f>
        <v>8049.86</v>
      </c>
      <c r="K232" s="71">
        <f>ROUND((I232*'2-Calculator'!$D$26),2)</f>
        <v>8049.86</v>
      </c>
      <c r="L232" s="69">
        <v>4.91</v>
      </c>
      <c r="M232" s="66" t="s">
        <v>2533</v>
      </c>
      <c r="N232" s="66" t="s">
        <v>2534</v>
      </c>
      <c r="O232" s="66"/>
      <c r="P232" s="66" t="s">
        <v>1833</v>
      </c>
      <c r="Q232" s="141">
        <v>78</v>
      </c>
    </row>
    <row r="233" spans="1:17" s="72" customFormat="1" x14ac:dyDescent="0.2">
      <c r="A233" s="66"/>
      <c r="B233" s="66" t="s">
        <v>1008</v>
      </c>
      <c r="C233" s="221" t="s">
        <v>1569</v>
      </c>
      <c r="D233" s="66" t="s">
        <v>2031</v>
      </c>
      <c r="E233" s="68">
        <v>2.1174599999999999</v>
      </c>
      <c r="F233" s="74">
        <v>1</v>
      </c>
      <c r="G233" s="74">
        <v>1</v>
      </c>
      <c r="H233" s="68">
        <f t="shared" si="6"/>
        <v>2.1174599999999999</v>
      </c>
      <c r="I233" s="70">
        <f t="shared" si="7"/>
        <v>2.1174599999999999</v>
      </c>
      <c r="J233" s="71">
        <f>ROUND((H233*'2-Calculator'!$D$26),2)</f>
        <v>13920.18</v>
      </c>
      <c r="K233" s="71">
        <f>ROUND((I233*'2-Calculator'!$D$26),2)</f>
        <v>13920.18</v>
      </c>
      <c r="L233" s="69">
        <v>8.08</v>
      </c>
      <c r="M233" s="66" t="s">
        <v>2533</v>
      </c>
      <c r="N233" s="66" t="s">
        <v>2534</v>
      </c>
      <c r="O233" s="66"/>
      <c r="P233" s="66" t="s">
        <v>1833</v>
      </c>
      <c r="Q233" s="141">
        <v>23</v>
      </c>
    </row>
    <row r="234" spans="1:17" s="72" customFormat="1" x14ac:dyDescent="0.2">
      <c r="A234" s="66"/>
      <c r="B234" s="66" t="s">
        <v>1007</v>
      </c>
      <c r="C234" s="221" t="s">
        <v>1570</v>
      </c>
      <c r="D234" s="66" t="s">
        <v>2203</v>
      </c>
      <c r="E234" s="68">
        <v>0.62936000000000003</v>
      </c>
      <c r="F234" s="74">
        <v>1</v>
      </c>
      <c r="G234" s="74">
        <v>1</v>
      </c>
      <c r="H234" s="68">
        <f t="shared" si="6"/>
        <v>0.62936000000000003</v>
      </c>
      <c r="I234" s="70">
        <f t="shared" si="7"/>
        <v>0.62936000000000003</v>
      </c>
      <c r="J234" s="71">
        <f>ROUND((H234*'2-Calculator'!$D$26),2)</f>
        <v>4137.41</v>
      </c>
      <c r="K234" s="71">
        <f>ROUND((I234*'2-Calculator'!$D$26),2)</f>
        <v>4137.41</v>
      </c>
      <c r="L234" s="69">
        <v>2.84</v>
      </c>
      <c r="M234" s="66" t="s">
        <v>2533</v>
      </c>
      <c r="N234" s="66" t="s">
        <v>2534</v>
      </c>
      <c r="O234" s="66"/>
      <c r="P234" s="66" t="s">
        <v>1833</v>
      </c>
      <c r="Q234" s="141">
        <v>6</v>
      </c>
    </row>
    <row r="235" spans="1:17" s="72" customFormat="1" x14ac:dyDescent="0.2">
      <c r="A235" s="66"/>
      <c r="B235" s="66" t="s">
        <v>1006</v>
      </c>
      <c r="C235" s="221" t="s">
        <v>1570</v>
      </c>
      <c r="D235" s="66" t="s">
        <v>2203</v>
      </c>
      <c r="E235" s="68">
        <v>0.80571000000000004</v>
      </c>
      <c r="F235" s="74">
        <v>1</v>
      </c>
      <c r="G235" s="74">
        <v>1</v>
      </c>
      <c r="H235" s="68">
        <f t="shared" si="6"/>
        <v>0.80571000000000004</v>
      </c>
      <c r="I235" s="70">
        <f t="shared" si="7"/>
        <v>0.80571000000000004</v>
      </c>
      <c r="J235" s="71">
        <f>ROUND((H235*'2-Calculator'!$D$26),2)</f>
        <v>5296.74</v>
      </c>
      <c r="K235" s="71">
        <f>ROUND((I235*'2-Calculator'!$D$26),2)</f>
        <v>5296.74</v>
      </c>
      <c r="L235" s="69">
        <v>3.54</v>
      </c>
      <c r="M235" s="66" t="s">
        <v>2533</v>
      </c>
      <c r="N235" s="66" t="s">
        <v>2534</v>
      </c>
      <c r="O235" s="66"/>
      <c r="P235" s="66" t="s">
        <v>1833</v>
      </c>
      <c r="Q235" s="141">
        <v>17</v>
      </c>
    </row>
    <row r="236" spans="1:17" s="72" customFormat="1" x14ac:dyDescent="0.2">
      <c r="A236" s="66"/>
      <c r="B236" s="66" t="s">
        <v>1005</v>
      </c>
      <c r="C236" s="221" t="s">
        <v>1570</v>
      </c>
      <c r="D236" s="66" t="s">
        <v>2203</v>
      </c>
      <c r="E236" s="68">
        <v>1.1939200000000001</v>
      </c>
      <c r="F236" s="74">
        <v>1</v>
      </c>
      <c r="G236" s="74">
        <v>1</v>
      </c>
      <c r="H236" s="68">
        <f t="shared" si="6"/>
        <v>1.1939200000000001</v>
      </c>
      <c r="I236" s="70">
        <f t="shared" si="7"/>
        <v>1.1939200000000001</v>
      </c>
      <c r="J236" s="71">
        <f>ROUND((H236*'2-Calculator'!$D$26),2)</f>
        <v>7848.83</v>
      </c>
      <c r="K236" s="71">
        <f>ROUND((I236*'2-Calculator'!$D$26),2)</f>
        <v>7848.83</v>
      </c>
      <c r="L236" s="69">
        <v>4.91</v>
      </c>
      <c r="M236" s="66" t="s">
        <v>2533</v>
      </c>
      <c r="N236" s="66" t="s">
        <v>2534</v>
      </c>
      <c r="O236" s="66"/>
      <c r="P236" s="66" t="s">
        <v>1833</v>
      </c>
      <c r="Q236" s="141">
        <v>10</v>
      </c>
    </row>
    <row r="237" spans="1:17" s="72" customFormat="1" x14ac:dyDescent="0.2">
      <c r="A237" s="66"/>
      <c r="B237" s="66" t="s">
        <v>1004</v>
      </c>
      <c r="C237" s="221" t="s">
        <v>1570</v>
      </c>
      <c r="D237" s="66" t="s">
        <v>2203</v>
      </c>
      <c r="E237" s="68">
        <v>2.2673899999999998</v>
      </c>
      <c r="F237" s="74">
        <v>1</v>
      </c>
      <c r="G237" s="74">
        <v>1</v>
      </c>
      <c r="H237" s="68">
        <f t="shared" si="6"/>
        <v>2.2673899999999998</v>
      </c>
      <c r="I237" s="70">
        <f t="shared" si="7"/>
        <v>2.2673899999999998</v>
      </c>
      <c r="J237" s="71">
        <f>ROUND((H237*'2-Calculator'!$D$26),2)</f>
        <v>14905.82</v>
      </c>
      <c r="K237" s="71">
        <f>ROUND((I237*'2-Calculator'!$D$26),2)</f>
        <v>14905.82</v>
      </c>
      <c r="L237" s="69">
        <v>8.1199999999999992</v>
      </c>
      <c r="M237" s="66" t="s">
        <v>2533</v>
      </c>
      <c r="N237" s="66" t="s">
        <v>2534</v>
      </c>
      <c r="O237" s="66"/>
      <c r="P237" s="66" t="s">
        <v>1833</v>
      </c>
      <c r="Q237" s="141">
        <v>7</v>
      </c>
    </row>
    <row r="238" spans="1:17" s="72" customFormat="1" x14ac:dyDescent="0.2">
      <c r="A238" s="66"/>
      <c r="B238" s="66" t="s">
        <v>1003</v>
      </c>
      <c r="C238" s="221" t="s">
        <v>1571</v>
      </c>
      <c r="D238" s="66" t="s">
        <v>2204</v>
      </c>
      <c r="E238" s="68">
        <v>0.72211000000000003</v>
      </c>
      <c r="F238" s="74">
        <v>1</v>
      </c>
      <c r="G238" s="74">
        <v>1</v>
      </c>
      <c r="H238" s="68">
        <f t="shared" si="6"/>
        <v>0.72211000000000003</v>
      </c>
      <c r="I238" s="70">
        <f t="shared" si="7"/>
        <v>0.72211000000000003</v>
      </c>
      <c r="J238" s="71">
        <f>ROUND((H238*'2-Calculator'!$D$26),2)</f>
        <v>4747.1499999999996</v>
      </c>
      <c r="K238" s="71">
        <f>ROUND((I238*'2-Calculator'!$D$26),2)</f>
        <v>4747.1499999999996</v>
      </c>
      <c r="L238" s="69">
        <v>3</v>
      </c>
      <c r="M238" s="66" t="s">
        <v>2533</v>
      </c>
      <c r="N238" s="66" t="s">
        <v>2534</v>
      </c>
      <c r="O238" s="66"/>
      <c r="P238" s="66" t="s">
        <v>1833</v>
      </c>
      <c r="Q238" s="141">
        <v>5</v>
      </c>
    </row>
    <row r="239" spans="1:17" s="72" customFormat="1" x14ac:dyDescent="0.2">
      <c r="A239" s="66"/>
      <c r="B239" s="66" t="s">
        <v>1002</v>
      </c>
      <c r="C239" s="221" t="s">
        <v>1571</v>
      </c>
      <c r="D239" s="66" t="s">
        <v>2204</v>
      </c>
      <c r="E239" s="68">
        <v>0.82709999999999995</v>
      </c>
      <c r="F239" s="74">
        <v>1</v>
      </c>
      <c r="G239" s="74">
        <v>1</v>
      </c>
      <c r="H239" s="68">
        <f t="shared" si="6"/>
        <v>0.82709999999999995</v>
      </c>
      <c r="I239" s="70">
        <f t="shared" si="7"/>
        <v>0.82709999999999995</v>
      </c>
      <c r="J239" s="71">
        <f>ROUND((H239*'2-Calculator'!$D$26),2)</f>
        <v>5437.36</v>
      </c>
      <c r="K239" s="71">
        <f>ROUND((I239*'2-Calculator'!$D$26),2)</f>
        <v>5437.36</v>
      </c>
      <c r="L239" s="69">
        <v>3.97</v>
      </c>
      <c r="M239" s="66" t="s">
        <v>2533</v>
      </c>
      <c r="N239" s="66" t="s">
        <v>2534</v>
      </c>
      <c r="O239" s="66"/>
      <c r="P239" s="66" t="s">
        <v>1833</v>
      </c>
      <c r="Q239" s="141">
        <v>37</v>
      </c>
    </row>
    <row r="240" spans="1:17" s="72" customFormat="1" x14ac:dyDescent="0.2">
      <c r="A240" s="66"/>
      <c r="B240" s="66" t="s">
        <v>1001</v>
      </c>
      <c r="C240" s="221" t="s">
        <v>1571</v>
      </c>
      <c r="D240" s="66" t="s">
        <v>2204</v>
      </c>
      <c r="E240" s="68">
        <v>1.2132099999999999</v>
      </c>
      <c r="F240" s="74">
        <v>1</v>
      </c>
      <c r="G240" s="74">
        <v>1</v>
      </c>
      <c r="H240" s="68">
        <f t="shared" si="6"/>
        <v>1.2132099999999999</v>
      </c>
      <c r="I240" s="70">
        <f t="shared" si="7"/>
        <v>1.2132099999999999</v>
      </c>
      <c r="J240" s="71">
        <f>ROUND((H240*'2-Calculator'!$D$26),2)</f>
        <v>7975.64</v>
      </c>
      <c r="K240" s="71">
        <f>ROUND((I240*'2-Calculator'!$D$26),2)</f>
        <v>7975.64</v>
      </c>
      <c r="L240" s="69">
        <v>5.65</v>
      </c>
      <c r="M240" s="66" t="s">
        <v>2533</v>
      </c>
      <c r="N240" s="66" t="s">
        <v>2534</v>
      </c>
      <c r="O240" s="66"/>
      <c r="P240" s="66" t="s">
        <v>1833</v>
      </c>
      <c r="Q240" s="141">
        <v>72</v>
      </c>
    </row>
    <row r="241" spans="1:17" s="72" customFormat="1" x14ac:dyDescent="0.2">
      <c r="A241" s="66"/>
      <c r="B241" s="66" t="s">
        <v>1000</v>
      </c>
      <c r="C241" s="221" t="s">
        <v>1571</v>
      </c>
      <c r="D241" s="66" t="s">
        <v>2204</v>
      </c>
      <c r="E241" s="68">
        <v>1.9655100000000001</v>
      </c>
      <c r="F241" s="74">
        <v>1</v>
      </c>
      <c r="G241" s="74">
        <v>1</v>
      </c>
      <c r="H241" s="68">
        <f t="shared" si="6"/>
        <v>1.9655100000000001</v>
      </c>
      <c r="I241" s="70">
        <f t="shared" si="7"/>
        <v>1.9655100000000001</v>
      </c>
      <c r="J241" s="71">
        <f>ROUND((H241*'2-Calculator'!$D$26),2)</f>
        <v>12921.26</v>
      </c>
      <c r="K241" s="71">
        <f>ROUND((I241*'2-Calculator'!$D$26),2)</f>
        <v>12921.26</v>
      </c>
      <c r="L241" s="69">
        <v>8.2799999999999994</v>
      </c>
      <c r="M241" s="66" t="s">
        <v>2533</v>
      </c>
      <c r="N241" s="66" t="s">
        <v>2534</v>
      </c>
      <c r="O241" s="66"/>
      <c r="P241" s="66" t="s">
        <v>1833</v>
      </c>
      <c r="Q241" s="141">
        <v>22</v>
      </c>
    </row>
    <row r="242" spans="1:17" s="72" customFormat="1" x14ac:dyDescent="0.2">
      <c r="A242" s="66"/>
      <c r="B242" s="66" t="s">
        <v>999</v>
      </c>
      <c r="C242" s="221" t="s">
        <v>1572</v>
      </c>
      <c r="D242" s="66" t="s">
        <v>2205</v>
      </c>
      <c r="E242" s="68">
        <v>0.62858000000000003</v>
      </c>
      <c r="F242" s="74">
        <v>1</v>
      </c>
      <c r="G242" s="74">
        <v>1</v>
      </c>
      <c r="H242" s="68">
        <f t="shared" si="6"/>
        <v>0.62858000000000003</v>
      </c>
      <c r="I242" s="70">
        <f t="shared" si="7"/>
        <v>0.62858000000000003</v>
      </c>
      <c r="J242" s="71">
        <f>ROUND((H242*'2-Calculator'!$D$26),2)</f>
        <v>4132.28</v>
      </c>
      <c r="K242" s="71">
        <f>ROUND((I242*'2-Calculator'!$D$26),2)</f>
        <v>4132.28</v>
      </c>
      <c r="L242" s="69">
        <v>3.78</v>
      </c>
      <c r="M242" s="66" t="s">
        <v>2533</v>
      </c>
      <c r="N242" s="66" t="s">
        <v>2534</v>
      </c>
      <c r="O242" s="66"/>
      <c r="P242" s="66" t="s">
        <v>1833</v>
      </c>
      <c r="Q242" s="141">
        <v>12</v>
      </c>
    </row>
    <row r="243" spans="1:17" s="72" customFormat="1" x14ac:dyDescent="0.2">
      <c r="A243" s="66"/>
      <c r="B243" s="66" t="s">
        <v>998</v>
      </c>
      <c r="C243" s="221" t="s">
        <v>1572</v>
      </c>
      <c r="D243" s="66" t="s">
        <v>2205</v>
      </c>
      <c r="E243" s="68">
        <v>0.82454000000000005</v>
      </c>
      <c r="F243" s="74">
        <v>1</v>
      </c>
      <c r="G243" s="74">
        <v>1</v>
      </c>
      <c r="H243" s="68">
        <f t="shared" si="6"/>
        <v>0.82454000000000005</v>
      </c>
      <c r="I243" s="70">
        <f t="shared" si="7"/>
        <v>0.82454000000000005</v>
      </c>
      <c r="J243" s="71">
        <f>ROUND((H243*'2-Calculator'!$D$26),2)</f>
        <v>5420.53</v>
      </c>
      <c r="K243" s="71">
        <f>ROUND((I243*'2-Calculator'!$D$26),2)</f>
        <v>5420.53</v>
      </c>
      <c r="L243" s="69">
        <v>4.55</v>
      </c>
      <c r="M243" s="66" t="s">
        <v>2533</v>
      </c>
      <c r="N243" s="66" t="s">
        <v>2534</v>
      </c>
      <c r="O243" s="66"/>
      <c r="P243" s="66" t="s">
        <v>1833</v>
      </c>
      <c r="Q243" s="141">
        <v>57</v>
      </c>
    </row>
    <row r="244" spans="1:17" s="72" customFormat="1" x14ac:dyDescent="0.2">
      <c r="A244" s="66"/>
      <c r="B244" s="66" t="s">
        <v>997</v>
      </c>
      <c r="C244" s="221" t="s">
        <v>1572</v>
      </c>
      <c r="D244" s="66" t="s">
        <v>2205</v>
      </c>
      <c r="E244" s="68">
        <v>1.1743300000000001</v>
      </c>
      <c r="F244" s="74">
        <v>1</v>
      </c>
      <c r="G244" s="74">
        <v>1</v>
      </c>
      <c r="H244" s="68">
        <f t="shared" si="6"/>
        <v>1.1743300000000001</v>
      </c>
      <c r="I244" s="70">
        <f t="shared" si="7"/>
        <v>1.1743300000000001</v>
      </c>
      <c r="J244" s="71">
        <f>ROUND((H244*'2-Calculator'!$D$26),2)</f>
        <v>7720.05</v>
      </c>
      <c r="K244" s="71">
        <f>ROUND((I244*'2-Calculator'!$D$26),2)</f>
        <v>7720.05</v>
      </c>
      <c r="L244" s="69">
        <v>6.49</v>
      </c>
      <c r="M244" s="66" t="s">
        <v>2533</v>
      </c>
      <c r="N244" s="66" t="s">
        <v>2534</v>
      </c>
      <c r="O244" s="66"/>
      <c r="P244" s="66" t="s">
        <v>1833</v>
      </c>
      <c r="Q244" s="141">
        <v>110</v>
      </c>
    </row>
    <row r="245" spans="1:17" s="72" customFormat="1" x14ac:dyDescent="0.2">
      <c r="A245" s="66"/>
      <c r="B245" s="66" t="s">
        <v>996</v>
      </c>
      <c r="C245" s="221" t="s">
        <v>1572</v>
      </c>
      <c r="D245" s="66" t="s">
        <v>2205</v>
      </c>
      <c r="E245" s="68">
        <v>1.97567</v>
      </c>
      <c r="F245" s="74">
        <v>1</v>
      </c>
      <c r="G245" s="74">
        <v>1</v>
      </c>
      <c r="H245" s="68">
        <f t="shared" si="6"/>
        <v>1.97567</v>
      </c>
      <c r="I245" s="70">
        <f t="shared" si="7"/>
        <v>1.97567</v>
      </c>
      <c r="J245" s="71">
        <f>ROUND((H245*'2-Calculator'!$D$26),2)</f>
        <v>12988.05</v>
      </c>
      <c r="K245" s="71">
        <f>ROUND((I245*'2-Calculator'!$D$26),2)</f>
        <v>12988.05</v>
      </c>
      <c r="L245" s="69">
        <v>9.35</v>
      </c>
      <c r="M245" s="66" t="s">
        <v>2533</v>
      </c>
      <c r="N245" s="66" t="s">
        <v>2534</v>
      </c>
      <c r="O245" s="66"/>
      <c r="P245" s="66" t="s">
        <v>1833</v>
      </c>
      <c r="Q245" s="141">
        <v>59</v>
      </c>
    </row>
    <row r="246" spans="1:17" s="72" customFormat="1" x14ac:dyDescent="0.2">
      <c r="A246" s="66"/>
      <c r="B246" s="66" t="s">
        <v>995</v>
      </c>
      <c r="C246" s="221" t="s">
        <v>1573</v>
      </c>
      <c r="D246" s="66" t="s">
        <v>2032</v>
      </c>
      <c r="E246" s="68">
        <v>0.26851000000000003</v>
      </c>
      <c r="F246" s="74">
        <v>1</v>
      </c>
      <c r="G246" s="74">
        <v>1</v>
      </c>
      <c r="H246" s="68">
        <f t="shared" si="6"/>
        <v>0.26851000000000003</v>
      </c>
      <c r="I246" s="70">
        <f t="shared" si="7"/>
        <v>0.26851000000000003</v>
      </c>
      <c r="J246" s="71">
        <f>ROUND((H246*'2-Calculator'!$D$26),2)</f>
        <v>1765.18</v>
      </c>
      <c r="K246" s="71">
        <f>ROUND((I246*'2-Calculator'!$D$26),2)</f>
        <v>1765.18</v>
      </c>
      <c r="L246" s="69">
        <v>2.3199999999999998</v>
      </c>
      <c r="M246" s="66" t="s">
        <v>2533</v>
      </c>
      <c r="N246" s="66" t="s">
        <v>2534</v>
      </c>
      <c r="O246" s="66"/>
      <c r="P246" s="66" t="s">
        <v>1833</v>
      </c>
      <c r="Q246" s="141">
        <v>371</v>
      </c>
    </row>
    <row r="247" spans="1:17" s="72" customFormat="1" x14ac:dyDescent="0.2">
      <c r="A247" s="66"/>
      <c r="B247" s="66" t="s">
        <v>994</v>
      </c>
      <c r="C247" s="221" t="s">
        <v>1573</v>
      </c>
      <c r="D247" s="66" t="s">
        <v>2032</v>
      </c>
      <c r="E247" s="68">
        <v>0.39350000000000002</v>
      </c>
      <c r="F247" s="74">
        <v>1</v>
      </c>
      <c r="G247" s="74">
        <v>1</v>
      </c>
      <c r="H247" s="68">
        <f t="shared" si="6"/>
        <v>0.39350000000000002</v>
      </c>
      <c r="I247" s="70">
        <f t="shared" si="7"/>
        <v>0.39350000000000002</v>
      </c>
      <c r="J247" s="71">
        <f>ROUND((H247*'2-Calculator'!$D$26),2)</f>
        <v>2586.87</v>
      </c>
      <c r="K247" s="71">
        <f>ROUND((I247*'2-Calculator'!$D$26),2)</f>
        <v>2586.87</v>
      </c>
      <c r="L247" s="69">
        <v>3.01</v>
      </c>
      <c r="M247" s="66" t="s">
        <v>2533</v>
      </c>
      <c r="N247" s="66" t="s">
        <v>2534</v>
      </c>
      <c r="O247" s="66"/>
      <c r="P247" s="66" t="s">
        <v>1833</v>
      </c>
      <c r="Q247" s="141">
        <v>258</v>
      </c>
    </row>
    <row r="248" spans="1:17" s="72" customFormat="1" x14ac:dyDescent="0.2">
      <c r="A248" s="66"/>
      <c r="B248" s="66" t="s">
        <v>993</v>
      </c>
      <c r="C248" s="221" t="s">
        <v>1573</v>
      </c>
      <c r="D248" s="66" t="s">
        <v>2032</v>
      </c>
      <c r="E248" s="68">
        <v>0.85634999999999994</v>
      </c>
      <c r="F248" s="74">
        <v>1</v>
      </c>
      <c r="G248" s="74">
        <v>1</v>
      </c>
      <c r="H248" s="68">
        <f t="shared" si="6"/>
        <v>0.85634999999999994</v>
      </c>
      <c r="I248" s="70">
        <f t="shared" si="7"/>
        <v>0.85634999999999994</v>
      </c>
      <c r="J248" s="71">
        <f>ROUND((H248*'2-Calculator'!$D$26),2)</f>
        <v>5629.64</v>
      </c>
      <c r="K248" s="71">
        <f>ROUND((I248*'2-Calculator'!$D$26),2)</f>
        <v>5629.64</v>
      </c>
      <c r="L248" s="69">
        <v>4.8</v>
      </c>
      <c r="M248" s="66" t="s">
        <v>2533</v>
      </c>
      <c r="N248" s="66" t="s">
        <v>2534</v>
      </c>
      <c r="O248" s="66"/>
      <c r="P248" s="66" t="s">
        <v>1833</v>
      </c>
      <c r="Q248" s="141">
        <v>112</v>
      </c>
    </row>
    <row r="249" spans="1:17" s="72" customFormat="1" x14ac:dyDescent="0.2">
      <c r="A249" s="66"/>
      <c r="B249" s="66" t="s">
        <v>992</v>
      </c>
      <c r="C249" s="221" t="s">
        <v>1573</v>
      </c>
      <c r="D249" s="66" t="s">
        <v>2032</v>
      </c>
      <c r="E249" s="68">
        <v>2.1262599999999998</v>
      </c>
      <c r="F249" s="74">
        <v>1</v>
      </c>
      <c r="G249" s="74">
        <v>1</v>
      </c>
      <c r="H249" s="68">
        <f t="shared" si="6"/>
        <v>2.1262599999999998</v>
      </c>
      <c r="I249" s="70">
        <f t="shared" si="7"/>
        <v>2.1262599999999998</v>
      </c>
      <c r="J249" s="71">
        <f>ROUND((H249*'2-Calculator'!$D$26),2)</f>
        <v>13978.03</v>
      </c>
      <c r="K249" s="71">
        <f>ROUND((I249*'2-Calculator'!$D$26),2)</f>
        <v>13978.03</v>
      </c>
      <c r="L249" s="69">
        <v>8.86</v>
      </c>
      <c r="M249" s="66" t="s">
        <v>2533</v>
      </c>
      <c r="N249" s="66" t="s">
        <v>2534</v>
      </c>
      <c r="O249" s="66"/>
      <c r="P249" s="66" t="s">
        <v>1833</v>
      </c>
      <c r="Q249" s="141">
        <v>12</v>
      </c>
    </row>
    <row r="250" spans="1:17" s="72" customFormat="1" x14ac:dyDescent="0.2">
      <c r="A250" s="66"/>
      <c r="B250" s="66" t="s">
        <v>991</v>
      </c>
      <c r="C250" s="221" t="s">
        <v>1574</v>
      </c>
      <c r="D250" s="66" t="s">
        <v>2206</v>
      </c>
      <c r="E250" s="68">
        <v>0.44177</v>
      </c>
      <c r="F250" s="74">
        <v>1</v>
      </c>
      <c r="G250" s="74">
        <v>1</v>
      </c>
      <c r="H250" s="68">
        <f t="shared" si="6"/>
        <v>0.44177</v>
      </c>
      <c r="I250" s="70">
        <f t="shared" si="7"/>
        <v>0.44177</v>
      </c>
      <c r="J250" s="71">
        <f>ROUND((H250*'2-Calculator'!$D$26),2)</f>
        <v>2904.2</v>
      </c>
      <c r="K250" s="71">
        <f>ROUND((I250*'2-Calculator'!$D$26),2)</f>
        <v>2904.2</v>
      </c>
      <c r="L250" s="69">
        <v>2.4900000000000002</v>
      </c>
      <c r="M250" s="66" t="s">
        <v>2533</v>
      </c>
      <c r="N250" s="66" t="s">
        <v>2534</v>
      </c>
      <c r="O250" s="66"/>
      <c r="P250" s="66" t="s">
        <v>1833</v>
      </c>
      <c r="Q250" s="141">
        <v>461</v>
      </c>
    </row>
    <row r="251" spans="1:17" s="72" customFormat="1" x14ac:dyDescent="0.2">
      <c r="A251" s="66"/>
      <c r="B251" s="66" t="s">
        <v>990</v>
      </c>
      <c r="C251" s="221" t="s">
        <v>1574</v>
      </c>
      <c r="D251" s="66" t="s">
        <v>2206</v>
      </c>
      <c r="E251" s="68">
        <v>0.62975999999999999</v>
      </c>
      <c r="F251" s="74">
        <v>1</v>
      </c>
      <c r="G251" s="74">
        <v>1</v>
      </c>
      <c r="H251" s="68">
        <f t="shared" si="6"/>
        <v>0.62975999999999999</v>
      </c>
      <c r="I251" s="70">
        <f t="shared" si="7"/>
        <v>0.62975999999999999</v>
      </c>
      <c r="J251" s="71">
        <f>ROUND((H251*'2-Calculator'!$D$26),2)</f>
        <v>4140.04</v>
      </c>
      <c r="K251" s="71">
        <f>ROUND((I251*'2-Calculator'!$D$26),2)</f>
        <v>4140.04</v>
      </c>
      <c r="L251" s="69">
        <v>3.15</v>
      </c>
      <c r="M251" s="66" t="s">
        <v>2533</v>
      </c>
      <c r="N251" s="66" t="s">
        <v>2534</v>
      </c>
      <c r="O251" s="66"/>
      <c r="P251" s="66" t="s">
        <v>1833</v>
      </c>
      <c r="Q251" s="141">
        <v>684</v>
      </c>
    </row>
    <row r="252" spans="1:17" s="72" customFormat="1" x14ac:dyDescent="0.2">
      <c r="A252" s="66"/>
      <c r="B252" s="66" t="s">
        <v>989</v>
      </c>
      <c r="C252" s="221" t="s">
        <v>1574</v>
      </c>
      <c r="D252" s="66" t="s">
        <v>2206</v>
      </c>
      <c r="E252" s="68">
        <v>0.96038000000000001</v>
      </c>
      <c r="F252" s="74">
        <v>1</v>
      </c>
      <c r="G252" s="74">
        <v>1</v>
      </c>
      <c r="H252" s="68">
        <f t="shared" si="6"/>
        <v>0.96038000000000001</v>
      </c>
      <c r="I252" s="70">
        <f t="shared" si="7"/>
        <v>0.96038000000000001</v>
      </c>
      <c r="J252" s="71">
        <f>ROUND((H252*'2-Calculator'!$D$26),2)</f>
        <v>6313.54</v>
      </c>
      <c r="K252" s="71">
        <f>ROUND((I252*'2-Calculator'!$D$26),2)</f>
        <v>6313.54</v>
      </c>
      <c r="L252" s="69">
        <v>4.84</v>
      </c>
      <c r="M252" s="66" t="s">
        <v>2533</v>
      </c>
      <c r="N252" s="66" t="s">
        <v>2534</v>
      </c>
      <c r="O252" s="66"/>
      <c r="P252" s="66" t="s">
        <v>1833</v>
      </c>
      <c r="Q252" s="141">
        <v>371</v>
      </c>
    </row>
    <row r="253" spans="1:17" s="72" customFormat="1" x14ac:dyDescent="0.2">
      <c r="A253" s="66"/>
      <c r="B253" s="66" t="s">
        <v>988</v>
      </c>
      <c r="C253" s="221" t="s">
        <v>1574</v>
      </c>
      <c r="D253" s="66" t="s">
        <v>2206</v>
      </c>
      <c r="E253" s="68">
        <v>1.76048</v>
      </c>
      <c r="F253" s="74">
        <v>1</v>
      </c>
      <c r="G253" s="74">
        <v>1</v>
      </c>
      <c r="H253" s="68">
        <f t="shared" si="6"/>
        <v>1.76048</v>
      </c>
      <c r="I253" s="70">
        <f t="shared" si="7"/>
        <v>1.76048</v>
      </c>
      <c r="J253" s="71">
        <f>ROUND((H253*'2-Calculator'!$D$26),2)</f>
        <v>11573.4</v>
      </c>
      <c r="K253" s="71">
        <f>ROUND((I253*'2-Calculator'!$D$26),2)</f>
        <v>11573.4</v>
      </c>
      <c r="L253" s="69">
        <v>8.07</v>
      </c>
      <c r="M253" s="66" t="s">
        <v>2533</v>
      </c>
      <c r="N253" s="66" t="s">
        <v>2534</v>
      </c>
      <c r="O253" s="66"/>
      <c r="P253" s="66" t="s">
        <v>1833</v>
      </c>
      <c r="Q253" s="141">
        <v>82</v>
      </c>
    </row>
    <row r="254" spans="1:17" s="72" customFormat="1" x14ac:dyDescent="0.2">
      <c r="A254" s="66"/>
      <c r="B254" s="66" t="s">
        <v>987</v>
      </c>
      <c r="C254" s="221" t="s">
        <v>1575</v>
      </c>
      <c r="D254" s="66" t="s">
        <v>2431</v>
      </c>
      <c r="E254" s="68">
        <v>0.51524999999999999</v>
      </c>
      <c r="F254" s="74">
        <v>1</v>
      </c>
      <c r="G254" s="74">
        <v>1</v>
      </c>
      <c r="H254" s="68">
        <f t="shared" si="6"/>
        <v>0.51524999999999999</v>
      </c>
      <c r="I254" s="70">
        <f t="shared" si="7"/>
        <v>0.51524999999999999</v>
      </c>
      <c r="J254" s="71">
        <f>ROUND((H254*'2-Calculator'!$D$26),2)</f>
        <v>3387.25</v>
      </c>
      <c r="K254" s="71">
        <f>ROUND((I254*'2-Calculator'!$D$26),2)</f>
        <v>3387.25</v>
      </c>
      <c r="L254" s="69">
        <v>2.67</v>
      </c>
      <c r="M254" s="66" t="s">
        <v>2533</v>
      </c>
      <c r="N254" s="66" t="s">
        <v>2534</v>
      </c>
      <c r="O254" s="66"/>
      <c r="P254" s="66" t="s">
        <v>1833</v>
      </c>
      <c r="Q254" s="141">
        <v>129</v>
      </c>
    </row>
    <row r="255" spans="1:17" s="72" customFormat="1" x14ac:dyDescent="0.2">
      <c r="A255" s="66"/>
      <c r="B255" s="66" t="s">
        <v>986</v>
      </c>
      <c r="C255" s="221" t="s">
        <v>1575</v>
      </c>
      <c r="D255" s="66" t="s">
        <v>2431</v>
      </c>
      <c r="E255" s="68">
        <v>0.64029999999999998</v>
      </c>
      <c r="F255" s="74">
        <v>1</v>
      </c>
      <c r="G255" s="74">
        <v>1</v>
      </c>
      <c r="H255" s="68">
        <f t="shared" si="6"/>
        <v>0.64029999999999998</v>
      </c>
      <c r="I255" s="70">
        <f t="shared" si="7"/>
        <v>0.64029999999999998</v>
      </c>
      <c r="J255" s="71">
        <f>ROUND((H255*'2-Calculator'!$D$26),2)</f>
        <v>4209.33</v>
      </c>
      <c r="K255" s="71">
        <f>ROUND((I255*'2-Calculator'!$D$26),2)</f>
        <v>4209.33</v>
      </c>
      <c r="L255" s="69">
        <v>3.28</v>
      </c>
      <c r="M255" s="66" t="s">
        <v>2533</v>
      </c>
      <c r="N255" s="66" t="s">
        <v>2534</v>
      </c>
      <c r="O255" s="66"/>
      <c r="P255" s="66" t="s">
        <v>1833</v>
      </c>
      <c r="Q255" s="141">
        <v>294</v>
      </c>
    </row>
    <row r="256" spans="1:17" s="72" customFormat="1" x14ac:dyDescent="0.2">
      <c r="A256" s="66"/>
      <c r="B256" s="66" t="s">
        <v>985</v>
      </c>
      <c r="C256" s="221" t="s">
        <v>1575</v>
      </c>
      <c r="D256" s="66" t="s">
        <v>2431</v>
      </c>
      <c r="E256" s="68">
        <v>0.85184000000000004</v>
      </c>
      <c r="F256" s="74">
        <v>1</v>
      </c>
      <c r="G256" s="74">
        <v>1</v>
      </c>
      <c r="H256" s="68">
        <f t="shared" si="6"/>
        <v>0.85184000000000004</v>
      </c>
      <c r="I256" s="70">
        <f t="shared" si="7"/>
        <v>0.85184000000000004</v>
      </c>
      <c r="J256" s="71">
        <f>ROUND((H256*'2-Calculator'!$D$26),2)</f>
        <v>5600</v>
      </c>
      <c r="K256" s="71">
        <f>ROUND((I256*'2-Calculator'!$D$26),2)</f>
        <v>5600</v>
      </c>
      <c r="L256" s="69">
        <v>4.38</v>
      </c>
      <c r="M256" s="66" t="s">
        <v>2533</v>
      </c>
      <c r="N256" s="66" t="s">
        <v>2534</v>
      </c>
      <c r="O256" s="66"/>
      <c r="P256" s="66" t="s">
        <v>1833</v>
      </c>
      <c r="Q256" s="141">
        <v>456</v>
      </c>
    </row>
    <row r="257" spans="1:17" s="72" customFormat="1" x14ac:dyDescent="0.2">
      <c r="A257" s="66"/>
      <c r="B257" s="66" t="s">
        <v>984</v>
      </c>
      <c r="C257" s="221" t="s">
        <v>1575</v>
      </c>
      <c r="D257" s="66" t="s">
        <v>2431</v>
      </c>
      <c r="E257" s="68">
        <v>1.60026</v>
      </c>
      <c r="F257" s="74">
        <v>1</v>
      </c>
      <c r="G257" s="74">
        <v>1</v>
      </c>
      <c r="H257" s="68">
        <f t="shared" si="6"/>
        <v>1.60026</v>
      </c>
      <c r="I257" s="70">
        <f t="shared" si="7"/>
        <v>1.60026</v>
      </c>
      <c r="J257" s="71">
        <f>ROUND((H257*'2-Calculator'!$D$26),2)</f>
        <v>10520.11</v>
      </c>
      <c r="K257" s="71">
        <f>ROUND((I257*'2-Calculator'!$D$26),2)</f>
        <v>10520.11</v>
      </c>
      <c r="L257" s="69">
        <v>6.82</v>
      </c>
      <c r="M257" s="66" t="s">
        <v>2533</v>
      </c>
      <c r="N257" s="66" t="s">
        <v>2534</v>
      </c>
      <c r="O257" s="66"/>
      <c r="P257" s="66" t="s">
        <v>1833</v>
      </c>
      <c r="Q257" s="141">
        <v>74</v>
      </c>
    </row>
    <row r="258" spans="1:17" s="72" customFormat="1" x14ac:dyDescent="0.2">
      <c r="A258" s="66"/>
      <c r="B258" s="66" t="s">
        <v>983</v>
      </c>
      <c r="C258" s="221" t="s">
        <v>1576</v>
      </c>
      <c r="D258" s="66" t="s">
        <v>2033</v>
      </c>
      <c r="E258" s="68">
        <v>0.34183999999999998</v>
      </c>
      <c r="F258" s="74">
        <v>1</v>
      </c>
      <c r="G258" s="74">
        <v>1</v>
      </c>
      <c r="H258" s="68">
        <f t="shared" si="6"/>
        <v>0.34183999999999998</v>
      </c>
      <c r="I258" s="70">
        <f t="shared" si="7"/>
        <v>0.34183999999999998</v>
      </c>
      <c r="J258" s="71">
        <f>ROUND((H258*'2-Calculator'!$D$26),2)</f>
        <v>2247.2600000000002</v>
      </c>
      <c r="K258" s="71">
        <f>ROUND((I258*'2-Calculator'!$D$26),2)</f>
        <v>2247.2600000000002</v>
      </c>
      <c r="L258" s="69">
        <v>2.0499999999999998</v>
      </c>
      <c r="M258" s="66" t="s">
        <v>2533</v>
      </c>
      <c r="N258" s="66" t="s">
        <v>2534</v>
      </c>
      <c r="O258" s="66"/>
      <c r="P258" s="66" t="s">
        <v>1833</v>
      </c>
      <c r="Q258" s="141">
        <v>393</v>
      </c>
    </row>
    <row r="259" spans="1:17" s="72" customFormat="1" x14ac:dyDescent="0.2">
      <c r="A259" s="66"/>
      <c r="B259" s="66" t="s">
        <v>982</v>
      </c>
      <c r="C259" s="221" t="s">
        <v>1576</v>
      </c>
      <c r="D259" s="66" t="s">
        <v>2033</v>
      </c>
      <c r="E259" s="68">
        <v>0.49818000000000001</v>
      </c>
      <c r="F259" s="74">
        <v>1</v>
      </c>
      <c r="G259" s="74">
        <v>1</v>
      </c>
      <c r="H259" s="68">
        <f t="shared" si="6"/>
        <v>0.49818000000000001</v>
      </c>
      <c r="I259" s="70">
        <f t="shared" si="7"/>
        <v>0.49818000000000001</v>
      </c>
      <c r="J259" s="71">
        <f>ROUND((H259*'2-Calculator'!$D$26),2)</f>
        <v>3275.04</v>
      </c>
      <c r="K259" s="71">
        <f>ROUND((I259*'2-Calculator'!$D$26),2)</f>
        <v>3275.04</v>
      </c>
      <c r="L259" s="69">
        <v>2.8</v>
      </c>
      <c r="M259" s="66" t="s">
        <v>2533</v>
      </c>
      <c r="N259" s="66" t="s">
        <v>2534</v>
      </c>
      <c r="O259" s="66"/>
      <c r="P259" s="66" t="s">
        <v>1833</v>
      </c>
      <c r="Q259" s="141">
        <v>261</v>
      </c>
    </row>
    <row r="260" spans="1:17" s="72" customFormat="1" x14ac:dyDescent="0.2">
      <c r="A260" s="66"/>
      <c r="B260" s="66" t="s">
        <v>981</v>
      </c>
      <c r="C260" s="221" t="s">
        <v>1576</v>
      </c>
      <c r="D260" s="66" t="s">
        <v>2033</v>
      </c>
      <c r="E260" s="68">
        <v>0.72450000000000003</v>
      </c>
      <c r="F260" s="74">
        <v>1</v>
      </c>
      <c r="G260" s="74">
        <v>1</v>
      </c>
      <c r="H260" s="68">
        <f t="shared" si="6"/>
        <v>0.72450000000000003</v>
      </c>
      <c r="I260" s="70">
        <f t="shared" si="7"/>
        <v>0.72450000000000003</v>
      </c>
      <c r="J260" s="71">
        <f>ROUND((H260*'2-Calculator'!$D$26),2)</f>
        <v>4762.8599999999997</v>
      </c>
      <c r="K260" s="71">
        <f>ROUND((I260*'2-Calculator'!$D$26),2)</f>
        <v>4762.8599999999997</v>
      </c>
      <c r="L260" s="69">
        <v>3.83</v>
      </c>
      <c r="M260" s="66" t="s">
        <v>2533</v>
      </c>
      <c r="N260" s="66" t="s">
        <v>2534</v>
      </c>
      <c r="O260" s="66"/>
      <c r="P260" s="66" t="s">
        <v>1833</v>
      </c>
      <c r="Q260" s="141">
        <v>94</v>
      </c>
    </row>
    <row r="261" spans="1:17" s="72" customFormat="1" x14ac:dyDescent="0.2">
      <c r="A261" s="66"/>
      <c r="B261" s="66" t="s">
        <v>980</v>
      </c>
      <c r="C261" s="221" t="s">
        <v>1576</v>
      </c>
      <c r="D261" s="66" t="s">
        <v>2033</v>
      </c>
      <c r="E261" s="68">
        <v>1.38317</v>
      </c>
      <c r="F261" s="74">
        <v>1</v>
      </c>
      <c r="G261" s="74">
        <v>1</v>
      </c>
      <c r="H261" s="68">
        <f t="shared" si="6"/>
        <v>1.38317</v>
      </c>
      <c r="I261" s="70">
        <f t="shared" si="7"/>
        <v>1.38317</v>
      </c>
      <c r="J261" s="71">
        <f>ROUND((H261*'2-Calculator'!$D$26),2)</f>
        <v>9092.9599999999991</v>
      </c>
      <c r="K261" s="71">
        <f>ROUND((I261*'2-Calculator'!$D$26),2)</f>
        <v>9092.9599999999991</v>
      </c>
      <c r="L261" s="69">
        <v>5.55</v>
      </c>
      <c r="M261" s="66" t="s">
        <v>2533</v>
      </c>
      <c r="N261" s="66" t="s">
        <v>2534</v>
      </c>
      <c r="O261" s="66"/>
      <c r="P261" s="66" t="s">
        <v>1833</v>
      </c>
      <c r="Q261" s="141">
        <v>13</v>
      </c>
    </row>
    <row r="262" spans="1:17" s="72" customFormat="1" x14ac:dyDescent="0.2">
      <c r="A262" s="66"/>
      <c r="B262" s="66" t="s">
        <v>979</v>
      </c>
      <c r="C262" s="221" t="s">
        <v>1577</v>
      </c>
      <c r="D262" s="66" t="s">
        <v>2207</v>
      </c>
      <c r="E262" s="68">
        <v>0.59945000000000004</v>
      </c>
      <c r="F262" s="74">
        <v>1</v>
      </c>
      <c r="G262" s="74">
        <v>1</v>
      </c>
      <c r="H262" s="68">
        <f t="shared" si="6"/>
        <v>0.59945000000000004</v>
      </c>
      <c r="I262" s="70">
        <f t="shared" si="7"/>
        <v>0.59945000000000004</v>
      </c>
      <c r="J262" s="71">
        <f>ROUND((H262*'2-Calculator'!$D$26),2)</f>
        <v>3940.78</v>
      </c>
      <c r="K262" s="71">
        <f>ROUND((I262*'2-Calculator'!$D$26),2)</f>
        <v>3940.78</v>
      </c>
      <c r="L262" s="69">
        <v>2.98</v>
      </c>
      <c r="M262" s="66" t="s">
        <v>2533</v>
      </c>
      <c r="N262" s="66" t="s">
        <v>2534</v>
      </c>
      <c r="O262" s="66"/>
      <c r="P262" s="66" t="s">
        <v>1833</v>
      </c>
      <c r="Q262" s="141">
        <v>3</v>
      </c>
    </row>
    <row r="263" spans="1:17" s="72" customFormat="1" x14ac:dyDescent="0.2">
      <c r="A263" s="66"/>
      <c r="B263" s="66" t="s">
        <v>978</v>
      </c>
      <c r="C263" s="221" t="s">
        <v>1577</v>
      </c>
      <c r="D263" s="66" t="s">
        <v>2207</v>
      </c>
      <c r="E263" s="68">
        <v>0.72746999999999995</v>
      </c>
      <c r="F263" s="74">
        <v>1</v>
      </c>
      <c r="G263" s="74">
        <v>1</v>
      </c>
      <c r="H263" s="68">
        <f t="shared" si="6"/>
        <v>0.72746999999999995</v>
      </c>
      <c r="I263" s="70">
        <f t="shared" si="7"/>
        <v>0.72746999999999995</v>
      </c>
      <c r="J263" s="71">
        <f>ROUND((H263*'2-Calculator'!$D$26),2)</f>
        <v>4782.3900000000003</v>
      </c>
      <c r="K263" s="71">
        <f>ROUND((I263*'2-Calculator'!$D$26),2)</f>
        <v>4782.3900000000003</v>
      </c>
      <c r="L263" s="69">
        <v>4.25</v>
      </c>
      <c r="M263" s="66" t="s">
        <v>2533</v>
      </c>
      <c r="N263" s="66" t="s">
        <v>2534</v>
      </c>
      <c r="O263" s="66"/>
      <c r="P263" s="66" t="s">
        <v>1833</v>
      </c>
      <c r="Q263" s="141">
        <v>7</v>
      </c>
    </row>
    <row r="264" spans="1:17" s="72" customFormat="1" x14ac:dyDescent="0.2">
      <c r="A264" s="66"/>
      <c r="B264" s="66" t="s">
        <v>977</v>
      </c>
      <c r="C264" s="221" t="s">
        <v>1577</v>
      </c>
      <c r="D264" s="66" t="s">
        <v>2207</v>
      </c>
      <c r="E264" s="68">
        <v>1.06385</v>
      </c>
      <c r="F264" s="74">
        <v>1</v>
      </c>
      <c r="G264" s="74">
        <v>1</v>
      </c>
      <c r="H264" s="68">
        <f t="shared" si="6"/>
        <v>1.06385</v>
      </c>
      <c r="I264" s="70">
        <f t="shared" si="7"/>
        <v>1.06385</v>
      </c>
      <c r="J264" s="71">
        <f>ROUND((H264*'2-Calculator'!$D$26),2)</f>
        <v>6993.75</v>
      </c>
      <c r="K264" s="71">
        <f>ROUND((I264*'2-Calculator'!$D$26),2)</f>
        <v>6993.75</v>
      </c>
      <c r="L264" s="69">
        <v>5.67</v>
      </c>
      <c r="M264" s="66" t="s">
        <v>2533</v>
      </c>
      <c r="N264" s="66" t="s">
        <v>2534</v>
      </c>
      <c r="O264" s="66"/>
      <c r="P264" s="66" t="s">
        <v>1833</v>
      </c>
      <c r="Q264" s="141">
        <v>19</v>
      </c>
    </row>
    <row r="265" spans="1:17" s="72" customFormat="1" x14ac:dyDescent="0.2">
      <c r="A265" s="66"/>
      <c r="B265" s="66" t="s">
        <v>976</v>
      </c>
      <c r="C265" s="221" t="s">
        <v>1577</v>
      </c>
      <c r="D265" s="66" t="s">
        <v>2207</v>
      </c>
      <c r="E265" s="68">
        <v>1.94326</v>
      </c>
      <c r="F265" s="74">
        <v>1</v>
      </c>
      <c r="G265" s="74">
        <v>1</v>
      </c>
      <c r="H265" s="68">
        <f t="shared" si="6"/>
        <v>1.94326</v>
      </c>
      <c r="I265" s="70">
        <f t="shared" si="7"/>
        <v>1.94326</v>
      </c>
      <c r="J265" s="71">
        <f>ROUND((H265*'2-Calculator'!$D$26),2)</f>
        <v>12774.99</v>
      </c>
      <c r="K265" s="71">
        <f>ROUND((I265*'2-Calculator'!$D$26),2)</f>
        <v>12774.99</v>
      </c>
      <c r="L265" s="69">
        <v>9.2200000000000006</v>
      </c>
      <c r="M265" s="66" t="s">
        <v>2533</v>
      </c>
      <c r="N265" s="66" t="s">
        <v>2534</v>
      </c>
      <c r="O265" s="66"/>
      <c r="P265" s="66" t="s">
        <v>1833</v>
      </c>
      <c r="Q265" s="141">
        <v>2</v>
      </c>
    </row>
    <row r="266" spans="1:17" s="72" customFormat="1" x14ac:dyDescent="0.2">
      <c r="A266" s="66"/>
      <c r="B266" s="66" t="s">
        <v>975</v>
      </c>
      <c r="C266" s="221" t="s">
        <v>1578</v>
      </c>
      <c r="D266" s="66" t="s">
        <v>2208</v>
      </c>
      <c r="E266" s="68">
        <v>0.47474</v>
      </c>
      <c r="F266" s="74">
        <v>1</v>
      </c>
      <c r="G266" s="74">
        <v>1</v>
      </c>
      <c r="H266" s="68">
        <f t="shared" si="6"/>
        <v>0.47474</v>
      </c>
      <c r="I266" s="70">
        <f t="shared" si="7"/>
        <v>0.47474</v>
      </c>
      <c r="J266" s="71">
        <f>ROUND((H266*'2-Calculator'!$D$26),2)</f>
        <v>3120.94</v>
      </c>
      <c r="K266" s="71">
        <f>ROUND((I266*'2-Calculator'!$D$26),2)</f>
        <v>3120.94</v>
      </c>
      <c r="L266" s="69">
        <v>2.96</v>
      </c>
      <c r="M266" s="66" t="s">
        <v>2533</v>
      </c>
      <c r="N266" s="66" t="s">
        <v>2534</v>
      </c>
      <c r="O266" s="66"/>
      <c r="P266" s="66" t="s">
        <v>1833</v>
      </c>
      <c r="Q266" s="141">
        <v>26</v>
      </c>
    </row>
    <row r="267" spans="1:17" s="72" customFormat="1" x14ac:dyDescent="0.2">
      <c r="A267" s="66"/>
      <c r="B267" s="66" t="s">
        <v>974</v>
      </c>
      <c r="C267" s="221" t="s">
        <v>1578</v>
      </c>
      <c r="D267" s="66" t="s">
        <v>2208</v>
      </c>
      <c r="E267" s="68">
        <v>0.66857999999999995</v>
      </c>
      <c r="F267" s="74">
        <v>1</v>
      </c>
      <c r="G267" s="74">
        <v>1</v>
      </c>
      <c r="H267" s="68">
        <f t="shared" si="6"/>
        <v>0.66857999999999995</v>
      </c>
      <c r="I267" s="70">
        <f t="shared" si="7"/>
        <v>0.66857999999999995</v>
      </c>
      <c r="J267" s="71">
        <f>ROUND((H267*'2-Calculator'!$D$26),2)</f>
        <v>4395.24</v>
      </c>
      <c r="K267" s="71">
        <f>ROUND((I267*'2-Calculator'!$D$26),2)</f>
        <v>4395.24</v>
      </c>
      <c r="L267" s="69">
        <v>3.24</v>
      </c>
      <c r="M267" s="66" t="s">
        <v>2533</v>
      </c>
      <c r="N267" s="66" t="s">
        <v>2534</v>
      </c>
      <c r="O267" s="66"/>
      <c r="P267" s="66" t="s">
        <v>1833</v>
      </c>
      <c r="Q267" s="141">
        <v>55</v>
      </c>
    </row>
    <row r="268" spans="1:17" s="72" customFormat="1" x14ac:dyDescent="0.2">
      <c r="A268" s="66"/>
      <c r="B268" s="66" t="s">
        <v>973</v>
      </c>
      <c r="C268" s="221" t="s">
        <v>1578</v>
      </c>
      <c r="D268" s="66" t="s">
        <v>2208</v>
      </c>
      <c r="E268" s="68">
        <v>0.99565999999999999</v>
      </c>
      <c r="F268" s="74">
        <v>1</v>
      </c>
      <c r="G268" s="74">
        <v>1</v>
      </c>
      <c r="H268" s="68">
        <f t="shared" si="6"/>
        <v>0.99565999999999999</v>
      </c>
      <c r="I268" s="70">
        <f t="shared" si="7"/>
        <v>0.99565999999999999</v>
      </c>
      <c r="J268" s="71">
        <f>ROUND((H268*'2-Calculator'!$D$26),2)</f>
        <v>6545.47</v>
      </c>
      <c r="K268" s="71">
        <f>ROUND((I268*'2-Calculator'!$D$26),2)</f>
        <v>6545.47</v>
      </c>
      <c r="L268" s="69">
        <v>5.33</v>
      </c>
      <c r="M268" s="66" t="s">
        <v>2533</v>
      </c>
      <c r="N268" s="66" t="s">
        <v>2534</v>
      </c>
      <c r="O268" s="66"/>
      <c r="P268" s="66" t="s">
        <v>1833</v>
      </c>
      <c r="Q268" s="141">
        <v>47</v>
      </c>
    </row>
    <row r="269" spans="1:17" s="72" customFormat="1" x14ac:dyDescent="0.2">
      <c r="A269" s="66"/>
      <c r="B269" s="66" t="s">
        <v>972</v>
      </c>
      <c r="C269" s="221" t="s">
        <v>1578</v>
      </c>
      <c r="D269" s="66" t="s">
        <v>2208</v>
      </c>
      <c r="E269" s="68">
        <v>1.67422</v>
      </c>
      <c r="F269" s="74">
        <v>1</v>
      </c>
      <c r="G269" s="74">
        <v>1</v>
      </c>
      <c r="H269" s="68">
        <f t="shared" si="6"/>
        <v>1.67422</v>
      </c>
      <c r="I269" s="70">
        <f t="shared" si="7"/>
        <v>1.67422</v>
      </c>
      <c r="J269" s="71">
        <f>ROUND((H269*'2-Calculator'!$D$26),2)</f>
        <v>11006.32</v>
      </c>
      <c r="K269" s="71">
        <f>ROUND((I269*'2-Calculator'!$D$26),2)</f>
        <v>11006.32</v>
      </c>
      <c r="L269" s="69">
        <v>9.2899999999999991</v>
      </c>
      <c r="M269" s="66" t="s">
        <v>2533</v>
      </c>
      <c r="N269" s="66" t="s">
        <v>2534</v>
      </c>
      <c r="O269" s="66"/>
      <c r="P269" s="66" t="s">
        <v>1833</v>
      </c>
      <c r="Q269" s="141">
        <v>28</v>
      </c>
    </row>
    <row r="270" spans="1:17" s="72" customFormat="1" x14ac:dyDescent="0.2">
      <c r="A270" s="66"/>
      <c r="B270" s="66" t="s">
        <v>971</v>
      </c>
      <c r="C270" s="221" t="s">
        <v>1579</v>
      </c>
      <c r="D270" s="66" t="s">
        <v>2209</v>
      </c>
      <c r="E270" s="68">
        <v>0.46561999999999998</v>
      </c>
      <c r="F270" s="74">
        <v>1</v>
      </c>
      <c r="G270" s="74">
        <v>1</v>
      </c>
      <c r="H270" s="68">
        <f t="shared" ref="H270:H333" si="8">ROUND(E270*F270,5)</f>
        <v>0.46561999999999998</v>
      </c>
      <c r="I270" s="70">
        <f t="shared" ref="I270:I333" si="9">ROUND(E270*G270,5)</f>
        <v>0.46561999999999998</v>
      </c>
      <c r="J270" s="71">
        <f>ROUND((H270*'2-Calculator'!$D$26),2)</f>
        <v>3060.99</v>
      </c>
      <c r="K270" s="71">
        <f>ROUND((I270*'2-Calculator'!$D$26),2)</f>
        <v>3060.99</v>
      </c>
      <c r="L270" s="69">
        <v>2.59</v>
      </c>
      <c r="M270" s="66" t="s">
        <v>2533</v>
      </c>
      <c r="N270" s="66" t="s">
        <v>2534</v>
      </c>
      <c r="O270" s="66"/>
      <c r="P270" s="66" t="s">
        <v>1833</v>
      </c>
      <c r="Q270" s="141">
        <v>30</v>
      </c>
    </row>
    <row r="271" spans="1:17" s="72" customFormat="1" x14ac:dyDescent="0.2">
      <c r="A271" s="66"/>
      <c r="B271" s="66" t="s">
        <v>970</v>
      </c>
      <c r="C271" s="221" t="s">
        <v>1579</v>
      </c>
      <c r="D271" s="66" t="s">
        <v>2209</v>
      </c>
      <c r="E271" s="68">
        <v>0.56799999999999995</v>
      </c>
      <c r="F271" s="74">
        <v>1</v>
      </c>
      <c r="G271" s="74">
        <v>1</v>
      </c>
      <c r="H271" s="68">
        <f t="shared" si="8"/>
        <v>0.56799999999999995</v>
      </c>
      <c r="I271" s="70">
        <f t="shared" si="9"/>
        <v>0.56799999999999995</v>
      </c>
      <c r="J271" s="71">
        <f>ROUND((H271*'2-Calculator'!$D$26),2)</f>
        <v>3734.03</v>
      </c>
      <c r="K271" s="71">
        <f>ROUND((I271*'2-Calculator'!$D$26),2)</f>
        <v>3734.03</v>
      </c>
      <c r="L271" s="69">
        <v>3.04</v>
      </c>
      <c r="M271" s="66" t="s">
        <v>2533</v>
      </c>
      <c r="N271" s="66" t="s">
        <v>2534</v>
      </c>
      <c r="O271" s="66"/>
      <c r="P271" s="66" t="s">
        <v>1833</v>
      </c>
      <c r="Q271" s="141">
        <v>28</v>
      </c>
    </row>
    <row r="272" spans="1:17" s="72" customFormat="1" x14ac:dyDescent="0.2">
      <c r="A272" s="66"/>
      <c r="B272" s="66" t="s">
        <v>969</v>
      </c>
      <c r="C272" s="221" t="s">
        <v>1579</v>
      </c>
      <c r="D272" s="66" t="s">
        <v>2209</v>
      </c>
      <c r="E272" s="68">
        <v>0.75754999999999995</v>
      </c>
      <c r="F272" s="74">
        <v>1</v>
      </c>
      <c r="G272" s="74">
        <v>1</v>
      </c>
      <c r="H272" s="68">
        <f t="shared" si="8"/>
        <v>0.75754999999999995</v>
      </c>
      <c r="I272" s="70">
        <f t="shared" si="9"/>
        <v>0.75754999999999995</v>
      </c>
      <c r="J272" s="71">
        <f>ROUND((H272*'2-Calculator'!$D$26),2)</f>
        <v>4980.13</v>
      </c>
      <c r="K272" s="71">
        <f>ROUND((I272*'2-Calculator'!$D$26),2)</f>
        <v>4980.13</v>
      </c>
      <c r="L272" s="69">
        <v>4.58</v>
      </c>
      <c r="M272" s="66" t="s">
        <v>2533</v>
      </c>
      <c r="N272" s="66" t="s">
        <v>2534</v>
      </c>
      <c r="O272" s="66"/>
      <c r="P272" s="66" t="s">
        <v>1833</v>
      </c>
      <c r="Q272" s="141">
        <v>25</v>
      </c>
    </row>
    <row r="273" spans="1:17" s="72" customFormat="1" x14ac:dyDescent="0.2">
      <c r="A273" s="66"/>
      <c r="B273" s="66" t="s">
        <v>968</v>
      </c>
      <c r="C273" s="221" t="s">
        <v>1579</v>
      </c>
      <c r="D273" s="66" t="s">
        <v>2209</v>
      </c>
      <c r="E273" s="68">
        <v>1.2234499999999999</v>
      </c>
      <c r="F273" s="74">
        <v>1</v>
      </c>
      <c r="G273" s="74">
        <v>1</v>
      </c>
      <c r="H273" s="68">
        <f t="shared" si="8"/>
        <v>1.2234499999999999</v>
      </c>
      <c r="I273" s="70">
        <f t="shared" si="9"/>
        <v>1.2234499999999999</v>
      </c>
      <c r="J273" s="71">
        <f>ROUND((H273*'2-Calculator'!$D$26),2)</f>
        <v>8042.96</v>
      </c>
      <c r="K273" s="71">
        <f>ROUND((I273*'2-Calculator'!$D$26),2)</f>
        <v>8042.96</v>
      </c>
      <c r="L273" s="69">
        <v>13</v>
      </c>
      <c r="M273" s="66" t="s">
        <v>2533</v>
      </c>
      <c r="N273" s="66" t="s">
        <v>2534</v>
      </c>
      <c r="O273" s="66"/>
      <c r="P273" s="66" t="s">
        <v>1833</v>
      </c>
      <c r="Q273" s="141">
        <v>3</v>
      </c>
    </row>
    <row r="274" spans="1:17" s="72" customFormat="1" x14ac:dyDescent="0.2">
      <c r="A274" s="66"/>
      <c r="B274" s="66" t="s">
        <v>2210</v>
      </c>
      <c r="C274" s="221" t="s">
        <v>2403</v>
      </c>
      <c r="D274" s="66" t="s">
        <v>2211</v>
      </c>
      <c r="E274" s="68">
        <v>0.44377</v>
      </c>
      <c r="F274" s="74">
        <v>1</v>
      </c>
      <c r="G274" s="74">
        <v>1</v>
      </c>
      <c r="H274" s="68">
        <f t="shared" si="8"/>
        <v>0.44377</v>
      </c>
      <c r="I274" s="70">
        <f t="shared" si="9"/>
        <v>0.44377</v>
      </c>
      <c r="J274" s="71">
        <f>ROUND((H274*'2-Calculator'!$D$26),2)</f>
        <v>2917.34</v>
      </c>
      <c r="K274" s="71">
        <f>ROUND((I274*'2-Calculator'!$D$26),2)</f>
        <v>2917.34</v>
      </c>
      <c r="L274" s="69">
        <v>2.15</v>
      </c>
      <c r="M274" s="66" t="s">
        <v>2533</v>
      </c>
      <c r="N274" s="66" t="s">
        <v>2534</v>
      </c>
      <c r="O274" s="66"/>
      <c r="P274" s="66" t="s">
        <v>1833</v>
      </c>
      <c r="Q274" s="141">
        <v>40</v>
      </c>
    </row>
    <row r="275" spans="1:17" s="72" customFormat="1" x14ac:dyDescent="0.2">
      <c r="A275" s="66"/>
      <c r="B275" s="66" t="s">
        <v>2212</v>
      </c>
      <c r="C275" s="221" t="s">
        <v>2403</v>
      </c>
      <c r="D275" s="66" t="s">
        <v>2211</v>
      </c>
      <c r="E275" s="68">
        <v>0.54505000000000003</v>
      </c>
      <c r="F275" s="74">
        <v>1</v>
      </c>
      <c r="G275" s="74">
        <v>1</v>
      </c>
      <c r="H275" s="68">
        <f t="shared" si="8"/>
        <v>0.54505000000000003</v>
      </c>
      <c r="I275" s="70">
        <f t="shared" si="9"/>
        <v>0.54505000000000003</v>
      </c>
      <c r="J275" s="71">
        <f>ROUND((H275*'2-Calculator'!$D$26),2)</f>
        <v>3583.16</v>
      </c>
      <c r="K275" s="71">
        <f>ROUND((I275*'2-Calculator'!$D$26),2)</f>
        <v>3583.16</v>
      </c>
      <c r="L275" s="69">
        <v>2.74</v>
      </c>
      <c r="M275" s="66" t="s">
        <v>2533</v>
      </c>
      <c r="N275" s="66" t="s">
        <v>2534</v>
      </c>
      <c r="O275" s="66"/>
      <c r="P275" s="66" t="s">
        <v>1833</v>
      </c>
      <c r="Q275" s="141">
        <v>47</v>
      </c>
    </row>
    <row r="276" spans="1:17" s="72" customFormat="1" x14ac:dyDescent="0.2">
      <c r="A276" s="66"/>
      <c r="B276" s="66" t="s">
        <v>2213</v>
      </c>
      <c r="C276" s="221" t="s">
        <v>2403</v>
      </c>
      <c r="D276" s="66" t="s">
        <v>2211</v>
      </c>
      <c r="E276" s="68">
        <v>0.74717</v>
      </c>
      <c r="F276" s="74">
        <v>1</v>
      </c>
      <c r="G276" s="74">
        <v>1</v>
      </c>
      <c r="H276" s="68">
        <f t="shared" si="8"/>
        <v>0.74717</v>
      </c>
      <c r="I276" s="70">
        <f t="shared" si="9"/>
        <v>0.74717</v>
      </c>
      <c r="J276" s="71">
        <f>ROUND((H276*'2-Calculator'!$D$26),2)</f>
        <v>4911.8999999999996</v>
      </c>
      <c r="K276" s="71">
        <f>ROUND((I276*'2-Calculator'!$D$26),2)</f>
        <v>4911.8999999999996</v>
      </c>
      <c r="L276" s="69">
        <v>3.41</v>
      </c>
      <c r="M276" s="66" t="s">
        <v>2533</v>
      </c>
      <c r="N276" s="66" t="s">
        <v>2534</v>
      </c>
      <c r="O276" s="66"/>
      <c r="P276" s="66" t="s">
        <v>1833</v>
      </c>
      <c r="Q276" s="141">
        <v>29</v>
      </c>
    </row>
    <row r="277" spans="1:17" s="72" customFormat="1" x14ac:dyDescent="0.2">
      <c r="A277" s="66"/>
      <c r="B277" s="66" t="s">
        <v>2214</v>
      </c>
      <c r="C277" s="221" t="s">
        <v>2403</v>
      </c>
      <c r="D277" s="66" t="s">
        <v>2211</v>
      </c>
      <c r="E277" s="68">
        <v>1.3045199999999999</v>
      </c>
      <c r="F277" s="74">
        <v>1</v>
      </c>
      <c r="G277" s="74">
        <v>1</v>
      </c>
      <c r="H277" s="68">
        <f t="shared" si="8"/>
        <v>1.3045199999999999</v>
      </c>
      <c r="I277" s="70">
        <f t="shared" si="9"/>
        <v>1.3045199999999999</v>
      </c>
      <c r="J277" s="71">
        <f>ROUND((H277*'2-Calculator'!$D$26),2)</f>
        <v>8575.91</v>
      </c>
      <c r="K277" s="71">
        <f>ROUND((I277*'2-Calculator'!$D$26),2)</f>
        <v>8575.91</v>
      </c>
      <c r="L277" s="69">
        <v>5.87</v>
      </c>
      <c r="M277" s="66" t="s">
        <v>2533</v>
      </c>
      <c r="N277" s="66" t="s">
        <v>2534</v>
      </c>
      <c r="O277" s="66"/>
      <c r="P277" s="66" t="s">
        <v>1833</v>
      </c>
      <c r="Q277" s="141">
        <v>6</v>
      </c>
    </row>
    <row r="278" spans="1:17" s="72" customFormat="1" x14ac:dyDescent="0.2">
      <c r="A278" s="66"/>
      <c r="B278" s="66" t="s">
        <v>967</v>
      </c>
      <c r="C278" s="221" t="s">
        <v>1580</v>
      </c>
      <c r="D278" s="66" t="s">
        <v>2215</v>
      </c>
      <c r="E278" s="68">
        <v>3.2852000000000001</v>
      </c>
      <c r="F278" s="74">
        <v>1</v>
      </c>
      <c r="G278" s="74">
        <v>1</v>
      </c>
      <c r="H278" s="68">
        <f t="shared" si="8"/>
        <v>3.2852000000000001</v>
      </c>
      <c r="I278" s="70">
        <f t="shared" si="9"/>
        <v>3.2852000000000001</v>
      </c>
      <c r="J278" s="71">
        <f>ROUND((H278*'2-Calculator'!$D$26),2)</f>
        <v>21596.9</v>
      </c>
      <c r="K278" s="71">
        <f>ROUND((I278*'2-Calculator'!$D$26),2)</f>
        <v>21596.9</v>
      </c>
      <c r="L278" s="69">
        <v>4.5</v>
      </c>
      <c r="M278" s="66" t="s">
        <v>2531</v>
      </c>
      <c r="N278" s="66" t="s">
        <v>2535</v>
      </c>
      <c r="O278" s="66"/>
      <c r="P278" s="66" t="s">
        <v>1833</v>
      </c>
      <c r="Q278" s="141">
        <v>10</v>
      </c>
    </row>
    <row r="279" spans="1:17" s="72" customFormat="1" x14ac:dyDescent="0.2">
      <c r="A279" s="66"/>
      <c r="B279" s="66" t="s">
        <v>966</v>
      </c>
      <c r="C279" s="221" t="s">
        <v>1580</v>
      </c>
      <c r="D279" s="66" t="s">
        <v>2215</v>
      </c>
      <c r="E279" s="68">
        <v>3.7299199999999999</v>
      </c>
      <c r="F279" s="74">
        <v>1</v>
      </c>
      <c r="G279" s="74">
        <v>1</v>
      </c>
      <c r="H279" s="68">
        <f t="shared" si="8"/>
        <v>3.7299199999999999</v>
      </c>
      <c r="I279" s="70">
        <f t="shared" si="9"/>
        <v>3.7299199999999999</v>
      </c>
      <c r="J279" s="71">
        <f>ROUND((H279*'2-Calculator'!$D$26),2)</f>
        <v>24520.49</v>
      </c>
      <c r="K279" s="71">
        <f>ROUND((I279*'2-Calculator'!$D$26),2)</f>
        <v>24520.49</v>
      </c>
      <c r="L279" s="69">
        <v>5.79</v>
      </c>
      <c r="M279" s="66" t="s">
        <v>2531</v>
      </c>
      <c r="N279" s="66" t="s">
        <v>2535</v>
      </c>
      <c r="O279" s="66"/>
      <c r="P279" s="66" t="s">
        <v>1833</v>
      </c>
      <c r="Q279" s="141">
        <v>35</v>
      </c>
    </row>
    <row r="280" spans="1:17" s="72" customFormat="1" x14ac:dyDescent="0.2">
      <c r="A280" s="66"/>
      <c r="B280" s="66" t="s">
        <v>965</v>
      </c>
      <c r="C280" s="221" t="s">
        <v>1580</v>
      </c>
      <c r="D280" s="66" t="s">
        <v>2215</v>
      </c>
      <c r="E280" s="68">
        <v>4.8643799999999997</v>
      </c>
      <c r="F280" s="74">
        <v>1</v>
      </c>
      <c r="G280" s="74">
        <v>1</v>
      </c>
      <c r="H280" s="68">
        <f t="shared" si="8"/>
        <v>4.8643799999999997</v>
      </c>
      <c r="I280" s="70">
        <f t="shared" si="9"/>
        <v>4.8643799999999997</v>
      </c>
      <c r="J280" s="71">
        <f>ROUND((H280*'2-Calculator'!$D$26),2)</f>
        <v>31978.43</v>
      </c>
      <c r="K280" s="71">
        <f>ROUND((I280*'2-Calculator'!$D$26),2)</f>
        <v>31978.43</v>
      </c>
      <c r="L280" s="69">
        <v>8.98</v>
      </c>
      <c r="M280" s="66" t="s">
        <v>2531</v>
      </c>
      <c r="N280" s="66" t="s">
        <v>2535</v>
      </c>
      <c r="O280" s="66"/>
      <c r="P280" s="66" t="s">
        <v>1833</v>
      </c>
      <c r="Q280" s="141">
        <v>39</v>
      </c>
    </row>
    <row r="281" spans="1:17" s="72" customFormat="1" x14ac:dyDescent="0.2">
      <c r="A281" s="66"/>
      <c r="B281" s="66" t="s">
        <v>964</v>
      </c>
      <c r="C281" s="221" t="s">
        <v>1580</v>
      </c>
      <c r="D281" s="66" t="s">
        <v>2215</v>
      </c>
      <c r="E281" s="68">
        <v>8.4492499999999993</v>
      </c>
      <c r="F281" s="74">
        <v>1</v>
      </c>
      <c r="G281" s="74">
        <v>1</v>
      </c>
      <c r="H281" s="68">
        <f t="shared" si="8"/>
        <v>8.4492499999999993</v>
      </c>
      <c r="I281" s="70">
        <f t="shared" si="9"/>
        <v>8.4492499999999993</v>
      </c>
      <c r="J281" s="71">
        <f>ROUND((H281*'2-Calculator'!$D$26),2)</f>
        <v>55545.37</v>
      </c>
      <c r="K281" s="71">
        <f>ROUND((I281*'2-Calculator'!$D$26),2)</f>
        <v>55545.37</v>
      </c>
      <c r="L281" s="69">
        <v>20.67</v>
      </c>
      <c r="M281" s="66" t="s">
        <v>2531</v>
      </c>
      <c r="N281" s="66" t="s">
        <v>2535</v>
      </c>
      <c r="O281" s="66"/>
      <c r="P281" s="66" t="s">
        <v>1833</v>
      </c>
      <c r="Q281" s="141">
        <v>22</v>
      </c>
    </row>
    <row r="282" spans="1:17" s="72" customFormat="1" x14ac:dyDescent="0.2">
      <c r="A282" s="66"/>
      <c r="B282" s="66" t="s">
        <v>963</v>
      </c>
      <c r="C282" s="221" t="s">
        <v>1581</v>
      </c>
      <c r="D282" s="66" t="s">
        <v>2216</v>
      </c>
      <c r="E282" s="68">
        <v>3.8331599999999999</v>
      </c>
      <c r="F282" s="74">
        <v>1</v>
      </c>
      <c r="G282" s="74">
        <v>1</v>
      </c>
      <c r="H282" s="68">
        <f t="shared" si="8"/>
        <v>3.8331599999999999</v>
      </c>
      <c r="I282" s="70">
        <f t="shared" si="9"/>
        <v>3.8331599999999999</v>
      </c>
      <c r="J282" s="71">
        <f>ROUND((H282*'2-Calculator'!$D$26),2)</f>
        <v>25199.19</v>
      </c>
      <c r="K282" s="71">
        <f>ROUND((I282*'2-Calculator'!$D$26),2)</f>
        <v>25199.19</v>
      </c>
      <c r="L282" s="69">
        <v>3.46</v>
      </c>
      <c r="M282" s="66" t="s">
        <v>2531</v>
      </c>
      <c r="N282" s="66" t="s">
        <v>2535</v>
      </c>
      <c r="O282" s="66"/>
      <c r="P282" s="66" t="s">
        <v>1833</v>
      </c>
      <c r="Q282" s="141">
        <v>11</v>
      </c>
    </row>
    <row r="283" spans="1:17" s="72" customFormat="1" x14ac:dyDescent="0.2">
      <c r="A283" s="66"/>
      <c r="B283" s="66" t="s">
        <v>962</v>
      </c>
      <c r="C283" s="221" t="s">
        <v>1581</v>
      </c>
      <c r="D283" s="66" t="s">
        <v>2216</v>
      </c>
      <c r="E283" s="68">
        <v>5.00739</v>
      </c>
      <c r="F283" s="74">
        <v>1</v>
      </c>
      <c r="G283" s="74">
        <v>1</v>
      </c>
      <c r="H283" s="68">
        <f t="shared" si="8"/>
        <v>5.00739</v>
      </c>
      <c r="I283" s="70">
        <f t="shared" si="9"/>
        <v>5.00739</v>
      </c>
      <c r="J283" s="71">
        <f>ROUND((H283*'2-Calculator'!$D$26),2)</f>
        <v>32918.58</v>
      </c>
      <c r="K283" s="71">
        <f>ROUND((I283*'2-Calculator'!$D$26),2)</f>
        <v>32918.58</v>
      </c>
      <c r="L283" s="69">
        <v>8.66</v>
      </c>
      <c r="M283" s="66" t="s">
        <v>2531</v>
      </c>
      <c r="N283" s="66" t="s">
        <v>2535</v>
      </c>
      <c r="O283" s="66"/>
      <c r="P283" s="66" t="s">
        <v>1833</v>
      </c>
      <c r="Q283" s="141">
        <v>14</v>
      </c>
    </row>
    <row r="284" spans="1:17" s="72" customFormat="1" x14ac:dyDescent="0.2">
      <c r="A284" s="66"/>
      <c r="B284" s="66" t="s">
        <v>961</v>
      </c>
      <c r="C284" s="221" t="s">
        <v>1581</v>
      </c>
      <c r="D284" s="66" t="s">
        <v>2216</v>
      </c>
      <c r="E284" s="68">
        <v>7.9840099999999996</v>
      </c>
      <c r="F284" s="74">
        <v>1</v>
      </c>
      <c r="G284" s="74">
        <v>1</v>
      </c>
      <c r="H284" s="68">
        <f t="shared" si="8"/>
        <v>7.9840099999999996</v>
      </c>
      <c r="I284" s="70">
        <f t="shared" si="9"/>
        <v>7.9840099999999996</v>
      </c>
      <c r="J284" s="71">
        <f>ROUND((H284*'2-Calculator'!$D$26),2)</f>
        <v>52486.879999999997</v>
      </c>
      <c r="K284" s="71">
        <f>ROUND((I284*'2-Calculator'!$D$26),2)</f>
        <v>52486.879999999997</v>
      </c>
      <c r="L284" s="69">
        <v>13.03</v>
      </c>
      <c r="M284" s="66" t="s">
        <v>2531</v>
      </c>
      <c r="N284" s="66" t="s">
        <v>2535</v>
      </c>
      <c r="O284" s="66"/>
      <c r="P284" s="66" t="s">
        <v>1833</v>
      </c>
      <c r="Q284" s="141">
        <v>2</v>
      </c>
    </row>
    <row r="285" spans="1:17" s="72" customFormat="1" x14ac:dyDescent="0.2">
      <c r="A285" s="66"/>
      <c r="B285" s="66" t="s">
        <v>960</v>
      </c>
      <c r="C285" s="221" t="s">
        <v>1581</v>
      </c>
      <c r="D285" s="66" t="s">
        <v>2216</v>
      </c>
      <c r="E285" s="68">
        <v>20.322510000000001</v>
      </c>
      <c r="F285" s="74">
        <v>1</v>
      </c>
      <c r="G285" s="74">
        <v>1</v>
      </c>
      <c r="H285" s="68">
        <f t="shared" si="8"/>
        <v>20.322510000000001</v>
      </c>
      <c r="I285" s="70">
        <f t="shared" si="9"/>
        <v>20.322510000000001</v>
      </c>
      <c r="J285" s="71">
        <f>ROUND((H285*'2-Calculator'!$D$26),2)</f>
        <v>133600.18</v>
      </c>
      <c r="K285" s="71">
        <f>ROUND((I285*'2-Calculator'!$D$26),2)</f>
        <v>133600.18</v>
      </c>
      <c r="L285" s="69">
        <v>28.24</v>
      </c>
      <c r="M285" s="66" t="s">
        <v>2531</v>
      </c>
      <c r="N285" s="66" t="s">
        <v>2535</v>
      </c>
      <c r="O285" s="66"/>
      <c r="P285" s="66" t="s">
        <v>1833</v>
      </c>
      <c r="Q285" s="141">
        <v>8</v>
      </c>
    </row>
    <row r="286" spans="1:17" s="72" customFormat="1" x14ac:dyDescent="0.2">
      <c r="A286" s="66"/>
      <c r="B286" s="66" t="s">
        <v>959</v>
      </c>
      <c r="C286" s="221" t="s">
        <v>1582</v>
      </c>
      <c r="D286" s="66" t="s">
        <v>2432</v>
      </c>
      <c r="E286" s="68">
        <v>4.1113400000000002</v>
      </c>
      <c r="F286" s="74">
        <v>1</v>
      </c>
      <c r="G286" s="74">
        <v>1</v>
      </c>
      <c r="H286" s="68">
        <f t="shared" si="8"/>
        <v>4.1113400000000002</v>
      </c>
      <c r="I286" s="70">
        <f t="shared" si="9"/>
        <v>4.1113400000000002</v>
      </c>
      <c r="J286" s="71">
        <f>ROUND((H286*'2-Calculator'!$D$26),2)</f>
        <v>27027.95</v>
      </c>
      <c r="K286" s="71">
        <f>ROUND((I286*'2-Calculator'!$D$26),2)</f>
        <v>27027.95</v>
      </c>
      <c r="L286" s="69">
        <v>6.75</v>
      </c>
      <c r="M286" s="66" t="s">
        <v>2531</v>
      </c>
      <c r="N286" s="66" t="s">
        <v>2535</v>
      </c>
      <c r="O286" s="66"/>
      <c r="P286" s="66" t="s">
        <v>1833</v>
      </c>
      <c r="Q286" s="141">
        <v>2</v>
      </c>
    </row>
    <row r="287" spans="1:17" s="72" customFormat="1" x14ac:dyDescent="0.2">
      <c r="A287" s="66"/>
      <c r="B287" s="66" t="s">
        <v>958</v>
      </c>
      <c r="C287" s="221" t="s">
        <v>1582</v>
      </c>
      <c r="D287" s="66" t="s">
        <v>2432</v>
      </c>
      <c r="E287" s="68">
        <v>4.96997</v>
      </c>
      <c r="F287" s="74">
        <v>1</v>
      </c>
      <c r="G287" s="74">
        <v>1</v>
      </c>
      <c r="H287" s="68">
        <f t="shared" si="8"/>
        <v>4.96997</v>
      </c>
      <c r="I287" s="70">
        <f t="shared" si="9"/>
        <v>4.96997</v>
      </c>
      <c r="J287" s="71">
        <f>ROUND((H287*'2-Calculator'!$D$26),2)</f>
        <v>32672.58</v>
      </c>
      <c r="K287" s="71">
        <f>ROUND((I287*'2-Calculator'!$D$26),2)</f>
        <v>32672.58</v>
      </c>
      <c r="L287" s="69">
        <v>8.5</v>
      </c>
      <c r="M287" s="66" t="s">
        <v>2531</v>
      </c>
      <c r="N287" s="66" t="s">
        <v>2535</v>
      </c>
      <c r="O287" s="66"/>
      <c r="P287" s="66" t="s">
        <v>1833</v>
      </c>
      <c r="Q287" s="141">
        <v>2</v>
      </c>
    </row>
    <row r="288" spans="1:17" s="72" customFormat="1" x14ac:dyDescent="0.2">
      <c r="A288" s="66"/>
      <c r="B288" s="66" t="s">
        <v>957</v>
      </c>
      <c r="C288" s="221" t="s">
        <v>1582</v>
      </c>
      <c r="D288" s="66" t="s">
        <v>2432</v>
      </c>
      <c r="E288" s="68">
        <v>6.2394600000000002</v>
      </c>
      <c r="F288" s="74">
        <v>1</v>
      </c>
      <c r="G288" s="74">
        <v>1</v>
      </c>
      <c r="H288" s="68">
        <f t="shared" si="8"/>
        <v>6.2394600000000002</v>
      </c>
      <c r="I288" s="70">
        <f t="shared" si="9"/>
        <v>6.2394600000000002</v>
      </c>
      <c r="J288" s="71">
        <f>ROUND((H288*'2-Calculator'!$D$26),2)</f>
        <v>41018.21</v>
      </c>
      <c r="K288" s="71">
        <f>ROUND((I288*'2-Calculator'!$D$26),2)</f>
        <v>41018.21</v>
      </c>
      <c r="L288" s="69">
        <v>11.55</v>
      </c>
      <c r="M288" s="66" t="s">
        <v>2531</v>
      </c>
      <c r="N288" s="66" t="s">
        <v>2535</v>
      </c>
      <c r="O288" s="66"/>
      <c r="P288" s="66" t="s">
        <v>1833</v>
      </c>
      <c r="Q288" s="141">
        <v>2</v>
      </c>
    </row>
    <row r="289" spans="1:17" s="72" customFormat="1" x14ac:dyDescent="0.2">
      <c r="A289" s="66"/>
      <c r="B289" s="66" t="s">
        <v>956</v>
      </c>
      <c r="C289" s="221" t="s">
        <v>1582</v>
      </c>
      <c r="D289" s="66" t="s">
        <v>2432</v>
      </c>
      <c r="E289" s="68">
        <v>9.3716899999999992</v>
      </c>
      <c r="F289" s="74">
        <v>1</v>
      </c>
      <c r="G289" s="74">
        <v>1</v>
      </c>
      <c r="H289" s="68">
        <f t="shared" si="8"/>
        <v>9.3716899999999992</v>
      </c>
      <c r="I289" s="70">
        <f t="shared" si="9"/>
        <v>9.3716899999999992</v>
      </c>
      <c r="J289" s="71">
        <f>ROUND((H289*'2-Calculator'!$D$26),2)</f>
        <v>61609.49</v>
      </c>
      <c r="K289" s="71">
        <f>ROUND((I289*'2-Calculator'!$D$26),2)</f>
        <v>61609.49</v>
      </c>
      <c r="L289" s="69">
        <v>20.49</v>
      </c>
      <c r="M289" s="66" t="s">
        <v>2531</v>
      </c>
      <c r="N289" s="66" t="s">
        <v>2535</v>
      </c>
      <c r="O289" s="66"/>
      <c r="P289" s="66" t="s">
        <v>1833</v>
      </c>
      <c r="Q289" s="141">
        <v>5</v>
      </c>
    </row>
    <row r="290" spans="1:17" s="72" customFormat="1" x14ac:dyDescent="0.2">
      <c r="A290" s="66"/>
      <c r="B290" s="66" t="s">
        <v>955</v>
      </c>
      <c r="C290" s="221" t="s">
        <v>1583</v>
      </c>
      <c r="D290" s="66" t="s">
        <v>2433</v>
      </c>
      <c r="E290" s="68">
        <v>3.70045</v>
      </c>
      <c r="F290" s="74">
        <v>1</v>
      </c>
      <c r="G290" s="74">
        <v>1</v>
      </c>
      <c r="H290" s="68">
        <f t="shared" si="8"/>
        <v>3.70045</v>
      </c>
      <c r="I290" s="70">
        <f t="shared" si="9"/>
        <v>3.70045</v>
      </c>
      <c r="J290" s="71">
        <f>ROUND((H290*'2-Calculator'!$D$26),2)</f>
        <v>24326.76</v>
      </c>
      <c r="K290" s="71">
        <f>ROUND((I290*'2-Calculator'!$D$26),2)</f>
        <v>24326.76</v>
      </c>
      <c r="L290" s="69">
        <v>4.68</v>
      </c>
      <c r="M290" s="66" t="s">
        <v>2531</v>
      </c>
      <c r="N290" s="66" t="s">
        <v>2535</v>
      </c>
      <c r="O290" s="66"/>
      <c r="P290" s="66" t="s">
        <v>1833</v>
      </c>
      <c r="Q290" s="141">
        <v>4</v>
      </c>
    </row>
    <row r="291" spans="1:17" s="72" customFormat="1" x14ac:dyDescent="0.2">
      <c r="A291" s="66"/>
      <c r="B291" s="66" t="s">
        <v>954</v>
      </c>
      <c r="C291" s="221" t="s">
        <v>1583</v>
      </c>
      <c r="D291" s="66" t="s">
        <v>2433</v>
      </c>
      <c r="E291" s="68">
        <v>4.3004800000000003</v>
      </c>
      <c r="F291" s="74">
        <v>1</v>
      </c>
      <c r="G291" s="74">
        <v>1</v>
      </c>
      <c r="H291" s="68">
        <f t="shared" si="8"/>
        <v>4.3004800000000003</v>
      </c>
      <c r="I291" s="70">
        <f t="shared" si="9"/>
        <v>4.3004800000000003</v>
      </c>
      <c r="J291" s="71">
        <f>ROUND((H291*'2-Calculator'!$D$26),2)</f>
        <v>28271.360000000001</v>
      </c>
      <c r="K291" s="71">
        <f>ROUND((I291*'2-Calculator'!$D$26),2)</f>
        <v>28271.360000000001</v>
      </c>
      <c r="L291" s="69">
        <v>5.94</v>
      </c>
      <c r="M291" s="66" t="s">
        <v>2531</v>
      </c>
      <c r="N291" s="66" t="s">
        <v>2535</v>
      </c>
      <c r="O291" s="66"/>
      <c r="P291" s="66" t="s">
        <v>1833</v>
      </c>
      <c r="Q291" s="141">
        <v>8</v>
      </c>
    </row>
    <row r="292" spans="1:17" s="72" customFormat="1" x14ac:dyDescent="0.2">
      <c r="A292" s="66"/>
      <c r="B292" s="66" t="s">
        <v>953</v>
      </c>
      <c r="C292" s="221" t="s">
        <v>1583</v>
      </c>
      <c r="D292" s="66" t="s">
        <v>2433</v>
      </c>
      <c r="E292" s="68">
        <v>5.2676299999999996</v>
      </c>
      <c r="F292" s="74">
        <v>1</v>
      </c>
      <c r="G292" s="74">
        <v>1</v>
      </c>
      <c r="H292" s="68">
        <f t="shared" si="8"/>
        <v>5.2676299999999996</v>
      </c>
      <c r="I292" s="70">
        <f t="shared" si="9"/>
        <v>5.2676299999999996</v>
      </c>
      <c r="J292" s="71">
        <f>ROUND((H292*'2-Calculator'!$D$26),2)</f>
        <v>34629.4</v>
      </c>
      <c r="K292" s="71">
        <f>ROUND((I292*'2-Calculator'!$D$26),2)</f>
        <v>34629.4</v>
      </c>
      <c r="L292" s="69">
        <v>8.44</v>
      </c>
      <c r="M292" s="66" t="s">
        <v>2531</v>
      </c>
      <c r="N292" s="66" t="s">
        <v>2535</v>
      </c>
      <c r="O292" s="66"/>
      <c r="P292" s="66" t="s">
        <v>1833</v>
      </c>
      <c r="Q292" s="141">
        <v>13</v>
      </c>
    </row>
    <row r="293" spans="1:17" s="72" customFormat="1" x14ac:dyDescent="0.2">
      <c r="A293" s="66"/>
      <c r="B293" s="66" t="s">
        <v>952</v>
      </c>
      <c r="C293" s="221" t="s">
        <v>1583</v>
      </c>
      <c r="D293" s="66" t="s">
        <v>2433</v>
      </c>
      <c r="E293" s="68">
        <v>8.1882900000000003</v>
      </c>
      <c r="F293" s="74">
        <v>1</v>
      </c>
      <c r="G293" s="74">
        <v>1</v>
      </c>
      <c r="H293" s="68">
        <f t="shared" si="8"/>
        <v>8.1882900000000003</v>
      </c>
      <c r="I293" s="70">
        <f t="shared" si="9"/>
        <v>8.1882900000000003</v>
      </c>
      <c r="J293" s="71">
        <f>ROUND((H293*'2-Calculator'!$D$26),2)</f>
        <v>53829.82</v>
      </c>
      <c r="K293" s="71">
        <f>ROUND((I293*'2-Calculator'!$D$26),2)</f>
        <v>53829.82</v>
      </c>
      <c r="L293" s="69">
        <v>18.84</v>
      </c>
      <c r="M293" s="66" t="s">
        <v>2531</v>
      </c>
      <c r="N293" s="66" t="s">
        <v>2535</v>
      </c>
      <c r="O293" s="66"/>
      <c r="P293" s="66" t="s">
        <v>1833</v>
      </c>
      <c r="Q293" s="141">
        <v>10</v>
      </c>
    </row>
    <row r="294" spans="1:17" s="72" customFormat="1" x14ac:dyDescent="0.2">
      <c r="A294" s="66"/>
      <c r="B294" s="66" t="s">
        <v>951</v>
      </c>
      <c r="C294" s="221" t="s">
        <v>1584</v>
      </c>
      <c r="D294" s="66" t="s">
        <v>2034</v>
      </c>
      <c r="E294" s="68">
        <v>4.0449099999999998</v>
      </c>
      <c r="F294" s="74">
        <v>1</v>
      </c>
      <c r="G294" s="74">
        <v>1</v>
      </c>
      <c r="H294" s="68">
        <f t="shared" si="8"/>
        <v>4.0449099999999998</v>
      </c>
      <c r="I294" s="70">
        <f t="shared" si="9"/>
        <v>4.0449099999999998</v>
      </c>
      <c r="J294" s="71">
        <f>ROUND((H294*'2-Calculator'!$D$26),2)</f>
        <v>26591.24</v>
      </c>
      <c r="K294" s="71">
        <f>ROUND((I294*'2-Calculator'!$D$26),2)</f>
        <v>26591.24</v>
      </c>
      <c r="L294" s="69">
        <v>7</v>
      </c>
      <c r="M294" s="66" t="s">
        <v>2531</v>
      </c>
      <c r="N294" s="66" t="s">
        <v>2535</v>
      </c>
      <c r="O294" s="66"/>
      <c r="P294" s="66" t="s">
        <v>1833</v>
      </c>
      <c r="Q294" s="141">
        <v>0</v>
      </c>
    </row>
    <row r="295" spans="1:17" s="72" customFormat="1" x14ac:dyDescent="0.2">
      <c r="A295" s="66"/>
      <c r="B295" s="66" t="s">
        <v>950</v>
      </c>
      <c r="C295" s="221" t="s">
        <v>1584</v>
      </c>
      <c r="D295" s="66" t="s">
        <v>2034</v>
      </c>
      <c r="E295" s="68">
        <v>4.4190500000000004</v>
      </c>
      <c r="F295" s="74">
        <v>1</v>
      </c>
      <c r="G295" s="74">
        <v>1</v>
      </c>
      <c r="H295" s="68">
        <f t="shared" si="8"/>
        <v>4.4190500000000004</v>
      </c>
      <c r="I295" s="70">
        <f t="shared" si="9"/>
        <v>4.4190500000000004</v>
      </c>
      <c r="J295" s="71">
        <f>ROUND((H295*'2-Calculator'!$D$26),2)</f>
        <v>29050.83</v>
      </c>
      <c r="K295" s="71">
        <f>ROUND((I295*'2-Calculator'!$D$26),2)</f>
        <v>29050.83</v>
      </c>
      <c r="L295" s="69">
        <v>8.1</v>
      </c>
      <c r="M295" s="66" t="s">
        <v>2531</v>
      </c>
      <c r="N295" s="66" t="s">
        <v>2535</v>
      </c>
      <c r="O295" s="66"/>
      <c r="P295" s="66" t="s">
        <v>1833</v>
      </c>
      <c r="Q295" s="141">
        <v>12</v>
      </c>
    </row>
    <row r="296" spans="1:17" s="72" customFormat="1" x14ac:dyDescent="0.2">
      <c r="A296" s="66"/>
      <c r="B296" s="66" t="s">
        <v>949</v>
      </c>
      <c r="C296" s="221" t="s">
        <v>1584</v>
      </c>
      <c r="D296" s="66" t="s">
        <v>2034</v>
      </c>
      <c r="E296" s="68">
        <v>5.3559700000000001</v>
      </c>
      <c r="F296" s="74">
        <v>1</v>
      </c>
      <c r="G296" s="74">
        <v>1</v>
      </c>
      <c r="H296" s="68">
        <f t="shared" si="8"/>
        <v>5.3559700000000001</v>
      </c>
      <c r="I296" s="70">
        <f t="shared" si="9"/>
        <v>5.3559700000000001</v>
      </c>
      <c r="J296" s="71">
        <f>ROUND((H296*'2-Calculator'!$D$26),2)</f>
        <v>35210.15</v>
      </c>
      <c r="K296" s="71">
        <f>ROUND((I296*'2-Calculator'!$D$26),2)</f>
        <v>35210.15</v>
      </c>
      <c r="L296" s="69">
        <v>10.119999999999999</v>
      </c>
      <c r="M296" s="66" t="s">
        <v>2531</v>
      </c>
      <c r="N296" s="66" t="s">
        <v>2535</v>
      </c>
      <c r="O296" s="66"/>
      <c r="P296" s="66" t="s">
        <v>1833</v>
      </c>
      <c r="Q296" s="141">
        <v>14</v>
      </c>
    </row>
    <row r="297" spans="1:17" s="72" customFormat="1" x14ac:dyDescent="0.2">
      <c r="A297" s="66"/>
      <c r="B297" s="66" t="s">
        <v>948</v>
      </c>
      <c r="C297" s="221" t="s">
        <v>1584</v>
      </c>
      <c r="D297" s="66" t="s">
        <v>2034</v>
      </c>
      <c r="E297" s="68">
        <v>7.47201</v>
      </c>
      <c r="F297" s="74">
        <v>1</v>
      </c>
      <c r="G297" s="74">
        <v>1</v>
      </c>
      <c r="H297" s="68">
        <f t="shared" si="8"/>
        <v>7.47201</v>
      </c>
      <c r="I297" s="70">
        <f t="shared" si="9"/>
        <v>7.47201</v>
      </c>
      <c r="J297" s="71">
        <f>ROUND((H297*'2-Calculator'!$D$26),2)</f>
        <v>49120.99</v>
      </c>
      <c r="K297" s="71">
        <f>ROUND((I297*'2-Calculator'!$D$26),2)</f>
        <v>49120.99</v>
      </c>
      <c r="L297" s="69">
        <v>15.25</v>
      </c>
      <c r="M297" s="66" t="s">
        <v>2531</v>
      </c>
      <c r="N297" s="66" t="s">
        <v>2535</v>
      </c>
      <c r="O297" s="66"/>
      <c r="P297" s="66" t="s">
        <v>1833</v>
      </c>
      <c r="Q297" s="141">
        <v>14</v>
      </c>
    </row>
    <row r="298" spans="1:17" s="72" customFormat="1" x14ac:dyDescent="0.2">
      <c r="A298" s="66"/>
      <c r="B298" s="66" t="s">
        <v>947</v>
      </c>
      <c r="C298" s="221" t="s">
        <v>1585</v>
      </c>
      <c r="D298" s="66" t="s">
        <v>2035</v>
      </c>
      <c r="E298" s="68">
        <v>3.3958699999999999</v>
      </c>
      <c r="F298" s="74">
        <v>1</v>
      </c>
      <c r="G298" s="74">
        <v>1</v>
      </c>
      <c r="H298" s="68">
        <f t="shared" si="8"/>
        <v>3.3958699999999999</v>
      </c>
      <c r="I298" s="70">
        <f t="shared" si="9"/>
        <v>3.3958699999999999</v>
      </c>
      <c r="J298" s="71">
        <f>ROUND((H298*'2-Calculator'!$D$26),2)</f>
        <v>22324.45</v>
      </c>
      <c r="K298" s="71">
        <f>ROUND((I298*'2-Calculator'!$D$26),2)</f>
        <v>22324.45</v>
      </c>
      <c r="L298" s="69">
        <v>5.1100000000000003</v>
      </c>
      <c r="M298" s="66" t="s">
        <v>2531</v>
      </c>
      <c r="N298" s="66" t="s">
        <v>2535</v>
      </c>
      <c r="O298" s="66"/>
      <c r="P298" s="66" t="s">
        <v>1833</v>
      </c>
      <c r="Q298" s="141">
        <v>5</v>
      </c>
    </row>
    <row r="299" spans="1:17" s="72" customFormat="1" x14ac:dyDescent="0.2">
      <c r="A299" s="66"/>
      <c r="B299" s="66" t="s">
        <v>946</v>
      </c>
      <c r="C299" s="221" t="s">
        <v>1585</v>
      </c>
      <c r="D299" s="66" t="s">
        <v>2035</v>
      </c>
      <c r="E299" s="68">
        <v>3.7810000000000001</v>
      </c>
      <c r="F299" s="74">
        <v>1</v>
      </c>
      <c r="G299" s="74">
        <v>1</v>
      </c>
      <c r="H299" s="68">
        <f t="shared" si="8"/>
        <v>3.7810000000000001</v>
      </c>
      <c r="I299" s="70">
        <f t="shared" si="9"/>
        <v>3.7810000000000001</v>
      </c>
      <c r="J299" s="71">
        <f>ROUND((H299*'2-Calculator'!$D$26),2)</f>
        <v>24856.29</v>
      </c>
      <c r="K299" s="71">
        <f>ROUND((I299*'2-Calculator'!$D$26),2)</f>
        <v>24856.29</v>
      </c>
      <c r="L299" s="69">
        <v>5.91</v>
      </c>
      <c r="M299" s="66" t="s">
        <v>2531</v>
      </c>
      <c r="N299" s="66" t="s">
        <v>2535</v>
      </c>
      <c r="O299" s="66"/>
      <c r="P299" s="66" t="s">
        <v>1833</v>
      </c>
      <c r="Q299" s="141">
        <v>20</v>
      </c>
    </row>
    <row r="300" spans="1:17" s="72" customFormat="1" x14ac:dyDescent="0.2">
      <c r="A300" s="66"/>
      <c r="B300" s="66" t="s">
        <v>945</v>
      </c>
      <c r="C300" s="221" t="s">
        <v>1585</v>
      </c>
      <c r="D300" s="66" t="s">
        <v>2035</v>
      </c>
      <c r="E300" s="68">
        <v>4.5689500000000001</v>
      </c>
      <c r="F300" s="74">
        <v>1</v>
      </c>
      <c r="G300" s="74">
        <v>1</v>
      </c>
      <c r="H300" s="68">
        <f t="shared" si="8"/>
        <v>4.5689500000000001</v>
      </c>
      <c r="I300" s="70">
        <f t="shared" si="9"/>
        <v>4.5689500000000001</v>
      </c>
      <c r="J300" s="71">
        <f>ROUND((H300*'2-Calculator'!$D$26),2)</f>
        <v>30036.28</v>
      </c>
      <c r="K300" s="71">
        <f>ROUND((I300*'2-Calculator'!$D$26),2)</f>
        <v>30036.28</v>
      </c>
      <c r="L300" s="69">
        <v>8.02</v>
      </c>
      <c r="M300" s="66" t="s">
        <v>2531</v>
      </c>
      <c r="N300" s="66" t="s">
        <v>2535</v>
      </c>
      <c r="O300" s="66"/>
      <c r="P300" s="66" t="s">
        <v>1833</v>
      </c>
      <c r="Q300" s="141">
        <v>46</v>
      </c>
    </row>
    <row r="301" spans="1:17" s="72" customFormat="1" x14ac:dyDescent="0.2">
      <c r="A301" s="66"/>
      <c r="B301" s="66" t="s">
        <v>944</v>
      </c>
      <c r="C301" s="221" t="s">
        <v>1585</v>
      </c>
      <c r="D301" s="66" t="s">
        <v>2035</v>
      </c>
      <c r="E301" s="68">
        <v>6.65212</v>
      </c>
      <c r="F301" s="74">
        <v>1</v>
      </c>
      <c r="G301" s="74">
        <v>1</v>
      </c>
      <c r="H301" s="68">
        <f t="shared" si="8"/>
        <v>6.65212</v>
      </c>
      <c r="I301" s="70">
        <f t="shared" si="9"/>
        <v>6.65212</v>
      </c>
      <c r="J301" s="71">
        <f>ROUND((H301*'2-Calculator'!$D$26),2)</f>
        <v>43731.040000000001</v>
      </c>
      <c r="K301" s="71">
        <f>ROUND((I301*'2-Calculator'!$D$26),2)</f>
        <v>43731.040000000001</v>
      </c>
      <c r="L301" s="69">
        <v>14.88</v>
      </c>
      <c r="M301" s="66" t="s">
        <v>2531</v>
      </c>
      <c r="N301" s="66" t="s">
        <v>2535</v>
      </c>
      <c r="O301" s="66"/>
      <c r="P301" s="66" t="s">
        <v>1833</v>
      </c>
      <c r="Q301" s="141">
        <v>8</v>
      </c>
    </row>
    <row r="302" spans="1:17" s="72" customFormat="1" x14ac:dyDescent="0.2">
      <c r="A302" s="66"/>
      <c r="B302" s="66" t="s">
        <v>943</v>
      </c>
      <c r="C302" s="221" t="s">
        <v>1586</v>
      </c>
      <c r="D302" s="66" t="s">
        <v>2434</v>
      </c>
      <c r="E302" s="68">
        <v>2.4032</v>
      </c>
      <c r="F302" s="74">
        <v>1</v>
      </c>
      <c r="G302" s="74">
        <v>1</v>
      </c>
      <c r="H302" s="68">
        <f t="shared" si="8"/>
        <v>2.4032</v>
      </c>
      <c r="I302" s="70">
        <f t="shared" si="9"/>
        <v>2.4032</v>
      </c>
      <c r="J302" s="71">
        <f>ROUND((H302*'2-Calculator'!$D$26),2)</f>
        <v>15798.64</v>
      </c>
      <c r="K302" s="71">
        <f>ROUND((I302*'2-Calculator'!$D$26),2)</f>
        <v>15798.64</v>
      </c>
      <c r="L302" s="69">
        <v>2.2799999999999998</v>
      </c>
      <c r="M302" s="66" t="s">
        <v>2531</v>
      </c>
      <c r="N302" s="66" t="s">
        <v>2535</v>
      </c>
      <c r="O302" s="66"/>
      <c r="P302" s="66" t="s">
        <v>1833</v>
      </c>
      <c r="Q302" s="141">
        <v>5</v>
      </c>
    </row>
    <row r="303" spans="1:17" s="72" customFormat="1" x14ac:dyDescent="0.2">
      <c r="A303" s="66"/>
      <c r="B303" s="66" t="s">
        <v>942</v>
      </c>
      <c r="C303" s="221" t="s">
        <v>1586</v>
      </c>
      <c r="D303" s="66" t="s">
        <v>2434</v>
      </c>
      <c r="E303" s="68">
        <v>2.7028099999999999</v>
      </c>
      <c r="F303" s="74">
        <v>1</v>
      </c>
      <c r="G303" s="74">
        <v>1</v>
      </c>
      <c r="H303" s="68">
        <f t="shared" si="8"/>
        <v>2.7028099999999999</v>
      </c>
      <c r="I303" s="70">
        <f t="shared" si="9"/>
        <v>2.7028099999999999</v>
      </c>
      <c r="J303" s="71">
        <f>ROUND((H303*'2-Calculator'!$D$26),2)</f>
        <v>17768.27</v>
      </c>
      <c r="K303" s="71">
        <f>ROUND((I303*'2-Calculator'!$D$26),2)</f>
        <v>17768.27</v>
      </c>
      <c r="L303" s="69">
        <v>3.15</v>
      </c>
      <c r="M303" s="66" t="s">
        <v>2531</v>
      </c>
      <c r="N303" s="66" t="s">
        <v>2535</v>
      </c>
      <c r="O303" s="66"/>
      <c r="P303" s="66" t="s">
        <v>1833</v>
      </c>
      <c r="Q303" s="141">
        <v>8</v>
      </c>
    </row>
    <row r="304" spans="1:17" s="72" customFormat="1" x14ac:dyDescent="0.2">
      <c r="A304" s="66"/>
      <c r="B304" s="66" t="s">
        <v>941</v>
      </c>
      <c r="C304" s="221" t="s">
        <v>1586</v>
      </c>
      <c r="D304" s="66" t="s">
        <v>2434</v>
      </c>
      <c r="E304" s="68">
        <v>3.8299699999999999</v>
      </c>
      <c r="F304" s="74">
        <v>1</v>
      </c>
      <c r="G304" s="74">
        <v>1</v>
      </c>
      <c r="H304" s="68">
        <f t="shared" si="8"/>
        <v>3.8299699999999999</v>
      </c>
      <c r="I304" s="70">
        <f t="shared" si="9"/>
        <v>3.8299699999999999</v>
      </c>
      <c r="J304" s="71">
        <f>ROUND((H304*'2-Calculator'!$D$26),2)</f>
        <v>25178.22</v>
      </c>
      <c r="K304" s="71">
        <f>ROUND((I304*'2-Calculator'!$D$26),2)</f>
        <v>25178.22</v>
      </c>
      <c r="L304" s="69">
        <v>7.52</v>
      </c>
      <c r="M304" s="66" t="s">
        <v>2531</v>
      </c>
      <c r="N304" s="66" t="s">
        <v>2535</v>
      </c>
      <c r="O304" s="66"/>
      <c r="P304" s="66" t="s">
        <v>1833</v>
      </c>
      <c r="Q304" s="141">
        <v>8</v>
      </c>
    </row>
    <row r="305" spans="1:17" s="72" customFormat="1" x14ac:dyDescent="0.2">
      <c r="A305" s="66"/>
      <c r="B305" s="66" t="s">
        <v>940</v>
      </c>
      <c r="C305" s="221" t="s">
        <v>1586</v>
      </c>
      <c r="D305" s="66" t="s">
        <v>2434</v>
      </c>
      <c r="E305" s="68">
        <v>6.4618500000000001</v>
      </c>
      <c r="F305" s="74">
        <v>1</v>
      </c>
      <c r="G305" s="74">
        <v>1</v>
      </c>
      <c r="H305" s="68">
        <f t="shared" si="8"/>
        <v>6.4618500000000001</v>
      </c>
      <c r="I305" s="70">
        <f t="shared" si="9"/>
        <v>6.4618500000000001</v>
      </c>
      <c r="J305" s="71">
        <f>ROUND((H305*'2-Calculator'!$D$26),2)</f>
        <v>42480.2</v>
      </c>
      <c r="K305" s="71">
        <f>ROUND((I305*'2-Calculator'!$D$26),2)</f>
        <v>42480.2</v>
      </c>
      <c r="L305" s="69">
        <v>17.7</v>
      </c>
      <c r="M305" s="66" t="s">
        <v>2531</v>
      </c>
      <c r="N305" s="66" t="s">
        <v>2535</v>
      </c>
      <c r="O305" s="66"/>
      <c r="P305" s="66" t="s">
        <v>1833</v>
      </c>
      <c r="Q305" s="141">
        <v>7</v>
      </c>
    </row>
    <row r="306" spans="1:17" s="72" customFormat="1" x14ac:dyDescent="0.2">
      <c r="A306" s="66"/>
      <c r="B306" s="66" t="s">
        <v>939</v>
      </c>
      <c r="C306" s="221" t="s">
        <v>1587</v>
      </c>
      <c r="D306" s="66" t="s">
        <v>2217</v>
      </c>
      <c r="E306" s="68">
        <v>1.75726</v>
      </c>
      <c r="F306" s="74">
        <v>1</v>
      </c>
      <c r="G306" s="74">
        <v>1</v>
      </c>
      <c r="H306" s="68">
        <f t="shared" si="8"/>
        <v>1.75726</v>
      </c>
      <c r="I306" s="70">
        <f t="shared" si="9"/>
        <v>1.75726</v>
      </c>
      <c r="J306" s="71">
        <f>ROUND((H306*'2-Calculator'!$D$26),2)</f>
        <v>11552.23</v>
      </c>
      <c r="K306" s="71">
        <f>ROUND((I306*'2-Calculator'!$D$26),2)</f>
        <v>11552.23</v>
      </c>
      <c r="L306" s="69">
        <v>4.1399999999999997</v>
      </c>
      <c r="M306" s="66" t="s">
        <v>2531</v>
      </c>
      <c r="N306" s="66" t="s">
        <v>2535</v>
      </c>
      <c r="O306" s="66"/>
      <c r="P306" s="66" t="s">
        <v>1833</v>
      </c>
      <c r="Q306" s="141">
        <v>7</v>
      </c>
    </row>
    <row r="307" spans="1:17" s="72" customFormat="1" x14ac:dyDescent="0.2">
      <c r="A307" s="66"/>
      <c r="B307" s="66" t="s">
        <v>938</v>
      </c>
      <c r="C307" s="221" t="s">
        <v>1587</v>
      </c>
      <c r="D307" s="66" t="s">
        <v>2217</v>
      </c>
      <c r="E307" s="68">
        <v>2.21576</v>
      </c>
      <c r="F307" s="74">
        <v>1</v>
      </c>
      <c r="G307" s="74">
        <v>1</v>
      </c>
      <c r="H307" s="68">
        <f t="shared" si="8"/>
        <v>2.21576</v>
      </c>
      <c r="I307" s="70">
        <f t="shared" si="9"/>
        <v>2.21576</v>
      </c>
      <c r="J307" s="71">
        <f>ROUND((H307*'2-Calculator'!$D$26),2)</f>
        <v>14566.41</v>
      </c>
      <c r="K307" s="71">
        <f>ROUND((I307*'2-Calculator'!$D$26),2)</f>
        <v>14566.41</v>
      </c>
      <c r="L307" s="69">
        <v>5.17</v>
      </c>
      <c r="M307" s="66" t="s">
        <v>2531</v>
      </c>
      <c r="N307" s="66" t="s">
        <v>2535</v>
      </c>
      <c r="O307" s="66"/>
      <c r="P307" s="66" t="s">
        <v>1833</v>
      </c>
      <c r="Q307" s="141">
        <v>18</v>
      </c>
    </row>
    <row r="308" spans="1:17" s="72" customFormat="1" x14ac:dyDescent="0.2">
      <c r="A308" s="66"/>
      <c r="B308" s="66" t="s">
        <v>937</v>
      </c>
      <c r="C308" s="221" t="s">
        <v>1587</v>
      </c>
      <c r="D308" s="66" t="s">
        <v>2217</v>
      </c>
      <c r="E308" s="68">
        <v>3.5282499999999999</v>
      </c>
      <c r="F308" s="74">
        <v>1</v>
      </c>
      <c r="G308" s="74">
        <v>1</v>
      </c>
      <c r="H308" s="68">
        <f t="shared" si="8"/>
        <v>3.5282499999999999</v>
      </c>
      <c r="I308" s="70">
        <f t="shared" si="9"/>
        <v>3.5282499999999999</v>
      </c>
      <c r="J308" s="71">
        <f>ROUND((H308*'2-Calculator'!$D$26),2)</f>
        <v>23194.720000000001</v>
      </c>
      <c r="K308" s="71">
        <f>ROUND((I308*'2-Calculator'!$D$26),2)</f>
        <v>23194.720000000001</v>
      </c>
      <c r="L308" s="69">
        <v>8.4600000000000009</v>
      </c>
      <c r="M308" s="66" t="s">
        <v>2531</v>
      </c>
      <c r="N308" s="66" t="s">
        <v>2535</v>
      </c>
      <c r="O308" s="66"/>
      <c r="P308" s="66" t="s">
        <v>1833</v>
      </c>
      <c r="Q308" s="141">
        <v>15</v>
      </c>
    </row>
    <row r="309" spans="1:17" s="72" customFormat="1" x14ac:dyDescent="0.2">
      <c r="A309" s="66"/>
      <c r="B309" s="66" t="s">
        <v>936</v>
      </c>
      <c r="C309" s="221" t="s">
        <v>1587</v>
      </c>
      <c r="D309" s="66" t="s">
        <v>2217</v>
      </c>
      <c r="E309" s="68">
        <v>6.1524900000000002</v>
      </c>
      <c r="F309" s="74">
        <v>1</v>
      </c>
      <c r="G309" s="74">
        <v>1</v>
      </c>
      <c r="H309" s="68">
        <f t="shared" si="8"/>
        <v>6.1524900000000002</v>
      </c>
      <c r="I309" s="70">
        <f t="shared" si="9"/>
        <v>6.1524900000000002</v>
      </c>
      <c r="J309" s="71">
        <f>ROUND((H309*'2-Calculator'!$D$26),2)</f>
        <v>40446.47</v>
      </c>
      <c r="K309" s="71">
        <f>ROUND((I309*'2-Calculator'!$D$26),2)</f>
        <v>40446.47</v>
      </c>
      <c r="L309" s="69">
        <v>12.27</v>
      </c>
      <c r="M309" s="66" t="s">
        <v>2531</v>
      </c>
      <c r="N309" s="66" t="s">
        <v>2535</v>
      </c>
      <c r="O309" s="66"/>
      <c r="P309" s="66" t="s">
        <v>1833</v>
      </c>
      <c r="Q309" s="141">
        <v>8</v>
      </c>
    </row>
    <row r="310" spans="1:17" s="72" customFormat="1" x14ac:dyDescent="0.2">
      <c r="A310" s="66"/>
      <c r="B310" s="66" t="s">
        <v>935</v>
      </c>
      <c r="C310" s="221" t="s">
        <v>1588</v>
      </c>
      <c r="D310" s="66" t="s">
        <v>2435</v>
      </c>
      <c r="E310" s="68">
        <v>2.4646599999999999</v>
      </c>
      <c r="F310" s="74">
        <v>1</v>
      </c>
      <c r="G310" s="74">
        <v>1</v>
      </c>
      <c r="H310" s="68">
        <f t="shared" si="8"/>
        <v>2.4646599999999999</v>
      </c>
      <c r="I310" s="70">
        <f t="shared" si="9"/>
        <v>2.4646599999999999</v>
      </c>
      <c r="J310" s="71">
        <f>ROUND((H310*'2-Calculator'!$D$26),2)</f>
        <v>16202.67</v>
      </c>
      <c r="K310" s="71">
        <f>ROUND((I310*'2-Calculator'!$D$26),2)</f>
        <v>16202.67</v>
      </c>
      <c r="L310" s="69">
        <v>5</v>
      </c>
      <c r="M310" s="66" t="s">
        <v>2531</v>
      </c>
      <c r="N310" s="66" t="s">
        <v>2535</v>
      </c>
      <c r="O310" s="66"/>
      <c r="P310" s="66" t="s">
        <v>1833</v>
      </c>
      <c r="Q310" s="141">
        <v>0</v>
      </c>
    </row>
    <row r="311" spans="1:17" s="72" customFormat="1" x14ac:dyDescent="0.2">
      <c r="A311" s="66"/>
      <c r="B311" s="66" t="s">
        <v>934</v>
      </c>
      <c r="C311" s="221" t="s">
        <v>1588</v>
      </c>
      <c r="D311" s="66" t="s">
        <v>2435</v>
      </c>
      <c r="E311" s="68">
        <v>2.4820500000000001</v>
      </c>
      <c r="F311" s="74">
        <v>1</v>
      </c>
      <c r="G311" s="74">
        <v>1</v>
      </c>
      <c r="H311" s="68">
        <f t="shared" si="8"/>
        <v>2.4820500000000001</v>
      </c>
      <c r="I311" s="70">
        <f t="shared" si="9"/>
        <v>2.4820500000000001</v>
      </c>
      <c r="J311" s="71">
        <f>ROUND((H311*'2-Calculator'!$D$26),2)</f>
        <v>16317</v>
      </c>
      <c r="K311" s="71">
        <f>ROUND((I311*'2-Calculator'!$D$26),2)</f>
        <v>16317</v>
      </c>
      <c r="L311" s="69">
        <v>5.5</v>
      </c>
      <c r="M311" s="66" t="s">
        <v>2531</v>
      </c>
      <c r="N311" s="66" t="s">
        <v>2535</v>
      </c>
      <c r="O311" s="66"/>
      <c r="P311" s="66" t="s">
        <v>1833</v>
      </c>
      <c r="Q311" s="141">
        <v>0</v>
      </c>
    </row>
    <row r="312" spans="1:17" s="72" customFormat="1" x14ac:dyDescent="0.2">
      <c r="A312" s="66"/>
      <c r="B312" s="66" t="s">
        <v>933</v>
      </c>
      <c r="C312" s="221" t="s">
        <v>1588</v>
      </c>
      <c r="D312" s="66" t="s">
        <v>2435</v>
      </c>
      <c r="E312" s="68">
        <v>2.9125899999999998</v>
      </c>
      <c r="F312" s="74">
        <v>1</v>
      </c>
      <c r="G312" s="74">
        <v>1</v>
      </c>
      <c r="H312" s="68">
        <f t="shared" si="8"/>
        <v>2.9125899999999998</v>
      </c>
      <c r="I312" s="70">
        <f t="shared" si="9"/>
        <v>2.9125899999999998</v>
      </c>
      <c r="J312" s="71">
        <f>ROUND((H312*'2-Calculator'!$D$26),2)</f>
        <v>19147.37</v>
      </c>
      <c r="K312" s="71">
        <f>ROUND((I312*'2-Calculator'!$D$26),2)</f>
        <v>19147.37</v>
      </c>
      <c r="L312" s="69">
        <v>9.19</v>
      </c>
      <c r="M312" s="66" t="s">
        <v>2531</v>
      </c>
      <c r="N312" s="66" t="s">
        <v>2535</v>
      </c>
      <c r="O312" s="66"/>
      <c r="P312" s="66" t="s">
        <v>1833</v>
      </c>
      <c r="Q312" s="141">
        <v>0</v>
      </c>
    </row>
    <row r="313" spans="1:17" s="72" customFormat="1" x14ac:dyDescent="0.2">
      <c r="A313" s="66"/>
      <c r="B313" s="66" t="s">
        <v>932</v>
      </c>
      <c r="C313" s="221" t="s">
        <v>1588</v>
      </c>
      <c r="D313" s="66" t="s">
        <v>2435</v>
      </c>
      <c r="E313" s="68">
        <v>4.7440499999999997</v>
      </c>
      <c r="F313" s="74">
        <v>1</v>
      </c>
      <c r="G313" s="74">
        <v>1</v>
      </c>
      <c r="H313" s="68">
        <f t="shared" si="8"/>
        <v>4.7440499999999997</v>
      </c>
      <c r="I313" s="70">
        <f t="shared" si="9"/>
        <v>4.7440499999999997</v>
      </c>
      <c r="J313" s="71">
        <f>ROUND((H313*'2-Calculator'!$D$26),2)</f>
        <v>31187.38</v>
      </c>
      <c r="K313" s="71">
        <f>ROUND((I313*'2-Calculator'!$D$26),2)</f>
        <v>31187.38</v>
      </c>
      <c r="L313" s="69">
        <v>10.86</v>
      </c>
      <c r="M313" s="66" t="s">
        <v>2531</v>
      </c>
      <c r="N313" s="66" t="s">
        <v>2535</v>
      </c>
      <c r="O313" s="66"/>
      <c r="P313" s="66" t="s">
        <v>1833</v>
      </c>
      <c r="Q313" s="141">
        <v>0</v>
      </c>
    </row>
    <row r="314" spans="1:17" s="72" customFormat="1" x14ac:dyDescent="0.2">
      <c r="A314" s="66"/>
      <c r="B314" s="66" t="s">
        <v>931</v>
      </c>
      <c r="C314" s="221" t="s">
        <v>1589</v>
      </c>
      <c r="D314" s="66" t="s">
        <v>2436</v>
      </c>
      <c r="E314" s="68">
        <v>1.3261099999999999</v>
      </c>
      <c r="F314" s="74">
        <v>1</v>
      </c>
      <c r="G314" s="74">
        <v>1</v>
      </c>
      <c r="H314" s="68">
        <f t="shared" si="8"/>
        <v>1.3261099999999999</v>
      </c>
      <c r="I314" s="70">
        <f t="shared" si="9"/>
        <v>1.3261099999999999</v>
      </c>
      <c r="J314" s="71">
        <f>ROUND((H314*'2-Calculator'!$D$26),2)</f>
        <v>8717.85</v>
      </c>
      <c r="K314" s="71">
        <f>ROUND((I314*'2-Calculator'!$D$26),2)</f>
        <v>8717.85</v>
      </c>
      <c r="L314" s="69">
        <v>2.5</v>
      </c>
      <c r="M314" s="66" t="s">
        <v>2531</v>
      </c>
      <c r="N314" s="66" t="s">
        <v>2535</v>
      </c>
      <c r="O314" s="66"/>
      <c r="P314" s="66" t="s">
        <v>1833</v>
      </c>
      <c r="Q314" s="141">
        <v>6</v>
      </c>
    </row>
    <row r="315" spans="1:17" s="72" customFormat="1" x14ac:dyDescent="0.2">
      <c r="A315" s="66"/>
      <c r="B315" s="66" t="s">
        <v>930</v>
      </c>
      <c r="C315" s="221" t="s">
        <v>1589</v>
      </c>
      <c r="D315" s="66" t="s">
        <v>2436</v>
      </c>
      <c r="E315" s="68">
        <v>1.6807399999999999</v>
      </c>
      <c r="F315" s="74">
        <v>1</v>
      </c>
      <c r="G315" s="74">
        <v>1</v>
      </c>
      <c r="H315" s="68">
        <f t="shared" si="8"/>
        <v>1.6807399999999999</v>
      </c>
      <c r="I315" s="70">
        <f t="shared" si="9"/>
        <v>1.6807399999999999</v>
      </c>
      <c r="J315" s="71">
        <f>ROUND((H315*'2-Calculator'!$D$26),2)</f>
        <v>11049.18</v>
      </c>
      <c r="K315" s="71">
        <f>ROUND((I315*'2-Calculator'!$D$26),2)</f>
        <v>11049.18</v>
      </c>
      <c r="L315" s="69">
        <v>3.35</v>
      </c>
      <c r="M315" s="66" t="s">
        <v>2531</v>
      </c>
      <c r="N315" s="66" t="s">
        <v>2535</v>
      </c>
      <c r="O315" s="66"/>
      <c r="P315" s="66" t="s">
        <v>1833</v>
      </c>
      <c r="Q315" s="141">
        <v>5</v>
      </c>
    </row>
    <row r="316" spans="1:17" s="72" customFormat="1" x14ac:dyDescent="0.2">
      <c r="A316" s="66"/>
      <c r="B316" s="66" t="s">
        <v>929</v>
      </c>
      <c r="C316" s="221" t="s">
        <v>1589</v>
      </c>
      <c r="D316" s="66" t="s">
        <v>2436</v>
      </c>
      <c r="E316" s="68">
        <v>2.2348400000000002</v>
      </c>
      <c r="F316" s="74">
        <v>1</v>
      </c>
      <c r="G316" s="74">
        <v>1</v>
      </c>
      <c r="H316" s="68">
        <f t="shared" si="8"/>
        <v>2.2348400000000002</v>
      </c>
      <c r="I316" s="70">
        <f t="shared" si="9"/>
        <v>2.2348400000000002</v>
      </c>
      <c r="J316" s="71">
        <f>ROUND((H316*'2-Calculator'!$D$26),2)</f>
        <v>14691.84</v>
      </c>
      <c r="K316" s="71">
        <f>ROUND((I316*'2-Calculator'!$D$26),2)</f>
        <v>14691.84</v>
      </c>
      <c r="L316" s="69">
        <v>5.57</v>
      </c>
      <c r="M316" s="66" t="s">
        <v>2531</v>
      </c>
      <c r="N316" s="66" t="s">
        <v>2535</v>
      </c>
      <c r="O316" s="66"/>
      <c r="P316" s="66" t="s">
        <v>1833</v>
      </c>
      <c r="Q316" s="141">
        <v>8</v>
      </c>
    </row>
    <row r="317" spans="1:17" s="72" customFormat="1" x14ac:dyDescent="0.2">
      <c r="A317" s="66"/>
      <c r="B317" s="66" t="s">
        <v>928</v>
      </c>
      <c r="C317" s="221" t="s">
        <v>1589</v>
      </c>
      <c r="D317" s="66" t="s">
        <v>2436</v>
      </c>
      <c r="E317" s="68">
        <v>3.7153100000000001</v>
      </c>
      <c r="F317" s="74">
        <v>1</v>
      </c>
      <c r="G317" s="74">
        <v>1</v>
      </c>
      <c r="H317" s="68">
        <f t="shared" si="8"/>
        <v>3.7153100000000001</v>
      </c>
      <c r="I317" s="70">
        <f t="shared" si="9"/>
        <v>3.7153100000000001</v>
      </c>
      <c r="J317" s="71">
        <f>ROUND((H317*'2-Calculator'!$D$26),2)</f>
        <v>24424.45</v>
      </c>
      <c r="K317" s="71">
        <f>ROUND((I317*'2-Calculator'!$D$26),2)</f>
        <v>24424.45</v>
      </c>
      <c r="L317" s="69">
        <v>13.42</v>
      </c>
      <c r="M317" s="66" t="s">
        <v>2531</v>
      </c>
      <c r="N317" s="66" t="s">
        <v>2535</v>
      </c>
      <c r="O317" s="66"/>
      <c r="P317" s="66" t="s">
        <v>1833</v>
      </c>
      <c r="Q317" s="141">
        <v>1</v>
      </c>
    </row>
    <row r="318" spans="1:17" s="72" customFormat="1" x14ac:dyDescent="0.2">
      <c r="A318" s="66"/>
      <c r="B318" s="66" t="s">
        <v>927</v>
      </c>
      <c r="C318" s="221" t="s">
        <v>1590</v>
      </c>
      <c r="D318" s="66" t="s">
        <v>2437</v>
      </c>
      <c r="E318" s="68">
        <v>2.05762</v>
      </c>
      <c r="F318" s="74">
        <v>1</v>
      </c>
      <c r="G318" s="74">
        <v>1</v>
      </c>
      <c r="H318" s="68">
        <f t="shared" si="8"/>
        <v>2.05762</v>
      </c>
      <c r="I318" s="70">
        <f t="shared" si="9"/>
        <v>2.05762</v>
      </c>
      <c r="J318" s="71">
        <f>ROUND((H318*'2-Calculator'!$D$26),2)</f>
        <v>13526.79</v>
      </c>
      <c r="K318" s="71">
        <f>ROUND((I318*'2-Calculator'!$D$26),2)</f>
        <v>13526.79</v>
      </c>
      <c r="L318" s="69">
        <v>2.16</v>
      </c>
      <c r="M318" s="66" t="s">
        <v>2531</v>
      </c>
      <c r="N318" s="66" t="s">
        <v>2535</v>
      </c>
      <c r="O318" s="66"/>
      <c r="P318" s="66" t="s">
        <v>1833</v>
      </c>
      <c r="Q318" s="141">
        <v>50</v>
      </c>
    </row>
    <row r="319" spans="1:17" s="72" customFormat="1" x14ac:dyDescent="0.2">
      <c r="A319" s="66"/>
      <c r="B319" s="66" t="s">
        <v>926</v>
      </c>
      <c r="C319" s="221" t="s">
        <v>1590</v>
      </c>
      <c r="D319" s="66" t="s">
        <v>2437</v>
      </c>
      <c r="E319" s="68">
        <v>2.1923400000000002</v>
      </c>
      <c r="F319" s="74">
        <v>1</v>
      </c>
      <c r="G319" s="74">
        <v>1</v>
      </c>
      <c r="H319" s="68">
        <f t="shared" si="8"/>
        <v>2.1923400000000002</v>
      </c>
      <c r="I319" s="70">
        <f t="shared" si="9"/>
        <v>2.1923400000000002</v>
      </c>
      <c r="J319" s="71">
        <f>ROUND((H319*'2-Calculator'!$D$26),2)</f>
        <v>14412.44</v>
      </c>
      <c r="K319" s="71">
        <f>ROUND((I319*'2-Calculator'!$D$26),2)</f>
        <v>14412.44</v>
      </c>
      <c r="L319" s="69">
        <v>2.61</v>
      </c>
      <c r="M319" s="66" t="s">
        <v>2531</v>
      </c>
      <c r="N319" s="66" t="s">
        <v>2535</v>
      </c>
      <c r="O319" s="66"/>
      <c r="P319" s="66" t="s">
        <v>1833</v>
      </c>
      <c r="Q319" s="141">
        <v>81</v>
      </c>
    </row>
    <row r="320" spans="1:17" s="72" customFormat="1" x14ac:dyDescent="0.2">
      <c r="A320" s="66"/>
      <c r="B320" s="66" t="s">
        <v>925</v>
      </c>
      <c r="C320" s="221" t="s">
        <v>1590</v>
      </c>
      <c r="D320" s="66" t="s">
        <v>2437</v>
      </c>
      <c r="E320" s="68">
        <v>2.7195900000000002</v>
      </c>
      <c r="F320" s="74">
        <v>1</v>
      </c>
      <c r="G320" s="74">
        <v>1</v>
      </c>
      <c r="H320" s="68">
        <f t="shared" si="8"/>
        <v>2.7195900000000002</v>
      </c>
      <c r="I320" s="70">
        <f t="shared" si="9"/>
        <v>2.7195900000000002</v>
      </c>
      <c r="J320" s="71">
        <f>ROUND((H320*'2-Calculator'!$D$26),2)</f>
        <v>17878.580000000002</v>
      </c>
      <c r="K320" s="71">
        <f>ROUND((I320*'2-Calculator'!$D$26),2)</f>
        <v>17878.580000000002</v>
      </c>
      <c r="L320" s="69">
        <v>4.5199999999999996</v>
      </c>
      <c r="M320" s="66" t="s">
        <v>2531</v>
      </c>
      <c r="N320" s="66" t="s">
        <v>2535</v>
      </c>
      <c r="O320" s="66"/>
      <c r="P320" s="66" t="s">
        <v>1833</v>
      </c>
      <c r="Q320" s="141">
        <v>42</v>
      </c>
    </row>
    <row r="321" spans="1:17" s="72" customFormat="1" x14ac:dyDescent="0.2">
      <c r="A321" s="66"/>
      <c r="B321" s="66" t="s">
        <v>924</v>
      </c>
      <c r="C321" s="221" t="s">
        <v>1590</v>
      </c>
      <c r="D321" s="66" t="s">
        <v>2437</v>
      </c>
      <c r="E321" s="68">
        <v>4.1530899999999997</v>
      </c>
      <c r="F321" s="74">
        <v>1</v>
      </c>
      <c r="G321" s="74">
        <v>1</v>
      </c>
      <c r="H321" s="68">
        <f t="shared" si="8"/>
        <v>4.1530899999999997</v>
      </c>
      <c r="I321" s="70">
        <f t="shared" si="9"/>
        <v>4.1530899999999997</v>
      </c>
      <c r="J321" s="71">
        <f>ROUND((H321*'2-Calculator'!$D$26),2)</f>
        <v>27302.41</v>
      </c>
      <c r="K321" s="71">
        <f>ROUND((I321*'2-Calculator'!$D$26),2)</f>
        <v>27302.41</v>
      </c>
      <c r="L321" s="69">
        <v>8.3000000000000007</v>
      </c>
      <c r="M321" s="66" t="s">
        <v>2531</v>
      </c>
      <c r="N321" s="66" t="s">
        <v>2535</v>
      </c>
      <c r="O321" s="66"/>
      <c r="P321" s="66" t="s">
        <v>1833</v>
      </c>
      <c r="Q321" s="141">
        <v>29</v>
      </c>
    </row>
    <row r="322" spans="1:17" s="72" customFormat="1" x14ac:dyDescent="0.2">
      <c r="A322" s="66"/>
      <c r="B322" s="66" t="s">
        <v>923</v>
      </c>
      <c r="C322" s="221" t="s">
        <v>1591</v>
      </c>
      <c r="D322" s="66" t="s">
        <v>2438</v>
      </c>
      <c r="E322" s="68">
        <v>1.8423099999999999</v>
      </c>
      <c r="F322" s="74">
        <v>1</v>
      </c>
      <c r="G322" s="74">
        <v>1</v>
      </c>
      <c r="H322" s="68">
        <f t="shared" si="8"/>
        <v>1.8423099999999999</v>
      </c>
      <c r="I322" s="70">
        <f t="shared" si="9"/>
        <v>1.8423099999999999</v>
      </c>
      <c r="J322" s="71">
        <f>ROUND((H322*'2-Calculator'!$D$26),2)</f>
        <v>12111.35</v>
      </c>
      <c r="K322" s="71">
        <f>ROUND((I322*'2-Calculator'!$D$26),2)</f>
        <v>12111.35</v>
      </c>
      <c r="L322" s="69">
        <v>1.92</v>
      </c>
      <c r="M322" s="66" t="s">
        <v>2531</v>
      </c>
      <c r="N322" s="66" t="s">
        <v>2535</v>
      </c>
      <c r="O322" s="66"/>
      <c r="P322" s="66" t="s">
        <v>1833</v>
      </c>
      <c r="Q322" s="141">
        <v>18</v>
      </c>
    </row>
    <row r="323" spans="1:17" s="72" customFormat="1" x14ac:dyDescent="0.2">
      <c r="A323" s="66"/>
      <c r="B323" s="66" t="s">
        <v>922</v>
      </c>
      <c r="C323" s="221" t="s">
        <v>1591</v>
      </c>
      <c r="D323" s="66" t="s">
        <v>2438</v>
      </c>
      <c r="E323" s="68">
        <v>2.0563099999999999</v>
      </c>
      <c r="F323" s="74">
        <v>1</v>
      </c>
      <c r="G323" s="74">
        <v>1</v>
      </c>
      <c r="H323" s="68">
        <f t="shared" si="8"/>
        <v>2.0563099999999999</v>
      </c>
      <c r="I323" s="70">
        <f t="shared" si="9"/>
        <v>2.0563099999999999</v>
      </c>
      <c r="J323" s="71">
        <f>ROUND((H323*'2-Calculator'!$D$26),2)</f>
        <v>13518.18</v>
      </c>
      <c r="K323" s="71">
        <f>ROUND((I323*'2-Calculator'!$D$26),2)</f>
        <v>13518.18</v>
      </c>
      <c r="L323" s="69">
        <v>2.52</v>
      </c>
      <c r="M323" s="66" t="s">
        <v>2531</v>
      </c>
      <c r="N323" s="66" t="s">
        <v>2535</v>
      </c>
      <c r="O323" s="66"/>
      <c r="P323" s="66" t="s">
        <v>1833</v>
      </c>
      <c r="Q323" s="141">
        <v>49</v>
      </c>
    </row>
    <row r="324" spans="1:17" s="72" customFormat="1" x14ac:dyDescent="0.2">
      <c r="A324" s="66"/>
      <c r="B324" s="66" t="s">
        <v>921</v>
      </c>
      <c r="C324" s="221" t="s">
        <v>1591</v>
      </c>
      <c r="D324" s="66" t="s">
        <v>2438</v>
      </c>
      <c r="E324" s="68">
        <v>2.6417000000000002</v>
      </c>
      <c r="F324" s="74">
        <v>1</v>
      </c>
      <c r="G324" s="74">
        <v>1</v>
      </c>
      <c r="H324" s="68">
        <f t="shared" si="8"/>
        <v>2.6417000000000002</v>
      </c>
      <c r="I324" s="70">
        <f t="shared" si="9"/>
        <v>2.6417000000000002</v>
      </c>
      <c r="J324" s="71">
        <f>ROUND((H324*'2-Calculator'!$D$26),2)</f>
        <v>17366.54</v>
      </c>
      <c r="K324" s="71">
        <f>ROUND((I324*'2-Calculator'!$D$26),2)</f>
        <v>17366.54</v>
      </c>
      <c r="L324" s="69">
        <v>4.67</v>
      </c>
      <c r="M324" s="66" t="s">
        <v>2531</v>
      </c>
      <c r="N324" s="66" t="s">
        <v>2535</v>
      </c>
      <c r="O324" s="66"/>
      <c r="P324" s="66" t="s">
        <v>1833</v>
      </c>
      <c r="Q324" s="141">
        <v>41</v>
      </c>
    </row>
    <row r="325" spans="1:17" s="72" customFormat="1" x14ac:dyDescent="0.2">
      <c r="A325" s="66"/>
      <c r="B325" s="66" t="s">
        <v>920</v>
      </c>
      <c r="C325" s="221" t="s">
        <v>1591</v>
      </c>
      <c r="D325" s="66" t="s">
        <v>2438</v>
      </c>
      <c r="E325" s="68">
        <v>4.7089699999999999</v>
      </c>
      <c r="F325" s="74">
        <v>1</v>
      </c>
      <c r="G325" s="74">
        <v>1</v>
      </c>
      <c r="H325" s="68">
        <f t="shared" si="8"/>
        <v>4.7089699999999999</v>
      </c>
      <c r="I325" s="70">
        <f t="shared" si="9"/>
        <v>4.7089699999999999</v>
      </c>
      <c r="J325" s="71">
        <f>ROUND((H325*'2-Calculator'!$D$26),2)</f>
        <v>30956.77</v>
      </c>
      <c r="K325" s="71">
        <f>ROUND((I325*'2-Calculator'!$D$26),2)</f>
        <v>30956.77</v>
      </c>
      <c r="L325" s="69">
        <v>7.32</v>
      </c>
      <c r="M325" s="66" t="s">
        <v>2531</v>
      </c>
      <c r="N325" s="66" t="s">
        <v>2535</v>
      </c>
      <c r="O325" s="66"/>
      <c r="P325" s="66" t="s">
        <v>1833</v>
      </c>
      <c r="Q325" s="141">
        <v>12</v>
      </c>
    </row>
    <row r="326" spans="1:17" s="72" customFormat="1" x14ac:dyDescent="0.2">
      <c r="A326" s="66"/>
      <c r="B326" s="66" t="s">
        <v>919</v>
      </c>
      <c r="C326" s="221" t="s">
        <v>1592</v>
      </c>
      <c r="D326" s="66" t="s">
        <v>2218</v>
      </c>
      <c r="E326" s="68">
        <v>1.6271800000000001</v>
      </c>
      <c r="F326" s="74">
        <v>1</v>
      </c>
      <c r="G326" s="74">
        <v>1</v>
      </c>
      <c r="H326" s="68">
        <f t="shared" si="8"/>
        <v>1.6271800000000001</v>
      </c>
      <c r="I326" s="70">
        <f t="shared" si="9"/>
        <v>1.6271800000000001</v>
      </c>
      <c r="J326" s="71">
        <f>ROUND((H326*'2-Calculator'!$D$26),2)</f>
        <v>10697.08</v>
      </c>
      <c r="K326" s="71">
        <f>ROUND((I326*'2-Calculator'!$D$26),2)</f>
        <v>10697.08</v>
      </c>
      <c r="L326" s="69">
        <v>3.92</v>
      </c>
      <c r="M326" s="66" t="s">
        <v>2531</v>
      </c>
      <c r="N326" s="66" t="s">
        <v>2535</v>
      </c>
      <c r="O326" s="66"/>
      <c r="P326" s="66" t="s">
        <v>1833</v>
      </c>
      <c r="Q326" s="141">
        <v>0</v>
      </c>
    </row>
    <row r="327" spans="1:17" s="72" customFormat="1" x14ac:dyDescent="0.2">
      <c r="A327" s="66"/>
      <c r="B327" s="66" t="s">
        <v>918</v>
      </c>
      <c r="C327" s="221" t="s">
        <v>1592</v>
      </c>
      <c r="D327" s="66" t="s">
        <v>2218</v>
      </c>
      <c r="E327" s="68">
        <v>2.6623399999999999</v>
      </c>
      <c r="F327" s="74">
        <v>1</v>
      </c>
      <c r="G327" s="74">
        <v>1</v>
      </c>
      <c r="H327" s="68">
        <f t="shared" si="8"/>
        <v>2.6623399999999999</v>
      </c>
      <c r="I327" s="70">
        <f t="shared" si="9"/>
        <v>2.6623399999999999</v>
      </c>
      <c r="J327" s="71">
        <f>ROUND((H327*'2-Calculator'!$D$26),2)</f>
        <v>17502.22</v>
      </c>
      <c r="K327" s="71">
        <f>ROUND((I327*'2-Calculator'!$D$26),2)</f>
        <v>17502.22</v>
      </c>
      <c r="L327" s="69">
        <v>2.88</v>
      </c>
      <c r="M327" s="66" t="s">
        <v>2531</v>
      </c>
      <c r="N327" s="66" t="s">
        <v>2535</v>
      </c>
      <c r="O327" s="66"/>
      <c r="P327" s="66" t="s">
        <v>1833</v>
      </c>
      <c r="Q327" s="141">
        <v>0</v>
      </c>
    </row>
    <row r="328" spans="1:17" s="72" customFormat="1" x14ac:dyDescent="0.2">
      <c r="A328" s="66"/>
      <c r="B328" s="66" t="s">
        <v>917</v>
      </c>
      <c r="C328" s="221" t="s">
        <v>1592</v>
      </c>
      <c r="D328" s="66" t="s">
        <v>2218</v>
      </c>
      <c r="E328" s="68">
        <v>4.0567299999999999</v>
      </c>
      <c r="F328" s="74">
        <v>1</v>
      </c>
      <c r="G328" s="74">
        <v>1</v>
      </c>
      <c r="H328" s="68">
        <f t="shared" si="8"/>
        <v>4.0567299999999999</v>
      </c>
      <c r="I328" s="70">
        <f t="shared" si="9"/>
        <v>4.0567299999999999</v>
      </c>
      <c r="J328" s="71">
        <f>ROUND((H328*'2-Calculator'!$D$26),2)</f>
        <v>26668.94</v>
      </c>
      <c r="K328" s="71">
        <f>ROUND((I328*'2-Calculator'!$D$26),2)</f>
        <v>26668.94</v>
      </c>
      <c r="L328" s="69">
        <v>5.35</v>
      </c>
      <c r="M328" s="66" t="s">
        <v>2531</v>
      </c>
      <c r="N328" s="66" t="s">
        <v>2535</v>
      </c>
      <c r="O328" s="66"/>
      <c r="P328" s="66" t="s">
        <v>1833</v>
      </c>
      <c r="Q328" s="141">
        <v>6</v>
      </c>
    </row>
    <row r="329" spans="1:17" s="72" customFormat="1" x14ac:dyDescent="0.2">
      <c r="A329" s="66"/>
      <c r="B329" s="66" t="s">
        <v>916</v>
      </c>
      <c r="C329" s="221" t="s">
        <v>1592</v>
      </c>
      <c r="D329" s="66" t="s">
        <v>2218</v>
      </c>
      <c r="E329" s="68">
        <v>6.6511399999999998</v>
      </c>
      <c r="F329" s="74">
        <v>1</v>
      </c>
      <c r="G329" s="74">
        <v>1</v>
      </c>
      <c r="H329" s="68">
        <f t="shared" si="8"/>
        <v>6.6511399999999998</v>
      </c>
      <c r="I329" s="70">
        <f t="shared" si="9"/>
        <v>6.6511399999999998</v>
      </c>
      <c r="J329" s="71">
        <f>ROUND((H329*'2-Calculator'!$D$26),2)</f>
        <v>43724.59</v>
      </c>
      <c r="K329" s="71">
        <f>ROUND((I329*'2-Calculator'!$D$26),2)</f>
        <v>43724.59</v>
      </c>
      <c r="L329" s="69">
        <v>12.11</v>
      </c>
      <c r="M329" s="66" t="s">
        <v>2531</v>
      </c>
      <c r="N329" s="66" t="s">
        <v>2535</v>
      </c>
      <c r="O329" s="66"/>
      <c r="P329" s="66" t="s">
        <v>1833</v>
      </c>
      <c r="Q329" s="141">
        <v>0</v>
      </c>
    </row>
    <row r="330" spans="1:17" s="72" customFormat="1" x14ac:dyDescent="0.2">
      <c r="A330" s="66"/>
      <c r="B330" s="66" t="s">
        <v>915</v>
      </c>
      <c r="C330" s="221" t="s">
        <v>1593</v>
      </c>
      <c r="D330" s="66" t="s">
        <v>2219</v>
      </c>
      <c r="E330" s="68">
        <v>1.0532999999999999</v>
      </c>
      <c r="F330" s="74">
        <v>1</v>
      </c>
      <c r="G330" s="74">
        <v>1</v>
      </c>
      <c r="H330" s="68">
        <f t="shared" si="8"/>
        <v>1.0532999999999999</v>
      </c>
      <c r="I330" s="70">
        <f t="shared" si="9"/>
        <v>1.0532999999999999</v>
      </c>
      <c r="J330" s="71">
        <f>ROUND((H330*'2-Calculator'!$D$26),2)</f>
        <v>6924.39</v>
      </c>
      <c r="K330" s="71">
        <f>ROUND((I330*'2-Calculator'!$D$26),2)</f>
        <v>6924.39</v>
      </c>
      <c r="L330" s="69">
        <v>2.84</v>
      </c>
      <c r="M330" s="66" t="s">
        <v>2531</v>
      </c>
      <c r="N330" s="66" t="s">
        <v>2535</v>
      </c>
      <c r="O330" s="66"/>
      <c r="P330" s="66" t="s">
        <v>1833</v>
      </c>
      <c r="Q330" s="141">
        <v>0</v>
      </c>
    </row>
    <row r="331" spans="1:17" s="72" customFormat="1" x14ac:dyDescent="0.2">
      <c r="A331" s="66"/>
      <c r="B331" s="66" t="s">
        <v>914</v>
      </c>
      <c r="C331" s="221" t="s">
        <v>1593</v>
      </c>
      <c r="D331" s="66" t="s">
        <v>2219</v>
      </c>
      <c r="E331" s="68">
        <v>1.4136200000000001</v>
      </c>
      <c r="F331" s="74">
        <v>1</v>
      </c>
      <c r="G331" s="74">
        <v>1</v>
      </c>
      <c r="H331" s="68">
        <f t="shared" si="8"/>
        <v>1.4136200000000001</v>
      </c>
      <c r="I331" s="70">
        <f t="shared" si="9"/>
        <v>1.4136200000000001</v>
      </c>
      <c r="J331" s="71">
        <f>ROUND((H331*'2-Calculator'!$D$26),2)</f>
        <v>9293.14</v>
      </c>
      <c r="K331" s="71">
        <f>ROUND((I331*'2-Calculator'!$D$26),2)</f>
        <v>9293.14</v>
      </c>
      <c r="L331" s="69">
        <v>3.06</v>
      </c>
      <c r="M331" s="66" t="s">
        <v>2531</v>
      </c>
      <c r="N331" s="66" t="s">
        <v>2535</v>
      </c>
      <c r="O331" s="66"/>
      <c r="P331" s="66" t="s">
        <v>1833</v>
      </c>
      <c r="Q331" s="141">
        <v>2</v>
      </c>
    </row>
    <row r="332" spans="1:17" s="72" customFormat="1" x14ac:dyDescent="0.2">
      <c r="A332" s="66"/>
      <c r="B332" s="66" t="s">
        <v>913</v>
      </c>
      <c r="C332" s="221" t="s">
        <v>1593</v>
      </c>
      <c r="D332" s="66" t="s">
        <v>2219</v>
      </c>
      <c r="E332" s="68">
        <v>2.1120000000000001</v>
      </c>
      <c r="F332" s="74">
        <v>1</v>
      </c>
      <c r="G332" s="74">
        <v>1</v>
      </c>
      <c r="H332" s="68">
        <f t="shared" si="8"/>
        <v>2.1120000000000001</v>
      </c>
      <c r="I332" s="70">
        <f t="shared" si="9"/>
        <v>2.1120000000000001</v>
      </c>
      <c r="J332" s="71">
        <f>ROUND((H332*'2-Calculator'!$D$26),2)</f>
        <v>13884.29</v>
      </c>
      <c r="K332" s="71">
        <f>ROUND((I332*'2-Calculator'!$D$26),2)</f>
        <v>13884.29</v>
      </c>
      <c r="L332" s="69">
        <v>5.16</v>
      </c>
      <c r="M332" s="66" t="s">
        <v>2531</v>
      </c>
      <c r="N332" s="66" t="s">
        <v>2535</v>
      </c>
      <c r="O332" s="66"/>
      <c r="P332" s="66" t="s">
        <v>1833</v>
      </c>
      <c r="Q332" s="141">
        <v>1</v>
      </c>
    </row>
    <row r="333" spans="1:17" s="72" customFormat="1" x14ac:dyDescent="0.2">
      <c r="A333" s="66"/>
      <c r="B333" s="66" t="s">
        <v>912</v>
      </c>
      <c r="C333" s="221" t="s">
        <v>1593</v>
      </c>
      <c r="D333" s="66" t="s">
        <v>2219</v>
      </c>
      <c r="E333" s="68">
        <v>3.7038600000000002</v>
      </c>
      <c r="F333" s="74">
        <v>1</v>
      </c>
      <c r="G333" s="74">
        <v>1</v>
      </c>
      <c r="H333" s="68">
        <f t="shared" si="8"/>
        <v>3.7038600000000002</v>
      </c>
      <c r="I333" s="70">
        <f t="shared" si="9"/>
        <v>3.7038600000000002</v>
      </c>
      <c r="J333" s="71">
        <f>ROUND((H333*'2-Calculator'!$D$26),2)</f>
        <v>24349.18</v>
      </c>
      <c r="K333" s="71">
        <f>ROUND((I333*'2-Calculator'!$D$26),2)</f>
        <v>24349.18</v>
      </c>
      <c r="L333" s="69">
        <v>10.36</v>
      </c>
      <c r="M333" s="66" t="s">
        <v>2531</v>
      </c>
      <c r="N333" s="66" t="s">
        <v>2535</v>
      </c>
      <c r="O333" s="66"/>
      <c r="P333" s="66" t="s">
        <v>1833</v>
      </c>
      <c r="Q333" s="141">
        <v>0</v>
      </c>
    </row>
    <row r="334" spans="1:17" s="72" customFormat="1" x14ac:dyDescent="0.2">
      <c r="A334" s="66"/>
      <c r="B334" s="66" t="s">
        <v>911</v>
      </c>
      <c r="C334" s="221" t="s">
        <v>1594</v>
      </c>
      <c r="D334" s="66" t="s">
        <v>2220</v>
      </c>
      <c r="E334" s="68">
        <v>1.3113999999999999</v>
      </c>
      <c r="F334" s="74">
        <v>1</v>
      </c>
      <c r="G334" s="74">
        <v>1</v>
      </c>
      <c r="H334" s="68">
        <f t="shared" ref="H334:H397" si="10">ROUND(E334*F334,5)</f>
        <v>1.3113999999999999</v>
      </c>
      <c r="I334" s="70">
        <f t="shared" ref="I334:I397" si="11">ROUND(E334*G334,5)</f>
        <v>1.3113999999999999</v>
      </c>
      <c r="J334" s="71">
        <f>ROUND((H334*'2-Calculator'!$D$26),2)</f>
        <v>8621.14</v>
      </c>
      <c r="K334" s="71">
        <f>ROUND((I334*'2-Calculator'!$D$26),2)</f>
        <v>8621.14</v>
      </c>
      <c r="L334" s="69">
        <v>3.29</v>
      </c>
      <c r="M334" s="66" t="s">
        <v>2531</v>
      </c>
      <c r="N334" s="66" t="s">
        <v>2535</v>
      </c>
      <c r="O334" s="66"/>
      <c r="P334" s="66" t="s">
        <v>1833</v>
      </c>
      <c r="Q334" s="141">
        <v>3</v>
      </c>
    </row>
    <row r="335" spans="1:17" s="72" customFormat="1" x14ac:dyDescent="0.2">
      <c r="A335" s="66"/>
      <c r="B335" s="66" t="s">
        <v>910</v>
      </c>
      <c r="C335" s="221" t="s">
        <v>1594</v>
      </c>
      <c r="D335" s="66" t="s">
        <v>2220</v>
      </c>
      <c r="E335" s="68">
        <v>1.58277</v>
      </c>
      <c r="F335" s="74">
        <v>1</v>
      </c>
      <c r="G335" s="74">
        <v>1</v>
      </c>
      <c r="H335" s="68">
        <f t="shared" si="10"/>
        <v>1.58277</v>
      </c>
      <c r="I335" s="70">
        <f t="shared" si="11"/>
        <v>1.58277</v>
      </c>
      <c r="J335" s="71">
        <f>ROUND((H335*'2-Calculator'!$D$26),2)</f>
        <v>10405.129999999999</v>
      </c>
      <c r="K335" s="71">
        <f>ROUND((I335*'2-Calculator'!$D$26),2)</f>
        <v>10405.129999999999</v>
      </c>
      <c r="L335" s="69">
        <v>4.88</v>
      </c>
      <c r="M335" s="66" t="s">
        <v>2531</v>
      </c>
      <c r="N335" s="66" t="s">
        <v>2535</v>
      </c>
      <c r="O335" s="66"/>
      <c r="P335" s="66" t="s">
        <v>1833</v>
      </c>
      <c r="Q335" s="141">
        <v>8</v>
      </c>
    </row>
    <row r="336" spans="1:17" s="72" customFormat="1" x14ac:dyDescent="0.2">
      <c r="A336" s="66"/>
      <c r="B336" s="66" t="s">
        <v>909</v>
      </c>
      <c r="C336" s="221" t="s">
        <v>1594</v>
      </c>
      <c r="D336" s="66" t="s">
        <v>2220</v>
      </c>
      <c r="E336" s="68">
        <v>2.2110699999999999</v>
      </c>
      <c r="F336" s="74">
        <v>1</v>
      </c>
      <c r="G336" s="74">
        <v>1</v>
      </c>
      <c r="H336" s="68">
        <f t="shared" si="10"/>
        <v>2.2110699999999999</v>
      </c>
      <c r="I336" s="70">
        <f t="shared" si="11"/>
        <v>2.2110699999999999</v>
      </c>
      <c r="J336" s="71">
        <f>ROUND((H336*'2-Calculator'!$D$26),2)</f>
        <v>14535.57</v>
      </c>
      <c r="K336" s="71">
        <f>ROUND((I336*'2-Calculator'!$D$26),2)</f>
        <v>14535.57</v>
      </c>
      <c r="L336" s="69">
        <v>8.4700000000000006</v>
      </c>
      <c r="M336" s="66" t="s">
        <v>2531</v>
      </c>
      <c r="N336" s="66" t="s">
        <v>2535</v>
      </c>
      <c r="O336" s="66"/>
      <c r="P336" s="66" t="s">
        <v>1833</v>
      </c>
      <c r="Q336" s="141">
        <v>17</v>
      </c>
    </row>
    <row r="337" spans="1:17" s="72" customFormat="1" x14ac:dyDescent="0.2">
      <c r="A337" s="66"/>
      <c r="B337" s="66" t="s">
        <v>908</v>
      </c>
      <c r="C337" s="221" t="s">
        <v>1594</v>
      </c>
      <c r="D337" s="66" t="s">
        <v>2220</v>
      </c>
      <c r="E337" s="68">
        <v>3.7158199999999999</v>
      </c>
      <c r="F337" s="74">
        <v>1</v>
      </c>
      <c r="G337" s="74">
        <v>1</v>
      </c>
      <c r="H337" s="68">
        <f t="shared" si="10"/>
        <v>3.7158199999999999</v>
      </c>
      <c r="I337" s="70">
        <f t="shared" si="11"/>
        <v>3.7158199999999999</v>
      </c>
      <c r="J337" s="71">
        <f>ROUND((H337*'2-Calculator'!$D$26),2)</f>
        <v>24427.8</v>
      </c>
      <c r="K337" s="71">
        <f>ROUND((I337*'2-Calculator'!$D$26),2)</f>
        <v>24427.8</v>
      </c>
      <c r="L337" s="69">
        <v>13.12</v>
      </c>
      <c r="M337" s="66" t="s">
        <v>2531</v>
      </c>
      <c r="N337" s="66" t="s">
        <v>2535</v>
      </c>
      <c r="O337" s="66"/>
      <c r="P337" s="66" t="s">
        <v>1833</v>
      </c>
      <c r="Q337" s="141">
        <v>11</v>
      </c>
    </row>
    <row r="338" spans="1:17" s="72" customFormat="1" x14ac:dyDescent="0.2">
      <c r="A338" s="66"/>
      <c r="B338" s="66" t="s">
        <v>2036</v>
      </c>
      <c r="C338" s="221" t="s">
        <v>2037</v>
      </c>
      <c r="D338" s="66" t="s">
        <v>2038</v>
      </c>
      <c r="E338" s="68">
        <v>1.47868</v>
      </c>
      <c r="F338" s="74">
        <v>1</v>
      </c>
      <c r="G338" s="74">
        <v>1</v>
      </c>
      <c r="H338" s="68">
        <f t="shared" si="10"/>
        <v>1.47868</v>
      </c>
      <c r="I338" s="70">
        <f t="shared" si="11"/>
        <v>1.47868</v>
      </c>
      <c r="J338" s="71">
        <f>ROUND((H338*'2-Calculator'!$D$26),2)</f>
        <v>9720.84</v>
      </c>
      <c r="K338" s="71">
        <f>ROUND((I338*'2-Calculator'!$D$26),2)</f>
        <v>9720.84</v>
      </c>
      <c r="L338" s="69">
        <v>2.63</v>
      </c>
      <c r="M338" s="66" t="s">
        <v>2531</v>
      </c>
      <c r="N338" s="66" t="s">
        <v>2535</v>
      </c>
      <c r="O338" s="66"/>
      <c r="P338" s="66" t="s">
        <v>1833</v>
      </c>
      <c r="Q338" s="141">
        <v>20</v>
      </c>
    </row>
    <row r="339" spans="1:17" s="72" customFormat="1" x14ac:dyDescent="0.2">
      <c r="A339" s="66"/>
      <c r="B339" s="66" t="s">
        <v>2039</v>
      </c>
      <c r="C339" s="221" t="s">
        <v>2037</v>
      </c>
      <c r="D339" s="66" t="s">
        <v>2038</v>
      </c>
      <c r="E339" s="68">
        <v>1.99387</v>
      </c>
      <c r="F339" s="74">
        <v>1</v>
      </c>
      <c r="G339" s="74">
        <v>1</v>
      </c>
      <c r="H339" s="68">
        <f t="shared" si="10"/>
        <v>1.99387</v>
      </c>
      <c r="I339" s="70">
        <f t="shared" si="11"/>
        <v>1.99387</v>
      </c>
      <c r="J339" s="71">
        <f>ROUND((H339*'2-Calculator'!$D$26),2)</f>
        <v>13107.7</v>
      </c>
      <c r="K339" s="71">
        <f>ROUND((I339*'2-Calculator'!$D$26),2)</f>
        <v>13107.7</v>
      </c>
      <c r="L339" s="69">
        <v>4.54</v>
      </c>
      <c r="M339" s="66" t="s">
        <v>2531</v>
      </c>
      <c r="N339" s="66" t="s">
        <v>2535</v>
      </c>
      <c r="O339" s="66"/>
      <c r="P339" s="66" t="s">
        <v>1833</v>
      </c>
      <c r="Q339" s="141">
        <v>59</v>
      </c>
    </row>
    <row r="340" spans="1:17" s="72" customFormat="1" x14ac:dyDescent="0.2">
      <c r="A340" s="66"/>
      <c r="B340" s="66" t="s">
        <v>2040</v>
      </c>
      <c r="C340" s="221" t="s">
        <v>2037</v>
      </c>
      <c r="D340" s="66" t="s">
        <v>2038</v>
      </c>
      <c r="E340" s="68">
        <v>3.1210100000000001</v>
      </c>
      <c r="F340" s="74">
        <v>1</v>
      </c>
      <c r="G340" s="74">
        <v>1</v>
      </c>
      <c r="H340" s="68">
        <f t="shared" si="10"/>
        <v>3.1210100000000001</v>
      </c>
      <c r="I340" s="70">
        <f t="shared" si="11"/>
        <v>3.1210100000000001</v>
      </c>
      <c r="J340" s="71">
        <f>ROUND((H340*'2-Calculator'!$D$26),2)</f>
        <v>20517.52</v>
      </c>
      <c r="K340" s="71">
        <f>ROUND((I340*'2-Calculator'!$D$26),2)</f>
        <v>20517.52</v>
      </c>
      <c r="L340" s="69">
        <v>9.43</v>
      </c>
      <c r="M340" s="66" t="s">
        <v>2531</v>
      </c>
      <c r="N340" s="66" t="s">
        <v>2535</v>
      </c>
      <c r="O340" s="66"/>
      <c r="P340" s="66" t="s">
        <v>1833</v>
      </c>
      <c r="Q340" s="141">
        <v>53</v>
      </c>
    </row>
    <row r="341" spans="1:17" s="72" customFormat="1" x14ac:dyDescent="0.2">
      <c r="A341" s="66"/>
      <c r="B341" s="66" t="s">
        <v>2041</v>
      </c>
      <c r="C341" s="221" t="s">
        <v>2037</v>
      </c>
      <c r="D341" s="66" t="s">
        <v>2038</v>
      </c>
      <c r="E341" s="68">
        <v>5.6126800000000001</v>
      </c>
      <c r="F341" s="74">
        <v>1</v>
      </c>
      <c r="G341" s="74">
        <v>1</v>
      </c>
      <c r="H341" s="68">
        <f t="shared" si="10"/>
        <v>5.6126800000000001</v>
      </c>
      <c r="I341" s="70">
        <f t="shared" si="11"/>
        <v>5.6126800000000001</v>
      </c>
      <c r="J341" s="71">
        <f>ROUND((H341*'2-Calculator'!$D$26),2)</f>
        <v>36897.760000000002</v>
      </c>
      <c r="K341" s="71">
        <f>ROUND((I341*'2-Calculator'!$D$26),2)</f>
        <v>36897.760000000002</v>
      </c>
      <c r="L341" s="69">
        <v>16.91</v>
      </c>
      <c r="M341" s="66" t="s">
        <v>2531</v>
      </c>
      <c r="N341" s="66" t="s">
        <v>2535</v>
      </c>
      <c r="O341" s="66"/>
      <c r="P341" s="66" t="s">
        <v>1833</v>
      </c>
      <c r="Q341" s="141">
        <v>6</v>
      </c>
    </row>
    <row r="342" spans="1:17" s="72" customFormat="1" x14ac:dyDescent="0.2">
      <c r="A342" s="66"/>
      <c r="B342" s="66" t="s">
        <v>2042</v>
      </c>
      <c r="C342" s="221" t="s">
        <v>2043</v>
      </c>
      <c r="D342" s="66" t="s">
        <v>2044</v>
      </c>
      <c r="E342" s="68">
        <v>1.8194900000000001</v>
      </c>
      <c r="F342" s="74">
        <v>1</v>
      </c>
      <c r="G342" s="74">
        <v>1</v>
      </c>
      <c r="H342" s="68">
        <f t="shared" si="10"/>
        <v>1.8194900000000001</v>
      </c>
      <c r="I342" s="70">
        <f t="shared" si="11"/>
        <v>1.8194900000000001</v>
      </c>
      <c r="J342" s="71">
        <f>ROUND((H342*'2-Calculator'!$D$26),2)</f>
        <v>11961.33</v>
      </c>
      <c r="K342" s="71">
        <f>ROUND((I342*'2-Calculator'!$D$26),2)</f>
        <v>11961.33</v>
      </c>
      <c r="L342" s="69">
        <v>1.78</v>
      </c>
      <c r="M342" s="66" t="s">
        <v>2531</v>
      </c>
      <c r="N342" s="66" t="s">
        <v>2535</v>
      </c>
      <c r="O342" s="66"/>
      <c r="P342" s="66" t="s">
        <v>1833</v>
      </c>
      <c r="Q342" s="141">
        <v>4</v>
      </c>
    </row>
    <row r="343" spans="1:17" s="72" customFormat="1" x14ac:dyDescent="0.2">
      <c r="A343" s="66"/>
      <c r="B343" s="66" t="s">
        <v>2045</v>
      </c>
      <c r="C343" s="221" t="s">
        <v>2043</v>
      </c>
      <c r="D343" s="66" t="s">
        <v>2044</v>
      </c>
      <c r="E343" s="68">
        <v>2.1435399999999998</v>
      </c>
      <c r="F343" s="74">
        <v>1</v>
      </c>
      <c r="G343" s="74">
        <v>1</v>
      </c>
      <c r="H343" s="68">
        <f t="shared" si="10"/>
        <v>2.1435399999999998</v>
      </c>
      <c r="I343" s="70">
        <f t="shared" si="11"/>
        <v>2.1435399999999998</v>
      </c>
      <c r="J343" s="71">
        <f>ROUND((H343*'2-Calculator'!$D$26),2)</f>
        <v>14091.63</v>
      </c>
      <c r="K343" s="71">
        <f>ROUND((I343*'2-Calculator'!$D$26),2)</f>
        <v>14091.63</v>
      </c>
      <c r="L343" s="69">
        <v>3.35</v>
      </c>
      <c r="M343" s="66" t="s">
        <v>2531</v>
      </c>
      <c r="N343" s="66" t="s">
        <v>2535</v>
      </c>
      <c r="O343" s="66"/>
      <c r="P343" s="66" t="s">
        <v>1833</v>
      </c>
      <c r="Q343" s="141">
        <v>17</v>
      </c>
    </row>
    <row r="344" spans="1:17" s="72" customFormat="1" x14ac:dyDescent="0.2">
      <c r="A344" s="66"/>
      <c r="B344" s="66" t="s">
        <v>2046</v>
      </c>
      <c r="C344" s="221" t="s">
        <v>2043</v>
      </c>
      <c r="D344" s="66" t="s">
        <v>2044</v>
      </c>
      <c r="E344" s="68">
        <v>2.8637600000000001</v>
      </c>
      <c r="F344" s="74">
        <v>1</v>
      </c>
      <c r="G344" s="74">
        <v>1</v>
      </c>
      <c r="H344" s="68">
        <f t="shared" si="10"/>
        <v>2.8637600000000001</v>
      </c>
      <c r="I344" s="70">
        <f t="shared" si="11"/>
        <v>2.8637600000000001</v>
      </c>
      <c r="J344" s="71">
        <f>ROUND((H344*'2-Calculator'!$D$26),2)</f>
        <v>18826.36</v>
      </c>
      <c r="K344" s="71">
        <f>ROUND((I344*'2-Calculator'!$D$26),2)</f>
        <v>18826.36</v>
      </c>
      <c r="L344" s="69">
        <v>6.77</v>
      </c>
      <c r="M344" s="66" t="s">
        <v>2531</v>
      </c>
      <c r="N344" s="66" t="s">
        <v>2535</v>
      </c>
      <c r="O344" s="66"/>
      <c r="P344" s="66" t="s">
        <v>1833</v>
      </c>
      <c r="Q344" s="141">
        <v>27</v>
      </c>
    </row>
    <row r="345" spans="1:17" s="72" customFormat="1" x14ac:dyDescent="0.2">
      <c r="A345" s="66"/>
      <c r="B345" s="66" t="s">
        <v>2047</v>
      </c>
      <c r="C345" s="221" t="s">
        <v>2043</v>
      </c>
      <c r="D345" s="66" t="s">
        <v>2044</v>
      </c>
      <c r="E345" s="68">
        <v>4.9176299999999999</v>
      </c>
      <c r="F345" s="74">
        <v>1</v>
      </c>
      <c r="G345" s="74">
        <v>1</v>
      </c>
      <c r="H345" s="68">
        <f t="shared" si="10"/>
        <v>4.9176299999999999</v>
      </c>
      <c r="I345" s="70">
        <f t="shared" si="11"/>
        <v>4.9176299999999999</v>
      </c>
      <c r="J345" s="71">
        <f>ROUND((H345*'2-Calculator'!$D$26),2)</f>
        <v>32328.5</v>
      </c>
      <c r="K345" s="71">
        <f>ROUND((I345*'2-Calculator'!$D$26),2)</f>
        <v>32328.5</v>
      </c>
      <c r="L345" s="69">
        <v>18.45</v>
      </c>
      <c r="M345" s="66" t="s">
        <v>2531</v>
      </c>
      <c r="N345" s="66" t="s">
        <v>2535</v>
      </c>
      <c r="O345" s="66"/>
      <c r="P345" s="66" t="s">
        <v>1833</v>
      </c>
      <c r="Q345" s="141">
        <v>20</v>
      </c>
    </row>
    <row r="346" spans="1:17" s="72" customFormat="1" x14ac:dyDescent="0.2">
      <c r="A346" s="66"/>
      <c r="B346" s="66" t="s">
        <v>907</v>
      </c>
      <c r="C346" s="221" t="s">
        <v>1595</v>
      </c>
      <c r="D346" s="66" t="s">
        <v>2048</v>
      </c>
      <c r="E346" s="68">
        <v>0.80586000000000002</v>
      </c>
      <c r="F346" s="74">
        <v>1</v>
      </c>
      <c r="G346" s="74">
        <v>1</v>
      </c>
      <c r="H346" s="68">
        <f t="shared" si="10"/>
        <v>0.80586000000000002</v>
      </c>
      <c r="I346" s="70">
        <f t="shared" si="11"/>
        <v>0.80586000000000002</v>
      </c>
      <c r="J346" s="71">
        <f>ROUND((H346*'2-Calculator'!$D$26),2)</f>
        <v>5297.72</v>
      </c>
      <c r="K346" s="71">
        <f>ROUND((I346*'2-Calculator'!$D$26),2)</f>
        <v>5297.72</v>
      </c>
      <c r="L346" s="69">
        <v>1.78</v>
      </c>
      <c r="M346" s="66" t="s">
        <v>2531</v>
      </c>
      <c r="N346" s="66" t="s">
        <v>2535</v>
      </c>
      <c r="O346" s="66"/>
      <c r="P346" s="66" t="s">
        <v>1833</v>
      </c>
      <c r="Q346" s="141">
        <v>31</v>
      </c>
    </row>
    <row r="347" spans="1:17" s="72" customFormat="1" x14ac:dyDescent="0.2">
      <c r="A347" s="66"/>
      <c r="B347" s="66" t="s">
        <v>906</v>
      </c>
      <c r="C347" s="221" t="s">
        <v>1595</v>
      </c>
      <c r="D347" s="66" t="s">
        <v>2048</v>
      </c>
      <c r="E347" s="68">
        <v>0.89105000000000001</v>
      </c>
      <c r="F347" s="74">
        <v>1</v>
      </c>
      <c r="G347" s="74">
        <v>1</v>
      </c>
      <c r="H347" s="68">
        <f t="shared" si="10"/>
        <v>0.89105000000000001</v>
      </c>
      <c r="I347" s="70">
        <f t="shared" si="11"/>
        <v>0.89105000000000001</v>
      </c>
      <c r="J347" s="71">
        <f>ROUND((H347*'2-Calculator'!$D$26),2)</f>
        <v>5857.76</v>
      </c>
      <c r="K347" s="71">
        <f>ROUND((I347*'2-Calculator'!$D$26),2)</f>
        <v>5857.76</v>
      </c>
      <c r="L347" s="69">
        <v>2.4700000000000002</v>
      </c>
      <c r="M347" s="66" t="s">
        <v>2531</v>
      </c>
      <c r="N347" s="66" t="s">
        <v>2535</v>
      </c>
      <c r="O347" s="66"/>
      <c r="P347" s="66" t="s">
        <v>1833</v>
      </c>
      <c r="Q347" s="141">
        <v>83</v>
      </c>
    </row>
    <row r="348" spans="1:17" s="72" customFormat="1" x14ac:dyDescent="0.2">
      <c r="A348" s="66"/>
      <c r="B348" s="66" t="s">
        <v>905</v>
      </c>
      <c r="C348" s="221" t="s">
        <v>1595</v>
      </c>
      <c r="D348" s="66" t="s">
        <v>2048</v>
      </c>
      <c r="E348" s="68">
        <v>1.1864699999999999</v>
      </c>
      <c r="F348" s="74">
        <v>1</v>
      </c>
      <c r="G348" s="74">
        <v>1</v>
      </c>
      <c r="H348" s="68">
        <f t="shared" si="10"/>
        <v>1.1864699999999999</v>
      </c>
      <c r="I348" s="70">
        <f t="shared" si="11"/>
        <v>1.1864699999999999</v>
      </c>
      <c r="J348" s="71">
        <f>ROUND((H348*'2-Calculator'!$D$26),2)</f>
        <v>7799.85</v>
      </c>
      <c r="K348" s="71">
        <f>ROUND((I348*'2-Calculator'!$D$26),2)</f>
        <v>7799.85</v>
      </c>
      <c r="L348" s="69">
        <v>4.3499999999999996</v>
      </c>
      <c r="M348" s="66" t="s">
        <v>2531</v>
      </c>
      <c r="N348" s="66" t="s">
        <v>2535</v>
      </c>
      <c r="O348" s="66"/>
      <c r="P348" s="66" t="s">
        <v>1833</v>
      </c>
      <c r="Q348" s="141">
        <v>51</v>
      </c>
    </row>
    <row r="349" spans="1:17" s="72" customFormat="1" x14ac:dyDescent="0.2">
      <c r="A349" s="66"/>
      <c r="B349" s="66" t="s">
        <v>904</v>
      </c>
      <c r="C349" s="221" t="s">
        <v>1595</v>
      </c>
      <c r="D349" s="66" t="s">
        <v>2048</v>
      </c>
      <c r="E349" s="68">
        <v>2.10745</v>
      </c>
      <c r="F349" s="74">
        <v>1</v>
      </c>
      <c r="G349" s="74">
        <v>1</v>
      </c>
      <c r="H349" s="68">
        <f t="shared" si="10"/>
        <v>2.10745</v>
      </c>
      <c r="I349" s="70">
        <f t="shared" si="11"/>
        <v>2.10745</v>
      </c>
      <c r="J349" s="71">
        <f>ROUND((H349*'2-Calculator'!$D$26),2)</f>
        <v>13854.38</v>
      </c>
      <c r="K349" s="71">
        <f>ROUND((I349*'2-Calculator'!$D$26),2)</f>
        <v>13854.38</v>
      </c>
      <c r="L349" s="69">
        <v>6.3</v>
      </c>
      <c r="M349" s="66" t="s">
        <v>2531</v>
      </c>
      <c r="N349" s="66" t="s">
        <v>2535</v>
      </c>
      <c r="O349" s="66"/>
      <c r="P349" s="66" t="s">
        <v>1833</v>
      </c>
      <c r="Q349" s="141">
        <v>21</v>
      </c>
    </row>
    <row r="350" spans="1:17" s="72" customFormat="1" x14ac:dyDescent="0.2">
      <c r="A350" s="66"/>
      <c r="B350" s="66" t="s">
        <v>903</v>
      </c>
      <c r="C350" s="221" t="s">
        <v>1596</v>
      </c>
      <c r="D350" s="66" t="s">
        <v>2439</v>
      </c>
      <c r="E350" s="68">
        <v>0.88536000000000004</v>
      </c>
      <c r="F350" s="74">
        <v>1</v>
      </c>
      <c r="G350" s="74">
        <v>1</v>
      </c>
      <c r="H350" s="68">
        <f t="shared" si="10"/>
        <v>0.88536000000000004</v>
      </c>
      <c r="I350" s="70">
        <f t="shared" si="11"/>
        <v>0.88536000000000004</v>
      </c>
      <c r="J350" s="71">
        <f>ROUND((H350*'2-Calculator'!$D$26),2)</f>
        <v>5820.36</v>
      </c>
      <c r="K350" s="71">
        <f>ROUND((I350*'2-Calculator'!$D$26),2)</f>
        <v>5820.36</v>
      </c>
      <c r="L350" s="69">
        <v>1.77</v>
      </c>
      <c r="M350" s="66" t="s">
        <v>2531</v>
      </c>
      <c r="N350" s="66" t="s">
        <v>2535</v>
      </c>
      <c r="O350" s="66"/>
      <c r="P350" s="66" t="s">
        <v>1833</v>
      </c>
      <c r="Q350" s="141">
        <v>21</v>
      </c>
    </row>
    <row r="351" spans="1:17" s="72" customFormat="1" x14ac:dyDescent="0.2">
      <c r="A351" s="66"/>
      <c r="B351" s="66" t="s">
        <v>902</v>
      </c>
      <c r="C351" s="221" t="s">
        <v>1596</v>
      </c>
      <c r="D351" s="66" t="s">
        <v>2439</v>
      </c>
      <c r="E351" s="68">
        <v>1.0244</v>
      </c>
      <c r="F351" s="74">
        <v>1</v>
      </c>
      <c r="G351" s="74">
        <v>1</v>
      </c>
      <c r="H351" s="68">
        <f t="shared" si="10"/>
        <v>1.0244</v>
      </c>
      <c r="I351" s="70">
        <f t="shared" si="11"/>
        <v>1.0244</v>
      </c>
      <c r="J351" s="71">
        <f>ROUND((H351*'2-Calculator'!$D$26),2)</f>
        <v>6734.41</v>
      </c>
      <c r="K351" s="71">
        <f>ROUND((I351*'2-Calculator'!$D$26),2)</f>
        <v>6734.41</v>
      </c>
      <c r="L351" s="69">
        <v>2.34</v>
      </c>
      <c r="M351" s="66" t="s">
        <v>2531</v>
      </c>
      <c r="N351" s="66" t="s">
        <v>2535</v>
      </c>
      <c r="O351" s="66"/>
      <c r="P351" s="66" t="s">
        <v>1833</v>
      </c>
      <c r="Q351" s="141">
        <v>45</v>
      </c>
    </row>
    <row r="352" spans="1:17" s="72" customFormat="1" x14ac:dyDescent="0.2">
      <c r="A352" s="66"/>
      <c r="B352" s="66" t="s">
        <v>901</v>
      </c>
      <c r="C352" s="221" t="s">
        <v>1596</v>
      </c>
      <c r="D352" s="66" t="s">
        <v>2439</v>
      </c>
      <c r="E352" s="68">
        <v>1.33799</v>
      </c>
      <c r="F352" s="74">
        <v>1</v>
      </c>
      <c r="G352" s="74">
        <v>1</v>
      </c>
      <c r="H352" s="68">
        <f t="shared" si="10"/>
        <v>1.33799</v>
      </c>
      <c r="I352" s="70">
        <f t="shared" si="11"/>
        <v>1.33799</v>
      </c>
      <c r="J352" s="71">
        <f>ROUND((H352*'2-Calculator'!$D$26),2)</f>
        <v>8795.9500000000007</v>
      </c>
      <c r="K352" s="71">
        <f>ROUND((I352*'2-Calculator'!$D$26),2)</f>
        <v>8795.9500000000007</v>
      </c>
      <c r="L352" s="69">
        <v>4.0599999999999996</v>
      </c>
      <c r="M352" s="66" t="s">
        <v>2531</v>
      </c>
      <c r="N352" s="66" t="s">
        <v>2535</v>
      </c>
      <c r="O352" s="66"/>
      <c r="P352" s="66" t="s">
        <v>1833</v>
      </c>
      <c r="Q352" s="141">
        <v>16</v>
      </c>
    </row>
    <row r="353" spans="1:17" s="72" customFormat="1" x14ac:dyDescent="0.2">
      <c r="A353" s="66"/>
      <c r="B353" s="66" t="s">
        <v>900</v>
      </c>
      <c r="C353" s="221" t="s">
        <v>1596</v>
      </c>
      <c r="D353" s="66" t="s">
        <v>2439</v>
      </c>
      <c r="E353" s="68">
        <v>2.4819100000000001</v>
      </c>
      <c r="F353" s="74">
        <v>1</v>
      </c>
      <c r="G353" s="74">
        <v>1</v>
      </c>
      <c r="H353" s="68">
        <f t="shared" si="10"/>
        <v>2.4819100000000001</v>
      </c>
      <c r="I353" s="70">
        <f t="shared" si="11"/>
        <v>2.4819100000000001</v>
      </c>
      <c r="J353" s="71">
        <f>ROUND((H353*'2-Calculator'!$D$26),2)</f>
        <v>16316.08</v>
      </c>
      <c r="K353" s="71">
        <f>ROUND((I353*'2-Calculator'!$D$26),2)</f>
        <v>16316.08</v>
      </c>
      <c r="L353" s="69">
        <v>8.69</v>
      </c>
      <c r="M353" s="66" t="s">
        <v>2531</v>
      </c>
      <c r="N353" s="66" t="s">
        <v>2535</v>
      </c>
      <c r="O353" s="66"/>
      <c r="P353" s="66" t="s">
        <v>1833</v>
      </c>
      <c r="Q353" s="141">
        <v>0</v>
      </c>
    </row>
    <row r="354" spans="1:17" s="72" customFormat="1" x14ac:dyDescent="0.2">
      <c r="A354" s="66"/>
      <c r="B354" s="66" t="s">
        <v>899</v>
      </c>
      <c r="C354" s="221" t="s">
        <v>1597</v>
      </c>
      <c r="D354" s="66" t="s">
        <v>2440</v>
      </c>
      <c r="E354" s="68">
        <v>0.93371000000000004</v>
      </c>
      <c r="F354" s="74">
        <v>1</v>
      </c>
      <c r="G354" s="74">
        <v>1</v>
      </c>
      <c r="H354" s="68">
        <f t="shared" si="10"/>
        <v>0.93371000000000004</v>
      </c>
      <c r="I354" s="70">
        <f t="shared" si="11"/>
        <v>0.93371000000000004</v>
      </c>
      <c r="J354" s="71">
        <f>ROUND((H354*'2-Calculator'!$D$26),2)</f>
        <v>6138.21</v>
      </c>
      <c r="K354" s="71">
        <f>ROUND((I354*'2-Calculator'!$D$26),2)</f>
        <v>6138.21</v>
      </c>
      <c r="L354" s="69">
        <v>1.99</v>
      </c>
      <c r="M354" s="66" t="s">
        <v>2531</v>
      </c>
      <c r="N354" s="66" t="s">
        <v>2535</v>
      </c>
      <c r="O354" s="66"/>
      <c r="P354" s="66" t="s">
        <v>1833</v>
      </c>
      <c r="Q354" s="141">
        <v>19</v>
      </c>
    </row>
    <row r="355" spans="1:17" s="72" customFormat="1" x14ac:dyDescent="0.2">
      <c r="A355" s="66"/>
      <c r="B355" s="66" t="s">
        <v>898</v>
      </c>
      <c r="C355" s="221" t="s">
        <v>1597</v>
      </c>
      <c r="D355" s="66" t="s">
        <v>2440</v>
      </c>
      <c r="E355" s="68">
        <v>1.1440900000000001</v>
      </c>
      <c r="F355" s="74">
        <v>1</v>
      </c>
      <c r="G355" s="74">
        <v>1</v>
      </c>
      <c r="H355" s="68">
        <f t="shared" si="10"/>
        <v>1.1440900000000001</v>
      </c>
      <c r="I355" s="70">
        <f t="shared" si="11"/>
        <v>1.1440900000000001</v>
      </c>
      <c r="J355" s="71">
        <f>ROUND((H355*'2-Calculator'!$D$26),2)</f>
        <v>7521.25</v>
      </c>
      <c r="K355" s="71">
        <f>ROUND((I355*'2-Calculator'!$D$26),2)</f>
        <v>7521.25</v>
      </c>
      <c r="L355" s="69">
        <v>3.36</v>
      </c>
      <c r="M355" s="66" t="s">
        <v>2531</v>
      </c>
      <c r="N355" s="66" t="s">
        <v>2535</v>
      </c>
      <c r="O355" s="66"/>
      <c r="P355" s="66" t="s">
        <v>1833</v>
      </c>
      <c r="Q355" s="141">
        <v>81</v>
      </c>
    </row>
    <row r="356" spans="1:17" s="72" customFormat="1" x14ac:dyDescent="0.2">
      <c r="A356" s="66"/>
      <c r="B356" s="66" t="s">
        <v>897</v>
      </c>
      <c r="C356" s="221" t="s">
        <v>1597</v>
      </c>
      <c r="D356" s="66" t="s">
        <v>2440</v>
      </c>
      <c r="E356" s="68">
        <v>1.6254500000000001</v>
      </c>
      <c r="F356" s="74">
        <v>1</v>
      </c>
      <c r="G356" s="74">
        <v>1</v>
      </c>
      <c r="H356" s="68">
        <f t="shared" si="10"/>
        <v>1.6254500000000001</v>
      </c>
      <c r="I356" s="70">
        <f t="shared" si="11"/>
        <v>1.6254500000000001</v>
      </c>
      <c r="J356" s="71">
        <f>ROUND((H356*'2-Calculator'!$D$26),2)</f>
        <v>10685.71</v>
      </c>
      <c r="K356" s="71">
        <f>ROUND((I356*'2-Calculator'!$D$26),2)</f>
        <v>10685.71</v>
      </c>
      <c r="L356" s="69">
        <v>6.49</v>
      </c>
      <c r="M356" s="66" t="s">
        <v>2531</v>
      </c>
      <c r="N356" s="66" t="s">
        <v>2535</v>
      </c>
      <c r="O356" s="66"/>
      <c r="P356" s="66" t="s">
        <v>1833</v>
      </c>
      <c r="Q356" s="141">
        <v>82</v>
      </c>
    </row>
    <row r="357" spans="1:17" s="72" customFormat="1" x14ac:dyDescent="0.2">
      <c r="A357" s="66"/>
      <c r="B357" s="66" t="s">
        <v>896</v>
      </c>
      <c r="C357" s="221" t="s">
        <v>1597</v>
      </c>
      <c r="D357" s="66" t="s">
        <v>2440</v>
      </c>
      <c r="E357" s="68">
        <v>3.0175800000000002</v>
      </c>
      <c r="F357" s="74">
        <v>1</v>
      </c>
      <c r="G357" s="74">
        <v>1</v>
      </c>
      <c r="H357" s="68">
        <f t="shared" si="10"/>
        <v>3.0175800000000002</v>
      </c>
      <c r="I357" s="70">
        <f t="shared" si="11"/>
        <v>3.0175800000000002</v>
      </c>
      <c r="J357" s="71">
        <f>ROUND((H357*'2-Calculator'!$D$26),2)</f>
        <v>19837.57</v>
      </c>
      <c r="K357" s="71">
        <f>ROUND((I357*'2-Calculator'!$D$26),2)</f>
        <v>19837.57</v>
      </c>
      <c r="L357" s="69">
        <v>12.34</v>
      </c>
      <c r="M357" s="66" t="s">
        <v>2531</v>
      </c>
      <c r="N357" s="66" t="s">
        <v>2535</v>
      </c>
      <c r="O357" s="66"/>
      <c r="P357" s="66" t="s">
        <v>1833</v>
      </c>
      <c r="Q357" s="141">
        <v>27</v>
      </c>
    </row>
    <row r="358" spans="1:17" s="72" customFormat="1" x14ac:dyDescent="0.2">
      <c r="A358" s="66"/>
      <c r="B358" s="66" t="s">
        <v>895</v>
      </c>
      <c r="C358" s="221" t="s">
        <v>1598</v>
      </c>
      <c r="D358" s="66" t="s">
        <v>2049</v>
      </c>
      <c r="E358" s="68">
        <v>0.83674999999999999</v>
      </c>
      <c r="F358" s="74">
        <v>1</v>
      </c>
      <c r="G358" s="74">
        <v>1</v>
      </c>
      <c r="H358" s="68">
        <f t="shared" si="10"/>
        <v>0.83674999999999999</v>
      </c>
      <c r="I358" s="70">
        <f t="shared" si="11"/>
        <v>0.83674999999999999</v>
      </c>
      <c r="J358" s="71">
        <f>ROUND((H358*'2-Calculator'!$D$26),2)</f>
        <v>5500.79</v>
      </c>
      <c r="K358" s="71">
        <f>ROUND((I358*'2-Calculator'!$D$26),2)</f>
        <v>5500.79</v>
      </c>
      <c r="L358" s="69">
        <v>5.29</v>
      </c>
      <c r="M358" s="66" t="s">
        <v>2531</v>
      </c>
      <c r="N358" s="66" t="s">
        <v>2535</v>
      </c>
      <c r="O358" s="66"/>
      <c r="P358" s="66" t="s">
        <v>1833</v>
      </c>
      <c r="Q358" s="141">
        <v>0</v>
      </c>
    </row>
    <row r="359" spans="1:17" s="72" customFormat="1" x14ac:dyDescent="0.2">
      <c r="A359" s="66"/>
      <c r="B359" s="66" t="s">
        <v>894</v>
      </c>
      <c r="C359" s="221" t="s">
        <v>1598</v>
      </c>
      <c r="D359" s="66" t="s">
        <v>2049</v>
      </c>
      <c r="E359" s="68">
        <v>1.1146100000000001</v>
      </c>
      <c r="F359" s="74">
        <v>1</v>
      </c>
      <c r="G359" s="74">
        <v>1</v>
      </c>
      <c r="H359" s="68">
        <f t="shared" si="10"/>
        <v>1.1146100000000001</v>
      </c>
      <c r="I359" s="70">
        <f t="shared" si="11"/>
        <v>1.1146100000000001</v>
      </c>
      <c r="J359" s="71">
        <f>ROUND((H359*'2-Calculator'!$D$26),2)</f>
        <v>7327.45</v>
      </c>
      <c r="K359" s="71">
        <f>ROUND((I359*'2-Calculator'!$D$26),2)</f>
        <v>7327.45</v>
      </c>
      <c r="L359" s="69">
        <v>5.77</v>
      </c>
      <c r="M359" s="66" t="s">
        <v>2531</v>
      </c>
      <c r="N359" s="66" t="s">
        <v>2535</v>
      </c>
      <c r="O359" s="66"/>
      <c r="P359" s="66" t="s">
        <v>1833</v>
      </c>
      <c r="Q359" s="141">
        <v>4</v>
      </c>
    </row>
    <row r="360" spans="1:17" s="72" customFormat="1" x14ac:dyDescent="0.2">
      <c r="A360" s="66"/>
      <c r="B360" s="66" t="s">
        <v>893</v>
      </c>
      <c r="C360" s="221" t="s">
        <v>1598</v>
      </c>
      <c r="D360" s="66" t="s">
        <v>2049</v>
      </c>
      <c r="E360" s="68">
        <v>1.61151</v>
      </c>
      <c r="F360" s="74">
        <v>1</v>
      </c>
      <c r="G360" s="74">
        <v>1</v>
      </c>
      <c r="H360" s="68">
        <f t="shared" si="10"/>
        <v>1.61151</v>
      </c>
      <c r="I360" s="70">
        <f t="shared" si="11"/>
        <v>1.61151</v>
      </c>
      <c r="J360" s="71">
        <f>ROUND((H360*'2-Calculator'!$D$26),2)</f>
        <v>10594.07</v>
      </c>
      <c r="K360" s="71">
        <f>ROUND((I360*'2-Calculator'!$D$26),2)</f>
        <v>10594.07</v>
      </c>
      <c r="L360" s="69">
        <v>9.59</v>
      </c>
      <c r="M360" s="66" t="s">
        <v>2531</v>
      </c>
      <c r="N360" s="66" t="s">
        <v>2535</v>
      </c>
      <c r="O360" s="66"/>
      <c r="P360" s="66" t="s">
        <v>1833</v>
      </c>
      <c r="Q360" s="141">
        <v>2</v>
      </c>
    </row>
    <row r="361" spans="1:17" s="72" customFormat="1" x14ac:dyDescent="0.2">
      <c r="A361" s="66"/>
      <c r="B361" s="66" t="s">
        <v>892</v>
      </c>
      <c r="C361" s="221" t="s">
        <v>1598</v>
      </c>
      <c r="D361" s="66" t="s">
        <v>2049</v>
      </c>
      <c r="E361" s="68">
        <v>2.6274799999999998</v>
      </c>
      <c r="F361" s="74">
        <v>1</v>
      </c>
      <c r="G361" s="74">
        <v>1</v>
      </c>
      <c r="H361" s="68">
        <f t="shared" si="10"/>
        <v>2.6274799999999998</v>
      </c>
      <c r="I361" s="70">
        <f t="shared" si="11"/>
        <v>2.6274799999999998</v>
      </c>
      <c r="J361" s="71">
        <f>ROUND((H361*'2-Calculator'!$D$26),2)</f>
        <v>17273.05</v>
      </c>
      <c r="K361" s="71">
        <f>ROUND((I361*'2-Calculator'!$D$26),2)</f>
        <v>17273.05</v>
      </c>
      <c r="L361" s="69">
        <v>11.13</v>
      </c>
      <c r="M361" s="66" t="s">
        <v>2531</v>
      </c>
      <c r="N361" s="66" t="s">
        <v>2535</v>
      </c>
      <c r="O361" s="66"/>
      <c r="P361" s="66" t="s">
        <v>1833</v>
      </c>
      <c r="Q361" s="141">
        <v>4</v>
      </c>
    </row>
    <row r="362" spans="1:17" s="72" customFormat="1" x14ac:dyDescent="0.2">
      <c r="A362" s="66"/>
      <c r="B362" s="66" t="s">
        <v>891</v>
      </c>
      <c r="C362" s="221" t="s">
        <v>1599</v>
      </c>
      <c r="D362" s="66" t="s">
        <v>2050</v>
      </c>
      <c r="E362" s="68">
        <v>0.51110999999999995</v>
      </c>
      <c r="F362" s="74">
        <v>1</v>
      </c>
      <c r="G362" s="74">
        <v>1</v>
      </c>
      <c r="H362" s="68">
        <f t="shared" si="10"/>
        <v>0.51110999999999995</v>
      </c>
      <c r="I362" s="70">
        <f t="shared" si="11"/>
        <v>0.51110999999999995</v>
      </c>
      <c r="J362" s="71">
        <f>ROUND((H362*'2-Calculator'!$D$26),2)</f>
        <v>3360.04</v>
      </c>
      <c r="K362" s="71">
        <f>ROUND((I362*'2-Calculator'!$D$26),2)</f>
        <v>3360.04</v>
      </c>
      <c r="L362" s="69">
        <v>2.41</v>
      </c>
      <c r="M362" s="66" t="s">
        <v>2531</v>
      </c>
      <c r="N362" s="66" t="s">
        <v>2535</v>
      </c>
      <c r="O362" s="66"/>
      <c r="P362" s="66" t="s">
        <v>1833</v>
      </c>
      <c r="Q362" s="141">
        <v>133</v>
      </c>
    </row>
    <row r="363" spans="1:17" s="72" customFormat="1" x14ac:dyDescent="0.2">
      <c r="A363" s="66"/>
      <c r="B363" s="66" t="s">
        <v>890</v>
      </c>
      <c r="C363" s="221" t="s">
        <v>1599</v>
      </c>
      <c r="D363" s="66" t="s">
        <v>2050</v>
      </c>
      <c r="E363" s="68">
        <v>0.65461000000000003</v>
      </c>
      <c r="F363" s="74">
        <v>1</v>
      </c>
      <c r="G363" s="74">
        <v>1</v>
      </c>
      <c r="H363" s="68">
        <f t="shared" si="10"/>
        <v>0.65461000000000003</v>
      </c>
      <c r="I363" s="70">
        <f t="shared" si="11"/>
        <v>0.65461000000000003</v>
      </c>
      <c r="J363" s="71">
        <f>ROUND((H363*'2-Calculator'!$D$26),2)</f>
        <v>4303.41</v>
      </c>
      <c r="K363" s="71">
        <f>ROUND((I363*'2-Calculator'!$D$26),2)</f>
        <v>4303.41</v>
      </c>
      <c r="L363" s="69">
        <v>3.35</v>
      </c>
      <c r="M363" s="66" t="s">
        <v>2531</v>
      </c>
      <c r="N363" s="66" t="s">
        <v>2535</v>
      </c>
      <c r="O363" s="66"/>
      <c r="P363" s="66" t="s">
        <v>1833</v>
      </c>
      <c r="Q363" s="141">
        <v>471</v>
      </c>
    </row>
    <row r="364" spans="1:17" s="72" customFormat="1" x14ac:dyDescent="0.2">
      <c r="A364" s="66"/>
      <c r="B364" s="66" t="s">
        <v>889</v>
      </c>
      <c r="C364" s="221" t="s">
        <v>1599</v>
      </c>
      <c r="D364" s="66" t="s">
        <v>2050</v>
      </c>
      <c r="E364" s="68">
        <v>0.95094000000000001</v>
      </c>
      <c r="F364" s="74">
        <v>1</v>
      </c>
      <c r="G364" s="74">
        <v>1</v>
      </c>
      <c r="H364" s="68">
        <f t="shared" si="10"/>
        <v>0.95094000000000001</v>
      </c>
      <c r="I364" s="70">
        <f t="shared" si="11"/>
        <v>0.95094000000000001</v>
      </c>
      <c r="J364" s="71">
        <f>ROUND((H364*'2-Calculator'!$D$26),2)</f>
        <v>6251.48</v>
      </c>
      <c r="K364" s="71">
        <f>ROUND((I364*'2-Calculator'!$D$26),2)</f>
        <v>6251.48</v>
      </c>
      <c r="L364" s="69">
        <v>5.35</v>
      </c>
      <c r="M364" s="66" t="s">
        <v>2531</v>
      </c>
      <c r="N364" s="66" t="s">
        <v>2535</v>
      </c>
      <c r="O364" s="66"/>
      <c r="P364" s="66" t="s">
        <v>1833</v>
      </c>
      <c r="Q364" s="141">
        <v>601</v>
      </c>
    </row>
    <row r="365" spans="1:17" s="72" customFormat="1" x14ac:dyDescent="0.2">
      <c r="A365" s="66"/>
      <c r="B365" s="66" t="s">
        <v>888</v>
      </c>
      <c r="C365" s="221" t="s">
        <v>1599</v>
      </c>
      <c r="D365" s="66" t="s">
        <v>2050</v>
      </c>
      <c r="E365" s="68">
        <v>1.75261</v>
      </c>
      <c r="F365" s="74">
        <v>1</v>
      </c>
      <c r="G365" s="74">
        <v>1</v>
      </c>
      <c r="H365" s="68">
        <f t="shared" si="10"/>
        <v>1.75261</v>
      </c>
      <c r="I365" s="70">
        <f t="shared" si="11"/>
        <v>1.75261</v>
      </c>
      <c r="J365" s="71">
        <f>ROUND((H365*'2-Calculator'!$D$26),2)</f>
        <v>11521.66</v>
      </c>
      <c r="K365" s="71">
        <f>ROUND((I365*'2-Calculator'!$D$26),2)</f>
        <v>11521.66</v>
      </c>
      <c r="L365" s="69">
        <v>9.43</v>
      </c>
      <c r="M365" s="66" t="s">
        <v>2531</v>
      </c>
      <c r="N365" s="66" t="s">
        <v>2535</v>
      </c>
      <c r="O365" s="66"/>
      <c r="P365" s="66" t="s">
        <v>1833</v>
      </c>
      <c r="Q365" s="141">
        <v>99</v>
      </c>
    </row>
    <row r="366" spans="1:17" s="72" customFormat="1" x14ac:dyDescent="0.2">
      <c r="A366" s="66"/>
      <c r="B366" s="66" t="s">
        <v>887</v>
      </c>
      <c r="C366" s="221" t="s">
        <v>1600</v>
      </c>
      <c r="D366" s="66" t="s">
        <v>2051</v>
      </c>
      <c r="E366" s="68">
        <v>0.46510000000000001</v>
      </c>
      <c r="F366" s="74">
        <v>1</v>
      </c>
      <c r="G366" s="74">
        <v>1</v>
      </c>
      <c r="H366" s="68">
        <f t="shared" si="10"/>
        <v>0.46510000000000001</v>
      </c>
      <c r="I366" s="70">
        <f t="shared" si="11"/>
        <v>0.46510000000000001</v>
      </c>
      <c r="J366" s="71">
        <f>ROUND((H366*'2-Calculator'!$D$26),2)</f>
        <v>3057.57</v>
      </c>
      <c r="K366" s="71">
        <f>ROUND((I366*'2-Calculator'!$D$26),2)</f>
        <v>3057.57</v>
      </c>
      <c r="L366" s="69">
        <v>1.25</v>
      </c>
      <c r="M366" s="66" t="s">
        <v>2531</v>
      </c>
      <c r="N366" s="66" t="s">
        <v>2535</v>
      </c>
      <c r="O366" s="66"/>
      <c r="P366" s="66" t="s">
        <v>1833</v>
      </c>
      <c r="Q366" s="141">
        <v>0</v>
      </c>
    </row>
    <row r="367" spans="1:17" s="72" customFormat="1" x14ac:dyDescent="0.2">
      <c r="A367" s="66"/>
      <c r="B367" s="66" t="s">
        <v>886</v>
      </c>
      <c r="C367" s="221" t="s">
        <v>1600</v>
      </c>
      <c r="D367" s="66" t="s">
        <v>2051</v>
      </c>
      <c r="E367" s="68">
        <v>0.53032000000000001</v>
      </c>
      <c r="F367" s="74">
        <v>1</v>
      </c>
      <c r="G367" s="74">
        <v>1</v>
      </c>
      <c r="H367" s="68">
        <f t="shared" si="10"/>
        <v>0.53032000000000001</v>
      </c>
      <c r="I367" s="70">
        <f t="shared" si="11"/>
        <v>0.53032000000000001</v>
      </c>
      <c r="J367" s="71">
        <f>ROUND((H367*'2-Calculator'!$D$26),2)</f>
        <v>3486.32</v>
      </c>
      <c r="K367" s="71">
        <f>ROUND((I367*'2-Calculator'!$D$26),2)</f>
        <v>3486.32</v>
      </c>
      <c r="L367" s="69">
        <v>2</v>
      </c>
      <c r="M367" s="66" t="s">
        <v>2531</v>
      </c>
      <c r="N367" s="66" t="s">
        <v>2535</v>
      </c>
      <c r="O367" s="66"/>
      <c r="P367" s="66" t="s">
        <v>1833</v>
      </c>
      <c r="Q367" s="141">
        <v>4</v>
      </c>
    </row>
    <row r="368" spans="1:17" s="72" customFormat="1" x14ac:dyDescent="0.2">
      <c r="A368" s="66"/>
      <c r="B368" s="66" t="s">
        <v>885</v>
      </c>
      <c r="C368" s="221" t="s">
        <v>1600</v>
      </c>
      <c r="D368" s="66" t="s">
        <v>2051</v>
      </c>
      <c r="E368" s="68">
        <v>1.04871</v>
      </c>
      <c r="F368" s="74">
        <v>1</v>
      </c>
      <c r="G368" s="74">
        <v>1</v>
      </c>
      <c r="H368" s="68">
        <f t="shared" si="10"/>
        <v>1.04871</v>
      </c>
      <c r="I368" s="70">
        <f t="shared" si="11"/>
        <v>1.04871</v>
      </c>
      <c r="J368" s="71">
        <f>ROUND((H368*'2-Calculator'!$D$26),2)</f>
        <v>6894.22</v>
      </c>
      <c r="K368" s="71">
        <f>ROUND((I368*'2-Calculator'!$D$26),2)</f>
        <v>6894.22</v>
      </c>
      <c r="L368" s="69">
        <v>2.74</v>
      </c>
      <c r="M368" s="66" t="s">
        <v>2531</v>
      </c>
      <c r="N368" s="66" t="s">
        <v>2535</v>
      </c>
      <c r="O368" s="66"/>
      <c r="P368" s="66" t="s">
        <v>1833</v>
      </c>
      <c r="Q368" s="141">
        <v>9</v>
      </c>
    </row>
    <row r="369" spans="1:17" s="72" customFormat="1" x14ac:dyDescent="0.2">
      <c r="A369" s="66"/>
      <c r="B369" s="66" t="s">
        <v>884</v>
      </c>
      <c r="C369" s="221" t="s">
        <v>1600</v>
      </c>
      <c r="D369" s="66" t="s">
        <v>2051</v>
      </c>
      <c r="E369" s="68">
        <v>2.6113499999999998</v>
      </c>
      <c r="F369" s="74">
        <v>1</v>
      </c>
      <c r="G369" s="74">
        <v>1</v>
      </c>
      <c r="H369" s="68">
        <f t="shared" si="10"/>
        <v>2.6113499999999998</v>
      </c>
      <c r="I369" s="70">
        <f t="shared" si="11"/>
        <v>2.6113499999999998</v>
      </c>
      <c r="J369" s="71">
        <f>ROUND((H369*'2-Calculator'!$D$26),2)</f>
        <v>17167.009999999998</v>
      </c>
      <c r="K369" s="71">
        <f>ROUND((I369*'2-Calculator'!$D$26),2)</f>
        <v>17167.009999999998</v>
      </c>
      <c r="L369" s="69">
        <v>5.25</v>
      </c>
      <c r="M369" s="66" t="s">
        <v>2531</v>
      </c>
      <c r="N369" s="66" t="s">
        <v>2535</v>
      </c>
      <c r="O369" s="66"/>
      <c r="P369" s="66" t="s">
        <v>1833</v>
      </c>
      <c r="Q369" s="141">
        <v>21</v>
      </c>
    </row>
    <row r="370" spans="1:17" s="72" customFormat="1" x14ac:dyDescent="0.2">
      <c r="A370" s="66"/>
      <c r="B370" s="66" t="s">
        <v>883</v>
      </c>
      <c r="C370" s="221" t="s">
        <v>1601</v>
      </c>
      <c r="D370" s="66" t="s">
        <v>2221</v>
      </c>
      <c r="E370" s="68">
        <v>0.45495999999999998</v>
      </c>
      <c r="F370" s="74">
        <v>1</v>
      </c>
      <c r="G370" s="74">
        <v>1</v>
      </c>
      <c r="H370" s="68">
        <f t="shared" si="10"/>
        <v>0.45495999999999998</v>
      </c>
      <c r="I370" s="70">
        <f t="shared" si="11"/>
        <v>0.45495999999999998</v>
      </c>
      <c r="J370" s="71">
        <f>ROUND((H370*'2-Calculator'!$D$26),2)</f>
        <v>2990.91</v>
      </c>
      <c r="K370" s="71">
        <f>ROUND((I370*'2-Calculator'!$D$26),2)</f>
        <v>2990.91</v>
      </c>
      <c r="L370" s="69">
        <v>2.68</v>
      </c>
      <c r="M370" s="66" t="s">
        <v>2531</v>
      </c>
      <c r="N370" s="66" t="s">
        <v>2535</v>
      </c>
      <c r="O370" s="66"/>
      <c r="P370" s="66" t="s">
        <v>1833</v>
      </c>
      <c r="Q370" s="141">
        <v>14</v>
      </c>
    </row>
    <row r="371" spans="1:17" s="72" customFormat="1" x14ac:dyDescent="0.2">
      <c r="A371" s="66"/>
      <c r="B371" s="66" t="s">
        <v>882</v>
      </c>
      <c r="C371" s="221" t="s">
        <v>1601</v>
      </c>
      <c r="D371" s="66" t="s">
        <v>2221</v>
      </c>
      <c r="E371" s="68">
        <v>0.61836000000000002</v>
      </c>
      <c r="F371" s="74">
        <v>1</v>
      </c>
      <c r="G371" s="74">
        <v>1</v>
      </c>
      <c r="H371" s="68">
        <f t="shared" si="10"/>
        <v>0.61836000000000002</v>
      </c>
      <c r="I371" s="70">
        <f t="shared" si="11"/>
        <v>0.61836000000000002</v>
      </c>
      <c r="J371" s="71">
        <f>ROUND((H371*'2-Calculator'!$D$26),2)</f>
        <v>4065.1</v>
      </c>
      <c r="K371" s="71">
        <f>ROUND((I371*'2-Calculator'!$D$26),2)</f>
        <v>4065.1</v>
      </c>
      <c r="L371" s="69">
        <v>3.52</v>
      </c>
      <c r="M371" s="66" t="s">
        <v>2531</v>
      </c>
      <c r="N371" s="66" t="s">
        <v>2535</v>
      </c>
      <c r="O371" s="66"/>
      <c r="P371" s="66" t="s">
        <v>1833</v>
      </c>
      <c r="Q371" s="141">
        <v>61</v>
      </c>
    </row>
    <row r="372" spans="1:17" s="72" customFormat="1" x14ac:dyDescent="0.2">
      <c r="A372" s="66"/>
      <c r="B372" s="66" t="s">
        <v>881</v>
      </c>
      <c r="C372" s="221" t="s">
        <v>1601</v>
      </c>
      <c r="D372" s="66" t="s">
        <v>2221</v>
      </c>
      <c r="E372" s="68">
        <v>0.93250999999999995</v>
      </c>
      <c r="F372" s="74">
        <v>1</v>
      </c>
      <c r="G372" s="74">
        <v>1</v>
      </c>
      <c r="H372" s="68">
        <f t="shared" si="10"/>
        <v>0.93250999999999995</v>
      </c>
      <c r="I372" s="70">
        <f t="shared" si="11"/>
        <v>0.93250999999999995</v>
      </c>
      <c r="J372" s="71">
        <f>ROUND((H372*'2-Calculator'!$D$26),2)</f>
        <v>6130.32</v>
      </c>
      <c r="K372" s="71">
        <f>ROUND((I372*'2-Calculator'!$D$26),2)</f>
        <v>6130.32</v>
      </c>
      <c r="L372" s="69">
        <v>4.7300000000000004</v>
      </c>
      <c r="M372" s="66" t="s">
        <v>2531</v>
      </c>
      <c r="N372" s="66" t="s">
        <v>2535</v>
      </c>
      <c r="O372" s="66"/>
      <c r="P372" s="66" t="s">
        <v>1833</v>
      </c>
      <c r="Q372" s="141">
        <v>67</v>
      </c>
    </row>
    <row r="373" spans="1:17" s="72" customFormat="1" x14ac:dyDescent="0.2">
      <c r="A373" s="66"/>
      <c r="B373" s="66" t="s">
        <v>880</v>
      </c>
      <c r="C373" s="221" t="s">
        <v>1601</v>
      </c>
      <c r="D373" s="66" t="s">
        <v>2221</v>
      </c>
      <c r="E373" s="68">
        <v>1.94292</v>
      </c>
      <c r="F373" s="74">
        <v>1</v>
      </c>
      <c r="G373" s="74">
        <v>1</v>
      </c>
      <c r="H373" s="68">
        <f t="shared" si="10"/>
        <v>1.94292</v>
      </c>
      <c r="I373" s="70">
        <f t="shared" si="11"/>
        <v>1.94292</v>
      </c>
      <c r="J373" s="71">
        <f>ROUND((H373*'2-Calculator'!$D$26),2)</f>
        <v>12772.76</v>
      </c>
      <c r="K373" s="71">
        <f>ROUND((I373*'2-Calculator'!$D$26),2)</f>
        <v>12772.76</v>
      </c>
      <c r="L373" s="69">
        <v>9.85</v>
      </c>
      <c r="M373" s="66" t="s">
        <v>2531</v>
      </c>
      <c r="N373" s="66" t="s">
        <v>2535</v>
      </c>
      <c r="O373" s="66"/>
      <c r="P373" s="66" t="s">
        <v>1833</v>
      </c>
      <c r="Q373" s="141">
        <v>5</v>
      </c>
    </row>
    <row r="374" spans="1:17" s="72" customFormat="1" x14ac:dyDescent="0.2">
      <c r="A374" s="66"/>
      <c r="B374" s="66" t="s">
        <v>879</v>
      </c>
      <c r="C374" s="221" t="s">
        <v>1602</v>
      </c>
      <c r="D374" s="66" t="s">
        <v>2222</v>
      </c>
      <c r="E374" s="68">
        <v>0.43226999999999999</v>
      </c>
      <c r="F374" s="74">
        <v>1</v>
      </c>
      <c r="G374" s="74">
        <v>1</v>
      </c>
      <c r="H374" s="68">
        <f t="shared" si="10"/>
        <v>0.43226999999999999</v>
      </c>
      <c r="I374" s="70">
        <f t="shared" si="11"/>
        <v>0.43226999999999999</v>
      </c>
      <c r="J374" s="71">
        <f>ROUND((H374*'2-Calculator'!$D$26),2)</f>
        <v>2841.74</v>
      </c>
      <c r="K374" s="71">
        <f>ROUND((I374*'2-Calculator'!$D$26),2)</f>
        <v>2841.74</v>
      </c>
      <c r="L374" s="69">
        <v>1.75</v>
      </c>
      <c r="M374" s="66" t="s">
        <v>2531</v>
      </c>
      <c r="N374" s="66" t="s">
        <v>2535</v>
      </c>
      <c r="O374" s="66"/>
      <c r="P374" s="66" t="s">
        <v>1833</v>
      </c>
      <c r="Q374" s="141">
        <v>29</v>
      </c>
    </row>
    <row r="375" spans="1:17" s="72" customFormat="1" x14ac:dyDescent="0.2">
      <c r="A375" s="66"/>
      <c r="B375" s="66" t="s">
        <v>878</v>
      </c>
      <c r="C375" s="221" t="s">
        <v>1602</v>
      </c>
      <c r="D375" s="66" t="s">
        <v>2222</v>
      </c>
      <c r="E375" s="68">
        <v>0.51319000000000004</v>
      </c>
      <c r="F375" s="74">
        <v>1</v>
      </c>
      <c r="G375" s="74">
        <v>1</v>
      </c>
      <c r="H375" s="68">
        <f t="shared" si="10"/>
        <v>0.51319000000000004</v>
      </c>
      <c r="I375" s="70">
        <f t="shared" si="11"/>
        <v>0.51319000000000004</v>
      </c>
      <c r="J375" s="71">
        <f>ROUND((H375*'2-Calculator'!$D$26),2)</f>
        <v>3373.71</v>
      </c>
      <c r="K375" s="71">
        <f>ROUND((I375*'2-Calculator'!$D$26),2)</f>
        <v>3373.71</v>
      </c>
      <c r="L375" s="69">
        <v>2.2200000000000002</v>
      </c>
      <c r="M375" s="66" t="s">
        <v>2531</v>
      </c>
      <c r="N375" s="66" t="s">
        <v>2535</v>
      </c>
      <c r="O375" s="66"/>
      <c r="P375" s="66" t="s">
        <v>1833</v>
      </c>
      <c r="Q375" s="141">
        <v>64</v>
      </c>
    </row>
    <row r="376" spans="1:17" s="72" customFormat="1" x14ac:dyDescent="0.2">
      <c r="A376" s="66"/>
      <c r="B376" s="66" t="s">
        <v>877</v>
      </c>
      <c r="C376" s="221" t="s">
        <v>1602</v>
      </c>
      <c r="D376" s="66" t="s">
        <v>2222</v>
      </c>
      <c r="E376" s="68">
        <v>0.69721999999999995</v>
      </c>
      <c r="F376" s="74">
        <v>1</v>
      </c>
      <c r="G376" s="74">
        <v>1</v>
      </c>
      <c r="H376" s="68">
        <f t="shared" si="10"/>
        <v>0.69721999999999995</v>
      </c>
      <c r="I376" s="70">
        <f t="shared" si="11"/>
        <v>0.69721999999999995</v>
      </c>
      <c r="J376" s="71">
        <f>ROUND((H376*'2-Calculator'!$D$26),2)</f>
        <v>4583.5200000000004</v>
      </c>
      <c r="K376" s="71">
        <f>ROUND((I376*'2-Calculator'!$D$26),2)</f>
        <v>4583.5200000000004</v>
      </c>
      <c r="L376" s="69">
        <v>3.26</v>
      </c>
      <c r="M376" s="66" t="s">
        <v>2531</v>
      </c>
      <c r="N376" s="66" t="s">
        <v>2535</v>
      </c>
      <c r="O376" s="66"/>
      <c r="P376" s="66" t="s">
        <v>1833</v>
      </c>
      <c r="Q376" s="141">
        <v>34</v>
      </c>
    </row>
    <row r="377" spans="1:17" s="72" customFormat="1" x14ac:dyDescent="0.2">
      <c r="A377" s="66"/>
      <c r="B377" s="66" t="s">
        <v>876</v>
      </c>
      <c r="C377" s="221" t="s">
        <v>1602</v>
      </c>
      <c r="D377" s="66" t="s">
        <v>2222</v>
      </c>
      <c r="E377" s="68">
        <v>2.0541800000000001</v>
      </c>
      <c r="F377" s="74">
        <v>1</v>
      </c>
      <c r="G377" s="74">
        <v>1</v>
      </c>
      <c r="H377" s="68">
        <f t="shared" si="10"/>
        <v>2.0541800000000001</v>
      </c>
      <c r="I377" s="70">
        <f t="shared" si="11"/>
        <v>2.0541800000000001</v>
      </c>
      <c r="J377" s="71">
        <f>ROUND((H377*'2-Calculator'!$D$26),2)</f>
        <v>13504.18</v>
      </c>
      <c r="K377" s="71">
        <f>ROUND((I377*'2-Calculator'!$D$26),2)</f>
        <v>13504.18</v>
      </c>
      <c r="L377" s="69">
        <v>8.07</v>
      </c>
      <c r="M377" s="66" t="s">
        <v>2531</v>
      </c>
      <c r="N377" s="66" t="s">
        <v>2535</v>
      </c>
      <c r="O377" s="66"/>
      <c r="P377" s="66" t="s">
        <v>1833</v>
      </c>
      <c r="Q377" s="141">
        <v>1</v>
      </c>
    </row>
    <row r="378" spans="1:17" s="72" customFormat="1" x14ac:dyDescent="0.2">
      <c r="A378" s="66"/>
      <c r="B378" s="66" t="s">
        <v>875</v>
      </c>
      <c r="C378" s="221" t="s">
        <v>1603</v>
      </c>
      <c r="D378" s="66" t="s">
        <v>2052</v>
      </c>
      <c r="E378" s="68">
        <v>0.44795000000000001</v>
      </c>
      <c r="F378" s="74">
        <v>1</v>
      </c>
      <c r="G378" s="74">
        <v>1</v>
      </c>
      <c r="H378" s="68">
        <f t="shared" si="10"/>
        <v>0.44795000000000001</v>
      </c>
      <c r="I378" s="70">
        <f t="shared" si="11"/>
        <v>0.44795000000000001</v>
      </c>
      <c r="J378" s="71">
        <f>ROUND((H378*'2-Calculator'!$D$26),2)</f>
        <v>2944.82</v>
      </c>
      <c r="K378" s="71">
        <f>ROUND((I378*'2-Calculator'!$D$26),2)</f>
        <v>2944.82</v>
      </c>
      <c r="L378" s="69">
        <v>2.08</v>
      </c>
      <c r="M378" s="66" t="s">
        <v>2531</v>
      </c>
      <c r="N378" s="66" t="s">
        <v>2535</v>
      </c>
      <c r="O378" s="66"/>
      <c r="P378" s="66" t="s">
        <v>1833</v>
      </c>
      <c r="Q378" s="141">
        <v>26</v>
      </c>
    </row>
    <row r="379" spans="1:17" s="72" customFormat="1" x14ac:dyDescent="0.2">
      <c r="A379" s="66"/>
      <c r="B379" s="66" t="s">
        <v>874</v>
      </c>
      <c r="C379" s="221" t="s">
        <v>1603</v>
      </c>
      <c r="D379" s="66" t="s">
        <v>2052</v>
      </c>
      <c r="E379" s="68">
        <v>0.55145999999999995</v>
      </c>
      <c r="F379" s="74">
        <v>1</v>
      </c>
      <c r="G379" s="74">
        <v>1</v>
      </c>
      <c r="H379" s="68">
        <f t="shared" si="10"/>
        <v>0.55145999999999995</v>
      </c>
      <c r="I379" s="70">
        <f t="shared" si="11"/>
        <v>0.55145999999999995</v>
      </c>
      <c r="J379" s="71">
        <f>ROUND((H379*'2-Calculator'!$D$26),2)</f>
        <v>3625.3</v>
      </c>
      <c r="K379" s="71">
        <f>ROUND((I379*'2-Calculator'!$D$26),2)</f>
        <v>3625.3</v>
      </c>
      <c r="L379" s="69">
        <v>2.48</v>
      </c>
      <c r="M379" s="66" t="s">
        <v>2531</v>
      </c>
      <c r="N379" s="66" t="s">
        <v>2535</v>
      </c>
      <c r="O379" s="66"/>
      <c r="P379" s="66" t="s">
        <v>1833</v>
      </c>
      <c r="Q379" s="141">
        <v>117</v>
      </c>
    </row>
    <row r="380" spans="1:17" s="72" customFormat="1" x14ac:dyDescent="0.2">
      <c r="A380" s="66"/>
      <c r="B380" s="66" t="s">
        <v>873</v>
      </c>
      <c r="C380" s="221" t="s">
        <v>1603</v>
      </c>
      <c r="D380" s="66" t="s">
        <v>2052</v>
      </c>
      <c r="E380" s="68">
        <v>0.77568999999999999</v>
      </c>
      <c r="F380" s="74">
        <v>1</v>
      </c>
      <c r="G380" s="74">
        <v>1</v>
      </c>
      <c r="H380" s="68">
        <f t="shared" si="10"/>
        <v>0.77568999999999999</v>
      </c>
      <c r="I380" s="70">
        <f t="shared" si="11"/>
        <v>0.77568999999999999</v>
      </c>
      <c r="J380" s="71">
        <f>ROUND((H380*'2-Calculator'!$D$26),2)</f>
        <v>5099.3900000000003</v>
      </c>
      <c r="K380" s="71">
        <f>ROUND((I380*'2-Calculator'!$D$26),2)</f>
        <v>5099.3900000000003</v>
      </c>
      <c r="L380" s="69">
        <v>3.75</v>
      </c>
      <c r="M380" s="66" t="s">
        <v>2531</v>
      </c>
      <c r="N380" s="66" t="s">
        <v>2535</v>
      </c>
      <c r="O380" s="66"/>
      <c r="P380" s="66" t="s">
        <v>1833</v>
      </c>
      <c r="Q380" s="141">
        <v>92</v>
      </c>
    </row>
    <row r="381" spans="1:17" s="72" customFormat="1" x14ac:dyDescent="0.2">
      <c r="A381" s="66"/>
      <c r="B381" s="66" t="s">
        <v>872</v>
      </c>
      <c r="C381" s="221" t="s">
        <v>1603</v>
      </c>
      <c r="D381" s="66" t="s">
        <v>2052</v>
      </c>
      <c r="E381" s="68">
        <v>1.86636</v>
      </c>
      <c r="F381" s="74">
        <v>1</v>
      </c>
      <c r="G381" s="74">
        <v>1</v>
      </c>
      <c r="H381" s="68">
        <f t="shared" si="10"/>
        <v>1.86636</v>
      </c>
      <c r="I381" s="70">
        <f t="shared" si="11"/>
        <v>1.86636</v>
      </c>
      <c r="J381" s="71">
        <f>ROUND((H381*'2-Calculator'!$D$26),2)</f>
        <v>12269.45</v>
      </c>
      <c r="K381" s="71">
        <f>ROUND((I381*'2-Calculator'!$D$26),2)</f>
        <v>12269.45</v>
      </c>
      <c r="L381" s="69">
        <v>5.59</v>
      </c>
      <c r="M381" s="66" t="s">
        <v>2531</v>
      </c>
      <c r="N381" s="66" t="s">
        <v>2535</v>
      </c>
      <c r="O381" s="66"/>
      <c r="P381" s="66" t="s">
        <v>1833</v>
      </c>
      <c r="Q381" s="141">
        <v>8</v>
      </c>
    </row>
    <row r="382" spans="1:17" s="72" customFormat="1" x14ac:dyDescent="0.2">
      <c r="A382" s="66"/>
      <c r="B382" s="66" t="s">
        <v>871</v>
      </c>
      <c r="C382" s="221" t="s">
        <v>1604</v>
      </c>
      <c r="D382" s="66" t="s">
        <v>2223</v>
      </c>
      <c r="E382" s="68">
        <v>0.46659</v>
      </c>
      <c r="F382" s="74">
        <v>1</v>
      </c>
      <c r="G382" s="74">
        <v>1</v>
      </c>
      <c r="H382" s="68">
        <f t="shared" si="10"/>
        <v>0.46659</v>
      </c>
      <c r="I382" s="70">
        <f t="shared" si="11"/>
        <v>0.46659</v>
      </c>
      <c r="J382" s="71">
        <f>ROUND((H382*'2-Calculator'!$D$26),2)</f>
        <v>3067.36</v>
      </c>
      <c r="K382" s="71">
        <f>ROUND((I382*'2-Calculator'!$D$26),2)</f>
        <v>3067.36</v>
      </c>
      <c r="L382" s="69">
        <v>1.65</v>
      </c>
      <c r="M382" s="66" t="s">
        <v>2531</v>
      </c>
      <c r="N382" s="66" t="s">
        <v>2535</v>
      </c>
      <c r="O382" s="66"/>
      <c r="P382" s="66" t="s">
        <v>1833</v>
      </c>
      <c r="Q382" s="141">
        <v>1</v>
      </c>
    </row>
    <row r="383" spans="1:17" s="72" customFormat="1" x14ac:dyDescent="0.2">
      <c r="A383" s="66"/>
      <c r="B383" s="66" t="s">
        <v>870</v>
      </c>
      <c r="C383" s="221" t="s">
        <v>1604</v>
      </c>
      <c r="D383" s="66" t="s">
        <v>2223</v>
      </c>
      <c r="E383" s="68">
        <v>0.57765</v>
      </c>
      <c r="F383" s="74">
        <v>1</v>
      </c>
      <c r="G383" s="74">
        <v>1</v>
      </c>
      <c r="H383" s="68">
        <f t="shared" si="10"/>
        <v>0.57765</v>
      </c>
      <c r="I383" s="70">
        <f t="shared" si="11"/>
        <v>0.57765</v>
      </c>
      <c r="J383" s="71">
        <f>ROUND((H383*'2-Calculator'!$D$26),2)</f>
        <v>3797.47</v>
      </c>
      <c r="K383" s="71">
        <f>ROUND((I383*'2-Calculator'!$D$26),2)</f>
        <v>3797.47</v>
      </c>
      <c r="L383" s="69">
        <v>3.36</v>
      </c>
      <c r="M383" s="66" t="s">
        <v>2531</v>
      </c>
      <c r="N383" s="66" t="s">
        <v>2535</v>
      </c>
      <c r="O383" s="66"/>
      <c r="P383" s="66" t="s">
        <v>1833</v>
      </c>
      <c r="Q383" s="141">
        <v>7</v>
      </c>
    </row>
    <row r="384" spans="1:17" s="72" customFormat="1" x14ac:dyDescent="0.2">
      <c r="A384" s="66"/>
      <c r="B384" s="66" t="s">
        <v>869</v>
      </c>
      <c r="C384" s="221" t="s">
        <v>1604</v>
      </c>
      <c r="D384" s="66" t="s">
        <v>2223</v>
      </c>
      <c r="E384" s="68">
        <v>0.90034000000000003</v>
      </c>
      <c r="F384" s="74">
        <v>1</v>
      </c>
      <c r="G384" s="74">
        <v>1</v>
      </c>
      <c r="H384" s="68">
        <f t="shared" si="10"/>
        <v>0.90034000000000003</v>
      </c>
      <c r="I384" s="70">
        <f t="shared" si="11"/>
        <v>0.90034000000000003</v>
      </c>
      <c r="J384" s="71">
        <f>ROUND((H384*'2-Calculator'!$D$26),2)</f>
        <v>5918.84</v>
      </c>
      <c r="K384" s="71">
        <f>ROUND((I384*'2-Calculator'!$D$26),2)</f>
        <v>5918.84</v>
      </c>
      <c r="L384" s="69">
        <v>5.62</v>
      </c>
      <c r="M384" s="66" t="s">
        <v>2531</v>
      </c>
      <c r="N384" s="66" t="s">
        <v>2535</v>
      </c>
      <c r="O384" s="66"/>
      <c r="P384" s="66" t="s">
        <v>1833</v>
      </c>
      <c r="Q384" s="141">
        <v>6</v>
      </c>
    </row>
    <row r="385" spans="1:17" s="72" customFormat="1" x14ac:dyDescent="0.2">
      <c r="A385" s="66"/>
      <c r="B385" s="66" t="s">
        <v>868</v>
      </c>
      <c r="C385" s="221" t="s">
        <v>1604</v>
      </c>
      <c r="D385" s="66" t="s">
        <v>2223</v>
      </c>
      <c r="E385" s="68">
        <v>1.96343</v>
      </c>
      <c r="F385" s="74">
        <v>1</v>
      </c>
      <c r="G385" s="74">
        <v>1</v>
      </c>
      <c r="H385" s="68">
        <f t="shared" si="10"/>
        <v>1.96343</v>
      </c>
      <c r="I385" s="70">
        <f t="shared" si="11"/>
        <v>1.96343</v>
      </c>
      <c r="J385" s="71">
        <f>ROUND((H385*'2-Calculator'!$D$26),2)</f>
        <v>12907.59</v>
      </c>
      <c r="K385" s="71">
        <f>ROUND((I385*'2-Calculator'!$D$26),2)</f>
        <v>12907.59</v>
      </c>
      <c r="L385" s="69">
        <v>12.02</v>
      </c>
      <c r="M385" s="66" t="s">
        <v>2531</v>
      </c>
      <c r="N385" s="66" t="s">
        <v>2535</v>
      </c>
      <c r="O385" s="66"/>
      <c r="P385" s="66" t="s">
        <v>1833</v>
      </c>
      <c r="Q385" s="141">
        <v>1</v>
      </c>
    </row>
    <row r="386" spans="1:17" s="72" customFormat="1" x14ac:dyDescent="0.2">
      <c r="A386" s="66"/>
      <c r="B386" s="66" t="s">
        <v>867</v>
      </c>
      <c r="C386" s="221" t="s">
        <v>1605</v>
      </c>
      <c r="D386" s="66" t="s">
        <v>2224</v>
      </c>
      <c r="E386" s="68">
        <v>0.42523</v>
      </c>
      <c r="F386" s="74">
        <v>1</v>
      </c>
      <c r="G386" s="74">
        <v>1</v>
      </c>
      <c r="H386" s="68">
        <f t="shared" si="10"/>
        <v>0.42523</v>
      </c>
      <c r="I386" s="70">
        <f t="shared" si="11"/>
        <v>0.42523</v>
      </c>
      <c r="J386" s="71">
        <f>ROUND((H386*'2-Calculator'!$D$26),2)</f>
        <v>2795.46</v>
      </c>
      <c r="K386" s="71">
        <f>ROUND((I386*'2-Calculator'!$D$26),2)</f>
        <v>2795.46</v>
      </c>
      <c r="L386" s="69">
        <v>1.81</v>
      </c>
      <c r="M386" s="66" t="s">
        <v>2531</v>
      </c>
      <c r="N386" s="66" t="s">
        <v>2535</v>
      </c>
      <c r="O386" s="66"/>
      <c r="P386" s="66" t="s">
        <v>1833</v>
      </c>
      <c r="Q386" s="141">
        <v>34</v>
      </c>
    </row>
    <row r="387" spans="1:17" s="72" customFormat="1" x14ac:dyDescent="0.2">
      <c r="A387" s="66"/>
      <c r="B387" s="66" t="s">
        <v>866</v>
      </c>
      <c r="C387" s="221" t="s">
        <v>1605</v>
      </c>
      <c r="D387" s="66" t="s">
        <v>2224</v>
      </c>
      <c r="E387" s="68">
        <v>0.55698000000000003</v>
      </c>
      <c r="F387" s="74">
        <v>1</v>
      </c>
      <c r="G387" s="74">
        <v>1</v>
      </c>
      <c r="H387" s="68">
        <f t="shared" si="10"/>
        <v>0.55698000000000003</v>
      </c>
      <c r="I387" s="70">
        <f t="shared" si="11"/>
        <v>0.55698000000000003</v>
      </c>
      <c r="J387" s="71">
        <f>ROUND((H387*'2-Calculator'!$D$26),2)</f>
        <v>3661.59</v>
      </c>
      <c r="K387" s="71">
        <f>ROUND((I387*'2-Calculator'!$D$26),2)</f>
        <v>3661.59</v>
      </c>
      <c r="L387" s="69">
        <v>2.44</v>
      </c>
      <c r="M387" s="66" t="s">
        <v>2531</v>
      </c>
      <c r="N387" s="66" t="s">
        <v>2535</v>
      </c>
      <c r="O387" s="66"/>
      <c r="P387" s="66" t="s">
        <v>1833</v>
      </c>
      <c r="Q387" s="141">
        <v>105</v>
      </c>
    </row>
    <row r="388" spans="1:17" s="72" customFormat="1" x14ac:dyDescent="0.2">
      <c r="A388" s="66"/>
      <c r="B388" s="66" t="s">
        <v>865</v>
      </c>
      <c r="C388" s="221" t="s">
        <v>1605</v>
      </c>
      <c r="D388" s="66" t="s">
        <v>2224</v>
      </c>
      <c r="E388" s="68">
        <v>0.84987999999999997</v>
      </c>
      <c r="F388" s="74">
        <v>1</v>
      </c>
      <c r="G388" s="74">
        <v>1</v>
      </c>
      <c r="H388" s="68">
        <f t="shared" si="10"/>
        <v>0.84987999999999997</v>
      </c>
      <c r="I388" s="70">
        <f t="shared" si="11"/>
        <v>0.84987999999999997</v>
      </c>
      <c r="J388" s="71">
        <f>ROUND((H388*'2-Calculator'!$D$26),2)</f>
        <v>5587.11</v>
      </c>
      <c r="K388" s="71">
        <f>ROUND((I388*'2-Calculator'!$D$26),2)</f>
        <v>5587.11</v>
      </c>
      <c r="L388" s="69">
        <v>4.24</v>
      </c>
      <c r="M388" s="66" t="s">
        <v>2531</v>
      </c>
      <c r="N388" s="66" t="s">
        <v>2535</v>
      </c>
      <c r="O388" s="66"/>
      <c r="P388" s="66" t="s">
        <v>1833</v>
      </c>
      <c r="Q388" s="141">
        <v>91</v>
      </c>
    </row>
    <row r="389" spans="1:17" s="72" customFormat="1" x14ac:dyDescent="0.2">
      <c r="A389" s="66"/>
      <c r="B389" s="66" t="s">
        <v>864</v>
      </c>
      <c r="C389" s="221" t="s">
        <v>1605</v>
      </c>
      <c r="D389" s="66" t="s">
        <v>2224</v>
      </c>
      <c r="E389" s="68">
        <v>1.7279800000000001</v>
      </c>
      <c r="F389" s="74">
        <v>1</v>
      </c>
      <c r="G389" s="74">
        <v>1</v>
      </c>
      <c r="H389" s="68">
        <f t="shared" si="10"/>
        <v>1.7279800000000001</v>
      </c>
      <c r="I389" s="70">
        <f t="shared" si="11"/>
        <v>1.7279800000000001</v>
      </c>
      <c r="J389" s="71">
        <f>ROUND((H389*'2-Calculator'!$D$26),2)</f>
        <v>11359.74</v>
      </c>
      <c r="K389" s="71">
        <f>ROUND((I389*'2-Calculator'!$D$26),2)</f>
        <v>11359.74</v>
      </c>
      <c r="L389" s="69">
        <v>7.97</v>
      </c>
      <c r="M389" s="66" t="s">
        <v>2531</v>
      </c>
      <c r="N389" s="66" t="s">
        <v>2535</v>
      </c>
      <c r="O389" s="66"/>
      <c r="P389" s="66" t="s">
        <v>1833</v>
      </c>
      <c r="Q389" s="141">
        <v>12</v>
      </c>
    </row>
    <row r="390" spans="1:17" s="72" customFormat="1" x14ac:dyDescent="0.2">
      <c r="A390" s="66"/>
      <c r="B390" s="66" t="s">
        <v>863</v>
      </c>
      <c r="C390" s="221" t="s">
        <v>1606</v>
      </c>
      <c r="D390" s="66" t="s">
        <v>2053</v>
      </c>
      <c r="E390" s="68">
        <v>0.42425000000000002</v>
      </c>
      <c r="F390" s="74">
        <v>1</v>
      </c>
      <c r="G390" s="74">
        <v>1</v>
      </c>
      <c r="H390" s="68">
        <f t="shared" si="10"/>
        <v>0.42425000000000002</v>
      </c>
      <c r="I390" s="70">
        <f t="shared" si="11"/>
        <v>0.42425000000000002</v>
      </c>
      <c r="J390" s="71">
        <f>ROUND((H390*'2-Calculator'!$D$26),2)</f>
        <v>2789.02</v>
      </c>
      <c r="K390" s="71">
        <f>ROUND((I390*'2-Calculator'!$D$26),2)</f>
        <v>2789.02</v>
      </c>
      <c r="L390" s="69">
        <v>1.6</v>
      </c>
      <c r="M390" s="66" t="s">
        <v>2531</v>
      </c>
      <c r="N390" s="66" t="s">
        <v>2535</v>
      </c>
      <c r="O390" s="66"/>
      <c r="P390" s="66" t="s">
        <v>1833</v>
      </c>
      <c r="Q390" s="141">
        <v>13</v>
      </c>
    </row>
    <row r="391" spans="1:17" s="72" customFormat="1" x14ac:dyDescent="0.2">
      <c r="A391" s="66"/>
      <c r="B391" s="66" t="s">
        <v>862</v>
      </c>
      <c r="C391" s="221" t="s">
        <v>1606</v>
      </c>
      <c r="D391" s="66" t="s">
        <v>2053</v>
      </c>
      <c r="E391" s="68">
        <v>0.51483999999999996</v>
      </c>
      <c r="F391" s="74">
        <v>1</v>
      </c>
      <c r="G391" s="74">
        <v>1</v>
      </c>
      <c r="H391" s="68">
        <f t="shared" si="10"/>
        <v>0.51483999999999996</v>
      </c>
      <c r="I391" s="70">
        <f t="shared" si="11"/>
        <v>0.51483999999999996</v>
      </c>
      <c r="J391" s="71">
        <f>ROUND((H391*'2-Calculator'!$D$26),2)</f>
        <v>3384.56</v>
      </c>
      <c r="K391" s="71">
        <f>ROUND((I391*'2-Calculator'!$D$26),2)</f>
        <v>3384.56</v>
      </c>
      <c r="L391" s="69">
        <v>2.13</v>
      </c>
      <c r="M391" s="66" t="s">
        <v>2531</v>
      </c>
      <c r="N391" s="66" t="s">
        <v>2535</v>
      </c>
      <c r="O391" s="66"/>
      <c r="P391" s="66" t="s">
        <v>1833</v>
      </c>
      <c r="Q391" s="141">
        <v>54</v>
      </c>
    </row>
    <row r="392" spans="1:17" s="72" customFormat="1" x14ac:dyDescent="0.2">
      <c r="A392" s="66"/>
      <c r="B392" s="66" t="s">
        <v>861</v>
      </c>
      <c r="C392" s="221" t="s">
        <v>1606</v>
      </c>
      <c r="D392" s="66" t="s">
        <v>2053</v>
      </c>
      <c r="E392" s="68">
        <v>0.67686999999999997</v>
      </c>
      <c r="F392" s="74">
        <v>1</v>
      </c>
      <c r="G392" s="74">
        <v>1</v>
      </c>
      <c r="H392" s="68">
        <f t="shared" si="10"/>
        <v>0.67686999999999997</v>
      </c>
      <c r="I392" s="70">
        <f t="shared" si="11"/>
        <v>0.67686999999999997</v>
      </c>
      <c r="J392" s="71">
        <f>ROUND((H392*'2-Calculator'!$D$26),2)</f>
        <v>4449.74</v>
      </c>
      <c r="K392" s="71">
        <f>ROUND((I392*'2-Calculator'!$D$26),2)</f>
        <v>4449.74</v>
      </c>
      <c r="L392" s="69">
        <v>2.72</v>
      </c>
      <c r="M392" s="66" t="s">
        <v>2531</v>
      </c>
      <c r="N392" s="66" t="s">
        <v>2535</v>
      </c>
      <c r="O392" s="66"/>
      <c r="P392" s="66" t="s">
        <v>1833</v>
      </c>
      <c r="Q392" s="141">
        <v>19</v>
      </c>
    </row>
    <row r="393" spans="1:17" s="72" customFormat="1" x14ac:dyDescent="0.2">
      <c r="A393" s="66"/>
      <c r="B393" s="66" t="s">
        <v>860</v>
      </c>
      <c r="C393" s="221" t="s">
        <v>1606</v>
      </c>
      <c r="D393" s="66" t="s">
        <v>2053</v>
      </c>
      <c r="E393" s="68">
        <v>1.0280499999999999</v>
      </c>
      <c r="F393" s="74">
        <v>1</v>
      </c>
      <c r="G393" s="74">
        <v>1</v>
      </c>
      <c r="H393" s="68">
        <f t="shared" si="10"/>
        <v>1.0280499999999999</v>
      </c>
      <c r="I393" s="70">
        <f t="shared" si="11"/>
        <v>1.0280499999999999</v>
      </c>
      <c r="J393" s="71">
        <f>ROUND((H393*'2-Calculator'!$D$26),2)</f>
        <v>6758.4</v>
      </c>
      <c r="K393" s="71">
        <f>ROUND((I393*'2-Calculator'!$D$26),2)</f>
        <v>6758.4</v>
      </c>
      <c r="L393" s="69">
        <v>6.18</v>
      </c>
      <c r="M393" s="66" t="s">
        <v>2531</v>
      </c>
      <c r="N393" s="66" t="s">
        <v>2535</v>
      </c>
      <c r="O393" s="66"/>
      <c r="P393" s="66" t="s">
        <v>1833</v>
      </c>
      <c r="Q393" s="141">
        <v>0</v>
      </c>
    </row>
    <row r="394" spans="1:17" s="72" customFormat="1" x14ac:dyDescent="0.2">
      <c r="A394" s="66"/>
      <c r="B394" s="66" t="s">
        <v>859</v>
      </c>
      <c r="C394" s="221" t="s">
        <v>1607</v>
      </c>
      <c r="D394" s="66" t="s">
        <v>2054</v>
      </c>
      <c r="E394" s="68">
        <v>0.48947000000000002</v>
      </c>
      <c r="F394" s="74">
        <v>1</v>
      </c>
      <c r="G394" s="74">
        <v>1</v>
      </c>
      <c r="H394" s="68">
        <f t="shared" si="10"/>
        <v>0.48947000000000002</v>
      </c>
      <c r="I394" s="70">
        <f t="shared" si="11"/>
        <v>0.48947000000000002</v>
      </c>
      <c r="J394" s="71">
        <f>ROUND((H394*'2-Calculator'!$D$26),2)</f>
        <v>3217.78</v>
      </c>
      <c r="K394" s="71">
        <f>ROUND((I394*'2-Calculator'!$D$26),2)</f>
        <v>3217.78</v>
      </c>
      <c r="L394" s="69">
        <v>2.0099999999999998</v>
      </c>
      <c r="M394" s="66" t="s">
        <v>2531</v>
      </c>
      <c r="N394" s="66" t="s">
        <v>2535</v>
      </c>
      <c r="O394" s="66"/>
      <c r="P394" s="66" t="s">
        <v>1833</v>
      </c>
      <c r="Q394" s="141">
        <v>14</v>
      </c>
    </row>
    <row r="395" spans="1:17" s="72" customFormat="1" x14ac:dyDescent="0.2">
      <c r="A395" s="66"/>
      <c r="B395" s="66" t="s">
        <v>858</v>
      </c>
      <c r="C395" s="221" t="s">
        <v>1607</v>
      </c>
      <c r="D395" s="66" t="s">
        <v>2054</v>
      </c>
      <c r="E395" s="68">
        <v>0.57982999999999996</v>
      </c>
      <c r="F395" s="74">
        <v>1</v>
      </c>
      <c r="G395" s="74">
        <v>1</v>
      </c>
      <c r="H395" s="68">
        <f t="shared" si="10"/>
        <v>0.57982999999999996</v>
      </c>
      <c r="I395" s="70">
        <f t="shared" si="11"/>
        <v>0.57982999999999996</v>
      </c>
      <c r="J395" s="71">
        <f>ROUND((H395*'2-Calculator'!$D$26),2)</f>
        <v>3811.8</v>
      </c>
      <c r="K395" s="71">
        <f>ROUND((I395*'2-Calculator'!$D$26),2)</f>
        <v>3811.8</v>
      </c>
      <c r="L395" s="69">
        <v>2.72</v>
      </c>
      <c r="M395" s="66" t="s">
        <v>2531</v>
      </c>
      <c r="N395" s="66" t="s">
        <v>2535</v>
      </c>
      <c r="O395" s="66"/>
      <c r="P395" s="66" t="s">
        <v>1833</v>
      </c>
      <c r="Q395" s="141">
        <v>53</v>
      </c>
    </row>
    <row r="396" spans="1:17" s="72" customFormat="1" x14ac:dyDescent="0.2">
      <c r="A396" s="66"/>
      <c r="B396" s="66" t="s">
        <v>857</v>
      </c>
      <c r="C396" s="221" t="s">
        <v>1607</v>
      </c>
      <c r="D396" s="66" t="s">
        <v>2054</v>
      </c>
      <c r="E396" s="68">
        <v>0.74485999999999997</v>
      </c>
      <c r="F396" s="74">
        <v>1</v>
      </c>
      <c r="G396" s="74">
        <v>1</v>
      </c>
      <c r="H396" s="68">
        <f t="shared" si="10"/>
        <v>0.74485999999999997</v>
      </c>
      <c r="I396" s="70">
        <f t="shared" si="11"/>
        <v>0.74485999999999997</v>
      </c>
      <c r="J396" s="71">
        <f>ROUND((H396*'2-Calculator'!$D$26),2)</f>
        <v>4896.71</v>
      </c>
      <c r="K396" s="71">
        <f>ROUND((I396*'2-Calculator'!$D$26),2)</f>
        <v>4896.71</v>
      </c>
      <c r="L396" s="69">
        <v>3.85</v>
      </c>
      <c r="M396" s="66" t="s">
        <v>2531</v>
      </c>
      <c r="N396" s="66" t="s">
        <v>2535</v>
      </c>
      <c r="O396" s="66"/>
      <c r="P396" s="66" t="s">
        <v>1833</v>
      </c>
      <c r="Q396" s="141">
        <v>25</v>
      </c>
    </row>
    <row r="397" spans="1:17" s="72" customFormat="1" x14ac:dyDescent="0.2">
      <c r="A397" s="66"/>
      <c r="B397" s="66" t="s">
        <v>856</v>
      </c>
      <c r="C397" s="221" t="s">
        <v>1607</v>
      </c>
      <c r="D397" s="66" t="s">
        <v>2054</v>
      </c>
      <c r="E397" s="68">
        <v>1.3060099999999999</v>
      </c>
      <c r="F397" s="74">
        <v>1</v>
      </c>
      <c r="G397" s="74">
        <v>1</v>
      </c>
      <c r="H397" s="68">
        <f t="shared" si="10"/>
        <v>1.3060099999999999</v>
      </c>
      <c r="I397" s="70">
        <f t="shared" si="11"/>
        <v>1.3060099999999999</v>
      </c>
      <c r="J397" s="71">
        <f>ROUND((H397*'2-Calculator'!$D$26),2)</f>
        <v>8585.7099999999991</v>
      </c>
      <c r="K397" s="71">
        <f>ROUND((I397*'2-Calculator'!$D$26),2)</f>
        <v>8585.7099999999991</v>
      </c>
      <c r="L397" s="69">
        <v>5.93</v>
      </c>
      <c r="M397" s="66" t="s">
        <v>2531</v>
      </c>
      <c r="N397" s="66" t="s">
        <v>2535</v>
      </c>
      <c r="O397" s="66"/>
      <c r="P397" s="66" t="s">
        <v>1833</v>
      </c>
      <c r="Q397" s="141">
        <v>1</v>
      </c>
    </row>
    <row r="398" spans="1:17" s="72" customFormat="1" x14ac:dyDescent="0.2">
      <c r="A398" s="66"/>
      <c r="B398" s="66" t="s">
        <v>855</v>
      </c>
      <c r="C398" s="221" t="s">
        <v>1608</v>
      </c>
      <c r="D398" s="66" t="s">
        <v>2055</v>
      </c>
      <c r="E398" s="68">
        <v>0.44403999999999999</v>
      </c>
      <c r="F398" s="74">
        <v>1</v>
      </c>
      <c r="G398" s="74">
        <v>1</v>
      </c>
      <c r="H398" s="68">
        <f t="shared" ref="H398:H461" si="12">ROUND(E398*F398,5)</f>
        <v>0.44403999999999999</v>
      </c>
      <c r="I398" s="70">
        <f t="shared" ref="I398:I461" si="13">ROUND(E398*G398,5)</f>
        <v>0.44403999999999999</v>
      </c>
      <c r="J398" s="71">
        <f>ROUND((H398*'2-Calculator'!$D$26),2)</f>
        <v>2919.12</v>
      </c>
      <c r="K398" s="71">
        <f>ROUND((I398*'2-Calculator'!$D$26),2)</f>
        <v>2919.12</v>
      </c>
      <c r="L398" s="69">
        <v>2</v>
      </c>
      <c r="M398" s="66" t="s">
        <v>2531</v>
      </c>
      <c r="N398" s="66" t="s">
        <v>2535</v>
      </c>
      <c r="O398" s="66"/>
      <c r="P398" s="66" t="s">
        <v>1833</v>
      </c>
      <c r="Q398" s="141">
        <v>1</v>
      </c>
    </row>
    <row r="399" spans="1:17" s="72" customFormat="1" x14ac:dyDescent="0.2">
      <c r="A399" s="66"/>
      <c r="B399" s="66" t="s">
        <v>854</v>
      </c>
      <c r="C399" s="221" t="s">
        <v>1608</v>
      </c>
      <c r="D399" s="66" t="s">
        <v>2055</v>
      </c>
      <c r="E399" s="68">
        <v>0.58118999999999998</v>
      </c>
      <c r="F399" s="74">
        <v>1</v>
      </c>
      <c r="G399" s="74">
        <v>1</v>
      </c>
      <c r="H399" s="68">
        <f t="shared" si="12"/>
        <v>0.58118999999999998</v>
      </c>
      <c r="I399" s="70">
        <f t="shared" si="13"/>
        <v>0.58118999999999998</v>
      </c>
      <c r="J399" s="71">
        <f>ROUND((H399*'2-Calculator'!$D$26),2)</f>
        <v>3820.74</v>
      </c>
      <c r="K399" s="71">
        <f>ROUND((I399*'2-Calculator'!$D$26),2)</f>
        <v>3820.74</v>
      </c>
      <c r="L399" s="69">
        <v>2.79</v>
      </c>
      <c r="M399" s="66" t="s">
        <v>2531</v>
      </c>
      <c r="N399" s="66" t="s">
        <v>2535</v>
      </c>
      <c r="O399" s="66"/>
      <c r="P399" s="66" t="s">
        <v>1833</v>
      </c>
      <c r="Q399" s="141">
        <v>6</v>
      </c>
    </row>
    <row r="400" spans="1:17" s="72" customFormat="1" x14ac:dyDescent="0.2">
      <c r="A400" s="66"/>
      <c r="B400" s="66" t="s">
        <v>853</v>
      </c>
      <c r="C400" s="221" t="s">
        <v>1608</v>
      </c>
      <c r="D400" s="66" t="s">
        <v>2055</v>
      </c>
      <c r="E400" s="68">
        <v>0.86441000000000001</v>
      </c>
      <c r="F400" s="74">
        <v>1</v>
      </c>
      <c r="G400" s="74">
        <v>1</v>
      </c>
      <c r="H400" s="68">
        <f t="shared" si="12"/>
        <v>0.86441000000000001</v>
      </c>
      <c r="I400" s="70">
        <f t="shared" si="13"/>
        <v>0.86441000000000001</v>
      </c>
      <c r="J400" s="71">
        <f>ROUND((H400*'2-Calculator'!$D$26),2)</f>
        <v>5682.63</v>
      </c>
      <c r="K400" s="71">
        <f>ROUND((I400*'2-Calculator'!$D$26),2)</f>
        <v>5682.63</v>
      </c>
      <c r="L400" s="69">
        <v>4.22</v>
      </c>
      <c r="M400" s="66" t="s">
        <v>2531</v>
      </c>
      <c r="N400" s="66" t="s">
        <v>2535</v>
      </c>
      <c r="O400" s="66"/>
      <c r="P400" s="66" t="s">
        <v>1833</v>
      </c>
      <c r="Q400" s="141">
        <v>5</v>
      </c>
    </row>
    <row r="401" spans="1:17" s="72" customFormat="1" x14ac:dyDescent="0.2">
      <c r="A401" s="66"/>
      <c r="B401" s="66" t="s">
        <v>852</v>
      </c>
      <c r="C401" s="221" t="s">
        <v>1608</v>
      </c>
      <c r="D401" s="66" t="s">
        <v>2055</v>
      </c>
      <c r="E401" s="68">
        <v>2.1892499999999999</v>
      </c>
      <c r="F401" s="74">
        <v>1</v>
      </c>
      <c r="G401" s="74">
        <v>1</v>
      </c>
      <c r="H401" s="68">
        <f t="shared" si="12"/>
        <v>2.1892499999999999</v>
      </c>
      <c r="I401" s="70">
        <f t="shared" si="13"/>
        <v>2.1892499999999999</v>
      </c>
      <c r="J401" s="71">
        <f>ROUND((H401*'2-Calculator'!$D$26),2)</f>
        <v>14392.13</v>
      </c>
      <c r="K401" s="71">
        <f>ROUND((I401*'2-Calculator'!$D$26),2)</f>
        <v>14392.13</v>
      </c>
      <c r="L401" s="69">
        <v>10.5</v>
      </c>
      <c r="M401" s="66" t="s">
        <v>2531</v>
      </c>
      <c r="N401" s="66" t="s">
        <v>2535</v>
      </c>
      <c r="O401" s="66"/>
      <c r="P401" s="66" t="s">
        <v>1833</v>
      </c>
      <c r="Q401" s="141">
        <v>1</v>
      </c>
    </row>
    <row r="402" spans="1:17" s="72" customFormat="1" x14ac:dyDescent="0.2">
      <c r="A402" s="66"/>
      <c r="B402" s="66" t="s">
        <v>851</v>
      </c>
      <c r="C402" s="221" t="s">
        <v>1609</v>
      </c>
      <c r="D402" s="66" t="s">
        <v>2441</v>
      </c>
      <c r="E402" s="68">
        <v>0.60172000000000003</v>
      </c>
      <c r="F402" s="74">
        <v>1</v>
      </c>
      <c r="G402" s="74">
        <v>1</v>
      </c>
      <c r="H402" s="68">
        <f t="shared" si="12"/>
        <v>0.60172000000000003</v>
      </c>
      <c r="I402" s="70">
        <f t="shared" si="13"/>
        <v>0.60172000000000003</v>
      </c>
      <c r="J402" s="71">
        <f>ROUND((H402*'2-Calculator'!$D$26),2)</f>
        <v>3955.71</v>
      </c>
      <c r="K402" s="71">
        <f>ROUND((I402*'2-Calculator'!$D$26),2)</f>
        <v>3955.71</v>
      </c>
      <c r="L402" s="69">
        <v>2.34</v>
      </c>
      <c r="M402" s="66" t="s">
        <v>2531</v>
      </c>
      <c r="N402" s="66" t="s">
        <v>2535</v>
      </c>
      <c r="O402" s="66"/>
      <c r="P402" s="66" t="s">
        <v>1833</v>
      </c>
      <c r="Q402" s="141">
        <v>2</v>
      </c>
    </row>
    <row r="403" spans="1:17" s="72" customFormat="1" x14ac:dyDescent="0.2">
      <c r="A403" s="66"/>
      <c r="B403" s="66" t="s">
        <v>850</v>
      </c>
      <c r="C403" s="221" t="s">
        <v>1609</v>
      </c>
      <c r="D403" s="66" t="s">
        <v>2441</v>
      </c>
      <c r="E403" s="68">
        <v>0.63666999999999996</v>
      </c>
      <c r="F403" s="74">
        <v>1</v>
      </c>
      <c r="G403" s="74">
        <v>1</v>
      </c>
      <c r="H403" s="68">
        <f t="shared" si="12"/>
        <v>0.63666999999999996</v>
      </c>
      <c r="I403" s="70">
        <f t="shared" si="13"/>
        <v>0.63666999999999996</v>
      </c>
      <c r="J403" s="71">
        <f>ROUND((H403*'2-Calculator'!$D$26),2)</f>
        <v>4185.47</v>
      </c>
      <c r="K403" s="71">
        <f>ROUND((I403*'2-Calculator'!$D$26),2)</f>
        <v>4185.47</v>
      </c>
      <c r="L403" s="69">
        <v>3.11</v>
      </c>
      <c r="M403" s="66" t="s">
        <v>2531</v>
      </c>
      <c r="N403" s="66" t="s">
        <v>2535</v>
      </c>
      <c r="O403" s="66"/>
      <c r="P403" s="66" t="s">
        <v>1833</v>
      </c>
      <c r="Q403" s="141">
        <v>12</v>
      </c>
    </row>
    <row r="404" spans="1:17" s="72" customFormat="1" x14ac:dyDescent="0.2">
      <c r="A404" s="66"/>
      <c r="B404" s="66" t="s">
        <v>849</v>
      </c>
      <c r="C404" s="221" t="s">
        <v>1609</v>
      </c>
      <c r="D404" s="66" t="s">
        <v>2441</v>
      </c>
      <c r="E404" s="68">
        <v>1.0699099999999999</v>
      </c>
      <c r="F404" s="74">
        <v>1</v>
      </c>
      <c r="G404" s="74">
        <v>1</v>
      </c>
      <c r="H404" s="68">
        <f t="shared" si="12"/>
        <v>1.0699099999999999</v>
      </c>
      <c r="I404" s="70">
        <f t="shared" si="13"/>
        <v>1.0699099999999999</v>
      </c>
      <c r="J404" s="71">
        <f>ROUND((H404*'2-Calculator'!$D$26),2)</f>
        <v>7033.59</v>
      </c>
      <c r="K404" s="71">
        <f>ROUND((I404*'2-Calculator'!$D$26),2)</f>
        <v>7033.59</v>
      </c>
      <c r="L404" s="69">
        <v>5.42</v>
      </c>
      <c r="M404" s="66" t="s">
        <v>2531</v>
      </c>
      <c r="N404" s="66" t="s">
        <v>2535</v>
      </c>
      <c r="O404" s="66"/>
      <c r="P404" s="66" t="s">
        <v>1833</v>
      </c>
      <c r="Q404" s="141">
        <v>19</v>
      </c>
    </row>
    <row r="405" spans="1:17" s="72" customFormat="1" x14ac:dyDescent="0.2">
      <c r="A405" s="66"/>
      <c r="B405" s="66" t="s">
        <v>848</v>
      </c>
      <c r="C405" s="221" t="s">
        <v>1609</v>
      </c>
      <c r="D405" s="66" t="s">
        <v>2441</v>
      </c>
      <c r="E405" s="68">
        <v>2.0715499999999998</v>
      </c>
      <c r="F405" s="74">
        <v>1</v>
      </c>
      <c r="G405" s="74">
        <v>1</v>
      </c>
      <c r="H405" s="68">
        <f t="shared" si="12"/>
        <v>2.0715499999999998</v>
      </c>
      <c r="I405" s="70">
        <f t="shared" si="13"/>
        <v>2.0715499999999998</v>
      </c>
      <c r="J405" s="71">
        <f>ROUND((H405*'2-Calculator'!$D$26),2)</f>
        <v>13618.37</v>
      </c>
      <c r="K405" s="71">
        <f>ROUND((I405*'2-Calculator'!$D$26),2)</f>
        <v>13618.37</v>
      </c>
      <c r="L405" s="69">
        <v>10.130000000000001</v>
      </c>
      <c r="M405" s="66" t="s">
        <v>2531</v>
      </c>
      <c r="N405" s="66" t="s">
        <v>2535</v>
      </c>
      <c r="O405" s="66"/>
      <c r="P405" s="66" t="s">
        <v>1833</v>
      </c>
      <c r="Q405" s="141">
        <v>13</v>
      </c>
    </row>
    <row r="406" spans="1:17" s="72" customFormat="1" x14ac:dyDescent="0.2">
      <c r="A406" s="66"/>
      <c r="B406" s="66" t="s">
        <v>847</v>
      </c>
      <c r="C406" s="221" t="s">
        <v>1610</v>
      </c>
      <c r="D406" s="66" t="s">
        <v>2225</v>
      </c>
      <c r="E406" s="68">
        <v>0.48788999999999999</v>
      </c>
      <c r="F406" s="74">
        <v>1</v>
      </c>
      <c r="G406" s="74">
        <v>1</v>
      </c>
      <c r="H406" s="68">
        <f t="shared" si="12"/>
        <v>0.48788999999999999</v>
      </c>
      <c r="I406" s="70">
        <f t="shared" si="13"/>
        <v>0.48788999999999999</v>
      </c>
      <c r="J406" s="71">
        <f>ROUND((H406*'2-Calculator'!$D$26),2)</f>
        <v>3207.39</v>
      </c>
      <c r="K406" s="71">
        <f>ROUND((I406*'2-Calculator'!$D$26),2)</f>
        <v>3207.39</v>
      </c>
      <c r="L406" s="69">
        <v>2.23</v>
      </c>
      <c r="M406" s="66" t="s">
        <v>2531</v>
      </c>
      <c r="N406" s="66" t="s">
        <v>2535</v>
      </c>
      <c r="O406" s="66"/>
      <c r="P406" s="66" t="s">
        <v>1833</v>
      </c>
      <c r="Q406" s="141">
        <v>27</v>
      </c>
    </row>
    <row r="407" spans="1:17" s="72" customFormat="1" x14ac:dyDescent="0.2">
      <c r="A407" s="66"/>
      <c r="B407" s="66" t="s">
        <v>846</v>
      </c>
      <c r="C407" s="221" t="s">
        <v>1610</v>
      </c>
      <c r="D407" s="66" t="s">
        <v>2225</v>
      </c>
      <c r="E407" s="68">
        <v>0.63934000000000002</v>
      </c>
      <c r="F407" s="74">
        <v>1</v>
      </c>
      <c r="G407" s="74">
        <v>1</v>
      </c>
      <c r="H407" s="68">
        <f t="shared" si="12"/>
        <v>0.63934000000000002</v>
      </c>
      <c r="I407" s="70">
        <f t="shared" si="13"/>
        <v>0.63934000000000002</v>
      </c>
      <c r="J407" s="71">
        <f>ROUND((H407*'2-Calculator'!$D$26),2)</f>
        <v>4203.0200000000004</v>
      </c>
      <c r="K407" s="71">
        <f>ROUND((I407*'2-Calculator'!$D$26),2)</f>
        <v>4203.0200000000004</v>
      </c>
      <c r="L407" s="69">
        <v>2.95</v>
      </c>
      <c r="M407" s="66" t="s">
        <v>2531</v>
      </c>
      <c r="N407" s="66" t="s">
        <v>2535</v>
      </c>
      <c r="O407" s="66"/>
      <c r="P407" s="66" t="s">
        <v>1833</v>
      </c>
      <c r="Q407" s="141">
        <v>25</v>
      </c>
    </row>
    <row r="408" spans="1:17" s="72" customFormat="1" x14ac:dyDescent="0.2">
      <c r="A408" s="66"/>
      <c r="B408" s="66" t="s">
        <v>845</v>
      </c>
      <c r="C408" s="221" t="s">
        <v>1610</v>
      </c>
      <c r="D408" s="66" t="s">
        <v>2225</v>
      </c>
      <c r="E408" s="68">
        <v>0.93749000000000005</v>
      </c>
      <c r="F408" s="74">
        <v>1</v>
      </c>
      <c r="G408" s="74">
        <v>1</v>
      </c>
      <c r="H408" s="68">
        <f t="shared" si="12"/>
        <v>0.93749000000000005</v>
      </c>
      <c r="I408" s="70">
        <f t="shared" si="13"/>
        <v>0.93749000000000005</v>
      </c>
      <c r="J408" s="71">
        <f>ROUND((H408*'2-Calculator'!$D$26),2)</f>
        <v>6163.06</v>
      </c>
      <c r="K408" s="71">
        <f>ROUND((I408*'2-Calculator'!$D$26),2)</f>
        <v>6163.06</v>
      </c>
      <c r="L408" s="69">
        <v>4.8499999999999996</v>
      </c>
      <c r="M408" s="66" t="s">
        <v>2531</v>
      </c>
      <c r="N408" s="66" t="s">
        <v>2535</v>
      </c>
      <c r="O408" s="66"/>
      <c r="P408" s="66" t="s">
        <v>1833</v>
      </c>
      <c r="Q408" s="141">
        <v>32</v>
      </c>
    </row>
    <row r="409" spans="1:17" s="72" customFormat="1" x14ac:dyDescent="0.2">
      <c r="A409" s="66"/>
      <c r="B409" s="66" t="s">
        <v>844</v>
      </c>
      <c r="C409" s="221" t="s">
        <v>1610</v>
      </c>
      <c r="D409" s="66" t="s">
        <v>2225</v>
      </c>
      <c r="E409" s="68">
        <v>1.92645</v>
      </c>
      <c r="F409" s="74">
        <v>1</v>
      </c>
      <c r="G409" s="74">
        <v>1</v>
      </c>
      <c r="H409" s="68">
        <f t="shared" si="12"/>
        <v>1.92645</v>
      </c>
      <c r="I409" s="70">
        <f t="shared" si="13"/>
        <v>1.92645</v>
      </c>
      <c r="J409" s="71">
        <f>ROUND((H409*'2-Calculator'!$D$26),2)</f>
        <v>12664.48</v>
      </c>
      <c r="K409" s="71">
        <f>ROUND((I409*'2-Calculator'!$D$26),2)</f>
        <v>12664.48</v>
      </c>
      <c r="L409" s="69">
        <v>8.66</v>
      </c>
      <c r="M409" s="66" t="s">
        <v>2531</v>
      </c>
      <c r="N409" s="66" t="s">
        <v>2535</v>
      </c>
      <c r="O409" s="66"/>
      <c r="P409" s="66" t="s">
        <v>1833</v>
      </c>
      <c r="Q409" s="141">
        <v>9</v>
      </c>
    </row>
    <row r="410" spans="1:17" s="72" customFormat="1" x14ac:dyDescent="0.2">
      <c r="A410" s="66"/>
      <c r="B410" s="66" t="s">
        <v>843</v>
      </c>
      <c r="C410" s="221" t="s">
        <v>1611</v>
      </c>
      <c r="D410" s="66" t="s">
        <v>2226</v>
      </c>
      <c r="E410" s="68">
        <v>1.29874</v>
      </c>
      <c r="F410" s="74">
        <v>1</v>
      </c>
      <c r="G410" s="74">
        <v>1</v>
      </c>
      <c r="H410" s="68">
        <f t="shared" si="12"/>
        <v>1.29874</v>
      </c>
      <c r="I410" s="70">
        <f t="shared" si="13"/>
        <v>1.29874</v>
      </c>
      <c r="J410" s="71">
        <f>ROUND((H410*'2-Calculator'!$D$26),2)</f>
        <v>8537.92</v>
      </c>
      <c r="K410" s="71">
        <f>ROUND((I410*'2-Calculator'!$D$26),2)</f>
        <v>8537.92</v>
      </c>
      <c r="L410" s="69">
        <v>2.66</v>
      </c>
      <c r="M410" s="66" t="s">
        <v>2531</v>
      </c>
      <c r="N410" s="66" t="s">
        <v>2536</v>
      </c>
      <c r="O410" s="66"/>
      <c r="P410" s="66" t="s">
        <v>1833</v>
      </c>
      <c r="Q410" s="141">
        <v>13</v>
      </c>
    </row>
    <row r="411" spans="1:17" s="72" customFormat="1" x14ac:dyDescent="0.2">
      <c r="A411" s="66"/>
      <c r="B411" s="66" t="s">
        <v>842</v>
      </c>
      <c r="C411" s="221" t="s">
        <v>1611</v>
      </c>
      <c r="D411" s="66" t="s">
        <v>2226</v>
      </c>
      <c r="E411" s="68">
        <v>1.8165500000000001</v>
      </c>
      <c r="F411" s="74">
        <v>1</v>
      </c>
      <c r="G411" s="74">
        <v>1</v>
      </c>
      <c r="H411" s="68">
        <f t="shared" si="12"/>
        <v>1.8165500000000001</v>
      </c>
      <c r="I411" s="70">
        <f t="shared" si="13"/>
        <v>1.8165500000000001</v>
      </c>
      <c r="J411" s="71">
        <f>ROUND((H411*'2-Calculator'!$D$26),2)</f>
        <v>11942</v>
      </c>
      <c r="K411" s="71">
        <f>ROUND((I411*'2-Calculator'!$D$26),2)</f>
        <v>11942</v>
      </c>
      <c r="L411" s="69">
        <v>6</v>
      </c>
      <c r="M411" s="66" t="s">
        <v>2531</v>
      </c>
      <c r="N411" s="66" t="s">
        <v>2536</v>
      </c>
      <c r="O411" s="66"/>
      <c r="P411" s="66" t="s">
        <v>1833</v>
      </c>
      <c r="Q411" s="141">
        <v>14</v>
      </c>
    </row>
    <row r="412" spans="1:17" s="72" customFormat="1" x14ac:dyDescent="0.2">
      <c r="A412" s="66"/>
      <c r="B412" s="66" t="s">
        <v>841</v>
      </c>
      <c r="C412" s="221" t="s">
        <v>1611</v>
      </c>
      <c r="D412" s="66" t="s">
        <v>2226</v>
      </c>
      <c r="E412" s="68">
        <v>2.99396</v>
      </c>
      <c r="F412" s="74">
        <v>1</v>
      </c>
      <c r="G412" s="74">
        <v>1</v>
      </c>
      <c r="H412" s="68">
        <f t="shared" si="12"/>
        <v>2.99396</v>
      </c>
      <c r="I412" s="70">
        <f t="shared" si="13"/>
        <v>2.99396</v>
      </c>
      <c r="J412" s="71">
        <f>ROUND((H412*'2-Calculator'!$D$26),2)</f>
        <v>19682.29</v>
      </c>
      <c r="K412" s="71">
        <f>ROUND((I412*'2-Calculator'!$D$26),2)</f>
        <v>19682.29</v>
      </c>
      <c r="L412" s="69">
        <v>11.03</v>
      </c>
      <c r="M412" s="66" t="s">
        <v>2531</v>
      </c>
      <c r="N412" s="66" t="s">
        <v>2536</v>
      </c>
      <c r="O412" s="66"/>
      <c r="P412" s="66" t="s">
        <v>1833</v>
      </c>
      <c r="Q412" s="141">
        <v>13</v>
      </c>
    </row>
    <row r="413" spans="1:17" s="72" customFormat="1" x14ac:dyDescent="0.2">
      <c r="A413" s="66"/>
      <c r="B413" s="66" t="s">
        <v>840</v>
      </c>
      <c r="C413" s="221" t="s">
        <v>1611</v>
      </c>
      <c r="D413" s="66" t="s">
        <v>2226</v>
      </c>
      <c r="E413" s="68">
        <v>5.6266400000000001</v>
      </c>
      <c r="F413" s="74">
        <v>1</v>
      </c>
      <c r="G413" s="74">
        <v>1</v>
      </c>
      <c r="H413" s="68">
        <f t="shared" si="12"/>
        <v>5.6266400000000001</v>
      </c>
      <c r="I413" s="70">
        <f t="shared" si="13"/>
        <v>5.6266400000000001</v>
      </c>
      <c r="J413" s="71">
        <f>ROUND((H413*'2-Calculator'!$D$26),2)</f>
        <v>36989.53</v>
      </c>
      <c r="K413" s="71">
        <f>ROUND((I413*'2-Calculator'!$D$26),2)</f>
        <v>36989.53</v>
      </c>
      <c r="L413" s="69">
        <v>20.76</v>
      </c>
      <c r="M413" s="66" t="s">
        <v>2531</v>
      </c>
      <c r="N413" s="66" t="s">
        <v>2536</v>
      </c>
      <c r="O413" s="66"/>
      <c r="P413" s="66" t="s">
        <v>1833</v>
      </c>
      <c r="Q413" s="141">
        <v>12</v>
      </c>
    </row>
    <row r="414" spans="1:17" s="72" customFormat="1" x14ac:dyDescent="0.2">
      <c r="A414" s="66"/>
      <c r="B414" s="66" t="s">
        <v>839</v>
      </c>
      <c r="C414" s="221" t="s">
        <v>1612</v>
      </c>
      <c r="D414" s="66" t="s">
        <v>2227</v>
      </c>
      <c r="E414" s="68">
        <v>1.04481</v>
      </c>
      <c r="F414" s="74">
        <v>1</v>
      </c>
      <c r="G414" s="74">
        <v>1</v>
      </c>
      <c r="H414" s="68">
        <f t="shared" si="12"/>
        <v>1.04481</v>
      </c>
      <c r="I414" s="70">
        <f t="shared" si="13"/>
        <v>1.04481</v>
      </c>
      <c r="J414" s="71">
        <f>ROUND((H414*'2-Calculator'!$D$26),2)</f>
        <v>6868.58</v>
      </c>
      <c r="K414" s="71">
        <f>ROUND((I414*'2-Calculator'!$D$26),2)</f>
        <v>6868.58</v>
      </c>
      <c r="L414" s="69">
        <v>2.35</v>
      </c>
      <c r="M414" s="66" t="s">
        <v>2531</v>
      </c>
      <c r="N414" s="66" t="s">
        <v>2536</v>
      </c>
      <c r="O414" s="66"/>
      <c r="P414" s="66" t="s">
        <v>1833</v>
      </c>
      <c r="Q414" s="141">
        <v>55</v>
      </c>
    </row>
    <row r="415" spans="1:17" s="72" customFormat="1" x14ac:dyDescent="0.2">
      <c r="A415" s="66"/>
      <c r="B415" s="66" t="s">
        <v>838</v>
      </c>
      <c r="C415" s="221" t="s">
        <v>1612</v>
      </c>
      <c r="D415" s="66" t="s">
        <v>2227</v>
      </c>
      <c r="E415" s="68">
        <v>1.3545199999999999</v>
      </c>
      <c r="F415" s="74">
        <v>1</v>
      </c>
      <c r="G415" s="74">
        <v>1</v>
      </c>
      <c r="H415" s="68">
        <f t="shared" si="12"/>
        <v>1.3545199999999999</v>
      </c>
      <c r="I415" s="70">
        <f t="shared" si="13"/>
        <v>1.3545199999999999</v>
      </c>
      <c r="J415" s="71">
        <f>ROUND((H415*'2-Calculator'!$D$26),2)</f>
        <v>8904.61</v>
      </c>
      <c r="K415" s="71">
        <f>ROUND((I415*'2-Calculator'!$D$26),2)</f>
        <v>8904.61</v>
      </c>
      <c r="L415" s="69">
        <v>4.1100000000000003</v>
      </c>
      <c r="M415" s="66" t="s">
        <v>2531</v>
      </c>
      <c r="N415" s="66" t="s">
        <v>2536</v>
      </c>
      <c r="O415" s="66"/>
      <c r="P415" s="66" t="s">
        <v>1833</v>
      </c>
      <c r="Q415" s="141">
        <v>15</v>
      </c>
    </row>
    <row r="416" spans="1:17" s="72" customFormat="1" x14ac:dyDescent="0.2">
      <c r="A416" s="66"/>
      <c r="B416" s="66" t="s">
        <v>837</v>
      </c>
      <c r="C416" s="221" t="s">
        <v>1612</v>
      </c>
      <c r="D416" s="66" t="s">
        <v>2227</v>
      </c>
      <c r="E416" s="68">
        <v>2.33127</v>
      </c>
      <c r="F416" s="74">
        <v>1</v>
      </c>
      <c r="G416" s="74">
        <v>1</v>
      </c>
      <c r="H416" s="68">
        <f t="shared" si="12"/>
        <v>2.33127</v>
      </c>
      <c r="I416" s="70">
        <f t="shared" si="13"/>
        <v>2.33127</v>
      </c>
      <c r="J416" s="71">
        <f>ROUND((H416*'2-Calculator'!$D$26),2)</f>
        <v>15325.77</v>
      </c>
      <c r="K416" s="71">
        <f>ROUND((I416*'2-Calculator'!$D$26),2)</f>
        <v>15325.77</v>
      </c>
      <c r="L416" s="69">
        <v>7.44</v>
      </c>
      <c r="M416" s="66" t="s">
        <v>2531</v>
      </c>
      <c r="N416" s="66" t="s">
        <v>2536</v>
      </c>
      <c r="O416" s="66"/>
      <c r="P416" s="66" t="s">
        <v>1833</v>
      </c>
      <c r="Q416" s="141">
        <v>4</v>
      </c>
    </row>
    <row r="417" spans="1:17" s="72" customFormat="1" x14ac:dyDescent="0.2">
      <c r="A417" s="66"/>
      <c r="B417" s="66" t="s">
        <v>836</v>
      </c>
      <c r="C417" s="221" t="s">
        <v>1612</v>
      </c>
      <c r="D417" s="66" t="s">
        <v>2227</v>
      </c>
      <c r="E417" s="68">
        <v>4.6895600000000002</v>
      </c>
      <c r="F417" s="74">
        <v>1</v>
      </c>
      <c r="G417" s="74">
        <v>1</v>
      </c>
      <c r="H417" s="68">
        <f t="shared" si="12"/>
        <v>4.6895600000000002</v>
      </c>
      <c r="I417" s="70">
        <f t="shared" si="13"/>
        <v>4.6895600000000002</v>
      </c>
      <c r="J417" s="71">
        <f>ROUND((H417*'2-Calculator'!$D$26),2)</f>
        <v>30829.17</v>
      </c>
      <c r="K417" s="71">
        <f>ROUND((I417*'2-Calculator'!$D$26),2)</f>
        <v>30829.17</v>
      </c>
      <c r="L417" s="69">
        <v>12.24</v>
      </c>
      <c r="M417" s="66" t="s">
        <v>2531</v>
      </c>
      <c r="N417" s="66" t="s">
        <v>2536</v>
      </c>
      <c r="O417" s="66"/>
      <c r="P417" s="66" t="s">
        <v>1833</v>
      </c>
      <c r="Q417" s="141">
        <v>1</v>
      </c>
    </row>
    <row r="418" spans="1:17" s="72" customFormat="1" x14ac:dyDescent="0.2">
      <c r="A418" s="66"/>
      <c r="B418" s="66" t="s">
        <v>835</v>
      </c>
      <c r="C418" s="221" t="s">
        <v>1613</v>
      </c>
      <c r="D418" s="66" t="s">
        <v>2228</v>
      </c>
      <c r="E418" s="68">
        <v>1.10829</v>
      </c>
      <c r="F418" s="74">
        <v>1</v>
      </c>
      <c r="G418" s="74">
        <v>1</v>
      </c>
      <c r="H418" s="68">
        <f t="shared" si="12"/>
        <v>1.10829</v>
      </c>
      <c r="I418" s="70">
        <f t="shared" si="13"/>
        <v>1.10829</v>
      </c>
      <c r="J418" s="71">
        <f>ROUND((H418*'2-Calculator'!$D$26),2)</f>
        <v>7285.9</v>
      </c>
      <c r="K418" s="71">
        <f>ROUND((I418*'2-Calculator'!$D$26),2)</f>
        <v>7285.9</v>
      </c>
      <c r="L418" s="69">
        <v>3.51</v>
      </c>
      <c r="M418" s="66" t="s">
        <v>2531</v>
      </c>
      <c r="N418" s="66" t="s">
        <v>2536</v>
      </c>
      <c r="O418" s="66"/>
      <c r="P418" s="66" t="s">
        <v>1833</v>
      </c>
      <c r="Q418" s="141">
        <v>32</v>
      </c>
    </row>
    <row r="419" spans="1:17" s="72" customFormat="1" x14ac:dyDescent="0.2">
      <c r="A419" s="66"/>
      <c r="B419" s="66" t="s">
        <v>834</v>
      </c>
      <c r="C419" s="221" t="s">
        <v>1613</v>
      </c>
      <c r="D419" s="66" t="s">
        <v>2228</v>
      </c>
      <c r="E419" s="68">
        <v>1.4563200000000001</v>
      </c>
      <c r="F419" s="74">
        <v>1</v>
      </c>
      <c r="G419" s="74">
        <v>1</v>
      </c>
      <c r="H419" s="68">
        <f t="shared" si="12"/>
        <v>1.4563200000000001</v>
      </c>
      <c r="I419" s="70">
        <f t="shared" si="13"/>
        <v>1.4563200000000001</v>
      </c>
      <c r="J419" s="71">
        <f>ROUND((H419*'2-Calculator'!$D$26),2)</f>
        <v>9573.85</v>
      </c>
      <c r="K419" s="71">
        <f>ROUND((I419*'2-Calculator'!$D$26),2)</f>
        <v>9573.85</v>
      </c>
      <c r="L419" s="69">
        <v>5.51</v>
      </c>
      <c r="M419" s="66" t="s">
        <v>2531</v>
      </c>
      <c r="N419" s="66" t="s">
        <v>2536</v>
      </c>
      <c r="O419" s="66"/>
      <c r="P419" s="66" t="s">
        <v>1833</v>
      </c>
      <c r="Q419" s="141">
        <v>15</v>
      </c>
    </row>
    <row r="420" spans="1:17" s="72" customFormat="1" x14ac:dyDescent="0.2">
      <c r="A420" s="66"/>
      <c r="B420" s="66" t="s">
        <v>833</v>
      </c>
      <c r="C420" s="221" t="s">
        <v>1613</v>
      </c>
      <c r="D420" s="66" t="s">
        <v>2228</v>
      </c>
      <c r="E420" s="68">
        <v>2.2682600000000002</v>
      </c>
      <c r="F420" s="74">
        <v>1</v>
      </c>
      <c r="G420" s="74">
        <v>1</v>
      </c>
      <c r="H420" s="68">
        <f t="shared" si="12"/>
        <v>2.2682600000000002</v>
      </c>
      <c r="I420" s="70">
        <f t="shared" si="13"/>
        <v>2.2682600000000002</v>
      </c>
      <c r="J420" s="71">
        <f>ROUND((H420*'2-Calculator'!$D$26),2)</f>
        <v>14911.54</v>
      </c>
      <c r="K420" s="71">
        <f>ROUND((I420*'2-Calculator'!$D$26),2)</f>
        <v>14911.54</v>
      </c>
      <c r="L420" s="69">
        <v>8.92</v>
      </c>
      <c r="M420" s="66" t="s">
        <v>2531</v>
      </c>
      <c r="N420" s="66" t="s">
        <v>2536</v>
      </c>
      <c r="O420" s="66"/>
      <c r="P420" s="66" t="s">
        <v>1833</v>
      </c>
      <c r="Q420" s="141">
        <v>4</v>
      </c>
    </row>
    <row r="421" spans="1:17" s="72" customFormat="1" x14ac:dyDescent="0.2">
      <c r="A421" s="66"/>
      <c r="B421" s="66" t="s">
        <v>832</v>
      </c>
      <c r="C421" s="221" t="s">
        <v>1613</v>
      </c>
      <c r="D421" s="66" t="s">
        <v>2228</v>
      </c>
      <c r="E421" s="68">
        <v>4.6327600000000002</v>
      </c>
      <c r="F421" s="74">
        <v>1</v>
      </c>
      <c r="G421" s="74">
        <v>1</v>
      </c>
      <c r="H421" s="68">
        <f t="shared" si="12"/>
        <v>4.6327600000000002</v>
      </c>
      <c r="I421" s="70">
        <f t="shared" si="13"/>
        <v>4.6327600000000002</v>
      </c>
      <c r="J421" s="71">
        <f>ROUND((H421*'2-Calculator'!$D$26),2)</f>
        <v>30455.759999999998</v>
      </c>
      <c r="K421" s="71">
        <f>ROUND((I421*'2-Calculator'!$D$26),2)</f>
        <v>30455.759999999998</v>
      </c>
      <c r="L421" s="69">
        <v>15.79</v>
      </c>
      <c r="M421" s="66" t="s">
        <v>2531</v>
      </c>
      <c r="N421" s="66" t="s">
        <v>2536</v>
      </c>
      <c r="O421" s="66"/>
      <c r="P421" s="66" t="s">
        <v>1833</v>
      </c>
      <c r="Q421" s="141">
        <v>4</v>
      </c>
    </row>
    <row r="422" spans="1:17" s="72" customFormat="1" x14ac:dyDescent="0.2">
      <c r="A422" s="66"/>
      <c r="B422" s="66" t="s">
        <v>831</v>
      </c>
      <c r="C422" s="221" t="s">
        <v>1614</v>
      </c>
      <c r="D422" s="66" t="s">
        <v>2056</v>
      </c>
      <c r="E422" s="68">
        <v>1.1695</v>
      </c>
      <c r="F422" s="74">
        <v>1</v>
      </c>
      <c r="G422" s="74">
        <v>1</v>
      </c>
      <c r="H422" s="68">
        <f t="shared" si="12"/>
        <v>1.1695</v>
      </c>
      <c r="I422" s="70">
        <f t="shared" si="13"/>
        <v>1.1695</v>
      </c>
      <c r="J422" s="71">
        <f>ROUND((H422*'2-Calculator'!$D$26),2)</f>
        <v>7688.29</v>
      </c>
      <c r="K422" s="71">
        <f>ROUND((I422*'2-Calculator'!$D$26),2)</f>
        <v>7688.29</v>
      </c>
      <c r="L422" s="69">
        <v>4.9400000000000004</v>
      </c>
      <c r="M422" s="66" t="s">
        <v>2531</v>
      </c>
      <c r="N422" s="66" t="s">
        <v>2536</v>
      </c>
      <c r="O422" s="66"/>
      <c r="P422" s="66" t="s">
        <v>1833</v>
      </c>
      <c r="Q422" s="141">
        <v>16</v>
      </c>
    </row>
    <row r="423" spans="1:17" s="72" customFormat="1" x14ac:dyDescent="0.2">
      <c r="A423" s="66"/>
      <c r="B423" s="66" t="s">
        <v>830</v>
      </c>
      <c r="C423" s="221" t="s">
        <v>1614</v>
      </c>
      <c r="D423" s="66" t="s">
        <v>2056</v>
      </c>
      <c r="E423" s="68">
        <v>1.5175399999999999</v>
      </c>
      <c r="F423" s="74">
        <v>1</v>
      </c>
      <c r="G423" s="74">
        <v>1</v>
      </c>
      <c r="H423" s="68">
        <f t="shared" si="12"/>
        <v>1.5175399999999999</v>
      </c>
      <c r="I423" s="70">
        <f t="shared" si="13"/>
        <v>1.5175399999999999</v>
      </c>
      <c r="J423" s="71">
        <f>ROUND((H423*'2-Calculator'!$D$26),2)</f>
        <v>9976.31</v>
      </c>
      <c r="K423" s="71">
        <f>ROUND((I423*'2-Calculator'!$D$26),2)</f>
        <v>9976.31</v>
      </c>
      <c r="L423" s="69">
        <v>6.7</v>
      </c>
      <c r="M423" s="66" t="s">
        <v>2531</v>
      </c>
      <c r="N423" s="66" t="s">
        <v>2536</v>
      </c>
      <c r="O423" s="66"/>
      <c r="P423" s="66" t="s">
        <v>1833</v>
      </c>
      <c r="Q423" s="141">
        <v>13</v>
      </c>
    </row>
    <row r="424" spans="1:17" s="72" customFormat="1" x14ac:dyDescent="0.2">
      <c r="A424" s="66"/>
      <c r="B424" s="66" t="s">
        <v>829</v>
      </c>
      <c r="C424" s="221" t="s">
        <v>1614</v>
      </c>
      <c r="D424" s="66" t="s">
        <v>2056</v>
      </c>
      <c r="E424" s="68">
        <v>2.1617000000000002</v>
      </c>
      <c r="F424" s="74">
        <v>1</v>
      </c>
      <c r="G424" s="74">
        <v>1</v>
      </c>
      <c r="H424" s="68">
        <f t="shared" si="12"/>
        <v>2.1617000000000002</v>
      </c>
      <c r="I424" s="70">
        <f t="shared" si="13"/>
        <v>2.1617000000000002</v>
      </c>
      <c r="J424" s="71">
        <f>ROUND((H424*'2-Calculator'!$D$26),2)</f>
        <v>14211.02</v>
      </c>
      <c r="K424" s="71">
        <f>ROUND((I424*'2-Calculator'!$D$26),2)</f>
        <v>14211.02</v>
      </c>
      <c r="L424" s="69">
        <v>9.5399999999999991</v>
      </c>
      <c r="M424" s="66" t="s">
        <v>2531</v>
      </c>
      <c r="N424" s="66" t="s">
        <v>2536</v>
      </c>
      <c r="O424" s="66"/>
      <c r="P424" s="66" t="s">
        <v>1833</v>
      </c>
      <c r="Q424" s="141">
        <v>10</v>
      </c>
    </row>
    <row r="425" spans="1:17" s="72" customFormat="1" x14ac:dyDescent="0.2">
      <c r="A425" s="66"/>
      <c r="B425" s="66" t="s">
        <v>828</v>
      </c>
      <c r="C425" s="221" t="s">
        <v>1614</v>
      </c>
      <c r="D425" s="66" t="s">
        <v>2056</v>
      </c>
      <c r="E425" s="68">
        <v>4.2556700000000003</v>
      </c>
      <c r="F425" s="74">
        <v>1</v>
      </c>
      <c r="G425" s="74">
        <v>1</v>
      </c>
      <c r="H425" s="68">
        <f t="shared" si="12"/>
        <v>4.2556700000000003</v>
      </c>
      <c r="I425" s="70">
        <f t="shared" si="13"/>
        <v>4.2556700000000003</v>
      </c>
      <c r="J425" s="71">
        <f>ROUND((H425*'2-Calculator'!$D$26),2)</f>
        <v>27976.77</v>
      </c>
      <c r="K425" s="71">
        <f>ROUND((I425*'2-Calculator'!$D$26),2)</f>
        <v>27976.77</v>
      </c>
      <c r="L425" s="69">
        <v>16.57</v>
      </c>
      <c r="M425" s="66" t="s">
        <v>2531</v>
      </c>
      <c r="N425" s="66" t="s">
        <v>2536</v>
      </c>
      <c r="O425" s="66"/>
      <c r="P425" s="66" t="s">
        <v>1833</v>
      </c>
      <c r="Q425" s="141">
        <v>2</v>
      </c>
    </row>
    <row r="426" spans="1:17" s="72" customFormat="1" x14ac:dyDescent="0.2">
      <c r="A426" s="66"/>
      <c r="B426" s="66" t="s">
        <v>827</v>
      </c>
      <c r="C426" s="221" t="s">
        <v>1615</v>
      </c>
      <c r="D426" s="66" t="s">
        <v>2229</v>
      </c>
      <c r="E426" s="68">
        <v>0.65254999999999996</v>
      </c>
      <c r="F426" s="74">
        <v>1</v>
      </c>
      <c r="G426" s="74">
        <v>1</v>
      </c>
      <c r="H426" s="68">
        <f t="shared" si="12"/>
        <v>0.65254999999999996</v>
      </c>
      <c r="I426" s="70">
        <f t="shared" si="13"/>
        <v>0.65254999999999996</v>
      </c>
      <c r="J426" s="71">
        <f>ROUND((H426*'2-Calculator'!$D$26),2)</f>
        <v>4289.8599999999997</v>
      </c>
      <c r="K426" s="71">
        <f>ROUND((I426*'2-Calculator'!$D$26),2)</f>
        <v>4289.8599999999997</v>
      </c>
      <c r="L426" s="69">
        <v>2.96</v>
      </c>
      <c r="M426" s="66" t="s">
        <v>2531</v>
      </c>
      <c r="N426" s="66" t="s">
        <v>2536</v>
      </c>
      <c r="O426" s="66"/>
      <c r="P426" s="66" t="s">
        <v>1833</v>
      </c>
      <c r="Q426" s="141">
        <v>4</v>
      </c>
    </row>
    <row r="427" spans="1:17" s="72" customFormat="1" x14ac:dyDescent="0.2">
      <c r="A427" s="66"/>
      <c r="B427" s="66" t="s">
        <v>826</v>
      </c>
      <c r="C427" s="221" t="s">
        <v>1615</v>
      </c>
      <c r="D427" s="66" t="s">
        <v>2229</v>
      </c>
      <c r="E427" s="68">
        <v>0.88712000000000002</v>
      </c>
      <c r="F427" s="74">
        <v>1</v>
      </c>
      <c r="G427" s="74">
        <v>1</v>
      </c>
      <c r="H427" s="68">
        <f t="shared" si="12"/>
        <v>0.88712000000000002</v>
      </c>
      <c r="I427" s="70">
        <f t="shared" si="13"/>
        <v>0.88712000000000002</v>
      </c>
      <c r="J427" s="71">
        <f>ROUND((H427*'2-Calculator'!$D$26),2)</f>
        <v>5831.93</v>
      </c>
      <c r="K427" s="71">
        <f>ROUND((I427*'2-Calculator'!$D$26),2)</f>
        <v>5831.93</v>
      </c>
      <c r="L427" s="69">
        <v>4.6500000000000004</v>
      </c>
      <c r="M427" s="66" t="s">
        <v>2531</v>
      </c>
      <c r="N427" s="66" t="s">
        <v>2536</v>
      </c>
      <c r="O427" s="66"/>
      <c r="P427" s="66" t="s">
        <v>1833</v>
      </c>
      <c r="Q427" s="141">
        <v>6</v>
      </c>
    </row>
    <row r="428" spans="1:17" s="72" customFormat="1" x14ac:dyDescent="0.2">
      <c r="A428" s="66"/>
      <c r="B428" s="66" t="s">
        <v>825</v>
      </c>
      <c r="C428" s="221" t="s">
        <v>1615</v>
      </c>
      <c r="D428" s="66" t="s">
        <v>2229</v>
      </c>
      <c r="E428" s="68">
        <v>1.43353</v>
      </c>
      <c r="F428" s="74">
        <v>1</v>
      </c>
      <c r="G428" s="74">
        <v>1</v>
      </c>
      <c r="H428" s="68">
        <f t="shared" si="12"/>
        <v>1.43353</v>
      </c>
      <c r="I428" s="70">
        <f t="shared" si="13"/>
        <v>1.43353</v>
      </c>
      <c r="J428" s="71">
        <f>ROUND((H428*'2-Calculator'!$D$26),2)</f>
        <v>9424.0300000000007</v>
      </c>
      <c r="K428" s="71">
        <f>ROUND((I428*'2-Calculator'!$D$26),2)</f>
        <v>9424.0300000000007</v>
      </c>
      <c r="L428" s="69">
        <v>12.24</v>
      </c>
      <c r="M428" s="66" t="s">
        <v>2531</v>
      </c>
      <c r="N428" s="66" t="s">
        <v>2536</v>
      </c>
      <c r="O428" s="66"/>
      <c r="P428" s="66" t="s">
        <v>1833</v>
      </c>
      <c r="Q428" s="141">
        <v>2</v>
      </c>
    </row>
    <row r="429" spans="1:17" s="72" customFormat="1" x14ac:dyDescent="0.2">
      <c r="A429" s="66"/>
      <c r="B429" s="66" t="s">
        <v>824</v>
      </c>
      <c r="C429" s="221" t="s">
        <v>1615</v>
      </c>
      <c r="D429" s="66" t="s">
        <v>2229</v>
      </c>
      <c r="E429" s="68">
        <v>2.6756099999999998</v>
      </c>
      <c r="F429" s="74">
        <v>1</v>
      </c>
      <c r="G429" s="74">
        <v>1</v>
      </c>
      <c r="H429" s="68">
        <f t="shared" si="12"/>
        <v>2.6756099999999998</v>
      </c>
      <c r="I429" s="70">
        <f t="shared" si="13"/>
        <v>2.6756099999999998</v>
      </c>
      <c r="J429" s="71">
        <f>ROUND((H429*'2-Calculator'!$D$26),2)</f>
        <v>17589.46</v>
      </c>
      <c r="K429" s="71">
        <f>ROUND((I429*'2-Calculator'!$D$26),2)</f>
        <v>17589.46</v>
      </c>
      <c r="L429" s="69">
        <v>8.86</v>
      </c>
      <c r="M429" s="66" t="s">
        <v>2531</v>
      </c>
      <c r="N429" s="66" t="s">
        <v>2536</v>
      </c>
      <c r="O429" s="66"/>
      <c r="P429" s="66" t="s">
        <v>1833</v>
      </c>
      <c r="Q429" s="141">
        <v>0</v>
      </c>
    </row>
    <row r="430" spans="1:17" s="72" customFormat="1" x14ac:dyDescent="0.2">
      <c r="A430" s="66"/>
      <c r="B430" s="66" t="s">
        <v>823</v>
      </c>
      <c r="C430" s="221" t="s">
        <v>1616</v>
      </c>
      <c r="D430" s="66" t="s">
        <v>2230</v>
      </c>
      <c r="E430" s="68">
        <v>1.0280400000000001</v>
      </c>
      <c r="F430" s="74">
        <v>1</v>
      </c>
      <c r="G430" s="74">
        <v>1</v>
      </c>
      <c r="H430" s="68">
        <f t="shared" si="12"/>
        <v>1.0280400000000001</v>
      </c>
      <c r="I430" s="70">
        <f t="shared" si="13"/>
        <v>1.0280400000000001</v>
      </c>
      <c r="J430" s="71">
        <f>ROUND((H430*'2-Calculator'!$D$26),2)</f>
        <v>6758.33</v>
      </c>
      <c r="K430" s="71">
        <f>ROUND((I430*'2-Calculator'!$D$26),2)</f>
        <v>6758.33</v>
      </c>
      <c r="L430" s="69">
        <v>3.06</v>
      </c>
      <c r="M430" s="66" t="s">
        <v>2531</v>
      </c>
      <c r="N430" s="66" t="s">
        <v>2536</v>
      </c>
      <c r="O430" s="66"/>
      <c r="P430" s="66" t="s">
        <v>1833</v>
      </c>
      <c r="Q430" s="141">
        <v>22</v>
      </c>
    </row>
    <row r="431" spans="1:17" s="72" customFormat="1" x14ac:dyDescent="0.2">
      <c r="A431" s="66"/>
      <c r="B431" s="66" t="s">
        <v>822</v>
      </c>
      <c r="C431" s="221" t="s">
        <v>1616</v>
      </c>
      <c r="D431" s="66" t="s">
        <v>2230</v>
      </c>
      <c r="E431" s="68">
        <v>1.32714</v>
      </c>
      <c r="F431" s="74">
        <v>1</v>
      </c>
      <c r="G431" s="74">
        <v>1</v>
      </c>
      <c r="H431" s="68">
        <f t="shared" si="12"/>
        <v>1.32714</v>
      </c>
      <c r="I431" s="70">
        <f t="shared" si="13"/>
        <v>1.32714</v>
      </c>
      <c r="J431" s="71">
        <f>ROUND((H431*'2-Calculator'!$D$26),2)</f>
        <v>8724.6200000000008</v>
      </c>
      <c r="K431" s="71">
        <f>ROUND((I431*'2-Calculator'!$D$26),2)</f>
        <v>8724.6200000000008</v>
      </c>
      <c r="L431" s="69">
        <v>4.22</v>
      </c>
      <c r="M431" s="66" t="s">
        <v>2531</v>
      </c>
      <c r="N431" s="66" t="s">
        <v>2536</v>
      </c>
      <c r="O431" s="66"/>
      <c r="P431" s="66" t="s">
        <v>1833</v>
      </c>
      <c r="Q431" s="141">
        <v>34</v>
      </c>
    </row>
    <row r="432" spans="1:17" s="72" customFormat="1" x14ac:dyDescent="0.2">
      <c r="A432" s="66"/>
      <c r="B432" s="66" t="s">
        <v>821</v>
      </c>
      <c r="C432" s="221" t="s">
        <v>1616</v>
      </c>
      <c r="D432" s="66" t="s">
        <v>2230</v>
      </c>
      <c r="E432" s="68">
        <v>2.0918600000000001</v>
      </c>
      <c r="F432" s="74">
        <v>1</v>
      </c>
      <c r="G432" s="74">
        <v>1</v>
      </c>
      <c r="H432" s="68">
        <f t="shared" si="12"/>
        <v>2.0918600000000001</v>
      </c>
      <c r="I432" s="70">
        <f t="shared" si="13"/>
        <v>2.0918600000000001</v>
      </c>
      <c r="J432" s="71">
        <f>ROUND((H432*'2-Calculator'!$D$26),2)</f>
        <v>13751.89</v>
      </c>
      <c r="K432" s="71">
        <f>ROUND((I432*'2-Calculator'!$D$26),2)</f>
        <v>13751.89</v>
      </c>
      <c r="L432" s="69">
        <v>7.53</v>
      </c>
      <c r="M432" s="66" t="s">
        <v>2531</v>
      </c>
      <c r="N432" s="66" t="s">
        <v>2536</v>
      </c>
      <c r="O432" s="66"/>
      <c r="P432" s="66" t="s">
        <v>1833</v>
      </c>
      <c r="Q432" s="141">
        <v>11</v>
      </c>
    </row>
    <row r="433" spans="1:17" s="72" customFormat="1" x14ac:dyDescent="0.2">
      <c r="A433" s="66"/>
      <c r="B433" s="66" t="s">
        <v>820</v>
      </c>
      <c r="C433" s="221" t="s">
        <v>1616</v>
      </c>
      <c r="D433" s="66" t="s">
        <v>2230</v>
      </c>
      <c r="E433" s="68">
        <v>3.94774</v>
      </c>
      <c r="F433" s="74">
        <v>1</v>
      </c>
      <c r="G433" s="74">
        <v>1</v>
      </c>
      <c r="H433" s="68">
        <f t="shared" si="12"/>
        <v>3.94774</v>
      </c>
      <c r="I433" s="70">
        <f t="shared" si="13"/>
        <v>3.94774</v>
      </c>
      <c r="J433" s="71">
        <f>ROUND((H433*'2-Calculator'!$D$26),2)</f>
        <v>25952.44</v>
      </c>
      <c r="K433" s="71">
        <f>ROUND((I433*'2-Calculator'!$D$26),2)</f>
        <v>25952.44</v>
      </c>
      <c r="L433" s="69">
        <v>15.88</v>
      </c>
      <c r="M433" s="66" t="s">
        <v>2531</v>
      </c>
      <c r="N433" s="66" t="s">
        <v>2536</v>
      </c>
      <c r="O433" s="66"/>
      <c r="P433" s="66" t="s">
        <v>1833</v>
      </c>
      <c r="Q433" s="141">
        <v>2</v>
      </c>
    </row>
    <row r="434" spans="1:17" s="72" customFormat="1" x14ac:dyDescent="0.2">
      <c r="A434" s="66"/>
      <c r="B434" s="66" t="s">
        <v>819</v>
      </c>
      <c r="C434" s="221" t="s">
        <v>1617</v>
      </c>
      <c r="D434" s="66" t="s">
        <v>2231</v>
      </c>
      <c r="E434" s="68">
        <v>0.76500000000000001</v>
      </c>
      <c r="F434" s="74">
        <v>1</v>
      </c>
      <c r="G434" s="74">
        <v>1</v>
      </c>
      <c r="H434" s="68">
        <f t="shared" si="12"/>
        <v>0.76500000000000001</v>
      </c>
      <c r="I434" s="70">
        <f t="shared" si="13"/>
        <v>0.76500000000000001</v>
      </c>
      <c r="J434" s="71">
        <f>ROUND((H434*'2-Calculator'!$D$26),2)</f>
        <v>5029.1099999999997</v>
      </c>
      <c r="K434" s="71">
        <f>ROUND((I434*'2-Calculator'!$D$26),2)</f>
        <v>5029.1099999999997</v>
      </c>
      <c r="L434" s="69">
        <v>1.94</v>
      </c>
      <c r="M434" s="66" t="s">
        <v>2531</v>
      </c>
      <c r="N434" s="66" t="s">
        <v>2536</v>
      </c>
      <c r="O434" s="66"/>
      <c r="P434" s="66" t="s">
        <v>1833</v>
      </c>
      <c r="Q434" s="141">
        <v>7</v>
      </c>
    </row>
    <row r="435" spans="1:17" s="72" customFormat="1" x14ac:dyDescent="0.2">
      <c r="A435" s="66"/>
      <c r="B435" s="66" t="s">
        <v>818</v>
      </c>
      <c r="C435" s="221" t="s">
        <v>1617</v>
      </c>
      <c r="D435" s="66" t="s">
        <v>2231</v>
      </c>
      <c r="E435" s="68">
        <v>1.00264</v>
      </c>
      <c r="F435" s="74">
        <v>1</v>
      </c>
      <c r="G435" s="74">
        <v>1</v>
      </c>
      <c r="H435" s="68">
        <f t="shared" si="12"/>
        <v>1.00264</v>
      </c>
      <c r="I435" s="70">
        <f t="shared" si="13"/>
        <v>1.00264</v>
      </c>
      <c r="J435" s="71">
        <f>ROUND((H435*'2-Calculator'!$D$26),2)</f>
        <v>6591.36</v>
      </c>
      <c r="K435" s="71">
        <f>ROUND((I435*'2-Calculator'!$D$26),2)</f>
        <v>6591.36</v>
      </c>
      <c r="L435" s="69">
        <v>3.32</v>
      </c>
      <c r="M435" s="66" t="s">
        <v>2531</v>
      </c>
      <c r="N435" s="66" t="s">
        <v>2536</v>
      </c>
      <c r="O435" s="66"/>
      <c r="P435" s="66" t="s">
        <v>1833</v>
      </c>
      <c r="Q435" s="141">
        <v>4</v>
      </c>
    </row>
    <row r="436" spans="1:17" s="72" customFormat="1" x14ac:dyDescent="0.2">
      <c r="A436" s="66"/>
      <c r="B436" s="66" t="s">
        <v>817</v>
      </c>
      <c r="C436" s="221" t="s">
        <v>1617</v>
      </c>
      <c r="D436" s="66" t="s">
        <v>2231</v>
      </c>
      <c r="E436" s="68">
        <v>1.51223</v>
      </c>
      <c r="F436" s="74">
        <v>1</v>
      </c>
      <c r="G436" s="74">
        <v>1</v>
      </c>
      <c r="H436" s="68">
        <f t="shared" si="12"/>
        <v>1.51223</v>
      </c>
      <c r="I436" s="70">
        <f t="shared" si="13"/>
        <v>1.51223</v>
      </c>
      <c r="J436" s="71">
        <f>ROUND((H436*'2-Calculator'!$D$26),2)</f>
        <v>9941.4</v>
      </c>
      <c r="K436" s="71">
        <f>ROUND((I436*'2-Calculator'!$D$26),2)</f>
        <v>9941.4</v>
      </c>
      <c r="L436" s="69">
        <v>5.41</v>
      </c>
      <c r="M436" s="66" t="s">
        <v>2531</v>
      </c>
      <c r="N436" s="66" t="s">
        <v>2536</v>
      </c>
      <c r="O436" s="66"/>
      <c r="P436" s="66" t="s">
        <v>1833</v>
      </c>
      <c r="Q436" s="141">
        <v>5</v>
      </c>
    </row>
    <row r="437" spans="1:17" s="72" customFormat="1" x14ac:dyDescent="0.2">
      <c r="A437" s="66"/>
      <c r="B437" s="66" t="s">
        <v>816</v>
      </c>
      <c r="C437" s="221" t="s">
        <v>1617</v>
      </c>
      <c r="D437" s="66" t="s">
        <v>2231</v>
      </c>
      <c r="E437" s="68">
        <v>3.22411</v>
      </c>
      <c r="F437" s="74">
        <v>1</v>
      </c>
      <c r="G437" s="74">
        <v>1</v>
      </c>
      <c r="H437" s="68">
        <f t="shared" si="12"/>
        <v>3.22411</v>
      </c>
      <c r="I437" s="70">
        <f t="shared" si="13"/>
        <v>3.22411</v>
      </c>
      <c r="J437" s="71">
        <f>ROUND((H437*'2-Calculator'!$D$26),2)</f>
        <v>21195.3</v>
      </c>
      <c r="K437" s="71">
        <f>ROUND((I437*'2-Calculator'!$D$26),2)</f>
        <v>21195.3</v>
      </c>
      <c r="L437" s="69">
        <v>13.31</v>
      </c>
      <c r="M437" s="66" t="s">
        <v>2531</v>
      </c>
      <c r="N437" s="66" t="s">
        <v>2536</v>
      </c>
      <c r="O437" s="66"/>
      <c r="P437" s="66" t="s">
        <v>1833</v>
      </c>
      <c r="Q437" s="141">
        <v>1</v>
      </c>
    </row>
    <row r="438" spans="1:17" s="72" customFormat="1" x14ac:dyDescent="0.2">
      <c r="A438" s="66"/>
      <c r="B438" s="66" t="s">
        <v>815</v>
      </c>
      <c r="C438" s="221" t="s">
        <v>1618</v>
      </c>
      <c r="D438" s="66" t="s">
        <v>2232</v>
      </c>
      <c r="E438" s="68">
        <v>1.0534600000000001</v>
      </c>
      <c r="F438" s="74">
        <v>1</v>
      </c>
      <c r="G438" s="74">
        <v>1</v>
      </c>
      <c r="H438" s="68">
        <f t="shared" si="12"/>
        <v>1.0534600000000001</v>
      </c>
      <c r="I438" s="70">
        <f t="shared" si="13"/>
        <v>1.0534600000000001</v>
      </c>
      <c r="J438" s="71">
        <f>ROUND((H438*'2-Calculator'!$D$26),2)</f>
        <v>6925.45</v>
      </c>
      <c r="K438" s="71">
        <f>ROUND((I438*'2-Calculator'!$D$26),2)</f>
        <v>6925.45</v>
      </c>
      <c r="L438" s="69">
        <v>3.57</v>
      </c>
      <c r="M438" s="66" t="s">
        <v>2531</v>
      </c>
      <c r="N438" s="66" t="s">
        <v>2536</v>
      </c>
      <c r="O438" s="66"/>
      <c r="P438" s="66" t="s">
        <v>1833</v>
      </c>
      <c r="Q438" s="141">
        <v>9</v>
      </c>
    </row>
    <row r="439" spans="1:17" s="72" customFormat="1" x14ac:dyDescent="0.2">
      <c r="A439" s="66"/>
      <c r="B439" s="66" t="s">
        <v>814</v>
      </c>
      <c r="C439" s="221" t="s">
        <v>1618</v>
      </c>
      <c r="D439" s="66" t="s">
        <v>2232</v>
      </c>
      <c r="E439" s="68">
        <v>1.4099600000000001</v>
      </c>
      <c r="F439" s="74">
        <v>1</v>
      </c>
      <c r="G439" s="74">
        <v>1</v>
      </c>
      <c r="H439" s="68">
        <f t="shared" si="12"/>
        <v>1.4099600000000001</v>
      </c>
      <c r="I439" s="70">
        <f t="shared" si="13"/>
        <v>1.4099600000000001</v>
      </c>
      <c r="J439" s="71">
        <f>ROUND((H439*'2-Calculator'!$D$26),2)</f>
        <v>9269.08</v>
      </c>
      <c r="K439" s="71">
        <f>ROUND((I439*'2-Calculator'!$D$26),2)</f>
        <v>9269.08</v>
      </c>
      <c r="L439" s="69">
        <v>4.8499999999999996</v>
      </c>
      <c r="M439" s="66" t="s">
        <v>2531</v>
      </c>
      <c r="N439" s="66" t="s">
        <v>2536</v>
      </c>
      <c r="O439" s="66"/>
      <c r="P439" s="66" t="s">
        <v>1833</v>
      </c>
      <c r="Q439" s="141">
        <v>13</v>
      </c>
    </row>
    <row r="440" spans="1:17" s="72" customFormat="1" x14ac:dyDescent="0.2">
      <c r="A440" s="66"/>
      <c r="B440" s="66" t="s">
        <v>813</v>
      </c>
      <c r="C440" s="221" t="s">
        <v>1618</v>
      </c>
      <c r="D440" s="66" t="s">
        <v>2232</v>
      </c>
      <c r="E440" s="68">
        <v>2.2408600000000001</v>
      </c>
      <c r="F440" s="74">
        <v>1</v>
      </c>
      <c r="G440" s="74">
        <v>1</v>
      </c>
      <c r="H440" s="68">
        <f t="shared" si="12"/>
        <v>2.2408600000000001</v>
      </c>
      <c r="I440" s="70">
        <f t="shared" si="13"/>
        <v>2.2408600000000001</v>
      </c>
      <c r="J440" s="71">
        <f>ROUND((H440*'2-Calculator'!$D$26),2)</f>
        <v>14731.41</v>
      </c>
      <c r="K440" s="71">
        <f>ROUND((I440*'2-Calculator'!$D$26),2)</f>
        <v>14731.41</v>
      </c>
      <c r="L440" s="69">
        <v>7.1</v>
      </c>
      <c r="M440" s="66" t="s">
        <v>2531</v>
      </c>
      <c r="N440" s="66" t="s">
        <v>2536</v>
      </c>
      <c r="O440" s="66"/>
      <c r="P440" s="66" t="s">
        <v>1833</v>
      </c>
      <c r="Q440" s="141">
        <v>7</v>
      </c>
    </row>
    <row r="441" spans="1:17" s="72" customFormat="1" x14ac:dyDescent="0.2">
      <c r="A441" s="66"/>
      <c r="B441" s="66" t="s">
        <v>812</v>
      </c>
      <c r="C441" s="221" t="s">
        <v>1618</v>
      </c>
      <c r="D441" s="66" t="s">
        <v>2232</v>
      </c>
      <c r="E441" s="68">
        <v>4.4959499999999997</v>
      </c>
      <c r="F441" s="74">
        <v>1</v>
      </c>
      <c r="G441" s="74">
        <v>1</v>
      </c>
      <c r="H441" s="68">
        <f t="shared" si="12"/>
        <v>4.4959499999999997</v>
      </c>
      <c r="I441" s="70">
        <f t="shared" si="13"/>
        <v>4.4959499999999997</v>
      </c>
      <c r="J441" s="71">
        <f>ROUND((H441*'2-Calculator'!$D$26),2)</f>
        <v>29556.38</v>
      </c>
      <c r="K441" s="71">
        <f>ROUND((I441*'2-Calculator'!$D$26),2)</f>
        <v>29556.38</v>
      </c>
      <c r="L441" s="69">
        <v>14.48</v>
      </c>
      <c r="M441" s="66" t="s">
        <v>2531</v>
      </c>
      <c r="N441" s="66" t="s">
        <v>2536</v>
      </c>
      <c r="O441" s="66"/>
      <c r="P441" s="66" t="s">
        <v>1833</v>
      </c>
      <c r="Q441" s="141">
        <v>2</v>
      </c>
    </row>
    <row r="442" spans="1:17" s="72" customFormat="1" x14ac:dyDescent="0.2">
      <c r="A442" s="66"/>
      <c r="B442" s="66" t="s">
        <v>2233</v>
      </c>
      <c r="C442" s="221" t="s">
        <v>2404</v>
      </c>
      <c r="D442" s="66" t="s">
        <v>2442</v>
      </c>
      <c r="E442" s="68">
        <v>1.3758600000000001</v>
      </c>
      <c r="F442" s="74">
        <v>1</v>
      </c>
      <c r="G442" s="74">
        <v>1</v>
      </c>
      <c r="H442" s="68">
        <f t="shared" si="12"/>
        <v>1.3758600000000001</v>
      </c>
      <c r="I442" s="70">
        <f t="shared" si="13"/>
        <v>1.3758600000000001</v>
      </c>
      <c r="J442" s="71">
        <f>ROUND((H442*'2-Calculator'!$D$26),2)</f>
        <v>9044.9</v>
      </c>
      <c r="K442" s="71">
        <f>ROUND((I442*'2-Calculator'!$D$26),2)</f>
        <v>9044.9</v>
      </c>
      <c r="L442" s="69">
        <v>4.74</v>
      </c>
      <c r="M442" s="66" t="s">
        <v>2531</v>
      </c>
      <c r="N442" s="66" t="s">
        <v>2536</v>
      </c>
      <c r="O442" s="66"/>
      <c r="P442" s="66" t="s">
        <v>1833</v>
      </c>
      <c r="Q442" s="141">
        <v>29</v>
      </c>
    </row>
    <row r="443" spans="1:17" s="72" customFormat="1" x14ac:dyDescent="0.2">
      <c r="A443" s="66"/>
      <c r="B443" s="66" t="s">
        <v>2234</v>
      </c>
      <c r="C443" s="221" t="s">
        <v>2404</v>
      </c>
      <c r="D443" s="66" t="s">
        <v>2442</v>
      </c>
      <c r="E443" s="68">
        <v>1.7388999999999999</v>
      </c>
      <c r="F443" s="74">
        <v>1</v>
      </c>
      <c r="G443" s="74">
        <v>1</v>
      </c>
      <c r="H443" s="68">
        <f t="shared" si="12"/>
        <v>1.7388999999999999</v>
      </c>
      <c r="I443" s="70">
        <f t="shared" si="13"/>
        <v>1.7388999999999999</v>
      </c>
      <c r="J443" s="71">
        <f>ROUND((H443*'2-Calculator'!$D$26),2)</f>
        <v>11431.53</v>
      </c>
      <c r="K443" s="71">
        <f>ROUND((I443*'2-Calculator'!$D$26),2)</f>
        <v>11431.53</v>
      </c>
      <c r="L443" s="69">
        <v>6.51</v>
      </c>
      <c r="M443" s="66" t="s">
        <v>2531</v>
      </c>
      <c r="N443" s="66" t="s">
        <v>2536</v>
      </c>
      <c r="O443" s="66"/>
      <c r="P443" s="66" t="s">
        <v>1833</v>
      </c>
      <c r="Q443" s="141">
        <v>59</v>
      </c>
    </row>
    <row r="444" spans="1:17" s="72" customFormat="1" x14ac:dyDescent="0.2">
      <c r="A444" s="66"/>
      <c r="B444" s="66" t="s">
        <v>2235</v>
      </c>
      <c r="C444" s="221" t="s">
        <v>2404</v>
      </c>
      <c r="D444" s="66" t="s">
        <v>2442</v>
      </c>
      <c r="E444" s="68">
        <v>2.5750299999999999</v>
      </c>
      <c r="F444" s="74">
        <v>1</v>
      </c>
      <c r="G444" s="74">
        <v>1</v>
      </c>
      <c r="H444" s="68">
        <f t="shared" si="12"/>
        <v>2.5750299999999999</v>
      </c>
      <c r="I444" s="70">
        <f t="shared" si="13"/>
        <v>2.5750299999999999</v>
      </c>
      <c r="J444" s="71">
        <f>ROUND((H444*'2-Calculator'!$D$26),2)</f>
        <v>16928.25</v>
      </c>
      <c r="K444" s="71">
        <f>ROUND((I444*'2-Calculator'!$D$26),2)</f>
        <v>16928.25</v>
      </c>
      <c r="L444" s="69">
        <v>10.78</v>
      </c>
      <c r="M444" s="66" t="s">
        <v>2531</v>
      </c>
      <c r="N444" s="66" t="s">
        <v>2536</v>
      </c>
      <c r="O444" s="66"/>
      <c r="P444" s="66" t="s">
        <v>1833</v>
      </c>
      <c r="Q444" s="141">
        <v>34</v>
      </c>
    </row>
    <row r="445" spans="1:17" s="72" customFormat="1" x14ac:dyDescent="0.2">
      <c r="A445" s="66"/>
      <c r="B445" s="66" t="s">
        <v>2236</v>
      </c>
      <c r="C445" s="221" t="s">
        <v>2404</v>
      </c>
      <c r="D445" s="66" t="s">
        <v>2442</v>
      </c>
      <c r="E445" s="68">
        <v>4.8620099999999997</v>
      </c>
      <c r="F445" s="74">
        <v>1</v>
      </c>
      <c r="G445" s="74">
        <v>1</v>
      </c>
      <c r="H445" s="68">
        <f t="shared" si="12"/>
        <v>4.8620099999999997</v>
      </c>
      <c r="I445" s="70">
        <f t="shared" si="13"/>
        <v>4.8620099999999997</v>
      </c>
      <c r="J445" s="71">
        <f>ROUND((H445*'2-Calculator'!$D$26),2)</f>
        <v>31962.85</v>
      </c>
      <c r="K445" s="71">
        <f>ROUND((I445*'2-Calculator'!$D$26),2)</f>
        <v>31962.85</v>
      </c>
      <c r="L445" s="69">
        <v>20.68</v>
      </c>
      <c r="M445" s="66" t="s">
        <v>2531</v>
      </c>
      <c r="N445" s="66" t="s">
        <v>2536</v>
      </c>
      <c r="O445" s="66"/>
      <c r="P445" s="66" t="s">
        <v>1833</v>
      </c>
      <c r="Q445" s="141">
        <v>31</v>
      </c>
    </row>
    <row r="446" spans="1:17" s="72" customFormat="1" x14ac:dyDescent="0.2">
      <c r="A446" s="66"/>
      <c r="B446" s="66" t="s">
        <v>2237</v>
      </c>
      <c r="C446" s="221" t="s">
        <v>2405</v>
      </c>
      <c r="D446" s="66" t="s">
        <v>2443</v>
      </c>
      <c r="E446" s="68">
        <v>1.4738100000000001</v>
      </c>
      <c r="F446" s="74">
        <v>1</v>
      </c>
      <c r="G446" s="74">
        <v>1</v>
      </c>
      <c r="H446" s="68">
        <f t="shared" si="12"/>
        <v>1.4738100000000001</v>
      </c>
      <c r="I446" s="70">
        <f t="shared" si="13"/>
        <v>1.4738100000000001</v>
      </c>
      <c r="J446" s="71">
        <f>ROUND((H446*'2-Calculator'!$D$26),2)</f>
        <v>9688.83</v>
      </c>
      <c r="K446" s="71">
        <f>ROUND((I446*'2-Calculator'!$D$26),2)</f>
        <v>9688.83</v>
      </c>
      <c r="L446" s="69">
        <v>4.24</v>
      </c>
      <c r="M446" s="66" t="s">
        <v>2531</v>
      </c>
      <c r="N446" s="66" t="s">
        <v>2536</v>
      </c>
      <c r="O446" s="66"/>
      <c r="P446" s="66" t="s">
        <v>1833</v>
      </c>
      <c r="Q446" s="141">
        <v>46</v>
      </c>
    </row>
    <row r="447" spans="1:17" s="72" customFormat="1" x14ac:dyDescent="0.2">
      <c r="A447" s="66"/>
      <c r="B447" s="66" t="s">
        <v>2238</v>
      </c>
      <c r="C447" s="221" t="s">
        <v>2405</v>
      </c>
      <c r="D447" s="66" t="s">
        <v>2443</v>
      </c>
      <c r="E447" s="68">
        <v>1.82463</v>
      </c>
      <c r="F447" s="74">
        <v>1</v>
      </c>
      <c r="G447" s="74">
        <v>1</v>
      </c>
      <c r="H447" s="68">
        <f t="shared" si="12"/>
        <v>1.82463</v>
      </c>
      <c r="I447" s="70">
        <f t="shared" si="13"/>
        <v>1.82463</v>
      </c>
      <c r="J447" s="71">
        <f>ROUND((H447*'2-Calculator'!$D$26),2)</f>
        <v>11995.12</v>
      </c>
      <c r="K447" s="71">
        <f>ROUND((I447*'2-Calculator'!$D$26),2)</f>
        <v>11995.12</v>
      </c>
      <c r="L447" s="69">
        <v>5.68</v>
      </c>
      <c r="M447" s="66" t="s">
        <v>2531</v>
      </c>
      <c r="N447" s="66" t="s">
        <v>2536</v>
      </c>
      <c r="O447" s="66"/>
      <c r="P447" s="66" t="s">
        <v>1833</v>
      </c>
      <c r="Q447" s="141">
        <v>81</v>
      </c>
    </row>
    <row r="448" spans="1:17" s="72" customFormat="1" x14ac:dyDescent="0.2">
      <c r="A448" s="66"/>
      <c r="B448" s="66" t="s">
        <v>2239</v>
      </c>
      <c r="C448" s="221" t="s">
        <v>2405</v>
      </c>
      <c r="D448" s="66" t="s">
        <v>2443</v>
      </c>
      <c r="E448" s="68">
        <v>2.66547</v>
      </c>
      <c r="F448" s="74">
        <v>1</v>
      </c>
      <c r="G448" s="74">
        <v>1</v>
      </c>
      <c r="H448" s="68">
        <f t="shared" si="12"/>
        <v>2.66547</v>
      </c>
      <c r="I448" s="70">
        <f t="shared" si="13"/>
        <v>2.66547</v>
      </c>
      <c r="J448" s="71">
        <f>ROUND((H448*'2-Calculator'!$D$26),2)</f>
        <v>17522.8</v>
      </c>
      <c r="K448" s="71">
        <f>ROUND((I448*'2-Calculator'!$D$26),2)</f>
        <v>17522.8</v>
      </c>
      <c r="L448" s="69">
        <v>9.9499999999999993</v>
      </c>
      <c r="M448" s="66" t="s">
        <v>2531</v>
      </c>
      <c r="N448" s="66" t="s">
        <v>2536</v>
      </c>
      <c r="O448" s="66"/>
      <c r="P448" s="66" t="s">
        <v>1833</v>
      </c>
      <c r="Q448" s="141">
        <v>46</v>
      </c>
    </row>
    <row r="449" spans="1:17" s="72" customFormat="1" x14ac:dyDescent="0.2">
      <c r="A449" s="66"/>
      <c r="B449" s="66" t="s">
        <v>2240</v>
      </c>
      <c r="C449" s="221" t="s">
        <v>2405</v>
      </c>
      <c r="D449" s="66" t="s">
        <v>2443</v>
      </c>
      <c r="E449" s="68">
        <v>4.99099</v>
      </c>
      <c r="F449" s="74">
        <v>1</v>
      </c>
      <c r="G449" s="74">
        <v>1</v>
      </c>
      <c r="H449" s="68">
        <f t="shared" si="12"/>
        <v>4.99099</v>
      </c>
      <c r="I449" s="70">
        <f t="shared" si="13"/>
        <v>4.99099</v>
      </c>
      <c r="J449" s="71">
        <f>ROUND((H449*'2-Calculator'!$D$26),2)</f>
        <v>32810.769999999997</v>
      </c>
      <c r="K449" s="71">
        <f>ROUND((I449*'2-Calculator'!$D$26),2)</f>
        <v>32810.769999999997</v>
      </c>
      <c r="L449" s="69">
        <v>17.89</v>
      </c>
      <c r="M449" s="66" t="s">
        <v>2531</v>
      </c>
      <c r="N449" s="66" t="s">
        <v>2536</v>
      </c>
      <c r="O449" s="66"/>
      <c r="P449" s="66" t="s">
        <v>1833</v>
      </c>
      <c r="Q449" s="141">
        <v>16</v>
      </c>
    </row>
    <row r="450" spans="1:17" s="72" customFormat="1" x14ac:dyDescent="0.2">
      <c r="A450" s="66"/>
      <c r="B450" s="66" t="s">
        <v>2241</v>
      </c>
      <c r="C450" s="221" t="s">
        <v>2406</v>
      </c>
      <c r="D450" s="66" t="s">
        <v>2444</v>
      </c>
      <c r="E450" s="68">
        <v>1.06165</v>
      </c>
      <c r="F450" s="74">
        <v>1</v>
      </c>
      <c r="G450" s="74">
        <v>1</v>
      </c>
      <c r="H450" s="68">
        <f t="shared" si="12"/>
        <v>1.06165</v>
      </c>
      <c r="I450" s="70">
        <f t="shared" si="13"/>
        <v>1.06165</v>
      </c>
      <c r="J450" s="71">
        <f>ROUND((H450*'2-Calculator'!$D$26),2)</f>
        <v>6979.29</v>
      </c>
      <c r="K450" s="71">
        <f>ROUND((I450*'2-Calculator'!$D$26),2)</f>
        <v>6979.29</v>
      </c>
      <c r="L450" s="69">
        <v>1.89</v>
      </c>
      <c r="M450" s="66" t="s">
        <v>2531</v>
      </c>
      <c r="N450" s="66" t="s">
        <v>2536</v>
      </c>
      <c r="O450" s="66"/>
      <c r="P450" s="66" t="s">
        <v>1833</v>
      </c>
      <c r="Q450" s="141">
        <v>1</v>
      </c>
    </row>
    <row r="451" spans="1:17" s="72" customFormat="1" x14ac:dyDescent="0.2">
      <c r="A451" s="66"/>
      <c r="B451" s="66" t="s">
        <v>2242</v>
      </c>
      <c r="C451" s="221" t="s">
        <v>2406</v>
      </c>
      <c r="D451" s="66" t="s">
        <v>2444</v>
      </c>
      <c r="E451" s="68">
        <v>1.2518899999999999</v>
      </c>
      <c r="F451" s="74">
        <v>1</v>
      </c>
      <c r="G451" s="74">
        <v>1</v>
      </c>
      <c r="H451" s="68">
        <f t="shared" si="12"/>
        <v>1.2518899999999999</v>
      </c>
      <c r="I451" s="70">
        <f t="shared" si="13"/>
        <v>1.2518899999999999</v>
      </c>
      <c r="J451" s="71">
        <f>ROUND((H451*'2-Calculator'!$D$26),2)</f>
        <v>8229.92</v>
      </c>
      <c r="K451" s="71">
        <f>ROUND((I451*'2-Calculator'!$D$26),2)</f>
        <v>8229.92</v>
      </c>
      <c r="L451" s="69">
        <v>3.11</v>
      </c>
      <c r="M451" s="66" t="s">
        <v>2531</v>
      </c>
      <c r="N451" s="66" t="s">
        <v>2536</v>
      </c>
      <c r="O451" s="66"/>
      <c r="P451" s="66" t="s">
        <v>1833</v>
      </c>
      <c r="Q451" s="141">
        <v>5</v>
      </c>
    </row>
    <row r="452" spans="1:17" s="72" customFormat="1" x14ac:dyDescent="0.2">
      <c r="A452" s="66"/>
      <c r="B452" s="66" t="s">
        <v>2243</v>
      </c>
      <c r="C452" s="221" t="s">
        <v>2406</v>
      </c>
      <c r="D452" s="66" t="s">
        <v>2444</v>
      </c>
      <c r="E452" s="68">
        <v>2.0020600000000002</v>
      </c>
      <c r="F452" s="74">
        <v>1</v>
      </c>
      <c r="G452" s="74">
        <v>1</v>
      </c>
      <c r="H452" s="68">
        <f t="shared" si="12"/>
        <v>2.0020600000000002</v>
      </c>
      <c r="I452" s="70">
        <f t="shared" si="13"/>
        <v>2.0020600000000002</v>
      </c>
      <c r="J452" s="71">
        <f>ROUND((H452*'2-Calculator'!$D$26),2)</f>
        <v>13161.54</v>
      </c>
      <c r="K452" s="71">
        <f>ROUND((I452*'2-Calculator'!$D$26),2)</f>
        <v>13161.54</v>
      </c>
      <c r="L452" s="69">
        <v>5.48</v>
      </c>
      <c r="M452" s="66" t="s">
        <v>2531</v>
      </c>
      <c r="N452" s="66" t="s">
        <v>2536</v>
      </c>
      <c r="O452" s="66"/>
      <c r="P452" s="66" t="s">
        <v>1833</v>
      </c>
      <c r="Q452" s="141">
        <v>10</v>
      </c>
    </row>
    <row r="453" spans="1:17" s="72" customFormat="1" x14ac:dyDescent="0.2">
      <c r="A453" s="66"/>
      <c r="B453" s="66" t="s">
        <v>2244</v>
      </c>
      <c r="C453" s="221" t="s">
        <v>2406</v>
      </c>
      <c r="D453" s="66" t="s">
        <v>2444</v>
      </c>
      <c r="E453" s="68">
        <v>4.4598300000000002</v>
      </c>
      <c r="F453" s="74">
        <v>1</v>
      </c>
      <c r="G453" s="74">
        <v>1</v>
      </c>
      <c r="H453" s="68">
        <f t="shared" si="12"/>
        <v>4.4598300000000002</v>
      </c>
      <c r="I453" s="70">
        <f t="shared" si="13"/>
        <v>4.4598300000000002</v>
      </c>
      <c r="J453" s="71">
        <f>ROUND((H453*'2-Calculator'!$D$26),2)</f>
        <v>29318.92</v>
      </c>
      <c r="K453" s="71">
        <f>ROUND((I453*'2-Calculator'!$D$26),2)</f>
        <v>29318.92</v>
      </c>
      <c r="L453" s="69">
        <v>9.4600000000000009</v>
      </c>
      <c r="M453" s="66" t="s">
        <v>2531</v>
      </c>
      <c r="N453" s="66" t="s">
        <v>2536</v>
      </c>
      <c r="O453" s="66"/>
      <c r="P453" s="66" t="s">
        <v>1833</v>
      </c>
      <c r="Q453" s="141">
        <v>3</v>
      </c>
    </row>
    <row r="454" spans="1:17" s="72" customFormat="1" x14ac:dyDescent="0.2">
      <c r="A454" s="66"/>
      <c r="B454" s="66" t="s">
        <v>2245</v>
      </c>
      <c r="C454" s="221" t="s">
        <v>2407</v>
      </c>
      <c r="D454" s="66" t="s">
        <v>2246</v>
      </c>
      <c r="E454" s="68">
        <v>1.10399</v>
      </c>
      <c r="F454" s="74">
        <v>1</v>
      </c>
      <c r="G454" s="74">
        <v>1</v>
      </c>
      <c r="H454" s="68">
        <f t="shared" si="12"/>
        <v>1.10399</v>
      </c>
      <c r="I454" s="70">
        <f t="shared" si="13"/>
        <v>1.10399</v>
      </c>
      <c r="J454" s="71">
        <f>ROUND((H454*'2-Calculator'!$D$26),2)</f>
        <v>7257.63</v>
      </c>
      <c r="K454" s="71">
        <f>ROUND((I454*'2-Calculator'!$D$26),2)</f>
        <v>7257.63</v>
      </c>
      <c r="L454" s="69">
        <v>3.14</v>
      </c>
      <c r="M454" s="66" t="s">
        <v>2531</v>
      </c>
      <c r="N454" s="66" t="s">
        <v>2536</v>
      </c>
      <c r="O454" s="66"/>
      <c r="P454" s="66" t="s">
        <v>1833</v>
      </c>
      <c r="Q454" s="141">
        <v>53</v>
      </c>
    </row>
    <row r="455" spans="1:17" s="72" customFormat="1" x14ac:dyDescent="0.2">
      <c r="A455" s="66"/>
      <c r="B455" s="66" t="s">
        <v>2247</v>
      </c>
      <c r="C455" s="221" t="s">
        <v>2407</v>
      </c>
      <c r="D455" s="66" t="s">
        <v>2246</v>
      </c>
      <c r="E455" s="68">
        <v>1.1045100000000001</v>
      </c>
      <c r="F455" s="74">
        <v>1</v>
      </c>
      <c r="G455" s="74">
        <v>1</v>
      </c>
      <c r="H455" s="68">
        <f t="shared" si="12"/>
        <v>1.1045100000000001</v>
      </c>
      <c r="I455" s="70">
        <f t="shared" si="13"/>
        <v>1.1045100000000001</v>
      </c>
      <c r="J455" s="71">
        <f>ROUND((H455*'2-Calculator'!$D$26),2)</f>
        <v>7261.05</v>
      </c>
      <c r="K455" s="71">
        <f>ROUND((I455*'2-Calculator'!$D$26),2)</f>
        <v>7261.05</v>
      </c>
      <c r="L455" s="69">
        <v>4.3</v>
      </c>
      <c r="M455" s="66" t="s">
        <v>2531</v>
      </c>
      <c r="N455" s="66" t="s">
        <v>2536</v>
      </c>
      <c r="O455" s="66"/>
      <c r="P455" s="66" t="s">
        <v>1833</v>
      </c>
      <c r="Q455" s="141">
        <v>25</v>
      </c>
    </row>
    <row r="456" spans="1:17" s="72" customFormat="1" x14ac:dyDescent="0.2">
      <c r="A456" s="66"/>
      <c r="B456" s="66" t="s">
        <v>2248</v>
      </c>
      <c r="C456" s="221" t="s">
        <v>2407</v>
      </c>
      <c r="D456" s="66" t="s">
        <v>2246</v>
      </c>
      <c r="E456" s="68">
        <v>1.8413299999999999</v>
      </c>
      <c r="F456" s="74">
        <v>1</v>
      </c>
      <c r="G456" s="74">
        <v>1</v>
      </c>
      <c r="H456" s="68">
        <f t="shared" si="12"/>
        <v>1.8413299999999999</v>
      </c>
      <c r="I456" s="70">
        <f t="shared" si="13"/>
        <v>1.8413299999999999</v>
      </c>
      <c r="J456" s="71">
        <f>ROUND((H456*'2-Calculator'!$D$26),2)</f>
        <v>12104.9</v>
      </c>
      <c r="K456" s="71">
        <f>ROUND((I456*'2-Calculator'!$D$26),2)</f>
        <v>12104.9</v>
      </c>
      <c r="L456" s="69">
        <v>7.37</v>
      </c>
      <c r="M456" s="66" t="s">
        <v>2531</v>
      </c>
      <c r="N456" s="66" t="s">
        <v>2536</v>
      </c>
      <c r="O456" s="66"/>
      <c r="P456" s="66" t="s">
        <v>1833</v>
      </c>
      <c r="Q456" s="141">
        <v>3</v>
      </c>
    </row>
    <row r="457" spans="1:17" s="72" customFormat="1" x14ac:dyDescent="0.2">
      <c r="A457" s="66"/>
      <c r="B457" s="66" t="s">
        <v>2249</v>
      </c>
      <c r="C457" s="221" t="s">
        <v>2407</v>
      </c>
      <c r="D457" s="66" t="s">
        <v>2246</v>
      </c>
      <c r="E457" s="68">
        <v>3.42746</v>
      </c>
      <c r="F457" s="74">
        <v>1</v>
      </c>
      <c r="G457" s="74">
        <v>1</v>
      </c>
      <c r="H457" s="68">
        <f t="shared" si="12"/>
        <v>3.42746</v>
      </c>
      <c r="I457" s="70">
        <f t="shared" si="13"/>
        <v>3.42746</v>
      </c>
      <c r="J457" s="71">
        <f>ROUND((H457*'2-Calculator'!$D$26),2)</f>
        <v>22532.12</v>
      </c>
      <c r="K457" s="71">
        <f>ROUND((I457*'2-Calculator'!$D$26),2)</f>
        <v>22532.12</v>
      </c>
      <c r="L457" s="69">
        <v>12</v>
      </c>
      <c r="M457" s="66" t="s">
        <v>2531</v>
      </c>
      <c r="N457" s="66" t="s">
        <v>2536</v>
      </c>
      <c r="O457" s="66"/>
      <c r="P457" s="66" t="s">
        <v>1833</v>
      </c>
      <c r="Q457" s="141">
        <v>0</v>
      </c>
    </row>
    <row r="458" spans="1:17" s="72" customFormat="1" x14ac:dyDescent="0.2">
      <c r="A458" s="66"/>
      <c r="B458" s="66" t="s">
        <v>2250</v>
      </c>
      <c r="C458" s="221" t="s">
        <v>2408</v>
      </c>
      <c r="D458" s="66" t="s">
        <v>2251</v>
      </c>
      <c r="E458" s="68">
        <v>0.78761999999999999</v>
      </c>
      <c r="F458" s="74">
        <v>1</v>
      </c>
      <c r="G458" s="74">
        <v>1</v>
      </c>
      <c r="H458" s="68">
        <f t="shared" si="12"/>
        <v>0.78761999999999999</v>
      </c>
      <c r="I458" s="70">
        <f t="shared" si="13"/>
        <v>0.78761999999999999</v>
      </c>
      <c r="J458" s="71">
        <f>ROUND((H458*'2-Calculator'!$D$26),2)</f>
        <v>5177.8100000000004</v>
      </c>
      <c r="K458" s="71">
        <f>ROUND((I458*'2-Calculator'!$D$26),2)</f>
        <v>5177.8100000000004</v>
      </c>
      <c r="L458" s="69">
        <v>1.59</v>
      </c>
      <c r="M458" s="66" t="s">
        <v>2531</v>
      </c>
      <c r="N458" s="66" t="s">
        <v>2536</v>
      </c>
      <c r="O458" s="66"/>
      <c r="P458" s="66" t="s">
        <v>1833</v>
      </c>
      <c r="Q458" s="141">
        <v>50</v>
      </c>
    </row>
    <row r="459" spans="1:17" s="72" customFormat="1" x14ac:dyDescent="0.2">
      <c r="A459" s="66"/>
      <c r="B459" s="66" t="s">
        <v>2252</v>
      </c>
      <c r="C459" s="221" t="s">
        <v>2408</v>
      </c>
      <c r="D459" s="66" t="s">
        <v>2251</v>
      </c>
      <c r="E459" s="68">
        <v>1.09857</v>
      </c>
      <c r="F459" s="74">
        <v>1</v>
      </c>
      <c r="G459" s="74">
        <v>1</v>
      </c>
      <c r="H459" s="68">
        <f t="shared" si="12"/>
        <v>1.09857</v>
      </c>
      <c r="I459" s="70">
        <f t="shared" si="13"/>
        <v>1.09857</v>
      </c>
      <c r="J459" s="71">
        <f>ROUND((H459*'2-Calculator'!$D$26),2)</f>
        <v>7222</v>
      </c>
      <c r="K459" s="71">
        <f>ROUND((I459*'2-Calculator'!$D$26),2)</f>
        <v>7222</v>
      </c>
      <c r="L459" s="69">
        <v>2.2599999999999998</v>
      </c>
      <c r="M459" s="66" t="s">
        <v>2531</v>
      </c>
      <c r="N459" s="66" t="s">
        <v>2536</v>
      </c>
      <c r="O459" s="66"/>
      <c r="P459" s="66" t="s">
        <v>1833</v>
      </c>
      <c r="Q459" s="141">
        <v>17</v>
      </c>
    </row>
    <row r="460" spans="1:17" s="72" customFormat="1" x14ac:dyDescent="0.2">
      <c r="A460" s="66"/>
      <c r="B460" s="66" t="s">
        <v>2253</v>
      </c>
      <c r="C460" s="221" t="s">
        <v>2408</v>
      </c>
      <c r="D460" s="66" t="s">
        <v>2251</v>
      </c>
      <c r="E460" s="68">
        <v>1.80565</v>
      </c>
      <c r="F460" s="74">
        <v>1</v>
      </c>
      <c r="G460" s="74">
        <v>1</v>
      </c>
      <c r="H460" s="68">
        <f t="shared" si="12"/>
        <v>1.80565</v>
      </c>
      <c r="I460" s="70">
        <f t="shared" si="13"/>
        <v>1.80565</v>
      </c>
      <c r="J460" s="71">
        <f>ROUND((H460*'2-Calculator'!$D$26),2)</f>
        <v>11870.34</v>
      </c>
      <c r="K460" s="71">
        <f>ROUND((I460*'2-Calculator'!$D$26),2)</f>
        <v>11870.34</v>
      </c>
      <c r="L460" s="69">
        <v>4.41</v>
      </c>
      <c r="M460" s="66" t="s">
        <v>2531</v>
      </c>
      <c r="N460" s="66" t="s">
        <v>2536</v>
      </c>
      <c r="O460" s="66"/>
      <c r="P460" s="66" t="s">
        <v>1833</v>
      </c>
      <c r="Q460" s="141">
        <v>6</v>
      </c>
    </row>
    <row r="461" spans="1:17" s="72" customFormat="1" x14ac:dyDescent="0.2">
      <c r="A461" s="66"/>
      <c r="B461" s="66" t="s">
        <v>2254</v>
      </c>
      <c r="C461" s="221" t="s">
        <v>2408</v>
      </c>
      <c r="D461" s="66" t="s">
        <v>2251</v>
      </c>
      <c r="E461" s="68">
        <v>3.3086000000000002</v>
      </c>
      <c r="F461" s="74">
        <v>1</v>
      </c>
      <c r="G461" s="74">
        <v>1</v>
      </c>
      <c r="H461" s="68">
        <f t="shared" si="12"/>
        <v>3.3086000000000002</v>
      </c>
      <c r="I461" s="70">
        <f t="shared" si="13"/>
        <v>3.3086000000000002</v>
      </c>
      <c r="J461" s="71">
        <f>ROUND((H461*'2-Calculator'!$D$26),2)</f>
        <v>21750.74</v>
      </c>
      <c r="K461" s="71">
        <f>ROUND((I461*'2-Calculator'!$D$26),2)</f>
        <v>21750.74</v>
      </c>
      <c r="L461" s="69">
        <v>12</v>
      </c>
      <c r="M461" s="66" t="s">
        <v>2531</v>
      </c>
      <c r="N461" s="66" t="s">
        <v>2536</v>
      </c>
      <c r="O461" s="66"/>
      <c r="P461" s="66" t="s">
        <v>1833</v>
      </c>
      <c r="Q461" s="141">
        <v>0</v>
      </c>
    </row>
    <row r="462" spans="1:17" s="72" customFormat="1" x14ac:dyDescent="0.2">
      <c r="A462" s="66"/>
      <c r="B462" s="66" t="s">
        <v>811</v>
      </c>
      <c r="C462" s="221" t="s">
        <v>1619</v>
      </c>
      <c r="D462" s="66" t="s">
        <v>2255</v>
      </c>
      <c r="E462" s="68">
        <v>0.60475000000000001</v>
      </c>
      <c r="F462" s="74">
        <v>1</v>
      </c>
      <c r="G462" s="74">
        <v>1</v>
      </c>
      <c r="H462" s="68">
        <f t="shared" ref="H462:H525" si="14">ROUND(E462*F462,5)</f>
        <v>0.60475000000000001</v>
      </c>
      <c r="I462" s="70">
        <f t="shared" ref="I462:I525" si="15">ROUND(E462*G462,5)</f>
        <v>0.60475000000000001</v>
      </c>
      <c r="J462" s="71">
        <f>ROUND((H462*'2-Calculator'!$D$26),2)</f>
        <v>3975.63</v>
      </c>
      <c r="K462" s="71">
        <f>ROUND((I462*'2-Calculator'!$D$26),2)</f>
        <v>3975.63</v>
      </c>
      <c r="L462" s="69">
        <v>3.72</v>
      </c>
      <c r="M462" s="66" t="s">
        <v>2531</v>
      </c>
      <c r="N462" s="66" t="s">
        <v>2536</v>
      </c>
      <c r="O462" s="66"/>
      <c r="P462" s="66" t="s">
        <v>1833</v>
      </c>
      <c r="Q462" s="141">
        <v>4</v>
      </c>
    </row>
    <row r="463" spans="1:17" s="72" customFormat="1" x14ac:dyDescent="0.2">
      <c r="A463" s="66"/>
      <c r="B463" s="66" t="s">
        <v>810</v>
      </c>
      <c r="C463" s="221" t="s">
        <v>1619</v>
      </c>
      <c r="D463" s="66" t="s">
        <v>2255</v>
      </c>
      <c r="E463" s="68">
        <v>0.79566999999999999</v>
      </c>
      <c r="F463" s="74">
        <v>1</v>
      </c>
      <c r="G463" s="74">
        <v>1</v>
      </c>
      <c r="H463" s="68">
        <f t="shared" si="14"/>
        <v>0.79566999999999999</v>
      </c>
      <c r="I463" s="70">
        <f t="shared" si="15"/>
        <v>0.79566999999999999</v>
      </c>
      <c r="J463" s="71">
        <f>ROUND((H463*'2-Calculator'!$D$26),2)</f>
        <v>5230.7299999999996</v>
      </c>
      <c r="K463" s="71">
        <f>ROUND((I463*'2-Calculator'!$D$26),2)</f>
        <v>5230.7299999999996</v>
      </c>
      <c r="L463" s="69">
        <v>4.2</v>
      </c>
      <c r="M463" s="66" t="s">
        <v>2531</v>
      </c>
      <c r="N463" s="66" t="s">
        <v>2536</v>
      </c>
      <c r="O463" s="66"/>
      <c r="P463" s="66" t="s">
        <v>1833</v>
      </c>
      <c r="Q463" s="141">
        <v>37</v>
      </c>
    </row>
    <row r="464" spans="1:17" s="72" customFormat="1" x14ac:dyDescent="0.2">
      <c r="A464" s="66"/>
      <c r="B464" s="66" t="s">
        <v>809</v>
      </c>
      <c r="C464" s="221" t="s">
        <v>1619</v>
      </c>
      <c r="D464" s="66" t="s">
        <v>2255</v>
      </c>
      <c r="E464" s="68">
        <v>1.2290300000000001</v>
      </c>
      <c r="F464" s="74">
        <v>1</v>
      </c>
      <c r="G464" s="74">
        <v>1</v>
      </c>
      <c r="H464" s="68">
        <f t="shared" si="14"/>
        <v>1.2290300000000001</v>
      </c>
      <c r="I464" s="70">
        <f t="shared" si="15"/>
        <v>1.2290300000000001</v>
      </c>
      <c r="J464" s="71">
        <f>ROUND((H464*'2-Calculator'!$D$26),2)</f>
        <v>8079.64</v>
      </c>
      <c r="K464" s="71">
        <f>ROUND((I464*'2-Calculator'!$D$26),2)</f>
        <v>8079.64</v>
      </c>
      <c r="L464" s="69">
        <v>6.49</v>
      </c>
      <c r="M464" s="66" t="s">
        <v>2531</v>
      </c>
      <c r="N464" s="66" t="s">
        <v>2536</v>
      </c>
      <c r="O464" s="66"/>
      <c r="P464" s="66" t="s">
        <v>1833</v>
      </c>
      <c r="Q464" s="141">
        <v>35</v>
      </c>
    </row>
    <row r="465" spans="1:17" s="72" customFormat="1" x14ac:dyDescent="0.2">
      <c r="A465" s="66"/>
      <c r="B465" s="66" t="s">
        <v>808</v>
      </c>
      <c r="C465" s="221" t="s">
        <v>1619</v>
      </c>
      <c r="D465" s="66" t="s">
        <v>2255</v>
      </c>
      <c r="E465" s="68">
        <v>2.26607</v>
      </c>
      <c r="F465" s="74">
        <v>1</v>
      </c>
      <c r="G465" s="74">
        <v>1</v>
      </c>
      <c r="H465" s="68">
        <f t="shared" si="14"/>
        <v>2.26607</v>
      </c>
      <c r="I465" s="70">
        <f t="shared" si="15"/>
        <v>2.26607</v>
      </c>
      <c r="J465" s="71">
        <f>ROUND((H465*'2-Calculator'!$D$26),2)</f>
        <v>14897.14</v>
      </c>
      <c r="K465" s="71">
        <f>ROUND((I465*'2-Calculator'!$D$26),2)</f>
        <v>14897.14</v>
      </c>
      <c r="L465" s="69">
        <v>11.43</v>
      </c>
      <c r="M465" s="66" t="s">
        <v>2531</v>
      </c>
      <c r="N465" s="66" t="s">
        <v>2536</v>
      </c>
      <c r="O465" s="66"/>
      <c r="P465" s="66" t="s">
        <v>1833</v>
      </c>
      <c r="Q465" s="141">
        <v>14</v>
      </c>
    </row>
    <row r="466" spans="1:17" s="72" customFormat="1" x14ac:dyDescent="0.2">
      <c r="A466" s="66"/>
      <c r="B466" s="66" t="s">
        <v>807</v>
      </c>
      <c r="C466" s="221" t="s">
        <v>1620</v>
      </c>
      <c r="D466" s="66" t="s">
        <v>2057</v>
      </c>
      <c r="E466" s="68">
        <v>0.59953000000000001</v>
      </c>
      <c r="F466" s="74">
        <v>1</v>
      </c>
      <c r="G466" s="74">
        <v>1</v>
      </c>
      <c r="H466" s="68">
        <f t="shared" si="14"/>
        <v>0.59953000000000001</v>
      </c>
      <c r="I466" s="70">
        <f t="shared" si="15"/>
        <v>0.59953000000000001</v>
      </c>
      <c r="J466" s="71">
        <f>ROUND((H466*'2-Calculator'!$D$26),2)</f>
        <v>3941.31</v>
      </c>
      <c r="K466" s="71">
        <f>ROUND((I466*'2-Calculator'!$D$26),2)</f>
        <v>3941.31</v>
      </c>
      <c r="L466" s="69">
        <v>2.5499999999999998</v>
      </c>
      <c r="M466" s="66" t="s">
        <v>2531</v>
      </c>
      <c r="N466" s="66" t="s">
        <v>2536</v>
      </c>
      <c r="O466" s="66"/>
      <c r="P466" s="66" t="s">
        <v>1833</v>
      </c>
      <c r="Q466" s="141">
        <v>40</v>
      </c>
    </row>
    <row r="467" spans="1:17" s="72" customFormat="1" x14ac:dyDescent="0.2">
      <c r="A467" s="66"/>
      <c r="B467" s="66" t="s">
        <v>806</v>
      </c>
      <c r="C467" s="221" t="s">
        <v>1620</v>
      </c>
      <c r="D467" s="66" t="s">
        <v>2057</v>
      </c>
      <c r="E467" s="68">
        <v>0.78688000000000002</v>
      </c>
      <c r="F467" s="74">
        <v>1</v>
      </c>
      <c r="G467" s="74">
        <v>1</v>
      </c>
      <c r="H467" s="68">
        <f t="shared" si="14"/>
        <v>0.78688000000000002</v>
      </c>
      <c r="I467" s="70">
        <f t="shared" si="15"/>
        <v>0.78688000000000002</v>
      </c>
      <c r="J467" s="71">
        <f>ROUND((H467*'2-Calculator'!$D$26),2)</f>
        <v>5172.95</v>
      </c>
      <c r="K467" s="71">
        <f>ROUND((I467*'2-Calculator'!$D$26),2)</f>
        <v>5172.95</v>
      </c>
      <c r="L467" s="69">
        <v>3.11</v>
      </c>
      <c r="M467" s="66" t="s">
        <v>2531</v>
      </c>
      <c r="N467" s="66" t="s">
        <v>2536</v>
      </c>
      <c r="O467" s="66"/>
      <c r="P467" s="66" t="s">
        <v>1833</v>
      </c>
      <c r="Q467" s="141">
        <v>73</v>
      </c>
    </row>
    <row r="468" spans="1:17" s="72" customFormat="1" x14ac:dyDescent="0.2">
      <c r="A468" s="66"/>
      <c r="B468" s="66" t="s">
        <v>805</v>
      </c>
      <c r="C468" s="221" t="s">
        <v>1620</v>
      </c>
      <c r="D468" s="66" t="s">
        <v>2057</v>
      </c>
      <c r="E468" s="68">
        <v>1.19608</v>
      </c>
      <c r="F468" s="74">
        <v>1</v>
      </c>
      <c r="G468" s="74">
        <v>1</v>
      </c>
      <c r="H468" s="68">
        <f t="shared" si="14"/>
        <v>1.19608</v>
      </c>
      <c r="I468" s="70">
        <f t="shared" si="15"/>
        <v>1.19608</v>
      </c>
      <c r="J468" s="71">
        <f>ROUND((H468*'2-Calculator'!$D$26),2)</f>
        <v>7863.03</v>
      </c>
      <c r="K468" s="71">
        <f>ROUND((I468*'2-Calculator'!$D$26),2)</f>
        <v>7863.03</v>
      </c>
      <c r="L468" s="69">
        <v>4.83</v>
      </c>
      <c r="M468" s="66" t="s">
        <v>2531</v>
      </c>
      <c r="N468" s="66" t="s">
        <v>2536</v>
      </c>
      <c r="O468" s="66"/>
      <c r="P468" s="66" t="s">
        <v>1833</v>
      </c>
      <c r="Q468" s="141">
        <v>68</v>
      </c>
    </row>
    <row r="469" spans="1:17" s="72" customFormat="1" x14ac:dyDescent="0.2">
      <c r="A469" s="66"/>
      <c r="B469" s="66" t="s">
        <v>804</v>
      </c>
      <c r="C469" s="221" t="s">
        <v>1620</v>
      </c>
      <c r="D469" s="66" t="s">
        <v>2057</v>
      </c>
      <c r="E469" s="68">
        <v>2.9541499999999998</v>
      </c>
      <c r="F469" s="74">
        <v>1</v>
      </c>
      <c r="G469" s="74">
        <v>1</v>
      </c>
      <c r="H469" s="68">
        <f t="shared" si="14"/>
        <v>2.9541499999999998</v>
      </c>
      <c r="I469" s="70">
        <f t="shared" si="15"/>
        <v>2.9541499999999998</v>
      </c>
      <c r="J469" s="71">
        <f>ROUND((H469*'2-Calculator'!$D$26),2)</f>
        <v>19420.580000000002</v>
      </c>
      <c r="K469" s="71">
        <f>ROUND((I469*'2-Calculator'!$D$26),2)</f>
        <v>19420.580000000002</v>
      </c>
      <c r="L469" s="69">
        <v>9.56</v>
      </c>
      <c r="M469" s="66" t="s">
        <v>2531</v>
      </c>
      <c r="N469" s="66" t="s">
        <v>2536</v>
      </c>
      <c r="O469" s="66"/>
      <c r="P469" s="66" t="s">
        <v>1833</v>
      </c>
      <c r="Q469" s="141">
        <v>5</v>
      </c>
    </row>
    <row r="470" spans="1:17" s="72" customFormat="1" x14ac:dyDescent="0.2">
      <c r="A470" s="66"/>
      <c r="B470" s="66" t="s">
        <v>803</v>
      </c>
      <c r="C470" s="221" t="s">
        <v>1621</v>
      </c>
      <c r="D470" s="66" t="s">
        <v>2256</v>
      </c>
      <c r="E470" s="68">
        <v>0.52849000000000002</v>
      </c>
      <c r="F470" s="74">
        <v>1</v>
      </c>
      <c r="G470" s="74">
        <v>1</v>
      </c>
      <c r="H470" s="68">
        <f t="shared" si="14"/>
        <v>0.52849000000000002</v>
      </c>
      <c r="I470" s="70">
        <f t="shared" si="15"/>
        <v>0.52849000000000002</v>
      </c>
      <c r="J470" s="71">
        <f>ROUND((H470*'2-Calculator'!$D$26),2)</f>
        <v>3474.29</v>
      </c>
      <c r="K470" s="71">
        <f>ROUND((I470*'2-Calculator'!$D$26),2)</f>
        <v>3474.29</v>
      </c>
      <c r="L470" s="69">
        <v>2.37</v>
      </c>
      <c r="M470" s="66" t="s">
        <v>2531</v>
      </c>
      <c r="N470" s="66" t="s">
        <v>2536</v>
      </c>
      <c r="O470" s="66"/>
      <c r="P470" s="66" t="s">
        <v>1833</v>
      </c>
      <c r="Q470" s="141">
        <v>0</v>
      </c>
    </row>
    <row r="471" spans="1:17" s="72" customFormat="1" x14ac:dyDescent="0.2">
      <c r="A471" s="66"/>
      <c r="B471" s="66" t="s">
        <v>802</v>
      </c>
      <c r="C471" s="221" t="s">
        <v>1621</v>
      </c>
      <c r="D471" s="66" t="s">
        <v>2256</v>
      </c>
      <c r="E471" s="68">
        <v>0.68662999999999996</v>
      </c>
      <c r="F471" s="74">
        <v>1</v>
      </c>
      <c r="G471" s="74">
        <v>1</v>
      </c>
      <c r="H471" s="68">
        <f t="shared" si="14"/>
        <v>0.68662999999999996</v>
      </c>
      <c r="I471" s="70">
        <f t="shared" si="15"/>
        <v>0.68662999999999996</v>
      </c>
      <c r="J471" s="71">
        <f>ROUND((H471*'2-Calculator'!$D$26),2)</f>
        <v>4513.91</v>
      </c>
      <c r="K471" s="71">
        <f>ROUND((I471*'2-Calculator'!$D$26),2)</f>
        <v>4513.91</v>
      </c>
      <c r="L471" s="69">
        <v>2.84</v>
      </c>
      <c r="M471" s="66" t="s">
        <v>2531</v>
      </c>
      <c r="N471" s="66" t="s">
        <v>2536</v>
      </c>
      <c r="O471" s="66"/>
      <c r="P471" s="66" t="s">
        <v>1833</v>
      </c>
      <c r="Q471" s="141">
        <v>9</v>
      </c>
    </row>
    <row r="472" spans="1:17" s="72" customFormat="1" x14ac:dyDescent="0.2">
      <c r="A472" s="66"/>
      <c r="B472" s="66" t="s">
        <v>801</v>
      </c>
      <c r="C472" s="221" t="s">
        <v>1621</v>
      </c>
      <c r="D472" s="66" t="s">
        <v>2256</v>
      </c>
      <c r="E472" s="68">
        <v>1.0447299999999999</v>
      </c>
      <c r="F472" s="74">
        <v>1</v>
      </c>
      <c r="G472" s="74">
        <v>1</v>
      </c>
      <c r="H472" s="68">
        <f t="shared" si="14"/>
        <v>1.0447299999999999</v>
      </c>
      <c r="I472" s="70">
        <f t="shared" si="15"/>
        <v>1.0447299999999999</v>
      </c>
      <c r="J472" s="71">
        <f>ROUND((H472*'2-Calculator'!$D$26),2)</f>
        <v>6868.06</v>
      </c>
      <c r="K472" s="71">
        <f>ROUND((I472*'2-Calculator'!$D$26),2)</f>
        <v>6868.06</v>
      </c>
      <c r="L472" s="69">
        <v>4.82</v>
      </c>
      <c r="M472" s="66" t="s">
        <v>2531</v>
      </c>
      <c r="N472" s="66" t="s">
        <v>2536</v>
      </c>
      <c r="O472" s="66"/>
      <c r="P472" s="66" t="s">
        <v>1833</v>
      </c>
      <c r="Q472" s="141">
        <v>23</v>
      </c>
    </row>
    <row r="473" spans="1:17" s="72" customFormat="1" x14ac:dyDescent="0.2">
      <c r="A473" s="66"/>
      <c r="B473" s="66" t="s">
        <v>800</v>
      </c>
      <c r="C473" s="221" t="s">
        <v>1621</v>
      </c>
      <c r="D473" s="66" t="s">
        <v>2256</v>
      </c>
      <c r="E473" s="68">
        <v>2.5549599999999999</v>
      </c>
      <c r="F473" s="74">
        <v>1</v>
      </c>
      <c r="G473" s="74">
        <v>1</v>
      </c>
      <c r="H473" s="68">
        <f t="shared" si="14"/>
        <v>2.5549599999999999</v>
      </c>
      <c r="I473" s="70">
        <f t="shared" si="15"/>
        <v>2.5549599999999999</v>
      </c>
      <c r="J473" s="71">
        <f>ROUND((H473*'2-Calculator'!$D$26),2)</f>
        <v>16796.310000000001</v>
      </c>
      <c r="K473" s="71">
        <f>ROUND((I473*'2-Calculator'!$D$26),2)</f>
        <v>16796.310000000001</v>
      </c>
      <c r="L473" s="69">
        <v>14.28</v>
      </c>
      <c r="M473" s="66" t="s">
        <v>2531</v>
      </c>
      <c r="N473" s="66" t="s">
        <v>2536</v>
      </c>
      <c r="O473" s="66"/>
      <c r="P473" s="66" t="s">
        <v>1833</v>
      </c>
      <c r="Q473" s="141">
        <v>9</v>
      </c>
    </row>
    <row r="474" spans="1:17" s="72" customFormat="1" x14ac:dyDescent="0.2">
      <c r="A474" s="66"/>
      <c r="B474" s="66" t="s">
        <v>799</v>
      </c>
      <c r="C474" s="221" t="s">
        <v>1622</v>
      </c>
      <c r="D474" s="66" t="s">
        <v>2257</v>
      </c>
      <c r="E474" s="68">
        <v>0.51673999999999998</v>
      </c>
      <c r="F474" s="74">
        <v>1</v>
      </c>
      <c r="G474" s="74">
        <v>1</v>
      </c>
      <c r="H474" s="68">
        <f t="shared" si="14"/>
        <v>0.51673999999999998</v>
      </c>
      <c r="I474" s="70">
        <f t="shared" si="15"/>
        <v>0.51673999999999998</v>
      </c>
      <c r="J474" s="71">
        <f>ROUND((H474*'2-Calculator'!$D$26),2)</f>
        <v>3397.05</v>
      </c>
      <c r="K474" s="71">
        <f>ROUND((I474*'2-Calculator'!$D$26),2)</f>
        <v>3397.05</v>
      </c>
      <c r="L474" s="69">
        <v>2.04</v>
      </c>
      <c r="M474" s="66" t="s">
        <v>2531</v>
      </c>
      <c r="N474" s="66" t="s">
        <v>2536</v>
      </c>
      <c r="O474" s="66"/>
      <c r="P474" s="66" t="s">
        <v>1833</v>
      </c>
      <c r="Q474" s="141">
        <v>16</v>
      </c>
    </row>
    <row r="475" spans="1:17" s="72" customFormat="1" x14ac:dyDescent="0.2">
      <c r="A475" s="66"/>
      <c r="B475" s="66" t="s">
        <v>798</v>
      </c>
      <c r="C475" s="221" t="s">
        <v>1622</v>
      </c>
      <c r="D475" s="66" t="s">
        <v>2257</v>
      </c>
      <c r="E475" s="68">
        <v>0.64168000000000003</v>
      </c>
      <c r="F475" s="74">
        <v>1</v>
      </c>
      <c r="G475" s="74">
        <v>1</v>
      </c>
      <c r="H475" s="68">
        <f t="shared" si="14"/>
        <v>0.64168000000000003</v>
      </c>
      <c r="I475" s="70">
        <f t="shared" si="15"/>
        <v>0.64168000000000003</v>
      </c>
      <c r="J475" s="71">
        <f>ROUND((H475*'2-Calculator'!$D$26),2)</f>
        <v>4218.3999999999996</v>
      </c>
      <c r="K475" s="71">
        <f>ROUND((I475*'2-Calculator'!$D$26),2)</f>
        <v>4218.3999999999996</v>
      </c>
      <c r="L475" s="69">
        <v>2.74</v>
      </c>
      <c r="M475" s="66" t="s">
        <v>2531</v>
      </c>
      <c r="N475" s="66" t="s">
        <v>2536</v>
      </c>
      <c r="O475" s="66"/>
      <c r="P475" s="66" t="s">
        <v>1833</v>
      </c>
      <c r="Q475" s="141">
        <v>42</v>
      </c>
    </row>
    <row r="476" spans="1:17" s="72" customFormat="1" x14ac:dyDescent="0.2">
      <c r="A476" s="66"/>
      <c r="B476" s="66" t="s">
        <v>797</v>
      </c>
      <c r="C476" s="221" t="s">
        <v>1622</v>
      </c>
      <c r="D476" s="66" t="s">
        <v>2257</v>
      </c>
      <c r="E476" s="68">
        <v>0.92552000000000001</v>
      </c>
      <c r="F476" s="74">
        <v>1</v>
      </c>
      <c r="G476" s="74">
        <v>1</v>
      </c>
      <c r="H476" s="68">
        <f t="shared" si="14"/>
        <v>0.92552000000000001</v>
      </c>
      <c r="I476" s="70">
        <f t="shared" si="15"/>
        <v>0.92552000000000001</v>
      </c>
      <c r="J476" s="71">
        <f>ROUND((H476*'2-Calculator'!$D$26),2)</f>
        <v>6084.37</v>
      </c>
      <c r="K476" s="71">
        <f>ROUND((I476*'2-Calculator'!$D$26),2)</f>
        <v>6084.37</v>
      </c>
      <c r="L476" s="69">
        <v>5.14</v>
      </c>
      <c r="M476" s="66" t="s">
        <v>2531</v>
      </c>
      <c r="N476" s="66" t="s">
        <v>2536</v>
      </c>
      <c r="O476" s="66"/>
      <c r="P476" s="66" t="s">
        <v>1833</v>
      </c>
      <c r="Q476" s="141">
        <v>28</v>
      </c>
    </row>
    <row r="477" spans="1:17" s="72" customFormat="1" x14ac:dyDescent="0.2">
      <c r="A477" s="66"/>
      <c r="B477" s="66" t="s">
        <v>796</v>
      </c>
      <c r="C477" s="221" t="s">
        <v>1622</v>
      </c>
      <c r="D477" s="66" t="s">
        <v>2257</v>
      </c>
      <c r="E477" s="68">
        <v>2.0487899999999999</v>
      </c>
      <c r="F477" s="74">
        <v>1</v>
      </c>
      <c r="G477" s="74">
        <v>1</v>
      </c>
      <c r="H477" s="68">
        <f t="shared" si="14"/>
        <v>2.0487899999999999</v>
      </c>
      <c r="I477" s="70">
        <f t="shared" si="15"/>
        <v>2.0487899999999999</v>
      </c>
      <c r="J477" s="71">
        <f>ROUND((H477*'2-Calculator'!$D$26),2)</f>
        <v>13468.75</v>
      </c>
      <c r="K477" s="71">
        <f>ROUND((I477*'2-Calculator'!$D$26),2)</f>
        <v>13468.75</v>
      </c>
      <c r="L477" s="69">
        <v>9.48</v>
      </c>
      <c r="M477" s="66" t="s">
        <v>2531</v>
      </c>
      <c r="N477" s="66" t="s">
        <v>2536</v>
      </c>
      <c r="O477" s="66"/>
      <c r="P477" s="66" t="s">
        <v>1833</v>
      </c>
      <c r="Q477" s="141">
        <v>6</v>
      </c>
    </row>
    <row r="478" spans="1:17" s="72" customFormat="1" x14ac:dyDescent="0.2">
      <c r="A478" s="66"/>
      <c r="B478" s="66" t="s">
        <v>795</v>
      </c>
      <c r="C478" s="221" t="s">
        <v>1623</v>
      </c>
      <c r="D478" s="66" t="s">
        <v>2058</v>
      </c>
      <c r="E478" s="68">
        <v>0.51154999999999995</v>
      </c>
      <c r="F478" s="74">
        <v>1</v>
      </c>
      <c r="G478" s="74">
        <v>1</v>
      </c>
      <c r="H478" s="68">
        <f t="shared" si="14"/>
        <v>0.51154999999999995</v>
      </c>
      <c r="I478" s="70">
        <f t="shared" si="15"/>
        <v>0.51154999999999995</v>
      </c>
      <c r="J478" s="71">
        <f>ROUND((H478*'2-Calculator'!$D$26),2)</f>
        <v>3362.93</v>
      </c>
      <c r="K478" s="71">
        <f>ROUND((I478*'2-Calculator'!$D$26),2)</f>
        <v>3362.93</v>
      </c>
      <c r="L478" s="69">
        <v>3.03</v>
      </c>
      <c r="M478" s="66" t="s">
        <v>2531</v>
      </c>
      <c r="N478" s="66" t="s">
        <v>2536</v>
      </c>
      <c r="O478" s="66"/>
      <c r="P478" s="66" t="s">
        <v>1833</v>
      </c>
      <c r="Q478" s="141">
        <v>30</v>
      </c>
    </row>
    <row r="479" spans="1:17" s="72" customFormat="1" x14ac:dyDescent="0.2">
      <c r="A479" s="66"/>
      <c r="B479" s="66" t="s">
        <v>794</v>
      </c>
      <c r="C479" s="221" t="s">
        <v>1623</v>
      </c>
      <c r="D479" s="66" t="s">
        <v>2058</v>
      </c>
      <c r="E479" s="68">
        <v>0.65902000000000005</v>
      </c>
      <c r="F479" s="74">
        <v>1</v>
      </c>
      <c r="G479" s="74">
        <v>1</v>
      </c>
      <c r="H479" s="68">
        <f t="shared" si="14"/>
        <v>0.65902000000000005</v>
      </c>
      <c r="I479" s="70">
        <f t="shared" si="15"/>
        <v>0.65902000000000005</v>
      </c>
      <c r="J479" s="71">
        <f>ROUND((H479*'2-Calculator'!$D$26),2)</f>
        <v>4332.3999999999996</v>
      </c>
      <c r="K479" s="71">
        <f>ROUND((I479*'2-Calculator'!$D$26),2)</f>
        <v>4332.3999999999996</v>
      </c>
      <c r="L479" s="69">
        <v>3.37</v>
      </c>
      <c r="M479" s="66" t="s">
        <v>2531</v>
      </c>
      <c r="N479" s="66" t="s">
        <v>2536</v>
      </c>
      <c r="O479" s="66"/>
      <c r="P479" s="66" t="s">
        <v>1833</v>
      </c>
      <c r="Q479" s="141">
        <v>45</v>
      </c>
    </row>
    <row r="480" spans="1:17" s="72" customFormat="1" x14ac:dyDescent="0.2">
      <c r="A480" s="66"/>
      <c r="B480" s="66" t="s">
        <v>793</v>
      </c>
      <c r="C480" s="221" t="s">
        <v>1623</v>
      </c>
      <c r="D480" s="66" t="s">
        <v>2058</v>
      </c>
      <c r="E480" s="68">
        <v>1.00562</v>
      </c>
      <c r="F480" s="74">
        <v>1</v>
      </c>
      <c r="G480" s="74">
        <v>1</v>
      </c>
      <c r="H480" s="68">
        <f t="shared" si="14"/>
        <v>1.00562</v>
      </c>
      <c r="I480" s="70">
        <f t="shared" si="15"/>
        <v>1.00562</v>
      </c>
      <c r="J480" s="71">
        <f>ROUND((H480*'2-Calculator'!$D$26),2)</f>
        <v>6610.95</v>
      </c>
      <c r="K480" s="71">
        <f>ROUND((I480*'2-Calculator'!$D$26),2)</f>
        <v>6610.95</v>
      </c>
      <c r="L480" s="69">
        <v>4.9400000000000004</v>
      </c>
      <c r="M480" s="66" t="s">
        <v>2531</v>
      </c>
      <c r="N480" s="66" t="s">
        <v>2536</v>
      </c>
      <c r="O480" s="66"/>
      <c r="P480" s="66" t="s">
        <v>1833</v>
      </c>
      <c r="Q480" s="141">
        <v>17</v>
      </c>
    </row>
    <row r="481" spans="1:17" s="72" customFormat="1" x14ac:dyDescent="0.2">
      <c r="A481" s="66"/>
      <c r="B481" s="66" t="s">
        <v>792</v>
      </c>
      <c r="C481" s="221" t="s">
        <v>1623</v>
      </c>
      <c r="D481" s="66" t="s">
        <v>2058</v>
      </c>
      <c r="E481" s="68">
        <v>2.1782499999999998</v>
      </c>
      <c r="F481" s="74">
        <v>1</v>
      </c>
      <c r="G481" s="74">
        <v>1</v>
      </c>
      <c r="H481" s="68">
        <f t="shared" si="14"/>
        <v>2.1782499999999998</v>
      </c>
      <c r="I481" s="70">
        <f t="shared" si="15"/>
        <v>2.1782499999999998</v>
      </c>
      <c r="J481" s="71">
        <f>ROUND((H481*'2-Calculator'!$D$26),2)</f>
        <v>14319.82</v>
      </c>
      <c r="K481" s="71">
        <f>ROUND((I481*'2-Calculator'!$D$26),2)</f>
        <v>14319.82</v>
      </c>
      <c r="L481" s="69">
        <v>10.94</v>
      </c>
      <c r="M481" s="66" t="s">
        <v>2531</v>
      </c>
      <c r="N481" s="66" t="s">
        <v>2536</v>
      </c>
      <c r="O481" s="66"/>
      <c r="P481" s="66" t="s">
        <v>1833</v>
      </c>
      <c r="Q481" s="141">
        <v>4</v>
      </c>
    </row>
    <row r="482" spans="1:17" s="72" customFormat="1" x14ac:dyDescent="0.2">
      <c r="A482" s="66"/>
      <c r="B482" s="66" t="s">
        <v>791</v>
      </c>
      <c r="C482" s="221" t="s">
        <v>1624</v>
      </c>
      <c r="D482" s="66" t="s">
        <v>2059</v>
      </c>
      <c r="E482" s="68">
        <v>0.56350999999999996</v>
      </c>
      <c r="F482" s="74">
        <v>1</v>
      </c>
      <c r="G482" s="74">
        <v>1</v>
      </c>
      <c r="H482" s="68">
        <f t="shared" si="14"/>
        <v>0.56350999999999996</v>
      </c>
      <c r="I482" s="70">
        <f t="shared" si="15"/>
        <v>0.56350999999999996</v>
      </c>
      <c r="J482" s="71">
        <f>ROUND((H482*'2-Calculator'!$D$26),2)</f>
        <v>3704.51</v>
      </c>
      <c r="K482" s="71">
        <f>ROUND((I482*'2-Calculator'!$D$26),2)</f>
        <v>3704.51</v>
      </c>
      <c r="L482" s="69">
        <v>3.1</v>
      </c>
      <c r="M482" s="66" t="s">
        <v>2531</v>
      </c>
      <c r="N482" s="66" t="s">
        <v>2536</v>
      </c>
      <c r="O482" s="66"/>
      <c r="P482" s="66" t="s">
        <v>1833</v>
      </c>
      <c r="Q482" s="141">
        <v>20</v>
      </c>
    </row>
    <row r="483" spans="1:17" s="72" customFormat="1" x14ac:dyDescent="0.2">
      <c r="A483" s="66"/>
      <c r="B483" s="66" t="s">
        <v>790</v>
      </c>
      <c r="C483" s="221" t="s">
        <v>1624</v>
      </c>
      <c r="D483" s="66" t="s">
        <v>2059</v>
      </c>
      <c r="E483" s="68">
        <v>0.68420000000000003</v>
      </c>
      <c r="F483" s="74">
        <v>1</v>
      </c>
      <c r="G483" s="74">
        <v>1</v>
      </c>
      <c r="H483" s="68">
        <f t="shared" si="14"/>
        <v>0.68420000000000003</v>
      </c>
      <c r="I483" s="70">
        <f t="shared" si="15"/>
        <v>0.68420000000000003</v>
      </c>
      <c r="J483" s="71">
        <f>ROUND((H483*'2-Calculator'!$D$26),2)</f>
        <v>4497.93</v>
      </c>
      <c r="K483" s="71">
        <f>ROUND((I483*'2-Calculator'!$D$26),2)</f>
        <v>4497.93</v>
      </c>
      <c r="L483" s="69">
        <v>3.94</v>
      </c>
      <c r="M483" s="66" t="s">
        <v>2531</v>
      </c>
      <c r="N483" s="66" t="s">
        <v>2536</v>
      </c>
      <c r="O483" s="66"/>
      <c r="P483" s="66" t="s">
        <v>1833</v>
      </c>
      <c r="Q483" s="141">
        <v>34</v>
      </c>
    </row>
    <row r="484" spans="1:17" s="72" customFormat="1" x14ac:dyDescent="0.2">
      <c r="A484" s="66"/>
      <c r="B484" s="66" t="s">
        <v>789</v>
      </c>
      <c r="C484" s="221" t="s">
        <v>1624</v>
      </c>
      <c r="D484" s="66" t="s">
        <v>2059</v>
      </c>
      <c r="E484" s="68">
        <v>1.01285</v>
      </c>
      <c r="F484" s="74">
        <v>1</v>
      </c>
      <c r="G484" s="74">
        <v>1</v>
      </c>
      <c r="H484" s="68">
        <f t="shared" si="14"/>
        <v>1.01285</v>
      </c>
      <c r="I484" s="70">
        <f t="shared" si="15"/>
        <v>1.01285</v>
      </c>
      <c r="J484" s="71">
        <f>ROUND((H484*'2-Calculator'!$D$26),2)</f>
        <v>6658.48</v>
      </c>
      <c r="K484" s="71">
        <f>ROUND((I484*'2-Calculator'!$D$26),2)</f>
        <v>6658.48</v>
      </c>
      <c r="L484" s="69">
        <v>6.01</v>
      </c>
      <c r="M484" s="66" t="s">
        <v>2531</v>
      </c>
      <c r="N484" s="66" t="s">
        <v>2536</v>
      </c>
      <c r="O484" s="66"/>
      <c r="P484" s="66" t="s">
        <v>1833</v>
      </c>
      <c r="Q484" s="141">
        <v>20</v>
      </c>
    </row>
    <row r="485" spans="1:17" s="72" customFormat="1" x14ac:dyDescent="0.2">
      <c r="A485" s="66"/>
      <c r="B485" s="66" t="s">
        <v>788</v>
      </c>
      <c r="C485" s="221" t="s">
        <v>1624</v>
      </c>
      <c r="D485" s="66" t="s">
        <v>2059</v>
      </c>
      <c r="E485" s="68">
        <v>1.82117</v>
      </c>
      <c r="F485" s="74">
        <v>1</v>
      </c>
      <c r="G485" s="74">
        <v>1</v>
      </c>
      <c r="H485" s="68">
        <f t="shared" si="14"/>
        <v>1.82117</v>
      </c>
      <c r="I485" s="70">
        <f t="shared" si="15"/>
        <v>1.82117</v>
      </c>
      <c r="J485" s="71">
        <f>ROUND((H485*'2-Calculator'!$D$26),2)</f>
        <v>11972.37</v>
      </c>
      <c r="K485" s="71">
        <f>ROUND((I485*'2-Calculator'!$D$26),2)</f>
        <v>11972.37</v>
      </c>
      <c r="L485" s="69">
        <v>9.0500000000000007</v>
      </c>
      <c r="M485" s="66" t="s">
        <v>2531</v>
      </c>
      <c r="N485" s="66" t="s">
        <v>2536</v>
      </c>
      <c r="O485" s="66"/>
      <c r="P485" s="66" t="s">
        <v>1833</v>
      </c>
      <c r="Q485" s="141">
        <v>3</v>
      </c>
    </row>
    <row r="486" spans="1:17" s="72" customFormat="1" x14ac:dyDescent="0.2">
      <c r="A486" s="66"/>
      <c r="B486" s="66" t="s">
        <v>787</v>
      </c>
      <c r="C486" s="221" t="s">
        <v>1625</v>
      </c>
      <c r="D486" s="66" t="s">
        <v>2258</v>
      </c>
      <c r="E486" s="68">
        <v>0.62543000000000004</v>
      </c>
      <c r="F486" s="74">
        <v>1</v>
      </c>
      <c r="G486" s="74">
        <v>1</v>
      </c>
      <c r="H486" s="68">
        <f t="shared" si="14"/>
        <v>0.62543000000000004</v>
      </c>
      <c r="I486" s="70">
        <f t="shared" si="15"/>
        <v>0.62543000000000004</v>
      </c>
      <c r="J486" s="71">
        <f>ROUND((H486*'2-Calculator'!$D$26),2)</f>
        <v>4111.58</v>
      </c>
      <c r="K486" s="71">
        <f>ROUND((I486*'2-Calculator'!$D$26),2)</f>
        <v>4111.58</v>
      </c>
      <c r="L486" s="69">
        <v>2.64</v>
      </c>
      <c r="M486" s="66" t="s">
        <v>2531</v>
      </c>
      <c r="N486" s="66" t="s">
        <v>2536</v>
      </c>
      <c r="O486" s="66"/>
      <c r="P486" s="66" t="s">
        <v>1833</v>
      </c>
      <c r="Q486" s="141">
        <v>2</v>
      </c>
    </row>
    <row r="487" spans="1:17" s="72" customFormat="1" x14ac:dyDescent="0.2">
      <c r="A487" s="66"/>
      <c r="B487" s="66" t="s">
        <v>786</v>
      </c>
      <c r="C487" s="221" t="s">
        <v>1625</v>
      </c>
      <c r="D487" s="66" t="s">
        <v>2258</v>
      </c>
      <c r="E487" s="68">
        <v>0.76375000000000004</v>
      </c>
      <c r="F487" s="74">
        <v>1</v>
      </c>
      <c r="G487" s="74">
        <v>1</v>
      </c>
      <c r="H487" s="68">
        <f t="shared" si="14"/>
        <v>0.76375000000000004</v>
      </c>
      <c r="I487" s="70">
        <f t="shared" si="15"/>
        <v>0.76375000000000004</v>
      </c>
      <c r="J487" s="71">
        <f>ROUND((H487*'2-Calculator'!$D$26),2)</f>
        <v>5020.8900000000003</v>
      </c>
      <c r="K487" s="71">
        <f>ROUND((I487*'2-Calculator'!$D$26),2)</f>
        <v>5020.8900000000003</v>
      </c>
      <c r="L487" s="69">
        <v>3.36</v>
      </c>
      <c r="M487" s="66" t="s">
        <v>2531</v>
      </c>
      <c r="N487" s="66" t="s">
        <v>2536</v>
      </c>
      <c r="O487" s="66"/>
      <c r="P487" s="66" t="s">
        <v>1833</v>
      </c>
      <c r="Q487" s="141">
        <v>3</v>
      </c>
    </row>
    <row r="488" spans="1:17" s="72" customFormat="1" x14ac:dyDescent="0.2">
      <c r="A488" s="66"/>
      <c r="B488" s="66" t="s">
        <v>785</v>
      </c>
      <c r="C488" s="221" t="s">
        <v>1625</v>
      </c>
      <c r="D488" s="66" t="s">
        <v>2258</v>
      </c>
      <c r="E488" s="68">
        <v>1.12897</v>
      </c>
      <c r="F488" s="74">
        <v>1</v>
      </c>
      <c r="G488" s="74">
        <v>1</v>
      </c>
      <c r="H488" s="68">
        <f t="shared" si="14"/>
        <v>1.12897</v>
      </c>
      <c r="I488" s="70">
        <f t="shared" si="15"/>
        <v>1.12897</v>
      </c>
      <c r="J488" s="71">
        <f>ROUND((H488*'2-Calculator'!$D$26),2)</f>
        <v>7421.85</v>
      </c>
      <c r="K488" s="71">
        <f>ROUND((I488*'2-Calculator'!$D$26),2)</f>
        <v>7421.85</v>
      </c>
      <c r="L488" s="69">
        <v>5.78</v>
      </c>
      <c r="M488" s="66" t="s">
        <v>2531</v>
      </c>
      <c r="N488" s="66" t="s">
        <v>2536</v>
      </c>
      <c r="O488" s="66"/>
      <c r="P488" s="66" t="s">
        <v>1833</v>
      </c>
      <c r="Q488" s="141">
        <v>4</v>
      </c>
    </row>
    <row r="489" spans="1:17" s="72" customFormat="1" x14ac:dyDescent="0.2">
      <c r="A489" s="66"/>
      <c r="B489" s="66" t="s">
        <v>784</v>
      </c>
      <c r="C489" s="221" t="s">
        <v>1625</v>
      </c>
      <c r="D489" s="66" t="s">
        <v>2258</v>
      </c>
      <c r="E489" s="68">
        <v>2.1714000000000002</v>
      </c>
      <c r="F489" s="74">
        <v>1</v>
      </c>
      <c r="G489" s="74">
        <v>1</v>
      </c>
      <c r="H489" s="68">
        <f t="shared" si="14"/>
        <v>2.1714000000000002</v>
      </c>
      <c r="I489" s="70">
        <f t="shared" si="15"/>
        <v>2.1714000000000002</v>
      </c>
      <c r="J489" s="71">
        <f>ROUND((H489*'2-Calculator'!$D$26),2)</f>
        <v>14274.78</v>
      </c>
      <c r="K489" s="71">
        <f>ROUND((I489*'2-Calculator'!$D$26),2)</f>
        <v>14274.78</v>
      </c>
      <c r="L489" s="69">
        <v>10.029999999999999</v>
      </c>
      <c r="M489" s="66" t="s">
        <v>2531</v>
      </c>
      <c r="N489" s="66" t="s">
        <v>2536</v>
      </c>
      <c r="O489" s="66"/>
      <c r="P489" s="66" t="s">
        <v>1833</v>
      </c>
      <c r="Q489" s="141">
        <v>2</v>
      </c>
    </row>
    <row r="490" spans="1:17" s="72" customFormat="1" x14ac:dyDescent="0.2">
      <c r="A490" s="66"/>
      <c r="B490" s="66" t="s">
        <v>783</v>
      </c>
      <c r="C490" s="221" t="s">
        <v>1626</v>
      </c>
      <c r="D490" s="66" t="s">
        <v>2060</v>
      </c>
      <c r="E490" s="68">
        <v>0.48912</v>
      </c>
      <c r="F490" s="74">
        <v>1</v>
      </c>
      <c r="G490" s="74">
        <v>1</v>
      </c>
      <c r="H490" s="68">
        <f t="shared" si="14"/>
        <v>0.48912</v>
      </c>
      <c r="I490" s="70">
        <f t="shared" si="15"/>
        <v>0.48912</v>
      </c>
      <c r="J490" s="71">
        <f>ROUND((H490*'2-Calculator'!$D$26),2)</f>
        <v>3215.47</v>
      </c>
      <c r="K490" s="71">
        <f>ROUND((I490*'2-Calculator'!$D$26),2)</f>
        <v>3215.47</v>
      </c>
      <c r="L490" s="69">
        <v>2.73</v>
      </c>
      <c r="M490" s="66" t="s">
        <v>2531</v>
      </c>
      <c r="N490" s="66" t="s">
        <v>2536</v>
      </c>
      <c r="O490" s="66"/>
      <c r="P490" s="66" t="s">
        <v>1833</v>
      </c>
      <c r="Q490" s="141">
        <v>77</v>
      </c>
    </row>
    <row r="491" spans="1:17" s="72" customFormat="1" x14ac:dyDescent="0.2">
      <c r="A491" s="66"/>
      <c r="B491" s="66" t="s">
        <v>782</v>
      </c>
      <c r="C491" s="221" t="s">
        <v>1626</v>
      </c>
      <c r="D491" s="66" t="s">
        <v>2060</v>
      </c>
      <c r="E491" s="68">
        <v>0.61550000000000005</v>
      </c>
      <c r="F491" s="74">
        <v>1</v>
      </c>
      <c r="G491" s="74">
        <v>1</v>
      </c>
      <c r="H491" s="68">
        <f t="shared" si="14"/>
        <v>0.61550000000000005</v>
      </c>
      <c r="I491" s="70">
        <f t="shared" si="15"/>
        <v>0.61550000000000005</v>
      </c>
      <c r="J491" s="71">
        <f>ROUND((H491*'2-Calculator'!$D$26),2)</f>
        <v>4046.3</v>
      </c>
      <c r="K491" s="71">
        <f>ROUND((I491*'2-Calculator'!$D$26),2)</f>
        <v>4046.3</v>
      </c>
      <c r="L491" s="69">
        <v>3.53</v>
      </c>
      <c r="M491" s="66" t="s">
        <v>2531</v>
      </c>
      <c r="N491" s="66" t="s">
        <v>2536</v>
      </c>
      <c r="O491" s="66"/>
      <c r="P491" s="66" t="s">
        <v>1833</v>
      </c>
      <c r="Q491" s="141">
        <v>91</v>
      </c>
    </row>
    <row r="492" spans="1:17" s="72" customFormat="1" x14ac:dyDescent="0.2">
      <c r="A492" s="66"/>
      <c r="B492" s="66" t="s">
        <v>781</v>
      </c>
      <c r="C492" s="221" t="s">
        <v>1626</v>
      </c>
      <c r="D492" s="66" t="s">
        <v>2060</v>
      </c>
      <c r="E492" s="68">
        <v>0.94108999999999998</v>
      </c>
      <c r="F492" s="74">
        <v>1</v>
      </c>
      <c r="G492" s="74">
        <v>1</v>
      </c>
      <c r="H492" s="68">
        <f t="shared" si="14"/>
        <v>0.94108999999999998</v>
      </c>
      <c r="I492" s="70">
        <f t="shared" si="15"/>
        <v>0.94108999999999998</v>
      </c>
      <c r="J492" s="71">
        <f>ROUND((H492*'2-Calculator'!$D$26),2)</f>
        <v>6186.73</v>
      </c>
      <c r="K492" s="71">
        <f>ROUND((I492*'2-Calculator'!$D$26),2)</f>
        <v>6186.73</v>
      </c>
      <c r="L492" s="69">
        <v>5.91</v>
      </c>
      <c r="M492" s="66" t="s">
        <v>2531</v>
      </c>
      <c r="N492" s="66" t="s">
        <v>2536</v>
      </c>
      <c r="O492" s="66"/>
      <c r="P492" s="66" t="s">
        <v>1833</v>
      </c>
      <c r="Q492" s="141">
        <v>41</v>
      </c>
    </row>
    <row r="493" spans="1:17" s="72" customFormat="1" x14ac:dyDescent="0.2">
      <c r="A493" s="66"/>
      <c r="B493" s="66" t="s">
        <v>780</v>
      </c>
      <c r="C493" s="221" t="s">
        <v>1626</v>
      </c>
      <c r="D493" s="66" t="s">
        <v>2060</v>
      </c>
      <c r="E493" s="68">
        <v>2.1165600000000002</v>
      </c>
      <c r="F493" s="74">
        <v>1</v>
      </c>
      <c r="G493" s="74">
        <v>1</v>
      </c>
      <c r="H493" s="68">
        <f t="shared" si="14"/>
        <v>2.1165600000000002</v>
      </c>
      <c r="I493" s="70">
        <f t="shared" si="15"/>
        <v>2.1165600000000002</v>
      </c>
      <c r="J493" s="71">
        <f>ROUND((H493*'2-Calculator'!$D$26),2)</f>
        <v>13914.27</v>
      </c>
      <c r="K493" s="71">
        <f>ROUND((I493*'2-Calculator'!$D$26),2)</f>
        <v>13914.27</v>
      </c>
      <c r="L493" s="69">
        <v>10.130000000000001</v>
      </c>
      <c r="M493" s="66" t="s">
        <v>2531</v>
      </c>
      <c r="N493" s="66" t="s">
        <v>2536</v>
      </c>
      <c r="O493" s="66"/>
      <c r="P493" s="66" t="s">
        <v>1833</v>
      </c>
      <c r="Q493" s="141">
        <v>11</v>
      </c>
    </row>
    <row r="494" spans="1:17" s="72" customFormat="1" x14ac:dyDescent="0.2">
      <c r="A494" s="66"/>
      <c r="B494" s="66" t="s">
        <v>779</v>
      </c>
      <c r="C494" s="221" t="s">
        <v>1627</v>
      </c>
      <c r="D494" s="66" t="s">
        <v>2259</v>
      </c>
      <c r="E494" s="68">
        <v>0.51754</v>
      </c>
      <c r="F494" s="74">
        <v>1</v>
      </c>
      <c r="G494" s="74">
        <v>1</v>
      </c>
      <c r="H494" s="68">
        <f t="shared" si="14"/>
        <v>0.51754</v>
      </c>
      <c r="I494" s="70">
        <f t="shared" si="15"/>
        <v>0.51754</v>
      </c>
      <c r="J494" s="71">
        <f>ROUND((H494*'2-Calculator'!$D$26),2)</f>
        <v>3402.31</v>
      </c>
      <c r="K494" s="71">
        <f>ROUND((I494*'2-Calculator'!$D$26),2)</f>
        <v>3402.31</v>
      </c>
      <c r="L494" s="69">
        <v>2.98</v>
      </c>
      <c r="M494" s="66" t="s">
        <v>2531</v>
      </c>
      <c r="N494" s="66" t="s">
        <v>2536</v>
      </c>
      <c r="O494" s="66"/>
      <c r="P494" s="66" t="s">
        <v>1833</v>
      </c>
      <c r="Q494" s="141">
        <v>47</v>
      </c>
    </row>
    <row r="495" spans="1:17" s="72" customFormat="1" x14ac:dyDescent="0.2">
      <c r="A495" s="66"/>
      <c r="B495" s="66" t="s">
        <v>778</v>
      </c>
      <c r="C495" s="221" t="s">
        <v>1627</v>
      </c>
      <c r="D495" s="66" t="s">
        <v>2259</v>
      </c>
      <c r="E495" s="68">
        <v>0.71687999999999996</v>
      </c>
      <c r="F495" s="74">
        <v>1</v>
      </c>
      <c r="G495" s="74">
        <v>1</v>
      </c>
      <c r="H495" s="68">
        <f t="shared" si="14"/>
        <v>0.71687999999999996</v>
      </c>
      <c r="I495" s="70">
        <f t="shared" si="15"/>
        <v>0.71687999999999996</v>
      </c>
      <c r="J495" s="71">
        <f>ROUND((H495*'2-Calculator'!$D$26),2)</f>
        <v>4712.7700000000004</v>
      </c>
      <c r="K495" s="71">
        <f>ROUND((I495*'2-Calculator'!$D$26),2)</f>
        <v>4712.7700000000004</v>
      </c>
      <c r="L495" s="69">
        <v>4.24</v>
      </c>
      <c r="M495" s="66" t="s">
        <v>2531</v>
      </c>
      <c r="N495" s="66" t="s">
        <v>2536</v>
      </c>
      <c r="O495" s="66"/>
      <c r="P495" s="66" t="s">
        <v>1833</v>
      </c>
      <c r="Q495" s="141">
        <v>73</v>
      </c>
    </row>
    <row r="496" spans="1:17" s="72" customFormat="1" x14ac:dyDescent="0.2">
      <c r="A496" s="66"/>
      <c r="B496" s="66" t="s">
        <v>777</v>
      </c>
      <c r="C496" s="221" t="s">
        <v>1627</v>
      </c>
      <c r="D496" s="66" t="s">
        <v>2259</v>
      </c>
      <c r="E496" s="68">
        <v>1.03678</v>
      </c>
      <c r="F496" s="74">
        <v>1</v>
      </c>
      <c r="G496" s="74">
        <v>1</v>
      </c>
      <c r="H496" s="68">
        <f t="shared" si="14"/>
        <v>1.03678</v>
      </c>
      <c r="I496" s="70">
        <f t="shared" si="15"/>
        <v>1.03678</v>
      </c>
      <c r="J496" s="71">
        <f>ROUND((H496*'2-Calculator'!$D$26),2)</f>
        <v>6815.79</v>
      </c>
      <c r="K496" s="71">
        <f>ROUND((I496*'2-Calculator'!$D$26),2)</f>
        <v>6815.79</v>
      </c>
      <c r="L496" s="69">
        <v>6.14</v>
      </c>
      <c r="M496" s="66" t="s">
        <v>2531</v>
      </c>
      <c r="N496" s="66" t="s">
        <v>2536</v>
      </c>
      <c r="O496" s="66"/>
      <c r="P496" s="66" t="s">
        <v>1833</v>
      </c>
      <c r="Q496" s="141">
        <v>40</v>
      </c>
    </row>
    <row r="497" spans="1:17" s="72" customFormat="1" x14ac:dyDescent="0.2">
      <c r="A497" s="66"/>
      <c r="B497" s="66" t="s">
        <v>776</v>
      </c>
      <c r="C497" s="221" t="s">
        <v>1627</v>
      </c>
      <c r="D497" s="66" t="s">
        <v>2259</v>
      </c>
      <c r="E497" s="68">
        <v>2.1507999999999998</v>
      </c>
      <c r="F497" s="74">
        <v>1</v>
      </c>
      <c r="G497" s="74">
        <v>1</v>
      </c>
      <c r="H497" s="68">
        <f t="shared" si="14"/>
        <v>2.1507999999999998</v>
      </c>
      <c r="I497" s="70">
        <f t="shared" si="15"/>
        <v>2.1507999999999998</v>
      </c>
      <c r="J497" s="71">
        <f>ROUND((H497*'2-Calculator'!$D$26),2)</f>
        <v>14139.36</v>
      </c>
      <c r="K497" s="71">
        <f>ROUND((I497*'2-Calculator'!$D$26),2)</f>
        <v>14139.36</v>
      </c>
      <c r="L497" s="69">
        <v>12.39</v>
      </c>
      <c r="M497" s="66" t="s">
        <v>2531</v>
      </c>
      <c r="N497" s="66" t="s">
        <v>2536</v>
      </c>
      <c r="O497" s="66"/>
      <c r="P497" s="66" t="s">
        <v>1833</v>
      </c>
      <c r="Q497" s="141">
        <v>10</v>
      </c>
    </row>
    <row r="498" spans="1:17" s="72" customFormat="1" x14ac:dyDescent="0.2">
      <c r="A498" s="66"/>
      <c r="B498" s="66" t="s">
        <v>775</v>
      </c>
      <c r="C498" s="221" t="s">
        <v>1628</v>
      </c>
      <c r="D498" s="66" t="s">
        <v>2260</v>
      </c>
      <c r="E498" s="68">
        <v>0.39656000000000002</v>
      </c>
      <c r="F498" s="74">
        <v>1</v>
      </c>
      <c r="G498" s="74">
        <v>1</v>
      </c>
      <c r="H498" s="68">
        <f t="shared" si="14"/>
        <v>0.39656000000000002</v>
      </c>
      <c r="I498" s="70">
        <f t="shared" si="15"/>
        <v>0.39656000000000002</v>
      </c>
      <c r="J498" s="71">
        <f>ROUND((H498*'2-Calculator'!$D$26),2)</f>
        <v>2606.9899999999998</v>
      </c>
      <c r="K498" s="71">
        <f>ROUND((I498*'2-Calculator'!$D$26),2)</f>
        <v>2606.9899999999998</v>
      </c>
      <c r="L498" s="69">
        <v>2.14</v>
      </c>
      <c r="M498" s="66" t="s">
        <v>2531</v>
      </c>
      <c r="N498" s="66" t="s">
        <v>2536</v>
      </c>
      <c r="O498" s="66"/>
      <c r="P498" s="66" t="s">
        <v>1833</v>
      </c>
      <c r="Q498" s="141">
        <v>186</v>
      </c>
    </row>
    <row r="499" spans="1:17" s="72" customFormat="1" x14ac:dyDescent="0.2">
      <c r="A499" s="66"/>
      <c r="B499" s="66" t="s">
        <v>774</v>
      </c>
      <c r="C499" s="221" t="s">
        <v>1628</v>
      </c>
      <c r="D499" s="66" t="s">
        <v>2260</v>
      </c>
      <c r="E499" s="68">
        <v>0.50902999999999998</v>
      </c>
      <c r="F499" s="74">
        <v>1</v>
      </c>
      <c r="G499" s="74">
        <v>1</v>
      </c>
      <c r="H499" s="68">
        <f t="shared" si="14"/>
        <v>0.50902999999999998</v>
      </c>
      <c r="I499" s="70">
        <f t="shared" si="15"/>
        <v>0.50902999999999998</v>
      </c>
      <c r="J499" s="71">
        <f>ROUND((H499*'2-Calculator'!$D$26),2)</f>
        <v>3346.36</v>
      </c>
      <c r="K499" s="71">
        <f>ROUND((I499*'2-Calculator'!$D$26),2)</f>
        <v>3346.36</v>
      </c>
      <c r="L499" s="69">
        <v>2.75</v>
      </c>
      <c r="M499" s="66" t="s">
        <v>2531</v>
      </c>
      <c r="N499" s="66" t="s">
        <v>2536</v>
      </c>
      <c r="O499" s="66"/>
      <c r="P499" s="66" t="s">
        <v>1833</v>
      </c>
      <c r="Q499" s="141">
        <v>219</v>
      </c>
    </row>
    <row r="500" spans="1:17" s="72" customFormat="1" x14ac:dyDescent="0.2">
      <c r="A500" s="66"/>
      <c r="B500" s="66" t="s">
        <v>773</v>
      </c>
      <c r="C500" s="221" t="s">
        <v>1628</v>
      </c>
      <c r="D500" s="66" t="s">
        <v>2260</v>
      </c>
      <c r="E500" s="68">
        <v>0.70816000000000001</v>
      </c>
      <c r="F500" s="74">
        <v>1</v>
      </c>
      <c r="G500" s="74">
        <v>1</v>
      </c>
      <c r="H500" s="68">
        <f t="shared" si="14"/>
        <v>0.70816000000000001</v>
      </c>
      <c r="I500" s="70">
        <f t="shared" si="15"/>
        <v>0.70816000000000001</v>
      </c>
      <c r="J500" s="71">
        <f>ROUND((H500*'2-Calculator'!$D$26),2)</f>
        <v>4655.4399999999996</v>
      </c>
      <c r="K500" s="71">
        <f>ROUND((I500*'2-Calculator'!$D$26),2)</f>
        <v>4655.4399999999996</v>
      </c>
      <c r="L500" s="69">
        <v>4.05</v>
      </c>
      <c r="M500" s="66" t="s">
        <v>2531</v>
      </c>
      <c r="N500" s="66" t="s">
        <v>2536</v>
      </c>
      <c r="O500" s="66"/>
      <c r="P500" s="66" t="s">
        <v>1833</v>
      </c>
      <c r="Q500" s="141">
        <v>77</v>
      </c>
    </row>
    <row r="501" spans="1:17" s="72" customFormat="1" x14ac:dyDescent="0.2">
      <c r="A501" s="66"/>
      <c r="B501" s="66" t="s">
        <v>772</v>
      </c>
      <c r="C501" s="221" t="s">
        <v>1628</v>
      </c>
      <c r="D501" s="66" t="s">
        <v>2260</v>
      </c>
      <c r="E501" s="68">
        <v>1.59039</v>
      </c>
      <c r="F501" s="74">
        <v>1</v>
      </c>
      <c r="G501" s="74">
        <v>1</v>
      </c>
      <c r="H501" s="68">
        <f t="shared" si="14"/>
        <v>1.59039</v>
      </c>
      <c r="I501" s="70">
        <f t="shared" si="15"/>
        <v>1.59039</v>
      </c>
      <c r="J501" s="71">
        <f>ROUND((H501*'2-Calculator'!$D$26),2)</f>
        <v>10455.219999999999</v>
      </c>
      <c r="K501" s="71">
        <f>ROUND((I501*'2-Calculator'!$D$26),2)</f>
        <v>10455.219999999999</v>
      </c>
      <c r="L501" s="69">
        <v>8.65</v>
      </c>
      <c r="M501" s="66" t="s">
        <v>2531</v>
      </c>
      <c r="N501" s="66" t="s">
        <v>2536</v>
      </c>
      <c r="O501" s="66"/>
      <c r="P501" s="66" t="s">
        <v>1833</v>
      </c>
      <c r="Q501" s="141">
        <v>9</v>
      </c>
    </row>
    <row r="502" spans="1:17" s="72" customFormat="1" x14ac:dyDescent="0.2">
      <c r="A502" s="66"/>
      <c r="B502" s="66" t="s">
        <v>771</v>
      </c>
      <c r="C502" s="221" t="s">
        <v>1629</v>
      </c>
      <c r="D502" s="66" t="s">
        <v>2061</v>
      </c>
      <c r="E502" s="68">
        <v>0.45282</v>
      </c>
      <c r="F502" s="74">
        <v>1</v>
      </c>
      <c r="G502" s="74">
        <v>1</v>
      </c>
      <c r="H502" s="68">
        <f t="shared" si="14"/>
        <v>0.45282</v>
      </c>
      <c r="I502" s="70">
        <f t="shared" si="15"/>
        <v>0.45282</v>
      </c>
      <c r="J502" s="71">
        <f>ROUND((H502*'2-Calculator'!$D$26),2)</f>
        <v>2976.84</v>
      </c>
      <c r="K502" s="71">
        <f>ROUND((I502*'2-Calculator'!$D$26),2)</f>
        <v>2976.84</v>
      </c>
      <c r="L502" s="69">
        <v>2.15</v>
      </c>
      <c r="M502" s="66" t="s">
        <v>2531</v>
      </c>
      <c r="N502" s="66" t="s">
        <v>2536</v>
      </c>
      <c r="O502" s="66"/>
      <c r="P502" s="66" t="s">
        <v>1833</v>
      </c>
      <c r="Q502" s="141">
        <v>21</v>
      </c>
    </row>
    <row r="503" spans="1:17" s="72" customFormat="1" x14ac:dyDescent="0.2">
      <c r="A503" s="66"/>
      <c r="B503" s="66" t="s">
        <v>770</v>
      </c>
      <c r="C503" s="221" t="s">
        <v>1629</v>
      </c>
      <c r="D503" s="66" t="s">
        <v>2061</v>
      </c>
      <c r="E503" s="68">
        <v>0.57713000000000003</v>
      </c>
      <c r="F503" s="74">
        <v>1</v>
      </c>
      <c r="G503" s="74">
        <v>1</v>
      </c>
      <c r="H503" s="68">
        <f t="shared" si="14"/>
        <v>0.57713000000000003</v>
      </c>
      <c r="I503" s="70">
        <f t="shared" si="15"/>
        <v>0.57713000000000003</v>
      </c>
      <c r="J503" s="71">
        <f>ROUND((H503*'2-Calculator'!$D$26),2)</f>
        <v>3794.05</v>
      </c>
      <c r="K503" s="71">
        <f>ROUND((I503*'2-Calculator'!$D$26),2)</f>
        <v>3794.05</v>
      </c>
      <c r="L503" s="69">
        <v>2.69</v>
      </c>
      <c r="M503" s="66" t="s">
        <v>2531</v>
      </c>
      <c r="N503" s="66" t="s">
        <v>2536</v>
      </c>
      <c r="O503" s="66"/>
      <c r="P503" s="66" t="s">
        <v>1833</v>
      </c>
      <c r="Q503" s="141">
        <v>39</v>
      </c>
    </row>
    <row r="504" spans="1:17" s="72" customFormat="1" x14ac:dyDescent="0.2">
      <c r="A504" s="66"/>
      <c r="B504" s="66" t="s">
        <v>769</v>
      </c>
      <c r="C504" s="221" t="s">
        <v>1629</v>
      </c>
      <c r="D504" s="66" t="s">
        <v>2061</v>
      </c>
      <c r="E504" s="68">
        <v>0.78707000000000005</v>
      </c>
      <c r="F504" s="74">
        <v>1</v>
      </c>
      <c r="G504" s="74">
        <v>1</v>
      </c>
      <c r="H504" s="68">
        <f t="shared" si="14"/>
        <v>0.78707000000000005</v>
      </c>
      <c r="I504" s="70">
        <f t="shared" si="15"/>
        <v>0.78707000000000005</v>
      </c>
      <c r="J504" s="71">
        <f>ROUND((H504*'2-Calculator'!$D$26),2)</f>
        <v>5174.2</v>
      </c>
      <c r="K504" s="71">
        <f>ROUND((I504*'2-Calculator'!$D$26),2)</f>
        <v>5174.2</v>
      </c>
      <c r="L504" s="69">
        <v>4.43</v>
      </c>
      <c r="M504" s="66" t="s">
        <v>2531</v>
      </c>
      <c r="N504" s="66" t="s">
        <v>2536</v>
      </c>
      <c r="O504" s="66"/>
      <c r="P504" s="66" t="s">
        <v>1833</v>
      </c>
      <c r="Q504" s="141">
        <v>13</v>
      </c>
    </row>
    <row r="505" spans="1:17" s="72" customFormat="1" x14ac:dyDescent="0.2">
      <c r="A505" s="66"/>
      <c r="B505" s="66" t="s">
        <v>768</v>
      </c>
      <c r="C505" s="221" t="s">
        <v>1629</v>
      </c>
      <c r="D505" s="66" t="s">
        <v>2061</v>
      </c>
      <c r="E505" s="68">
        <v>1.5711900000000001</v>
      </c>
      <c r="F505" s="74">
        <v>1</v>
      </c>
      <c r="G505" s="74">
        <v>1</v>
      </c>
      <c r="H505" s="68">
        <f t="shared" si="14"/>
        <v>1.5711900000000001</v>
      </c>
      <c r="I505" s="70">
        <f t="shared" si="15"/>
        <v>1.5711900000000001</v>
      </c>
      <c r="J505" s="71">
        <f>ROUND((H505*'2-Calculator'!$D$26),2)</f>
        <v>10329</v>
      </c>
      <c r="K505" s="71">
        <f>ROUND((I505*'2-Calculator'!$D$26),2)</f>
        <v>10329</v>
      </c>
      <c r="L505" s="69">
        <v>8.5</v>
      </c>
      <c r="M505" s="66" t="s">
        <v>2531</v>
      </c>
      <c r="N505" s="66" t="s">
        <v>2536</v>
      </c>
      <c r="O505" s="66"/>
      <c r="P505" s="66" t="s">
        <v>1833</v>
      </c>
      <c r="Q505" s="141">
        <v>1</v>
      </c>
    </row>
    <row r="506" spans="1:17" s="72" customFormat="1" x14ac:dyDescent="0.2">
      <c r="A506" s="66"/>
      <c r="B506" s="66" t="s">
        <v>767</v>
      </c>
      <c r="C506" s="221" t="s">
        <v>1630</v>
      </c>
      <c r="D506" s="66" t="s">
        <v>2261</v>
      </c>
      <c r="E506" s="68">
        <v>0.51783999999999997</v>
      </c>
      <c r="F506" s="74">
        <v>1</v>
      </c>
      <c r="G506" s="74">
        <v>1</v>
      </c>
      <c r="H506" s="68">
        <f t="shared" si="14"/>
        <v>0.51783999999999997</v>
      </c>
      <c r="I506" s="70">
        <f t="shared" si="15"/>
        <v>0.51783999999999997</v>
      </c>
      <c r="J506" s="71">
        <f>ROUND((H506*'2-Calculator'!$D$26),2)</f>
        <v>3404.28</v>
      </c>
      <c r="K506" s="71">
        <f>ROUND((I506*'2-Calculator'!$D$26),2)</f>
        <v>3404.28</v>
      </c>
      <c r="L506" s="69">
        <v>3.31</v>
      </c>
      <c r="M506" s="66" t="s">
        <v>2531</v>
      </c>
      <c r="N506" s="66" t="s">
        <v>2536</v>
      </c>
      <c r="O506" s="66"/>
      <c r="P506" s="66" t="s">
        <v>1833</v>
      </c>
      <c r="Q506" s="141">
        <v>6</v>
      </c>
    </row>
    <row r="507" spans="1:17" s="72" customFormat="1" x14ac:dyDescent="0.2">
      <c r="A507" s="66"/>
      <c r="B507" s="66" t="s">
        <v>766</v>
      </c>
      <c r="C507" s="221" t="s">
        <v>1630</v>
      </c>
      <c r="D507" s="66" t="s">
        <v>2261</v>
      </c>
      <c r="E507" s="68">
        <v>0.72158</v>
      </c>
      <c r="F507" s="74">
        <v>1</v>
      </c>
      <c r="G507" s="74">
        <v>1</v>
      </c>
      <c r="H507" s="68">
        <f t="shared" si="14"/>
        <v>0.72158</v>
      </c>
      <c r="I507" s="70">
        <f t="shared" si="15"/>
        <v>0.72158</v>
      </c>
      <c r="J507" s="71">
        <f>ROUND((H507*'2-Calculator'!$D$26),2)</f>
        <v>4743.67</v>
      </c>
      <c r="K507" s="71">
        <f>ROUND((I507*'2-Calculator'!$D$26),2)</f>
        <v>4743.67</v>
      </c>
      <c r="L507" s="69">
        <v>3.87</v>
      </c>
      <c r="M507" s="66" t="s">
        <v>2531</v>
      </c>
      <c r="N507" s="66" t="s">
        <v>2536</v>
      </c>
      <c r="O507" s="66"/>
      <c r="P507" s="66" t="s">
        <v>1833</v>
      </c>
      <c r="Q507" s="141">
        <v>16</v>
      </c>
    </row>
    <row r="508" spans="1:17" s="72" customFormat="1" x14ac:dyDescent="0.2">
      <c r="A508" s="66"/>
      <c r="B508" s="66" t="s">
        <v>765</v>
      </c>
      <c r="C508" s="221" t="s">
        <v>1630</v>
      </c>
      <c r="D508" s="66" t="s">
        <v>2261</v>
      </c>
      <c r="E508" s="68">
        <v>1.04813</v>
      </c>
      <c r="F508" s="74">
        <v>1</v>
      </c>
      <c r="G508" s="74">
        <v>1</v>
      </c>
      <c r="H508" s="68">
        <f t="shared" si="14"/>
        <v>1.04813</v>
      </c>
      <c r="I508" s="70">
        <f t="shared" si="15"/>
        <v>1.04813</v>
      </c>
      <c r="J508" s="71">
        <f>ROUND((H508*'2-Calculator'!$D$26),2)</f>
        <v>6890.41</v>
      </c>
      <c r="K508" s="71">
        <f>ROUND((I508*'2-Calculator'!$D$26),2)</f>
        <v>6890.41</v>
      </c>
      <c r="L508" s="69">
        <v>5.82</v>
      </c>
      <c r="M508" s="66" t="s">
        <v>2531</v>
      </c>
      <c r="N508" s="66" t="s">
        <v>2536</v>
      </c>
      <c r="O508" s="66"/>
      <c r="P508" s="66" t="s">
        <v>1833</v>
      </c>
      <c r="Q508" s="141">
        <v>11</v>
      </c>
    </row>
    <row r="509" spans="1:17" s="72" customFormat="1" x14ac:dyDescent="0.2">
      <c r="A509" s="66"/>
      <c r="B509" s="66" t="s">
        <v>764</v>
      </c>
      <c r="C509" s="221" t="s">
        <v>1630</v>
      </c>
      <c r="D509" s="66" t="s">
        <v>2261</v>
      </c>
      <c r="E509" s="68">
        <v>2.40903</v>
      </c>
      <c r="F509" s="74">
        <v>1</v>
      </c>
      <c r="G509" s="74">
        <v>1</v>
      </c>
      <c r="H509" s="68">
        <f t="shared" si="14"/>
        <v>2.40903</v>
      </c>
      <c r="I509" s="70">
        <f t="shared" si="15"/>
        <v>2.40903</v>
      </c>
      <c r="J509" s="71">
        <f>ROUND((H509*'2-Calculator'!$D$26),2)</f>
        <v>15836.96</v>
      </c>
      <c r="K509" s="71">
        <f>ROUND((I509*'2-Calculator'!$D$26),2)</f>
        <v>15836.96</v>
      </c>
      <c r="L509" s="69">
        <v>12.21</v>
      </c>
      <c r="M509" s="66" t="s">
        <v>2531</v>
      </c>
      <c r="N509" s="66" t="s">
        <v>2536</v>
      </c>
      <c r="O509" s="66"/>
      <c r="P509" s="66" t="s">
        <v>1833</v>
      </c>
      <c r="Q509" s="141">
        <v>4</v>
      </c>
    </row>
    <row r="510" spans="1:17" s="72" customFormat="1" x14ac:dyDescent="0.2">
      <c r="A510" s="66"/>
      <c r="B510" s="66" t="s">
        <v>763</v>
      </c>
      <c r="C510" s="221" t="s">
        <v>1631</v>
      </c>
      <c r="D510" s="66" t="s">
        <v>2262</v>
      </c>
      <c r="E510" s="68">
        <v>0.53749000000000002</v>
      </c>
      <c r="F510" s="74">
        <v>1</v>
      </c>
      <c r="G510" s="74">
        <v>1</v>
      </c>
      <c r="H510" s="68">
        <f t="shared" si="14"/>
        <v>0.53749000000000002</v>
      </c>
      <c r="I510" s="70">
        <f t="shared" si="15"/>
        <v>0.53749000000000002</v>
      </c>
      <c r="J510" s="71">
        <f>ROUND((H510*'2-Calculator'!$D$26),2)</f>
        <v>3533.46</v>
      </c>
      <c r="K510" s="71">
        <f>ROUND((I510*'2-Calculator'!$D$26),2)</f>
        <v>3533.46</v>
      </c>
      <c r="L510" s="69">
        <v>2.37</v>
      </c>
      <c r="M510" s="66" t="s">
        <v>2531</v>
      </c>
      <c r="N510" s="66" t="s">
        <v>2536</v>
      </c>
      <c r="O510" s="66"/>
      <c r="P510" s="66" t="s">
        <v>1833</v>
      </c>
      <c r="Q510" s="141">
        <v>13</v>
      </c>
    </row>
    <row r="511" spans="1:17" s="72" customFormat="1" x14ac:dyDescent="0.2">
      <c r="A511" s="66"/>
      <c r="B511" s="66" t="s">
        <v>762</v>
      </c>
      <c r="C511" s="221" t="s">
        <v>1631</v>
      </c>
      <c r="D511" s="66" t="s">
        <v>2262</v>
      </c>
      <c r="E511" s="68">
        <v>0.70657000000000003</v>
      </c>
      <c r="F511" s="74">
        <v>1</v>
      </c>
      <c r="G511" s="74">
        <v>1</v>
      </c>
      <c r="H511" s="68">
        <f t="shared" si="14"/>
        <v>0.70657000000000003</v>
      </c>
      <c r="I511" s="70">
        <f t="shared" si="15"/>
        <v>0.70657000000000003</v>
      </c>
      <c r="J511" s="71">
        <f>ROUND((H511*'2-Calculator'!$D$26),2)</f>
        <v>4644.99</v>
      </c>
      <c r="K511" s="71">
        <f>ROUND((I511*'2-Calculator'!$D$26),2)</f>
        <v>4644.99</v>
      </c>
      <c r="L511" s="69">
        <v>2.94</v>
      </c>
      <c r="M511" s="66" t="s">
        <v>2531</v>
      </c>
      <c r="N511" s="66" t="s">
        <v>2536</v>
      </c>
      <c r="O511" s="66"/>
      <c r="P511" s="66" t="s">
        <v>1833</v>
      </c>
      <c r="Q511" s="141">
        <v>67</v>
      </c>
    </row>
    <row r="512" spans="1:17" s="72" customFormat="1" x14ac:dyDescent="0.2">
      <c r="A512" s="66"/>
      <c r="B512" s="66" t="s">
        <v>761</v>
      </c>
      <c r="C512" s="221" t="s">
        <v>1631</v>
      </c>
      <c r="D512" s="66" t="s">
        <v>2262</v>
      </c>
      <c r="E512" s="68">
        <v>1.07128</v>
      </c>
      <c r="F512" s="74">
        <v>1</v>
      </c>
      <c r="G512" s="74">
        <v>1</v>
      </c>
      <c r="H512" s="68">
        <f t="shared" si="14"/>
        <v>1.07128</v>
      </c>
      <c r="I512" s="70">
        <f t="shared" si="15"/>
        <v>1.07128</v>
      </c>
      <c r="J512" s="71">
        <f>ROUND((H512*'2-Calculator'!$D$26),2)</f>
        <v>7042.59</v>
      </c>
      <c r="K512" s="71">
        <f>ROUND((I512*'2-Calculator'!$D$26),2)</f>
        <v>7042.59</v>
      </c>
      <c r="L512" s="69">
        <v>4.63</v>
      </c>
      <c r="M512" s="66" t="s">
        <v>2531</v>
      </c>
      <c r="N512" s="66" t="s">
        <v>2536</v>
      </c>
      <c r="O512" s="66"/>
      <c r="P512" s="66" t="s">
        <v>1833</v>
      </c>
      <c r="Q512" s="141">
        <v>67</v>
      </c>
    </row>
    <row r="513" spans="1:17" s="72" customFormat="1" x14ac:dyDescent="0.2">
      <c r="A513" s="66"/>
      <c r="B513" s="66" t="s">
        <v>760</v>
      </c>
      <c r="C513" s="221" t="s">
        <v>1631</v>
      </c>
      <c r="D513" s="66" t="s">
        <v>2262</v>
      </c>
      <c r="E513" s="68">
        <v>2.1101800000000002</v>
      </c>
      <c r="F513" s="74">
        <v>1</v>
      </c>
      <c r="G513" s="74">
        <v>1</v>
      </c>
      <c r="H513" s="68">
        <f t="shared" si="14"/>
        <v>2.1101800000000002</v>
      </c>
      <c r="I513" s="70">
        <f t="shared" si="15"/>
        <v>2.1101800000000002</v>
      </c>
      <c r="J513" s="71">
        <f>ROUND((H513*'2-Calculator'!$D$26),2)</f>
        <v>13872.32</v>
      </c>
      <c r="K513" s="71">
        <f>ROUND((I513*'2-Calculator'!$D$26),2)</f>
        <v>13872.32</v>
      </c>
      <c r="L513" s="69">
        <v>7.79</v>
      </c>
      <c r="M513" s="66" t="s">
        <v>2531</v>
      </c>
      <c r="N513" s="66" t="s">
        <v>2536</v>
      </c>
      <c r="O513" s="66"/>
      <c r="P513" s="66" t="s">
        <v>1833</v>
      </c>
      <c r="Q513" s="141">
        <v>19</v>
      </c>
    </row>
    <row r="514" spans="1:17" s="72" customFormat="1" x14ac:dyDescent="0.2">
      <c r="A514" s="66"/>
      <c r="B514" s="66" t="s">
        <v>759</v>
      </c>
      <c r="C514" s="221" t="s">
        <v>1632</v>
      </c>
      <c r="D514" s="66" t="s">
        <v>2263</v>
      </c>
      <c r="E514" s="68">
        <v>0.48581000000000002</v>
      </c>
      <c r="F514" s="74">
        <v>1</v>
      </c>
      <c r="G514" s="74">
        <v>1</v>
      </c>
      <c r="H514" s="68">
        <f t="shared" si="14"/>
        <v>0.48581000000000002</v>
      </c>
      <c r="I514" s="70">
        <f t="shared" si="15"/>
        <v>0.48581000000000002</v>
      </c>
      <c r="J514" s="71">
        <f>ROUND((H514*'2-Calculator'!$D$26),2)</f>
        <v>3193.71</v>
      </c>
      <c r="K514" s="71">
        <f>ROUND((I514*'2-Calculator'!$D$26),2)</f>
        <v>3193.71</v>
      </c>
      <c r="L514" s="69">
        <v>2.57</v>
      </c>
      <c r="M514" s="66" t="s">
        <v>2531</v>
      </c>
      <c r="N514" s="66" t="s">
        <v>2536</v>
      </c>
      <c r="O514" s="66"/>
      <c r="P514" s="66" t="s">
        <v>1833</v>
      </c>
      <c r="Q514" s="141">
        <v>129</v>
      </c>
    </row>
    <row r="515" spans="1:17" s="72" customFormat="1" x14ac:dyDescent="0.2">
      <c r="A515" s="66"/>
      <c r="B515" s="66" t="s">
        <v>758</v>
      </c>
      <c r="C515" s="221" t="s">
        <v>1632</v>
      </c>
      <c r="D515" s="66" t="s">
        <v>2263</v>
      </c>
      <c r="E515" s="68">
        <v>0.65983999999999998</v>
      </c>
      <c r="F515" s="74">
        <v>1</v>
      </c>
      <c r="G515" s="74">
        <v>1</v>
      </c>
      <c r="H515" s="68">
        <f t="shared" si="14"/>
        <v>0.65983999999999998</v>
      </c>
      <c r="I515" s="70">
        <f t="shared" si="15"/>
        <v>0.65983999999999998</v>
      </c>
      <c r="J515" s="71">
        <f>ROUND((H515*'2-Calculator'!$D$26),2)</f>
        <v>4337.79</v>
      </c>
      <c r="K515" s="71">
        <f>ROUND((I515*'2-Calculator'!$D$26),2)</f>
        <v>4337.79</v>
      </c>
      <c r="L515" s="69">
        <v>3.43</v>
      </c>
      <c r="M515" s="66" t="s">
        <v>2531</v>
      </c>
      <c r="N515" s="66" t="s">
        <v>2536</v>
      </c>
      <c r="O515" s="66"/>
      <c r="P515" s="66" t="s">
        <v>1833</v>
      </c>
      <c r="Q515" s="141">
        <v>125</v>
      </c>
    </row>
    <row r="516" spans="1:17" s="72" customFormat="1" x14ac:dyDescent="0.2">
      <c r="A516" s="66"/>
      <c r="B516" s="66" t="s">
        <v>757</v>
      </c>
      <c r="C516" s="221" t="s">
        <v>1632</v>
      </c>
      <c r="D516" s="66" t="s">
        <v>2263</v>
      </c>
      <c r="E516" s="68">
        <v>0.96292</v>
      </c>
      <c r="F516" s="74">
        <v>1</v>
      </c>
      <c r="G516" s="74">
        <v>1</v>
      </c>
      <c r="H516" s="68">
        <f t="shared" si="14"/>
        <v>0.96292</v>
      </c>
      <c r="I516" s="70">
        <f t="shared" si="15"/>
        <v>0.96292</v>
      </c>
      <c r="J516" s="71">
        <f>ROUND((H516*'2-Calculator'!$D$26),2)</f>
        <v>6330.24</v>
      </c>
      <c r="K516" s="71">
        <f>ROUND((I516*'2-Calculator'!$D$26),2)</f>
        <v>6330.24</v>
      </c>
      <c r="L516" s="69">
        <v>5.63</v>
      </c>
      <c r="M516" s="66" t="s">
        <v>2531</v>
      </c>
      <c r="N516" s="66" t="s">
        <v>2536</v>
      </c>
      <c r="O516" s="66"/>
      <c r="P516" s="66" t="s">
        <v>1833</v>
      </c>
      <c r="Q516" s="141">
        <v>82</v>
      </c>
    </row>
    <row r="517" spans="1:17" s="72" customFormat="1" x14ac:dyDescent="0.2">
      <c r="A517" s="66"/>
      <c r="B517" s="66" t="s">
        <v>756</v>
      </c>
      <c r="C517" s="221" t="s">
        <v>1632</v>
      </c>
      <c r="D517" s="66" t="s">
        <v>2263</v>
      </c>
      <c r="E517" s="68">
        <v>1.94922</v>
      </c>
      <c r="F517" s="74">
        <v>1</v>
      </c>
      <c r="G517" s="74">
        <v>1</v>
      </c>
      <c r="H517" s="68">
        <f t="shared" si="14"/>
        <v>1.94922</v>
      </c>
      <c r="I517" s="70">
        <f t="shared" si="15"/>
        <v>1.94922</v>
      </c>
      <c r="J517" s="71">
        <f>ROUND((H517*'2-Calculator'!$D$26),2)</f>
        <v>12814.17</v>
      </c>
      <c r="K517" s="71">
        <f>ROUND((I517*'2-Calculator'!$D$26),2)</f>
        <v>12814.17</v>
      </c>
      <c r="L517" s="69">
        <v>10.17</v>
      </c>
      <c r="M517" s="66" t="s">
        <v>2531</v>
      </c>
      <c r="N517" s="66" t="s">
        <v>2536</v>
      </c>
      <c r="O517" s="66"/>
      <c r="P517" s="66" t="s">
        <v>1833</v>
      </c>
      <c r="Q517" s="141">
        <v>19</v>
      </c>
    </row>
    <row r="518" spans="1:17" s="72" customFormat="1" x14ac:dyDescent="0.2">
      <c r="A518" s="66"/>
      <c r="B518" s="66" t="s">
        <v>755</v>
      </c>
      <c r="C518" s="221" t="s">
        <v>1633</v>
      </c>
      <c r="D518" s="66" t="s">
        <v>2264</v>
      </c>
      <c r="E518" s="68">
        <v>1.4495</v>
      </c>
      <c r="F518" s="74">
        <v>1</v>
      </c>
      <c r="G518" s="74">
        <v>1</v>
      </c>
      <c r="H518" s="68">
        <f t="shared" si="14"/>
        <v>1.4495</v>
      </c>
      <c r="I518" s="70">
        <f t="shared" si="15"/>
        <v>1.4495</v>
      </c>
      <c r="J518" s="71">
        <f>ROUND((H518*'2-Calculator'!$D$26),2)</f>
        <v>9529.01</v>
      </c>
      <c r="K518" s="71">
        <f>ROUND((I518*'2-Calculator'!$D$26),2)</f>
        <v>9529.01</v>
      </c>
      <c r="L518" s="69">
        <v>4.8600000000000003</v>
      </c>
      <c r="M518" s="66" t="s">
        <v>2531</v>
      </c>
      <c r="N518" s="66" t="s">
        <v>2536</v>
      </c>
      <c r="O518" s="66"/>
      <c r="P518" s="66" t="s">
        <v>1833</v>
      </c>
      <c r="Q518" s="141">
        <v>1</v>
      </c>
    </row>
    <row r="519" spans="1:17" s="72" customFormat="1" x14ac:dyDescent="0.2">
      <c r="A519" s="66"/>
      <c r="B519" s="66" t="s">
        <v>754</v>
      </c>
      <c r="C519" s="221" t="s">
        <v>1633</v>
      </c>
      <c r="D519" s="66" t="s">
        <v>2264</v>
      </c>
      <c r="E519" s="68">
        <v>1.9126700000000001</v>
      </c>
      <c r="F519" s="74">
        <v>1</v>
      </c>
      <c r="G519" s="74">
        <v>1</v>
      </c>
      <c r="H519" s="68">
        <f t="shared" si="14"/>
        <v>1.9126700000000001</v>
      </c>
      <c r="I519" s="70">
        <f t="shared" si="15"/>
        <v>1.9126700000000001</v>
      </c>
      <c r="J519" s="71">
        <f>ROUND((H519*'2-Calculator'!$D$26),2)</f>
        <v>12573.89</v>
      </c>
      <c r="K519" s="71">
        <f>ROUND((I519*'2-Calculator'!$D$26),2)</f>
        <v>12573.89</v>
      </c>
      <c r="L519" s="69">
        <v>6.38</v>
      </c>
      <c r="M519" s="66" t="s">
        <v>2531</v>
      </c>
      <c r="N519" s="66" t="s">
        <v>2536</v>
      </c>
      <c r="O519" s="66"/>
      <c r="P519" s="66" t="s">
        <v>1833</v>
      </c>
      <c r="Q519" s="141">
        <v>5</v>
      </c>
    </row>
    <row r="520" spans="1:17" s="72" customFormat="1" x14ac:dyDescent="0.2">
      <c r="A520" s="66"/>
      <c r="B520" s="66" t="s">
        <v>753</v>
      </c>
      <c r="C520" s="221" t="s">
        <v>1633</v>
      </c>
      <c r="D520" s="66" t="s">
        <v>2264</v>
      </c>
      <c r="E520" s="68">
        <v>3.01444</v>
      </c>
      <c r="F520" s="74">
        <v>1</v>
      </c>
      <c r="G520" s="74">
        <v>1</v>
      </c>
      <c r="H520" s="68">
        <f t="shared" si="14"/>
        <v>3.01444</v>
      </c>
      <c r="I520" s="70">
        <f t="shared" si="15"/>
        <v>3.01444</v>
      </c>
      <c r="J520" s="71">
        <f>ROUND((H520*'2-Calculator'!$D$26),2)</f>
        <v>19816.93</v>
      </c>
      <c r="K520" s="71">
        <f>ROUND((I520*'2-Calculator'!$D$26),2)</f>
        <v>19816.93</v>
      </c>
      <c r="L520" s="69">
        <v>9.18</v>
      </c>
      <c r="M520" s="66" t="s">
        <v>2531</v>
      </c>
      <c r="N520" s="66" t="s">
        <v>2536</v>
      </c>
      <c r="O520" s="66"/>
      <c r="P520" s="66" t="s">
        <v>1833</v>
      </c>
      <c r="Q520" s="141">
        <v>6</v>
      </c>
    </row>
    <row r="521" spans="1:17" s="72" customFormat="1" x14ac:dyDescent="0.2">
      <c r="A521" s="66"/>
      <c r="B521" s="66" t="s">
        <v>752</v>
      </c>
      <c r="C521" s="221" t="s">
        <v>1633</v>
      </c>
      <c r="D521" s="66" t="s">
        <v>2264</v>
      </c>
      <c r="E521" s="68">
        <v>5.7383699999999997</v>
      </c>
      <c r="F521" s="74">
        <v>1</v>
      </c>
      <c r="G521" s="74">
        <v>1</v>
      </c>
      <c r="H521" s="68">
        <f t="shared" si="14"/>
        <v>5.7383699999999997</v>
      </c>
      <c r="I521" s="70">
        <f t="shared" si="15"/>
        <v>5.7383699999999997</v>
      </c>
      <c r="J521" s="71">
        <f>ROUND((H521*'2-Calculator'!$D$26),2)</f>
        <v>37724.04</v>
      </c>
      <c r="K521" s="71">
        <f>ROUND((I521*'2-Calculator'!$D$26),2)</f>
        <v>37724.04</v>
      </c>
      <c r="L521" s="69">
        <v>20.5</v>
      </c>
      <c r="M521" s="66" t="s">
        <v>2531</v>
      </c>
      <c r="N521" s="66" t="s">
        <v>2536</v>
      </c>
      <c r="O521" s="66"/>
      <c r="P521" s="66" t="s">
        <v>1833</v>
      </c>
      <c r="Q521" s="141">
        <v>3</v>
      </c>
    </row>
    <row r="522" spans="1:17" s="72" customFormat="1" x14ac:dyDescent="0.2">
      <c r="A522" s="66"/>
      <c r="B522" s="66" t="s">
        <v>751</v>
      </c>
      <c r="C522" s="221" t="s">
        <v>1634</v>
      </c>
      <c r="D522" s="66" t="s">
        <v>2265</v>
      </c>
      <c r="E522" s="68">
        <v>1.32047</v>
      </c>
      <c r="F522" s="74">
        <v>1</v>
      </c>
      <c r="G522" s="74">
        <v>1</v>
      </c>
      <c r="H522" s="68">
        <f t="shared" si="14"/>
        <v>1.32047</v>
      </c>
      <c r="I522" s="70">
        <f t="shared" si="15"/>
        <v>1.32047</v>
      </c>
      <c r="J522" s="71">
        <f>ROUND((H522*'2-Calculator'!$D$26),2)</f>
        <v>8680.77</v>
      </c>
      <c r="K522" s="71">
        <f>ROUND((I522*'2-Calculator'!$D$26),2)</f>
        <v>8680.77</v>
      </c>
      <c r="L522" s="69">
        <v>4.6399999999999997</v>
      </c>
      <c r="M522" s="66" t="s">
        <v>2531</v>
      </c>
      <c r="N522" s="66" t="s">
        <v>2536</v>
      </c>
      <c r="O522" s="66"/>
      <c r="P522" s="66" t="s">
        <v>1833</v>
      </c>
      <c r="Q522" s="141">
        <v>1</v>
      </c>
    </row>
    <row r="523" spans="1:17" s="72" customFormat="1" x14ac:dyDescent="0.2">
      <c r="A523" s="66"/>
      <c r="B523" s="66" t="s">
        <v>750</v>
      </c>
      <c r="C523" s="221" t="s">
        <v>1634</v>
      </c>
      <c r="D523" s="66" t="s">
        <v>2265</v>
      </c>
      <c r="E523" s="68">
        <v>1.7659</v>
      </c>
      <c r="F523" s="74">
        <v>1</v>
      </c>
      <c r="G523" s="74">
        <v>1</v>
      </c>
      <c r="H523" s="68">
        <f t="shared" si="14"/>
        <v>1.7659</v>
      </c>
      <c r="I523" s="70">
        <f t="shared" si="15"/>
        <v>1.7659</v>
      </c>
      <c r="J523" s="71">
        <f>ROUND((H523*'2-Calculator'!$D$26),2)</f>
        <v>11609.03</v>
      </c>
      <c r="K523" s="71">
        <f>ROUND((I523*'2-Calculator'!$D$26),2)</f>
        <v>11609.03</v>
      </c>
      <c r="L523" s="69">
        <v>5.97</v>
      </c>
      <c r="M523" s="66" t="s">
        <v>2531</v>
      </c>
      <c r="N523" s="66" t="s">
        <v>2536</v>
      </c>
      <c r="O523" s="66"/>
      <c r="P523" s="66" t="s">
        <v>1833</v>
      </c>
      <c r="Q523" s="141">
        <v>3</v>
      </c>
    </row>
    <row r="524" spans="1:17" s="72" customFormat="1" x14ac:dyDescent="0.2">
      <c r="A524" s="66"/>
      <c r="B524" s="66" t="s">
        <v>749</v>
      </c>
      <c r="C524" s="221" t="s">
        <v>1634</v>
      </c>
      <c r="D524" s="66" t="s">
        <v>2265</v>
      </c>
      <c r="E524" s="68">
        <v>2.55837</v>
      </c>
      <c r="F524" s="74">
        <v>1</v>
      </c>
      <c r="G524" s="74">
        <v>1</v>
      </c>
      <c r="H524" s="68">
        <f t="shared" si="14"/>
        <v>2.55837</v>
      </c>
      <c r="I524" s="70">
        <f t="shared" si="15"/>
        <v>2.55837</v>
      </c>
      <c r="J524" s="71">
        <f>ROUND((H524*'2-Calculator'!$D$26),2)</f>
        <v>16818.72</v>
      </c>
      <c r="K524" s="71">
        <f>ROUND((I524*'2-Calculator'!$D$26),2)</f>
        <v>16818.72</v>
      </c>
      <c r="L524" s="69">
        <v>11.84</v>
      </c>
      <c r="M524" s="66" t="s">
        <v>2531</v>
      </c>
      <c r="N524" s="66" t="s">
        <v>2536</v>
      </c>
      <c r="O524" s="66"/>
      <c r="P524" s="66" t="s">
        <v>1833</v>
      </c>
      <c r="Q524" s="141">
        <v>1</v>
      </c>
    </row>
    <row r="525" spans="1:17" s="72" customFormat="1" x14ac:dyDescent="0.2">
      <c r="A525" s="66"/>
      <c r="B525" s="66" t="s">
        <v>748</v>
      </c>
      <c r="C525" s="221" t="s">
        <v>1634</v>
      </c>
      <c r="D525" s="66" t="s">
        <v>2265</v>
      </c>
      <c r="E525" s="68">
        <v>4.5476000000000001</v>
      </c>
      <c r="F525" s="74">
        <v>1</v>
      </c>
      <c r="G525" s="74">
        <v>1</v>
      </c>
      <c r="H525" s="68">
        <f t="shared" si="14"/>
        <v>4.5476000000000001</v>
      </c>
      <c r="I525" s="70">
        <f t="shared" si="15"/>
        <v>4.5476000000000001</v>
      </c>
      <c r="J525" s="71">
        <f>ROUND((H525*'2-Calculator'!$D$26),2)</f>
        <v>29895.919999999998</v>
      </c>
      <c r="K525" s="71">
        <f>ROUND((I525*'2-Calculator'!$D$26),2)</f>
        <v>29895.919999999998</v>
      </c>
      <c r="L525" s="69">
        <v>23.46</v>
      </c>
      <c r="M525" s="66" t="s">
        <v>2531</v>
      </c>
      <c r="N525" s="66" t="s">
        <v>2536</v>
      </c>
      <c r="O525" s="66"/>
      <c r="P525" s="66" t="s">
        <v>1833</v>
      </c>
      <c r="Q525" s="141">
        <v>2</v>
      </c>
    </row>
    <row r="526" spans="1:17" s="72" customFormat="1" x14ac:dyDescent="0.2">
      <c r="A526" s="66"/>
      <c r="B526" s="66" t="s">
        <v>747</v>
      </c>
      <c r="C526" s="221" t="s">
        <v>1635</v>
      </c>
      <c r="D526" s="66" t="s">
        <v>2266</v>
      </c>
      <c r="E526" s="68">
        <v>0.97011999999999998</v>
      </c>
      <c r="F526" s="74">
        <v>1</v>
      </c>
      <c r="G526" s="74">
        <v>1</v>
      </c>
      <c r="H526" s="68">
        <f t="shared" ref="H526:H589" si="16">ROUND(E526*F526,5)</f>
        <v>0.97011999999999998</v>
      </c>
      <c r="I526" s="70">
        <f t="shared" ref="I526:I589" si="17">ROUND(E526*G526,5)</f>
        <v>0.97011999999999998</v>
      </c>
      <c r="J526" s="71">
        <f>ROUND((H526*'2-Calculator'!$D$26),2)</f>
        <v>6377.57</v>
      </c>
      <c r="K526" s="71">
        <f>ROUND((I526*'2-Calculator'!$D$26),2)</f>
        <v>6377.57</v>
      </c>
      <c r="L526" s="69">
        <v>2.4900000000000002</v>
      </c>
      <c r="M526" s="66" t="s">
        <v>2531</v>
      </c>
      <c r="N526" s="66" t="s">
        <v>2536</v>
      </c>
      <c r="O526" s="66"/>
      <c r="P526" s="66" t="s">
        <v>1833</v>
      </c>
      <c r="Q526" s="141">
        <v>55</v>
      </c>
    </row>
    <row r="527" spans="1:17" s="72" customFormat="1" x14ac:dyDescent="0.2">
      <c r="A527" s="66"/>
      <c r="B527" s="66" t="s">
        <v>746</v>
      </c>
      <c r="C527" s="221" t="s">
        <v>1635</v>
      </c>
      <c r="D527" s="66" t="s">
        <v>2266</v>
      </c>
      <c r="E527" s="68">
        <v>1.2707200000000001</v>
      </c>
      <c r="F527" s="74">
        <v>1</v>
      </c>
      <c r="G527" s="74">
        <v>1</v>
      </c>
      <c r="H527" s="68">
        <f t="shared" si="16"/>
        <v>1.2707200000000001</v>
      </c>
      <c r="I527" s="70">
        <f t="shared" si="17"/>
        <v>1.2707200000000001</v>
      </c>
      <c r="J527" s="71">
        <f>ROUND((H527*'2-Calculator'!$D$26),2)</f>
        <v>8353.7099999999991</v>
      </c>
      <c r="K527" s="71">
        <f>ROUND((I527*'2-Calculator'!$D$26),2)</f>
        <v>8353.7099999999991</v>
      </c>
      <c r="L527" s="69">
        <v>3.47</v>
      </c>
      <c r="M527" s="66" t="s">
        <v>2531</v>
      </c>
      <c r="N527" s="66" t="s">
        <v>2536</v>
      </c>
      <c r="O527" s="66"/>
      <c r="P527" s="66" t="s">
        <v>1833</v>
      </c>
      <c r="Q527" s="141">
        <v>123</v>
      </c>
    </row>
    <row r="528" spans="1:17" s="72" customFormat="1" x14ac:dyDescent="0.2">
      <c r="A528" s="66"/>
      <c r="B528" s="66" t="s">
        <v>745</v>
      </c>
      <c r="C528" s="221" t="s">
        <v>1635</v>
      </c>
      <c r="D528" s="66" t="s">
        <v>2266</v>
      </c>
      <c r="E528" s="68">
        <v>1.74593</v>
      </c>
      <c r="F528" s="74">
        <v>1</v>
      </c>
      <c r="G528" s="74">
        <v>1</v>
      </c>
      <c r="H528" s="68">
        <f t="shared" si="16"/>
        <v>1.74593</v>
      </c>
      <c r="I528" s="70">
        <f t="shared" si="17"/>
        <v>1.74593</v>
      </c>
      <c r="J528" s="71">
        <f>ROUND((H528*'2-Calculator'!$D$26),2)</f>
        <v>11477.74</v>
      </c>
      <c r="K528" s="71">
        <f>ROUND((I528*'2-Calculator'!$D$26),2)</f>
        <v>11477.74</v>
      </c>
      <c r="L528" s="69">
        <v>5.77</v>
      </c>
      <c r="M528" s="66" t="s">
        <v>2531</v>
      </c>
      <c r="N528" s="66" t="s">
        <v>2536</v>
      </c>
      <c r="O528" s="66"/>
      <c r="P528" s="66" t="s">
        <v>1833</v>
      </c>
      <c r="Q528" s="141">
        <v>54</v>
      </c>
    </row>
    <row r="529" spans="1:17" s="72" customFormat="1" x14ac:dyDescent="0.2">
      <c r="A529" s="66"/>
      <c r="B529" s="66" t="s">
        <v>744</v>
      </c>
      <c r="C529" s="221" t="s">
        <v>1635</v>
      </c>
      <c r="D529" s="66" t="s">
        <v>2266</v>
      </c>
      <c r="E529" s="68">
        <v>3.5485899999999999</v>
      </c>
      <c r="F529" s="74">
        <v>1</v>
      </c>
      <c r="G529" s="74">
        <v>1</v>
      </c>
      <c r="H529" s="68">
        <f t="shared" si="16"/>
        <v>3.5485899999999999</v>
      </c>
      <c r="I529" s="70">
        <f t="shared" si="17"/>
        <v>3.5485899999999999</v>
      </c>
      <c r="J529" s="71">
        <f>ROUND((H529*'2-Calculator'!$D$26),2)</f>
        <v>23328.43</v>
      </c>
      <c r="K529" s="71">
        <f>ROUND((I529*'2-Calculator'!$D$26),2)</f>
        <v>23328.43</v>
      </c>
      <c r="L529" s="69">
        <v>14.02</v>
      </c>
      <c r="M529" s="66" t="s">
        <v>2531</v>
      </c>
      <c r="N529" s="66" t="s">
        <v>2536</v>
      </c>
      <c r="O529" s="66"/>
      <c r="P529" s="66" t="s">
        <v>1833</v>
      </c>
      <c r="Q529" s="141">
        <v>3</v>
      </c>
    </row>
    <row r="530" spans="1:17" s="72" customFormat="1" x14ac:dyDescent="0.2">
      <c r="A530" s="66"/>
      <c r="B530" s="66" t="s">
        <v>743</v>
      </c>
      <c r="C530" s="221" t="s">
        <v>1636</v>
      </c>
      <c r="D530" s="66" t="s">
        <v>2267</v>
      </c>
      <c r="E530" s="68">
        <v>1.2573799999999999</v>
      </c>
      <c r="F530" s="74">
        <v>1</v>
      </c>
      <c r="G530" s="74">
        <v>1</v>
      </c>
      <c r="H530" s="68">
        <f t="shared" si="16"/>
        <v>1.2573799999999999</v>
      </c>
      <c r="I530" s="70">
        <f t="shared" si="17"/>
        <v>1.2573799999999999</v>
      </c>
      <c r="J530" s="71">
        <f>ROUND((H530*'2-Calculator'!$D$26),2)</f>
        <v>8266.02</v>
      </c>
      <c r="K530" s="71">
        <f>ROUND((I530*'2-Calculator'!$D$26),2)</f>
        <v>8266.02</v>
      </c>
      <c r="L530" s="69">
        <v>4.2</v>
      </c>
      <c r="M530" s="66" t="s">
        <v>2531</v>
      </c>
      <c r="N530" s="66" t="s">
        <v>2536</v>
      </c>
      <c r="O530" s="66"/>
      <c r="P530" s="66" t="s">
        <v>1833</v>
      </c>
      <c r="Q530" s="141">
        <v>4</v>
      </c>
    </row>
    <row r="531" spans="1:17" s="72" customFormat="1" x14ac:dyDescent="0.2">
      <c r="A531" s="66"/>
      <c r="B531" s="66" t="s">
        <v>742</v>
      </c>
      <c r="C531" s="221" t="s">
        <v>1636</v>
      </c>
      <c r="D531" s="66" t="s">
        <v>2267</v>
      </c>
      <c r="E531" s="68">
        <v>1.4990300000000001</v>
      </c>
      <c r="F531" s="74">
        <v>1</v>
      </c>
      <c r="G531" s="74">
        <v>1</v>
      </c>
      <c r="H531" s="68">
        <f t="shared" si="16"/>
        <v>1.4990300000000001</v>
      </c>
      <c r="I531" s="70">
        <f t="shared" si="17"/>
        <v>1.4990300000000001</v>
      </c>
      <c r="J531" s="71">
        <f>ROUND((H531*'2-Calculator'!$D$26),2)</f>
        <v>9854.6200000000008</v>
      </c>
      <c r="K531" s="71">
        <f>ROUND((I531*'2-Calculator'!$D$26),2)</f>
        <v>9854.6200000000008</v>
      </c>
      <c r="L531" s="69">
        <v>4.18</v>
      </c>
      <c r="M531" s="66" t="s">
        <v>2531</v>
      </c>
      <c r="N531" s="66" t="s">
        <v>2536</v>
      </c>
      <c r="O531" s="66"/>
      <c r="P531" s="66" t="s">
        <v>1833</v>
      </c>
      <c r="Q531" s="141">
        <v>2</v>
      </c>
    </row>
    <row r="532" spans="1:17" s="72" customFormat="1" x14ac:dyDescent="0.2">
      <c r="A532" s="66"/>
      <c r="B532" s="66" t="s">
        <v>741</v>
      </c>
      <c r="C532" s="221" t="s">
        <v>1636</v>
      </c>
      <c r="D532" s="66" t="s">
        <v>2267</v>
      </c>
      <c r="E532" s="68">
        <v>2.2337400000000001</v>
      </c>
      <c r="F532" s="74">
        <v>1</v>
      </c>
      <c r="G532" s="74">
        <v>1</v>
      </c>
      <c r="H532" s="68">
        <f t="shared" si="16"/>
        <v>2.2337400000000001</v>
      </c>
      <c r="I532" s="70">
        <f t="shared" si="17"/>
        <v>2.2337400000000001</v>
      </c>
      <c r="J532" s="71">
        <f>ROUND((H532*'2-Calculator'!$D$26),2)</f>
        <v>14684.61</v>
      </c>
      <c r="K532" s="71">
        <f>ROUND((I532*'2-Calculator'!$D$26),2)</f>
        <v>14684.61</v>
      </c>
      <c r="L532" s="69">
        <v>8.6199999999999992</v>
      </c>
      <c r="M532" s="66" t="s">
        <v>2531</v>
      </c>
      <c r="N532" s="66" t="s">
        <v>2536</v>
      </c>
      <c r="O532" s="66"/>
      <c r="P532" s="66" t="s">
        <v>1833</v>
      </c>
      <c r="Q532" s="141">
        <v>2</v>
      </c>
    </row>
    <row r="533" spans="1:17" s="72" customFormat="1" x14ac:dyDescent="0.2">
      <c r="A533" s="66"/>
      <c r="B533" s="66" t="s">
        <v>740</v>
      </c>
      <c r="C533" s="221" t="s">
        <v>1636</v>
      </c>
      <c r="D533" s="66" t="s">
        <v>2267</v>
      </c>
      <c r="E533" s="68">
        <v>4.5192300000000003</v>
      </c>
      <c r="F533" s="74">
        <v>1</v>
      </c>
      <c r="G533" s="74">
        <v>1</v>
      </c>
      <c r="H533" s="68">
        <f t="shared" si="16"/>
        <v>4.5192300000000003</v>
      </c>
      <c r="I533" s="70">
        <f t="shared" si="17"/>
        <v>4.5192300000000003</v>
      </c>
      <c r="J533" s="71">
        <f>ROUND((H533*'2-Calculator'!$D$26),2)</f>
        <v>29709.42</v>
      </c>
      <c r="K533" s="71">
        <f>ROUND((I533*'2-Calculator'!$D$26),2)</f>
        <v>29709.42</v>
      </c>
      <c r="L533" s="69">
        <v>20.16</v>
      </c>
      <c r="M533" s="66" t="s">
        <v>2531</v>
      </c>
      <c r="N533" s="66" t="s">
        <v>2536</v>
      </c>
      <c r="O533" s="66"/>
      <c r="P533" s="66" t="s">
        <v>1833</v>
      </c>
      <c r="Q533" s="141">
        <v>2</v>
      </c>
    </row>
    <row r="534" spans="1:17" s="72" customFormat="1" x14ac:dyDescent="0.2">
      <c r="A534" s="66"/>
      <c r="B534" s="66" t="s">
        <v>739</v>
      </c>
      <c r="C534" s="221" t="s">
        <v>1637</v>
      </c>
      <c r="D534" s="66" t="s">
        <v>2268</v>
      </c>
      <c r="E534" s="68">
        <v>0.48326000000000002</v>
      </c>
      <c r="F534" s="74">
        <v>1</v>
      </c>
      <c r="G534" s="74">
        <v>1</v>
      </c>
      <c r="H534" s="68">
        <f t="shared" si="16"/>
        <v>0.48326000000000002</v>
      </c>
      <c r="I534" s="70">
        <f t="shared" si="17"/>
        <v>0.48326000000000002</v>
      </c>
      <c r="J534" s="71">
        <f>ROUND((H534*'2-Calculator'!$D$26),2)</f>
        <v>3176.95</v>
      </c>
      <c r="K534" s="71">
        <f>ROUND((I534*'2-Calculator'!$D$26),2)</f>
        <v>3176.95</v>
      </c>
      <c r="L534" s="69">
        <v>2.62</v>
      </c>
      <c r="M534" s="66" t="s">
        <v>2531</v>
      </c>
      <c r="N534" s="66" t="s">
        <v>2536</v>
      </c>
      <c r="O534" s="66"/>
      <c r="P534" s="66" t="s">
        <v>1833</v>
      </c>
      <c r="Q534" s="141">
        <v>6</v>
      </c>
    </row>
    <row r="535" spans="1:17" s="72" customFormat="1" x14ac:dyDescent="0.2">
      <c r="A535" s="66"/>
      <c r="B535" s="66" t="s">
        <v>738</v>
      </c>
      <c r="C535" s="221" t="s">
        <v>1637</v>
      </c>
      <c r="D535" s="66" t="s">
        <v>2268</v>
      </c>
      <c r="E535" s="68">
        <v>0.65027999999999997</v>
      </c>
      <c r="F535" s="74">
        <v>1</v>
      </c>
      <c r="G535" s="74">
        <v>1</v>
      </c>
      <c r="H535" s="68">
        <f t="shared" si="16"/>
        <v>0.65027999999999997</v>
      </c>
      <c r="I535" s="70">
        <f t="shared" si="17"/>
        <v>0.65027999999999997</v>
      </c>
      <c r="J535" s="71">
        <f>ROUND((H535*'2-Calculator'!$D$26),2)</f>
        <v>4274.9399999999996</v>
      </c>
      <c r="K535" s="71">
        <f>ROUND((I535*'2-Calculator'!$D$26),2)</f>
        <v>4274.9399999999996</v>
      </c>
      <c r="L535" s="69">
        <v>4</v>
      </c>
      <c r="M535" s="66" t="s">
        <v>2531</v>
      </c>
      <c r="N535" s="66" t="s">
        <v>2536</v>
      </c>
      <c r="O535" s="66"/>
      <c r="P535" s="66" t="s">
        <v>1833</v>
      </c>
      <c r="Q535" s="141">
        <v>46</v>
      </c>
    </row>
    <row r="536" spans="1:17" s="72" customFormat="1" x14ac:dyDescent="0.2">
      <c r="A536" s="66"/>
      <c r="B536" s="66" t="s">
        <v>737</v>
      </c>
      <c r="C536" s="221" t="s">
        <v>1637</v>
      </c>
      <c r="D536" s="66" t="s">
        <v>2268</v>
      </c>
      <c r="E536" s="68">
        <v>1.046</v>
      </c>
      <c r="F536" s="74">
        <v>1</v>
      </c>
      <c r="G536" s="74">
        <v>1</v>
      </c>
      <c r="H536" s="68">
        <f t="shared" si="16"/>
        <v>1.046</v>
      </c>
      <c r="I536" s="70">
        <f t="shared" si="17"/>
        <v>1.046</v>
      </c>
      <c r="J536" s="71">
        <f>ROUND((H536*'2-Calculator'!$D$26),2)</f>
        <v>6876.4</v>
      </c>
      <c r="K536" s="71">
        <f>ROUND((I536*'2-Calculator'!$D$26),2)</f>
        <v>6876.4</v>
      </c>
      <c r="L536" s="69">
        <v>5.43</v>
      </c>
      <c r="M536" s="66" t="s">
        <v>2531</v>
      </c>
      <c r="N536" s="66" t="s">
        <v>2536</v>
      </c>
      <c r="O536" s="66"/>
      <c r="P536" s="66" t="s">
        <v>1833</v>
      </c>
      <c r="Q536" s="141">
        <v>80</v>
      </c>
    </row>
    <row r="537" spans="1:17" s="72" customFormat="1" x14ac:dyDescent="0.2">
      <c r="A537" s="66"/>
      <c r="B537" s="66" t="s">
        <v>736</v>
      </c>
      <c r="C537" s="221" t="s">
        <v>1637</v>
      </c>
      <c r="D537" s="66" t="s">
        <v>2268</v>
      </c>
      <c r="E537" s="68">
        <v>2.4901300000000002</v>
      </c>
      <c r="F537" s="74">
        <v>1</v>
      </c>
      <c r="G537" s="74">
        <v>1</v>
      </c>
      <c r="H537" s="68">
        <f t="shared" si="16"/>
        <v>2.4901300000000002</v>
      </c>
      <c r="I537" s="70">
        <f t="shared" si="17"/>
        <v>2.4901300000000002</v>
      </c>
      <c r="J537" s="71">
        <f>ROUND((H537*'2-Calculator'!$D$26),2)</f>
        <v>16370.11</v>
      </c>
      <c r="K537" s="71">
        <f>ROUND((I537*'2-Calculator'!$D$26),2)</f>
        <v>16370.11</v>
      </c>
      <c r="L537" s="69">
        <v>10.029999999999999</v>
      </c>
      <c r="M537" s="66" t="s">
        <v>2531</v>
      </c>
      <c r="N537" s="66" t="s">
        <v>2536</v>
      </c>
      <c r="O537" s="66"/>
      <c r="P537" s="66" t="s">
        <v>1833</v>
      </c>
      <c r="Q537" s="141">
        <v>24</v>
      </c>
    </row>
    <row r="538" spans="1:17" s="72" customFormat="1" x14ac:dyDescent="0.2">
      <c r="A538" s="66"/>
      <c r="B538" s="66" t="s">
        <v>735</v>
      </c>
      <c r="C538" s="221" t="s">
        <v>1638</v>
      </c>
      <c r="D538" s="66" t="s">
        <v>2062</v>
      </c>
      <c r="E538" s="68">
        <v>0.52964</v>
      </c>
      <c r="F538" s="74">
        <v>1</v>
      </c>
      <c r="G538" s="74">
        <v>1</v>
      </c>
      <c r="H538" s="68">
        <f t="shared" si="16"/>
        <v>0.52964</v>
      </c>
      <c r="I538" s="70">
        <f t="shared" si="17"/>
        <v>0.52964</v>
      </c>
      <c r="J538" s="71">
        <f>ROUND((H538*'2-Calculator'!$D$26),2)</f>
        <v>3481.85</v>
      </c>
      <c r="K538" s="71">
        <f>ROUND((I538*'2-Calculator'!$D$26),2)</f>
        <v>3481.85</v>
      </c>
      <c r="L538" s="69">
        <v>2.4700000000000002</v>
      </c>
      <c r="M538" s="66" t="s">
        <v>2531</v>
      </c>
      <c r="N538" s="66" t="s">
        <v>2536</v>
      </c>
      <c r="O538" s="66"/>
      <c r="P538" s="66" t="s">
        <v>1833</v>
      </c>
      <c r="Q538" s="141">
        <v>5</v>
      </c>
    </row>
    <row r="539" spans="1:17" s="72" customFormat="1" x14ac:dyDescent="0.2">
      <c r="A539" s="66"/>
      <c r="B539" s="66" t="s">
        <v>734</v>
      </c>
      <c r="C539" s="221" t="s">
        <v>1638</v>
      </c>
      <c r="D539" s="66" t="s">
        <v>2062</v>
      </c>
      <c r="E539" s="68">
        <v>0.71008000000000004</v>
      </c>
      <c r="F539" s="74">
        <v>1</v>
      </c>
      <c r="G539" s="74">
        <v>1</v>
      </c>
      <c r="H539" s="68">
        <f t="shared" si="16"/>
        <v>0.71008000000000004</v>
      </c>
      <c r="I539" s="70">
        <f t="shared" si="17"/>
        <v>0.71008000000000004</v>
      </c>
      <c r="J539" s="71">
        <f>ROUND((H539*'2-Calculator'!$D$26),2)</f>
        <v>4668.07</v>
      </c>
      <c r="K539" s="71">
        <f>ROUND((I539*'2-Calculator'!$D$26),2)</f>
        <v>4668.07</v>
      </c>
      <c r="L539" s="69">
        <v>3.63</v>
      </c>
      <c r="M539" s="66" t="s">
        <v>2531</v>
      </c>
      <c r="N539" s="66" t="s">
        <v>2536</v>
      </c>
      <c r="O539" s="66"/>
      <c r="P539" s="66" t="s">
        <v>1833</v>
      </c>
      <c r="Q539" s="141">
        <v>39</v>
      </c>
    </row>
    <row r="540" spans="1:17" s="72" customFormat="1" x14ac:dyDescent="0.2">
      <c r="A540" s="66"/>
      <c r="B540" s="66" t="s">
        <v>733</v>
      </c>
      <c r="C540" s="221" t="s">
        <v>1638</v>
      </c>
      <c r="D540" s="66" t="s">
        <v>2062</v>
      </c>
      <c r="E540" s="68">
        <v>1.12924</v>
      </c>
      <c r="F540" s="74">
        <v>1</v>
      </c>
      <c r="G540" s="74">
        <v>1</v>
      </c>
      <c r="H540" s="68">
        <f t="shared" si="16"/>
        <v>1.12924</v>
      </c>
      <c r="I540" s="70">
        <f t="shared" si="17"/>
        <v>1.12924</v>
      </c>
      <c r="J540" s="71">
        <f>ROUND((H540*'2-Calculator'!$D$26),2)</f>
        <v>7423.62</v>
      </c>
      <c r="K540" s="71">
        <f>ROUND((I540*'2-Calculator'!$D$26),2)</f>
        <v>7423.62</v>
      </c>
      <c r="L540" s="69">
        <v>5.74</v>
      </c>
      <c r="M540" s="66" t="s">
        <v>2531</v>
      </c>
      <c r="N540" s="66" t="s">
        <v>2536</v>
      </c>
      <c r="O540" s="66"/>
      <c r="P540" s="66" t="s">
        <v>1833</v>
      </c>
      <c r="Q540" s="141">
        <v>102</v>
      </c>
    </row>
    <row r="541" spans="1:17" s="72" customFormat="1" x14ac:dyDescent="0.2">
      <c r="A541" s="66"/>
      <c r="B541" s="66" t="s">
        <v>732</v>
      </c>
      <c r="C541" s="221" t="s">
        <v>1638</v>
      </c>
      <c r="D541" s="66" t="s">
        <v>2062</v>
      </c>
      <c r="E541" s="68">
        <v>2.4043100000000002</v>
      </c>
      <c r="F541" s="74">
        <v>1</v>
      </c>
      <c r="G541" s="74">
        <v>1</v>
      </c>
      <c r="H541" s="68">
        <f t="shared" si="16"/>
        <v>2.4043100000000002</v>
      </c>
      <c r="I541" s="70">
        <f t="shared" si="17"/>
        <v>2.4043100000000002</v>
      </c>
      <c r="J541" s="71">
        <f>ROUND((H541*'2-Calculator'!$D$26),2)</f>
        <v>15805.93</v>
      </c>
      <c r="K541" s="71">
        <f>ROUND((I541*'2-Calculator'!$D$26),2)</f>
        <v>15805.93</v>
      </c>
      <c r="L541" s="69">
        <v>10.73</v>
      </c>
      <c r="M541" s="66" t="s">
        <v>2531</v>
      </c>
      <c r="N541" s="66" t="s">
        <v>2536</v>
      </c>
      <c r="O541" s="66"/>
      <c r="P541" s="66" t="s">
        <v>1833</v>
      </c>
      <c r="Q541" s="141">
        <v>21</v>
      </c>
    </row>
    <row r="542" spans="1:17" s="72" customFormat="1" x14ac:dyDescent="0.2">
      <c r="A542" s="66"/>
      <c r="B542" s="66" t="s">
        <v>731</v>
      </c>
      <c r="C542" s="221" t="s">
        <v>1639</v>
      </c>
      <c r="D542" s="66" t="s">
        <v>2269</v>
      </c>
      <c r="E542" s="68">
        <v>0.61046999999999996</v>
      </c>
      <c r="F542" s="74">
        <v>1</v>
      </c>
      <c r="G542" s="74">
        <v>1</v>
      </c>
      <c r="H542" s="68">
        <f t="shared" si="16"/>
        <v>0.61046999999999996</v>
      </c>
      <c r="I542" s="70">
        <f t="shared" si="17"/>
        <v>0.61046999999999996</v>
      </c>
      <c r="J542" s="71">
        <f>ROUND((H542*'2-Calculator'!$D$26),2)</f>
        <v>4013.23</v>
      </c>
      <c r="K542" s="71">
        <f>ROUND((I542*'2-Calculator'!$D$26),2)</f>
        <v>4013.23</v>
      </c>
      <c r="L542" s="69">
        <v>1.63</v>
      </c>
      <c r="M542" s="66" t="s">
        <v>2531</v>
      </c>
      <c r="N542" s="66" t="s">
        <v>2536</v>
      </c>
      <c r="O542" s="66"/>
      <c r="P542" s="66" t="s">
        <v>1833</v>
      </c>
      <c r="Q542" s="141">
        <v>3</v>
      </c>
    </row>
    <row r="543" spans="1:17" s="72" customFormat="1" x14ac:dyDescent="0.2">
      <c r="A543" s="66"/>
      <c r="B543" s="66" t="s">
        <v>730</v>
      </c>
      <c r="C543" s="221" t="s">
        <v>1639</v>
      </c>
      <c r="D543" s="66" t="s">
        <v>2269</v>
      </c>
      <c r="E543" s="68">
        <v>0.84767000000000003</v>
      </c>
      <c r="F543" s="74">
        <v>1</v>
      </c>
      <c r="G543" s="74">
        <v>1</v>
      </c>
      <c r="H543" s="68">
        <f t="shared" si="16"/>
        <v>0.84767000000000003</v>
      </c>
      <c r="I543" s="70">
        <f t="shared" si="17"/>
        <v>0.84767000000000003</v>
      </c>
      <c r="J543" s="71">
        <f>ROUND((H543*'2-Calculator'!$D$26),2)</f>
        <v>5572.58</v>
      </c>
      <c r="K543" s="71">
        <f>ROUND((I543*'2-Calculator'!$D$26),2)</f>
        <v>5572.58</v>
      </c>
      <c r="L543" s="69">
        <v>3.75</v>
      </c>
      <c r="M543" s="66" t="s">
        <v>2531</v>
      </c>
      <c r="N543" s="66" t="s">
        <v>2536</v>
      </c>
      <c r="O543" s="66"/>
      <c r="P543" s="66" t="s">
        <v>1833</v>
      </c>
      <c r="Q543" s="141">
        <v>21</v>
      </c>
    </row>
    <row r="544" spans="1:17" s="72" customFormat="1" x14ac:dyDescent="0.2">
      <c r="A544" s="66"/>
      <c r="B544" s="66" t="s">
        <v>729</v>
      </c>
      <c r="C544" s="221" t="s">
        <v>1639</v>
      </c>
      <c r="D544" s="66" t="s">
        <v>2269</v>
      </c>
      <c r="E544" s="68">
        <v>1.19079</v>
      </c>
      <c r="F544" s="74">
        <v>1</v>
      </c>
      <c r="G544" s="74">
        <v>1</v>
      </c>
      <c r="H544" s="68">
        <f t="shared" si="16"/>
        <v>1.19079</v>
      </c>
      <c r="I544" s="70">
        <f t="shared" si="17"/>
        <v>1.19079</v>
      </c>
      <c r="J544" s="71">
        <f>ROUND((H544*'2-Calculator'!$D$26),2)</f>
        <v>7828.25</v>
      </c>
      <c r="K544" s="71">
        <f>ROUND((I544*'2-Calculator'!$D$26),2)</f>
        <v>7828.25</v>
      </c>
      <c r="L544" s="69">
        <v>5.78</v>
      </c>
      <c r="M544" s="66" t="s">
        <v>2531</v>
      </c>
      <c r="N544" s="66" t="s">
        <v>2536</v>
      </c>
      <c r="O544" s="66"/>
      <c r="P544" s="66" t="s">
        <v>1833</v>
      </c>
      <c r="Q544" s="141">
        <v>27</v>
      </c>
    </row>
    <row r="545" spans="1:17" s="72" customFormat="1" x14ac:dyDescent="0.2">
      <c r="A545" s="66"/>
      <c r="B545" s="66" t="s">
        <v>728</v>
      </c>
      <c r="C545" s="221" t="s">
        <v>1639</v>
      </c>
      <c r="D545" s="66" t="s">
        <v>2269</v>
      </c>
      <c r="E545" s="68">
        <v>2.21915</v>
      </c>
      <c r="F545" s="74">
        <v>1</v>
      </c>
      <c r="G545" s="74">
        <v>1</v>
      </c>
      <c r="H545" s="68">
        <f t="shared" si="16"/>
        <v>2.21915</v>
      </c>
      <c r="I545" s="70">
        <f t="shared" si="17"/>
        <v>2.21915</v>
      </c>
      <c r="J545" s="71">
        <f>ROUND((H545*'2-Calculator'!$D$26),2)</f>
        <v>14588.69</v>
      </c>
      <c r="K545" s="71">
        <f>ROUND((I545*'2-Calculator'!$D$26),2)</f>
        <v>14588.69</v>
      </c>
      <c r="L545" s="69">
        <v>8.7100000000000009</v>
      </c>
      <c r="M545" s="66" t="s">
        <v>2531</v>
      </c>
      <c r="N545" s="66" t="s">
        <v>2536</v>
      </c>
      <c r="O545" s="66"/>
      <c r="P545" s="66" t="s">
        <v>1833</v>
      </c>
      <c r="Q545" s="141">
        <v>11</v>
      </c>
    </row>
    <row r="546" spans="1:17" s="72" customFormat="1" x14ac:dyDescent="0.2">
      <c r="A546" s="66"/>
      <c r="B546" s="66" t="s">
        <v>727</v>
      </c>
      <c r="C546" s="221" t="s">
        <v>1640</v>
      </c>
      <c r="D546" s="66" t="s">
        <v>2270</v>
      </c>
      <c r="E546" s="68">
        <v>0.54151000000000005</v>
      </c>
      <c r="F546" s="74">
        <v>1</v>
      </c>
      <c r="G546" s="74">
        <v>1</v>
      </c>
      <c r="H546" s="68">
        <f t="shared" si="16"/>
        <v>0.54151000000000005</v>
      </c>
      <c r="I546" s="70">
        <f t="shared" si="17"/>
        <v>0.54151000000000005</v>
      </c>
      <c r="J546" s="71">
        <f>ROUND((H546*'2-Calculator'!$D$26),2)</f>
        <v>3559.89</v>
      </c>
      <c r="K546" s="71">
        <f>ROUND((I546*'2-Calculator'!$D$26),2)</f>
        <v>3559.89</v>
      </c>
      <c r="L546" s="69">
        <v>2.82</v>
      </c>
      <c r="M546" s="66" t="s">
        <v>2531</v>
      </c>
      <c r="N546" s="66" t="s">
        <v>2536</v>
      </c>
      <c r="O546" s="66"/>
      <c r="P546" s="66" t="s">
        <v>1833</v>
      </c>
      <c r="Q546" s="141">
        <v>125</v>
      </c>
    </row>
    <row r="547" spans="1:17" s="72" customFormat="1" x14ac:dyDescent="0.2">
      <c r="A547" s="66"/>
      <c r="B547" s="66" t="s">
        <v>726</v>
      </c>
      <c r="C547" s="221" t="s">
        <v>1640</v>
      </c>
      <c r="D547" s="66" t="s">
        <v>2270</v>
      </c>
      <c r="E547" s="68">
        <v>0.69396999999999998</v>
      </c>
      <c r="F547" s="74">
        <v>1</v>
      </c>
      <c r="G547" s="74">
        <v>1</v>
      </c>
      <c r="H547" s="68">
        <f t="shared" si="16"/>
        <v>0.69396999999999998</v>
      </c>
      <c r="I547" s="70">
        <f t="shared" si="17"/>
        <v>0.69396999999999998</v>
      </c>
      <c r="J547" s="71">
        <f>ROUND((H547*'2-Calculator'!$D$26),2)</f>
        <v>4562.16</v>
      </c>
      <c r="K547" s="71">
        <f>ROUND((I547*'2-Calculator'!$D$26),2)</f>
        <v>4562.16</v>
      </c>
      <c r="L547" s="69">
        <v>3.51</v>
      </c>
      <c r="M547" s="66" t="s">
        <v>2531</v>
      </c>
      <c r="N547" s="66" t="s">
        <v>2536</v>
      </c>
      <c r="O547" s="66"/>
      <c r="P547" s="66" t="s">
        <v>1833</v>
      </c>
      <c r="Q547" s="141">
        <v>175</v>
      </c>
    </row>
    <row r="548" spans="1:17" s="72" customFormat="1" x14ac:dyDescent="0.2">
      <c r="A548" s="66"/>
      <c r="B548" s="66" t="s">
        <v>725</v>
      </c>
      <c r="C548" s="221" t="s">
        <v>1640</v>
      </c>
      <c r="D548" s="66" t="s">
        <v>2270</v>
      </c>
      <c r="E548" s="68">
        <v>1.1068800000000001</v>
      </c>
      <c r="F548" s="74">
        <v>1</v>
      </c>
      <c r="G548" s="74">
        <v>1</v>
      </c>
      <c r="H548" s="68">
        <f t="shared" si="16"/>
        <v>1.1068800000000001</v>
      </c>
      <c r="I548" s="70">
        <f t="shared" si="17"/>
        <v>1.1068800000000001</v>
      </c>
      <c r="J548" s="71">
        <f>ROUND((H548*'2-Calculator'!$D$26),2)</f>
        <v>7276.63</v>
      </c>
      <c r="K548" s="71">
        <f>ROUND((I548*'2-Calculator'!$D$26),2)</f>
        <v>7276.63</v>
      </c>
      <c r="L548" s="69">
        <v>5.33</v>
      </c>
      <c r="M548" s="66" t="s">
        <v>2531</v>
      </c>
      <c r="N548" s="66" t="s">
        <v>2536</v>
      </c>
      <c r="O548" s="66"/>
      <c r="P548" s="66" t="s">
        <v>1833</v>
      </c>
      <c r="Q548" s="141">
        <v>78</v>
      </c>
    </row>
    <row r="549" spans="1:17" s="72" customFormat="1" x14ac:dyDescent="0.2">
      <c r="A549" s="66"/>
      <c r="B549" s="66" t="s">
        <v>724</v>
      </c>
      <c r="C549" s="221" t="s">
        <v>1640</v>
      </c>
      <c r="D549" s="66" t="s">
        <v>2270</v>
      </c>
      <c r="E549" s="68">
        <v>2.8719199999999998</v>
      </c>
      <c r="F549" s="74">
        <v>1</v>
      </c>
      <c r="G549" s="74">
        <v>1</v>
      </c>
      <c r="H549" s="68">
        <f t="shared" si="16"/>
        <v>2.8719199999999998</v>
      </c>
      <c r="I549" s="70">
        <f t="shared" si="17"/>
        <v>2.8719199999999998</v>
      </c>
      <c r="J549" s="71">
        <f>ROUND((H549*'2-Calculator'!$D$26),2)</f>
        <v>18880</v>
      </c>
      <c r="K549" s="71">
        <f>ROUND((I549*'2-Calculator'!$D$26),2)</f>
        <v>18880</v>
      </c>
      <c r="L549" s="69">
        <v>12.98</v>
      </c>
      <c r="M549" s="66" t="s">
        <v>2531</v>
      </c>
      <c r="N549" s="66" t="s">
        <v>2536</v>
      </c>
      <c r="O549" s="66"/>
      <c r="P549" s="66" t="s">
        <v>1833</v>
      </c>
      <c r="Q549" s="141">
        <v>8</v>
      </c>
    </row>
    <row r="550" spans="1:17" s="72" customFormat="1" x14ac:dyDescent="0.2">
      <c r="A550" s="66"/>
      <c r="B550" s="66" t="s">
        <v>723</v>
      </c>
      <c r="C550" s="221" t="s">
        <v>1641</v>
      </c>
      <c r="D550" s="66" t="s">
        <v>2271</v>
      </c>
      <c r="E550" s="68">
        <v>0.52012000000000003</v>
      </c>
      <c r="F550" s="74">
        <v>1</v>
      </c>
      <c r="G550" s="74">
        <v>1</v>
      </c>
      <c r="H550" s="68">
        <f t="shared" si="16"/>
        <v>0.52012000000000003</v>
      </c>
      <c r="I550" s="70">
        <f t="shared" si="17"/>
        <v>0.52012000000000003</v>
      </c>
      <c r="J550" s="71">
        <f>ROUND((H550*'2-Calculator'!$D$26),2)</f>
        <v>3419.27</v>
      </c>
      <c r="K550" s="71">
        <f>ROUND((I550*'2-Calculator'!$D$26),2)</f>
        <v>3419.27</v>
      </c>
      <c r="L550" s="69">
        <v>1.78</v>
      </c>
      <c r="M550" s="66" t="s">
        <v>2531</v>
      </c>
      <c r="N550" s="66" t="s">
        <v>2536</v>
      </c>
      <c r="O550" s="66"/>
      <c r="P550" s="66" t="s">
        <v>1833</v>
      </c>
      <c r="Q550" s="141">
        <v>11</v>
      </c>
    </row>
    <row r="551" spans="1:17" s="72" customFormat="1" x14ac:dyDescent="0.2">
      <c r="A551" s="66"/>
      <c r="B551" s="66" t="s">
        <v>722</v>
      </c>
      <c r="C551" s="221" t="s">
        <v>1641</v>
      </c>
      <c r="D551" s="66" t="s">
        <v>2271</v>
      </c>
      <c r="E551" s="68">
        <v>0.64329999999999998</v>
      </c>
      <c r="F551" s="74">
        <v>1</v>
      </c>
      <c r="G551" s="74">
        <v>1</v>
      </c>
      <c r="H551" s="68">
        <f t="shared" si="16"/>
        <v>0.64329999999999998</v>
      </c>
      <c r="I551" s="70">
        <f t="shared" si="17"/>
        <v>0.64329999999999998</v>
      </c>
      <c r="J551" s="71">
        <f>ROUND((H551*'2-Calculator'!$D$26),2)</f>
        <v>4229.05</v>
      </c>
      <c r="K551" s="71">
        <f>ROUND((I551*'2-Calculator'!$D$26),2)</f>
        <v>4229.05</v>
      </c>
      <c r="L551" s="69">
        <v>3.14</v>
      </c>
      <c r="M551" s="66" t="s">
        <v>2531</v>
      </c>
      <c r="N551" s="66" t="s">
        <v>2536</v>
      </c>
      <c r="O551" s="66"/>
      <c r="P551" s="66" t="s">
        <v>1833</v>
      </c>
      <c r="Q551" s="141">
        <v>42</v>
      </c>
    </row>
    <row r="552" spans="1:17" s="72" customFormat="1" x14ac:dyDescent="0.2">
      <c r="A552" s="66"/>
      <c r="B552" s="66" t="s">
        <v>721</v>
      </c>
      <c r="C552" s="221" t="s">
        <v>1641</v>
      </c>
      <c r="D552" s="66" t="s">
        <v>2271</v>
      </c>
      <c r="E552" s="68">
        <v>1.12157</v>
      </c>
      <c r="F552" s="74">
        <v>1</v>
      </c>
      <c r="G552" s="74">
        <v>1</v>
      </c>
      <c r="H552" s="68">
        <f t="shared" si="16"/>
        <v>1.12157</v>
      </c>
      <c r="I552" s="70">
        <f t="shared" si="17"/>
        <v>1.12157</v>
      </c>
      <c r="J552" s="71">
        <f>ROUND((H552*'2-Calculator'!$D$26),2)</f>
        <v>7373.2</v>
      </c>
      <c r="K552" s="71">
        <f>ROUND((I552*'2-Calculator'!$D$26),2)</f>
        <v>7373.2</v>
      </c>
      <c r="L552" s="69">
        <v>5.07</v>
      </c>
      <c r="M552" s="66" t="s">
        <v>2531</v>
      </c>
      <c r="N552" s="66" t="s">
        <v>2536</v>
      </c>
      <c r="O552" s="66"/>
      <c r="P552" s="66" t="s">
        <v>1833</v>
      </c>
      <c r="Q552" s="141">
        <v>54</v>
      </c>
    </row>
    <row r="553" spans="1:17" s="72" customFormat="1" x14ac:dyDescent="0.2">
      <c r="A553" s="66"/>
      <c r="B553" s="66" t="s">
        <v>720</v>
      </c>
      <c r="C553" s="221" t="s">
        <v>1641</v>
      </c>
      <c r="D553" s="66" t="s">
        <v>2271</v>
      </c>
      <c r="E553" s="68">
        <v>2.2417899999999999</v>
      </c>
      <c r="F553" s="74">
        <v>1</v>
      </c>
      <c r="G553" s="74">
        <v>1</v>
      </c>
      <c r="H553" s="68">
        <f t="shared" si="16"/>
        <v>2.2417899999999999</v>
      </c>
      <c r="I553" s="70">
        <f t="shared" si="17"/>
        <v>2.2417899999999999</v>
      </c>
      <c r="J553" s="71">
        <f>ROUND((H553*'2-Calculator'!$D$26),2)</f>
        <v>14737.53</v>
      </c>
      <c r="K553" s="71">
        <f>ROUND((I553*'2-Calculator'!$D$26),2)</f>
        <v>14737.53</v>
      </c>
      <c r="L553" s="69">
        <v>9.2899999999999991</v>
      </c>
      <c r="M553" s="66" t="s">
        <v>2531</v>
      </c>
      <c r="N553" s="66" t="s">
        <v>2536</v>
      </c>
      <c r="O553" s="66"/>
      <c r="P553" s="66" t="s">
        <v>1833</v>
      </c>
      <c r="Q553" s="141">
        <v>14</v>
      </c>
    </row>
    <row r="554" spans="1:17" s="72" customFormat="1" x14ac:dyDescent="0.2">
      <c r="A554" s="66"/>
      <c r="B554" s="66" t="s">
        <v>719</v>
      </c>
      <c r="C554" s="221" t="s">
        <v>1642</v>
      </c>
      <c r="D554" s="66" t="s">
        <v>2272</v>
      </c>
      <c r="E554" s="68">
        <v>0.59372999999999998</v>
      </c>
      <c r="F554" s="74">
        <v>1</v>
      </c>
      <c r="G554" s="74">
        <v>1</v>
      </c>
      <c r="H554" s="68">
        <f t="shared" si="16"/>
        <v>0.59372999999999998</v>
      </c>
      <c r="I554" s="70">
        <f t="shared" si="17"/>
        <v>0.59372999999999998</v>
      </c>
      <c r="J554" s="71">
        <f>ROUND((H554*'2-Calculator'!$D$26),2)</f>
        <v>3903.18</v>
      </c>
      <c r="K554" s="71">
        <f>ROUND((I554*'2-Calculator'!$D$26),2)</f>
        <v>3903.18</v>
      </c>
      <c r="L554" s="69">
        <v>2.25</v>
      </c>
      <c r="M554" s="66" t="s">
        <v>2531</v>
      </c>
      <c r="N554" s="66" t="s">
        <v>2536</v>
      </c>
      <c r="O554" s="66"/>
      <c r="P554" s="66" t="s">
        <v>1833</v>
      </c>
      <c r="Q554" s="141">
        <v>17</v>
      </c>
    </row>
    <row r="555" spans="1:17" s="72" customFormat="1" x14ac:dyDescent="0.2">
      <c r="A555" s="66"/>
      <c r="B555" s="66" t="s">
        <v>718</v>
      </c>
      <c r="C555" s="221" t="s">
        <v>1642</v>
      </c>
      <c r="D555" s="66" t="s">
        <v>2272</v>
      </c>
      <c r="E555" s="68">
        <v>0.84863999999999995</v>
      </c>
      <c r="F555" s="74">
        <v>1</v>
      </c>
      <c r="G555" s="74">
        <v>1</v>
      </c>
      <c r="H555" s="68">
        <f t="shared" si="16"/>
        <v>0.84863999999999995</v>
      </c>
      <c r="I555" s="70">
        <f t="shared" si="17"/>
        <v>0.84863999999999995</v>
      </c>
      <c r="J555" s="71">
        <f>ROUND((H555*'2-Calculator'!$D$26),2)</f>
        <v>5578.96</v>
      </c>
      <c r="K555" s="71">
        <f>ROUND((I555*'2-Calculator'!$D$26),2)</f>
        <v>5578.96</v>
      </c>
      <c r="L555" s="69">
        <v>3.17</v>
      </c>
      <c r="M555" s="66" t="s">
        <v>2531</v>
      </c>
      <c r="N555" s="66" t="s">
        <v>2536</v>
      </c>
      <c r="O555" s="66"/>
      <c r="P555" s="66" t="s">
        <v>1833</v>
      </c>
      <c r="Q555" s="141">
        <v>34</v>
      </c>
    </row>
    <row r="556" spans="1:17" s="72" customFormat="1" x14ac:dyDescent="0.2">
      <c r="A556" s="66"/>
      <c r="B556" s="66" t="s">
        <v>717</v>
      </c>
      <c r="C556" s="221" t="s">
        <v>1642</v>
      </c>
      <c r="D556" s="66" t="s">
        <v>2272</v>
      </c>
      <c r="E556" s="68">
        <v>1.3011299999999999</v>
      </c>
      <c r="F556" s="74">
        <v>1</v>
      </c>
      <c r="G556" s="74">
        <v>1</v>
      </c>
      <c r="H556" s="68">
        <f t="shared" si="16"/>
        <v>1.3011299999999999</v>
      </c>
      <c r="I556" s="70">
        <f t="shared" si="17"/>
        <v>1.3011299999999999</v>
      </c>
      <c r="J556" s="71">
        <f>ROUND((H556*'2-Calculator'!$D$26),2)</f>
        <v>8553.6299999999992</v>
      </c>
      <c r="K556" s="71">
        <f>ROUND((I556*'2-Calculator'!$D$26),2)</f>
        <v>8553.6299999999992</v>
      </c>
      <c r="L556" s="69">
        <v>5.0599999999999996</v>
      </c>
      <c r="M556" s="66" t="s">
        <v>2531</v>
      </c>
      <c r="N556" s="66" t="s">
        <v>2536</v>
      </c>
      <c r="O556" s="66"/>
      <c r="P556" s="66" t="s">
        <v>1833</v>
      </c>
      <c r="Q556" s="141">
        <v>24</v>
      </c>
    </row>
    <row r="557" spans="1:17" s="72" customFormat="1" x14ac:dyDescent="0.2">
      <c r="A557" s="66"/>
      <c r="B557" s="66" t="s">
        <v>716</v>
      </c>
      <c r="C557" s="221" t="s">
        <v>1642</v>
      </c>
      <c r="D557" s="66" t="s">
        <v>2272</v>
      </c>
      <c r="E557" s="68">
        <v>2.6401500000000002</v>
      </c>
      <c r="F557" s="74">
        <v>1</v>
      </c>
      <c r="G557" s="74">
        <v>1</v>
      </c>
      <c r="H557" s="68">
        <f t="shared" si="16"/>
        <v>2.6401500000000002</v>
      </c>
      <c r="I557" s="70">
        <f t="shared" si="17"/>
        <v>2.6401500000000002</v>
      </c>
      <c r="J557" s="71">
        <f>ROUND((H557*'2-Calculator'!$D$26),2)</f>
        <v>17356.349999999999</v>
      </c>
      <c r="K557" s="71">
        <f>ROUND((I557*'2-Calculator'!$D$26),2)</f>
        <v>17356.349999999999</v>
      </c>
      <c r="L557" s="69">
        <v>9.52</v>
      </c>
      <c r="M557" s="66" t="s">
        <v>2531</v>
      </c>
      <c r="N557" s="66" t="s">
        <v>2536</v>
      </c>
      <c r="O557" s="66"/>
      <c r="P557" s="66" t="s">
        <v>1833</v>
      </c>
      <c r="Q557" s="141">
        <v>1</v>
      </c>
    </row>
    <row r="558" spans="1:17" s="72" customFormat="1" x14ac:dyDescent="0.2">
      <c r="A558" s="66"/>
      <c r="B558" s="66" t="s">
        <v>715</v>
      </c>
      <c r="C558" s="221" t="s">
        <v>1643</v>
      </c>
      <c r="D558" s="66" t="s">
        <v>2063</v>
      </c>
      <c r="E558" s="68">
        <v>1.74072</v>
      </c>
      <c r="F558" s="74">
        <v>1</v>
      </c>
      <c r="G558" s="74">
        <v>1</v>
      </c>
      <c r="H558" s="68">
        <f t="shared" si="16"/>
        <v>1.74072</v>
      </c>
      <c r="I558" s="70">
        <f t="shared" si="17"/>
        <v>1.74072</v>
      </c>
      <c r="J558" s="71">
        <f>ROUND((H558*'2-Calculator'!$D$26),2)</f>
        <v>11443.49</v>
      </c>
      <c r="K558" s="71">
        <f>ROUND((I558*'2-Calculator'!$D$26),2)</f>
        <v>11443.49</v>
      </c>
      <c r="L558" s="69">
        <v>2.5</v>
      </c>
      <c r="M558" s="66" t="s">
        <v>2531</v>
      </c>
      <c r="N558" s="66" t="s">
        <v>2532</v>
      </c>
      <c r="O558" s="66"/>
      <c r="P558" s="66" t="s">
        <v>1833</v>
      </c>
      <c r="Q558" s="141">
        <v>108</v>
      </c>
    </row>
    <row r="559" spans="1:17" s="72" customFormat="1" x14ac:dyDescent="0.2">
      <c r="A559" s="66"/>
      <c r="B559" s="66" t="s">
        <v>714</v>
      </c>
      <c r="C559" s="221" t="s">
        <v>1643</v>
      </c>
      <c r="D559" s="66" t="s">
        <v>2063</v>
      </c>
      <c r="E559" s="68">
        <v>1.8782799999999999</v>
      </c>
      <c r="F559" s="74">
        <v>1</v>
      </c>
      <c r="G559" s="74">
        <v>1</v>
      </c>
      <c r="H559" s="68">
        <f t="shared" si="16"/>
        <v>1.8782799999999999</v>
      </c>
      <c r="I559" s="70">
        <f t="shared" si="17"/>
        <v>1.8782799999999999</v>
      </c>
      <c r="J559" s="71">
        <f>ROUND((H559*'2-Calculator'!$D$26),2)</f>
        <v>12347.81</v>
      </c>
      <c r="K559" s="71">
        <f>ROUND((I559*'2-Calculator'!$D$26),2)</f>
        <v>12347.81</v>
      </c>
      <c r="L559" s="69">
        <v>2.72</v>
      </c>
      <c r="M559" s="66" t="s">
        <v>2531</v>
      </c>
      <c r="N559" s="66" t="s">
        <v>2532</v>
      </c>
      <c r="O559" s="66"/>
      <c r="P559" s="66" t="s">
        <v>1833</v>
      </c>
      <c r="Q559" s="141">
        <v>89</v>
      </c>
    </row>
    <row r="560" spans="1:17" s="72" customFormat="1" x14ac:dyDescent="0.2">
      <c r="A560" s="66"/>
      <c r="B560" s="66" t="s">
        <v>713</v>
      </c>
      <c r="C560" s="221" t="s">
        <v>1643</v>
      </c>
      <c r="D560" s="66" t="s">
        <v>2063</v>
      </c>
      <c r="E560" s="68">
        <v>2.3780899999999998</v>
      </c>
      <c r="F560" s="74">
        <v>1</v>
      </c>
      <c r="G560" s="74">
        <v>1</v>
      </c>
      <c r="H560" s="68">
        <f t="shared" si="16"/>
        <v>2.3780899999999998</v>
      </c>
      <c r="I560" s="70">
        <f t="shared" si="17"/>
        <v>2.3780899999999998</v>
      </c>
      <c r="J560" s="71">
        <f>ROUND((H560*'2-Calculator'!$D$26),2)</f>
        <v>15633.56</v>
      </c>
      <c r="K560" s="71">
        <f>ROUND((I560*'2-Calculator'!$D$26),2)</f>
        <v>15633.56</v>
      </c>
      <c r="L560" s="69">
        <v>4.55</v>
      </c>
      <c r="M560" s="66" t="s">
        <v>2531</v>
      </c>
      <c r="N560" s="66" t="s">
        <v>2532</v>
      </c>
      <c r="O560" s="66"/>
      <c r="P560" s="66" t="s">
        <v>1833</v>
      </c>
      <c r="Q560" s="141">
        <v>17</v>
      </c>
    </row>
    <row r="561" spans="1:17" s="72" customFormat="1" x14ac:dyDescent="0.2">
      <c r="A561" s="66"/>
      <c r="B561" s="66" t="s">
        <v>712</v>
      </c>
      <c r="C561" s="221" t="s">
        <v>1643</v>
      </c>
      <c r="D561" s="66" t="s">
        <v>2063</v>
      </c>
      <c r="E561" s="68">
        <v>3.7688799999999998</v>
      </c>
      <c r="F561" s="74">
        <v>1</v>
      </c>
      <c r="G561" s="74">
        <v>1</v>
      </c>
      <c r="H561" s="68">
        <f t="shared" si="16"/>
        <v>3.7688799999999998</v>
      </c>
      <c r="I561" s="70">
        <f t="shared" si="17"/>
        <v>3.7688799999999998</v>
      </c>
      <c r="J561" s="71">
        <f>ROUND((H561*'2-Calculator'!$D$26),2)</f>
        <v>24776.62</v>
      </c>
      <c r="K561" s="71">
        <f>ROUND((I561*'2-Calculator'!$D$26),2)</f>
        <v>24776.62</v>
      </c>
      <c r="L561" s="69">
        <v>10.75</v>
      </c>
      <c r="M561" s="66" t="s">
        <v>2531</v>
      </c>
      <c r="N561" s="66" t="s">
        <v>2532</v>
      </c>
      <c r="O561" s="66"/>
      <c r="P561" s="66" t="s">
        <v>1833</v>
      </c>
      <c r="Q561" s="141">
        <v>1</v>
      </c>
    </row>
    <row r="562" spans="1:17" s="72" customFormat="1" x14ac:dyDescent="0.2">
      <c r="A562" s="66"/>
      <c r="B562" s="66" t="s">
        <v>711</v>
      </c>
      <c r="C562" s="221" t="s">
        <v>1644</v>
      </c>
      <c r="D562" s="66" t="s">
        <v>2064</v>
      </c>
      <c r="E562" s="68">
        <v>1.6990700000000001</v>
      </c>
      <c r="F562" s="74">
        <v>1</v>
      </c>
      <c r="G562" s="74">
        <v>1</v>
      </c>
      <c r="H562" s="68">
        <f t="shared" si="16"/>
        <v>1.6990700000000001</v>
      </c>
      <c r="I562" s="70">
        <f t="shared" si="17"/>
        <v>1.6990700000000001</v>
      </c>
      <c r="J562" s="71">
        <f>ROUND((H562*'2-Calculator'!$D$26),2)</f>
        <v>11169.69</v>
      </c>
      <c r="K562" s="71">
        <f>ROUND((I562*'2-Calculator'!$D$26),2)</f>
        <v>11169.69</v>
      </c>
      <c r="L562" s="69">
        <v>2.12</v>
      </c>
      <c r="M562" s="66" t="s">
        <v>2531</v>
      </c>
      <c r="N562" s="66" t="s">
        <v>2532</v>
      </c>
      <c r="O562" s="66"/>
      <c r="P562" s="66" t="s">
        <v>1833</v>
      </c>
      <c r="Q562" s="141">
        <v>117</v>
      </c>
    </row>
    <row r="563" spans="1:17" s="72" customFormat="1" x14ac:dyDescent="0.2">
      <c r="A563" s="66"/>
      <c r="B563" s="66" t="s">
        <v>710</v>
      </c>
      <c r="C563" s="221" t="s">
        <v>1644</v>
      </c>
      <c r="D563" s="66" t="s">
        <v>2064</v>
      </c>
      <c r="E563" s="68">
        <v>1.86497</v>
      </c>
      <c r="F563" s="74">
        <v>1</v>
      </c>
      <c r="G563" s="74">
        <v>1</v>
      </c>
      <c r="H563" s="68">
        <f t="shared" si="16"/>
        <v>1.86497</v>
      </c>
      <c r="I563" s="70">
        <f t="shared" si="17"/>
        <v>1.86497</v>
      </c>
      <c r="J563" s="71">
        <f>ROUND((H563*'2-Calculator'!$D$26),2)</f>
        <v>12260.31</v>
      </c>
      <c r="K563" s="71">
        <f>ROUND((I563*'2-Calculator'!$D$26),2)</f>
        <v>12260.31</v>
      </c>
      <c r="L563" s="69">
        <v>2.5099999999999998</v>
      </c>
      <c r="M563" s="66" t="s">
        <v>2531</v>
      </c>
      <c r="N563" s="66" t="s">
        <v>2532</v>
      </c>
      <c r="O563" s="66"/>
      <c r="P563" s="66" t="s">
        <v>1833</v>
      </c>
      <c r="Q563" s="141">
        <v>156</v>
      </c>
    </row>
    <row r="564" spans="1:17" s="72" customFormat="1" x14ac:dyDescent="0.2">
      <c r="A564" s="66"/>
      <c r="B564" s="66" t="s">
        <v>709</v>
      </c>
      <c r="C564" s="221" t="s">
        <v>1644</v>
      </c>
      <c r="D564" s="66" t="s">
        <v>2064</v>
      </c>
      <c r="E564" s="68">
        <v>2.2852600000000001</v>
      </c>
      <c r="F564" s="74">
        <v>1</v>
      </c>
      <c r="G564" s="74">
        <v>1</v>
      </c>
      <c r="H564" s="68">
        <f t="shared" si="16"/>
        <v>2.2852600000000001</v>
      </c>
      <c r="I564" s="70">
        <f t="shared" si="17"/>
        <v>2.2852600000000001</v>
      </c>
      <c r="J564" s="71">
        <f>ROUND((H564*'2-Calculator'!$D$26),2)</f>
        <v>15023.3</v>
      </c>
      <c r="K564" s="71">
        <f>ROUND((I564*'2-Calculator'!$D$26),2)</f>
        <v>15023.3</v>
      </c>
      <c r="L564" s="69">
        <v>4.13</v>
      </c>
      <c r="M564" s="66" t="s">
        <v>2531</v>
      </c>
      <c r="N564" s="66" t="s">
        <v>2532</v>
      </c>
      <c r="O564" s="66"/>
      <c r="P564" s="66" t="s">
        <v>1833</v>
      </c>
      <c r="Q564" s="141">
        <v>15</v>
      </c>
    </row>
    <row r="565" spans="1:17" s="72" customFormat="1" x14ac:dyDescent="0.2">
      <c r="A565" s="66"/>
      <c r="B565" s="66" t="s">
        <v>708</v>
      </c>
      <c r="C565" s="221" t="s">
        <v>1644</v>
      </c>
      <c r="D565" s="66" t="s">
        <v>2064</v>
      </c>
      <c r="E565" s="68">
        <v>3.8113700000000001</v>
      </c>
      <c r="F565" s="74">
        <v>1</v>
      </c>
      <c r="G565" s="74">
        <v>1</v>
      </c>
      <c r="H565" s="68">
        <f t="shared" si="16"/>
        <v>3.8113700000000001</v>
      </c>
      <c r="I565" s="70">
        <f t="shared" si="17"/>
        <v>3.8113700000000001</v>
      </c>
      <c r="J565" s="71">
        <f>ROUND((H565*'2-Calculator'!$D$26),2)</f>
        <v>25055.95</v>
      </c>
      <c r="K565" s="71">
        <f>ROUND((I565*'2-Calculator'!$D$26),2)</f>
        <v>25055.95</v>
      </c>
      <c r="L565" s="69">
        <v>13</v>
      </c>
      <c r="M565" s="66" t="s">
        <v>2531</v>
      </c>
      <c r="N565" s="66" t="s">
        <v>2532</v>
      </c>
      <c r="O565" s="66"/>
      <c r="P565" s="66" t="s">
        <v>1833</v>
      </c>
      <c r="Q565" s="141">
        <v>3</v>
      </c>
    </row>
    <row r="566" spans="1:17" s="72" customFormat="1" x14ac:dyDescent="0.2">
      <c r="A566" s="66"/>
      <c r="B566" s="66" t="s">
        <v>707</v>
      </c>
      <c r="C566" s="221" t="s">
        <v>1645</v>
      </c>
      <c r="D566" s="66" t="s">
        <v>2273</v>
      </c>
      <c r="E566" s="68">
        <v>4.3458800000000002</v>
      </c>
      <c r="F566" s="74">
        <v>1</v>
      </c>
      <c r="G566" s="74">
        <v>1</v>
      </c>
      <c r="H566" s="68">
        <f t="shared" si="16"/>
        <v>4.3458800000000002</v>
      </c>
      <c r="I566" s="70">
        <f t="shared" si="17"/>
        <v>4.3458800000000002</v>
      </c>
      <c r="J566" s="71">
        <f>ROUND((H566*'2-Calculator'!$D$26),2)</f>
        <v>28569.82</v>
      </c>
      <c r="K566" s="71">
        <f>ROUND((I566*'2-Calculator'!$D$26),2)</f>
        <v>28569.82</v>
      </c>
      <c r="L566" s="69">
        <v>3.77</v>
      </c>
      <c r="M566" s="66" t="s">
        <v>2531</v>
      </c>
      <c r="N566" s="66" t="s">
        <v>2532</v>
      </c>
      <c r="O566" s="66"/>
      <c r="P566" s="66" t="s">
        <v>1833</v>
      </c>
      <c r="Q566" s="141">
        <v>29</v>
      </c>
    </row>
    <row r="567" spans="1:17" s="72" customFormat="1" x14ac:dyDescent="0.2">
      <c r="A567" s="66"/>
      <c r="B567" s="66" t="s">
        <v>706</v>
      </c>
      <c r="C567" s="221" t="s">
        <v>1645</v>
      </c>
      <c r="D567" s="66" t="s">
        <v>2273</v>
      </c>
      <c r="E567" s="68">
        <v>5.1687099999999999</v>
      </c>
      <c r="F567" s="74">
        <v>1</v>
      </c>
      <c r="G567" s="74">
        <v>1</v>
      </c>
      <c r="H567" s="68">
        <f t="shared" si="16"/>
        <v>5.1687099999999999</v>
      </c>
      <c r="I567" s="70">
        <f t="shared" si="17"/>
        <v>5.1687099999999999</v>
      </c>
      <c r="J567" s="71">
        <f>ROUND((H567*'2-Calculator'!$D$26),2)</f>
        <v>33979.1</v>
      </c>
      <c r="K567" s="71">
        <f>ROUND((I567*'2-Calculator'!$D$26),2)</f>
        <v>33979.1</v>
      </c>
      <c r="L567" s="69">
        <v>5</v>
      </c>
      <c r="M567" s="66" t="s">
        <v>2531</v>
      </c>
      <c r="N567" s="66" t="s">
        <v>2532</v>
      </c>
      <c r="O567" s="66"/>
      <c r="P567" s="66" t="s">
        <v>1833</v>
      </c>
      <c r="Q567" s="141">
        <v>17</v>
      </c>
    </row>
    <row r="568" spans="1:17" s="72" customFormat="1" x14ac:dyDescent="0.2">
      <c r="A568" s="66"/>
      <c r="B568" s="66" t="s">
        <v>705</v>
      </c>
      <c r="C568" s="221" t="s">
        <v>1645</v>
      </c>
      <c r="D568" s="66" t="s">
        <v>2273</v>
      </c>
      <c r="E568" s="68">
        <v>7.19747</v>
      </c>
      <c r="F568" s="74">
        <v>1</v>
      </c>
      <c r="G568" s="74">
        <v>1</v>
      </c>
      <c r="H568" s="68">
        <f t="shared" si="16"/>
        <v>7.19747</v>
      </c>
      <c r="I568" s="70">
        <f t="shared" si="17"/>
        <v>7.19747</v>
      </c>
      <c r="J568" s="71">
        <f>ROUND((H568*'2-Calculator'!$D$26),2)</f>
        <v>47316.17</v>
      </c>
      <c r="K568" s="71">
        <f>ROUND((I568*'2-Calculator'!$D$26),2)</f>
        <v>47316.17</v>
      </c>
      <c r="L568" s="69">
        <v>7.79</v>
      </c>
      <c r="M568" s="66" t="s">
        <v>2531</v>
      </c>
      <c r="N568" s="66" t="s">
        <v>2532</v>
      </c>
      <c r="O568" s="66"/>
      <c r="P568" s="66" t="s">
        <v>1833</v>
      </c>
      <c r="Q568" s="141">
        <v>15</v>
      </c>
    </row>
    <row r="569" spans="1:17" s="72" customFormat="1" x14ac:dyDescent="0.2">
      <c r="A569" s="66"/>
      <c r="B569" s="66" t="s">
        <v>704</v>
      </c>
      <c r="C569" s="221" t="s">
        <v>1645</v>
      </c>
      <c r="D569" s="66" t="s">
        <v>2273</v>
      </c>
      <c r="E569" s="68">
        <v>9.6166800000000006</v>
      </c>
      <c r="F569" s="74">
        <v>1</v>
      </c>
      <c r="G569" s="74">
        <v>1</v>
      </c>
      <c r="H569" s="68">
        <f t="shared" si="16"/>
        <v>9.6166800000000006</v>
      </c>
      <c r="I569" s="70">
        <f t="shared" si="17"/>
        <v>9.6166800000000006</v>
      </c>
      <c r="J569" s="71">
        <f>ROUND((H569*'2-Calculator'!$D$26),2)</f>
        <v>63220.05</v>
      </c>
      <c r="K569" s="71">
        <f>ROUND((I569*'2-Calculator'!$D$26),2)</f>
        <v>63220.05</v>
      </c>
      <c r="L569" s="69">
        <v>15.84</v>
      </c>
      <c r="M569" s="66" t="s">
        <v>2531</v>
      </c>
      <c r="N569" s="66" t="s">
        <v>2532</v>
      </c>
      <c r="O569" s="66"/>
      <c r="P569" s="66" t="s">
        <v>1833</v>
      </c>
      <c r="Q569" s="141">
        <v>5</v>
      </c>
    </row>
    <row r="570" spans="1:17" s="72" customFormat="1" x14ac:dyDescent="0.2">
      <c r="A570" s="66"/>
      <c r="B570" s="66" t="s">
        <v>703</v>
      </c>
      <c r="C570" s="221" t="s">
        <v>1646</v>
      </c>
      <c r="D570" s="66" t="s">
        <v>2274</v>
      </c>
      <c r="E570" s="68">
        <v>2.8243200000000002</v>
      </c>
      <c r="F570" s="74">
        <v>1</v>
      </c>
      <c r="G570" s="74">
        <v>1</v>
      </c>
      <c r="H570" s="68">
        <f t="shared" si="16"/>
        <v>2.8243200000000002</v>
      </c>
      <c r="I570" s="70">
        <f t="shared" si="17"/>
        <v>2.8243200000000002</v>
      </c>
      <c r="J570" s="71">
        <f>ROUND((H570*'2-Calculator'!$D$26),2)</f>
        <v>18567.080000000002</v>
      </c>
      <c r="K570" s="71">
        <f>ROUND((I570*'2-Calculator'!$D$26),2)</f>
        <v>18567.080000000002</v>
      </c>
      <c r="L570" s="69">
        <v>2.59</v>
      </c>
      <c r="M570" s="66" t="s">
        <v>2531</v>
      </c>
      <c r="N570" s="66" t="s">
        <v>2532</v>
      </c>
      <c r="O570" s="66"/>
      <c r="P570" s="66" t="s">
        <v>1833</v>
      </c>
      <c r="Q570" s="141">
        <v>74</v>
      </c>
    </row>
    <row r="571" spans="1:17" s="72" customFormat="1" x14ac:dyDescent="0.2">
      <c r="A571" s="66"/>
      <c r="B571" s="66" t="s">
        <v>702</v>
      </c>
      <c r="C571" s="221" t="s">
        <v>1646</v>
      </c>
      <c r="D571" s="66" t="s">
        <v>2274</v>
      </c>
      <c r="E571" s="68">
        <v>3.3224</v>
      </c>
      <c r="F571" s="74">
        <v>1</v>
      </c>
      <c r="G571" s="74">
        <v>1</v>
      </c>
      <c r="H571" s="68">
        <f t="shared" si="16"/>
        <v>3.3224</v>
      </c>
      <c r="I571" s="70">
        <f t="shared" si="17"/>
        <v>3.3224</v>
      </c>
      <c r="J571" s="71">
        <f>ROUND((H571*'2-Calculator'!$D$26),2)</f>
        <v>21841.46</v>
      </c>
      <c r="K571" s="71">
        <f>ROUND((I571*'2-Calculator'!$D$26),2)</f>
        <v>21841.46</v>
      </c>
      <c r="L571" s="69">
        <v>3.53</v>
      </c>
      <c r="M571" s="66" t="s">
        <v>2531</v>
      </c>
      <c r="N571" s="66" t="s">
        <v>2532</v>
      </c>
      <c r="O571" s="66"/>
      <c r="P571" s="66" t="s">
        <v>1833</v>
      </c>
      <c r="Q571" s="141">
        <v>45</v>
      </c>
    </row>
    <row r="572" spans="1:17" s="72" customFormat="1" x14ac:dyDescent="0.2">
      <c r="A572" s="66"/>
      <c r="B572" s="66" t="s">
        <v>701</v>
      </c>
      <c r="C572" s="221" t="s">
        <v>1646</v>
      </c>
      <c r="D572" s="66" t="s">
        <v>2274</v>
      </c>
      <c r="E572" s="68">
        <v>4.6794399999999996</v>
      </c>
      <c r="F572" s="74">
        <v>1</v>
      </c>
      <c r="G572" s="74">
        <v>1</v>
      </c>
      <c r="H572" s="68">
        <f t="shared" si="16"/>
        <v>4.6794399999999996</v>
      </c>
      <c r="I572" s="70">
        <f t="shared" si="17"/>
        <v>4.6794399999999996</v>
      </c>
      <c r="J572" s="71">
        <f>ROUND((H572*'2-Calculator'!$D$26),2)</f>
        <v>30762.639999999999</v>
      </c>
      <c r="K572" s="71">
        <f>ROUND((I572*'2-Calculator'!$D$26),2)</f>
        <v>30762.639999999999</v>
      </c>
      <c r="L572" s="69">
        <v>6.53</v>
      </c>
      <c r="M572" s="66" t="s">
        <v>2531</v>
      </c>
      <c r="N572" s="66" t="s">
        <v>2532</v>
      </c>
      <c r="O572" s="66"/>
      <c r="P572" s="66" t="s">
        <v>1833</v>
      </c>
      <c r="Q572" s="141">
        <v>17</v>
      </c>
    </row>
    <row r="573" spans="1:17" s="72" customFormat="1" x14ac:dyDescent="0.2">
      <c r="A573" s="66"/>
      <c r="B573" s="66" t="s">
        <v>700</v>
      </c>
      <c r="C573" s="221" t="s">
        <v>1646</v>
      </c>
      <c r="D573" s="66" t="s">
        <v>2274</v>
      </c>
      <c r="E573" s="68">
        <v>7.5609700000000002</v>
      </c>
      <c r="F573" s="74">
        <v>1</v>
      </c>
      <c r="G573" s="74">
        <v>1</v>
      </c>
      <c r="H573" s="68">
        <f t="shared" si="16"/>
        <v>7.5609700000000002</v>
      </c>
      <c r="I573" s="70">
        <f t="shared" si="17"/>
        <v>7.5609700000000002</v>
      </c>
      <c r="J573" s="71">
        <f>ROUND((H573*'2-Calculator'!$D$26),2)</f>
        <v>49705.82</v>
      </c>
      <c r="K573" s="71">
        <f>ROUND((I573*'2-Calculator'!$D$26),2)</f>
        <v>49705.82</v>
      </c>
      <c r="L573" s="69">
        <v>17.77</v>
      </c>
      <c r="M573" s="66" t="s">
        <v>2531</v>
      </c>
      <c r="N573" s="66" t="s">
        <v>2532</v>
      </c>
      <c r="O573" s="66"/>
      <c r="P573" s="66" t="s">
        <v>1833</v>
      </c>
      <c r="Q573" s="141">
        <v>6</v>
      </c>
    </row>
    <row r="574" spans="1:17" s="72" customFormat="1" x14ac:dyDescent="0.2">
      <c r="A574" s="66"/>
      <c r="B574" s="66" t="s">
        <v>699</v>
      </c>
      <c r="C574" s="221" t="s">
        <v>1647</v>
      </c>
      <c r="D574" s="66" t="s">
        <v>2445</v>
      </c>
      <c r="E574" s="68">
        <v>1.0702799999999999</v>
      </c>
      <c r="F574" s="74">
        <v>1</v>
      </c>
      <c r="G574" s="74">
        <v>1</v>
      </c>
      <c r="H574" s="68">
        <f t="shared" si="16"/>
        <v>1.0702799999999999</v>
      </c>
      <c r="I574" s="70">
        <f t="shared" si="17"/>
        <v>1.0702799999999999</v>
      </c>
      <c r="J574" s="71">
        <f>ROUND((H574*'2-Calculator'!$D$26),2)</f>
        <v>7036.02</v>
      </c>
      <c r="K574" s="71">
        <f>ROUND((I574*'2-Calculator'!$D$26),2)</f>
        <v>7036.02</v>
      </c>
      <c r="L574" s="69">
        <v>5.17</v>
      </c>
      <c r="M574" s="66" t="s">
        <v>2531</v>
      </c>
      <c r="N574" s="66" t="s">
        <v>2532</v>
      </c>
      <c r="O574" s="66"/>
      <c r="P574" s="66" t="s">
        <v>1833</v>
      </c>
      <c r="Q574" s="141">
        <v>17</v>
      </c>
    </row>
    <row r="575" spans="1:17" s="72" customFormat="1" x14ac:dyDescent="0.2">
      <c r="A575" s="66"/>
      <c r="B575" s="66" t="s">
        <v>698</v>
      </c>
      <c r="C575" s="221" t="s">
        <v>1647</v>
      </c>
      <c r="D575" s="66" t="s">
        <v>2445</v>
      </c>
      <c r="E575" s="68">
        <v>1.39869</v>
      </c>
      <c r="F575" s="74">
        <v>1</v>
      </c>
      <c r="G575" s="74">
        <v>1</v>
      </c>
      <c r="H575" s="68">
        <f t="shared" si="16"/>
        <v>1.39869</v>
      </c>
      <c r="I575" s="70">
        <f t="shared" si="17"/>
        <v>1.39869</v>
      </c>
      <c r="J575" s="71">
        <f>ROUND((H575*'2-Calculator'!$D$26),2)</f>
        <v>9194.99</v>
      </c>
      <c r="K575" s="71">
        <f>ROUND((I575*'2-Calculator'!$D$26),2)</f>
        <v>9194.99</v>
      </c>
      <c r="L575" s="69">
        <v>7.01</v>
      </c>
      <c r="M575" s="66" t="s">
        <v>2531</v>
      </c>
      <c r="N575" s="66" t="s">
        <v>2532</v>
      </c>
      <c r="O575" s="66"/>
      <c r="P575" s="66" t="s">
        <v>1833</v>
      </c>
      <c r="Q575" s="141">
        <v>55</v>
      </c>
    </row>
    <row r="576" spans="1:17" s="72" customFormat="1" x14ac:dyDescent="0.2">
      <c r="A576" s="66"/>
      <c r="B576" s="66" t="s">
        <v>697</v>
      </c>
      <c r="C576" s="221" t="s">
        <v>1647</v>
      </c>
      <c r="D576" s="66" t="s">
        <v>2445</v>
      </c>
      <c r="E576" s="68">
        <v>2.2753700000000001</v>
      </c>
      <c r="F576" s="74">
        <v>1</v>
      </c>
      <c r="G576" s="74">
        <v>1</v>
      </c>
      <c r="H576" s="68">
        <f t="shared" si="16"/>
        <v>2.2753700000000001</v>
      </c>
      <c r="I576" s="70">
        <f t="shared" si="17"/>
        <v>2.2753700000000001</v>
      </c>
      <c r="J576" s="71">
        <f>ROUND((H576*'2-Calculator'!$D$26),2)</f>
        <v>14958.28</v>
      </c>
      <c r="K576" s="71">
        <f>ROUND((I576*'2-Calculator'!$D$26),2)</f>
        <v>14958.28</v>
      </c>
      <c r="L576" s="69">
        <v>10.39</v>
      </c>
      <c r="M576" s="66" t="s">
        <v>2531</v>
      </c>
      <c r="N576" s="66" t="s">
        <v>2532</v>
      </c>
      <c r="O576" s="66"/>
      <c r="P576" s="66" t="s">
        <v>1833</v>
      </c>
      <c r="Q576" s="141">
        <v>63</v>
      </c>
    </row>
    <row r="577" spans="1:17" s="72" customFormat="1" x14ac:dyDescent="0.2">
      <c r="A577" s="66"/>
      <c r="B577" s="66" t="s">
        <v>696</v>
      </c>
      <c r="C577" s="221" t="s">
        <v>1647</v>
      </c>
      <c r="D577" s="66" t="s">
        <v>2445</v>
      </c>
      <c r="E577" s="68">
        <v>4.3973399999999998</v>
      </c>
      <c r="F577" s="74">
        <v>1</v>
      </c>
      <c r="G577" s="74">
        <v>1</v>
      </c>
      <c r="H577" s="68">
        <f t="shared" si="16"/>
        <v>4.3973399999999998</v>
      </c>
      <c r="I577" s="70">
        <f t="shared" si="17"/>
        <v>4.3973399999999998</v>
      </c>
      <c r="J577" s="71">
        <f>ROUND((H577*'2-Calculator'!$D$26),2)</f>
        <v>28908.11</v>
      </c>
      <c r="K577" s="71">
        <f>ROUND((I577*'2-Calculator'!$D$26),2)</f>
        <v>28908.11</v>
      </c>
      <c r="L577" s="69">
        <v>20.59</v>
      </c>
      <c r="M577" s="66" t="s">
        <v>2531</v>
      </c>
      <c r="N577" s="66" t="s">
        <v>2532</v>
      </c>
      <c r="O577" s="66"/>
      <c r="P577" s="66" t="s">
        <v>1833</v>
      </c>
      <c r="Q577" s="141">
        <v>12</v>
      </c>
    </row>
    <row r="578" spans="1:17" s="72" customFormat="1" x14ac:dyDescent="0.2">
      <c r="A578" s="66"/>
      <c r="B578" s="66" t="s">
        <v>695</v>
      </c>
      <c r="C578" s="221" t="s">
        <v>1648</v>
      </c>
      <c r="D578" s="66" t="s">
        <v>2065</v>
      </c>
      <c r="E578" s="68">
        <v>1.33206</v>
      </c>
      <c r="F578" s="74">
        <v>1</v>
      </c>
      <c r="G578" s="74">
        <v>1</v>
      </c>
      <c r="H578" s="68">
        <f t="shared" si="16"/>
        <v>1.33206</v>
      </c>
      <c r="I578" s="70">
        <f t="shared" si="17"/>
        <v>1.33206</v>
      </c>
      <c r="J578" s="71">
        <f>ROUND((H578*'2-Calculator'!$D$26),2)</f>
        <v>8756.9599999999991</v>
      </c>
      <c r="K578" s="71">
        <f>ROUND((I578*'2-Calculator'!$D$26),2)</f>
        <v>8756.9599999999991</v>
      </c>
      <c r="L578" s="69">
        <v>3.61</v>
      </c>
      <c r="M578" s="66" t="s">
        <v>2531</v>
      </c>
      <c r="N578" s="66" t="s">
        <v>2532</v>
      </c>
      <c r="O578" s="66"/>
      <c r="P578" s="66" t="s">
        <v>1833</v>
      </c>
      <c r="Q578" s="141">
        <v>55</v>
      </c>
    </row>
    <row r="579" spans="1:17" s="72" customFormat="1" x14ac:dyDescent="0.2">
      <c r="A579" s="66"/>
      <c r="B579" s="66" t="s">
        <v>694</v>
      </c>
      <c r="C579" s="221" t="s">
        <v>1648</v>
      </c>
      <c r="D579" s="66" t="s">
        <v>2065</v>
      </c>
      <c r="E579" s="68">
        <v>1.5983499999999999</v>
      </c>
      <c r="F579" s="74">
        <v>1</v>
      </c>
      <c r="G579" s="74">
        <v>1</v>
      </c>
      <c r="H579" s="68">
        <f t="shared" si="16"/>
        <v>1.5983499999999999</v>
      </c>
      <c r="I579" s="70">
        <f t="shared" si="17"/>
        <v>1.5983499999999999</v>
      </c>
      <c r="J579" s="71">
        <f>ROUND((H579*'2-Calculator'!$D$26),2)</f>
        <v>10507.55</v>
      </c>
      <c r="K579" s="71">
        <f>ROUND((I579*'2-Calculator'!$D$26),2)</f>
        <v>10507.55</v>
      </c>
      <c r="L579" s="69">
        <v>4.74</v>
      </c>
      <c r="M579" s="66" t="s">
        <v>2531</v>
      </c>
      <c r="N579" s="66" t="s">
        <v>2532</v>
      </c>
      <c r="O579" s="66"/>
      <c r="P579" s="66" t="s">
        <v>1833</v>
      </c>
      <c r="Q579" s="141">
        <v>61</v>
      </c>
    </row>
    <row r="580" spans="1:17" s="72" customFormat="1" x14ac:dyDescent="0.2">
      <c r="A580" s="66"/>
      <c r="B580" s="66" t="s">
        <v>693</v>
      </c>
      <c r="C580" s="221" t="s">
        <v>1648</v>
      </c>
      <c r="D580" s="66" t="s">
        <v>2065</v>
      </c>
      <c r="E580" s="68">
        <v>2.0882399999999999</v>
      </c>
      <c r="F580" s="74">
        <v>1</v>
      </c>
      <c r="G580" s="74">
        <v>1</v>
      </c>
      <c r="H580" s="68">
        <f t="shared" si="16"/>
        <v>2.0882399999999999</v>
      </c>
      <c r="I580" s="70">
        <f t="shared" si="17"/>
        <v>2.0882399999999999</v>
      </c>
      <c r="J580" s="71">
        <f>ROUND((H580*'2-Calculator'!$D$26),2)</f>
        <v>13728.09</v>
      </c>
      <c r="K580" s="71">
        <f>ROUND((I580*'2-Calculator'!$D$26),2)</f>
        <v>13728.09</v>
      </c>
      <c r="L580" s="69">
        <v>6.85</v>
      </c>
      <c r="M580" s="66" t="s">
        <v>2531</v>
      </c>
      <c r="N580" s="66" t="s">
        <v>2532</v>
      </c>
      <c r="O580" s="66"/>
      <c r="P580" s="66" t="s">
        <v>1833</v>
      </c>
      <c r="Q580" s="141">
        <v>27</v>
      </c>
    </row>
    <row r="581" spans="1:17" s="72" customFormat="1" x14ac:dyDescent="0.2">
      <c r="A581" s="66"/>
      <c r="B581" s="66" t="s">
        <v>692</v>
      </c>
      <c r="C581" s="221" t="s">
        <v>1648</v>
      </c>
      <c r="D581" s="66" t="s">
        <v>2065</v>
      </c>
      <c r="E581" s="68">
        <v>3.40083</v>
      </c>
      <c r="F581" s="74">
        <v>1</v>
      </c>
      <c r="G581" s="74">
        <v>1</v>
      </c>
      <c r="H581" s="68">
        <f t="shared" si="16"/>
        <v>3.40083</v>
      </c>
      <c r="I581" s="70">
        <f t="shared" si="17"/>
        <v>3.40083</v>
      </c>
      <c r="J581" s="71">
        <f>ROUND((H581*'2-Calculator'!$D$26),2)</f>
        <v>22357.06</v>
      </c>
      <c r="K581" s="71">
        <f>ROUND((I581*'2-Calculator'!$D$26),2)</f>
        <v>22357.06</v>
      </c>
      <c r="L581" s="69">
        <v>10.73</v>
      </c>
      <c r="M581" s="66" t="s">
        <v>2531</v>
      </c>
      <c r="N581" s="66" t="s">
        <v>2532</v>
      </c>
      <c r="O581" s="66"/>
      <c r="P581" s="66" t="s">
        <v>1833</v>
      </c>
      <c r="Q581" s="141">
        <v>3</v>
      </c>
    </row>
    <row r="582" spans="1:17" s="72" customFormat="1" x14ac:dyDescent="0.2">
      <c r="A582" s="66"/>
      <c r="B582" s="66" t="s">
        <v>691</v>
      </c>
      <c r="C582" s="221" t="s">
        <v>1649</v>
      </c>
      <c r="D582" s="66" t="s">
        <v>2066</v>
      </c>
      <c r="E582" s="68">
        <v>1.2004900000000001</v>
      </c>
      <c r="F582" s="74">
        <v>1</v>
      </c>
      <c r="G582" s="74">
        <v>1</v>
      </c>
      <c r="H582" s="68">
        <f t="shared" si="16"/>
        <v>1.2004900000000001</v>
      </c>
      <c r="I582" s="70">
        <f t="shared" si="17"/>
        <v>1.2004900000000001</v>
      </c>
      <c r="J582" s="71">
        <f>ROUND((H582*'2-Calculator'!$D$26),2)</f>
        <v>7892.02</v>
      </c>
      <c r="K582" s="71">
        <f>ROUND((I582*'2-Calculator'!$D$26),2)</f>
        <v>7892.02</v>
      </c>
      <c r="L582" s="69">
        <v>2.73</v>
      </c>
      <c r="M582" s="66" t="s">
        <v>2531</v>
      </c>
      <c r="N582" s="66" t="s">
        <v>2532</v>
      </c>
      <c r="O582" s="66"/>
      <c r="P582" s="66" t="s">
        <v>1833</v>
      </c>
      <c r="Q582" s="141">
        <v>22</v>
      </c>
    </row>
    <row r="583" spans="1:17" s="72" customFormat="1" x14ac:dyDescent="0.2">
      <c r="A583" s="66"/>
      <c r="B583" s="66" t="s">
        <v>690</v>
      </c>
      <c r="C583" s="221" t="s">
        <v>1649</v>
      </c>
      <c r="D583" s="66" t="s">
        <v>2066</v>
      </c>
      <c r="E583" s="68">
        <v>1.748</v>
      </c>
      <c r="F583" s="74">
        <v>1</v>
      </c>
      <c r="G583" s="74">
        <v>1</v>
      </c>
      <c r="H583" s="68">
        <f t="shared" si="16"/>
        <v>1.748</v>
      </c>
      <c r="I583" s="70">
        <f t="shared" si="17"/>
        <v>1.748</v>
      </c>
      <c r="J583" s="71">
        <f>ROUND((H583*'2-Calculator'!$D$26),2)</f>
        <v>11491.35</v>
      </c>
      <c r="K583" s="71">
        <f>ROUND((I583*'2-Calculator'!$D$26),2)</f>
        <v>11491.35</v>
      </c>
      <c r="L583" s="69">
        <v>4.55</v>
      </c>
      <c r="M583" s="66" t="s">
        <v>2531</v>
      </c>
      <c r="N583" s="66" t="s">
        <v>2532</v>
      </c>
      <c r="O583" s="66"/>
      <c r="P583" s="66" t="s">
        <v>1833</v>
      </c>
      <c r="Q583" s="141">
        <v>36</v>
      </c>
    </row>
    <row r="584" spans="1:17" s="72" customFormat="1" x14ac:dyDescent="0.2">
      <c r="A584" s="66"/>
      <c r="B584" s="66" t="s">
        <v>689</v>
      </c>
      <c r="C584" s="221" t="s">
        <v>1649</v>
      </c>
      <c r="D584" s="66" t="s">
        <v>2066</v>
      </c>
      <c r="E584" s="68">
        <v>2.4995500000000002</v>
      </c>
      <c r="F584" s="74">
        <v>1</v>
      </c>
      <c r="G584" s="74">
        <v>1</v>
      </c>
      <c r="H584" s="68">
        <f t="shared" si="16"/>
        <v>2.4995500000000002</v>
      </c>
      <c r="I584" s="70">
        <f t="shared" si="17"/>
        <v>2.4995500000000002</v>
      </c>
      <c r="J584" s="71">
        <f>ROUND((H584*'2-Calculator'!$D$26),2)</f>
        <v>16432.04</v>
      </c>
      <c r="K584" s="71">
        <f>ROUND((I584*'2-Calculator'!$D$26),2)</f>
        <v>16432.04</v>
      </c>
      <c r="L584" s="69">
        <v>9.66</v>
      </c>
      <c r="M584" s="66" t="s">
        <v>2531</v>
      </c>
      <c r="N584" s="66" t="s">
        <v>2532</v>
      </c>
      <c r="O584" s="66"/>
      <c r="P584" s="66" t="s">
        <v>1833</v>
      </c>
      <c r="Q584" s="141">
        <v>33</v>
      </c>
    </row>
    <row r="585" spans="1:17" s="72" customFormat="1" x14ac:dyDescent="0.2">
      <c r="A585" s="66"/>
      <c r="B585" s="66" t="s">
        <v>688</v>
      </c>
      <c r="C585" s="221" t="s">
        <v>1649</v>
      </c>
      <c r="D585" s="66" t="s">
        <v>2066</v>
      </c>
      <c r="E585" s="68">
        <v>4.4937100000000001</v>
      </c>
      <c r="F585" s="74">
        <v>1</v>
      </c>
      <c r="G585" s="74">
        <v>1</v>
      </c>
      <c r="H585" s="68">
        <f t="shared" si="16"/>
        <v>4.4937100000000001</v>
      </c>
      <c r="I585" s="70">
        <f t="shared" si="17"/>
        <v>4.4937100000000001</v>
      </c>
      <c r="J585" s="71">
        <f>ROUND((H585*'2-Calculator'!$D$26),2)</f>
        <v>29541.65</v>
      </c>
      <c r="K585" s="71">
        <f>ROUND((I585*'2-Calculator'!$D$26),2)</f>
        <v>29541.65</v>
      </c>
      <c r="L585" s="69">
        <v>16.18</v>
      </c>
      <c r="M585" s="66" t="s">
        <v>2531</v>
      </c>
      <c r="N585" s="66" t="s">
        <v>2532</v>
      </c>
      <c r="O585" s="66"/>
      <c r="P585" s="66" t="s">
        <v>1833</v>
      </c>
      <c r="Q585" s="141">
        <v>5</v>
      </c>
    </row>
    <row r="586" spans="1:17" s="72" customFormat="1" x14ac:dyDescent="0.2">
      <c r="A586" s="66"/>
      <c r="B586" s="66" t="s">
        <v>687</v>
      </c>
      <c r="C586" s="221" t="s">
        <v>1650</v>
      </c>
      <c r="D586" s="66" t="s">
        <v>2275</v>
      </c>
      <c r="E586" s="68">
        <v>0.90669999999999995</v>
      </c>
      <c r="F586" s="74">
        <v>1</v>
      </c>
      <c r="G586" s="74">
        <v>1</v>
      </c>
      <c r="H586" s="68">
        <f t="shared" si="16"/>
        <v>0.90669999999999995</v>
      </c>
      <c r="I586" s="70">
        <f t="shared" si="17"/>
        <v>0.90669999999999995</v>
      </c>
      <c r="J586" s="71">
        <f>ROUND((H586*'2-Calculator'!$D$26),2)</f>
        <v>5960.65</v>
      </c>
      <c r="K586" s="71">
        <f>ROUND((I586*'2-Calculator'!$D$26),2)</f>
        <v>5960.65</v>
      </c>
      <c r="L586" s="69">
        <v>2</v>
      </c>
      <c r="M586" s="66" t="s">
        <v>2531</v>
      </c>
      <c r="N586" s="66" t="s">
        <v>2532</v>
      </c>
      <c r="O586" s="66"/>
      <c r="P586" s="66" t="s">
        <v>1833</v>
      </c>
      <c r="Q586" s="141">
        <v>5</v>
      </c>
    </row>
    <row r="587" spans="1:17" s="72" customFormat="1" x14ac:dyDescent="0.2">
      <c r="A587" s="66"/>
      <c r="B587" s="66" t="s">
        <v>686</v>
      </c>
      <c r="C587" s="221" t="s">
        <v>1650</v>
      </c>
      <c r="D587" s="66" t="s">
        <v>2275</v>
      </c>
      <c r="E587" s="68">
        <v>1.2077899999999999</v>
      </c>
      <c r="F587" s="74">
        <v>1</v>
      </c>
      <c r="G587" s="74">
        <v>1</v>
      </c>
      <c r="H587" s="68">
        <f t="shared" si="16"/>
        <v>1.2077899999999999</v>
      </c>
      <c r="I587" s="70">
        <f t="shared" si="17"/>
        <v>1.2077899999999999</v>
      </c>
      <c r="J587" s="71">
        <f>ROUND((H587*'2-Calculator'!$D$26),2)</f>
        <v>7940.01</v>
      </c>
      <c r="K587" s="71">
        <f>ROUND((I587*'2-Calculator'!$D$26),2)</f>
        <v>7940.01</v>
      </c>
      <c r="L587" s="69">
        <v>2.7</v>
      </c>
      <c r="M587" s="66" t="s">
        <v>2531</v>
      </c>
      <c r="N587" s="66" t="s">
        <v>2532</v>
      </c>
      <c r="O587" s="66"/>
      <c r="P587" s="66" t="s">
        <v>1833</v>
      </c>
      <c r="Q587" s="141">
        <v>18</v>
      </c>
    </row>
    <row r="588" spans="1:17" s="72" customFormat="1" x14ac:dyDescent="0.2">
      <c r="A588" s="66"/>
      <c r="B588" s="66" t="s">
        <v>685</v>
      </c>
      <c r="C588" s="221" t="s">
        <v>1650</v>
      </c>
      <c r="D588" s="66" t="s">
        <v>2275</v>
      </c>
      <c r="E588" s="68">
        <v>1.79044</v>
      </c>
      <c r="F588" s="74">
        <v>1</v>
      </c>
      <c r="G588" s="74">
        <v>1</v>
      </c>
      <c r="H588" s="68">
        <f t="shared" si="16"/>
        <v>1.79044</v>
      </c>
      <c r="I588" s="70">
        <f t="shared" si="17"/>
        <v>1.79044</v>
      </c>
      <c r="J588" s="71">
        <f>ROUND((H588*'2-Calculator'!$D$26),2)</f>
        <v>11770.35</v>
      </c>
      <c r="K588" s="71">
        <f>ROUND((I588*'2-Calculator'!$D$26),2)</f>
        <v>11770.35</v>
      </c>
      <c r="L588" s="69">
        <v>6.35</v>
      </c>
      <c r="M588" s="66" t="s">
        <v>2531</v>
      </c>
      <c r="N588" s="66" t="s">
        <v>2532</v>
      </c>
      <c r="O588" s="66"/>
      <c r="P588" s="66" t="s">
        <v>1833</v>
      </c>
      <c r="Q588" s="141">
        <v>2</v>
      </c>
    </row>
    <row r="589" spans="1:17" s="72" customFormat="1" x14ac:dyDescent="0.2">
      <c r="A589" s="66"/>
      <c r="B589" s="66" t="s">
        <v>684</v>
      </c>
      <c r="C589" s="221" t="s">
        <v>1650</v>
      </c>
      <c r="D589" s="66" t="s">
        <v>2275</v>
      </c>
      <c r="E589" s="68">
        <v>3.5901299999999998</v>
      </c>
      <c r="F589" s="74">
        <v>1</v>
      </c>
      <c r="G589" s="74">
        <v>1</v>
      </c>
      <c r="H589" s="68">
        <f t="shared" si="16"/>
        <v>3.5901299999999998</v>
      </c>
      <c r="I589" s="70">
        <f t="shared" si="17"/>
        <v>3.5901299999999998</v>
      </c>
      <c r="J589" s="71">
        <f>ROUND((H589*'2-Calculator'!$D$26),2)</f>
        <v>23601.51</v>
      </c>
      <c r="K589" s="71">
        <f>ROUND((I589*'2-Calculator'!$D$26),2)</f>
        <v>23601.51</v>
      </c>
      <c r="L589" s="69">
        <v>9.3800000000000008</v>
      </c>
      <c r="M589" s="66" t="s">
        <v>2531</v>
      </c>
      <c r="N589" s="66" t="s">
        <v>2532</v>
      </c>
      <c r="O589" s="66"/>
      <c r="P589" s="66" t="s">
        <v>1833</v>
      </c>
      <c r="Q589" s="141">
        <v>0</v>
      </c>
    </row>
    <row r="590" spans="1:17" s="72" customFormat="1" x14ac:dyDescent="0.2">
      <c r="A590" s="66"/>
      <c r="B590" s="66" t="s">
        <v>683</v>
      </c>
      <c r="C590" s="221" t="s">
        <v>1651</v>
      </c>
      <c r="D590" s="66" t="s">
        <v>2276</v>
      </c>
      <c r="E590" s="68">
        <v>1.20835</v>
      </c>
      <c r="F590" s="74">
        <v>1</v>
      </c>
      <c r="G590" s="74">
        <v>1</v>
      </c>
      <c r="H590" s="68">
        <f t="shared" ref="H590:H653" si="18">ROUND(E590*F590,5)</f>
        <v>1.20835</v>
      </c>
      <c r="I590" s="70">
        <f t="shared" ref="I590:I653" si="19">ROUND(E590*G590,5)</f>
        <v>1.20835</v>
      </c>
      <c r="J590" s="71">
        <f>ROUND((H590*'2-Calculator'!$D$26),2)</f>
        <v>7943.69</v>
      </c>
      <c r="K590" s="71">
        <f>ROUND((I590*'2-Calculator'!$D$26),2)</f>
        <v>7943.69</v>
      </c>
      <c r="L590" s="69">
        <v>3.6</v>
      </c>
      <c r="M590" s="66" t="s">
        <v>2531</v>
      </c>
      <c r="N590" s="66" t="s">
        <v>2532</v>
      </c>
      <c r="O590" s="66"/>
      <c r="P590" s="66" t="s">
        <v>1833</v>
      </c>
      <c r="Q590" s="141">
        <v>2</v>
      </c>
    </row>
    <row r="591" spans="1:17" s="72" customFormat="1" x14ac:dyDescent="0.2">
      <c r="A591" s="66"/>
      <c r="B591" s="66" t="s">
        <v>682</v>
      </c>
      <c r="C591" s="221" t="s">
        <v>1651</v>
      </c>
      <c r="D591" s="66" t="s">
        <v>2276</v>
      </c>
      <c r="E591" s="68">
        <v>1.8406100000000001</v>
      </c>
      <c r="F591" s="74">
        <v>1</v>
      </c>
      <c r="G591" s="74">
        <v>1</v>
      </c>
      <c r="H591" s="68">
        <f t="shared" si="18"/>
        <v>1.8406100000000001</v>
      </c>
      <c r="I591" s="70">
        <f t="shared" si="19"/>
        <v>1.8406100000000001</v>
      </c>
      <c r="J591" s="71">
        <f>ROUND((H591*'2-Calculator'!$D$26),2)</f>
        <v>12100.17</v>
      </c>
      <c r="K591" s="71">
        <f>ROUND((I591*'2-Calculator'!$D$26),2)</f>
        <v>12100.17</v>
      </c>
      <c r="L591" s="69">
        <v>7.05</v>
      </c>
      <c r="M591" s="66" t="s">
        <v>2531</v>
      </c>
      <c r="N591" s="66" t="s">
        <v>2532</v>
      </c>
      <c r="O591" s="66"/>
      <c r="P591" s="66" t="s">
        <v>1833</v>
      </c>
      <c r="Q591" s="141">
        <v>4</v>
      </c>
    </row>
    <row r="592" spans="1:17" s="72" customFormat="1" x14ac:dyDescent="0.2">
      <c r="A592" s="66"/>
      <c r="B592" s="66" t="s">
        <v>681</v>
      </c>
      <c r="C592" s="221" t="s">
        <v>1651</v>
      </c>
      <c r="D592" s="66" t="s">
        <v>2276</v>
      </c>
      <c r="E592" s="68">
        <v>3.1508699999999998</v>
      </c>
      <c r="F592" s="74">
        <v>1</v>
      </c>
      <c r="G592" s="74">
        <v>1</v>
      </c>
      <c r="H592" s="68">
        <f t="shared" si="18"/>
        <v>3.1508699999999998</v>
      </c>
      <c r="I592" s="70">
        <f t="shared" si="19"/>
        <v>3.1508699999999998</v>
      </c>
      <c r="J592" s="71">
        <f>ROUND((H592*'2-Calculator'!$D$26),2)</f>
        <v>20713.82</v>
      </c>
      <c r="K592" s="71">
        <f>ROUND((I592*'2-Calculator'!$D$26),2)</f>
        <v>20713.82</v>
      </c>
      <c r="L592" s="69">
        <v>10.97</v>
      </c>
      <c r="M592" s="66" t="s">
        <v>2531</v>
      </c>
      <c r="N592" s="66" t="s">
        <v>2532</v>
      </c>
      <c r="O592" s="66"/>
      <c r="P592" s="66" t="s">
        <v>1833</v>
      </c>
      <c r="Q592" s="141">
        <v>6</v>
      </c>
    </row>
    <row r="593" spans="1:17" s="72" customFormat="1" x14ac:dyDescent="0.2">
      <c r="A593" s="66"/>
      <c r="B593" s="66" t="s">
        <v>680</v>
      </c>
      <c r="C593" s="221" t="s">
        <v>1651</v>
      </c>
      <c r="D593" s="66" t="s">
        <v>2276</v>
      </c>
      <c r="E593" s="68">
        <v>7.3272399999999998</v>
      </c>
      <c r="F593" s="74">
        <v>1</v>
      </c>
      <c r="G593" s="74">
        <v>1</v>
      </c>
      <c r="H593" s="68">
        <f t="shared" si="18"/>
        <v>7.3272399999999998</v>
      </c>
      <c r="I593" s="70">
        <f t="shared" si="19"/>
        <v>7.3272399999999998</v>
      </c>
      <c r="J593" s="71">
        <f>ROUND((H593*'2-Calculator'!$D$26),2)</f>
        <v>48169.279999999999</v>
      </c>
      <c r="K593" s="71">
        <f>ROUND((I593*'2-Calculator'!$D$26),2)</f>
        <v>48169.279999999999</v>
      </c>
      <c r="L593" s="69">
        <v>21.19</v>
      </c>
      <c r="M593" s="66" t="s">
        <v>2531</v>
      </c>
      <c r="N593" s="66" t="s">
        <v>2532</v>
      </c>
      <c r="O593" s="66"/>
      <c r="P593" s="66" t="s">
        <v>1833</v>
      </c>
      <c r="Q593" s="141">
        <v>0</v>
      </c>
    </row>
    <row r="594" spans="1:17" s="72" customFormat="1" x14ac:dyDescent="0.2">
      <c r="A594" s="66"/>
      <c r="B594" s="66" t="s">
        <v>679</v>
      </c>
      <c r="C594" s="221" t="s">
        <v>1652</v>
      </c>
      <c r="D594" s="66" t="s">
        <v>2277</v>
      </c>
      <c r="E594" s="68">
        <v>1.11374</v>
      </c>
      <c r="F594" s="74">
        <v>1</v>
      </c>
      <c r="G594" s="74">
        <v>1</v>
      </c>
      <c r="H594" s="68">
        <f t="shared" si="18"/>
        <v>1.11374</v>
      </c>
      <c r="I594" s="70">
        <f t="shared" si="19"/>
        <v>1.11374</v>
      </c>
      <c r="J594" s="71">
        <f>ROUND((H594*'2-Calculator'!$D$26),2)</f>
        <v>7321.73</v>
      </c>
      <c r="K594" s="71">
        <f>ROUND((I594*'2-Calculator'!$D$26),2)</f>
        <v>7321.73</v>
      </c>
      <c r="L594" s="69">
        <v>2.8</v>
      </c>
      <c r="M594" s="66" t="s">
        <v>2531</v>
      </c>
      <c r="N594" s="66" t="s">
        <v>2532</v>
      </c>
      <c r="O594" s="66"/>
      <c r="P594" s="66" t="s">
        <v>1833</v>
      </c>
      <c r="Q594" s="141">
        <v>41</v>
      </c>
    </row>
    <row r="595" spans="1:17" s="72" customFormat="1" x14ac:dyDescent="0.2">
      <c r="A595" s="66"/>
      <c r="B595" s="66" t="s">
        <v>678</v>
      </c>
      <c r="C595" s="221" t="s">
        <v>1652</v>
      </c>
      <c r="D595" s="66" t="s">
        <v>2277</v>
      </c>
      <c r="E595" s="68">
        <v>1.5180400000000001</v>
      </c>
      <c r="F595" s="74">
        <v>1</v>
      </c>
      <c r="G595" s="74">
        <v>1</v>
      </c>
      <c r="H595" s="68">
        <f t="shared" si="18"/>
        <v>1.5180400000000001</v>
      </c>
      <c r="I595" s="70">
        <f t="shared" si="19"/>
        <v>1.5180400000000001</v>
      </c>
      <c r="J595" s="71">
        <f>ROUND((H595*'2-Calculator'!$D$26),2)</f>
        <v>9979.59</v>
      </c>
      <c r="K595" s="71">
        <f>ROUND((I595*'2-Calculator'!$D$26),2)</f>
        <v>9979.59</v>
      </c>
      <c r="L595" s="69">
        <v>3.95</v>
      </c>
      <c r="M595" s="66" t="s">
        <v>2531</v>
      </c>
      <c r="N595" s="66" t="s">
        <v>2532</v>
      </c>
      <c r="O595" s="66"/>
      <c r="P595" s="66" t="s">
        <v>1833</v>
      </c>
      <c r="Q595" s="141">
        <v>124</v>
      </c>
    </row>
    <row r="596" spans="1:17" s="72" customFormat="1" x14ac:dyDescent="0.2">
      <c r="A596" s="66"/>
      <c r="B596" s="66" t="s">
        <v>677</v>
      </c>
      <c r="C596" s="221" t="s">
        <v>1652</v>
      </c>
      <c r="D596" s="66" t="s">
        <v>2277</v>
      </c>
      <c r="E596" s="68">
        <v>2.23075</v>
      </c>
      <c r="F596" s="74">
        <v>1</v>
      </c>
      <c r="G596" s="74">
        <v>1</v>
      </c>
      <c r="H596" s="68">
        <f t="shared" si="18"/>
        <v>2.23075</v>
      </c>
      <c r="I596" s="70">
        <f t="shared" si="19"/>
        <v>2.23075</v>
      </c>
      <c r="J596" s="71">
        <f>ROUND((H596*'2-Calculator'!$D$26),2)</f>
        <v>14664.95</v>
      </c>
      <c r="K596" s="71">
        <f>ROUND((I596*'2-Calculator'!$D$26),2)</f>
        <v>14664.95</v>
      </c>
      <c r="L596" s="69">
        <v>8.3800000000000008</v>
      </c>
      <c r="M596" s="66" t="s">
        <v>2531</v>
      </c>
      <c r="N596" s="66" t="s">
        <v>2532</v>
      </c>
      <c r="O596" s="66"/>
      <c r="P596" s="66" t="s">
        <v>1833</v>
      </c>
      <c r="Q596" s="141">
        <v>36</v>
      </c>
    </row>
    <row r="597" spans="1:17" s="72" customFormat="1" x14ac:dyDescent="0.2">
      <c r="A597" s="66"/>
      <c r="B597" s="66" t="s">
        <v>676</v>
      </c>
      <c r="C597" s="221" t="s">
        <v>1652</v>
      </c>
      <c r="D597" s="66" t="s">
        <v>2277</v>
      </c>
      <c r="E597" s="68">
        <v>4.1821200000000003</v>
      </c>
      <c r="F597" s="74">
        <v>1</v>
      </c>
      <c r="G597" s="74">
        <v>1</v>
      </c>
      <c r="H597" s="68">
        <f t="shared" si="18"/>
        <v>4.1821200000000003</v>
      </c>
      <c r="I597" s="70">
        <f t="shared" si="19"/>
        <v>4.1821200000000003</v>
      </c>
      <c r="J597" s="71">
        <f>ROUND((H597*'2-Calculator'!$D$26),2)</f>
        <v>27493.26</v>
      </c>
      <c r="K597" s="71">
        <f>ROUND((I597*'2-Calculator'!$D$26),2)</f>
        <v>27493.26</v>
      </c>
      <c r="L597" s="69">
        <v>16.010000000000002</v>
      </c>
      <c r="M597" s="66" t="s">
        <v>2531</v>
      </c>
      <c r="N597" s="66" t="s">
        <v>2532</v>
      </c>
      <c r="O597" s="66"/>
      <c r="P597" s="66" t="s">
        <v>1833</v>
      </c>
      <c r="Q597" s="141">
        <v>2</v>
      </c>
    </row>
    <row r="598" spans="1:17" s="72" customFormat="1" x14ac:dyDescent="0.2">
      <c r="A598" s="66"/>
      <c r="B598" s="66" t="s">
        <v>675</v>
      </c>
      <c r="C598" s="221" t="s">
        <v>1653</v>
      </c>
      <c r="D598" s="66" t="s">
        <v>2446</v>
      </c>
      <c r="E598" s="68">
        <v>0.96023000000000003</v>
      </c>
      <c r="F598" s="74">
        <v>1</v>
      </c>
      <c r="G598" s="74">
        <v>1</v>
      </c>
      <c r="H598" s="68">
        <f t="shared" si="18"/>
        <v>0.96023000000000003</v>
      </c>
      <c r="I598" s="70">
        <f t="shared" si="19"/>
        <v>0.96023000000000003</v>
      </c>
      <c r="J598" s="71">
        <f>ROUND((H598*'2-Calculator'!$D$26),2)</f>
        <v>6312.55</v>
      </c>
      <c r="K598" s="71">
        <f>ROUND((I598*'2-Calculator'!$D$26),2)</f>
        <v>6312.55</v>
      </c>
      <c r="L598" s="69">
        <v>2.5099999999999998</v>
      </c>
      <c r="M598" s="66" t="s">
        <v>2531</v>
      </c>
      <c r="N598" s="66" t="s">
        <v>2532</v>
      </c>
      <c r="O598" s="66"/>
      <c r="P598" s="66" t="s">
        <v>1833</v>
      </c>
      <c r="Q598" s="141">
        <v>3</v>
      </c>
    </row>
    <row r="599" spans="1:17" s="72" customFormat="1" x14ac:dyDescent="0.2">
      <c r="A599" s="66"/>
      <c r="B599" s="66" t="s">
        <v>674</v>
      </c>
      <c r="C599" s="221" t="s">
        <v>1653</v>
      </c>
      <c r="D599" s="66" t="s">
        <v>2446</v>
      </c>
      <c r="E599" s="68">
        <v>1.1364399999999999</v>
      </c>
      <c r="F599" s="74">
        <v>1</v>
      </c>
      <c r="G599" s="74">
        <v>1</v>
      </c>
      <c r="H599" s="68">
        <f t="shared" si="18"/>
        <v>1.1364399999999999</v>
      </c>
      <c r="I599" s="70">
        <f t="shared" si="19"/>
        <v>1.1364399999999999</v>
      </c>
      <c r="J599" s="71">
        <f>ROUND((H599*'2-Calculator'!$D$26),2)</f>
        <v>7470.96</v>
      </c>
      <c r="K599" s="71">
        <f>ROUND((I599*'2-Calculator'!$D$26),2)</f>
        <v>7470.96</v>
      </c>
      <c r="L599" s="69">
        <v>4.57</v>
      </c>
      <c r="M599" s="66" t="s">
        <v>2531</v>
      </c>
      <c r="N599" s="66" t="s">
        <v>2532</v>
      </c>
      <c r="O599" s="66"/>
      <c r="P599" s="66" t="s">
        <v>1833</v>
      </c>
      <c r="Q599" s="141">
        <v>36</v>
      </c>
    </row>
    <row r="600" spans="1:17" s="72" customFormat="1" x14ac:dyDescent="0.2">
      <c r="A600" s="66"/>
      <c r="B600" s="66" t="s">
        <v>673</v>
      </c>
      <c r="C600" s="221" t="s">
        <v>1653</v>
      </c>
      <c r="D600" s="66" t="s">
        <v>2446</v>
      </c>
      <c r="E600" s="68">
        <v>1.5683</v>
      </c>
      <c r="F600" s="74">
        <v>1</v>
      </c>
      <c r="G600" s="74">
        <v>1</v>
      </c>
      <c r="H600" s="68">
        <f t="shared" si="18"/>
        <v>1.5683</v>
      </c>
      <c r="I600" s="70">
        <f t="shared" si="19"/>
        <v>1.5683</v>
      </c>
      <c r="J600" s="71">
        <f>ROUND((H600*'2-Calculator'!$D$26),2)</f>
        <v>10310</v>
      </c>
      <c r="K600" s="71">
        <f>ROUND((I600*'2-Calculator'!$D$26),2)</f>
        <v>10310</v>
      </c>
      <c r="L600" s="69">
        <v>7.41</v>
      </c>
      <c r="M600" s="66" t="s">
        <v>2531</v>
      </c>
      <c r="N600" s="66" t="s">
        <v>2532</v>
      </c>
      <c r="O600" s="66"/>
      <c r="P600" s="66" t="s">
        <v>1833</v>
      </c>
      <c r="Q600" s="141">
        <v>39</v>
      </c>
    </row>
    <row r="601" spans="1:17" s="72" customFormat="1" x14ac:dyDescent="0.2">
      <c r="A601" s="66"/>
      <c r="B601" s="66" t="s">
        <v>672</v>
      </c>
      <c r="C601" s="221" t="s">
        <v>1653</v>
      </c>
      <c r="D601" s="66" t="s">
        <v>2446</v>
      </c>
      <c r="E601" s="68">
        <v>3.1635300000000002</v>
      </c>
      <c r="F601" s="74">
        <v>1</v>
      </c>
      <c r="G601" s="74">
        <v>1</v>
      </c>
      <c r="H601" s="68">
        <f t="shared" si="18"/>
        <v>3.1635300000000002</v>
      </c>
      <c r="I601" s="70">
        <f t="shared" si="19"/>
        <v>3.1635300000000002</v>
      </c>
      <c r="J601" s="71">
        <f>ROUND((H601*'2-Calculator'!$D$26),2)</f>
        <v>20797.05</v>
      </c>
      <c r="K601" s="71">
        <f>ROUND((I601*'2-Calculator'!$D$26),2)</f>
        <v>20797.05</v>
      </c>
      <c r="L601" s="69">
        <v>12.89</v>
      </c>
      <c r="M601" s="66" t="s">
        <v>2531</v>
      </c>
      <c r="N601" s="66" t="s">
        <v>2532</v>
      </c>
      <c r="O601" s="66"/>
      <c r="P601" s="66" t="s">
        <v>1833</v>
      </c>
      <c r="Q601" s="141">
        <v>5</v>
      </c>
    </row>
    <row r="602" spans="1:17" s="72" customFormat="1" x14ac:dyDescent="0.2">
      <c r="A602" s="66"/>
      <c r="B602" s="66" t="s">
        <v>671</v>
      </c>
      <c r="C602" s="221" t="s">
        <v>1654</v>
      </c>
      <c r="D602" s="66" t="s">
        <v>2447</v>
      </c>
      <c r="E602" s="68">
        <v>0.84365000000000001</v>
      </c>
      <c r="F602" s="74">
        <v>1</v>
      </c>
      <c r="G602" s="74">
        <v>1</v>
      </c>
      <c r="H602" s="68">
        <f t="shared" si="18"/>
        <v>0.84365000000000001</v>
      </c>
      <c r="I602" s="70">
        <f t="shared" si="19"/>
        <v>0.84365000000000001</v>
      </c>
      <c r="J602" s="71">
        <f>ROUND((H602*'2-Calculator'!$D$26),2)</f>
        <v>5546.16</v>
      </c>
      <c r="K602" s="71">
        <f>ROUND((I602*'2-Calculator'!$D$26),2)</f>
        <v>5546.16</v>
      </c>
      <c r="L602" s="69">
        <v>1.9</v>
      </c>
      <c r="M602" s="66" t="s">
        <v>2531</v>
      </c>
      <c r="N602" s="66" t="s">
        <v>2532</v>
      </c>
      <c r="O602" s="66"/>
      <c r="P602" s="66" t="s">
        <v>1833</v>
      </c>
      <c r="Q602" s="141">
        <v>11</v>
      </c>
    </row>
    <row r="603" spans="1:17" s="72" customFormat="1" x14ac:dyDescent="0.2">
      <c r="A603" s="66"/>
      <c r="B603" s="66" t="s">
        <v>670</v>
      </c>
      <c r="C603" s="221" t="s">
        <v>1654</v>
      </c>
      <c r="D603" s="66" t="s">
        <v>2447</v>
      </c>
      <c r="E603" s="68">
        <v>1.5710599999999999</v>
      </c>
      <c r="F603" s="74">
        <v>1</v>
      </c>
      <c r="G603" s="74">
        <v>1</v>
      </c>
      <c r="H603" s="68">
        <f t="shared" si="18"/>
        <v>1.5710599999999999</v>
      </c>
      <c r="I603" s="70">
        <f t="shared" si="19"/>
        <v>1.5710599999999999</v>
      </c>
      <c r="J603" s="71">
        <f>ROUND((H603*'2-Calculator'!$D$26),2)</f>
        <v>10328.15</v>
      </c>
      <c r="K603" s="71">
        <f>ROUND((I603*'2-Calculator'!$D$26),2)</f>
        <v>10328.15</v>
      </c>
      <c r="L603" s="69">
        <v>2.46</v>
      </c>
      <c r="M603" s="66" t="s">
        <v>2531</v>
      </c>
      <c r="N603" s="66" t="s">
        <v>2532</v>
      </c>
      <c r="O603" s="66"/>
      <c r="P603" s="66" t="s">
        <v>1833</v>
      </c>
      <c r="Q603" s="141">
        <v>58</v>
      </c>
    </row>
    <row r="604" spans="1:17" s="72" customFormat="1" x14ac:dyDescent="0.2">
      <c r="A604" s="66"/>
      <c r="B604" s="66" t="s">
        <v>669</v>
      </c>
      <c r="C604" s="221" t="s">
        <v>1654</v>
      </c>
      <c r="D604" s="66" t="s">
        <v>2447</v>
      </c>
      <c r="E604" s="68">
        <v>2.2209400000000001</v>
      </c>
      <c r="F604" s="74">
        <v>1</v>
      </c>
      <c r="G604" s="74">
        <v>1</v>
      </c>
      <c r="H604" s="68">
        <f t="shared" si="18"/>
        <v>2.2209400000000001</v>
      </c>
      <c r="I604" s="70">
        <f t="shared" si="19"/>
        <v>2.2209400000000001</v>
      </c>
      <c r="J604" s="71">
        <f>ROUND((H604*'2-Calculator'!$D$26),2)</f>
        <v>14600.46</v>
      </c>
      <c r="K604" s="71">
        <f>ROUND((I604*'2-Calculator'!$D$26),2)</f>
        <v>14600.46</v>
      </c>
      <c r="L604" s="69">
        <v>6.02</v>
      </c>
      <c r="M604" s="66" t="s">
        <v>2531</v>
      </c>
      <c r="N604" s="66" t="s">
        <v>2532</v>
      </c>
      <c r="O604" s="66"/>
      <c r="P604" s="66" t="s">
        <v>1833</v>
      </c>
      <c r="Q604" s="141">
        <v>11</v>
      </c>
    </row>
    <row r="605" spans="1:17" s="72" customFormat="1" x14ac:dyDescent="0.2">
      <c r="A605" s="66"/>
      <c r="B605" s="66" t="s">
        <v>668</v>
      </c>
      <c r="C605" s="221" t="s">
        <v>1654</v>
      </c>
      <c r="D605" s="66" t="s">
        <v>2447</v>
      </c>
      <c r="E605" s="68">
        <v>3.9799099999999998</v>
      </c>
      <c r="F605" s="74">
        <v>1</v>
      </c>
      <c r="G605" s="74">
        <v>1</v>
      </c>
      <c r="H605" s="68">
        <f t="shared" si="18"/>
        <v>3.9799099999999998</v>
      </c>
      <c r="I605" s="70">
        <f t="shared" si="19"/>
        <v>3.9799099999999998</v>
      </c>
      <c r="J605" s="71">
        <f>ROUND((H605*'2-Calculator'!$D$26),2)</f>
        <v>26163.93</v>
      </c>
      <c r="K605" s="71">
        <f>ROUND((I605*'2-Calculator'!$D$26),2)</f>
        <v>26163.93</v>
      </c>
      <c r="L605" s="69">
        <v>8.07</v>
      </c>
      <c r="M605" s="66" t="s">
        <v>2531</v>
      </c>
      <c r="N605" s="66" t="s">
        <v>2532</v>
      </c>
      <c r="O605" s="66"/>
      <c r="P605" s="66" t="s">
        <v>1833</v>
      </c>
      <c r="Q605" s="141">
        <v>0</v>
      </c>
    </row>
    <row r="606" spans="1:17" s="72" customFormat="1" x14ac:dyDescent="0.2">
      <c r="A606" s="66"/>
      <c r="B606" s="66" t="s">
        <v>667</v>
      </c>
      <c r="C606" s="221" t="s">
        <v>1655</v>
      </c>
      <c r="D606" s="66" t="s">
        <v>2278</v>
      </c>
      <c r="E606" s="68">
        <v>0.72624999999999995</v>
      </c>
      <c r="F606" s="74">
        <v>1</v>
      </c>
      <c r="G606" s="74">
        <v>1</v>
      </c>
      <c r="H606" s="68">
        <f t="shared" si="18"/>
        <v>0.72624999999999995</v>
      </c>
      <c r="I606" s="70">
        <f t="shared" si="19"/>
        <v>0.72624999999999995</v>
      </c>
      <c r="J606" s="71">
        <f>ROUND((H606*'2-Calculator'!$D$26),2)</f>
        <v>4774.37</v>
      </c>
      <c r="K606" s="71">
        <f>ROUND((I606*'2-Calculator'!$D$26),2)</f>
        <v>4774.37</v>
      </c>
      <c r="L606" s="69">
        <v>2.7</v>
      </c>
      <c r="M606" s="66" t="s">
        <v>2531</v>
      </c>
      <c r="N606" s="66" t="s">
        <v>2532</v>
      </c>
      <c r="O606" s="66"/>
      <c r="P606" s="66" t="s">
        <v>1833</v>
      </c>
      <c r="Q606" s="141">
        <v>13</v>
      </c>
    </row>
    <row r="607" spans="1:17" s="72" customFormat="1" x14ac:dyDescent="0.2">
      <c r="A607" s="66"/>
      <c r="B607" s="66" t="s">
        <v>666</v>
      </c>
      <c r="C607" s="221" t="s">
        <v>1655</v>
      </c>
      <c r="D607" s="66" t="s">
        <v>2278</v>
      </c>
      <c r="E607" s="68">
        <v>1.0255700000000001</v>
      </c>
      <c r="F607" s="74">
        <v>1</v>
      </c>
      <c r="G607" s="74">
        <v>1</v>
      </c>
      <c r="H607" s="68">
        <f t="shared" si="18"/>
        <v>1.0255700000000001</v>
      </c>
      <c r="I607" s="70">
        <f t="shared" si="19"/>
        <v>1.0255700000000001</v>
      </c>
      <c r="J607" s="71">
        <f>ROUND((H607*'2-Calculator'!$D$26),2)</f>
        <v>6742.1</v>
      </c>
      <c r="K607" s="71">
        <f>ROUND((I607*'2-Calculator'!$D$26),2)</f>
        <v>6742.1</v>
      </c>
      <c r="L607" s="69">
        <v>4.2300000000000004</v>
      </c>
      <c r="M607" s="66" t="s">
        <v>2531</v>
      </c>
      <c r="N607" s="66" t="s">
        <v>2532</v>
      </c>
      <c r="O607" s="66"/>
      <c r="P607" s="66" t="s">
        <v>1833</v>
      </c>
      <c r="Q607" s="141">
        <v>12</v>
      </c>
    </row>
    <row r="608" spans="1:17" s="72" customFormat="1" x14ac:dyDescent="0.2">
      <c r="A608" s="66"/>
      <c r="B608" s="66" t="s">
        <v>665</v>
      </c>
      <c r="C608" s="221" t="s">
        <v>1655</v>
      </c>
      <c r="D608" s="66" t="s">
        <v>2278</v>
      </c>
      <c r="E608" s="68">
        <v>1.6376299999999999</v>
      </c>
      <c r="F608" s="74">
        <v>1</v>
      </c>
      <c r="G608" s="74">
        <v>1</v>
      </c>
      <c r="H608" s="68">
        <f t="shared" si="18"/>
        <v>1.6376299999999999</v>
      </c>
      <c r="I608" s="70">
        <f t="shared" si="19"/>
        <v>1.6376299999999999</v>
      </c>
      <c r="J608" s="71">
        <f>ROUND((H608*'2-Calculator'!$D$26),2)</f>
        <v>10765.78</v>
      </c>
      <c r="K608" s="71">
        <f>ROUND((I608*'2-Calculator'!$D$26),2)</f>
        <v>10765.78</v>
      </c>
      <c r="L608" s="69">
        <v>6.5</v>
      </c>
      <c r="M608" s="66" t="s">
        <v>2531</v>
      </c>
      <c r="N608" s="66" t="s">
        <v>2532</v>
      </c>
      <c r="O608" s="66"/>
      <c r="P608" s="66" t="s">
        <v>1833</v>
      </c>
      <c r="Q608" s="141">
        <v>6</v>
      </c>
    </row>
    <row r="609" spans="1:17" s="72" customFormat="1" x14ac:dyDescent="0.2">
      <c r="A609" s="66"/>
      <c r="B609" s="66" t="s">
        <v>664</v>
      </c>
      <c r="C609" s="221" t="s">
        <v>1655</v>
      </c>
      <c r="D609" s="66" t="s">
        <v>2278</v>
      </c>
      <c r="E609" s="68">
        <v>3.18614</v>
      </c>
      <c r="F609" s="74">
        <v>1</v>
      </c>
      <c r="G609" s="74">
        <v>1</v>
      </c>
      <c r="H609" s="68">
        <f t="shared" si="18"/>
        <v>3.18614</v>
      </c>
      <c r="I609" s="70">
        <f t="shared" si="19"/>
        <v>3.18614</v>
      </c>
      <c r="J609" s="71">
        <f>ROUND((H609*'2-Calculator'!$D$26),2)</f>
        <v>20945.68</v>
      </c>
      <c r="K609" s="71">
        <f>ROUND((I609*'2-Calculator'!$D$26),2)</f>
        <v>20945.68</v>
      </c>
      <c r="L609" s="69">
        <v>11.75</v>
      </c>
      <c r="M609" s="66" t="s">
        <v>2531</v>
      </c>
      <c r="N609" s="66" t="s">
        <v>2532</v>
      </c>
      <c r="O609" s="66"/>
      <c r="P609" s="66" t="s">
        <v>1833</v>
      </c>
      <c r="Q609" s="141">
        <v>0</v>
      </c>
    </row>
    <row r="610" spans="1:17" s="72" customFormat="1" x14ac:dyDescent="0.2">
      <c r="A610" s="66"/>
      <c r="B610" s="66" t="s">
        <v>663</v>
      </c>
      <c r="C610" s="221" t="s">
        <v>1656</v>
      </c>
      <c r="D610" s="66" t="s">
        <v>2279</v>
      </c>
      <c r="E610" s="68">
        <v>0.84955000000000003</v>
      </c>
      <c r="F610" s="74">
        <v>1</v>
      </c>
      <c r="G610" s="74">
        <v>1</v>
      </c>
      <c r="H610" s="68">
        <f t="shared" si="18"/>
        <v>0.84955000000000003</v>
      </c>
      <c r="I610" s="70">
        <f t="shared" si="19"/>
        <v>0.84955000000000003</v>
      </c>
      <c r="J610" s="71">
        <f>ROUND((H610*'2-Calculator'!$D$26),2)</f>
        <v>5584.94</v>
      </c>
      <c r="K610" s="71">
        <f>ROUND((I610*'2-Calculator'!$D$26),2)</f>
        <v>5584.94</v>
      </c>
      <c r="L610" s="69">
        <v>3.06</v>
      </c>
      <c r="M610" s="66" t="s">
        <v>2531</v>
      </c>
      <c r="N610" s="66" t="s">
        <v>2532</v>
      </c>
      <c r="O610" s="66"/>
      <c r="P610" s="66" t="s">
        <v>1833</v>
      </c>
      <c r="Q610" s="141">
        <v>6</v>
      </c>
    </row>
    <row r="611" spans="1:17" s="72" customFormat="1" x14ac:dyDescent="0.2">
      <c r="A611" s="66"/>
      <c r="B611" s="66" t="s">
        <v>662</v>
      </c>
      <c r="C611" s="221" t="s">
        <v>1656</v>
      </c>
      <c r="D611" s="66" t="s">
        <v>2279</v>
      </c>
      <c r="E611" s="68">
        <v>1.1679900000000001</v>
      </c>
      <c r="F611" s="74">
        <v>1</v>
      </c>
      <c r="G611" s="74">
        <v>1</v>
      </c>
      <c r="H611" s="68">
        <f t="shared" si="18"/>
        <v>1.1679900000000001</v>
      </c>
      <c r="I611" s="70">
        <f t="shared" si="19"/>
        <v>1.1679900000000001</v>
      </c>
      <c r="J611" s="71">
        <f>ROUND((H611*'2-Calculator'!$D$26),2)</f>
        <v>7678.37</v>
      </c>
      <c r="K611" s="71">
        <f>ROUND((I611*'2-Calculator'!$D$26),2)</f>
        <v>7678.37</v>
      </c>
      <c r="L611" s="69">
        <v>5.07</v>
      </c>
      <c r="M611" s="66" t="s">
        <v>2531</v>
      </c>
      <c r="N611" s="66" t="s">
        <v>2532</v>
      </c>
      <c r="O611" s="66"/>
      <c r="P611" s="66" t="s">
        <v>1833</v>
      </c>
      <c r="Q611" s="141">
        <v>13</v>
      </c>
    </row>
    <row r="612" spans="1:17" s="72" customFormat="1" x14ac:dyDescent="0.2">
      <c r="A612" s="66"/>
      <c r="B612" s="66" t="s">
        <v>661</v>
      </c>
      <c r="C612" s="221" t="s">
        <v>1656</v>
      </c>
      <c r="D612" s="66" t="s">
        <v>2279</v>
      </c>
      <c r="E612" s="68">
        <v>1.9099299999999999</v>
      </c>
      <c r="F612" s="74">
        <v>1</v>
      </c>
      <c r="G612" s="74">
        <v>1</v>
      </c>
      <c r="H612" s="68">
        <f t="shared" si="18"/>
        <v>1.9099299999999999</v>
      </c>
      <c r="I612" s="70">
        <f t="shared" si="19"/>
        <v>1.9099299999999999</v>
      </c>
      <c r="J612" s="71">
        <f>ROUND((H612*'2-Calculator'!$D$26),2)</f>
        <v>12555.88</v>
      </c>
      <c r="K612" s="71">
        <f>ROUND((I612*'2-Calculator'!$D$26),2)</f>
        <v>12555.88</v>
      </c>
      <c r="L612" s="69">
        <v>9.3699999999999992</v>
      </c>
      <c r="M612" s="66" t="s">
        <v>2531</v>
      </c>
      <c r="N612" s="66" t="s">
        <v>2532</v>
      </c>
      <c r="O612" s="66"/>
      <c r="P612" s="66" t="s">
        <v>1833</v>
      </c>
      <c r="Q612" s="141">
        <v>13</v>
      </c>
    </row>
    <row r="613" spans="1:17" s="72" customFormat="1" x14ac:dyDescent="0.2">
      <c r="A613" s="66"/>
      <c r="B613" s="66" t="s">
        <v>660</v>
      </c>
      <c r="C613" s="221" t="s">
        <v>1656</v>
      </c>
      <c r="D613" s="66" t="s">
        <v>2279</v>
      </c>
      <c r="E613" s="68">
        <v>4.2716500000000002</v>
      </c>
      <c r="F613" s="74">
        <v>1</v>
      </c>
      <c r="G613" s="74">
        <v>1</v>
      </c>
      <c r="H613" s="68">
        <f t="shared" si="18"/>
        <v>4.2716500000000002</v>
      </c>
      <c r="I613" s="70">
        <f t="shared" si="19"/>
        <v>4.2716500000000002</v>
      </c>
      <c r="J613" s="71">
        <f>ROUND((H613*'2-Calculator'!$D$26),2)</f>
        <v>28081.83</v>
      </c>
      <c r="K613" s="71">
        <f>ROUND((I613*'2-Calculator'!$D$26),2)</f>
        <v>28081.83</v>
      </c>
      <c r="L613" s="69">
        <v>20.239999999999998</v>
      </c>
      <c r="M613" s="66" t="s">
        <v>2531</v>
      </c>
      <c r="N613" s="66" t="s">
        <v>2532</v>
      </c>
      <c r="O613" s="66"/>
      <c r="P613" s="66" t="s">
        <v>1833</v>
      </c>
      <c r="Q613" s="141">
        <v>6</v>
      </c>
    </row>
    <row r="614" spans="1:17" s="72" customFormat="1" x14ac:dyDescent="0.2">
      <c r="A614" s="66"/>
      <c r="B614" s="66" t="s">
        <v>659</v>
      </c>
      <c r="C614" s="221" t="s">
        <v>1657</v>
      </c>
      <c r="D614" s="66" t="s">
        <v>2280</v>
      </c>
      <c r="E614" s="68">
        <v>0.92967</v>
      </c>
      <c r="F614" s="74">
        <v>1</v>
      </c>
      <c r="G614" s="74">
        <v>1</v>
      </c>
      <c r="H614" s="68">
        <f t="shared" si="18"/>
        <v>0.92967</v>
      </c>
      <c r="I614" s="70">
        <f t="shared" si="19"/>
        <v>0.92967</v>
      </c>
      <c r="J614" s="71">
        <f>ROUND((H614*'2-Calculator'!$D$26),2)</f>
        <v>6111.65</v>
      </c>
      <c r="K614" s="71">
        <f>ROUND((I614*'2-Calculator'!$D$26),2)</f>
        <v>6111.65</v>
      </c>
      <c r="L614" s="69">
        <v>2.35</v>
      </c>
      <c r="M614" s="66" t="s">
        <v>2531</v>
      </c>
      <c r="N614" s="66" t="s">
        <v>2532</v>
      </c>
      <c r="O614" s="66"/>
      <c r="P614" s="66" t="s">
        <v>1833</v>
      </c>
      <c r="Q614" s="141">
        <v>15</v>
      </c>
    </row>
    <row r="615" spans="1:17" s="72" customFormat="1" x14ac:dyDescent="0.2">
      <c r="A615" s="66"/>
      <c r="B615" s="66" t="s">
        <v>658</v>
      </c>
      <c r="C615" s="221" t="s">
        <v>1657</v>
      </c>
      <c r="D615" s="66" t="s">
        <v>2280</v>
      </c>
      <c r="E615" s="68">
        <v>1.45198</v>
      </c>
      <c r="F615" s="74">
        <v>1</v>
      </c>
      <c r="G615" s="74">
        <v>1</v>
      </c>
      <c r="H615" s="68">
        <f t="shared" si="18"/>
        <v>1.45198</v>
      </c>
      <c r="I615" s="70">
        <f t="shared" si="19"/>
        <v>1.45198</v>
      </c>
      <c r="J615" s="71">
        <f>ROUND((H615*'2-Calculator'!$D$26),2)</f>
        <v>9545.32</v>
      </c>
      <c r="K615" s="71">
        <f>ROUND((I615*'2-Calculator'!$D$26),2)</f>
        <v>9545.32</v>
      </c>
      <c r="L615" s="69">
        <v>3.82</v>
      </c>
      <c r="M615" s="66" t="s">
        <v>2531</v>
      </c>
      <c r="N615" s="66" t="s">
        <v>2532</v>
      </c>
      <c r="O615" s="66"/>
      <c r="P615" s="66" t="s">
        <v>1833</v>
      </c>
      <c r="Q615" s="141">
        <v>23</v>
      </c>
    </row>
    <row r="616" spans="1:17" s="72" customFormat="1" x14ac:dyDescent="0.2">
      <c r="A616" s="66"/>
      <c r="B616" s="66" t="s">
        <v>657</v>
      </c>
      <c r="C616" s="221" t="s">
        <v>1657</v>
      </c>
      <c r="D616" s="66" t="s">
        <v>2280</v>
      </c>
      <c r="E616" s="68">
        <v>2.0390100000000002</v>
      </c>
      <c r="F616" s="74">
        <v>1</v>
      </c>
      <c r="G616" s="74">
        <v>1</v>
      </c>
      <c r="H616" s="68">
        <f t="shared" si="18"/>
        <v>2.0390100000000002</v>
      </c>
      <c r="I616" s="70">
        <f t="shared" si="19"/>
        <v>2.0390100000000002</v>
      </c>
      <c r="J616" s="71">
        <f>ROUND((H616*'2-Calculator'!$D$26),2)</f>
        <v>13404.45</v>
      </c>
      <c r="K616" s="71">
        <f>ROUND((I616*'2-Calculator'!$D$26),2)</f>
        <v>13404.45</v>
      </c>
      <c r="L616" s="69">
        <v>8.25</v>
      </c>
      <c r="M616" s="66" t="s">
        <v>2531</v>
      </c>
      <c r="N616" s="66" t="s">
        <v>2532</v>
      </c>
      <c r="O616" s="66"/>
      <c r="P616" s="66" t="s">
        <v>1833</v>
      </c>
      <c r="Q616" s="141">
        <v>8</v>
      </c>
    </row>
    <row r="617" spans="1:17" s="72" customFormat="1" x14ac:dyDescent="0.2">
      <c r="A617" s="66"/>
      <c r="B617" s="66" t="s">
        <v>656</v>
      </c>
      <c r="C617" s="221" t="s">
        <v>1657</v>
      </c>
      <c r="D617" s="66" t="s">
        <v>2280</v>
      </c>
      <c r="E617" s="68">
        <v>3.6064699999999998</v>
      </c>
      <c r="F617" s="74">
        <v>1</v>
      </c>
      <c r="G617" s="74">
        <v>1</v>
      </c>
      <c r="H617" s="68">
        <f t="shared" si="18"/>
        <v>3.6064699999999998</v>
      </c>
      <c r="I617" s="70">
        <f t="shared" si="19"/>
        <v>3.6064699999999998</v>
      </c>
      <c r="J617" s="71">
        <f>ROUND((H617*'2-Calculator'!$D$26),2)</f>
        <v>23708.93</v>
      </c>
      <c r="K617" s="71">
        <f>ROUND((I617*'2-Calculator'!$D$26),2)</f>
        <v>23708.93</v>
      </c>
      <c r="L617" s="69">
        <v>17.079999999999998</v>
      </c>
      <c r="M617" s="66" t="s">
        <v>2531</v>
      </c>
      <c r="N617" s="66" t="s">
        <v>2532</v>
      </c>
      <c r="O617" s="66"/>
      <c r="P617" s="66" t="s">
        <v>1833</v>
      </c>
      <c r="Q617" s="141">
        <v>1</v>
      </c>
    </row>
    <row r="618" spans="1:17" s="72" customFormat="1" x14ac:dyDescent="0.2">
      <c r="A618" s="66"/>
      <c r="B618" s="66" t="s">
        <v>655</v>
      </c>
      <c r="C618" s="221" t="s">
        <v>1658</v>
      </c>
      <c r="D618" s="66" t="s">
        <v>2281</v>
      </c>
      <c r="E618" s="68">
        <v>1.65703</v>
      </c>
      <c r="F618" s="74">
        <v>1</v>
      </c>
      <c r="G618" s="74">
        <v>1</v>
      </c>
      <c r="H618" s="68">
        <f t="shared" si="18"/>
        <v>1.65703</v>
      </c>
      <c r="I618" s="70">
        <f t="shared" si="19"/>
        <v>1.65703</v>
      </c>
      <c r="J618" s="71">
        <f>ROUND((H618*'2-Calculator'!$D$26),2)</f>
        <v>10893.32</v>
      </c>
      <c r="K618" s="71">
        <f>ROUND((I618*'2-Calculator'!$D$26),2)</f>
        <v>10893.32</v>
      </c>
      <c r="L618" s="69">
        <v>1.58</v>
      </c>
      <c r="M618" s="66" t="s">
        <v>2531</v>
      </c>
      <c r="N618" s="66" t="s">
        <v>2532</v>
      </c>
      <c r="O618" s="66"/>
      <c r="P618" s="66" t="s">
        <v>1833</v>
      </c>
      <c r="Q618" s="141">
        <v>40</v>
      </c>
    </row>
    <row r="619" spans="1:17" s="72" customFormat="1" x14ac:dyDescent="0.2">
      <c r="A619" s="66"/>
      <c r="B619" s="66" t="s">
        <v>654</v>
      </c>
      <c r="C619" s="221" t="s">
        <v>1658</v>
      </c>
      <c r="D619" s="66" t="s">
        <v>2281</v>
      </c>
      <c r="E619" s="68">
        <v>2.0750999999999999</v>
      </c>
      <c r="F619" s="74">
        <v>1</v>
      </c>
      <c r="G619" s="74">
        <v>1</v>
      </c>
      <c r="H619" s="68">
        <f t="shared" si="18"/>
        <v>2.0750999999999999</v>
      </c>
      <c r="I619" s="70">
        <f t="shared" si="19"/>
        <v>2.0750999999999999</v>
      </c>
      <c r="J619" s="71">
        <f>ROUND((H619*'2-Calculator'!$D$26),2)</f>
        <v>13641.71</v>
      </c>
      <c r="K619" s="71">
        <f>ROUND((I619*'2-Calculator'!$D$26),2)</f>
        <v>13641.71</v>
      </c>
      <c r="L619" s="69">
        <v>2.74</v>
      </c>
      <c r="M619" s="66" t="s">
        <v>2531</v>
      </c>
      <c r="N619" s="66" t="s">
        <v>2532</v>
      </c>
      <c r="O619" s="66"/>
      <c r="P619" s="66" t="s">
        <v>1833</v>
      </c>
      <c r="Q619" s="141">
        <v>46</v>
      </c>
    </row>
    <row r="620" spans="1:17" s="72" customFormat="1" x14ac:dyDescent="0.2">
      <c r="A620" s="66"/>
      <c r="B620" s="66" t="s">
        <v>653</v>
      </c>
      <c r="C620" s="221" t="s">
        <v>1658</v>
      </c>
      <c r="D620" s="66" t="s">
        <v>2281</v>
      </c>
      <c r="E620" s="68">
        <v>3.3257300000000001</v>
      </c>
      <c r="F620" s="74">
        <v>1</v>
      </c>
      <c r="G620" s="74">
        <v>1</v>
      </c>
      <c r="H620" s="68">
        <f t="shared" si="18"/>
        <v>3.3257300000000001</v>
      </c>
      <c r="I620" s="70">
        <f t="shared" si="19"/>
        <v>3.3257300000000001</v>
      </c>
      <c r="J620" s="71">
        <f>ROUND((H620*'2-Calculator'!$D$26),2)</f>
        <v>21863.35</v>
      </c>
      <c r="K620" s="71">
        <f>ROUND((I620*'2-Calculator'!$D$26),2)</f>
        <v>21863.35</v>
      </c>
      <c r="L620" s="69">
        <v>7.05</v>
      </c>
      <c r="M620" s="66" t="s">
        <v>2531</v>
      </c>
      <c r="N620" s="66" t="s">
        <v>2532</v>
      </c>
      <c r="O620" s="66"/>
      <c r="P620" s="66" t="s">
        <v>1833</v>
      </c>
      <c r="Q620" s="141">
        <v>16</v>
      </c>
    </row>
    <row r="621" spans="1:17" s="72" customFormat="1" x14ac:dyDescent="0.2">
      <c r="A621" s="66"/>
      <c r="B621" s="66" t="s">
        <v>652</v>
      </c>
      <c r="C621" s="221" t="s">
        <v>1658</v>
      </c>
      <c r="D621" s="66" t="s">
        <v>2281</v>
      </c>
      <c r="E621" s="68">
        <v>6.1758699999999997</v>
      </c>
      <c r="F621" s="74">
        <v>1</v>
      </c>
      <c r="G621" s="74">
        <v>1</v>
      </c>
      <c r="H621" s="68">
        <f t="shared" si="18"/>
        <v>6.1758699999999997</v>
      </c>
      <c r="I621" s="70">
        <f t="shared" si="19"/>
        <v>6.1758699999999997</v>
      </c>
      <c r="J621" s="71">
        <f>ROUND((H621*'2-Calculator'!$D$26),2)</f>
        <v>40600.17</v>
      </c>
      <c r="K621" s="71">
        <f>ROUND((I621*'2-Calculator'!$D$26),2)</f>
        <v>40600.17</v>
      </c>
      <c r="L621" s="69">
        <v>16.63</v>
      </c>
      <c r="M621" s="66" t="s">
        <v>2531</v>
      </c>
      <c r="N621" s="66" t="s">
        <v>2532</v>
      </c>
      <c r="O621" s="66"/>
      <c r="P621" s="66" t="s">
        <v>1833</v>
      </c>
      <c r="Q621" s="141">
        <v>3</v>
      </c>
    </row>
    <row r="622" spans="1:17" s="72" customFormat="1" x14ac:dyDescent="0.2">
      <c r="A622" s="66"/>
      <c r="B622" s="66" t="s">
        <v>2067</v>
      </c>
      <c r="C622" s="221" t="s">
        <v>2068</v>
      </c>
      <c r="D622" s="66" t="s">
        <v>2069</v>
      </c>
      <c r="E622" s="68">
        <v>1.7135899999999999</v>
      </c>
      <c r="F622" s="74">
        <v>1</v>
      </c>
      <c r="G622" s="74">
        <v>1</v>
      </c>
      <c r="H622" s="68">
        <f t="shared" si="18"/>
        <v>1.7135899999999999</v>
      </c>
      <c r="I622" s="70">
        <f t="shared" si="19"/>
        <v>1.7135899999999999</v>
      </c>
      <c r="J622" s="71">
        <f>ROUND((H622*'2-Calculator'!$D$26),2)</f>
        <v>11265.14</v>
      </c>
      <c r="K622" s="71">
        <f>ROUND((I622*'2-Calculator'!$D$26),2)</f>
        <v>11265.14</v>
      </c>
      <c r="L622" s="69">
        <v>1.34</v>
      </c>
      <c r="M622" s="66" t="s">
        <v>2531</v>
      </c>
      <c r="N622" s="66" t="s">
        <v>2532</v>
      </c>
      <c r="O622" s="66"/>
      <c r="P622" s="66" t="s">
        <v>1833</v>
      </c>
      <c r="Q622" s="141">
        <v>4</v>
      </c>
    </row>
    <row r="623" spans="1:17" s="72" customFormat="1" x14ac:dyDescent="0.2">
      <c r="A623" s="66"/>
      <c r="B623" s="66" t="s">
        <v>2070</v>
      </c>
      <c r="C623" s="221" t="s">
        <v>2068</v>
      </c>
      <c r="D623" s="66" t="s">
        <v>2069</v>
      </c>
      <c r="E623" s="68">
        <v>1.8384799999999999</v>
      </c>
      <c r="F623" s="74">
        <v>1</v>
      </c>
      <c r="G623" s="74">
        <v>1</v>
      </c>
      <c r="H623" s="68">
        <f t="shared" si="18"/>
        <v>1.8384799999999999</v>
      </c>
      <c r="I623" s="70">
        <f t="shared" si="19"/>
        <v>1.8384799999999999</v>
      </c>
      <c r="J623" s="71">
        <f>ROUND((H623*'2-Calculator'!$D$26),2)</f>
        <v>12086.17</v>
      </c>
      <c r="K623" s="71">
        <f>ROUND((I623*'2-Calculator'!$D$26),2)</f>
        <v>12086.17</v>
      </c>
      <c r="L623" s="69">
        <v>1.87</v>
      </c>
      <c r="M623" s="66" t="s">
        <v>2531</v>
      </c>
      <c r="N623" s="66" t="s">
        <v>2532</v>
      </c>
      <c r="O623" s="66"/>
      <c r="P623" s="66" t="s">
        <v>1833</v>
      </c>
      <c r="Q623" s="141">
        <v>3</v>
      </c>
    </row>
    <row r="624" spans="1:17" s="72" customFormat="1" x14ac:dyDescent="0.2">
      <c r="A624" s="66"/>
      <c r="B624" s="66" t="s">
        <v>2071</v>
      </c>
      <c r="C624" s="221" t="s">
        <v>2068</v>
      </c>
      <c r="D624" s="66" t="s">
        <v>2069</v>
      </c>
      <c r="E624" s="68">
        <v>2.3828999999999998</v>
      </c>
      <c r="F624" s="74">
        <v>1</v>
      </c>
      <c r="G624" s="74">
        <v>1</v>
      </c>
      <c r="H624" s="68">
        <f t="shared" si="18"/>
        <v>2.3828999999999998</v>
      </c>
      <c r="I624" s="70">
        <f t="shared" si="19"/>
        <v>2.3828999999999998</v>
      </c>
      <c r="J624" s="71">
        <f>ROUND((H624*'2-Calculator'!$D$26),2)</f>
        <v>15665.18</v>
      </c>
      <c r="K624" s="71">
        <f>ROUND((I624*'2-Calculator'!$D$26),2)</f>
        <v>15665.18</v>
      </c>
      <c r="L624" s="69">
        <v>4.24</v>
      </c>
      <c r="M624" s="66" t="s">
        <v>2531</v>
      </c>
      <c r="N624" s="66" t="s">
        <v>2532</v>
      </c>
      <c r="O624" s="66"/>
      <c r="P624" s="66" t="s">
        <v>1833</v>
      </c>
      <c r="Q624" s="141">
        <v>2</v>
      </c>
    </row>
    <row r="625" spans="1:17" s="72" customFormat="1" x14ac:dyDescent="0.2">
      <c r="A625" s="66"/>
      <c r="B625" s="66" t="s">
        <v>2072</v>
      </c>
      <c r="C625" s="221" t="s">
        <v>2068</v>
      </c>
      <c r="D625" s="66" t="s">
        <v>2069</v>
      </c>
      <c r="E625" s="68">
        <v>3.82538</v>
      </c>
      <c r="F625" s="74">
        <v>1</v>
      </c>
      <c r="G625" s="74">
        <v>1</v>
      </c>
      <c r="H625" s="68">
        <f t="shared" si="18"/>
        <v>3.82538</v>
      </c>
      <c r="I625" s="70">
        <f t="shared" si="19"/>
        <v>3.82538</v>
      </c>
      <c r="J625" s="71">
        <f>ROUND((H625*'2-Calculator'!$D$26),2)</f>
        <v>25148.05</v>
      </c>
      <c r="K625" s="71">
        <f>ROUND((I625*'2-Calculator'!$D$26),2)</f>
        <v>25148.05</v>
      </c>
      <c r="L625" s="69">
        <v>7</v>
      </c>
      <c r="M625" s="66" t="s">
        <v>2531</v>
      </c>
      <c r="N625" s="66" t="s">
        <v>2532</v>
      </c>
      <c r="O625" s="66"/>
      <c r="P625" s="66" t="s">
        <v>1833</v>
      </c>
      <c r="Q625" s="141">
        <v>0</v>
      </c>
    </row>
    <row r="626" spans="1:17" s="72" customFormat="1" x14ac:dyDescent="0.2">
      <c r="A626" s="66"/>
      <c r="B626" s="66" t="s">
        <v>651</v>
      </c>
      <c r="C626" s="221" t="s">
        <v>1659</v>
      </c>
      <c r="D626" s="66" t="s">
        <v>2073</v>
      </c>
      <c r="E626" s="68">
        <v>0.44095000000000001</v>
      </c>
      <c r="F626" s="74">
        <v>1</v>
      </c>
      <c r="G626" s="74">
        <v>1</v>
      </c>
      <c r="H626" s="68">
        <f t="shared" si="18"/>
        <v>0.44095000000000001</v>
      </c>
      <c r="I626" s="70">
        <f t="shared" si="19"/>
        <v>0.44095000000000001</v>
      </c>
      <c r="J626" s="71">
        <f>ROUND((H626*'2-Calculator'!$D$26),2)</f>
        <v>2898.81</v>
      </c>
      <c r="K626" s="71">
        <f>ROUND((I626*'2-Calculator'!$D$26),2)</f>
        <v>2898.81</v>
      </c>
      <c r="L626" s="69">
        <v>2.99</v>
      </c>
      <c r="M626" s="66" t="s">
        <v>2531</v>
      </c>
      <c r="N626" s="66" t="s">
        <v>2532</v>
      </c>
      <c r="O626" s="66"/>
      <c r="P626" s="66" t="s">
        <v>1833</v>
      </c>
      <c r="Q626" s="141">
        <v>3</v>
      </c>
    </row>
    <row r="627" spans="1:17" s="72" customFormat="1" x14ac:dyDescent="0.2">
      <c r="A627" s="66"/>
      <c r="B627" s="66" t="s">
        <v>650</v>
      </c>
      <c r="C627" s="221" t="s">
        <v>1659</v>
      </c>
      <c r="D627" s="66" t="s">
        <v>2073</v>
      </c>
      <c r="E627" s="68">
        <v>0.54264000000000001</v>
      </c>
      <c r="F627" s="74">
        <v>1</v>
      </c>
      <c r="G627" s="74">
        <v>1</v>
      </c>
      <c r="H627" s="68">
        <f t="shared" si="18"/>
        <v>0.54264000000000001</v>
      </c>
      <c r="I627" s="70">
        <f t="shared" si="19"/>
        <v>0.54264000000000001</v>
      </c>
      <c r="J627" s="71">
        <f>ROUND((H627*'2-Calculator'!$D$26),2)</f>
        <v>3567.32</v>
      </c>
      <c r="K627" s="71">
        <f>ROUND((I627*'2-Calculator'!$D$26),2)</f>
        <v>3567.32</v>
      </c>
      <c r="L627" s="69">
        <v>3.37</v>
      </c>
      <c r="M627" s="66" t="s">
        <v>2531</v>
      </c>
      <c r="N627" s="66" t="s">
        <v>2532</v>
      </c>
      <c r="O627" s="66"/>
      <c r="P627" s="66" t="s">
        <v>1833</v>
      </c>
      <c r="Q627" s="141">
        <v>5</v>
      </c>
    </row>
    <row r="628" spans="1:17" s="72" customFormat="1" x14ac:dyDescent="0.2">
      <c r="A628" s="66"/>
      <c r="B628" s="66" t="s">
        <v>649</v>
      </c>
      <c r="C628" s="221" t="s">
        <v>1659</v>
      </c>
      <c r="D628" s="66" t="s">
        <v>2073</v>
      </c>
      <c r="E628" s="68">
        <v>0.77905000000000002</v>
      </c>
      <c r="F628" s="74">
        <v>1</v>
      </c>
      <c r="G628" s="74">
        <v>1</v>
      </c>
      <c r="H628" s="68">
        <f t="shared" si="18"/>
        <v>0.77905000000000002</v>
      </c>
      <c r="I628" s="70">
        <f t="shared" si="19"/>
        <v>0.77905000000000002</v>
      </c>
      <c r="J628" s="71">
        <f>ROUND((H628*'2-Calculator'!$D$26),2)</f>
        <v>5121.47</v>
      </c>
      <c r="K628" s="71">
        <f>ROUND((I628*'2-Calculator'!$D$26),2)</f>
        <v>5121.47</v>
      </c>
      <c r="L628" s="69">
        <v>4.7300000000000004</v>
      </c>
      <c r="M628" s="66" t="s">
        <v>2531</v>
      </c>
      <c r="N628" s="66" t="s">
        <v>2532</v>
      </c>
      <c r="O628" s="66"/>
      <c r="P628" s="66" t="s">
        <v>1833</v>
      </c>
      <c r="Q628" s="141">
        <v>3</v>
      </c>
    </row>
    <row r="629" spans="1:17" s="72" customFormat="1" x14ac:dyDescent="0.2">
      <c r="A629" s="66"/>
      <c r="B629" s="66" t="s">
        <v>648</v>
      </c>
      <c r="C629" s="221" t="s">
        <v>1659</v>
      </c>
      <c r="D629" s="66" t="s">
        <v>2073</v>
      </c>
      <c r="E629" s="68">
        <v>1.5965100000000001</v>
      </c>
      <c r="F629" s="74">
        <v>1</v>
      </c>
      <c r="G629" s="74">
        <v>1</v>
      </c>
      <c r="H629" s="68">
        <f t="shared" si="18"/>
        <v>1.5965100000000001</v>
      </c>
      <c r="I629" s="70">
        <f t="shared" si="19"/>
        <v>1.5965100000000001</v>
      </c>
      <c r="J629" s="71">
        <f>ROUND((H629*'2-Calculator'!$D$26),2)</f>
        <v>10495.46</v>
      </c>
      <c r="K629" s="71">
        <f>ROUND((I629*'2-Calculator'!$D$26),2)</f>
        <v>10495.46</v>
      </c>
      <c r="L629" s="69">
        <v>7</v>
      </c>
      <c r="M629" s="66" t="s">
        <v>2531</v>
      </c>
      <c r="N629" s="66" t="s">
        <v>2532</v>
      </c>
      <c r="O629" s="66"/>
      <c r="P629" s="66" t="s">
        <v>1833</v>
      </c>
      <c r="Q629" s="141">
        <v>0</v>
      </c>
    </row>
    <row r="630" spans="1:17" s="72" customFormat="1" x14ac:dyDescent="0.2">
      <c r="A630" s="66"/>
      <c r="B630" s="66" t="s">
        <v>647</v>
      </c>
      <c r="C630" s="221" t="s">
        <v>1660</v>
      </c>
      <c r="D630" s="66" t="s">
        <v>2448</v>
      </c>
      <c r="E630" s="68">
        <v>0.46540999999999999</v>
      </c>
      <c r="F630" s="74">
        <v>1</v>
      </c>
      <c r="G630" s="74">
        <v>1</v>
      </c>
      <c r="H630" s="68">
        <f t="shared" si="18"/>
        <v>0.46540999999999999</v>
      </c>
      <c r="I630" s="70">
        <f t="shared" si="19"/>
        <v>0.46540999999999999</v>
      </c>
      <c r="J630" s="71">
        <f>ROUND((H630*'2-Calculator'!$D$26),2)</f>
        <v>3059.61</v>
      </c>
      <c r="K630" s="71">
        <f>ROUND((I630*'2-Calculator'!$D$26),2)</f>
        <v>3059.61</v>
      </c>
      <c r="L630" s="69">
        <v>3.28</v>
      </c>
      <c r="M630" s="66" t="s">
        <v>2531</v>
      </c>
      <c r="N630" s="66" t="s">
        <v>2532</v>
      </c>
      <c r="O630" s="66"/>
      <c r="P630" s="66" t="s">
        <v>1833</v>
      </c>
      <c r="Q630" s="141">
        <v>2</v>
      </c>
    </row>
    <row r="631" spans="1:17" s="72" customFormat="1" x14ac:dyDescent="0.2">
      <c r="A631" s="66"/>
      <c r="B631" s="66" t="s">
        <v>646</v>
      </c>
      <c r="C631" s="221" t="s">
        <v>1660</v>
      </c>
      <c r="D631" s="66" t="s">
        <v>2448</v>
      </c>
      <c r="E631" s="68">
        <v>0.57211000000000001</v>
      </c>
      <c r="F631" s="74">
        <v>1</v>
      </c>
      <c r="G631" s="74">
        <v>1</v>
      </c>
      <c r="H631" s="68">
        <f t="shared" si="18"/>
        <v>0.57211000000000001</v>
      </c>
      <c r="I631" s="70">
        <f t="shared" si="19"/>
        <v>0.57211000000000001</v>
      </c>
      <c r="J631" s="71">
        <f>ROUND((H631*'2-Calculator'!$D$26),2)</f>
        <v>3761.05</v>
      </c>
      <c r="K631" s="71">
        <f>ROUND((I631*'2-Calculator'!$D$26),2)</f>
        <v>3761.05</v>
      </c>
      <c r="L631" s="69">
        <v>3.52</v>
      </c>
      <c r="M631" s="66" t="s">
        <v>2531</v>
      </c>
      <c r="N631" s="66" t="s">
        <v>2532</v>
      </c>
      <c r="O631" s="66"/>
      <c r="P631" s="66" t="s">
        <v>1833</v>
      </c>
      <c r="Q631" s="141">
        <v>6</v>
      </c>
    </row>
    <row r="632" spans="1:17" s="72" customFormat="1" x14ac:dyDescent="0.2">
      <c r="A632" s="66"/>
      <c r="B632" s="66" t="s">
        <v>645</v>
      </c>
      <c r="C632" s="221" t="s">
        <v>1660</v>
      </c>
      <c r="D632" s="66" t="s">
        <v>2448</v>
      </c>
      <c r="E632" s="68">
        <v>0.75753000000000004</v>
      </c>
      <c r="F632" s="74">
        <v>1</v>
      </c>
      <c r="G632" s="74">
        <v>1</v>
      </c>
      <c r="H632" s="68">
        <f t="shared" si="18"/>
        <v>0.75753000000000004</v>
      </c>
      <c r="I632" s="70">
        <f t="shared" si="19"/>
        <v>0.75753000000000004</v>
      </c>
      <c r="J632" s="71">
        <f>ROUND((H632*'2-Calculator'!$D$26),2)</f>
        <v>4980</v>
      </c>
      <c r="K632" s="71">
        <f>ROUND((I632*'2-Calculator'!$D$26),2)</f>
        <v>4980</v>
      </c>
      <c r="L632" s="69">
        <v>4.62</v>
      </c>
      <c r="M632" s="66" t="s">
        <v>2531</v>
      </c>
      <c r="N632" s="66" t="s">
        <v>2532</v>
      </c>
      <c r="O632" s="66"/>
      <c r="P632" s="66" t="s">
        <v>1833</v>
      </c>
      <c r="Q632" s="141">
        <v>4</v>
      </c>
    </row>
    <row r="633" spans="1:17" s="72" customFormat="1" x14ac:dyDescent="0.2">
      <c r="A633" s="66"/>
      <c r="B633" s="66" t="s">
        <v>644</v>
      </c>
      <c r="C633" s="221" t="s">
        <v>1660</v>
      </c>
      <c r="D633" s="66" t="s">
        <v>2448</v>
      </c>
      <c r="E633" s="68">
        <v>1.7469600000000001</v>
      </c>
      <c r="F633" s="74">
        <v>1</v>
      </c>
      <c r="G633" s="74">
        <v>1</v>
      </c>
      <c r="H633" s="68">
        <f t="shared" si="18"/>
        <v>1.7469600000000001</v>
      </c>
      <c r="I633" s="70">
        <f t="shared" si="19"/>
        <v>1.7469600000000001</v>
      </c>
      <c r="J633" s="71">
        <f>ROUND((H633*'2-Calculator'!$D$26),2)</f>
        <v>11484.52</v>
      </c>
      <c r="K633" s="71">
        <f>ROUND((I633*'2-Calculator'!$D$26),2)</f>
        <v>11484.52</v>
      </c>
      <c r="L633" s="69">
        <v>7.75</v>
      </c>
      <c r="M633" s="66" t="s">
        <v>2531</v>
      </c>
      <c r="N633" s="66" t="s">
        <v>2532</v>
      </c>
      <c r="O633" s="66"/>
      <c r="P633" s="66" t="s">
        <v>1833</v>
      </c>
      <c r="Q633" s="141">
        <v>0</v>
      </c>
    </row>
    <row r="634" spans="1:17" s="72" customFormat="1" x14ac:dyDescent="0.2">
      <c r="A634" s="66"/>
      <c r="B634" s="66" t="s">
        <v>643</v>
      </c>
      <c r="C634" s="221" t="s">
        <v>1661</v>
      </c>
      <c r="D634" s="66" t="s">
        <v>2282</v>
      </c>
      <c r="E634" s="68">
        <v>0.43562000000000001</v>
      </c>
      <c r="F634" s="74">
        <v>1</v>
      </c>
      <c r="G634" s="74">
        <v>1</v>
      </c>
      <c r="H634" s="68">
        <f t="shared" si="18"/>
        <v>0.43562000000000001</v>
      </c>
      <c r="I634" s="70">
        <f t="shared" si="19"/>
        <v>0.43562000000000001</v>
      </c>
      <c r="J634" s="71">
        <f>ROUND((H634*'2-Calculator'!$D$26),2)</f>
        <v>2863.77</v>
      </c>
      <c r="K634" s="71">
        <f>ROUND((I634*'2-Calculator'!$D$26),2)</f>
        <v>2863.77</v>
      </c>
      <c r="L634" s="69">
        <v>2.15</v>
      </c>
      <c r="M634" s="66" t="s">
        <v>2531</v>
      </c>
      <c r="N634" s="66" t="s">
        <v>2532</v>
      </c>
      <c r="O634" s="66"/>
      <c r="P634" s="66" t="s">
        <v>1833</v>
      </c>
      <c r="Q634" s="141">
        <v>13</v>
      </c>
    </row>
    <row r="635" spans="1:17" s="72" customFormat="1" x14ac:dyDescent="0.2">
      <c r="A635" s="66"/>
      <c r="B635" s="66" t="s">
        <v>642</v>
      </c>
      <c r="C635" s="221" t="s">
        <v>1661</v>
      </c>
      <c r="D635" s="66" t="s">
        <v>2282</v>
      </c>
      <c r="E635" s="68">
        <v>0.61246999999999996</v>
      </c>
      <c r="F635" s="74">
        <v>1</v>
      </c>
      <c r="G635" s="74">
        <v>1</v>
      </c>
      <c r="H635" s="68">
        <f t="shared" si="18"/>
        <v>0.61246999999999996</v>
      </c>
      <c r="I635" s="70">
        <f t="shared" si="19"/>
        <v>0.61246999999999996</v>
      </c>
      <c r="J635" s="71">
        <f>ROUND((H635*'2-Calculator'!$D$26),2)</f>
        <v>4026.38</v>
      </c>
      <c r="K635" s="71">
        <f>ROUND((I635*'2-Calculator'!$D$26),2)</f>
        <v>4026.38</v>
      </c>
      <c r="L635" s="69">
        <v>3.4</v>
      </c>
      <c r="M635" s="66" t="s">
        <v>2531</v>
      </c>
      <c r="N635" s="66" t="s">
        <v>2532</v>
      </c>
      <c r="O635" s="66"/>
      <c r="P635" s="66" t="s">
        <v>1833</v>
      </c>
      <c r="Q635" s="141">
        <v>17</v>
      </c>
    </row>
    <row r="636" spans="1:17" s="72" customFormat="1" x14ac:dyDescent="0.2">
      <c r="A636" s="66"/>
      <c r="B636" s="66" t="s">
        <v>641</v>
      </c>
      <c r="C636" s="221" t="s">
        <v>1661</v>
      </c>
      <c r="D636" s="66" t="s">
        <v>2282</v>
      </c>
      <c r="E636" s="68">
        <v>0.85970000000000002</v>
      </c>
      <c r="F636" s="74">
        <v>1</v>
      </c>
      <c r="G636" s="74">
        <v>1</v>
      </c>
      <c r="H636" s="68">
        <f t="shared" si="18"/>
        <v>0.85970000000000002</v>
      </c>
      <c r="I636" s="70">
        <f t="shared" si="19"/>
        <v>0.85970000000000002</v>
      </c>
      <c r="J636" s="71">
        <f>ROUND((H636*'2-Calculator'!$D$26),2)</f>
        <v>5651.67</v>
      </c>
      <c r="K636" s="71">
        <f>ROUND((I636*'2-Calculator'!$D$26),2)</f>
        <v>5651.67</v>
      </c>
      <c r="L636" s="69">
        <v>4.57</v>
      </c>
      <c r="M636" s="66" t="s">
        <v>2531</v>
      </c>
      <c r="N636" s="66" t="s">
        <v>2532</v>
      </c>
      <c r="O636" s="66"/>
      <c r="P636" s="66" t="s">
        <v>1833</v>
      </c>
      <c r="Q636" s="141">
        <v>6</v>
      </c>
    </row>
    <row r="637" spans="1:17" s="72" customFormat="1" x14ac:dyDescent="0.2">
      <c r="A637" s="66"/>
      <c r="B637" s="66" t="s">
        <v>640</v>
      </c>
      <c r="C637" s="221" t="s">
        <v>1661</v>
      </c>
      <c r="D637" s="66" t="s">
        <v>2282</v>
      </c>
      <c r="E637" s="68">
        <v>1.94885</v>
      </c>
      <c r="F637" s="74">
        <v>1</v>
      </c>
      <c r="G637" s="74">
        <v>1</v>
      </c>
      <c r="H637" s="68">
        <f t="shared" si="18"/>
        <v>1.94885</v>
      </c>
      <c r="I637" s="70">
        <f t="shared" si="19"/>
        <v>1.94885</v>
      </c>
      <c r="J637" s="71">
        <f>ROUND((H637*'2-Calculator'!$D$26),2)</f>
        <v>12811.74</v>
      </c>
      <c r="K637" s="71">
        <f>ROUND((I637*'2-Calculator'!$D$26),2)</f>
        <v>12811.74</v>
      </c>
      <c r="L637" s="69">
        <v>10.69</v>
      </c>
      <c r="M637" s="66" t="s">
        <v>2531</v>
      </c>
      <c r="N637" s="66" t="s">
        <v>2532</v>
      </c>
      <c r="O637" s="66"/>
      <c r="P637" s="66" t="s">
        <v>1833</v>
      </c>
      <c r="Q637" s="141">
        <v>2</v>
      </c>
    </row>
    <row r="638" spans="1:17" s="72" customFormat="1" x14ac:dyDescent="0.2">
      <c r="A638" s="66"/>
      <c r="B638" s="66" t="s">
        <v>639</v>
      </c>
      <c r="C638" s="221" t="s">
        <v>1662</v>
      </c>
      <c r="D638" s="66" t="s">
        <v>2283</v>
      </c>
      <c r="E638" s="68">
        <v>0.66047</v>
      </c>
      <c r="F638" s="74">
        <v>1</v>
      </c>
      <c r="G638" s="74">
        <v>1</v>
      </c>
      <c r="H638" s="68">
        <f t="shared" si="18"/>
        <v>0.66047</v>
      </c>
      <c r="I638" s="70">
        <f t="shared" si="19"/>
        <v>0.66047</v>
      </c>
      <c r="J638" s="71">
        <f>ROUND((H638*'2-Calculator'!$D$26),2)</f>
        <v>4341.93</v>
      </c>
      <c r="K638" s="71">
        <f>ROUND((I638*'2-Calculator'!$D$26),2)</f>
        <v>4341.93</v>
      </c>
      <c r="L638" s="69">
        <v>2.76</v>
      </c>
      <c r="M638" s="66" t="s">
        <v>2531</v>
      </c>
      <c r="N638" s="66" t="s">
        <v>2532</v>
      </c>
      <c r="O638" s="66"/>
      <c r="P638" s="66" t="s">
        <v>1833</v>
      </c>
      <c r="Q638" s="141">
        <v>3</v>
      </c>
    </row>
    <row r="639" spans="1:17" s="72" customFormat="1" x14ac:dyDescent="0.2">
      <c r="A639" s="66"/>
      <c r="B639" s="66" t="s">
        <v>638</v>
      </c>
      <c r="C639" s="221" t="s">
        <v>1662</v>
      </c>
      <c r="D639" s="66" t="s">
        <v>2283</v>
      </c>
      <c r="E639" s="68">
        <v>0.80886999999999998</v>
      </c>
      <c r="F639" s="74">
        <v>1</v>
      </c>
      <c r="G639" s="74">
        <v>1</v>
      </c>
      <c r="H639" s="68">
        <f t="shared" si="18"/>
        <v>0.80886999999999998</v>
      </c>
      <c r="I639" s="70">
        <f t="shared" si="19"/>
        <v>0.80886999999999998</v>
      </c>
      <c r="J639" s="71">
        <f>ROUND((H639*'2-Calculator'!$D$26),2)</f>
        <v>5317.51</v>
      </c>
      <c r="K639" s="71">
        <f>ROUND((I639*'2-Calculator'!$D$26),2)</f>
        <v>5317.51</v>
      </c>
      <c r="L639" s="69">
        <v>4.9400000000000004</v>
      </c>
      <c r="M639" s="66" t="s">
        <v>2531</v>
      </c>
      <c r="N639" s="66" t="s">
        <v>2532</v>
      </c>
      <c r="O639" s="66"/>
      <c r="P639" s="66" t="s">
        <v>1833</v>
      </c>
      <c r="Q639" s="141">
        <v>12</v>
      </c>
    </row>
    <row r="640" spans="1:17" s="72" customFormat="1" x14ac:dyDescent="0.2">
      <c r="A640" s="66"/>
      <c r="B640" s="66" t="s">
        <v>637</v>
      </c>
      <c r="C640" s="221" t="s">
        <v>1662</v>
      </c>
      <c r="D640" s="66" t="s">
        <v>2283</v>
      </c>
      <c r="E640" s="68">
        <v>1.3008200000000001</v>
      </c>
      <c r="F640" s="74">
        <v>1</v>
      </c>
      <c r="G640" s="74">
        <v>1</v>
      </c>
      <c r="H640" s="68">
        <f t="shared" si="18"/>
        <v>1.3008200000000001</v>
      </c>
      <c r="I640" s="70">
        <f t="shared" si="19"/>
        <v>1.3008200000000001</v>
      </c>
      <c r="J640" s="71">
        <f>ROUND((H640*'2-Calculator'!$D$26),2)</f>
        <v>8551.59</v>
      </c>
      <c r="K640" s="71">
        <f>ROUND((I640*'2-Calculator'!$D$26),2)</f>
        <v>8551.59</v>
      </c>
      <c r="L640" s="69">
        <v>7.57</v>
      </c>
      <c r="M640" s="66" t="s">
        <v>2531</v>
      </c>
      <c r="N640" s="66" t="s">
        <v>2532</v>
      </c>
      <c r="O640" s="66"/>
      <c r="P640" s="66" t="s">
        <v>1833</v>
      </c>
      <c r="Q640" s="141">
        <v>15</v>
      </c>
    </row>
    <row r="641" spans="1:17" s="72" customFormat="1" x14ac:dyDescent="0.2">
      <c r="A641" s="66"/>
      <c r="B641" s="66" t="s">
        <v>636</v>
      </c>
      <c r="C641" s="221" t="s">
        <v>1662</v>
      </c>
      <c r="D641" s="66" t="s">
        <v>2283</v>
      </c>
      <c r="E641" s="68">
        <v>2.1076800000000002</v>
      </c>
      <c r="F641" s="74">
        <v>1</v>
      </c>
      <c r="G641" s="74">
        <v>1</v>
      </c>
      <c r="H641" s="68">
        <f t="shared" si="18"/>
        <v>2.1076800000000002</v>
      </c>
      <c r="I641" s="70">
        <f t="shared" si="19"/>
        <v>2.1076800000000002</v>
      </c>
      <c r="J641" s="71">
        <f>ROUND((H641*'2-Calculator'!$D$26),2)</f>
        <v>13855.89</v>
      </c>
      <c r="K641" s="71">
        <f>ROUND((I641*'2-Calculator'!$D$26),2)</f>
        <v>13855.89</v>
      </c>
      <c r="L641" s="69">
        <v>12.78</v>
      </c>
      <c r="M641" s="66" t="s">
        <v>2531</v>
      </c>
      <c r="N641" s="66" t="s">
        <v>2532</v>
      </c>
      <c r="O641" s="66"/>
      <c r="P641" s="66" t="s">
        <v>1833</v>
      </c>
      <c r="Q641" s="141">
        <v>2</v>
      </c>
    </row>
    <row r="642" spans="1:17" s="72" customFormat="1" x14ac:dyDescent="0.2">
      <c r="A642" s="66"/>
      <c r="B642" s="66" t="s">
        <v>635</v>
      </c>
      <c r="C642" s="221" t="s">
        <v>1663</v>
      </c>
      <c r="D642" s="66" t="s">
        <v>2284</v>
      </c>
      <c r="E642" s="68">
        <v>0.63488999999999995</v>
      </c>
      <c r="F642" s="74">
        <v>1</v>
      </c>
      <c r="G642" s="74">
        <v>1</v>
      </c>
      <c r="H642" s="68">
        <f t="shared" si="18"/>
        <v>0.63488999999999995</v>
      </c>
      <c r="I642" s="70">
        <f t="shared" si="19"/>
        <v>0.63488999999999995</v>
      </c>
      <c r="J642" s="71">
        <f>ROUND((H642*'2-Calculator'!$D$26),2)</f>
        <v>4173.7700000000004</v>
      </c>
      <c r="K642" s="71">
        <f>ROUND((I642*'2-Calculator'!$D$26),2)</f>
        <v>4173.7700000000004</v>
      </c>
      <c r="L642" s="69">
        <v>4.16</v>
      </c>
      <c r="M642" s="66" t="s">
        <v>2531</v>
      </c>
      <c r="N642" s="66" t="s">
        <v>2532</v>
      </c>
      <c r="O642" s="66"/>
      <c r="P642" s="66" t="s">
        <v>1833</v>
      </c>
      <c r="Q642" s="141">
        <v>14</v>
      </c>
    </row>
    <row r="643" spans="1:17" s="72" customFormat="1" x14ac:dyDescent="0.2">
      <c r="A643" s="66"/>
      <c r="B643" s="66" t="s">
        <v>634</v>
      </c>
      <c r="C643" s="221" t="s">
        <v>1663</v>
      </c>
      <c r="D643" s="66" t="s">
        <v>2284</v>
      </c>
      <c r="E643" s="68">
        <v>0.82808999999999999</v>
      </c>
      <c r="F643" s="74">
        <v>1</v>
      </c>
      <c r="G643" s="74">
        <v>1</v>
      </c>
      <c r="H643" s="68">
        <f t="shared" si="18"/>
        <v>0.82808999999999999</v>
      </c>
      <c r="I643" s="70">
        <f t="shared" si="19"/>
        <v>0.82808999999999999</v>
      </c>
      <c r="J643" s="71">
        <f>ROUND((H643*'2-Calculator'!$D$26),2)</f>
        <v>5443.86</v>
      </c>
      <c r="K643" s="71">
        <f>ROUND((I643*'2-Calculator'!$D$26),2)</f>
        <v>5443.86</v>
      </c>
      <c r="L643" s="69">
        <v>5.38</v>
      </c>
      <c r="M643" s="66" t="s">
        <v>2531</v>
      </c>
      <c r="N643" s="66" t="s">
        <v>2532</v>
      </c>
      <c r="O643" s="66"/>
      <c r="P643" s="66" t="s">
        <v>1833</v>
      </c>
      <c r="Q643" s="141">
        <v>44</v>
      </c>
    </row>
    <row r="644" spans="1:17" s="72" customFormat="1" x14ac:dyDescent="0.2">
      <c r="A644" s="66"/>
      <c r="B644" s="66" t="s">
        <v>633</v>
      </c>
      <c r="C644" s="221" t="s">
        <v>1663</v>
      </c>
      <c r="D644" s="66" t="s">
        <v>2284</v>
      </c>
      <c r="E644" s="68">
        <v>1.2502899999999999</v>
      </c>
      <c r="F644" s="74">
        <v>1</v>
      </c>
      <c r="G644" s="74">
        <v>1</v>
      </c>
      <c r="H644" s="68">
        <f t="shared" si="18"/>
        <v>1.2502899999999999</v>
      </c>
      <c r="I644" s="70">
        <f t="shared" si="19"/>
        <v>1.2502899999999999</v>
      </c>
      <c r="J644" s="71">
        <f>ROUND((H644*'2-Calculator'!$D$26),2)</f>
        <v>8219.41</v>
      </c>
      <c r="K644" s="71">
        <f>ROUND((I644*'2-Calculator'!$D$26),2)</f>
        <v>8219.41</v>
      </c>
      <c r="L644" s="69">
        <v>7.37</v>
      </c>
      <c r="M644" s="66" t="s">
        <v>2531</v>
      </c>
      <c r="N644" s="66" t="s">
        <v>2532</v>
      </c>
      <c r="O644" s="66"/>
      <c r="P644" s="66" t="s">
        <v>1833</v>
      </c>
      <c r="Q644" s="141">
        <v>36</v>
      </c>
    </row>
    <row r="645" spans="1:17" s="72" customFormat="1" x14ac:dyDescent="0.2">
      <c r="A645" s="66"/>
      <c r="B645" s="66" t="s">
        <v>632</v>
      </c>
      <c r="C645" s="221" t="s">
        <v>1663</v>
      </c>
      <c r="D645" s="66" t="s">
        <v>2284</v>
      </c>
      <c r="E645" s="68">
        <v>2.4388700000000001</v>
      </c>
      <c r="F645" s="74">
        <v>1</v>
      </c>
      <c r="G645" s="74">
        <v>1</v>
      </c>
      <c r="H645" s="68">
        <f t="shared" si="18"/>
        <v>2.4388700000000001</v>
      </c>
      <c r="I645" s="70">
        <f t="shared" si="19"/>
        <v>2.4388700000000001</v>
      </c>
      <c r="J645" s="71">
        <f>ROUND((H645*'2-Calculator'!$D$26),2)</f>
        <v>16033.13</v>
      </c>
      <c r="K645" s="71">
        <f>ROUND((I645*'2-Calculator'!$D$26),2)</f>
        <v>16033.13</v>
      </c>
      <c r="L645" s="69">
        <v>16.62</v>
      </c>
      <c r="M645" s="66" t="s">
        <v>2531</v>
      </c>
      <c r="N645" s="66" t="s">
        <v>2532</v>
      </c>
      <c r="O645" s="66"/>
      <c r="P645" s="66" t="s">
        <v>1833</v>
      </c>
      <c r="Q645" s="141">
        <v>6</v>
      </c>
    </row>
    <row r="646" spans="1:17" s="72" customFormat="1" x14ac:dyDescent="0.2">
      <c r="A646" s="66"/>
      <c r="B646" s="66" t="s">
        <v>631</v>
      </c>
      <c r="C646" s="221" t="s">
        <v>1664</v>
      </c>
      <c r="D646" s="66" t="s">
        <v>2285</v>
      </c>
      <c r="E646" s="68">
        <v>0.53566000000000003</v>
      </c>
      <c r="F646" s="74">
        <v>1</v>
      </c>
      <c r="G646" s="74">
        <v>1</v>
      </c>
      <c r="H646" s="68">
        <f t="shared" si="18"/>
        <v>0.53566000000000003</v>
      </c>
      <c r="I646" s="70">
        <f t="shared" si="19"/>
        <v>0.53566000000000003</v>
      </c>
      <c r="J646" s="71">
        <f>ROUND((H646*'2-Calculator'!$D$26),2)</f>
        <v>3521.43</v>
      </c>
      <c r="K646" s="71">
        <f>ROUND((I646*'2-Calculator'!$D$26),2)</f>
        <v>3521.43</v>
      </c>
      <c r="L646" s="69">
        <v>3.15</v>
      </c>
      <c r="M646" s="66" t="s">
        <v>2531</v>
      </c>
      <c r="N646" s="66" t="s">
        <v>2532</v>
      </c>
      <c r="O646" s="66"/>
      <c r="P646" s="66" t="s">
        <v>1833</v>
      </c>
      <c r="Q646" s="141">
        <v>24</v>
      </c>
    </row>
    <row r="647" spans="1:17" s="72" customFormat="1" x14ac:dyDescent="0.2">
      <c r="A647" s="66"/>
      <c r="B647" s="66" t="s">
        <v>630</v>
      </c>
      <c r="C647" s="221" t="s">
        <v>1664</v>
      </c>
      <c r="D647" s="66" t="s">
        <v>2285</v>
      </c>
      <c r="E647" s="68">
        <v>0.72938000000000003</v>
      </c>
      <c r="F647" s="74">
        <v>1</v>
      </c>
      <c r="G647" s="74">
        <v>1</v>
      </c>
      <c r="H647" s="68">
        <f t="shared" si="18"/>
        <v>0.72938000000000003</v>
      </c>
      <c r="I647" s="70">
        <f t="shared" si="19"/>
        <v>0.72938000000000003</v>
      </c>
      <c r="J647" s="71">
        <f>ROUND((H647*'2-Calculator'!$D$26),2)</f>
        <v>4794.9399999999996</v>
      </c>
      <c r="K647" s="71">
        <f>ROUND((I647*'2-Calculator'!$D$26),2)</f>
        <v>4794.9399999999996</v>
      </c>
      <c r="L647" s="69">
        <v>4.26</v>
      </c>
      <c r="M647" s="66" t="s">
        <v>2531</v>
      </c>
      <c r="N647" s="66" t="s">
        <v>2532</v>
      </c>
      <c r="O647" s="66"/>
      <c r="P647" s="66" t="s">
        <v>1833</v>
      </c>
      <c r="Q647" s="141">
        <v>33</v>
      </c>
    </row>
    <row r="648" spans="1:17" s="72" customFormat="1" x14ac:dyDescent="0.2">
      <c r="A648" s="66"/>
      <c r="B648" s="66" t="s">
        <v>629</v>
      </c>
      <c r="C648" s="221" t="s">
        <v>1664</v>
      </c>
      <c r="D648" s="66" t="s">
        <v>2285</v>
      </c>
      <c r="E648" s="68">
        <v>1.1853499999999999</v>
      </c>
      <c r="F648" s="74">
        <v>1</v>
      </c>
      <c r="G648" s="74">
        <v>1</v>
      </c>
      <c r="H648" s="68">
        <f t="shared" si="18"/>
        <v>1.1853499999999999</v>
      </c>
      <c r="I648" s="70">
        <f t="shared" si="19"/>
        <v>1.1853499999999999</v>
      </c>
      <c r="J648" s="71">
        <f>ROUND((H648*'2-Calculator'!$D$26),2)</f>
        <v>7792.49</v>
      </c>
      <c r="K648" s="71">
        <f>ROUND((I648*'2-Calculator'!$D$26),2)</f>
        <v>7792.49</v>
      </c>
      <c r="L648" s="69">
        <v>7.02</v>
      </c>
      <c r="M648" s="66" t="s">
        <v>2531</v>
      </c>
      <c r="N648" s="66" t="s">
        <v>2532</v>
      </c>
      <c r="O648" s="66"/>
      <c r="P648" s="66" t="s">
        <v>1833</v>
      </c>
      <c r="Q648" s="141">
        <v>22</v>
      </c>
    </row>
    <row r="649" spans="1:17" s="72" customFormat="1" x14ac:dyDescent="0.2">
      <c r="A649" s="66"/>
      <c r="B649" s="66" t="s">
        <v>628</v>
      </c>
      <c r="C649" s="221" t="s">
        <v>1664</v>
      </c>
      <c r="D649" s="66" t="s">
        <v>2285</v>
      </c>
      <c r="E649" s="68">
        <v>2.82782</v>
      </c>
      <c r="F649" s="74">
        <v>1</v>
      </c>
      <c r="G649" s="74">
        <v>1</v>
      </c>
      <c r="H649" s="68">
        <f t="shared" si="18"/>
        <v>2.82782</v>
      </c>
      <c r="I649" s="70">
        <f t="shared" si="19"/>
        <v>2.82782</v>
      </c>
      <c r="J649" s="71">
        <f>ROUND((H649*'2-Calculator'!$D$26),2)</f>
        <v>18590.09</v>
      </c>
      <c r="K649" s="71">
        <f>ROUND((I649*'2-Calculator'!$D$26),2)</f>
        <v>18590.09</v>
      </c>
      <c r="L649" s="69">
        <v>13.6</v>
      </c>
      <c r="M649" s="66" t="s">
        <v>2531</v>
      </c>
      <c r="N649" s="66" t="s">
        <v>2532</v>
      </c>
      <c r="O649" s="66"/>
      <c r="P649" s="66" t="s">
        <v>1833</v>
      </c>
      <c r="Q649" s="141">
        <v>8</v>
      </c>
    </row>
    <row r="650" spans="1:17" s="72" customFormat="1" x14ac:dyDescent="0.2">
      <c r="A650" s="66"/>
      <c r="B650" s="66" t="s">
        <v>627</v>
      </c>
      <c r="C650" s="221" t="s">
        <v>1665</v>
      </c>
      <c r="D650" s="66" t="s">
        <v>2286</v>
      </c>
      <c r="E650" s="68">
        <v>0.53963000000000005</v>
      </c>
      <c r="F650" s="74">
        <v>1</v>
      </c>
      <c r="G650" s="74">
        <v>1</v>
      </c>
      <c r="H650" s="68">
        <f t="shared" si="18"/>
        <v>0.53963000000000005</v>
      </c>
      <c r="I650" s="70">
        <f t="shared" si="19"/>
        <v>0.53963000000000005</v>
      </c>
      <c r="J650" s="71">
        <f>ROUND((H650*'2-Calculator'!$D$26),2)</f>
        <v>3547.53</v>
      </c>
      <c r="K650" s="71">
        <f>ROUND((I650*'2-Calculator'!$D$26),2)</f>
        <v>3547.53</v>
      </c>
      <c r="L650" s="69">
        <v>3.2</v>
      </c>
      <c r="M650" s="66" t="s">
        <v>2531</v>
      </c>
      <c r="N650" s="66" t="s">
        <v>2532</v>
      </c>
      <c r="O650" s="66"/>
      <c r="P650" s="66" t="s">
        <v>1833</v>
      </c>
      <c r="Q650" s="141">
        <v>27</v>
      </c>
    </row>
    <row r="651" spans="1:17" s="72" customFormat="1" x14ac:dyDescent="0.2">
      <c r="A651" s="66"/>
      <c r="B651" s="66" t="s">
        <v>626</v>
      </c>
      <c r="C651" s="221" t="s">
        <v>1665</v>
      </c>
      <c r="D651" s="66" t="s">
        <v>2286</v>
      </c>
      <c r="E651" s="68">
        <v>0.69676000000000005</v>
      </c>
      <c r="F651" s="74">
        <v>1</v>
      </c>
      <c r="G651" s="74">
        <v>1</v>
      </c>
      <c r="H651" s="68">
        <f t="shared" si="18"/>
        <v>0.69676000000000005</v>
      </c>
      <c r="I651" s="70">
        <f t="shared" si="19"/>
        <v>0.69676000000000005</v>
      </c>
      <c r="J651" s="71">
        <f>ROUND((H651*'2-Calculator'!$D$26),2)</f>
        <v>4580.5</v>
      </c>
      <c r="K651" s="71">
        <f>ROUND((I651*'2-Calculator'!$D$26),2)</f>
        <v>4580.5</v>
      </c>
      <c r="L651" s="69">
        <v>3.69</v>
      </c>
      <c r="M651" s="66" t="s">
        <v>2531</v>
      </c>
      <c r="N651" s="66" t="s">
        <v>2532</v>
      </c>
      <c r="O651" s="66"/>
      <c r="P651" s="66" t="s">
        <v>1833</v>
      </c>
      <c r="Q651" s="141">
        <v>37</v>
      </c>
    </row>
    <row r="652" spans="1:17" s="72" customFormat="1" x14ac:dyDescent="0.2">
      <c r="A652" s="66"/>
      <c r="B652" s="66" t="s">
        <v>625</v>
      </c>
      <c r="C652" s="221" t="s">
        <v>1665</v>
      </c>
      <c r="D652" s="66" t="s">
        <v>2286</v>
      </c>
      <c r="E652" s="68">
        <v>0.96536999999999995</v>
      </c>
      <c r="F652" s="74">
        <v>1</v>
      </c>
      <c r="G652" s="74">
        <v>1</v>
      </c>
      <c r="H652" s="68">
        <f t="shared" si="18"/>
        <v>0.96536999999999995</v>
      </c>
      <c r="I652" s="70">
        <f t="shared" si="19"/>
        <v>0.96536999999999995</v>
      </c>
      <c r="J652" s="71">
        <f>ROUND((H652*'2-Calculator'!$D$26),2)</f>
        <v>6346.34</v>
      </c>
      <c r="K652" s="71">
        <f>ROUND((I652*'2-Calculator'!$D$26),2)</f>
        <v>6346.34</v>
      </c>
      <c r="L652" s="69">
        <v>5.16</v>
      </c>
      <c r="M652" s="66" t="s">
        <v>2531</v>
      </c>
      <c r="N652" s="66" t="s">
        <v>2532</v>
      </c>
      <c r="O652" s="66"/>
      <c r="P652" s="66" t="s">
        <v>1833</v>
      </c>
      <c r="Q652" s="141">
        <v>22</v>
      </c>
    </row>
    <row r="653" spans="1:17" s="72" customFormat="1" x14ac:dyDescent="0.2">
      <c r="A653" s="66"/>
      <c r="B653" s="66" t="s">
        <v>624</v>
      </c>
      <c r="C653" s="221" t="s">
        <v>1665</v>
      </c>
      <c r="D653" s="66" t="s">
        <v>2286</v>
      </c>
      <c r="E653" s="68">
        <v>2.33901</v>
      </c>
      <c r="F653" s="74">
        <v>1</v>
      </c>
      <c r="G653" s="74">
        <v>1</v>
      </c>
      <c r="H653" s="68">
        <f t="shared" si="18"/>
        <v>2.33901</v>
      </c>
      <c r="I653" s="70">
        <f t="shared" si="19"/>
        <v>2.33901</v>
      </c>
      <c r="J653" s="71">
        <f>ROUND((H653*'2-Calculator'!$D$26),2)</f>
        <v>15376.65</v>
      </c>
      <c r="K653" s="71">
        <f>ROUND((I653*'2-Calculator'!$D$26),2)</f>
        <v>15376.65</v>
      </c>
      <c r="L653" s="69">
        <v>9.92</v>
      </c>
      <c r="M653" s="66" t="s">
        <v>2531</v>
      </c>
      <c r="N653" s="66" t="s">
        <v>2532</v>
      </c>
      <c r="O653" s="66"/>
      <c r="P653" s="66" t="s">
        <v>1833</v>
      </c>
      <c r="Q653" s="141">
        <v>4</v>
      </c>
    </row>
    <row r="654" spans="1:17" s="72" customFormat="1" x14ac:dyDescent="0.2">
      <c r="A654" s="66"/>
      <c r="B654" s="66" t="s">
        <v>623</v>
      </c>
      <c r="C654" s="221" t="s">
        <v>1666</v>
      </c>
      <c r="D654" s="66" t="s">
        <v>2449</v>
      </c>
      <c r="E654" s="68">
        <v>0.45343</v>
      </c>
      <c r="F654" s="74">
        <v>1</v>
      </c>
      <c r="G654" s="74">
        <v>1</v>
      </c>
      <c r="H654" s="68">
        <f t="shared" ref="H654:H717" si="20">ROUND(E654*F654,5)</f>
        <v>0.45343</v>
      </c>
      <c r="I654" s="70">
        <f t="shared" ref="I654:I717" si="21">ROUND(E654*G654,5)</f>
        <v>0.45343</v>
      </c>
      <c r="J654" s="71">
        <f>ROUND((H654*'2-Calculator'!$D$26),2)</f>
        <v>2980.85</v>
      </c>
      <c r="K654" s="71">
        <f>ROUND((I654*'2-Calculator'!$D$26),2)</f>
        <v>2980.85</v>
      </c>
      <c r="L654" s="69">
        <v>2.1</v>
      </c>
      <c r="M654" s="66" t="s">
        <v>2531</v>
      </c>
      <c r="N654" s="66" t="s">
        <v>2532</v>
      </c>
      <c r="O654" s="66"/>
      <c r="P654" s="66" t="s">
        <v>1833</v>
      </c>
      <c r="Q654" s="141">
        <v>3</v>
      </c>
    </row>
    <row r="655" spans="1:17" s="72" customFormat="1" x14ac:dyDescent="0.2">
      <c r="A655" s="66"/>
      <c r="B655" s="66" t="s">
        <v>622</v>
      </c>
      <c r="C655" s="221" t="s">
        <v>1666</v>
      </c>
      <c r="D655" s="66" t="s">
        <v>2449</v>
      </c>
      <c r="E655" s="68">
        <v>0.65100000000000002</v>
      </c>
      <c r="F655" s="74">
        <v>1</v>
      </c>
      <c r="G655" s="74">
        <v>1</v>
      </c>
      <c r="H655" s="68">
        <f t="shared" si="20"/>
        <v>0.65100000000000002</v>
      </c>
      <c r="I655" s="70">
        <f t="shared" si="21"/>
        <v>0.65100000000000002</v>
      </c>
      <c r="J655" s="71">
        <f>ROUND((H655*'2-Calculator'!$D$26),2)</f>
        <v>4279.67</v>
      </c>
      <c r="K655" s="71">
        <f>ROUND((I655*'2-Calculator'!$D$26),2)</f>
        <v>4279.67</v>
      </c>
      <c r="L655" s="69">
        <v>3.75</v>
      </c>
      <c r="M655" s="66" t="s">
        <v>2531</v>
      </c>
      <c r="N655" s="66" t="s">
        <v>2532</v>
      </c>
      <c r="O655" s="66"/>
      <c r="P655" s="66" t="s">
        <v>1833</v>
      </c>
      <c r="Q655" s="141">
        <v>23</v>
      </c>
    </row>
    <row r="656" spans="1:17" s="72" customFormat="1" x14ac:dyDescent="0.2">
      <c r="A656" s="66"/>
      <c r="B656" s="66" t="s">
        <v>621</v>
      </c>
      <c r="C656" s="221" t="s">
        <v>1666</v>
      </c>
      <c r="D656" s="66" t="s">
        <v>2449</v>
      </c>
      <c r="E656" s="68">
        <v>1.0140499999999999</v>
      </c>
      <c r="F656" s="74">
        <v>1</v>
      </c>
      <c r="G656" s="74">
        <v>1</v>
      </c>
      <c r="H656" s="68">
        <f t="shared" si="20"/>
        <v>1.0140499999999999</v>
      </c>
      <c r="I656" s="70">
        <f t="shared" si="21"/>
        <v>1.0140499999999999</v>
      </c>
      <c r="J656" s="71">
        <f>ROUND((H656*'2-Calculator'!$D$26),2)</f>
        <v>6666.36</v>
      </c>
      <c r="K656" s="71">
        <f>ROUND((I656*'2-Calculator'!$D$26),2)</f>
        <v>6666.36</v>
      </c>
      <c r="L656" s="69">
        <v>6.68</v>
      </c>
      <c r="M656" s="66" t="s">
        <v>2531</v>
      </c>
      <c r="N656" s="66" t="s">
        <v>2532</v>
      </c>
      <c r="O656" s="66"/>
      <c r="P656" s="66" t="s">
        <v>1833</v>
      </c>
      <c r="Q656" s="141">
        <v>12</v>
      </c>
    </row>
    <row r="657" spans="1:17" s="72" customFormat="1" x14ac:dyDescent="0.2">
      <c r="A657" s="66"/>
      <c r="B657" s="66" t="s">
        <v>620</v>
      </c>
      <c r="C657" s="221" t="s">
        <v>1666</v>
      </c>
      <c r="D657" s="66" t="s">
        <v>2449</v>
      </c>
      <c r="E657" s="68">
        <v>2.0871400000000002</v>
      </c>
      <c r="F657" s="74">
        <v>1</v>
      </c>
      <c r="G657" s="74">
        <v>1</v>
      </c>
      <c r="H657" s="68">
        <f t="shared" si="20"/>
        <v>2.0871400000000002</v>
      </c>
      <c r="I657" s="70">
        <f t="shared" si="21"/>
        <v>2.0871400000000002</v>
      </c>
      <c r="J657" s="71">
        <f>ROUND((H657*'2-Calculator'!$D$26),2)</f>
        <v>13720.86</v>
      </c>
      <c r="K657" s="71">
        <f>ROUND((I657*'2-Calculator'!$D$26),2)</f>
        <v>13720.86</v>
      </c>
      <c r="L657" s="69">
        <v>10.74</v>
      </c>
      <c r="M657" s="66" t="s">
        <v>2531</v>
      </c>
      <c r="N657" s="66" t="s">
        <v>2532</v>
      </c>
      <c r="O657" s="66"/>
      <c r="P657" s="66" t="s">
        <v>1833</v>
      </c>
      <c r="Q657" s="141">
        <v>2</v>
      </c>
    </row>
    <row r="658" spans="1:17" s="72" customFormat="1" x14ac:dyDescent="0.2">
      <c r="A658" s="66"/>
      <c r="B658" s="66" t="s">
        <v>619</v>
      </c>
      <c r="C658" s="221" t="s">
        <v>1667</v>
      </c>
      <c r="D658" s="66" t="s">
        <v>2287</v>
      </c>
      <c r="E658" s="68">
        <v>0.43852000000000002</v>
      </c>
      <c r="F658" s="74">
        <v>1</v>
      </c>
      <c r="G658" s="74">
        <v>1</v>
      </c>
      <c r="H658" s="68">
        <f t="shared" si="20"/>
        <v>0.43852000000000002</v>
      </c>
      <c r="I658" s="70">
        <f t="shared" si="21"/>
        <v>0.43852000000000002</v>
      </c>
      <c r="J658" s="71">
        <f>ROUND((H658*'2-Calculator'!$D$26),2)</f>
        <v>2882.83</v>
      </c>
      <c r="K658" s="71">
        <f>ROUND((I658*'2-Calculator'!$D$26),2)</f>
        <v>2882.83</v>
      </c>
      <c r="L658" s="69">
        <v>2.52</v>
      </c>
      <c r="M658" s="66" t="s">
        <v>2531</v>
      </c>
      <c r="N658" s="66" t="s">
        <v>2532</v>
      </c>
      <c r="O658" s="66"/>
      <c r="P658" s="66" t="s">
        <v>1833</v>
      </c>
      <c r="Q658" s="141">
        <v>31</v>
      </c>
    </row>
    <row r="659" spans="1:17" s="72" customFormat="1" x14ac:dyDescent="0.2">
      <c r="A659" s="66"/>
      <c r="B659" s="66" t="s">
        <v>618</v>
      </c>
      <c r="C659" s="221" t="s">
        <v>1667</v>
      </c>
      <c r="D659" s="66" t="s">
        <v>2287</v>
      </c>
      <c r="E659" s="68">
        <v>0.56411</v>
      </c>
      <c r="F659" s="74">
        <v>1</v>
      </c>
      <c r="G659" s="74">
        <v>1</v>
      </c>
      <c r="H659" s="68">
        <f t="shared" si="20"/>
        <v>0.56411</v>
      </c>
      <c r="I659" s="70">
        <f t="shared" si="21"/>
        <v>0.56411</v>
      </c>
      <c r="J659" s="71">
        <f>ROUND((H659*'2-Calculator'!$D$26),2)</f>
        <v>3708.46</v>
      </c>
      <c r="K659" s="71">
        <f>ROUND((I659*'2-Calculator'!$D$26),2)</f>
        <v>3708.46</v>
      </c>
      <c r="L659" s="69">
        <v>3.48</v>
      </c>
      <c r="M659" s="66" t="s">
        <v>2531</v>
      </c>
      <c r="N659" s="66" t="s">
        <v>2532</v>
      </c>
      <c r="O659" s="66"/>
      <c r="P659" s="66" t="s">
        <v>1833</v>
      </c>
      <c r="Q659" s="141">
        <v>61</v>
      </c>
    </row>
    <row r="660" spans="1:17" s="72" customFormat="1" x14ac:dyDescent="0.2">
      <c r="A660" s="66"/>
      <c r="B660" s="66" t="s">
        <v>617</v>
      </c>
      <c r="C660" s="221" t="s">
        <v>1667</v>
      </c>
      <c r="D660" s="66" t="s">
        <v>2287</v>
      </c>
      <c r="E660" s="68">
        <v>0.87465999999999999</v>
      </c>
      <c r="F660" s="74">
        <v>1</v>
      </c>
      <c r="G660" s="74">
        <v>1</v>
      </c>
      <c r="H660" s="68">
        <f t="shared" si="20"/>
        <v>0.87465999999999999</v>
      </c>
      <c r="I660" s="70">
        <f t="shared" si="21"/>
        <v>0.87465999999999999</v>
      </c>
      <c r="J660" s="71">
        <f>ROUND((H660*'2-Calculator'!$D$26),2)</f>
        <v>5750.01</v>
      </c>
      <c r="K660" s="71">
        <f>ROUND((I660*'2-Calculator'!$D$26),2)</f>
        <v>5750.01</v>
      </c>
      <c r="L660" s="69">
        <v>5.08</v>
      </c>
      <c r="M660" s="66" t="s">
        <v>2531</v>
      </c>
      <c r="N660" s="66" t="s">
        <v>2532</v>
      </c>
      <c r="O660" s="66"/>
      <c r="P660" s="66" t="s">
        <v>1833</v>
      </c>
      <c r="Q660" s="141">
        <v>39</v>
      </c>
    </row>
    <row r="661" spans="1:17" s="72" customFormat="1" x14ac:dyDescent="0.2">
      <c r="A661" s="66"/>
      <c r="B661" s="66" t="s">
        <v>616</v>
      </c>
      <c r="C661" s="221" t="s">
        <v>1667</v>
      </c>
      <c r="D661" s="66" t="s">
        <v>2287</v>
      </c>
      <c r="E661" s="68">
        <v>1.95346</v>
      </c>
      <c r="F661" s="74">
        <v>1</v>
      </c>
      <c r="G661" s="74">
        <v>1</v>
      </c>
      <c r="H661" s="68">
        <f t="shared" si="20"/>
        <v>1.95346</v>
      </c>
      <c r="I661" s="70">
        <f t="shared" si="21"/>
        <v>1.95346</v>
      </c>
      <c r="J661" s="71">
        <f>ROUND((H661*'2-Calculator'!$D$26),2)</f>
        <v>12842.05</v>
      </c>
      <c r="K661" s="71">
        <f>ROUND((I661*'2-Calculator'!$D$26),2)</f>
        <v>12842.05</v>
      </c>
      <c r="L661" s="69">
        <v>10.67</v>
      </c>
      <c r="M661" s="66" t="s">
        <v>2531</v>
      </c>
      <c r="N661" s="66" t="s">
        <v>2532</v>
      </c>
      <c r="O661" s="66"/>
      <c r="P661" s="66" t="s">
        <v>1833</v>
      </c>
      <c r="Q661" s="141">
        <v>3</v>
      </c>
    </row>
    <row r="662" spans="1:17" s="72" customFormat="1" x14ac:dyDescent="0.2">
      <c r="A662" s="66"/>
      <c r="B662" s="66" t="s">
        <v>615</v>
      </c>
      <c r="C662" s="221" t="s">
        <v>1668</v>
      </c>
      <c r="D662" s="66" t="s">
        <v>2288</v>
      </c>
      <c r="E662" s="68">
        <v>1.12114</v>
      </c>
      <c r="F662" s="74">
        <v>1</v>
      </c>
      <c r="G662" s="74">
        <v>1</v>
      </c>
      <c r="H662" s="68">
        <f t="shared" si="20"/>
        <v>1.12114</v>
      </c>
      <c r="I662" s="70">
        <f t="shared" si="21"/>
        <v>1.12114</v>
      </c>
      <c r="J662" s="71">
        <f>ROUND((H662*'2-Calculator'!$D$26),2)</f>
        <v>7370.37</v>
      </c>
      <c r="K662" s="71">
        <f>ROUND((I662*'2-Calculator'!$D$26),2)</f>
        <v>7370.37</v>
      </c>
      <c r="L662" s="69">
        <v>3.15</v>
      </c>
      <c r="M662" s="66" t="s">
        <v>2531</v>
      </c>
      <c r="N662" s="66" t="s">
        <v>2532</v>
      </c>
      <c r="O662" s="66"/>
      <c r="P662" s="66" t="s">
        <v>1833</v>
      </c>
      <c r="Q662" s="141">
        <v>16</v>
      </c>
    </row>
    <row r="663" spans="1:17" s="72" customFormat="1" x14ac:dyDescent="0.2">
      <c r="A663" s="66"/>
      <c r="B663" s="66" t="s">
        <v>614</v>
      </c>
      <c r="C663" s="221" t="s">
        <v>1668</v>
      </c>
      <c r="D663" s="66" t="s">
        <v>2288</v>
      </c>
      <c r="E663" s="68">
        <v>1.4512799999999999</v>
      </c>
      <c r="F663" s="74">
        <v>1</v>
      </c>
      <c r="G663" s="74">
        <v>1</v>
      </c>
      <c r="H663" s="68">
        <f t="shared" si="20"/>
        <v>1.4512799999999999</v>
      </c>
      <c r="I663" s="70">
        <f t="shared" si="21"/>
        <v>1.4512799999999999</v>
      </c>
      <c r="J663" s="71">
        <f>ROUND((H663*'2-Calculator'!$D$26),2)</f>
        <v>9540.7099999999991</v>
      </c>
      <c r="K663" s="71">
        <f>ROUND((I663*'2-Calculator'!$D$26),2)</f>
        <v>9540.7099999999991</v>
      </c>
      <c r="L663" s="69">
        <v>5.37</v>
      </c>
      <c r="M663" s="66" t="s">
        <v>2531</v>
      </c>
      <c r="N663" s="66" t="s">
        <v>2532</v>
      </c>
      <c r="O663" s="66"/>
      <c r="P663" s="66" t="s">
        <v>1833</v>
      </c>
      <c r="Q663" s="141">
        <v>17</v>
      </c>
    </row>
    <row r="664" spans="1:17" s="72" customFormat="1" x14ac:dyDescent="0.2">
      <c r="A664" s="66"/>
      <c r="B664" s="66" t="s">
        <v>613</v>
      </c>
      <c r="C664" s="221" t="s">
        <v>1668</v>
      </c>
      <c r="D664" s="66" t="s">
        <v>2288</v>
      </c>
      <c r="E664" s="68">
        <v>2.1239699999999999</v>
      </c>
      <c r="F664" s="74">
        <v>1</v>
      </c>
      <c r="G664" s="74">
        <v>1</v>
      </c>
      <c r="H664" s="68">
        <f t="shared" si="20"/>
        <v>2.1239699999999999</v>
      </c>
      <c r="I664" s="70">
        <f t="shared" si="21"/>
        <v>2.1239699999999999</v>
      </c>
      <c r="J664" s="71">
        <f>ROUND((H664*'2-Calculator'!$D$26),2)</f>
        <v>13962.98</v>
      </c>
      <c r="K664" s="71">
        <f>ROUND((I664*'2-Calculator'!$D$26),2)</f>
        <v>13962.98</v>
      </c>
      <c r="L664" s="69">
        <v>9.48</v>
      </c>
      <c r="M664" s="66" t="s">
        <v>2531</v>
      </c>
      <c r="N664" s="66" t="s">
        <v>2532</v>
      </c>
      <c r="O664" s="66"/>
      <c r="P664" s="66" t="s">
        <v>1833</v>
      </c>
      <c r="Q664" s="141">
        <v>5</v>
      </c>
    </row>
    <row r="665" spans="1:17" s="72" customFormat="1" x14ac:dyDescent="0.2">
      <c r="A665" s="66"/>
      <c r="B665" s="66" t="s">
        <v>612</v>
      </c>
      <c r="C665" s="221" t="s">
        <v>1668</v>
      </c>
      <c r="D665" s="66" t="s">
        <v>2288</v>
      </c>
      <c r="E665" s="68">
        <v>4.2790800000000004</v>
      </c>
      <c r="F665" s="74">
        <v>1</v>
      </c>
      <c r="G665" s="74">
        <v>1</v>
      </c>
      <c r="H665" s="68">
        <f t="shared" si="20"/>
        <v>4.2790800000000004</v>
      </c>
      <c r="I665" s="70">
        <f t="shared" si="21"/>
        <v>4.2790800000000004</v>
      </c>
      <c r="J665" s="71">
        <f>ROUND((H665*'2-Calculator'!$D$26),2)</f>
        <v>28130.67</v>
      </c>
      <c r="K665" s="71">
        <f>ROUND((I665*'2-Calculator'!$D$26),2)</f>
        <v>28130.67</v>
      </c>
      <c r="L665" s="69">
        <v>16.55</v>
      </c>
      <c r="M665" s="66" t="s">
        <v>2531</v>
      </c>
      <c r="N665" s="66" t="s">
        <v>2532</v>
      </c>
      <c r="O665" s="66"/>
      <c r="P665" s="66" t="s">
        <v>1833</v>
      </c>
      <c r="Q665" s="141">
        <v>3</v>
      </c>
    </row>
    <row r="666" spans="1:17" s="72" customFormat="1" x14ac:dyDescent="0.2">
      <c r="A666" s="66"/>
      <c r="B666" s="66" t="s">
        <v>611</v>
      </c>
      <c r="C666" s="221" t="s">
        <v>1669</v>
      </c>
      <c r="D666" s="66" t="s">
        <v>2289</v>
      </c>
      <c r="E666" s="68">
        <v>1.14147</v>
      </c>
      <c r="F666" s="74">
        <v>1</v>
      </c>
      <c r="G666" s="74">
        <v>1</v>
      </c>
      <c r="H666" s="68">
        <f t="shared" si="20"/>
        <v>1.14147</v>
      </c>
      <c r="I666" s="70">
        <f t="shared" si="21"/>
        <v>1.14147</v>
      </c>
      <c r="J666" s="71">
        <f>ROUND((H666*'2-Calculator'!$D$26),2)</f>
        <v>7504.02</v>
      </c>
      <c r="K666" s="71">
        <f>ROUND((I666*'2-Calculator'!$D$26),2)</f>
        <v>7504.02</v>
      </c>
      <c r="L666" s="69">
        <v>1.63</v>
      </c>
      <c r="M666" s="66" t="s">
        <v>2531</v>
      </c>
      <c r="N666" s="66" t="s">
        <v>2532</v>
      </c>
      <c r="O666" s="66"/>
      <c r="P666" s="66" t="s">
        <v>1833</v>
      </c>
      <c r="Q666" s="141">
        <v>6</v>
      </c>
    </row>
    <row r="667" spans="1:17" s="72" customFormat="1" x14ac:dyDescent="0.2">
      <c r="A667" s="66"/>
      <c r="B667" s="66" t="s">
        <v>610</v>
      </c>
      <c r="C667" s="221" t="s">
        <v>1669</v>
      </c>
      <c r="D667" s="66" t="s">
        <v>2289</v>
      </c>
      <c r="E667" s="68">
        <v>1.4612700000000001</v>
      </c>
      <c r="F667" s="74">
        <v>1</v>
      </c>
      <c r="G667" s="74">
        <v>1</v>
      </c>
      <c r="H667" s="68">
        <f t="shared" si="20"/>
        <v>1.4612700000000001</v>
      </c>
      <c r="I667" s="70">
        <f t="shared" si="21"/>
        <v>1.4612700000000001</v>
      </c>
      <c r="J667" s="71">
        <f>ROUND((H667*'2-Calculator'!$D$26),2)</f>
        <v>9606.39</v>
      </c>
      <c r="K667" s="71">
        <f>ROUND((I667*'2-Calculator'!$D$26),2)</f>
        <v>9606.39</v>
      </c>
      <c r="L667" s="69">
        <v>2.08</v>
      </c>
      <c r="M667" s="66" t="s">
        <v>2531</v>
      </c>
      <c r="N667" s="66" t="s">
        <v>2532</v>
      </c>
      <c r="O667" s="66"/>
      <c r="P667" s="66" t="s">
        <v>1833</v>
      </c>
      <c r="Q667" s="141">
        <v>20</v>
      </c>
    </row>
    <row r="668" spans="1:17" s="72" customFormat="1" x14ac:dyDescent="0.2">
      <c r="A668" s="66"/>
      <c r="B668" s="66" t="s">
        <v>609</v>
      </c>
      <c r="C668" s="221" t="s">
        <v>1669</v>
      </c>
      <c r="D668" s="66" t="s">
        <v>2289</v>
      </c>
      <c r="E668" s="68">
        <v>1.79562</v>
      </c>
      <c r="F668" s="74">
        <v>1</v>
      </c>
      <c r="G668" s="74">
        <v>1</v>
      </c>
      <c r="H668" s="68">
        <f t="shared" si="20"/>
        <v>1.79562</v>
      </c>
      <c r="I668" s="70">
        <f t="shared" si="21"/>
        <v>1.79562</v>
      </c>
      <c r="J668" s="71">
        <f>ROUND((H668*'2-Calculator'!$D$26),2)</f>
        <v>11804.41</v>
      </c>
      <c r="K668" s="71">
        <f>ROUND((I668*'2-Calculator'!$D$26),2)</f>
        <v>11804.41</v>
      </c>
      <c r="L668" s="69">
        <v>3.75</v>
      </c>
      <c r="M668" s="66" t="s">
        <v>2531</v>
      </c>
      <c r="N668" s="66" t="s">
        <v>2532</v>
      </c>
      <c r="O668" s="66"/>
      <c r="P668" s="66" t="s">
        <v>1833</v>
      </c>
      <c r="Q668" s="141">
        <v>2</v>
      </c>
    </row>
    <row r="669" spans="1:17" s="72" customFormat="1" x14ac:dyDescent="0.2">
      <c r="A669" s="66"/>
      <c r="B669" s="66" t="s">
        <v>608</v>
      </c>
      <c r="C669" s="221" t="s">
        <v>1669</v>
      </c>
      <c r="D669" s="66" t="s">
        <v>2289</v>
      </c>
      <c r="E669" s="68">
        <v>3.3583500000000002</v>
      </c>
      <c r="F669" s="74">
        <v>1</v>
      </c>
      <c r="G669" s="74">
        <v>1</v>
      </c>
      <c r="H669" s="68">
        <f t="shared" si="20"/>
        <v>3.3583500000000002</v>
      </c>
      <c r="I669" s="70">
        <f t="shared" si="21"/>
        <v>3.3583500000000002</v>
      </c>
      <c r="J669" s="71">
        <f>ROUND((H669*'2-Calculator'!$D$26),2)</f>
        <v>22077.79</v>
      </c>
      <c r="K669" s="71">
        <f>ROUND((I669*'2-Calculator'!$D$26),2)</f>
        <v>22077.79</v>
      </c>
      <c r="L669" s="69">
        <v>9.5</v>
      </c>
      <c r="M669" s="66" t="s">
        <v>2531</v>
      </c>
      <c r="N669" s="66" t="s">
        <v>2532</v>
      </c>
      <c r="O669" s="66"/>
      <c r="P669" s="66" t="s">
        <v>1833</v>
      </c>
      <c r="Q669" s="141">
        <v>0</v>
      </c>
    </row>
    <row r="670" spans="1:17" s="72" customFormat="1" x14ac:dyDescent="0.2">
      <c r="A670" s="66"/>
      <c r="B670" s="66" t="s">
        <v>607</v>
      </c>
      <c r="C670" s="221" t="s">
        <v>1670</v>
      </c>
      <c r="D670" s="66" t="s">
        <v>2290</v>
      </c>
      <c r="E670" s="68">
        <v>0.90022000000000002</v>
      </c>
      <c r="F670" s="74">
        <v>1</v>
      </c>
      <c r="G670" s="74">
        <v>1</v>
      </c>
      <c r="H670" s="68">
        <f t="shared" si="20"/>
        <v>0.90022000000000002</v>
      </c>
      <c r="I670" s="70">
        <f t="shared" si="21"/>
        <v>0.90022000000000002</v>
      </c>
      <c r="J670" s="71">
        <f>ROUND((H670*'2-Calculator'!$D$26),2)</f>
        <v>5918.05</v>
      </c>
      <c r="K670" s="71">
        <f>ROUND((I670*'2-Calculator'!$D$26),2)</f>
        <v>5918.05</v>
      </c>
      <c r="L670" s="69">
        <v>1.97</v>
      </c>
      <c r="M670" s="66" t="s">
        <v>2531</v>
      </c>
      <c r="N670" s="66" t="s">
        <v>2532</v>
      </c>
      <c r="O670" s="66"/>
      <c r="P670" s="66" t="s">
        <v>1833</v>
      </c>
      <c r="Q670" s="141">
        <v>8</v>
      </c>
    </row>
    <row r="671" spans="1:17" s="72" customFormat="1" x14ac:dyDescent="0.2">
      <c r="A671" s="66"/>
      <c r="B671" s="66" t="s">
        <v>606</v>
      </c>
      <c r="C671" s="221" t="s">
        <v>1670</v>
      </c>
      <c r="D671" s="66" t="s">
        <v>2290</v>
      </c>
      <c r="E671" s="68">
        <v>1.5454300000000001</v>
      </c>
      <c r="F671" s="74">
        <v>1</v>
      </c>
      <c r="G671" s="74">
        <v>1</v>
      </c>
      <c r="H671" s="68">
        <f t="shared" si="20"/>
        <v>1.5454300000000001</v>
      </c>
      <c r="I671" s="70">
        <f t="shared" si="21"/>
        <v>1.5454300000000001</v>
      </c>
      <c r="J671" s="71">
        <f>ROUND((H671*'2-Calculator'!$D$26),2)</f>
        <v>10159.66</v>
      </c>
      <c r="K671" s="71">
        <f>ROUND((I671*'2-Calculator'!$D$26),2)</f>
        <v>10159.66</v>
      </c>
      <c r="L671" s="69">
        <v>3.19</v>
      </c>
      <c r="M671" s="66" t="s">
        <v>2531</v>
      </c>
      <c r="N671" s="66" t="s">
        <v>2532</v>
      </c>
      <c r="O671" s="66"/>
      <c r="P671" s="66" t="s">
        <v>1833</v>
      </c>
      <c r="Q671" s="141">
        <v>6</v>
      </c>
    </row>
    <row r="672" spans="1:17" s="72" customFormat="1" x14ac:dyDescent="0.2">
      <c r="A672" s="66"/>
      <c r="B672" s="66" t="s">
        <v>605</v>
      </c>
      <c r="C672" s="221" t="s">
        <v>1670</v>
      </c>
      <c r="D672" s="66" t="s">
        <v>2290</v>
      </c>
      <c r="E672" s="68">
        <v>2.0424099999999998</v>
      </c>
      <c r="F672" s="74">
        <v>1</v>
      </c>
      <c r="G672" s="74">
        <v>1</v>
      </c>
      <c r="H672" s="68">
        <f t="shared" si="20"/>
        <v>2.0424099999999998</v>
      </c>
      <c r="I672" s="70">
        <f t="shared" si="21"/>
        <v>2.0424099999999998</v>
      </c>
      <c r="J672" s="71">
        <f>ROUND((H672*'2-Calculator'!$D$26),2)</f>
        <v>13426.8</v>
      </c>
      <c r="K672" s="71">
        <f>ROUND((I672*'2-Calculator'!$D$26),2)</f>
        <v>13426.8</v>
      </c>
      <c r="L672" s="69">
        <v>4.3499999999999996</v>
      </c>
      <c r="M672" s="66" t="s">
        <v>2531</v>
      </c>
      <c r="N672" s="66" t="s">
        <v>2532</v>
      </c>
      <c r="O672" s="66"/>
      <c r="P672" s="66" t="s">
        <v>1833</v>
      </c>
      <c r="Q672" s="141">
        <v>4</v>
      </c>
    </row>
    <row r="673" spans="1:17" s="72" customFormat="1" x14ac:dyDescent="0.2">
      <c r="A673" s="66"/>
      <c r="B673" s="66" t="s">
        <v>604</v>
      </c>
      <c r="C673" s="221" t="s">
        <v>1670</v>
      </c>
      <c r="D673" s="66" t="s">
        <v>2290</v>
      </c>
      <c r="E673" s="68">
        <v>4.0787399999999998</v>
      </c>
      <c r="F673" s="74">
        <v>1</v>
      </c>
      <c r="G673" s="74">
        <v>1</v>
      </c>
      <c r="H673" s="68">
        <f t="shared" si="20"/>
        <v>4.0787399999999998</v>
      </c>
      <c r="I673" s="70">
        <f t="shared" si="21"/>
        <v>4.0787399999999998</v>
      </c>
      <c r="J673" s="71">
        <f>ROUND((H673*'2-Calculator'!$D$26),2)</f>
        <v>26813.64</v>
      </c>
      <c r="K673" s="71">
        <f>ROUND((I673*'2-Calculator'!$D$26),2)</f>
        <v>26813.64</v>
      </c>
      <c r="L673" s="69">
        <v>12.33</v>
      </c>
      <c r="M673" s="66" t="s">
        <v>2531</v>
      </c>
      <c r="N673" s="66" t="s">
        <v>2532</v>
      </c>
      <c r="O673" s="66"/>
      <c r="P673" s="66" t="s">
        <v>1833</v>
      </c>
      <c r="Q673" s="141">
        <v>1</v>
      </c>
    </row>
    <row r="674" spans="1:17" s="72" customFormat="1" x14ac:dyDescent="0.2">
      <c r="A674" s="66"/>
      <c r="B674" s="66" t="s">
        <v>603</v>
      </c>
      <c r="C674" s="221" t="s">
        <v>1671</v>
      </c>
      <c r="D674" s="66" t="s">
        <v>2291</v>
      </c>
      <c r="E674" s="68">
        <v>0.75236000000000003</v>
      </c>
      <c r="F674" s="74">
        <v>1</v>
      </c>
      <c r="G674" s="74">
        <v>1</v>
      </c>
      <c r="H674" s="68">
        <f t="shared" si="20"/>
        <v>0.75236000000000003</v>
      </c>
      <c r="I674" s="70">
        <f t="shared" si="21"/>
        <v>0.75236000000000003</v>
      </c>
      <c r="J674" s="71">
        <f>ROUND((H674*'2-Calculator'!$D$26),2)</f>
        <v>4946.01</v>
      </c>
      <c r="K674" s="71">
        <f>ROUND((I674*'2-Calculator'!$D$26),2)</f>
        <v>4946.01</v>
      </c>
      <c r="L674" s="69">
        <v>3.19</v>
      </c>
      <c r="M674" s="66" t="s">
        <v>2531</v>
      </c>
      <c r="N674" s="66" t="s">
        <v>2532</v>
      </c>
      <c r="O674" s="66"/>
      <c r="P674" s="66" t="s">
        <v>1833</v>
      </c>
      <c r="Q674" s="141">
        <v>76</v>
      </c>
    </row>
    <row r="675" spans="1:17" s="72" customFormat="1" x14ac:dyDescent="0.2">
      <c r="A675" s="66"/>
      <c r="B675" s="66" t="s">
        <v>602</v>
      </c>
      <c r="C675" s="221" t="s">
        <v>1671</v>
      </c>
      <c r="D675" s="66" t="s">
        <v>2291</v>
      </c>
      <c r="E675" s="68">
        <v>1.04924</v>
      </c>
      <c r="F675" s="74">
        <v>1</v>
      </c>
      <c r="G675" s="74">
        <v>1</v>
      </c>
      <c r="H675" s="68">
        <f t="shared" si="20"/>
        <v>1.04924</v>
      </c>
      <c r="I675" s="70">
        <f t="shared" si="21"/>
        <v>1.04924</v>
      </c>
      <c r="J675" s="71">
        <f>ROUND((H675*'2-Calculator'!$D$26),2)</f>
        <v>6897.7</v>
      </c>
      <c r="K675" s="71">
        <f>ROUND((I675*'2-Calculator'!$D$26),2)</f>
        <v>6897.7</v>
      </c>
      <c r="L675" s="69">
        <v>4.37</v>
      </c>
      <c r="M675" s="66" t="s">
        <v>2531</v>
      </c>
      <c r="N675" s="66" t="s">
        <v>2532</v>
      </c>
      <c r="O675" s="66"/>
      <c r="P675" s="66" t="s">
        <v>1833</v>
      </c>
      <c r="Q675" s="141">
        <v>74</v>
      </c>
    </row>
    <row r="676" spans="1:17" s="72" customFormat="1" x14ac:dyDescent="0.2">
      <c r="A676" s="66"/>
      <c r="B676" s="66" t="s">
        <v>601</v>
      </c>
      <c r="C676" s="221" t="s">
        <v>1671</v>
      </c>
      <c r="D676" s="66" t="s">
        <v>2291</v>
      </c>
      <c r="E676" s="68">
        <v>1.60249</v>
      </c>
      <c r="F676" s="74">
        <v>1</v>
      </c>
      <c r="G676" s="74">
        <v>1</v>
      </c>
      <c r="H676" s="68">
        <f t="shared" si="20"/>
        <v>1.60249</v>
      </c>
      <c r="I676" s="70">
        <f t="shared" si="21"/>
        <v>1.60249</v>
      </c>
      <c r="J676" s="71">
        <f>ROUND((H676*'2-Calculator'!$D$26),2)</f>
        <v>10534.77</v>
      </c>
      <c r="K676" s="71">
        <f>ROUND((I676*'2-Calculator'!$D$26),2)</f>
        <v>10534.77</v>
      </c>
      <c r="L676" s="69">
        <v>7.8</v>
      </c>
      <c r="M676" s="66" t="s">
        <v>2531</v>
      </c>
      <c r="N676" s="66" t="s">
        <v>2532</v>
      </c>
      <c r="O676" s="66"/>
      <c r="P676" s="66" t="s">
        <v>1833</v>
      </c>
      <c r="Q676" s="141">
        <v>30</v>
      </c>
    </row>
    <row r="677" spans="1:17" s="72" customFormat="1" x14ac:dyDescent="0.2">
      <c r="A677" s="66"/>
      <c r="B677" s="66" t="s">
        <v>600</v>
      </c>
      <c r="C677" s="221" t="s">
        <v>1671</v>
      </c>
      <c r="D677" s="66" t="s">
        <v>2291</v>
      </c>
      <c r="E677" s="68">
        <v>2.9040300000000001</v>
      </c>
      <c r="F677" s="74">
        <v>1</v>
      </c>
      <c r="G677" s="74">
        <v>1</v>
      </c>
      <c r="H677" s="68">
        <f t="shared" si="20"/>
        <v>2.9040300000000001</v>
      </c>
      <c r="I677" s="70">
        <f t="shared" si="21"/>
        <v>2.9040300000000001</v>
      </c>
      <c r="J677" s="71">
        <f>ROUND((H677*'2-Calculator'!$D$26),2)</f>
        <v>19091.09</v>
      </c>
      <c r="K677" s="71">
        <f>ROUND((I677*'2-Calculator'!$D$26),2)</f>
        <v>19091.09</v>
      </c>
      <c r="L677" s="69">
        <v>23</v>
      </c>
      <c r="M677" s="66" t="s">
        <v>2531</v>
      </c>
      <c r="N677" s="66" t="s">
        <v>2532</v>
      </c>
      <c r="O677" s="66"/>
      <c r="P677" s="66" t="s">
        <v>1833</v>
      </c>
      <c r="Q677" s="141">
        <v>3</v>
      </c>
    </row>
    <row r="678" spans="1:17" s="72" customFormat="1" x14ac:dyDescent="0.2">
      <c r="A678" s="66"/>
      <c r="B678" s="66" t="s">
        <v>599</v>
      </c>
      <c r="C678" s="221" t="s">
        <v>1672</v>
      </c>
      <c r="D678" s="66" t="s">
        <v>2074</v>
      </c>
      <c r="E678" s="68">
        <v>0.53771000000000002</v>
      </c>
      <c r="F678" s="74">
        <v>1</v>
      </c>
      <c r="G678" s="74">
        <v>1</v>
      </c>
      <c r="H678" s="68">
        <f t="shared" si="20"/>
        <v>0.53771000000000002</v>
      </c>
      <c r="I678" s="70">
        <f t="shared" si="21"/>
        <v>0.53771000000000002</v>
      </c>
      <c r="J678" s="71">
        <f>ROUND((H678*'2-Calculator'!$D$26),2)</f>
        <v>3534.91</v>
      </c>
      <c r="K678" s="71">
        <f>ROUND((I678*'2-Calculator'!$D$26),2)</f>
        <v>3534.91</v>
      </c>
      <c r="L678" s="69">
        <v>3</v>
      </c>
      <c r="M678" s="66" t="s">
        <v>2531</v>
      </c>
      <c r="N678" s="66" t="s">
        <v>2532</v>
      </c>
      <c r="O678" s="66"/>
      <c r="P678" s="66" t="s">
        <v>1833</v>
      </c>
      <c r="Q678" s="141">
        <v>8</v>
      </c>
    </row>
    <row r="679" spans="1:17" s="72" customFormat="1" x14ac:dyDescent="0.2">
      <c r="A679" s="66"/>
      <c r="B679" s="66" t="s">
        <v>598</v>
      </c>
      <c r="C679" s="221" t="s">
        <v>1672</v>
      </c>
      <c r="D679" s="66" t="s">
        <v>2074</v>
      </c>
      <c r="E679" s="68">
        <v>0.64834000000000003</v>
      </c>
      <c r="F679" s="74">
        <v>1</v>
      </c>
      <c r="G679" s="74">
        <v>1</v>
      </c>
      <c r="H679" s="68">
        <f t="shared" si="20"/>
        <v>0.64834000000000003</v>
      </c>
      <c r="I679" s="70">
        <f t="shared" si="21"/>
        <v>0.64834000000000003</v>
      </c>
      <c r="J679" s="71">
        <f>ROUND((H679*'2-Calculator'!$D$26),2)</f>
        <v>4262.1899999999996</v>
      </c>
      <c r="K679" s="71">
        <f>ROUND((I679*'2-Calculator'!$D$26),2)</f>
        <v>4262.1899999999996</v>
      </c>
      <c r="L679" s="69">
        <v>4.22</v>
      </c>
      <c r="M679" s="66" t="s">
        <v>2531</v>
      </c>
      <c r="N679" s="66" t="s">
        <v>2532</v>
      </c>
      <c r="O679" s="66"/>
      <c r="P679" s="66" t="s">
        <v>1833</v>
      </c>
      <c r="Q679" s="141">
        <v>45</v>
      </c>
    </row>
    <row r="680" spans="1:17" s="72" customFormat="1" x14ac:dyDescent="0.2">
      <c r="A680" s="66"/>
      <c r="B680" s="66" t="s">
        <v>597</v>
      </c>
      <c r="C680" s="221" t="s">
        <v>1672</v>
      </c>
      <c r="D680" s="66" t="s">
        <v>2074</v>
      </c>
      <c r="E680" s="68">
        <v>0.90159999999999996</v>
      </c>
      <c r="F680" s="74">
        <v>1</v>
      </c>
      <c r="G680" s="74">
        <v>1</v>
      </c>
      <c r="H680" s="68">
        <f t="shared" si="20"/>
        <v>0.90159999999999996</v>
      </c>
      <c r="I680" s="70">
        <f t="shared" si="21"/>
        <v>0.90159999999999996</v>
      </c>
      <c r="J680" s="71">
        <f>ROUND((H680*'2-Calculator'!$D$26),2)</f>
        <v>5927.12</v>
      </c>
      <c r="K680" s="71">
        <f>ROUND((I680*'2-Calculator'!$D$26),2)</f>
        <v>5927.12</v>
      </c>
      <c r="L680" s="69">
        <v>6.32</v>
      </c>
      <c r="M680" s="66" t="s">
        <v>2531</v>
      </c>
      <c r="N680" s="66" t="s">
        <v>2532</v>
      </c>
      <c r="O680" s="66"/>
      <c r="P680" s="66" t="s">
        <v>1833</v>
      </c>
      <c r="Q680" s="141">
        <v>33</v>
      </c>
    </row>
    <row r="681" spans="1:17" s="72" customFormat="1" x14ac:dyDescent="0.2">
      <c r="A681" s="66"/>
      <c r="B681" s="66" t="s">
        <v>596</v>
      </c>
      <c r="C681" s="221" t="s">
        <v>1672</v>
      </c>
      <c r="D681" s="66" t="s">
        <v>2074</v>
      </c>
      <c r="E681" s="68">
        <v>1.73525</v>
      </c>
      <c r="F681" s="74">
        <v>1</v>
      </c>
      <c r="G681" s="74">
        <v>1</v>
      </c>
      <c r="H681" s="68">
        <f t="shared" si="20"/>
        <v>1.73525</v>
      </c>
      <c r="I681" s="70">
        <f t="shared" si="21"/>
        <v>1.73525</v>
      </c>
      <c r="J681" s="71">
        <f>ROUND((H681*'2-Calculator'!$D$26),2)</f>
        <v>11407.53</v>
      </c>
      <c r="K681" s="71">
        <f>ROUND((I681*'2-Calculator'!$D$26),2)</f>
        <v>11407.53</v>
      </c>
      <c r="L681" s="69">
        <v>13.16</v>
      </c>
      <c r="M681" s="66" t="s">
        <v>2531</v>
      </c>
      <c r="N681" s="66" t="s">
        <v>2532</v>
      </c>
      <c r="O681" s="66"/>
      <c r="P681" s="66" t="s">
        <v>1833</v>
      </c>
      <c r="Q681" s="141">
        <v>5</v>
      </c>
    </row>
    <row r="682" spans="1:17" s="72" customFormat="1" x14ac:dyDescent="0.2">
      <c r="A682" s="66"/>
      <c r="B682" s="66" t="s">
        <v>595</v>
      </c>
      <c r="C682" s="221" t="s">
        <v>1673</v>
      </c>
      <c r="D682" s="66" t="s">
        <v>2292</v>
      </c>
      <c r="E682" s="68">
        <v>0.36521999999999999</v>
      </c>
      <c r="F682" s="74">
        <v>1</v>
      </c>
      <c r="G682" s="74">
        <v>1</v>
      </c>
      <c r="H682" s="68">
        <f t="shared" si="20"/>
        <v>0.36521999999999999</v>
      </c>
      <c r="I682" s="70">
        <f t="shared" si="21"/>
        <v>0.36521999999999999</v>
      </c>
      <c r="J682" s="71">
        <f>ROUND((H682*'2-Calculator'!$D$26),2)</f>
        <v>2400.96</v>
      </c>
      <c r="K682" s="71">
        <f>ROUND((I682*'2-Calculator'!$D$26),2)</f>
        <v>2400.96</v>
      </c>
      <c r="L682" s="69">
        <v>2.59</v>
      </c>
      <c r="M682" s="66" t="s">
        <v>2531</v>
      </c>
      <c r="N682" s="66" t="s">
        <v>2532</v>
      </c>
      <c r="O682" s="66"/>
      <c r="P682" s="66" t="s">
        <v>1833</v>
      </c>
      <c r="Q682" s="141">
        <v>18</v>
      </c>
    </row>
    <row r="683" spans="1:17" s="72" customFormat="1" x14ac:dyDescent="0.2">
      <c r="A683" s="66"/>
      <c r="B683" s="66" t="s">
        <v>594</v>
      </c>
      <c r="C683" s="221" t="s">
        <v>1673</v>
      </c>
      <c r="D683" s="66" t="s">
        <v>2292</v>
      </c>
      <c r="E683" s="68">
        <v>0.60577999999999999</v>
      </c>
      <c r="F683" s="74">
        <v>1</v>
      </c>
      <c r="G683" s="74">
        <v>1</v>
      </c>
      <c r="H683" s="68">
        <f t="shared" si="20"/>
        <v>0.60577999999999999</v>
      </c>
      <c r="I683" s="70">
        <f t="shared" si="21"/>
        <v>0.60577999999999999</v>
      </c>
      <c r="J683" s="71">
        <f>ROUND((H683*'2-Calculator'!$D$26),2)</f>
        <v>3982.4</v>
      </c>
      <c r="K683" s="71">
        <f>ROUND((I683*'2-Calculator'!$D$26),2)</f>
        <v>3982.4</v>
      </c>
      <c r="L683" s="69">
        <v>4.29</v>
      </c>
      <c r="M683" s="66" t="s">
        <v>2531</v>
      </c>
      <c r="N683" s="66" t="s">
        <v>2532</v>
      </c>
      <c r="O683" s="66"/>
      <c r="P683" s="66" t="s">
        <v>1833</v>
      </c>
      <c r="Q683" s="141">
        <v>17</v>
      </c>
    </row>
    <row r="684" spans="1:17" s="72" customFormat="1" x14ac:dyDescent="0.2">
      <c r="A684" s="66"/>
      <c r="B684" s="66" t="s">
        <v>593</v>
      </c>
      <c r="C684" s="221" t="s">
        <v>1673</v>
      </c>
      <c r="D684" s="66" t="s">
        <v>2292</v>
      </c>
      <c r="E684" s="68">
        <v>1.08219</v>
      </c>
      <c r="F684" s="74">
        <v>1</v>
      </c>
      <c r="G684" s="74">
        <v>1</v>
      </c>
      <c r="H684" s="68">
        <f t="shared" si="20"/>
        <v>1.08219</v>
      </c>
      <c r="I684" s="70">
        <f t="shared" si="21"/>
        <v>1.08219</v>
      </c>
      <c r="J684" s="71">
        <f>ROUND((H684*'2-Calculator'!$D$26),2)</f>
        <v>7114.32</v>
      </c>
      <c r="K684" s="71">
        <f>ROUND((I684*'2-Calculator'!$D$26),2)</f>
        <v>7114.32</v>
      </c>
      <c r="L684" s="69">
        <v>8.35</v>
      </c>
      <c r="M684" s="66" t="s">
        <v>2531</v>
      </c>
      <c r="N684" s="66" t="s">
        <v>2532</v>
      </c>
      <c r="O684" s="66"/>
      <c r="P684" s="66" t="s">
        <v>1833</v>
      </c>
      <c r="Q684" s="141">
        <v>3</v>
      </c>
    </row>
    <row r="685" spans="1:17" s="72" customFormat="1" x14ac:dyDescent="0.2">
      <c r="A685" s="66"/>
      <c r="B685" s="66" t="s">
        <v>592</v>
      </c>
      <c r="C685" s="221" t="s">
        <v>1673</v>
      </c>
      <c r="D685" s="66" t="s">
        <v>2292</v>
      </c>
      <c r="E685" s="68">
        <v>2.9280400000000002</v>
      </c>
      <c r="F685" s="74">
        <v>1</v>
      </c>
      <c r="G685" s="74">
        <v>1</v>
      </c>
      <c r="H685" s="68">
        <f t="shared" si="20"/>
        <v>2.9280400000000002</v>
      </c>
      <c r="I685" s="70">
        <f t="shared" si="21"/>
        <v>2.9280400000000002</v>
      </c>
      <c r="J685" s="71">
        <f>ROUND((H685*'2-Calculator'!$D$26),2)</f>
        <v>19248.93</v>
      </c>
      <c r="K685" s="71">
        <f>ROUND((I685*'2-Calculator'!$D$26),2)</f>
        <v>19248.93</v>
      </c>
      <c r="L685" s="69">
        <v>13.71</v>
      </c>
      <c r="M685" s="66" t="s">
        <v>2531</v>
      </c>
      <c r="N685" s="66" t="s">
        <v>2532</v>
      </c>
      <c r="O685" s="66"/>
      <c r="P685" s="66" t="s">
        <v>1833</v>
      </c>
      <c r="Q685" s="141">
        <v>2</v>
      </c>
    </row>
    <row r="686" spans="1:17" s="72" customFormat="1" x14ac:dyDescent="0.2">
      <c r="A686" s="66"/>
      <c r="B686" s="66" t="s">
        <v>591</v>
      </c>
      <c r="C686" s="221" t="s">
        <v>1674</v>
      </c>
      <c r="D686" s="66" t="s">
        <v>2293</v>
      </c>
      <c r="E686" s="68">
        <v>0.45034999999999997</v>
      </c>
      <c r="F686" s="74">
        <v>1</v>
      </c>
      <c r="G686" s="74">
        <v>1</v>
      </c>
      <c r="H686" s="68">
        <f t="shared" si="20"/>
        <v>0.45034999999999997</v>
      </c>
      <c r="I686" s="70">
        <f t="shared" si="21"/>
        <v>0.45034999999999997</v>
      </c>
      <c r="J686" s="71">
        <f>ROUND((H686*'2-Calculator'!$D$26),2)</f>
        <v>2960.6</v>
      </c>
      <c r="K686" s="71">
        <f>ROUND((I686*'2-Calculator'!$D$26),2)</f>
        <v>2960.6</v>
      </c>
      <c r="L686" s="69">
        <v>2.25</v>
      </c>
      <c r="M686" s="66" t="s">
        <v>2531</v>
      </c>
      <c r="N686" s="66" t="s">
        <v>2532</v>
      </c>
      <c r="O686" s="66"/>
      <c r="P686" s="66" t="s">
        <v>1833</v>
      </c>
      <c r="Q686" s="141">
        <v>0</v>
      </c>
    </row>
    <row r="687" spans="1:17" s="72" customFormat="1" x14ac:dyDescent="0.2">
      <c r="A687" s="66"/>
      <c r="B687" s="66" t="s">
        <v>590</v>
      </c>
      <c r="C687" s="221" t="s">
        <v>1674</v>
      </c>
      <c r="D687" s="66" t="s">
        <v>2293</v>
      </c>
      <c r="E687" s="68">
        <v>0.62439</v>
      </c>
      <c r="F687" s="74">
        <v>1</v>
      </c>
      <c r="G687" s="74">
        <v>1</v>
      </c>
      <c r="H687" s="68">
        <f t="shared" si="20"/>
        <v>0.62439</v>
      </c>
      <c r="I687" s="70">
        <f t="shared" si="21"/>
        <v>0.62439</v>
      </c>
      <c r="J687" s="71">
        <f>ROUND((H687*'2-Calculator'!$D$26),2)</f>
        <v>4104.74</v>
      </c>
      <c r="K687" s="71">
        <f>ROUND((I687*'2-Calculator'!$D$26),2)</f>
        <v>4104.74</v>
      </c>
      <c r="L687" s="69">
        <v>3.48</v>
      </c>
      <c r="M687" s="66" t="s">
        <v>2531</v>
      </c>
      <c r="N687" s="66" t="s">
        <v>2532</v>
      </c>
      <c r="O687" s="66"/>
      <c r="P687" s="66" t="s">
        <v>1833</v>
      </c>
      <c r="Q687" s="141">
        <v>3</v>
      </c>
    </row>
    <row r="688" spans="1:17" s="72" customFormat="1" x14ac:dyDescent="0.2">
      <c r="A688" s="66"/>
      <c r="B688" s="66" t="s">
        <v>589</v>
      </c>
      <c r="C688" s="221" t="s">
        <v>1674</v>
      </c>
      <c r="D688" s="66" t="s">
        <v>2293</v>
      </c>
      <c r="E688" s="68">
        <v>1.0049300000000001</v>
      </c>
      <c r="F688" s="74">
        <v>1</v>
      </c>
      <c r="G688" s="74">
        <v>1</v>
      </c>
      <c r="H688" s="68">
        <f t="shared" si="20"/>
        <v>1.0049300000000001</v>
      </c>
      <c r="I688" s="70">
        <f t="shared" si="21"/>
        <v>1.0049300000000001</v>
      </c>
      <c r="J688" s="71">
        <f>ROUND((H688*'2-Calculator'!$D$26),2)</f>
        <v>6606.41</v>
      </c>
      <c r="K688" s="71">
        <f>ROUND((I688*'2-Calculator'!$D$26),2)</f>
        <v>6606.41</v>
      </c>
      <c r="L688" s="69">
        <v>5.41</v>
      </c>
      <c r="M688" s="66" t="s">
        <v>2531</v>
      </c>
      <c r="N688" s="66" t="s">
        <v>2532</v>
      </c>
      <c r="O688" s="66"/>
      <c r="P688" s="66" t="s">
        <v>1833</v>
      </c>
      <c r="Q688" s="141">
        <v>9</v>
      </c>
    </row>
    <row r="689" spans="1:17" s="72" customFormat="1" x14ac:dyDescent="0.2">
      <c r="A689" s="66"/>
      <c r="B689" s="66" t="s">
        <v>588</v>
      </c>
      <c r="C689" s="221" t="s">
        <v>1674</v>
      </c>
      <c r="D689" s="66" t="s">
        <v>2293</v>
      </c>
      <c r="E689" s="68">
        <v>1.60493</v>
      </c>
      <c r="F689" s="74">
        <v>1</v>
      </c>
      <c r="G689" s="74">
        <v>1</v>
      </c>
      <c r="H689" s="68">
        <f t="shared" si="20"/>
        <v>1.60493</v>
      </c>
      <c r="I689" s="70">
        <f t="shared" si="21"/>
        <v>1.60493</v>
      </c>
      <c r="J689" s="71">
        <f>ROUND((H689*'2-Calculator'!$D$26),2)</f>
        <v>10550.81</v>
      </c>
      <c r="K689" s="71">
        <f>ROUND((I689*'2-Calculator'!$D$26),2)</f>
        <v>10550.81</v>
      </c>
      <c r="L689" s="69">
        <v>10.82</v>
      </c>
      <c r="M689" s="66" t="s">
        <v>2531</v>
      </c>
      <c r="N689" s="66" t="s">
        <v>2532</v>
      </c>
      <c r="O689" s="66"/>
      <c r="P689" s="66" t="s">
        <v>1833</v>
      </c>
      <c r="Q689" s="141">
        <v>3</v>
      </c>
    </row>
    <row r="690" spans="1:17" s="72" customFormat="1" x14ac:dyDescent="0.2">
      <c r="A690" s="66"/>
      <c r="B690" s="66" t="s">
        <v>587</v>
      </c>
      <c r="C690" s="221" t="s">
        <v>1675</v>
      </c>
      <c r="D690" s="66" t="s">
        <v>2294</v>
      </c>
      <c r="E690" s="68">
        <v>0.42130000000000001</v>
      </c>
      <c r="F690" s="74">
        <v>1</v>
      </c>
      <c r="G690" s="74">
        <v>1</v>
      </c>
      <c r="H690" s="68">
        <f t="shared" si="20"/>
        <v>0.42130000000000001</v>
      </c>
      <c r="I690" s="70">
        <f t="shared" si="21"/>
        <v>0.42130000000000001</v>
      </c>
      <c r="J690" s="71">
        <f>ROUND((H690*'2-Calculator'!$D$26),2)</f>
        <v>2769.63</v>
      </c>
      <c r="K690" s="71">
        <f>ROUND((I690*'2-Calculator'!$D$26),2)</f>
        <v>2769.63</v>
      </c>
      <c r="L690" s="69">
        <v>2.67</v>
      </c>
      <c r="M690" s="66" t="s">
        <v>2531</v>
      </c>
      <c r="N690" s="66" t="s">
        <v>2532</v>
      </c>
      <c r="O690" s="66"/>
      <c r="P690" s="66" t="s">
        <v>1833</v>
      </c>
      <c r="Q690" s="141">
        <v>256</v>
      </c>
    </row>
    <row r="691" spans="1:17" s="72" customFormat="1" x14ac:dyDescent="0.2">
      <c r="A691" s="66"/>
      <c r="B691" s="66" t="s">
        <v>586</v>
      </c>
      <c r="C691" s="221" t="s">
        <v>1675</v>
      </c>
      <c r="D691" s="66" t="s">
        <v>2294</v>
      </c>
      <c r="E691" s="68">
        <v>0.57216999999999996</v>
      </c>
      <c r="F691" s="74">
        <v>1</v>
      </c>
      <c r="G691" s="74">
        <v>1</v>
      </c>
      <c r="H691" s="68">
        <f t="shared" si="20"/>
        <v>0.57216999999999996</v>
      </c>
      <c r="I691" s="70">
        <f t="shared" si="21"/>
        <v>0.57216999999999996</v>
      </c>
      <c r="J691" s="71">
        <f>ROUND((H691*'2-Calculator'!$D$26),2)</f>
        <v>3761.45</v>
      </c>
      <c r="K691" s="71">
        <f>ROUND((I691*'2-Calculator'!$D$26),2)</f>
        <v>3761.45</v>
      </c>
      <c r="L691" s="69">
        <v>3.55</v>
      </c>
      <c r="M691" s="66" t="s">
        <v>2531</v>
      </c>
      <c r="N691" s="66" t="s">
        <v>2532</v>
      </c>
      <c r="O691" s="66"/>
      <c r="P691" s="66" t="s">
        <v>1833</v>
      </c>
      <c r="Q691" s="141">
        <v>306</v>
      </c>
    </row>
    <row r="692" spans="1:17" s="72" customFormat="1" x14ac:dyDescent="0.2">
      <c r="A692" s="66"/>
      <c r="B692" s="66" t="s">
        <v>585</v>
      </c>
      <c r="C692" s="221" t="s">
        <v>1675</v>
      </c>
      <c r="D692" s="66" t="s">
        <v>2294</v>
      </c>
      <c r="E692" s="68">
        <v>0.86573999999999995</v>
      </c>
      <c r="F692" s="74">
        <v>1</v>
      </c>
      <c r="G692" s="74">
        <v>1</v>
      </c>
      <c r="H692" s="68">
        <f t="shared" si="20"/>
        <v>0.86573999999999995</v>
      </c>
      <c r="I692" s="70">
        <f t="shared" si="21"/>
        <v>0.86573999999999995</v>
      </c>
      <c r="J692" s="71">
        <f>ROUND((H692*'2-Calculator'!$D$26),2)</f>
        <v>5691.37</v>
      </c>
      <c r="K692" s="71">
        <f>ROUND((I692*'2-Calculator'!$D$26),2)</f>
        <v>5691.37</v>
      </c>
      <c r="L692" s="69">
        <v>5.36</v>
      </c>
      <c r="M692" s="66" t="s">
        <v>2531</v>
      </c>
      <c r="N692" s="66" t="s">
        <v>2532</v>
      </c>
      <c r="O692" s="66"/>
      <c r="P692" s="66" t="s">
        <v>1833</v>
      </c>
      <c r="Q692" s="141">
        <v>104</v>
      </c>
    </row>
    <row r="693" spans="1:17" s="72" customFormat="1" x14ac:dyDescent="0.2">
      <c r="A693" s="66"/>
      <c r="B693" s="66" t="s">
        <v>584</v>
      </c>
      <c r="C693" s="221" t="s">
        <v>1675</v>
      </c>
      <c r="D693" s="66" t="s">
        <v>2294</v>
      </c>
      <c r="E693" s="68">
        <v>1.8779699999999999</v>
      </c>
      <c r="F693" s="74">
        <v>1</v>
      </c>
      <c r="G693" s="74">
        <v>1</v>
      </c>
      <c r="H693" s="68">
        <f t="shared" si="20"/>
        <v>1.8779699999999999</v>
      </c>
      <c r="I693" s="70">
        <f t="shared" si="21"/>
        <v>1.8779699999999999</v>
      </c>
      <c r="J693" s="71">
        <f>ROUND((H693*'2-Calculator'!$D$26),2)</f>
        <v>12345.77</v>
      </c>
      <c r="K693" s="71">
        <f>ROUND((I693*'2-Calculator'!$D$26),2)</f>
        <v>12345.77</v>
      </c>
      <c r="L693" s="69">
        <v>10.16</v>
      </c>
      <c r="M693" s="66" t="s">
        <v>2531</v>
      </c>
      <c r="N693" s="66" t="s">
        <v>2532</v>
      </c>
      <c r="O693" s="66"/>
      <c r="P693" s="66" t="s">
        <v>1833</v>
      </c>
      <c r="Q693" s="141">
        <v>6</v>
      </c>
    </row>
    <row r="694" spans="1:17" s="72" customFormat="1" x14ac:dyDescent="0.2">
      <c r="A694" s="66"/>
      <c r="B694" s="66" t="s">
        <v>583</v>
      </c>
      <c r="C694" s="221" t="s">
        <v>1676</v>
      </c>
      <c r="D694" s="66" t="s">
        <v>2295</v>
      </c>
      <c r="E694" s="68">
        <v>0.48573</v>
      </c>
      <c r="F694" s="74">
        <v>1</v>
      </c>
      <c r="G694" s="74">
        <v>1</v>
      </c>
      <c r="H694" s="68">
        <f t="shared" si="20"/>
        <v>0.48573</v>
      </c>
      <c r="I694" s="70">
        <f t="shared" si="21"/>
        <v>0.48573</v>
      </c>
      <c r="J694" s="71">
        <f>ROUND((H694*'2-Calculator'!$D$26),2)</f>
        <v>3193.19</v>
      </c>
      <c r="K694" s="71">
        <f>ROUND((I694*'2-Calculator'!$D$26),2)</f>
        <v>3193.19</v>
      </c>
      <c r="L694" s="69">
        <v>1.91</v>
      </c>
      <c r="M694" s="66" t="s">
        <v>2531</v>
      </c>
      <c r="N694" s="66" t="s">
        <v>2532</v>
      </c>
      <c r="O694" s="66"/>
      <c r="P694" s="66" t="s">
        <v>1833</v>
      </c>
      <c r="Q694" s="141">
        <v>13</v>
      </c>
    </row>
    <row r="695" spans="1:17" s="72" customFormat="1" x14ac:dyDescent="0.2">
      <c r="A695" s="66"/>
      <c r="B695" s="66" t="s">
        <v>582</v>
      </c>
      <c r="C695" s="221" t="s">
        <v>1676</v>
      </c>
      <c r="D695" s="66" t="s">
        <v>2295</v>
      </c>
      <c r="E695" s="68">
        <v>0.62304000000000004</v>
      </c>
      <c r="F695" s="74">
        <v>1</v>
      </c>
      <c r="G695" s="74">
        <v>1</v>
      </c>
      <c r="H695" s="68">
        <f t="shared" si="20"/>
        <v>0.62304000000000004</v>
      </c>
      <c r="I695" s="70">
        <f t="shared" si="21"/>
        <v>0.62304000000000004</v>
      </c>
      <c r="J695" s="71">
        <f>ROUND((H695*'2-Calculator'!$D$26),2)</f>
        <v>4095.86</v>
      </c>
      <c r="K695" s="71">
        <f>ROUND((I695*'2-Calculator'!$D$26),2)</f>
        <v>4095.86</v>
      </c>
      <c r="L695" s="69">
        <v>3.09</v>
      </c>
      <c r="M695" s="66" t="s">
        <v>2531</v>
      </c>
      <c r="N695" s="66" t="s">
        <v>2532</v>
      </c>
      <c r="O695" s="66"/>
      <c r="P695" s="66" t="s">
        <v>1833</v>
      </c>
      <c r="Q695" s="141">
        <v>13</v>
      </c>
    </row>
    <row r="696" spans="1:17" s="72" customFormat="1" x14ac:dyDescent="0.2">
      <c r="A696" s="66"/>
      <c r="B696" s="66" t="s">
        <v>581</v>
      </c>
      <c r="C696" s="221" t="s">
        <v>1676</v>
      </c>
      <c r="D696" s="66" t="s">
        <v>2295</v>
      </c>
      <c r="E696" s="68">
        <v>0.91032999999999997</v>
      </c>
      <c r="F696" s="74">
        <v>1</v>
      </c>
      <c r="G696" s="74">
        <v>1</v>
      </c>
      <c r="H696" s="68">
        <f t="shared" si="20"/>
        <v>0.91032999999999997</v>
      </c>
      <c r="I696" s="70">
        <f t="shared" si="21"/>
        <v>0.91032999999999997</v>
      </c>
      <c r="J696" s="71">
        <f>ROUND((H696*'2-Calculator'!$D$26),2)</f>
        <v>5984.51</v>
      </c>
      <c r="K696" s="71">
        <f>ROUND((I696*'2-Calculator'!$D$26),2)</f>
        <v>5984.51</v>
      </c>
      <c r="L696" s="69">
        <v>4</v>
      </c>
      <c r="M696" s="66" t="s">
        <v>2531</v>
      </c>
      <c r="N696" s="66" t="s">
        <v>2532</v>
      </c>
      <c r="O696" s="66"/>
      <c r="P696" s="66" t="s">
        <v>1833</v>
      </c>
      <c r="Q696" s="141">
        <v>7</v>
      </c>
    </row>
    <row r="697" spans="1:17" s="72" customFormat="1" x14ac:dyDescent="0.2">
      <c r="A697" s="66"/>
      <c r="B697" s="66" t="s">
        <v>580</v>
      </c>
      <c r="C697" s="221" t="s">
        <v>1676</v>
      </c>
      <c r="D697" s="66" t="s">
        <v>2295</v>
      </c>
      <c r="E697" s="68">
        <v>1.9681599999999999</v>
      </c>
      <c r="F697" s="74">
        <v>1</v>
      </c>
      <c r="G697" s="74">
        <v>1</v>
      </c>
      <c r="H697" s="68">
        <f t="shared" si="20"/>
        <v>1.9681599999999999</v>
      </c>
      <c r="I697" s="70">
        <f t="shared" si="21"/>
        <v>1.9681599999999999</v>
      </c>
      <c r="J697" s="71">
        <f>ROUND((H697*'2-Calculator'!$D$26),2)</f>
        <v>12938.68</v>
      </c>
      <c r="K697" s="71">
        <f>ROUND((I697*'2-Calculator'!$D$26),2)</f>
        <v>12938.68</v>
      </c>
      <c r="L697" s="69">
        <v>18.7</v>
      </c>
      <c r="M697" s="66" t="s">
        <v>2531</v>
      </c>
      <c r="N697" s="66" t="s">
        <v>2532</v>
      </c>
      <c r="O697" s="66"/>
      <c r="P697" s="66" t="s">
        <v>1833</v>
      </c>
      <c r="Q697" s="141">
        <v>1</v>
      </c>
    </row>
    <row r="698" spans="1:17" s="72" customFormat="1" x14ac:dyDescent="0.2">
      <c r="A698" s="66"/>
      <c r="B698" s="66" t="s">
        <v>579</v>
      </c>
      <c r="C698" s="221" t="s">
        <v>1677</v>
      </c>
      <c r="D698" s="66" t="s">
        <v>2296</v>
      </c>
      <c r="E698" s="68">
        <v>0.37711</v>
      </c>
      <c r="F698" s="74">
        <v>1</v>
      </c>
      <c r="G698" s="74">
        <v>1</v>
      </c>
      <c r="H698" s="68">
        <f t="shared" si="20"/>
        <v>0.37711</v>
      </c>
      <c r="I698" s="70">
        <f t="shared" si="21"/>
        <v>0.37711</v>
      </c>
      <c r="J698" s="71">
        <f>ROUND((H698*'2-Calculator'!$D$26),2)</f>
        <v>2479.12</v>
      </c>
      <c r="K698" s="71">
        <f>ROUND((I698*'2-Calculator'!$D$26),2)</f>
        <v>2479.12</v>
      </c>
      <c r="L698" s="69">
        <v>2.4900000000000002</v>
      </c>
      <c r="M698" s="66" t="s">
        <v>2531</v>
      </c>
      <c r="N698" s="66" t="s">
        <v>2532</v>
      </c>
      <c r="O698" s="66"/>
      <c r="P698" s="66" t="s">
        <v>1833</v>
      </c>
      <c r="Q698" s="141">
        <v>43</v>
      </c>
    </row>
    <row r="699" spans="1:17" s="72" customFormat="1" x14ac:dyDescent="0.2">
      <c r="A699" s="66"/>
      <c r="B699" s="66" t="s">
        <v>578</v>
      </c>
      <c r="C699" s="221" t="s">
        <v>1677</v>
      </c>
      <c r="D699" s="66" t="s">
        <v>2296</v>
      </c>
      <c r="E699" s="68">
        <v>0.52515000000000001</v>
      </c>
      <c r="F699" s="74">
        <v>1</v>
      </c>
      <c r="G699" s="74">
        <v>1</v>
      </c>
      <c r="H699" s="68">
        <f t="shared" si="20"/>
        <v>0.52515000000000001</v>
      </c>
      <c r="I699" s="70">
        <f t="shared" si="21"/>
        <v>0.52515000000000001</v>
      </c>
      <c r="J699" s="71">
        <f>ROUND((H699*'2-Calculator'!$D$26),2)</f>
        <v>3452.34</v>
      </c>
      <c r="K699" s="71">
        <f>ROUND((I699*'2-Calculator'!$D$26),2)</f>
        <v>3452.34</v>
      </c>
      <c r="L699" s="69">
        <v>3.58</v>
      </c>
      <c r="M699" s="66" t="s">
        <v>2531</v>
      </c>
      <c r="N699" s="66" t="s">
        <v>2532</v>
      </c>
      <c r="O699" s="66"/>
      <c r="P699" s="66" t="s">
        <v>1833</v>
      </c>
      <c r="Q699" s="141">
        <v>52</v>
      </c>
    </row>
    <row r="700" spans="1:17" s="72" customFormat="1" x14ac:dyDescent="0.2">
      <c r="A700" s="66"/>
      <c r="B700" s="66" t="s">
        <v>577</v>
      </c>
      <c r="C700" s="221" t="s">
        <v>1677</v>
      </c>
      <c r="D700" s="66" t="s">
        <v>2296</v>
      </c>
      <c r="E700" s="68">
        <v>0.78808999999999996</v>
      </c>
      <c r="F700" s="74">
        <v>1</v>
      </c>
      <c r="G700" s="74">
        <v>1</v>
      </c>
      <c r="H700" s="68">
        <f t="shared" si="20"/>
        <v>0.78808999999999996</v>
      </c>
      <c r="I700" s="70">
        <f t="shared" si="21"/>
        <v>0.78808999999999996</v>
      </c>
      <c r="J700" s="71">
        <f>ROUND((H700*'2-Calculator'!$D$26),2)</f>
        <v>5180.8999999999996</v>
      </c>
      <c r="K700" s="71">
        <f>ROUND((I700*'2-Calculator'!$D$26),2)</f>
        <v>5180.8999999999996</v>
      </c>
      <c r="L700" s="69">
        <v>5.79</v>
      </c>
      <c r="M700" s="66" t="s">
        <v>2531</v>
      </c>
      <c r="N700" s="66" t="s">
        <v>2532</v>
      </c>
      <c r="O700" s="66"/>
      <c r="P700" s="66" t="s">
        <v>1833</v>
      </c>
      <c r="Q700" s="141">
        <v>10</v>
      </c>
    </row>
    <row r="701" spans="1:17" s="72" customFormat="1" x14ac:dyDescent="0.2">
      <c r="A701" s="66"/>
      <c r="B701" s="66" t="s">
        <v>576</v>
      </c>
      <c r="C701" s="221" t="s">
        <v>1677</v>
      </c>
      <c r="D701" s="66" t="s">
        <v>2296</v>
      </c>
      <c r="E701" s="68">
        <v>1.6468799999999999</v>
      </c>
      <c r="F701" s="74">
        <v>1</v>
      </c>
      <c r="G701" s="74">
        <v>1</v>
      </c>
      <c r="H701" s="68">
        <f t="shared" si="20"/>
        <v>1.6468799999999999</v>
      </c>
      <c r="I701" s="70">
        <f t="shared" si="21"/>
        <v>1.6468799999999999</v>
      </c>
      <c r="J701" s="71">
        <f>ROUND((H701*'2-Calculator'!$D$26),2)</f>
        <v>10826.59</v>
      </c>
      <c r="K701" s="71">
        <f>ROUND((I701*'2-Calculator'!$D$26),2)</f>
        <v>10826.59</v>
      </c>
      <c r="L701" s="69">
        <v>10.53</v>
      </c>
      <c r="M701" s="66" t="s">
        <v>2531</v>
      </c>
      <c r="N701" s="66" t="s">
        <v>2532</v>
      </c>
      <c r="O701" s="66"/>
      <c r="P701" s="66" t="s">
        <v>1833</v>
      </c>
      <c r="Q701" s="141">
        <v>1</v>
      </c>
    </row>
    <row r="702" spans="1:17" s="72" customFormat="1" x14ac:dyDescent="0.2">
      <c r="A702" s="66"/>
      <c r="B702" s="66" t="s">
        <v>575</v>
      </c>
      <c r="C702" s="221" t="s">
        <v>1678</v>
      </c>
      <c r="D702" s="66" t="s">
        <v>2450</v>
      </c>
      <c r="E702" s="68">
        <v>1.35172</v>
      </c>
      <c r="F702" s="74">
        <v>1</v>
      </c>
      <c r="G702" s="74">
        <v>1</v>
      </c>
      <c r="H702" s="68">
        <f t="shared" si="20"/>
        <v>1.35172</v>
      </c>
      <c r="I702" s="70">
        <f t="shared" si="21"/>
        <v>1.35172</v>
      </c>
      <c r="J702" s="71">
        <f>ROUND((H702*'2-Calculator'!$D$26),2)</f>
        <v>8886.2099999999991</v>
      </c>
      <c r="K702" s="71">
        <f>ROUND((I702*'2-Calculator'!$D$26),2)</f>
        <v>8886.2099999999991</v>
      </c>
      <c r="L702" s="69">
        <v>2.71</v>
      </c>
      <c r="M702" s="66" t="s">
        <v>2531</v>
      </c>
      <c r="N702" s="66" t="s">
        <v>2532</v>
      </c>
      <c r="O702" s="66"/>
      <c r="P702" s="66" t="s">
        <v>1833</v>
      </c>
      <c r="Q702" s="141">
        <v>5</v>
      </c>
    </row>
    <row r="703" spans="1:17" s="72" customFormat="1" x14ac:dyDescent="0.2">
      <c r="A703" s="66"/>
      <c r="B703" s="66" t="s">
        <v>574</v>
      </c>
      <c r="C703" s="221" t="s">
        <v>1678</v>
      </c>
      <c r="D703" s="66" t="s">
        <v>2450</v>
      </c>
      <c r="E703" s="68">
        <v>1.8180799999999999</v>
      </c>
      <c r="F703" s="74">
        <v>1</v>
      </c>
      <c r="G703" s="74">
        <v>1</v>
      </c>
      <c r="H703" s="68">
        <f t="shared" si="20"/>
        <v>1.8180799999999999</v>
      </c>
      <c r="I703" s="70">
        <f t="shared" si="21"/>
        <v>1.8180799999999999</v>
      </c>
      <c r="J703" s="71">
        <f>ROUND((H703*'2-Calculator'!$D$26),2)</f>
        <v>11952.06</v>
      </c>
      <c r="K703" s="71">
        <f>ROUND((I703*'2-Calculator'!$D$26),2)</f>
        <v>11952.06</v>
      </c>
      <c r="L703" s="69">
        <v>3.67</v>
      </c>
      <c r="M703" s="66" t="s">
        <v>2531</v>
      </c>
      <c r="N703" s="66" t="s">
        <v>2532</v>
      </c>
      <c r="O703" s="66"/>
      <c r="P703" s="66" t="s">
        <v>1833</v>
      </c>
      <c r="Q703" s="141">
        <v>0</v>
      </c>
    </row>
    <row r="704" spans="1:17" s="72" customFormat="1" x14ac:dyDescent="0.2">
      <c r="A704" s="66"/>
      <c r="B704" s="66" t="s">
        <v>573</v>
      </c>
      <c r="C704" s="221" t="s">
        <v>1678</v>
      </c>
      <c r="D704" s="66" t="s">
        <v>2450</v>
      </c>
      <c r="E704" s="68">
        <v>2.90069</v>
      </c>
      <c r="F704" s="74">
        <v>1</v>
      </c>
      <c r="G704" s="74">
        <v>1</v>
      </c>
      <c r="H704" s="68">
        <f t="shared" si="20"/>
        <v>2.90069</v>
      </c>
      <c r="I704" s="70">
        <f t="shared" si="21"/>
        <v>2.90069</v>
      </c>
      <c r="J704" s="71">
        <f>ROUND((H704*'2-Calculator'!$D$26),2)</f>
        <v>19069.14</v>
      </c>
      <c r="K704" s="71">
        <f>ROUND((I704*'2-Calculator'!$D$26),2)</f>
        <v>19069.14</v>
      </c>
      <c r="L704" s="69">
        <v>6.76</v>
      </c>
      <c r="M704" s="66" t="s">
        <v>2531</v>
      </c>
      <c r="N704" s="66" t="s">
        <v>2532</v>
      </c>
      <c r="O704" s="66"/>
      <c r="P704" s="66" t="s">
        <v>1833</v>
      </c>
      <c r="Q704" s="141">
        <v>0</v>
      </c>
    </row>
    <row r="705" spans="1:17" s="72" customFormat="1" x14ac:dyDescent="0.2">
      <c r="A705" s="66"/>
      <c r="B705" s="66" t="s">
        <v>572</v>
      </c>
      <c r="C705" s="221" t="s">
        <v>1678</v>
      </c>
      <c r="D705" s="66" t="s">
        <v>2450</v>
      </c>
      <c r="E705" s="68">
        <v>6.1354199999999999</v>
      </c>
      <c r="F705" s="74">
        <v>1</v>
      </c>
      <c r="G705" s="74">
        <v>1</v>
      </c>
      <c r="H705" s="68">
        <f t="shared" si="20"/>
        <v>6.1354199999999999</v>
      </c>
      <c r="I705" s="70">
        <f t="shared" si="21"/>
        <v>6.1354199999999999</v>
      </c>
      <c r="J705" s="71">
        <f>ROUND((H705*'2-Calculator'!$D$26),2)</f>
        <v>40334.25</v>
      </c>
      <c r="K705" s="71">
        <f>ROUND((I705*'2-Calculator'!$D$26),2)</f>
        <v>40334.25</v>
      </c>
      <c r="L705" s="69">
        <v>18</v>
      </c>
      <c r="M705" s="66" t="s">
        <v>2531</v>
      </c>
      <c r="N705" s="66" t="s">
        <v>2532</v>
      </c>
      <c r="O705" s="66"/>
      <c r="P705" s="66" t="s">
        <v>1833</v>
      </c>
      <c r="Q705" s="141">
        <v>0</v>
      </c>
    </row>
    <row r="706" spans="1:17" s="72" customFormat="1" x14ac:dyDescent="0.2">
      <c r="A706" s="66"/>
      <c r="B706" s="66" t="s">
        <v>571</v>
      </c>
      <c r="C706" s="221" t="s">
        <v>1679</v>
      </c>
      <c r="D706" s="66" t="s">
        <v>2297</v>
      </c>
      <c r="E706" s="68">
        <v>1.2417400000000001</v>
      </c>
      <c r="F706" s="74">
        <v>1</v>
      </c>
      <c r="G706" s="74">
        <v>1</v>
      </c>
      <c r="H706" s="68">
        <f t="shared" si="20"/>
        <v>1.2417400000000001</v>
      </c>
      <c r="I706" s="70">
        <f t="shared" si="21"/>
        <v>1.2417400000000001</v>
      </c>
      <c r="J706" s="71">
        <f>ROUND((H706*'2-Calculator'!$D$26),2)</f>
        <v>8163.2</v>
      </c>
      <c r="K706" s="71">
        <f>ROUND((I706*'2-Calculator'!$D$26),2)</f>
        <v>8163.2</v>
      </c>
      <c r="L706" s="69">
        <v>1.7</v>
      </c>
      <c r="M706" s="66" t="s">
        <v>2531</v>
      </c>
      <c r="N706" s="66" t="s">
        <v>2532</v>
      </c>
      <c r="O706" s="66"/>
      <c r="P706" s="66" t="s">
        <v>1833</v>
      </c>
      <c r="Q706" s="141">
        <v>2</v>
      </c>
    </row>
    <row r="707" spans="1:17" s="72" customFormat="1" x14ac:dyDescent="0.2">
      <c r="A707" s="66"/>
      <c r="B707" s="66" t="s">
        <v>570</v>
      </c>
      <c r="C707" s="221" t="s">
        <v>1679</v>
      </c>
      <c r="D707" s="66" t="s">
        <v>2297</v>
      </c>
      <c r="E707" s="68">
        <v>1.4056599999999999</v>
      </c>
      <c r="F707" s="74">
        <v>1</v>
      </c>
      <c r="G707" s="74">
        <v>1</v>
      </c>
      <c r="H707" s="68">
        <f t="shared" si="20"/>
        <v>1.4056599999999999</v>
      </c>
      <c r="I707" s="70">
        <f t="shared" si="21"/>
        <v>1.4056599999999999</v>
      </c>
      <c r="J707" s="71">
        <f>ROUND((H707*'2-Calculator'!$D$26),2)</f>
        <v>9240.81</v>
      </c>
      <c r="K707" s="71">
        <f>ROUND((I707*'2-Calculator'!$D$26),2)</f>
        <v>9240.81</v>
      </c>
      <c r="L707" s="69">
        <v>1.95</v>
      </c>
      <c r="M707" s="66" t="s">
        <v>2531</v>
      </c>
      <c r="N707" s="66" t="s">
        <v>2532</v>
      </c>
      <c r="O707" s="66"/>
      <c r="P707" s="66" t="s">
        <v>1833</v>
      </c>
      <c r="Q707" s="141">
        <v>0</v>
      </c>
    </row>
    <row r="708" spans="1:17" s="72" customFormat="1" x14ac:dyDescent="0.2">
      <c r="A708" s="66"/>
      <c r="B708" s="66" t="s">
        <v>569</v>
      </c>
      <c r="C708" s="221" t="s">
        <v>1679</v>
      </c>
      <c r="D708" s="66" t="s">
        <v>2297</v>
      </c>
      <c r="E708" s="68">
        <v>2.0421200000000002</v>
      </c>
      <c r="F708" s="74">
        <v>1</v>
      </c>
      <c r="G708" s="74">
        <v>1</v>
      </c>
      <c r="H708" s="68">
        <f t="shared" si="20"/>
        <v>2.0421200000000002</v>
      </c>
      <c r="I708" s="70">
        <f t="shared" si="21"/>
        <v>2.0421200000000002</v>
      </c>
      <c r="J708" s="71">
        <f>ROUND((H708*'2-Calculator'!$D$26),2)</f>
        <v>13424.9</v>
      </c>
      <c r="K708" s="71">
        <f>ROUND((I708*'2-Calculator'!$D$26),2)</f>
        <v>13424.9</v>
      </c>
      <c r="L708" s="69">
        <v>4.17</v>
      </c>
      <c r="M708" s="66" t="s">
        <v>2531</v>
      </c>
      <c r="N708" s="66" t="s">
        <v>2532</v>
      </c>
      <c r="O708" s="66"/>
      <c r="P708" s="66" t="s">
        <v>1833</v>
      </c>
      <c r="Q708" s="141">
        <v>1</v>
      </c>
    </row>
    <row r="709" spans="1:17" s="72" customFormat="1" x14ac:dyDescent="0.2">
      <c r="A709" s="66"/>
      <c r="B709" s="66" t="s">
        <v>568</v>
      </c>
      <c r="C709" s="221" t="s">
        <v>1679</v>
      </c>
      <c r="D709" s="66" t="s">
        <v>2297</v>
      </c>
      <c r="E709" s="68">
        <v>5.2057799999999999</v>
      </c>
      <c r="F709" s="74">
        <v>1</v>
      </c>
      <c r="G709" s="74">
        <v>1</v>
      </c>
      <c r="H709" s="68">
        <f t="shared" si="20"/>
        <v>5.2057799999999999</v>
      </c>
      <c r="I709" s="70">
        <f t="shared" si="21"/>
        <v>5.2057799999999999</v>
      </c>
      <c r="J709" s="71">
        <f>ROUND((H709*'2-Calculator'!$D$26),2)</f>
        <v>34222.800000000003</v>
      </c>
      <c r="K709" s="71">
        <f>ROUND((I709*'2-Calculator'!$D$26),2)</f>
        <v>34222.800000000003</v>
      </c>
      <c r="L709" s="69">
        <v>19.25</v>
      </c>
      <c r="M709" s="66" t="s">
        <v>2531</v>
      </c>
      <c r="N709" s="66" t="s">
        <v>2532</v>
      </c>
      <c r="O709" s="66"/>
      <c r="P709" s="66" t="s">
        <v>1833</v>
      </c>
      <c r="Q709" s="141">
        <v>0</v>
      </c>
    </row>
    <row r="710" spans="1:17" s="72" customFormat="1" x14ac:dyDescent="0.2">
      <c r="A710" s="66"/>
      <c r="B710" s="66" t="s">
        <v>567</v>
      </c>
      <c r="C710" s="221" t="s">
        <v>1680</v>
      </c>
      <c r="D710" s="66" t="s">
        <v>2298</v>
      </c>
      <c r="E710" s="68">
        <v>0.76283999999999996</v>
      </c>
      <c r="F710" s="74">
        <v>1</v>
      </c>
      <c r="G710" s="74">
        <v>1</v>
      </c>
      <c r="H710" s="68">
        <f t="shared" si="20"/>
        <v>0.76283999999999996</v>
      </c>
      <c r="I710" s="70">
        <f t="shared" si="21"/>
        <v>0.76283999999999996</v>
      </c>
      <c r="J710" s="71">
        <f>ROUND((H710*'2-Calculator'!$D$26),2)</f>
        <v>5014.91</v>
      </c>
      <c r="K710" s="71">
        <f>ROUND((I710*'2-Calculator'!$D$26),2)</f>
        <v>5014.91</v>
      </c>
      <c r="L710" s="69">
        <v>1.58</v>
      </c>
      <c r="M710" s="66" t="s">
        <v>2531</v>
      </c>
      <c r="N710" s="66" t="s">
        <v>2532</v>
      </c>
      <c r="O710" s="66"/>
      <c r="P710" s="66" t="s">
        <v>1833</v>
      </c>
      <c r="Q710" s="141">
        <v>7</v>
      </c>
    </row>
    <row r="711" spans="1:17" s="72" customFormat="1" x14ac:dyDescent="0.2">
      <c r="A711" s="66"/>
      <c r="B711" s="66" t="s">
        <v>566</v>
      </c>
      <c r="C711" s="221" t="s">
        <v>1680</v>
      </c>
      <c r="D711" s="66" t="s">
        <v>2298</v>
      </c>
      <c r="E711" s="68">
        <v>0.99436999999999998</v>
      </c>
      <c r="F711" s="74">
        <v>1</v>
      </c>
      <c r="G711" s="74">
        <v>1</v>
      </c>
      <c r="H711" s="68">
        <f t="shared" si="20"/>
        <v>0.99436999999999998</v>
      </c>
      <c r="I711" s="70">
        <f t="shared" si="21"/>
        <v>0.99436999999999998</v>
      </c>
      <c r="J711" s="71">
        <f>ROUND((H711*'2-Calculator'!$D$26),2)</f>
        <v>6536.99</v>
      </c>
      <c r="K711" s="71">
        <f>ROUND((I711*'2-Calculator'!$D$26),2)</f>
        <v>6536.99</v>
      </c>
      <c r="L711" s="69">
        <v>2.33</v>
      </c>
      <c r="M711" s="66" t="s">
        <v>2531</v>
      </c>
      <c r="N711" s="66" t="s">
        <v>2532</v>
      </c>
      <c r="O711" s="66"/>
      <c r="P711" s="66" t="s">
        <v>1833</v>
      </c>
      <c r="Q711" s="141">
        <v>7</v>
      </c>
    </row>
    <row r="712" spans="1:17" s="72" customFormat="1" x14ac:dyDescent="0.2">
      <c r="A712" s="66"/>
      <c r="B712" s="66" t="s">
        <v>565</v>
      </c>
      <c r="C712" s="221" t="s">
        <v>1680</v>
      </c>
      <c r="D712" s="66" t="s">
        <v>2298</v>
      </c>
      <c r="E712" s="68">
        <v>1.9295500000000001</v>
      </c>
      <c r="F712" s="74">
        <v>1</v>
      </c>
      <c r="G712" s="74">
        <v>1</v>
      </c>
      <c r="H712" s="68">
        <f t="shared" si="20"/>
        <v>1.9295500000000001</v>
      </c>
      <c r="I712" s="70">
        <f t="shared" si="21"/>
        <v>1.9295500000000001</v>
      </c>
      <c r="J712" s="71">
        <f>ROUND((H712*'2-Calculator'!$D$26),2)</f>
        <v>12684.86</v>
      </c>
      <c r="K712" s="71">
        <f>ROUND((I712*'2-Calculator'!$D$26),2)</f>
        <v>12684.86</v>
      </c>
      <c r="L712" s="69">
        <v>6.74</v>
      </c>
      <c r="M712" s="66" t="s">
        <v>2531</v>
      </c>
      <c r="N712" s="66" t="s">
        <v>2532</v>
      </c>
      <c r="O712" s="66"/>
      <c r="P712" s="66" t="s">
        <v>1833</v>
      </c>
      <c r="Q712" s="141">
        <v>4</v>
      </c>
    </row>
    <row r="713" spans="1:17" s="72" customFormat="1" x14ac:dyDescent="0.2">
      <c r="A713" s="66"/>
      <c r="B713" s="66" t="s">
        <v>564</v>
      </c>
      <c r="C713" s="221" t="s">
        <v>1680</v>
      </c>
      <c r="D713" s="66" t="s">
        <v>2298</v>
      </c>
      <c r="E713" s="68">
        <v>4.5084299999999997</v>
      </c>
      <c r="F713" s="74">
        <v>1</v>
      </c>
      <c r="G713" s="74">
        <v>1</v>
      </c>
      <c r="H713" s="68">
        <f t="shared" si="20"/>
        <v>4.5084299999999997</v>
      </c>
      <c r="I713" s="70">
        <f t="shared" si="21"/>
        <v>4.5084299999999997</v>
      </c>
      <c r="J713" s="71">
        <f>ROUND((H713*'2-Calculator'!$D$26),2)</f>
        <v>29638.42</v>
      </c>
      <c r="K713" s="71">
        <f>ROUND((I713*'2-Calculator'!$D$26),2)</f>
        <v>29638.42</v>
      </c>
      <c r="L713" s="69">
        <v>14.5</v>
      </c>
      <c r="M713" s="66" t="s">
        <v>2531</v>
      </c>
      <c r="N713" s="66" t="s">
        <v>2532</v>
      </c>
      <c r="O713" s="66"/>
      <c r="P713" s="66" t="s">
        <v>1833</v>
      </c>
      <c r="Q713" s="141">
        <v>0</v>
      </c>
    </row>
    <row r="714" spans="1:17" s="72" customFormat="1" x14ac:dyDescent="0.2">
      <c r="A714" s="66"/>
      <c r="B714" s="66" t="s">
        <v>563</v>
      </c>
      <c r="C714" s="221" t="s">
        <v>1681</v>
      </c>
      <c r="D714" s="66" t="s">
        <v>2299</v>
      </c>
      <c r="E714" s="68">
        <v>1.13165</v>
      </c>
      <c r="F714" s="74">
        <v>1</v>
      </c>
      <c r="G714" s="74">
        <v>1</v>
      </c>
      <c r="H714" s="68">
        <f t="shared" si="20"/>
        <v>1.13165</v>
      </c>
      <c r="I714" s="70">
        <f t="shared" si="21"/>
        <v>1.13165</v>
      </c>
      <c r="J714" s="71">
        <f>ROUND((H714*'2-Calculator'!$D$26),2)</f>
        <v>7439.47</v>
      </c>
      <c r="K714" s="71">
        <f>ROUND((I714*'2-Calculator'!$D$26),2)</f>
        <v>7439.47</v>
      </c>
      <c r="L714" s="69">
        <v>3.24</v>
      </c>
      <c r="M714" s="66" t="s">
        <v>2531</v>
      </c>
      <c r="N714" s="66" t="s">
        <v>2532</v>
      </c>
      <c r="O714" s="66"/>
      <c r="P714" s="66" t="s">
        <v>1833</v>
      </c>
      <c r="Q714" s="141">
        <v>1</v>
      </c>
    </row>
    <row r="715" spans="1:17" s="72" customFormat="1" x14ac:dyDescent="0.2">
      <c r="A715" s="66"/>
      <c r="B715" s="66" t="s">
        <v>562</v>
      </c>
      <c r="C715" s="221" t="s">
        <v>1681</v>
      </c>
      <c r="D715" s="66" t="s">
        <v>2299</v>
      </c>
      <c r="E715" s="68">
        <v>1.4826600000000001</v>
      </c>
      <c r="F715" s="74">
        <v>1</v>
      </c>
      <c r="G715" s="74">
        <v>1</v>
      </c>
      <c r="H715" s="68">
        <f t="shared" si="20"/>
        <v>1.4826600000000001</v>
      </c>
      <c r="I715" s="70">
        <f t="shared" si="21"/>
        <v>1.4826600000000001</v>
      </c>
      <c r="J715" s="71">
        <f>ROUND((H715*'2-Calculator'!$D$26),2)</f>
        <v>9747.01</v>
      </c>
      <c r="K715" s="71">
        <f>ROUND((I715*'2-Calculator'!$D$26),2)</f>
        <v>9747.01</v>
      </c>
      <c r="L715" s="69">
        <v>4.9800000000000004</v>
      </c>
      <c r="M715" s="66" t="s">
        <v>2531</v>
      </c>
      <c r="N715" s="66" t="s">
        <v>2532</v>
      </c>
      <c r="O715" s="66"/>
      <c r="P715" s="66" t="s">
        <v>1833</v>
      </c>
      <c r="Q715" s="141">
        <v>2</v>
      </c>
    </row>
    <row r="716" spans="1:17" s="72" customFormat="1" x14ac:dyDescent="0.2">
      <c r="A716" s="66"/>
      <c r="B716" s="66" t="s">
        <v>561</v>
      </c>
      <c r="C716" s="221" t="s">
        <v>1681</v>
      </c>
      <c r="D716" s="66" t="s">
        <v>2299</v>
      </c>
      <c r="E716" s="68">
        <v>2.1231100000000001</v>
      </c>
      <c r="F716" s="74">
        <v>1</v>
      </c>
      <c r="G716" s="74">
        <v>1</v>
      </c>
      <c r="H716" s="68">
        <f t="shared" si="20"/>
        <v>2.1231100000000001</v>
      </c>
      <c r="I716" s="70">
        <f t="shared" si="21"/>
        <v>2.1231100000000001</v>
      </c>
      <c r="J716" s="71">
        <f>ROUND((H716*'2-Calculator'!$D$26),2)</f>
        <v>13957.33</v>
      </c>
      <c r="K716" s="71">
        <f>ROUND((I716*'2-Calculator'!$D$26),2)</f>
        <v>13957.33</v>
      </c>
      <c r="L716" s="69">
        <v>10.029999999999999</v>
      </c>
      <c r="M716" s="66" t="s">
        <v>2531</v>
      </c>
      <c r="N716" s="66" t="s">
        <v>2532</v>
      </c>
      <c r="O716" s="66"/>
      <c r="P716" s="66" t="s">
        <v>1833</v>
      </c>
      <c r="Q716" s="141">
        <v>5</v>
      </c>
    </row>
    <row r="717" spans="1:17" s="72" customFormat="1" x14ac:dyDescent="0.2">
      <c r="A717" s="66"/>
      <c r="B717" s="66" t="s">
        <v>560</v>
      </c>
      <c r="C717" s="221" t="s">
        <v>1681</v>
      </c>
      <c r="D717" s="66" t="s">
        <v>2299</v>
      </c>
      <c r="E717" s="68">
        <v>4.4959100000000003</v>
      </c>
      <c r="F717" s="74">
        <v>1</v>
      </c>
      <c r="G717" s="74">
        <v>1</v>
      </c>
      <c r="H717" s="68">
        <f t="shared" si="20"/>
        <v>4.4959100000000003</v>
      </c>
      <c r="I717" s="70">
        <f t="shared" si="21"/>
        <v>4.4959100000000003</v>
      </c>
      <c r="J717" s="71">
        <f>ROUND((H717*'2-Calculator'!$D$26),2)</f>
        <v>29556.11</v>
      </c>
      <c r="K717" s="71">
        <f>ROUND((I717*'2-Calculator'!$D$26),2)</f>
        <v>29556.11</v>
      </c>
      <c r="L717" s="69">
        <v>21.11</v>
      </c>
      <c r="M717" s="66" t="s">
        <v>2531</v>
      </c>
      <c r="N717" s="66" t="s">
        <v>2532</v>
      </c>
      <c r="O717" s="66"/>
      <c r="P717" s="66" t="s">
        <v>1833</v>
      </c>
      <c r="Q717" s="141">
        <v>2</v>
      </c>
    </row>
    <row r="718" spans="1:17" s="72" customFormat="1" x14ac:dyDescent="0.2">
      <c r="A718" s="66"/>
      <c r="B718" s="66" t="s">
        <v>559</v>
      </c>
      <c r="C718" s="221" t="s">
        <v>1682</v>
      </c>
      <c r="D718" s="66" t="s">
        <v>2075</v>
      </c>
      <c r="E718" s="68">
        <v>0.38668999999999998</v>
      </c>
      <c r="F718" s="74">
        <v>1</v>
      </c>
      <c r="G718" s="74">
        <v>1</v>
      </c>
      <c r="H718" s="68">
        <f t="shared" ref="H718:H781" si="22">ROUND(E718*F718,5)</f>
        <v>0.38668999999999998</v>
      </c>
      <c r="I718" s="70">
        <f t="shared" ref="I718:I781" si="23">ROUND(E718*G718,5)</f>
        <v>0.38668999999999998</v>
      </c>
      <c r="J718" s="71">
        <f>ROUND((H718*'2-Calculator'!$D$26),2)</f>
        <v>2542.1</v>
      </c>
      <c r="K718" s="71">
        <f>ROUND((I718*'2-Calculator'!$D$26),2)</f>
        <v>2542.1</v>
      </c>
      <c r="L718" s="69">
        <v>2.4</v>
      </c>
      <c r="M718" s="66" t="s">
        <v>2531</v>
      </c>
      <c r="N718" s="66" t="s">
        <v>2532</v>
      </c>
      <c r="O718" s="66"/>
      <c r="P718" s="66" t="s">
        <v>1833</v>
      </c>
      <c r="Q718" s="141">
        <v>143</v>
      </c>
    </row>
    <row r="719" spans="1:17" s="72" customFormat="1" x14ac:dyDescent="0.2">
      <c r="A719" s="66"/>
      <c r="B719" s="66" t="s">
        <v>558</v>
      </c>
      <c r="C719" s="221" t="s">
        <v>1682</v>
      </c>
      <c r="D719" s="66" t="s">
        <v>2075</v>
      </c>
      <c r="E719" s="68">
        <v>0.52456999999999998</v>
      </c>
      <c r="F719" s="74">
        <v>1</v>
      </c>
      <c r="G719" s="74">
        <v>1</v>
      </c>
      <c r="H719" s="68">
        <f t="shared" si="22"/>
        <v>0.52456999999999998</v>
      </c>
      <c r="I719" s="70">
        <f t="shared" si="23"/>
        <v>0.52456999999999998</v>
      </c>
      <c r="J719" s="71">
        <f>ROUND((H719*'2-Calculator'!$D$26),2)</f>
        <v>3448.52</v>
      </c>
      <c r="K719" s="71">
        <f>ROUND((I719*'2-Calculator'!$D$26),2)</f>
        <v>3448.52</v>
      </c>
      <c r="L719" s="69">
        <v>2.65</v>
      </c>
      <c r="M719" s="66" t="s">
        <v>2531</v>
      </c>
      <c r="N719" s="66" t="s">
        <v>2532</v>
      </c>
      <c r="O719" s="66"/>
      <c r="P719" s="66" t="s">
        <v>1833</v>
      </c>
      <c r="Q719" s="141">
        <v>674</v>
      </c>
    </row>
    <row r="720" spans="1:17" s="72" customFormat="1" x14ac:dyDescent="0.2">
      <c r="A720" s="66"/>
      <c r="B720" s="66" t="s">
        <v>557</v>
      </c>
      <c r="C720" s="221" t="s">
        <v>1682</v>
      </c>
      <c r="D720" s="66" t="s">
        <v>2075</v>
      </c>
      <c r="E720" s="68">
        <v>0.76666999999999996</v>
      </c>
      <c r="F720" s="74">
        <v>1</v>
      </c>
      <c r="G720" s="74">
        <v>1</v>
      </c>
      <c r="H720" s="68">
        <f t="shared" si="22"/>
        <v>0.76666999999999996</v>
      </c>
      <c r="I720" s="70">
        <f t="shared" si="23"/>
        <v>0.76666999999999996</v>
      </c>
      <c r="J720" s="71">
        <f>ROUND((H720*'2-Calculator'!$D$26),2)</f>
        <v>5040.09</v>
      </c>
      <c r="K720" s="71">
        <f>ROUND((I720*'2-Calculator'!$D$26),2)</f>
        <v>5040.09</v>
      </c>
      <c r="L720" s="69">
        <v>4.1399999999999997</v>
      </c>
      <c r="M720" s="66" t="s">
        <v>2531</v>
      </c>
      <c r="N720" s="66" t="s">
        <v>2532</v>
      </c>
      <c r="O720" s="66"/>
      <c r="P720" s="66" t="s">
        <v>1833</v>
      </c>
      <c r="Q720" s="141">
        <v>246</v>
      </c>
    </row>
    <row r="721" spans="1:17" s="72" customFormat="1" x14ac:dyDescent="0.2">
      <c r="A721" s="66"/>
      <c r="B721" s="66" t="s">
        <v>556</v>
      </c>
      <c r="C721" s="221" t="s">
        <v>1682</v>
      </c>
      <c r="D721" s="66" t="s">
        <v>2075</v>
      </c>
      <c r="E721" s="68">
        <v>1.90489</v>
      </c>
      <c r="F721" s="74">
        <v>1</v>
      </c>
      <c r="G721" s="74">
        <v>1</v>
      </c>
      <c r="H721" s="68">
        <f t="shared" si="22"/>
        <v>1.90489</v>
      </c>
      <c r="I721" s="70">
        <f t="shared" si="23"/>
        <v>1.90489</v>
      </c>
      <c r="J721" s="71">
        <f>ROUND((H721*'2-Calculator'!$D$26),2)</f>
        <v>12522.75</v>
      </c>
      <c r="K721" s="71">
        <f>ROUND((I721*'2-Calculator'!$D$26),2)</f>
        <v>12522.75</v>
      </c>
      <c r="L721" s="69">
        <v>8.6</v>
      </c>
      <c r="M721" s="66" t="s">
        <v>2531</v>
      </c>
      <c r="N721" s="66" t="s">
        <v>2532</v>
      </c>
      <c r="O721" s="66"/>
      <c r="P721" s="66" t="s">
        <v>1833</v>
      </c>
      <c r="Q721" s="141">
        <v>46</v>
      </c>
    </row>
    <row r="722" spans="1:17" s="72" customFormat="1" x14ac:dyDescent="0.2">
      <c r="A722" s="66"/>
      <c r="B722" s="66" t="s">
        <v>555</v>
      </c>
      <c r="C722" s="221" t="s">
        <v>1683</v>
      </c>
      <c r="D722" s="66" t="s">
        <v>2300</v>
      </c>
      <c r="E722" s="68">
        <v>0.55013999999999996</v>
      </c>
      <c r="F722" s="74">
        <v>1</v>
      </c>
      <c r="G722" s="74">
        <v>1</v>
      </c>
      <c r="H722" s="68">
        <f t="shared" si="22"/>
        <v>0.55013999999999996</v>
      </c>
      <c r="I722" s="70">
        <f t="shared" si="23"/>
        <v>0.55013999999999996</v>
      </c>
      <c r="J722" s="71">
        <f>ROUND((H722*'2-Calculator'!$D$26),2)</f>
        <v>3616.62</v>
      </c>
      <c r="K722" s="71">
        <f>ROUND((I722*'2-Calculator'!$D$26),2)</f>
        <v>3616.62</v>
      </c>
      <c r="L722" s="69">
        <v>3.21</v>
      </c>
      <c r="M722" s="66" t="s">
        <v>2531</v>
      </c>
      <c r="N722" s="66" t="s">
        <v>2532</v>
      </c>
      <c r="O722" s="66"/>
      <c r="P722" s="66" t="s">
        <v>1833</v>
      </c>
      <c r="Q722" s="141">
        <v>63</v>
      </c>
    </row>
    <row r="723" spans="1:17" s="72" customFormat="1" x14ac:dyDescent="0.2">
      <c r="A723" s="66"/>
      <c r="B723" s="66" t="s">
        <v>554</v>
      </c>
      <c r="C723" s="221" t="s">
        <v>1683</v>
      </c>
      <c r="D723" s="66" t="s">
        <v>2300</v>
      </c>
      <c r="E723" s="68">
        <v>0.59348000000000001</v>
      </c>
      <c r="F723" s="74">
        <v>1</v>
      </c>
      <c r="G723" s="74">
        <v>1</v>
      </c>
      <c r="H723" s="68">
        <f t="shared" si="22"/>
        <v>0.59348000000000001</v>
      </c>
      <c r="I723" s="70">
        <f t="shared" si="23"/>
        <v>0.59348000000000001</v>
      </c>
      <c r="J723" s="71">
        <f>ROUND((H723*'2-Calculator'!$D$26),2)</f>
        <v>3901.54</v>
      </c>
      <c r="K723" s="71">
        <f>ROUND((I723*'2-Calculator'!$D$26),2)</f>
        <v>3901.54</v>
      </c>
      <c r="L723" s="69">
        <v>7.02</v>
      </c>
      <c r="M723" s="66" t="s">
        <v>2531</v>
      </c>
      <c r="N723" s="66" t="s">
        <v>2532</v>
      </c>
      <c r="O723" s="66"/>
      <c r="P723" s="66" t="s">
        <v>1833</v>
      </c>
      <c r="Q723" s="141">
        <v>53</v>
      </c>
    </row>
    <row r="724" spans="1:17" s="72" customFormat="1" x14ac:dyDescent="0.2">
      <c r="A724" s="66"/>
      <c r="B724" s="66" t="s">
        <v>553</v>
      </c>
      <c r="C724" s="221" t="s">
        <v>1683</v>
      </c>
      <c r="D724" s="66" t="s">
        <v>2300</v>
      </c>
      <c r="E724" s="68">
        <v>0.89334000000000002</v>
      </c>
      <c r="F724" s="74">
        <v>1</v>
      </c>
      <c r="G724" s="74">
        <v>1</v>
      </c>
      <c r="H724" s="68">
        <f t="shared" si="22"/>
        <v>0.89334000000000002</v>
      </c>
      <c r="I724" s="70">
        <f t="shared" si="23"/>
        <v>0.89334000000000002</v>
      </c>
      <c r="J724" s="71">
        <f>ROUND((H724*'2-Calculator'!$D$26),2)</f>
        <v>5872.82</v>
      </c>
      <c r="K724" s="71">
        <f>ROUND((I724*'2-Calculator'!$D$26),2)</f>
        <v>5872.82</v>
      </c>
      <c r="L724" s="69">
        <v>12.72</v>
      </c>
      <c r="M724" s="66" t="s">
        <v>2531</v>
      </c>
      <c r="N724" s="66" t="s">
        <v>2532</v>
      </c>
      <c r="O724" s="66"/>
      <c r="P724" s="66" t="s">
        <v>1833</v>
      </c>
      <c r="Q724" s="141">
        <v>52</v>
      </c>
    </row>
    <row r="725" spans="1:17" s="72" customFormat="1" x14ac:dyDescent="0.2">
      <c r="A725" s="66"/>
      <c r="B725" s="66" t="s">
        <v>552</v>
      </c>
      <c r="C725" s="221" t="s">
        <v>1683</v>
      </c>
      <c r="D725" s="66" t="s">
        <v>2300</v>
      </c>
      <c r="E725" s="68">
        <v>1.62259</v>
      </c>
      <c r="F725" s="74">
        <v>1</v>
      </c>
      <c r="G725" s="74">
        <v>1</v>
      </c>
      <c r="H725" s="68">
        <f t="shared" si="22"/>
        <v>1.62259</v>
      </c>
      <c r="I725" s="70">
        <f t="shared" si="23"/>
        <v>1.62259</v>
      </c>
      <c r="J725" s="71">
        <f>ROUND((H725*'2-Calculator'!$D$26),2)</f>
        <v>10666.91</v>
      </c>
      <c r="K725" s="71">
        <f>ROUND((I725*'2-Calculator'!$D$26),2)</f>
        <v>10666.91</v>
      </c>
      <c r="L725" s="69">
        <v>25.76</v>
      </c>
      <c r="M725" s="66" t="s">
        <v>2531</v>
      </c>
      <c r="N725" s="66" t="s">
        <v>2532</v>
      </c>
      <c r="O725" s="66"/>
      <c r="P725" s="66" t="s">
        <v>1833</v>
      </c>
      <c r="Q725" s="141">
        <v>11</v>
      </c>
    </row>
    <row r="726" spans="1:17" s="72" customFormat="1" x14ac:dyDescent="0.2">
      <c r="A726" s="66"/>
      <c r="B726" s="66" t="s">
        <v>551</v>
      </c>
      <c r="C726" s="221" t="s">
        <v>1684</v>
      </c>
      <c r="D726" s="66" t="s">
        <v>2301</v>
      </c>
      <c r="E726" s="68">
        <v>0.30795</v>
      </c>
      <c r="F726" s="74">
        <v>1</v>
      </c>
      <c r="G726" s="74">
        <v>1</v>
      </c>
      <c r="H726" s="68">
        <f t="shared" si="22"/>
        <v>0.30795</v>
      </c>
      <c r="I726" s="70">
        <f t="shared" si="23"/>
        <v>0.30795</v>
      </c>
      <c r="J726" s="71">
        <f>ROUND((H726*'2-Calculator'!$D$26),2)</f>
        <v>2024.46</v>
      </c>
      <c r="K726" s="71">
        <f>ROUND((I726*'2-Calculator'!$D$26),2)</f>
        <v>2024.46</v>
      </c>
      <c r="L726" s="69">
        <v>1.91</v>
      </c>
      <c r="M726" s="66" t="s">
        <v>2531</v>
      </c>
      <c r="N726" s="66" t="s">
        <v>2532</v>
      </c>
      <c r="O726" s="66"/>
      <c r="P726" s="66" t="s">
        <v>1833</v>
      </c>
      <c r="Q726" s="141">
        <v>68</v>
      </c>
    </row>
    <row r="727" spans="1:17" s="72" customFormat="1" x14ac:dyDescent="0.2">
      <c r="A727" s="66"/>
      <c r="B727" s="66" t="s">
        <v>550</v>
      </c>
      <c r="C727" s="221" t="s">
        <v>1684</v>
      </c>
      <c r="D727" s="66" t="s">
        <v>2301</v>
      </c>
      <c r="E727" s="68">
        <v>0.46382000000000001</v>
      </c>
      <c r="F727" s="74">
        <v>1</v>
      </c>
      <c r="G727" s="74">
        <v>1</v>
      </c>
      <c r="H727" s="68">
        <f t="shared" si="22"/>
        <v>0.46382000000000001</v>
      </c>
      <c r="I727" s="70">
        <f t="shared" si="23"/>
        <v>0.46382000000000001</v>
      </c>
      <c r="J727" s="71">
        <f>ROUND((H727*'2-Calculator'!$D$26),2)</f>
        <v>3049.15</v>
      </c>
      <c r="K727" s="71">
        <f>ROUND((I727*'2-Calculator'!$D$26),2)</f>
        <v>3049.15</v>
      </c>
      <c r="L727" s="69">
        <v>2.7</v>
      </c>
      <c r="M727" s="66" t="s">
        <v>2531</v>
      </c>
      <c r="N727" s="66" t="s">
        <v>2532</v>
      </c>
      <c r="O727" s="66"/>
      <c r="P727" s="66" t="s">
        <v>1833</v>
      </c>
      <c r="Q727" s="141">
        <v>101</v>
      </c>
    </row>
    <row r="728" spans="1:17" s="72" customFormat="1" x14ac:dyDescent="0.2">
      <c r="A728" s="66"/>
      <c r="B728" s="66" t="s">
        <v>549</v>
      </c>
      <c r="C728" s="221" t="s">
        <v>1684</v>
      </c>
      <c r="D728" s="66" t="s">
        <v>2301</v>
      </c>
      <c r="E728" s="68">
        <v>0.67845</v>
      </c>
      <c r="F728" s="74">
        <v>1</v>
      </c>
      <c r="G728" s="74">
        <v>1</v>
      </c>
      <c r="H728" s="68">
        <f t="shared" si="22"/>
        <v>0.67845</v>
      </c>
      <c r="I728" s="70">
        <f t="shared" si="23"/>
        <v>0.67845</v>
      </c>
      <c r="J728" s="71">
        <f>ROUND((H728*'2-Calculator'!$D$26),2)</f>
        <v>4460.13</v>
      </c>
      <c r="K728" s="71">
        <f>ROUND((I728*'2-Calculator'!$D$26),2)</f>
        <v>4460.13</v>
      </c>
      <c r="L728" s="69">
        <v>4.0999999999999996</v>
      </c>
      <c r="M728" s="66" t="s">
        <v>2531</v>
      </c>
      <c r="N728" s="66" t="s">
        <v>2532</v>
      </c>
      <c r="O728" s="66"/>
      <c r="P728" s="66" t="s">
        <v>1833</v>
      </c>
      <c r="Q728" s="141">
        <v>61</v>
      </c>
    </row>
    <row r="729" spans="1:17" s="72" customFormat="1" x14ac:dyDescent="0.2">
      <c r="A729" s="66"/>
      <c r="B729" s="66" t="s">
        <v>548</v>
      </c>
      <c r="C729" s="221" t="s">
        <v>1684</v>
      </c>
      <c r="D729" s="66" t="s">
        <v>2301</v>
      </c>
      <c r="E729" s="68">
        <v>1.33297</v>
      </c>
      <c r="F729" s="74">
        <v>1</v>
      </c>
      <c r="G729" s="74">
        <v>1</v>
      </c>
      <c r="H729" s="68">
        <f t="shared" si="22"/>
        <v>1.33297</v>
      </c>
      <c r="I729" s="70">
        <f t="shared" si="23"/>
        <v>1.33297</v>
      </c>
      <c r="J729" s="71">
        <f>ROUND((H729*'2-Calculator'!$D$26),2)</f>
        <v>8762.94</v>
      </c>
      <c r="K729" s="71">
        <f>ROUND((I729*'2-Calculator'!$D$26),2)</f>
        <v>8762.94</v>
      </c>
      <c r="L729" s="69">
        <v>8.4700000000000006</v>
      </c>
      <c r="M729" s="66" t="s">
        <v>2531</v>
      </c>
      <c r="N729" s="66" t="s">
        <v>2532</v>
      </c>
      <c r="O729" s="66"/>
      <c r="P729" s="66" t="s">
        <v>1833</v>
      </c>
      <c r="Q729" s="141">
        <v>4</v>
      </c>
    </row>
    <row r="730" spans="1:17" s="72" customFormat="1" x14ac:dyDescent="0.2">
      <c r="A730" s="66"/>
      <c r="B730" s="66" t="s">
        <v>547</v>
      </c>
      <c r="C730" s="221" t="s">
        <v>1685</v>
      </c>
      <c r="D730" s="66" t="s">
        <v>2076</v>
      </c>
      <c r="E730" s="68">
        <v>0.45609</v>
      </c>
      <c r="F730" s="74">
        <v>1</v>
      </c>
      <c r="G730" s="74">
        <v>1</v>
      </c>
      <c r="H730" s="68">
        <f t="shared" si="22"/>
        <v>0.45609</v>
      </c>
      <c r="I730" s="70">
        <f t="shared" si="23"/>
        <v>0.45609</v>
      </c>
      <c r="J730" s="71">
        <f>ROUND((H730*'2-Calculator'!$D$26),2)</f>
        <v>2998.34</v>
      </c>
      <c r="K730" s="71">
        <f>ROUND((I730*'2-Calculator'!$D$26),2)</f>
        <v>2998.34</v>
      </c>
      <c r="L730" s="69">
        <v>2.5</v>
      </c>
      <c r="M730" s="66" t="s">
        <v>2531</v>
      </c>
      <c r="N730" s="66" t="s">
        <v>2532</v>
      </c>
      <c r="O730" s="66"/>
      <c r="P730" s="66" t="s">
        <v>1833</v>
      </c>
      <c r="Q730" s="141">
        <v>4</v>
      </c>
    </row>
    <row r="731" spans="1:17" s="72" customFormat="1" x14ac:dyDescent="0.2">
      <c r="A731" s="66"/>
      <c r="B731" s="66" t="s">
        <v>546</v>
      </c>
      <c r="C731" s="221" t="s">
        <v>1685</v>
      </c>
      <c r="D731" s="66" t="s">
        <v>2076</v>
      </c>
      <c r="E731" s="68">
        <v>0.60867000000000004</v>
      </c>
      <c r="F731" s="74">
        <v>1</v>
      </c>
      <c r="G731" s="74">
        <v>1</v>
      </c>
      <c r="H731" s="68">
        <f t="shared" si="22"/>
        <v>0.60867000000000004</v>
      </c>
      <c r="I731" s="70">
        <f t="shared" si="23"/>
        <v>0.60867000000000004</v>
      </c>
      <c r="J731" s="71">
        <f>ROUND((H731*'2-Calculator'!$D$26),2)</f>
        <v>4001.4</v>
      </c>
      <c r="K731" s="71">
        <f>ROUND((I731*'2-Calculator'!$D$26),2)</f>
        <v>4001.4</v>
      </c>
      <c r="L731" s="69">
        <v>3.85</v>
      </c>
      <c r="M731" s="66" t="s">
        <v>2531</v>
      </c>
      <c r="N731" s="66" t="s">
        <v>2532</v>
      </c>
      <c r="O731" s="66"/>
      <c r="P731" s="66" t="s">
        <v>1833</v>
      </c>
      <c r="Q731" s="141">
        <v>8</v>
      </c>
    </row>
    <row r="732" spans="1:17" s="72" customFormat="1" x14ac:dyDescent="0.2">
      <c r="A732" s="66"/>
      <c r="B732" s="66" t="s">
        <v>545</v>
      </c>
      <c r="C732" s="221" t="s">
        <v>1685</v>
      </c>
      <c r="D732" s="66" t="s">
        <v>2076</v>
      </c>
      <c r="E732" s="68">
        <v>0.94837000000000005</v>
      </c>
      <c r="F732" s="74">
        <v>1</v>
      </c>
      <c r="G732" s="74">
        <v>1</v>
      </c>
      <c r="H732" s="68">
        <f t="shared" si="22"/>
        <v>0.94837000000000005</v>
      </c>
      <c r="I732" s="70">
        <f t="shared" si="23"/>
        <v>0.94837000000000005</v>
      </c>
      <c r="J732" s="71">
        <f>ROUND((H732*'2-Calculator'!$D$26),2)</f>
        <v>6234.58</v>
      </c>
      <c r="K732" s="71">
        <f>ROUND((I732*'2-Calculator'!$D$26),2)</f>
        <v>6234.58</v>
      </c>
      <c r="L732" s="69">
        <v>5.09</v>
      </c>
      <c r="M732" s="66" t="s">
        <v>2531</v>
      </c>
      <c r="N732" s="66" t="s">
        <v>2532</v>
      </c>
      <c r="O732" s="66"/>
      <c r="P732" s="66" t="s">
        <v>1833</v>
      </c>
      <c r="Q732" s="141">
        <v>5</v>
      </c>
    </row>
    <row r="733" spans="1:17" s="72" customFormat="1" x14ac:dyDescent="0.2">
      <c r="A733" s="66"/>
      <c r="B733" s="66" t="s">
        <v>544</v>
      </c>
      <c r="C733" s="221" t="s">
        <v>1685</v>
      </c>
      <c r="D733" s="66" t="s">
        <v>2076</v>
      </c>
      <c r="E733" s="68">
        <v>1.5799300000000001</v>
      </c>
      <c r="F733" s="74">
        <v>1</v>
      </c>
      <c r="G733" s="74">
        <v>1</v>
      </c>
      <c r="H733" s="68">
        <f t="shared" si="22"/>
        <v>1.5799300000000001</v>
      </c>
      <c r="I733" s="70">
        <f t="shared" si="23"/>
        <v>1.5799300000000001</v>
      </c>
      <c r="J733" s="71">
        <f>ROUND((H733*'2-Calculator'!$D$26),2)</f>
        <v>10386.459999999999</v>
      </c>
      <c r="K733" s="71">
        <f>ROUND((I733*'2-Calculator'!$D$26),2)</f>
        <v>10386.459999999999</v>
      </c>
      <c r="L733" s="69">
        <v>25.6</v>
      </c>
      <c r="M733" s="66" t="s">
        <v>2531</v>
      </c>
      <c r="N733" s="66" t="s">
        <v>2532</v>
      </c>
      <c r="O733" s="66"/>
      <c r="P733" s="66" t="s">
        <v>1833</v>
      </c>
      <c r="Q733" s="141">
        <v>1</v>
      </c>
    </row>
    <row r="734" spans="1:17" s="72" customFormat="1" x14ac:dyDescent="0.2">
      <c r="A734" s="66"/>
      <c r="B734" s="66" t="s">
        <v>543</v>
      </c>
      <c r="C734" s="221" t="s">
        <v>1686</v>
      </c>
      <c r="D734" s="66" t="s">
        <v>2302</v>
      </c>
      <c r="E734" s="68">
        <v>0.44268000000000002</v>
      </c>
      <c r="F734" s="74">
        <v>1</v>
      </c>
      <c r="G734" s="74">
        <v>1</v>
      </c>
      <c r="H734" s="68">
        <f t="shared" si="22"/>
        <v>0.44268000000000002</v>
      </c>
      <c r="I734" s="70">
        <f t="shared" si="23"/>
        <v>0.44268000000000002</v>
      </c>
      <c r="J734" s="71">
        <f>ROUND((H734*'2-Calculator'!$D$26),2)</f>
        <v>2910.18</v>
      </c>
      <c r="K734" s="71">
        <f>ROUND((I734*'2-Calculator'!$D$26),2)</f>
        <v>2910.18</v>
      </c>
      <c r="L734" s="69">
        <v>2.4700000000000002</v>
      </c>
      <c r="M734" s="66" t="s">
        <v>2531</v>
      </c>
      <c r="N734" s="66" t="s">
        <v>2532</v>
      </c>
      <c r="O734" s="66"/>
      <c r="P734" s="66" t="s">
        <v>1833</v>
      </c>
      <c r="Q734" s="141">
        <v>12</v>
      </c>
    </row>
    <row r="735" spans="1:17" s="72" customFormat="1" x14ac:dyDescent="0.2">
      <c r="A735" s="66"/>
      <c r="B735" s="66" t="s">
        <v>542</v>
      </c>
      <c r="C735" s="221" t="s">
        <v>1686</v>
      </c>
      <c r="D735" s="66" t="s">
        <v>2302</v>
      </c>
      <c r="E735" s="68">
        <v>0.63519000000000003</v>
      </c>
      <c r="F735" s="74">
        <v>1</v>
      </c>
      <c r="G735" s="74">
        <v>1</v>
      </c>
      <c r="H735" s="68">
        <f t="shared" si="22"/>
        <v>0.63519000000000003</v>
      </c>
      <c r="I735" s="70">
        <f t="shared" si="23"/>
        <v>0.63519000000000003</v>
      </c>
      <c r="J735" s="71">
        <f>ROUND((H735*'2-Calculator'!$D$26),2)</f>
        <v>4175.74</v>
      </c>
      <c r="K735" s="71">
        <f>ROUND((I735*'2-Calculator'!$D$26),2)</f>
        <v>4175.74</v>
      </c>
      <c r="L735" s="69">
        <v>3.26</v>
      </c>
      <c r="M735" s="66" t="s">
        <v>2531</v>
      </c>
      <c r="N735" s="66" t="s">
        <v>2532</v>
      </c>
      <c r="O735" s="66"/>
      <c r="P735" s="66" t="s">
        <v>1833</v>
      </c>
      <c r="Q735" s="141">
        <v>13</v>
      </c>
    </row>
    <row r="736" spans="1:17" s="72" customFormat="1" x14ac:dyDescent="0.2">
      <c r="A736" s="66"/>
      <c r="B736" s="66" t="s">
        <v>541</v>
      </c>
      <c r="C736" s="221" t="s">
        <v>1686</v>
      </c>
      <c r="D736" s="66" t="s">
        <v>2302</v>
      </c>
      <c r="E736" s="68">
        <v>0.95245000000000002</v>
      </c>
      <c r="F736" s="74">
        <v>1</v>
      </c>
      <c r="G736" s="74">
        <v>1</v>
      </c>
      <c r="H736" s="68">
        <f t="shared" si="22"/>
        <v>0.95245000000000002</v>
      </c>
      <c r="I736" s="70">
        <f t="shared" si="23"/>
        <v>0.95245000000000002</v>
      </c>
      <c r="J736" s="71">
        <f>ROUND((H736*'2-Calculator'!$D$26),2)</f>
        <v>6261.41</v>
      </c>
      <c r="K736" s="71">
        <f>ROUND((I736*'2-Calculator'!$D$26),2)</f>
        <v>6261.41</v>
      </c>
      <c r="L736" s="69">
        <v>5.23</v>
      </c>
      <c r="M736" s="66" t="s">
        <v>2531</v>
      </c>
      <c r="N736" s="66" t="s">
        <v>2532</v>
      </c>
      <c r="O736" s="66"/>
      <c r="P736" s="66" t="s">
        <v>1833</v>
      </c>
      <c r="Q736" s="141">
        <v>15</v>
      </c>
    </row>
    <row r="737" spans="1:17" s="72" customFormat="1" x14ac:dyDescent="0.2">
      <c r="A737" s="66"/>
      <c r="B737" s="66" t="s">
        <v>540</v>
      </c>
      <c r="C737" s="221" t="s">
        <v>1686</v>
      </c>
      <c r="D737" s="66" t="s">
        <v>2302</v>
      </c>
      <c r="E737" s="68">
        <v>1.9205700000000001</v>
      </c>
      <c r="F737" s="74">
        <v>1</v>
      </c>
      <c r="G737" s="74">
        <v>1</v>
      </c>
      <c r="H737" s="68">
        <f t="shared" si="22"/>
        <v>1.9205700000000001</v>
      </c>
      <c r="I737" s="70">
        <f t="shared" si="23"/>
        <v>1.9205700000000001</v>
      </c>
      <c r="J737" s="71">
        <f>ROUND((H737*'2-Calculator'!$D$26),2)</f>
        <v>12625.83</v>
      </c>
      <c r="K737" s="71">
        <f>ROUND((I737*'2-Calculator'!$D$26),2)</f>
        <v>12625.83</v>
      </c>
      <c r="L737" s="69">
        <v>9.44</v>
      </c>
      <c r="M737" s="66" t="s">
        <v>2531</v>
      </c>
      <c r="N737" s="66" t="s">
        <v>2532</v>
      </c>
      <c r="O737" s="66"/>
      <c r="P737" s="66" t="s">
        <v>1833</v>
      </c>
      <c r="Q737" s="141">
        <v>6</v>
      </c>
    </row>
    <row r="738" spans="1:17" s="72" customFormat="1" x14ac:dyDescent="0.2">
      <c r="A738" s="66"/>
      <c r="B738" s="66" t="s">
        <v>539</v>
      </c>
      <c r="C738" s="221" t="s">
        <v>1687</v>
      </c>
      <c r="D738" s="66" t="s">
        <v>2303</v>
      </c>
      <c r="E738" s="68">
        <v>0.40726000000000001</v>
      </c>
      <c r="F738" s="74">
        <v>1</v>
      </c>
      <c r="G738" s="74">
        <v>1</v>
      </c>
      <c r="H738" s="68">
        <f t="shared" si="22"/>
        <v>0.40726000000000001</v>
      </c>
      <c r="I738" s="70">
        <f t="shared" si="23"/>
        <v>0.40726000000000001</v>
      </c>
      <c r="J738" s="71">
        <f>ROUND((H738*'2-Calculator'!$D$26),2)</f>
        <v>2677.33</v>
      </c>
      <c r="K738" s="71">
        <f>ROUND((I738*'2-Calculator'!$D$26),2)</f>
        <v>2677.33</v>
      </c>
      <c r="L738" s="69">
        <v>2.13</v>
      </c>
      <c r="M738" s="66" t="s">
        <v>2531</v>
      </c>
      <c r="N738" s="66" t="s">
        <v>2532</v>
      </c>
      <c r="O738" s="66"/>
      <c r="P738" s="66" t="s">
        <v>1833</v>
      </c>
      <c r="Q738" s="141">
        <v>17</v>
      </c>
    </row>
    <row r="739" spans="1:17" s="72" customFormat="1" x14ac:dyDescent="0.2">
      <c r="A739" s="66"/>
      <c r="B739" s="66" t="s">
        <v>538</v>
      </c>
      <c r="C739" s="221" t="s">
        <v>1687</v>
      </c>
      <c r="D739" s="66" t="s">
        <v>2303</v>
      </c>
      <c r="E739" s="68">
        <v>0.51978000000000002</v>
      </c>
      <c r="F739" s="74">
        <v>1</v>
      </c>
      <c r="G739" s="74">
        <v>1</v>
      </c>
      <c r="H739" s="68">
        <f t="shared" si="22"/>
        <v>0.51978000000000002</v>
      </c>
      <c r="I739" s="70">
        <f t="shared" si="23"/>
        <v>0.51978000000000002</v>
      </c>
      <c r="J739" s="71">
        <f>ROUND((H739*'2-Calculator'!$D$26),2)</f>
        <v>3417.03</v>
      </c>
      <c r="K739" s="71">
        <f>ROUND((I739*'2-Calculator'!$D$26),2)</f>
        <v>3417.03</v>
      </c>
      <c r="L739" s="69">
        <v>2.82</v>
      </c>
      <c r="M739" s="66" t="s">
        <v>2531</v>
      </c>
      <c r="N739" s="66" t="s">
        <v>2532</v>
      </c>
      <c r="O739" s="66"/>
      <c r="P739" s="66" t="s">
        <v>1833</v>
      </c>
      <c r="Q739" s="141">
        <v>80</v>
      </c>
    </row>
    <row r="740" spans="1:17" s="72" customFormat="1" x14ac:dyDescent="0.2">
      <c r="A740" s="66"/>
      <c r="B740" s="66" t="s">
        <v>537</v>
      </c>
      <c r="C740" s="221" t="s">
        <v>1687</v>
      </c>
      <c r="D740" s="66" t="s">
        <v>2303</v>
      </c>
      <c r="E740" s="68">
        <v>0.75161999999999995</v>
      </c>
      <c r="F740" s="74">
        <v>1</v>
      </c>
      <c r="G740" s="74">
        <v>1</v>
      </c>
      <c r="H740" s="68">
        <f t="shared" si="22"/>
        <v>0.75161999999999995</v>
      </c>
      <c r="I740" s="70">
        <f t="shared" si="23"/>
        <v>0.75161999999999995</v>
      </c>
      <c r="J740" s="71">
        <f>ROUND((H740*'2-Calculator'!$D$26),2)</f>
        <v>4941.1499999999996</v>
      </c>
      <c r="K740" s="71">
        <f>ROUND((I740*'2-Calculator'!$D$26),2)</f>
        <v>4941.1499999999996</v>
      </c>
      <c r="L740" s="69">
        <v>4.07</v>
      </c>
      <c r="M740" s="66" t="s">
        <v>2531</v>
      </c>
      <c r="N740" s="66" t="s">
        <v>2532</v>
      </c>
      <c r="O740" s="66"/>
      <c r="P740" s="66" t="s">
        <v>1833</v>
      </c>
      <c r="Q740" s="141">
        <v>76</v>
      </c>
    </row>
    <row r="741" spans="1:17" s="72" customFormat="1" x14ac:dyDescent="0.2">
      <c r="A741" s="66"/>
      <c r="B741" s="66" t="s">
        <v>536</v>
      </c>
      <c r="C741" s="221" t="s">
        <v>1687</v>
      </c>
      <c r="D741" s="66" t="s">
        <v>2303</v>
      </c>
      <c r="E741" s="68">
        <v>1.6268</v>
      </c>
      <c r="F741" s="74">
        <v>1</v>
      </c>
      <c r="G741" s="74">
        <v>1</v>
      </c>
      <c r="H741" s="68">
        <f t="shared" si="22"/>
        <v>1.6268</v>
      </c>
      <c r="I741" s="70">
        <f t="shared" si="23"/>
        <v>1.6268</v>
      </c>
      <c r="J741" s="71">
        <f>ROUND((H741*'2-Calculator'!$D$26),2)</f>
        <v>10694.58</v>
      </c>
      <c r="K741" s="71">
        <f>ROUND((I741*'2-Calculator'!$D$26),2)</f>
        <v>10694.58</v>
      </c>
      <c r="L741" s="69">
        <v>8.7899999999999991</v>
      </c>
      <c r="M741" s="66" t="s">
        <v>2531</v>
      </c>
      <c r="N741" s="66" t="s">
        <v>2532</v>
      </c>
      <c r="O741" s="66"/>
      <c r="P741" s="66" t="s">
        <v>1833</v>
      </c>
      <c r="Q741" s="141">
        <v>6</v>
      </c>
    </row>
    <row r="742" spans="1:17" s="72" customFormat="1" x14ac:dyDescent="0.2">
      <c r="A742" s="66"/>
      <c r="B742" s="66" t="s">
        <v>2304</v>
      </c>
      <c r="C742" s="221" t="s">
        <v>2409</v>
      </c>
      <c r="D742" s="66" t="s">
        <v>2451</v>
      </c>
      <c r="E742" s="68">
        <v>0.39101000000000002</v>
      </c>
      <c r="F742" s="74">
        <v>1</v>
      </c>
      <c r="G742" s="74">
        <v>1</v>
      </c>
      <c r="H742" s="68">
        <f t="shared" si="22"/>
        <v>0.39101000000000002</v>
      </c>
      <c r="I742" s="70">
        <f t="shared" si="23"/>
        <v>0.39101000000000002</v>
      </c>
      <c r="J742" s="71">
        <f>ROUND((H742*'2-Calculator'!$D$26),2)</f>
        <v>2570.5</v>
      </c>
      <c r="K742" s="71">
        <f>ROUND((I742*'2-Calculator'!$D$26),2)</f>
        <v>2570.5</v>
      </c>
      <c r="L742" s="69">
        <v>2.16</v>
      </c>
      <c r="M742" s="66" t="s">
        <v>2531</v>
      </c>
      <c r="N742" s="66" t="s">
        <v>2532</v>
      </c>
      <c r="O742" s="66"/>
      <c r="P742" s="66" t="s">
        <v>1833</v>
      </c>
      <c r="Q742" s="141">
        <v>23</v>
      </c>
    </row>
    <row r="743" spans="1:17" s="72" customFormat="1" x14ac:dyDescent="0.2">
      <c r="A743" s="66"/>
      <c r="B743" s="66" t="s">
        <v>2305</v>
      </c>
      <c r="C743" s="221" t="s">
        <v>2409</v>
      </c>
      <c r="D743" s="66" t="s">
        <v>2451</v>
      </c>
      <c r="E743" s="68">
        <v>0.51990000000000003</v>
      </c>
      <c r="F743" s="74">
        <v>1</v>
      </c>
      <c r="G743" s="74">
        <v>1</v>
      </c>
      <c r="H743" s="68">
        <f t="shared" si="22"/>
        <v>0.51990000000000003</v>
      </c>
      <c r="I743" s="70">
        <f t="shared" si="23"/>
        <v>0.51990000000000003</v>
      </c>
      <c r="J743" s="71">
        <f>ROUND((H743*'2-Calculator'!$D$26),2)</f>
        <v>3417.82</v>
      </c>
      <c r="K743" s="71">
        <f>ROUND((I743*'2-Calculator'!$D$26),2)</f>
        <v>3417.82</v>
      </c>
      <c r="L743" s="69">
        <v>3.2</v>
      </c>
      <c r="M743" s="66" t="s">
        <v>2531</v>
      </c>
      <c r="N743" s="66" t="s">
        <v>2532</v>
      </c>
      <c r="O743" s="66"/>
      <c r="P743" s="66" t="s">
        <v>1833</v>
      </c>
      <c r="Q743" s="141">
        <v>58</v>
      </c>
    </row>
    <row r="744" spans="1:17" s="72" customFormat="1" x14ac:dyDescent="0.2">
      <c r="A744" s="66"/>
      <c r="B744" s="66" t="s">
        <v>2306</v>
      </c>
      <c r="C744" s="221" t="s">
        <v>2409</v>
      </c>
      <c r="D744" s="66" t="s">
        <v>2451</v>
      </c>
      <c r="E744" s="68">
        <v>0.75168000000000001</v>
      </c>
      <c r="F744" s="74">
        <v>1</v>
      </c>
      <c r="G744" s="74">
        <v>1</v>
      </c>
      <c r="H744" s="68">
        <f t="shared" si="22"/>
        <v>0.75168000000000001</v>
      </c>
      <c r="I744" s="70">
        <f t="shared" si="23"/>
        <v>0.75168000000000001</v>
      </c>
      <c r="J744" s="71">
        <f>ROUND((H744*'2-Calculator'!$D$26),2)</f>
        <v>4941.54</v>
      </c>
      <c r="K744" s="71">
        <f>ROUND((I744*'2-Calculator'!$D$26),2)</f>
        <v>4941.54</v>
      </c>
      <c r="L744" s="69">
        <v>5</v>
      </c>
      <c r="M744" s="66" t="s">
        <v>2531</v>
      </c>
      <c r="N744" s="66" t="s">
        <v>2532</v>
      </c>
      <c r="O744" s="66"/>
      <c r="P744" s="66" t="s">
        <v>1833</v>
      </c>
      <c r="Q744" s="141">
        <v>47</v>
      </c>
    </row>
    <row r="745" spans="1:17" s="72" customFormat="1" x14ac:dyDescent="0.2">
      <c r="A745" s="66"/>
      <c r="B745" s="66" t="s">
        <v>2307</v>
      </c>
      <c r="C745" s="221" t="s">
        <v>2409</v>
      </c>
      <c r="D745" s="66" t="s">
        <v>2451</v>
      </c>
      <c r="E745" s="68">
        <v>1.5851900000000001</v>
      </c>
      <c r="F745" s="74">
        <v>1</v>
      </c>
      <c r="G745" s="74">
        <v>1</v>
      </c>
      <c r="H745" s="68">
        <f t="shared" si="22"/>
        <v>1.5851900000000001</v>
      </c>
      <c r="I745" s="70">
        <f t="shared" si="23"/>
        <v>1.5851900000000001</v>
      </c>
      <c r="J745" s="71">
        <f>ROUND((H745*'2-Calculator'!$D$26),2)</f>
        <v>10421.040000000001</v>
      </c>
      <c r="K745" s="71">
        <f>ROUND((I745*'2-Calculator'!$D$26),2)</f>
        <v>10421.040000000001</v>
      </c>
      <c r="L745" s="69">
        <v>9.94</v>
      </c>
      <c r="M745" s="66" t="s">
        <v>2531</v>
      </c>
      <c r="N745" s="66" t="s">
        <v>2532</v>
      </c>
      <c r="O745" s="66"/>
      <c r="P745" s="66" t="s">
        <v>1833</v>
      </c>
      <c r="Q745" s="141">
        <v>11</v>
      </c>
    </row>
    <row r="746" spans="1:17" s="72" customFormat="1" x14ac:dyDescent="0.2">
      <c r="A746" s="66"/>
      <c r="B746" s="66" t="s">
        <v>2308</v>
      </c>
      <c r="C746" s="221" t="s">
        <v>2410</v>
      </c>
      <c r="D746" s="66" t="s">
        <v>2452</v>
      </c>
      <c r="E746" s="68">
        <v>0.44268000000000002</v>
      </c>
      <c r="F746" s="74">
        <v>1</v>
      </c>
      <c r="G746" s="74">
        <v>1</v>
      </c>
      <c r="H746" s="68">
        <f t="shared" si="22"/>
        <v>0.44268000000000002</v>
      </c>
      <c r="I746" s="70">
        <f t="shared" si="23"/>
        <v>0.44268000000000002</v>
      </c>
      <c r="J746" s="71">
        <f>ROUND((H746*'2-Calculator'!$D$26),2)</f>
        <v>2910.18</v>
      </c>
      <c r="K746" s="71">
        <f>ROUND((I746*'2-Calculator'!$D$26),2)</f>
        <v>2910.18</v>
      </c>
      <c r="L746" s="69">
        <v>2</v>
      </c>
      <c r="M746" s="66" t="s">
        <v>2531</v>
      </c>
      <c r="N746" s="66" t="s">
        <v>2532</v>
      </c>
      <c r="O746" s="66"/>
      <c r="P746" s="66" t="s">
        <v>1833</v>
      </c>
      <c r="Q746" s="141">
        <v>9</v>
      </c>
    </row>
    <row r="747" spans="1:17" s="72" customFormat="1" x14ac:dyDescent="0.2">
      <c r="A747" s="66"/>
      <c r="B747" s="66" t="s">
        <v>2309</v>
      </c>
      <c r="C747" s="221" t="s">
        <v>2410</v>
      </c>
      <c r="D747" s="66" t="s">
        <v>2452</v>
      </c>
      <c r="E747" s="68">
        <v>0.60511000000000004</v>
      </c>
      <c r="F747" s="74">
        <v>1</v>
      </c>
      <c r="G747" s="74">
        <v>1</v>
      </c>
      <c r="H747" s="68">
        <f t="shared" si="22"/>
        <v>0.60511000000000004</v>
      </c>
      <c r="I747" s="70">
        <f t="shared" si="23"/>
        <v>0.60511000000000004</v>
      </c>
      <c r="J747" s="71">
        <f>ROUND((H747*'2-Calculator'!$D$26),2)</f>
        <v>3977.99</v>
      </c>
      <c r="K747" s="71">
        <f>ROUND((I747*'2-Calculator'!$D$26),2)</f>
        <v>3977.99</v>
      </c>
      <c r="L747" s="69">
        <v>2.8</v>
      </c>
      <c r="M747" s="66" t="s">
        <v>2531</v>
      </c>
      <c r="N747" s="66" t="s">
        <v>2532</v>
      </c>
      <c r="O747" s="66"/>
      <c r="P747" s="66" t="s">
        <v>1833</v>
      </c>
      <c r="Q747" s="141">
        <v>12</v>
      </c>
    </row>
    <row r="748" spans="1:17" s="72" customFormat="1" x14ac:dyDescent="0.2">
      <c r="A748" s="66"/>
      <c r="B748" s="66" t="s">
        <v>2310</v>
      </c>
      <c r="C748" s="221" t="s">
        <v>2410</v>
      </c>
      <c r="D748" s="66" t="s">
        <v>2452</v>
      </c>
      <c r="E748" s="68">
        <v>0.94266000000000005</v>
      </c>
      <c r="F748" s="74">
        <v>1</v>
      </c>
      <c r="G748" s="74">
        <v>1</v>
      </c>
      <c r="H748" s="68">
        <f t="shared" si="22"/>
        <v>0.94266000000000005</v>
      </c>
      <c r="I748" s="70">
        <f t="shared" si="23"/>
        <v>0.94266000000000005</v>
      </c>
      <c r="J748" s="71">
        <f>ROUND((H748*'2-Calculator'!$D$26),2)</f>
        <v>6197.05</v>
      </c>
      <c r="K748" s="71">
        <f>ROUND((I748*'2-Calculator'!$D$26),2)</f>
        <v>6197.05</v>
      </c>
      <c r="L748" s="69">
        <v>6.02</v>
      </c>
      <c r="M748" s="66" t="s">
        <v>2531</v>
      </c>
      <c r="N748" s="66" t="s">
        <v>2532</v>
      </c>
      <c r="O748" s="66"/>
      <c r="P748" s="66" t="s">
        <v>1833</v>
      </c>
      <c r="Q748" s="141">
        <v>6</v>
      </c>
    </row>
    <row r="749" spans="1:17" s="72" customFormat="1" x14ac:dyDescent="0.2">
      <c r="A749" s="66"/>
      <c r="B749" s="66" t="s">
        <v>2311</v>
      </c>
      <c r="C749" s="221" t="s">
        <v>2410</v>
      </c>
      <c r="D749" s="66" t="s">
        <v>2452</v>
      </c>
      <c r="E749" s="68">
        <v>1.8530800000000001</v>
      </c>
      <c r="F749" s="74">
        <v>1</v>
      </c>
      <c r="G749" s="74">
        <v>1</v>
      </c>
      <c r="H749" s="68">
        <f t="shared" si="22"/>
        <v>1.8530800000000001</v>
      </c>
      <c r="I749" s="70">
        <f t="shared" si="23"/>
        <v>1.8530800000000001</v>
      </c>
      <c r="J749" s="71">
        <f>ROUND((H749*'2-Calculator'!$D$26),2)</f>
        <v>12182.15</v>
      </c>
      <c r="K749" s="71">
        <f>ROUND((I749*'2-Calculator'!$D$26),2)</f>
        <v>12182.15</v>
      </c>
      <c r="L749" s="69">
        <v>10</v>
      </c>
      <c r="M749" s="66" t="s">
        <v>2531</v>
      </c>
      <c r="N749" s="66" t="s">
        <v>2532</v>
      </c>
      <c r="O749" s="66"/>
      <c r="P749" s="66" t="s">
        <v>1833</v>
      </c>
      <c r="Q749" s="141">
        <v>0</v>
      </c>
    </row>
    <row r="750" spans="1:17" s="72" customFormat="1" x14ac:dyDescent="0.2">
      <c r="A750" s="66"/>
      <c r="B750" s="66" t="s">
        <v>535</v>
      </c>
      <c r="C750" s="221" t="s">
        <v>1688</v>
      </c>
      <c r="D750" s="66" t="s">
        <v>2312</v>
      </c>
      <c r="E750" s="68">
        <v>4.2879500000000004</v>
      </c>
      <c r="F750" s="74">
        <v>1.5</v>
      </c>
      <c r="G750" s="74">
        <v>1.5</v>
      </c>
      <c r="H750" s="68">
        <f t="shared" si="22"/>
        <v>6.4319300000000004</v>
      </c>
      <c r="I750" s="70">
        <f t="shared" si="23"/>
        <v>6.4319300000000004</v>
      </c>
      <c r="J750" s="71">
        <f>ROUND((H750*'2-Calculator'!$D$26),2)</f>
        <v>42283.51</v>
      </c>
      <c r="K750" s="71">
        <f>ROUND((I750*'2-Calculator'!$D$26),2)</f>
        <v>42283.51</v>
      </c>
      <c r="L750" s="69">
        <v>5.71</v>
      </c>
      <c r="M750" s="66" t="s">
        <v>2529</v>
      </c>
      <c r="N750" s="66" t="s">
        <v>2530</v>
      </c>
      <c r="O750" s="66" t="s">
        <v>1258</v>
      </c>
      <c r="P750" s="66" t="s">
        <v>1833</v>
      </c>
      <c r="Q750" s="141">
        <v>0</v>
      </c>
    </row>
    <row r="751" spans="1:17" s="72" customFormat="1" x14ac:dyDescent="0.2">
      <c r="A751" s="66"/>
      <c r="B751" s="66" t="s">
        <v>534</v>
      </c>
      <c r="C751" s="221" t="s">
        <v>1688</v>
      </c>
      <c r="D751" s="66" t="s">
        <v>2312</v>
      </c>
      <c r="E751" s="68">
        <v>4.9012200000000004</v>
      </c>
      <c r="F751" s="74">
        <v>1.5</v>
      </c>
      <c r="G751" s="74">
        <v>1.5</v>
      </c>
      <c r="H751" s="68">
        <f t="shared" si="22"/>
        <v>7.3518299999999996</v>
      </c>
      <c r="I751" s="70">
        <f t="shared" si="23"/>
        <v>7.3518299999999996</v>
      </c>
      <c r="J751" s="71">
        <f>ROUND((H751*'2-Calculator'!$D$26),2)</f>
        <v>48330.93</v>
      </c>
      <c r="K751" s="71">
        <f>ROUND((I751*'2-Calculator'!$D$26),2)</f>
        <v>48330.93</v>
      </c>
      <c r="L751" s="69">
        <v>5.52</v>
      </c>
      <c r="M751" s="66" t="s">
        <v>2529</v>
      </c>
      <c r="N751" s="66" t="s">
        <v>2530</v>
      </c>
      <c r="O751" s="66" t="s">
        <v>1258</v>
      </c>
      <c r="P751" s="66" t="s">
        <v>1833</v>
      </c>
      <c r="Q751" s="141">
        <v>1</v>
      </c>
    </row>
    <row r="752" spans="1:17" s="72" customFormat="1" x14ac:dyDescent="0.2">
      <c r="A752" s="66"/>
      <c r="B752" s="66" t="s">
        <v>533</v>
      </c>
      <c r="C752" s="221" t="s">
        <v>1688</v>
      </c>
      <c r="D752" s="66" t="s">
        <v>2312</v>
      </c>
      <c r="E752" s="68">
        <v>5.7345499999999996</v>
      </c>
      <c r="F752" s="74">
        <v>1.5</v>
      </c>
      <c r="G752" s="74">
        <v>1.5</v>
      </c>
      <c r="H752" s="68">
        <f t="shared" si="22"/>
        <v>8.6018299999999996</v>
      </c>
      <c r="I752" s="70">
        <f t="shared" si="23"/>
        <v>8.6018299999999996</v>
      </c>
      <c r="J752" s="71">
        <f>ROUND((H752*'2-Calculator'!$D$26),2)</f>
        <v>56548.43</v>
      </c>
      <c r="K752" s="71">
        <f>ROUND((I752*'2-Calculator'!$D$26),2)</f>
        <v>56548.43</v>
      </c>
      <c r="L752" s="69">
        <v>8.3699999999999992</v>
      </c>
      <c r="M752" s="66" t="s">
        <v>2529</v>
      </c>
      <c r="N752" s="66" t="s">
        <v>2530</v>
      </c>
      <c r="O752" s="66" t="s">
        <v>1258</v>
      </c>
      <c r="P752" s="66" t="s">
        <v>1833</v>
      </c>
      <c r="Q752" s="141">
        <v>2</v>
      </c>
    </row>
    <row r="753" spans="1:17" s="72" customFormat="1" x14ac:dyDescent="0.2">
      <c r="A753" s="66"/>
      <c r="B753" s="66" t="s">
        <v>532</v>
      </c>
      <c r="C753" s="221" t="s">
        <v>1688</v>
      </c>
      <c r="D753" s="66" t="s">
        <v>2312</v>
      </c>
      <c r="E753" s="68">
        <v>8.5792699999999993</v>
      </c>
      <c r="F753" s="74">
        <v>1.5</v>
      </c>
      <c r="G753" s="74">
        <v>1.5</v>
      </c>
      <c r="H753" s="68">
        <f t="shared" si="22"/>
        <v>12.86891</v>
      </c>
      <c r="I753" s="70">
        <f t="shared" si="23"/>
        <v>12.86891</v>
      </c>
      <c r="J753" s="71">
        <f>ROUND((H753*'2-Calculator'!$D$26),2)</f>
        <v>84600.21</v>
      </c>
      <c r="K753" s="71">
        <f>ROUND((I753*'2-Calculator'!$D$26),2)</f>
        <v>84600.21</v>
      </c>
      <c r="L753" s="69">
        <v>22.95</v>
      </c>
      <c r="M753" s="66" t="s">
        <v>2529</v>
      </c>
      <c r="N753" s="66" t="s">
        <v>2530</v>
      </c>
      <c r="O753" s="66" t="s">
        <v>1258</v>
      </c>
      <c r="P753" s="66" t="s">
        <v>1833</v>
      </c>
      <c r="Q753" s="141">
        <v>1</v>
      </c>
    </row>
    <row r="754" spans="1:17" s="72" customFormat="1" x14ac:dyDescent="0.2">
      <c r="A754" s="66"/>
      <c r="B754" s="66" t="s">
        <v>531</v>
      </c>
      <c r="C754" s="221" t="s">
        <v>1689</v>
      </c>
      <c r="D754" s="66" t="s">
        <v>2313</v>
      </c>
      <c r="E754" s="68">
        <v>1.42222</v>
      </c>
      <c r="F754" s="74">
        <v>1</v>
      </c>
      <c r="G754" s="74">
        <v>1</v>
      </c>
      <c r="H754" s="68">
        <f t="shared" si="22"/>
        <v>1.42222</v>
      </c>
      <c r="I754" s="70">
        <f t="shared" si="23"/>
        <v>1.42222</v>
      </c>
      <c r="J754" s="71">
        <f>ROUND((H754*'2-Calculator'!$D$26),2)</f>
        <v>9349.67</v>
      </c>
      <c r="K754" s="71">
        <f>ROUND((I754*'2-Calculator'!$D$26),2)</f>
        <v>9349.67</v>
      </c>
      <c r="L754" s="69">
        <v>4.93</v>
      </c>
      <c r="M754" s="66" t="s">
        <v>2531</v>
      </c>
      <c r="N754" s="66" t="s">
        <v>2532</v>
      </c>
      <c r="O754" s="66"/>
      <c r="P754" s="66" t="s">
        <v>1833</v>
      </c>
      <c r="Q754" s="141">
        <v>1</v>
      </c>
    </row>
    <row r="755" spans="1:17" s="72" customFormat="1" x14ac:dyDescent="0.2">
      <c r="A755" s="66"/>
      <c r="B755" s="66" t="s">
        <v>530</v>
      </c>
      <c r="C755" s="221" t="s">
        <v>1689</v>
      </c>
      <c r="D755" s="66" t="s">
        <v>2313</v>
      </c>
      <c r="E755" s="68">
        <v>2.1812100000000001</v>
      </c>
      <c r="F755" s="74">
        <v>1</v>
      </c>
      <c r="G755" s="74">
        <v>1</v>
      </c>
      <c r="H755" s="68">
        <f t="shared" si="22"/>
        <v>2.1812100000000001</v>
      </c>
      <c r="I755" s="70">
        <f t="shared" si="23"/>
        <v>2.1812100000000001</v>
      </c>
      <c r="J755" s="71">
        <f>ROUND((H755*'2-Calculator'!$D$26),2)</f>
        <v>14339.27</v>
      </c>
      <c r="K755" s="71">
        <f>ROUND((I755*'2-Calculator'!$D$26),2)</f>
        <v>14339.27</v>
      </c>
      <c r="L755" s="69">
        <v>7.05</v>
      </c>
      <c r="M755" s="66" t="s">
        <v>2531</v>
      </c>
      <c r="N755" s="66" t="s">
        <v>2532</v>
      </c>
      <c r="O755" s="66"/>
      <c r="P755" s="66" t="s">
        <v>1833</v>
      </c>
      <c r="Q755" s="141">
        <v>3</v>
      </c>
    </row>
    <row r="756" spans="1:17" s="72" customFormat="1" x14ac:dyDescent="0.2">
      <c r="A756" s="66"/>
      <c r="B756" s="66" t="s">
        <v>529</v>
      </c>
      <c r="C756" s="221" t="s">
        <v>1689</v>
      </c>
      <c r="D756" s="66" t="s">
        <v>2313</v>
      </c>
      <c r="E756" s="68">
        <v>2.99804</v>
      </c>
      <c r="F756" s="74">
        <v>1</v>
      </c>
      <c r="G756" s="74">
        <v>1</v>
      </c>
      <c r="H756" s="68">
        <f t="shared" si="22"/>
        <v>2.99804</v>
      </c>
      <c r="I756" s="70">
        <f t="shared" si="23"/>
        <v>2.99804</v>
      </c>
      <c r="J756" s="71">
        <f>ROUND((H756*'2-Calculator'!$D$26),2)</f>
        <v>19709.11</v>
      </c>
      <c r="K756" s="71">
        <f>ROUND((I756*'2-Calculator'!$D$26),2)</f>
        <v>19709.11</v>
      </c>
      <c r="L756" s="69">
        <v>10.38</v>
      </c>
      <c r="M756" s="66" t="s">
        <v>2531</v>
      </c>
      <c r="N756" s="66" t="s">
        <v>2532</v>
      </c>
      <c r="O756" s="66"/>
      <c r="P756" s="66" t="s">
        <v>1833</v>
      </c>
      <c r="Q756" s="141">
        <v>3</v>
      </c>
    </row>
    <row r="757" spans="1:17" s="72" customFormat="1" x14ac:dyDescent="0.2">
      <c r="A757" s="66"/>
      <c r="B757" s="66" t="s">
        <v>528</v>
      </c>
      <c r="C757" s="221" t="s">
        <v>1689</v>
      </c>
      <c r="D757" s="66" t="s">
        <v>2313</v>
      </c>
      <c r="E757" s="68">
        <v>5.80511</v>
      </c>
      <c r="F757" s="74">
        <v>1</v>
      </c>
      <c r="G757" s="74">
        <v>1</v>
      </c>
      <c r="H757" s="68">
        <f t="shared" si="22"/>
        <v>5.80511</v>
      </c>
      <c r="I757" s="70">
        <f t="shared" si="23"/>
        <v>5.80511</v>
      </c>
      <c r="J757" s="71">
        <f>ROUND((H757*'2-Calculator'!$D$26),2)</f>
        <v>38162.79</v>
      </c>
      <c r="K757" s="71">
        <f>ROUND((I757*'2-Calculator'!$D$26),2)</f>
        <v>38162.79</v>
      </c>
      <c r="L757" s="69">
        <v>28</v>
      </c>
      <c r="M757" s="66" t="s">
        <v>2531</v>
      </c>
      <c r="N757" s="66" t="s">
        <v>2532</v>
      </c>
      <c r="O757" s="66"/>
      <c r="P757" s="66" t="s">
        <v>1833</v>
      </c>
      <c r="Q757" s="141">
        <v>2</v>
      </c>
    </row>
    <row r="758" spans="1:17" s="72" customFormat="1" x14ac:dyDescent="0.2">
      <c r="A758" s="66"/>
      <c r="B758" s="66" t="s">
        <v>527</v>
      </c>
      <c r="C758" s="221" t="s">
        <v>1690</v>
      </c>
      <c r="D758" s="66" t="s">
        <v>2314</v>
      </c>
      <c r="E758" s="68">
        <v>1.3495999999999999</v>
      </c>
      <c r="F758" s="74">
        <v>1</v>
      </c>
      <c r="G758" s="74">
        <v>1</v>
      </c>
      <c r="H758" s="68">
        <f t="shared" si="22"/>
        <v>1.3495999999999999</v>
      </c>
      <c r="I758" s="70">
        <f t="shared" si="23"/>
        <v>1.3495999999999999</v>
      </c>
      <c r="J758" s="71">
        <f>ROUND((H758*'2-Calculator'!$D$26),2)</f>
        <v>8872.27</v>
      </c>
      <c r="K758" s="71">
        <f>ROUND((I758*'2-Calculator'!$D$26),2)</f>
        <v>8872.27</v>
      </c>
      <c r="L758" s="69">
        <v>2.4</v>
      </c>
      <c r="M758" s="66" t="s">
        <v>2531</v>
      </c>
      <c r="N758" s="66" t="s">
        <v>2532</v>
      </c>
      <c r="O758" s="66"/>
      <c r="P758" s="66" t="s">
        <v>1833</v>
      </c>
      <c r="Q758" s="141">
        <v>6</v>
      </c>
    </row>
    <row r="759" spans="1:17" s="72" customFormat="1" x14ac:dyDescent="0.2">
      <c r="A759" s="66"/>
      <c r="B759" s="66" t="s">
        <v>526</v>
      </c>
      <c r="C759" s="221" t="s">
        <v>1690</v>
      </c>
      <c r="D759" s="66" t="s">
        <v>2314</v>
      </c>
      <c r="E759" s="68">
        <v>1.57985</v>
      </c>
      <c r="F759" s="74">
        <v>1</v>
      </c>
      <c r="G759" s="74">
        <v>1</v>
      </c>
      <c r="H759" s="68">
        <f t="shared" si="22"/>
        <v>1.57985</v>
      </c>
      <c r="I759" s="70">
        <f t="shared" si="23"/>
        <v>1.57985</v>
      </c>
      <c r="J759" s="71">
        <f>ROUND((H759*'2-Calculator'!$D$26),2)</f>
        <v>10385.93</v>
      </c>
      <c r="K759" s="71">
        <f>ROUND((I759*'2-Calculator'!$D$26),2)</f>
        <v>10385.93</v>
      </c>
      <c r="L759" s="69">
        <v>3.27</v>
      </c>
      <c r="M759" s="66" t="s">
        <v>2531</v>
      </c>
      <c r="N759" s="66" t="s">
        <v>2532</v>
      </c>
      <c r="O759" s="66"/>
      <c r="P759" s="66" t="s">
        <v>1833</v>
      </c>
      <c r="Q759" s="141">
        <v>18</v>
      </c>
    </row>
    <row r="760" spans="1:17" s="72" customFormat="1" x14ac:dyDescent="0.2">
      <c r="A760" s="66"/>
      <c r="B760" s="66" t="s">
        <v>525</v>
      </c>
      <c r="C760" s="221" t="s">
        <v>1690</v>
      </c>
      <c r="D760" s="66" t="s">
        <v>2314</v>
      </c>
      <c r="E760" s="68">
        <v>2.2726199999999999</v>
      </c>
      <c r="F760" s="74">
        <v>1</v>
      </c>
      <c r="G760" s="74">
        <v>1</v>
      </c>
      <c r="H760" s="68">
        <f t="shared" si="22"/>
        <v>2.2726199999999999</v>
      </c>
      <c r="I760" s="70">
        <f t="shared" si="23"/>
        <v>2.2726199999999999</v>
      </c>
      <c r="J760" s="71">
        <f>ROUND((H760*'2-Calculator'!$D$26),2)</f>
        <v>14940.2</v>
      </c>
      <c r="K760" s="71">
        <f>ROUND((I760*'2-Calculator'!$D$26),2)</f>
        <v>14940.2</v>
      </c>
      <c r="L760" s="69">
        <v>5.91</v>
      </c>
      <c r="M760" s="66" t="s">
        <v>2531</v>
      </c>
      <c r="N760" s="66" t="s">
        <v>2532</v>
      </c>
      <c r="O760" s="66"/>
      <c r="P760" s="66" t="s">
        <v>1833</v>
      </c>
      <c r="Q760" s="141">
        <v>8</v>
      </c>
    </row>
    <row r="761" spans="1:17" s="72" customFormat="1" x14ac:dyDescent="0.2">
      <c r="A761" s="66"/>
      <c r="B761" s="66" t="s">
        <v>524</v>
      </c>
      <c r="C761" s="221" t="s">
        <v>1690</v>
      </c>
      <c r="D761" s="66" t="s">
        <v>2314</v>
      </c>
      <c r="E761" s="68">
        <v>4.4835099999999999</v>
      </c>
      <c r="F761" s="74">
        <v>1</v>
      </c>
      <c r="G761" s="74">
        <v>1</v>
      </c>
      <c r="H761" s="68">
        <f t="shared" si="22"/>
        <v>4.4835099999999999</v>
      </c>
      <c r="I761" s="70">
        <f t="shared" si="23"/>
        <v>4.4835099999999999</v>
      </c>
      <c r="J761" s="71">
        <f>ROUND((H761*'2-Calculator'!$D$26),2)</f>
        <v>29474.59</v>
      </c>
      <c r="K761" s="71">
        <f>ROUND((I761*'2-Calculator'!$D$26),2)</f>
        <v>29474.59</v>
      </c>
      <c r="L761" s="69">
        <v>13.08</v>
      </c>
      <c r="M761" s="66" t="s">
        <v>2531</v>
      </c>
      <c r="N761" s="66" t="s">
        <v>2532</v>
      </c>
      <c r="O761" s="66"/>
      <c r="P761" s="66" t="s">
        <v>1833</v>
      </c>
      <c r="Q761" s="141">
        <v>1</v>
      </c>
    </row>
    <row r="762" spans="1:17" s="72" customFormat="1" x14ac:dyDescent="0.2">
      <c r="A762" s="66"/>
      <c r="B762" s="66" t="s">
        <v>523</v>
      </c>
      <c r="C762" s="221" t="s">
        <v>1691</v>
      </c>
      <c r="D762" s="66" t="s">
        <v>2315</v>
      </c>
      <c r="E762" s="68">
        <v>1.15367</v>
      </c>
      <c r="F762" s="74">
        <v>1</v>
      </c>
      <c r="G762" s="74">
        <v>1</v>
      </c>
      <c r="H762" s="68">
        <f t="shared" si="22"/>
        <v>1.15367</v>
      </c>
      <c r="I762" s="70">
        <f t="shared" si="23"/>
        <v>1.15367</v>
      </c>
      <c r="J762" s="71">
        <f>ROUND((H762*'2-Calculator'!$D$26),2)</f>
        <v>7584.23</v>
      </c>
      <c r="K762" s="71">
        <f>ROUND((I762*'2-Calculator'!$D$26),2)</f>
        <v>7584.23</v>
      </c>
      <c r="L762" s="69">
        <v>2.1800000000000002</v>
      </c>
      <c r="M762" s="66" t="s">
        <v>2531</v>
      </c>
      <c r="N762" s="66" t="s">
        <v>2532</v>
      </c>
      <c r="O762" s="66"/>
      <c r="P762" s="66" t="s">
        <v>1833</v>
      </c>
      <c r="Q762" s="141">
        <v>30</v>
      </c>
    </row>
    <row r="763" spans="1:17" s="72" customFormat="1" x14ac:dyDescent="0.2">
      <c r="A763" s="66"/>
      <c r="B763" s="66" t="s">
        <v>522</v>
      </c>
      <c r="C763" s="221" t="s">
        <v>1691</v>
      </c>
      <c r="D763" s="66" t="s">
        <v>2315</v>
      </c>
      <c r="E763" s="68">
        <v>1.2955099999999999</v>
      </c>
      <c r="F763" s="74">
        <v>1</v>
      </c>
      <c r="G763" s="74">
        <v>1</v>
      </c>
      <c r="H763" s="68">
        <f t="shared" si="22"/>
        <v>1.2955099999999999</v>
      </c>
      <c r="I763" s="70">
        <f t="shared" si="23"/>
        <v>1.2955099999999999</v>
      </c>
      <c r="J763" s="71">
        <f>ROUND((H763*'2-Calculator'!$D$26),2)</f>
        <v>8516.68</v>
      </c>
      <c r="K763" s="71">
        <f>ROUND((I763*'2-Calculator'!$D$26),2)</f>
        <v>8516.68</v>
      </c>
      <c r="L763" s="69">
        <v>3.07</v>
      </c>
      <c r="M763" s="66" t="s">
        <v>2531</v>
      </c>
      <c r="N763" s="66" t="s">
        <v>2532</v>
      </c>
      <c r="O763" s="66"/>
      <c r="P763" s="66" t="s">
        <v>1833</v>
      </c>
      <c r="Q763" s="141">
        <v>23</v>
      </c>
    </row>
    <row r="764" spans="1:17" s="72" customFormat="1" x14ac:dyDescent="0.2">
      <c r="A764" s="66"/>
      <c r="B764" s="66" t="s">
        <v>521</v>
      </c>
      <c r="C764" s="221" t="s">
        <v>1691</v>
      </c>
      <c r="D764" s="66" t="s">
        <v>2315</v>
      </c>
      <c r="E764" s="68">
        <v>1.8406</v>
      </c>
      <c r="F764" s="74">
        <v>1</v>
      </c>
      <c r="G764" s="74">
        <v>1</v>
      </c>
      <c r="H764" s="68">
        <f t="shared" si="22"/>
        <v>1.8406</v>
      </c>
      <c r="I764" s="70">
        <f t="shared" si="23"/>
        <v>1.8406</v>
      </c>
      <c r="J764" s="71">
        <f>ROUND((H764*'2-Calculator'!$D$26),2)</f>
        <v>12100.1</v>
      </c>
      <c r="K764" s="71">
        <f>ROUND((I764*'2-Calculator'!$D$26),2)</f>
        <v>12100.1</v>
      </c>
      <c r="L764" s="69">
        <v>6.8</v>
      </c>
      <c r="M764" s="66" t="s">
        <v>2531</v>
      </c>
      <c r="N764" s="66" t="s">
        <v>2532</v>
      </c>
      <c r="O764" s="66"/>
      <c r="P764" s="66" t="s">
        <v>1833</v>
      </c>
      <c r="Q764" s="141">
        <v>8</v>
      </c>
    </row>
    <row r="765" spans="1:17" s="72" customFormat="1" x14ac:dyDescent="0.2">
      <c r="A765" s="66"/>
      <c r="B765" s="66" t="s">
        <v>520</v>
      </c>
      <c r="C765" s="221" t="s">
        <v>1691</v>
      </c>
      <c r="D765" s="66" t="s">
        <v>2315</v>
      </c>
      <c r="E765" s="68">
        <v>3.5286599999999999</v>
      </c>
      <c r="F765" s="74">
        <v>1</v>
      </c>
      <c r="G765" s="74">
        <v>1</v>
      </c>
      <c r="H765" s="68">
        <f t="shared" si="22"/>
        <v>3.5286599999999999</v>
      </c>
      <c r="I765" s="70">
        <f t="shared" si="23"/>
        <v>3.5286599999999999</v>
      </c>
      <c r="J765" s="71">
        <f>ROUND((H765*'2-Calculator'!$D$26),2)</f>
        <v>23197.41</v>
      </c>
      <c r="K765" s="71">
        <f>ROUND((I765*'2-Calculator'!$D$26),2)</f>
        <v>23197.41</v>
      </c>
      <c r="L765" s="69">
        <v>15.14</v>
      </c>
      <c r="M765" s="66" t="s">
        <v>2531</v>
      </c>
      <c r="N765" s="66" t="s">
        <v>2532</v>
      </c>
      <c r="O765" s="66"/>
      <c r="P765" s="66" t="s">
        <v>1833</v>
      </c>
      <c r="Q765" s="141">
        <v>1</v>
      </c>
    </row>
    <row r="766" spans="1:17" s="72" customFormat="1" x14ac:dyDescent="0.2">
      <c r="A766" s="66"/>
      <c r="B766" s="66" t="s">
        <v>519</v>
      </c>
      <c r="C766" s="221" t="s">
        <v>1692</v>
      </c>
      <c r="D766" s="66" t="s">
        <v>2453</v>
      </c>
      <c r="E766" s="68">
        <v>1.0589500000000001</v>
      </c>
      <c r="F766" s="74">
        <v>1</v>
      </c>
      <c r="G766" s="74">
        <v>1</v>
      </c>
      <c r="H766" s="68">
        <f t="shared" si="22"/>
        <v>1.0589500000000001</v>
      </c>
      <c r="I766" s="70">
        <f t="shared" si="23"/>
        <v>1.0589500000000001</v>
      </c>
      <c r="J766" s="71">
        <f>ROUND((H766*'2-Calculator'!$D$26),2)</f>
        <v>6961.54</v>
      </c>
      <c r="K766" s="71">
        <f>ROUND((I766*'2-Calculator'!$D$26),2)</f>
        <v>6961.54</v>
      </c>
      <c r="L766" s="69">
        <v>1.67</v>
      </c>
      <c r="M766" s="66" t="s">
        <v>2531</v>
      </c>
      <c r="N766" s="66" t="s">
        <v>2532</v>
      </c>
      <c r="O766" s="66"/>
      <c r="P766" s="66" t="s">
        <v>1833</v>
      </c>
      <c r="Q766" s="141">
        <v>0</v>
      </c>
    </row>
    <row r="767" spans="1:17" s="72" customFormat="1" x14ac:dyDescent="0.2">
      <c r="A767" s="66"/>
      <c r="B767" s="66" t="s">
        <v>518</v>
      </c>
      <c r="C767" s="221" t="s">
        <v>1692</v>
      </c>
      <c r="D767" s="66" t="s">
        <v>2453</v>
      </c>
      <c r="E767" s="68">
        <v>1.49841</v>
      </c>
      <c r="F767" s="74">
        <v>1</v>
      </c>
      <c r="G767" s="74">
        <v>1</v>
      </c>
      <c r="H767" s="68">
        <f t="shared" si="22"/>
        <v>1.49841</v>
      </c>
      <c r="I767" s="70">
        <f t="shared" si="23"/>
        <v>1.49841</v>
      </c>
      <c r="J767" s="71">
        <f>ROUND((H767*'2-Calculator'!$D$26),2)</f>
        <v>9850.5499999999993</v>
      </c>
      <c r="K767" s="71">
        <f>ROUND((I767*'2-Calculator'!$D$26),2)</f>
        <v>9850.5499999999993</v>
      </c>
      <c r="L767" s="69">
        <v>5.74</v>
      </c>
      <c r="M767" s="66" t="s">
        <v>2531</v>
      </c>
      <c r="N767" s="66" t="s">
        <v>2532</v>
      </c>
      <c r="O767" s="66"/>
      <c r="P767" s="66" t="s">
        <v>1833</v>
      </c>
      <c r="Q767" s="141">
        <v>4</v>
      </c>
    </row>
    <row r="768" spans="1:17" s="72" customFormat="1" x14ac:dyDescent="0.2">
      <c r="A768" s="66"/>
      <c r="B768" s="66" t="s">
        <v>517</v>
      </c>
      <c r="C768" s="221" t="s">
        <v>1692</v>
      </c>
      <c r="D768" s="66" t="s">
        <v>2453</v>
      </c>
      <c r="E768" s="68">
        <v>2.0671200000000001</v>
      </c>
      <c r="F768" s="74">
        <v>1</v>
      </c>
      <c r="G768" s="74">
        <v>1</v>
      </c>
      <c r="H768" s="68">
        <f t="shared" si="22"/>
        <v>2.0671200000000001</v>
      </c>
      <c r="I768" s="70">
        <f t="shared" si="23"/>
        <v>2.0671200000000001</v>
      </c>
      <c r="J768" s="71">
        <f>ROUND((H768*'2-Calculator'!$D$26),2)</f>
        <v>13589.25</v>
      </c>
      <c r="K768" s="71">
        <f>ROUND((I768*'2-Calculator'!$D$26),2)</f>
        <v>13589.25</v>
      </c>
      <c r="L768" s="69">
        <v>11.81</v>
      </c>
      <c r="M768" s="66" t="s">
        <v>2531</v>
      </c>
      <c r="N768" s="66" t="s">
        <v>2532</v>
      </c>
      <c r="O768" s="66"/>
      <c r="P768" s="66" t="s">
        <v>1833</v>
      </c>
      <c r="Q768" s="141">
        <v>7</v>
      </c>
    </row>
    <row r="769" spans="1:17" s="72" customFormat="1" x14ac:dyDescent="0.2">
      <c r="A769" s="66"/>
      <c r="B769" s="66" t="s">
        <v>516</v>
      </c>
      <c r="C769" s="221" t="s">
        <v>1692</v>
      </c>
      <c r="D769" s="66" t="s">
        <v>2453</v>
      </c>
      <c r="E769" s="68">
        <v>3.8844699999999999</v>
      </c>
      <c r="F769" s="74">
        <v>1</v>
      </c>
      <c r="G769" s="74">
        <v>1</v>
      </c>
      <c r="H769" s="68">
        <f t="shared" si="22"/>
        <v>3.8844699999999999</v>
      </c>
      <c r="I769" s="70">
        <f t="shared" si="23"/>
        <v>3.8844699999999999</v>
      </c>
      <c r="J769" s="71">
        <f>ROUND((H769*'2-Calculator'!$D$26),2)</f>
        <v>25536.51</v>
      </c>
      <c r="K769" s="71">
        <f>ROUND((I769*'2-Calculator'!$D$26),2)</f>
        <v>25536.51</v>
      </c>
      <c r="L769" s="69">
        <v>24.42</v>
      </c>
      <c r="M769" s="66" t="s">
        <v>2531</v>
      </c>
      <c r="N769" s="66" t="s">
        <v>2532</v>
      </c>
      <c r="O769" s="66"/>
      <c r="P769" s="66" t="s">
        <v>1833</v>
      </c>
      <c r="Q769" s="141">
        <v>5</v>
      </c>
    </row>
    <row r="770" spans="1:17" s="72" customFormat="1" x14ac:dyDescent="0.2">
      <c r="A770" s="66"/>
      <c r="B770" s="66" t="s">
        <v>515</v>
      </c>
      <c r="C770" s="221" t="s">
        <v>1693</v>
      </c>
      <c r="D770" s="66" t="s">
        <v>2316</v>
      </c>
      <c r="E770" s="68">
        <v>1.14195</v>
      </c>
      <c r="F770" s="74">
        <v>1</v>
      </c>
      <c r="G770" s="74">
        <v>1</v>
      </c>
      <c r="H770" s="68">
        <f t="shared" si="22"/>
        <v>1.14195</v>
      </c>
      <c r="I770" s="70">
        <f t="shared" si="23"/>
        <v>1.14195</v>
      </c>
      <c r="J770" s="71">
        <f>ROUND((H770*'2-Calculator'!$D$26),2)</f>
        <v>7507.18</v>
      </c>
      <c r="K770" s="71">
        <f>ROUND((I770*'2-Calculator'!$D$26),2)</f>
        <v>7507.18</v>
      </c>
      <c r="L770" s="69">
        <v>2.4900000000000002</v>
      </c>
      <c r="M770" s="66" t="s">
        <v>2531</v>
      </c>
      <c r="N770" s="66" t="s">
        <v>2532</v>
      </c>
      <c r="O770" s="66"/>
      <c r="P770" s="66" t="s">
        <v>1833</v>
      </c>
      <c r="Q770" s="141">
        <v>2</v>
      </c>
    </row>
    <row r="771" spans="1:17" s="72" customFormat="1" x14ac:dyDescent="0.2">
      <c r="A771" s="66"/>
      <c r="B771" s="66" t="s">
        <v>514</v>
      </c>
      <c r="C771" s="221" t="s">
        <v>1693</v>
      </c>
      <c r="D771" s="66" t="s">
        <v>2316</v>
      </c>
      <c r="E771" s="68">
        <v>1.5134799999999999</v>
      </c>
      <c r="F771" s="74">
        <v>1</v>
      </c>
      <c r="G771" s="74">
        <v>1</v>
      </c>
      <c r="H771" s="68">
        <f t="shared" si="22"/>
        <v>1.5134799999999999</v>
      </c>
      <c r="I771" s="70">
        <f t="shared" si="23"/>
        <v>1.5134799999999999</v>
      </c>
      <c r="J771" s="71">
        <f>ROUND((H771*'2-Calculator'!$D$26),2)</f>
        <v>9949.6200000000008</v>
      </c>
      <c r="K771" s="71">
        <f>ROUND((I771*'2-Calculator'!$D$26),2)</f>
        <v>9949.6200000000008</v>
      </c>
      <c r="L771" s="69">
        <v>3.65</v>
      </c>
      <c r="M771" s="66" t="s">
        <v>2531</v>
      </c>
      <c r="N771" s="66" t="s">
        <v>2532</v>
      </c>
      <c r="O771" s="66"/>
      <c r="P771" s="66" t="s">
        <v>1833</v>
      </c>
      <c r="Q771" s="141">
        <v>6</v>
      </c>
    </row>
    <row r="772" spans="1:17" s="72" customFormat="1" x14ac:dyDescent="0.2">
      <c r="A772" s="66"/>
      <c r="B772" s="66" t="s">
        <v>513</v>
      </c>
      <c r="C772" s="221" t="s">
        <v>1693</v>
      </c>
      <c r="D772" s="66" t="s">
        <v>2316</v>
      </c>
      <c r="E772" s="68">
        <v>2.3100399999999999</v>
      </c>
      <c r="F772" s="74">
        <v>1</v>
      </c>
      <c r="G772" s="74">
        <v>1</v>
      </c>
      <c r="H772" s="68">
        <f t="shared" si="22"/>
        <v>2.3100399999999999</v>
      </c>
      <c r="I772" s="70">
        <f t="shared" si="23"/>
        <v>2.3100399999999999</v>
      </c>
      <c r="J772" s="71">
        <f>ROUND((H772*'2-Calculator'!$D$26),2)</f>
        <v>15186.2</v>
      </c>
      <c r="K772" s="71">
        <f>ROUND((I772*'2-Calculator'!$D$26),2)</f>
        <v>15186.2</v>
      </c>
      <c r="L772" s="69">
        <v>9.08</v>
      </c>
      <c r="M772" s="66" t="s">
        <v>2531</v>
      </c>
      <c r="N772" s="66" t="s">
        <v>2532</v>
      </c>
      <c r="O772" s="66"/>
      <c r="P772" s="66" t="s">
        <v>1833</v>
      </c>
      <c r="Q772" s="141">
        <v>4</v>
      </c>
    </row>
    <row r="773" spans="1:17" s="72" customFormat="1" x14ac:dyDescent="0.2">
      <c r="A773" s="66"/>
      <c r="B773" s="66" t="s">
        <v>512</v>
      </c>
      <c r="C773" s="221" t="s">
        <v>1693</v>
      </c>
      <c r="D773" s="66" t="s">
        <v>2316</v>
      </c>
      <c r="E773" s="68">
        <v>4.2240200000000003</v>
      </c>
      <c r="F773" s="74">
        <v>1</v>
      </c>
      <c r="G773" s="74">
        <v>1</v>
      </c>
      <c r="H773" s="68">
        <f t="shared" si="22"/>
        <v>4.2240200000000003</v>
      </c>
      <c r="I773" s="70">
        <f t="shared" si="23"/>
        <v>4.2240200000000003</v>
      </c>
      <c r="J773" s="71">
        <f>ROUND((H773*'2-Calculator'!$D$26),2)</f>
        <v>27768.71</v>
      </c>
      <c r="K773" s="71">
        <f>ROUND((I773*'2-Calculator'!$D$26),2)</f>
        <v>27768.71</v>
      </c>
      <c r="L773" s="69">
        <v>22.67</v>
      </c>
      <c r="M773" s="66" t="s">
        <v>2531</v>
      </c>
      <c r="N773" s="66" t="s">
        <v>2532</v>
      </c>
      <c r="O773" s="66"/>
      <c r="P773" s="66" t="s">
        <v>1833</v>
      </c>
      <c r="Q773" s="141">
        <v>1</v>
      </c>
    </row>
    <row r="774" spans="1:17" s="72" customFormat="1" x14ac:dyDescent="0.2">
      <c r="A774" s="66"/>
      <c r="B774" s="66" t="s">
        <v>511</v>
      </c>
      <c r="C774" s="221" t="s">
        <v>1694</v>
      </c>
      <c r="D774" s="66" t="s">
        <v>2317</v>
      </c>
      <c r="E774" s="68">
        <v>0.7238</v>
      </c>
      <c r="F774" s="74">
        <v>1</v>
      </c>
      <c r="G774" s="74">
        <v>1</v>
      </c>
      <c r="H774" s="68">
        <f t="shared" si="22"/>
        <v>0.7238</v>
      </c>
      <c r="I774" s="70">
        <f t="shared" si="23"/>
        <v>0.7238</v>
      </c>
      <c r="J774" s="71">
        <f>ROUND((H774*'2-Calculator'!$D$26),2)</f>
        <v>4758.26</v>
      </c>
      <c r="K774" s="71">
        <f>ROUND((I774*'2-Calculator'!$D$26),2)</f>
        <v>4758.26</v>
      </c>
      <c r="L774" s="69">
        <v>1.91</v>
      </c>
      <c r="M774" s="66" t="s">
        <v>2531</v>
      </c>
      <c r="N774" s="66" t="s">
        <v>2532</v>
      </c>
      <c r="O774" s="66"/>
      <c r="P774" s="66" t="s">
        <v>1833</v>
      </c>
      <c r="Q774" s="141">
        <v>6</v>
      </c>
    </row>
    <row r="775" spans="1:17" s="72" customFormat="1" x14ac:dyDescent="0.2">
      <c r="A775" s="66"/>
      <c r="B775" s="66" t="s">
        <v>510</v>
      </c>
      <c r="C775" s="221" t="s">
        <v>1694</v>
      </c>
      <c r="D775" s="66" t="s">
        <v>2317</v>
      </c>
      <c r="E775" s="68">
        <v>0.89029999999999998</v>
      </c>
      <c r="F775" s="74">
        <v>1</v>
      </c>
      <c r="G775" s="74">
        <v>1</v>
      </c>
      <c r="H775" s="68">
        <f t="shared" si="22"/>
        <v>0.89029999999999998</v>
      </c>
      <c r="I775" s="70">
        <f t="shared" si="23"/>
        <v>0.89029999999999998</v>
      </c>
      <c r="J775" s="71">
        <f>ROUND((H775*'2-Calculator'!$D$26),2)</f>
        <v>5852.83</v>
      </c>
      <c r="K775" s="71">
        <f>ROUND((I775*'2-Calculator'!$D$26),2)</f>
        <v>5852.83</v>
      </c>
      <c r="L775" s="69">
        <v>2.79</v>
      </c>
      <c r="M775" s="66" t="s">
        <v>2531</v>
      </c>
      <c r="N775" s="66" t="s">
        <v>2532</v>
      </c>
      <c r="O775" s="66"/>
      <c r="P775" s="66" t="s">
        <v>1833</v>
      </c>
      <c r="Q775" s="141">
        <v>11</v>
      </c>
    </row>
    <row r="776" spans="1:17" s="72" customFormat="1" x14ac:dyDescent="0.2">
      <c r="A776" s="66"/>
      <c r="B776" s="66" t="s">
        <v>509</v>
      </c>
      <c r="C776" s="221" t="s">
        <v>1694</v>
      </c>
      <c r="D776" s="66" t="s">
        <v>2317</v>
      </c>
      <c r="E776" s="68">
        <v>1.42804</v>
      </c>
      <c r="F776" s="74">
        <v>1</v>
      </c>
      <c r="G776" s="74">
        <v>1</v>
      </c>
      <c r="H776" s="68">
        <f t="shared" si="22"/>
        <v>1.42804</v>
      </c>
      <c r="I776" s="70">
        <f t="shared" si="23"/>
        <v>1.42804</v>
      </c>
      <c r="J776" s="71">
        <f>ROUND((H776*'2-Calculator'!$D$26),2)</f>
        <v>9387.93</v>
      </c>
      <c r="K776" s="71">
        <f>ROUND((I776*'2-Calculator'!$D$26),2)</f>
        <v>9387.93</v>
      </c>
      <c r="L776" s="69">
        <v>5.8</v>
      </c>
      <c r="M776" s="66" t="s">
        <v>2531</v>
      </c>
      <c r="N776" s="66" t="s">
        <v>2532</v>
      </c>
      <c r="O776" s="66"/>
      <c r="P776" s="66" t="s">
        <v>1833</v>
      </c>
      <c r="Q776" s="141">
        <v>3</v>
      </c>
    </row>
    <row r="777" spans="1:17" s="72" customFormat="1" x14ac:dyDescent="0.2">
      <c r="A777" s="66"/>
      <c r="B777" s="66" t="s">
        <v>508</v>
      </c>
      <c r="C777" s="221" t="s">
        <v>1694</v>
      </c>
      <c r="D777" s="66" t="s">
        <v>2317</v>
      </c>
      <c r="E777" s="68">
        <v>2.9411999999999998</v>
      </c>
      <c r="F777" s="74">
        <v>1</v>
      </c>
      <c r="G777" s="74">
        <v>1</v>
      </c>
      <c r="H777" s="68">
        <f t="shared" si="22"/>
        <v>2.9411999999999998</v>
      </c>
      <c r="I777" s="70">
        <f t="shared" si="23"/>
        <v>2.9411999999999998</v>
      </c>
      <c r="J777" s="71">
        <f>ROUND((H777*'2-Calculator'!$D$26),2)</f>
        <v>19335.45</v>
      </c>
      <c r="K777" s="71">
        <f>ROUND((I777*'2-Calculator'!$D$26),2)</f>
        <v>19335.45</v>
      </c>
      <c r="L777" s="69">
        <v>14.12</v>
      </c>
      <c r="M777" s="66" t="s">
        <v>2531</v>
      </c>
      <c r="N777" s="66" t="s">
        <v>2532</v>
      </c>
      <c r="O777" s="66"/>
      <c r="P777" s="66" t="s">
        <v>1833</v>
      </c>
      <c r="Q777" s="141">
        <v>2</v>
      </c>
    </row>
    <row r="778" spans="1:17" s="72" customFormat="1" x14ac:dyDescent="0.2">
      <c r="A778" s="66"/>
      <c r="B778" s="66" t="s">
        <v>507</v>
      </c>
      <c r="C778" s="221" t="s">
        <v>1695</v>
      </c>
      <c r="D778" s="66" t="s">
        <v>2318</v>
      </c>
      <c r="E778" s="68">
        <v>1.14629</v>
      </c>
      <c r="F778" s="74">
        <v>1</v>
      </c>
      <c r="G778" s="74">
        <v>1</v>
      </c>
      <c r="H778" s="68">
        <f t="shared" si="22"/>
        <v>1.14629</v>
      </c>
      <c r="I778" s="70">
        <f t="shared" si="23"/>
        <v>1.14629</v>
      </c>
      <c r="J778" s="71">
        <f>ROUND((H778*'2-Calculator'!$D$26),2)</f>
        <v>7535.71</v>
      </c>
      <c r="K778" s="71">
        <f>ROUND((I778*'2-Calculator'!$D$26),2)</f>
        <v>7535.71</v>
      </c>
      <c r="L778" s="69">
        <v>3.21</v>
      </c>
      <c r="M778" s="66" t="s">
        <v>2531</v>
      </c>
      <c r="N778" s="66" t="s">
        <v>2532</v>
      </c>
      <c r="O778" s="66"/>
      <c r="P778" s="66" t="s">
        <v>1833</v>
      </c>
      <c r="Q778" s="141">
        <v>0</v>
      </c>
    </row>
    <row r="779" spans="1:17" s="72" customFormat="1" x14ac:dyDescent="0.2">
      <c r="A779" s="66"/>
      <c r="B779" s="66" t="s">
        <v>506</v>
      </c>
      <c r="C779" s="221" t="s">
        <v>1695</v>
      </c>
      <c r="D779" s="66" t="s">
        <v>2318</v>
      </c>
      <c r="E779" s="68">
        <v>1.37351</v>
      </c>
      <c r="F779" s="74">
        <v>1</v>
      </c>
      <c r="G779" s="74">
        <v>1</v>
      </c>
      <c r="H779" s="68">
        <f t="shared" si="22"/>
        <v>1.37351</v>
      </c>
      <c r="I779" s="70">
        <f t="shared" si="23"/>
        <v>1.37351</v>
      </c>
      <c r="J779" s="71">
        <f>ROUND((H779*'2-Calculator'!$D$26),2)</f>
        <v>9029.4500000000007</v>
      </c>
      <c r="K779" s="71">
        <f>ROUND((I779*'2-Calculator'!$D$26),2)</f>
        <v>9029.4500000000007</v>
      </c>
      <c r="L779" s="69">
        <v>5.87</v>
      </c>
      <c r="M779" s="66" t="s">
        <v>2531</v>
      </c>
      <c r="N779" s="66" t="s">
        <v>2532</v>
      </c>
      <c r="O779" s="66"/>
      <c r="P779" s="66" t="s">
        <v>1833</v>
      </c>
      <c r="Q779" s="141">
        <v>2</v>
      </c>
    </row>
    <row r="780" spans="1:17" s="72" customFormat="1" x14ac:dyDescent="0.2">
      <c r="A780" s="66"/>
      <c r="B780" s="66" t="s">
        <v>505</v>
      </c>
      <c r="C780" s="221" t="s">
        <v>1695</v>
      </c>
      <c r="D780" s="66" t="s">
        <v>2318</v>
      </c>
      <c r="E780" s="68">
        <v>2.0348700000000002</v>
      </c>
      <c r="F780" s="74">
        <v>1</v>
      </c>
      <c r="G780" s="74">
        <v>1</v>
      </c>
      <c r="H780" s="68">
        <f t="shared" si="22"/>
        <v>2.0348700000000002</v>
      </c>
      <c r="I780" s="70">
        <f t="shared" si="23"/>
        <v>2.0348700000000002</v>
      </c>
      <c r="J780" s="71">
        <f>ROUND((H780*'2-Calculator'!$D$26),2)</f>
        <v>13377.24</v>
      </c>
      <c r="K780" s="71">
        <f>ROUND((I780*'2-Calculator'!$D$26),2)</f>
        <v>13377.24</v>
      </c>
      <c r="L780" s="69">
        <v>8.58</v>
      </c>
      <c r="M780" s="66" t="s">
        <v>2531</v>
      </c>
      <c r="N780" s="66" t="s">
        <v>2532</v>
      </c>
      <c r="O780" s="66"/>
      <c r="P780" s="66" t="s">
        <v>1833</v>
      </c>
      <c r="Q780" s="141">
        <v>6</v>
      </c>
    </row>
    <row r="781" spans="1:17" s="72" customFormat="1" x14ac:dyDescent="0.2">
      <c r="A781" s="66"/>
      <c r="B781" s="66" t="s">
        <v>504</v>
      </c>
      <c r="C781" s="221" t="s">
        <v>1695</v>
      </c>
      <c r="D781" s="66" t="s">
        <v>2318</v>
      </c>
      <c r="E781" s="68">
        <v>3.9802599999999999</v>
      </c>
      <c r="F781" s="74">
        <v>1</v>
      </c>
      <c r="G781" s="74">
        <v>1</v>
      </c>
      <c r="H781" s="68">
        <f t="shared" si="22"/>
        <v>3.9802599999999999</v>
      </c>
      <c r="I781" s="70">
        <f t="shared" si="23"/>
        <v>3.9802599999999999</v>
      </c>
      <c r="J781" s="71">
        <f>ROUND((H781*'2-Calculator'!$D$26),2)</f>
        <v>26166.23</v>
      </c>
      <c r="K781" s="71">
        <f>ROUND((I781*'2-Calculator'!$D$26),2)</f>
        <v>26166.23</v>
      </c>
      <c r="L781" s="69">
        <v>21.22</v>
      </c>
      <c r="M781" s="66" t="s">
        <v>2531</v>
      </c>
      <c r="N781" s="66" t="s">
        <v>2532</v>
      </c>
      <c r="O781" s="66"/>
      <c r="P781" s="66" t="s">
        <v>1833</v>
      </c>
      <c r="Q781" s="141">
        <v>2</v>
      </c>
    </row>
    <row r="782" spans="1:17" s="72" customFormat="1" x14ac:dyDescent="0.2">
      <c r="A782" s="66"/>
      <c r="B782" s="66" t="s">
        <v>503</v>
      </c>
      <c r="C782" s="221" t="s">
        <v>1696</v>
      </c>
      <c r="D782" s="66" t="s">
        <v>2319</v>
      </c>
      <c r="E782" s="68">
        <v>0.44585000000000002</v>
      </c>
      <c r="F782" s="74">
        <v>1</v>
      </c>
      <c r="G782" s="74">
        <v>1</v>
      </c>
      <c r="H782" s="68">
        <f t="shared" ref="H782:H845" si="24">ROUND(E782*F782,5)</f>
        <v>0.44585000000000002</v>
      </c>
      <c r="I782" s="70">
        <f t="shared" ref="I782:I845" si="25">ROUND(E782*G782,5)</f>
        <v>0.44585000000000002</v>
      </c>
      <c r="J782" s="71">
        <f>ROUND((H782*'2-Calculator'!$D$26),2)</f>
        <v>2931.02</v>
      </c>
      <c r="K782" s="71">
        <f>ROUND((I782*'2-Calculator'!$D$26),2)</f>
        <v>2931.02</v>
      </c>
      <c r="L782" s="69">
        <v>2.35</v>
      </c>
      <c r="M782" s="66" t="s">
        <v>2531</v>
      </c>
      <c r="N782" s="66" t="s">
        <v>2532</v>
      </c>
      <c r="O782" s="66"/>
      <c r="P782" s="66" t="s">
        <v>1833</v>
      </c>
      <c r="Q782" s="141">
        <v>0</v>
      </c>
    </row>
    <row r="783" spans="1:17" s="72" customFormat="1" x14ac:dyDescent="0.2">
      <c r="A783" s="66"/>
      <c r="B783" s="66" t="s">
        <v>502</v>
      </c>
      <c r="C783" s="221" t="s">
        <v>1696</v>
      </c>
      <c r="D783" s="66" t="s">
        <v>2319</v>
      </c>
      <c r="E783" s="68">
        <v>0.67949999999999999</v>
      </c>
      <c r="F783" s="74">
        <v>1</v>
      </c>
      <c r="G783" s="74">
        <v>1</v>
      </c>
      <c r="H783" s="68">
        <f t="shared" si="24"/>
        <v>0.67949999999999999</v>
      </c>
      <c r="I783" s="70">
        <f t="shared" si="25"/>
        <v>0.67949999999999999</v>
      </c>
      <c r="J783" s="71">
        <f>ROUND((H783*'2-Calculator'!$D$26),2)</f>
        <v>4467.03</v>
      </c>
      <c r="K783" s="71">
        <f>ROUND((I783*'2-Calculator'!$D$26),2)</f>
        <v>4467.03</v>
      </c>
      <c r="L783" s="69">
        <v>2.95</v>
      </c>
      <c r="M783" s="66" t="s">
        <v>2531</v>
      </c>
      <c r="N783" s="66" t="s">
        <v>2532</v>
      </c>
      <c r="O783" s="66"/>
      <c r="P783" s="66" t="s">
        <v>1833</v>
      </c>
      <c r="Q783" s="141">
        <v>3</v>
      </c>
    </row>
    <row r="784" spans="1:17" s="72" customFormat="1" x14ac:dyDescent="0.2">
      <c r="A784" s="66"/>
      <c r="B784" s="66" t="s">
        <v>501</v>
      </c>
      <c r="C784" s="221" t="s">
        <v>1696</v>
      </c>
      <c r="D784" s="66" t="s">
        <v>2319</v>
      </c>
      <c r="E784" s="68">
        <v>1.1106400000000001</v>
      </c>
      <c r="F784" s="74">
        <v>1</v>
      </c>
      <c r="G784" s="74">
        <v>1</v>
      </c>
      <c r="H784" s="68">
        <f t="shared" si="24"/>
        <v>1.1106400000000001</v>
      </c>
      <c r="I784" s="70">
        <f t="shared" si="25"/>
        <v>1.1106400000000001</v>
      </c>
      <c r="J784" s="71">
        <f>ROUND((H784*'2-Calculator'!$D$26),2)</f>
        <v>7301.35</v>
      </c>
      <c r="K784" s="71">
        <f>ROUND((I784*'2-Calculator'!$D$26),2)</f>
        <v>7301.35</v>
      </c>
      <c r="L784" s="69">
        <v>6.08</v>
      </c>
      <c r="M784" s="66" t="s">
        <v>2531</v>
      </c>
      <c r="N784" s="66" t="s">
        <v>2532</v>
      </c>
      <c r="O784" s="66"/>
      <c r="P784" s="66" t="s">
        <v>1833</v>
      </c>
      <c r="Q784" s="141">
        <v>2</v>
      </c>
    </row>
    <row r="785" spans="1:17" s="72" customFormat="1" x14ac:dyDescent="0.2">
      <c r="A785" s="66"/>
      <c r="B785" s="66" t="s">
        <v>500</v>
      </c>
      <c r="C785" s="221" t="s">
        <v>1696</v>
      </c>
      <c r="D785" s="66" t="s">
        <v>2319</v>
      </c>
      <c r="E785" s="68">
        <v>1.91038</v>
      </c>
      <c r="F785" s="74">
        <v>1</v>
      </c>
      <c r="G785" s="74">
        <v>1</v>
      </c>
      <c r="H785" s="68">
        <f t="shared" si="24"/>
        <v>1.91038</v>
      </c>
      <c r="I785" s="70">
        <f t="shared" si="25"/>
        <v>1.91038</v>
      </c>
      <c r="J785" s="71">
        <f>ROUND((H785*'2-Calculator'!$D$26),2)</f>
        <v>12558.84</v>
      </c>
      <c r="K785" s="71">
        <f>ROUND((I785*'2-Calculator'!$D$26),2)</f>
        <v>12558.84</v>
      </c>
      <c r="L785" s="69">
        <v>8.52</v>
      </c>
      <c r="M785" s="66" t="s">
        <v>2531</v>
      </c>
      <c r="N785" s="66" t="s">
        <v>2532</v>
      </c>
      <c r="O785" s="66"/>
      <c r="P785" s="66" t="s">
        <v>1833</v>
      </c>
      <c r="Q785" s="141">
        <v>0</v>
      </c>
    </row>
    <row r="786" spans="1:17" s="72" customFormat="1" x14ac:dyDescent="0.2">
      <c r="A786" s="66"/>
      <c r="B786" s="66" t="s">
        <v>499</v>
      </c>
      <c r="C786" s="221" t="s">
        <v>1697</v>
      </c>
      <c r="D786" s="66" t="s">
        <v>2077</v>
      </c>
      <c r="E786" s="68">
        <v>0.37709999999999999</v>
      </c>
      <c r="F786" s="74">
        <v>1</v>
      </c>
      <c r="G786" s="74">
        <v>1</v>
      </c>
      <c r="H786" s="68">
        <f t="shared" si="24"/>
        <v>0.37709999999999999</v>
      </c>
      <c r="I786" s="70">
        <f t="shared" si="25"/>
        <v>0.37709999999999999</v>
      </c>
      <c r="J786" s="71">
        <f>ROUND((H786*'2-Calculator'!$D$26),2)</f>
        <v>2479.06</v>
      </c>
      <c r="K786" s="71">
        <f>ROUND((I786*'2-Calculator'!$D$26),2)</f>
        <v>2479.06</v>
      </c>
      <c r="L786" s="69">
        <v>2.54</v>
      </c>
      <c r="M786" s="66" t="s">
        <v>2531</v>
      </c>
      <c r="N786" s="66" t="s">
        <v>2532</v>
      </c>
      <c r="O786" s="66"/>
      <c r="P786" s="66" t="s">
        <v>1833</v>
      </c>
      <c r="Q786" s="141">
        <v>8</v>
      </c>
    </row>
    <row r="787" spans="1:17" s="72" customFormat="1" x14ac:dyDescent="0.2">
      <c r="A787" s="66"/>
      <c r="B787" s="66" t="s">
        <v>498</v>
      </c>
      <c r="C787" s="221" t="s">
        <v>1697</v>
      </c>
      <c r="D787" s="66" t="s">
        <v>2077</v>
      </c>
      <c r="E787" s="68">
        <v>0.53759000000000001</v>
      </c>
      <c r="F787" s="74">
        <v>1</v>
      </c>
      <c r="G787" s="74">
        <v>1</v>
      </c>
      <c r="H787" s="68">
        <f t="shared" si="24"/>
        <v>0.53759000000000001</v>
      </c>
      <c r="I787" s="70">
        <f t="shared" si="25"/>
        <v>0.53759000000000001</v>
      </c>
      <c r="J787" s="71">
        <f>ROUND((H787*'2-Calculator'!$D$26),2)</f>
        <v>3534.12</v>
      </c>
      <c r="K787" s="71">
        <f>ROUND((I787*'2-Calculator'!$D$26),2)</f>
        <v>3534.12</v>
      </c>
      <c r="L787" s="69">
        <v>3.49</v>
      </c>
      <c r="M787" s="66" t="s">
        <v>2531</v>
      </c>
      <c r="N787" s="66" t="s">
        <v>2532</v>
      </c>
      <c r="O787" s="66"/>
      <c r="P787" s="66" t="s">
        <v>1833</v>
      </c>
      <c r="Q787" s="141">
        <v>15</v>
      </c>
    </row>
    <row r="788" spans="1:17" s="72" customFormat="1" x14ac:dyDescent="0.2">
      <c r="A788" s="66"/>
      <c r="B788" s="66" t="s">
        <v>497</v>
      </c>
      <c r="C788" s="221" t="s">
        <v>1697</v>
      </c>
      <c r="D788" s="66" t="s">
        <v>2077</v>
      </c>
      <c r="E788" s="68">
        <v>1.02488</v>
      </c>
      <c r="F788" s="74">
        <v>1</v>
      </c>
      <c r="G788" s="74">
        <v>1</v>
      </c>
      <c r="H788" s="68">
        <f t="shared" si="24"/>
        <v>1.02488</v>
      </c>
      <c r="I788" s="70">
        <f t="shared" si="25"/>
        <v>1.02488</v>
      </c>
      <c r="J788" s="71">
        <f>ROUND((H788*'2-Calculator'!$D$26),2)</f>
        <v>6737.56</v>
      </c>
      <c r="K788" s="71">
        <f>ROUND((I788*'2-Calculator'!$D$26),2)</f>
        <v>6737.56</v>
      </c>
      <c r="L788" s="69">
        <v>6.72</v>
      </c>
      <c r="M788" s="66" t="s">
        <v>2531</v>
      </c>
      <c r="N788" s="66" t="s">
        <v>2532</v>
      </c>
      <c r="O788" s="66"/>
      <c r="P788" s="66" t="s">
        <v>1833</v>
      </c>
      <c r="Q788" s="141">
        <v>15</v>
      </c>
    </row>
    <row r="789" spans="1:17" s="72" customFormat="1" x14ac:dyDescent="0.2">
      <c r="A789" s="66"/>
      <c r="B789" s="66" t="s">
        <v>496</v>
      </c>
      <c r="C789" s="221" t="s">
        <v>1697</v>
      </c>
      <c r="D789" s="66" t="s">
        <v>2077</v>
      </c>
      <c r="E789" s="68">
        <v>1.97075</v>
      </c>
      <c r="F789" s="74">
        <v>1</v>
      </c>
      <c r="G789" s="74">
        <v>1</v>
      </c>
      <c r="H789" s="68">
        <f t="shared" si="24"/>
        <v>1.97075</v>
      </c>
      <c r="I789" s="70">
        <f t="shared" si="25"/>
        <v>1.97075</v>
      </c>
      <c r="J789" s="71">
        <f>ROUND((H789*'2-Calculator'!$D$26),2)</f>
        <v>12955.71</v>
      </c>
      <c r="K789" s="71">
        <f>ROUND((I789*'2-Calculator'!$D$26),2)</f>
        <v>12955.71</v>
      </c>
      <c r="L789" s="69">
        <v>12.33</v>
      </c>
      <c r="M789" s="66" t="s">
        <v>2531</v>
      </c>
      <c r="N789" s="66" t="s">
        <v>2532</v>
      </c>
      <c r="O789" s="66"/>
      <c r="P789" s="66" t="s">
        <v>1833</v>
      </c>
      <c r="Q789" s="141">
        <v>3</v>
      </c>
    </row>
    <row r="790" spans="1:17" s="72" customFormat="1" x14ac:dyDescent="0.2">
      <c r="A790" s="66"/>
      <c r="B790" s="66" t="s">
        <v>495</v>
      </c>
      <c r="C790" s="221" t="s">
        <v>1698</v>
      </c>
      <c r="D790" s="66" t="s">
        <v>2320</v>
      </c>
      <c r="E790" s="68">
        <v>0.43292000000000003</v>
      </c>
      <c r="F790" s="74">
        <v>1</v>
      </c>
      <c r="G790" s="74">
        <v>1</v>
      </c>
      <c r="H790" s="68">
        <f t="shared" si="24"/>
        <v>0.43292000000000003</v>
      </c>
      <c r="I790" s="70">
        <f t="shared" si="25"/>
        <v>0.43292000000000003</v>
      </c>
      <c r="J790" s="71">
        <f>ROUND((H790*'2-Calculator'!$D$26),2)</f>
        <v>2846.02</v>
      </c>
      <c r="K790" s="71">
        <f>ROUND((I790*'2-Calculator'!$D$26),2)</f>
        <v>2846.02</v>
      </c>
      <c r="L790" s="69">
        <v>2.56</v>
      </c>
      <c r="M790" s="66" t="s">
        <v>2531</v>
      </c>
      <c r="N790" s="66" t="s">
        <v>2532</v>
      </c>
      <c r="O790" s="66"/>
      <c r="P790" s="66" t="s">
        <v>1833</v>
      </c>
      <c r="Q790" s="141">
        <v>181</v>
      </c>
    </row>
    <row r="791" spans="1:17" s="72" customFormat="1" x14ac:dyDescent="0.2">
      <c r="A791" s="66"/>
      <c r="B791" s="66" t="s">
        <v>494</v>
      </c>
      <c r="C791" s="221" t="s">
        <v>1698</v>
      </c>
      <c r="D791" s="66" t="s">
        <v>2320</v>
      </c>
      <c r="E791" s="68">
        <v>0.56059000000000003</v>
      </c>
      <c r="F791" s="74">
        <v>1</v>
      </c>
      <c r="G791" s="74">
        <v>1</v>
      </c>
      <c r="H791" s="68">
        <f t="shared" si="24"/>
        <v>0.56059000000000003</v>
      </c>
      <c r="I791" s="70">
        <f t="shared" si="25"/>
        <v>0.56059000000000003</v>
      </c>
      <c r="J791" s="71">
        <f>ROUND((H791*'2-Calculator'!$D$26),2)</f>
        <v>3685.32</v>
      </c>
      <c r="K791" s="71">
        <f>ROUND((I791*'2-Calculator'!$D$26),2)</f>
        <v>3685.32</v>
      </c>
      <c r="L791" s="69">
        <v>3.29</v>
      </c>
      <c r="M791" s="66" t="s">
        <v>2531</v>
      </c>
      <c r="N791" s="66" t="s">
        <v>2532</v>
      </c>
      <c r="O791" s="66"/>
      <c r="P791" s="66" t="s">
        <v>1833</v>
      </c>
      <c r="Q791" s="141">
        <v>228</v>
      </c>
    </row>
    <row r="792" spans="1:17" s="72" customFormat="1" x14ac:dyDescent="0.2">
      <c r="A792" s="66"/>
      <c r="B792" s="66" t="s">
        <v>493</v>
      </c>
      <c r="C792" s="221" t="s">
        <v>1698</v>
      </c>
      <c r="D792" s="66" t="s">
        <v>2320</v>
      </c>
      <c r="E792" s="68">
        <v>0.76937</v>
      </c>
      <c r="F792" s="74">
        <v>1</v>
      </c>
      <c r="G792" s="74">
        <v>1</v>
      </c>
      <c r="H792" s="68">
        <f t="shared" si="24"/>
        <v>0.76937</v>
      </c>
      <c r="I792" s="70">
        <f t="shared" si="25"/>
        <v>0.76937</v>
      </c>
      <c r="J792" s="71">
        <f>ROUND((H792*'2-Calculator'!$D$26),2)</f>
        <v>5057.84</v>
      </c>
      <c r="K792" s="71">
        <f>ROUND((I792*'2-Calculator'!$D$26),2)</f>
        <v>5057.84</v>
      </c>
      <c r="L792" s="69">
        <v>4.75</v>
      </c>
      <c r="M792" s="66" t="s">
        <v>2531</v>
      </c>
      <c r="N792" s="66" t="s">
        <v>2532</v>
      </c>
      <c r="O792" s="66"/>
      <c r="P792" s="66" t="s">
        <v>1833</v>
      </c>
      <c r="Q792" s="141">
        <v>152</v>
      </c>
    </row>
    <row r="793" spans="1:17" s="72" customFormat="1" x14ac:dyDescent="0.2">
      <c r="A793" s="66"/>
      <c r="B793" s="66" t="s">
        <v>492</v>
      </c>
      <c r="C793" s="221" t="s">
        <v>1698</v>
      </c>
      <c r="D793" s="66" t="s">
        <v>2320</v>
      </c>
      <c r="E793" s="68">
        <v>1.43483</v>
      </c>
      <c r="F793" s="74">
        <v>1</v>
      </c>
      <c r="G793" s="74">
        <v>1</v>
      </c>
      <c r="H793" s="68">
        <f t="shared" si="24"/>
        <v>1.43483</v>
      </c>
      <c r="I793" s="70">
        <f t="shared" si="25"/>
        <v>1.43483</v>
      </c>
      <c r="J793" s="71">
        <f>ROUND((H793*'2-Calculator'!$D$26),2)</f>
        <v>9432.57</v>
      </c>
      <c r="K793" s="71">
        <f>ROUND((I793*'2-Calculator'!$D$26),2)</f>
        <v>9432.57</v>
      </c>
      <c r="L793" s="69">
        <v>8.82</v>
      </c>
      <c r="M793" s="66" t="s">
        <v>2531</v>
      </c>
      <c r="N793" s="66" t="s">
        <v>2532</v>
      </c>
      <c r="O793" s="66"/>
      <c r="P793" s="66" t="s">
        <v>1833</v>
      </c>
      <c r="Q793" s="141">
        <v>21</v>
      </c>
    </row>
    <row r="794" spans="1:17" s="72" customFormat="1" x14ac:dyDescent="0.2">
      <c r="A794" s="66"/>
      <c r="B794" s="66" t="s">
        <v>491</v>
      </c>
      <c r="C794" s="221" t="s">
        <v>1699</v>
      </c>
      <c r="D794" s="66" t="s">
        <v>2321</v>
      </c>
      <c r="E794" s="68">
        <v>0.48082000000000003</v>
      </c>
      <c r="F794" s="74">
        <v>1</v>
      </c>
      <c r="G794" s="74">
        <v>1</v>
      </c>
      <c r="H794" s="68">
        <f t="shared" si="24"/>
        <v>0.48082000000000003</v>
      </c>
      <c r="I794" s="70">
        <f t="shared" si="25"/>
        <v>0.48082000000000003</v>
      </c>
      <c r="J794" s="71">
        <f>ROUND((H794*'2-Calculator'!$D$26),2)</f>
        <v>3160.91</v>
      </c>
      <c r="K794" s="71">
        <f>ROUND((I794*'2-Calculator'!$D$26),2)</f>
        <v>3160.91</v>
      </c>
      <c r="L794" s="69">
        <v>1.78</v>
      </c>
      <c r="M794" s="66" t="s">
        <v>2531</v>
      </c>
      <c r="N794" s="66" t="s">
        <v>2532</v>
      </c>
      <c r="O794" s="66"/>
      <c r="P794" s="66" t="s">
        <v>1833</v>
      </c>
      <c r="Q794" s="141">
        <v>7</v>
      </c>
    </row>
    <row r="795" spans="1:17" s="72" customFormat="1" x14ac:dyDescent="0.2">
      <c r="A795" s="66"/>
      <c r="B795" s="66" t="s">
        <v>490</v>
      </c>
      <c r="C795" s="221" t="s">
        <v>1699</v>
      </c>
      <c r="D795" s="66" t="s">
        <v>2321</v>
      </c>
      <c r="E795" s="68">
        <v>0.5958</v>
      </c>
      <c r="F795" s="74">
        <v>1</v>
      </c>
      <c r="G795" s="74">
        <v>1</v>
      </c>
      <c r="H795" s="68">
        <f t="shared" si="24"/>
        <v>0.5958</v>
      </c>
      <c r="I795" s="70">
        <f t="shared" si="25"/>
        <v>0.5958</v>
      </c>
      <c r="J795" s="71">
        <f>ROUND((H795*'2-Calculator'!$D$26),2)</f>
        <v>3916.79</v>
      </c>
      <c r="K795" s="71">
        <f>ROUND((I795*'2-Calculator'!$D$26),2)</f>
        <v>3916.79</v>
      </c>
      <c r="L795" s="69">
        <v>2.06</v>
      </c>
      <c r="M795" s="66" t="s">
        <v>2531</v>
      </c>
      <c r="N795" s="66" t="s">
        <v>2532</v>
      </c>
      <c r="O795" s="66"/>
      <c r="P795" s="66" t="s">
        <v>1833</v>
      </c>
      <c r="Q795" s="141">
        <v>37</v>
      </c>
    </row>
    <row r="796" spans="1:17" s="72" customFormat="1" x14ac:dyDescent="0.2">
      <c r="A796" s="66"/>
      <c r="B796" s="66" t="s">
        <v>489</v>
      </c>
      <c r="C796" s="221" t="s">
        <v>1699</v>
      </c>
      <c r="D796" s="66" t="s">
        <v>2321</v>
      </c>
      <c r="E796" s="68">
        <v>0.99544999999999995</v>
      </c>
      <c r="F796" s="74">
        <v>1</v>
      </c>
      <c r="G796" s="74">
        <v>1</v>
      </c>
      <c r="H796" s="68">
        <f t="shared" si="24"/>
        <v>0.99544999999999995</v>
      </c>
      <c r="I796" s="70">
        <f t="shared" si="25"/>
        <v>0.99544999999999995</v>
      </c>
      <c r="J796" s="71">
        <f>ROUND((H796*'2-Calculator'!$D$26),2)</f>
        <v>6544.09</v>
      </c>
      <c r="K796" s="71">
        <f>ROUND((I796*'2-Calculator'!$D$26),2)</f>
        <v>6544.09</v>
      </c>
      <c r="L796" s="69">
        <v>3.65</v>
      </c>
      <c r="M796" s="66" t="s">
        <v>2531</v>
      </c>
      <c r="N796" s="66" t="s">
        <v>2532</v>
      </c>
      <c r="O796" s="66"/>
      <c r="P796" s="66" t="s">
        <v>1833</v>
      </c>
      <c r="Q796" s="141">
        <v>16</v>
      </c>
    </row>
    <row r="797" spans="1:17" s="72" customFormat="1" x14ac:dyDescent="0.2">
      <c r="A797" s="66"/>
      <c r="B797" s="66" t="s">
        <v>488</v>
      </c>
      <c r="C797" s="221" t="s">
        <v>1699</v>
      </c>
      <c r="D797" s="66" t="s">
        <v>2321</v>
      </c>
      <c r="E797" s="68">
        <v>2.0245000000000002</v>
      </c>
      <c r="F797" s="74">
        <v>1</v>
      </c>
      <c r="G797" s="74">
        <v>1</v>
      </c>
      <c r="H797" s="68">
        <f t="shared" si="24"/>
        <v>2.0245000000000002</v>
      </c>
      <c r="I797" s="70">
        <f t="shared" si="25"/>
        <v>2.0245000000000002</v>
      </c>
      <c r="J797" s="71">
        <f>ROUND((H797*'2-Calculator'!$D$26),2)</f>
        <v>13309.06</v>
      </c>
      <c r="K797" s="71">
        <f>ROUND((I797*'2-Calculator'!$D$26),2)</f>
        <v>13309.06</v>
      </c>
      <c r="L797" s="69">
        <v>6.72</v>
      </c>
      <c r="M797" s="66" t="s">
        <v>2531</v>
      </c>
      <c r="N797" s="66" t="s">
        <v>2532</v>
      </c>
      <c r="O797" s="66"/>
      <c r="P797" s="66" t="s">
        <v>1833</v>
      </c>
      <c r="Q797" s="141">
        <v>1</v>
      </c>
    </row>
    <row r="798" spans="1:17" s="72" customFormat="1" x14ac:dyDescent="0.2">
      <c r="A798" s="66"/>
      <c r="B798" s="66" t="s">
        <v>487</v>
      </c>
      <c r="C798" s="221" t="s">
        <v>1700</v>
      </c>
      <c r="D798" s="66" t="s">
        <v>2454</v>
      </c>
      <c r="E798" s="68">
        <v>0.45128000000000001</v>
      </c>
      <c r="F798" s="74">
        <v>1</v>
      </c>
      <c r="G798" s="74">
        <v>1</v>
      </c>
      <c r="H798" s="68">
        <f t="shared" si="24"/>
        <v>0.45128000000000001</v>
      </c>
      <c r="I798" s="70">
        <f t="shared" si="25"/>
        <v>0.45128000000000001</v>
      </c>
      <c r="J798" s="71">
        <f>ROUND((H798*'2-Calculator'!$D$26),2)</f>
        <v>2966.71</v>
      </c>
      <c r="K798" s="71">
        <f>ROUND((I798*'2-Calculator'!$D$26),2)</f>
        <v>2966.71</v>
      </c>
      <c r="L798" s="69">
        <v>1.92</v>
      </c>
      <c r="M798" s="66" t="s">
        <v>2531</v>
      </c>
      <c r="N798" s="66" t="s">
        <v>2532</v>
      </c>
      <c r="O798" s="66"/>
      <c r="P798" s="66" t="s">
        <v>1833</v>
      </c>
      <c r="Q798" s="141">
        <v>1</v>
      </c>
    </row>
    <row r="799" spans="1:17" s="72" customFormat="1" x14ac:dyDescent="0.2">
      <c r="A799" s="66"/>
      <c r="B799" s="66" t="s">
        <v>486</v>
      </c>
      <c r="C799" s="221" t="s">
        <v>1700</v>
      </c>
      <c r="D799" s="66" t="s">
        <v>2454</v>
      </c>
      <c r="E799" s="68">
        <v>0.66681999999999997</v>
      </c>
      <c r="F799" s="74">
        <v>1</v>
      </c>
      <c r="G799" s="74">
        <v>1</v>
      </c>
      <c r="H799" s="68">
        <f t="shared" si="24"/>
        <v>0.66681999999999997</v>
      </c>
      <c r="I799" s="70">
        <f t="shared" si="25"/>
        <v>0.66681999999999997</v>
      </c>
      <c r="J799" s="71">
        <f>ROUND((H799*'2-Calculator'!$D$26),2)</f>
        <v>4383.67</v>
      </c>
      <c r="K799" s="71">
        <f>ROUND((I799*'2-Calculator'!$D$26),2)</f>
        <v>4383.67</v>
      </c>
      <c r="L799" s="69">
        <v>3.39</v>
      </c>
      <c r="M799" s="66" t="s">
        <v>2531</v>
      </c>
      <c r="N799" s="66" t="s">
        <v>2532</v>
      </c>
      <c r="O799" s="66"/>
      <c r="P799" s="66" t="s">
        <v>1833</v>
      </c>
      <c r="Q799" s="141">
        <v>35</v>
      </c>
    </row>
    <row r="800" spans="1:17" s="72" customFormat="1" x14ac:dyDescent="0.2">
      <c r="A800" s="66"/>
      <c r="B800" s="66" t="s">
        <v>485</v>
      </c>
      <c r="C800" s="221" t="s">
        <v>1700</v>
      </c>
      <c r="D800" s="66" t="s">
        <v>2454</v>
      </c>
      <c r="E800" s="68">
        <v>0.97813000000000005</v>
      </c>
      <c r="F800" s="74">
        <v>1</v>
      </c>
      <c r="G800" s="74">
        <v>1</v>
      </c>
      <c r="H800" s="68">
        <f t="shared" si="24"/>
        <v>0.97813000000000005</v>
      </c>
      <c r="I800" s="70">
        <f t="shared" si="25"/>
        <v>0.97813000000000005</v>
      </c>
      <c r="J800" s="71">
        <f>ROUND((H800*'2-Calculator'!$D$26),2)</f>
        <v>6430.23</v>
      </c>
      <c r="K800" s="71">
        <f>ROUND((I800*'2-Calculator'!$D$26),2)</f>
        <v>6430.23</v>
      </c>
      <c r="L800" s="69">
        <v>5.47</v>
      </c>
      <c r="M800" s="66" t="s">
        <v>2531</v>
      </c>
      <c r="N800" s="66" t="s">
        <v>2532</v>
      </c>
      <c r="O800" s="66"/>
      <c r="P800" s="66" t="s">
        <v>1833</v>
      </c>
      <c r="Q800" s="141">
        <v>90</v>
      </c>
    </row>
    <row r="801" spans="1:17" s="72" customFormat="1" x14ac:dyDescent="0.2">
      <c r="A801" s="66"/>
      <c r="B801" s="66" t="s">
        <v>484</v>
      </c>
      <c r="C801" s="221" t="s">
        <v>1700</v>
      </c>
      <c r="D801" s="66" t="s">
        <v>2454</v>
      </c>
      <c r="E801" s="68">
        <v>1.84544</v>
      </c>
      <c r="F801" s="74">
        <v>1</v>
      </c>
      <c r="G801" s="74">
        <v>1</v>
      </c>
      <c r="H801" s="68">
        <f t="shared" si="24"/>
        <v>1.84544</v>
      </c>
      <c r="I801" s="70">
        <f t="shared" si="25"/>
        <v>1.84544</v>
      </c>
      <c r="J801" s="71">
        <f>ROUND((H801*'2-Calculator'!$D$26),2)</f>
        <v>12131.92</v>
      </c>
      <c r="K801" s="71">
        <f>ROUND((I801*'2-Calculator'!$D$26),2)</f>
        <v>12131.92</v>
      </c>
      <c r="L801" s="69">
        <v>9.42</v>
      </c>
      <c r="M801" s="66" t="s">
        <v>2531</v>
      </c>
      <c r="N801" s="66" t="s">
        <v>2532</v>
      </c>
      <c r="O801" s="66"/>
      <c r="P801" s="66" t="s">
        <v>1833</v>
      </c>
      <c r="Q801" s="141">
        <v>50</v>
      </c>
    </row>
    <row r="802" spans="1:17" s="72" customFormat="1" x14ac:dyDescent="0.2">
      <c r="A802" s="66"/>
      <c r="B802" s="66" t="s">
        <v>483</v>
      </c>
      <c r="C802" s="221" t="s">
        <v>1701</v>
      </c>
      <c r="D802" s="66" t="s">
        <v>2322</v>
      </c>
      <c r="E802" s="68">
        <v>0.44716</v>
      </c>
      <c r="F802" s="74">
        <v>1</v>
      </c>
      <c r="G802" s="74">
        <v>1</v>
      </c>
      <c r="H802" s="68">
        <f t="shared" si="24"/>
        <v>0.44716</v>
      </c>
      <c r="I802" s="70">
        <f t="shared" si="25"/>
        <v>0.44716</v>
      </c>
      <c r="J802" s="71">
        <f>ROUND((H802*'2-Calculator'!$D$26),2)</f>
        <v>2939.63</v>
      </c>
      <c r="K802" s="71">
        <f>ROUND((I802*'2-Calculator'!$D$26),2)</f>
        <v>2939.63</v>
      </c>
      <c r="L802" s="69">
        <v>2.5</v>
      </c>
      <c r="M802" s="66" t="s">
        <v>2531</v>
      </c>
      <c r="N802" s="66" t="s">
        <v>2532</v>
      </c>
      <c r="O802" s="66"/>
      <c r="P802" s="66" t="s">
        <v>1833</v>
      </c>
      <c r="Q802" s="141">
        <v>6</v>
      </c>
    </row>
    <row r="803" spans="1:17" s="72" customFormat="1" x14ac:dyDescent="0.2">
      <c r="A803" s="66"/>
      <c r="B803" s="66" t="s">
        <v>482</v>
      </c>
      <c r="C803" s="221" t="s">
        <v>1701</v>
      </c>
      <c r="D803" s="66" t="s">
        <v>2322</v>
      </c>
      <c r="E803" s="68">
        <v>0.61897999999999997</v>
      </c>
      <c r="F803" s="74">
        <v>1</v>
      </c>
      <c r="G803" s="74">
        <v>1</v>
      </c>
      <c r="H803" s="68">
        <f t="shared" si="24"/>
        <v>0.61897999999999997</v>
      </c>
      <c r="I803" s="70">
        <f t="shared" si="25"/>
        <v>0.61897999999999997</v>
      </c>
      <c r="J803" s="71">
        <f>ROUND((H803*'2-Calculator'!$D$26),2)</f>
        <v>4069.17</v>
      </c>
      <c r="K803" s="71">
        <f>ROUND((I803*'2-Calculator'!$D$26),2)</f>
        <v>4069.17</v>
      </c>
      <c r="L803" s="69">
        <v>3.34</v>
      </c>
      <c r="M803" s="66" t="s">
        <v>2531</v>
      </c>
      <c r="N803" s="66" t="s">
        <v>2532</v>
      </c>
      <c r="O803" s="66"/>
      <c r="P803" s="66" t="s">
        <v>1833</v>
      </c>
      <c r="Q803" s="141">
        <v>12</v>
      </c>
    </row>
    <row r="804" spans="1:17" s="72" customFormat="1" x14ac:dyDescent="0.2">
      <c r="A804" s="66"/>
      <c r="B804" s="66" t="s">
        <v>481</v>
      </c>
      <c r="C804" s="221" t="s">
        <v>1701</v>
      </c>
      <c r="D804" s="66" t="s">
        <v>2322</v>
      </c>
      <c r="E804" s="68">
        <v>0.89119999999999999</v>
      </c>
      <c r="F804" s="74">
        <v>1</v>
      </c>
      <c r="G804" s="74">
        <v>1</v>
      </c>
      <c r="H804" s="68">
        <f t="shared" si="24"/>
        <v>0.89119999999999999</v>
      </c>
      <c r="I804" s="70">
        <f t="shared" si="25"/>
        <v>0.89119999999999999</v>
      </c>
      <c r="J804" s="71">
        <f>ROUND((H804*'2-Calculator'!$D$26),2)</f>
        <v>5858.75</v>
      </c>
      <c r="K804" s="71">
        <f>ROUND((I804*'2-Calculator'!$D$26),2)</f>
        <v>5858.75</v>
      </c>
      <c r="L804" s="69">
        <v>5.31</v>
      </c>
      <c r="M804" s="66" t="s">
        <v>2531</v>
      </c>
      <c r="N804" s="66" t="s">
        <v>2532</v>
      </c>
      <c r="O804" s="66"/>
      <c r="P804" s="66" t="s">
        <v>1833</v>
      </c>
      <c r="Q804" s="141">
        <v>21</v>
      </c>
    </row>
    <row r="805" spans="1:17" s="72" customFormat="1" x14ac:dyDescent="0.2">
      <c r="A805" s="66"/>
      <c r="B805" s="66" t="s">
        <v>480</v>
      </c>
      <c r="C805" s="221" t="s">
        <v>1701</v>
      </c>
      <c r="D805" s="66" t="s">
        <v>2322</v>
      </c>
      <c r="E805" s="68">
        <v>1.8129999999999999</v>
      </c>
      <c r="F805" s="74">
        <v>1</v>
      </c>
      <c r="G805" s="74">
        <v>1</v>
      </c>
      <c r="H805" s="68">
        <f t="shared" si="24"/>
        <v>1.8129999999999999</v>
      </c>
      <c r="I805" s="70">
        <f t="shared" si="25"/>
        <v>1.8129999999999999</v>
      </c>
      <c r="J805" s="71">
        <f>ROUND((H805*'2-Calculator'!$D$26),2)</f>
        <v>11918.66</v>
      </c>
      <c r="K805" s="71">
        <f>ROUND((I805*'2-Calculator'!$D$26),2)</f>
        <v>11918.66</v>
      </c>
      <c r="L805" s="69">
        <v>8.6300000000000008</v>
      </c>
      <c r="M805" s="66" t="s">
        <v>2531</v>
      </c>
      <c r="N805" s="66" t="s">
        <v>2532</v>
      </c>
      <c r="O805" s="66"/>
      <c r="P805" s="66" t="s">
        <v>1833</v>
      </c>
      <c r="Q805" s="141">
        <v>1</v>
      </c>
    </row>
    <row r="806" spans="1:17" s="72" customFormat="1" x14ac:dyDescent="0.2">
      <c r="A806" s="66"/>
      <c r="B806" s="66" t="s">
        <v>2078</v>
      </c>
      <c r="C806" s="221" t="s">
        <v>2079</v>
      </c>
      <c r="D806" s="66" t="s">
        <v>2080</v>
      </c>
      <c r="E806" s="68">
        <v>0.44571</v>
      </c>
      <c r="F806" s="74">
        <v>1</v>
      </c>
      <c r="G806" s="74">
        <v>1</v>
      </c>
      <c r="H806" s="68">
        <f t="shared" si="24"/>
        <v>0.44571</v>
      </c>
      <c r="I806" s="70">
        <f t="shared" si="25"/>
        <v>0.44571</v>
      </c>
      <c r="J806" s="71">
        <f>ROUND((H806*'2-Calculator'!$D$26),2)</f>
        <v>2930.1</v>
      </c>
      <c r="K806" s="71">
        <f>ROUND((I806*'2-Calculator'!$D$26),2)</f>
        <v>2930.1</v>
      </c>
      <c r="L806" s="69">
        <v>2.37</v>
      </c>
      <c r="M806" s="66" t="s">
        <v>2531</v>
      </c>
      <c r="N806" s="66" t="s">
        <v>2532</v>
      </c>
      <c r="O806" s="66"/>
      <c r="P806" s="66" t="s">
        <v>1833</v>
      </c>
      <c r="Q806" s="141">
        <v>17</v>
      </c>
    </row>
    <row r="807" spans="1:17" s="72" customFormat="1" x14ac:dyDescent="0.2">
      <c r="A807" s="66"/>
      <c r="B807" s="66" t="s">
        <v>2081</v>
      </c>
      <c r="C807" s="221" t="s">
        <v>2079</v>
      </c>
      <c r="D807" s="66" t="s">
        <v>2080</v>
      </c>
      <c r="E807" s="68">
        <v>0.59750000000000003</v>
      </c>
      <c r="F807" s="74">
        <v>1</v>
      </c>
      <c r="G807" s="74">
        <v>1</v>
      </c>
      <c r="H807" s="68">
        <f t="shared" si="24"/>
        <v>0.59750000000000003</v>
      </c>
      <c r="I807" s="70">
        <f t="shared" si="25"/>
        <v>0.59750000000000003</v>
      </c>
      <c r="J807" s="71">
        <f>ROUND((H807*'2-Calculator'!$D$26),2)</f>
        <v>3927.97</v>
      </c>
      <c r="K807" s="71">
        <f>ROUND((I807*'2-Calculator'!$D$26),2)</f>
        <v>3927.97</v>
      </c>
      <c r="L807" s="69">
        <v>3.39</v>
      </c>
      <c r="M807" s="66" t="s">
        <v>2531</v>
      </c>
      <c r="N807" s="66" t="s">
        <v>2532</v>
      </c>
      <c r="O807" s="66"/>
      <c r="P807" s="66" t="s">
        <v>1833</v>
      </c>
      <c r="Q807" s="141">
        <v>221</v>
      </c>
    </row>
    <row r="808" spans="1:17" s="72" customFormat="1" x14ac:dyDescent="0.2">
      <c r="A808" s="66"/>
      <c r="B808" s="66" t="s">
        <v>2082</v>
      </c>
      <c r="C808" s="221" t="s">
        <v>2079</v>
      </c>
      <c r="D808" s="66" t="s">
        <v>2080</v>
      </c>
      <c r="E808" s="68">
        <v>0.94138999999999995</v>
      </c>
      <c r="F808" s="74">
        <v>1</v>
      </c>
      <c r="G808" s="74">
        <v>1</v>
      </c>
      <c r="H808" s="68">
        <f t="shared" si="24"/>
        <v>0.94138999999999995</v>
      </c>
      <c r="I808" s="70">
        <f t="shared" si="25"/>
        <v>0.94138999999999995</v>
      </c>
      <c r="J808" s="71">
        <f>ROUND((H808*'2-Calculator'!$D$26),2)</f>
        <v>6188.7</v>
      </c>
      <c r="K808" s="71">
        <f>ROUND((I808*'2-Calculator'!$D$26),2)</f>
        <v>6188.7</v>
      </c>
      <c r="L808" s="69">
        <v>5.64</v>
      </c>
      <c r="M808" s="66" t="s">
        <v>2531</v>
      </c>
      <c r="N808" s="66" t="s">
        <v>2532</v>
      </c>
      <c r="O808" s="66"/>
      <c r="P808" s="66" t="s">
        <v>1833</v>
      </c>
      <c r="Q808" s="141">
        <v>232</v>
      </c>
    </row>
    <row r="809" spans="1:17" s="72" customFormat="1" x14ac:dyDescent="0.2">
      <c r="A809" s="66"/>
      <c r="B809" s="66" t="s">
        <v>2083</v>
      </c>
      <c r="C809" s="221" t="s">
        <v>2079</v>
      </c>
      <c r="D809" s="66" t="s">
        <v>2080</v>
      </c>
      <c r="E809" s="68">
        <v>2.0810599999999999</v>
      </c>
      <c r="F809" s="74">
        <v>1</v>
      </c>
      <c r="G809" s="74">
        <v>1</v>
      </c>
      <c r="H809" s="68">
        <f t="shared" si="24"/>
        <v>2.0810599999999999</v>
      </c>
      <c r="I809" s="70">
        <f t="shared" si="25"/>
        <v>2.0810599999999999</v>
      </c>
      <c r="J809" s="71">
        <f>ROUND((H809*'2-Calculator'!$D$26),2)</f>
        <v>13680.89</v>
      </c>
      <c r="K809" s="71">
        <f>ROUND((I809*'2-Calculator'!$D$26),2)</f>
        <v>13680.89</v>
      </c>
      <c r="L809" s="69">
        <v>10.88</v>
      </c>
      <c r="M809" s="66" t="s">
        <v>2531</v>
      </c>
      <c r="N809" s="66" t="s">
        <v>2532</v>
      </c>
      <c r="O809" s="66"/>
      <c r="P809" s="66" t="s">
        <v>1833</v>
      </c>
      <c r="Q809" s="141">
        <v>37</v>
      </c>
    </row>
    <row r="810" spans="1:17" s="72" customFormat="1" x14ac:dyDescent="0.2">
      <c r="A810" s="66"/>
      <c r="B810" s="66" t="s">
        <v>2084</v>
      </c>
      <c r="C810" s="221" t="s">
        <v>2085</v>
      </c>
      <c r="D810" s="66" t="s">
        <v>2086</v>
      </c>
      <c r="E810" s="68">
        <v>0.45096999999999998</v>
      </c>
      <c r="F810" s="74">
        <v>1</v>
      </c>
      <c r="G810" s="74">
        <v>1</v>
      </c>
      <c r="H810" s="68">
        <f t="shared" si="24"/>
        <v>0.45096999999999998</v>
      </c>
      <c r="I810" s="70">
        <f t="shared" si="25"/>
        <v>0.45096999999999998</v>
      </c>
      <c r="J810" s="71">
        <f>ROUND((H810*'2-Calculator'!$D$26),2)</f>
        <v>2964.68</v>
      </c>
      <c r="K810" s="71">
        <f>ROUND((I810*'2-Calculator'!$D$26),2)</f>
        <v>2964.68</v>
      </c>
      <c r="L810" s="69">
        <v>2.1</v>
      </c>
      <c r="M810" s="66" t="s">
        <v>2531</v>
      </c>
      <c r="N810" s="66" t="s">
        <v>2532</v>
      </c>
      <c r="O810" s="66"/>
      <c r="P810" s="66" t="s">
        <v>1833</v>
      </c>
      <c r="Q810" s="141">
        <v>0</v>
      </c>
    </row>
    <row r="811" spans="1:17" s="72" customFormat="1" x14ac:dyDescent="0.2">
      <c r="A811" s="66"/>
      <c r="B811" s="66" t="s">
        <v>2087</v>
      </c>
      <c r="C811" s="221" t="s">
        <v>2085</v>
      </c>
      <c r="D811" s="66" t="s">
        <v>2086</v>
      </c>
      <c r="E811" s="68">
        <v>0.58664000000000005</v>
      </c>
      <c r="F811" s="74">
        <v>1</v>
      </c>
      <c r="G811" s="74">
        <v>1</v>
      </c>
      <c r="H811" s="68">
        <f t="shared" si="24"/>
        <v>0.58664000000000005</v>
      </c>
      <c r="I811" s="70">
        <f t="shared" si="25"/>
        <v>0.58664000000000005</v>
      </c>
      <c r="J811" s="71">
        <f>ROUND((H811*'2-Calculator'!$D$26),2)</f>
        <v>3856.57</v>
      </c>
      <c r="K811" s="71">
        <f>ROUND((I811*'2-Calculator'!$D$26),2)</f>
        <v>3856.57</v>
      </c>
      <c r="L811" s="69">
        <v>3</v>
      </c>
      <c r="M811" s="66" t="s">
        <v>2531</v>
      </c>
      <c r="N811" s="66" t="s">
        <v>2532</v>
      </c>
      <c r="O811" s="66"/>
      <c r="P811" s="66" t="s">
        <v>1833</v>
      </c>
      <c r="Q811" s="141">
        <v>42</v>
      </c>
    </row>
    <row r="812" spans="1:17" s="72" customFormat="1" x14ac:dyDescent="0.2">
      <c r="A812" s="66"/>
      <c r="B812" s="66" t="s">
        <v>2088</v>
      </c>
      <c r="C812" s="221" t="s">
        <v>2085</v>
      </c>
      <c r="D812" s="66" t="s">
        <v>2086</v>
      </c>
      <c r="E812" s="68">
        <v>0.86109000000000002</v>
      </c>
      <c r="F812" s="74">
        <v>1</v>
      </c>
      <c r="G812" s="74">
        <v>1</v>
      </c>
      <c r="H812" s="68">
        <f t="shared" si="24"/>
        <v>0.86109000000000002</v>
      </c>
      <c r="I812" s="70">
        <f t="shared" si="25"/>
        <v>0.86109000000000002</v>
      </c>
      <c r="J812" s="71">
        <f>ROUND((H812*'2-Calculator'!$D$26),2)</f>
        <v>5660.81</v>
      </c>
      <c r="K812" s="71">
        <f>ROUND((I812*'2-Calculator'!$D$26),2)</f>
        <v>5660.81</v>
      </c>
      <c r="L812" s="69">
        <v>4.84</v>
      </c>
      <c r="M812" s="66" t="s">
        <v>2531</v>
      </c>
      <c r="N812" s="66" t="s">
        <v>2532</v>
      </c>
      <c r="O812" s="66"/>
      <c r="P812" s="66" t="s">
        <v>1833</v>
      </c>
      <c r="Q812" s="141">
        <v>50</v>
      </c>
    </row>
    <row r="813" spans="1:17" s="72" customFormat="1" x14ac:dyDescent="0.2">
      <c r="A813" s="66"/>
      <c r="B813" s="66" t="s">
        <v>2089</v>
      </c>
      <c r="C813" s="221" t="s">
        <v>2085</v>
      </c>
      <c r="D813" s="66" t="s">
        <v>2086</v>
      </c>
      <c r="E813" s="68">
        <v>1.75099</v>
      </c>
      <c r="F813" s="74">
        <v>1</v>
      </c>
      <c r="G813" s="74">
        <v>1</v>
      </c>
      <c r="H813" s="68">
        <f t="shared" si="24"/>
        <v>1.75099</v>
      </c>
      <c r="I813" s="70">
        <f t="shared" si="25"/>
        <v>1.75099</v>
      </c>
      <c r="J813" s="71">
        <f>ROUND((H813*'2-Calculator'!$D$26),2)</f>
        <v>11511.01</v>
      </c>
      <c r="K813" s="71">
        <f>ROUND((I813*'2-Calculator'!$D$26),2)</f>
        <v>11511.01</v>
      </c>
      <c r="L813" s="69">
        <v>8.6199999999999992</v>
      </c>
      <c r="M813" s="66" t="s">
        <v>2531</v>
      </c>
      <c r="N813" s="66" t="s">
        <v>2532</v>
      </c>
      <c r="O813" s="66"/>
      <c r="P813" s="66" t="s">
        <v>1833</v>
      </c>
      <c r="Q813" s="141">
        <v>6</v>
      </c>
    </row>
    <row r="814" spans="1:17" s="72" customFormat="1" x14ac:dyDescent="0.2">
      <c r="A814" s="66"/>
      <c r="B814" s="66" t="s">
        <v>479</v>
      </c>
      <c r="C814" s="221" t="s">
        <v>1702</v>
      </c>
      <c r="D814" s="66" t="s">
        <v>2323</v>
      </c>
      <c r="E814" s="68">
        <v>1.2522800000000001</v>
      </c>
      <c r="F814" s="74">
        <v>1</v>
      </c>
      <c r="G814" s="74">
        <v>1</v>
      </c>
      <c r="H814" s="68">
        <f t="shared" si="24"/>
        <v>1.2522800000000001</v>
      </c>
      <c r="I814" s="70">
        <f t="shared" si="25"/>
        <v>1.2522800000000001</v>
      </c>
      <c r="J814" s="71">
        <f>ROUND((H814*'2-Calculator'!$D$26),2)</f>
        <v>8232.49</v>
      </c>
      <c r="K814" s="71">
        <f>ROUND((I814*'2-Calculator'!$D$26),2)</f>
        <v>8232.49</v>
      </c>
      <c r="L814" s="69">
        <v>1.67</v>
      </c>
      <c r="M814" s="66" t="s">
        <v>2531</v>
      </c>
      <c r="N814" s="66" t="s">
        <v>2532</v>
      </c>
      <c r="O814" s="66"/>
      <c r="P814" s="66" t="s">
        <v>1833</v>
      </c>
      <c r="Q814" s="141">
        <v>6</v>
      </c>
    </row>
    <row r="815" spans="1:17" s="72" customFormat="1" x14ac:dyDescent="0.2">
      <c r="A815" s="66"/>
      <c r="B815" s="66" t="s">
        <v>478</v>
      </c>
      <c r="C815" s="221" t="s">
        <v>1702</v>
      </c>
      <c r="D815" s="66" t="s">
        <v>2323</v>
      </c>
      <c r="E815" s="68">
        <v>1.3938699999999999</v>
      </c>
      <c r="F815" s="74">
        <v>1</v>
      </c>
      <c r="G815" s="74">
        <v>1</v>
      </c>
      <c r="H815" s="68">
        <f t="shared" si="24"/>
        <v>1.3938699999999999</v>
      </c>
      <c r="I815" s="70">
        <f t="shared" si="25"/>
        <v>1.3938699999999999</v>
      </c>
      <c r="J815" s="71">
        <f>ROUND((H815*'2-Calculator'!$D$26),2)</f>
        <v>9163.2999999999993</v>
      </c>
      <c r="K815" s="71">
        <f>ROUND((I815*'2-Calculator'!$D$26),2)</f>
        <v>9163.2999999999993</v>
      </c>
      <c r="L815" s="69">
        <v>2.2599999999999998</v>
      </c>
      <c r="M815" s="66" t="s">
        <v>2531</v>
      </c>
      <c r="N815" s="66" t="s">
        <v>2532</v>
      </c>
      <c r="O815" s="66"/>
      <c r="P815" s="66" t="s">
        <v>1833</v>
      </c>
      <c r="Q815" s="141">
        <v>0</v>
      </c>
    </row>
    <row r="816" spans="1:17" s="72" customFormat="1" x14ac:dyDescent="0.2">
      <c r="A816" s="66"/>
      <c r="B816" s="66" t="s">
        <v>477</v>
      </c>
      <c r="C816" s="221" t="s">
        <v>1702</v>
      </c>
      <c r="D816" s="66" t="s">
        <v>2323</v>
      </c>
      <c r="E816" s="68">
        <v>2.2161200000000001</v>
      </c>
      <c r="F816" s="74">
        <v>1</v>
      </c>
      <c r="G816" s="74">
        <v>1</v>
      </c>
      <c r="H816" s="68">
        <f t="shared" si="24"/>
        <v>2.2161200000000001</v>
      </c>
      <c r="I816" s="70">
        <f t="shared" si="25"/>
        <v>2.2161200000000001</v>
      </c>
      <c r="J816" s="71">
        <f>ROUND((H816*'2-Calculator'!$D$26),2)</f>
        <v>14568.77</v>
      </c>
      <c r="K816" s="71">
        <f>ROUND((I816*'2-Calculator'!$D$26),2)</f>
        <v>14568.77</v>
      </c>
      <c r="L816" s="69">
        <v>7</v>
      </c>
      <c r="M816" s="66" t="s">
        <v>2531</v>
      </c>
      <c r="N816" s="66" t="s">
        <v>2532</v>
      </c>
      <c r="O816" s="66"/>
      <c r="P816" s="66" t="s">
        <v>1833</v>
      </c>
      <c r="Q816" s="141">
        <v>0</v>
      </c>
    </row>
    <row r="817" spans="1:17" s="72" customFormat="1" x14ac:dyDescent="0.2">
      <c r="A817" s="66"/>
      <c r="B817" s="66" t="s">
        <v>476</v>
      </c>
      <c r="C817" s="221" t="s">
        <v>1702</v>
      </c>
      <c r="D817" s="66" t="s">
        <v>2323</v>
      </c>
      <c r="E817" s="68">
        <v>4.6093599999999997</v>
      </c>
      <c r="F817" s="74">
        <v>1</v>
      </c>
      <c r="G817" s="74">
        <v>1</v>
      </c>
      <c r="H817" s="68">
        <f t="shared" si="24"/>
        <v>4.6093599999999997</v>
      </c>
      <c r="I817" s="70">
        <f t="shared" si="25"/>
        <v>4.6093599999999997</v>
      </c>
      <c r="J817" s="71">
        <f>ROUND((H817*'2-Calculator'!$D$26),2)</f>
        <v>30301.93</v>
      </c>
      <c r="K817" s="71">
        <f>ROUND((I817*'2-Calculator'!$D$26),2)</f>
        <v>30301.93</v>
      </c>
      <c r="L817" s="69">
        <v>13.67</v>
      </c>
      <c r="M817" s="66" t="s">
        <v>2531</v>
      </c>
      <c r="N817" s="66" t="s">
        <v>2532</v>
      </c>
      <c r="O817" s="66"/>
      <c r="P817" s="66" t="s">
        <v>1833</v>
      </c>
      <c r="Q817" s="141">
        <v>0</v>
      </c>
    </row>
    <row r="818" spans="1:17" s="72" customFormat="1" x14ac:dyDescent="0.2">
      <c r="A818" s="66"/>
      <c r="B818" s="66" t="s">
        <v>475</v>
      </c>
      <c r="C818" s="221" t="s">
        <v>1703</v>
      </c>
      <c r="D818" s="66" t="s">
        <v>2090</v>
      </c>
      <c r="E818" s="68">
        <v>0.63046999999999997</v>
      </c>
      <c r="F818" s="74">
        <v>1</v>
      </c>
      <c r="G818" s="74">
        <v>1</v>
      </c>
      <c r="H818" s="68">
        <f t="shared" si="24"/>
        <v>0.63046999999999997</v>
      </c>
      <c r="I818" s="70">
        <f t="shared" si="25"/>
        <v>0.63046999999999997</v>
      </c>
      <c r="J818" s="71">
        <f>ROUND((H818*'2-Calculator'!$D$26),2)</f>
        <v>4144.71</v>
      </c>
      <c r="K818" s="71">
        <f>ROUND((I818*'2-Calculator'!$D$26),2)</f>
        <v>4144.71</v>
      </c>
      <c r="L818" s="69">
        <v>1.59</v>
      </c>
      <c r="M818" s="66" t="s">
        <v>2531</v>
      </c>
      <c r="N818" s="66" t="s">
        <v>2532</v>
      </c>
      <c r="O818" s="66"/>
      <c r="P818" s="66" t="s">
        <v>1833</v>
      </c>
      <c r="Q818" s="141">
        <v>1</v>
      </c>
    </row>
    <row r="819" spans="1:17" s="72" customFormat="1" x14ac:dyDescent="0.2">
      <c r="A819" s="66"/>
      <c r="B819" s="66" t="s">
        <v>474</v>
      </c>
      <c r="C819" s="221" t="s">
        <v>1703</v>
      </c>
      <c r="D819" s="66" t="s">
        <v>2090</v>
      </c>
      <c r="E819" s="68">
        <v>0.81999</v>
      </c>
      <c r="F819" s="74">
        <v>1</v>
      </c>
      <c r="G819" s="74">
        <v>1</v>
      </c>
      <c r="H819" s="68">
        <f t="shared" si="24"/>
        <v>0.81999</v>
      </c>
      <c r="I819" s="70">
        <f t="shared" si="25"/>
        <v>0.81999</v>
      </c>
      <c r="J819" s="71">
        <f>ROUND((H819*'2-Calculator'!$D$26),2)</f>
        <v>5390.61</v>
      </c>
      <c r="K819" s="71">
        <f>ROUND((I819*'2-Calculator'!$D$26),2)</f>
        <v>5390.61</v>
      </c>
      <c r="L819" s="69">
        <v>2.27</v>
      </c>
      <c r="M819" s="66" t="s">
        <v>2531</v>
      </c>
      <c r="N819" s="66" t="s">
        <v>2532</v>
      </c>
      <c r="O819" s="66"/>
      <c r="P819" s="66" t="s">
        <v>1833</v>
      </c>
      <c r="Q819" s="141">
        <v>2</v>
      </c>
    </row>
    <row r="820" spans="1:17" s="72" customFormat="1" x14ac:dyDescent="0.2">
      <c r="A820" s="66"/>
      <c r="B820" s="66" t="s">
        <v>473</v>
      </c>
      <c r="C820" s="221" t="s">
        <v>1703</v>
      </c>
      <c r="D820" s="66" t="s">
        <v>2090</v>
      </c>
      <c r="E820" s="68">
        <v>1.4933799999999999</v>
      </c>
      <c r="F820" s="74">
        <v>1</v>
      </c>
      <c r="G820" s="74">
        <v>1</v>
      </c>
      <c r="H820" s="68">
        <f t="shared" si="24"/>
        <v>1.4933799999999999</v>
      </c>
      <c r="I820" s="70">
        <f t="shared" si="25"/>
        <v>1.4933799999999999</v>
      </c>
      <c r="J820" s="71">
        <f>ROUND((H820*'2-Calculator'!$D$26),2)</f>
        <v>9817.48</v>
      </c>
      <c r="K820" s="71">
        <f>ROUND((I820*'2-Calculator'!$D$26),2)</f>
        <v>9817.48</v>
      </c>
      <c r="L820" s="69">
        <v>7.15</v>
      </c>
      <c r="M820" s="66" t="s">
        <v>2531</v>
      </c>
      <c r="N820" s="66" t="s">
        <v>2532</v>
      </c>
      <c r="O820" s="66"/>
      <c r="P820" s="66" t="s">
        <v>1833</v>
      </c>
      <c r="Q820" s="141">
        <v>1</v>
      </c>
    </row>
    <row r="821" spans="1:17" s="72" customFormat="1" x14ac:dyDescent="0.2">
      <c r="A821" s="66"/>
      <c r="B821" s="66" t="s">
        <v>472</v>
      </c>
      <c r="C821" s="221" t="s">
        <v>1703</v>
      </c>
      <c r="D821" s="66" t="s">
        <v>2090</v>
      </c>
      <c r="E821" s="68">
        <v>2.8548200000000001</v>
      </c>
      <c r="F821" s="74">
        <v>1</v>
      </c>
      <c r="G821" s="74">
        <v>1</v>
      </c>
      <c r="H821" s="68">
        <f t="shared" si="24"/>
        <v>2.8548200000000001</v>
      </c>
      <c r="I821" s="70">
        <f t="shared" si="25"/>
        <v>2.8548200000000001</v>
      </c>
      <c r="J821" s="71">
        <f>ROUND((H821*'2-Calculator'!$D$26),2)</f>
        <v>18767.59</v>
      </c>
      <c r="K821" s="71">
        <f>ROUND((I821*'2-Calculator'!$D$26),2)</f>
        <v>18767.59</v>
      </c>
      <c r="L821" s="69">
        <v>11.5</v>
      </c>
      <c r="M821" s="66" t="s">
        <v>2531</v>
      </c>
      <c r="N821" s="66" t="s">
        <v>2532</v>
      </c>
      <c r="O821" s="66"/>
      <c r="P821" s="66" t="s">
        <v>1833</v>
      </c>
      <c r="Q821" s="141">
        <v>0</v>
      </c>
    </row>
    <row r="822" spans="1:17" s="72" customFormat="1" x14ac:dyDescent="0.2">
      <c r="A822" s="66"/>
      <c r="B822" s="66" t="s">
        <v>471</v>
      </c>
      <c r="C822" s="221" t="s">
        <v>1704</v>
      </c>
      <c r="D822" s="66" t="s">
        <v>2455</v>
      </c>
      <c r="E822" s="68">
        <v>0.72552000000000005</v>
      </c>
      <c r="F822" s="74">
        <v>1</v>
      </c>
      <c r="G822" s="74">
        <v>1</v>
      </c>
      <c r="H822" s="68">
        <f t="shared" si="24"/>
        <v>0.72552000000000005</v>
      </c>
      <c r="I822" s="70">
        <f t="shared" si="25"/>
        <v>0.72552000000000005</v>
      </c>
      <c r="J822" s="71">
        <f>ROUND((H822*'2-Calculator'!$D$26),2)</f>
        <v>4769.57</v>
      </c>
      <c r="K822" s="71">
        <f>ROUND((I822*'2-Calculator'!$D$26),2)</f>
        <v>4769.57</v>
      </c>
      <c r="L822" s="69">
        <v>2.34</v>
      </c>
      <c r="M822" s="66" t="s">
        <v>2531</v>
      </c>
      <c r="N822" s="66" t="s">
        <v>2532</v>
      </c>
      <c r="O822" s="66"/>
      <c r="P822" s="66" t="s">
        <v>1833</v>
      </c>
      <c r="Q822" s="141">
        <v>1</v>
      </c>
    </row>
    <row r="823" spans="1:17" s="72" customFormat="1" x14ac:dyDescent="0.2">
      <c r="A823" s="66"/>
      <c r="B823" s="66" t="s">
        <v>470</v>
      </c>
      <c r="C823" s="221" t="s">
        <v>1704</v>
      </c>
      <c r="D823" s="66" t="s">
        <v>2455</v>
      </c>
      <c r="E823" s="68">
        <v>1.0838099999999999</v>
      </c>
      <c r="F823" s="74">
        <v>1</v>
      </c>
      <c r="G823" s="74">
        <v>1</v>
      </c>
      <c r="H823" s="68">
        <f t="shared" si="24"/>
        <v>1.0838099999999999</v>
      </c>
      <c r="I823" s="70">
        <f t="shared" si="25"/>
        <v>1.0838099999999999</v>
      </c>
      <c r="J823" s="71">
        <f>ROUND((H823*'2-Calculator'!$D$26),2)</f>
        <v>7124.97</v>
      </c>
      <c r="K823" s="71">
        <f>ROUND((I823*'2-Calculator'!$D$26),2)</f>
        <v>7124.97</v>
      </c>
      <c r="L823" s="69">
        <v>4.49</v>
      </c>
      <c r="M823" s="66" t="s">
        <v>2531</v>
      </c>
      <c r="N823" s="66" t="s">
        <v>2532</v>
      </c>
      <c r="O823" s="66"/>
      <c r="P823" s="66" t="s">
        <v>1833</v>
      </c>
      <c r="Q823" s="141">
        <v>2</v>
      </c>
    </row>
    <row r="824" spans="1:17" s="72" customFormat="1" x14ac:dyDescent="0.2">
      <c r="A824" s="66"/>
      <c r="B824" s="66" t="s">
        <v>469</v>
      </c>
      <c r="C824" s="221" t="s">
        <v>1704</v>
      </c>
      <c r="D824" s="66" t="s">
        <v>2455</v>
      </c>
      <c r="E824" s="68">
        <v>1.8927400000000001</v>
      </c>
      <c r="F824" s="74">
        <v>1</v>
      </c>
      <c r="G824" s="74">
        <v>1</v>
      </c>
      <c r="H824" s="68">
        <f t="shared" si="24"/>
        <v>1.8927400000000001</v>
      </c>
      <c r="I824" s="70">
        <f t="shared" si="25"/>
        <v>1.8927400000000001</v>
      </c>
      <c r="J824" s="71">
        <f>ROUND((H824*'2-Calculator'!$D$26),2)</f>
        <v>12442.87</v>
      </c>
      <c r="K824" s="71">
        <f>ROUND((I824*'2-Calculator'!$D$26),2)</f>
        <v>12442.87</v>
      </c>
      <c r="L824" s="69">
        <v>6.74</v>
      </c>
      <c r="M824" s="66" t="s">
        <v>2531</v>
      </c>
      <c r="N824" s="66" t="s">
        <v>2532</v>
      </c>
      <c r="O824" s="66"/>
      <c r="P824" s="66" t="s">
        <v>1833</v>
      </c>
      <c r="Q824" s="141">
        <v>1</v>
      </c>
    </row>
    <row r="825" spans="1:17" s="72" customFormat="1" x14ac:dyDescent="0.2">
      <c r="A825" s="66"/>
      <c r="B825" s="66" t="s">
        <v>468</v>
      </c>
      <c r="C825" s="221" t="s">
        <v>1704</v>
      </c>
      <c r="D825" s="66" t="s">
        <v>2455</v>
      </c>
      <c r="E825" s="68">
        <v>3.8527800000000001</v>
      </c>
      <c r="F825" s="74">
        <v>1</v>
      </c>
      <c r="G825" s="74">
        <v>1</v>
      </c>
      <c r="H825" s="68">
        <f t="shared" si="24"/>
        <v>3.8527800000000001</v>
      </c>
      <c r="I825" s="70">
        <f t="shared" si="25"/>
        <v>3.8527800000000001</v>
      </c>
      <c r="J825" s="71">
        <f>ROUND((H825*'2-Calculator'!$D$26),2)</f>
        <v>25328.18</v>
      </c>
      <c r="K825" s="71">
        <f>ROUND((I825*'2-Calculator'!$D$26),2)</f>
        <v>25328.18</v>
      </c>
      <c r="L825" s="69">
        <v>11.75</v>
      </c>
      <c r="M825" s="66" t="s">
        <v>2531</v>
      </c>
      <c r="N825" s="66" t="s">
        <v>2532</v>
      </c>
      <c r="O825" s="66"/>
      <c r="P825" s="66" t="s">
        <v>1833</v>
      </c>
      <c r="Q825" s="141">
        <v>1</v>
      </c>
    </row>
    <row r="826" spans="1:17" s="72" customFormat="1" x14ac:dyDescent="0.2">
      <c r="A826" s="66"/>
      <c r="B826" s="66" t="s">
        <v>467</v>
      </c>
      <c r="C826" s="221" t="s">
        <v>1705</v>
      </c>
      <c r="D826" s="66" t="s">
        <v>2324</v>
      </c>
      <c r="E826" s="68">
        <v>0.81106999999999996</v>
      </c>
      <c r="F826" s="74">
        <v>1</v>
      </c>
      <c r="G826" s="74">
        <v>1</v>
      </c>
      <c r="H826" s="68">
        <f t="shared" si="24"/>
        <v>0.81106999999999996</v>
      </c>
      <c r="I826" s="70">
        <f t="shared" si="25"/>
        <v>0.81106999999999996</v>
      </c>
      <c r="J826" s="71">
        <f>ROUND((H826*'2-Calculator'!$D$26),2)</f>
        <v>5331.97</v>
      </c>
      <c r="K826" s="71">
        <f>ROUND((I826*'2-Calculator'!$D$26),2)</f>
        <v>5331.97</v>
      </c>
      <c r="L826" s="69">
        <v>1.92</v>
      </c>
      <c r="M826" s="66" t="s">
        <v>2531</v>
      </c>
      <c r="N826" s="66" t="s">
        <v>2532</v>
      </c>
      <c r="O826" s="66"/>
      <c r="P826" s="66" t="s">
        <v>1833</v>
      </c>
      <c r="Q826" s="141">
        <v>0</v>
      </c>
    </row>
    <row r="827" spans="1:17" s="72" customFormat="1" x14ac:dyDescent="0.2">
      <c r="A827" s="66"/>
      <c r="B827" s="66" t="s">
        <v>466</v>
      </c>
      <c r="C827" s="221" t="s">
        <v>1705</v>
      </c>
      <c r="D827" s="66" t="s">
        <v>2324</v>
      </c>
      <c r="E827" s="68">
        <v>1.26515</v>
      </c>
      <c r="F827" s="74">
        <v>1</v>
      </c>
      <c r="G827" s="74">
        <v>1</v>
      </c>
      <c r="H827" s="68">
        <f t="shared" si="24"/>
        <v>1.26515</v>
      </c>
      <c r="I827" s="70">
        <f t="shared" si="25"/>
        <v>1.26515</v>
      </c>
      <c r="J827" s="71">
        <f>ROUND((H827*'2-Calculator'!$D$26),2)</f>
        <v>8317.1</v>
      </c>
      <c r="K827" s="71">
        <f>ROUND((I827*'2-Calculator'!$D$26),2)</f>
        <v>8317.1</v>
      </c>
      <c r="L827" s="69">
        <v>1.52</v>
      </c>
      <c r="M827" s="66" t="s">
        <v>2531</v>
      </c>
      <c r="N827" s="66" t="s">
        <v>2532</v>
      </c>
      <c r="O827" s="66"/>
      <c r="P827" s="66" t="s">
        <v>1833</v>
      </c>
      <c r="Q827" s="141">
        <v>3</v>
      </c>
    </row>
    <row r="828" spans="1:17" s="72" customFormat="1" x14ac:dyDescent="0.2">
      <c r="A828" s="66"/>
      <c r="B828" s="66" t="s">
        <v>465</v>
      </c>
      <c r="C828" s="221" t="s">
        <v>1705</v>
      </c>
      <c r="D828" s="66" t="s">
        <v>2324</v>
      </c>
      <c r="E828" s="68">
        <v>1.57657</v>
      </c>
      <c r="F828" s="74">
        <v>1</v>
      </c>
      <c r="G828" s="74">
        <v>1</v>
      </c>
      <c r="H828" s="68">
        <f t="shared" si="24"/>
        <v>1.57657</v>
      </c>
      <c r="I828" s="70">
        <f t="shared" si="25"/>
        <v>1.57657</v>
      </c>
      <c r="J828" s="71">
        <f>ROUND((H828*'2-Calculator'!$D$26),2)</f>
        <v>10364.370000000001</v>
      </c>
      <c r="K828" s="71">
        <f>ROUND((I828*'2-Calculator'!$D$26),2)</f>
        <v>10364.370000000001</v>
      </c>
      <c r="L828" s="69">
        <v>2.77</v>
      </c>
      <c r="M828" s="66" t="s">
        <v>2531</v>
      </c>
      <c r="N828" s="66" t="s">
        <v>2532</v>
      </c>
      <c r="O828" s="66"/>
      <c r="P828" s="66" t="s">
        <v>1833</v>
      </c>
      <c r="Q828" s="141">
        <v>4</v>
      </c>
    </row>
    <row r="829" spans="1:17" s="72" customFormat="1" x14ac:dyDescent="0.2">
      <c r="A829" s="66"/>
      <c r="B829" s="66" t="s">
        <v>464</v>
      </c>
      <c r="C829" s="221" t="s">
        <v>1705</v>
      </c>
      <c r="D829" s="66" t="s">
        <v>2324</v>
      </c>
      <c r="E829" s="68">
        <v>3.9580000000000002</v>
      </c>
      <c r="F829" s="74">
        <v>1</v>
      </c>
      <c r="G829" s="74">
        <v>1</v>
      </c>
      <c r="H829" s="68">
        <f t="shared" si="24"/>
        <v>3.9580000000000002</v>
      </c>
      <c r="I829" s="70">
        <f t="shared" si="25"/>
        <v>3.9580000000000002</v>
      </c>
      <c r="J829" s="71">
        <f>ROUND((H829*'2-Calculator'!$D$26),2)</f>
        <v>26019.89</v>
      </c>
      <c r="K829" s="71">
        <f>ROUND((I829*'2-Calculator'!$D$26),2)</f>
        <v>26019.89</v>
      </c>
      <c r="L829" s="69">
        <v>8</v>
      </c>
      <c r="M829" s="66" t="s">
        <v>2531</v>
      </c>
      <c r="N829" s="66" t="s">
        <v>2532</v>
      </c>
      <c r="O829" s="66"/>
      <c r="P829" s="66" t="s">
        <v>1833</v>
      </c>
      <c r="Q829" s="141">
        <v>0</v>
      </c>
    </row>
    <row r="830" spans="1:17" s="72" customFormat="1" x14ac:dyDescent="0.2">
      <c r="A830" s="66"/>
      <c r="B830" s="66" t="s">
        <v>463</v>
      </c>
      <c r="C830" s="221" t="s">
        <v>1706</v>
      </c>
      <c r="D830" s="66" t="s">
        <v>2325</v>
      </c>
      <c r="E830" s="68">
        <v>0.39512999999999998</v>
      </c>
      <c r="F830" s="74">
        <v>1</v>
      </c>
      <c r="G830" s="74">
        <v>1</v>
      </c>
      <c r="H830" s="68">
        <f t="shared" si="24"/>
        <v>0.39512999999999998</v>
      </c>
      <c r="I830" s="70">
        <f t="shared" si="25"/>
        <v>0.39512999999999998</v>
      </c>
      <c r="J830" s="71">
        <f>ROUND((H830*'2-Calculator'!$D$26),2)</f>
        <v>2597.58</v>
      </c>
      <c r="K830" s="71">
        <f>ROUND((I830*'2-Calculator'!$D$26),2)</f>
        <v>2597.58</v>
      </c>
      <c r="L830" s="69">
        <v>1.78</v>
      </c>
      <c r="M830" s="66" t="s">
        <v>2531</v>
      </c>
      <c r="N830" s="66" t="s">
        <v>2532</v>
      </c>
      <c r="O830" s="66"/>
      <c r="P830" s="66" t="s">
        <v>1833</v>
      </c>
      <c r="Q830" s="141">
        <v>1</v>
      </c>
    </row>
    <row r="831" spans="1:17" s="72" customFormat="1" x14ac:dyDescent="0.2">
      <c r="A831" s="66"/>
      <c r="B831" s="66" t="s">
        <v>462</v>
      </c>
      <c r="C831" s="221" t="s">
        <v>1706</v>
      </c>
      <c r="D831" s="66" t="s">
        <v>2325</v>
      </c>
      <c r="E831" s="68">
        <v>0.66117000000000004</v>
      </c>
      <c r="F831" s="74">
        <v>1</v>
      </c>
      <c r="G831" s="74">
        <v>1</v>
      </c>
      <c r="H831" s="68">
        <f t="shared" si="24"/>
        <v>0.66117000000000004</v>
      </c>
      <c r="I831" s="70">
        <f t="shared" si="25"/>
        <v>0.66117000000000004</v>
      </c>
      <c r="J831" s="71">
        <f>ROUND((H831*'2-Calculator'!$D$26),2)</f>
        <v>4346.53</v>
      </c>
      <c r="K831" s="71">
        <f>ROUND((I831*'2-Calculator'!$D$26),2)</f>
        <v>4346.53</v>
      </c>
      <c r="L831" s="69">
        <v>3.93</v>
      </c>
      <c r="M831" s="66" t="s">
        <v>2531</v>
      </c>
      <c r="N831" s="66" t="s">
        <v>2532</v>
      </c>
      <c r="O831" s="66"/>
      <c r="P831" s="66" t="s">
        <v>1833</v>
      </c>
      <c r="Q831" s="141">
        <v>1</v>
      </c>
    </row>
    <row r="832" spans="1:17" s="72" customFormat="1" x14ac:dyDescent="0.2">
      <c r="A832" s="66"/>
      <c r="B832" s="66" t="s">
        <v>461</v>
      </c>
      <c r="C832" s="221" t="s">
        <v>1706</v>
      </c>
      <c r="D832" s="66" t="s">
        <v>2325</v>
      </c>
      <c r="E832" s="68">
        <v>1.04305</v>
      </c>
      <c r="F832" s="74">
        <v>1</v>
      </c>
      <c r="G832" s="74">
        <v>1</v>
      </c>
      <c r="H832" s="68">
        <f t="shared" si="24"/>
        <v>1.04305</v>
      </c>
      <c r="I832" s="70">
        <f t="shared" si="25"/>
        <v>1.04305</v>
      </c>
      <c r="J832" s="71">
        <f>ROUND((H832*'2-Calculator'!$D$26),2)</f>
        <v>6857.01</v>
      </c>
      <c r="K832" s="71">
        <f>ROUND((I832*'2-Calculator'!$D$26),2)</f>
        <v>6857.01</v>
      </c>
      <c r="L832" s="69">
        <v>5.57</v>
      </c>
      <c r="M832" s="66" t="s">
        <v>2531</v>
      </c>
      <c r="N832" s="66" t="s">
        <v>2532</v>
      </c>
      <c r="O832" s="66"/>
      <c r="P832" s="66" t="s">
        <v>1833</v>
      </c>
      <c r="Q832" s="141">
        <v>5</v>
      </c>
    </row>
    <row r="833" spans="1:17" s="72" customFormat="1" x14ac:dyDescent="0.2">
      <c r="A833" s="66"/>
      <c r="B833" s="66" t="s">
        <v>460</v>
      </c>
      <c r="C833" s="221" t="s">
        <v>1706</v>
      </c>
      <c r="D833" s="66" t="s">
        <v>2325</v>
      </c>
      <c r="E833" s="68">
        <v>1.51101</v>
      </c>
      <c r="F833" s="74">
        <v>1</v>
      </c>
      <c r="G833" s="74">
        <v>1</v>
      </c>
      <c r="H833" s="68">
        <f t="shared" si="24"/>
        <v>1.51101</v>
      </c>
      <c r="I833" s="70">
        <f t="shared" si="25"/>
        <v>1.51101</v>
      </c>
      <c r="J833" s="71">
        <f>ROUND((H833*'2-Calculator'!$D$26),2)</f>
        <v>9933.3799999999992</v>
      </c>
      <c r="K833" s="71">
        <f>ROUND((I833*'2-Calculator'!$D$26),2)</f>
        <v>9933.3799999999992</v>
      </c>
      <c r="L833" s="69">
        <v>8.44</v>
      </c>
      <c r="M833" s="66" t="s">
        <v>2531</v>
      </c>
      <c r="N833" s="66" t="s">
        <v>2532</v>
      </c>
      <c r="O833" s="66"/>
      <c r="P833" s="66" t="s">
        <v>1833</v>
      </c>
      <c r="Q833" s="141">
        <v>1</v>
      </c>
    </row>
    <row r="834" spans="1:17" s="72" customFormat="1" x14ac:dyDescent="0.2">
      <c r="A834" s="66"/>
      <c r="B834" s="66" t="s">
        <v>459</v>
      </c>
      <c r="C834" s="221" t="s">
        <v>1707</v>
      </c>
      <c r="D834" s="66" t="s">
        <v>2326</v>
      </c>
      <c r="E834" s="68">
        <v>0.41454999999999997</v>
      </c>
      <c r="F834" s="74">
        <v>1</v>
      </c>
      <c r="G834" s="74">
        <v>1</v>
      </c>
      <c r="H834" s="68">
        <f t="shared" si="24"/>
        <v>0.41454999999999997</v>
      </c>
      <c r="I834" s="70">
        <f t="shared" si="25"/>
        <v>0.41454999999999997</v>
      </c>
      <c r="J834" s="71">
        <f>ROUND((H834*'2-Calculator'!$D$26),2)</f>
        <v>2725.25</v>
      </c>
      <c r="K834" s="71">
        <f>ROUND((I834*'2-Calculator'!$D$26),2)</f>
        <v>2725.25</v>
      </c>
      <c r="L834" s="69">
        <v>2.57</v>
      </c>
      <c r="M834" s="66" t="s">
        <v>2531</v>
      </c>
      <c r="N834" s="66" t="s">
        <v>2532</v>
      </c>
      <c r="O834" s="66"/>
      <c r="P834" s="66" t="s">
        <v>1833</v>
      </c>
      <c r="Q834" s="141">
        <v>11</v>
      </c>
    </row>
    <row r="835" spans="1:17" s="72" customFormat="1" x14ac:dyDescent="0.2">
      <c r="A835" s="66"/>
      <c r="B835" s="66" t="s">
        <v>458</v>
      </c>
      <c r="C835" s="221" t="s">
        <v>1707</v>
      </c>
      <c r="D835" s="66" t="s">
        <v>2326</v>
      </c>
      <c r="E835" s="68">
        <v>0.56698000000000004</v>
      </c>
      <c r="F835" s="74">
        <v>1</v>
      </c>
      <c r="G835" s="74">
        <v>1</v>
      </c>
      <c r="H835" s="68">
        <f t="shared" si="24"/>
        <v>0.56698000000000004</v>
      </c>
      <c r="I835" s="70">
        <f t="shared" si="25"/>
        <v>0.56698000000000004</v>
      </c>
      <c r="J835" s="71">
        <f>ROUND((H835*'2-Calculator'!$D$26),2)</f>
        <v>3727.33</v>
      </c>
      <c r="K835" s="71">
        <f>ROUND((I835*'2-Calculator'!$D$26),2)</f>
        <v>3727.33</v>
      </c>
      <c r="L835" s="69">
        <v>3.19</v>
      </c>
      <c r="M835" s="66" t="s">
        <v>2531</v>
      </c>
      <c r="N835" s="66" t="s">
        <v>2532</v>
      </c>
      <c r="O835" s="66"/>
      <c r="P835" s="66" t="s">
        <v>1833</v>
      </c>
      <c r="Q835" s="141">
        <v>19</v>
      </c>
    </row>
    <row r="836" spans="1:17" s="72" customFormat="1" x14ac:dyDescent="0.2">
      <c r="A836" s="66"/>
      <c r="B836" s="66" t="s">
        <v>457</v>
      </c>
      <c r="C836" s="221" t="s">
        <v>1707</v>
      </c>
      <c r="D836" s="66" t="s">
        <v>2326</v>
      </c>
      <c r="E836" s="68">
        <v>0.85594000000000003</v>
      </c>
      <c r="F836" s="74">
        <v>1</v>
      </c>
      <c r="G836" s="74">
        <v>1</v>
      </c>
      <c r="H836" s="68">
        <f t="shared" si="24"/>
        <v>0.85594000000000003</v>
      </c>
      <c r="I836" s="70">
        <f t="shared" si="25"/>
        <v>0.85594000000000003</v>
      </c>
      <c r="J836" s="71">
        <f>ROUND((H836*'2-Calculator'!$D$26),2)</f>
        <v>5626.95</v>
      </c>
      <c r="K836" s="71">
        <f>ROUND((I836*'2-Calculator'!$D$26),2)</f>
        <v>5626.95</v>
      </c>
      <c r="L836" s="69">
        <v>4.7</v>
      </c>
      <c r="M836" s="66" t="s">
        <v>2531</v>
      </c>
      <c r="N836" s="66" t="s">
        <v>2532</v>
      </c>
      <c r="O836" s="66"/>
      <c r="P836" s="66" t="s">
        <v>1833</v>
      </c>
      <c r="Q836" s="141">
        <v>7</v>
      </c>
    </row>
    <row r="837" spans="1:17" s="72" customFormat="1" x14ac:dyDescent="0.2">
      <c r="A837" s="66"/>
      <c r="B837" s="66" t="s">
        <v>456</v>
      </c>
      <c r="C837" s="221" t="s">
        <v>1707</v>
      </c>
      <c r="D837" s="66" t="s">
        <v>2326</v>
      </c>
      <c r="E837" s="68">
        <v>1.82884</v>
      </c>
      <c r="F837" s="74">
        <v>1</v>
      </c>
      <c r="G837" s="74">
        <v>1</v>
      </c>
      <c r="H837" s="68">
        <f t="shared" si="24"/>
        <v>1.82884</v>
      </c>
      <c r="I837" s="70">
        <f t="shared" si="25"/>
        <v>1.82884</v>
      </c>
      <c r="J837" s="71">
        <f>ROUND((H837*'2-Calculator'!$D$26),2)</f>
        <v>12022.79</v>
      </c>
      <c r="K837" s="71">
        <f>ROUND((I837*'2-Calculator'!$D$26),2)</f>
        <v>12022.79</v>
      </c>
      <c r="L837" s="69">
        <v>13.92</v>
      </c>
      <c r="M837" s="66" t="s">
        <v>2531</v>
      </c>
      <c r="N837" s="66" t="s">
        <v>2532</v>
      </c>
      <c r="O837" s="66"/>
      <c r="P837" s="66" t="s">
        <v>1833</v>
      </c>
      <c r="Q837" s="141">
        <v>0</v>
      </c>
    </row>
    <row r="838" spans="1:17" s="72" customFormat="1" x14ac:dyDescent="0.2">
      <c r="A838" s="66"/>
      <c r="B838" s="66" t="s">
        <v>455</v>
      </c>
      <c r="C838" s="221" t="s">
        <v>1708</v>
      </c>
      <c r="D838" s="66" t="s">
        <v>2327</v>
      </c>
      <c r="E838" s="68">
        <v>1.1731</v>
      </c>
      <c r="F838" s="74">
        <v>1</v>
      </c>
      <c r="G838" s="74">
        <v>1</v>
      </c>
      <c r="H838" s="68">
        <f t="shared" si="24"/>
        <v>1.1731</v>
      </c>
      <c r="I838" s="70">
        <f t="shared" si="25"/>
        <v>1.1731</v>
      </c>
      <c r="J838" s="71">
        <f>ROUND((H838*'2-Calculator'!$D$26),2)</f>
        <v>7711.96</v>
      </c>
      <c r="K838" s="71">
        <f>ROUND((I838*'2-Calculator'!$D$26),2)</f>
        <v>7711.96</v>
      </c>
      <c r="L838" s="69">
        <v>2.52</v>
      </c>
      <c r="M838" s="66" t="s">
        <v>2531</v>
      </c>
      <c r="N838" s="66" t="s">
        <v>2532</v>
      </c>
      <c r="O838" s="66"/>
      <c r="P838" s="66" t="s">
        <v>1833</v>
      </c>
      <c r="Q838" s="141">
        <v>0</v>
      </c>
    </row>
    <row r="839" spans="1:17" s="72" customFormat="1" x14ac:dyDescent="0.2">
      <c r="A839" s="66"/>
      <c r="B839" s="66" t="s">
        <v>454</v>
      </c>
      <c r="C839" s="221" t="s">
        <v>1708</v>
      </c>
      <c r="D839" s="66" t="s">
        <v>2327</v>
      </c>
      <c r="E839" s="68">
        <v>1.44465</v>
      </c>
      <c r="F839" s="74">
        <v>1</v>
      </c>
      <c r="G839" s="74">
        <v>1</v>
      </c>
      <c r="H839" s="68">
        <f t="shared" si="24"/>
        <v>1.44465</v>
      </c>
      <c r="I839" s="70">
        <f t="shared" si="25"/>
        <v>1.44465</v>
      </c>
      <c r="J839" s="71">
        <f>ROUND((H839*'2-Calculator'!$D$26),2)</f>
        <v>9497.1299999999992</v>
      </c>
      <c r="K839" s="71">
        <f>ROUND((I839*'2-Calculator'!$D$26),2)</f>
        <v>9497.1299999999992</v>
      </c>
      <c r="L839" s="69">
        <v>3.19</v>
      </c>
      <c r="M839" s="66" t="s">
        <v>2531</v>
      </c>
      <c r="N839" s="66" t="s">
        <v>2532</v>
      </c>
      <c r="O839" s="66"/>
      <c r="P839" s="66" t="s">
        <v>1833</v>
      </c>
      <c r="Q839" s="141">
        <v>0</v>
      </c>
    </row>
    <row r="840" spans="1:17" s="72" customFormat="1" x14ac:dyDescent="0.2">
      <c r="A840" s="66"/>
      <c r="B840" s="66" t="s">
        <v>453</v>
      </c>
      <c r="C840" s="221" t="s">
        <v>1708</v>
      </c>
      <c r="D840" s="66" t="s">
        <v>2327</v>
      </c>
      <c r="E840" s="68">
        <v>2.5360800000000001</v>
      </c>
      <c r="F840" s="74">
        <v>1</v>
      </c>
      <c r="G840" s="74">
        <v>1</v>
      </c>
      <c r="H840" s="68">
        <f t="shared" si="24"/>
        <v>2.5360800000000001</v>
      </c>
      <c r="I840" s="70">
        <f t="shared" si="25"/>
        <v>2.5360800000000001</v>
      </c>
      <c r="J840" s="71">
        <f>ROUND((H840*'2-Calculator'!$D$26),2)</f>
        <v>16672.189999999999</v>
      </c>
      <c r="K840" s="71">
        <f>ROUND((I840*'2-Calculator'!$D$26),2)</f>
        <v>16672.189999999999</v>
      </c>
      <c r="L840" s="69">
        <v>7.25</v>
      </c>
      <c r="M840" s="66" t="s">
        <v>2531</v>
      </c>
      <c r="N840" s="66" t="s">
        <v>2532</v>
      </c>
      <c r="O840" s="66"/>
      <c r="P840" s="66" t="s">
        <v>1833</v>
      </c>
      <c r="Q840" s="141">
        <v>1</v>
      </c>
    </row>
    <row r="841" spans="1:17" s="72" customFormat="1" x14ac:dyDescent="0.2">
      <c r="A841" s="66"/>
      <c r="B841" s="66" t="s">
        <v>452</v>
      </c>
      <c r="C841" s="221" t="s">
        <v>1708</v>
      </c>
      <c r="D841" s="66" t="s">
        <v>2327</v>
      </c>
      <c r="E841" s="68">
        <v>5.1736000000000004</v>
      </c>
      <c r="F841" s="74">
        <v>1</v>
      </c>
      <c r="G841" s="74">
        <v>1</v>
      </c>
      <c r="H841" s="68">
        <f t="shared" si="24"/>
        <v>5.1736000000000004</v>
      </c>
      <c r="I841" s="70">
        <f t="shared" si="25"/>
        <v>5.1736000000000004</v>
      </c>
      <c r="J841" s="71">
        <f>ROUND((H841*'2-Calculator'!$D$26),2)</f>
        <v>34011.25</v>
      </c>
      <c r="K841" s="71">
        <f>ROUND((I841*'2-Calculator'!$D$26),2)</f>
        <v>34011.25</v>
      </c>
      <c r="L841" s="69">
        <v>21</v>
      </c>
      <c r="M841" s="66" t="s">
        <v>2531</v>
      </c>
      <c r="N841" s="66" t="s">
        <v>2532</v>
      </c>
      <c r="O841" s="66"/>
      <c r="P841" s="66" t="s">
        <v>1833</v>
      </c>
      <c r="Q841" s="141">
        <v>0</v>
      </c>
    </row>
    <row r="842" spans="1:17" s="72" customFormat="1" x14ac:dyDescent="0.2">
      <c r="A842" s="66"/>
      <c r="B842" s="66" t="s">
        <v>451</v>
      </c>
      <c r="C842" s="221" t="s">
        <v>1709</v>
      </c>
      <c r="D842" s="66" t="s">
        <v>2328</v>
      </c>
      <c r="E842" s="68">
        <v>1.2451399999999999</v>
      </c>
      <c r="F842" s="74">
        <v>1</v>
      </c>
      <c r="G842" s="74">
        <v>1</v>
      </c>
      <c r="H842" s="68">
        <f t="shared" si="24"/>
        <v>1.2451399999999999</v>
      </c>
      <c r="I842" s="70">
        <f t="shared" si="25"/>
        <v>1.2451399999999999</v>
      </c>
      <c r="J842" s="71">
        <f>ROUND((H842*'2-Calculator'!$D$26),2)</f>
        <v>8185.55</v>
      </c>
      <c r="K842" s="71">
        <f>ROUND((I842*'2-Calculator'!$D$26),2)</f>
        <v>8185.55</v>
      </c>
      <c r="L842" s="69">
        <v>3.17</v>
      </c>
      <c r="M842" s="66" t="s">
        <v>2531</v>
      </c>
      <c r="N842" s="66" t="s">
        <v>2532</v>
      </c>
      <c r="O842" s="66"/>
      <c r="P842" s="66" t="s">
        <v>1833</v>
      </c>
      <c r="Q842" s="141">
        <v>1</v>
      </c>
    </row>
    <row r="843" spans="1:17" s="72" customFormat="1" x14ac:dyDescent="0.2">
      <c r="A843" s="66"/>
      <c r="B843" s="66" t="s">
        <v>450</v>
      </c>
      <c r="C843" s="221" t="s">
        <v>1709</v>
      </c>
      <c r="D843" s="66" t="s">
        <v>2328</v>
      </c>
      <c r="E843" s="68">
        <v>1.51966</v>
      </c>
      <c r="F843" s="74">
        <v>1</v>
      </c>
      <c r="G843" s="74">
        <v>1</v>
      </c>
      <c r="H843" s="68">
        <f t="shared" si="24"/>
        <v>1.51966</v>
      </c>
      <c r="I843" s="70">
        <f t="shared" si="25"/>
        <v>1.51966</v>
      </c>
      <c r="J843" s="71">
        <f>ROUND((H843*'2-Calculator'!$D$26),2)</f>
        <v>9990.24</v>
      </c>
      <c r="K843" s="71">
        <f>ROUND((I843*'2-Calculator'!$D$26),2)</f>
        <v>9990.24</v>
      </c>
      <c r="L843" s="69">
        <v>3.97</v>
      </c>
      <c r="M843" s="66" t="s">
        <v>2531</v>
      </c>
      <c r="N843" s="66" t="s">
        <v>2532</v>
      </c>
      <c r="O843" s="66"/>
      <c r="P843" s="66" t="s">
        <v>1833</v>
      </c>
      <c r="Q843" s="141">
        <v>4</v>
      </c>
    </row>
    <row r="844" spans="1:17" s="72" customFormat="1" x14ac:dyDescent="0.2">
      <c r="A844" s="66"/>
      <c r="B844" s="66" t="s">
        <v>449</v>
      </c>
      <c r="C844" s="221" t="s">
        <v>1709</v>
      </c>
      <c r="D844" s="66" t="s">
        <v>2328</v>
      </c>
      <c r="E844" s="68">
        <v>2.2785000000000002</v>
      </c>
      <c r="F844" s="74">
        <v>1</v>
      </c>
      <c r="G844" s="74">
        <v>1</v>
      </c>
      <c r="H844" s="68">
        <f t="shared" si="24"/>
        <v>2.2785000000000002</v>
      </c>
      <c r="I844" s="70">
        <f t="shared" si="25"/>
        <v>2.2785000000000002</v>
      </c>
      <c r="J844" s="71">
        <f>ROUND((H844*'2-Calculator'!$D$26),2)</f>
        <v>14978.86</v>
      </c>
      <c r="K844" s="71">
        <f>ROUND((I844*'2-Calculator'!$D$26),2)</f>
        <v>14978.86</v>
      </c>
      <c r="L844" s="69">
        <v>8.3699999999999992</v>
      </c>
      <c r="M844" s="66" t="s">
        <v>2531</v>
      </c>
      <c r="N844" s="66" t="s">
        <v>2532</v>
      </c>
      <c r="O844" s="66"/>
      <c r="P844" s="66" t="s">
        <v>1833</v>
      </c>
      <c r="Q844" s="141">
        <v>2</v>
      </c>
    </row>
    <row r="845" spans="1:17" s="72" customFormat="1" x14ac:dyDescent="0.2">
      <c r="A845" s="66"/>
      <c r="B845" s="66" t="s">
        <v>448</v>
      </c>
      <c r="C845" s="221" t="s">
        <v>1709</v>
      </c>
      <c r="D845" s="66" t="s">
        <v>2328</v>
      </c>
      <c r="E845" s="68">
        <v>4.69895</v>
      </c>
      <c r="F845" s="74">
        <v>1</v>
      </c>
      <c r="G845" s="74">
        <v>1</v>
      </c>
      <c r="H845" s="68">
        <f t="shared" si="24"/>
        <v>4.69895</v>
      </c>
      <c r="I845" s="70">
        <f t="shared" si="25"/>
        <v>4.69895</v>
      </c>
      <c r="J845" s="71">
        <f>ROUND((H845*'2-Calculator'!$D$26),2)</f>
        <v>30890.9</v>
      </c>
      <c r="K845" s="71">
        <f>ROUND((I845*'2-Calculator'!$D$26),2)</f>
        <v>30890.9</v>
      </c>
      <c r="L845" s="69">
        <v>18.329999999999998</v>
      </c>
      <c r="M845" s="66" t="s">
        <v>2531</v>
      </c>
      <c r="N845" s="66" t="s">
        <v>2532</v>
      </c>
      <c r="O845" s="66"/>
      <c r="P845" s="66" t="s">
        <v>1833</v>
      </c>
      <c r="Q845" s="141">
        <v>0</v>
      </c>
    </row>
    <row r="846" spans="1:17" s="72" customFormat="1" x14ac:dyDescent="0.2">
      <c r="A846" s="66"/>
      <c r="B846" s="66" t="s">
        <v>447</v>
      </c>
      <c r="C846" s="221" t="s">
        <v>1710</v>
      </c>
      <c r="D846" s="66" t="s">
        <v>2329</v>
      </c>
      <c r="E846" s="68">
        <v>1.0826100000000001</v>
      </c>
      <c r="F846" s="74">
        <v>1</v>
      </c>
      <c r="G846" s="74">
        <v>1</v>
      </c>
      <c r="H846" s="68">
        <f t="shared" ref="H846:H909" si="26">ROUND(E846*F846,5)</f>
        <v>1.0826100000000001</v>
      </c>
      <c r="I846" s="70">
        <f t="shared" ref="I846:I909" si="27">ROUND(E846*G846,5)</f>
        <v>1.0826100000000001</v>
      </c>
      <c r="J846" s="71">
        <f>ROUND((H846*'2-Calculator'!$D$26),2)</f>
        <v>7117.08</v>
      </c>
      <c r="K846" s="71">
        <f>ROUND((I846*'2-Calculator'!$D$26),2)</f>
        <v>7117.08</v>
      </c>
      <c r="L846" s="69">
        <v>2.4300000000000002</v>
      </c>
      <c r="M846" s="66" t="s">
        <v>2531</v>
      </c>
      <c r="N846" s="66" t="s">
        <v>2532</v>
      </c>
      <c r="O846" s="66"/>
      <c r="P846" s="66" t="s">
        <v>1833</v>
      </c>
      <c r="Q846" s="141">
        <v>4</v>
      </c>
    </row>
    <row r="847" spans="1:17" s="72" customFormat="1" x14ac:dyDescent="0.2">
      <c r="A847" s="66"/>
      <c r="B847" s="66" t="s">
        <v>446</v>
      </c>
      <c r="C847" s="221" t="s">
        <v>1710</v>
      </c>
      <c r="D847" s="66" t="s">
        <v>2329</v>
      </c>
      <c r="E847" s="68">
        <v>1.2934099999999999</v>
      </c>
      <c r="F847" s="74">
        <v>1</v>
      </c>
      <c r="G847" s="74">
        <v>1</v>
      </c>
      <c r="H847" s="68">
        <f t="shared" si="26"/>
        <v>1.2934099999999999</v>
      </c>
      <c r="I847" s="70">
        <f t="shared" si="27"/>
        <v>1.2934099999999999</v>
      </c>
      <c r="J847" s="71">
        <f>ROUND((H847*'2-Calculator'!$D$26),2)</f>
        <v>8502.8799999999992</v>
      </c>
      <c r="K847" s="71">
        <f>ROUND((I847*'2-Calculator'!$D$26),2)</f>
        <v>8502.8799999999992</v>
      </c>
      <c r="L847" s="69">
        <v>3.23</v>
      </c>
      <c r="M847" s="66" t="s">
        <v>2531</v>
      </c>
      <c r="N847" s="66" t="s">
        <v>2532</v>
      </c>
      <c r="O847" s="66"/>
      <c r="P847" s="66" t="s">
        <v>1833</v>
      </c>
      <c r="Q847" s="141">
        <v>3</v>
      </c>
    </row>
    <row r="848" spans="1:17" s="72" customFormat="1" x14ac:dyDescent="0.2">
      <c r="A848" s="66"/>
      <c r="B848" s="66" t="s">
        <v>445</v>
      </c>
      <c r="C848" s="221" t="s">
        <v>1710</v>
      </c>
      <c r="D848" s="66" t="s">
        <v>2329</v>
      </c>
      <c r="E848" s="68">
        <v>1.92699</v>
      </c>
      <c r="F848" s="74">
        <v>1</v>
      </c>
      <c r="G848" s="74">
        <v>1</v>
      </c>
      <c r="H848" s="68">
        <f t="shared" si="26"/>
        <v>1.92699</v>
      </c>
      <c r="I848" s="70">
        <f t="shared" si="27"/>
        <v>1.92699</v>
      </c>
      <c r="J848" s="71">
        <f>ROUND((H848*'2-Calculator'!$D$26),2)</f>
        <v>12668.03</v>
      </c>
      <c r="K848" s="71">
        <f>ROUND((I848*'2-Calculator'!$D$26),2)</f>
        <v>12668.03</v>
      </c>
      <c r="L848" s="69">
        <v>7.51</v>
      </c>
      <c r="M848" s="66" t="s">
        <v>2531</v>
      </c>
      <c r="N848" s="66" t="s">
        <v>2532</v>
      </c>
      <c r="O848" s="66"/>
      <c r="P848" s="66" t="s">
        <v>1833</v>
      </c>
      <c r="Q848" s="141">
        <v>4</v>
      </c>
    </row>
    <row r="849" spans="1:17" s="72" customFormat="1" x14ac:dyDescent="0.2">
      <c r="A849" s="66"/>
      <c r="B849" s="66" t="s">
        <v>444</v>
      </c>
      <c r="C849" s="221" t="s">
        <v>1710</v>
      </c>
      <c r="D849" s="66" t="s">
        <v>2329</v>
      </c>
      <c r="E849" s="68">
        <v>3.8917899999999999</v>
      </c>
      <c r="F849" s="74">
        <v>1</v>
      </c>
      <c r="G849" s="74">
        <v>1</v>
      </c>
      <c r="H849" s="68">
        <f t="shared" si="26"/>
        <v>3.8917899999999999</v>
      </c>
      <c r="I849" s="70">
        <f t="shared" si="27"/>
        <v>3.8917899999999999</v>
      </c>
      <c r="J849" s="71">
        <f>ROUND((H849*'2-Calculator'!$D$26),2)</f>
        <v>25584.63</v>
      </c>
      <c r="K849" s="71">
        <f>ROUND((I849*'2-Calculator'!$D$26),2)</f>
        <v>25584.63</v>
      </c>
      <c r="L849" s="69">
        <v>10.83</v>
      </c>
      <c r="M849" s="66" t="s">
        <v>2531</v>
      </c>
      <c r="N849" s="66" t="s">
        <v>2532</v>
      </c>
      <c r="O849" s="66"/>
      <c r="P849" s="66" t="s">
        <v>1833</v>
      </c>
      <c r="Q849" s="141">
        <v>0</v>
      </c>
    </row>
    <row r="850" spans="1:17" s="72" customFormat="1" x14ac:dyDescent="0.2">
      <c r="A850" s="66"/>
      <c r="B850" s="66" t="s">
        <v>443</v>
      </c>
      <c r="C850" s="221" t="s">
        <v>1711</v>
      </c>
      <c r="D850" s="66" t="s">
        <v>2330</v>
      </c>
      <c r="E850" s="68">
        <v>0.87517999999999996</v>
      </c>
      <c r="F850" s="74">
        <v>1</v>
      </c>
      <c r="G850" s="74">
        <v>1</v>
      </c>
      <c r="H850" s="68">
        <f t="shared" si="26"/>
        <v>0.87517999999999996</v>
      </c>
      <c r="I850" s="70">
        <f t="shared" si="27"/>
        <v>0.87517999999999996</v>
      </c>
      <c r="J850" s="71">
        <f>ROUND((H850*'2-Calculator'!$D$26),2)</f>
        <v>5753.43</v>
      </c>
      <c r="K850" s="71">
        <f>ROUND((I850*'2-Calculator'!$D$26),2)</f>
        <v>5753.43</v>
      </c>
      <c r="L850" s="69">
        <v>1.89</v>
      </c>
      <c r="M850" s="66" t="s">
        <v>2531</v>
      </c>
      <c r="N850" s="66" t="s">
        <v>2532</v>
      </c>
      <c r="O850" s="66"/>
      <c r="P850" s="66" t="s">
        <v>1833</v>
      </c>
      <c r="Q850" s="141">
        <v>108</v>
      </c>
    </row>
    <row r="851" spans="1:17" s="72" customFormat="1" x14ac:dyDescent="0.2">
      <c r="A851" s="66"/>
      <c r="B851" s="66" t="s">
        <v>442</v>
      </c>
      <c r="C851" s="221" t="s">
        <v>1711</v>
      </c>
      <c r="D851" s="66" t="s">
        <v>2330</v>
      </c>
      <c r="E851" s="68">
        <v>1.0328599999999999</v>
      </c>
      <c r="F851" s="74">
        <v>1</v>
      </c>
      <c r="G851" s="74">
        <v>1</v>
      </c>
      <c r="H851" s="68">
        <f t="shared" si="26"/>
        <v>1.0328599999999999</v>
      </c>
      <c r="I851" s="70">
        <f t="shared" si="27"/>
        <v>1.0328599999999999</v>
      </c>
      <c r="J851" s="71">
        <f>ROUND((H851*'2-Calculator'!$D$26),2)</f>
        <v>6790.02</v>
      </c>
      <c r="K851" s="71">
        <f>ROUND((I851*'2-Calculator'!$D$26),2)</f>
        <v>6790.02</v>
      </c>
      <c r="L851" s="69">
        <v>2.46</v>
      </c>
      <c r="M851" s="66" t="s">
        <v>2531</v>
      </c>
      <c r="N851" s="66" t="s">
        <v>2532</v>
      </c>
      <c r="O851" s="66"/>
      <c r="P851" s="66" t="s">
        <v>1833</v>
      </c>
      <c r="Q851" s="141">
        <v>58</v>
      </c>
    </row>
    <row r="852" spans="1:17" s="72" customFormat="1" x14ac:dyDescent="0.2">
      <c r="A852" s="66"/>
      <c r="B852" s="66" t="s">
        <v>441</v>
      </c>
      <c r="C852" s="221" t="s">
        <v>1711</v>
      </c>
      <c r="D852" s="66" t="s">
        <v>2330</v>
      </c>
      <c r="E852" s="68">
        <v>1.6473199999999999</v>
      </c>
      <c r="F852" s="74">
        <v>1</v>
      </c>
      <c r="G852" s="74">
        <v>1</v>
      </c>
      <c r="H852" s="68">
        <f t="shared" si="26"/>
        <v>1.6473199999999999</v>
      </c>
      <c r="I852" s="70">
        <f t="shared" si="27"/>
        <v>1.6473199999999999</v>
      </c>
      <c r="J852" s="71">
        <f>ROUND((H852*'2-Calculator'!$D$26),2)</f>
        <v>10829.48</v>
      </c>
      <c r="K852" s="71">
        <f>ROUND((I852*'2-Calculator'!$D$26),2)</f>
        <v>10829.48</v>
      </c>
      <c r="L852" s="69">
        <v>4.92</v>
      </c>
      <c r="M852" s="66" t="s">
        <v>2531</v>
      </c>
      <c r="N852" s="66" t="s">
        <v>2532</v>
      </c>
      <c r="O852" s="66"/>
      <c r="P852" s="66" t="s">
        <v>1833</v>
      </c>
      <c r="Q852" s="141">
        <v>8</v>
      </c>
    </row>
    <row r="853" spans="1:17" s="72" customFormat="1" x14ac:dyDescent="0.2">
      <c r="A853" s="66"/>
      <c r="B853" s="66" t="s">
        <v>440</v>
      </c>
      <c r="C853" s="221" t="s">
        <v>1711</v>
      </c>
      <c r="D853" s="66" t="s">
        <v>2330</v>
      </c>
      <c r="E853" s="68">
        <v>3.7451400000000001</v>
      </c>
      <c r="F853" s="74">
        <v>1</v>
      </c>
      <c r="G853" s="74">
        <v>1</v>
      </c>
      <c r="H853" s="68">
        <f t="shared" si="26"/>
        <v>3.7451400000000001</v>
      </c>
      <c r="I853" s="70">
        <f t="shared" si="27"/>
        <v>3.7451400000000001</v>
      </c>
      <c r="J853" s="71">
        <f>ROUND((H853*'2-Calculator'!$D$26),2)</f>
        <v>24620.55</v>
      </c>
      <c r="K853" s="71">
        <f>ROUND((I853*'2-Calculator'!$D$26),2)</f>
        <v>24620.55</v>
      </c>
      <c r="L853" s="69">
        <v>11.67</v>
      </c>
      <c r="M853" s="66" t="s">
        <v>2531</v>
      </c>
      <c r="N853" s="66" t="s">
        <v>2532</v>
      </c>
      <c r="O853" s="66"/>
      <c r="P853" s="66" t="s">
        <v>1833</v>
      </c>
      <c r="Q853" s="141">
        <v>2</v>
      </c>
    </row>
    <row r="854" spans="1:17" s="72" customFormat="1" x14ac:dyDescent="0.2">
      <c r="A854" s="66"/>
      <c r="B854" s="66" t="s">
        <v>439</v>
      </c>
      <c r="C854" s="221" t="s">
        <v>1712</v>
      </c>
      <c r="D854" s="66" t="s">
        <v>2331</v>
      </c>
      <c r="E854" s="68">
        <v>0.69867000000000001</v>
      </c>
      <c r="F854" s="74">
        <v>1</v>
      </c>
      <c r="G854" s="74">
        <v>1</v>
      </c>
      <c r="H854" s="68">
        <f t="shared" si="26"/>
        <v>0.69867000000000001</v>
      </c>
      <c r="I854" s="70">
        <f t="shared" si="27"/>
        <v>0.69867000000000001</v>
      </c>
      <c r="J854" s="71">
        <f>ROUND((H854*'2-Calculator'!$D$26),2)</f>
        <v>4593.0600000000004</v>
      </c>
      <c r="K854" s="71">
        <f>ROUND((I854*'2-Calculator'!$D$26),2)</f>
        <v>4593.0600000000004</v>
      </c>
      <c r="L854" s="69">
        <v>1.55</v>
      </c>
      <c r="M854" s="66" t="s">
        <v>2531</v>
      </c>
      <c r="N854" s="66" t="s">
        <v>2532</v>
      </c>
      <c r="O854" s="66"/>
      <c r="P854" s="66" t="s">
        <v>1833</v>
      </c>
      <c r="Q854" s="141">
        <v>2</v>
      </c>
    </row>
    <row r="855" spans="1:17" s="72" customFormat="1" x14ac:dyDescent="0.2">
      <c r="A855" s="66"/>
      <c r="B855" s="66" t="s">
        <v>438</v>
      </c>
      <c r="C855" s="221" t="s">
        <v>1712</v>
      </c>
      <c r="D855" s="66" t="s">
        <v>2331</v>
      </c>
      <c r="E855" s="68">
        <v>1.0116799999999999</v>
      </c>
      <c r="F855" s="74">
        <v>1</v>
      </c>
      <c r="G855" s="74">
        <v>1</v>
      </c>
      <c r="H855" s="68">
        <f t="shared" si="26"/>
        <v>1.0116799999999999</v>
      </c>
      <c r="I855" s="70">
        <f t="shared" si="27"/>
        <v>1.0116799999999999</v>
      </c>
      <c r="J855" s="71">
        <f>ROUND((H855*'2-Calculator'!$D$26),2)</f>
        <v>6650.78</v>
      </c>
      <c r="K855" s="71">
        <f>ROUND((I855*'2-Calculator'!$D$26),2)</f>
        <v>6650.78</v>
      </c>
      <c r="L855" s="69">
        <v>1.8</v>
      </c>
      <c r="M855" s="66" t="s">
        <v>2531</v>
      </c>
      <c r="N855" s="66" t="s">
        <v>2532</v>
      </c>
      <c r="O855" s="66"/>
      <c r="P855" s="66" t="s">
        <v>1833</v>
      </c>
      <c r="Q855" s="141">
        <v>2</v>
      </c>
    </row>
    <row r="856" spans="1:17" s="72" customFormat="1" x14ac:dyDescent="0.2">
      <c r="A856" s="66"/>
      <c r="B856" s="66" t="s">
        <v>437</v>
      </c>
      <c r="C856" s="221" t="s">
        <v>1712</v>
      </c>
      <c r="D856" s="66" t="s">
        <v>2331</v>
      </c>
      <c r="E856" s="68">
        <v>1.7046300000000001</v>
      </c>
      <c r="F856" s="74">
        <v>1</v>
      </c>
      <c r="G856" s="74">
        <v>1</v>
      </c>
      <c r="H856" s="68">
        <f t="shared" si="26"/>
        <v>1.7046300000000001</v>
      </c>
      <c r="I856" s="70">
        <f t="shared" si="27"/>
        <v>1.7046300000000001</v>
      </c>
      <c r="J856" s="71">
        <f>ROUND((H856*'2-Calculator'!$D$26),2)</f>
        <v>11206.24</v>
      </c>
      <c r="K856" s="71">
        <f>ROUND((I856*'2-Calculator'!$D$26),2)</f>
        <v>11206.24</v>
      </c>
      <c r="L856" s="69">
        <v>10.86</v>
      </c>
      <c r="M856" s="66" t="s">
        <v>2531</v>
      </c>
      <c r="N856" s="66" t="s">
        <v>2532</v>
      </c>
      <c r="O856" s="66"/>
      <c r="P856" s="66" t="s">
        <v>1833</v>
      </c>
      <c r="Q856" s="141">
        <v>1</v>
      </c>
    </row>
    <row r="857" spans="1:17" s="72" customFormat="1" x14ac:dyDescent="0.2">
      <c r="A857" s="66"/>
      <c r="B857" s="66" t="s">
        <v>436</v>
      </c>
      <c r="C857" s="221" t="s">
        <v>1712</v>
      </c>
      <c r="D857" s="66" t="s">
        <v>2331</v>
      </c>
      <c r="E857" s="68">
        <v>4.7779400000000001</v>
      </c>
      <c r="F857" s="74">
        <v>1</v>
      </c>
      <c r="G857" s="74">
        <v>1</v>
      </c>
      <c r="H857" s="68">
        <f t="shared" si="26"/>
        <v>4.7779400000000001</v>
      </c>
      <c r="I857" s="70">
        <f t="shared" si="27"/>
        <v>4.7779400000000001</v>
      </c>
      <c r="J857" s="71">
        <f>ROUND((H857*'2-Calculator'!$D$26),2)</f>
        <v>31410.18</v>
      </c>
      <c r="K857" s="71">
        <f>ROUND((I857*'2-Calculator'!$D$26),2)</f>
        <v>31410.18</v>
      </c>
      <c r="L857" s="69">
        <v>16</v>
      </c>
      <c r="M857" s="66" t="s">
        <v>2531</v>
      </c>
      <c r="N857" s="66" t="s">
        <v>2532</v>
      </c>
      <c r="O857" s="66"/>
      <c r="P857" s="66" t="s">
        <v>1833</v>
      </c>
      <c r="Q857" s="141">
        <v>0</v>
      </c>
    </row>
    <row r="858" spans="1:17" s="72" customFormat="1" x14ac:dyDescent="0.2">
      <c r="A858" s="66"/>
      <c r="B858" s="66" t="s">
        <v>435</v>
      </c>
      <c r="C858" s="221" t="s">
        <v>1713</v>
      </c>
      <c r="D858" s="66" t="s">
        <v>2332</v>
      </c>
      <c r="E858" s="68">
        <v>0.61826000000000003</v>
      </c>
      <c r="F858" s="74">
        <v>1</v>
      </c>
      <c r="G858" s="74">
        <v>1</v>
      </c>
      <c r="H858" s="68">
        <f t="shared" si="26"/>
        <v>0.61826000000000003</v>
      </c>
      <c r="I858" s="70">
        <f t="shared" si="27"/>
        <v>0.61826000000000003</v>
      </c>
      <c r="J858" s="71">
        <f>ROUND((H858*'2-Calculator'!$D$26),2)</f>
        <v>4064.44</v>
      </c>
      <c r="K858" s="71">
        <f>ROUND((I858*'2-Calculator'!$D$26),2)</f>
        <v>4064.44</v>
      </c>
      <c r="L858" s="69">
        <v>1.74</v>
      </c>
      <c r="M858" s="66" t="s">
        <v>2531</v>
      </c>
      <c r="N858" s="66" t="s">
        <v>2532</v>
      </c>
      <c r="O858" s="66"/>
      <c r="P858" s="66" t="s">
        <v>1833</v>
      </c>
      <c r="Q858" s="141">
        <v>0</v>
      </c>
    </row>
    <row r="859" spans="1:17" s="72" customFormat="1" x14ac:dyDescent="0.2">
      <c r="A859" s="66"/>
      <c r="B859" s="66" t="s">
        <v>434</v>
      </c>
      <c r="C859" s="221" t="s">
        <v>1713</v>
      </c>
      <c r="D859" s="66" t="s">
        <v>2332</v>
      </c>
      <c r="E859" s="68">
        <v>0.8155</v>
      </c>
      <c r="F859" s="74">
        <v>1</v>
      </c>
      <c r="G859" s="74">
        <v>1</v>
      </c>
      <c r="H859" s="68">
        <f t="shared" si="26"/>
        <v>0.8155</v>
      </c>
      <c r="I859" s="70">
        <f t="shared" si="27"/>
        <v>0.8155</v>
      </c>
      <c r="J859" s="71">
        <f>ROUND((H859*'2-Calculator'!$D$26),2)</f>
        <v>5361.1</v>
      </c>
      <c r="K859" s="71">
        <f>ROUND((I859*'2-Calculator'!$D$26),2)</f>
        <v>5361.1</v>
      </c>
      <c r="L859" s="69">
        <v>2.11</v>
      </c>
      <c r="M859" s="66" t="s">
        <v>2531</v>
      </c>
      <c r="N859" s="66" t="s">
        <v>2532</v>
      </c>
      <c r="O859" s="66"/>
      <c r="P859" s="66" t="s">
        <v>1833</v>
      </c>
      <c r="Q859" s="141">
        <v>7</v>
      </c>
    </row>
    <row r="860" spans="1:17" s="72" customFormat="1" x14ac:dyDescent="0.2">
      <c r="A860" s="66"/>
      <c r="B860" s="66" t="s">
        <v>433</v>
      </c>
      <c r="C860" s="221" t="s">
        <v>1713</v>
      </c>
      <c r="D860" s="66" t="s">
        <v>2332</v>
      </c>
      <c r="E860" s="68">
        <v>1.40994</v>
      </c>
      <c r="F860" s="74">
        <v>1</v>
      </c>
      <c r="G860" s="74">
        <v>1</v>
      </c>
      <c r="H860" s="68">
        <f t="shared" si="26"/>
        <v>1.40994</v>
      </c>
      <c r="I860" s="70">
        <f t="shared" si="27"/>
        <v>1.40994</v>
      </c>
      <c r="J860" s="71">
        <f>ROUND((H860*'2-Calculator'!$D$26),2)</f>
        <v>9268.9500000000007</v>
      </c>
      <c r="K860" s="71">
        <f>ROUND((I860*'2-Calculator'!$D$26),2)</f>
        <v>9268.9500000000007</v>
      </c>
      <c r="L860" s="69">
        <v>5.93</v>
      </c>
      <c r="M860" s="66" t="s">
        <v>2531</v>
      </c>
      <c r="N860" s="66" t="s">
        <v>2532</v>
      </c>
      <c r="O860" s="66"/>
      <c r="P860" s="66" t="s">
        <v>1833</v>
      </c>
      <c r="Q860" s="141">
        <v>6</v>
      </c>
    </row>
    <row r="861" spans="1:17" s="72" customFormat="1" x14ac:dyDescent="0.2">
      <c r="A861" s="66"/>
      <c r="B861" s="66" t="s">
        <v>432</v>
      </c>
      <c r="C861" s="221" t="s">
        <v>1713</v>
      </c>
      <c r="D861" s="66" t="s">
        <v>2332</v>
      </c>
      <c r="E861" s="68">
        <v>3.03363</v>
      </c>
      <c r="F861" s="74">
        <v>1</v>
      </c>
      <c r="G861" s="74">
        <v>1</v>
      </c>
      <c r="H861" s="68">
        <f t="shared" si="26"/>
        <v>3.03363</v>
      </c>
      <c r="I861" s="70">
        <f t="shared" si="27"/>
        <v>3.03363</v>
      </c>
      <c r="J861" s="71">
        <f>ROUND((H861*'2-Calculator'!$D$26),2)</f>
        <v>19943.080000000002</v>
      </c>
      <c r="K861" s="71">
        <f>ROUND((I861*'2-Calculator'!$D$26),2)</f>
        <v>19943.080000000002</v>
      </c>
      <c r="L861" s="69">
        <v>27.5</v>
      </c>
      <c r="M861" s="66" t="s">
        <v>2531</v>
      </c>
      <c r="N861" s="66" t="s">
        <v>2532</v>
      </c>
      <c r="O861" s="66"/>
      <c r="P861" s="66" t="s">
        <v>1833</v>
      </c>
      <c r="Q861" s="141">
        <v>0</v>
      </c>
    </row>
    <row r="862" spans="1:17" s="72" customFormat="1" x14ac:dyDescent="0.2">
      <c r="A862" s="66"/>
      <c r="B862" s="66" t="s">
        <v>431</v>
      </c>
      <c r="C862" s="221" t="s">
        <v>1714</v>
      </c>
      <c r="D862" s="66" t="s">
        <v>2333</v>
      </c>
      <c r="E862" s="68">
        <v>0.71708000000000005</v>
      </c>
      <c r="F862" s="74">
        <v>1</v>
      </c>
      <c r="G862" s="74">
        <v>1</v>
      </c>
      <c r="H862" s="68">
        <f t="shared" si="26"/>
        <v>0.71708000000000005</v>
      </c>
      <c r="I862" s="70">
        <f t="shared" si="27"/>
        <v>0.71708000000000005</v>
      </c>
      <c r="J862" s="71">
        <f>ROUND((H862*'2-Calculator'!$D$26),2)</f>
        <v>4714.08</v>
      </c>
      <c r="K862" s="71">
        <f>ROUND((I862*'2-Calculator'!$D$26),2)</f>
        <v>4714.08</v>
      </c>
      <c r="L862" s="69">
        <v>2.12</v>
      </c>
      <c r="M862" s="66" t="s">
        <v>2531</v>
      </c>
      <c r="N862" s="66" t="s">
        <v>2532</v>
      </c>
      <c r="O862" s="66"/>
      <c r="P862" s="66" t="s">
        <v>1833</v>
      </c>
      <c r="Q862" s="141">
        <v>14</v>
      </c>
    </row>
    <row r="863" spans="1:17" s="72" customFormat="1" x14ac:dyDescent="0.2">
      <c r="A863" s="66"/>
      <c r="B863" s="66" t="s">
        <v>430</v>
      </c>
      <c r="C863" s="221" t="s">
        <v>1714</v>
      </c>
      <c r="D863" s="66" t="s">
        <v>2333</v>
      </c>
      <c r="E863" s="68">
        <v>1.01884</v>
      </c>
      <c r="F863" s="74">
        <v>1</v>
      </c>
      <c r="G863" s="74">
        <v>1</v>
      </c>
      <c r="H863" s="68">
        <f t="shared" si="26"/>
        <v>1.01884</v>
      </c>
      <c r="I863" s="70">
        <f t="shared" si="27"/>
        <v>1.01884</v>
      </c>
      <c r="J863" s="71">
        <f>ROUND((H863*'2-Calculator'!$D$26),2)</f>
        <v>6697.85</v>
      </c>
      <c r="K863" s="71">
        <f>ROUND((I863*'2-Calculator'!$D$26),2)</f>
        <v>6697.85</v>
      </c>
      <c r="L863" s="69">
        <v>3.67</v>
      </c>
      <c r="M863" s="66" t="s">
        <v>2531</v>
      </c>
      <c r="N863" s="66" t="s">
        <v>2532</v>
      </c>
      <c r="O863" s="66"/>
      <c r="P863" s="66" t="s">
        <v>1833</v>
      </c>
      <c r="Q863" s="141">
        <v>12</v>
      </c>
    </row>
    <row r="864" spans="1:17" s="72" customFormat="1" x14ac:dyDescent="0.2">
      <c r="A864" s="66"/>
      <c r="B864" s="66" t="s">
        <v>429</v>
      </c>
      <c r="C864" s="221" t="s">
        <v>1714</v>
      </c>
      <c r="D864" s="66" t="s">
        <v>2333</v>
      </c>
      <c r="E864" s="68">
        <v>1.7720400000000001</v>
      </c>
      <c r="F864" s="74">
        <v>1</v>
      </c>
      <c r="G864" s="74">
        <v>1</v>
      </c>
      <c r="H864" s="68">
        <f t="shared" si="26"/>
        <v>1.7720400000000001</v>
      </c>
      <c r="I864" s="70">
        <f t="shared" si="27"/>
        <v>1.7720400000000001</v>
      </c>
      <c r="J864" s="71">
        <f>ROUND((H864*'2-Calculator'!$D$26),2)</f>
        <v>11649.39</v>
      </c>
      <c r="K864" s="71">
        <f>ROUND((I864*'2-Calculator'!$D$26),2)</f>
        <v>11649.39</v>
      </c>
      <c r="L864" s="69">
        <v>8.51</v>
      </c>
      <c r="M864" s="66" t="s">
        <v>2531</v>
      </c>
      <c r="N864" s="66" t="s">
        <v>2532</v>
      </c>
      <c r="O864" s="66"/>
      <c r="P864" s="66" t="s">
        <v>1833</v>
      </c>
      <c r="Q864" s="141">
        <v>2</v>
      </c>
    </row>
    <row r="865" spans="1:17" s="72" customFormat="1" x14ac:dyDescent="0.2">
      <c r="A865" s="66"/>
      <c r="B865" s="66" t="s">
        <v>428</v>
      </c>
      <c r="C865" s="221" t="s">
        <v>1714</v>
      </c>
      <c r="D865" s="66" t="s">
        <v>2333</v>
      </c>
      <c r="E865" s="68">
        <v>4.0573499999999996</v>
      </c>
      <c r="F865" s="74">
        <v>1</v>
      </c>
      <c r="G865" s="74">
        <v>1</v>
      </c>
      <c r="H865" s="68">
        <f t="shared" si="26"/>
        <v>4.0573499999999996</v>
      </c>
      <c r="I865" s="70">
        <f t="shared" si="27"/>
        <v>4.0573499999999996</v>
      </c>
      <c r="J865" s="71">
        <f>ROUND((H865*'2-Calculator'!$D$26),2)</f>
        <v>26673.02</v>
      </c>
      <c r="K865" s="71">
        <f>ROUND((I865*'2-Calculator'!$D$26),2)</f>
        <v>26673.02</v>
      </c>
      <c r="L865" s="69">
        <v>16.399999999999999</v>
      </c>
      <c r="M865" s="66" t="s">
        <v>2531</v>
      </c>
      <c r="N865" s="66" t="s">
        <v>2532</v>
      </c>
      <c r="O865" s="66"/>
      <c r="P865" s="66" t="s">
        <v>1833</v>
      </c>
      <c r="Q865" s="141">
        <v>0</v>
      </c>
    </row>
    <row r="866" spans="1:17" s="72" customFormat="1" x14ac:dyDescent="0.2">
      <c r="A866" s="66"/>
      <c r="B866" s="66" t="s">
        <v>427</v>
      </c>
      <c r="C866" s="221" t="s">
        <v>1715</v>
      </c>
      <c r="D866" s="66" t="s">
        <v>2334</v>
      </c>
      <c r="E866" s="68">
        <v>0.85055999999999998</v>
      </c>
      <c r="F866" s="74">
        <v>1</v>
      </c>
      <c r="G866" s="74">
        <v>1</v>
      </c>
      <c r="H866" s="68">
        <f t="shared" si="26"/>
        <v>0.85055999999999998</v>
      </c>
      <c r="I866" s="70">
        <f t="shared" si="27"/>
        <v>0.85055999999999998</v>
      </c>
      <c r="J866" s="71">
        <f>ROUND((H866*'2-Calculator'!$D$26),2)</f>
        <v>5591.58</v>
      </c>
      <c r="K866" s="71">
        <f>ROUND((I866*'2-Calculator'!$D$26),2)</f>
        <v>5591.58</v>
      </c>
      <c r="L866" s="69">
        <v>2.0299999999999998</v>
      </c>
      <c r="M866" s="66" t="s">
        <v>2531</v>
      </c>
      <c r="N866" s="66" t="s">
        <v>2532</v>
      </c>
      <c r="O866" s="66"/>
      <c r="P866" s="66" t="s">
        <v>1833</v>
      </c>
      <c r="Q866" s="141">
        <v>77</v>
      </c>
    </row>
    <row r="867" spans="1:17" s="72" customFormat="1" x14ac:dyDescent="0.2">
      <c r="A867" s="66"/>
      <c r="B867" s="66" t="s">
        <v>426</v>
      </c>
      <c r="C867" s="221" t="s">
        <v>1715</v>
      </c>
      <c r="D867" s="66" t="s">
        <v>2334</v>
      </c>
      <c r="E867" s="68">
        <v>1.0522800000000001</v>
      </c>
      <c r="F867" s="74">
        <v>1</v>
      </c>
      <c r="G867" s="74">
        <v>1</v>
      </c>
      <c r="H867" s="68">
        <f t="shared" si="26"/>
        <v>1.0522800000000001</v>
      </c>
      <c r="I867" s="70">
        <f t="shared" si="27"/>
        <v>1.0522800000000001</v>
      </c>
      <c r="J867" s="71">
        <f>ROUND((H867*'2-Calculator'!$D$26),2)</f>
        <v>6917.69</v>
      </c>
      <c r="K867" s="71">
        <f>ROUND((I867*'2-Calculator'!$D$26),2)</f>
        <v>6917.69</v>
      </c>
      <c r="L867" s="69">
        <v>2.61</v>
      </c>
      <c r="M867" s="66" t="s">
        <v>2531</v>
      </c>
      <c r="N867" s="66" t="s">
        <v>2532</v>
      </c>
      <c r="O867" s="66"/>
      <c r="P867" s="66" t="s">
        <v>1833</v>
      </c>
      <c r="Q867" s="141">
        <v>51</v>
      </c>
    </row>
    <row r="868" spans="1:17" s="72" customFormat="1" x14ac:dyDescent="0.2">
      <c r="A868" s="66"/>
      <c r="B868" s="66" t="s">
        <v>425</v>
      </c>
      <c r="C868" s="221" t="s">
        <v>1715</v>
      </c>
      <c r="D868" s="66" t="s">
        <v>2334</v>
      </c>
      <c r="E868" s="68">
        <v>1.81568</v>
      </c>
      <c r="F868" s="74">
        <v>1</v>
      </c>
      <c r="G868" s="74">
        <v>1</v>
      </c>
      <c r="H868" s="68">
        <f t="shared" si="26"/>
        <v>1.81568</v>
      </c>
      <c r="I868" s="70">
        <f t="shared" si="27"/>
        <v>1.81568</v>
      </c>
      <c r="J868" s="71">
        <f>ROUND((H868*'2-Calculator'!$D$26),2)</f>
        <v>11936.28</v>
      </c>
      <c r="K868" s="71">
        <f>ROUND((I868*'2-Calculator'!$D$26),2)</f>
        <v>11936.28</v>
      </c>
      <c r="L868" s="69">
        <v>5.07</v>
      </c>
      <c r="M868" s="66" t="s">
        <v>2531</v>
      </c>
      <c r="N868" s="66" t="s">
        <v>2532</v>
      </c>
      <c r="O868" s="66"/>
      <c r="P868" s="66" t="s">
        <v>1833</v>
      </c>
      <c r="Q868" s="141">
        <v>2</v>
      </c>
    </row>
    <row r="869" spans="1:17" s="72" customFormat="1" x14ac:dyDescent="0.2">
      <c r="A869" s="66"/>
      <c r="B869" s="66" t="s">
        <v>424</v>
      </c>
      <c r="C869" s="221" t="s">
        <v>1715</v>
      </c>
      <c r="D869" s="66" t="s">
        <v>2334</v>
      </c>
      <c r="E869" s="68">
        <v>4.1455599999999997</v>
      </c>
      <c r="F869" s="74">
        <v>1</v>
      </c>
      <c r="G869" s="74">
        <v>1</v>
      </c>
      <c r="H869" s="68">
        <f t="shared" si="26"/>
        <v>4.1455599999999997</v>
      </c>
      <c r="I869" s="70">
        <f t="shared" si="27"/>
        <v>4.1455599999999997</v>
      </c>
      <c r="J869" s="71">
        <f>ROUND((H869*'2-Calculator'!$D$26),2)</f>
        <v>27252.91</v>
      </c>
      <c r="K869" s="71">
        <f>ROUND((I869*'2-Calculator'!$D$26),2)</f>
        <v>27252.91</v>
      </c>
      <c r="L869" s="69">
        <v>9.4</v>
      </c>
      <c r="M869" s="66" t="s">
        <v>2531</v>
      </c>
      <c r="N869" s="66" t="s">
        <v>2532</v>
      </c>
      <c r="O869" s="66"/>
      <c r="P869" s="66" t="s">
        <v>1833</v>
      </c>
      <c r="Q869" s="141">
        <v>0</v>
      </c>
    </row>
    <row r="870" spans="1:17" s="72" customFormat="1" x14ac:dyDescent="0.2">
      <c r="A870" s="66"/>
      <c r="B870" s="66" t="s">
        <v>423</v>
      </c>
      <c r="C870" s="221" t="s">
        <v>1716</v>
      </c>
      <c r="D870" s="66" t="s">
        <v>2335</v>
      </c>
      <c r="E870" s="68">
        <v>0.45644000000000001</v>
      </c>
      <c r="F870" s="74">
        <v>1</v>
      </c>
      <c r="G870" s="74">
        <v>1</v>
      </c>
      <c r="H870" s="68">
        <f t="shared" si="26"/>
        <v>0.45644000000000001</v>
      </c>
      <c r="I870" s="70">
        <f t="shared" si="27"/>
        <v>0.45644000000000001</v>
      </c>
      <c r="J870" s="71">
        <f>ROUND((H870*'2-Calculator'!$D$26),2)</f>
        <v>3000.64</v>
      </c>
      <c r="K870" s="71">
        <f>ROUND((I870*'2-Calculator'!$D$26),2)</f>
        <v>3000.64</v>
      </c>
      <c r="L870" s="69">
        <v>2.64</v>
      </c>
      <c r="M870" s="66" t="s">
        <v>2531</v>
      </c>
      <c r="N870" s="66" t="s">
        <v>2532</v>
      </c>
      <c r="O870" s="66"/>
      <c r="P870" s="66" t="s">
        <v>1833</v>
      </c>
      <c r="Q870" s="141">
        <v>1</v>
      </c>
    </row>
    <row r="871" spans="1:17" s="72" customFormat="1" x14ac:dyDescent="0.2">
      <c r="A871" s="66"/>
      <c r="B871" s="66" t="s">
        <v>422</v>
      </c>
      <c r="C871" s="221" t="s">
        <v>1716</v>
      </c>
      <c r="D871" s="66" t="s">
        <v>2335</v>
      </c>
      <c r="E871" s="68">
        <v>0.64581999999999995</v>
      </c>
      <c r="F871" s="74">
        <v>1</v>
      </c>
      <c r="G871" s="74">
        <v>1</v>
      </c>
      <c r="H871" s="68">
        <f t="shared" si="26"/>
        <v>0.64581999999999995</v>
      </c>
      <c r="I871" s="70">
        <f t="shared" si="27"/>
        <v>0.64581999999999995</v>
      </c>
      <c r="J871" s="71">
        <f>ROUND((H871*'2-Calculator'!$D$26),2)</f>
        <v>4245.62</v>
      </c>
      <c r="K871" s="71">
        <f>ROUND((I871*'2-Calculator'!$D$26),2)</f>
        <v>4245.62</v>
      </c>
      <c r="L871" s="69">
        <v>2.81</v>
      </c>
      <c r="M871" s="66" t="s">
        <v>2531</v>
      </c>
      <c r="N871" s="66" t="s">
        <v>2532</v>
      </c>
      <c r="O871" s="66"/>
      <c r="P871" s="66" t="s">
        <v>1833</v>
      </c>
      <c r="Q871" s="141">
        <v>10</v>
      </c>
    </row>
    <row r="872" spans="1:17" s="72" customFormat="1" x14ac:dyDescent="0.2">
      <c r="A872" s="66"/>
      <c r="B872" s="66" t="s">
        <v>421</v>
      </c>
      <c r="C872" s="221" t="s">
        <v>1716</v>
      </c>
      <c r="D872" s="66" t="s">
        <v>2335</v>
      </c>
      <c r="E872" s="68">
        <v>1.12775</v>
      </c>
      <c r="F872" s="74">
        <v>1</v>
      </c>
      <c r="G872" s="74">
        <v>1</v>
      </c>
      <c r="H872" s="68">
        <f t="shared" si="26"/>
        <v>1.12775</v>
      </c>
      <c r="I872" s="70">
        <f t="shared" si="27"/>
        <v>1.12775</v>
      </c>
      <c r="J872" s="71">
        <f>ROUND((H872*'2-Calculator'!$D$26),2)</f>
        <v>7413.83</v>
      </c>
      <c r="K872" s="71">
        <f>ROUND((I872*'2-Calculator'!$D$26),2)</f>
        <v>7413.83</v>
      </c>
      <c r="L872" s="69">
        <v>5.85</v>
      </c>
      <c r="M872" s="66" t="s">
        <v>2531</v>
      </c>
      <c r="N872" s="66" t="s">
        <v>2532</v>
      </c>
      <c r="O872" s="66"/>
      <c r="P872" s="66" t="s">
        <v>1833</v>
      </c>
      <c r="Q872" s="141">
        <v>18</v>
      </c>
    </row>
    <row r="873" spans="1:17" s="72" customFormat="1" x14ac:dyDescent="0.2">
      <c r="A873" s="66"/>
      <c r="B873" s="66" t="s">
        <v>420</v>
      </c>
      <c r="C873" s="221" t="s">
        <v>1716</v>
      </c>
      <c r="D873" s="66" t="s">
        <v>2335</v>
      </c>
      <c r="E873" s="68">
        <v>2.1072600000000001</v>
      </c>
      <c r="F873" s="74">
        <v>1</v>
      </c>
      <c r="G873" s="74">
        <v>1</v>
      </c>
      <c r="H873" s="68">
        <f t="shared" si="26"/>
        <v>2.1072600000000001</v>
      </c>
      <c r="I873" s="70">
        <f t="shared" si="27"/>
        <v>2.1072600000000001</v>
      </c>
      <c r="J873" s="71">
        <f>ROUND((H873*'2-Calculator'!$D$26),2)</f>
        <v>13853.13</v>
      </c>
      <c r="K873" s="71">
        <f>ROUND((I873*'2-Calculator'!$D$26),2)</f>
        <v>13853.13</v>
      </c>
      <c r="L873" s="69">
        <v>10.85</v>
      </c>
      <c r="M873" s="66" t="s">
        <v>2531</v>
      </c>
      <c r="N873" s="66" t="s">
        <v>2532</v>
      </c>
      <c r="O873" s="66"/>
      <c r="P873" s="66" t="s">
        <v>1833</v>
      </c>
      <c r="Q873" s="141">
        <v>0</v>
      </c>
    </row>
    <row r="874" spans="1:17" s="72" customFormat="1" x14ac:dyDescent="0.2">
      <c r="A874" s="66"/>
      <c r="B874" s="66" t="s">
        <v>419</v>
      </c>
      <c r="C874" s="221" t="s">
        <v>1717</v>
      </c>
      <c r="D874" s="66" t="s">
        <v>2336</v>
      </c>
      <c r="E874" s="68">
        <v>0.46922999999999998</v>
      </c>
      <c r="F874" s="74">
        <v>1</v>
      </c>
      <c r="G874" s="74">
        <v>1</v>
      </c>
      <c r="H874" s="68">
        <f t="shared" si="26"/>
        <v>0.46922999999999998</v>
      </c>
      <c r="I874" s="70">
        <f t="shared" si="27"/>
        <v>0.46922999999999998</v>
      </c>
      <c r="J874" s="71">
        <f>ROUND((H874*'2-Calculator'!$D$26),2)</f>
        <v>3084.72</v>
      </c>
      <c r="K874" s="71">
        <f>ROUND((I874*'2-Calculator'!$D$26),2)</f>
        <v>3084.72</v>
      </c>
      <c r="L874" s="69">
        <v>2.5299999999999998</v>
      </c>
      <c r="M874" s="66" t="s">
        <v>2531</v>
      </c>
      <c r="N874" s="66" t="s">
        <v>2532</v>
      </c>
      <c r="O874" s="66"/>
      <c r="P874" s="66" t="s">
        <v>1833</v>
      </c>
      <c r="Q874" s="141">
        <v>25</v>
      </c>
    </row>
    <row r="875" spans="1:17" s="72" customFormat="1" x14ac:dyDescent="0.2">
      <c r="A875" s="66"/>
      <c r="B875" s="66" t="s">
        <v>418</v>
      </c>
      <c r="C875" s="221" t="s">
        <v>1717</v>
      </c>
      <c r="D875" s="66" t="s">
        <v>2336</v>
      </c>
      <c r="E875" s="68">
        <v>0.63590999999999998</v>
      </c>
      <c r="F875" s="74">
        <v>1</v>
      </c>
      <c r="G875" s="74">
        <v>1</v>
      </c>
      <c r="H875" s="68">
        <f t="shared" si="26"/>
        <v>0.63590999999999998</v>
      </c>
      <c r="I875" s="70">
        <f t="shared" si="27"/>
        <v>0.63590999999999998</v>
      </c>
      <c r="J875" s="71">
        <f>ROUND((H875*'2-Calculator'!$D$26),2)</f>
        <v>4180.47</v>
      </c>
      <c r="K875" s="71">
        <f>ROUND((I875*'2-Calculator'!$D$26),2)</f>
        <v>4180.47</v>
      </c>
      <c r="L875" s="69">
        <v>3.44</v>
      </c>
      <c r="M875" s="66" t="s">
        <v>2531</v>
      </c>
      <c r="N875" s="66" t="s">
        <v>2532</v>
      </c>
      <c r="O875" s="66"/>
      <c r="P875" s="66" t="s">
        <v>1833</v>
      </c>
      <c r="Q875" s="141">
        <v>26</v>
      </c>
    </row>
    <row r="876" spans="1:17" s="72" customFormat="1" x14ac:dyDescent="0.2">
      <c r="A876" s="66"/>
      <c r="B876" s="66" t="s">
        <v>417</v>
      </c>
      <c r="C876" s="221" t="s">
        <v>1717</v>
      </c>
      <c r="D876" s="66" t="s">
        <v>2336</v>
      </c>
      <c r="E876" s="68">
        <v>0.98460999999999999</v>
      </c>
      <c r="F876" s="74">
        <v>1</v>
      </c>
      <c r="G876" s="74">
        <v>1</v>
      </c>
      <c r="H876" s="68">
        <f t="shared" si="26"/>
        <v>0.98460999999999999</v>
      </c>
      <c r="I876" s="70">
        <f t="shared" si="27"/>
        <v>0.98460999999999999</v>
      </c>
      <c r="J876" s="71">
        <f>ROUND((H876*'2-Calculator'!$D$26),2)</f>
        <v>6472.83</v>
      </c>
      <c r="K876" s="71">
        <f>ROUND((I876*'2-Calculator'!$D$26),2)</f>
        <v>6472.83</v>
      </c>
      <c r="L876" s="69">
        <v>6.24</v>
      </c>
      <c r="M876" s="66" t="s">
        <v>2531</v>
      </c>
      <c r="N876" s="66" t="s">
        <v>2532</v>
      </c>
      <c r="O876" s="66"/>
      <c r="P876" s="66" t="s">
        <v>1833</v>
      </c>
      <c r="Q876" s="141">
        <v>9</v>
      </c>
    </row>
    <row r="877" spans="1:17" s="72" customFormat="1" x14ac:dyDescent="0.2">
      <c r="A877" s="66"/>
      <c r="B877" s="66" t="s">
        <v>416</v>
      </c>
      <c r="C877" s="221" t="s">
        <v>1717</v>
      </c>
      <c r="D877" s="66" t="s">
        <v>2336</v>
      </c>
      <c r="E877" s="68">
        <v>1.70143</v>
      </c>
      <c r="F877" s="74">
        <v>1</v>
      </c>
      <c r="G877" s="74">
        <v>1</v>
      </c>
      <c r="H877" s="68">
        <f t="shared" si="26"/>
        <v>1.70143</v>
      </c>
      <c r="I877" s="70">
        <f t="shared" si="27"/>
        <v>1.70143</v>
      </c>
      <c r="J877" s="71">
        <f>ROUND((H877*'2-Calculator'!$D$26),2)</f>
        <v>11185.2</v>
      </c>
      <c r="K877" s="71">
        <f>ROUND((I877*'2-Calculator'!$D$26),2)</f>
        <v>11185.2</v>
      </c>
      <c r="L877" s="69">
        <v>14.09</v>
      </c>
      <c r="M877" s="66" t="s">
        <v>2531</v>
      </c>
      <c r="N877" s="66" t="s">
        <v>2532</v>
      </c>
      <c r="O877" s="66"/>
      <c r="P877" s="66" t="s">
        <v>1833</v>
      </c>
      <c r="Q877" s="141">
        <v>0</v>
      </c>
    </row>
    <row r="878" spans="1:17" s="72" customFormat="1" x14ac:dyDescent="0.2">
      <c r="A878" s="66"/>
      <c r="B878" s="66" t="s">
        <v>415</v>
      </c>
      <c r="C878" s="221" t="s">
        <v>1718</v>
      </c>
      <c r="D878" s="66" t="s">
        <v>2337</v>
      </c>
      <c r="E878" s="68">
        <v>0.38657000000000002</v>
      </c>
      <c r="F878" s="74">
        <v>1</v>
      </c>
      <c r="G878" s="74">
        <v>1</v>
      </c>
      <c r="H878" s="68">
        <f t="shared" si="26"/>
        <v>0.38657000000000002</v>
      </c>
      <c r="I878" s="70">
        <f t="shared" si="27"/>
        <v>0.38657000000000002</v>
      </c>
      <c r="J878" s="71">
        <f>ROUND((H878*'2-Calculator'!$D$26),2)</f>
        <v>2541.31</v>
      </c>
      <c r="K878" s="71">
        <f>ROUND((I878*'2-Calculator'!$D$26),2)</f>
        <v>2541.31</v>
      </c>
      <c r="L878" s="69">
        <v>1.59</v>
      </c>
      <c r="M878" s="66" t="s">
        <v>2531</v>
      </c>
      <c r="N878" s="66" t="s">
        <v>2532</v>
      </c>
      <c r="O878" s="66"/>
      <c r="P878" s="66" t="s">
        <v>1833</v>
      </c>
      <c r="Q878" s="141">
        <v>15</v>
      </c>
    </row>
    <row r="879" spans="1:17" s="72" customFormat="1" x14ac:dyDescent="0.2">
      <c r="A879" s="66"/>
      <c r="B879" s="66" t="s">
        <v>414</v>
      </c>
      <c r="C879" s="221" t="s">
        <v>1718</v>
      </c>
      <c r="D879" s="66" t="s">
        <v>2337</v>
      </c>
      <c r="E879" s="68">
        <v>0.49184</v>
      </c>
      <c r="F879" s="74">
        <v>1</v>
      </c>
      <c r="G879" s="74">
        <v>1</v>
      </c>
      <c r="H879" s="68">
        <f t="shared" si="26"/>
        <v>0.49184</v>
      </c>
      <c r="I879" s="70">
        <f t="shared" si="27"/>
        <v>0.49184</v>
      </c>
      <c r="J879" s="71">
        <f>ROUND((H879*'2-Calculator'!$D$26),2)</f>
        <v>3233.36</v>
      </c>
      <c r="K879" s="71">
        <f>ROUND((I879*'2-Calculator'!$D$26),2)</f>
        <v>3233.36</v>
      </c>
      <c r="L879" s="69">
        <v>2.19</v>
      </c>
      <c r="M879" s="66" t="s">
        <v>2531</v>
      </c>
      <c r="N879" s="66" t="s">
        <v>2532</v>
      </c>
      <c r="O879" s="66"/>
      <c r="P879" s="66" t="s">
        <v>1833</v>
      </c>
      <c r="Q879" s="141">
        <v>18</v>
      </c>
    </row>
    <row r="880" spans="1:17" s="72" customFormat="1" x14ac:dyDescent="0.2">
      <c r="A880" s="66"/>
      <c r="B880" s="66" t="s">
        <v>413</v>
      </c>
      <c r="C880" s="221" t="s">
        <v>1718</v>
      </c>
      <c r="D880" s="66" t="s">
        <v>2337</v>
      </c>
      <c r="E880" s="68">
        <v>0.82218999999999998</v>
      </c>
      <c r="F880" s="74">
        <v>1</v>
      </c>
      <c r="G880" s="74">
        <v>1</v>
      </c>
      <c r="H880" s="68">
        <f t="shared" si="26"/>
        <v>0.82218999999999998</v>
      </c>
      <c r="I880" s="70">
        <f t="shared" si="27"/>
        <v>0.82218999999999998</v>
      </c>
      <c r="J880" s="71">
        <f>ROUND((H880*'2-Calculator'!$D$26),2)</f>
        <v>5405.08</v>
      </c>
      <c r="K880" s="71">
        <f>ROUND((I880*'2-Calculator'!$D$26),2)</f>
        <v>5405.08</v>
      </c>
      <c r="L880" s="69">
        <v>3.86</v>
      </c>
      <c r="M880" s="66" t="s">
        <v>2531</v>
      </c>
      <c r="N880" s="66" t="s">
        <v>2532</v>
      </c>
      <c r="O880" s="66"/>
      <c r="P880" s="66" t="s">
        <v>1833</v>
      </c>
      <c r="Q880" s="141">
        <v>7</v>
      </c>
    </row>
    <row r="881" spans="1:17" s="72" customFormat="1" x14ac:dyDescent="0.2">
      <c r="A881" s="66"/>
      <c r="B881" s="66" t="s">
        <v>412</v>
      </c>
      <c r="C881" s="221" t="s">
        <v>1718</v>
      </c>
      <c r="D881" s="66" t="s">
        <v>2337</v>
      </c>
      <c r="E881" s="68">
        <v>1.56386</v>
      </c>
      <c r="F881" s="74">
        <v>1</v>
      </c>
      <c r="G881" s="74">
        <v>1</v>
      </c>
      <c r="H881" s="68">
        <f t="shared" si="26"/>
        <v>1.56386</v>
      </c>
      <c r="I881" s="70">
        <f t="shared" si="27"/>
        <v>1.56386</v>
      </c>
      <c r="J881" s="71">
        <f>ROUND((H881*'2-Calculator'!$D$26),2)</f>
        <v>10280.82</v>
      </c>
      <c r="K881" s="71">
        <f>ROUND((I881*'2-Calculator'!$D$26),2)</f>
        <v>10280.82</v>
      </c>
      <c r="L881" s="69">
        <v>8</v>
      </c>
      <c r="M881" s="66" t="s">
        <v>2531</v>
      </c>
      <c r="N881" s="66" t="s">
        <v>2532</v>
      </c>
      <c r="O881" s="66"/>
      <c r="P881" s="66" t="s">
        <v>1833</v>
      </c>
      <c r="Q881" s="141">
        <v>0</v>
      </c>
    </row>
    <row r="882" spans="1:17" s="72" customFormat="1" x14ac:dyDescent="0.2">
      <c r="A882" s="66"/>
      <c r="B882" s="66" t="s">
        <v>411</v>
      </c>
      <c r="C882" s="221" t="s">
        <v>1719</v>
      </c>
      <c r="D882" s="66" t="s">
        <v>2338</v>
      </c>
      <c r="E882" s="68">
        <v>0.56159999999999999</v>
      </c>
      <c r="F882" s="74">
        <v>1.5</v>
      </c>
      <c r="G882" s="74">
        <v>1.5</v>
      </c>
      <c r="H882" s="68">
        <f t="shared" si="26"/>
        <v>0.84240000000000004</v>
      </c>
      <c r="I882" s="70">
        <f t="shared" si="27"/>
        <v>0.84240000000000004</v>
      </c>
      <c r="J882" s="71">
        <f>ROUND((H882*'2-Calculator'!$D$26),2)</f>
        <v>5537.94</v>
      </c>
      <c r="K882" s="71">
        <f>ROUND((I882*'2-Calculator'!$D$26),2)</f>
        <v>5537.94</v>
      </c>
      <c r="L882" s="69">
        <v>2.96</v>
      </c>
      <c r="M882" s="66" t="s">
        <v>363</v>
      </c>
      <c r="N882" s="66" t="s">
        <v>363</v>
      </c>
      <c r="O882" s="66"/>
      <c r="P882" s="66" t="s">
        <v>1833</v>
      </c>
      <c r="Q882" s="141">
        <v>5399</v>
      </c>
    </row>
    <row r="883" spans="1:17" s="72" customFormat="1" x14ac:dyDescent="0.2">
      <c r="A883" s="66"/>
      <c r="B883" s="66" t="s">
        <v>410</v>
      </c>
      <c r="C883" s="221" t="s">
        <v>1719</v>
      </c>
      <c r="D883" s="66" t="s">
        <v>2338</v>
      </c>
      <c r="E883" s="68">
        <v>0.67023999999999995</v>
      </c>
      <c r="F883" s="74">
        <v>1.5</v>
      </c>
      <c r="G883" s="74">
        <v>1.5</v>
      </c>
      <c r="H883" s="68">
        <f t="shared" si="26"/>
        <v>1.00536</v>
      </c>
      <c r="I883" s="70">
        <f t="shared" si="27"/>
        <v>1.00536</v>
      </c>
      <c r="J883" s="71">
        <f>ROUND((H883*'2-Calculator'!$D$26),2)</f>
        <v>6609.24</v>
      </c>
      <c r="K883" s="71">
        <f>ROUND((I883*'2-Calculator'!$D$26),2)</f>
        <v>6609.24</v>
      </c>
      <c r="L883" s="69">
        <v>3.66</v>
      </c>
      <c r="M883" s="66" t="s">
        <v>363</v>
      </c>
      <c r="N883" s="66" t="s">
        <v>363</v>
      </c>
      <c r="O883" s="66"/>
      <c r="P883" s="66" t="s">
        <v>1833</v>
      </c>
      <c r="Q883" s="141">
        <v>2447</v>
      </c>
    </row>
    <row r="884" spans="1:17" s="72" customFormat="1" x14ac:dyDescent="0.2">
      <c r="A884" s="66"/>
      <c r="B884" s="66" t="s">
        <v>409</v>
      </c>
      <c r="C884" s="221" t="s">
        <v>1719</v>
      </c>
      <c r="D884" s="66" t="s">
        <v>2338</v>
      </c>
      <c r="E884" s="68">
        <v>0.89285000000000003</v>
      </c>
      <c r="F884" s="74">
        <v>1.5</v>
      </c>
      <c r="G884" s="74">
        <v>1.5</v>
      </c>
      <c r="H884" s="68">
        <f t="shared" si="26"/>
        <v>1.33928</v>
      </c>
      <c r="I884" s="70">
        <f t="shared" si="27"/>
        <v>1.33928</v>
      </c>
      <c r="J884" s="71">
        <f>ROUND((H884*'2-Calculator'!$D$26),2)</f>
        <v>8804.43</v>
      </c>
      <c r="K884" s="71">
        <f>ROUND((I884*'2-Calculator'!$D$26),2)</f>
        <v>8804.43</v>
      </c>
      <c r="L884" s="69">
        <v>5.21</v>
      </c>
      <c r="M884" s="66" t="s">
        <v>363</v>
      </c>
      <c r="N884" s="66" t="s">
        <v>363</v>
      </c>
      <c r="O884" s="66"/>
      <c r="P884" s="66" t="s">
        <v>1833</v>
      </c>
      <c r="Q884" s="141">
        <v>622</v>
      </c>
    </row>
    <row r="885" spans="1:17" s="72" customFormat="1" x14ac:dyDescent="0.2">
      <c r="A885" s="66"/>
      <c r="B885" s="66" t="s">
        <v>408</v>
      </c>
      <c r="C885" s="221" t="s">
        <v>1719</v>
      </c>
      <c r="D885" s="66" t="s">
        <v>2338</v>
      </c>
      <c r="E885" s="68">
        <v>2.15761</v>
      </c>
      <c r="F885" s="74">
        <v>1.5</v>
      </c>
      <c r="G885" s="74">
        <v>1.5</v>
      </c>
      <c r="H885" s="68">
        <f t="shared" si="26"/>
        <v>3.2364199999999999</v>
      </c>
      <c r="I885" s="70">
        <f t="shared" si="27"/>
        <v>3.2364199999999999</v>
      </c>
      <c r="J885" s="71">
        <f>ROUND((H885*'2-Calculator'!$D$26),2)</f>
        <v>21276.23</v>
      </c>
      <c r="K885" s="71">
        <f>ROUND((I885*'2-Calculator'!$D$26),2)</f>
        <v>21276.23</v>
      </c>
      <c r="L885" s="69">
        <v>7.88</v>
      </c>
      <c r="M885" s="66" t="s">
        <v>363</v>
      </c>
      <c r="N885" s="66" t="s">
        <v>363</v>
      </c>
      <c r="O885" s="66"/>
      <c r="P885" s="66" t="s">
        <v>1833</v>
      </c>
      <c r="Q885" s="141">
        <v>31</v>
      </c>
    </row>
    <row r="886" spans="1:17" s="72" customFormat="1" x14ac:dyDescent="0.2">
      <c r="A886" s="66"/>
      <c r="B886" s="66" t="s">
        <v>407</v>
      </c>
      <c r="C886" s="221" t="s">
        <v>1720</v>
      </c>
      <c r="D886" s="66" t="s">
        <v>2456</v>
      </c>
      <c r="E886" s="68">
        <v>0.56320999999999999</v>
      </c>
      <c r="F886" s="74">
        <v>1.5</v>
      </c>
      <c r="G886" s="74">
        <v>1.5</v>
      </c>
      <c r="H886" s="68">
        <f t="shared" si="26"/>
        <v>0.84482000000000002</v>
      </c>
      <c r="I886" s="70">
        <f t="shared" si="27"/>
        <v>0.84482000000000002</v>
      </c>
      <c r="J886" s="71">
        <f>ROUND((H886*'2-Calculator'!$D$26),2)</f>
        <v>5553.85</v>
      </c>
      <c r="K886" s="71">
        <f>ROUND((I886*'2-Calculator'!$D$26),2)</f>
        <v>5553.85</v>
      </c>
      <c r="L886" s="69">
        <v>2.14</v>
      </c>
      <c r="M886" s="66" t="s">
        <v>363</v>
      </c>
      <c r="N886" s="66" t="s">
        <v>363</v>
      </c>
      <c r="O886" s="66"/>
      <c r="P886" s="66" t="s">
        <v>1833</v>
      </c>
      <c r="Q886" s="141">
        <v>523</v>
      </c>
    </row>
    <row r="887" spans="1:17" s="72" customFormat="1" x14ac:dyDescent="0.2">
      <c r="A887" s="66"/>
      <c r="B887" s="66" t="s">
        <v>406</v>
      </c>
      <c r="C887" s="221" t="s">
        <v>1720</v>
      </c>
      <c r="D887" s="66" t="s">
        <v>2456</v>
      </c>
      <c r="E887" s="68">
        <v>0.60494000000000003</v>
      </c>
      <c r="F887" s="74">
        <v>1.5</v>
      </c>
      <c r="G887" s="74">
        <v>1.5</v>
      </c>
      <c r="H887" s="68">
        <f t="shared" si="26"/>
        <v>0.90741000000000005</v>
      </c>
      <c r="I887" s="70">
        <f t="shared" si="27"/>
        <v>0.90741000000000005</v>
      </c>
      <c r="J887" s="71">
        <f>ROUND((H887*'2-Calculator'!$D$26),2)</f>
        <v>5965.31</v>
      </c>
      <c r="K887" s="71">
        <f>ROUND((I887*'2-Calculator'!$D$26),2)</f>
        <v>5965.31</v>
      </c>
      <c r="L887" s="69">
        <v>2.2799999999999998</v>
      </c>
      <c r="M887" s="66" t="s">
        <v>363</v>
      </c>
      <c r="N887" s="66" t="s">
        <v>363</v>
      </c>
      <c r="O887" s="66"/>
      <c r="P887" s="66" t="s">
        <v>1833</v>
      </c>
      <c r="Q887" s="141">
        <v>301</v>
      </c>
    </row>
    <row r="888" spans="1:17" s="72" customFormat="1" x14ac:dyDescent="0.2">
      <c r="A888" s="66"/>
      <c r="B888" s="66" t="s">
        <v>405</v>
      </c>
      <c r="C888" s="221" t="s">
        <v>1720</v>
      </c>
      <c r="D888" s="66" t="s">
        <v>2456</v>
      </c>
      <c r="E888" s="68">
        <v>0.81430000000000002</v>
      </c>
      <c r="F888" s="74">
        <v>1.5</v>
      </c>
      <c r="G888" s="74">
        <v>1.5</v>
      </c>
      <c r="H888" s="68">
        <f t="shared" si="26"/>
        <v>1.2214499999999999</v>
      </c>
      <c r="I888" s="70">
        <f t="shared" si="27"/>
        <v>1.2214499999999999</v>
      </c>
      <c r="J888" s="71">
        <f>ROUND((H888*'2-Calculator'!$D$26),2)</f>
        <v>8029.81</v>
      </c>
      <c r="K888" s="71">
        <f>ROUND((I888*'2-Calculator'!$D$26),2)</f>
        <v>8029.81</v>
      </c>
      <c r="L888" s="69">
        <v>3.81</v>
      </c>
      <c r="M888" s="66" t="s">
        <v>363</v>
      </c>
      <c r="N888" s="66" t="s">
        <v>363</v>
      </c>
      <c r="O888" s="66"/>
      <c r="P888" s="66" t="s">
        <v>1833</v>
      </c>
      <c r="Q888" s="141">
        <v>43</v>
      </c>
    </row>
    <row r="889" spans="1:17" s="72" customFormat="1" x14ac:dyDescent="0.2">
      <c r="A889" s="66"/>
      <c r="B889" s="66" t="s">
        <v>404</v>
      </c>
      <c r="C889" s="221" t="s">
        <v>1720</v>
      </c>
      <c r="D889" s="66" t="s">
        <v>2456</v>
      </c>
      <c r="E889" s="68">
        <v>2.51064</v>
      </c>
      <c r="F889" s="74">
        <v>1.5</v>
      </c>
      <c r="G889" s="74">
        <v>1.5</v>
      </c>
      <c r="H889" s="68">
        <f t="shared" si="26"/>
        <v>3.7659600000000002</v>
      </c>
      <c r="I889" s="70">
        <f t="shared" si="27"/>
        <v>3.7659600000000002</v>
      </c>
      <c r="J889" s="71">
        <f>ROUND((H889*'2-Calculator'!$D$26),2)</f>
        <v>24757.42</v>
      </c>
      <c r="K889" s="71">
        <f>ROUND((I889*'2-Calculator'!$D$26),2)</f>
        <v>24757.42</v>
      </c>
      <c r="L889" s="69">
        <v>6.18</v>
      </c>
      <c r="M889" s="66" t="s">
        <v>363</v>
      </c>
      <c r="N889" s="66" t="s">
        <v>363</v>
      </c>
      <c r="O889" s="66"/>
      <c r="P889" s="66" t="s">
        <v>1833</v>
      </c>
      <c r="Q889" s="141">
        <v>1</v>
      </c>
    </row>
    <row r="890" spans="1:17" s="72" customFormat="1" x14ac:dyDescent="0.2">
      <c r="A890" s="66"/>
      <c r="B890" s="66" t="s">
        <v>403</v>
      </c>
      <c r="C890" s="221" t="s">
        <v>1721</v>
      </c>
      <c r="D890" s="66" t="s">
        <v>2457</v>
      </c>
      <c r="E890" s="68">
        <v>0.38041999999999998</v>
      </c>
      <c r="F890" s="74">
        <v>1.5</v>
      </c>
      <c r="G890" s="74">
        <v>1.5</v>
      </c>
      <c r="H890" s="68">
        <f t="shared" si="26"/>
        <v>0.57062999999999997</v>
      </c>
      <c r="I890" s="70">
        <f t="shared" si="27"/>
        <v>0.57062999999999997</v>
      </c>
      <c r="J890" s="71">
        <f>ROUND((H890*'2-Calculator'!$D$26),2)</f>
        <v>3751.32</v>
      </c>
      <c r="K890" s="71">
        <f>ROUND((I890*'2-Calculator'!$D$26),2)</f>
        <v>3751.32</v>
      </c>
      <c r="L890" s="69">
        <v>2.1800000000000002</v>
      </c>
      <c r="M890" s="66" t="s">
        <v>363</v>
      </c>
      <c r="N890" s="66" t="s">
        <v>363</v>
      </c>
      <c r="O890" s="66"/>
      <c r="P890" s="66" t="s">
        <v>1833</v>
      </c>
      <c r="Q890" s="141">
        <v>85</v>
      </c>
    </row>
    <row r="891" spans="1:17" s="72" customFormat="1" x14ac:dyDescent="0.2">
      <c r="A891" s="66"/>
      <c r="B891" s="66" t="s">
        <v>402</v>
      </c>
      <c r="C891" s="221" t="s">
        <v>1721</v>
      </c>
      <c r="D891" s="66" t="s">
        <v>2457</v>
      </c>
      <c r="E891" s="68">
        <v>0.46826000000000001</v>
      </c>
      <c r="F891" s="74">
        <v>1.5</v>
      </c>
      <c r="G891" s="74">
        <v>1.5</v>
      </c>
      <c r="H891" s="68">
        <f t="shared" si="26"/>
        <v>0.70238999999999996</v>
      </c>
      <c r="I891" s="70">
        <f t="shared" si="27"/>
        <v>0.70238999999999996</v>
      </c>
      <c r="J891" s="71">
        <f>ROUND((H891*'2-Calculator'!$D$26),2)</f>
        <v>4617.51</v>
      </c>
      <c r="K891" s="71">
        <f>ROUND((I891*'2-Calculator'!$D$26),2)</f>
        <v>4617.51</v>
      </c>
      <c r="L891" s="69">
        <v>2.38</v>
      </c>
      <c r="M891" s="66" t="s">
        <v>363</v>
      </c>
      <c r="N891" s="66" t="s">
        <v>363</v>
      </c>
      <c r="O891" s="66"/>
      <c r="P891" s="66" t="s">
        <v>1833</v>
      </c>
      <c r="Q891" s="141">
        <v>124</v>
      </c>
    </row>
    <row r="892" spans="1:17" s="72" customFormat="1" x14ac:dyDescent="0.2">
      <c r="A892" s="66"/>
      <c r="B892" s="66" t="s">
        <v>401</v>
      </c>
      <c r="C892" s="221" t="s">
        <v>1721</v>
      </c>
      <c r="D892" s="66" t="s">
        <v>2457</v>
      </c>
      <c r="E892" s="68">
        <v>0.85423000000000004</v>
      </c>
      <c r="F892" s="74">
        <v>1.5</v>
      </c>
      <c r="G892" s="74">
        <v>1.5</v>
      </c>
      <c r="H892" s="68">
        <f t="shared" si="26"/>
        <v>1.28135</v>
      </c>
      <c r="I892" s="70">
        <f t="shared" si="27"/>
        <v>1.28135</v>
      </c>
      <c r="J892" s="71">
        <f>ROUND((H892*'2-Calculator'!$D$26),2)</f>
        <v>8423.59</v>
      </c>
      <c r="K892" s="71">
        <f>ROUND((I892*'2-Calculator'!$D$26),2)</f>
        <v>8423.59</v>
      </c>
      <c r="L892" s="69">
        <v>2.97</v>
      </c>
      <c r="M892" s="66" t="s">
        <v>363</v>
      </c>
      <c r="N892" s="66" t="s">
        <v>363</v>
      </c>
      <c r="O892" s="66"/>
      <c r="P892" s="66" t="s">
        <v>1833</v>
      </c>
      <c r="Q892" s="141">
        <v>15</v>
      </c>
    </row>
    <row r="893" spans="1:17" s="72" customFormat="1" x14ac:dyDescent="0.2">
      <c r="A893" s="66"/>
      <c r="B893" s="66" t="s">
        <v>400</v>
      </c>
      <c r="C893" s="221" t="s">
        <v>1721</v>
      </c>
      <c r="D893" s="66" t="s">
        <v>2457</v>
      </c>
      <c r="E893" s="68">
        <v>2.9802300000000002</v>
      </c>
      <c r="F893" s="74">
        <v>1.5</v>
      </c>
      <c r="G893" s="74">
        <v>1.5</v>
      </c>
      <c r="H893" s="68">
        <f t="shared" si="26"/>
        <v>4.4703499999999998</v>
      </c>
      <c r="I893" s="70">
        <f t="shared" si="27"/>
        <v>4.4703499999999998</v>
      </c>
      <c r="J893" s="71">
        <f>ROUND((H893*'2-Calculator'!$D$26),2)</f>
        <v>29388.080000000002</v>
      </c>
      <c r="K893" s="71">
        <f>ROUND((I893*'2-Calculator'!$D$26),2)</f>
        <v>29388.080000000002</v>
      </c>
      <c r="L893" s="69">
        <v>4.33</v>
      </c>
      <c r="M893" s="66" t="s">
        <v>363</v>
      </c>
      <c r="N893" s="66" t="s">
        <v>363</v>
      </c>
      <c r="O893" s="66"/>
      <c r="P893" s="66" t="s">
        <v>1833</v>
      </c>
      <c r="Q893" s="141">
        <v>3</v>
      </c>
    </row>
    <row r="894" spans="1:17" s="72" customFormat="1" x14ac:dyDescent="0.2">
      <c r="A894" s="66"/>
      <c r="B894" s="66" t="s">
        <v>399</v>
      </c>
      <c r="C894" s="221" t="s">
        <v>1722</v>
      </c>
      <c r="D894" s="66" t="s">
        <v>2339</v>
      </c>
      <c r="E894" s="68">
        <v>0.47796</v>
      </c>
      <c r="F894" s="74">
        <v>1.5</v>
      </c>
      <c r="G894" s="74">
        <v>1.5</v>
      </c>
      <c r="H894" s="68">
        <f t="shared" si="26"/>
        <v>0.71694000000000002</v>
      </c>
      <c r="I894" s="70">
        <f t="shared" si="27"/>
        <v>0.71694000000000002</v>
      </c>
      <c r="J894" s="71">
        <f>ROUND((H894*'2-Calculator'!$D$26),2)</f>
        <v>4713.16</v>
      </c>
      <c r="K894" s="71">
        <f>ROUND((I894*'2-Calculator'!$D$26),2)</f>
        <v>4713.16</v>
      </c>
      <c r="L894" s="69">
        <v>1.58</v>
      </c>
      <c r="M894" s="66" t="s">
        <v>363</v>
      </c>
      <c r="N894" s="66" t="s">
        <v>363</v>
      </c>
      <c r="O894" s="66"/>
      <c r="P894" s="66" t="s">
        <v>1833</v>
      </c>
      <c r="Q894" s="141">
        <v>28</v>
      </c>
    </row>
    <row r="895" spans="1:17" s="72" customFormat="1" x14ac:dyDescent="0.2">
      <c r="A895" s="66"/>
      <c r="B895" s="66" t="s">
        <v>398</v>
      </c>
      <c r="C895" s="221" t="s">
        <v>1722</v>
      </c>
      <c r="D895" s="66" t="s">
        <v>2339</v>
      </c>
      <c r="E895" s="68">
        <v>0.59219999999999995</v>
      </c>
      <c r="F895" s="74">
        <v>1.5</v>
      </c>
      <c r="G895" s="74">
        <v>1.5</v>
      </c>
      <c r="H895" s="68">
        <f t="shared" si="26"/>
        <v>0.88829999999999998</v>
      </c>
      <c r="I895" s="70">
        <f t="shared" si="27"/>
        <v>0.88829999999999998</v>
      </c>
      <c r="J895" s="71">
        <f>ROUND((H895*'2-Calculator'!$D$26),2)</f>
        <v>5839.68</v>
      </c>
      <c r="K895" s="71">
        <f>ROUND((I895*'2-Calculator'!$D$26),2)</f>
        <v>5839.68</v>
      </c>
      <c r="L895" s="69">
        <v>1.87</v>
      </c>
      <c r="M895" s="66" t="s">
        <v>363</v>
      </c>
      <c r="N895" s="66" t="s">
        <v>363</v>
      </c>
      <c r="O895" s="66"/>
      <c r="P895" s="66" t="s">
        <v>1833</v>
      </c>
      <c r="Q895" s="141">
        <v>19</v>
      </c>
    </row>
    <row r="896" spans="1:17" s="72" customFormat="1" x14ac:dyDescent="0.2">
      <c r="A896" s="66"/>
      <c r="B896" s="66" t="s">
        <v>397</v>
      </c>
      <c r="C896" s="221" t="s">
        <v>1722</v>
      </c>
      <c r="D896" s="66" t="s">
        <v>2339</v>
      </c>
      <c r="E896" s="68">
        <v>0.89398</v>
      </c>
      <c r="F896" s="74">
        <v>1.5</v>
      </c>
      <c r="G896" s="74">
        <v>1.5</v>
      </c>
      <c r="H896" s="68">
        <f t="shared" si="26"/>
        <v>1.34097</v>
      </c>
      <c r="I896" s="70">
        <f t="shared" si="27"/>
        <v>1.34097</v>
      </c>
      <c r="J896" s="71">
        <f>ROUND((H896*'2-Calculator'!$D$26),2)</f>
        <v>8815.5400000000009</v>
      </c>
      <c r="K896" s="71">
        <f>ROUND((I896*'2-Calculator'!$D$26),2)</f>
        <v>8815.5400000000009</v>
      </c>
      <c r="L896" s="69">
        <v>3.95</v>
      </c>
      <c r="M896" s="66" t="s">
        <v>363</v>
      </c>
      <c r="N896" s="66" t="s">
        <v>363</v>
      </c>
      <c r="O896" s="66"/>
      <c r="P896" s="66" t="s">
        <v>1833</v>
      </c>
      <c r="Q896" s="141">
        <v>8</v>
      </c>
    </row>
    <row r="897" spans="1:17" s="72" customFormat="1" x14ac:dyDescent="0.2">
      <c r="A897" s="66"/>
      <c r="B897" s="66" t="s">
        <v>396</v>
      </c>
      <c r="C897" s="221" t="s">
        <v>1722</v>
      </c>
      <c r="D897" s="66" t="s">
        <v>2339</v>
      </c>
      <c r="E897" s="68">
        <v>2.4378799999999998</v>
      </c>
      <c r="F897" s="74">
        <v>1.5</v>
      </c>
      <c r="G897" s="74">
        <v>1.5</v>
      </c>
      <c r="H897" s="68">
        <f t="shared" si="26"/>
        <v>3.6568200000000002</v>
      </c>
      <c r="I897" s="70">
        <f t="shared" si="27"/>
        <v>3.6568200000000002</v>
      </c>
      <c r="J897" s="71">
        <f>ROUND((H897*'2-Calculator'!$D$26),2)</f>
        <v>24039.93</v>
      </c>
      <c r="K897" s="71">
        <f>ROUND((I897*'2-Calculator'!$D$26),2)</f>
        <v>24039.93</v>
      </c>
      <c r="L897" s="69">
        <v>7.75</v>
      </c>
      <c r="M897" s="66" t="s">
        <v>363</v>
      </c>
      <c r="N897" s="66" t="s">
        <v>363</v>
      </c>
      <c r="O897" s="66"/>
      <c r="P897" s="66" t="s">
        <v>1833</v>
      </c>
      <c r="Q897" s="141">
        <v>4</v>
      </c>
    </row>
    <row r="898" spans="1:17" s="72" customFormat="1" x14ac:dyDescent="0.2">
      <c r="A898" s="66"/>
      <c r="B898" s="66" t="s">
        <v>395</v>
      </c>
      <c r="C898" s="221" t="s">
        <v>1723</v>
      </c>
      <c r="D898" s="66" t="s">
        <v>2340</v>
      </c>
      <c r="E898" s="68">
        <v>0.72374000000000005</v>
      </c>
      <c r="F898" s="74">
        <v>1.5</v>
      </c>
      <c r="G898" s="74">
        <v>1.5</v>
      </c>
      <c r="H898" s="68">
        <f t="shared" si="26"/>
        <v>1.08561</v>
      </c>
      <c r="I898" s="70">
        <f t="shared" si="27"/>
        <v>1.08561</v>
      </c>
      <c r="J898" s="71">
        <f>ROUND((H898*'2-Calculator'!$D$26),2)</f>
        <v>7136.8</v>
      </c>
      <c r="K898" s="71">
        <f>ROUND((I898*'2-Calculator'!$D$26),2)</f>
        <v>7136.8</v>
      </c>
      <c r="L898" s="69">
        <v>1.5</v>
      </c>
      <c r="M898" s="66" t="s">
        <v>363</v>
      </c>
      <c r="N898" s="66" t="s">
        <v>363</v>
      </c>
      <c r="O898" s="66"/>
      <c r="P898" s="66" t="s">
        <v>1833</v>
      </c>
      <c r="Q898" s="141">
        <v>21</v>
      </c>
    </row>
    <row r="899" spans="1:17" s="72" customFormat="1" x14ac:dyDescent="0.2">
      <c r="A899" s="66"/>
      <c r="B899" s="66" t="s">
        <v>394</v>
      </c>
      <c r="C899" s="221" t="s">
        <v>1723</v>
      </c>
      <c r="D899" s="66" t="s">
        <v>2340</v>
      </c>
      <c r="E899" s="68">
        <v>0.81479999999999997</v>
      </c>
      <c r="F899" s="74">
        <v>1.5</v>
      </c>
      <c r="G899" s="74">
        <v>1.5</v>
      </c>
      <c r="H899" s="68">
        <f t="shared" si="26"/>
        <v>1.2222</v>
      </c>
      <c r="I899" s="70">
        <f t="shared" si="27"/>
        <v>1.2222</v>
      </c>
      <c r="J899" s="71">
        <f>ROUND((H899*'2-Calculator'!$D$26),2)</f>
        <v>8034.74</v>
      </c>
      <c r="K899" s="71">
        <f>ROUND((I899*'2-Calculator'!$D$26),2)</f>
        <v>8034.74</v>
      </c>
      <c r="L899" s="69">
        <v>1.69</v>
      </c>
      <c r="M899" s="66" t="s">
        <v>363</v>
      </c>
      <c r="N899" s="66" t="s">
        <v>363</v>
      </c>
      <c r="O899" s="66"/>
      <c r="P899" s="66" t="s">
        <v>1833</v>
      </c>
      <c r="Q899" s="141">
        <v>14</v>
      </c>
    </row>
    <row r="900" spans="1:17" s="72" customFormat="1" x14ac:dyDescent="0.2">
      <c r="A900" s="66"/>
      <c r="B900" s="66" t="s">
        <v>393</v>
      </c>
      <c r="C900" s="221" t="s">
        <v>1723</v>
      </c>
      <c r="D900" s="66" t="s">
        <v>2340</v>
      </c>
      <c r="E900" s="68">
        <v>1.05097</v>
      </c>
      <c r="F900" s="74">
        <v>1.5</v>
      </c>
      <c r="G900" s="74">
        <v>1.5</v>
      </c>
      <c r="H900" s="68">
        <f t="shared" si="26"/>
        <v>1.57646</v>
      </c>
      <c r="I900" s="70">
        <f t="shared" si="27"/>
        <v>1.57646</v>
      </c>
      <c r="J900" s="71">
        <f>ROUND((H900*'2-Calculator'!$D$26),2)</f>
        <v>10363.65</v>
      </c>
      <c r="K900" s="71">
        <f>ROUND((I900*'2-Calculator'!$D$26),2)</f>
        <v>10363.65</v>
      </c>
      <c r="L900" s="69">
        <v>2.09</v>
      </c>
      <c r="M900" s="66" t="s">
        <v>363</v>
      </c>
      <c r="N900" s="66" t="s">
        <v>363</v>
      </c>
      <c r="O900" s="66"/>
      <c r="P900" s="66" t="s">
        <v>1833</v>
      </c>
      <c r="Q900" s="141">
        <v>6</v>
      </c>
    </row>
    <row r="901" spans="1:17" s="72" customFormat="1" x14ac:dyDescent="0.2">
      <c r="A901" s="66"/>
      <c r="B901" s="66" t="s">
        <v>392</v>
      </c>
      <c r="C901" s="221" t="s">
        <v>1723</v>
      </c>
      <c r="D901" s="66" t="s">
        <v>2340</v>
      </c>
      <c r="E901" s="68">
        <v>1.74831</v>
      </c>
      <c r="F901" s="74">
        <v>1.5</v>
      </c>
      <c r="G901" s="74">
        <v>1.5</v>
      </c>
      <c r="H901" s="68">
        <f t="shared" si="26"/>
        <v>2.6224699999999999</v>
      </c>
      <c r="I901" s="70">
        <f t="shared" si="27"/>
        <v>2.6224699999999999</v>
      </c>
      <c r="J901" s="71">
        <f>ROUND((H901*'2-Calculator'!$D$26),2)</f>
        <v>17240.12</v>
      </c>
      <c r="K901" s="71">
        <f>ROUND((I901*'2-Calculator'!$D$26),2)</f>
        <v>17240.12</v>
      </c>
      <c r="L901" s="69">
        <v>1</v>
      </c>
      <c r="M901" s="66" t="s">
        <v>363</v>
      </c>
      <c r="N901" s="66" t="s">
        <v>363</v>
      </c>
      <c r="O901" s="66"/>
      <c r="P901" s="66" t="s">
        <v>1833</v>
      </c>
      <c r="Q901" s="141">
        <v>1</v>
      </c>
    </row>
    <row r="902" spans="1:17" s="72" customFormat="1" x14ac:dyDescent="0.2">
      <c r="A902" s="66"/>
      <c r="B902" s="66" t="s">
        <v>391</v>
      </c>
      <c r="C902" s="221" t="s">
        <v>1724</v>
      </c>
      <c r="D902" s="66" t="s">
        <v>2341</v>
      </c>
      <c r="E902" s="68">
        <v>0.50222</v>
      </c>
      <c r="F902" s="74">
        <v>1.5</v>
      </c>
      <c r="G902" s="74">
        <v>1.5</v>
      </c>
      <c r="H902" s="68">
        <f t="shared" si="26"/>
        <v>0.75333000000000006</v>
      </c>
      <c r="I902" s="70">
        <f t="shared" si="27"/>
        <v>0.75333000000000006</v>
      </c>
      <c r="J902" s="71">
        <f>ROUND((H902*'2-Calculator'!$D$26),2)</f>
        <v>4952.3900000000003</v>
      </c>
      <c r="K902" s="71">
        <f>ROUND((I902*'2-Calculator'!$D$26),2)</f>
        <v>4952.3900000000003</v>
      </c>
      <c r="L902" s="69">
        <v>2.23</v>
      </c>
      <c r="M902" s="66" t="s">
        <v>363</v>
      </c>
      <c r="N902" s="66" t="s">
        <v>363</v>
      </c>
      <c r="O902" s="66"/>
      <c r="P902" s="66" t="s">
        <v>1833</v>
      </c>
      <c r="Q902" s="141">
        <v>24</v>
      </c>
    </row>
    <row r="903" spans="1:17" s="72" customFormat="1" x14ac:dyDescent="0.2">
      <c r="A903" s="66"/>
      <c r="B903" s="66" t="s">
        <v>390</v>
      </c>
      <c r="C903" s="221" t="s">
        <v>1724</v>
      </c>
      <c r="D903" s="66" t="s">
        <v>2341</v>
      </c>
      <c r="E903" s="68">
        <v>0.72799999999999998</v>
      </c>
      <c r="F903" s="74">
        <v>1.5</v>
      </c>
      <c r="G903" s="74">
        <v>1.5</v>
      </c>
      <c r="H903" s="68">
        <f t="shared" si="26"/>
        <v>1.0920000000000001</v>
      </c>
      <c r="I903" s="70">
        <f t="shared" si="27"/>
        <v>1.0920000000000001</v>
      </c>
      <c r="J903" s="71">
        <f>ROUND((H903*'2-Calculator'!$D$26),2)</f>
        <v>7178.81</v>
      </c>
      <c r="K903" s="71">
        <f>ROUND((I903*'2-Calculator'!$D$26),2)</f>
        <v>7178.81</v>
      </c>
      <c r="L903" s="69">
        <v>2.56</v>
      </c>
      <c r="M903" s="66" t="s">
        <v>363</v>
      </c>
      <c r="N903" s="66" t="s">
        <v>363</v>
      </c>
      <c r="O903" s="66"/>
      <c r="P903" s="66" t="s">
        <v>1833</v>
      </c>
      <c r="Q903" s="141">
        <v>17</v>
      </c>
    </row>
    <row r="904" spans="1:17" s="72" customFormat="1" x14ac:dyDescent="0.2">
      <c r="A904" s="66"/>
      <c r="B904" s="66" t="s">
        <v>389</v>
      </c>
      <c r="C904" s="221" t="s">
        <v>1724</v>
      </c>
      <c r="D904" s="66" t="s">
        <v>2341</v>
      </c>
      <c r="E904" s="68">
        <v>1.3228800000000001</v>
      </c>
      <c r="F904" s="74">
        <v>1.5</v>
      </c>
      <c r="G904" s="74">
        <v>1.5</v>
      </c>
      <c r="H904" s="68">
        <f t="shared" si="26"/>
        <v>1.9843200000000001</v>
      </c>
      <c r="I904" s="70">
        <f t="shared" si="27"/>
        <v>1.9843200000000001</v>
      </c>
      <c r="J904" s="71">
        <f>ROUND((H904*'2-Calculator'!$D$26),2)</f>
        <v>13044.92</v>
      </c>
      <c r="K904" s="71">
        <f>ROUND((I904*'2-Calculator'!$D$26),2)</f>
        <v>13044.92</v>
      </c>
      <c r="L904" s="69">
        <v>4.93</v>
      </c>
      <c r="M904" s="66" t="s">
        <v>363</v>
      </c>
      <c r="N904" s="66" t="s">
        <v>363</v>
      </c>
      <c r="O904" s="66"/>
      <c r="P904" s="66" t="s">
        <v>1833</v>
      </c>
      <c r="Q904" s="141">
        <v>8</v>
      </c>
    </row>
    <row r="905" spans="1:17" s="72" customFormat="1" x14ac:dyDescent="0.2">
      <c r="A905" s="66"/>
      <c r="B905" s="66" t="s">
        <v>388</v>
      </c>
      <c r="C905" s="221" t="s">
        <v>1724</v>
      </c>
      <c r="D905" s="66" t="s">
        <v>2341</v>
      </c>
      <c r="E905" s="68">
        <v>3.7622900000000001</v>
      </c>
      <c r="F905" s="74">
        <v>1.5</v>
      </c>
      <c r="G905" s="74">
        <v>1.5</v>
      </c>
      <c r="H905" s="68">
        <f t="shared" si="26"/>
        <v>5.64344</v>
      </c>
      <c r="I905" s="70">
        <f t="shared" si="27"/>
        <v>5.64344</v>
      </c>
      <c r="J905" s="71">
        <f>ROUND((H905*'2-Calculator'!$D$26),2)</f>
        <v>37099.97</v>
      </c>
      <c r="K905" s="71">
        <f>ROUND((I905*'2-Calculator'!$D$26),2)</f>
        <v>37099.97</v>
      </c>
      <c r="L905" s="69">
        <v>12.17</v>
      </c>
      <c r="M905" s="66" t="s">
        <v>363</v>
      </c>
      <c r="N905" s="66" t="s">
        <v>363</v>
      </c>
      <c r="O905" s="66"/>
      <c r="P905" s="66" t="s">
        <v>1833</v>
      </c>
      <c r="Q905" s="141">
        <v>0</v>
      </c>
    </row>
    <row r="906" spans="1:17" s="72" customFormat="1" x14ac:dyDescent="0.2">
      <c r="A906" s="66"/>
      <c r="B906" s="66" t="s">
        <v>387</v>
      </c>
      <c r="C906" s="221" t="s">
        <v>1725</v>
      </c>
      <c r="D906" s="66" t="s">
        <v>2342</v>
      </c>
      <c r="E906" s="68">
        <v>0.33209</v>
      </c>
      <c r="F906" s="74">
        <v>1.5</v>
      </c>
      <c r="G906" s="74">
        <v>1.5</v>
      </c>
      <c r="H906" s="68">
        <f t="shared" si="26"/>
        <v>0.49814000000000003</v>
      </c>
      <c r="I906" s="70">
        <f t="shared" si="27"/>
        <v>0.49814000000000003</v>
      </c>
      <c r="J906" s="71">
        <f>ROUND((H906*'2-Calculator'!$D$26),2)</f>
        <v>3274.77</v>
      </c>
      <c r="K906" s="71">
        <f>ROUND((I906*'2-Calculator'!$D$26),2)</f>
        <v>3274.77</v>
      </c>
      <c r="L906" s="69">
        <v>2.0299999999999998</v>
      </c>
      <c r="M906" s="66" t="s">
        <v>363</v>
      </c>
      <c r="N906" s="66" t="s">
        <v>363</v>
      </c>
      <c r="O906" s="66"/>
      <c r="P906" s="66" t="s">
        <v>1833</v>
      </c>
      <c r="Q906" s="141">
        <v>8392</v>
      </c>
    </row>
    <row r="907" spans="1:17" s="72" customFormat="1" x14ac:dyDescent="0.2">
      <c r="A907" s="66"/>
      <c r="B907" s="66" t="s">
        <v>386</v>
      </c>
      <c r="C907" s="221" t="s">
        <v>1725</v>
      </c>
      <c r="D907" s="66" t="s">
        <v>2342</v>
      </c>
      <c r="E907" s="68">
        <v>0.38346999999999998</v>
      </c>
      <c r="F907" s="74">
        <v>1.5</v>
      </c>
      <c r="G907" s="74">
        <v>1.5</v>
      </c>
      <c r="H907" s="68">
        <f t="shared" si="26"/>
        <v>0.57521</v>
      </c>
      <c r="I907" s="70">
        <f t="shared" si="27"/>
        <v>0.57521</v>
      </c>
      <c r="J907" s="71">
        <f>ROUND((H907*'2-Calculator'!$D$26),2)</f>
        <v>3781.43</v>
      </c>
      <c r="K907" s="71">
        <f>ROUND((I907*'2-Calculator'!$D$26),2)</f>
        <v>3781.43</v>
      </c>
      <c r="L907" s="69">
        <v>2.19</v>
      </c>
      <c r="M907" s="66" t="s">
        <v>363</v>
      </c>
      <c r="N907" s="66" t="s">
        <v>363</v>
      </c>
      <c r="O907" s="66"/>
      <c r="P907" s="66" t="s">
        <v>1833</v>
      </c>
      <c r="Q907" s="141">
        <v>4429</v>
      </c>
    </row>
    <row r="908" spans="1:17" s="72" customFormat="1" x14ac:dyDescent="0.2">
      <c r="A908" s="66"/>
      <c r="B908" s="66" t="s">
        <v>385</v>
      </c>
      <c r="C908" s="221" t="s">
        <v>1725</v>
      </c>
      <c r="D908" s="66" t="s">
        <v>2342</v>
      </c>
      <c r="E908" s="68">
        <v>0.52283999999999997</v>
      </c>
      <c r="F908" s="74">
        <v>1.5</v>
      </c>
      <c r="G908" s="74">
        <v>1.5</v>
      </c>
      <c r="H908" s="68">
        <f t="shared" si="26"/>
        <v>0.78425999999999996</v>
      </c>
      <c r="I908" s="70">
        <f t="shared" si="27"/>
        <v>0.78425999999999996</v>
      </c>
      <c r="J908" s="71">
        <f>ROUND((H908*'2-Calculator'!$D$26),2)</f>
        <v>5155.7299999999996</v>
      </c>
      <c r="K908" s="71">
        <f>ROUND((I908*'2-Calculator'!$D$26),2)</f>
        <v>5155.7299999999996</v>
      </c>
      <c r="L908" s="69">
        <v>2.92</v>
      </c>
      <c r="M908" s="66" t="s">
        <v>363</v>
      </c>
      <c r="N908" s="66" t="s">
        <v>363</v>
      </c>
      <c r="O908" s="66"/>
      <c r="P908" s="66" t="s">
        <v>1833</v>
      </c>
      <c r="Q908" s="141">
        <v>509</v>
      </c>
    </row>
    <row r="909" spans="1:17" s="72" customFormat="1" x14ac:dyDescent="0.2">
      <c r="A909" s="66"/>
      <c r="B909" s="66" t="s">
        <v>384</v>
      </c>
      <c r="C909" s="221" t="s">
        <v>1725</v>
      </c>
      <c r="D909" s="66" t="s">
        <v>2342</v>
      </c>
      <c r="E909" s="68">
        <v>1.2664299999999999</v>
      </c>
      <c r="F909" s="74">
        <v>1.5</v>
      </c>
      <c r="G909" s="74">
        <v>1.5</v>
      </c>
      <c r="H909" s="68">
        <f t="shared" si="26"/>
        <v>1.8996500000000001</v>
      </c>
      <c r="I909" s="70">
        <f t="shared" si="27"/>
        <v>1.8996500000000001</v>
      </c>
      <c r="J909" s="71">
        <f>ROUND((H909*'2-Calculator'!$D$26),2)</f>
        <v>12488.3</v>
      </c>
      <c r="K909" s="71">
        <f>ROUND((I909*'2-Calculator'!$D$26),2)</f>
        <v>12488.3</v>
      </c>
      <c r="L909" s="69">
        <v>5.97</v>
      </c>
      <c r="M909" s="66" t="s">
        <v>363</v>
      </c>
      <c r="N909" s="66" t="s">
        <v>363</v>
      </c>
      <c r="O909" s="66"/>
      <c r="P909" s="66" t="s">
        <v>1833</v>
      </c>
      <c r="Q909" s="141">
        <v>11</v>
      </c>
    </row>
    <row r="910" spans="1:17" s="72" customFormat="1" x14ac:dyDescent="0.2">
      <c r="A910" s="66"/>
      <c r="B910" s="66" t="s">
        <v>383</v>
      </c>
      <c r="C910" s="221" t="s">
        <v>1726</v>
      </c>
      <c r="D910" s="66" t="s">
        <v>2458</v>
      </c>
      <c r="E910" s="68">
        <v>0.22678000000000001</v>
      </c>
      <c r="F910" s="74">
        <v>1.5</v>
      </c>
      <c r="G910" s="74">
        <v>1.5</v>
      </c>
      <c r="H910" s="68">
        <f t="shared" ref="H910:H973" si="28">ROUND(E910*F910,5)</f>
        <v>0.34016999999999997</v>
      </c>
      <c r="I910" s="70">
        <f t="shared" ref="I910:I973" si="29">ROUND(E910*G910,5)</f>
        <v>0.34016999999999997</v>
      </c>
      <c r="J910" s="71">
        <f>ROUND((H910*'2-Calculator'!$D$26),2)</f>
        <v>2236.2800000000002</v>
      </c>
      <c r="K910" s="71">
        <f>ROUND((I910*'2-Calculator'!$D$26),2)</f>
        <v>2236.2800000000002</v>
      </c>
      <c r="L910" s="69">
        <v>2.04</v>
      </c>
      <c r="M910" s="66" t="s">
        <v>363</v>
      </c>
      <c r="N910" s="66" t="s">
        <v>363</v>
      </c>
      <c r="O910" s="66"/>
      <c r="P910" s="66" t="s">
        <v>1833</v>
      </c>
      <c r="Q910" s="141">
        <v>149</v>
      </c>
    </row>
    <row r="911" spans="1:17" s="72" customFormat="1" x14ac:dyDescent="0.2">
      <c r="A911" s="66"/>
      <c r="B911" s="66" t="s">
        <v>382</v>
      </c>
      <c r="C911" s="221" t="s">
        <v>1726</v>
      </c>
      <c r="D911" s="66" t="s">
        <v>2458</v>
      </c>
      <c r="E911" s="68">
        <v>0.37415999999999999</v>
      </c>
      <c r="F911" s="74">
        <v>1.5</v>
      </c>
      <c r="G911" s="74">
        <v>1.5</v>
      </c>
      <c r="H911" s="68">
        <f t="shared" si="28"/>
        <v>0.56123999999999996</v>
      </c>
      <c r="I911" s="70">
        <f t="shared" si="29"/>
        <v>0.56123999999999996</v>
      </c>
      <c r="J911" s="71">
        <f>ROUND((H911*'2-Calculator'!$D$26),2)</f>
        <v>3689.59</v>
      </c>
      <c r="K911" s="71">
        <f>ROUND((I911*'2-Calculator'!$D$26),2)</f>
        <v>3689.59</v>
      </c>
      <c r="L911" s="69">
        <v>2.65</v>
      </c>
      <c r="M911" s="66" t="s">
        <v>363</v>
      </c>
      <c r="N911" s="66" t="s">
        <v>363</v>
      </c>
      <c r="O911" s="66"/>
      <c r="P911" s="66" t="s">
        <v>1833</v>
      </c>
      <c r="Q911" s="141">
        <v>174</v>
      </c>
    </row>
    <row r="912" spans="1:17" s="72" customFormat="1" x14ac:dyDescent="0.2">
      <c r="A912" s="66"/>
      <c r="B912" s="66" t="s">
        <v>381</v>
      </c>
      <c r="C912" s="221" t="s">
        <v>1726</v>
      </c>
      <c r="D912" s="66" t="s">
        <v>2458</v>
      </c>
      <c r="E912" s="68">
        <v>0.57172000000000001</v>
      </c>
      <c r="F912" s="74">
        <v>1.5</v>
      </c>
      <c r="G912" s="74">
        <v>1.5</v>
      </c>
      <c r="H912" s="68">
        <f t="shared" si="28"/>
        <v>0.85758000000000001</v>
      </c>
      <c r="I912" s="70">
        <f t="shared" si="29"/>
        <v>0.85758000000000001</v>
      </c>
      <c r="J912" s="71">
        <f>ROUND((H912*'2-Calculator'!$D$26),2)</f>
        <v>5637.73</v>
      </c>
      <c r="K912" s="71">
        <f>ROUND((I912*'2-Calculator'!$D$26),2)</f>
        <v>5637.73</v>
      </c>
      <c r="L912" s="69">
        <v>3.5</v>
      </c>
      <c r="M912" s="66" t="s">
        <v>363</v>
      </c>
      <c r="N912" s="66" t="s">
        <v>363</v>
      </c>
      <c r="O912" s="66"/>
      <c r="P912" s="66" t="s">
        <v>1833</v>
      </c>
      <c r="Q912" s="141">
        <v>96</v>
      </c>
    </row>
    <row r="913" spans="1:17" s="72" customFormat="1" x14ac:dyDescent="0.2">
      <c r="A913" s="66"/>
      <c r="B913" s="66" t="s">
        <v>380</v>
      </c>
      <c r="C913" s="221" t="s">
        <v>1726</v>
      </c>
      <c r="D913" s="66" t="s">
        <v>2458</v>
      </c>
      <c r="E913" s="68">
        <v>1.5397400000000001</v>
      </c>
      <c r="F913" s="74">
        <v>1.5</v>
      </c>
      <c r="G913" s="74">
        <v>1.5</v>
      </c>
      <c r="H913" s="68">
        <f t="shared" si="28"/>
        <v>2.3096100000000002</v>
      </c>
      <c r="I913" s="70">
        <f t="shared" si="29"/>
        <v>2.3096100000000002</v>
      </c>
      <c r="J913" s="71">
        <f>ROUND((H913*'2-Calculator'!$D$26),2)</f>
        <v>15183.38</v>
      </c>
      <c r="K913" s="71">
        <f>ROUND((I913*'2-Calculator'!$D$26),2)</f>
        <v>15183.38</v>
      </c>
      <c r="L913" s="69">
        <v>6.56</v>
      </c>
      <c r="M913" s="66" t="s">
        <v>363</v>
      </c>
      <c r="N913" s="66" t="s">
        <v>363</v>
      </c>
      <c r="O913" s="66"/>
      <c r="P913" s="66" t="s">
        <v>1833</v>
      </c>
      <c r="Q913" s="141">
        <v>25</v>
      </c>
    </row>
    <row r="914" spans="1:17" s="72" customFormat="1" x14ac:dyDescent="0.2">
      <c r="A914" s="66"/>
      <c r="B914" s="66" t="s">
        <v>379</v>
      </c>
      <c r="C914" s="221" t="s">
        <v>1727</v>
      </c>
      <c r="D914" s="66" t="s">
        <v>2343</v>
      </c>
      <c r="E914" s="68">
        <v>0.24662999999999999</v>
      </c>
      <c r="F914" s="74">
        <v>1.5</v>
      </c>
      <c r="G914" s="74">
        <v>1.5</v>
      </c>
      <c r="H914" s="68">
        <f t="shared" si="28"/>
        <v>0.36995</v>
      </c>
      <c r="I914" s="70">
        <f t="shared" si="29"/>
        <v>0.36995</v>
      </c>
      <c r="J914" s="71">
        <f>ROUND((H914*'2-Calculator'!$D$26),2)</f>
        <v>2432.0500000000002</v>
      </c>
      <c r="K914" s="71">
        <f>ROUND((I914*'2-Calculator'!$D$26),2)</f>
        <v>2432.0500000000002</v>
      </c>
      <c r="L914" s="69">
        <v>2.17</v>
      </c>
      <c r="M914" s="66" t="s">
        <v>363</v>
      </c>
      <c r="N914" s="66" t="s">
        <v>363</v>
      </c>
      <c r="O914" s="66"/>
      <c r="P914" s="66" t="s">
        <v>1833</v>
      </c>
      <c r="Q914" s="141">
        <v>181</v>
      </c>
    </row>
    <row r="915" spans="1:17" s="72" customFormat="1" x14ac:dyDescent="0.2">
      <c r="A915" s="66"/>
      <c r="B915" s="66" t="s">
        <v>378</v>
      </c>
      <c r="C915" s="221" t="s">
        <v>1727</v>
      </c>
      <c r="D915" s="66" t="s">
        <v>2343</v>
      </c>
      <c r="E915" s="68">
        <v>0.31830999999999998</v>
      </c>
      <c r="F915" s="74">
        <v>1.5</v>
      </c>
      <c r="G915" s="74">
        <v>1.5</v>
      </c>
      <c r="H915" s="68">
        <f t="shared" si="28"/>
        <v>0.47747000000000001</v>
      </c>
      <c r="I915" s="70">
        <f t="shared" si="29"/>
        <v>0.47747000000000001</v>
      </c>
      <c r="J915" s="71">
        <f>ROUND((H915*'2-Calculator'!$D$26),2)</f>
        <v>3138.89</v>
      </c>
      <c r="K915" s="71">
        <f>ROUND((I915*'2-Calculator'!$D$26),2)</f>
        <v>3138.89</v>
      </c>
      <c r="L915" s="69">
        <v>2.85</v>
      </c>
      <c r="M915" s="66" t="s">
        <v>363</v>
      </c>
      <c r="N915" s="66" t="s">
        <v>363</v>
      </c>
      <c r="O915" s="66"/>
      <c r="P915" s="66" t="s">
        <v>1833</v>
      </c>
      <c r="Q915" s="141">
        <v>147</v>
      </c>
    </row>
    <row r="916" spans="1:17" s="72" customFormat="1" x14ac:dyDescent="0.2">
      <c r="A916" s="66"/>
      <c r="B916" s="66" t="s">
        <v>377</v>
      </c>
      <c r="C916" s="221" t="s">
        <v>1727</v>
      </c>
      <c r="D916" s="66" t="s">
        <v>2343</v>
      </c>
      <c r="E916" s="68">
        <v>0.46698000000000001</v>
      </c>
      <c r="F916" s="74">
        <v>1.5</v>
      </c>
      <c r="G916" s="74">
        <v>1.5</v>
      </c>
      <c r="H916" s="68">
        <f t="shared" si="28"/>
        <v>0.70047000000000004</v>
      </c>
      <c r="I916" s="70">
        <f t="shared" si="29"/>
        <v>0.70047000000000004</v>
      </c>
      <c r="J916" s="71">
        <f>ROUND((H916*'2-Calculator'!$D$26),2)</f>
        <v>4604.8900000000003</v>
      </c>
      <c r="K916" s="71">
        <f>ROUND((I916*'2-Calculator'!$D$26),2)</f>
        <v>4604.8900000000003</v>
      </c>
      <c r="L916" s="69">
        <v>6.42</v>
      </c>
      <c r="M916" s="66" t="s">
        <v>363</v>
      </c>
      <c r="N916" s="66" t="s">
        <v>363</v>
      </c>
      <c r="O916" s="66"/>
      <c r="P916" s="66" t="s">
        <v>1833</v>
      </c>
      <c r="Q916" s="141">
        <v>19</v>
      </c>
    </row>
    <row r="917" spans="1:17" s="72" customFormat="1" x14ac:dyDescent="0.2">
      <c r="A917" s="66"/>
      <c r="B917" s="66" t="s">
        <v>376</v>
      </c>
      <c r="C917" s="221" t="s">
        <v>1727</v>
      </c>
      <c r="D917" s="66" t="s">
        <v>2343</v>
      </c>
      <c r="E917" s="68">
        <v>0.87319000000000002</v>
      </c>
      <c r="F917" s="74">
        <v>1.5</v>
      </c>
      <c r="G917" s="74">
        <v>1.5</v>
      </c>
      <c r="H917" s="68">
        <f t="shared" si="28"/>
        <v>1.30979</v>
      </c>
      <c r="I917" s="70">
        <f t="shared" si="29"/>
        <v>1.30979</v>
      </c>
      <c r="J917" s="71">
        <f>ROUND((H917*'2-Calculator'!$D$26),2)</f>
        <v>8610.56</v>
      </c>
      <c r="K917" s="71">
        <f>ROUND((I917*'2-Calculator'!$D$26),2)</f>
        <v>8610.56</v>
      </c>
      <c r="L917" s="69">
        <v>7</v>
      </c>
      <c r="M917" s="66" t="s">
        <v>363</v>
      </c>
      <c r="N917" s="66" t="s">
        <v>363</v>
      </c>
      <c r="O917" s="66"/>
      <c r="P917" s="66" t="s">
        <v>1833</v>
      </c>
      <c r="Q917" s="141">
        <v>0</v>
      </c>
    </row>
    <row r="918" spans="1:17" s="72" customFormat="1" x14ac:dyDescent="0.2">
      <c r="A918" s="66"/>
      <c r="B918" s="66" t="s">
        <v>375</v>
      </c>
      <c r="C918" s="221" t="s">
        <v>1728</v>
      </c>
      <c r="D918" s="66" t="s">
        <v>2459</v>
      </c>
      <c r="E918" s="68">
        <v>0.34767999999999999</v>
      </c>
      <c r="F918" s="74">
        <v>1.5</v>
      </c>
      <c r="G918" s="74">
        <v>1.5</v>
      </c>
      <c r="H918" s="68">
        <f t="shared" si="28"/>
        <v>0.52151999999999998</v>
      </c>
      <c r="I918" s="70">
        <f t="shared" si="29"/>
        <v>0.52151999999999998</v>
      </c>
      <c r="J918" s="71">
        <f>ROUND((H918*'2-Calculator'!$D$26),2)</f>
        <v>3428.47</v>
      </c>
      <c r="K918" s="71">
        <f>ROUND((I918*'2-Calculator'!$D$26),2)</f>
        <v>3428.47</v>
      </c>
      <c r="L918" s="69">
        <v>1.1000000000000001</v>
      </c>
      <c r="M918" s="66" t="s">
        <v>363</v>
      </c>
      <c r="N918" s="66" t="s">
        <v>363</v>
      </c>
      <c r="O918" s="66"/>
      <c r="P918" s="66" t="s">
        <v>1833</v>
      </c>
      <c r="Q918" s="141">
        <v>9</v>
      </c>
    </row>
    <row r="919" spans="1:17" s="72" customFormat="1" x14ac:dyDescent="0.2">
      <c r="A919" s="66"/>
      <c r="B919" s="66" t="s">
        <v>374</v>
      </c>
      <c r="C919" s="221" t="s">
        <v>1728</v>
      </c>
      <c r="D919" s="66" t="s">
        <v>2459</v>
      </c>
      <c r="E919" s="68">
        <v>0.3674</v>
      </c>
      <c r="F919" s="74">
        <v>1.5</v>
      </c>
      <c r="G919" s="74">
        <v>1.5</v>
      </c>
      <c r="H919" s="68">
        <f t="shared" si="28"/>
        <v>0.55110000000000003</v>
      </c>
      <c r="I919" s="70">
        <f t="shared" si="29"/>
        <v>0.55110000000000003</v>
      </c>
      <c r="J919" s="71">
        <f>ROUND((H919*'2-Calculator'!$D$26),2)</f>
        <v>3622.93</v>
      </c>
      <c r="K919" s="71">
        <f>ROUND((I919*'2-Calculator'!$D$26),2)</f>
        <v>3622.93</v>
      </c>
      <c r="L919" s="69">
        <v>1.79</v>
      </c>
      <c r="M919" s="66" t="s">
        <v>363</v>
      </c>
      <c r="N919" s="66" t="s">
        <v>363</v>
      </c>
      <c r="O919" s="66"/>
      <c r="P919" s="66" t="s">
        <v>1833</v>
      </c>
      <c r="Q919" s="141">
        <v>4</v>
      </c>
    </row>
    <row r="920" spans="1:17" s="72" customFormat="1" x14ac:dyDescent="0.2">
      <c r="A920" s="66"/>
      <c r="B920" s="66" t="s">
        <v>373</v>
      </c>
      <c r="C920" s="221" t="s">
        <v>1728</v>
      </c>
      <c r="D920" s="66" t="s">
        <v>2459</v>
      </c>
      <c r="E920" s="68">
        <v>0.47699000000000003</v>
      </c>
      <c r="F920" s="74">
        <v>1.5</v>
      </c>
      <c r="G920" s="74">
        <v>1.5</v>
      </c>
      <c r="H920" s="68">
        <f t="shared" si="28"/>
        <v>0.71548999999999996</v>
      </c>
      <c r="I920" s="70">
        <f t="shared" si="29"/>
        <v>0.71548999999999996</v>
      </c>
      <c r="J920" s="71">
        <f>ROUND((H920*'2-Calculator'!$D$26),2)</f>
        <v>4703.63</v>
      </c>
      <c r="K920" s="71">
        <f>ROUND((I920*'2-Calculator'!$D$26),2)</f>
        <v>4703.63</v>
      </c>
      <c r="L920" s="69">
        <v>3.27</v>
      </c>
      <c r="M920" s="66" t="s">
        <v>363</v>
      </c>
      <c r="N920" s="66" t="s">
        <v>363</v>
      </c>
      <c r="O920" s="66"/>
      <c r="P920" s="66" t="s">
        <v>1833</v>
      </c>
      <c r="Q920" s="141">
        <v>0</v>
      </c>
    </row>
    <row r="921" spans="1:17" s="72" customFormat="1" x14ac:dyDescent="0.2">
      <c r="A921" s="66"/>
      <c r="B921" s="66" t="s">
        <v>372</v>
      </c>
      <c r="C921" s="221" t="s">
        <v>1728</v>
      </c>
      <c r="D921" s="66" t="s">
        <v>2459</v>
      </c>
      <c r="E921" s="68">
        <v>1.7151799999999999</v>
      </c>
      <c r="F921" s="74">
        <v>1.5</v>
      </c>
      <c r="G921" s="74">
        <v>1.5</v>
      </c>
      <c r="H921" s="68">
        <f t="shared" si="28"/>
        <v>2.5727699999999998</v>
      </c>
      <c r="I921" s="70">
        <f t="shared" si="29"/>
        <v>2.5727699999999998</v>
      </c>
      <c r="J921" s="71">
        <f>ROUND((H921*'2-Calculator'!$D$26),2)</f>
        <v>16913.39</v>
      </c>
      <c r="K921" s="71">
        <f>ROUND((I921*'2-Calculator'!$D$26),2)</f>
        <v>16913.39</v>
      </c>
      <c r="L921" s="69">
        <v>13.92</v>
      </c>
      <c r="M921" s="66" t="s">
        <v>363</v>
      </c>
      <c r="N921" s="66" t="s">
        <v>363</v>
      </c>
      <c r="O921" s="66"/>
      <c r="P921" s="66" t="s">
        <v>1833</v>
      </c>
      <c r="Q921" s="141">
        <v>0</v>
      </c>
    </row>
    <row r="922" spans="1:17" s="72" customFormat="1" x14ac:dyDescent="0.2">
      <c r="A922" s="66"/>
      <c r="B922" s="66" t="s">
        <v>371</v>
      </c>
      <c r="C922" s="221" t="s">
        <v>1729</v>
      </c>
      <c r="D922" s="66" t="s">
        <v>2091</v>
      </c>
      <c r="E922" s="68">
        <v>0.12222</v>
      </c>
      <c r="F922" s="74">
        <v>1.5</v>
      </c>
      <c r="G922" s="74">
        <v>1.5</v>
      </c>
      <c r="H922" s="68">
        <f t="shared" si="28"/>
        <v>0.18332999999999999</v>
      </c>
      <c r="I922" s="70">
        <f t="shared" si="29"/>
        <v>0.18332999999999999</v>
      </c>
      <c r="J922" s="71">
        <f>ROUND((H922*'2-Calculator'!$D$26),2)</f>
        <v>1205.21</v>
      </c>
      <c r="K922" s="71">
        <f>ROUND((I922*'2-Calculator'!$D$26),2)</f>
        <v>1205.21</v>
      </c>
      <c r="L922" s="69">
        <v>1.73</v>
      </c>
      <c r="M922" s="66" t="s">
        <v>363</v>
      </c>
      <c r="N922" s="66" t="s">
        <v>363</v>
      </c>
      <c r="O922" s="66"/>
      <c r="P922" s="66" t="s">
        <v>1833</v>
      </c>
      <c r="Q922" s="141">
        <v>19</v>
      </c>
    </row>
    <row r="923" spans="1:17" s="72" customFormat="1" x14ac:dyDescent="0.2">
      <c r="A923" s="66"/>
      <c r="B923" s="66" t="s">
        <v>370</v>
      </c>
      <c r="C923" s="221" t="s">
        <v>1729</v>
      </c>
      <c r="D923" s="66" t="s">
        <v>2091</v>
      </c>
      <c r="E923" s="68">
        <v>0.16965</v>
      </c>
      <c r="F923" s="74">
        <v>1.5</v>
      </c>
      <c r="G923" s="74">
        <v>1.5</v>
      </c>
      <c r="H923" s="68">
        <f t="shared" si="28"/>
        <v>0.25447999999999998</v>
      </c>
      <c r="I923" s="70">
        <f t="shared" si="29"/>
        <v>0.25447999999999998</v>
      </c>
      <c r="J923" s="71">
        <f>ROUND((H923*'2-Calculator'!$D$26),2)</f>
        <v>1672.95</v>
      </c>
      <c r="K923" s="71">
        <f>ROUND((I923*'2-Calculator'!$D$26),2)</f>
        <v>1672.95</v>
      </c>
      <c r="L923" s="69">
        <v>2.2000000000000002</v>
      </c>
      <c r="M923" s="66" t="s">
        <v>363</v>
      </c>
      <c r="N923" s="66" t="s">
        <v>363</v>
      </c>
      <c r="O923" s="66"/>
      <c r="P923" s="66" t="s">
        <v>1833</v>
      </c>
      <c r="Q923" s="141">
        <v>10</v>
      </c>
    </row>
    <row r="924" spans="1:17" s="72" customFormat="1" x14ac:dyDescent="0.2">
      <c r="A924" s="66"/>
      <c r="B924" s="66" t="s">
        <v>369</v>
      </c>
      <c r="C924" s="221" t="s">
        <v>1729</v>
      </c>
      <c r="D924" s="66" t="s">
        <v>2091</v>
      </c>
      <c r="E924" s="68">
        <v>0.39409</v>
      </c>
      <c r="F924" s="74">
        <v>1.5</v>
      </c>
      <c r="G924" s="74">
        <v>1.5</v>
      </c>
      <c r="H924" s="68">
        <f t="shared" si="28"/>
        <v>0.59114</v>
      </c>
      <c r="I924" s="70">
        <f t="shared" si="29"/>
        <v>0.59114</v>
      </c>
      <c r="J924" s="71">
        <f>ROUND((H924*'2-Calculator'!$D$26),2)</f>
        <v>3886.15</v>
      </c>
      <c r="K924" s="71">
        <f>ROUND((I924*'2-Calculator'!$D$26),2)</f>
        <v>3886.15</v>
      </c>
      <c r="L924" s="69">
        <v>1.86</v>
      </c>
      <c r="M924" s="66" t="s">
        <v>363</v>
      </c>
      <c r="N924" s="66" t="s">
        <v>363</v>
      </c>
      <c r="O924" s="66"/>
      <c r="P924" s="66" t="s">
        <v>1833</v>
      </c>
      <c r="Q924" s="141">
        <v>2</v>
      </c>
    </row>
    <row r="925" spans="1:17" s="72" customFormat="1" x14ac:dyDescent="0.2">
      <c r="A925" s="66"/>
      <c r="B925" s="66" t="s">
        <v>368</v>
      </c>
      <c r="C925" s="221" t="s">
        <v>1729</v>
      </c>
      <c r="D925" s="66" t="s">
        <v>2091</v>
      </c>
      <c r="E925" s="68">
        <v>0.43787999999999999</v>
      </c>
      <c r="F925" s="74">
        <v>1.5</v>
      </c>
      <c r="G925" s="74">
        <v>1.5</v>
      </c>
      <c r="H925" s="68">
        <f t="shared" si="28"/>
        <v>0.65681999999999996</v>
      </c>
      <c r="I925" s="70">
        <f t="shared" si="29"/>
        <v>0.65681999999999996</v>
      </c>
      <c r="J925" s="71">
        <f>ROUND((H925*'2-Calculator'!$D$26),2)</f>
        <v>4317.93</v>
      </c>
      <c r="K925" s="71">
        <f>ROUND((I925*'2-Calculator'!$D$26),2)</f>
        <v>4317.93</v>
      </c>
      <c r="L925" s="69">
        <v>2.0499999999999998</v>
      </c>
      <c r="M925" s="66" t="s">
        <v>363</v>
      </c>
      <c r="N925" s="66" t="s">
        <v>363</v>
      </c>
      <c r="O925" s="66"/>
      <c r="P925" s="66" t="s">
        <v>1833</v>
      </c>
      <c r="Q925" s="141">
        <v>0</v>
      </c>
    </row>
    <row r="926" spans="1:17" s="72" customFormat="1" x14ac:dyDescent="0.2">
      <c r="A926" s="66"/>
      <c r="B926" s="66" t="s">
        <v>367</v>
      </c>
      <c r="C926" s="221" t="s">
        <v>1730</v>
      </c>
      <c r="D926" s="66" t="s">
        <v>2344</v>
      </c>
      <c r="E926" s="68">
        <v>0.25924999999999998</v>
      </c>
      <c r="F926" s="74">
        <v>1.5</v>
      </c>
      <c r="G926" s="74">
        <v>1.5</v>
      </c>
      <c r="H926" s="68">
        <f t="shared" si="28"/>
        <v>0.38888</v>
      </c>
      <c r="I926" s="70">
        <f t="shared" si="29"/>
        <v>0.38888</v>
      </c>
      <c r="J926" s="71">
        <f>ROUND((H926*'2-Calculator'!$D$26),2)</f>
        <v>2556.5</v>
      </c>
      <c r="K926" s="71">
        <f>ROUND((I926*'2-Calculator'!$D$26),2)</f>
        <v>2556.5</v>
      </c>
      <c r="L926" s="69">
        <v>2.19</v>
      </c>
      <c r="M926" s="66" t="s">
        <v>363</v>
      </c>
      <c r="N926" s="66" t="s">
        <v>363</v>
      </c>
      <c r="O926" s="66"/>
      <c r="P926" s="66" t="s">
        <v>1833</v>
      </c>
      <c r="Q926" s="141">
        <v>300</v>
      </c>
    </row>
    <row r="927" spans="1:17" s="72" customFormat="1" x14ac:dyDescent="0.2">
      <c r="A927" s="66"/>
      <c r="B927" s="66" t="s">
        <v>366</v>
      </c>
      <c r="C927" s="221" t="s">
        <v>1730</v>
      </c>
      <c r="D927" s="66" t="s">
        <v>2344</v>
      </c>
      <c r="E927" s="68">
        <v>0.33016000000000001</v>
      </c>
      <c r="F927" s="74">
        <v>1.5</v>
      </c>
      <c r="G927" s="74">
        <v>1.5</v>
      </c>
      <c r="H927" s="68">
        <f t="shared" si="28"/>
        <v>0.49524000000000001</v>
      </c>
      <c r="I927" s="70">
        <f t="shared" si="29"/>
        <v>0.49524000000000001</v>
      </c>
      <c r="J927" s="71">
        <f>ROUND((H927*'2-Calculator'!$D$26),2)</f>
        <v>3255.71</v>
      </c>
      <c r="K927" s="71">
        <f>ROUND((I927*'2-Calculator'!$D$26),2)</f>
        <v>3255.71</v>
      </c>
      <c r="L927" s="69">
        <v>2.92</v>
      </c>
      <c r="M927" s="66" t="s">
        <v>363</v>
      </c>
      <c r="N927" s="66" t="s">
        <v>363</v>
      </c>
      <c r="O927" s="66"/>
      <c r="P927" s="66" t="s">
        <v>1833</v>
      </c>
      <c r="Q927" s="141">
        <v>519</v>
      </c>
    </row>
    <row r="928" spans="1:17" s="72" customFormat="1" x14ac:dyDescent="0.2">
      <c r="A928" s="66"/>
      <c r="B928" s="66" t="s">
        <v>365</v>
      </c>
      <c r="C928" s="221" t="s">
        <v>1730</v>
      </c>
      <c r="D928" s="66" t="s">
        <v>2344</v>
      </c>
      <c r="E928" s="68">
        <v>0.47658</v>
      </c>
      <c r="F928" s="74">
        <v>1.5</v>
      </c>
      <c r="G928" s="74">
        <v>1.5</v>
      </c>
      <c r="H928" s="68">
        <f t="shared" si="28"/>
        <v>0.71487000000000001</v>
      </c>
      <c r="I928" s="70">
        <f t="shared" si="29"/>
        <v>0.71487000000000001</v>
      </c>
      <c r="J928" s="71">
        <f>ROUND((H928*'2-Calculator'!$D$26),2)</f>
        <v>4699.5600000000004</v>
      </c>
      <c r="K928" s="71">
        <f>ROUND((I928*'2-Calculator'!$D$26),2)</f>
        <v>4699.5600000000004</v>
      </c>
      <c r="L928" s="69">
        <v>5.63</v>
      </c>
      <c r="M928" s="66" t="s">
        <v>363</v>
      </c>
      <c r="N928" s="66" t="s">
        <v>363</v>
      </c>
      <c r="O928" s="66"/>
      <c r="P928" s="66" t="s">
        <v>1833</v>
      </c>
      <c r="Q928" s="141">
        <v>294</v>
      </c>
    </row>
    <row r="929" spans="1:17" s="72" customFormat="1" x14ac:dyDescent="0.2">
      <c r="A929" s="66"/>
      <c r="B929" s="66" t="s">
        <v>364</v>
      </c>
      <c r="C929" s="221" t="s">
        <v>1730</v>
      </c>
      <c r="D929" s="66" t="s">
        <v>2344</v>
      </c>
      <c r="E929" s="68">
        <v>1.4885900000000001</v>
      </c>
      <c r="F929" s="74">
        <v>1.5</v>
      </c>
      <c r="G929" s="74">
        <v>1.5</v>
      </c>
      <c r="H929" s="68">
        <f t="shared" si="28"/>
        <v>2.2328899999999998</v>
      </c>
      <c r="I929" s="70">
        <f t="shared" si="29"/>
        <v>2.2328899999999998</v>
      </c>
      <c r="J929" s="71">
        <f>ROUND((H929*'2-Calculator'!$D$26),2)</f>
        <v>14679.02</v>
      </c>
      <c r="K929" s="71">
        <f>ROUND((I929*'2-Calculator'!$D$26),2)</f>
        <v>14679.02</v>
      </c>
      <c r="L929" s="69">
        <v>6.7</v>
      </c>
      <c r="M929" s="66" t="s">
        <v>363</v>
      </c>
      <c r="N929" s="66" t="s">
        <v>363</v>
      </c>
      <c r="O929" s="66"/>
      <c r="P929" s="66" t="s">
        <v>1833</v>
      </c>
      <c r="Q929" s="141">
        <v>16</v>
      </c>
    </row>
    <row r="930" spans="1:17" s="72" customFormat="1" x14ac:dyDescent="0.2">
      <c r="A930" s="66"/>
      <c r="B930" s="66" t="s">
        <v>362</v>
      </c>
      <c r="C930" s="221" t="s">
        <v>1731</v>
      </c>
      <c r="D930" s="66" t="s">
        <v>2345</v>
      </c>
      <c r="E930" s="68">
        <v>0.22500000000000001</v>
      </c>
      <c r="F930" s="74">
        <v>1.4</v>
      </c>
      <c r="G930" s="74">
        <v>1</v>
      </c>
      <c r="H930" s="68">
        <f t="shared" si="28"/>
        <v>0.315</v>
      </c>
      <c r="I930" s="70">
        <f t="shared" si="29"/>
        <v>0.22500000000000001</v>
      </c>
      <c r="J930" s="71">
        <f>ROUND((H930*'2-Calculator'!$D$26),2)</f>
        <v>2070.81</v>
      </c>
      <c r="K930" s="71">
        <f>ROUND((I930*'2-Calculator'!$D$26),2)</f>
        <v>1479.15</v>
      </c>
      <c r="L930" s="69">
        <v>1.54</v>
      </c>
      <c r="M930" s="66" t="s">
        <v>46</v>
      </c>
      <c r="N930" s="66" t="s">
        <v>46</v>
      </c>
      <c r="O930" s="66"/>
      <c r="P930" s="66" t="s">
        <v>1833</v>
      </c>
      <c r="Q930" s="141">
        <v>1</v>
      </c>
    </row>
    <row r="931" spans="1:17" s="72" customFormat="1" x14ac:dyDescent="0.2">
      <c r="A931" s="66"/>
      <c r="B931" s="66" t="s">
        <v>361</v>
      </c>
      <c r="C931" s="221" t="s">
        <v>1731</v>
      </c>
      <c r="D931" s="66" t="s">
        <v>2345</v>
      </c>
      <c r="E931" s="68">
        <v>0.28769</v>
      </c>
      <c r="F931" s="74">
        <v>1.4</v>
      </c>
      <c r="G931" s="74">
        <v>1</v>
      </c>
      <c r="H931" s="68">
        <f t="shared" si="28"/>
        <v>0.40277000000000002</v>
      </c>
      <c r="I931" s="70">
        <f t="shared" si="29"/>
        <v>0.28769</v>
      </c>
      <c r="J931" s="71">
        <f>ROUND((H931*'2-Calculator'!$D$26),2)</f>
        <v>2647.81</v>
      </c>
      <c r="K931" s="71">
        <f>ROUND((I931*'2-Calculator'!$D$26),2)</f>
        <v>1891.27</v>
      </c>
      <c r="L931" s="69">
        <v>3.82</v>
      </c>
      <c r="M931" s="66" t="s">
        <v>46</v>
      </c>
      <c r="N931" s="66" t="s">
        <v>46</v>
      </c>
      <c r="O931" s="66"/>
      <c r="P931" s="66" t="s">
        <v>1833</v>
      </c>
      <c r="Q931" s="141">
        <v>1</v>
      </c>
    </row>
    <row r="932" spans="1:17" s="72" customFormat="1" x14ac:dyDescent="0.2">
      <c r="A932" s="66"/>
      <c r="B932" s="66" t="s">
        <v>360</v>
      </c>
      <c r="C932" s="221" t="s">
        <v>1731</v>
      </c>
      <c r="D932" s="66" t="s">
        <v>2345</v>
      </c>
      <c r="E932" s="68">
        <v>0.43813000000000002</v>
      </c>
      <c r="F932" s="74">
        <v>1.4</v>
      </c>
      <c r="G932" s="74">
        <v>1</v>
      </c>
      <c r="H932" s="68">
        <f t="shared" si="28"/>
        <v>0.61338000000000004</v>
      </c>
      <c r="I932" s="70">
        <f t="shared" si="29"/>
        <v>0.43813000000000002</v>
      </c>
      <c r="J932" s="71">
        <f>ROUND((H932*'2-Calculator'!$D$26),2)</f>
        <v>4032.36</v>
      </c>
      <c r="K932" s="71">
        <f>ROUND((I932*'2-Calculator'!$D$26),2)</f>
        <v>2880.27</v>
      </c>
      <c r="L932" s="69">
        <v>8.19</v>
      </c>
      <c r="M932" s="66" t="s">
        <v>46</v>
      </c>
      <c r="N932" s="66" t="s">
        <v>46</v>
      </c>
      <c r="O932" s="66"/>
      <c r="P932" s="66" t="s">
        <v>1833</v>
      </c>
      <c r="Q932" s="141">
        <v>2</v>
      </c>
    </row>
    <row r="933" spans="1:17" s="72" customFormat="1" x14ac:dyDescent="0.2">
      <c r="A933" s="66"/>
      <c r="B933" s="66" t="s">
        <v>359</v>
      </c>
      <c r="C933" s="221" t="s">
        <v>1731</v>
      </c>
      <c r="D933" s="66" t="s">
        <v>2345</v>
      </c>
      <c r="E933" s="68">
        <v>0.77597000000000005</v>
      </c>
      <c r="F933" s="74">
        <v>1.4</v>
      </c>
      <c r="G933" s="74">
        <v>1</v>
      </c>
      <c r="H933" s="68">
        <f t="shared" si="28"/>
        <v>1.08636</v>
      </c>
      <c r="I933" s="70">
        <f t="shared" si="29"/>
        <v>0.77597000000000005</v>
      </c>
      <c r="J933" s="71">
        <f>ROUND((H933*'2-Calculator'!$D$26),2)</f>
        <v>7141.73</v>
      </c>
      <c r="K933" s="71">
        <f>ROUND((I933*'2-Calculator'!$D$26),2)</f>
        <v>5101.2299999999996</v>
      </c>
      <c r="L933" s="69">
        <v>31.38</v>
      </c>
      <c r="M933" s="66" t="s">
        <v>46</v>
      </c>
      <c r="N933" s="66" t="s">
        <v>46</v>
      </c>
      <c r="O933" s="66"/>
      <c r="P933" s="66" t="s">
        <v>1833</v>
      </c>
      <c r="Q933" s="141">
        <v>1</v>
      </c>
    </row>
    <row r="934" spans="1:17" s="72" customFormat="1" x14ac:dyDescent="0.2">
      <c r="A934" s="66"/>
      <c r="B934" s="66" t="s">
        <v>358</v>
      </c>
      <c r="C934" s="221" t="s">
        <v>1732</v>
      </c>
      <c r="D934" s="66" t="s">
        <v>2346</v>
      </c>
      <c r="E934" s="68">
        <v>9.1899999999999996E-2</v>
      </c>
      <c r="F934" s="74">
        <v>1.4</v>
      </c>
      <c r="G934" s="74">
        <v>1</v>
      </c>
      <c r="H934" s="68">
        <f t="shared" si="28"/>
        <v>0.12866</v>
      </c>
      <c r="I934" s="70">
        <f t="shared" si="29"/>
        <v>9.1899999999999996E-2</v>
      </c>
      <c r="J934" s="71">
        <f>ROUND((H934*'2-Calculator'!$D$26),2)</f>
        <v>845.81</v>
      </c>
      <c r="K934" s="71">
        <f>ROUND((I934*'2-Calculator'!$D$26),2)</f>
        <v>604.15</v>
      </c>
      <c r="L934" s="69">
        <v>1.43</v>
      </c>
      <c r="M934" s="66" t="s">
        <v>46</v>
      </c>
      <c r="N934" s="66" t="s">
        <v>46</v>
      </c>
      <c r="O934" s="66"/>
      <c r="P934" s="66" t="s">
        <v>1833</v>
      </c>
      <c r="Q934" s="141">
        <v>119</v>
      </c>
    </row>
    <row r="935" spans="1:17" s="72" customFormat="1" x14ac:dyDescent="0.2">
      <c r="A935" s="66"/>
      <c r="B935" s="66" t="s">
        <v>357</v>
      </c>
      <c r="C935" s="221" t="s">
        <v>1732</v>
      </c>
      <c r="D935" s="66" t="s">
        <v>2346</v>
      </c>
      <c r="E935" s="68">
        <v>0.13882</v>
      </c>
      <c r="F935" s="74">
        <v>1.4</v>
      </c>
      <c r="G935" s="74">
        <v>1</v>
      </c>
      <c r="H935" s="68">
        <f t="shared" si="28"/>
        <v>0.19434999999999999</v>
      </c>
      <c r="I935" s="70">
        <f t="shared" si="29"/>
        <v>0.13882</v>
      </c>
      <c r="J935" s="71">
        <f>ROUND((H935*'2-Calculator'!$D$26),2)</f>
        <v>1277.6600000000001</v>
      </c>
      <c r="K935" s="71">
        <f>ROUND((I935*'2-Calculator'!$D$26),2)</f>
        <v>912.6</v>
      </c>
      <c r="L935" s="69">
        <v>1.58</v>
      </c>
      <c r="M935" s="66" t="s">
        <v>46</v>
      </c>
      <c r="N935" s="66" t="s">
        <v>46</v>
      </c>
      <c r="O935" s="66"/>
      <c r="P935" s="66" t="s">
        <v>1833</v>
      </c>
      <c r="Q935" s="141">
        <v>172</v>
      </c>
    </row>
    <row r="936" spans="1:17" s="72" customFormat="1" x14ac:dyDescent="0.2">
      <c r="A936" s="66"/>
      <c r="B936" s="66" t="s">
        <v>356</v>
      </c>
      <c r="C936" s="221" t="s">
        <v>1732</v>
      </c>
      <c r="D936" s="66" t="s">
        <v>2346</v>
      </c>
      <c r="E936" s="68">
        <v>0.22794</v>
      </c>
      <c r="F936" s="74">
        <v>1.4</v>
      </c>
      <c r="G936" s="74">
        <v>1</v>
      </c>
      <c r="H936" s="68">
        <f t="shared" si="28"/>
        <v>0.31912000000000001</v>
      </c>
      <c r="I936" s="70">
        <f t="shared" si="29"/>
        <v>0.22794</v>
      </c>
      <c r="J936" s="71">
        <f>ROUND((H936*'2-Calculator'!$D$26),2)</f>
        <v>2097.89</v>
      </c>
      <c r="K936" s="71">
        <f>ROUND((I936*'2-Calculator'!$D$26),2)</f>
        <v>1498.48</v>
      </c>
      <c r="L936" s="69">
        <v>1.51</v>
      </c>
      <c r="M936" s="66" t="s">
        <v>46</v>
      </c>
      <c r="N936" s="66" t="s">
        <v>46</v>
      </c>
      <c r="O936" s="66"/>
      <c r="P936" s="66" t="s">
        <v>1833</v>
      </c>
      <c r="Q936" s="141">
        <v>90</v>
      </c>
    </row>
    <row r="937" spans="1:17" s="72" customFormat="1" x14ac:dyDescent="0.2">
      <c r="A937" s="66"/>
      <c r="B937" s="66" t="s">
        <v>355</v>
      </c>
      <c r="C937" s="221" t="s">
        <v>1732</v>
      </c>
      <c r="D937" s="66" t="s">
        <v>2346</v>
      </c>
      <c r="E937" s="68">
        <v>0.39696999999999999</v>
      </c>
      <c r="F937" s="74">
        <v>1.4</v>
      </c>
      <c r="G937" s="74">
        <v>1</v>
      </c>
      <c r="H937" s="68">
        <f t="shared" si="28"/>
        <v>0.55576000000000003</v>
      </c>
      <c r="I937" s="70">
        <f t="shared" si="29"/>
        <v>0.39696999999999999</v>
      </c>
      <c r="J937" s="71">
        <f>ROUND((H937*'2-Calculator'!$D$26),2)</f>
        <v>3653.57</v>
      </c>
      <c r="K937" s="71">
        <f>ROUND((I937*'2-Calculator'!$D$26),2)</f>
        <v>2609.6799999999998</v>
      </c>
      <c r="L937" s="69">
        <v>1.55</v>
      </c>
      <c r="M937" s="66" t="s">
        <v>46</v>
      </c>
      <c r="N937" s="66" t="s">
        <v>46</v>
      </c>
      <c r="O937" s="66"/>
      <c r="P937" s="66" t="s">
        <v>1833</v>
      </c>
      <c r="Q937" s="141">
        <v>46</v>
      </c>
    </row>
    <row r="938" spans="1:17" s="72" customFormat="1" x14ac:dyDescent="0.2">
      <c r="A938" s="66"/>
      <c r="B938" s="66" t="s">
        <v>354</v>
      </c>
      <c r="C938" s="221" t="s">
        <v>1733</v>
      </c>
      <c r="D938" s="66" t="s">
        <v>2460</v>
      </c>
      <c r="E938" s="68">
        <v>4.0924800000000001</v>
      </c>
      <c r="F938" s="74">
        <v>1.4</v>
      </c>
      <c r="G938" s="74">
        <v>1</v>
      </c>
      <c r="H938" s="68">
        <f t="shared" si="28"/>
        <v>5.7294700000000001</v>
      </c>
      <c r="I938" s="70">
        <f t="shared" si="29"/>
        <v>4.0924800000000001</v>
      </c>
      <c r="J938" s="71">
        <f>ROUND((H938*'2-Calculator'!$D$26),2)</f>
        <v>37665.54</v>
      </c>
      <c r="K938" s="71">
        <f>ROUND((I938*'2-Calculator'!$D$26),2)</f>
        <v>26903.96</v>
      </c>
      <c r="L938" s="69">
        <v>39.049999999999997</v>
      </c>
      <c r="M938" s="66" t="s">
        <v>46</v>
      </c>
      <c r="N938" s="66" t="s">
        <v>46</v>
      </c>
      <c r="O938" s="66"/>
      <c r="P938" s="66" t="s">
        <v>1833</v>
      </c>
      <c r="Q938" s="141">
        <v>1</v>
      </c>
    </row>
    <row r="939" spans="1:17" s="72" customFormat="1" x14ac:dyDescent="0.2">
      <c r="A939" s="66"/>
      <c r="B939" s="66" t="s">
        <v>353</v>
      </c>
      <c r="C939" s="221" t="s">
        <v>1733</v>
      </c>
      <c r="D939" s="66" t="s">
        <v>2460</v>
      </c>
      <c r="E939" s="68">
        <v>6.4622599999999997</v>
      </c>
      <c r="F939" s="74">
        <v>1.4</v>
      </c>
      <c r="G939" s="74">
        <v>1</v>
      </c>
      <c r="H939" s="68">
        <f t="shared" si="28"/>
        <v>9.0471599999999999</v>
      </c>
      <c r="I939" s="70">
        <f t="shared" si="29"/>
        <v>6.4622599999999997</v>
      </c>
      <c r="J939" s="71">
        <f>ROUND((H939*'2-Calculator'!$D$26),2)</f>
        <v>59476.03</v>
      </c>
      <c r="K939" s="71">
        <f>ROUND((I939*'2-Calculator'!$D$26),2)</f>
        <v>42482.9</v>
      </c>
      <c r="L939" s="69">
        <v>42.39</v>
      </c>
      <c r="M939" s="66" t="s">
        <v>46</v>
      </c>
      <c r="N939" s="66" t="s">
        <v>46</v>
      </c>
      <c r="O939" s="66"/>
      <c r="P939" s="66" t="s">
        <v>1833</v>
      </c>
      <c r="Q939" s="141">
        <v>1</v>
      </c>
    </row>
    <row r="940" spans="1:17" s="72" customFormat="1" x14ac:dyDescent="0.2">
      <c r="A940" s="66"/>
      <c r="B940" s="66" t="s">
        <v>352</v>
      </c>
      <c r="C940" s="221" t="s">
        <v>1733</v>
      </c>
      <c r="D940" s="66" t="s">
        <v>2460</v>
      </c>
      <c r="E940" s="68">
        <v>15.87505</v>
      </c>
      <c r="F940" s="74">
        <v>1.4</v>
      </c>
      <c r="G940" s="74">
        <v>1</v>
      </c>
      <c r="H940" s="68">
        <f t="shared" si="28"/>
        <v>22.225069999999999</v>
      </c>
      <c r="I940" s="70">
        <f t="shared" si="29"/>
        <v>15.87505</v>
      </c>
      <c r="J940" s="71">
        <f>ROUND((H940*'2-Calculator'!$D$26),2)</f>
        <v>146107.60999999999</v>
      </c>
      <c r="K940" s="71">
        <f>ROUND((I940*'2-Calculator'!$D$26),2)</f>
        <v>104362.58</v>
      </c>
      <c r="L940" s="69">
        <v>75.489999999999995</v>
      </c>
      <c r="M940" s="66" t="s">
        <v>46</v>
      </c>
      <c r="N940" s="66" t="s">
        <v>46</v>
      </c>
      <c r="O940" s="66"/>
      <c r="P940" s="66" t="s">
        <v>1833</v>
      </c>
      <c r="Q940" s="141">
        <v>0</v>
      </c>
    </row>
    <row r="941" spans="1:17" s="72" customFormat="1" x14ac:dyDescent="0.2">
      <c r="A941" s="66"/>
      <c r="B941" s="66" t="s">
        <v>351</v>
      </c>
      <c r="C941" s="221" t="s">
        <v>1733</v>
      </c>
      <c r="D941" s="66" t="s">
        <v>2460</v>
      </c>
      <c r="E941" s="68">
        <v>26.05706</v>
      </c>
      <c r="F941" s="74">
        <v>1.4</v>
      </c>
      <c r="G941" s="74">
        <v>1</v>
      </c>
      <c r="H941" s="68">
        <f t="shared" si="28"/>
        <v>36.479880000000001</v>
      </c>
      <c r="I941" s="70">
        <f t="shared" si="29"/>
        <v>26.05706</v>
      </c>
      <c r="J941" s="71">
        <f>ROUND((H941*'2-Calculator'!$D$26),2)</f>
        <v>239818.73</v>
      </c>
      <c r="K941" s="71">
        <f>ROUND((I941*'2-Calculator'!$D$26),2)</f>
        <v>171299.11</v>
      </c>
      <c r="L941" s="69">
        <v>70.23</v>
      </c>
      <c r="M941" s="66" t="s">
        <v>46</v>
      </c>
      <c r="N941" s="66" t="s">
        <v>46</v>
      </c>
      <c r="O941" s="66"/>
      <c r="P941" s="66" t="s">
        <v>1833</v>
      </c>
      <c r="Q941" s="141">
        <v>1</v>
      </c>
    </row>
    <row r="942" spans="1:17" s="72" customFormat="1" x14ac:dyDescent="0.2">
      <c r="A942" s="66"/>
      <c r="B942" s="66" t="s">
        <v>350</v>
      </c>
      <c r="C942" s="221" t="s">
        <v>1734</v>
      </c>
      <c r="D942" s="66" t="s">
        <v>2461</v>
      </c>
      <c r="E942" s="68">
        <v>4.9267500000000002</v>
      </c>
      <c r="F942" s="74">
        <v>1.4</v>
      </c>
      <c r="G942" s="74">
        <v>1</v>
      </c>
      <c r="H942" s="68">
        <f t="shared" si="28"/>
        <v>6.8974500000000001</v>
      </c>
      <c r="I942" s="70">
        <f t="shared" si="29"/>
        <v>4.9267500000000002</v>
      </c>
      <c r="J942" s="71">
        <f>ROUND((H942*'2-Calculator'!$D$26),2)</f>
        <v>45343.839999999997</v>
      </c>
      <c r="K942" s="71">
        <f>ROUND((I942*'2-Calculator'!$D$26),2)</f>
        <v>32388.45</v>
      </c>
      <c r="L942" s="69">
        <v>34.26</v>
      </c>
      <c r="M942" s="66" t="s">
        <v>46</v>
      </c>
      <c r="N942" s="66" t="s">
        <v>46</v>
      </c>
      <c r="O942" s="66"/>
      <c r="P942" s="66" t="s">
        <v>1833</v>
      </c>
      <c r="Q942" s="141">
        <v>0</v>
      </c>
    </row>
    <row r="943" spans="1:17" s="72" customFormat="1" x14ac:dyDescent="0.2">
      <c r="A943" s="66"/>
      <c r="B943" s="66" t="s">
        <v>349</v>
      </c>
      <c r="C943" s="221" t="s">
        <v>1734</v>
      </c>
      <c r="D943" s="66" t="s">
        <v>2461</v>
      </c>
      <c r="E943" s="68">
        <v>7.1275599999999999</v>
      </c>
      <c r="F943" s="74">
        <v>1.4</v>
      </c>
      <c r="G943" s="74">
        <v>1</v>
      </c>
      <c r="H943" s="68">
        <f t="shared" si="28"/>
        <v>9.9785799999999991</v>
      </c>
      <c r="I943" s="70">
        <f t="shared" si="29"/>
        <v>7.1275599999999999</v>
      </c>
      <c r="J943" s="71">
        <f>ROUND((H943*'2-Calculator'!$D$26),2)</f>
        <v>65599.179999999993</v>
      </c>
      <c r="K943" s="71">
        <f>ROUND((I943*'2-Calculator'!$D$26),2)</f>
        <v>46856.58</v>
      </c>
      <c r="L943" s="69">
        <v>38.07</v>
      </c>
      <c r="M943" s="66" t="s">
        <v>46</v>
      </c>
      <c r="N943" s="66" t="s">
        <v>46</v>
      </c>
      <c r="O943" s="66"/>
      <c r="P943" s="66" t="s">
        <v>1833</v>
      </c>
      <c r="Q943" s="141">
        <v>0</v>
      </c>
    </row>
    <row r="944" spans="1:17" s="72" customFormat="1" x14ac:dyDescent="0.2">
      <c r="A944" s="66"/>
      <c r="B944" s="66" t="s">
        <v>348</v>
      </c>
      <c r="C944" s="221" t="s">
        <v>1734</v>
      </c>
      <c r="D944" s="66" t="s">
        <v>2461</v>
      </c>
      <c r="E944" s="68">
        <v>15.9658</v>
      </c>
      <c r="F944" s="74">
        <v>1.4</v>
      </c>
      <c r="G944" s="74">
        <v>1</v>
      </c>
      <c r="H944" s="68">
        <f t="shared" si="28"/>
        <v>22.352119999999999</v>
      </c>
      <c r="I944" s="70">
        <f t="shared" si="29"/>
        <v>15.9658</v>
      </c>
      <c r="J944" s="71">
        <f>ROUND((H944*'2-Calculator'!$D$26),2)</f>
        <v>146942.84</v>
      </c>
      <c r="K944" s="71">
        <f>ROUND((I944*'2-Calculator'!$D$26),2)</f>
        <v>104959.17</v>
      </c>
      <c r="L944" s="69">
        <v>64.13</v>
      </c>
      <c r="M944" s="66" t="s">
        <v>46</v>
      </c>
      <c r="N944" s="66" t="s">
        <v>46</v>
      </c>
      <c r="O944" s="66"/>
      <c r="P944" s="66" t="s">
        <v>1833</v>
      </c>
      <c r="Q944" s="141">
        <v>2</v>
      </c>
    </row>
    <row r="945" spans="1:17" s="72" customFormat="1" x14ac:dyDescent="0.2">
      <c r="A945" s="66"/>
      <c r="B945" s="66" t="s">
        <v>347</v>
      </c>
      <c r="C945" s="221" t="s">
        <v>1734</v>
      </c>
      <c r="D945" s="66" t="s">
        <v>2461</v>
      </c>
      <c r="E945" s="68">
        <v>23.773910000000001</v>
      </c>
      <c r="F945" s="74">
        <v>1.4</v>
      </c>
      <c r="G945" s="74">
        <v>1</v>
      </c>
      <c r="H945" s="68">
        <f t="shared" si="28"/>
        <v>33.283470000000001</v>
      </c>
      <c r="I945" s="70">
        <f t="shared" si="29"/>
        <v>23.773910000000001</v>
      </c>
      <c r="J945" s="71">
        <f>ROUND((H945*'2-Calculator'!$D$26),2)</f>
        <v>218805.53</v>
      </c>
      <c r="K945" s="71">
        <f>ROUND((I945*'2-Calculator'!$D$26),2)</f>
        <v>156289.68</v>
      </c>
      <c r="L945" s="69">
        <v>132.91999999999999</v>
      </c>
      <c r="M945" s="66" t="s">
        <v>46</v>
      </c>
      <c r="N945" s="66" t="s">
        <v>46</v>
      </c>
      <c r="O945" s="66"/>
      <c r="P945" s="66" t="s">
        <v>1833</v>
      </c>
      <c r="Q945" s="141">
        <v>32</v>
      </c>
    </row>
    <row r="946" spans="1:17" s="72" customFormat="1" x14ac:dyDescent="0.2">
      <c r="A946" s="66"/>
      <c r="B946" s="66" t="s">
        <v>346</v>
      </c>
      <c r="C946" s="221" t="s">
        <v>1735</v>
      </c>
      <c r="D946" s="66" t="s">
        <v>2462</v>
      </c>
      <c r="E946" s="68">
        <v>22.987929999999999</v>
      </c>
      <c r="F946" s="74">
        <v>1.4</v>
      </c>
      <c r="G946" s="74">
        <v>1</v>
      </c>
      <c r="H946" s="68">
        <f t="shared" si="28"/>
        <v>32.183100000000003</v>
      </c>
      <c r="I946" s="70">
        <f t="shared" si="29"/>
        <v>22.987929999999999</v>
      </c>
      <c r="J946" s="71">
        <f>ROUND((H946*'2-Calculator'!$D$26),2)</f>
        <v>211571.7</v>
      </c>
      <c r="K946" s="71">
        <f>ROUND((I946*'2-Calculator'!$D$26),2)</f>
        <v>151122.65</v>
      </c>
      <c r="L946" s="69">
        <v>48.36</v>
      </c>
      <c r="M946" s="66" t="s">
        <v>46</v>
      </c>
      <c r="N946" s="66" t="s">
        <v>46</v>
      </c>
      <c r="O946" s="66"/>
      <c r="P946" s="66" t="s">
        <v>1833</v>
      </c>
      <c r="Q946" s="141">
        <v>2</v>
      </c>
    </row>
    <row r="947" spans="1:17" s="72" customFormat="1" x14ac:dyDescent="0.2">
      <c r="A947" s="66"/>
      <c r="B947" s="66" t="s">
        <v>345</v>
      </c>
      <c r="C947" s="221" t="s">
        <v>1735</v>
      </c>
      <c r="D947" s="66" t="s">
        <v>2462</v>
      </c>
      <c r="E947" s="68">
        <v>20.898119999999999</v>
      </c>
      <c r="F947" s="74">
        <v>1.4</v>
      </c>
      <c r="G947" s="74">
        <v>1</v>
      </c>
      <c r="H947" s="68">
        <f t="shared" si="28"/>
        <v>29.257370000000002</v>
      </c>
      <c r="I947" s="70">
        <f t="shared" si="29"/>
        <v>20.898119999999999</v>
      </c>
      <c r="J947" s="71">
        <f>ROUND((H947*'2-Calculator'!$D$26),2)</f>
        <v>192337.95</v>
      </c>
      <c r="K947" s="71">
        <f>ROUND((I947*'2-Calculator'!$D$26),2)</f>
        <v>137384.24</v>
      </c>
      <c r="L947" s="69">
        <v>45.83</v>
      </c>
      <c r="M947" s="66" t="s">
        <v>46</v>
      </c>
      <c r="N947" s="66" t="s">
        <v>46</v>
      </c>
      <c r="O947" s="66"/>
      <c r="P947" s="66" t="s">
        <v>1833</v>
      </c>
      <c r="Q947" s="141">
        <v>6</v>
      </c>
    </row>
    <row r="948" spans="1:17" s="72" customFormat="1" x14ac:dyDescent="0.2">
      <c r="A948" s="66"/>
      <c r="B948" s="66" t="s">
        <v>344</v>
      </c>
      <c r="C948" s="221" t="s">
        <v>1735</v>
      </c>
      <c r="D948" s="66" t="s">
        <v>2462</v>
      </c>
      <c r="E948" s="68">
        <v>18.998290000000001</v>
      </c>
      <c r="F948" s="74">
        <v>1.4</v>
      </c>
      <c r="G948" s="74">
        <v>1</v>
      </c>
      <c r="H948" s="68">
        <f t="shared" si="28"/>
        <v>26.59761</v>
      </c>
      <c r="I948" s="70">
        <f t="shared" si="29"/>
        <v>18.998290000000001</v>
      </c>
      <c r="J948" s="71">
        <f>ROUND((H948*'2-Calculator'!$D$26),2)</f>
        <v>174852.69</v>
      </c>
      <c r="K948" s="71">
        <f>ROUND((I948*'2-Calculator'!$D$26),2)</f>
        <v>124894.76</v>
      </c>
      <c r="L948" s="69">
        <v>45.83</v>
      </c>
      <c r="M948" s="66" t="s">
        <v>46</v>
      </c>
      <c r="N948" s="66" t="s">
        <v>46</v>
      </c>
      <c r="O948" s="66"/>
      <c r="P948" s="66" t="s">
        <v>1833</v>
      </c>
      <c r="Q948" s="141">
        <v>21</v>
      </c>
    </row>
    <row r="949" spans="1:17" s="72" customFormat="1" x14ac:dyDescent="0.2">
      <c r="A949" s="66"/>
      <c r="B949" s="66" t="s">
        <v>343</v>
      </c>
      <c r="C949" s="221" t="s">
        <v>1735</v>
      </c>
      <c r="D949" s="66" t="s">
        <v>2462</v>
      </c>
      <c r="E949" s="68">
        <v>0.31830000000000003</v>
      </c>
      <c r="F949" s="74">
        <v>1.4</v>
      </c>
      <c r="G949" s="74">
        <v>1</v>
      </c>
      <c r="H949" s="68">
        <f t="shared" si="28"/>
        <v>0.44562000000000002</v>
      </c>
      <c r="I949" s="70">
        <f t="shared" si="29"/>
        <v>0.31830000000000003</v>
      </c>
      <c r="J949" s="71">
        <f>ROUND((H949*'2-Calculator'!$D$26),2)</f>
        <v>2929.51</v>
      </c>
      <c r="K949" s="71">
        <f>ROUND((I949*'2-Calculator'!$D$26),2)</f>
        <v>2092.5</v>
      </c>
      <c r="L949" s="69">
        <v>17.18</v>
      </c>
      <c r="M949" s="66" t="s">
        <v>46</v>
      </c>
      <c r="N949" s="66" t="s">
        <v>46</v>
      </c>
      <c r="O949" s="66"/>
      <c r="P949" s="66" t="s">
        <v>1833</v>
      </c>
      <c r="Q949" s="141">
        <v>20</v>
      </c>
    </row>
    <row r="950" spans="1:17" s="72" customFormat="1" x14ac:dyDescent="0.2">
      <c r="A950" s="66"/>
      <c r="B950" s="66" t="s">
        <v>342</v>
      </c>
      <c r="C950" s="221" t="s">
        <v>1736</v>
      </c>
      <c r="D950" s="66" t="s">
        <v>2463</v>
      </c>
      <c r="E950" s="68">
        <v>5.6750000000000002E-2</v>
      </c>
      <c r="F950" s="74">
        <v>1.4</v>
      </c>
      <c r="G950" s="74">
        <v>1</v>
      </c>
      <c r="H950" s="68">
        <f t="shared" si="28"/>
        <v>7.9450000000000007E-2</v>
      </c>
      <c r="I950" s="70">
        <f t="shared" si="29"/>
        <v>5.6750000000000002E-2</v>
      </c>
      <c r="J950" s="71">
        <f>ROUND((H950*'2-Calculator'!$D$26),2)</f>
        <v>522.29999999999995</v>
      </c>
      <c r="K950" s="71">
        <f>ROUND((I950*'2-Calculator'!$D$26),2)</f>
        <v>373.07</v>
      </c>
      <c r="L950" s="69">
        <v>1</v>
      </c>
      <c r="M950" s="66" t="s">
        <v>46</v>
      </c>
      <c r="N950" s="66" t="s">
        <v>46</v>
      </c>
      <c r="O950" s="66"/>
      <c r="P950" s="66" t="s">
        <v>1833</v>
      </c>
      <c r="Q950" s="141">
        <v>1</v>
      </c>
    </row>
    <row r="951" spans="1:17" s="72" customFormat="1" x14ac:dyDescent="0.2">
      <c r="A951" s="66"/>
      <c r="B951" s="66" t="s">
        <v>341</v>
      </c>
      <c r="C951" s="221" t="s">
        <v>1736</v>
      </c>
      <c r="D951" s="66" t="s">
        <v>2463</v>
      </c>
      <c r="E951" s="68">
        <v>7.6053300000000004</v>
      </c>
      <c r="F951" s="74">
        <v>1.4</v>
      </c>
      <c r="G951" s="74">
        <v>1</v>
      </c>
      <c r="H951" s="68">
        <f t="shared" si="28"/>
        <v>10.647460000000001</v>
      </c>
      <c r="I951" s="70">
        <f t="shared" si="29"/>
        <v>7.6053300000000004</v>
      </c>
      <c r="J951" s="71">
        <f>ROUND((H951*'2-Calculator'!$D$26),2)</f>
        <v>69996.399999999994</v>
      </c>
      <c r="K951" s="71">
        <f>ROUND((I951*'2-Calculator'!$D$26),2)</f>
        <v>49997.440000000002</v>
      </c>
      <c r="L951" s="69">
        <v>45.92</v>
      </c>
      <c r="M951" s="66" t="s">
        <v>46</v>
      </c>
      <c r="N951" s="66" t="s">
        <v>46</v>
      </c>
      <c r="O951" s="66"/>
      <c r="P951" s="66" t="s">
        <v>1833</v>
      </c>
      <c r="Q951" s="141">
        <v>7</v>
      </c>
    </row>
    <row r="952" spans="1:17" s="72" customFormat="1" x14ac:dyDescent="0.2">
      <c r="A952" s="66"/>
      <c r="B952" s="66" t="s">
        <v>340</v>
      </c>
      <c r="C952" s="221" t="s">
        <v>1736</v>
      </c>
      <c r="D952" s="66" t="s">
        <v>2463</v>
      </c>
      <c r="E952" s="68">
        <v>12.970649999999999</v>
      </c>
      <c r="F952" s="74">
        <v>1.4</v>
      </c>
      <c r="G952" s="74">
        <v>1</v>
      </c>
      <c r="H952" s="68">
        <f t="shared" si="28"/>
        <v>18.158909999999999</v>
      </c>
      <c r="I952" s="70">
        <f t="shared" si="29"/>
        <v>12.970649999999999</v>
      </c>
      <c r="J952" s="71">
        <f>ROUND((H952*'2-Calculator'!$D$26),2)</f>
        <v>119376.67</v>
      </c>
      <c r="K952" s="71">
        <f>ROUND((I952*'2-Calculator'!$D$26),2)</f>
        <v>85269.05</v>
      </c>
      <c r="L952" s="69">
        <v>58.92</v>
      </c>
      <c r="M952" s="66" t="s">
        <v>46</v>
      </c>
      <c r="N952" s="66" t="s">
        <v>46</v>
      </c>
      <c r="O952" s="66"/>
      <c r="P952" s="66" t="s">
        <v>1833</v>
      </c>
      <c r="Q952" s="141">
        <v>23</v>
      </c>
    </row>
    <row r="953" spans="1:17" s="72" customFormat="1" x14ac:dyDescent="0.2">
      <c r="A953" s="66"/>
      <c r="B953" s="66" t="s">
        <v>339</v>
      </c>
      <c r="C953" s="221" t="s">
        <v>1736</v>
      </c>
      <c r="D953" s="66" t="s">
        <v>2463</v>
      </c>
      <c r="E953" s="68">
        <v>20.888439999999999</v>
      </c>
      <c r="F953" s="74">
        <v>1.4</v>
      </c>
      <c r="G953" s="74">
        <v>1</v>
      </c>
      <c r="H953" s="68">
        <f t="shared" si="28"/>
        <v>29.243819999999999</v>
      </c>
      <c r="I953" s="70">
        <f t="shared" si="29"/>
        <v>20.888439999999999</v>
      </c>
      <c r="J953" s="71">
        <f>ROUND((H953*'2-Calculator'!$D$26),2)</f>
        <v>192248.87</v>
      </c>
      <c r="K953" s="71">
        <f>ROUND((I953*'2-Calculator'!$D$26),2)</f>
        <v>137320.6</v>
      </c>
      <c r="L953" s="69">
        <v>88.94</v>
      </c>
      <c r="M953" s="66" t="s">
        <v>46</v>
      </c>
      <c r="N953" s="66" t="s">
        <v>46</v>
      </c>
      <c r="O953" s="66"/>
      <c r="P953" s="66" t="s">
        <v>1833</v>
      </c>
      <c r="Q953" s="141">
        <v>44</v>
      </c>
    </row>
    <row r="954" spans="1:17" s="72" customFormat="1" x14ac:dyDescent="0.2">
      <c r="A954" s="66"/>
      <c r="B954" s="66" t="s">
        <v>338</v>
      </c>
      <c r="C954" s="221" t="s">
        <v>1737</v>
      </c>
      <c r="D954" s="66" t="s">
        <v>2464</v>
      </c>
      <c r="E954" s="68">
        <v>0.60824</v>
      </c>
      <c r="F954" s="74">
        <v>1.4</v>
      </c>
      <c r="G954" s="74">
        <v>1</v>
      </c>
      <c r="H954" s="68">
        <f t="shared" si="28"/>
        <v>0.85153999999999996</v>
      </c>
      <c r="I954" s="70">
        <f t="shared" si="29"/>
        <v>0.60824</v>
      </c>
      <c r="J954" s="71">
        <f>ROUND((H954*'2-Calculator'!$D$26),2)</f>
        <v>5598.02</v>
      </c>
      <c r="K954" s="71">
        <f>ROUND((I954*'2-Calculator'!$D$26),2)</f>
        <v>3998.57</v>
      </c>
      <c r="L954" s="69">
        <v>27.67</v>
      </c>
      <c r="M954" s="66" t="s">
        <v>46</v>
      </c>
      <c r="N954" s="66" t="s">
        <v>46</v>
      </c>
      <c r="O954" s="66"/>
      <c r="P954" s="66" t="s">
        <v>1833</v>
      </c>
      <c r="Q954" s="141">
        <v>0</v>
      </c>
    </row>
    <row r="955" spans="1:17" s="72" customFormat="1" x14ac:dyDescent="0.2">
      <c r="A955" s="66"/>
      <c r="B955" s="66" t="s">
        <v>337</v>
      </c>
      <c r="C955" s="221" t="s">
        <v>1737</v>
      </c>
      <c r="D955" s="66" t="s">
        <v>2464</v>
      </c>
      <c r="E955" s="68">
        <v>6.5912300000000004</v>
      </c>
      <c r="F955" s="74">
        <v>1.4</v>
      </c>
      <c r="G955" s="74">
        <v>1</v>
      </c>
      <c r="H955" s="68">
        <f t="shared" si="28"/>
        <v>9.2277199999999997</v>
      </c>
      <c r="I955" s="70">
        <f t="shared" si="29"/>
        <v>6.5912300000000004</v>
      </c>
      <c r="J955" s="71">
        <f>ROUND((H955*'2-Calculator'!$D$26),2)</f>
        <v>60663.03</v>
      </c>
      <c r="K955" s="71">
        <f>ROUND((I955*'2-Calculator'!$D$26),2)</f>
        <v>43330.75</v>
      </c>
      <c r="L955" s="69">
        <v>51.63</v>
      </c>
      <c r="M955" s="66" t="s">
        <v>46</v>
      </c>
      <c r="N955" s="66" t="s">
        <v>46</v>
      </c>
      <c r="O955" s="66"/>
      <c r="P955" s="66" t="s">
        <v>1833</v>
      </c>
      <c r="Q955" s="141">
        <v>23</v>
      </c>
    </row>
    <row r="956" spans="1:17" s="72" customFormat="1" x14ac:dyDescent="0.2">
      <c r="A956" s="66"/>
      <c r="B956" s="66" t="s">
        <v>336</v>
      </c>
      <c r="C956" s="221" t="s">
        <v>1737</v>
      </c>
      <c r="D956" s="66" t="s">
        <v>2464</v>
      </c>
      <c r="E956" s="68">
        <v>10.84375</v>
      </c>
      <c r="F956" s="74">
        <v>1.4</v>
      </c>
      <c r="G956" s="74">
        <v>1</v>
      </c>
      <c r="H956" s="68">
        <f t="shared" si="28"/>
        <v>15.18125</v>
      </c>
      <c r="I956" s="70">
        <f t="shared" si="29"/>
        <v>10.84375</v>
      </c>
      <c r="J956" s="71">
        <f>ROUND((H956*'2-Calculator'!$D$26),2)</f>
        <v>99801.54</v>
      </c>
      <c r="K956" s="71">
        <f>ROUND((I956*'2-Calculator'!$D$26),2)</f>
        <v>71286.81</v>
      </c>
      <c r="L956" s="69">
        <v>61.41</v>
      </c>
      <c r="M956" s="66" t="s">
        <v>46</v>
      </c>
      <c r="N956" s="66" t="s">
        <v>46</v>
      </c>
      <c r="O956" s="66"/>
      <c r="P956" s="66" t="s">
        <v>1833</v>
      </c>
      <c r="Q956" s="141">
        <v>43</v>
      </c>
    </row>
    <row r="957" spans="1:17" s="72" customFormat="1" x14ac:dyDescent="0.2">
      <c r="A957" s="66"/>
      <c r="B957" s="66" t="s">
        <v>335</v>
      </c>
      <c r="C957" s="221" t="s">
        <v>1737</v>
      </c>
      <c r="D957" s="66" t="s">
        <v>2464</v>
      </c>
      <c r="E957" s="68">
        <v>16.720189999999999</v>
      </c>
      <c r="F957" s="74">
        <v>1.4</v>
      </c>
      <c r="G957" s="74">
        <v>1</v>
      </c>
      <c r="H957" s="68">
        <f t="shared" si="28"/>
        <v>23.408270000000002</v>
      </c>
      <c r="I957" s="70">
        <f t="shared" si="29"/>
        <v>16.720189999999999</v>
      </c>
      <c r="J957" s="71">
        <f>ROUND((H957*'2-Calculator'!$D$26),2)</f>
        <v>153885.97</v>
      </c>
      <c r="K957" s="71">
        <f>ROUND((I957*'2-Calculator'!$D$26),2)</f>
        <v>109918.53</v>
      </c>
      <c r="L957" s="69">
        <v>80.37</v>
      </c>
      <c r="M957" s="66" t="s">
        <v>46</v>
      </c>
      <c r="N957" s="66" t="s">
        <v>46</v>
      </c>
      <c r="O957" s="66"/>
      <c r="P957" s="66" t="s">
        <v>1833</v>
      </c>
      <c r="Q957" s="141">
        <v>37</v>
      </c>
    </row>
    <row r="958" spans="1:17" s="72" customFormat="1" x14ac:dyDescent="0.2">
      <c r="A958" s="66"/>
      <c r="B958" s="66" t="s">
        <v>334</v>
      </c>
      <c r="C958" s="221" t="s">
        <v>1738</v>
      </c>
      <c r="D958" s="66" t="s">
        <v>2465</v>
      </c>
      <c r="E958" s="68">
        <v>2.7928999999999999</v>
      </c>
      <c r="F958" s="74">
        <v>1.4</v>
      </c>
      <c r="G958" s="74">
        <v>1</v>
      </c>
      <c r="H958" s="68">
        <f t="shared" si="28"/>
        <v>3.9100600000000001</v>
      </c>
      <c r="I958" s="70">
        <f t="shared" si="29"/>
        <v>2.7928999999999999</v>
      </c>
      <c r="J958" s="71">
        <f>ROUND((H958*'2-Calculator'!$D$26),2)</f>
        <v>25704.73</v>
      </c>
      <c r="K958" s="71">
        <f>ROUND((I958*'2-Calculator'!$D$26),2)</f>
        <v>18360.52</v>
      </c>
      <c r="L958" s="69">
        <v>22.69</v>
      </c>
      <c r="M958" s="66" t="s">
        <v>46</v>
      </c>
      <c r="N958" s="66" t="s">
        <v>46</v>
      </c>
      <c r="O958" s="66"/>
      <c r="P958" s="66" t="s">
        <v>1833</v>
      </c>
      <c r="Q958" s="141">
        <v>1</v>
      </c>
    </row>
    <row r="959" spans="1:17" s="72" customFormat="1" x14ac:dyDescent="0.2">
      <c r="A959" s="66"/>
      <c r="B959" s="66" t="s">
        <v>333</v>
      </c>
      <c r="C959" s="221" t="s">
        <v>1738</v>
      </c>
      <c r="D959" s="66" t="s">
        <v>2465</v>
      </c>
      <c r="E959" s="68">
        <v>6.5324299999999997</v>
      </c>
      <c r="F959" s="74">
        <v>1.4</v>
      </c>
      <c r="G959" s="74">
        <v>1</v>
      </c>
      <c r="H959" s="68">
        <f t="shared" si="28"/>
        <v>9.1454000000000004</v>
      </c>
      <c r="I959" s="70">
        <f t="shared" si="29"/>
        <v>6.5324299999999997</v>
      </c>
      <c r="J959" s="71">
        <f>ROUND((H959*'2-Calculator'!$D$26),2)</f>
        <v>60121.86</v>
      </c>
      <c r="K959" s="71">
        <f>ROUND((I959*'2-Calculator'!$D$26),2)</f>
        <v>42944.19</v>
      </c>
      <c r="L959" s="69">
        <v>46.2</v>
      </c>
      <c r="M959" s="66" t="s">
        <v>46</v>
      </c>
      <c r="N959" s="66" t="s">
        <v>46</v>
      </c>
      <c r="O959" s="66"/>
      <c r="P959" s="66" t="s">
        <v>1833</v>
      </c>
      <c r="Q959" s="141">
        <v>30</v>
      </c>
    </row>
    <row r="960" spans="1:17" s="72" customFormat="1" x14ac:dyDescent="0.2">
      <c r="A960" s="66"/>
      <c r="B960" s="66" t="s">
        <v>332</v>
      </c>
      <c r="C960" s="221" t="s">
        <v>1738</v>
      </c>
      <c r="D960" s="66" t="s">
        <v>2465</v>
      </c>
      <c r="E960" s="68">
        <v>9.0668100000000003</v>
      </c>
      <c r="F960" s="74">
        <v>1.4</v>
      </c>
      <c r="G960" s="74">
        <v>1</v>
      </c>
      <c r="H960" s="68">
        <f t="shared" si="28"/>
        <v>12.693530000000001</v>
      </c>
      <c r="I960" s="70">
        <f t="shared" si="29"/>
        <v>9.0668100000000003</v>
      </c>
      <c r="J960" s="71">
        <f>ROUND((H960*'2-Calculator'!$D$26),2)</f>
        <v>83447.27</v>
      </c>
      <c r="K960" s="71">
        <f>ROUND((I960*'2-Calculator'!$D$26),2)</f>
        <v>59605.21</v>
      </c>
      <c r="L960" s="69">
        <v>56.5</v>
      </c>
      <c r="M960" s="66" t="s">
        <v>46</v>
      </c>
      <c r="N960" s="66" t="s">
        <v>46</v>
      </c>
      <c r="O960" s="66"/>
      <c r="P960" s="66" t="s">
        <v>1833</v>
      </c>
      <c r="Q960" s="141">
        <v>80</v>
      </c>
    </row>
    <row r="961" spans="1:17" s="72" customFormat="1" x14ac:dyDescent="0.2">
      <c r="A961" s="66"/>
      <c r="B961" s="66" t="s">
        <v>331</v>
      </c>
      <c r="C961" s="221" t="s">
        <v>1738</v>
      </c>
      <c r="D961" s="66" t="s">
        <v>2465</v>
      </c>
      <c r="E961" s="68">
        <v>12.51286</v>
      </c>
      <c r="F961" s="74">
        <v>1.4</v>
      </c>
      <c r="G961" s="74">
        <v>1</v>
      </c>
      <c r="H961" s="68">
        <f t="shared" si="28"/>
        <v>17.518000000000001</v>
      </c>
      <c r="I961" s="70">
        <f t="shared" si="29"/>
        <v>12.51286</v>
      </c>
      <c r="J961" s="71">
        <f>ROUND((H961*'2-Calculator'!$D$26),2)</f>
        <v>115163.33</v>
      </c>
      <c r="K961" s="71">
        <f>ROUND((I961*'2-Calculator'!$D$26),2)</f>
        <v>82259.539999999994</v>
      </c>
      <c r="L961" s="69">
        <v>67.790000000000006</v>
      </c>
      <c r="M961" s="66" t="s">
        <v>46</v>
      </c>
      <c r="N961" s="66" t="s">
        <v>46</v>
      </c>
      <c r="O961" s="66"/>
      <c r="P961" s="66" t="s">
        <v>1833</v>
      </c>
      <c r="Q961" s="141">
        <v>25</v>
      </c>
    </row>
    <row r="962" spans="1:17" s="72" customFormat="1" x14ac:dyDescent="0.2">
      <c r="A962" s="66"/>
      <c r="B962" s="66" t="s">
        <v>330</v>
      </c>
      <c r="C962" s="221" t="s">
        <v>1739</v>
      </c>
      <c r="D962" s="66" t="s">
        <v>2466</v>
      </c>
      <c r="E962" s="68">
        <v>1.0282</v>
      </c>
      <c r="F962" s="74">
        <v>1.4</v>
      </c>
      <c r="G962" s="74">
        <v>1</v>
      </c>
      <c r="H962" s="68">
        <f t="shared" si="28"/>
        <v>1.4394800000000001</v>
      </c>
      <c r="I962" s="70">
        <f t="shared" si="29"/>
        <v>1.0282</v>
      </c>
      <c r="J962" s="71">
        <f>ROUND((H962*'2-Calculator'!$D$26),2)</f>
        <v>9463.14</v>
      </c>
      <c r="K962" s="71">
        <f>ROUND((I962*'2-Calculator'!$D$26),2)</f>
        <v>6759.39</v>
      </c>
      <c r="L962" s="69">
        <v>24.2</v>
      </c>
      <c r="M962" s="66" t="s">
        <v>46</v>
      </c>
      <c r="N962" s="66" t="s">
        <v>46</v>
      </c>
      <c r="O962" s="66"/>
      <c r="P962" s="66" t="s">
        <v>1833</v>
      </c>
      <c r="Q962" s="141">
        <v>1</v>
      </c>
    </row>
    <row r="963" spans="1:17" s="72" customFormat="1" x14ac:dyDescent="0.2">
      <c r="A963" s="66"/>
      <c r="B963" s="66" t="s">
        <v>329</v>
      </c>
      <c r="C963" s="221" t="s">
        <v>1739</v>
      </c>
      <c r="D963" s="66" t="s">
        <v>2466</v>
      </c>
      <c r="E963" s="68">
        <v>3.8834300000000002</v>
      </c>
      <c r="F963" s="74">
        <v>1.4</v>
      </c>
      <c r="G963" s="74">
        <v>1</v>
      </c>
      <c r="H963" s="68">
        <f t="shared" si="28"/>
        <v>5.4367999999999999</v>
      </c>
      <c r="I963" s="70">
        <f t="shared" si="29"/>
        <v>3.8834300000000002</v>
      </c>
      <c r="J963" s="71">
        <f>ROUND((H963*'2-Calculator'!$D$26),2)</f>
        <v>35741.519999999997</v>
      </c>
      <c r="K963" s="71">
        <f>ROUND((I963*'2-Calculator'!$D$26),2)</f>
        <v>25529.67</v>
      </c>
      <c r="L963" s="69">
        <v>32.1</v>
      </c>
      <c r="M963" s="66" t="s">
        <v>46</v>
      </c>
      <c r="N963" s="66" t="s">
        <v>46</v>
      </c>
      <c r="O963" s="66"/>
      <c r="P963" s="66" t="s">
        <v>1833</v>
      </c>
      <c r="Q963" s="141">
        <v>9</v>
      </c>
    </row>
    <row r="964" spans="1:17" s="72" customFormat="1" x14ac:dyDescent="0.2">
      <c r="A964" s="66"/>
      <c r="B964" s="66" t="s">
        <v>328</v>
      </c>
      <c r="C964" s="221" t="s">
        <v>1739</v>
      </c>
      <c r="D964" s="66" t="s">
        <v>2466</v>
      </c>
      <c r="E964" s="68">
        <v>7.2338399999999998</v>
      </c>
      <c r="F964" s="74">
        <v>1.4</v>
      </c>
      <c r="G964" s="74">
        <v>1</v>
      </c>
      <c r="H964" s="68">
        <f t="shared" si="28"/>
        <v>10.12738</v>
      </c>
      <c r="I964" s="70">
        <f t="shared" si="29"/>
        <v>7.2338399999999998</v>
      </c>
      <c r="J964" s="71">
        <f>ROUND((H964*'2-Calculator'!$D$26),2)</f>
        <v>66577.399999999994</v>
      </c>
      <c r="K964" s="71">
        <f>ROUND((I964*'2-Calculator'!$D$26),2)</f>
        <v>47555.26</v>
      </c>
      <c r="L964" s="69">
        <v>39.1</v>
      </c>
      <c r="M964" s="66" t="s">
        <v>46</v>
      </c>
      <c r="N964" s="66" t="s">
        <v>46</v>
      </c>
      <c r="O964" s="66"/>
      <c r="P964" s="66" t="s">
        <v>1833</v>
      </c>
      <c r="Q964" s="141">
        <v>5</v>
      </c>
    </row>
    <row r="965" spans="1:17" s="72" customFormat="1" x14ac:dyDescent="0.2">
      <c r="A965" s="66"/>
      <c r="B965" s="66" t="s">
        <v>327</v>
      </c>
      <c r="C965" s="221" t="s">
        <v>1739</v>
      </c>
      <c r="D965" s="66" t="s">
        <v>2466</v>
      </c>
      <c r="E965" s="68">
        <v>11.56081</v>
      </c>
      <c r="F965" s="74">
        <v>1.4</v>
      </c>
      <c r="G965" s="74">
        <v>1</v>
      </c>
      <c r="H965" s="68">
        <f t="shared" si="28"/>
        <v>16.185130000000001</v>
      </c>
      <c r="I965" s="70">
        <f t="shared" si="29"/>
        <v>11.56081</v>
      </c>
      <c r="J965" s="71">
        <f>ROUND((H965*'2-Calculator'!$D$26),2)</f>
        <v>106401.04</v>
      </c>
      <c r="K965" s="71">
        <f>ROUND((I965*'2-Calculator'!$D$26),2)</f>
        <v>76000.759999999995</v>
      </c>
      <c r="L965" s="69">
        <v>51.61</v>
      </c>
      <c r="M965" s="66" t="s">
        <v>46</v>
      </c>
      <c r="N965" s="66" t="s">
        <v>46</v>
      </c>
      <c r="O965" s="66"/>
      <c r="P965" s="66" t="s">
        <v>1833</v>
      </c>
      <c r="Q965" s="141">
        <v>0</v>
      </c>
    </row>
    <row r="966" spans="1:17" s="72" customFormat="1" x14ac:dyDescent="0.2">
      <c r="A966" s="66"/>
      <c r="B966" s="66" t="s">
        <v>326</v>
      </c>
      <c r="C966" s="221" t="s">
        <v>1740</v>
      </c>
      <c r="D966" s="66" t="s">
        <v>2467</v>
      </c>
      <c r="E966" s="68">
        <v>2.7742200000000001</v>
      </c>
      <c r="F966" s="74">
        <v>1.4</v>
      </c>
      <c r="G966" s="74">
        <v>1</v>
      </c>
      <c r="H966" s="68">
        <f t="shared" si="28"/>
        <v>3.8839100000000002</v>
      </c>
      <c r="I966" s="70">
        <f t="shared" si="29"/>
        <v>2.7742200000000001</v>
      </c>
      <c r="J966" s="71">
        <f>ROUND((H966*'2-Calculator'!$D$26),2)</f>
        <v>25532.82</v>
      </c>
      <c r="K966" s="71">
        <f>ROUND((I966*'2-Calculator'!$D$26),2)</f>
        <v>18237.72</v>
      </c>
      <c r="L966" s="69">
        <v>24.06</v>
      </c>
      <c r="M966" s="66" t="s">
        <v>46</v>
      </c>
      <c r="N966" s="66" t="s">
        <v>46</v>
      </c>
      <c r="O966" s="66"/>
      <c r="P966" s="66" t="s">
        <v>1833</v>
      </c>
      <c r="Q966" s="141">
        <v>4</v>
      </c>
    </row>
    <row r="967" spans="1:17" s="72" customFormat="1" x14ac:dyDescent="0.2">
      <c r="A967" s="66"/>
      <c r="B967" s="66" t="s">
        <v>325</v>
      </c>
      <c r="C967" s="221" t="s">
        <v>1740</v>
      </c>
      <c r="D967" s="66" t="s">
        <v>2467</v>
      </c>
      <c r="E967" s="68">
        <v>5.0902000000000003</v>
      </c>
      <c r="F967" s="74">
        <v>1.4</v>
      </c>
      <c r="G967" s="74">
        <v>1</v>
      </c>
      <c r="H967" s="68">
        <f t="shared" si="28"/>
        <v>7.1262800000000004</v>
      </c>
      <c r="I967" s="70">
        <f t="shared" si="29"/>
        <v>5.0902000000000003</v>
      </c>
      <c r="J967" s="71">
        <f>ROUND((H967*'2-Calculator'!$D$26),2)</f>
        <v>46848.160000000003</v>
      </c>
      <c r="K967" s="71">
        <f>ROUND((I967*'2-Calculator'!$D$26),2)</f>
        <v>33462.97</v>
      </c>
      <c r="L967" s="69">
        <v>36.5</v>
      </c>
      <c r="M967" s="66" t="s">
        <v>46</v>
      </c>
      <c r="N967" s="66" t="s">
        <v>46</v>
      </c>
      <c r="O967" s="66"/>
      <c r="P967" s="66" t="s">
        <v>1833</v>
      </c>
      <c r="Q967" s="141">
        <v>45</v>
      </c>
    </row>
    <row r="968" spans="1:17" s="72" customFormat="1" x14ac:dyDescent="0.2">
      <c r="A968" s="66"/>
      <c r="B968" s="66" t="s">
        <v>324</v>
      </c>
      <c r="C968" s="221" t="s">
        <v>1740</v>
      </c>
      <c r="D968" s="66" t="s">
        <v>2467</v>
      </c>
      <c r="E968" s="68">
        <v>7.1757499999999999</v>
      </c>
      <c r="F968" s="74">
        <v>1.4</v>
      </c>
      <c r="G968" s="74">
        <v>1</v>
      </c>
      <c r="H968" s="68">
        <f t="shared" si="28"/>
        <v>10.046049999999999</v>
      </c>
      <c r="I968" s="70">
        <f t="shared" si="29"/>
        <v>7.1757499999999999</v>
      </c>
      <c r="J968" s="71">
        <f>ROUND((H968*'2-Calculator'!$D$26),2)</f>
        <v>66042.73</v>
      </c>
      <c r="K968" s="71">
        <f>ROUND((I968*'2-Calculator'!$D$26),2)</f>
        <v>47173.38</v>
      </c>
      <c r="L968" s="69">
        <v>45.35</v>
      </c>
      <c r="M968" s="66" t="s">
        <v>46</v>
      </c>
      <c r="N968" s="66" t="s">
        <v>46</v>
      </c>
      <c r="O968" s="66"/>
      <c r="P968" s="66" t="s">
        <v>1833</v>
      </c>
      <c r="Q968" s="141">
        <v>78</v>
      </c>
    </row>
    <row r="969" spans="1:17" s="72" customFormat="1" x14ac:dyDescent="0.2">
      <c r="A969" s="66"/>
      <c r="B969" s="66" t="s">
        <v>323</v>
      </c>
      <c r="C969" s="221" t="s">
        <v>1740</v>
      </c>
      <c r="D969" s="66" t="s">
        <v>2467</v>
      </c>
      <c r="E969" s="68">
        <v>10.00412</v>
      </c>
      <c r="F969" s="74">
        <v>1.4</v>
      </c>
      <c r="G969" s="74">
        <v>1</v>
      </c>
      <c r="H969" s="68">
        <f t="shared" si="28"/>
        <v>14.00577</v>
      </c>
      <c r="I969" s="70">
        <f t="shared" si="29"/>
        <v>10.00412</v>
      </c>
      <c r="J969" s="71">
        <f>ROUND((H969*'2-Calculator'!$D$26),2)</f>
        <v>92073.93</v>
      </c>
      <c r="K969" s="71">
        <f>ROUND((I969*'2-Calculator'!$D$26),2)</f>
        <v>65767.08</v>
      </c>
      <c r="L969" s="69">
        <v>52.32</v>
      </c>
      <c r="M969" s="66" t="s">
        <v>46</v>
      </c>
      <c r="N969" s="66" t="s">
        <v>46</v>
      </c>
      <c r="O969" s="66"/>
      <c r="P969" s="66" t="s">
        <v>1833</v>
      </c>
      <c r="Q969" s="141">
        <v>15</v>
      </c>
    </row>
    <row r="970" spans="1:17" s="72" customFormat="1" x14ac:dyDescent="0.2">
      <c r="A970" s="66"/>
      <c r="B970" s="66" t="s">
        <v>322</v>
      </c>
      <c r="C970" s="221" t="s">
        <v>1741</v>
      </c>
      <c r="D970" s="66" t="s">
        <v>2468</v>
      </c>
      <c r="E970" s="68">
        <v>1.80281</v>
      </c>
      <c r="F970" s="74">
        <v>1.4</v>
      </c>
      <c r="G970" s="74">
        <v>1</v>
      </c>
      <c r="H970" s="68">
        <f t="shared" si="28"/>
        <v>2.52393</v>
      </c>
      <c r="I970" s="70">
        <f t="shared" si="29"/>
        <v>1.80281</v>
      </c>
      <c r="J970" s="71">
        <f>ROUND((H970*'2-Calculator'!$D$26),2)</f>
        <v>16592.32</v>
      </c>
      <c r="K970" s="71">
        <f>ROUND((I970*'2-Calculator'!$D$26),2)</f>
        <v>11851.67</v>
      </c>
      <c r="L970" s="69">
        <v>19.78</v>
      </c>
      <c r="M970" s="66" t="s">
        <v>46</v>
      </c>
      <c r="N970" s="66" t="s">
        <v>46</v>
      </c>
      <c r="O970" s="66"/>
      <c r="P970" s="66" t="s">
        <v>1833</v>
      </c>
      <c r="Q970" s="141">
        <v>2</v>
      </c>
    </row>
    <row r="971" spans="1:17" s="72" customFormat="1" x14ac:dyDescent="0.2">
      <c r="A971" s="66"/>
      <c r="B971" s="66" t="s">
        <v>321</v>
      </c>
      <c r="C971" s="221" t="s">
        <v>1741</v>
      </c>
      <c r="D971" s="66" t="s">
        <v>2468</v>
      </c>
      <c r="E971" s="68">
        <v>3.9397799999999998</v>
      </c>
      <c r="F971" s="74">
        <v>1.4</v>
      </c>
      <c r="G971" s="74">
        <v>1</v>
      </c>
      <c r="H971" s="68">
        <f t="shared" si="28"/>
        <v>5.5156900000000002</v>
      </c>
      <c r="I971" s="70">
        <f t="shared" si="29"/>
        <v>3.9397799999999998</v>
      </c>
      <c r="J971" s="71">
        <f>ROUND((H971*'2-Calculator'!$D$26),2)</f>
        <v>36260.15</v>
      </c>
      <c r="K971" s="71">
        <f>ROUND((I971*'2-Calculator'!$D$26),2)</f>
        <v>25900.11</v>
      </c>
      <c r="L971" s="69">
        <v>27.29</v>
      </c>
      <c r="M971" s="66" t="s">
        <v>46</v>
      </c>
      <c r="N971" s="66" t="s">
        <v>46</v>
      </c>
      <c r="O971" s="66"/>
      <c r="P971" s="66" t="s">
        <v>1833</v>
      </c>
      <c r="Q971" s="141">
        <v>22</v>
      </c>
    </row>
    <row r="972" spans="1:17" s="72" customFormat="1" x14ac:dyDescent="0.2">
      <c r="A972" s="66"/>
      <c r="B972" s="66" t="s">
        <v>320</v>
      </c>
      <c r="C972" s="221" t="s">
        <v>1741</v>
      </c>
      <c r="D972" s="66" t="s">
        <v>2468</v>
      </c>
      <c r="E972" s="68">
        <v>5.8168499999999996</v>
      </c>
      <c r="F972" s="74">
        <v>1.4</v>
      </c>
      <c r="G972" s="74">
        <v>1</v>
      </c>
      <c r="H972" s="68">
        <f t="shared" si="28"/>
        <v>8.1435899999999997</v>
      </c>
      <c r="I972" s="70">
        <f t="shared" si="29"/>
        <v>5.8168499999999996</v>
      </c>
      <c r="J972" s="71">
        <f>ROUND((H972*'2-Calculator'!$D$26),2)</f>
        <v>53535.96</v>
      </c>
      <c r="K972" s="71">
        <f>ROUND((I972*'2-Calculator'!$D$26),2)</f>
        <v>38239.97</v>
      </c>
      <c r="L972" s="69">
        <v>34.130000000000003</v>
      </c>
      <c r="M972" s="66" t="s">
        <v>46</v>
      </c>
      <c r="N972" s="66" t="s">
        <v>46</v>
      </c>
      <c r="O972" s="66"/>
      <c r="P972" s="66" t="s">
        <v>1833</v>
      </c>
      <c r="Q972" s="141">
        <v>0</v>
      </c>
    </row>
    <row r="973" spans="1:17" s="72" customFormat="1" x14ac:dyDescent="0.2">
      <c r="A973" s="66"/>
      <c r="B973" s="66" t="s">
        <v>319</v>
      </c>
      <c r="C973" s="221" t="s">
        <v>1741</v>
      </c>
      <c r="D973" s="66" t="s">
        <v>2468</v>
      </c>
      <c r="E973" s="68">
        <v>8.2163699999999995</v>
      </c>
      <c r="F973" s="74">
        <v>1.4</v>
      </c>
      <c r="G973" s="74">
        <v>1</v>
      </c>
      <c r="H973" s="68">
        <f t="shared" si="28"/>
        <v>11.50292</v>
      </c>
      <c r="I973" s="70">
        <f t="shared" si="29"/>
        <v>8.2163699999999995</v>
      </c>
      <c r="J973" s="71">
        <f>ROUND((H973*'2-Calculator'!$D$26),2)</f>
        <v>75620.2</v>
      </c>
      <c r="K973" s="71">
        <f>ROUND((I973*'2-Calculator'!$D$26),2)</f>
        <v>54014.42</v>
      </c>
      <c r="L973" s="69">
        <v>44.11</v>
      </c>
      <c r="M973" s="66" t="s">
        <v>46</v>
      </c>
      <c r="N973" s="66" t="s">
        <v>46</v>
      </c>
      <c r="O973" s="66"/>
      <c r="P973" s="66" t="s">
        <v>1833</v>
      </c>
      <c r="Q973" s="141">
        <v>0</v>
      </c>
    </row>
    <row r="974" spans="1:17" s="72" customFormat="1" x14ac:dyDescent="0.2">
      <c r="A974" s="66"/>
      <c r="B974" s="66" t="s">
        <v>318</v>
      </c>
      <c r="C974" s="221" t="s">
        <v>1742</v>
      </c>
      <c r="D974" s="66" t="s">
        <v>2469</v>
      </c>
      <c r="E974" s="68">
        <v>1.2079299999999999</v>
      </c>
      <c r="F974" s="74">
        <v>1.4</v>
      </c>
      <c r="G974" s="74">
        <v>1</v>
      </c>
      <c r="H974" s="68">
        <f t="shared" ref="H974:H1037" si="30">ROUND(E974*F974,5)</f>
        <v>1.6911</v>
      </c>
      <c r="I974" s="70">
        <f t="shared" ref="I974:I1037" si="31">ROUND(E974*G974,5)</f>
        <v>1.2079299999999999</v>
      </c>
      <c r="J974" s="71">
        <f>ROUND((H974*'2-Calculator'!$D$26),2)</f>
        <v>11117.29</v>
      </c>
      <c r="K974" s="71">
        <f>ROUND((I974*'2-Calculator'!$D$26),2)</f>
        <v>7940.93</v>
      </c>
      <c r="L974" s="69">
        <v>3</v>
      </c>
      <c r="M974" s="66" t="s">
        <v>46</v>
      </c>
      <c r="N974" s="66" t="s">
        <v>46</v>
      </c>
      <c r="O974" s="66"/>
      <c r="P974" s="66" t="s">
        <v>1833</v>
      </c>
      <c r="Q974" s="141">
        <v>0</v>
      </c>
    </row>
    <row r="975" spans="1:17" s="72" customFormat="1" x14ac:dyDescent="0.2">
      <c r="A975" s="66"/>
      <c r="B975" s="66" t="s">
        <v>317</v>
      </c>
      <c r="C975" s="221" t="s">
        <v>1742</v>
      </c>
      <c r="D975" s="66" t="s">
        <v>2469</v>
      </c>
      <c r="E975" s="68">
        <v>3.64716</v>
      </c>
      <c r="F975" s="74">
        <v>1.4</v>
      </c>
      <c r="G975" s="74">
        <v>1</v>
      </c>
      <c r="H975" s="68">
        <f t="shared" si="30"/>
        <v>5.10602</v>
      </c>
      <c r="I975" s="70">
        <f t="shared" si="31"/>
        <v>3.64716</v>
      </c>
      <c r="J975" s="71">
        <f>ROUND((H975*'2-Calculator'!$D$26),2)</f>
        <v>33566.980000000003</v>
      </c>
      <c r="K975" s="71">
        <f>ROUND((I975*'2-Calculator'!$D$26),2)</f>
        <v>23976.43</v>
      </c>
      <c r="L975" s="69">
        <v>19.91</v>
      </c>
      <c r="M975" s="66" t="s">
        <v>46</v>
      </c>
      <c r="N975" s="66" t="s">
        <v>46</v>
      </c>
      <c r="O975" s="66"/>
      <c r="P975" s="66" t="s">
        <v>1833</v>
      </c>
      <c r="Q975" s="141">
        <v>3</v>
      </c>
    </row>
    <row r="976" spans="1:17" s="72" customFormat="1" x14ac:dyDescent="0.2">
      <c r="A976" s="66"/>
      <c r="B976" s="66" t="s">
        <v>316</v>
      </c>
      <c r="C976" s="221" t="s">
        <v>1742</v>
      </c>
      <c r="D976" s="66" t="s">
        <v>2469</v>
      </c>
      <c r="E976" s="68">
        <v>6.9444900000000001</v>
      </c>
      <c r="F976" s="74">
        <v>1.4</v>
      </c>
      <c r="G976" s="74">
        <v>1</v>
      </c>
      <c r="H976" s="68">
        <f t="shared" si="30"/>
        <v>9.7222899999999992</v>
      </c>
      <c r="I976" s="70">
        <f t="shared" si="31"/>
        <v>6.9444900000000001</v>
      </c>
      <c r="J976" s="71">
        <f>ROUND((H976*'2-Calculator'!$D$26),2)</f>
        <v>63914.33</v>
      </c>
      <c r="K976" s="71">
        <f>ROUND((I976*'2-Calculator'!$D$26),2)</f>
        <v>45653.08</v>
      </c>
      <c r="L976" s="69">
        <v>38.9</v>
      </c>
      <c r="M976" s="66" t="s">
        <v>46</v>
      </c>
      <c r="N976" s="66" t="s">
        <v>46</v>
      </c>
      <c r="O976" s="66"/>
      <c r="P976" s="66" t="s">
        <v>1833</v>
      </c>
      <c r="Q976" s="141">
        <v>6</v>
      </c>
    </row>
    <row r="977" spans="1:17" s="72" customFormat="1" x14ac:dyDescent="0.2">
      <c r="A977" s="66"/>
      <c r="B977" s="66" t="s">
        <v>315</v>
      </c>
      <c r="C977" s="221" t="s">
        <v>1742</v>
      </c>
      <c r="D977" s="66" t="s">
        <v>2469</v>
      </c>
      <c r="E977" s="68">
        <v>12.30738</v>
      </c>
      <c r="F977" s="74">
        <v>1.4</v>
      </c>
      <c r="G977" s="74">
        <v>1</v>
      </c>
      <c r="H977" s="68">
        <f t="shared" si="30"/>
        <v>17.230329999999999</v>
      </c>
      <c r="I977" s="70">
        <f t="shared" si="31"/>
        <v>12.30738</v>
      </c>
      <c r="J977" s="71">
        <f>ROUND((H977*'2-Calculator'!$D$26),2)</f>
        <v>113272.19</v>
      </c>
      <c r="K977" s="71">
        <f>ROUND((I977*'2-Calculator'!$D$26),2)</f>
        <v>80908.72</v>
      </c>
      <c r="L977" s="69">
        <v>91.24</v>
      </c>
      <c r="M977" s="66" t="s">
        <v>46</v>
      </c>
      <c r="N977" s="66" t="s">
        <v>46</v>
      </c>
      <c r="O977" s="66"/>
      <c r="P977" s="66" t="s">
        <v>1833</v>
      </c>
      <c r="Q977" s="141">
        <v>14</v>
      </c>
    </row>
    <row r="978" spans="1:17" s="72" customFormat="1" x14ac:dyDescent="0.2">
      <c r="A978" s="66"/>
      <c r="B978" s="66" t="s">
        <v>314</v>
      </c>
      <c r="C978" s="221" t="s">
        <v>1743</v>
      </c>
      <c r="D978" s="66" t="s">
        <v>2470</v>
      </c>
      <c r="E978" s="68">
        <v>1.5635699999999999</v>
      </c>
      <c r="F978" s="74">
        <v>1.4</v>
      </c>
      <c r="G978" s="74">
        <v>1</v>
      </c>
      <c r="H978" s="68">
        <f t="shared" si="30"/>
        <v>2.1890000000000001</v>
      </c>
      <c r="I978" s="70">
        <f t="shared" si="31"/>
        <v>1.5635699999999999</v>
      </c>
      <c r="J978" s="71">
        <f>ROUND((H978*'2-Calculator'!$D$26),2)</f>
        <v>14390.49</v>
      </c>
      <c r="K978" s="71">
        <f>ROUND((I978*'2-Calculator'!$D$26),2)</f>
        <v>10278.91</v>
      </c>
      <c r="L978" s="69">
        <v>14.74</v>
      </c>
      <c r="M978" s="66" t="s">
        <v>46</v>
      </c>
      <c r="N978" s="66" t="s">
        <v>46</v>
      </c>
      <c r="O978" s="66"/>
      <c r="P978" s="66" t="s">
        <v>1833</v>
      </c>
      <c r="Q978" s="141">
        <v>5</v>
      </c>
    </row>
    <row r="979" spans="1:17" s="72" customFormat="1" x14ac:dyDescent="0.2">
      <c r="A979" s="66"/>
      <c r="B979" s="66" t="s">
        <v>313</v>
      </c>
      <c r="C979" s="221" t="s">
        <v>1743</v>
      </c>
      <c r="D979" s="66" t="s">
        <v>2470</v>
      </c>
      <c r="E979" s="68">
        <v>2.7807400000000002</v>
      </c>
      <c r="F979" s="74">
        <v>1.4</v>
      </c>
      <c r="G979" s="74">
        <v>1</v>
      </c>
      <c r="H979" s="68">
        <f t="shared" si="30"/>
        <v>3.8930400000000001</v>
      </c>
      <c r="I979" s="70">
        <f t="shared" si="31"/>
        <v>2.7807400000000002</v>
      </c>
      <c r="J979" s="71">
        <f>ROUND((H979*'2-Calculator'!$D$26),2)</f>
        <v>25592.84</v>
      </c>
      <c r="K979" s="71">
        <f>ROUND((I979*'2-Calculator'!$D$26),2)</f>
        <v>18280.580000000002</v>
      </c>
      <c r="L979" s="69">
        <v>21.19</v>
      </c>
      <c r="M979" s="66" t="s">
        <v>46</v>
      </c>
      <c r="N979" s="66" t="s">
        <v>46</v>
      </c>
      <c r="O979" s="66"/>
      <c r="P979" s="66" t="s">
        <v>1833</v>
      </c>
      <c r="Q979" s="141">
        <v>9</v>
      </c>
    </row>
    <row r="980" spans="1:17" s="72" customFormat="1" x14ac:dyDescent="0.2">
      <c r="A980" s="66"/>
      <c r="B980" s="66" t="s">
        <v>312</v>
      </c>
      <c r="C980" s="221" t="s">
        <v>1743</v>
      </c>
      <c r="D980" s="66" t="s">
        <v>2470</v>
      </c>
      <c r="E980" s="68">
        <v>4.8209400000000002</v>
      </c>
      <c r="F980" s="74">
        <v>1.4</v>
      </c>
      <c r="G980" s="74">
        <v>1</v>
      </c>
      <c r="H980" s="68">
        <f t="shared" si="30"/>
        <v>6.74932</v>
      </c>
      <c r="I980" s="70">
        <f t="shared" si="31"/>
        <v>4.8209400000000002</v>
      </c>
      <c r="J980" s="71">
        <f>ROUND((H980*'2-Calculator'!$D$26),2)</f>
        <v>44370.03</v>
      </c>
      <c r="K980" s="71">
        <f>ROUND((I980*'2-Calculator'!$D$26),2)</f>
        <v>31692.86</v>
      </c>
      <c r="L980" s="69">
        <v>31.63</v>
      </c>
      <c r="M980" s="66" t="s">
        <v>46</v>
      </c>
      <c r="N980" s="66" t="s">
        <v>46</v>
      </c>
      <c r="O980" s="66"/>
      <c r="P980" s="66" t="s">
        <v>1833</v>
      </c>
      <c r="Q980" s="141">
        <v>35</v>
      </c>
    </row>
    <row r="981" spans="1:17" s="72" customFormat="1" x14ac:dyDescent="0.2">
      <c r="A981" s="66"/>
      <c r="B981" s="66" t="s">
        <v>311</v>
      </c>
      <c r="C981" s="221" t="s">
        <v>1743</v>
      </c>
      <c r="D981" s="66" t="s">
        <v>2470</v>
      </c>
      <c r="E981" s="68">
        <v>7.6028599999999997</v>
      </c>
      <c r="F981" s="74">
        <v>1.4</v>
      </c>
      <c r="G981" s="74">
        <v>1</v>
      </c>
      <c r="H981" s="68">
        <f t="shared" si="30"/>
        <v>10.644</v>
      </c>
      <c r="I981" s="70">
        <f t="shared" si="31"/>
        <v>7.6028599999999997</v>
      </c>
      <c r="J981" s="71">
        <f>ROUND((H981*'2-Calculator'!$D$26),2)</f>
        <v>69973.66</v>
      </c>
      <c r="K981" s="71">
        <f>ROUND((I981*'2-Calculator'!$D$26),2)</f>
        <v>49981.2</v>
      </c>
      <c r="L981" s="69">
        <v>42.86</v>
      </c>
      <c r="M981" s="66" t="s">
        <v>46</v>
      </c>
      <c r="N981" s="66" t="s">
        <v>46</v>
      </c>
      <c r="O981" s="66"/>
      <c r="P981" s="66" t="s">
        <v>1833</v>
      </c>
      <c r="Q981" s="141">
        <v>12</v>
      </c>
    </row>
    <row r="982" spans="1:17" s="72" customFormat="1" x14ac:dyDescent="0.2">
      <c r="A982" s="66"/>
      <c r="B982" s="66" t="s">
        <v>310</v>
      </c>
      <c r="C982" s="221" t="s">
        <v>1744</v>
      </c>
      <c r="D982" s="66" t="s">
        <v>2471</v>
      </c>
      <c r="E982" s="68">
        <v>2.2956099999999999</v>
      </c>
      <c r="F982" s="74">
        <v>1.4</v>
      </c>
      <c r="G982" s="74">
        <v>1</v>
      </c>
      <c r="H982" s="68">
        <f t="shared" si="30"/>
        <v>3.2138499999999999</v>
      </c>
      <c r="I982" s="70">
        <f t="shared" si="31"/>
        <v>2.2956099999999999</v>
      </c>
      <c r="J982" s="71">
        <f>ROUND((H982*'2-Calculator'!$D$26),2)</f>
        <v>21127.85</v>
      </c>
      <c r="K982" s="71">
        <f>ROUND((I982*'2-Calculator'!$D$26),2)</f>
        <v>15091.34</v>
      </c>
      <c r="L982" s="69">
        <v>18.98</v>
      </c>
      <c r="M982" s="66" t="s">
        <v>46</v>
      </c>
      <c r="N982" s="66" t="s">
        <v>46</v>
      </c>
      <c r="O982" s="66"/>
      <c r="P982" s="66" t="s">
        <v>1833</v>
      </c>
      <c r="Q982" s="141">
        <v>34</v>
      </c>
    </row>
    <row r="983" spans="1:17" s="72" customFormat="1" x14ac:dyDescent="0.2">
      <c r="A983" s="66"/>
      <c r="B983" s="66" t="s">
        <v>309</v>
      </c>
      <c r="C983" s="221" t="s">
        <v>1744</v>
      </c>
      <c r="D983" s="66" t="s">
        <v>2471</v>
      </c>
      <c r="E983" s="68">
        <v>3.5337499999999999</v>
      </c>
      <c r="F983" s="74">
        <v>1.4</v>
      </c>
      <c r="G983" s="74">
        <v>1</v>
      </c>
      <c r="H983" s="68">
        <f t="shared" si="30"/>
        <v>4.9472500000000004</v>
      </c>
      <c r="I983" s="70">
        <f t="shared" si="31"/>
        <v>3.5337499999999999</v>
      </c>
      <c r="J983" s="71">
        <f>ROUND((H983*'2-Calculator'!$D$26),2)</f>
        <v>32523.22</v>
      </c>
      <c r="K983" s="71">
        <f>ROUND((I983*'2-Calculator'!$D$26),2)</f>
        <v>23230.87</v>
      </c>
      <c r="L983" s="69">
        <v>25.89</v>
      </c>
      <c r="M983" s="66" t="s">
        <v>46</v>
      </c>
      <c r="N983" s="66" t="s">
        <v>46</v>
      </c>
      <c r="O983" s="66"/>
      <c r="P983" s="66" t="s">
        <v>1833</v>
      </c>
      <c r="Q983" s="141">
        <v>111</v>
      </c>
    </row>
    <row r="984" spans="1:17" s="72" customFormat="1" x14ac:dyDescent="0.2">
      <c r="A984" s="66"/>
      <c r="B984" s="66" t="s">
        <v>308</v>
      </c>
      <c r="C984" s="221" t="s">
        <v>1744</v>
      </c>
      <c r="D984" s="66" t="s">
        <v>2471</v>
      </c>
      <c r="E984" s="68">
        <v>4.8434600000000003</v>
      </c>
      <c r="F984" s="74">
        <v>1.4</v>
      </c>
      <c r="G984" s="74">
        <v>1</v>
      </c>
      <c r="H984" s="68">
        <f t="shared" si="30"/>
        <v>6.7808400000000004</v>
      </c>
      <c r="I984" s="70">
        <f t="shared" si="31"/>
        <v>4.8434600000000003</v>
      </c>
      <c r="J984" s="71">
        <f>ROUND((H984*'2-Calculator'!$D$26),2)</f>
        <v>44577.24</v>
      </c>
      <c r="K984" s="71">
        <f>ROUND((I984*'2-Calculator'!$D$26),2)</f>
        <v>31840.91</v>
      </c>
      <c r="L984" s="69">
        <v>33.25</v>
      </c>
      <c r="M984" s="66" t="s">
        <v>46</v>
      </c>
      <c r="N984" s="66" t="s">
        <v>46</v>
      </c>
      <c r="O984" s="66"/>
      <c r="P984" s="66" t="s">
        <v>1833</v>
      </c>
      <c r="Q984" s="141">
        <v>74</v>
      </c>
    </row>
    <row r="985" spans="1:17" s="72" customFormat="1" x14ac:dyDescent="0.2">
      <c r="A985" s="66"/>
      <c r="B985" s="66" t="s">
        <v>307</v>
      </c>
      <c r="C985" s="221" t="s">
        <v>1744</v>
      </c>
      <c r="D985" s="66" t="s">
        <v>2471</v>
      </c>
      <c r="E985" s="68">
        <v>6.8753399999999996</v>
      </c>
      <c r="F985" s="74">
        <v>1.4</v>
      </c>
      <c r="G985" s="74">
        <v>1</v>
      </c>
      <c r="H985" s="68">
        <f t="shared" si="30"/>
        <v>9.6254799999999996</v>
      </c>
      <c r="I985" s="70">
        <f t="shared" si="31"/>
        <v>6.8753399999999996</v>
      </c>
      <c r="J985" s="71">
        <f>ROUND((H985*'2-Calculator'!$D$26),2)</f>
        <v>63277.91</v>
      </c>
      <c r="K985" s="71">
        <f>ROUND((I985*'2-Calculator'!$D$26),2)</f>
        <v>45198.49</v>
      </c>
      <c r="L985" s="69">
        <v>37.46</v>
      </c>
      <c r="M985" s="66" t="s">
        <v>46</v>
      </c>
      <c r="N985" s="66" t="s">
        <v>46</v>
      </c>
      <c r="O985" s="66"/>
      <c r="P985" s="66" t="s">
        <v>1833</v>
      </c>
      <c r="Q985" s="141">
        <v>12</v>
      </c>
    </row>
    <row r="986" spans="1:17" s="72" customFormat="1" x14ac:dyDescent="0.2">
      <c r="A986" s="66"/>
      <c r="B986" s="66" t="s">
        <v>306</v>
      </c>
      <c r="C986" s="221" t="s">
        <v>1745</v>
      </c>
      <c r="D986" s="66" t="s">
        <v>2472</v>
      </c>
      <c r="E986" s="68">
        <v>1.8065899999999999</v>
      </c>
      <c r="F986" s="74">
        <v>1.4</v>
      </c>
      <c r="G986" s="74">
        <v>1</v>
      </c>
      <c r="H986" s="68">
        <f t="shared" si="30"/>
        <v>2.5292300000000001</v>
      </c>
      <c r="I986" s="70">
        <f t="shared" si="31"/>
        <v>1.8065899999999999</v>
      </c>
      <c r="J986" s="71">
        <f>ROUND((H986*'2-Calculator'!$D$26),2)</f>
        <v>16627.16</v>
      </c>
      <c r="K986" s="71">
        <f>ROUND((I986*'2-Calculator'!$D$26),2)</f>
        <v>11876.52</v>
      </c>
      <c r="L986" s="69">
        <v>14.43</v>
      </c>
      <c r="M986" s="66" t="s">
        <v>46</v>
      </c>
      <c r="N986" s="66" t="s">
        <v>46</v>
      </c>
      <c r="O986" s="66"/>
      <c r="P986" s="66" t="s">
        <v>1833</v>
      </c>
      <c r="Q986" s="141">
        <v>8</v>
      </c>
    </row>
    <row r="987" spans="1:17" s="72" customFormat="1" x14ac:dyDescent="0.2">
      <c r="A987" s="66"/>
      <c r="B987" s="66" t="s">
        <v>305</v>
      </c>
      <c r="C987" s="221" t="s">
        <v>1745</v>
      </c>
      <c r="D987" s="66" t="s">
        <v>2472</v>
      </c>
      <c r="E987" s="68">
        <v>2.6649099999999999</v>
      </c>
      <c r="F987" s="74">
        <v>1.4</v>
      </c>
      <c r="G987" s="74">
        <v>1</v>
      </c>
      <c r="H987" s="68">
        <f t="shared" si="30"/>
        <v>3.7308699999999999</v>
      </c>
      <c r="I987" s="70">
        <f t="shared" si="31"/>
        <v>2.6649099999999999</v>
      </c>
      <c r="J987" s="71">
        <f>ROUND((H987*'2-Calculator'!$D$26),2)</f>
        <v>24526.74</v>
      </c>
      <c r="K987" s="71">
        <f>ROUND((I987*'2-Calculator'!$D$26),2)</f>
        <v>17519.12</v>
      </c>
      <c r="L987" s="69">
        <v>22.56</v>
      </c>
      <c r="M987" s="66" t="s">
        <v>46</v>
      </c>
      <c r="N987" s="66" t="s">
        <v>46</v>
      </c>
      <c r="O987" s="66"/>
      <c r="P987" s="66" t="s">
        <v>1833</v>
      </c>
      <c r="Q987" s="141">
        <v>5</v>
      </c>
    </row>
    <row r="988" spans="1:17" s="72" customFormat="1" x14ac:dyDescent="0.2">
      <c r="A988" s="66"/>
      <c r="B988" s="66" t="s">
        <v>304</v>
      </c>
      <c r="C988" s="221" t="s">
        <v>1745</v>
      </c>
      <c r="D988" s="66" t="s">
        <v>2472</v>
      </c>
      <c r="E988" s="68">
        <v>4.73726</v>
      </c>
      <c r="F988" s="74">
        <v>1.4</v>
      </c>
      <c r="G988" s="74">
        <v>1</v>
      </c>
      <c r="H988" s="68">
        <f t="shared" si="30"/>
        <v>6.6321599999999998</v>
      </c>
      <c r="I988" s="70">
        <f t="shared" si="31"/>
        <v>4.73726</v>
      </c>
      <c r="J988" s="71">
        <f>ROUND((H988*'2-Calculator'!$D$26),2)</f>
        <v>43599.82</v>
      </c>
      <c r="K988" s="71">
        <f>ROUND((I988*'2-Calculator'!$D$26),2)</f>
        <v>31142.75</v>
      </c>
      <c r="L988" s="69">
        <v>32.020000000000003</v>
      </c>
      <c r="M988" s="66" t="s">
        <v>46</v>
      </c>
      <c r="N988" s="66" t="s">
        <v>46</v>
      </c>
      <c r="O988" s="66"/>
      <c r="P988" s="66" t="s">
        <v>1833</v>
      </c>
      <c r="Q988" s="141">
        <v>1</v>
      </c>
    </row>
    <row r="989" spans="1:17" s="72" customFormat="1" x14ac:dyDescent="0.2">
      <c r="A989" s="66"/>
      <c r="B989" s="66" t="s">
        <v>303</v>
      </c>
      <c r="C989" s="221" t="s">
        <v>1745</v>
      </c>
      <c r="D989" s="66" t="s">
        <v>2472</v>
      </c>
      <c r="E989" s="68">
        <v>6.2060199999999996</v>
      </c>
      <c r="F989" s="74">
        <v>1.4</v>
      </c>
      <c r="G989" s="74">
        <v>1</v>
      </c>
      <c r="H989" s="68">
        <f t="shared" si="30"/>
        <v>8.6884300000000003</v>
      </c>
      <c r="I989" s="70">
        <f t="shared" si="31"/>
        <v>6.2060199999999996</v>
      </c>
      <c r="J989" s="71">
        <f>ROUND((H989*'2-Calculator'!$D$26),2)</f>
        <v>57117.74</v>
      </c>
      <c r="K989" s="71">
        <f>ROUND((I989*'2-Calculator'!$D$26),2)</f>
        <v>40798.379999999997</v>
      </c>
      <c r="L989" s="69">
        <v>45</v>
      </c>
      <c r="M989" s="66" t="s">
        <v>46</v>
      </c>
      <c r="N989" s="66" t="s">
        <v>46</v>
      </c>
      <c r="O989" s="66"/>
      <c r="P989" s="66" t="s">
        <v>1833</v>
      </c>
      <c r="Q989" s="141">
        <v>0</v>
      </c>
    </row>
    <row r="990" spans="1:17" s="72" customFormat="1" x14ac:dyDescent="0.2">
      <c r="A990" s="66"/>
      <c r="B990" s="66" t="s">
        <v>302</v>
      </c>
      <c r="C990" s="221" t="s">
        <v>1746</v>
      </c>
      <c r="D990" s="66" t="s">
        <v>2473</v>
      </c>
      <c r="E990" s="68">
        <v>0.92986999999999997</v>
      </c>
      <c r="F990" s="74">
        <v>1.4</v>
      </c>
      <c r="G990" s="74">
        <v>1</v>
      </c>
      <c r="H990" s="68">
        <f t="shared" si="30"/>
        <v>1.30182</v>
      </c>
      <c r="I990" s="70">
        <f t="shared" si="31"/>
        <v>0.92986999999999997</v>
      </c>
      <c r="J990" s="71">
        <f>ROUND((H990*'2-Calculator'!$D$26),2)</f>
        <v>8558.16</v>
      </c>
      <c r="K990" s="71">
        <f>ROUND((I990*'2-Calculator'!$D$26),2)</f>
        <v>6112.97</v>
      </c>
      <c r="L990" s="69">
        <v>12.49</v>
      </c>
      <c r="M990" s="66" t="s">
        <v>46</v>
      </c>
      <c r="N990" s="66" t="s">
        <v>46</v>
      </c>
      <c r="O990" s="66"/>
      <c r="P990" s="66" t="s">
        <v>1833</v>
      </c>
      <c r="Q990" s="141">
        <v>165</v>
      </c>
    </row>
    <row r="991" spans="1:17" s="72" customFormat="1" x14ac:dyDescent="0.2">
      <c r="A991" s="66"/>
      <c r="B991" s="66" t="s">
        <v>301</v>
      </c>
      <c r="C991" s="221" t="s">
        <v>1746</v>
      </c>
      <c r="D991" s="66" t="s">
        <v>2473</v>
      </c>
      <c r="E991" s="68">
        <v>2.2805200000000001</v>
      </c>
      <c r="F991" s="74">
        <v>1.4</v>
      </c>
      <c r="G991" s="74">
        <v>1</v>
      </c>
      <c r="H991" s="68">
        <f t="shared" si="30"/>
        <v>3.1927300000000001</v>
      </c>
      <c r="I991" s="70">
        <f t="shared" si="31"/>
        <v>2.2805200000000001</v>
      </c>
      <c r="J991" s="71">
        <f>ROUND((H991*'2-Calculator'!$D$26),2)</f>
        <v>20989.01</v>
      </c>
      <c r="K991" s="71">
        <f>ROUND((I991*'2-Calculator'!$D$26),2)</f>
        <v>14992.14</v>
      </c>
      <c r="L991" s="69">
        <v>18.79</v>
      </c>
      <c r="M991" s="66" t="s">
        <v>46</v>
      </c>
      <c r="N991" s="66" t="s">
        <v>46</v>
      </c>
      <c r="O991" s="66"/>
      <c r="P991" s="66" t="s">
        <v>1833</v>
      </c>
      <c r="Q991" s="141">
        <v>89</v>
      </c>
    </row>
    <row r="992" spans="1:17" s="72" customFormat="1" x14ac:dyDescent="0.2">
      <c r="A992" s="66"/>
      <c r="B992" s="66" t="s">
        <v>300</v>
      </c>
      <c r="C992" s="221" t="s">
        <v>1746</v>
      </c>
      <c r="D992" s="66" t="s">
        <v>2473</v>
      </c>
      <c r="E992" s="68">
        <v>3.8428499999999999</v>
      </c>
      <c r="F992" s="74">
        <v>1.4</v>
      </c>
      <c r="G992" s="74">
        <v>1</v>
      </c>
      <c r="H992" s="68">
        <f t="shared" si="30"/>
        <v>5.3799900000000003</v>
      </c>
      <c r="I992" s="70">
        <f t="shared" si="31"/>
        <v>3.8428499999999999</v>
      </c>
      <c r="J992" s="71">
        <f>ROUND((H992*'2-Calculator'!$D$26),2)</f>
        <v>35368.050000000003</v>
      </c>
      <c r="K992" s="71">
        <f>ROUND((I992*'2-Calculator'!$D$26),2)</f>
        <v>25262.9</v>
      </c>
      <c r="L992" s="69">
        <v>25.59</v>
      </c>
      <c r="M992" s="66" t="s">
        <v>46</v>
      </c>
      <c r="N992" s="66" t="s">
        <v>46</v>
      </c>
      <c r="O992" s="66"/>
      <c r="P992" s="66" t="s">
        <v>1833</v>
      </c>
      <c r="Q992" s="141">
        <v>5</v>
      </c>
    </row>
    <row r="993" spans="1:17" s="72" customFormat="1" x14ac:dyDescent="0.2">
      <c r="A993" s="66"/>
      <c r="B993" s="66" t="s">
        <v>299</v>
      </c>
      <c r="C993" s="221" t="s">
        <v>1746</v>
      </c>
      <c r="D993" s="66" t="s">
        <v>2473</v>
      </c>
      <c r="E993" s="68">
        <v>7.1798900000000003</v>
      </c>
      <c r="F993" s="74">
        <v>1.4</v>
      </c>
      <c r="G993" s="74">
        <v>1</v>
      </c>
      <c r="H993" s="68">
        <f t="shared" si="30"/>
        <v>10.05185</v>
      </c>
      <c r="I993" s="70">
        <f t="shared" si="31"/>
        <v>7.1798900000000003</v>
      </c>
      <c r="J993" s="71">
        <f>ROUND((H993*'2-Calculator'!$D$26),2)</f>
        <v>66080.86</v>
      </c>
      <c r="K993" s="71">
        <f>ROUND((I993*'2-Calculator'!$D$26),2)</f>
        <v>47200.6</v>
      </c>
      <c r="L993" s="69">
        <v>26.52</v>
      </c>
      <c r="M993" s="66" t="s">
        <v>46</v>
      </c>
      <c r="N993" s="66" t="s">
        <v>46</v>
      </c>
      <c r="O993" s="66"/>
      <c r="P993" s="66" t="s">
        <v>1833</v>
      </c>
      <c r="Q993" s="141">
        <v>0</v>
      </c>
    </row>
    <row r="994" spans="1:17" s="72" customFormat="1" x14ac:dyDescent="0.2">
      <c r="A994" s="66"/>
      <c r="B994" s="66" t="s">
        <v>298</v>
      </c>
      <c r="C994" s="221" t="s">
        <v>1747</v>
      </c>
      <c r="D994" s="66" t="s">
        <v>2474</v>
      </c>
      <c r="E994" s="68">
        <v>0.58365</v>
      </c>
      <c r="F994" s="74">
        <v>1.4</v>
      </c>
      <c r="G994" s="74">
        <v>1</v>
      </c>
      <c r="H994" s="68">
        <f t="shared" si="30"/>
        <v>0.81711</v>
      </c>
      <c r="I994" s="70">
        <f t="shared" si="31"/>
        <v>0.58365</v>
      </c>
      <c r="J994" s="71">
        <f>ROUND((H994*'2-Calculator'!$D$26),2)</f>
        <v>5371.68</v>
      </c>
      <c r="K994" s="71">
        <f>ROUND((I994*'2-Calculator'!$D$26),2)</f>
        <v>3836.92</v>
      </c>
      <c r="L994" s="69">
        <v>9.4</v>
      </c>
      <c r="M994" s="66" t="s">
        <v>46</v>
      </c>
      <c r="N994" s="66" t="s">
        <v>46</v>
      </c>
      <c r="O994" s="66"/>
      <c r="P994" s="66" t="s">
        <v>1833</v>
      </c>
      <c r="Q994" s="141">
        <v>9</v>
      </c>
    </row>
    <row r="995" spans="1:17" s="72" customFormat="1" x14ac:dyDescent="0.2">
      <c r="A995" s="66"/>
      <c r="B995" s="66" t="s">
        <v>297</v>
      </c>
      <c r="C995" s="221" t="s">
        <v>1747</v>
      </c>
      <c r="D995" s="66" t="s">
        <v>2474</v>
      </c>
      <c r="E995" s="68">
        <v>1.6168400000000001</v>
      </c>
      <c r="F995" s="74">
        <v>1.4</v>
      </c>
      <c r="G995" s="74">
        <v>1</v>
      </c>
      <c r="H995" s="68">
        <f t="shared" si="30"/>
        <v>2.2635800000000001</v>
      </c>
      <c r="I995" s="70">
        <f t="shared" si="31"/>
        <v>1.6168400000000001</v>
      </c>
      <c r="J995" s="71">
        <f>ROUND((H995*'2-Calculator'!$D$26),2)</f>
        <v>14880.77</v>
      </c>
      <c r="K995" s="71">
        <f>ROUND((I995*'2-Calculator'!$D$26),2)</f>
        <v>10629.11</v>
      </c>
      <c r="L995" s="69">
        <v>15.3</v>
      </c>
      <c r="M995" s="66" t="s">
        <v>46</v>
      </c>
      <c r="N995" s="66" t="s">
        <v>46</v>
      </c>
      <c r="O995" s="66"/>
      <c r="P995" s="66" t="s">
        <v>1833</v>
      </c>
      <c r="Q995" s="141">
        <v>23</v>
      </c>
    </row>
    <row r="996" spans="1:17" s="72" customFormat="1" x14ac:dyDescent="0.2">
      <c r="A996" s="66"/>
      <c r="B996" s="66" t="s">
        <v>296</v>
      </c>
      <c r="C996" s="221" t="s">
        <v>1747</v>
      </c>
      <c r="D996" s="66" t="s">
        <v>2474</v>
      </c>
      <c r="E996" s="68">
        <v>3.2128700000000001</v>
      </c>
      <c r="F996" s="74">
        <v>1.4</v>
      </c>
      <c r="G996" s="74">
        <v>1</v>
      </c>
      <c r="H996" s="68">
        <f t="shared" si="30"/>
        <v>4.4980200000000004</v>
      </c>
      <c r="I996" s="70">
        <f t="shared" si="31"/>
        <v>3.2128700000000001</v>
      </c>
      <c r="J996" s="71">
        <f>ROUND((H996*'2-Calculator'!$D$26),2)</f>
        <v>29569.98</v>
      </c>
      <c r="K996" s="71">
        <f>ROUND((I996*'2-Calculator'!$D$26),2)</f>
        <v>21121.41</v>
      </c>
      <c r="L996" s="69">
        <v>26.29</v>
      </c>
      <c r="M996" s="66" t="s">
        <v>46</v>
      </c>
      <c r="N996" s="66" t="s">
        <v>46</v>
      </c>
      <c r="O996" s="66"/>
      <c r="P996" s="66" t="s">
        <v>1833</v>
      </c>
      <c r="Q996" s="141">
        <v>14</v>
      </c>
    </row>
    <row r="997" spans="1:17" s="72" customFormat="1" x14ac:dyDescent="0.2">
      <c r="A997" s="66"/>
      <c r="B997" s="66" t="s">
        <v>295</v>
      </c>
      <c r="C997" s="221" t="s">
        <v>1747</v>
      </c>
      <c r="D997" s="66" t="s">
        <v>2474</v>
      </c>
      <c r="E997" s="68">
        <v>5.9337099999999996</v>
      </c>
      <c r="F997" s="74">
        <v>1.4</v>
      </c>
      <c r="G997" s="74">
        <v>1</v>
      </c>
      <c r="H997" s="68">
        <f t="shared" si="30"/>
        <v>8.3071900000000003</v>
      </c>
      <c r="I997" s="70">
        <f t="shared" si="31"/>
        <v>5.9337099999999996</v>
      </c>
      <c r="J997" s="71">
        <f>ROUND((H997*'2-Calculator'!$D$26),2)</f>
        <v>54611.47</v>
      </c>
      <c r="K997" s="71">
        <f>ROUND((I997*'2-Calculator'!$D$26),2)</f>
        <v>39008.21</v>
      </c>
      <c r="L997" s="69">
        <v>37.24</v>
      </c>
      <c r="M997" s="66" t="s">
        <v>46</v>
      </c>
      <c r="N997" s="66" t="s">
        <v>46</v>
      </c>
      <c r="O997" s="66"/>
      <c r="P997" s="66" t="s">
        <v>1833</v>
      </c>
      <c r="Q997" s="141">
        <v>10</v>
      </c>
    </row>
    <row r="998" spans="1:17" s="72" customFormat="1" x14ac:dyDescent="0.2">
      <c r="A998" s="66"/>
      <c r="B998" s="66" t="s">
        <v>294</v>
      </c>
      <c r="C998" s="221" t="s">
        <v>1748</v>
      </c>
      <c r="D998" s="66" t="s">
        <v>2475</v>
      </c>
      <c r="E998" s="68">
        <v>1.3970400000000001</v>
      </c>
      <c r="F998" s="74">
        <v>1.4</v>
      </c>
      <c r="G998" s="74">
        <v>1</v>
      </c>
      <c r="H998" s="68">
        <f t="shared" si="30"/>
        <v>1.9558599999999999</v>
      </c>
      <c r="I998" s="70">
        <f t="shared" si="31"/>
        <v>1.3970400000000001</v>
      </c>
      <c r="J998" s="71">
        <f>ROUND((H998*'2-Calculator'!$D$26),2)</f>
        <v>12857.82</v>
      </c>
      <c r="K998" s="71">
        <f>ROUND((I998*'2-Calculator'!$D$26),2)</f>
        <v>9184.14</v>
      </c>
      <c r="L998" s="69">
        <v>12.43</v>
      </c>
      <c r="M998" s="66" t="s">
        <v>46</v>
      </c>
      <c r="N998" s="66" t="s">
        <v>46</v>
      </c>
      <c r="O998" s="66"/>
      <c r="P998" s="66" t="s">
        <v>1833</v>
      </c>
      <c r="Q998" s="141">
        <v>59</v>
      </c>
    </row>
    <row r="999" spans="1:17" s="72" customFormat="1" x14ac:dyDescent="0.2">
      <c r="A999" s="66"/>
      <c r="B999" s="66" t="s">
        <v>293</v>
      </c>
      <c r="C999" s="221" t="s">
        <v>1748</v>
      </c>
      <c r="D999" s="66" t="s">
        <v>2475</v>
      </c>
      <c r="E999" s="68">
        <v>2.13144</v>
      </c>
      <c r="F999" s="74">
        <v>1.4</v>
      </c>
      <c r="G999" s="74">
        <v>1</v>
      </c>
      <c r="H999" s="68">
        <f t="shared" si="30"/>
        <v>2.9840200000000001</v>
      </c>
      <c r="I999" s="70">
        <f t="shared" si="31"/>
        <v>2.13144</v>
      </c>
      <c r="J999" s="71">
        <f>ROUND((H999*'2-Calculator'!$D$26),2)</f>
        <v>19616.95</v>
      </c>
      <c r="K999" s="71">
        <f>ROUND((I999*'2-Calculator'!$D$26),2)</f>
        <v>14012.09</v>
      </c>
      <c r="L999" s="69">
        <v>16.309999999999999</v>
      </c>
      <c r="M999" s="66" t="s">
        <v>46</v>
      </c>
      <c r="N999" s="66" t="s">
        <v>46</v>
      </c>
      <c r="O999" s="66"/>
      <c r="P999" s="66" t="s">
        <v>1833</v>
      </c>
      <c r="Q999" s="141">
        <v>89</v>
      </c>
    </row>
    <row r="1000" spans="1:17" s="72" customFormat="1" x14ac:dyDescent="0.2">
      <c r="A1000" s="66"/>
      <c r="B1000" s="66" t="s">
        <v>292</v>
      </c>
      <c r="C1000" s="221" t="s">
        <v>1748</v>
      </c>
      <c r="D1000" s="66" t="s">
        <v>2475</v>
      </c>
      <c r="E1000" s="68">
        <v>2.93757</v>
      </c>
      <c r="F1000" s="74">
        <v>1.4</v>
      </c>
      <c r="G1000" s="74">
        <v>1</v>
      </c>
      <c r="H1000" s="68">
        <f t="shared" si="30"/>
        <v>4.1125999999999996</v>
      </c>
      <c r="I1000" s="70">
        <f t="shared" si="31"/>
        <v>2.93757</v>
      </c>
      <c r="J1000" s="71">
        <f>ROUND((H1000*'2-Calculator'!$D$26),2)</f>
        <v>27036.23</v>
      </c>
      <c r="K1000" s="71">
        <f>ROUND((I1000*'2-Calculator'!$D$26),2)</f>
        <v>19311.59</v>
      </c>
      <c r="L1000" s="69">
        <v>19.420000000000002</v>
      </c>
      <c r="M1000" s="66" t="s">
        <v>46</v>
      </c>
      <c r="N1000" s="66" t="s">
        <v>46</v>
      </c>
      <c r="O1000" s="66"/>
      <c r="P1000" s="66" t="s">
        <v>1833</v>
      </c>
      <c r="Q1000" s="141">
        <v>58</v>
      </c>
    </row>
    <row r="1001" spans="1:17" s="72" customFormat="1" x14ac:dyDescent="0.2">
      <c r="A1001" s="66"/>
      <c r="B1001" s="66" t="s">
        <v>291</v>
      </c>
      <c r="C1001" s="221" t="s">
        <v>1748</v>
      </c>
      <c r="D1001" s="66" t="s">
        <v>2475</v>
      </c>
      <c r="E1001" s="68">
        <v>4.6005799999999999</v>
      </c>
      <c r="F1001" s="74">
        <v>1.4</v>
      </c>
      <c r="G1001" s="74">
        <v>1</v>
      </c>
      <c r="H1001" s="68">
        <f t="shared" si="30"/>
        <v>6.4408099999999999</v>
      </c>
      <c r="I1001" s="70">
        <f t="shared" si="31"/>
        <v>4.6005799999999999</v>
      </c>
      <c r="J1001" s="71">
        <f>ROUND((H1001*'2-Calculator'!$D$26),2)</f>
        <v>42341.88</v>
      </c>
      <c r="K1001" s="71">
        <f>ROUND((I1001*'2-Calculator'!$D$26),2)</f>
        <v>30244.21</v>
      </c>
      <c r="L1001" s="69">
        <v>25.9</v>
      </c>
      <c r="M1001" s="66" t="s">
        <v>46</v>
      </c>
      <c r="N1001" s="66" t="s">
        <v>46</v>
      </c>
      <c r="O1001" s="66"/>
      <c r="P1001" s="66" t="s">
        <v>1833</v>
      </c>
      <c r="Q1001" s="141">
        <v>9</v>
      </c>
    </row>
    <row r="1002" spans="1:17" s="72" customFormat="1" x14ac:dyDescent="0.2">
      <c r="A1002" s="66"/>
      <c r="B1002" s="66" t="s">
        <v>290</v>
      </c>
      <c r="C1002" s="221" t="s">
        <v>1749</v>
      </c>
      <c r="D1002" s="66" t="s">
        <v>2476</v>
      </c>
      <c r="E1002" s="68">
        <v>1.0330600000000001</v>
      </c>
      <c r="F1002" s="74">
        <v>1.4</v>
      </c>
      <c r="G1002" s="74">
        <v>1</v>
      </c>
      <c r="H1002" s="68">
        <f t="shared" si="30"/>
        <v>1.44628</v>
      </c>
      <c r="I1002" s="70">
        <f t="shared" si="31"/>
        <v>1.0330600000000001</v>
      </c>
      <c r="J1002" s="71">
        <f>ROUND((H1002*'2-Calculator'!$D$26),2)</f>
        <v>9507.84</v>
      </c>
      <c r="K1002" s="71">
        <f>ROUND((I1002*'2-Calculator'!$D$26),2)</f>
        <v>6791.34</v>
      </c>
      <c r="L1002" s="69">
        <v>10.14</v>
      </c>
      <c r="M1002" s="66" t="s">
        <v>46</v>
      </c>
      <c r="N1002" s="66" t="s">
        <v>46</v>
      </c>
      <c r="O1002" s="66"/>
      <c r="P1002" s="66" t="s">
        <v>1833</v>
      </c>
      <c r="Q1002" s="141">
        <v>15</v>
      </c>
    </row>
    <row r="1003" spans="1:17" s="72" customFormat="1" x14ac:dyDescent="0.2">
      <c r="A1003" s="66"/>
      <c r="B1003" s="66" t="s">
        <v>289</v>
      </c>
      <c r="C1003" s="221" t="s">
        <v>1749</v>
      </c>
      <c r="D1003" s="66" t="s">
        <v>2476</v>
      </c>
      <c r="E1003" s="68">
        <v>1.68946</v>
      </c>
      <c r="F1003" s="74">
        <v>1.4</v>
      </c>
      <c r="G1003" s="74">
        <v>1</v>
      </c>
      <c r="H1003" s="68">
        <f t="shared" si="30"/>
        <v>2.36524</v>
      </c>
      <c r="I1003" s="70">
        <f t="shared" si="31"/>
        <v>1.68946</v>
      </c>
      <c r="J1003" s="71">
        <f>ROUND((H1003*'2-Calculator'!$D$26),2)</f>
        <v>15549.09</v>
      </c>
      <c r="K1003" s="71">
        <f>ROUND((I1003*'2-Calculator'!$D$26),2)</f>
        <v>11106.51</v>
      </c>
      <c r="L1003" s="69">
        <v>14.31</v>
      </c>
      <c r="M1003" s="66" t="s">
        <v>46</v>
      </c>
      <c r="N1003" s="66" t="s">
        <v>46</v>
      </c>
      <c r="O1003" s="66"/>
      <c r="P1003" s="66" t="s">
        <v>1833</v>
      </c>
      <c r="Q1003" s="141">
        <v>11</v>
      </c>
    </row>
    <row r="1004" spans="1:17" s="72" customFormat="1" x14ac:dyDescent="0.2">
      <c r="A1004" s="66"/>
      <c r="B1004" s="66" t="s">
        <v>288</v>
      </c>
      <c r="C1004" s="221" t="s">
        <v>1749</v>
      </c>
      <c r="D1004" s="66" t="s">
        <v>2476</v>
      </c>
      <c r="E1004" s="68">
        <v>2.7625299999999999</v>
      </c>
      <c r="F1004" s="74">
        <v>1.4</v>
      </c>
      <c r="G1004" s="74">
        <v>1</v>
      </c>
      <c r="H1004" s="68">
        <f t="shared" si="30"/>
        <v>3.86754</v>
      </c>
      <c r="I1004" s="70">
        <f t="shared" si="31"/>
        <v>2.7625299999999999</v>
      </c>
      <c r="J1004" s="71">
        <f>ROUND((H1004*'2-Calculator'!$D$26),2)</f>
        <v>25425.21</v>
      </c>
      <c r="K1004" s="71">
        <f>ROUND((I1004*'2-Calculator'!$D$26),2)</f>
        <v>18160.87</v>
      </c>
      <c r="L1004" s="69">
        <v>20.49</v>
      </c>
      <c r="M1004" s="66" t="s">
        <v>46</v>
      </c>
      <c r="N1004" s="66" t="s">
        <v>46</v>
      </c>
      <c r="O1004" s="66"/>
      <c r="P1004" s="66" t="s">
        <v>1833</v>
      </c>
      <c r="Q1004" s="141">
        <v>2</v>
      </c>
    </row>
    <row r="1005" spans="1:17" s="72" customFormat="1" x14ac:dyDescent="0.2">
      <c r="A1005" s="66"/>
      <c r="B1005" s="66" t="s">
        <v>287</v>
      </c>
      <c r="C1005" s="221" t="s">
        <v>1749</v>
      </c>
      <c r="D1005" s="66" t="s">
        <v>2476</v>
      </c>
      <c r="E1005" s="68">
        <v>4.0703500000000004</v>
      </c>
      <c r="F1005" s="74">
        <v>1.4</v>
      </c>
      <c r="G1005" s="74">
        <v>1</v>
      </c>
      <c r="H1005" s="68">
        <f t="shared" si="30"/>
        <v>5.6984899999999996</v>
      </c>
      <c r="I1005" s="70">
        <f t="shared" si="31"/>
        <v>4.0703500000000004</v>
      </c>
      <c r="J1005" s="71">
        <f>ROUND((H1005*'2-Calculator'!$D$26),2)</f>
        <v>37461.870000000003</v>
      </c>
      <c r="K1005" s="71">
        <f>ROUND((I1005*'2-Calculator'!$D$26),2)</f>
        <v>26758.48</v>
      </c>
      <c r="L1005" s="69">
        <v>20</v>
      </c>
      <c r="M1005" s="66" t="s">
        <v>46</v>
      </c>
      <c r="N1005" s="66" t="s">
        <v>46</v>
      </c>
      <c r="O1005" s="66"/>
      <c r="P1005" s="66" t="s">
        <v>1833</v>
      </c>
      <c r="Q1005" s="141">
        <v>0</v>
      </c>
    </row>
    <row r="1006" spans="1:17" s="72" customFormat="1" x14ac:dyDescent="0.2">
      <c r="A1006" s="66"/>
      <c r="B1006" s="66" t="s">
        <v>286</v>
      </c>
      <c r="C1006" s="221" t="s">
        <v>1750</v>
      </c>
      <c r="D1006" s="66" t="s">
        <v>2477</v>
      </c>
      <c r="E1006" s="68">
        <v>1.1212899999999999</v>
      </c>
      <c r="F1006" s="74">
        <v>1.4</v>
      </c>
      <c r="G1006" s="74">
        <v>1</v>
      </c>
      <c r="H1006" s="68">
        <f t="shared" si="30"/>
        <v>1.5698099999999999</v>
      </c>
      <c r="I1006" s="70">
        <f t="shared" si="31"/>
        <v>1.1212899999999999</v>
      </c>
      <c r="J1006" s="71">
        <f>ROUND((H1006*'2-Calculator'!$D$26),2)</f>
        <v>10319.93</v>
      </c>
      <c r="K1006" s="71">
        <f>ROUND((I1006*'2-Calculator'!$D$26),2)</f>
        <v>7371.36</v>
      </c>
      <c r="L1006" s="69">
        <v>11.73</v>
      </c>
      <c r="M1006" s="66" t="s">
        <v>46</v>
      </c>
      <c r="N1006" s="66" t="s">
        <v>46</v>
      </c>
      <c r="O1006" s="66"/>
      <c r="P1006" s="66" t="s">
        <v>1833</v>
      </c>
      <c r="Q1006" s="141">
        <v>65</v>
      </c>
    </row>
    <row r="1007" spans="1:17" s="72" customFormat="1" x14ac:dyDescent="0.2">
      <c r="A1007" s="66"/>
      <c r="B1007" s="66" t="s">
        <v>285</v>
      </c>
      <c r="C1007" s="221" t="s">
        <v>1750</v>
      </c>
      <c r="D1007" s="66" t="s">
        <v>2477</v>
      </c>
      <c r="E1007" s="68">
        <v>1.8857900000000001</v>
      </c>
      <c r="F1007" s="74">
        <v>1.4</v>
      </c>
      <c r="G1007" s="74">
        <v>1</v>
      </c>
      <c r="H1007" s="68">
        <f t="shared" si="30"/>
        <v>2.64011</v>
      </c>
      <c r="I1007" s="70">
        <f t="shared" si="31"/>
        <v>1.8857900000000001</v>
      </c>
      <c r="J1007" s="71">
        <f>ROUND((H1007*'2-Calculator'!$D$26),2)</f>
        <v>17356.080000000002</v>
      </c>
      <c r="K1007" s="71">
        <f>ROUND((I1007*'2-Calculator'!$D$26),2)</f>
        <v>12397.18</v>
      </c>
      <c r="L1007" s="69">
        <v>15.09</v>
      </c>
      <c r="M1007" s="66" t="s">
        <v>46</v>
      </c>
      <c r="N1007" s="66" t="s">
        <v>46</v>
      </c>
      <c r="O1007" s="66"/>
      <c r="P1007" s="66" t="s">
        <v>1833</v>
      </c>
      <c r="Q1007" s="141">
        <v>24</v>
      </c>
    </row>
    <row r="1008" spans="1:17" s="72" customFormat="1" x14ac:dyDescent="0.2">
      <c r="A1008" s="66"/>
      <c r="B1008" s="66" t="s">
        <v>284</v>
      </c>
      <c r="C1008" s="221" t="s">
        <v>1750</v>
      </c>
      <c r="D1008" s="66" t="s">
        <v>2477</v>
      </c>
      <c r="E1008" s="68">
        <v>2.6296200000000001</v>
      </c>
      <c r="F1008" s="74">
        <v>1.4</v>
      </c>
      <c r="G1008" s="74">
        <v>1</v>
      </c>
      <c r="H1008" s="68">
        <f t="shared" si="30"/>
        <v>3.68147</v>
      </c>
      <c r="I1008" s="70">
        <f t="shared" si="31"/>
        <v>2.6296200000000001</v>
      </c>
      <c r="J1008" s="71">
        <f>ROUND((H1008*'2-Calculator'!$D$26),2)</f>
        <v>24201.98</v>
      </c>
      <c r="K1008" s="71">
        <f>ROUND((I1008*'2-Calculator'!$D$26),2)</f>
        <v>17287.12</v>
      </c>
      <c r="L1008" s="69">
        <v>19.16</v>
      </c>
      <c r="M1008" s="66" t="s">
        <v>46</v>
      </c>
      <c r="N1008" s="66" t="s">
        <v>46</v>
      </c>
      <c r="O1008" s="66"/>
      <c r="P1008" s="66" t="s">
        <v>1833</v>
      </c>
      <c r="Q1008" s="141">
        <v>1</v>
      </c>
    </row>
    <row r="1009" spans="1:17" s="72" customFormat="1" x14ac:dyDescent="0.2">
      <c r="A1009" s="66"/>
      <c r="B1009" s="66" t="s">
        <v>283</v>
      </c>
      <c r="C1009" s="221" t="s">
        <v>1750</v>
      </c>
      <c r="D1009" s="66" t="s">
        <v>2477</v>
      </c>
      <c r="E1009" s="68">
        <v>3.9312999999999998</v>
      </c>
      <c r="F1009" s="74">
        <v>1.4</v>
      </c>
      <c r="G1009" s="74">
        <v>1</v>
      </c>
      <c r="H1009" s="68">
        <f t="shared" si="30"/>
        <v>5.5038200000000002</v>
      </c>
      <c r="I1009" s="70">
        <f t="shared" si="31"/>
        <v>3.9312999999999998</v>
      </c>
      <c r="J1009" s="71">
        <f>ROUND((H1009*'2-Calculator'!$D$26),2)</f>
        <v>36182.11</v>
      </c>
      <c r="K1009" s="71">
        <f>ROUND((I1009*'2-Calculator'!$D$26),2)</f>
        <v>25844.37</v>
      </c>
      <c r="L1009" s="69">
        <v>25</v>
      </c>
      <c r="M1009" s="66" t="s">
        <v>46</v>
      </c>
      <c r="N1009" s="66" t="s">
        <v>46</v>
      </c>
      <c r="O1009" s="66"/>
      <c r="P1009" s="66" t="s">
        <v>1833</v>
      </c>
      <c r="Q1009" s="141">
        <v>0</v>
      </c>
    </row>
    <row r="1010" spans="1:17" s="72" customFormat="1" x14ac:dyDescent="0.2">
      <c r="A1010" s="66"/>
      <c r="B1010" s="66" t="s">
        <v>282</v>
      </c>
      <c r="C1010" s="221" t="s">
        <v>1751</v>
      </c>
      <c r="D1010" s="66" t="s">
        <v>2478</v>
      </c>
      <c r="E1010" s="68">
        <v>0.13544</v>
      </c>
      <c r="F1010" s="74">
        <v>1.5</v>
      </c>
      <c r="G1010" s="74">
        <v>1</v>
      </c>
      <c r="H1010" s="68">
        <f t="shared" si="30"/>
        <v>0.20316000000000001</v>
      </c>
      <c r="I1010" s="70">
        <f t="shared" si="31"/>
        <v>0.13544</v>
      </c>
      <c r="J1010" s="71">
        <f>ROUND((H1010*'2-Calculator'!$D$26),2)</f>
        <v>1335.57</v>
      </c>
      <c r="K1010" s="71">
        <f>ROUND((I1010*'2-Calculator'!$D$26),2)</f>
        <v>890.38</v>
      </c>
      <c r="L1010" s="69">
        <v>3.56</v>
      </c>
      <c r="M1010" s="66" t="s">
        <v>2537</v>
      </c>
      <c r="N1010" s="66" t="s">
        <v>2537</v>
      </c>
      <c r="O1010" s="66"/>
      <c r="P1010" s="66" t="s">
        <v>1833</v>
      </c>
      <c r="Q1010" s="141">
        <v>364</v>
      </c>
    </row>
    <row r="1011" spans="1:17" s="72" customFormat="1" x14ac:dyDescent="0.2">
      <c r="A1011" s="66"/>
      <c r="B1011" s="66" t="s">
        <v>281</v>
      </c>
      <c r="C1011" s="221" t="s">
        <v>1751</v>
      </c>
      <c r="D1011" s="66" t="s">
        <v>2478</v>
      </c>
      <c r="E1011" s="68">
        <v>0.25097999999999998</v>
      </c>
      <c r="F1011" s="74">
        <v>1.5</v>
      </c>
      <c r="G1011" s="74">
        <v>1</v>
      </c>
      <c r="H1011" s="68">
        <f t="shared" si="30"/>
        <v>0.37647000000000003</v>
      </c>
      <c r="I1011" s="70">
        <f t="shared" si="31"/>
        <v>0.25097999999999998</v>
      </c>
      <c r="J1011" s="71">
        <f>ROUND((H1011*'2-Calculator'!$D$26),2)</f>
        <v>2474.91</v>
      </c>
      <c r="K1011" s="71">
        <f>ROUND((I1011*'2-Calculator'!$D$26),2)</f>
        <v>1649.94</v>
      </c>
      <c r="L1011" s="69">
        <v>4.1500000000000004</v>
      </c>
      <c r="M1011" s="66" t="s">
        <v>2537</v>
      </c>
      <c r="N1011" s="66" t="s">
        <v>2537</v>
      </c>
      <c r="O1011" s="66"/>
      <c r="P1011" s="66" t="s">
        <v>1833</v>
      </c>
      <c r="Q1011" s="141">
        <v>463</v>
      </c>
    </row>
    <row r="1012" spans="1:17" s="72" customFormat="1" x14ac:dyDescent="0.2">
      <c r="A1012" s="66"/>
      <c r="B1012" s="66" t="s">
        <v>280</v>
      </c>
      <c r="C1012" s="221" t="s">
        <v>1751</v>
      </c>
      <c r="D1012" s="66" t="s">
        <v>2478</v>
      </c>
      <c r="E1012" s="68">
        <v>0.7742</v>
      </c>
      <c r="F1012" s="74">
        <v>1.5</v>
      </c>
      <c r="G1012" s="74">
        <v>1</v>
      </c>
      <c r="H1012" s="68">
        <f t="shared" si="30"/>
        <v>1.1613</v>
      </c>
      <c r="I1012" s="70">
        <f t="shared" si="31"/>
        <v>0.7742</v>
      </c>
      <c r="J1012" s="71">
        <f>ROUND((H1012*'2-Calculator'!$D$26),2)</f>
        <v>7634.39</v>
      </c>
      <c r="K1012" s="71">
        <f>ROUND((I1012*'2-Calculator'!$D$26),2)</f>
        <v>5089.59</v>
      </c>
      <c r="L1012" s="69">
        <v>7.86</v>
      </c>
      <c r="M1012" s="66" t="s">
        <v>2537</v>
      </c>
      <c r="N1012" s="66" t="s">
        <v>2537</v>
      </c>
      <c r="O1012" s="66"/>
      <c r="P1012" s="66" t="s">
        <v>1833</v>
      </c>
      <c r="Q1012" s="141">
        <v>220</v>
      </c>
    </row>
    <row r="1013" spans="1:17" s="72" customFormat="1" x14ac:dyDescent="0.2">
      <c r="A1013" s="66"/>
      <c r="B1013" s="66" t="s">
        <v>279</v>
      </c>
      <c r="C1013" s="221" t="s">
        <v>1751</v>
      </c>
      <c r="D1013" s="66" t="s">
        <v>2478</v>
      </c>
      <c r="E1013" s="68">
        <v>2.5686900000000001</v>
      </c>
      <c r="F1013" s="74">
        <v>1.5</v>
      </c>
      <c r="G1013" s="74">
        <v>1</v>
      </c>
      <c r="H1013" s="68">
        <f t="shared" si="30"/>
        <v>3.85304</v>
      </c>
      <c r="I1013" s="70">
        <f t="shared" si="31"/>
        <v>2.5686900000000001</v>
      </c>
      <c r="J1013" s="71">
        <f>ROUND((H1013*'2-Calculator'!$D$26),2)</f>
        <v>25329.88</v>
      </c>
      <c r="K1013" s="71">
        <f>ROUND((I1013*'2-Calculator'!$D$26),2)</f>
        <v>16886.57</v>
      </c>
      <c r="L1013" s="69">
        <v>26</v>
      </c>
      <c r="M1013" s="66" t="s">
        <v>2537</v>
      </c>
      <c r="N1013" s="66" t="s">
        <v>2537</v>
      </c>
      <c r="O1013" s="66"/>
      <c r="P1013" s="66" t="s">
        <v>1833</v>
      </c>
      <c r="Q1013" s="141">
        <v>0</v>
      </c>
    </row>
    <row r="1014" spans="1:17" s="72" customFormat="1" x14ac:dyDescent="0.2">
      <c r="A1014" s="66"/>
      <c r="B1014" s="66" t="s">
        <v>278</v>
      </c>
      <c r="C1014" s="221" t="s">
        <v>1752</v>
      </c>
      <c r="D1014" s="66" t="s">
        <v>2479</v>
      </c>
      <c r="E1014" s="68">
        <v>1.8284100000000001</v>
      </c>
      <c r="F1014" s="74">
        <v>1.4</v>
      </c>
      <c r="G1014" s="74">
        <v>1</v>
      </c>
      <c r="H1014" s="68">
        <f t="shared" si="30"/>
        <v>2.5597699999999999</v>
      </c>
      <c r="I1014" s="70">
        <f t="shared" si="31"/>
        <v>1.8284100000000001</v>
      </c>
      <c r="J1014" s="71">
        <f>ROUND((H1014*'2-Calculator'!$D$26),2)</f>
        <v>16827.93</v>
      </c>
      <c r="K1014" s="71">
        <f>ROUND((I1014*'2-Calculator'!$D$26),2)</f>
        <v>12019.97</v>
      </c>
      <c r="L1014" s="69">
        <v>4.12</v>
      </c>
      <c r="M1014" s="66" t="s">
        <v>46</v>
      </c>
      <c r="N1014" s="66" t="s">
        <v>46</v>
      </c>
      <c r="O1014" s="66"/>
      <c r="P1014" s="66" t="s">
        <v>1833</v>
      </c>
      <c r="Q1014" s="141">
        <v>0</v>
      </c>
    </row>
    <row r="1015" spans="1:17" s="72" customFormat="1" x14ac:dyDescent="0.2">
      <c r="A1015" s="66"/>
      <c r="B1015" s="66" t="s">
        <v>277</v>
      </c>
      <c r="C1015" s="221" t="s">
        <v>1752</v>
      </c>
      <c r="D1015" s="66" t="s">
        <v>2479</v>
      </c>
      <c r="E1015" s="68">
        <v>2.5698799999999999</v>
      </c>
      <c r="F1015" s="74">
        <v>1.4</v>
      </c>
      <c r="G1015" s="74">
        <v>1</v>
      </c>
      <c r="H1015" s="68">
        <f t="shared" si="30"/>
        <v>3.5978300000000001</v>
      </c>
      <c r="I1015" s="70">
        <f t="shared" si="31"/>
        <v>2.5698799999999999</v>
      </c>
      <c r="J1015" s="71">
        <f>ROUND((H1015*'2-Calculator'!$D$26),2)</f>
        <v>23652.13</v>
      </c>
      <c r="K1015" s="71">
        <f>ROUND((I1015*'2-Calculator'!$D$26),2)</f>
        <v>16894.39</v>
      </c>
      <c r="L1015" s="69">
        <v>7.53</v>
      </c>
      <c r="M1015" s="66" t="s">
        <v>46</v>
      </c>
      <c r="N1015" s="66" t="s">
        <v>46</v>
      </c>
      <c r="O1015" s="66"/>
      <c r="P1015" s="66" t="s">
        <v>1833</v>
      </c>
      <c r="Q1015" s="141">
        <v>2</v>
      </c>
    </row>
    <row r="1016" spans="1:17" s="72" customFormat="1" x14ac:dyDescent="0.2">
      <c r="A1016" s="66"/>
      <c r="B1016" s="66" t="s">
        <v>276</v>
      </c>
      <c r="C1016" s="221" t="s">
        <v>1752</v>
      </c>
      <c r="D1016" s="66" t="s">
        <v>2479</v>
      </c>
      <c r="E1016" s="68">
        <v>4.1009500000000001</v>
      </c>
      <c r="F1016" s="74">
        <v>1.4</v>
      </c>
      <c r="G1016" s="74">
        <v>1</v>
      </c>
      <c r="H1016" s="68">
        <f t="shared" si="30"/>
        <v>5.7413299999999996</v>
      </c>
      <c r="I1016" s="70">
        <f t="shared" si="31"/>
        <v>4.1009500000000001</v>
      </c>
      <c r="J1016" s="71">
        <f>ROUND((H1016*'2-Calculator'!$D$26),2)</f>
        <v>37743.5</v>
      </c>
      <c r="K1016" s="71">
        <f>ROUND((I1016*'2-Calculator'!$D$26),2)</f>
        <v>26959.65</v>
      </c>
      <c r="L1016" s="69">
        <v>11.32</v>
      </c>
      <c r="M1016" s="66" t="s">
        <v>46</v>
      </c>
      <c r="N1016" s="66" t="s">
        <v>46</v>
      </c>
      <c r="O1016" s="66"/>
      <c r="P1016" s="66" t="s">
        <v>1833</v>
      </c>
      <c r="Q1016" s="141">
        <v>5</v>
      </c>
    </row>
    <row r="1017" spans="1:17" s="72" customFormat="1" x14ac:dyDescent="0.2">
      <c r="A1017" s="66"/>
      <c r="B1017" s="66" t="s">
        <v>275</v>
      </c>
      <c r="C1017" s="221" t="s">
        <v>1752</v>
      </c>
      <c r="D1017" s="66" t="s">
        <v>2479</v>
      </c>
      <c r="E1017" s="68">
        <v>8.5564499999999999</v>
      </c>
      <c r="F1017" s="74">
        <v>1.4</v>
      </c>
      <c r="G1017" s="74">
        <v>1</v>
      </c>
      <c r="H1017" s="68">
        <f t="shared" si="30"/>
        <v>11.97903</v>
      </c>
      <c r="I1017" s="70">
        <f t="shared" si="31"/>
        <v>8.5564499999999999</v>
      </c>
      <c r="J1017" s="71">
        <f>ROUND((H1017*'2-Calculator'!$D$26),2)</f>
        <v>78750.14</v>
      </c>
      <c r="K1017" s="71">
        <f>ROUND((I1017*'2-Calculator'!$D$26),2)</f>
        <v>56250.1</v>
      </c>
      <c r="L1017" s="69">
        <v>33.39</v>
      </c>
      <c r="M1017" s="66" t="s">
        <v>46</v>
      </c>
      <c r="N1017" s="66" t="s">
        <v>46</v>
      </c>
      <c r="O1017" s="66"/>
      <c r="P1017" s="66" t="s">
        <v>1833</v>
      </c>
      <c r="Q1017" s="141">
        <v>18</v>
      </c>
    </row>
    <row r="1018" spans="1:17" s="72" customFormat="1" x14ac:dyDescent="0.2">
      <c r="A1018" s="66"/>
      <c r="B1018" s="66" t="s">
        <v>274</v>
      </c>
      <c r="C1018" s="221" t="s">
        <v>1753</v>
      </c>
      <c r="D1018" s="66" t="s">
        <v>2480</v>
      </c>
      <c r="E1018" s="68">
        <v>0.99560999999999999</v>
      </c>
      <c r="F1018" s="74">
        <v>1.4</v>
      </c>
      <c r="G1018" s="74">
        <v>1</v>
      </c>
      <c r="H1018" s="68">
        <f t="shared" si="30"/>
        <v>1.39385</v>
      </c>
      <c r="I1018" s="70">
        <f t="shared" si="31"/>
        <v>0.99560999999999999</v>
      </c>
      <c r="J1018" s="71">
        <f>ROUND((H1018*'2-Calculator'!$D$26),2)</f>
        <v>9163.17</v>
      </c>
      <c r="K1018" s="71">
        <f>ROUND((I1018*'2-Calculator'!$D$26),2)</f>
        <v>6545.14</v>
      </c>
      <c r="L1018" s="69">
        <v>2.63</v>
      </c>
      <c r="M1018" s="66" t="s">
        <v>46</v>
      </c>
      <c r="N1018" s="66" t="s">
        <v>46</v>
      </c>
      <c r="O1018" s="66"/>
      <c r="P1018" s="66" t="s">
        <v>1833</v>
      </c>
      <c r="Q1018" s="141">
        <v>0</v>
      </c>
    </row>
    <row r="1019" spans="1:17" s="72" customFormat="1" x14ac:dyDescent="0.2">
      <c r="A1019" s="66"/>
      <c r="B1019" s="66" t="s">
        <v>273</v>
      </c>
      <c r="C1019" s="221" t="s">
        <v>1753</v>
      </c>
      <c r="D1019" s="66" t="s">
        <v>2480</v>
      </c>
      <c r="E1019" s="68">
        <v>1.2279599999999999</v>
      </c>
      <c r="F1019" s="74">
        <v>1.4</v>
      </c>
      <c r="G1019" s="74">
        <v>1</v>
      </c>
      <c r="H1019" s="68">
        <f t="shared" si="30"/>
        <v>1.7191399999999999</v>
      </c>
      <c r="I1019" s="70">
        <f t="shared" si="31"/>
        <v>1.2279599999999999</v>
      </c>
      <c r="J1019" s="71">
        <f>ROUND((H1019*'2-Calculator'!$D$26),2)</f>
        <v>11301.63</v>
      </c>
      <c r="K1019" s="71">
        <f>ROUND((I1019*'2-Calculator'!$D$26),2)</f>
        <v>8072.61</v>
      </c>
      <c r="L1019" s="69">
        <v>4.91</v>
      </c>
      <c r="M1019" s="66" t="s">
        <v>46</v>
      </c>
      <c r="N1019" s="66" t="s">
        <v>46</v>
      </c>
      <c r="O1019" s="66"/>
      <c r="P1019" s="66" t="s">
        <v>1833</v>
      </c>
      <c r="Q1019" s="141">
        <v>5</v>
      </c>
    </row>
    <row r="1020" spans="1:17" s="72" customFormat="1" x14ac:dyDescent="0.2">
      <c r="A1020" s="66"/>
      <c r="B1020" s="66" t="s">
        <v>272</v>
      </c>
      <c r="C1020" s="221" t="s">
        <v>1753</v>
      </c>
      <c r="D1020" s="66" t="s">
        <v>2480</v>
      </c>
      <c r="E1020" s="68">
        <v>2.59524</v>
      </c>
      <c r="F1020" s="74">
        <v>1.4</v>
      </c>
      <c r="G1020" s="74">
        <v>1</v>
      </c>
      <c r="H1020" s="68">
        <f t="shared" si="30"/>
        <v>3.63334</v>
      </c>
      <c r="I1020" s="70">
        <f t="shared" si="31"/>
        <v>2.59524</v>
      </c>
      <c r="J1020" s="71">
        <f>ROUND((H1020*'2-Calculator'!$D$26),2)</f>
        <v>23885.58</v>
      </c>
      <c r="K1020" s="71">
        <f>ROUND((I1020*'2-Calculator'!$D$26),2)</f>
        <v>17061.11</v>
      </c>
      <c r="L1020" s="69">
        <v>14.26</v>
      </c>
      <c r="M1020" s="66" t="s">
        <v>46</v>
      </c>
      <c r="N1020" s="66" t="s">
        <v>46</v>
      </c>
      <c r="O1020" s="66"/>
      <c r="P1020" s="66" t="s">
        <v>1833</v>
      </c>
      <c r="Q1020" s="141">
        <v>8</v>
      </c>
    </row>
    <row r="1021" spans="1:17" s="72" customFormat="1" x14ac:dyDescent="0.2">
      <c r="A1021" s="66"/>
      <c r="B1021" s="66" t="s">
        <v>271</v>
      </c>
      <c r="C1021" s="221" t="s">
        <v>1753</v>
      </c>
      <c r="D1021" s="66" t="s">
        <v>2480</v>
      </c>
      <c r="E1021" s="68">
        <v>7.6169200000000004</v>
      </c>
      <c r="F1021" s="74">
        <v>1.4</v>
      </c>
      <c r="G1021" s="74">
        <v>1</v>
      </c>
      <c r="H1021" s="68">
        <f t="shared" si="30"/>
        <v>10.663690000000001</v>
      </c>
      <c r="I1021" s="70">
        <f t="shared" si="31"/>
        <v>7.6169200000000004</v>
      </c>
      <c r="J1021" s="71">
        <f>ROUND((H1021*'2-Calculator'!$D$26),2)</f>
        <v>70103.100000000006</v>
      </c>
      <c r="K1021" s="71">
        <f>ROUND((I1021*'2-Calculator'!$D$26),2)</f>
        <v>50073.63</v>
      </c>
      <c r="L1021" s="69">
        <v>56.15</v>
      </c>
      <c r="M1021" s="66" t="s">
        <v>46</v>
      </c>
      <c r="N1021" s="66" t="s">
        <v>46</v>
      </c>
      <c r="O1021" s="66"/>
      <c r="P1021" s="66" t="s">
        <v>1833</v>
      </c>
      <c r="Q1021" s="141">
        <v>21</v>
      </c>
    </row>
    <row r="1022" spans="1:17" s="72" customFormat="1" x14ac:dyDescent="0.2">
      <c r="A1022" s="66"/>
      <c r="B1022" s="66" t="s">
        <v>270</v>
      </c>
      <c r="C1022" s="221" t="s">
        <v>1754</v>
      </c>
      <c r="D1022" s="66" t="s">
        <v>2481</v>
      </c>
      <c r="E1022" s="68">
        <v>0.20533999999999999</v>
      </c>
      <c r="F1022" s="74">
        <v>1.4</v>
      </c>
      <c r="G1022" s="74">
        <v>1</v>
      </c>
      <c r="H1022" s="68">
        <f t="shared" si="30"/>
        <v>0.28748000000000001</v>
      </c>
      <c r="I1022" s="70">
        <f t="shared" si="31"/>
        <v>0.20533999999999999</v>
      </c>
      <c r="J1022" s="71">
        <f>ROUND((H1022*'2-Calculator'!$D$26),2)</f>
        <v>1889.89</v>
      </c>
      <c r="K1022" s="71">
        <f>ROUND((I1022*'2-Calculator'!$D$26),2)</f>
        <v>1349.91</v>
      </c>
      <c r="L1022" s="69">
        <v>3.22</v>
      </c>
      <c r="M1022" s="66" t="s">
        <v>46</v>
      </c>
      <c r="N1022" s="66" t="s">
        <v>46</v>
      </c>
      <c r="O1022" s="66"/>
      <c r="P1022" s="66" t="s">
        <v>1833</v>
      </c>
      <c r="Q1022" s="141">
        <v>86</v>
      </c>
    </row>
    <row r="1023" spans="1:17" s="72" customFormat="1" x14ac:dyDescent="0.2">
      <c r="A1023" s="66"/>
      <c r="B1023" s="66" t="s">
        <v>269</v>
      </c>
      <c r="C1023" s="221" t="s">
        <v>1754</v>
      </c>
      <c r="D1023" s="66" t="s">
        <v>2481</v>
      </c>
      <c r="E1023" s="68">
        <v>0.52393999999999996</v>
      </c>
      <c r="F1023" s="74">
        <v>1.4</v>
      </c>
      <c r="G1023" s="74">
        <v>1</v>
      </c>
      <c r="H1023" s="68">
        <f t="shared" si="30"/>
        <v>0.73351999999999995</v>
      </c>
      <c r="I1023" s="70">
        <f t="shared" si="31"/>
        <v>0.52393999999999996</v>
      </c>
      <c r="J1023" s="71">
        <f>ROUND((H1023*'2-Calculator'!$D$26),2)</f>
        <v>4822.16</v>
      </c>
      <c r="K1023" s="71">
        <f>ROUND((I1023*'2-Calculator'!$D$26),2)</f>
        <v>3444.38</v>
      </c>
      <c r="L1023" s="69">
        <v>4.9800000000000004</v>
      </c>
      <c r="M1023" s="66" t="s">
        <v>46</v>
      </c>
      <c r="N1023" s="66" t="s">
        <v>46</v>
      </c>
      <c r="O1023" s="66"/>
      <c r="P1023" s="66" t="s">
        <v>1833</v>
      </c>
      <c r="Q1023" s="141">
        <v>99</v>
      </c>
    </row>
    <row r="1024" spans="1:17" s="72" customFormat="1" x14ac:dyDescent="0.2">
      <c r="A1024" s="66"/>
      <c r="B1024" s="66" t="s">
        <v>268</v>
      </c>
      <c r="C1024" s="221" t="s">
        <v>1754</v>
      </c>
      <c r="D1024" s="66" t="s">
        <v>2481</v>
      </c>
      <c r="E1024" s="68">
        <v>1.11985</v>
      </c>
      <c r="F1024" s="74">
        <v>1.4</v>
      </c>
      <c r="G1024" s="74">
        <v>1</v>
      </c>
      <c r="H1024" s="68">
        <f t="shared" si="30"/>
        <v>1.56779</v>
      </c>
      <c r="I1024" s="70">
        <f t="shared" si="31"/>
        <v>1.11985</v>
      </c>
      <c r="J1024" s="71">
        <f>ROUND((H1024*'2-Calculator'!$D$26),2)</f>
        <v>10306.65</v>
      </c>
      <c r="K1024" s="71">
        <f>ROUND((I1024*'2-Calculator'!$D$26),2)</f>
        <v>7361.89</v>
      </c>
      <c r="L1024" s="69">
        <v>9.1</v>
      </c>
      <c r="M1024" s="66" t="s">
        <v>46</v>
      </c>
      <c r="N1024" s="66" t="s">
        <v>46</v>
      </c>
      <c r="O1024" s="66"/>
      <c r="P1024" s="66" t="s">
        <v>1833</v>
      </c>
      <c r="Q1024" s="141">
        <v>66</v>
      </c>
    </row>
    <row r="1025" spans="1:17" s="72" customFormat="1" x14ac:dyDescent="0.2">
      <c r="A1025" s="66"/>
      <c r="B1025" s="66" t="s">
        <v>267</v>
      </c>
      <c r="C1025" s="221" t="s">
        <v>1754</v>
      </c>
      <c r="D1025" s="66" t="s">
        <v>2481</v>
      </c>
      <c r="E1025" s="68">
        <v>3.16934</v>
      </c>
      <c r="F1025" s="74">
        <v>1.4</v>
      </c>
      <c r="G1025" s="74">
        <v>1</v>
      </c>
      <c r="H1025" s="68">
        <f t="shared" si="30"/>
        <v>4.4370799999999999</v>
      </c>
      <c r="I1025" s="70">
        <f t="shared" si="31"/>
        <v>3.16934</v>
      </c>
      <c r="J1025" s="71">
        <f>ROUND((H1025*'2-Calculator'!$D$26),2)</f>
        <v>29169.360000000001</v>
      </c>
      <c r="K1025" s="71">
        <f>ROUND((I1025*'2-Calculator'!$D$26),2)</f>
        <v>20835.240000000002</v>
      </c>
      <c r="L1025" s="69">
        <v>20.65</v>
      </c>
      <c r="M1025" s="66" t="s">
        <v>46</v>
      </c>
      <c r="N1025" s="66" t="s">
        <v>46</v>
      </c>
      <c r="O1025" s="66"/>
      <c r="P1025" s="66" t="s">
        <v>1833</v>
      </c>
      <c r="Q1025" s="141">
        <v>36</v>
      </c>
    </row>
    <row r="1026" spans="1:17" s="72" customFormat="1" x14ac:dyDescent="0.2">
      <c r="A1026" s="66"/>
      <c r="B1026" s="66" t="s">
        <v>266</v>
      </c>
      <c r="C1026" s="221" t="s">
        <v>1755</v>
      </c>
      <c r="D1026" s="66" t="s">
        <v>2482</v>
      </c>
      <c r="E1026" s="68">
        <v>0.41597000000000001</v>
      </c>
      <c r="F1026" s="74">
        <v>1.4</v>
      </c>
      <c r="G1026" s="74">
        <v>1</v>
      </c>
      <c r="H1026" s="68">
        <f t="shared" si="30"/>
        <v>0.58235999999999999</v>
      </c>
      <c r="I1026" s="70">
        <f t="shared" si="31"/>
        <v>0.41597000000000001</v>
      </c>
      <c r="J1026" s="71">
        <f>ROUND((H1026*'2-Calculator'!$D$26),2)</f>
        <v>3828.43</v>
      </c>
      <c r="K1026" s="71">
        <f>ROUND((I1026*'2-Calculator'!$D$26),2)</f>
        <v>2734.59</v>
      </c>
      <c r="L1026" s="69">
        <v>4.49</v>
      </c>
      <c r="M1026" s="66" t="s">
        <v>46</v>
      </c>
      <c r="N1026" s="66" t="s">
        <v>46</v>
      </c>
      <c r="O1026" s="66"/>
      <c r="P1026" s="66" t="s">
        <v>1833</v>
      </c>
      <c r="Q1026" s="141">
        <v>139</v>
      </c>
    </row>
    <row r="1027" spans="1:17" s="72" customFormat="1" x14ac:dyDescent="0.2">
      <c r="A1027" s="66"/>
      <c r="B1027" s="66" t="s">
        <v>265</v>
      </c>
      <c r="C1027" s="221" t="s">
        <v>1755</v>
      </c>
      <c r="D1027" s="66" t="s">
        <v>2482</v>
      </c>
      <c r="E1027" s="68">
        <v>0.74124000000000001</v>
      </c>
      <c r="F1027" s="74">
        <v>1.4</v>
      </c>
      <c r="G1027" s="74">
        <v>1</v>
      </c>
      <c r="H1027" s="68">
        <f t="shared" si="30"/>
        <v>1.0377400000000001</v>
      </c>
      <c r="I1027" s="70">
        <f t="shared" si="31"/>
        <v>0.74124000000000001</v>
      </c>
      <c r="J1027" s="71">
        <f>ROUND((H1027*'2-Calculator'!$D$26),2)</f>
        <v>6822.1</v>
      </c>
      <c r="K1027" s="71">
        <f>ROUND((I1027*'2-Calculator'!$D$26),2)</f>
        <v>4872.91</v>
      </c>
      <c r="L1027" s="69">
        <v>5.97</v>
      </c>
      <c r="M1027" s="66" t="s">
        <v>46</v>
      </c>
      <c r="N1027" s="66" t="s">
        <v>46</v>
      </c>
      <c r="O1027" s="66"/>
      <c r="P1027" s="66" t="s">
        <v>1833</v>
      </c>
      <c r="Q1027" s="141">
        <v>177</v>
      </c>
    </row>
    <row r="1028" spans="1:17" s="72" customFormat="1" x14ac:dyDescent="0.2">
      <c r="A1028" s="66"/>
      <c r="B1028" s="66" t="s">
        <v>264</v>
      </c>
      <c r="C1028" s="221" t="s">
        <v>1755</v>
      </c>
      <c r="D1028" s="66" t="s">
        <v>2482</v>
      </c>
      <c r="E1028" s="68">
        <v>1.5982799999999999</v>
      </c>
      <c r="F1028" s="74">
        <v>1.4</v>
      </c>
      <c r="G1028" s="74">
        <v>1</v>
      </c>
      <c r="H1028" s="68">
        <f t="shared" si="30"/>
        <v>2.23759</v>
      </c>
      <c r="I1028" s="70">
        <f t="shared" si="31"/>
        <v>1.5982799999999999</v>
      </c>
      <c r="J1028" s="71">
        <f>ROUND((H1028*'2-Calculator'!$D$26),2)</f>
        <v>14709.92</v>
      </c>
      <c r="K1028" s="71">
        <f>ROUND((I1028*'2-Calculator'!$D$26),2)</f>
        <v>10507.09</v>
      </c>
      <c r="L1028" s="69">
        <v>9.6</v>
      </c>
      <c r="M1028" s="66" t="s">
        <v>46</v>
      </c>
      <c r="N1028" s="66" t="s">
        <v>46</v>
      </c>
      <c r="O1028" s="66"/>
      <c r="P1028" s="66" t="s">
        <v>1833</v>
      </c>
      <c r="Q1028" s="141">
        <v>164</v>
      </c>
    </row>
    <row r="1029" spans="1:17" s="72" customFormat="1" x14ac:dyDescent="0.2">
      <c r="A1029" s="66"/>
      <c r="B1029" s="66" t="s">
        <v>263</v>
      </c>
      <c r="C1029" s="221" t="s">
        <v>1755</v>
      </c>
      <c r="D1029" s="66" t="s">
        <v>2482</v>
      </c>
      <c r="E1029" s="68">
        <v>4.4106199999999998</v>
      </c>
      <c r="F1029" s="74">
        <v>1.4</v>
      </c>
      <c r="G1029" s="74">
        <v>1</v>
      </c>
      <c r="H1029" s="68">
        <f t="shared" si="30"/>
        <v>6.1748700000000003</v>
      </c>
      <c r="I1029" s="70">
        <f t="shared" si="31"/>
        <v>4.4106199999999998</v>
      </c>
      <c r="J1029" s="71">
        <f>ROUND((H1029*'2-Calculator'!$D$26),2)</f>
        <v>40593.599999999999</v>
      </c>
      <c r="K1029" s="71">
        <f>ROUND((I1029*'2-Calculator'!$D$26),2)</f>
        <v>28995.42</v>
      </c>
      <c r="L1029" s="69">
        <v>18.059999999999999</v>
      </c>
      <c r="M1029" s="66" t="s">
        <v>46</v>
      </c>
      <c r="N1029" s="66" t="s">
        <v>46</v>
      </c>
      <c r="O1029" s="66"/>
      <c r="P1029" s="66" t="s">
        <v>1833</v>
      </c>
      <c r="Q1029" s="141">
        <v>33</v>
      </c>
    </row>
    <row r="1030" spans="1:17" s="72" customFormat="1" x14ac:dyDescent="0.2">
      <c r="A1030" s="66"/>
      <c r="B1030" s="66" t="s">
        <v>262</v>
      </c>
      <c r="C1030" s="221" t="s">
        <v>1756</v>
      </c>
      <c r="D1030" s="66" t="s">
        <v>2483</v>
      </c>
      <c r="E1030" s="68">
        <v>0.53419000000000005</v>
      </c>
      <c r="F1030" s="74">
        <v>1.4</v>
      </c>
      <c r="G1030" s="74">
        <v>1</v>
      </c>
      <c r="H1030" s="68">
        <f t="shared" si="30"/>
        <v>0.74787000000000003</v>
      </c>
      <c r="I1030" s="70">
        <f t="shared" si="31"/>
        <v>0.53419000000000005</v>
      </c>
      <c r="J1030" s="71">
        <f>ROUND((H1030*'2-Calculator'!$D$26),2)</f>
        <v>4916.5</v>
      </c>
      <c r="K1030" s="71">
        <f>ROUND((I1030*'2-Calculator'!$D$26),2)</f>
        <v>3511.77</v>
      </c>
      <c r="L1030" s="69">
        <v>5.04</v>
      </c>
      <c r="M1030" s="66" t="s">
        <v>46</v>
      </c>
      <c r="N1030" s="66" t="s">
        <v>46</v>
      </c>
      <c r="O1030" s="66"/>
      <c r="P1030" s="66" t="s">
        <v>1833</v>
      </c>
      <c r="Q1030" s="141">
        <v>103</v>
      </c>
    </row>
    <row r="1031" spans="1:17" s="72" customFormat="1" x14ac:dyDescent="0.2">
      <c r="A1031" s="66"/>
      <c r="B1031" s="66" t="s">
        <v>261</v>
      </c>
      <c r="C1031" s="221" t="s">
        <v>1756</v>
      </c>
      <c r="D1031" s="66" t="s">
        <v>2483</v>
      </c>
      <c r="E1031" s="68">
        <v>0.78488999999999998</v>
      </c>
      <c r="F1031" s="74">
        <v>1.4</v>
      </c>
      <c r="G1031" s="74">
        <v>1</v>
      </c>
      <c r="H1031" s="68">
        <f t="shared" si="30"/>
        <v>1.0988500000000001</v>
      </c>
      <c r="I1031" s="70">
        <f t="shared" si="31"/>
        <v>0.78488999999999998</v>
      </c>
      <c r="J1031" s="71">
        <f>ROUND((H1031*'2-Calculator'!$D$26),2)</f>
        <v>7223.84</v>
      </c>
      <c r="K1031" s="71">
        <f>ROUND((I1031*'2-Calculator'!$D$26),2)</f>
        <v>5159.87</v>
      </c>
      <c r="L1031" s="69">
        <v>5.21</v>
      </c>
      <c r="M1031" s="66" t="s">
        <v>46</v>
      </c>
      <c r="N1031" s="66" t="s">
        <v>46</v>
      </c>
      <c r="O1031" s="66"/>
      <c r="P1031" s="66" t="s">
        <v>1833</v>
      </c>
      <c r="Q1031" s="141">
        <v>44</v>
      </c>
    </row>
    <row r="1032" spans="1:17" s="72" customFormat="1" x14ac:dyDescent="0.2">
      <c r="A1032" s="66"/>
      <c r="B1032" s="66" t="s">
        <v>260</v>
      </c>
      <c r="C1032" s="221" t="s">
        <v>1756</v>
      </c>
      <c r="D1032" s="66" t="s">
        <v>2483</v>
      </c>
      <c r="E1032" s="68">
        <v>1.55751</v>
      </c>
      <c r="F1032" s="74">
        <v>1.4</v>
      </c>
      <c r="G1032" s="74">
        <v>1</v>
      </c>
      <c r="H1032" s="68">
        <f t="shared" si="30"/>
        <v>2.1805099999999999</v>
      </c>
      <c r="I1032" s="70">
        <f t="shared" si="31"/>
        <v>1.55751</v>
      </c>
      <c r="J1032" s="71">
        <f>ROUND((H1032*'2-Calculator'!$D$26),2)</f>
        <v>14334.67</v>
      </c>
      <c r="K1032" s="71">
        <f>ROUND((I1032*'2-Calculator'!$D$26),2)</f>
        <v>10239.07</v>
      </c>
      <c r="L1032" s="69">
        <v>11.6</v>
      </c>
      <c r="M1032" s="66" t="s">
        <v>46</v>
      </c>
      <c r="N1032" s="66" t="s">
        <v>46</v>
      </c>
      <c r="O1032" s="66"/>
      <c r="P1032" s="66" t="s">
        <v>1833</v>
      </c>
      <c r="Q1032" s="141">
        <v>6</v>
      </c>
    </row>
    <row r="1033" spans="1:17" s="72" customFormat="1" x14ac:dyDescent="0.2">
      <c r="A1033" s="66"/>
      <c r="B1033" s="66" t="s">
        <v>259</v>
      </c>
      <c r="C1033" s="221" t="s">
        <v>1756</v>
      </c>
      <c r="D1033" s="66" t="s">
        <v>2483</v>
      </c>
      <c r="E1033" s="68">
        <v>3.2803800000000001</v>
      </c>
      <c r="F1033" s="74">
        <v>1.4</v>
      </c>
      <c r="G1033" s="74">
        <v>1</v>
      </c>
      <c r="H1033" s="68">
        <f t="shared" si="30"/>
        <v>4.59253</v>
      </c>
      <c r="I1033" s="70">
        <f t="shared" si="31"/>
        <v>3.2803800000000001</v>
      </c>
      <c r="J1033" s="71">
        <f>ROUND((H1033*'2-Calculator'!$D$26),2)</f>
        <v>30191.29</v>
      </c>
      <c r="K1033" s="71">
        <f>ROUND((I1033*'2-Calculator'!$D$26),2)</f>
        <v>21565.22</v>
      </c>
      <c r="L1033" s="69">
        <v>17.55</v>
      </c>
      <c r="M1033" s="66" t="s">
        <v>46</v>
      </c>
      <c r="N1033" s="66" t="s">
        <v>46</v>
      </c>
      <c r="O1033" s="66"/>
      <c r="P1033" s="66" t="s">
        <v>1833</v>
      </c>
      <c r="Q1033" s="141">
        <v>3</v>
      </c>
    </row>
    <row r="1034" spans="1:17" s="72" customFormat="1" x14ac:dyDescent="0.2">
      <c r="A1034" s="66"/>
      <c r="B1034" s="66" t="s">
        <v>258</v>
      </c>
      <c r="C1034" s="221" t="s">
        <v>1757</v>
      </c>
      <c r="D1034" s="66" t="s">
        <v>2484</v>
      </c>
      <c r="E1034" s="68">
        <v>0.31356000000000001</v>
      </c>
      <c r="F1034" s="74">
        <v>1.4</v>
      </c>
      <c r="G1034" s="74">
        <v>1</v>
      </c>
      <c r="H1034" s="68">
        <f t="shared" si="30"/>
        <v>0.43897999999999998</v>
      </c>
      <c r="I1034" s="70">
        <f t="shared" si="31"/>
        <v>0.31356000000000001</v>
      </c>
      <c r="J1034" s="71">
        <f>ROUND((H1034*'2-Calculator'!$D$26),2)</f>
        <v>2885.85</v>
      </c>
      <c r="K1034" s="71">
        <f>ROUND((I1034*'2-Calculator'!$D$26),2)</f>
        <v>2061.34</v>
      </c>
      <c r="L1034" s="69">
        <v>3.41</v>
      </c>
      <c r="M1034" s="66" t="s">
        <v>46</v>
      </c>
      <c r="N1034" s="66" t="s">
        <v>46</v>
      </c>
      <c r="O1034" s="66"/>
      <c r="P1034" s="66" t="s">
        <v>1833</v>
      </c>
      <c r="Q1034" s="141">
        <v>178</v>
      </c>
    </row>
    <row r="1035" spans="1:17" s="72" customFormat="1" x14ac:dyDescent="0.2">
      <c r="A1035" s="66"/>
      <c r="B1035" s="66" t="s">
        <v>257</v>
      </c>
      <c r="C1035" s="221" t="s">
        <v>1757</v>
      </c>
      <c r="D1035" s="66" t="s">
        <v>2484</v>
      </c>
      <c r="E1035" s="68">
        <v>0.49969999999999998</v>
      </c>
      <c r="F1035" s="74">
        <v>1.4</v>
      </c>
      <c r="G1035" s="74">
        <v>1</v>
      </c>
      <c r="H1035" s="68">
        <f t="shared" si="30"/>
        <v>0.69957999999999998</v>
      </c>
      <c r="I1035" s="70">
        <f t="shared" si="31"/>
        <v>0.49969999999999998</v>
      </c>
      <c r="J1035" s="71">
        <f>ROUND((H1035*'2-Calculator'!$D$26),2)</f>
        <v>4599.04</v>
      </c>
      <c r="K1035" s="71">
        <f>ROUND((I1035*'2-Calculator'!$D$26),2)</f>
        <v>3285.03</v>
      </c>
      <c r="L1035" s="69">
        <v>4.34</v>
      </c>
      <c r="M1035" s="66" t="s">
        <v>46</v>
      </c>
      <c r="N1035" s="66" t="s">
        <v>46</v>
      </c>
      <c r="O1035" s="66"/>
      <c r="P1035" s="66" t="s">
        <v>1833</v>
      </c>
      <c r="Q1035" s="141">
        <v>91</v>
      </c>
    </row>
    <row r="1036" spans="1:17" s="72" customFormat="1" x14ac:dyDescent="0.2">
      <c r="A1036" s="66"/>
      <c r="B1036" s="66" t="s">
        <v>256</v>
      </c>
      <c r="C1036" s="221" t="s">
        <v>1757</v>
      </c>
      <c r="D1036" s="66" t="s">
        <v>2484</v>
      </c>
      <c r="E1036" s="68">
        <v>0.99868000000000001</v>
      </c>
      <c r="F1036" s="74">
        <v>1.4</v>
      </c>
      <c r="G1036" s="74">
        <v>1</v>
      </c>
      <c r="H1036" s="68">
        <f t="shared" si="30"/>
        <v>1.39815</v>
      </c>
      <c r="I1036" s="70">
        <f t="shared" si="31"/>
        <v>0.99868000000000001</v>
      </c>
      <c r="J1036" s="71">
        <f>ROUND((H1036*'2-Calculator'!$D$26),2)</f>
        <v>9191.44</v>
      </c>
      <c r="K1036" s="71">
        <f>ROUND((I1036*'2-Calculator'!$D$26),2)</f>
        <v>6565.32</v>
      </c>
      <c r="L1036" s="69">
        <v>6.51</v>
      </c>
      <c r="M1036" s="66" t="s">
        <v>46</v>
      </c>
      <c r="N1036" s="66" t="s">
        <v>46</v>
      </c>
      <c r="O1036" s="66"/>
      <c r="P1036" s="66" t="s">
        <v>1833</v>
      </c>
      <c r="Q1036" s="141">
        <v>16</v>
      </c>
    </row>
    <row r="1037" spans="1:17" s="72" customFormat="1" x14ac:dyDescent="0.2">
      <c r="A1037" s="66"/>
      <c r="B1037" s="66" t="s">
        <v>255</v>
      </c>
      <c r="C1037" s="221" t="s">
        <v>1757</v>
      </c>
      <c r="D1037" s="66" t="s">
        <v>2484</v>
      </c>
      <c r="E1037" s="68">
        <v>2.6755100000000001</v>
      </c>
      <c r="F1037" s="74">
        <v>1.4</v>
      </c>
      <c r="G1037" s="74">
        <v>1</v>
      </c>
      <c r="H1037" s="68">
        <f t="shared" si="30"/>
        <v>3.7457099999999999</v>
      </c>
      <c r="I1037" s="70">
        <f t="shared" si="31"/>
        <v>2.6755100000000001</v>
      </c>
      <c r="J1037" s="71">
        <f>ROUND((H1037*'2-Calculator'!$D$26),2)</f>
        <v>24624.3</v>
      </c>
      <c r="K1037" s="71">
        <f>ROUND((I1037*'2-Calculator'!$D$26),2)</f>
        <v>17588.8</v>
      </c>
      <c r="L1037" s="69">
        <v>13.71</v>
      </c>
      <c r="M1037" s="66" t="s">
        <v>46</v>
      </c>
      <c r="N1037" s="66" t="s">
        <v>46</v>
      </c>
      <c r="O1037" s="66"/>
      <c r="P1037" s="66" t="s">
        <v>1833</v>
      </c>
      <c r="Q1037" s="141">
        <v>1</v>
      </c>
    </row>
    <row r="1038" spans="1:17" s="72" customFormat="1" x14ac:dyDescent="0.2">
      <c r="A1038" s="66"/>
      <c r="B1038" s="66" t="s">
        <v>254</v>
      </c>
      <c r="C1038" s="221" t="s">
        <v>1758</v>
      </c>
      <c r="D1038" s="66" t="s">
        <v>2485</v>
      </c>
      <c r="E1038" s="68">
        <v>0.1027</v>
      </c>
      <c r="F1038" s="74">
        <v>1.5</v>
      </c>
      <c r="G1038" s="74">
        <v>1</v>
      </c>
      <c r="H1038" s="68">
        <f t="shared" ref="H1038:H1101" si="32">ROUND(E1038*F1038,5)</f>
        <v>0.15404999999999999</v>
      </c>
      <c r="I1038" s="70">
        <f t="shared" ref="I1038:I1101" si="33">ROUND(E1038*G1038,5)</f>
        <v>0.1027</v>
      </c>
      <c r="J1038" s="71">
        <f>ROUND((H1038*'2-Calculator'!$D$26),2)</f>
        <v>1012.72</v>
      </c>
      <c r="K1038" s="71">
        <f>ROUND((I1038*'2-Calculator'!$D$26),2)</f>
        <v>675.15</v>
      </c>
      <c r="L1038" s="69">
        <v>2.13</v>
      </c>
      <c r="M1038" s="66" t="s">
        <v>2537</v>
      </c>
      <c r="N1038" s="66" t="s">
        <v>2537</v>
      </c>
      <c r="O1038" s="66"/>
      <c r="P1038" s="66" t="s">
        <v>1833</v>
      </c>
      <c r="Q1038" s="141">
        <v>16454</v>
      </c>
    </row>
    <row r="1039" spans="1:17" s="72" customFormat="1" x14ac:dyDescent="0.2">
      <c r="A1039" s="66"/>
      <c r="B1039" s="66" t="s">
        <v>253</v>
      </c>
      <c r="C1039" s="221" t="s">
        <v>1758</v>
      </c>
      <c r="D1039" s="66" t="s">
        <v>2485</v>
      </c>
      <c r="E1039" s="68">
        <v>0.14613000000000001</v>
      </c>
      <c r="F1039" s="74">
        <v>1.5</v>
      </c>
      <c r="G1039" s="74">
        <v>1</v>
      </c>
      <c r="H1039" s="68">
        <f t="shared" si="32"/>
        <v>0.21920000000000001</v>
      </c>
      <c r="I1039" s="70">
        <f t="shared" si="33"/>
        <v>0.14613000000000001</v>
      </c>
      <c r="J1039" s="71">
        <f>ROUND((H1039*'2-Calculator'!$D$26),2)</f>
        <v>1441.02</v>
      </c>
      <c r="K1039" s="71">
        <f>ROUND((I1039*'2-Calculator'!$D$26),2)</f>
        <v>960.66</v>
      </c>
      <c r="L1039" s="69">
        <v>2.4</v>
      </c>
      <c r="M1039" s="66" t="s">
        <v>2537</v>
      </c>
      <c r="N1039" s="66" t="s">
        <v>2537</v>
      </c>
      <c r="O1039" s="66"/>
      <c r="P1039" s="66" t="s">
        <v>1833</v>
      </c>
      <c r="Q1039" s="141">
        <v>3345</v>
      </c>
    </row>
    <row r="1040" spans="1:17" s="72" customFormat="1" x14ac:dyDescent="0.2">
      <c r="A1040" s="66"/>
      <c r="B1040" s="66" t="s">
        <v>252</v>
      </c>
      <c r="C1040" s="221" t="s">
        <v>1758</v>
      </c>
      <c r="D1040" s="66" t="s">
        <v>2485</v>
      </c>
      <c r="E1040" s="68">
        <v>0.28844999999999998</v>
      </c>
      <c r="F1040" s="74">
        <v>1.5</v>
      </c>
      <c r="G1040" s="74">
        <v>1</v>
      </c>
      <c r="H1040" s="68">
        <f t="shared" si="32"/>
        <v>0.43268000000000001</v>
      </c>
      <c r="I1040" s="70">
        <f t="shared" si="33"/>
        <v>0.28844999999999998</v>
      </c>
      <c r="J1040" s="71">
        <f>ROUND((H1040*'2-Calculator'!$D$26),2)</f>
        <v>2844.44</v>
      </c>
      <c r="K1040" s="71">
        <f>ROUND((I1040*'2-Calculator'!$D$26),2)</f>
        <v>1896.27</v>
      </c>
      <c r="L1040" s="69">
        <v>3.55</v>
      </c>
      <c r="M1040" s="66" t="s">
        <v>2537</v>
      </c>
      <c r="N1040" s="66" t="s">
        <v>2537</v>
      </c>
      <c r="O1040" s="66"/>
      <c r="P1040" s="66" t="s">
        <v>1833</v>
      </c>
      <c r="Q1040" s="141">
        <v>778</v>
      </c>
    </row>
    <row r="1041" spans="1:17" s="72" customFormat="1" x14ac:dyDescent="0.2">
      <c r="A1041" s="66"/>
      <c r="B1041" s="66" t="s">
        <v>251</v>
      </c>
      <c r="C1041" s="221" t="s">
        <v>1758</v>
      </c>
      <c r="D1041" s="66" t="s">
        <v>2485</v>
      </c>
      <c r="E1041" s="68">
        <v>1.6311100000000001</v>
      </c>
      <c r="F1041" s="74">
        <v>1.5</v>
      </c>
      <c r="G1041" s="74">
        <v>1</v>
      </c>
      <c r="H1041" s="68">
        <f t="shared" si="32"/>
        <v>2.4466700000000001</v>
      </c>
      <c r="I1041" s="70">
        <f t="shared" si="33"/>
        <v>1.6311100000000001</v>
      </c>
      <c r="J1041" s="71">
        <f>ROUND((H1041*'2-Calculator'!$D$26),2)</f>
        <v>16084.41</v>
      </c>
      <c r="K1041" s="71">
        <f>ROUND((I1041*'2-Calculator'!$D$26),2)</f>
        <v>10722.92</v>
      </c>
      <c r="L1041" s="69">
        <v>19.09</v>
      </c>
      <c r="M1041" s="66" t="s">
        <v>2537</v>
      </c>
      <c r="N1041" s="66" t="s">
        <v>2537</v>
      </c>
      <c r="O1041" s="66"/>
      <c r="P1041" s="66" t="s">
        <v>1833</v>
      </c>
      <c r="Q1041" s="141">
        <v>0</v>
      </c>
    </row>
    <row r="1042" spans="1:17" s="72" customFormat="1" x14ac:dyDescent="0.2">
      <c r="A1042" s="66"/>
      <c r="B1042" s="66" t="s">
        <v>250</v>
      </c>
      <c r="C1042" s="221" t="s">
        <v>1759</v>
      </c>
      <c r="D1042" s="66" t="s">
        <v>2092</v>
      </c>
      <c r="E1042" s="68">
        <v>1.2982100000000001</v>
      </c>
      <c r="F1042" s="74">
        <v>1</v>
      </c>
      <c r="G1042" s="74">
        <v>1</v>
      </c>
      <c r="H1042" s="68">
        <f t="shared" si="32"/>
        <v>1.2982100000000001</v>
      </c>
      <c r="I1042" s="70">
        <f t="shared" si="33"/>
        <v>1.2982100000000001</v>
      </c>
      <c r="J1042" s="71">
        <f>ROUND((H1042*'2-Calculator'!$D$26),2)</f>
        <v>8534.43</v>
      </c>
      <c r="K1042" s="71">
        <f>ROUND((I1042*'2-Calculator'!$D$26),2)</f>
        <v>8534.43</v>
      </c>
      <c r="L1042" s="69">
        <v>3.45</v>
      </c>
      <c r="M1042" s="66" t="s">
        <v>2531</v>
      </c>
      <c r="N1042" s="66" t="s">
        <v>2532</v>
      </c>
      <c r="O1042" s="66"/>
      <c r="P1042" s="66" t="s">
        <v>1833</v>
      </c>
      <c r="Q1042" s="141">
        <v>5</v>
      </c>
    </row>
    <row r="1043" spans="1:17" s="72" customFormat="1" x14ac:dyDescent="0.2">
      <c r="A1043" s="66"/>
      <c r="B1043" s="66" t="s">
        <v>249</v>
      </c>
      <c r="C1043" s="221" t="s">
        <v>1759</v>
      </c>
      <c r="D1043" s="66" t="s">
        <v>2092</v>
      </c>
      <c r="E1043" s="68">
        <v>1.7444500000000001</v>
      </c>
      <c r="F1043" s="74">
        <v>1</v>
      </c>
      <c r="G1043" s="74">
        <v>1</v>
      </c>
      <c r="H1043" s="68">
        <f t="shared" si="32"/>
        <v>1.7444500000000001</v>
      </c>
      <c r="I1043" s="70">
        <f t="shared" si="33"/>
        <v>1.7444500000000001</v>
      </c>
      <c r="J1043" s="71">
        <f>ROUND((H1043*'2-Calculator'!$D$26),2)</f>
        <v>11468.01</v>
      </c>
      <c r="K1043" s="71">
        <f>ROUND((I1043*'2-Calculator'!$D$26),2)</f>
        <v>11468.01</v>
      </c>
      <c r="L1043" s="69">
        <v>3.95</v>
      </c>
      <c r="M1043" s="66" t="s">
        <v>2531</v>
      </c>
      <c r="N1043" s="66" t="s">
        <v>2532</v>
      </c>
      <c r="O1043" s="66"/>
      <c r="P1043" s="66" t="s">
        <v>1833</v>
      </c>
      <c r="Q1043" s="141">
        <v>4</v>
      </c>
    </row>
    <row r="1044" spans="1:17" s="72" customFormat="1" x14ac:dyDescent="0.2">
      <c r="A1044" s="66"/>
      <c r="B1044" s="66" t="s">
        <v>248</v>
      </c>
      <c r="C1044" s="221" t="s">
        <v>1759</v>
      </c>
      <c r="D1044" s="66" t="s">
        <v>2092</v>
      </c>
      <c r="E1044" s="68">
        <v>2.4084599999999998</v>
      </c>
      <c r="F1044" s="74">
        <v>1</v>
      </c>
      <c r="G1044" s="74">
        <v>1</v>
      </c>
      <c r="H1044" s="68">
        <f t="shared" si="32"/>
        <v>2.4084599999999998</v>
      </c>
      <c r="I1044" s="70">
        <f t="shared" si="33"/>
        <v>2.4084599999999998</v>
      </c>
      <c r="J1044" s="71">
        <f>ROUND((H1044*'2-Calculator'!$D$26),2)</f>
        <v>15833.22</v>
      </c>
      <c r="K1044" s="71">
        <f>ROUND((I1044*'2-Calculator'!$D$26),2)</f>
        <v>15833.22</v>
      </c>
      <c r="L1044" s="69">
        <v>8.4700000000000006</v>
      </c>
      <c r="M1044" s="66" t="s">
        <v>2531</v>
      </c>
      <c r="N1044" s="66" t="s">
        <v>2532</v>
      </c>
      <c r="O1044" s="66"/>
      <c r="P1044" s="66" t="s">
        <v>1833</v>
      </c>
      <c r="Q1044" s="141">
        <v>3</v>
      </c>
    </row>
    <row r="1045" spans="1:17" s="72" customFormat="1" x14ac:dyDescent="0.2">
      <c r="A1045" s="66"/>
      <c r="B1045" s="66" t="s">
        <v>247</v>
      </c>
      <c r="C1045" s="221" t="s">
        <v>1759</v>
      </c>
      <c r="D1045" s="66" t="s">
        <v>2092</v>
      </c>
      <c r="E1045" s="68">
        <v>4.6288499999999999</v>
      </c>
      <c r="F1045" s="74">
        <v>1</v>
      </c>
      <c r="G1045" s="74">
        <v>1</v>
      </c>
      <c r="H1045" s="68">
        <f t="shared" si="32"/>
        <v>4.6288499999999999</v>
      </c>
      <c r="I1045" s="70">
        <f t="shared" si="33"/>
        <v>4.6288499999999999</v>
      </c>
      <c r="J1045" s="71">
        <f>ROUND((H1045*'2-Calculator'!$D$26),2)</f>
        <v>30430.06</v>
      </c>
      <c r="K1045" s="71">
        <f>ROUND((I1045*'2-Calculator'!$D$26),2)</f>
        <v>30430.06</v>
      </c>
      <c r="L1045" s="69">
        <v>17.77</v>
      </c>
      <c r="M1045" s="66" t="s">
        <v>2531</v>
      </c>
      <c r="N1045" s="66" t="s">
        <v>2532</v>
      </c>
      <c r="O1045" s="66"/>
      <c r="P1045" s="66" t="s">
        <v>1833</v>
      </c>
      <c r="Q1045" s="141">
        <v>2</v>
      </c>
    </row>
    <row r="1046" spans="1:17" s="72" customFormat="1" x14ac:dyDescent="0.2">
      <c r="A1046" s="66"/>
      <c r="B1046" s="66" t="s">
        <v>246</v>
      </c>
      <c r="C1046" s="221" t="s">
        <v>1760</v>
      </c>
      <c r="D1046" s="66" t="s">
        <v>2486</v>
      </c>
      <c r="E1046" s="68">
        <v>0.96475999999999995</v>
      </c>
      <c r="F1046" s="74">
        <v>1</v>
      </c>
      <c r="G1046" s="74">
        <v>1</v>
      </c>
      <c r="H1046" s="68">
        <f t="shared" si="32"/>
        <v>0.96475999999999995</v>
      </c>
      <c r="I1046" s="70">
        <f t="shared" si="33"/>
        <v>0.96475999999999995</v>
      </c>
      <c r="J1046" s="71">
        <f>ROUND((H1046*'2-Calculator'!$D$26),2)</f>
        <v>6342.33</v>
      </c>
      <c r="K1046" s="71">
        <f>ROUND((I1046*'2-Calculator'!$D$26),2)</f>
        <v>6342.33</v>
      </c>
      <c r="L1046" s="69">
        <v>3.37</v>
      </c>
      <c r="M1046" s="66" t="s">
        <v>2531</v>
      </c>
      <c r="N1046" s="66" t="s">
        <v>2532</v>
      </c>
      <c r="O1046" s="66"/>
      <c r="P1046" s="66" t="s">
        <v>1833</v>
      </c>
      <c r="Q1046" s="141">
        <v>3</v>
      </c>
    </row>
    <row r="1047" spans="1:17" s="72" customFormat="1" x14ac:dyDescent="0.2">
      <c r="A1047" s="66"/>
      <c r="B1047" s="66" t="s">
        <v>245</v>
      </c>
      <c r="C1047" s="221" t="s">
        <v>1760</v>
      </c>
      <c r="D1047" s="66" t="s">
        <v>2486</v>
      </c>
      <c r="E1047" s="68">
        <v>1.3786099999999999</v>
      </c>
      <c r="F1047" s="74">
        <v>1</v>
      </c>
      <c r="G1047" s="74">
        <v>1</v>
      </c>
      <c r="H1047" s="68">
        <f t="shared" si="32"/>
        <v>1.3786099999999999</v>
      </c>
      <c r="I1047" s="70">
        <f t="shared" si="33"/>
        <v>1.3786099999999999</v>
      </c>
      <c r="J1047" s="71">
        <f>ROUND((H1047*'2-Calculator'!$D$26),2)</f>
        <v>9062.98</v>
      </c>
      <c r="K1047" s="71">
        <f>ROUND((I1047*'2-Calculator'!$D$26),2)</f>
        <v>9062.98</v>
      </c>
      <c r="L1047" s="69">
        <v>4.22</v>
      </c>
      <c r="M1047" s="66" t="s">
        <v>2531</v>
      </c>
      <c r="N1047" s="66" t="s">
        <v>2532</v>
      </c>
      <c r="O1047" s="66"/>
      <c r="P1047" s="66" t="s">
        <v>1833</v>
      </c>
      <c r="Q1047" s="141">
        <v>1</v>
      </c>
    </row>
    <row r="1048" spans="1:17" s="72" customFormat="1" x14ac:dyDescent="0.2">
      <c r="A1048" s="66"/>
      <c r="B1048" s="66" t="s">
        <v>244</v>
      </c>
      <c r="C1048" s="221" t="s">
        <v>1760</v>
      </c>
      <c r="D1048" s="66" t="s">
        <v>2486</v>
      </c>
      <c r="E1048" s="68">
        <v>2.2208899999999998</v>
      </c>
      <c r="F1048" s="74">
        <v>1</v>
      </c>
      <c r="G1048" s="74">
        <v>1</v>
      </c>
      <c r="H1048" s="68">
        <f t="shared" si="32"/>
        <v>2.2208899999999998</v>
      </c>
      <c r="I1048" s="70">
        <f t="shared" si="33"/>
        <v>2.2208899999999998</v>
      </c>
      <c r="J1048" s="71">
        <f>ROUND((H1048*'2-Calculator'!$D$26),2)</f>
        <v>14600.13</v>
      </c>
      <c r="K1048" s="71">
        <f>ROUND((I1048*'2-Calculator'!$D$26),2)</f>
        <v>14600.13</v>
      </c>
      <c r="L1048" s="69">
        <v>9.93</v>
      </c>
      <c r="M1048" s="66" t="s">
        <v>2531</v>
      </c>
      <c r="N1048" s="66" t="s">
        <v>2532</v>
      </c>
      <c r="O1048" s="66"/>
      <c r="P1048" s="66" t="s">
        <v>1833</v>
      </c>
      <c r="Q1048" s="141">
        <v>1</v>
      </c>
    </row>
    <row r="1049" spans="1:17" s="72" customFormat="1" x14ac:dyDescent="0.2">
      <c r="A1049" s="66"/>
      <c r="B1049" s="66" t="s">
        <v>243</v>
      </c>
      <c r="C1049" s="221" t="s">
        <v>1760</v>
      </c>
      <c r="D1049" s="66" t="s">
        <v>2486</v>
      </c>
      <c r="E1049" s="68">
        <v>4.6690199999999997</v>
      </c>
      <c r="F1049" s="74">
        <v>1</v>
      </c>
      <c r="G1049" s="74">
        <v>1</v>
      </c>
      <c r="H1049" s="68">
        <f t="shared" si="32"/>
        <v>4.6690199999999997</v>
      </c>
      <c r="I1049" s="70">
        <f t="shared" si="33"/>
        <v>4.6690199999999997</v>
      </c>
      <c r="J1049" s="71">
        <f>ROUND((H1049*'2-Calculator'!$D$26),2)</f>
        <v>30694.14</v>
      </c>
      <c r="K1049" s="71">
        <f>ROUND((I1049*'2-Calculator'!$D$26),2)</f>
        <v>30694.14</v>
      </c>
      <c r="L1049" s="69">
        <v>8.89</v>
      </c>
      <c r="M1049" s="66" t="s">
        <v>2531</v>
      </c>
      <c r="N1049" s="66" t="s">
        <v>2532</v>
      </c>
      <c r="O1049" s="66"/>
      <c r="P1049" s="66" t="s">
        <v>1833</v>
      </c>
      <c r="Q1049" s="141">
        <v>0</v>
      </c>
    </row>
    <row r="1050" spans="1:17" s="72" customFormat="1" x14ac:dyDescent="0.2">
      <c r="A1050" s="66"/>
      <c r="B1050" s="66" t="s">
        <v>242</v>
      </c>
      <c r="C1050" s="221" t="s">
        <v>1761</v>
      </c>
      <c r="D1050" s="66" t="s">
        <v>2347</v>
      </c>
      <c r="E1050" s="68">
        <v>0.57992999999999995</v>
      </c>
      <c r="F1050" s="74">
        <v>1</v>
      </c>
      <c r="G1050" s="74">
        <v>1</v>
      </c>
      <c r="H1050" s="68">
        <f t="shared" si="32"/>
        <v>0.57992999999999995</v>
      </c>
      <c r="I1050" s="70">
        <f t="shared" si="33"/>
        <v>0.57992999999999995</v>
      </c>
      <c r="J1050" s="71">
        <f>ROUND((H1050*'2-Calculator'!$D$26),2)</f>
        <v>3812.46</v>
      </c>
      <c r="K1050" s="71">
        <f>ROUND((I1050*'2-Calculator'!$D$26),2)</f>
        <v>3812.46</v>
      </c>
      <c r="L1050" s="69">
        <v>3.2</v>
      </c>
      <c r="M1050" s="66" t="s">
        <v>2531</v>
      </c>
      <c r="N1050" s="66" t="s">
        <v>2532</v>
      </c>
      <c r="O1050" s="66"/>
      <c r="P1050" s="66" t="s">
        <v>1833</v>
      </c>
      <c r="Q1050" s="141">
        <v>12</v>
      </c>
    </row>
    <row r="1051" spans="1:17" s="72" customFormat="1" x14ac:dyDescent="0.2">
      <c r="A1051" s="66"/>
      <c r="B1051" s="66" t="s">
        <v>241</v>
      </c>
      <c r="C1051" s="221" t="s">
        <v>1761</v>
      </c>
      <c r="D1051" s="66" t="s">
        <v>2347</v>
      </c>
      <c r="E1051" s="68">
        <v>0.70426</v>
      </c>
      <c r="F1051" s="74">
        <v>1</v>
      </c>
      <c r="G1051" s="74">
        <v>1</v>
      </c>
      <c r="H1051" s="68">
        <f t="shared" si="32"/>
        <v>0.70426</v>
      </c>
      <c r="I1051" s="70">
        <f t="shared" si="33"/>
        <v>0.70426</v>
      </c>
      <c r="J1051" s="71">
        <f>ROUND((H1051*'2-Calculator'!$D$26),2)</f>
        <v>4629.8100000000004</v>
      </c>
      <c r="K1051" s="71">
        <f>ROUND((I1051*'2-Calculator'!$D$26),2)</f>
        <v>4629.8100000000004</v>
      </c>
      <c r="L1051" s="69">
        <v>4.0599999999999996</v>
      </c>
      <c r="M1051" s="66" t="s">
        <v>2531</v>
      </c>
      <c r="N1051" s="66" t="s">
        <v>2532</v>
      </c>
      <c r="O1051" s="66"/>
      <c r="P1051" s="66" t="s">
        <v>1833</v>
      </c>
      <c r="Q1051" s="141">
        <v>83</v>
      </c>
    </row>
    <row r="1052" spans="1:17" s="72" customFormat="1" x14ac:dyDescent="0.2">
      <c r="A1052" s="66"/>
      <c r="B1052" s="66" t="s">
        <v>240</v>
      </c>
      <c r="C1052" s="221" t="s">
        <v>1761</v>
      </c>
      <c r="D1052" s="66" t="s">
        <v>2347</v>
      </c>
      <c r="E1052" s="68">
        <v>1.1280600000000001</v>
      </c>
      <c r="F1052" s="74">
        <v>1</v>
      </c>
      <c r="G1052" s="74">
        <v>1</v>
      </c>
      <c r="H1052" s="68">
        <f t="shared" si="32"/>
        <v>1.1280600000000001</v>
      </c>
      <c r="I1052" s="70">
        <f t="shared" si="33"/>
        <v>1.1280600000000001</v>
      </c>
      <c r="J1052" s="71">
        <f>ROUND((H1052*'2-Calculator'!$D$26),2)</f>
        <v>7415.87</v>
      </c>
      <c r="K1052" s="71">
        <f>ROUND((I1052*'2-Calculator'!$D$26),2)</f>
        <v>7415.87</v>
      </c>
      <c r="L1052" s="69">
        <v>5.81</v>
      </c>
      <c r="M1052" s="66" t="s">
        <v>2531</v>
      </c>
      <c r="N1052" s="66" t="s">
        <v>2532</v>
      </c>
      <c r="O1052" s="66"/>
      <c r="P1052" s="66" t="s">
        <v>1833</v>
      </c>
      <c r="Q1052" s="141">
        <v>75</v>
      </c>
    </row>
    <row r="1053" spans="1:17" s="72" customFormat="1" x14ac:dyDescent="0.2">
      <c r="A1053" s="66"/>
      <c r="B1053" s="66" t="s">
        <v>239</v>
      </c>
      <c r="C1053" s="221" t="s">
        <v>1761</v>
      </c>
      <c r="D1053" s="66" t="s">
        <v>2347</v>
      </c>
      <c r="E1053" s="68">
        <v>2.54474</v>
      </c>
      <c r="F1053" s="74">
        <v>1</v>
      </c>
      <c r="G1053" s="74">
        <v>1</v>
      </c>
      <c r="H1053" s="68">
        <f t="shared" si="32"/>
        <v>2.54474</v>
      </c>
      <c r="I1053" s="70">
        <f t="shared" si="33"/>
        <v>2.54474</v>
      </c>
      <c r="J1053" s="71">
        <f>ROUND((H1053*'2-Calculator'!$D$26),2)</f>
        <v>16729.12</v>
      </c>
      <c r="K1053" s="71">
        <f>ROUND((I1053*'2-Calculator'!$D$26),2)</f>
        <v>16729.12</v>
      </c>
      <c r="L1053" s="69">
        <v>12.85</v>
      </c>
      <c r="M1053" s="66" t="s">
        <v>2531</v>
      </c>
      <c r="N1053" s="66" t="s">
        <v>2532</v>
      </c>
      <c r="O1053" s="66"/>
      <c r="P1053" s="66" t="s">
        <v>1833</v>
      </c>
      <c r="Q1053" s="141">
        <v>11</v>
      </c>
    </row>
    <row r="1054" spans="1:17" s="72" customFormat="1" x14ac:dyDescent="0.2">
      <c r="A1054" s="66"/>
      <c r="B1054" s="66" t="s">
        <v>238</v>
      </c>
      <c r="C1054" s="221" t="s">
        <v>1762</v>
      </c>
      <c r="D1054" s="66" t="s">
        <v>2348</v>
      </c>
      <c r="E1054" s="68">
        <v>0.65749000000000002</v>
      </c>
      <c r="F1054" s="74">
        <v>1</v>
      </c>
      <c r="G1054" s="74">
        <v>1</v>
      </c>
      <c r="H1054" s="68">
        <f t="shared" si="32"/>
        <v>0.65749000000000002</v>
      </c>
      <c r="I1054" s="70">
        <f t="shared" si="33"/>
        <v>0.65749000000000002</v>
      </c>
      <c r="J1054" s="71">
        <f>ROUND((H1054*'2-Calculator'!$D$26),2)</f>
        <v>4322.34</v>
      </c>
      <c r="K1054" s="71">
        <f>ROUND((I1054*'2-Calculator'!$D$26),2)</f>
        <v>4322.34</v>
      </c>
      <c r="L1054" s="69">
        <v>2.23</v>
      </c>
      <c r="M1054" s="66" t="s">
        <v>2531</v>
      </c>
      <c r="N1054" s="66" t="s">
        <v>2532</v>
      </c>
      <c r="O1054" s="66"/>
      <c r="P1054" s="66" t="s">
        <v>1833</v>
      </c>
      <c r="Q1054" s="141">
        <v>14</v>
      </c>
    </row>
    <row r="1055" spans="1:17" s="72" customFormat="1" x14ac:dyDescent="0.2">
      <c r="A1055" s="66"/>
      <c r="B1055" s="66" t="s">
        <v>237</v>
      </c>
      <c r="C1055" s="221" t="s">
        <v>1762</v>
      </c>
      <c r="D1055" s="66" t="s">
        <v>2348</v>
      </c>
      <c r="E1055" s="68">
        <v>0.81908999999999998</v>
      </c>
      <c r="F1055" s="74">
        <v>1</v>
      </c>
      <c r="G1055" s="74">
        <v>1</v>
      </c>
      <c r="H1055" s="68">
        <f t="shared" si="32"/>
        <v>0.81908999999999998</v>
      </c>
      <c r="I1055" s="70">
        <f t="shared" si="33"/>
        <v>0.81908999999999998</v>
      </c>
      <c r="J1055" s="71">
        <f>ROUND((H1055*'2-Calculator'!$D$26),2)</f>
        <v>5384.7</v>
      </c>
      <c r="K1055" s="71">
        <f>ROUND((I1055*'2-Calculator'!$D$26),2)</f>
        <v>5384.7</v>
      </c>
      <c r="L1055" s="69">
        <v>3.46</v>
      </c>
      <c r="M1055" s="66" t="s">
        <v>2531</v>
      </c>
      <c r="N1055" s="66" t="s">
        <v>2532</v>
      </c>
      <c r="O1055" s="66"/>
      <c r="P1055" s="66" t="s">
        <v>1833</v>
      </c>
      <c r="Q1055" s="141">
        <v>15</v>
      </c>
    </row>
    <row r="1056" spans="1:17" s="72" customFormat="1" x14ac:dyDescent="0.2">
      <c r="A1056" s="66"/>
      <c r="B1056" s="66" t="s">
        <v>236</v>
      </c>
      <c r="C1056" s="221" t="s">
        <v>1762</v>
      </c>
      <c r="D1056" s="66" t="s">
        <v>2348</v>
      </c>
      <c r="E1056" s="68">
        <v>1.25895</v>
      </c>
      <c r="F1056" s="74">
        <v>1</v>
      </c>
      <c r="G1056" s="74">
        <v>1</v>
      </c>
      <c r="H1056" s="68">
        <f t="shared" si="32"/>
        <v>1.25895</v>
      </c>
      <c r="I1056" s="70">
        <f t="shared" si="33"/>
        <v>1.25895</v>
      </c>
      <c r="J1056" s="71">
        <f>ROUND((H1056*'2-Calculator'!$D$26),2)</f>
        <v>8276.34</v>
      </c>
      <c r="K1056" s="71">
        <f>ROUND((I1056*'2-Calculator'!$D$26),2)</f>
        <v>8276.34</v>
      </c>
      <c r="L1056" s="69">
        <v>5.73</v>
      </c>
      <c r="M1056" s="66" t="s">
        <v>2531</v>
      </c>
      <c r="N1056" s="66" t="s">
        <v>2532</v>
      </c>
      <c r="O1056" s="66"/>
      <c r="P1056" s="66" t="s">
        <v>1833</v>
      </c>
      <c r="Q1056" s="141">
        <v>17</v>
      </c>
    </row>
    <row r="1057" spans="1:17" s="72" customFormat="1" x14ac:dyDescent="0.2">
      <c r="A1057" s="66"/>
      <c r="B1057" s="66" t="s">
        <v>235</v>
      </c>
      <c r="C1057" s="221" t="s">
        <v>1762</v>
      </c>
      <c r="D1057" s="66" t="s">
        <v>2348</v>
      </c>
      <c r="E1057" s="68">
        <v>2.7816100000000001</v>
      </c>
      <c r="F1057" s="74">
        <v>1</v>
      </c>
      <c r="G1057" s="74">
        <v>1</v>
      </c>
      <c r="H1057" s="68">
        <f t="shared" si="32"/>
        <v>2.7816100000000001</v>
      </c>
      <c r="I1057" s="70">
        <f t="shared" si="33"/>
        <v>2.7816100000000001</v>
      </c>
      <c r="J1057" s="71">
        <f>ROUND((H1057*'2-Calculator'!$D$26),2)</f>
        <v>18286.3</v>
      </c>
      <c r="K1057" s="71">
        <f>ROUND((I1057*'2-Calculator'!$D$26),2)</f>
        <v>18286.3</v>
      </c>
      <c r="L1057" s="69">
        <v>13.12</v>
      </c>
      <c r="M1057" s="66" t="s">
        <v>2531</v>
      </c>
      <c r="N1057" s="66" t="s">
        <v>2532</v>
      </c>
      <c r="O1057" s="66"/>
      <c r="P1057" s="66" t="s">
        <v>1833</v>
      </c>
      <c r="Q1057" s="141">
        <v>2</v>
      </c>
    </row>
    <row r="1058" spans="1:17" s="72" customFormat="1" x14ac:dyDescent="0.2">
      <c r="A1058" s="66"/>
      <c r="B1058" s="66" t="s">
        <v>234</v>
      </c>
      <c r="C1058" s="221" t="s">
        <v>1763</v>
      </c>
      <c r="D1058" s="66" t="s">
        <v>2093</v>
      </c>
      <c r="E1058" s="68">
        <v>0.50431000000000004</v>
      </c>
      <c r="F1058" s="74">
        <v>1</v>
      </c>
      <c r="G1058" s="74">
        <v>1</v>
      </c>
      <c r="H1058" s="68">
        <f t="shared" si="32"/>
        <v>0.50431000000000004</v>
      </c>
      <c r="I1058" s="70">
        <f t="shared" si="33"/>
        <v>0.50431000000000004</v>
      </c>
      <c r="J1058" s="71">
        <f>ROUND((H1058*'2-Calculator'!$D$26),2)</f>
        <v>3315.33</v>
      </c>
      <c r="K1058" s="71">
        <f>ROUND((I1058*'2-Calculator'!$D$26),2)</f>
        <v>3315.33</v>
      </c>
      <c r="L1058" s="69">
        <v>3.56</v>
      </c>
      <c r="M1058" s="66" t="s">
        <v>2531</v>
      </c>
      <c r="N1058" s="66" t="s">
        <v>2532</v>
      </c>
      <c r="O1058" s="66"/>
      <c r="P1058" s="66" t="s">
        <v>1833</v>
      </c>
      <c r="Q1058" s="141">
        <v>516</v>
      </c>
    </row>
    <row r="1059" spans="1:17" s="72" customFormat="1" x14ac:dyDescent="0.2">
      <c r="A1059" s="66"/>
      <c r="B1059" s="66" t="s">
        <v>233</v>
      </c>
      <c r="C1059" s="221" t="s">
        <v>1763</v>
      </c>
      <c r="D1059" s="66" t="s">
        <v>2093</v>
      </c>
      <c r="E1059" s="68">
        <v>0.69589999999999996</v>
      </c>
      <c r="F1059" s="74">
        <v>1</v>
      </c>
      <c r="G1059" s="74">
        <v>1</v>
      </c>
      <c r="H1059" s="68">
        <f t="shared" si="32"/>
        <v>0.69589999999999996</v>
      </c>
      <c r="I1059" s="70">
        <f t="shared" si="33"/>
        <v>0.69589999999999996</v>
      </c>
      <c r="J1059" s="71">
        <f>ROUND((H1059*'2-Calculator'!$D$26),2)</f>
        <v>4574.8500000000004</v>
      </c>
      <c r="K1059" s="71">
        <f>ROUND((I1059*'2-Calculator'!$D$26),2)</f>
        <v>4574.8500000000004</v>
      </c>
      <c r="L1059" s="69">
        <v>4.5</v>
      </c>
      <c r="M1059" s="66" t="s">
        <v>2531</v>
      </c>
      <c r="N1059" s="66" t="s">
        <v>2532</v>
      </c>
      <c r="O1059" s="66"/>
      <c r="P1059" s="66" t="s">
        <v>1833</v>
      </c>
      <c r="Q1059" s="141">
        <v>475</v>
      </c>
    </row>
    <row r="1060" spans="1:17" s="72" customFormat="1" x14ac:dyDescent="0.2">
      <c r="A1060" s="66"/>
      <c r="B1060" s="66" t="s">
        <v>232</v>
      </c>
      <c r="C1060" s="221" t="s">
        <v>1763</v>
      </c>
      <c r="D1060" s="66" t="s">
        <v>2093</v>
      </c>
      <c r="E1060" s="68">
        <v>1.0708200000000001</v>
      </c>
      <c r="F1060" s="74">
        <v>1</v>
      </c>
      <c r="G1060" s="74">
        <v>1</v>
      </c>
      <c r="H1060" s="68">
        <f t="shared" si="32"/>
        <v>1.0708200000000001</v>
      </c>
      <c r="I1060" s="70">
        <f t="shared" si="33"/>
        <v>1.0708200000000001</v>
      </c>
      <c r="J1060" s="71">
        <f>ROUND((H1060*'2-Calculator'!$D$26),2)</f>
        <v>7039.57</v>
      </c>
      <c r="K1060" s="71">
        <f>ROUND((I1060*'2-Calculator'!$D$26),2)</f>
        <v>7039.57</v>
      </c>
      <c r="L1060" s="69">
        <v>6.82</v>
      </c>
      <c r="M1060" s="66" t="s">
        <v>2531</v>
      </c>
      <c r="N1060" s="66" t="s">
        <v>2532</v>
      </c>
      <c r="O1060" s="66"/>
      <c r="P1060" s="66" t="s">
        <v>1833</v>
      </c>
      <c r="Q1060" s="141">
        <v>138</v>
      </c>
    </row>
    <row r="1061" spans="1:17" s="72" customFormat="1" x14ac:dyDescent="0.2">
      <c r="A1061" s="66"/>
      <c r="B1061" s="66" t="s">
        <v>231</v>
      </c>
      <c r="C1061" s="221" t="s">
        <v>1763</v>
      </c>
      <c r="D1061" s="66" t="s">
        <v>2093</v>
      </c>
      <c r="E1061" s="68">
        <v>2.4561500000000001</v>
      </c>
      <c r="F1061" s="74">
        <v>1</v>
      </c>
      <c r="G1061" s="74">
        <v>1</v>
      </c>
      <c r="H1061" s="68">
        <f t="shared" si="32"/>
        <v>2.4561500000000001</v>
      </c>
      <c r="I1061" s="70">
        <f t="shared" si="33"/>
        <v>2.4561500000000001</v>
      </c>
      <c r="J1061" s="71">
        <f>ROUND((H1061*'2-Calculator'!$D$26),2)</f>
        <v>16146.73</v>
      </c>
      <c r="K1061" s="71">
        <f>ROUND((I1061*'2-Calculator'!$D$26),2)</f>
        <v>16146.73</v>
      </c>
      <c r="L1061" s="69">
        <v>9.61</v>
      </c>
      <c r="M1061" s="66" t="s">
        <v>2531</v>
      </c>
      <c r="N1061" s="66" t="s">
        <v>2532</v>
      </c>
      <c r="O1061" s="66"/>
      <c r="P1061" s="66" t="s">
        <v>1833</v>
      </c>
      <c r="Q1061" s="141">
        <v>20</v>
      </c>
    </row>
    <row r="1062" spans="1:17" s="72" customFormat="1" x14ac:dyDescent="0.2">
      <c r="A1062" s="66"/>
      <c r="B1062" s="66" t="s">
        <v>230</v>
      </c>
      <c r="C1062" s="221" t="s">
        <v>1764</v>
      </c>
      <c r="D1062" s="66" t="s">
        <v>2487</v>
      </c>
      <c r="E1062" s="68">
        <v>0.46117999999999998</v>
      </c>
      <c r="F1062" s="74">
        <v>1</v>
      </c>
      <c r="G1062" s="74">
        <v>1</v>
      </c>
      <c r="H1062" s="68">
        <f t="shared" si="32"/>
        <v>0.46117999999999998</v>
      </c>
      <c r="I1062" s="70">
        <f t="shared" si="33"/>
        <v>0.46117999999999998</v>
      </c>
      <c r="J1062" s="71">
        <f>ROUND((H1062*'2-Calculator'!$D$26),2)</f>
        <v>3031.8</v>
      </c>
      <c r="K1062" s="71">
        <f>ROUND((I1062*'2-Calculator'!$D$26),2)</f>
        <v>3031.8</v>
      </c>
      <c r="L1062" s="69">
        <v>2.06</v>
      </c>
      <c r="M1062" s="66" t="s">
        <v>2531</v>
      </c>
      <c r="N1062" s="66" t="s">
        <v>2532</v>
      </c>
      <c r="O1062" s="66"/>
      <c r="P1062" s="66" t="s">
        <v>1833</v>
      </c>
      <c r="Q1062" s="141">
        <v>100</v>
      </c>
    </row>
    <row r="1063" spans="1:17" s="72" customFormat="1" x14ac:dyDescent="0.2">
      <c r="A1063" s="66"/>
      <c r="B1063" s="66" t="s">
        <v>229</v>
      </c>
      <c r="C1063" s="221" t="s">
        <v>1764</v>
      </c>
      <c r="D1063" s="66" t="s">
        <v>2487</v>
      </c>
      <c r="E1063" s="68">
        <v>0.59887000000000001</v>
      </c>
      <c r="F1063" s="74">
        <v>1</v>
      </c>
      <c r="G1063" s="74">
        <v>1</v>
      </c>
      <c r="H1063" s="68">
        <f t="shared" si="32"/>
        <v>0.59887000000000001</v>
      </c>
      <c r="I1063" s="70">
        <f t="shared" si="33"/>
        <v>0.59887000000000001</v>
      </c>
      <c r="J1063" s="71">
        <f>ROUND((H1063*'2-Calculator'!$D$26),2)</f>
        <v>3936.97</v>
      </c>
      <c r="K1063" s="71">
        <f>ROUND((I1063*'2-Calculator'!$D$26),2)</f>
        <v>3936.97</v>
      </c>
      <c r="L1063" s="69">
        <v>2.81</v>
      </c>
      <c r="M1063" s="66" t="s">
        <v>2531</v>
      </c>
      <c r="N1063" s="66" t="s">
        <v>2532</v>
      </c>
      <c r="O1063" s="66"/>
      <c r="P1063" s="66" t="s">
        <v>1833</v>
      </c>
      <c r="Q1063" s="141">
        <v>104</v>
      </c>
    </row>
    <row r="1064" spans="1:17" s="72" customFormat="1" x14ac:dyDescent="0.2">
      <c r="A1064" s="66"/>
      <c r="B1064" s="66" t="s">
        <v>228</v>
      </c>
      <c r="C1064" s="221" t="s">
        <v>1764</v>
      </c>
      <c r="D1064" s="66" t="s">
        <v>2487</v>
      </c>
      <c r="E1064" s="68">
        <v>0.85641</v>
      </c>
      <c r="F1064" s="74">
        <v>1</v>
      </c>
      <c r="G1064" s="74">
        <v>1</v>
      </c>
      <c r="H1064" s="68">
        <f t="shared" si="32"/>
        <v>0.85641</v>
      </c>
      <c r="I1064" s="70">
        <f t="shared" si="33"/>
        <v>0.85641</v>
      </c>
      <c r="J1064" s="71">
        <f>ROUND((H1064*'2-Calculator'!$D$26),2)</f>
        <v>5630.04</v>
      </c>
      <c r="K1064" s="71">
        <f>ROUND((I1064*'2-Calculator'!$D$26),2)</f>
        <v>5630.04</v>
      </c>
      <c r="L1064" s="69">
        <v>4.29</v>
      </c>
      <c r="M1064" s="66" t="s">
        <v>2531</v>
      </c>
      <c r="N1064" s="66" t="s">
        <v>2532</v>
      </c>
      <c r="O1064" s="66"/>
      <c r="P1064" s="66" t="s">
        <v>1833</v>
      </c>
      <c r="Q1064" s="141">
        <v>72</v>
      </c>
    </row>
    <row r="1065" spans="1:17" s="72" customFormat="1" x14ac:dyDescent="0.2">
      <c r="A1065" s="66"/>
      <c r="B1065" s="66" t="s">
        <v>227</v>
      </c>
      <c r="C1065" s="221" t="s">
        <v>1764</v>
      </c>
      <c r="D1065" s="66" t="s">
        <v>2487</v>
      </c>
      <c r="E1065" s="68">
        <v>1.5424599999999999</v>
      </c>
      <c r="F1065" s="74">
        <v>1</v>
      </c>
      <c r="G1065" s="74">
        <v>1</v>
      </c>
      <c r="H1065" s="68">
        <f t="shared" si="32"/>
        <v>1.5424599999999999</v>
      </c>
      <c r="I1065" s="70">
        <f t="shared" si="33"/>
        <v>1.5424599999999999</v>
      </c>
      <c r="J1065" s="71">
        <f>ROUND((H1065*'2-Calculator'!$D$26),2)</f>
        <v>10140.129999999999</v>
      </c>
      <c r="K1065" s="71">
        <f>ROUND((I1065*'2-Calculator'!$D$26),2)</f>
        <v>10140.129999999999</v>
      </c>
      <c r="L1065" s="69">
        <v>7.9</v>
      </c>
      <c r="M1065" s="66" t="s">
        <v>2531</v>
      </c>
      <c r="N1065" s="66" t="s">
        <v>2532</v>
      </c>
      <c r="O1065" s="66"/>
      <c r="P1065" s="66" t="s">
        <v>1833</v>
      </c>
      <c r="Q1065" s="141">
        <v>7</v>
      </c>
    </row>
    <row r="1066" spans="1:17" s="72" customFormat="1" x14ac:dyDescent="0.2">
      <c r="A1066" s="66"/>
      <c r="B1066" s="66" t="s">
        <v>226</v>
      </c>
      <c r="C1066" s="221" t="s">
        <v>1765</v>
      </c>
      <c r="D1066" s="66" t="s">
        <v>2349</v>
      </c>
      <c r="E1066" s="68">
        <v>1.36467</v>
      </c>
      <c r="F1066" s="74">
        <v>1</v>
      </c>
      <c r="G1066" s="74">
        <v>1</v>
      </c>
      <c r="H1066" s="68">
        <f t="shared" si="32"/>
        <v>1.36467</v>
      </c>
      <c r="I1066" s="70">
        <f t="shared" si="33"/>
        <v>1.36467</v>
      </c>
      <c r="J1066" s="71">
        <f>ROUND((H1066*'2-Calculator'!$D$26),2)</f>
        <v>8971.34</v>
      </c>
      <c r="K1066" s="71">
        <f>ROUND((I1066*'2-Calculator'!$D$26),2)</f>
        <v>8971.34</v>
      </c>
      <c r="L1066" s="69">
        <v>4.22</v>
      </c>
      <c r="M1066" s="66" t="s">
        <v>2531</v>
      </c>
      <c r="N1066" s="66" t="s">
        <v>2532</v>
      </c>
      <c r="O1066" s="66"/>
      <c r="P1066" s="66" t="s">
        <v>1833</v>
      </c>
      <c r="Q1066" s="141">
        <v>0</v>
      </c>
    </row>
    <row r="1067" spans="1:17" s="72" customFormat="1" x14ac:dyDescent="0.2">
      <c r="A1067" s="66"/>
      <c r="B1067" s="66" t="s">
        <v>225</v>
      </c>
      <c r="C1067" s="221" t="s">
        <v>1765</v>
      </c>
      <c r="D1067" s="66" t="s">
        <v>2349</v>
      </c>
      <c r="E1067" s="68">
        <v>1.8970899999999999</v>
      </c>
      <c r="F1067" s="74">
        <v>1</v>
      </c>
      <c r="G1067" s="74">
        <v>1</v>
      </c>
      <c r="H1067" s="68">
        <f t="shared" si="32"/>
        <v>1.8970899999999999</v>
      </c>
      <c r="I1067" s="70">
        <f t="shared" si="33"/>
        <v>1.8970899999999999</v>
      </c>
      <c r="J1067" s="71">
        <f>ROUND((H1067*'2-Calculator'!$D$26),2)</f>
        <v>12471.47</v>
      </c>
      <c r="K1067" s="71">
        <f>ROUND((I1067*'2-Calculator'!$D$26),2)</f>
        <v>12471.47</v>
      </c>
      <c r="L1067" s="69">
        <v>5.69</v>
      </c>
      <c r="M1067" s="66" t="s">
        <v>2531</v>
      </c>
      <c r="N1067" s="66" t="s">
        <v>2532</v>
      </c>
      <c r="O1067" s="66"/>
      <c r="P1067" s="66" t="s">
        <v>1833</v>
      </c>
      <c r="Q1067" s="141">
        <v>6</v>
      </c>
    </row>
    <row r="1068" spans="1:17" s="72" customFormat="1" x14ac:dyDescent="0.2">
      <c r="A1068" s="66"/>
      <c r="B1068" s="66" t="s">
        <v>224</v>
      </c>
      <c r="C1068" s="221" t="s">
        <v>1765</v>
      </c>
      <c r="D1068" s="66" t="s">
        <v>2349</v>
      </c>
      <c r="E1068" s="68">
        <v>3.19421</v>
      </c>
      <c r="F1068" s="74">
        <v>1</v>
      </c>
      <c r="G1068" s="74">
        <v>1</v>
      </c>
      <c r="H1068" s="68">
        <f t="shared" si="32"/>
        <v>3.19421</v>
      </c>
      <c r="I1068" s="70">
        <f t="shared" si="33"/>
        <v>3.19421</v>
      </c>
      <c r="J1068" s="71">
        <f>ROUND((H1068*'2-Calculator'!$D$26),2)</f>
        <v>20998.74</v>
      </c>
      <c r="K1068" s="71">
        <f>ROUND((I1068*'2-Calculator'!$D$26),2)</f>
        <v>20998.74</v>
      </c>
      <c r="L1068" s="69">
        <v>9.67</v>
      </c>
      <c r="M1068" s="66" t="s">
        <v>2531</v>
      </c>
      <c r="N1068" s="66" t="s">
        <v>2532</v>
      </c>
      <c r="O1068" s="66"/>
      <c r="P1068" s="66" t="s">
        <v>1833</v>
      </c>
      <c r="Q1068" s="141">
        <v>5</v>
      </c>
    </row>
    <row r="1069" spans="1:17" s="72" customFormat="1" x14ac:dyDescent="0.2">
      <c r="A1069" s="66"/>
      <c r="B1069" s="66" t="s">
        <v>223</v>
      </c>
      <c r="C1069" s="221" t="s">
        <v>1765</v>
      </c>
      <c r="D1069" s="66" t="s">
        <v>2349</v>
      </c>
      <c r="E1069" s="68">
        <v>6.0129099999999998</v>
      </c>
      <c r="F1069" s="74">
        <v>1</v>
      </c>
      <c r="G1069" s="74">
        <v>1</v>
      </c>
      <c r="H1069" s="68">
        <f t="shared" si="32"/>
        <v>6.0129099999999998</v>
      </c>
      <c r="I1069" s="70">
        <f t="shared" si="33"/>
        <v>6.0129099999999998</v>
      </c>
      <c r="J1069" s="71">
        <f>ROUND((H1069*'2-Calculator'!$D$26),2)</f>
        <v>39528.870000000003</v>
      </c>
      <c r="K1069" s="71">
        <f>ROUND((I1069*'2-Calculator'!$D$26),2)</f>
        <v>39528.870000000003</v>
      </c>
      <c r="L1069" s="69">
        <v>19.48</v>
      </c>
      <c r="M1069" s="66" t="s">
        <v>2531</v>
      </c>
      <c r="N1069" s="66" t="s">
        <v>2532</v>
      </c>
      <c r="O1069" s="66"/>
      <c r="P1069" s="66" t="s">
        <v>1833</v>
      </c>
      <c r="Q1069" s="141">
        <v>3</v>
      </c>
    </row>
    <row r="1070" spans="1:17" s="72" customFormat="1" x14ac:dyDescent="0.2">
      <c r="A1070" s="66"/>
      <c r="B1070" s="66" t="s">
        <v>222</v>
      </c>
      <c r="C1070" s="221" t="s">
        <v>1766</v>
      </c>
      <c r="D1070" s="66" t="s">
        <v>2350</v>
      </c>
      <c r="E1070" s="68">
        <v>1.00918</v>
      </c>
      <c r="F1070" s="74">
        <v>1</v>
      </c>
      <c r="G1070" s="74">
        <v>1</v>
      </c>
      <c r="H1070" s="68">
        <f t="shared" si="32"/>
        <v>1.00918</v>
      </c>
      <c r="I1070" s="70">
        <f t="shared" si="33"/>
        <v>1.00918</v>
      </c>
      <c r="J1070" s="71">
        <f>ROUND((H1070*'2-Calculator'!$D$26),2)</f>
        <v>6634.35</v>
      </c>
      <c r="K1070" s="71">
        <f>ROUND((I1070*'2-Calculator'!$D$26),2)</f>
        <v>6634.35</v>
      </c>
      <c r="L1070" s="69">
        <v>2.42</v>
      </c>
      <c r="M1070" s="66" t="s">
        <v>2531</v>
      </c>
      <c r="N1070" s="66" t="s">
        <v>2532</v>
      </c>
      <c r="O1070" s="66"/>
      <c r="P1070" s="66" t="s">
        <v>1833</v>
      </c>
      <c r="Q1070" s="141">
        <v>3</v>
      </c>
    </row>
    <row r="1071" spans="1:17" s="72" customFormat="1" x14ac:dyDescent="0.2">
      <c r="A1071" s="66"/>
      <c r="B1071" s="66" t="s">
        <v>221</v>
      </c>
      <c r="C1071" s="221" t="s">
        <v>1766</v>
      </c>
      <c r="D1071" s="66" t="s">
        <v>2350</v>
      </c>
      <c r="E1071" s="68">
        <v>1.34771</v>
      </c>
      <c r="F1071" s="74">
        <v>1</v>
      </c>
      <c r="G1071" s="74">
        <v>1</v>
      </c>
      <c r="H1071" s="68">
        <f t="shared" si="32"/>
        <v>1.34771</v>
      </c>
      <c r="I1071" s="70">
        <f t="shared" si="33"/>
        <v>1.34771</v>
      </c>
      <c r="J1071" s="71">
        <f>ROUND((H1071*'2-Calculator'!$D$26),2)</f>
        <v>8859.85</v>
      </c>
      <c r="K1071" s="71">
        <f>ROUND((I1071*'2-Calculator'!$D$26),2)</f>
        <v>8859.85</v>
      </c>
      <c r="L1071" s="69">
        <v>4.6399999999999997</v>
      </c>
      <c r="M1071" s="66" t="s">
        <v>2531</v>
      </c>
      <c r="N1071" s="66" t="s">
        <v>2532</v>
      </c>
      <c r="O1071" s="66"/>
      <c r="P1071" s="66" t="s">
        <v>1833</v>
      </c>
      <c r="Q1071" s="141">
        <v>11</v>
      </c>
    </row>
    <row r="1072" spans="1:17" s="72" customFormat="1" x14ac:dyDescent="0.2">
      <c r="A1072" s="66"/>
      <c r="B1072" s="66" t="s">
        <v>220</v>
      </c>
      <c r="C1072" s="221" t="s">
        <v>1766</v>
      </c>
      <c r="D1072" s="66" t="s">
        <v>2350</v>
      </c>
      <c r="E1072" s="68">
        <v>2.4577300000000002</v>
      </c>
      <c r="F1072" s="74">
        <v>1</v>
      </c>
      <c r="G1072" s="74">
        <v>1</v>
      </c>
      <c r="H1072" s="68">
        <f t="shared" si="32"/>
        <v>2.4577300000000002</v>
      </c>
      <c r="I1072" s="70">
        <f t="shared" si="33"/>
        <v>2.4577300000000002</v>
      </c>
      <c r="J1072" s="71">
        <f>ROUND((H1072*'2-Calculator'!$D$26),2)</f>
        <v>16157.12</v>
      </c>
      <c r="K1072" s="71">
        <f>ROUND((I1072*'2-Calculator'!$D$26),2)</f>
        <v>16157.12</v>
      </c>
      <c r="L1072" s="69">
        <v>10.78</v>
      </c>
      <c r="M1072" s="66" t="s">
        <v>2531</v>
      </c>
      <c r="N1072" s="66" t="s">
        <v>2532</v>
      </c>
      <c r="O1072" s="66"/>
      <c r="P1072" s="66" t="s">
        <v>1833</v>
      </c>
      <c r="Q1072" s="141">
        <v>5</v>
      </c>
    </row>
    <row r="1073" spans="1:17" s="72" customFormat="1" x14ac:dyDescent="0.2">
      <c r="A1073" s="66"/>
      <c r="B1073" s="66" t="s">
        <v>219</v>
      </c>
      <c r="C1073" s="221" t="s">
        <v>1766</v>
      </c>
      <c r="D1073" s="66" t="s">
        <v>2350</v>
      </c>
      <c r="E1073" s="68">
        <v>5.5135899999999998</v>
      </c>
      <c r="F1073" s="74">
        <v>1</v>
      </c>
      <c r="G1073" s="74">
        <v>1</v>
      </c>
      <c r="H1073" s="68">
        <f t="shared" si="32"/>
        <v>5.5135899999999998</v>
      </c>
      <c r="I1073" s="70">
        <f t="shared" si="33"/>
        <v>5.5135899999999998</v>
      </c>
      <c r="J1073" s="71">
        <f>ROUND((H1073*'2-Calculator'!$D$26),2)</f>
        <v>36246.339999999997</v>
      </c>
      <c r="K1073" s="71">
        <f>ROUND((I1073*'2-Calculator'!$D$26),2)</f>
        <v>36246.339999999997</v>
      </c>
      <c r="L1073" s="69">
        <v>24.9</v>
      </c>
      <c r="M1073" s="66" t="s">
        <v>2531</v>
      </c>
      <c r="N1073" s="66" t="s">
        <v>2532</v>
      </c>
      <c r="O1073" s="66"/>
      <c r="P1073" s="66" t="s">
        <v>1833</v>
      </c>
      <c r="Q1073" s="141">
        <v>7</v>
      </c>
    </row>
    <row r="1074" spans="1:17" s="72" customFormat="1" x14ac:dyDescent="0.2">
      <c r="A1074" s="66"/>
      <c r="B1074" s="66" t="s">
        <v>218</v>
      </c>
      <c r="C1074" s="221" t="s">
        <v>1767</v>
      </c>
      <c r="D1074" s="66" t="s">
        <v>2094</v>
      </c>
      <c r="E1074" s="68">
        <v>0.75231999999999999</v>
      </c>
      <c r="F1074" s="74">
        <v>1</v>
      </c>
      <c r="G1074" s="74">
        <v>1</v>
      </c>
      <c r="H1074" s="68">
        <f t="shared" si="32"/>
        <v>0.75231999999999999</v>
      </c>
      <c r="I1074" s="70">
        <f t="shared" si="33"/>
        <v>0.75231999999999999</v>
      </c>
      <c r="J1074" s="71">
        <f>ROUND((H1074*'2-Calculator'!$D$26),2)</f>
        <v>4945.75</v>
      </c>
      <c r="K1074" s="71">
        <f>ROUND((I1074*'2-Calculator'!$D$26),2)</f>
        <v>4945.75</v>
      </c>
      <c r="L1074" s="69">
        <v>5.61</v>
      </c>
      <c r="M1074" s="66" t="s">
        <v>2531</v>
      </c>
      <c r="N1074" s="66" t="s">
        <v>2532</v>
      </c>
      <c r="O1074" s="66"/>
      <c r="P1074" s="66" t="s">
        <v>1833</v>
      </c>
      <c r="Q1074" s="141">
        <v>1</v>
      </c>
    </row>
    <row r="1075" spans="1:17" s="72" customFormat="1" x14ac:dyDescent="0.2">
      <c r="A1075" s="66"/>
      <c r="B1075" s="66" t="s">
        <v>217</v>
      </c>
      <c r="C1075" s="221" t="s">
        <v>1767</v>
      </c>
      <c r="D1075" s="66" t="s">
        <v>2094</v>
      </c>
      <c r="E1075" s="68">
        <v>1.3382499999999999</v>
      </c>
      <c r="F1075" s="74">
        <v>1</v>
      </c>
      <c r="G1075" s="74">
        <v>1</v>
      </c>
      <c r="H1075" s="68">
        <f t="shared" si="32"/>
        <v>1.3382499999999999</v>
      </c>
      <c r="I1075" s="70">
        <f t="shared" si="33"/>
        <v>1.3382499999999999</v>
      </c>
      <c r="J1075" s="71">
        <f>ROUND((H1075*'2-Calculator'!$D$26),2)</f>
        <v>8797.66</v>
      </c>
      <c r="K1075" s="71">
        <f>ROUND((I1075*'2-Calculator'!$D$26),2)</f>
        <v>8797.66</v>
      </c>
      <c r="L1075" s="69">
        <v>7.15</v>
      </c>
      <c r="M1075" s="66" t="s">
        <v>2531</v>
      </c>
      <c r="N1075" s="66" t="s">
        <v>2532</v>
      </c>
      <c r="O1075" s="66"/>
      <c r="P1075" s="66" t="s">
        <v>1833</v>
      </c>
      <c r="Q1075" s="141">
        <v>8</v>
      </c>
    </row>
    <row r="1076" spans="1:17" s="72" customFormat="1" x14ac:dyDescent="0.2">
      <c r="A1076" s="66"/>
      <c r="B1076" s="66" t="s">
        <v>216</v>
      </c>
      <c r="C1076" s="221" t="s">
        <v>1767</v>
      </c>
      <c r="D1076" s="66" t="s">
        <v>2094</v>
      </c>
      <c r="E1076" s="68">
        <v>2.75441</v>
      </c>
      <c r="F1076" s="74">
        <v>1</v>
      </c>
      <c r="G1076" s="74">
        <v>1</v>
      </c>
      <c r="H1076" s="68">
        <f t="shared" si="32"/>
        <v>2.75441</v>
      </c>
      <c r="I1076" s="70">
        <f t="shared" si="33"/>
        <v>2.75441</v>
      </c>
      <c r="J1076" s="71">
        <f>ROUND((H1076*'2-Calculator'!$D$26),2)</f>
        <v>18107.490000000002</v>
      </c>
      <c r="K1076" s="71">
        <f>ROUND((I1076*'2-Calculator'!$D$26),2)</f>
        <v>18107.490000000002</v>
      </c>
      <c r="L1076" s="69">
        <v>15.38</v>
      </c>
      <c r="M1076" s="66" t="s">
        <v>2531</v>
      </c>
      <c r="N1076" s="66" t="s">
        <v>2532</v>
      </c>
      <c r="O1076" s="66"/>
      <c r="P1076" s="66" t="s">
        <v>1833</v>
      </c>
      <c r="Q1076" s="141">
        <v>18</v>
      </c>
    </row>
    <row r="1077" spans="1:17" s="72" customFormat="1" x14ac:dyDescent="0.2">
      <c r="A1077" s="66"/>
      <c r="B1077" s="66" t="s">
        <v>215</v>
      </c>
      <c r="C1077" s="221" t="s">
        <v>1767</v>
      </c>
      <c r="D1077" s="66" t="s">
        <v>2094</v>
      </c>
      <c r="E1077" s="68">
        <v>6.1699200000000003</v>
      </c>
      <c r="F1077" s="74">
        <v>1</v>
      </c>
      <c r="G1077" s="74">
        <v>1</v>
      </c>
      <c r="H1077" s="68">
        <f t="shared" si="32"/>
        <v>6.1699200000000003</v>
      </c>
      <c r="I1077" s="70">
        <f t="shared" si="33"/>
        <v>6.1699200000000003</v>
      </c>
      <c r="J1077" s="71">
        <f>ROUND((H1077*'2-Calculator'!$D$26),2)</f>
        <v>40561.050000000003</v>
      </c>
      <c r="K1077" s="71">
        <f>ROUND((I1077*'2-Calculator'!$D$26),2)</f>
        <v>40561.050000000003</v>
      </c>
      <c r="L1077" s="69">
        <v>25.62</v>
      </c>
      <c r="M1077" s="66" t="s">
        <v>2531</v>
      </c>
      <c r="N1077" s="66" t="s">
        <v>2532</v>
      </c>
      <c r="O1077" s="66"/>
      <c r="P1077" s="66" t="s">
        <v>1833</v>
      </c>
      <c r="Q1077" s="141">
        <v>11</v>
      </c>
    </row>
    <row r="1078" spans="1:17" s="72" customFormat="1" x14ac:dyDescent="0.2">
      <c r="A1078" s="66"/>
      <c r="B1078" s="66" t="s">
        <v>214</v>
      </c>
      <c r="C1078" s="221" t="s">
        <v>1768</v>
      </c>
      <c r="D1078" s="66" t="s">
        <v>2351</v>
      </c>
      <c r="E1078" s="68">
        <v>0.80122000000000004</v>
      </c>
      <c r="F1078" s="74">
        <v>1</v>
      </c>
      <c r="G1078" s="74">
        <v>1</v>
      </c>
      <c r="H1078" s="68">
        <f t="shared" si="32"/>
        <v>0.80122000000000004</v>
      </c>
      <c r="I1078" s="70">
        <f t="shared" si="33"/>
        <v>0.80122000000000004</v>
      </c>
      <c r="J1078" s="71">
        <f>ROUND((H1078*'2-Calculator'!$D$26),2)</f>
        <v>5267.22</v>
      </c>
      <c r="K1078" s="71">
        <f>ROUND((I1078*'2-Calculator'!$D$26),2)</f>
        <v>5267.22</v>
      </c>
      <c r="L1078" s="69">
        <v>4.18</v>
      </c>
      <c r="M1078" s="66" t="s">
        <v>2531</v>
      </c>
      <c r="N1078" s="66" t="s">
        <v>2532</v>
      </c>
      <c r="O1078" s="66"/>
      <c r="P1078" s="66" t="s">
        <v>1833</v>
      </c>
      <c r="Q1078" s="141">
        <v>9</v>
      </c>
    </row>
    <row r="1079" spans="1:17" s="72" customFormat="1" x14ac:dyDescent="0.2">
      <c r="A1079" s="66"/>
      <c r="B1079" s="66" t="s">
        <v>213</v>
      </c>
      <c r="C1079" s="221" t="s">
        <v>1768</v>
      </c>
      <c r="D1079" s="66" t="s">
        <v>2351</v>
      </c>
      <c r="E1079" s="68">
        <v>1.0210699999999999</v>
      </c>
      <c r="F1079" s="74">
        <v>1</v>
      </c>
      <c r="G1079" s="74">
        <v>1</v>
      </c>
      <c r="H1079" s="68">
        <f t="shared" si="32"/>
        <v>1.0210699999999999</v>
      </c>
      <c r="I1079" s="70">
        <f t="shared" si="33"/>
        <v>1.0210699999999999</v>
      </c>
      <c r="J1079" s="71">
        <f>ROUND((H1079*'2-Calculator'!$D$26),2)</f>
        <v>6712.51</v>
      </c>
      <c r="K1079" s="71">
        <f>ROUND((I1079*'2-Calculator'!$D$26),2)</f>
        <v>6712.51</v>
      </c>
      <c r="L1079" s="69">
        <v>4.5999999999999996</v>
      </c>
      <c r="M1079" s="66" t="s">
        <v>2531</v>
      </c>
      <c r="N1079" s="66" t="s">
        <v>2532</v>
      </c>
      <c r="O1079" s="66"/>
      <c r="P1079" s="66" t="s">
        <v>1833</v>
      </c>
      <c r="Q1079" s="141">
        <v>18</v>
      </c>
    </row>
    <row r="1080" spans="1:17" s="72" customFormat="1" x14ac:dyDescent="0.2">
      <c r="A1080" s="66"/>
      <c r="B1080" s="66" t="s">
        <v>212</v>
      </c>
      <c r="C1080" s="221" t="s">
        <v>1768</v>
      </c>
      <c r="D1080" s="66" t="s">
        <v>2351</v>
      </c>
      <c r="E1080" s="68">
        <v>1.6191</v>
      </c>
      <c r="F1080" s="74">
        <v>1</v>
      </c>
      <c r="G1080" s="74">
        <v>1</v>
      </c>
      <c r="H1080" s="68">
        <f t="shared" si="32"/>
        <v>1.6191</v>
      </c>
      <c r="I1080" s="70">
        <f t="shared" si="33"/>
        <v>1.6191</v>
      </c>
      <c r="J1080" s="71">
        <f>ROUND((H1080*'2-Calculator'!$D$26),2)</f>
        <v>10643.96</v>
      </c>
      <c r="K1080" s="71">
        <f>ROUND((I1080*'2-Calculator'!$D$26),2)</f>
        <v>10643.96</v>
      </c>
      <c r="L1080" s="69">
        <v>8.0299999999999994</v>
      </c>
      <c r="M1080" s="66" t="s">
        <v>2531</v>
      </c>
      <c r="N1080" s="66" t="s">
        <v>2532</v>
      </c>
      <c r="O1080" s="66"/>
      <c r="P1080" s="66" t="s">
        <v>1833</v>
      </c>
      <c r="Q1080" s="141">
        <v>18</v>
      </c>
    </row>
    <row r="1081" spans="1:17" s="72" customFormat="1" x14ac:dyDescent="0.2">
      <c r="A1081" s="66"/>
      <c r="B1081" s="66" t="s">
        <v>211</v>
      </c>
      <c r="C1081" s="221" t="s">
        <v>1768</v>
      </c>
      <c r="D1081" s="66" t="s">
        <v>2351</v>
      </c>
      <c r="E1081" s="68">
        <v>3.31298</v>
      </c>
      <c r="F1081" s="74">
        <v>1</v>
      </c>
      <c r="G1081" s="74">
        <v>1</v>
      </c>
      <c r="H1081" s="68">
        <f t="shared" si="32"/>
        <v>3.31298</v>
      </c>
      <c r="I1081" s="70">
        <f t="shared" si="33"/>
        <v>3.31298</v>
      </c>
      <c r="J1081" s="71">
        <f>ROUND((H1081*'2-Calculator'!$D$26),2)</f>
        <v>21779.53</v>
      </c>
      <c r="K1081" s="71">
        <f>ROUND((I1081*'2-Calculator'!$D$26),2)</f>
        <v>21779.53</v>
      </c>
      <c r="L1081" s="69">
        <v>16.149999999999999</v>
      </c>
      <c r="M1081" s="66" t="s">
        <v>2531</v>
      </c>
      <c r="N1081" s="66" t="s">
        <v>2532</v>
      </c>
      <c r="O1081" s="66"/>
      <c r="P1081" s="66" t="s">
        <v>1833</v>
      </c>
      <c r="Q1081" s="141">
        <v>8</v>
      </c>
    </row>
    <row r="1082" spans="1:17" s="72" customFormat="1" x14ac:dyDescent="0.2">
      <c r="A1082" s="66"/>
      <c r="B1082" s="66" t="s">
        <v>210</v>
      </c>
      <c r="C1082" s="221" t="s">
        <v>1769</v>
      </c>
      <c r="D1082" s="66" t="s">
        <v>2352</v>
      </c>
      <c r="E1082" s="68">
        <v>0.54771999999999998</v>
      </c>
      <c r="F1082" s="74">
        <v>1</v>
      </c>
      <c r="G1082" s="74">
        <v>1</v>
      </c>
      <c r="H1082" s="68">
        <f t="shared" si="32"/>
        <v>0.54771999999999998</v>
      </c>
      <c r="I1082" s="70">
        <f t="shared" si="33"/>
        <v>0.54771999999999998</v>
      </c>
      <c r="J1082" s="71">
        <f>ROUND((H1082*'2-Calculator'!$D$26),2)</f>
        <v>3600.71</v>
      </c>
      <c r="K1082" s="71">
        <f>ROUND((I1082*'2-Calculator'!$D$26),2)</f>
        <v>3600.71</v>
      </c>
      <c r="L1082" s="69">
        <v>2</v>
      </c>
      <c r="M1082" s="66" t="s">
        <v>2531</v>
      </c>
      <c r="N1082" s="66" t="s">
        <v>2532</v>
      </c>
      <c r="O1082" s="66"/>
      <c r="P1082" s="66" t="s">
        <v>1833</v>
      </c>
      <c r="Q1082" s="141">
        <v>0</v>
      </c>
    </row>
    <row r="1083" spans="1:17" s="72" customFormat="1" x14ac:dyDescent="0.2">
      <c r="A1083" s="66"/>
      <c r="B1083" s="66" t="s">
        <v>209</v>
      </c>
      <c r="C1083" s="221" t="s">
        <v>1769</v>
      </c>
      <c r="D1083" s="66" t="s">
        <v>2352</v>
      </c>
      <c r="E1083" s="68">
        <v>1.15547</v>
      </c>
      <c r="F1083" s="74">
        <v>1</v>
      </c>
      <c r="G1083" s="74">
        <v>1</v>
      </c>
      <c r="H1083" s="68">
        <f t="shared" si="32"/>
        <v>1.15547</v>
      </c>
      <c r="I1083" s="70">
        <f t="shared" si="33"/>
        <v>1.15547</v>
      </c>
      <c r="J1083" s="71">
        <f>ROUND((H1083*'2-Calculator'!$D$26),2)</f>
        <v>7596.06</v>
      </c>
      <c r="K1083" s="71">
        <f>ROUND((I1083*'2-Calculator'!$D$26),2)</f>
        <v>7596.06</v>
      </c>
      <c r="L1083" s="69">
        <v>6.84</v>
      </c>
      <c r="M1083" s="66" t="s">
        <v>2531</v>
      </c>
      <c r="N1083" s="66" t="s">
        <v>2532</v>
      </c>
      <c r="O1083" s="66"/>
      <c r="P1083" s="66" t="s">
        <v>1833</v>
      </c>
      <c r="Q1083" s="141">
        <v>1</v>
      </c>
    </row>
    <row r="1084" spans="1:17" s="72" customFormat="1" x14ac:dyDescent="0.2">
      <c r="A1084" s="66"/>
      <c r="B1084" s="66" t="s">
        <v>208</v>
      </c>
      <c r="C1084" s="221" t="s">
        <v>1769</v>
      </c>
      <c r="D1084" s="66" t="s">
        <v>2352</v>
      </c>
      <c r="E1084" s="68">
        <v>1.73448</v>
      </c>
      <c r="F1084" s="74">
        <v>1</v>
      </c>
      <c r="G1084" s="74">
        <v>1</v>
      </c>
      <c r="H1084" s="68">
        <f t="shared" si="32"/>
        <v>1.73448</v>
      </c>
      <c r="I1084" s="70">
        <f t="shared" si="33"/>
        <v>1.73448</v>
      </c>
      <c r="J1084" s="71">
        <f>ROUND((H1084*'2-Calculator'!$D$26),2)</f>
        <v>11402.47</v>
      </c>
      <c r="K1084" s="71">
        <f>ROUND((I1084*'2-Calculator'!$D$26),2)</f>
        <v>11402.47</v>
      </c>
      <c r="L1084" s="69">
        <v>7.79</v>
      </c>
      <c r="M1084" s="66" t="s">
        <v>2531</v>
      </c>
      <c r="N1084" s="66" t="s">
        <v>2532</v>
      </c>
      <c r="O1084" s="66"/>
      <c r="P1084" s="66" t="s">
        <v>1833</v>
      </c>
      <c r="Q1084" s="141">
        <v>0</v>
      </c>
    </row>
    <row r="1085" spans="1:17" s="72" customFormat="1" x14ac:dyDescent="0.2">
      <c r="A1085" s="66"/>
      <c r="B1085" s="66" t="s">
        <v>207</v>
      </c>
      <c r="C1085" s="221" t="s">
        <v>1769</v>
      </c>
      <c r="D1085" s="66" t="s">
        <v>2352</v>
      </c>
      <c r="E1085" s="68">
        <v>3.2812700000000001</v>
      </c>
      <c r="F1085" s="74">
        <v>1</v>
      </c>
      <c r="G1085" s="74">
        <v>1</v>
      </c>
      <c r="H1085" s="68">
        <f t="shared" si="32"/>
        <v>3.2812700000000001</v>
      </c>
      <c r="I1085" s="70">
        <f t="shared" si="33"/>
        <v>3.2812700000000001</v>
      </c>
      <c r="J1085" s="71">
        <f>ROUND((H1085*'2-Calculator'!$D$26),2)</f>
        <v>21571.07</v>
      </c>
      <c r="K1085" s="71">
        <f>ROUND((I1085*'2-Calculator'!$D$26),2)</f>
        <v>21571.07</v>
      </c>
      <c r="L1085" s="69">
        <v>12</v>
      </c>
      <c r="M1085" s="66" t="s">
        <v>2531</v>
      </c>
      <c r="N1085" s="66" t="s">
        <v>2532</v>
      </c>
      <c r="O1085" s="66"/>
      <c r="P1085" s="66" t="s">
        <v>1833</v>
      </c>
      <c r="Q1085" s="141">
        <v>0</v>
      </c>
    </row>
    <row r="1086" spans="1:17" s="72" customFormat="1" x14ac:dyDescent="0.2">
      <c r="A1086" s="66"/>
      <c r="B1086" s="66" t="s">
        <v>206</v>
      </c>
      <c r="C1086" s="221" t="s">
        <v>1770</v>
      </c>
      <c r="D1086" s="66" t="s">
        <v>2353</v>
      </c>
      <c r="E1086" s="68">
        <v>0.55715000000000003</v>
      </c>
      <c r="F1086" s="74">
        <v>1</v>
      </c>
      <c r="G1086" s="74">
        <v>1</v>
      </c>
      <c r="H1086" s="68">
        <f t="shared" si="32"/>
        <v>0.55715000000000003</v>
      </c>
      <c r="I1086" s="70">
        <f t="shared" si="33"/>
        <v>0.55715000000000003</v>
      </c>
      <c r="J1086" s="71">
        <f>ROUND((H1086*'2-Calculator'!$D$26),2)</f>
        <v>3662.7</v>
      </c>
      <c r="K1086" s="71">
        <f>ROUND((I1086*'2-Calculator'!$D$26),2)</f>
        <v>3662.7</v>
      </c>
      <c r="L1086" s="69">
        <v>2.73</v>
      </c>
      <c r="M1086" s="66" t="s">
        <v>2531</v>
      </c>
      <c r="N1086" s="66" t="s">
        <v>2532</v>
      </c>
      <c r="O1086" s="66"/>
      <c r="P1086" s="66" t="s">
        <v>1833</v>
      </c>
      <c r="Q1086" s="141">
        <v>3</v>
      </c>
    </row>
    <row r="1087" spans="1:17" s="72" customFormat="1" x14ac:dyDescent="0.2">
      <c r="A1087" s="66"/>
      <c r="B1087" s="66" t="s">
        <v>205</v>
      </c>
      <c r="C1087" s="221" t="s">
        <v>1770</v>
      </c>
      <c r="D1087" s="66" t="s">
        <v>2353</v>
      </c>
      <c r="E1087" s="68">
        <v>0.73104999999999998</v>
      </c>
      <c r="F1087" s="74">
        <v>1</v>
      </c>
      <c r="G1087" s="74">
        <v>1</v>
      </c>
      <c r="H1087" s="68">
        <f t="shared" si="32"/>
        <v>0.73104999999999998</v>
      </c>
      <c r="I1087" s="70">
        <f t="shared" si="33"/>
        <v>0.73104999999999998</v>
      </c>
      <c r="J1087" s="71">
        <f>ROUND((H1087*'2-Calculator'!$D$26),2)</f>
        <v>4805.92</v>
      </c>
      <c r="K1087" s="71">
        <f>ROUND((I1087*'2-Calculator'!$D$26),2)</f>
        <v>4805.92</v>
      </c>
      <c r="L1087" s="69">
        <v>3.52</v>
      </c>
      <c r="M1087" s="66" t="s">
        <v>2531</v>
      </c>
      <c r="N1087" s="66" t="s">
        <v>2532</v>
      </c>
      <c r="O1087" s="66"/>
      <c r="P1087" s="66" t="s">
        <v>1833</v>
      </c>
      <c r="Q1087" s="141">
        <v>8</v>
      </c>
    </row>
    <row r="1088" spans="1:17" s="72" customFormat="1" x14ac:dyDescent="0.2">
      <c r="A1088" s="66"/>
      <c r="B1088" s="66" t="s">
        <v>204</v>
      </c>
      <c r="C1088" s="221" t="s">
        <v>1770</v>
      </c>
      <c r="D1088" s="66" t="s">
        <v>2353</v>
      </c>
      <c r="E1088" s="68">
        <v>1.1393599999999999</v>
      </c>
      <c r="F1088" s="74">
        <v>1</v>
      </c>
      <c r="G1088" s="74">
        <v>1</v>
      </c>
      <c r="H1088" s="68">
        <f t="shared" si="32"/>
        <v>1.1393599999999999</v>
      </c>
      <c r="I1088" s="70">
        <f t="shared" si="33"/>
        <v>1.1393599999999999</v>
      </c>
      <c r="J1088" s="71">
        <f>ROUND((H1088*'2-Calculator'!$D$26),2)</f>
        <v>7490.15</v>
      </c>
      <c r="K1088" s="71">
        <f>ROUND((I1088*'2-Calculator'!$D$26),2)</f>
        <v>7490.15</v>
      </c>
      <c r="L1088" s="69">
        <v>6.52</v>
      </c>
      <c r="M1088" s="66" t="s">
        <v>2531</v>
      </c>
      <c r="N1088" s="66" t="s">
        <v>2532</v>
      </c>
      <c r="O1088" s="66"/>
      <c r="P1088" s="66" t="s">
        <v>1833</v>
      </c>
      <c r="Q1088" s="141">
        <v>14</v>
      </c>
    </row>
    <row r="1089" spans="1:17" s="72" customFormat="1" x14ac:dyDescent="0.2">
      <c r="A1089" s="66"/>
      <c r="B1089" s="66" t="s">
        <v>203</v>
      </c>
      <c r="C1089" s="221" t="s">
        <v>1770</v>
      </c>
      <c r="D1089" s="66" t="s">
        <v>2353</v>
      </c>
      <c r="E1089" s="68">
        <v>2.2359599999999999</v>
      </c>
      <c r="F1089" s="74">
        <v>1</v>
      </c>
      <c r="G1089" s="74">
        <v>1</v>
      </c>
      <c r="H1089" s="68">
        <f t="shared" si="32"/>
        <v>2.2359599999999999</v>
      </c>
      <c r="I1089" s="70">
        <f t="shared" si="33"/>
        <v>2.2359599999999999</v>
      </c>
      <c r="J1089" s="71">
        <f>ROUND((H1089*'2-Calculator'!$D$26),2)</f>
        <v>14699.2</v>
      </c>
      <c r="K1089" s="71">
        <f>ROUND((I1089*'2-Calculator'!$D$26),2)</f>
        <v>14699.2</v>
      </c>
      <c r="L1089" s="69">
        <v>11.9</v>
      </c>
      <c r="M1089" s="66" t="s">
        <v>2531</v>
      </c>
      <c r="N1089" s="66" t="s">
        <v>2532</v>
      </c>
      <c r="O1089" s="66"/>
      <c r="P1089" s="66" t="s">
        <v>1833</v>
      </c>
      <c r="Q1089" s="141">
        <v>0</v>
      </c>
    </row>
    <row r="1090" spans="1:17" s="72" customFormat="1" x14ac:dyDescent="0.2">
      <c r="A1090" s="66"/>
      <c r="B1090" s="66" t="s">
        <v>2095</v>
      </c>
      <c r="C1090" s="221" t="s">
        <v>2096</v>
      </c>
      <c r="D1090" s="66" t="s">
        <v>2488</v>
      </c>
      <c r="E1090" s="68">
        <v>0.60636999999999996</v>
      </c>
      <c r="F1090" s="74">
        <v>1</v>
      </c>
      <c r="G1090" s="74">
        <v>1</v>
      </c>
      <c r="H1090" s="68">
        <f t="shared" si="32"/>
        <v>0.60636999999999996</v>
      </c>
      <c r="I1090" s="70">
        <f t="shared" si="33"/>
        <v>0.60636999999999996</v>
      </c>
      <c r="J1090" s="71">
        <f>ROUND((H1090*'2-Calculator'!$D$26),2)</f>
        <v>3986.28</v>
      </c>
      <c r="K1090" s="71">
        <f>ROUND((I1090*'2-Calculator'!$D$26),2)</f>
        <v>3986.28</v>
      </c>
      <c r="L1090" s="69">
        <v>2.97</v>
      </c>
      <c r="M1090" s="66" t="s">
        <v>2531</v>
      </c>
      <c r="N1090" s="66" t="s">
        <v>2532</v>
      </c>
      <c r="O1090" s="66"/>
      <c r="P1090" s="66" t="s">
        <v>1833</v>
      </c>
      <c r="Q1090" s="141">
        <v>0</v>
      </c>
    </row>
    <row r="1091" spans="1:17" s="72" customFormat="1" x14ac:dyDescent="0.2">
      <c r="A1091" s="66"/>
      <c r="B1091" s="66" t="s">
        <v>2097</v>
      </c>
      <c r="C1091" s="221" t="s">
        <v>2096</v>
      </c>
      <c r="D1091" s="66" t="s">
        <v>2488</v>
      </c>
      <c r="E1091" s="68">
        <v>0.74658000000000002</v>
      </c>
      <c r="F1091" s="74">
        <v>1</v>
      </c>
      <c r="G1091" s="74">
        <v>1</v>
      </c>
      <c r="H1091" s="68">
        <f t="shared" si="32"/>
        <v>0.74658000000000002</v>
      </c>
      <c r="I1091" s="70">
        <f t="shared" si="33"/>
        <v>0.74658000000000002</v>
      </c>
      <c r="J1091" s="71">
        <f>ROUND((H1091*'2-Calculator'!$D$26),2)</f>
        <v>4908.0200000000004</v>
      </c>
      <c r="K1091" s="71">
        <f>ROUND((I1091*'2-Calculator'!$D$26),2)</f>
        <v>4908.0200000000004</v>
      </c>
      <c r="L1091" s="69">
        <v>4.33</v>
      </c>
      <c r="M1091" s="66" t="s">
        <v>2531</v>
      </c>
      <c r="N1091" s="66" t="s">
        <v>2532</v>
      </c>
      <c r="O1091" s="66"/>
      <c r="P1091" s="66" t="s">
        <v>1833</v>
      </c>
      <c r="Q1091" s="141">
        <v>48</v>
      </c>
    </row>
    <row r="1092" spans="1:17" s="72" customFormat="1" x14ac:dyDescent="0.2">
      <c r="A1092" s="66"/>
      <c r="B1092" s="66" t="s">
        <v>2098</v>
      </c>
      <c r="C1092" s="221" t="s">
        <v>2096</v>
      </c>
      <c r="D1092" s="66" t="s">
        <v>2488</v>
      </c>
      <c r="E1092" s="68">
        <v>1.60663</v>
      </c>
      <c r="F1092" s="74">
        <v>1</v>
      </c>
      <c r="G1092" s="74">
        <v>1</v>
      </c>
      <c r="H1092" s="68">
        <f t="shared" si="32"/>
        <v>1.60663</v>
      </c>
      <c r="I1092" s="70">
        <f t="shared" si="33"/>
        <v>1.60663</v>
      </c>
      <c r="J1092" s="71">
        <f>ROUND((H1092*'2-Calculator'!$D$26),2)</f>
        <v>10561.99</v>
      </c>
      <c r="K1092" s="71">
        <f>ROUND((I1092*'2-Calculator'!$D$26),2)</f>
        <v>10561.99</v>
      </c>
      <c r="L1092" s="69">
        <v>9.89</v>
      </c>
      <c r="M1092" s="66" t="s">
        <v>2531</v>
      </c>
      <c r="N1092" s="66" t="s">
        <v>2532</v>
      </c>
      <c r="O1092" s="66"/>
      <c r="P1092" s="66" t="s">
        <v>1833</v>
      </c>
      <c r="Q1092" s="141">
        <v>22</v>
      </c>
    </row>
    <row r="1093" spans="1:17" s="72" customFormat="1" x14ac:dyDescent="0.2">
      <c r="A1093" s="66"/>
      <c r="B1093" s="66" t="s">
        <v>2099</v>
      </c>
      <c r="C1093" s="221" t="s">
        <v>2096</v>
      </c>
      <c r="D1093" s="66" t="s">
        <v>2488</v>
      </c>
      <c r="E1093" s="68">
        <v>5.1494200000000001</v>
      </c>
      <c r="F1093" s="74">
        <v>1</v>
      </c>
      <c r="G1093" s="74">
        <v>1</v>
      </c>
      <c r="H1093" s="68">
        <f t="shared" si="32"/>
        <v>5.1494200000000001</v>
      </c>
      <c r="I1093" s="70">
        <f t="shared" si="33"/>
        <v>5.1494200000000001</v>
      </c>
      <c r="J1093" s="71">
        <f>ROUND((H1093*'2-Calculator'!$D$26),2)</f>
        <v>33852.29</v>
      </c>
      <c r="K1093" s="71">
        <f>ROUND((I1093*'2-Calculator'!$D$26),2)</f>
        <v>33852.29</v>
      </c>
      <c r="L1093" s="69">
        <v>25.87</v>
      </c>
      <c r="M1093" s="66" t="s">
        <v>2531</v>
      </c>
      <c r="N1093" s="66" t="s">
        <v>2532</v>
      </c>
      <c r="O1093" s="66"/>
      <c r="P1093" s="66" t="s">
        <v>1833</v>
      </c>
      <c r="Q1093" s="141">
        <v>3</v>
      </c>
    </row>
    <row r="1094" spans="1:17" s="72" customFormat="1" x14ac:dyDescent="0.2">
      <c r="A1094" s="66"/>
      <c r="B1094" s="66" t="s">
        <v>2100</v>
      </c>
      <c r="C1094" s="221" t="s">
        <v>2101</v>
      </c>
      <c r="D1094" s="66" t="s">
        <v>2102</v>
      </c>
      <c r="E1094" s="68">
        <v>0.62890999999999997</v>
      </c>
      <c r="F1094" s="74">
        <v>1</v>
      </c>
      <c r="G1094" s="74">
        <v>1</v>
      </c>
      <c r="H1094" s="68">
        <f t="shared" si="32"/>
        <v>0.62890999999999997</v>
      </c>
      <c r="I1094" s="70">
        <f t="shared" si="33"/>
        <v>0.62890999999999997</v>
      </c>
      <c r="J1094" s="71">
        <f>ROUND((H1094*'2-Calculator'!$D$26),2)</f>
        <v>4134.45</v>
      </c>
      <c r="K1094" s="71">
        <f>ROUND((I1094*'2-Calculator'!$D$26),2)</f>
        <v>4134.45</v>
      </c>
      <c r="L1094" s="69">
        <v>2.76</v>
      </c>
      <c r="M1094" s="66" t="s">
        <v>2531</v>
      </c>
      <c r="N1094" s="66" t="s">
        <v>2532</v>
      </c>
      <c r="O1094" s="66"/>
      <c r="P1094" s="66" t="s">
        <v>1833</v>
      </c>
      <c r="Q1094" s="141">
        <v>15</v>
      </c>
    </row>
    <row r="1095" spans="1:17" s="72" customFormat="1" x14ac:dyDescent="0.2">
      <c r="A1095" s="66"/>
      <c r="B1095" s="66" t="s">
        <v>2103</v>
      </c>
      <c r="C1095" s="221" t="s">
        <v>2101</v>
      </c>
      <c r="D1095" s="66" t="s">
        <v>2102</v>
      </c>
      <c r="E1095" s="68">
        <v>0.79727999999999999</v>
      </c>
      <c r="F1095" s="74">
        <v>1</v>
      </c>
      <c r="G1095" s="74">
        <v>1</v>
      </c>
      <c r="H1095" s="68">
        <f t="shared" si="32"/>
        <v>0.79727999999999999</v>
      </c>
      <c r="I1095" s="70">
        <f t="shared" si="33"/>
        <v>0.79727999999999999</v>
      </c>
      <c r="J1095" s="71">
        <f>ROUND((H1095*'2-Calculator'!$D$26),2)</f>
        <v>5241.32</v>
      </c>
      <c r="K1095" s="71">
        <f>ROUND((I1095*'2-Calculator'!$D$26),2)</f>
        <v>5241.32</v>
      </c>
      <c r="L1095" s="69">
        <v>3.71</v>
      </c>
      <c r="M1095" s="66" t="s">
        <v>2531</v>
      </c>
      <c r="N1095" s="66" t="s">
        <v>2532</v>
      </c>
      <c r="O1095" s="66"/>
      <c r="P1095" s="66" t="s">
        <v>1833</v>
      </c>
      <c r="Q1095" s="141">
        <v>175</v>
      </c>
    </row>
    <row r="1096" spans="1:17" s="72" customFormat="1" x14ac:dyDescent="0.2">
      <c r="A1096" s="66"/>
      <c r="B1096" s="66" t="s">
        <v>2104</v>
      </c>
      <c r="C1096" s="221" t="s">
        <v>2101</v>
      </c>
      <c r="D1096" s="66" t="s">
        <v>2102</v>
      </c>
      <c r="E1096" s="68">
        <v>1.20889</v>
      </c>
      <c r="F1096" s="74">
        <v>1</v>
      </c>
      <c r="G1096" s="74">
        <v>1</v>
      </c>
      <c r="H1096" s="68">
        <f t="shared" si="32"/>
        <v>1.20889</v>
      </c>
      <c r="I1096" s="70">
        <f t="shared" si="33"/>
        <v>1.20889</v>
      </c>
      <c r="J1096" s="71">
        <f>ROUND((H1096*'2-Calculator'!$D$26),2)</f>
        <v>7947.24</v>
      </c>
      <c r="K1096" s="71">
        <f>ROUND((I1096*'2-Calculator'!$D$26),2)</f>
        <v>7947.24</v>
      </c>
      <c r="L1096" s="69">
        <v>5.21</v>
      </c>
      <c r="M1096" s="66" t="s">
        <v>2531</v>
      </c>
      <c r="N1096" s="66" t="s">
        <v>2532</v>
      </c>
      <c r="O1096" s="66"/>
      <c r="P1096" s="66" t="s">
        <v>1833</v>
      </c>
      <c r="Q1096" s="141">
        <v>93</v>
      </c>
    </row>
    <row r="1097" spans="1:17" s="72" customFormat="1" x14ac:dyDescent="0.2">
      <c r="A1097" s="66"/>
      <c r="B1097" s="66" t="s">
        <v>2105</v>
      </c>
      <c r="C1097" s="221" t="s">
        <v>2101</v>
      </c>
      <c r="D1097" s="66" t="s">
        <v>2102</v>
      </c>
      <c r="E1097" s="68">
        <v>2.7210700000000001</v>
      </c>
      <c r="F1097" s="74">
        <v>1</v>
      </c>
      <c r="G1097" s="74">
        <v>1</v>
      </c>
      <c r="H1097" s="68">
        <f t="shared" si="32"/>
        <v>2.7210700000000001</v>
      </c>
      <c r="I1097" s="70">
        <f t="shared" si="33"/>
        <v>2.7210700000000001</v>
      </c>
      <c r="J1097" s="71">
        <f>ROUND((H1097*'2-Calculator'!$D$26),2)</f>
        <v>17888.310000000001</v>
      </c>
      <c r="K1097" s="71">
        <f>ROUND((I1097*'2-Calculator'!$D$26),2)</f>
        <v>17888.310000000001</v>
      </c>
      <c r="L1097" s="69">
        <v>14.21</v>
      </c>
      <c r="M1097" s="66" t="s">
        <v>2531</v>
      </c>
      <c r="N1097" s="66" t="s">
        <v>2532</v>
      </c>
      <c r="O1097" s="66"/>
      <c r="P1097" s="66" t="s">
        <v>1833</v>
      </c>
      <c r="Q1097" s="141">
        <v>3</v>
      </c>
    </row>
    <row r="1098" spans="1:17" s="72" customFormat="1" x14ac:dyDescent="0.2">
      <c r="A1098" s="66"/>
      <c r="B1098" s="66" t="s">
        <v>202</v>
      </c>
      <c r="C1098" s="221" t="s">
        <v>1771</v>
      </c>
      <c r="D1098" s="66" t="s">
        <v>2489</v>
      </c>
      <c r="E1098" s="68">
        <v>1.0046900000000001</v>
      </c>
      <c r="F1098" s="74">
        <v>1</v>
      </c>
      <c r="G1098" s="74">
        <v>1</v>
      </c>
      <c r="H1098" s="68">
        <f t="shared" si="32"/>
        <v>1.0046900000000001</v>
      </c>
      <c r="I1098" s="70">
        <f t="shared" si="33"/>
        <v>1.0046900000000001</v>
      </c>
      <c r="J1098" s="71">
        <f>ROUND((H1098*'2-Calculator'!$D$26),2)</f>
        <v>6604.83</v>
      </c>
      <c r="K1098" s="71">
        <f>ROUND((I1098*'2-Calculator'!$D$26),2)</f>
        <v>6604.83</v>
      </c>
      <c r="L1098" s="69">
        <v>3.97</v>
      </c>
      <c r="M1098" s="66" t="s">
        <v>2531</v>
      </c>
      <c r="N1098" s="66" t="s">
        <v>2532</v>
      </c>
      <c r="O1098" s="66"/>
      <c r="P1098" s="66" t="s">
        <v>1833</v>
      </c>
      <c r="Q1098" s="141">
        <v>10</v>
      </c>
    </row>
    <row r="1099" spans="1:17" s="72" customFormat="1" x14ac:dyDescent="0.2">
      <c r="A1099" s="66"/>
      <c r="B1099" s="66" t="s">
        <v>201</v>
      </c>
      <c r="C1099" s="221" t="s">
        <v>1771</v>
      </c>
      <c r="D1099" s="66" t="s">
        <v>2489</v>
      </c>
      <c r="E1099" s="68">
        <v>1.47536</v>
      </c>
      <c r="F1099" s="74">
        <v>1</v>
      </c>
      <c r="G1099" s="74">
        <v>1</v>
      </c>
      <c r="H1099" s="68">
        <f t="shared" si="32"/>
        <v>1.47536</v>
      </c>
      <c r="I1099" s="70">
        <f t="shared" si="33"/>
        <v>1.47536</v>
      </c>
      <c r="J1099" s="71">
        <f>ROUND((H1099*'2-Calculator'!$D$26),2)</f>
        <v>9699.02</v>
      </c>
      <c r="K1099" s="71">
        <f>ROUND((I1099*'2-Calculator'!$D$26),2)</f>
        <v>9699.02</v>
      </c>
      <c r="L1099" s="69">
        <v>5.77</v>
      </c>
      <c r="M1099" s="66" t="s">
        <v>2531</v>
      </c>
      <c r="N1099" s="66" t="s">
        <v>2532</v>
      </c>
      <c r="O1099" s="66"/>
      <c r="P1099" s="66" t="s">
        <v>1833</v>
      </c>
      <c r="Q1099" s="141">
        <v>58</v>
      </c>
    </row>
    <row r="1100" spans="1:17" s="72" customFormat="1" x14ac:dyDescent="0.2">
      <c r="A1100" s="66"/>
      <c r="B1100" s="66" t="s">
        <v>200</v>
      </c>
      <c r="C1100" s="221" t="s">
        <v>1771</v>
      </c>
      <c r="D1100" s="66" t="s">
        <v>2489</v>
      </c>
      <c r="E1100" s="68">
        <v>2.4718100000000001</v>
      </c>
      <c r="F1100" s="74">
        <v>1</v>
      </c>
      <c r="G1100" s="74">
        <v>1</v>
      </c>
      <c r="H1100" s="68">
        <f t="shared" si="32"/>
        <v>2.4718100000000001</v>
      </c>
      <c r="I1100" s="70">
        <f t="shared" si="33"/>
        <v>2.4718100000000001</v>
      </c>
      <c r="J1100" s="71">
        <f>ROUND((H1100*'2-Calculator'!$D$26),2)</f>
        <v>16249.68</v>
      </c>
      <c r="K1100" s="71">
        <f>ROUND((I1100*'2-Calculator'!$D$26),2)</f>
        <v>16249.68</v>
      </c>
      <c r="L1100" s="69">
        <v>10.130000000000001</v>
      </c>
      <c r="M1100" s="66" t="s">
        <v>2531</v>
      </c>
      <c r="N1100" s="66" t="s">
        <v>2532</v>
      </c>
      <c r="O1100" s="66"/>
      <c r="P1100" s="66" t="s">
        <v>1833</v>
      </c>
      <c r="Q1100" s="141">
        <v>119</v>
      </c>
    </row>
    <row r="1101" spans="1:17" s="72" customFormat="1" x14ac:dyDescent="0.2">
      <c r="A1101" s="66"/>
      <c r="B1101" s="66" t="s">
        <v>199</v>
      </c>
      <c r="C1101" s="221" t="s">
        <v>1771</v>
      </c>
      <c r="D1101" s="66" t="s">
        <v>2489</v>
      </c>
      <c r="E1101" s="68">
        <v>4.7015399999999996</v>
      </c>
      <c r="F1101" s="74">
        <v>1</v>
      </c>
      <c r="G1101" s="74">
        <v>1</v>
      </c>
      <c r="H1101" s="68">
        <f t="shared" si="32"/>
        <v>4.7015399999999996</v>
      </c>
      <c r="I1101" s="70">
        <f t="shared" si="33"/>
        <v>4.7015399999999996</v>
      </c>
      <c r="J1101" s="71">
        <f>ROUND((H1101*'2-Calculator'!$D$26),2)</f>
        <v>30907.919999999998</v>
      </c>
      <c r="K1101" s="71">
        <f>ROUND((I1101*'2-Calculator'!$D$26),2)</f>
        <v>30907.919999999998</v>
      </c>
      <c r="L1101" s="69">
        <v>18.57</v>
      </c>
      <c r="M1101" s="66" t="s">
        <v>2531</v>
      </c>
      <c r="N1101" s="66" t="s">
        <v>2532</v>
      </c>
      <c r="O1101" s="66"/>
      <c r="P1101" s="66" t="s">
        <v>1833</v>
      </c>
      <c r="Q1101" s="141">
        <v>131</v>
      </c>
    </row>
    <row r="1102" spans="1:17" s="72" customFormat="1" x14ac:dyDescent="0.2">
      <c r="A1102" s="66"/>
      <c r="B1102" s="66" t="s">
        <v>198</v>
      </c>
      <c r="C1102" s="221" t="s">
        <v>1772</v>
      </c>
      <c r="D1102" s="66" t="s">
        <v>2490</v>
      </c>
      <c r="E1102" s="68">
        <v>0.97682000000000002</v>
      </c>
      <c r="F1102" s="74">
        <v>1</v>
      </c>
      <c r="G1102" s="74">
        <v>1</v>
      </c>
      <c r="H1102" s="68">
        <f t="shared" ref="H1102:H1165" si="34">ROUND(E1102*F1102,5)</f>
        <v>0.97682000000000002</v>
      </c>
      <c r="I1102" s="70">
        <f t="shared" ref="I1102:I1165" si="35">ROUND(E1102*G1102,5)</f>
        <v>0.97682000000000002</v>
      </c>
      <c r="J1102" s="71">
        <f>ROUND((H1102*'2-Calculator'!$D$26),2)</f>
        <v>6421.61</v>
      </c>
      <c r="K1102" s="71">
        <f>ROUND((I1102*'2-Calculator'!$D$26),2)</f>
        <v>6421.61</v>
      </c>
      <c r="L1102" s="69">
        <v>4.22</v>
      </c>
      <c r="M1102" s="66" t="s">
        <v>2531</v>
      </c>
      <c r="N1102" s="66" t="s">
        <v>2532</v>
      </c>
      <c r="O1102" s="66"/>
      <c r="P1102" s="66" t="s">
        <v>1833</v>
      </c>
      <c r="Q1102" s="141">
        <v>9</v>
      </c>
    </row>
    <row r="1103" spans="1:17" s="72" customFormat="1" x14ac:dyDescent="0.2">
      <c r="A1103" s="66"/>
      <c r="B1103" s="66" t="s">
        <v>197</v>
      </c>
      <c r="C1103" s="221" t="s">
        <v>1772</v>
      </c>
      <c r="D1103" s="66" t="s">
        <v>2490</v>
      </c>
      <c r="E1103" s="68">
        <v>1.31277</v>
      </c>
      <c r="F1103" s="74">
        <v>1</v>
      </c>
      <c r="G1103" s="74">
        <v>1</v>
      </c>
      <c r="H1103" s="68">
        <f t="shared" si="34"/>
        <v>1.31277</v>
      </c>
      <c r="I1103" s="70">
        <f t="shared" si="35"/>
        <v>1.31277</v>
      </c>
      <c r="J1103" s="71">
        <f>ROUND((H1103*'2-Calculator'!$D$26),2)</f>
        <v>8630.15</v>
      </c>
      <c r="K1103" s="71">
        <f>ROUND((I1103*'2-Calculator'!$D$26),2)</f>
        <v>8630.15</v>
      </c>
      <c r="L1103" s="69">
        <v>5.93</v>
      </c>
      <c r="M1103" s="66" t="s">
        <v>2531</v>
      </c>
      <c r="N1103" s="66" t="s">
        <v>2532</v>
      </c>
      <c r="O1103" s="66"/>
      <c r="P1103" s="66" t="s">
        <v>1833</v>
      </c>
      <c r="Q1103" s="141">
        <v>34</v>
      </c>
    </row>
    <row r="1104" spans="1:17" s="72" customFormat="1" x14ac:dyDescent="0.2">
      <c r="A1104" s="66"/>
      <c r="B1104" s="66" t="s">
        <v>196</v>
      </c>
      <c r="C1104" s="221" t="s">
        <v>1772</v>
      </c>
      <c r="D1104" s="66" t="s">
        <v>2490</v>
      </c>
      <c r="E1104" s="68">
        <v>2.3311000000000002</v>
      </c>
      <c r="F1104" s="74">
        <v>1</v>
      </c>
      <c r="G1104" s="74">
        <v>1</v>
      </c>
      <c r="H1104" s="68">
        <f t="shared" si="34"/>
        <v>2.3311000000000002</v>
      </c>
      <c r="I1104" s="70">
        <f t="shared" si="35"/>
        <v>2.3311000000000002</v>
      </c>
      <c r="J1104" s="71">
        <f>ROUND((H1104*'2-Calculator'!$D$26),2)</f>
        <v>15324.65</v>
      </c>
      <c r="K1104" s="71">
        <f>ROUND((I1104*'2-Calculator'!$D$26),2)</f>
        <v>15324.65</v>
      </c>
      <c r="L1104" s="69">
        <v>9.61</v>
      </c>
      <c r="M1104" s="66" t="s">
        <v>2531</v>
      </c>
      <c r="N1104" s="66" t="s">
        <v>2532</v>
      </c>
      <c r="O1104" s="66"/>
      <c r="P1104" s="66" t="s">
        <v>1833</v>
      </c>
      <c r="Q1104" s="141">
        <v>41</v>
      </c>
    </row>
    <row r="1105" spans="1:17" s="72" customFormat="1" x14ac:dyDescent="0.2">
      <c r="A1105" s="66"/>
      <c r="B1105" s="66" t="s">
        <v>195</v>
      </c>
      <c r="C1105" s="221" t="s">
        <v>1772</v>
      </c>
      <c r="D1105" s="66" t="s">
        <v>2490</v>
      </c>
      <c r="E1105" s="68">
        <v>4.5266799999999998</v>
      </c>
      <c r="F1105" s="74">
        <v>1</v>
      </c>
      <c r="G1105" s="74">
        <v>1</v>
      </c>
      <c r="H1105" s="68">
        <f t="shared" si="34"/>
        <v>4.5266799999999998</v>
      </c>
      <c r="I1105" s="70">
        <f t="shared" si="35"/>
        <v>4.5266799999999998</v>
      </c>
      <c r="J1105" s="71">
        <f>ROUND((H1105*'2-Calculator'!$D$26),2)</f>
        <v>29758.39</v>
      </c>
      <c r="K1105" s="71">
        <f>ROUND((I1105*'2-Calculator'!$D$26),2)</f>
        <v>29758.39</v>
      </c>
      <c r="L1105" s="69">
        <v>19.29</v>
      </c>
      <c r="M1105" s="66" t="s">
        <v>2531</v>
      </c>
      <c r="N1105" s="66" t="s">
        <v>2532</v>
      </c>
      <c r="O1105" s="66"/>
      <c r="P1105" s="66" t="s">
        <v>1833</v>
      </c>
      <c r="Q1105" s="141">
        <v>16</v>
      </c>
    </row>
    <row r="1106" spans="1:17" s="72" customFormat="1" x14ac:dyDescent="0.2">
      <c r="A1106" s="66"/>
      <c r="B1106" s="66" t="s">
        <v>194</v>
      </c>
      <c r="C1106" s="221" t="s">
        <v>1773</v>
      </c>
      <c r="D1106" s="66" t="s">
        <v>2354</v>
      </c>
      <c r="E1106" s="68">
        <v>0.55156000000000005</v>
      </c>
      <c r="F1106" s="74">
        <v>1</v>
      </c>
      <c r="G1106" s="74">
        <v>1</v>
      </c>
      <c r="H1106" s="68">
        <f t="shared" si="34"/>
        <v>0.55156000000000005</v>
      </c>
      <c r="I1106" s="70">
        <f t="shared" si="35"/>
        <v>0.55156000000000005</v>
      </c>
      <c r="J1106" s="71">
        <f>ROUND((H1106*'2-Calculator'!$D$26),2)</f>
        <v>3625.96</v>
      </c>
      <c r="K1106" s="71">
        <f>ROUND((I1106*'2-Calculator'!$D$26),2)</f>
        <v>3625.96</v>
      </c>
      <c r="L1106" s="69">
        <v>2.89</v>
      </c>
      <c r="M1106" s="66" t="s">
        <v>2531</v>
      </c>
      <c r="N1106" s="66" t="s">
        <v>2532</v>
      </c>
      <c r="O1106" s="66"/>
      <c r="P1106" s="66" t="s">
        <v>1833</v>
      </c>
      <c r="Q1106" s="141">
        <v>88</v>
      </c>
    </row>
    <row r="1107" spans="1:17" s="72" customFormat="1" x14ac:dyDescent="0.2">
      <c r="A1107" s="66"/>
      <c r="B1107" s="66" t="s">
        <v>193</v>
      </c>
      <c r="C1107" s="221" t="s">
        <v>1773</v>
      </c>
      <c r="D1107" s="66" t="s">
        <v>2354</v>
      </c>
      <c r="E1107" s="68">
        <v>0.73851999999999995</v>
      </c>
      <c r="F1107" s="74">
        <v>1</v>
      </c>
      <c r="G1107" s="74">
        <v>1</v>
      </c>
      <c r="H1107" s="68">
        <f t="shared" si="34"/>
        <v>0.73851999999999995</v>
      </c>
      <c r="I1107" s="70">
        <f t="shared" si="35"/>
        <v>0.73851999999999995</v>
      </c>
      <c r="J1107" s="71">
        <f>ROUND((H1107*'2-Calculator'!$D$26),2)</f>
        <v>4855.03</v>
      </c>
      <c r="K1107" s="71">
        <f>ROUND((I1107*'2-Calculator'!$D$26),2)</f>
        <v>4855.03</v>
      </c>
      <c r="L1107" s="69">
        <v>3.79</v>
      </c>
      <c r="M1107" s="66" t="s">
        <v>2531</v>
      </c>
      <c r="N1107" s="66" t="s">
        <v>2532</v>
      </c>
      <c r="O1107" s="66"/>
      <c r="P1107" s="66" t="s">
        <v>1833</v>
      </c>
      <c r="Q1107" s="141">
        <v>385</v>
      </c>
    </row>
    <row r="1108" spans="1:17" s="72" customFormat="1" x14ac:dyDescent="0.2">
      <c r="A1108" s="66"/>
      <c r="B1108" s="66" t="s">
        <v>192</v>
      </c>
      <c r="C1108" s="221" t="s">
        <v>1773</v>
      </c>
      <c r="D1108" s="66" t="s">
        <v>2354</v>
      </c>
      <c r="E1108" s="68">
        <v>1.1842299999999999</v>
      </c>
      <c r="F1108" s="74">
        <v>1</v>
      </c>
      <c r="G1108" s="74">
        <v>1</v>
      </c>
      <c r="H1108" s="68">
        <f t="shared" si="34"/>
        <v>1.1842299999999999</v>
      </c>
      <c r="I1108" s="70">
        <f t="shared" si="35"/>
        <v>1.1842299999999999</v>
      </c>
      <c r="J1108" s="71">
        <f>ROUND((H1108*'2-Calculator'!$D$26),2)</f>
        <v>7785.13</v>
      </c>
      <c r="K1108" s="71">
        <f>ROUND((I1108*'2-Calculator'!$D$26),2)</f>
        <v>7785.13</v>
      </c>
      <c r="L1108" s="69">
        <v>5.82</v>
      </c>
      <c r="M1108" s="66" t="s">
        <v>2531</v>
      </c>
      <c r="N1108" s="66" t="s">
        <v>2532</v>
      </c>
      <c r="O1108" s="66"/>
      <c r="P1108" s="66" t="s">
        <v>1833</v>
      </c>
      <c r="Q1108" s="141">
        <v>714</v>
      </c>
    </row>
    <row r="1109" spans="1:17" s="72" customFormat="1" x14ac:dyDescent="0.2">
      <c r="A1109" s="66"/>
      <c r="B1109" s="66" t="s">
        <v>191</v>
      </c>
      <c r="C1109" s="221" t="s">
        <v>1773</v>
      </c>
      <c r="D1109" s="66" t="s">
        <v>2354</v>
      </c>
      <c r="E1109" s="68">
        <v>2.4438300000000002</v>
      </c>
      <c r="F1109" s="74">
        <v>1</v>
      </c>
      <c r="G1109" s="74">
        <v>1</v>
      </c>
      <c r="H1109" s="68">
        <f t="shared" si="34"/>
        <v>2.4438300000000002</v>
      </c>
      <c r="I1109" s="70">
        <f t="shared" si="35"/>
        <v>2.4438300000000002</v>
      </c>
      <c r="J1109" s="71">
        <f>ROUND((H1109*'2-Calculator'!$D$26),2)</f>
        <v>16065.74</v>
      </c>
      <c r="K1109" s="71">
        <f>ROUND((I1109*'2-Calculator'!$D$26),2)</f>
        <v>16065.74</v>
      </c>
      <c r="L1109" s="69">
        <v>10.06</v>
      </c>
      <c r="M1109" s="66" t="s">
        <v>2531</v>
      </c>
      <c r="N1109" s="66" t="s">
        <v>2532</v>
      </c>
      <c r="O1109" s="66"/>
      <c r="P1109" s="66" t="s">
        <v>1833</v>
      </c>
      <c r="Q1109" s="141">
        <v>673</v>
      </c>
    </row>
    <row r="1110" spans="1:17" s="72" customFormat="1" x14ac:dyDescent="0.2">
      <c r="A1110" s="66"/>
      <c r="B1110" s="66" t="s">
        <v>190</v>
      </c>
      <c r="C1110" s="221" t="s">
        <v>1774</v>
      </c>
      <c r="D1110" s="66" t="s">
        <v>2355</v>
      </c>
      <c r="E1110" s="68">
        <v>0.53293999999999997</v>
      </c>
      <c r="F1110" s="74">
        <v>1</v>
      </c>
      <c r="G1110" s="74">
        <v>1</v>
      </c>
      <c r="H1110" s="68">
        <f t="shared" si="34"/>
        <v>0.53293999999999997</v>
      </c>
      <c r="I1110" s="70">
        <f t="shared" si="35"/>
        <v>0.53293999999999997</v>
      </c>
      <c r="J1110" s="71">
        <f>ROUND((H1110*'2-Calculator'!$D$26),2)</f>
        <v>3503.55</v>
      </c>
      <c r="K1110" s="71">
        <f>ROUND((I1110*'2-Calculator'!$D$26),2)</f>
        <v>3503.55</v>
      </c>
      <c r="L1110" s="69">
        <v>3.09</v>
      </c>
      <c r="M1110" s="66" t="s">
        <v>2531</v>
      </c>
      <c r="N1110" s="66" t="s">
        <v>2532</v>
      </c>
      <c r="O1110" s="66"/>
      <c r="P1110" s="66" t="s">
        <v>1833</v>
      </c>
      <c r="Q1110" s="141">
        <v>16</v>
      </c>
    </row>
    <row r="1111" spans="1:17" s="72" customFormat="1" x14ac:dyDescent="0.2">
      <c r="A1111" s="66"/>
      <c r="B1111" s="66" t="s">
        <v>189</v>
      </c>
      <c r="C1111" s="221" t="s">
        <v>1774</v>
      </c>
      <c r="D1111" s="66" t="s">
        <v>2355</v>
      </c>
      <c r="E1111" s="68">
        <v>0.71808000000000005</v>
      </c>
      <c r="F1111" s="74">
        <v>1</v>
      </c>
      <c r="G1111" s="74">
        <v>1</v>
      </c>
      <c r="H1111" s="68">
        <f t="shared" si="34"/>
        <v>0.71808000000000005</v>
      </c>
      <c r="I1111" s="70">
        <f t="shared" si="35"/>
        <v>0.71808000000000005</v>
      </c>
      <c r="J1111" s="71">
        <f>ROUND((H1111*'2-Calculator'!$D$26),2)</f>
        <v>4720.66</v>
      </c>
      <c r="K1111" s="71">
        <f>ROUND((I1111*'2-Calculator'!$D$26),2)</f>
        <v>4720.66</v>
      </c>
      <c r="L1111" s="69">
        <v>4.28</v>
      </c>
      <c r="M1111" s="66" t="s">
        <v>2531</v>
      </c>
      <c r="N1111" s="66" t="s">
        <v>2532</v>
      </c>
      <c r="O1111" s="66"/>
      <c r="P1111" s="66" t="s">
        <v>1833</v>
      </c>
      <c r="Q1111" s="141">
        <v>54</v>
      </c>
    </row>
    <row r="1112" spans="1:17" s="72" customFormat="1" x14ac:dyDescent="0.2">
      <c r="A1112" s="66"/>
      <c r="B1112" s="66" t="s">
        <v>188</v>
      </c>
      <c r="C1112" s="221" t="s">
        <v>1774</v>
      </c>
      <c r="D1112" s="66" t="s">
        <v>2355</v>
      </c>
      <c r="E1112" s="68">
        <v>1.2172000000000001</v>
      </c>
      <c r="F1112" s="74">
        <v>1</v>
      </c>
      <c r="G1112" s="74">
        <v>1</v>
      </c>
      <c r="H1112" s="68">
        <f t="shared" si="34"/>
        <v>1.2172000000000001</v>
      </c>
      <c r="I1112" s="70">
        <f t="shared" si="35"/>
        <v>1.2172000000000001</v>
      </c>
      <c r="J1112" s="71">
        <f>ROUND((H1112*'2-Calculator'!$D$26),2)</f>
        <v>8001.87</v>
      </c>
      <c r="K1112" s="71">
        <f>ROUND((I1112*'2-Calculator'!$D$26),2)</f>
        <v>8001.87</v>
      </c>
      <c r="L1112" s="69">
        <v>6.28</v>
      </c>
      <c r="M1112" s="66" t="s">
        <v>2531</v>
      </c>
      <c r="N1112" s="66" t="s">
        <v>2532</v>
      </c>
      <c r="O1112" s="66"/>
      <c r="P1112" s="66" t="s">
        <v>1833</v>
      </c>
      <c r="Q1112" s="141">
        <v>65</v>
      </c>
    </row>
    <row r="1113" spans="1:17" s="72" customFormat="1" x14ac:dyDescent="0.2">
      <c r="A1113" s="66"/>
      <c r="B1113" s="66" t="s">
        <v>187</v>
      </c>
      <c r="C1113" s="221" t="s">
        <v>1774</v>
      </c>
      <c r="D1113" s="66" t="s">
        <v>2355</v>
      </c>
      <c r="E1113" s="68">
        <v>2.4639799999999998</v>
      </c>
      <c r="F1113" s="74">
        <v>1</v>
      </c>
      <c r="G1113" s="74">
        <v>1</v>
      </c>
      <c r="H1113" s="68">
        <f t="shared" si="34"/>
        <v>2.4639799999999998</v>
      </c>
      <c r="I1113" s="70">
        <f t="shared" si="35"/>
        <v>2.4639799999999998</v>
      </c>
      <c r="J1113" s="71">
        <f>ROUND((H1113*'2-Calculator'!$D$26),2)</f>
        <v>16198.2</v>
      </c>
      <c r="K1113" s="71">
        <f>ROUND((I1113*'2-Calculator'!$D$26),2)</f>
        <v>16198.2</v>
      </c>
      <c r="L1113" s="69">
        <v>11.29</v>
      </c>
      <c r="M1113" s="66" t="s">
        <v>2531</v>
      </c>
      <c r="N1113" s="66" t="s">
        <v>2532</v>
      </c>
      <c r="O1113" s="66"/>
      <c r="P1113" s="66" t="s">
        <v>1833</v>
      </c>
      <c r="Q1113" s="141">
        <v>39</v>
      </c>
    </row>
    <row r="1114" spans="1:17" s="72" customFormat="1" x14ac:dyDescent="0.2">
      <c r="A1114" s="66"/>
      <c r="B1114" s="66" t="s">
        <v>186</v>
      </c>
      <c r="C1114" s="221" t="s">
        <v>1775</v>
      </c>
      <c r="D1114" s="66" t="s">
        <v>2106</v>
      </c>
      <c r="E1114" s="68">
        <v>0.39232</v>
      </c>
      <c r="F1114" s="74">
        <v>1</v>
      </c>
      <c r="G1114" s="74">
        <v>1</v>
      </c>
      <c r="H1114" s="68">
        <f t="shared" si="34"/>
        <v>0.39232</v>
      </c>
      <c r="I1114" s="70">
        <f t="shared" si="35"/>
        <v>0.39232</v>
      </c>
      <c r="J1114" s="71">
        <f>ROUND((H1114*'2-Calculator'!$D$26),2)</f>
        <v>2579.11</v>
      </c>
      <c r="K1114" s="71">
        <f>ROUND((I1114*'2-Calculator'!$D$26),2)</f>
        <v>2579.11</v>
      </c>
      <c r="L1114" s="69">
        <v>2.21</v>
      </c>
      <c r="M1114" s="66" t="s">
        <v>2531</v>
      </c>
      <c r="N1114" s="66" t="s">
        <v>2532</v>
      </c>
      <c r="O1114" s="66"/>
      <c r="P1114" s="66" t="s">
        <v>1833</v>
      </c>
      <c r="Q1114" s="141">
        <v>91</v>
      </c>
    </row>
    <row r="1115" spans="1:17" s="72" customFormat="1" x14ac:dyDescent="0.2">
      <c r="A1115" s="66"/>
      <c r="B1115" s="66" t="s">
        <v>185</v>
      </c>
      <c r="C1115" s="221" t="s">
        <v>1775</v>
      </c>
      <c r="D1115" s="66" t="s">
        <v>2106</v>
      </c>
      <c r="E1115" s="68">
        <v>0.54361999999999999</v>
      </c>
      <c r="F1115" s="74">
        <v>1</v>
      </c>
      <c r="G1115" s="74">
        <v>1</v>
      </c>
      <c r="H1115" s="68">
        <f t="shared" si="34"/>
        <v>0.54361999999999999</v>
      </c>
      <c r="I1115" s="70">
        <f t="shared" si="35"/>
        <v>0.54361999999999999</v>
      </c>
      <c r="J1115" s="71">
        <f>ROUND((H1115*'2-Calculator'!$D$26),2)</f>
        <v>3573.76</v>
      </c>
      <c r="K1115" s="71">
        <f>ROUND((I1115*'2-Calculator'!$D$26),2)</f>
        <v>3573.76</v>
      </c>
      <c r="L1115" s="69">
        <v>2.64</v>
      </c>
      <c r="M1115" s="66" t="s">
        <v>2531</v>
      </c>
      <c r="N1115" s="66" t="s">
        <v>2532</v>
      </c>
      <c r="O1115" s="66"/>
      <c r="P1115" s="66" t="s">
        <v>1833</v>
      </c>
      <c r="Q1115" s="141">
        <v>32</v>
      </c>
    </row>
    <row r="1116" spans="1:17" s="72" customFormat="1" x14ac:dyDescent="0.2">
      <c r="A1116" s="66"/>
      <c r="B1116" s="66" t="s">
        <v>184</v>
      </c>
      <c r="C1116" s="221" t="s">
        <v>1775</v>
      </c>
      <c r="D1116" s="66" t="s">
        <v>2106</v>
      </c>
      <c r="E1116" s="68">
        <v>0.72916000000000003</v>
      </c>
      <c r="F1116" s="74">
        <v>1</v>
      </c>
      <c r="G1116" s="74">
        <v>1</v>
      </c>
      <c r="H1116" s="68">
        <f t="shared" si="34"/>
        <v>0.72916000000000003</v>
      </c>
      <c r="I1116" s="70">
        <f t="shared" si="35"/>
        <v>0.72916000000000003</v>
      </c>
      <c r="J1116" s="71">
        <f>ROUND((H1116*'2-Calculator'!$D$26),2)</f>
        <v>4793.5</v>
      </c>
      <c r="K1116" s="71">
        <f>ROUND((I1116*'2-Calculator'!$D$26),2)</f>
        <v>4793.5</v>
      </c>
      <c r="L1116" s="69">
        <v>4.3499999999999996</v>
      </c>
      <c r="M1116" s="66" t="s">
        <v>2531</v>
      </c>
      <c r="N1116" s="66" t="s">
        <v>2532</v>
      </c>
      <c r="O1116" s="66"/>
      <c r="P1116" s="66" t="s">
        <v>1833</v>
      </c>
      <c r="Q1116" s="141">
        <v>10</v>
      </c>
    </row>
    <row r="1117" spans="1:17" s="72" customFormat="1" x14ac:dyDescent="0.2">
      <c r="A1117" s="66"/>
      <c r="B1117" s="66" t="s">
        <v>183</v>
      </c>
      <c r="C1117" s="221" t="s">
        <v>1775</v>
      </c>
      <c r="D1117" s="66" t="s">
        <v>2106</v>
      </c>
      <c r="E1117" s="68">
        <v>1.2740199999999999</v>
      </c>
      <c r="F1117" s="74">
        <v>1</v>
      </c>
      <c r="G1117" s="74">
        <v>1</v>
      </c>
      <c r="H1117" s="68">
        <f t="shared" si="34"/>
        <v>1.2740199999999999</v>
      </c>
      <c r="I1117" s="70">
        <f t="shared" si="35"/>
        <v>1.2740199999999999</v>
      </c>
      <c r="J1117" s="71">
        <f>ROUND((H1117*'2-Calculator'!$D$26),2)</f>
        <v>8375.41</v>
      </c>
      <c r="K1117" s="71">
        <f>ROUND((I1117*'2-Calculator'!$D$26),2)</f>
        <v>8375.41</v>
      </c>
      <c r="L1117" s="69">
        <v>10.88</v>
      </c>
      <c r="M1117" s="66" t="s">
        <v>2531</v>
      </c>
      <c r="N1117" s="66" t="s">
        <v>2532</v>
      </c>
      <c r="O1117" s="66"/>
      <c r="P1117" s="66" t="s">
        <v>1833</v>
      </c>
      <c r="Q1117" s="141">
        <v>3</v>
      </c>
    </row>
    <row r="1118" spans="1:17" s="72" customFormat="1" x14ac:dyDescent="0.2">
      <c r="A1118" s="66"/>
      <c r="B1118" s="66" t="s">
        <v>182</v>
      </c>
      <c r="C1118" s="221" t="s">
        <v>1776</v>
      </c>
      <c r="D1118" s="66" t="s">
        <v>2107</v>
      </c>
      <c r="E1118" s="68">
        <v>0.33942</v>
      </c>
      <c r="F1118" s="74">
        <v>1</v>
      </c>
      <c r="G1118" s="74">
        <v>1</v>
      </c>
      <c r="H1118" s="68">
        <f t="shared" si="34"/>
        <v>0.33942</v>
      </c>
      <c r="I1118" s="70">
        <f t="shared" si="35"/>
        <v>0.33942</v>
      </c>
      <c r="J1118" s="71">
        <f>ROUND((H1118*'2-Calculator'!$D$26),2)</f>
        <v>2231.35</v>
      </c>
      <c r="K1118" s="71">
        <f>ROUND((I1118*'2-Calculator'!$D$26),2)</f>
        <v>2231.35</v>
      </c>
      <c r="L1118" s="69">
        <v>2.15</v>
      </c>
      <c r="M1118" s="66" t="s">
        <v>2531</v>
      </c>
      <c r="N1118" s="66" t="s">
        <v>2532</v>
      </c>
      <c r="O1118" s="66"/>
      <c r="P1118" s="66" t="s">
        <v>1833</v>
      </c>
      <c r="Q1118" s="141">
        <v>55</v>
      </c>
    </row>
    <row r="1119" spans="1:17" s="72" customFormat="1" x14ac:dyDescent="0.2">
      <c r="A1119" s="66"/>
      <c r="B1119" s="66" t="s">
        <v>181</v>
      </c>
      <c r="C1119" s="221" t="s">
        <v>1776</v>
      </c>
      <c r="D1119" s="66" t="s">
        <v>2107</v>
      </c>
      <c r="E1119" s="68">
        <v>0.47764000000000001</v>
      </c>
      <c r="F1119" s="74">
        <v>1</v>
      </c>
      <c r="G1119" s="74">
        <v>1</v>
      </c>
      <c r="H1119" s="68">
        <f t="shared" si="34"/>
        <v>0.47764000000000001</v>
      </c>
      <c r="I1119" s="70">
        <f t="shared" si="35"/>
        <v>0.47764000000000001</v>
      </c>
      <c r="J1119" s="71">
        <f>ROUND((H1119*'2-Calculator'!$D$26),2)</f>
        <v>3140.01</v>
      </c>
      <c r="K1119" s="71">
        <f>ROUND((I1119*'2-Calculator'!$D$26),2)</f>
        <v>3140.01</v>
      </c>
      <c r="L1119" s="69">
        <v>2.62</v>
      </c>
      <c r="M1119" s="66" t="s">
        <v>2531</v>
      </c>
      <c r="N1119" s="66" t="s">
        <v>2532</v>
      </c>
      <c r="O1119" s="66"/>
      <c r="P1119" s="66" t="s">
        <v>1833</v>
      </c>
      <c r="Q1119" s="141">
        <v>39</v>
      </c>
    </row>
    <row r="1120" spans="1:17" s="72" customFormat="1" x14ac:dyDescent="0.2">
      <c r="A1120" s="66"/>
      <c r="B1120" s="66" t="s">
        <v>180</v>
      </c>
      <c r="C1120" s="221" t="s">
        <v>1776</v>
      </c>
      <c r="D1120" s="66" t="s">
        <v>2107</v>
      </c>
      <c r="E1120" s="68">
        <v>0.75427</v>
      </c>
      <c r="F1120" s="74">
        <v>1</v>
      </c>
      <c r="G1120" s="74">
        <v>1</v>
      </c>
      <c r="H1120" s="68">
        <f t="shared" si="34"/>
        <v>0.75427</v>
      </c>
      <c r="I1120" s="70">
        <f t="shared" si="35"/>
        <v>0.75427</v>
      </c>
      <c r="J1120" s="71">
        <f>ROUND((H1120*'2-Calculator'!$D$26),2)</f>
        <v>4958.57</v>
      </c>
      <c r="K1120" s="71">
        <f>ROUND((I1120*'2-Calculator'!$D$26),2)</f>
        <v>4958.57</v>
      </c>
      <c r="L1120" s="69">
        <v>5.2</v>
      </c>
      <c r="M1120" s="66" t="s">
        <v>2531</v>
      </c>
      <c r="N1120" s="66" t="s">
        <v>2532</v>
      </c>
      <c r="O1120" s="66"/>
      <c r="P1120" s="66" t="s">
        <v>1833</v>
      </c>
      <c r="Q1120" s="141">
        <v>23</v>
      </c>
    </row>
    <row r="1121" spans="1:17" s="72" customFormat="1" x14ac:dyDescent="0.2">
      <c r="A1121" s="66"/>
      <c r="B1121" s="66" t="s">
        <v>179</v>
      </c>
      <c r="C1121" s="221" t="s">
        <v>1776</v>
      </c>
      <c r="D1121" s="66" t="s">
        <v>2107</v>
      </c>
      <c r="E1121" s="68">
        <v>2.11415</v>
      </c>
      <c r="F1121" s="74">
        <v>1</v>
      </c>
      <c r="G1121" s="74">
        <v>1</v>
      </c>
      <c r="H1121" s="68">
        <f t="shared" si="34"/>
        <v>2.11415</v>
      </c>
      <c r="I1121" s="70">
        <f t="shared" si="35"/>
        <v>2.11415</v>
      </c>
      <c r="J1121" s="71">
        <f>ROUND((H1121*'2-Calculator'!$D$26),2)</f>
        <v>13898.42</v>
      </c>
      <c r="K1121" s="71">
        <f>ROUND((I1121*'2-Calculator'!$D$26),2)</f>
        <v>13898.42</v>
      </c>
      <c r="L1121" s="69">
        <v>11.61</v>
      </c>
      <c r="M1121" s="66" t="s">
        <v>2531</v>
      </c>
      <c r="N1121" s="66" t="s">
        <v>2532</v>
      </c>
      <c r="O1121" s="66"/>
      <c r="P1121" s="66" t="s">
        <v>1833</v>
      </c>
      <c r="Q1121" s="141">
        <v>2</v>
      </c>
    </row>
    <row r="1122" spans="1:17" s="72" customFormat="1" x14ac:dyDescent="0.2">
      <c r="A1122" s="66"/>
      <c r="B1122" s="66" t="s">
        <v>178</v>
      </c>
      <c r="C1122" s="221" t="s">
        <v>1777</v>
      </c>
      <c r="D1122" s="66" t="s">
        <v>2356</v>
      </c>
      <c r="E1122" s="68">
        <v>0.59018000000000004</v>
      </c>
      <c r="F1122" s="74">
        <v>1</v>
      </c>
      <c r="G1122" s="74">
        <v>1</v>
      </c>
      <c r="H1122" s="68">
        <f t="shared" si="34"/>
        <v>0.59018000000000004</v>
      </c>
      <c r="I1122" s="70">
        <f t="shared" si="35"/>
        <v>0.59018000000000004</v>
      </c>
      <c r="J1122" s="71">
        <f>ROUND((H1122*'2-Calculator'!$D$26),2)</f>
        <v>3879.84</v>
      </c>
      <c r="K1122" s="71">
        <f>ROUND((I1122*'2-Calculator'!$D$26),2)</f>
        <v>3879.84</v>
      </c>
      <c r="L1122" s="69">
        <v>3.13</v>
      </c>
      <c r="M1122" s="66" t="s">
        <v>2531</v>
      </c>
      <c r="N1122" s="66" t="s">
        <v>2532</v>
      </c>
      <c r="O1122" s="66"/>
      <c r="P1122" s="66" t="s">
        <v>1833</v>
      </c>
      <c r="Q1122" s="141">
        <v>32</v>
      </c>
    </row>
    <row r="1123" spans="1:17" s="72" customFormat="1" x14ac:dyDescent="0.2">
      <c r="A1123" s="66"/>
      <c r="B1123" s="66" t="s">
        <v>177</v>
      </c>
      <c r="C1123" s="221" t="s">
        <v>1777</v>
      </c>
      <c r="D1123" s="66" t="s">
        <v>2356</v>
      </c>
      <c r="E1123" s="68">
        <v>0.72499000000000002</v>
      </c>
      <c r="F1123" s="74">
        <v>1</v>
      </c>
      <c r="G1123" s="74">
        <v>1</v>
      </c>
      <c r="H1123" s="68">
        <f t="shared" si="34"/>
        <v>0.72499000000000002</v>
      </c>
      <c r="I1123" s="70">
        <f t="shared" si="35"/>
        <v>0.72499000000000002</v>
      </c>
      <c r="J1123" s="71">
        <f>ROUND((H1123*'2-Calculator'!$D$26),2)</f>
        <v>4766.08</v>
      </c>
      <c r="K1123" s="71">
        <f>ROUND((I1123*'2-Calculator'!$D$26),2)</f>
        <v>4766.08</v>
      </c>
      <c r="L1123" s="69">
        <v>3.72</v>
      </c>
      <c r="M1123" s="66" t="s">
        <v>2531</v>
      </c>
      <c r="N1123" s="66" t="s">
        <v>2532</v>
      </c>
      <c r="O1123" s="66"/>
      <c r="P1123" s="66" t="s">
        <v>1833</v>
      </c>
      <c r="Q1123" s="141">
        <v>29</v>
      </c>
    </row>
    <row r="1124" spans="1:17" s="72" customFormat="1" x14ac:dyDescent="0.2">
      <c r="A1124" s="66"/>
      <c r="B1124" s="66" t="s">
        <v>176</v>
      </c>
      <c r="C1124" s="221" t="s">
        <v>1777</v>
      </c>
      <c r="D1124" s="66" t="s">
        <v>2356</v>
      </c>
      <c r="E1124" s="68">
        <v>1.1407700000000001</v>
      </c>
      <c r="F1124" s="74">
        <v>1</v>
      </c>
      <c r="G1124" s="74">
        <v>1</v>
      </c>
      <c r="H1124" s="68">
        <f t="shared" si="34"/>
        <v>1.1407700000000001</v>
      </c>
      <c r="I1124" s="70">
        <f t="shared" si="35"/>
        <v>1.1407700000000001</v>
      </c>
      <c r="J1124" s="71">
        <f>ROUND((H1124*'2-Calculator'!$D$26),2)</f>
        <v>7499.42</v>
      </c>
      <c r="K1124" s="71">
        <f>ROUND((I1124*'2-Calculator'!$D$26),2)</f>
        <v>7499.42</v>
      </c>
      <c r="L1124" s="69">
        <v>6.58</v>
      </c>
      <c r="M1124" s="66" t="s">
        <v>2531</v>
      </c>
      <c r="N1124" s="66" t="s">
        <v>2532</v>
      </c>
      <c r="O1124" s="66"/>
      <c r="P1124" s="66" t="s">
        <v>1833</v>
      </c>
      <c r="Q1124" s="141">
        <v>16</v>
      </c>
    </row>
    <row r="1125" spans="1:17" s="72" customFormat="1" x14ac:dyDescent="0.2">
      <c r="A1125" s="66"/>
      <c r="B1125" s="66" t="s">
        <v>175</v>
      </c>
      <c r="C1125" s="221" t="s">
        <v>1777</v>
      </c>
      <c r="D1125" s="66" t="s">
        <v>2356</v>
      </c>
      <c r="E1125" s="68">
        <v>2.4371499999999999</v>
      </c>
      <c r="F1125" s="74">
        <v>1</v>
      </c>
      <c r="G1125" s="74">
        <v>1</v>
      </c>
      <c r="H1125" s="68">
        <f t="shared" si="34"/>
        <v>2.4371499999999999</v>
      </c>
      <c r="I1125" s="70">
        <f t="shared" si="35"/>
        <v>2.4371499999999999</v>
      </c>
      <c r="J1125" s="71">
        <f>ROUND((H1125*'2-Calculator'!$D$26),2)</f>
        <v>16021.82</v>
      </c>
      <c r="K1125" s="71">
        <f>ROUND((I1125*'2-Calculator'!$D$26),2)</f>
        <v>16021.82</v>
      </c>
      <c r="L1125" s="69">
        <v>10.98</v>
      </c>
      <c r="M1125" s="66" t="s">
        <v>2531</v>
      </c>
      <c r="N1125" s="66" t="s">
        <v>2532</v>
      </c>
      <c r="O1125" s="66"/>
      <c r="P1125" s="66" t="s">
        <v>1833</v>
      </c>
      <c r="Q1125" s="141">
        <v>5</v>
      </c>
    </row>
    <row r="1126" spans="1:17" s="72" customFormat="1" x14ac:dyDescent="0.2">
      <c r="A1126" s="66"/>
      <c r="B1126" s="66" t="s">
        <v>174</v>
      </c>
      <c r="C1126" s="221" t="s">
        <v>1778</v>
      </c>
      <c r="D1126" s="66" t="s">
        <v>2491</v>
      </c>
      <c r="E1126" s="68">
        <v>0.99002999999999997</v>
      </c>
      <c r="F1126" s="74">
        <v>2</v>
      </c>
      <c r="G1126" s="74">
        <v>1.6</v>
      </c>
      <c r="H1126" s="68">
        <f t="shared" si="34"/>
        <v>1.9800599999999999</v>
      </c>
      <c r="I1126" s="70">
        <f t="shared" si="35"/>
        <v>1.58405</v>
      </c>
      <c r="J1126" s="71">
        <f>ROUND((H1126*'2-Calculator'!$D$26),2)</f>
        <v>13016.91</v>
      </c>
      <c r="K1126" s="71">
        <f>ROUND((I1126*'2-Calculator'!$D$26),2)</f>
        <v>10413.540000000001</v>
      </c>
      <c r="L1126" s="69">
        <v>4.3099999999999996</v>
      </c>
      <c r="M1126" s="66" t="s">
        <v>2538</v>
      </c>
      <c r="N1126" s="66" t="s">
        <v>2539</v>
      </c>
      <c r="O1126" s="66"/>
      <c r="P1126" s="66" t="s">
        <v>1209</v>
      </c>
      <c r="Q1126" s="141">
        <v>1</v>
      </c>
    </row>
    <row r="1127" spans="1:17" s="72" customFormat="1" x14ac:dyDescent="0.2">
      <c r="A1127" s="66"/>
      <c r="B1127" s="66" t="s">
        <v>173</v>
      </c>
      <c r="C1127" s="221" t="s">
        <v>1778</v>
      </c>
      <c r="D1127" s="66" t="s">
        <v>2491</v>
      </c>
      <c r="E1127" s="68">
        <v>1.3410500000000001</v>
      </c>
      <c r="F1127" s="74">
        <v>2</v>
      </c>
      <c r="G1127" s="74">
        <v>1.6</v>
      </c>
      <c r="H1127" s="68">
        <f t="shared" si="34"/>
        <v>2.6821000000000002</v>
      </c>
      <c r="I1127" s="70">
        <f t="shared" si="35"/>
        <v>2.14568</v>
      </c>
      <c r="J1127" s="71">
        <f>ROUND((H1127*'2-Calculator'!$D$26),2)</f>
        <v>17632.13</v>
      </c>
      <c r="K1127" s="71">
        <f>ROUND((I1127*'2-Calculator'!$D$26),2)</f>
        <v>14105.7</v>
      </c>
      <c r="L1127" s="69">
        <v>13.47</v>
      </c>
      <c r="M1127" s="66" t="s">
        <v>2538</v>
      </c>
      <c r="N1127" s="66" t="s">
        <v>2539</v>
      </c>
      <c r="O1127" s="66"/>
      <c r="P1127" s="66" t="s">
        <v>1209</v>
      </c>
      <c r="Q1127" s="141">
        <v>6</v>
      </c>
    </row>
    <row r="1128" spans="1:17" s="72" customFormat="1" x14ac:dyDescent="0.2">
      <c r="A1128" s="66"/>
      <c r="B1128" s="66" t="s">
        <v>172</v>
      </c>
      <c r="C1128" s="221" t="s">
        <v>1778</v>
      </c>
      <c r="D1128" s="66" t="s">
        <v>2491</v>
      </c>
      <c r="E1128" s="68">
        <v>2.42177</v>
      </c>
      <c r="F1128" s="74">
        <v>2</v>
      </c>
      <c r="G1128" s="74">
        <v>1.6</v>
      </c>
      <c r="H1128" s="68">
        <f t="shared" si="34"/>
        <v>4.84354</v>
      </c>
      <c r="I1128" s="70">
        <f t="shared" si="35"/>
        <v>3.8748300000000002</v>
      </c>
      <c r="J1128" s="71">
        <f>ROUND((H1128*'2-Calculator'!$D$26),2)</f>
        <v>31841.43</v>
      </c>
      <c r="K1128" s="71">
        <f>ROUND((I1128*'2-Calculator'!$D$26),2)</f>
        <v>25473.13</v>
      </c>
      <c r="L1128" s="69">
        <v>9.86</v>
      </c>
      <c r="M1128" s="66" t="s">
        <v>2538</v>
      </c>
      <c r="N1128" s="66" t="s">
        <v>2539</v>
      </c>
      <c r="O1128" s="66"/>
      <c r="P1128" s="66" t="s">
        <v>1209</v>
      </c>
      <c r="Q1128" s="141">
        <v>0</v>
      </c>
    </row>
    <row r="1129" spans="1:17" s="72" customFormat="1" x14ac:dyDescent="0.2">
      <c r="A1129" s="66"/>
      <c r="B1129" s="66" t="s">
        <v>171</v>
      </c>
      <c r="C1129" s="221" t="s">
        <v>1778</v>
      </c>
      <c r="D1129" s="66" t="s">
        <v>2491</v>
      </c>
      <c r="E1129" s="68">
        <v>5.0746599999999997</v>
      </c>
      <c r="F1129" s="74">
        <v>2</v>
      </c>
      <c r="G1129" s="74">
        <v>1.6</v>
      </c>
      <c r="H1129" s="68">
        <f t="shared" si="34"/>
        <v>10.149319999999999</v>
      </c>
      <c r="I1129" s="70">
        <f t="shared" si="35"/>
        <v>8.1194600000000001</v>
      </c>
      <c r="J1129" s="71">
        <f>ROUND((H1129*'2-Calculator'!$D$26),2)</f>
        <v>66721.63</v>
      </c>
      <c r="K1129" s="71">
        <f>ROUND((I1129*'2-Calculator'!$D$26),2)</f>
        <v>53377.33</v>
      </c>
      <c r="L1129" s="69">
        <v>55.25</v>
      </c>
      <c r="M1129" s="66" t="s">
        <v>2538</v>
      </c>
      <c r="N1129" s="66" t="s">
        <v>2539</v>
      </c>
      <c r="O1129" s="66"/>
      <c r="P1129" s="66" t="s">
        <v>1209</v>
      </c>
      <c r="Q1129" s="141">
        <v>0</v>
      </c>
    </row>
    <row r="1130" spans="1:17" s="72" customFormat="1" x14ac:dyDescent="0.2">
      <c r="A1130" s="66"/>
      <c r="B1130" s="66" t="s">
        <v>170</v>
      </c>
      <c r="C1130" s="221" t="s">
        <v>1779</v>
      </c>
      <c r="D1130" s="66" t="s">
        <v>2108</v>
      </c>
      <c r="E1130" s="68">
        <v>0.51963999999999999</v>
      </c>
      <c r="F1130" s="74">
        <v>2</v>
      </c>
      <c r="G1130" s="74">
        <v>1.6</v>
      </c>
      <c r="H1130" s="68">
        <f t="shared" si="34"/>
        <v>1.03928</v>
      </c>
      <c r="I1130" s="70">
        <f t="shared" si="35"/>
        <v>0.83142000000000005</v>
      </c>
      <c r="J1130" s="71">
        <f>ROUND((H1130*'2-Calculator'!$D$26),2)</f>
        <v>6832.23</v>
      </c>
      <c r="K1130" s="71">
        <f>ROUND((I1130*'2-Calculator'!$D$26),2)</f>
        <v>5465.76</v>
      </c>
      <c r="L1130" s="69">
        <v>9.18</v>
      </c>
      <c r="M1130" s="66" t="s">
        <v>2538</v>
      </c>
      <c r="N1130" s="66" t="s">
        <v>2539</v>
      </c>
      <c r="O1130" s="66"/>
      <c r="P1130" s="66" t="s">
        <v>1209</v>
      </c>
      <c r="Q1130" s="141">
        <v>424</v>
      </c>
    </row>
    <row r="1131" spans="1:17" s="72" customFormat="1" x14ac:dyDescent="0.2">
      <c r="A1131" s="66"/>
      <c r="B1131" s="66" t="s">
        <v>169</v>
      </c>
      <c r="C1131" s="221" t="s">
        <v>1779</v>
      </c>
      <c r="D1131" s="66" t="s">
        <v>2108</v>
      </c>
      <c r="E1131" s="68">
        <v>0.63631000000000004</v>
      </c>
      <c r="F1131" s="74">
        <v>2</v>
      </c>
      <c r="G1131" s="74">
        <v>1.6</v>
      </c>
      <c r="H1131" s="68">
        <f t="shared" si="34"/>
        <v>1.2726200000000001</v>
      </c>
      <c r="I1131" s="70">
        <f t="shared" si="35"/>
        <v>1.0181</v>
      </c>
      <c r="J1131" s="71">
        <f>ROUND((H1131*'2-Calculator'!$D$26),2)</f>
        <v>8366.2000000000007</v>
      </c>
      <c r="K1131" s="71">
        <f>ROUND((I1131*'2-Calculator'!$D$26),2)</f>
        <v>6692.99</v>
      </c>
      <c r="L1131" s="69">
        <v>10.76</v>
      </c>
      <c r="M1131" s="66" t="s">
        <v>2538</v>
      </c>
      <c r="N1131" s="66" t="s">
        <v>2539</v>
      </c>
      <c r="O1131" s="66"/>
      <c r="P1131" s="66" t="s">
        <v>1209</v>
      </c>
      <c r="Q1131" s="141">
        <v>1175</v>
      </c>
    </row>
    <row r="1132" spans="1:17" s="72" customFormat="1" x14ac:dyDescent="0.2">
      <c r="A1132" s="66"/>
      <c r="B1132" s="66" t="s">
        <v>168</v>
      </c>
      <c r="C1132" s="221" t="s">
        <v>1779</v>
      </c>
      <c r="D1132" s="66" t="s">
        <v>2108</v>
      </c>
      <c r="E1132" s="68">
        <v>0.89581999999999995</v>
      </c>
      <c r="F1132" s="74">
        <v>2</v>
      </c>
      <c r="G1132" s="74">
        <v>1.6</v>
      </c>
      <c r="H1132" s="68">
        <f t="shared" si="34"/>
        <v>1.7916399999999999</v>
      </c>
      <c r="I1132" s="70">
        <f t="shared" si="35"/>
        <v>1.4333100000000001</v>
      </c>
      <c r="J1132" s="71">
        <f>ROUND((H1132*'2-Calculator'!$D$26),2)</f>
        <v>11778.24</v>
      </c>
      <c r="K1132" s="71">
        <f>ROUND((I1132*'2-Calculator'!$D$26),2)</f>
        <v>9422.58</v>
      </c>
      <c r="L1132" s="69">
        <v>14.34</v>
      </c>
      <c r="M1132" s="66" t="s">
        <v>2538</v>
      </c>
      <c r="N1132" s="66" t="s">
        <v>2539</v>
      </c>
      <c r="O1132" s="66"/>
      <c r="P1132" s="66" t="s">
        <v>1209</v>
      </c>
      <c r="Q1132" s="141">
        <v>72</v>
      </c>
    </row>
    <row r="1133" spans="1:17" s="72" customFormat="1" x14ac:dyDescent="0.2">
      <c r="A1133" s="66"/>
      <c r="B1133" s="66" t="s">
        <v>167</v>
      </c>
      <c r="C1133" s="221" t="s">
        <v>1779</v>
      </c>
      <c r="D1133" s="66" t="s">
        <v>2108</v>
      </c>
      <c r="E1133" s="68">
        <v>1.98109</v>
      </c>
      <c r="F1133" s="74">
        <v>2</v>
      </c>
      <c r="G1133" s="74">
        <v>1.6</v>
      </c>
      <c r="H1133" s="68">
        <f t="shared" si="34"/>
        <v>3.96218</v>
      </c>
      <c r="I1133" s="70">
        <f t="shared" si="35"/>
        <v>3.16974</v>
      </c>
      <c r="J1133" s="71">
        <f>ROUND((H1133*'2-Calculator'!$D$26),2)</f>
        <v>26047.37</v>
      </c>
      <c r="K1133" s="71">
        <f>ROUND((I1133*'2-Calculator'!$D$26),2)</f>
        <v>20837.87</v>
      </c>
      <c r="L1133" s="69">
        <v>43.88</v>
      </c>
      <c r="M1133" s="66" t="s">
        <v>2538</v>
      </c>
      <c r="N1133" s="66" t="s">
        <v>2539</v>
      </c>
      <c r="O1133" s="66"/>
      <c r="P1133" s="66" t="s">
        <v>1209</v>
      </c>
      <c r="Q1133" s="141">
        <v>1</v>
      </c>
    </row>
    <row r="1134" spans="1:17" s="72" customFormat="1" x14ac:dyDescent="0.2">
      <c r="A1134" s="66"/>
      <c r="B1134" s="66" t="s">
        <v>166</v>
      </c>
      <c r="C1134" s="221" t="s">
        <v>1780</v>
      </c>
      <c r="D1134" s="66" t="s">
        <v>2357</v>
      </c>
      <c r="E1134" s="68">
        <v>0.35642000000000001</v>
      </c>
      <c r="F1134" s="74">
        <v>2</v>
      </c>
      <c r="G1134" s="74">
        <v>1.6</v>
      </c>
      <c r="H1134" s="68">
        <f t="shared" si="34"/>
        <v>0.71284000000000003</v>
      </c>
      <c r="I1134" s="70">
        <f t="shared" si="35"/>
        <v>0.57027000000000005</v>
      </c>
      <c r="J1134" s="71">
        <f>ROUND((H1134*'2-Calculator'!$D$26),2)</f>
        <v>4686.21</v>
      </c>
      <c r="K1134" s="71">
        <f>ROUND((I1134*'2-Calculator'!$D$26),2)</f>
        <v>3748.95</v>
      </c>
      <c r="L1134" s="69">
        <v>5.16</v>
      </c>
      <c r="M1134" s="66" t="s">
        <v>2538</v>
      </c>
      <c r="N1134" s="66" t="s">
        <v>2539</v>
      </c>
      <c r="O1134" s="66"/>
      <c r="P1134" s="66" t="s">
        <v>1209</v>
      </c>
      <c r="Q1134" s="141">
        <v>856</v>
      </c>
    </row>
    <row r="1135" spans="1:17" s="72" customFormat="1" x14ac:dyDescent="0.2">
      <c r="A1135" s="66"/>
      <c r="B1135" s="66" t="s">
        <v>165</v>
      </c>
      <c r="C1135" s="221" t="s">
        <v>1780</v>
      </c>
      <c r="D1135" s="66" t="s">
        <v>2357</v>
      </c>
      <c r="E1135" s="68">
        <v>0.47985</v>
      </c>
      <c r="F1135" s="74">
        <v>2</v>
      </c>
      <c r="G1135" s="74">
        <v>1.6</v>
      </c>
      <c r="H1135" s="68">
        <f t="shared" si="34"/>
        <v>0.9597</v>
      </c>
      <c r="I1135" s="70">
        <f t="shared" si="35"/>
        <v>0.76776</v>
      </c>
      <c r="J1135" s="71">
        <f>ROUND((H1135*'2-Calculator'!$D$26),2)</f>
        <v>6309.07</v>
      </c>
      <c r="K1135" s="71">
        <f>ROUND((I1135*'2-Calculator'!$D$26),2)</f>
        <v>5047.25</v>
      </c>
      <c r="L1135" s="69">
        <v>6.93</v>
      </c>
      <c r="M1135" s="66" t="s">
        <v>2538</v>
      </c>
      <c r="N1135" s="66" t="s">
        <v>2539</v>
      </c>
      <c r="O1135" s="66"/>
      <c r="P1135" s="66" t="s">
        <v>1209</v>
      </c>
      <c r="Q1135" s="141">
        <v>1523</v>
      </c>
    </row>
    <row r="1136" spans="1:17" s="72" customFormat="1" x14ac:dyDescent="0.2">
      <c r="A1136" s="66"/>
      <c r="B1136" s="66" t="s">
        <v>164</v>
      </c>
      <c r="C1136" s="221" t="s">
        <v>1780</v>
      </c>
      <c r="D1136" s="66" t="s">
        <v>2357</v>
      </c>
      <c r="E1136" s="68">
        <v>0.81637999999999999</v>
      </c>
      <c r="F1136" s="74">
        <v>2</v>
      </c>
      <c r="G1136" s="74">
        <v>1.6</v>
      </c>
      <c r="H1136" s="68">
        <f t="shared" si="34"/>
        <v>1.63276</v>
      </c>
      <c r="I1136" s="70">
        <f t="shared" si="35"/>
        <v>1.3062100000000001</v>
      </c>
      <c r="J1136" s="71">
        <f>ROUND((H1136*'2-Calculator'!$D$26),2)</f>
        <v>10733.76</v>
      </c>
      <c r="K1136" s="71">
        <f>ROUND((I1136*'2-Calculator'!$D$26),2)</f>
        <v>8587.02</v>
      </c>
      <c r="L1136" s="69">
        <v>11.03</v>
      </c>
      <c r="M1136" s="66" t="s">
        <v>2538</v>
      </c>
      <c r="N1136" s="66" t="s">
        <v>2539</v>
      </c>
      <c r="O1136" s="66"/>
      <c r="P1136" s="66" t="s">
        <v>1209</v>
      </c>
      <c r="Q1136" s="141">
        <v>70</v>
      </c>
    </row>
    <row r="1137" spans="1:17" s="72" customFormat="1" x14ac:dyDescent="0.2">
      <c r="A1137" s="66"/>
      <c r="B1137" s="66" t="s">
        <v>163</v>
      </c>
      <c r="C1137" s="221" t="s">
        <v>1780</v>
      </c>
      <c r="D1137" s="66" t="s">
        <v>2357</v>
      </c>
      <c r="E1137" s="68">
        <v>1.66442</v>
      </c>
      <c r="F1137" s="74">
        <v>2</v>
      </c>
      <c r="G1137" s="74">
        <v>1.6</v>
      </c>
      <c r="H1137" s="68">
        <f t="shared" si="34"/>
        <v>3.32884</v>
      </c>
      <c r="I1137" s="70">
        <f t="shared" si="35"/>
        <v>2.6630699999999998</v>
      </c>
      <c r="J1137" s="71">
        <f>ROUND((H1137*'2-Calculator'!$D$26),2)</f>
        <v>21883.79</v>
      </c>
      <c r="K1137" s="71">
        <f>ROUND((I1137*'2-Calculator'!$D$26),2)</f>
        <v>17507.02</v>
      </c>
      <c r="L1137" s="69">
        <v>32.049999999999997</v>
      </c>
      <c r="M1137" s="66" t="s">
        <v>2538</v>
      </c>
      <c r="N1137" s="66" t="s">
        <v>2539</v>
      </c>
      <c r="O1137" s="66"/>
      <c r="P1137" s="66" t="s">
        <v>1209</v>
      </c>
      <c r="Q1137" s="141">
        <v>5</v>
      </c>
    </row>
    <row r="1138" spans="1:17" s="72" customFormat="1" x14ac:dyDescent="0.2">
      <c r="A1138" s="66"/>
      <c r="B1138" s="66" t="s">
        <v>162</v>
      </c>
      <c r="C1138" s="221" t="s">
        <v>1781</v>
      </c>
      <c r="D1138" s="66" t="s">
        <v>2358</v>
      </c>
      <c r="E1138" s="68">
        <v>0.31801000000000001</v>
      </c>
      <c r="F1138" s="74">
        <v>2</v>
      </c>
      <c r="G1138" s="74">
        <v>1.6</v>
      </c>
      <c r="H1138" s="68">
        <f t="shared" si="34"/>
        <v>0.63602000000000003</v>
      </c>
      <c r="I1138" s="70">
        <f t="shared" si="35"/>
        <v>0.50882000000000005</v>
      </c>
      <c r="J1138" s="71">
        <f>ROUND((H1138*'2-Calculator'!$D$26),2)</f>
        <v>4181.2</v>
      </c>
      <c r="K1138" s="71">
        <f>ROUND((I1138*'2-Calculator'!$D$26),2)</f>
        <v>3344.98</v>
      </c>
      <c r="L1138" s="69">
        <v>4.75</v>
      </c>
      <c r="M1138" s="66" t="s">
        <v>2538</v>
      </c>
      <c r="N1138" s="66" t="s">
        <v>2539</v>
      </c>
      <c r="O1138" s="66"/>
      <c r="P1138" s="66" t="s">
        <v>1209</v>
      </c>
      <c r="Q1138" s="141">
        <v>1</v>
      </c>
    </row>
    <row r="1139" spans="1:17" s="72" customFormat="1" x14ac:dyDescent="0.2">
      <c r="A1139" s="66"/>
      <c r="B1139" s="66" t="s">
        <v>161</v>
      </c>
      <c r="C1139" s="221" t="s">
        <v>1781</v>
      </c>
      <c r="D1139" s="66" t="s">
        <v>2358</v>
      </c>
      <c r="E1139" s="68">
        <v>0.42091000000000001</v>
      </c>
      <c r="F1139" s="74">
        <v>2</v>
      </c>
      <c r="G1139" s="74">
        <v>1.6</v>
      </c>
      <c r="H1139" s="68">
        <f t="shared" si="34"/>
        <v>0.84182000000000001</v>
      </c>
      <c r="I1139" s="70">
        <f t="shared" si="35"/>
        <v>0.67345999999999995</v>
      </c>
      <c r="J1139" s="71">
        <f>ROUND((H1139*'2-Calculator'!$D$26),2)</f>
        <v>5534.12</v>
      </c>
      <c r="K1139" s="71">
        <f>ROUND((I1139*'2-Calculator'!$D$26),2)</f>
        <v>4427.33</v>
      </c>
      <c r="L1139" s="69">
        <v>5.2</v>
      </c>
      <c r="M1139" s="66" t="s">
        <v>2538</v>
      </c>
      <c r="N1139" s="66" t="s">
        <v>2539</v>
      </c>
      <c r="O1139" s="66"/>
      <c r="P1139" s="66" t="s">
        <v>1209</v>
      </c>
      <c r="Q1139" s="141">
        <v>16</v>
      </c>
    </row>
    <row r="1140" spans="1:17" s="72" customFormat="1" x14ac:dyDescent="0.2">
      <c r="A1140" s="66"/>
      <c r="B1140" s="66" t="s">
        <v>160</v>
      </c>
      <c r="C1140" s="221" t="s">
        <v>1781</v>
      </c>
      <c r="D1140" s="66" t="s">
        <v>2358</v>
      </c>
      <c r="E1140" s="68">
        <v>0.72058999999999995</v>
      </c>
      <c r="F1140" s="74">
        <v>2</v>
      </c>
      <c r="G1140" s="74">
        <v>1.6</v>
      </c>
      <c r="H1140" s="68">
        <f t="shared" si="34"/>
        <v>1.4411799999999999</v>
      </c>
      <c r="I1140" s="70">
        <f t="shared" si="35"/>
        <v>1.1529400000000001</v>
      </c>
      <c r="J1140" s="71">
        <f>ROUND((H1140*'2-Calculator'!$D$26),2)</f>
        <v>9474.32</v>
      </c>
      <c r="K1140" s="71">
        <f>ROUND((I1140*'2-Calculator'!$D$26),2)</f>
        <v>7579.43</v>
      </c>
      <c r="L1140" s="69">
        <v>10.18</v>
      </c>
      <c r="M1140" s="66" t="s">
        <v>2538</v>
      </c>
      <c r="N1140" s="66" t="s">
        <v>2539</v>
      </c>
      <c r="O1140" s="66"/>
      <c r="P1140" s="66" t="s">
        <v>1209</v>
      </c>
      <c r="Q1140" s="141">
        <v>1</v>
      </c>
    </row>
    <row r="1141" spans="1:17" s="72" customFormat="1" x14ac:dyDescent="0.2">
      <c r="A1141" s="66"/>
      <c r="B1141" s="66" t="s">
        <v>159</v>
      </c>
      <c r="C1141" s="221" t="s">
        <v>1781</v>
      </c>
      <c r="D1141" s="66" t="s">
        <v>2358</v>
      </c>
      <c r="E1141" s="68">
        <v>1.18771</v>
      </c>
      <c r="F1141" s="74">
        <v>2</v>
      </c>
      <c r="G1141" s="74">
        <v>1.6</v>
      </c>
      <c r="H1141" s="68">
        <f t="shared" si="34"/>
        <v>2.3754200000000001</v>
      </c>
      <c r="I1141" s="70">
        <f t="shared" si="35"/>
        <v>1.9003399999999999</v>
      </c>
      <c r="J1141" s="71">
        <f>ROUND((H1141*'2-Calculator'!$D$26),2)</f>
        <v>15616.01</v>
      </c>
      <c r="K1141" s="71">
        <f>ROUND((I1141*'2-Calculator'!$D$26),2)</f>
        <v>12492.84</v>
      </c>
      <c r="L1141" s="69">
        <v>20.5</v>
      </c>
      <c r="M1141" s="66" t="s">
        <v>2538</v>
      </c>
      <c r="N1141" s="66" t="s">
        <v>2539</v>
      </c>
      <c r="O1141" s="66"/>
      <c r="P1141" s="66" t="s">
        <v>1209</v>
      </c>
      <c r="Q1141" s="141">
        <v>0</v>
      </c>
    </row>
    <row r="1142" spans="1:17" s="72" customFormat="1" x14ac:dyDescent="0.2">
      <c r="A1142" s="66"/>
      <c r="B1142" s="66" t="s">
        <v>158</v>
      </c>
      <c r="C1142" s="221" t="s">
        <v>1782</v>
      </c>
      <c r="D1142" s="66" t="s">
        <v>2359</v>
      </c>
      <c r="E1142" s="68">
        <v>0.38582</v>
      </c>
      <c r="F1142" s="74">
        <v>2</v>
      </c>
      <c r="G1142" s="74">
        <v>1.6</v>
      </c>
      <c r="H1142" s="68">
        <f t="shared" si="34"/>
        <v>0.77163999999999999</v>
      </c>
      <c r="I1142" s="70">
        <f t="shared" si="35"/>
        <v>0.61731000000000003</v>
      </c>
      <c r="J1142" s="71">
        <f>ROUND((H1142*'2-Calculator'!$D$26),2)</f>
        <v>5072.76</v>
      </c>
      <c r="K1142" s="71">
        <f>ROUND((I1142*'2-Calculator'!$D$26),2)</f>
        <v>4058.2</v>
      </c>
      <c r="L1142" s="69">
        <v>5.7</v>
      </c>
      <c r="M1142" s="66" t="s">
        <v>2538</v>
      </c>
      <c r="N1142" s="66" t="s">
        <v>2539</v>
      </c>
      <c r="O1142" s="66"/>
      <c r="P1142" s="66" t="s">
        <v>1209</v>
      </c>
      <c r="Q1142" s="141">
        <v>861</v>
      </c>
    </row>
    <row r="1143" spans="1:17" s="72" customFormat="1" x14ac:dyDescent="0.2">
      <c r="A1143" s="66"/>
      <c r="B1143" s="66" t="s">
        <v>157</v>
      </c>
      <c r="C1143" s="221" t="s">
        <v>1782</v>
      </c>
      <c r="D1143" s="66" t="s">
        <v>2359</v>
      </c>
      <c r="E1143" s="68">
        <v>0.51</v>
      </c>
      <c r="F1143" s="74">
        <v>2</v>
      </c>
      <c r="G1143" s="74">
        <v>1.6</v>
      </c>
      <c r="H1143" s="68">
        <f t="shared" si="34"/>
        <v>1.02</v>
      </c>
      <c r="I1143" s="70">
        <f t="shared" si="35"/>
        <v>0.81599999999999995</v>
      </c>
      <c r="J1143" s="71">
        <f>ROUND((H1143*'2-Calculator'!$D$26),2)</f>
        <v>6705.48</v>
      </c>
      <c r="K1143" s="71">
        <f>ROUND((I1143*'2-Calculator'!$D$26),2)</f>
        <v>5364.38</v>
      </c>
      <c r="L1143" s="69">
        <v>7.13</v>
      </c>
      <c r="M1143" s="66" t="s">
        <v>2538</v>
      </c>
      <c r="N1143" s="66" t="s">
        <v>2539</v>
      </c>
      <c r="O1143" s="66"/>
      <c r="P1143" s="66" t="s">
        <v>1209</v>
      </c>
      <c r="Q1143" s="141">
        <v>2598</v>
      </c>
    </row>
    <row r="1144" spans="1:17" s="72" customFormat="1" x14ac:dyDescent="0.2">
      <c r="A1144" s="66"/>
      <c r="B1144" s="66" t="s">
        <v>156</v>
      </c>
      <c r="C1144" s="221" t="s">
        <v>1782</v>
      </c>
      <c r="D1144" s="66" t="s">
        <v>2359</v>
      </c>
      <c r="E1144" s="68">
        <v>0.78081999999999996</v>
      </c>
      <c r="F1144" s="74">
        <v>2</v>
      </c>
      <c r="G1144" s="74">
        <v>1.6</v>
      </c>
      <c r="H1144" s="68">
        <f t="shared" si="34"/>
        <v>1.5616399999999999</v>
      </c>
      <c r="I1144" s="70">
        <f t="shared" si="35"/>
        <v>1.2493099999999999</v>
      </c>
      <c r="J1144" s="71">
        <f>ROUND((H1144*'2-Calculator'!$D$26),2)</f>
        <v>10266.219999999999</v>
      </c>
      <c r="K1144" s="71">
        <f>ROUND((I1144*'2-Calculator'!$D$26),2)</f>
        <v>8212.9599999999991</v>
      </c>
      <c r="L1144" s="69">
        <v>9.8699999999999992</v>
      </c>
      <c r="M1144" s="66" t="s">
        <v>2538</v>
      </c>
      <c r="N1144" s="66" t="s">
        <v>2539</v>
      </c>
      <c r="O1144" s="66"/>
      <c r="P1144" s="66" t="s">
        <v>1209</v>
      </c>
      <c r="Q1144" s="141">
        <v>146</v>
      </c>
    </row>
    <row r="1145" spans="1:17" s="72" customFormat="1" x14ac:dyDescent="0.2">
      <c r="A1145" s="66"/>
      <c r="B1145" s="66" t="s">
        <v>155</v>
      </c>
      <c r="C1145" s="221" t="s">
        <v>1782</v>
      </c>
      <c r="D1145" s="66" t="s">
        <v>2359</v>
      </c>
      <c r="E1145" s="68">
        <v>1.6809499999999999</v>
      </c>
      <c r="F1145" s="74">
        <v>2</v>
      </c>
      <c r="G1145" s="74">
        <v>1.6</v>
      </c>
      <c r="H1145" s="68">
        <f t="shared" si="34"/>
        <v>3.3618999999999999</v>
      </c>
      <c r="I1145" s="70">
        <f t="shared" si="35"/>
        <v>2.6895199999999999</v>
      </c>
      <c r="J1145" s="71">
        <f>ROUND((H1145*'2-Calculator'!$D$26),2)</f>
        <v>22101.13</v>
      </c>
      <c r="K1145" s="71">
        <f>ROUND((I1145*'2-Calculator'!$D$26),2)</f>
        <v>17680.900000000001</v>
      </c>
      <c r="L1145" s="69">
        <v>28.91</v>
      </c>
      <c r="M1145" s="66" t="s">
        <v>2538</v>
      </c>
      <c r="N1145" s="66" t="s">
        <v>2539</v>
      </c>
      <c r="O1145" s="66"/>
      <c r="P1145" s="66" t="s">
        <v>1209</v>
      </c>
      <c r="Q1145" s="141">
        <v>1</v>
      </c>
    </row>
    <row r="1146" spans="1:17" s="72" customFormat="1" x14ac:dyDescent="0.2">
      <c r="A1146" s="66"/>
      <c r="B1146" s="66" t="s">
        <v>154</v>
      </c>
      <c r="C1146" s="221" t="s">
        <v>1783</v>
      </c>
      <c r="D1146" s="66" t="s">
        <v>2360</v>
      </c>
      <c r="E1146" s="68">
        <v>0.29304000000000002</v>
      </c>
      <c r="F1146" s="74">
        <v>2</v>
      </c>
      <c r="G1146" s="74">
        <v>1.6</v>
      </c>
      <c r="H1146" s="68">
        <f t="shared" si="34"/>
        <v>0.58608000000000005</v>
      </c>
      <c r="I1146" s="70">
        <f t="shared" si="35"/>
        <v>0.46886</v>
      </c>
      <c r="J1146" s="71">
        <f>ROUND((H1146*'2-Calculator'!$D$26),2)</f>
        <v>3852.89</v>
      </c>
      <c r="K1146" s="71">
        <f>ROUND((I1146*'2-Calculator'!$D$26),2)</f>
        <v>3082.29</v>
      </c>
      <c r="L1146" s="69">
        <v>4.26</v>
      </c>
      <c r="M1146" s="66" t="s">
        <v>2538</v>
      </c>
      <c r="N1146" s="66" t="s">
        <v>2539</v>
      </c>
      <c r="O1146" s="66"/>
      <c r="P1146" s="66" t="s">
        <v>1209</v>
      </c>
      <c r="Q1146" s="141">
        <v>424</v>
      </c>
    </row>
    <row r="1147" spans="1:17" s="72" customFormat="1" x14ac:dyDescent="0.2">
      <c r="A1147" s="66"/>
      <c r="B1147" s="66" t="s">
        <v>153</v>
      </c>
      <c r="C1147" s="221" t="s">
        <v>1783</v>
      </c>
      <c r="D1147" s="66" t="s">
        <v>2360</v>
      </c>
      <c r="E1147" s="68">
        <v>0.38708999999999999</v>
      </c>
      <c r="F1147" s="74">
        <v>2</v>
      </c>
      <c r="G1147" s="74">
        <v>1.6</v>
      </c>
      <c r="H1147" s="68">
        <f t="shared" si="34"/>
        <v>0.77417999999999998</v>
      </c>
      <c r="I1147" s="70">
        <f t="shared" si="35"/>
        <v>0.61934</v>
      </c>
      <c r="J1147" s="71">
        <f>ROUND((H1147*'2-Calculator'!$D$26),2)</f>
        <v>5089.46</v>
      </c>
      <c r="K1147" s="71">
        <f>ROUND((I1147*'2-Calculator'!$D$26),2)</f>
        <v>4071.54</v>
      </c>
      <c r="L1147" s="69">
        <v>5.19</v>
      </c>
      <c r="M1147" s="66" t="s">
        <v>2538</v>
      </c>
      <c r="N1147" s="66" t="s">
        <v>2539</v>
      </c>
      <c r="O1147" s="66"/>
      <c r="P1147" s="66" t="s">
        <v>1209</v>
      </c>
      <c r="Q1147" s="141">
        <v>281</v>
      </c>
    </row>
    <row r="1148" spans="1:17" s="72" customFormat="1" x14ac:dyDescent="0.2">
      <c r="A1148" s="66"/>
      <c r="B1148" s="66" t="s">
        <v>152</v>
      </c>
      <c r="C1148" s="221" t="s">
        <v>1783</v>
      </c>
      <c r="D1148" s="66" t="s">
        <v>2360</v>
      </c>
      <c r="E1148" s="68">
        <v>0.59463999999999995</v>
      </c>
      <c r="F1148" s="74">
        <v>2</v>
      </c>
      <c r="G1148" s="74">
        <v>1.6</v>
      </c>
      <c r="H1148" s="68">
        <f t="shared" si="34"/>
        <v>1.1892799999999999</v>
      </c>
      <c r="I1148" s="70">
        <f t="shared" si="35"/>
        <v>0.95142000000000004</v>
      </c>
      <c r="J1148" s="71">
        <f>ROUND((H1148*'2-Calculator'!$D$26),2)</f>
        <v>7818.33</v>
      </c>
      <c r="K1148" s="71">
        <f>ROUND((I1148*'2-Calculator'!$D$26),2)</f>
        <v>6254.64</v>
      </c>
      <c r="L1148" s="69">
        <v>6.98</v>
      </c>
      <c r="M1148" s="66" t="s">
        <v>2538</v>
      </c>
      <c r="N1148" s="66" t="s">
        <v>2539</v>
      </c>
      <c r="O1148" s="66"/>
      <c r="P1148" s="66" t="s">
        <v>1209</v>
      </c>
      <c r="Q1148" s="141">
        <v>13</v>
      </c>
    </row>
    <row r="1149" spans="1:17" s="72" customFormat="1" x14ac:dyDescent="0.2">
      <c r="A1149" s="66"/>
      <c r="B1149" s="66" t="s">
        <v>151</v>
      </c>
      <c r="C1149" s="221" t="s">
        <v>1783</v>
      </c>
      <c r="D1149" s="66" t="s">
        <v>2360</v>
      </c>
      <c r="E1149" s="68">
        <v>1.1056299999999999</v>
      </c>
      <c r="F1149" s="74">
        <v>2</v>
      </c>
      <c r="G1149" s="74">
        <v>1.6</v>
      </c>
      <c r="H1149" s="68">
        <f t="shared" si="34"/>
        <v>2.2112599999999998</v>
      </c>
      <c r="I1149" s="70">
        <f t="shared" si="35"/>
        <v>1.76901</v>
      </c>
      <c r="J1149" s="71">
        <f>ROUND((H1149*'2-Calculator'!$D$26),2)</f>
        <v>14536.82</v>
      </c>
      <c r="K1149" s="71">
        <f>ROUND((I1149*'2-Calculator'!$D$26),2)</f>
        <v>11629.47</v>
      </c>
      <c r="L1149" s="69">
        <v>12.6</v>
      </c>
      <c r="M1149" s="66" t="s">
        <v>2538</v>
      </c>
      <c r="N1149" s="66" t="s">
        <v>2539</v>
      </c>
      <c r="O1149" s="66"/>
      <c r="P1149" s="66" t="s">
        <v>1209</v>
      </c>
      <c r="Q1149" s="141">
        <v>1</v>
      </c>
    </row>
    <row r="1150" spans="1:17" s="72" customFormat="1" x14ac:dyDescent="0.2">
      <c r="A1150" s="66"/>
      <c r="B1150" s="66" t="s">
        <v>150</v>
      </c>
      <c r="C1150" s="221" t="s">
        <v>1784</v>
      </c>
      <c r="D1150" s="66" t="s">
        <v>2361</v>
      </c>
      <c r="E1150" s="68">
        <v>0.26945000000000002</v>
      </c>
      <c r="F1150" s="74">
        <v>2</v>
      </c>
      <c r="G1150" s="74">
        <v>1.6</v>
      </c>
      <c r="H1150" s="68">
        <f t="shared" si="34"/>
        <v>0.53890000000000005</v>
      </c>
      <c r="I1150" s="70">
        <f t="shared" si="35"/>
        <v>0.43112</v>
      </c>
      <c r="J1150" s="71">
        <f>ROUND((H1150*'2-Calculator'!$D$26),2)</f>
        <v>3542.73</v>
      </c>
      <c r="K1150" s="71">
        <f>ROUND((I1150*'2-Calculator'!$D$26),2)</f>
        <v>2834.18</v>
      </c>
      <c r="L1150" s="69">
        <v>3.81</v>
      </c>
      <c r="M1150" s="66" t="s">
        <v>2538</v>
      </c>
      <c r="N1150" s="66" t="s">
        <v>2539</v>
      </c>
      <c r="O1150" s="66"/>
      <c r="P1150" s="66" t="s">
        <v>1209</v>
      </c>
      <c r="Q1150" s="141">
        <v>289</v>
      </c>
    </row>
    <row r="1151" spans="1:17" s="72" customFormat="1" x14ac:dyDescent="0.2">
      <c r="A1151" s="66"/>
      <c r="B1151" s="66" t="s">
        <v>149</v>
      </c>
      <c r="C1151" s="221" t="s">
        <v>1784</v>
      </c>
      <c r="D1151" s="66" t="s">
        <v>2361</v>
      </c>
      <c r="E1151" s="68">
        <v>0.41697000000000001</v>
      </c>
      <c r="F1151" s="74">
        <v>2</v>
      </c>
      <c r="G1151" s="74">
        <v>1.6</v>
      </c>
      <c r="H1151" s="68">
        <f t="shared" si="34"/>
        <v>0.83394000000000001</v>
      </c>
      <c r="I1151" s="70">
        <f t="shared" si="35"/>
        <v>0.66715000000000002</v>
      </c>
      <c r="J1151" s="71">
        <f>ROUND((H1151*'2-Calculator'!$D$26),2)</f>
        <v>5482.32</v>
      </c>
      <c r="K1151" s="71">
        <f>ROUND((I1151*'2-Calculator'!$D$26),2)</f>
        <v>4385.84</v>
      </c>
      <c r="L1151" s="69">
        <v>5.52</v>
      </c>
      <c r="M1151" s="66" t="s">
        <v>2538</v>
      </c>
      <c r="N1151" s="66" t="s">
        <v>2539</v>
      </c>
      <c r="O1151" s="66"/>
      <c r="P1151" s="66" t="s">
        <v>1209</v>
      </c>
      <c r="Q1151" s="141">
        <v>182</v>
      </c>
    </row>
    <row r="1152" spans="1:17" s="72" customFormat="1" x14ac:dyDescent="0.2">
      <c r="A1152" s="66"/>
      <c r="B1152" s="66" t="s">
        <v>148</v>
      </c>
      <c r="C1152" s="221" t="s">
        <v>1784</v>
      </c>
      <c r="D1152" s="66" t="s">
        <v>2361</v>
      </c>
      <c r="E1152" s="68">
        <v>0.56427000000000005</v>
      </c>
      <c r="F1152" s="74">
        <v>2</v>
      </c>
      <c r="G1152" s="74">
        <v>1.6</v>
      </c>
      <c r="H1152" s="68">
        <f t="shared" si="34"/>
        <v>1.1285400000000001</v>
      </c>
      <c r="I1152" s="70">
        <f t="shared" si="35"/>
        <v>0.90283000000000002</v>
      </c>
      <c r="J1152" s="71">
        <f>ROUND((H1152*'2-Calculator'!$D$26),2)</f>
        <v>7419.02</v>
      </c>
      <c r="K1152" s="71">
        <f>ROUND((I1152*'2-Calculator'!$D$26),2)</f>
        <v>5935.2</v>
      </c>
      <c r="L1152" s="69">
        <v>8.18</v>
      </c>
      <c r="M1152" s="66" t="s">
        <v>2538</v>
      </c>
      <c r="N1152" s="66" t="s">
        <v>2539</v>
      </c>
      <c r="O1152" s="66"/>
      <c r="P1152" s="66" t="s">
        <v>1209</v>
      </c>
      <c r="Q1152" s="141">
        <v>98</v>
      </c>
    </row>
    <row r="1153" spans="1:17" s="72" customFormat="1" x14ac:dyDescent="0.2">
      <c r="A1153" s="66"/>
      <c r="B1153" s="66" t="s">
        <v>147</v>
      </c>
      <c r="C1153" s="221" t="s">
        <v>1784</v>
      </c>
      <c r="D1153" s="66" t="s">
        <v>2361</v>
      </c>
      <c r="E1153" s="68">
        <v>0.79464000000000001</v>
      </c>
      <c r="F1153" s="74">
        <v>2</v>
      </c>
      <c r="G1153" s="74">
        <v>1.6</v>
      </c>
      <c r="H1153" s="68">
        <f t="shared" si="34"/>
        <v>1.58928</v>
      </c>
      <c r="I1153" s="70">
        <f t="shared" si="35"/>
        <v>1.27142</v>
      </c>
      <c r="J1153" s="71">
        <f>ROUND((H1153*'2-Calculator'!$D$26),2)</f>
        <v>10447.93</v>
      </c>
      <c r="K1153" s="71">
        <f>ROUND((I1153*'2-Calculator'!$D$26),2)</f>
        <v>8358.32</v>
      </c>
      <c r="L1153" s="69">
        <v>25</v>
      </c>
      <c r="M1153" s="66" t="s">
        <v>2538</v>
      </c>
      <c r="N1153" s="66" t="s">
        <v>2539</v>
      </c>
      <c r="O1153" s="66"/>
      <c r="P1153" s="66" t="s">
        <v>1209</v>
      </c>
      <c r="Q1153" s="141">
        <v>0</v>
      </c>
    </row>
    <row r="1154" spans="1:17" s="72" customFormat="1" x14ac:dyDescent="0.2">
      <c r="A1154" s="66"/>
      <c r="B1154" s="66" t="s">
        <v>146</v>
      </c>
      <c r="C1154" s="221" t="s">
        <v>1785</v>
      </c>
      <c r="D1154" s="66" t="s">
        <v>2109</v>
      </c>
      <c r="E1154" s="68">
        <v>0.39739000000000002</v>
      </c>
      <c r="F1154" s="74">
        <v>2</v>
      </c>
      <c r="G1154" s="74">
        <v>1.6</v>
      </c>
      <c r="H1154" s="68">
        <f t="shared" si="34"/>
        <v>0.79478000000000004</v>
      </c>
      <c r="I1154" s="70">
        <f t="shared" si="35"/>
        <v>0.63582000000000005</v>
      </c>
      <c r="J1154" s="71">
        <f>ROUND((H1154*'2-Calculator'!$D$26),2)</f>
        <v>5224.88</v>
      </c>
      <c r="K1154" s="71">
        <f>ROUND((I1154*'2-Calculator'!$D$26),2)</f>
        <v>4179.88</v>
      </c>
      <c r="L1154" s="69">
        <v>3.82</v>
      </c>
      <c r="M1154" s="66" t="s">
        <v>2538</v>
      </c>
      <c r="N1154" s="66" t="s">
        <v>2539</v>
      </c>
      <c r="O1154" s="66"/>
      <c r="P1154" s="66" t="s">
        <v>1209</v>
      </c>
      <c r="Q1154" s="141">
        <v>40</v>
      </c>
    </row>
    <row r="1155" spans="1:17" s="72" customFormat="1" x14ac:dyDescent="0.2">
      <c r="A1155" s="66"/>
      <c r="B1155" s="66" t="s">
        <v>145</v>
      </c>
      <c r="C1155" s="221" t="s">
        <v>1785</v>
      </c>
      <c r="D1155" s="66" t="s">
        <v>2109</v>
      </c>
      <c r="E1155" s="68">
        <v>0.51285999999999998</v>
      </c>
      <c r="F1155" s="74">
        <v>2</v>
      </c>
      <c r="G1155" s="74">
        <v>1.6</v>
      </c>
      <c r="H1155" s="68">
        <f t="shared" si="34"/>
        <v>1.02572</v>
      </c>
      <c r="I1155" s="70">
        <f t="shared" si="35"/>
        <v>0.82057999999999998</v>
      </c>
      <c r="J1155" s="71">
        <f>ROUND((H1155*'2-Calculator'!$D$26),2)</f>
        <v>6743.08</v>
      </c>
      <c r="K1155" s="71">
        <f>ROUND((I1155*'2-Calculator'!$D$26),2)</f>
        <v>5394.49</v>
      </c>
      <c r="L1155" s="69">
        <v>4.92</v>
      </c>
      <c r="M1155" s="66" t="s">
        <v>2538</v>
      </c>
      <c r="N1155" s="66" t="s">
        <v>2539</v>
      </c>
      <c r="O1155" s="66"/>
      <c r="P1155" s="66" t="s">
        <v>1209</v>
      </c>
      <c r="Q1155" s="141">
        <v>61</v>
      </c>
    </row>
    <row r="1156" spans="1:17" s="72" customFormat="1" x14ac:dyDescent="0.2">
      <c r="A1156" s="66"/>
      <c r="B1156" s="66" t="s">
        <v>144</v>
      </c>
      <c r="C1156" s="221" t="s">
        <v>1785</v>
      </c>
      <c r="D1156" s="66" t="s">
        <v>2109</v>
      </c>
      <c r="E1156" s="68">
        <v>0.58950000000000002</v>
      </c>
      <c r="F1156" s="74">
        <v>2</v>
      </c>
      <c r="G1156" s="74">
        <v>1.6</v>
      </c>
      <c r="H1156" s="68">
        <f t="shared" si="34"/>
        <v>1.179</v>
      </c>
      <c r="I1156" s="70">
        <f t="shared" si="35"/>
        <v>0.94320000000000004</v>
      </c>
      <c r="J1156" s="71">
        <f>ROUND((H1156*'2-Calculator'!$D$26),2)</f>
        <v>7750.75</v>
      </c>
      <c r="K1156" s="71">
        <f>ROUND((I1156*'2-Calculator'!$D$26),2)</f>
        <v>6200.6</v>
      </c>
      <c r="L1156" s="69">
        <v>5.68</v>
      </c>
      <c r="M1156" s="66" t="s">
        <v>2538</v>
      </c>
      <c r="N1156" s="66" t="s">
        <v>2539</v>
      </c>
      <c r="O1156" s="66"/>
      <c r="P1156" s="66" t="s">
        <v>1209</v>
      </c>
      <c r="Q1156" s="141">
        <v>18</v>
      </c>
    </row>
    <row r="1157" spans="1:17" s="72" customFormat="1" x14ac:dyDescent="0.2">
      <c r="A1157" s="66"/>
      <c r="B1157" s="66" t="s">
        <v>143</v>
      </c>
      <c r="C1157" s="221" t="s">
        <v>1785</v>
      </c>
      <c r="D1157" s="66" t="s">
        <v>2109</v>
      </c>
      <c r="E1157" s="68">
        <v>1.3179099999999999</v>
      </c>
      <c r="F1157" s="74">
        <v>2</v>
      </c>
      <c r="G1157" s="74">
        <v>1.6</v>
      </c>
      <c r="H1157" s="68">
        <f t="shared" si="34"/>
        <v>2.6358199999999998</v>
      </c>
      <c r="I1157" s="70">
        <f t="shared" si="35"/>
        <v>2.10866</v>
      </c>
      <c r="J1157" s="71">
        <f>ROUND((H1157*'2-Calculator'!$D$26),2)</f>
        <v>17327.88</v>
      </c>
      <c r="K1157" s="71">
        <f>ROUND((I1157*'2-Calculator'!$D$26),2)</f>
        <v>13862.33</v>
      </c>
      <c r="L1157" s="69">
        <v>7.43</v>
      </c>
      <c r="M1157" s="66" t="s">
        <v>2538</v>
      </c>
      <c r="N1157" s="66" t="s">
        <v>2539</v>
      </c>
      <c r="O1157" s="66"/>
      <c r="P1157" s="66" t="s">
        <v>1209</v>
      </c>
      <c r="Q1157" s="141">
        <v>0</v>
      </c>
    </row>
    <row r="1158" spans="1:17" s="72" customFormat="1" x14ac:dyDescent="0.2">
      <c r="A1158" s="66"/>
      <c r="B1158" s="66" t="s">
        <v>142</v>
      </c>
      <c r="C1158" s="221" t="s">
        <v>1786</v>
      </c>
      <c r="D1158" s="66" t="s">
        <v>2362</v>
      </c>
      <c r="E1158" s="68">
        <v>0.60614000000000001</v>
      </c>
      <c r="F1158" s="74">
        <v>2</v>
      </c>
      <c r="G1158" s="74">
        <v>1.6</v>
      </c>
      <c r="H1158" s="68">
        <f t="shared" si="34"/>
        <v>1.21228</v>
      </c>
      <c r="I1158" s="70">
        <f t="shared" si="35"/>
        <v>0.96982000000000002</v>
      </c>
      <c r="J1158" s="71">
        <f>ROUND((H1158*'2-Calculator'!$D$26),2)</f>
        <v>7969.53</v>
      </c>
      <c r="K1158" s="71">
        <f>ROUND((I1158*'2-Calculator'!$D$26),2)</f>
        <v>6375.6</v>
      </c>
      <c r="L1158" s="69">
        <v>10.3</v>
      </c>
      <c r="M1158" s="66" t="s">
        <v>2538</v>
      </c>
      <c r="N1158" s="66" t="s">
        <v>2539</v>
      </c>
      <c r="O1158" s="66"/>
      <c r="P1158" s="66" t="s">
        <v>1209</v>
      </c>
      <c r="Q1158" s="141">
        <v>36</v>
      </c>
    </row>
    <row r="1159" spans="1:17" s="72" customFormat="1" x14ac:dyDescent="0.2">
      <c r="A1159" s="66"/>
      <c r="B1159" s="66" t="s">
        <v>141</v>
      </c>
      <c r="C1159" s="221" t="s">
        <v>1786</v>
      </c>
      <c r="D1159" s="66" t="s">
        <v>2362</v>
      </c>
      <c r="E1159" s="68">
        <v>0.72243999999999997</v>
      </c>
      <c r="F1159" s="74">
        <v>2</v>
      </c>
      <c r="G1159" s="74">
        <v>1.6</v>
      </c>
      <c r="H1159" s="68">
        <f t="shared" si="34"/>
        <v>1.4448799999999999</v>
      </c>
      <c r="I1159" s="70">
        <f t="shared" si="35"/>
        <v>1.1558999999999999</v>
      </c>
      <c r="J1159" s="71">
        <f>ROUND((H1159*'2-Calculator'!$D$26),2)</f>
        <v>9498.64</v>
      </c>
      <c r="K1159" s="71">
        <f>ROUND((I1159*'2-Calculator'!$D$26),2)</f>
        <v>7598.89</v>
      </c>
      <c r="L1159" s="69">
        <v>13.25</v>
      </c>
      <c r="M1159" s="66" t="s">
        <v>2538</v>
      </c>
      <c r="N1159" s="66" t="s">
        <v>2539</v>
      </c>
      <c r="O1159" s="66"/>
      <c r="P1159" s="66" t="s">
        <v>1209</v>
      </c>
      <c r="Q1159" s="141">
        <v>86</v>
      </c>
    </row>
    <row r="1160" spans="1:17" s="72" customFormat="1" x14ac:dyDescent="0.2">
      <c r="A1160" s="66"/>
      <c r="B1160" s="66" t="s">
        <v>140</v>
      </c>
      <c r="C1160" s="221" t="s">
        <v>1786</v>
      </c>
      <c r="D1160" s="66" t="s">
        <v>2362</v>
      </c>
      <c r="E1160" s="68">
        <v>0.89890999999999999</v>
      </c>
      <c r="F1160" s="74">
        <v>2</v>
      </c>
      <c r="G1160" s="74">
        <v>1.6</v>
      </c>
      <c r="H1160" s="68">
        <f t="shared" si="34"/>
        <v>1.79782</v>
      </c>
      <c r="I1160" s="70">
        <f t="shared" si="35"/>
        <v>1.4382600000000001</v>
      </c>
      <c r="J1160" s="71">
        <f>ROUND((H1160*'2-Calculator'!$D$26),2)</f>
        <v>11818.87</v>
      </c>
      <c r="K1160" s="71">
        <f>ROUND((I1160*'2-Calculator'!$D$26),2)</f>
        <v>9455.1200000000008</v>
      </c>
      <c r="L1160" s="69">
        <v>12.33</v>
      </c>
      <c r="M1160" s="66" t="s">
        <v>2538</v>
      </c>
      <c r="N1160" s="66" t="s">
        <v>2539</v>
      </c>
      <c r="O1160" s="66"/>
      <c r="P1160" s="66" t="s">
        <v>1209</v>
      </c>
      <c r="Q1160" s="141">
        <v>8</v>
      </c>
    </row>
    <row r="1161" spans="1:17" s="72" customFormat="1" x14ac:dyDescent="0.2">
      <c r="A1161" s="66"/>
      <c r="B1161" s="66" t="s">
        <v>139</v>
      </c>
      <c r="C1161" s="221" t="s">
        <v>1786</v>
      </c>
      <c r="D1161" s="66" t="s">
        <v>2362</v>
      </c>
      <c r="E1161" s="68">
        <v>1.5660700000000001</v>
      </c>
      <c r="F1161" s="74">
        <v>2</v>
      </c>
      <c r="G1161" s="74">
        <v>1.6</v>
      </c>
      <c r="H1161" s="68">
        <f t="shared" si="34"/>
        <v>3.1321400000000001</v>
      </c>
      <c r="I1161" s="70">
        <f t="shared" si="35"/>
        <v>2.5057100000000001</v>
      </c>
      <c r="J1161" s="71">
        <f>ROUND((H1161*'2-Calculator'!$D$26),2)</f>
        <v>20590.689999999999</v>
      </c>
      <c r="K1161" s="71">
        <f>ROUND((I1161*'2-Calculator'!$D$26),2)</f>
        <v>16472.54</v>
      </c>
      <c r="L1161" s="69">
        <v>13.44</v>
      </c>
      <c r="M1161" s="66" t="s">
        <v>2538</v>
      </c>
      <c r="N1161" s="66" t="s">
        <v>2539</v>
      </c>
      <c r="O1161" s="66"/>
      <c r="P1161" s="66" t="s">
        <v>1209</v>
      </c>
      <c r="Q1161" s="141">
        <v>2</v>
      </c>
    </row>
    <row r="1162" spans="1:17" s="72" customFormat="1" x14ac:dyDescent="0.2">
      <c r="A1162" s="66"/>
      <c r="B1162" s="66" t="s">
        <v>138</v>
      </c>
      <c r="C1162" s="221" t="s">
        <v>1787</v>
      </c>
      <c r="D1162" s="66" t="s">
        <v>2110</v>
      </c>
      <c r="E1162" s="68">
        <v>0.36336000000000002</v>
      </c>
      <c r="F1162" s="74">
        <v>2</v>
      </c>
      <c r="G1162" s="74">
        <v>1.6</v>
      </c>
      <c r="H1162" s="68">
        <f t="shared" si="34"/>
        <v>0.72672000000000003</v>
      </c>
      <c r="I1162" s="70">
        <f t="shared" si="35"/>
        <v>0.58138000000000001</v>
      </c>
      <c r="J1162" s="71">
        <f>ROUND((H1162*'2-Calculator'!$D$26),2)</f>
        <v>4777.46</v>
      </c>
      <c r="K1162" s="71">
        <f>ROUND((I1162*'2-Calculator'!$D$26),2)</f>
        <v>3821.99</v>
      </c>
      <c r="L1162" s="69">
        <v>5.85</v>
      </c>
      <c r="M1162" s="66" t="s">
        <v>2538</v>
      </c>
      <c r="N1162" s="66" t="s">
        <v>2539</v>
      </c>
      <c r="O1162" s="66"/>
      <c r="P1162" s="66" t="s">
        <v>1209</v>
      </c>
      <c r="Q1162" s="141">
        <v>141</v>
      </c>
    </row>
    <row r="1163" spans="1:17" s="72" customFormat="1" x14ac:dyDescent="0.2">
      <c r="A1163" s="66"/>
      <c r="B1163" s="66" t="s">
        <v>137</v>
      </c>
      <c r="C1163" s="221" t="s">
        <v>1787</v>
      </c>
      <c r="D1163" s="66" t="s">
        <v>2110</v>
      </c>
      <c r="E1163" s="68">
        <v>0.45362999999999998</v>
      </c>
      <c r="F1163" s="74">
        <v>2</v>
      </c>
      <c r="G1163" s="74">
        <v>1.6</v>
      </c>
      <c r="H1163" s="68">
        <f t="shared" si="34"/>
        <v>0.90725999999999996</v>
      </c>
      <c r="I1163" s="70">
        <f t="shared" si="35"/>
        <v>0.72580999999999996</v>
      </c>
      <c r="J1163" s="71">
        <f>ROUND((H1163*'2-Calculator'!$D$26),2)</f>
        <v>5964.33</v>
      </c>
      <c r="K1163" s="71">
        <f>ROUND((I1163*'2-Calculator'!$D$26),2)</f>
        <v>4771.47</v>
      </c>
      <c r="L1163" s="69">
        <v>7.67</v>
      </c>
      <c r="M1163" s="66" t="s">
        <v>2538</v>
      </c>
      <c r="N1163" s="66" t="s">
        <v>2539</v>
      </c>
      <c r="O1163" s="66"/>
      <c r="P1163" s="66" t="s">
        <v>1209</v>
      </c>
      <c r="Q1163" s="141">
        <v>693</v>
      </c>
    </row>
    <row r="1164" spans="1:17" s="72" customFormat="1" x14ac:dyDescent="0.2">
      <c r="A1164" s="66"/>
      <c r="B1164" s="66" t="s">
        <v>136</v>
      </c>
      <c r="C1164" s="221" t="s">
        <v>1787</v>
      </c>
      <c r="D1164" s="66" t="s">
        <v>2110</v>
      </c>
      <c r="E1164" s="68">
        <v>0.63717999999999997</v>
      </c>
      <c r="F1164" s="74">
        <v>2</v>
      </c>
      <c r="G1164" s="74">
        <v>1.6</v>
      </c>
      <c r="H1164" s="68">
        <f t="shared" si="34"/>
        <v>1.2743599999999999</v>
      </c>
      <c r="I1164" s="70">
        <f t="shared" si="35"/>
        <v>1.01949</v>
      </c>
      <c r="J1164" s="71">
        <f>ROUND((H1164*'2-Calculator'!$D$26),2)</f>
        <v>8377.64</v>
      </c>
      <c r="K1164" s="71">
        <f>ROUND((I1164*'2-Calculator'!$D$26),2)</f>
        <v>6702.13</v>
      </c>
      <c r="L1164" s="69">
        <v>8.44</v>
      </c>
      <c r="M1164" s="66" t="s">
        <v>2538</v>
      </c>
      <c r="N1164" s="66" t="s">
        <v>2539</v>
      </c>
      <c r="O1164" s="66"/>
      <c r="P1164" s="66" t="s">
        <v>1209</v>
      </c>
      <c r="Q1164" s="141">
        <v>52</v>
      </c>
    </row>
    <row r="1165" spans="1:17" s="72" customFormat="1" x14ac:dyDescent="0.2">
      <c r="A1165" s="66"/>
      <c r="B1165" s="66" t="s">
        <v>135</v>
      </c>
      <c r="C1165" s="221" t="s">
        <v>1787</v>
      </c>
      <c r="D1165" s="66" t="s">
        <v>2110</v>
      </c>
      <c r="E1165" s="68">
        <v>0.96009</v>
      </c>
      <c r="F1165" s="74">
        <v>2</v>
      </c>
      <c r="G1165" s="74">
        <v>1.6</v>
      </c>
      <c r="H1165" s="68">
        <f t="shared" si="34"/>
        <v>1.92018</v>
      </c>
      <c r="I1165" s="70">
        <f t="shared" si="35"/>
        <v>1.5361400000000001</v>
      </c>
      <c r="J1165" s="71">
        <f>ROUND((H1165*'2-Calculator'!$D$26),2)</f>
        <v>12623.26</v>
      </c>
      <c r="K1165" s="71">
        <f>ROUND((I1165*'2-Calculator'!$D$26),2)</f>
        <v>10098.58</v>
      </c>
      <c r="L1165" s="69">
        <v>11.15</v>
      </c>
      <c r="M1165" s="66" t="s">
        <v>2538</v>
      </c>
      <c r="N1165" s="66" t="s">
        <v>2539</v>
      </c>
      <c r="O1165" s="66"/>
      <c r="P1165" s="66" t="s">
        <v>1209</v>
      </c>
      <c r="Q1165" s="141">
        <v>0</v>
      </c>
    </row>
    <row r="1166" spans="1:17" s="72" customFormat="1" x14ac:dyDescent="0.2">
      <c r="A1166" s="66"/>
      <c r="B1166" s="66" t="s">
        <v>134</v>
      </c>
      <c r="C1166" s="221" t="s">
        <v>1788</v>
      </c>
      <c r="D1166" s="66" t="s">
        <v>2363</v>
      </c>
      <c r="E1166" s="68">
        <v>0.69006000000000001</v>
      </c>
      <c r="F1166" s="74">
        <v>2</v>
      </c>
      <c r="G1166" s="74">
        <v>1.6</v>
      </c>
      <c r="H1166" s="68">
        <f t="shared" ref="H1166:H1229" si="36">ROUND(E1166*F1166,5)</f>
        <v>1.38012</v>
      </c>
      <c r="I1166" s="70">
        <f t="shared" ref="I1166:I1229" si="37">ROUND(E1166*G1166,5)</f>
        <v>1.1041000000000001</v>
      </c>
      <c r="J1166" s="71">
        <f>ROUND((H1166*'2-Calculator'!$D$26),2)</f>
        <v>9072.91</v>
      </c>
      <c r="K1166" s="71">
        <f>ROUND((I1166*'2-Calculator'!$D$26),2)</f>
        <v>7258.35</v>
      </c>
      <c r="L1166" s="69">
        <v>21.71</v>
      </c>
      <c r="M1166" s="66" t="s">
        <v>2538</v>
      </c>
      <c r="N1166" s="66" t="s">
        <v>2539</v>
      </c>
      <c r="O1166" s="66"/>
      <c r="P1166" s="66" t="s">
        <v>1209</v>
      </c>
      <c r="Q1166" s="141">
        <v>0</v>
      </c>
    </row>
    <row r="1167" spans="1:17" s="72" customFormat="1" x14ac:dyDescent="0.2">
      <c r="A1167" s="66"/>
      <c r="B1167" s="66" t="s">
        <v>133</v>
      </c>
      <c r="C1167" s="221" t="s">
        <v>1788</v>
      </c>
      <c r="D1167" s="66" t="s">
        <v>2363</v>
      </c>
      <c r="E1167" s="68">
        <v>0.87444</v>
      </c>
      <c r="F1167" s="74">
        <v>2</v>
      </c>
      <c r="G1167" s="74">
        <v>1.6</v>
      </c>
      <c r="H1167" s="68">
        <f t="shared" si="36"/>
        <v>1.74888</v>
      </c>
      <c r="I1167" s="70">
        <f t="shared" si="37"/>
        <v>1.3991</v>
      </c>
      <c r="J1167" s="71">
        <f>ROUND((H1167*'2-Calculator'!$D$26),2)</f>
        <v>11497.14</v>
      </c>
      <c r="K1167" s="71">
        <f>ROUND((I1167*'2-Calculator'!$D$26),2)</f>
        <v>9197.68</v>
      </c>
      <c r="L1167" s="69">
        <v>11.45</v>
      </c>
      <c r="M1167" s="66" t="s">
        <v>2538</v>
      </c>
      <c r="N1167" s="66" t="s">
        <v>2539</v>
      </c>
      <c r="O1167" s="66"/>
      <c r="P1167" s="66" t="s">
        <v>1209</v>
      </c>
      <c r="Q1167" s="141">
        <v>0</v>
      </c>
    </row>
    <row r="1168" spans="1:17" s="72" customFormat="1" x14ac:dyDescent="0.2">
      <c r="A1168" s="66"/>
      <c r="B1168" s="66" t="s">
        <v>132</v>
      </c>
      <c r="C1168" s="221" t="s">
        <v>1788</v>
      </c>
      <c r="D1168" s="66" t="s">
        <v>2363</v>
      </c>
      <c r="E1168" s="68">
        <v>1.0717000000000001</v>
      </c>
      <c r="F1168" s="74">
        <v>2</v>
      </c>
      <c r="G1168" s="74">
        <v>1.6</v>
      </c>
      <c r="H1168" s="68">
        <f t="shared" si="36"/>
        <v>2.1434000000000002</v>
      </c>
      <c r="I1168" s="70">
        <f t="shared" si="37"/>
        <v>1.71472</v>
      </c>
      <c r="J1168" s="71">
        <f>ROUND((H1168*'2-Calculator'!$D$26),2)</f>
        <v>14090.71</v>
      </c>
      <c r="K1168" s="71">
        <f>ROUND((I1168*'2-Calculator'!$D$26),2)</f>
        <v>11272.57</v>
      </c>
      <c r="L1168" s="69">
        <v>17.73</v>
      </c>
      <c r="M1168" s="66" t="s">
        <v>2538</v>
      </c>
      <c r="N1168" s="66" t="s">
        <v>2539</v>
      </c>
      <c r="O1168" s="66"/>
      <c r="P1168" s="66" t="s">
        <v>1209</v>
      </c>
      <c r="Q1168" s="141">
        <v>1</v>
      </c>
    </row>
    <row r="1169" spans="1:17" s="72" customFormat="1" x14ac:dyDescent="0.2">
      <c r="A1169" s="66"/>
      <c r="B1169" s="66" t="s">
        <v>131</v>
      </c>
      <c r="C1169" s="221" t="s">
        <v>1788</v>
      </c>
      <c r="D1169" s="66" t="s">
        <v>2363</v>
      </c>
      <c r="E1169" s="68">
        <v>2.1444899999999998</v>
      </c>
      <c r="F1169" s="74">
        <v>2</v>
      </c>
      <c r="G1169" s="74">
        <v>1.6</v>
      </c>
      <c r="H1169" s="68">
        <f t="shared" si="36"/>
        <v>4.2889799999999996</v>
      </c>
      <c r="I1169" s="70">
        <f t="shared" si="37"/>
        <v>3.4311799999999999</v>
      </c>
      <c r="J1169" s="71">
        <f>ROUND((H1169*'2-Calculator'!$D$26),2)</f>
        <v>28195.75</v>
      </c>
      <c r="K1169" s="71">
        <f>ROUND((I1169*'2-Calculator'!$D$26),2)</f>
        <v>22556.58</v>
      </c>
      <c r="L1169" s="69">
        <v>33.6</v>
      </c>
      <c r="M1169" s="66" t="s">
        <v>2538</v>
      </c>
      <c r="N1169" s="66" t="s">
        <v>2539</v>
      </c>
      <c r="O1169" s="66"/>
      <c r="P1169" s="66" t="s">
        <v>1209</v>
      </c>
      <c r="Q1169" s="141">
        <v>2</v>
      </c>
    </row>
    <row r="1170" spans="1:17" s="72" customFormat="1" x14ac:dyDescent="0.2">
      <c r="A1170" s="66"/>
      <c r="B1170" s="66" t="s">
        <v>130</v>
      </c>
      <c r="C1170" s="221" t="s">
        <v>1789</v>
      </c>
      <c r="D1170" s="66" t="s">
        <v>2364</v>
      </c>
      <c r="E1170" s="68">
        <v>0.44274999999999998</v>
      </c>
      <c r="F1170" s="74">
        <v>2</v>
      </c>
      <c r="G1170" s="74">
        <v>1.6</v>
      </c>
      <c r="H1170" s="68">
        <f t="shared" si="36"/>
        <v>0.88549999999999995</v>
      </c>
      <c r="I1170" s="70">
        <f t="shared" si="37"/>
        <v>0.70840000000000003</v>
      </c>
      <c r="J1170" s="71">
        <f>ROUND((H1170*'2-Calculator'!$D$26),2)</f>
        <v>5821.28</v>
      </c>
      <c r="K1170" s="71">
        <f>ROUND((I1170*'2-Calculator'!$D$26),2)</f>
        <v>4657.0200000000004</v>
      </c>
      <c r="L1170" s="69">
        <v>4.6399999999999997</v>
      </c>
      <c r="M1170" s="66" t="s">
        <v>2538</v>
      </c>
      <c r="N1170" s="66" t="s">
        <v>2539</v>
      </c>
      <c r="O1170" s="66"/>
      <c r="P1170" s="66" t="s">
        <v>1209</v>
      </c>
      <c r="Q1170" s="141">
        <v>10</v>
      </c>
    </row>
    <row r="1171" spans="1:17" s="72" customFormat="1" x14ac:dyDescent="0.2">
      <c r="A1171" s="66"/>
      <c r="B1171" s="66" t="s">
        <v>129</v>
      </c>
      <c r="C1171" s="221" t="s">
        <v>1789</v>
      </c>
      <c r="D1171" s="66" t="s">
        <v>2364</v>
      </c>
      <c r="E1171" s="68">
        <v>0.58945999999999998</v>
      </c>
      <c r="F1171" s="74">
        <v>2</v>
      </c>
      <c r="G1171" s="74">
        <v>1.6</v>
      </c>
      <c r="H1171" s="68">
        <f t="shared" si="36"/>
        <v>1.17892</v>
      </c>
      <c r="I1171" s="70">
        <f t="shared" si="37"/>
        <v>0.94313999999999998</v>
      </c>
      <c r="J1171" s="71">
        <f>ROUND((H1171*'2-Calculator'!$D$26),2)</f>
        <v>7750.22</v>
      </c>
      <c r="K1171" s="71">
        <f>ROUND((I1171*'2-Calculator'!$D$26),2)</f>
        <v>6200.2</v>
      </c>
      <c r="L1171" s="69">
        <v>7.4</v>
      </c>
      <c r="M1171" s="66" t="s">
        <v>2538</v>
      </c>
      <c r="N1171" s="66" t="s">
        <v>2539</v>
      </c>
      <c r="O1171" s="66"/>
      <c r="P1171" s="66" t="s">
        <v>1209</v>
      </c>
      <c r="Q1171" s="141">
        <v>18</v>
      </c>
    </row>
    <row r="1172" spans="1:17" s="72" customFormat="1" x14ac:dyDescent="0.2">
      <c r="A1172" s="66"/>
      <c r="B1172" s="66" t="s">
        <v>128</v>
      </c>
      <c r="C1172" s="221" t="s">
        <v>1789</v>
      </c>
      <c r="D1172" s="66" t="s">
        <v>2364</v>
      </c>
      <c r="E1172" s="68">
        <v>0.84989000000000003</v>
      </c>
      <c r="F1172" s="74">
        <v>2</v>
      </c>
      <c r="G1172" s="74">
        <v>1.6</v>
      </c>
      <c r="H1172" s="68">
        <f t="shared" si="36"/>
        <v>1.6997800000000001</v>
      </c>
      <c r="I1172" s="70">
        <f t="shared" si="37"/>
        <v>1.35982</v>
      </c>
      <c r="J1172" s="71">
        <f>ROUND((H1172*'2-Calculator'!$D$26),2)</f>
        <v>11174.35</v>
      </c>
      <c r="K1172" s="71">
        <f>ROUND((I1172*'2-Calculator'!$D$26),2)</f>
        <v>8939.4599999999991</v>
      </c>
      <c r="L1172" s="69">
        <v>14.48</v>
      </c>
      <c r="M1172" s="66" t="s">
        <v>2538</v>
      </c>
      <c r="N1172" s="66" t="s">
        <v>2539</v>
      </c>
      <c r="O1172" s="66"/>
      <c r="P1172" s="66" t="s">
        <v>1209</v>
      </c>
      <c r="Q1172" s="141">
        <v>1</v>
      </c>
    </row>
    <row r="1173" spans="1:17" s="72" customFormat="1" x14ac:dyDescent="0.2">
      <c r="A1173" s="66"/>
      <c r="B1173" s="66" t="s">
        <v>127</v>
      </c>
      <c r="C1173" s="221" t="s">
        <v>1789</v>
      </c>
      <c r="D1173" s="66" t="s">
        <v>2364</v>
      </c>
      <c r="E1173" s="68">
        <v>1.9042300000000001</v>
      </c>
      <c r="F1173" s="74">
        <v>2</v>
      </c>
      <c r="G1173" s="74">
        <v>1.6</v>
      </c>
      <c r="H1173" s="68">
        <f t="shared" si="36"/>
        <v>3.8084600000000002</v>
      </c>
      <c r="I1173" s="70">
        <f t="shared" si="37"/>
        <v>3.04677</v>
      </c>
      <c r="J1173" s="71">
        <f>ROUND((H1173*'2-Calculator'!$D$26),2)</f>
        <v>25036.82</v>
      </c>
      <c r="K1173" s="71">
        <f>ROUND((I1173*'2-Calculator'!$D$26),2)</f>
        <v>20029.47</v>
      </c>
      <c r="L1173" s="69">
        <v>21</v>
      </c>
      <c r="M1173" s="66" t="s">
        <v>2538</v>
      </c>
      <c r="N1173" s="66" t="s">
        <v>2539</v>
      </c>
      <c r="O1173" s="66"/>
      <c r="P1173" s="66" t="s">
        <v>1209</v>
      </c>
      <c r="Q1173" s="141">
        <v>2</v>
      </c>
    </row>
    <row r="1174" spans="1:17" s="72" customFormat="1" x14ac:dyDescent="0.2">
      <c r="A1174" s="66"/>
      <c r="B1174" s="66" t="s">
        <v>126</v>
      </c>
      <c r="C1174" s="221" t="s">
        <v>1790</v>
      </c>
      <c r="D1174" s="66" t="s">
        <v>2492</v>
      </c>
      <c r="E1174" s="68">
        <v>0.22661999999999999</v>
      </c>
      <c r="F1174" s="74">
        <v>2</v>
      </c>
      <c r="G1174" s="74">
        <v>1.6</v>
      </c>
      <c r="H1174" s="68">
        <f t="shared" si="36"/>
        <v>0.45323999999999998</v>
      </c>
      <c r="I1174" s="70">
        <f t="shared" si="37"/>
        <v>0.36259000000000002</v>
      </c>
      <c r="J1174" s="71">
        <f>ROUND((H1174*'2-Calculator'!$D$26),2)</f>
        <v>2979.6</v>
      </c>
      <c r="K1174" s="71">
        <f>ROUND((I1174*'2-Calculator'!$D$26),2)</f>
        <v>2383.67</v>
      </c>
      <c r="L1174" s="69">
        <v>2.88</v>
      </c>
      <c r="M1174" s="66" t="s">
        <v>2538</v>
      </c>
      <c r="N1174" s="66" t="s">
        <v>2539</v>
      </c>
      <c r="O1174" s="66"/>
      <c r="P1174" s="66" t="s">
        <v>1209</v>
      </c>
      <c r="Q1174" s="141">
        <v>45</v>
      </c>
    </row>
    <row r="1175" spans="1:17" s="72" customFormat="1" x14ac:dyDescent="0.2">
      <c r="A1175" s="66"/>
      <c r="B1175" s="66" t="s">
        <v>125</v>
      </c>
      <c r="C1175" s="221" t="s">
        <v>1790</v>
      </c>
      <c r="D1175" s="66" t="s">
        <v>2492</v>
      </c>
      <c r="E1175" s="68">
        <v>0.28473999999999999</v>
      </c>
      <c r="F1175" s="74">
        <v>2</v>
      </c>
      <c r="G1175" s="74">
        <v>1.6</v>
      </c>
      <c r="H1175" s="68">
        <f t="shared" si="36"/>
        <v>0.56947999999999999</v>
      </c>
      <c r="I1175" s="70">
        <f t="shared" si="37"/>
        <v>0.45557999999999998</v>
      </c>
      <c r="J1175" s="71">
        <f>ROUND((H1175*'2-Calculator'!$D$26),2)</f>
        <v>3743.76</v>
      </c>
      <c r="K1175" s="71">
        <f>ROUND((I1175*'2-Calculator'!$D$26),2)</f>
        <v>2994.98</v>
      </c>
      <c r="L1175" s="69">
        <v>3.03</v>
      </c>
      <c r="M1175" s="66" t="s">
        <v>2538</v>
      </c>
      <c r="N1175" s="66" t="s">
        <v>2539</v>
      </c>
      <c r="O1175" s="66"/>
      <c r="P1175" s="66" t="s">
        <v>1209</v>
      </c>
      <c r="Q1175" s="141">
        <v>43</v>
      </c>
    </row>
    <row r="1176" spans="1:17" s="72" customFormat="1" x14ac:dyDescent="0.2">
      <c r="A1176" s="66"/>
      <c r="B1176" s="66" t="s">
        <v>124</v>
      </c>
      <c r="C1176" s="221" t="s">
        <v>1790</v>
      </c>
      <c r="D1176" s="66" t="s">
        <v>2492</v>
      </c>
      <c r="E1176" s="68">
        <v>0.56503999999999999</v>
      </c>
      <c r="F1176" s="74">
        <v>2</v>
      </c>
      <c r="G1176" s="74">
        <v>1.6</v>
      </c>
      <c r="H1176" s="68">
        <f t="shared" si="36"/>
        <v>1.13008</v>
      </c>
      <c r="I1176" s="70">
        <f t="shared" si="37"/>
        <v>0.90405999999999997</v>
      </c>
      <c r="J1176" s="71">
        <f>ROUND((H1176*'2-Calculator'!$D$26),2)</f>
        <v>7429.15</v>
      </c>
      <c r="K1176" s="71">
        <f>ROUND((I1176*'2-Calculator'!$D$26),2)</f>
        <v>5943.29</v>
      </c>
      <c r="L1176" s="69">
        <v>2.81</v>
      </c>
      <c r="M1176" s="66" t="s">
        <v>2538</v>
      </c>
      <c r="N1176" s="66" t="s">
        <v>2539</v>
      </c>
      <c r="O1176" s="66"/>
      <c r="P1176" s="66" t="s">
        <v>1209</v>
      </c>
      <c r="Q1176" s="141">
        <v>4</v>
      </c>
    </row>
    <row r="1177" spans="1:17" s="72" customFormat="1" x14ac:dyDescent="0.2">
      <c r="A1177" s="66"/>
      <c r="B1177" s="66" t="s">
        <v>123</v>
      </c>
      <c r="C1177" s="221" t="s">
        <v>1790</v>
      </c>
      <c r="D1177" s="66" t="s">
        <v>2492</v>
      </c>
      <c r="E1177" s="68">
        <v>1.6143799999999999</v>
      </c>
      <c r="F1177" s="74">
        <v>2</v>
      </c>
      <c r="G1177" s="74">
        <v>1.6</v>
      </c>
      <c r="H1177" s="68">
        <f t="shared" si="36"/>
        <v>3.2287599999999999</v>
      </c>
      <c r="I1177" s="70">
        <f t="shared" si="37"/>
        <v>2.5830099999999998</v>
      </c>
      <c r="J1177" s="71">
        <f>ROUND((H1177*'2-Calculator'!$D$26),2)</f>
        <v>21225.87</v>
      </c>
      <c r="K1177" s="71">
        <f>ROUND((I1177*'2-Calculator'!$D$26),2)</f>
        <v>16980.71</v>
      </c>
      <c r="L1177" s="69">
        <v>6.29</v>
      </c>
      <c r="M1177" s="66" t="s">
        <v>2538</v>
      </c>
      <c r="N1177" s="66" t="s">
        <v>2539</v>
      </c>
      <c r="O1177" s="66"/>
      <c r="P1177" s="66" t="s">
        <v>1209</v>
      </c>
      <c r="Q1177" s="141">
        <v>0</v>
      </c>
    </row>
    <row r="1178" spans="1:17" s="72" customFormat="1" x14ac:dyDescent="0.2">
      <c r="A1178" s="66"/>
      <c r="B1178" s="66" t="s">
        <v>122</v>
      </c>
      <c r="C1178" s="221" t="s">
        <v>1791</v>
      </c>
      <c r="D1178" s="66" t="s">
        <v>2493</v>
      </c>
      <c r="E1178" s="68">
        <v>0.53519000000000005</v>
      </c>
      <c r="F1178" s="74">
        <v>2</v>
      </c>
      <c r="G1178" s="74">
        <v>1.6</v>
      </c>
      <c r="H1178" s="68">
        <f t="shared" si="36"/>
        <v>1.0703800000000001</v>
      </c>
      <c r="I1178" s="70">
        <f t="shared" si="37"/>
        <v>0.85629999999999995</v>
      </c>
      <c r="J1178" s="71">
        <f>ROUND((H1178*'2-Calculator'!$D$26),2)</f>
        <v>7036.68</v>
      </c>
      <c r="K1178" s="71">
        <f>ROUND((I1178*'2-Calculator'!$D$26),2)</f>
        <v>5629.32</v>
      </c>
      <c r="L1178" s="69">
        <v>11.1</v>
      </c>
      <c r="M1178" s="66" t="s">
        <v>2538</v>
      </c>
      <c r="N1178" s="66" t="s">
        <v>2539</v>
      </c>
      <c r="O1178" s="66"/>
      <c r="P1178" s="66" t="s">
        <v>1209</v>
      </c>
      <c r="Q1178" s="141">
        <v>60</v>
      </c>
    </row>
    <row r="1179" spans="1:17" s="72" customFormat="1" x14ac:dyDescent="0.2">
      <c r="A1179" s="66"/>
      <c r="B1179" s="66" t="s">
        <v>121</v>
      </c>
      <c r="C1179" s="221" t="s">
        <v>1791</v>
      </c>
      <c r="D1179" s="66" t="s">
        <v>2493</v>
      </c>
      <c r="E1179" s="68">
        <v>0.61845000000000006</v>
      </c>
      <c r="F1179" s="74">
        <v>2</v>
      </c>
      <c r="G1179" s="74">
        <v>1.6</v>
      </c>
      <c r="H1179" s="68">
        <f t="shared" si="36"/>
        <v>1.2369000000000001</v>
      </c>
      <c r="I1179" s="70">
        <f t="shared" si="37"/>
        <v>0.98951999999999996</v>
      </c>
      <c r="J1179" s="71">
        <f>ROUND((H1179*'2-Calculator'!$D$26),2)</f>
        <v>8131.38</v>
      </c>
      <c r="K1179" s="71">
        <f>ROUND((I1179*'2-Calculator'!$D$26),2)</f>
        <v>6505.1</v>
      </c>
      <c r="L1179" s="69">
        <v>12.81</v>
      </c>
      <c r="M1179" s="66" t="s">
        <v>2538</v>
      </c>
      <c r="N1179" s="66" t="s">
        <v>2539</v>
      </c>
      <c r="O1179" s="66"/>
      <c r="P1179" s="66" t="s">
        <v>1209</v>
      </c>
      <c r="Q1179" s="141">
        <v>122</v>
      </c>
    </row>
    <row r="1180" spans="1:17" s="72" customFormat="1" x14ac:dyDescent="0.2">
      <c r="A1180" s="66"/>
      <c r="B1180" s="66" t="s">
        <v>120</v>
      </c>
      <c r="C1180" s="221" t="s">
        <v>1791</v>
      </c>
      <c r="D1180" s="66" t="s">
        <v>2493</v>
      </c>
      <c r="E1180" s="68">
        <v>0.74965999999999999</v>
      </c>
      <c r="F1180" s="74">
        <v>2</v>
      </c>
      <c r="G1180" s="74">
        <v>1.6</v>
      </c>
      <c r="H1180" s="68">
        <f t="shared" si="36"/>
        <v>1.49932</v>
      </c>
      <c r="I1180" s="70">
        <f t="shared" si="37"/>
        <v>1.19946</v>
      </c>
      <c r="J1180" s="71">
        <f>ROUND((H1180*'2-Calculator'!$D$26),2)</f>
        <v>9856.5300000000007</v>
      </c>
      <c r="K1180" s="71">
        <f>ROUND((I1180*'2-Calculator'!$D$26),2)</f>
        <v>7885.25</v>
      </c>
      <c r="L1180" s="69">
        <v>9.4600000000000009</v>
      </c>
      <c r="M1180" s="66" t="s">
        <v>2538</v>
      </c>
      <c r="N1180" s="66" t="s">
        <v>2539</v>
      </c>
      <c r="O1180" s="66"/>
      <c r="P1180" s="66" t="s">
        <v>1209</v>
      </c>
      <c r="Q1180" s="141">
        <v>4</v>
      </c>
    </row>
    <row r="1181" spans="1:17" s="72" customFormat="1" x14ac:dyDescent="0.2">
      <c r="A1181" s="66"/>
      <c r="B1181" s="66" t="s">
        <v>119</v>
      </c>
      <c r="C1181" s="221" t="s">
        <v>1791</v>
      </c>
      <c r="D1181" s="66" t="s">
        <v>2493</v>
      </c>
      <c r="E1181" s="68">
        <v>2.6237900000000001</v>
      </c>
      <c r="F1181" s="74">
        <v>2</v>
      </c>
      <c r="G1181" s="74">
        <v>1.6</v>
      </c>
      <c r="H1181" s="68">
        <f t="shared" si="36"/>
        <v>5.2475800000000001</v>
      </c>
      <c r="I1181" s="70">
        <f t="shared" si="37"/>
        <v>4.1980599999999999</v>
      </c>
      <c r="J1181" s="71">
        <f>ROUND((H1181*'2-Calculator'!$D$26),2)</f>
        <v>34497.589999999997</v>
      </c>
      <c r="K1181" s="71">
        <f>ROUND((I1181*'2-Calculator'!$D$26),2)</f>
        <v>27598.05</v>
      </c>
      <c r="L1181" s="69">
        <v>11.75</v>
      </c>
      <c r="M1181" s="66" t="s">
        <v>2538</v>
      </c>
      <c r="N1181" s="66" t="s">
        <v>2539</v>
      </c>
      <c r="O1181" s="66"/>
      <c r="P1181" s="66" t="s">
        <v>1209</v>
      </c>
      <c r="Q1181" s="141">
        <v>0</v>
      </c>
    </row>
    <row r="1182" spans="1:17" s="72" customFormat="1" x14ac:dyDescent="0.2">
      <c r="A1182" s="66"/>
      <c r="B1182" s="66" t="s">
        <v>118</v>
      </c>
      <c r="C1182" s="221" t="s">
        <v>1792</v>
      </c>
      <c r="D1182" s="66" t="s">
        <v>2111</v>
      </c>
      <c r="E1182" s="68">
        <v>0.28416999999999998</v>
      </c>
      <c r="F1182" s="74">
        <v>2</v>
      </c>
      <c r="G1182" s="74">
        <v>1.6</v>
      </c>
      <c r="H1182" s="68">
        <f t="shared" si="36"/>
        <v>0.56833999999999996</v>
      </c>
      <c r="I1182" s="70">
        <f t="shared" si="37"/>
        <v>0.45467000000000002</v>
      </c>
      <c r="J1182" s="71">
        <f>ROUND((H1182*'2-Calculator'!$D$26),2)</f>
        <v>3736.27</v>
      </c>
      <c r="K1182" s="71">
        <f>ROUND((I1182*'2-Calculator'!$D$26),2)</f>
        <v>2989</v>
      </c>
      <c r="L1182" s="69">
        <v>6.44</v>
      </c>
      <c r="M1182" s="66" t="s">
        <v>2538</v>
      </c>
      <c r="N1182" s="66" t="s">
        <v>2539</v>
      </c>
      <c r="O1182" s="66"/>
      <c r="P1182" s="66" t="s">
        <v>1209</v>
      </c>
      <c r="Q1182" s="141">
        <v>80</v>
      </c>
    </row>
    <row r="1183" spans="1:17" s="72" customFormat="1" x14ac:dyDescent="0.2">
      <c r="A1183" s="66"/>
      <c r="B1183" s="66" t="s">
        <v>117</v>
      </c>
      <c r="C1183" s="221" t="s">
        <v>1792</v>
      </c>
      <c r="D1183" s="66" t="s">
        <v>2111</v>
      </c>
      <c r="E1183" s="68">
        <v>0.36325000000000002</v>
      </c>
      <c r="F1183" s="74">
        <v>2</v>
      </c>
      <c r="G1183" s="74">
        <v>1.6</v>
      </c>
      <c r="H1183" s="68">
        <f t="shared" si="36"/>
        <v>0.72650000000000003</v>
      </c>
      <c r="I1183" s="70">
        <f t="shared" si="37"/>
        <v>0.58120000000000005</v>
      </c>
      <c r="J1183" s="71">
        <f>ROUND((H1183*'2-Calculator'!$D$26),2)</f>
        <v>4776.01</v>
      </c>
      <c r="K1183" s="71">
        <f>ROUND((I1183*'2-Calculator'!$D$26),2)</f>
        <v>3820.81</v>
      </c>
      <c r="L1183" s="69">
        <v>5.79</v>
      </c>
      <c r="M1183" s="66" t="s">
        <v>2538</v>
      </c>
      <c r="N1183" s="66" t="s">
        <v>2539</v>
      </c>
      <c r="O1183" s="66"/>
      <c r="P1183" s="66" t="s">
        <v>1209</v>
      </c>
      <c r="Q1183" s="141">
        <v>210</v>
      </c>
    </row>
    <row r="1184" spans="1:17" s="72" customFormat="1" x14ac:dyDescent="0.2">
      <c r="A1184" s="66"/>
      <c r="B1184" s="66" t="s">
        <v>116</v>
      </c>
      <c r="C1184" s="221" t="s">
        <v>1792</v>
      </c>
      <c r="D1184" s="66" t="s">
        <v>2111</v>
      </c>
      <c r="E1184" s="68">
        <v>0.65905000000000002</v>
      </c>
      <c r="F1184" s="74">
        <v>2</v>
      </c>
      <c r="G1184" s="74">
        <v>1.6</v>
      </c>
      <c r="H1184" s="68">
        <f t="shared" si="36"/>
        <v>1.3181</v>
      </c>
      <c r="I1184" s="70">
        <f t="shared" si="37"/>
        <v>1.0544800000000001</v>
      </c>
      <c r="J1184" s="71">
        <f>ROUND((H1184*'2-Calculator'!$D$26),2)</f>
        <v>8665.19</v>
      </c>
      <c r="K1184" s="71">
        <f>ROUND((I1184*'2-Calculator'!$D$26),2)</f>
        <v>6932.15</v>
      </c>
      <c r="L1184" s="69">
        <v>4.8499999999999996</v>
      </c>
      <c r="M1184" s="66" t="s">
        <v>2538</v>
      </c>
      <c r="N1184" s="66" t="s">
        <v>2539</v>
      </c>
      <c r="O1184" s="66"/>
      <c r="P1184" s="66" t="s">
        <v>1209</v>
      </c>
      <c r="Q1184" s="141">
        <v>22</v>
      </c>
    </row>
    <row r="1185" spans="1:17" s="72" customFormat="1" x14ac:dyDescent="0.2">
      <c r="A1185" s="66"/>
      <c r="B1185" s="66" t="s">
        <v>115</v>
      </c>
      <c r="C1185" s="221" t="s">
        <v>1792</v>
      </c>
      <c r="D1185" s="66" t="s">
        <v>2111</v>
      </c>
      <c r="E1185" s="68">
        <v>2.1460699999999999</v>
      </c>
      <c r="F1185" s="74">
        <v>2</v>
      </c>
      <c r="G1185" s="74">
        <v>1.6</v>
      </c>
      <c r="H1185" s="68">
        <f t="shared" si="36"/>
        <v>4.2921399999999998</v>
      </c>
      <c r="I1185" s="70">
        <f t="shared" si="37"/>
        <v>3.43371</v>
      </c>
      <c r="J1185" s="71">
        <f>ROUND((H1185*'2-Calculator'!$D$26),2)</f>
        <v>28216.53</v>
      </c>
      <c r="K1185" s="71">
        <f>ROUND((I1185*'2-Calculator'!$D$26),2)</f>
        <v>22573.21</v>
      </c>
      <c r="L1185" s="69">
        <v>7.56</v>
      </c>
      <c r="M1185" s="66" t="s">
        <v>2538</v>
      </c>
      <c r="N1185" s="66" t="s">
        <v>2539</v>
      </c>
      <c r="O1185" s="66"/>
      <c r="P1185" s="66" t="s">
        <v>1209</v>
      </c>
      <c r="Q1185" s="141">
        <v>3</v>
      </c>
    </row>
    <row r="1186" spans="1:17" s="72" customFormat="1" x14ac:dyDescent="0.2">
      <c r="A1186" s="66"/>
      <c r="B1186" s="66" t="s">
        <v>114</v>
      </c>
      <c r="C1186" s="221" t="s">
        <v>1793</v>
      </c>
      <c r="D1186" s="66" t="s">
        <v>2112</v>
      </c>
      <c r="E1186" s="68">
        <v>0.31485000000000002</v>
      </c>
      <c r="F1186" s="74">
        <v>2</v>
      </c>
      <c r="G1186" s="74">
        <v>1.6</v>
      </c>
      <c r="H1186" s="68">
        <f t="shared" si="36"/>
        <v>0.62970000000000004</v>
      </c>
      <c r="I1186" s="70">
        <f t="shared" si="37"/>
        <v>0.50375999999999999</v>
      </c>
      <c r="J1186" s="71">
        <f>ROUND((H1186*'2-Calculator'!$D$26),2)</f>
        <v>4139.6499999999996</v>
      </c>
      <c r="K1186" s="71">
        <f>ROUND((I1186*'2-Calculator'!$D$26),2)</f>
        <v>3311.72</v>
      </c>
      <c r="L1186" s="69">
        <v>11.92</v>
      </c>
      <c r="M1186" s="66" t="s">
        <v>2538</v>
      </c>
      <c r="N1186" s="66" t="s">
        <v>2539</v>
      </c>
      <c r="O1186" s="66"/>
      <c r="P1186" s="66" t="s">
        <v>1209</v>
      </c>
      <c r="Q1186" s="141">
        <v>19</v>
      </c>
    </row>
    <row r="1187" spans="1:17" s="72" customFormat="1" x14ac:dyDescent="0.2">
      <c r="A1187" s="66"/>
      <c r="B1187" s="66" t="s">
        <v>113</v>
      </c>
      <c r="C1187" s="221" t="s">
        <v>1793</v>
      </c>
      <c r="D1187" s="66" t="s">
        <v>2112</v>
      </c>
      <c r="E1187" s="68">
        <v>0.35942000000000002</v>
      </c>
      <c r="F1187" s="74">
        <v>2</v>
      </c>
      <c r="G1187" s="74">
        <v>1.6</v>
      </c>
      <c r="H1187" s="68">
        <f t="shared" si="36"/>
        <v>0.71884000000000003</v>
      </c>
      <c r="I1187" s="70">
        <f t="shared" si="37"/>
        <v>0.57506999999999997</v>
      </c>
      <c r="J1187" s="71">
        <f>ROUND((H1187*'2-Calculator'!$D$26),2)</f>
        <v>4725.6499999999996</v>
      </c>
      <c r="K1187" s="71">
        <f>ROUND((I1187*'2-Calculator'!$D$26),2)</f>
        <v>3780.51</v>
      </c>
      <c r="L1187" s="69">
        <v>6.44</v>
      </c>
      <c r="M1187" s="66" t="s">
        <v>2538</v>
      </c>
      <c r="N1187" s="66" t="s">
        <v>2539</v>
      </c>
      <c r="O1187" s="66"/>
      <c r="P1187" s="66" t="s">
        <v>1209</v>
      </c>
      <c r="Q1187" s="141">
        <v>189</v>
      </c>
    </row>
    <row r="1188" spans="1:17" s="72" customFormat="1" x14ac:dyDescent="0.2">
      <c r="A1188" s="66"/>
      <c r="B1188" s="66" t="s">
        <v>112</v>
      </c>
      <c r="C1188" s="221" t="s">
        <v>1793</v>
      </c>
      <c r="D1188" s="66" t="s">
        <v>2112</v>
      </c>
      <c r="E1188" s="68">
        <v>0.66774</v>
      </c>
      <c r="F1188" s="74">
        <v>2</v>
      </c>
      <c r="G1188" s="74">
        <v>1.6</v>
      </c>
      <c r="H1188" s="68">
        <f t="shared" si="36"/>
        <v>1.33548</v>
      </c>
      <c r="I1188" s="70">
        <f t="shared" si="37"/>
        <v>1.0683800000000001</v>
      </c>
      <c r="J1188" s="71">
        <f>ROUND((H1188*'2-Calculator'!$D$26),2)</f>
        <v>8779.4500000000007</v>
      </c>
      <c r="K1188" s="71">
        <f>ROUND((I1188*'2-Calculator'!$D$26),2)</f>
        <v>7023.53</v>
      </c>
      <c r="L1188" s="69">
        <v>5.16</v>
      </c>
      <c r="M1188" s="66" t="s">
        <v>2538</v>
      </c>
      <c r="N1188" s="66" t="s">
        <v>2539</v>
      </c>
      <c r="O1188" s="66"/>
      <c r="P1188" s="66" t="s">
        <v>1209</v>
      </c>
      <c r="Q1188" s="141">
        <v>13</v>
      </c>
    </row>
    <row r="1189" spans="1:17" s="72" customFormat="1" x14ac:dyDescent="0.2">
      <c r="A1189" s="66"/>
      <c r="B1189" s="66" t="s">
        <v>111</v>
      </c>
      <c r="C1189" s="221" t="s">
        <v>1793</v>
      </c>
      <c r="D1189" s="66" t="s">
        <v>2112</v>
      </c>
      <c r="E1189" s="68">
        <v>2.3388499999999999</v>
      </c>
      <c r="F1189" s="74">
        <v>2</v>
      </c>
      <c r="G1189" s="74">
        <v>1.6</v>
      </c>
      <c r="H1189" s="68">
        <f t="shared" si="36"/>
        <v>4.6776999999999997</v>
      </c>
      <c r="I1189" s="70">
        <f t="shared" si="37"/>
        <v>3.7421600000000002</v>
      </c>
      <c r="J1189" s="71">
        <f>ROUND((H1189*'2-Calculator'!$D$26),2)</f>
        <v>30751.200000000001</v>
      </c>
      <c r="K1189" s="71">
        <f>ROUND((I1189*'2-Calculator'!$D$26),2)</f>
        <v>24600.959999999999</v>
      </c>
      <c r="L1189" s="69">
        <v>7.57</v>
      </c>
      <c r="M1189" s="66" t="s">
        <v>2538</v>
      </c>
      <c r="N1189" s="66" t="s">
        <v>2539</v>
      </c>
      <c r="O1189" s="66"/>
      <c r="P1189" s="66" t="s">
        <v>1209</v>
      </c>
      <c r="Q1189" s="141">
        <v>0</v>
      </c>
    </row>
    <row r="1190" spans="1:17" s="72" customFormat="1" x14ac:dyDescent="0.2">
      <c r="A1190" s="66"/>
      <c r="B1190" s="66" t="s">
        <v>110</v>
      </c>
      <c r="C1190" s="221" t="s">
        <v>1794</v>
      </c>
      <c r="D1190" s="66" t="s">
        <v>2113</v>
      </c>
      <c r="E1190" s="68">
        <v>0.33492</v>
      </c>
      <c r="F1190" s="74">
        <v>2</v>
      </c>
      <c r="G1190" s="74">
        <v>1.6</v>
      </c>
      <c r="H1190" s="68">
        <f t="shared" si="36"/>
        <v>0.66983999999999999</v>
      </c>
      <c r="I1190" s="70">
        <f t="shared" si="37"/>
        <v>0.53586999999999996</v>
      </c>
      <c r="J1190" s="71">
        <f>ROUND((H1190*'2-Calculator'!$D$26),2)</f>
        <v>4403.53</v>
      </c>
      <c r="K1190" s="71">
        <f>ROUND((I1190*'2-Calculator'!$D$26),2)</f>
        <v>3522.81</v>
      </c>
      <c r="L1190" s="69">
        <v>5.8</v>
      </c>
      <c r="M1190" s="66" t="s">
        <v>2538</v>
      </c>
      <c r="N1190" s="66" t="s">
        <v>2539</v>
      </c>
      <c r="O1190" s="66"/>
      <c r="P1190" s="66" t="s">
        <v>1209</v>
      </c>
      <c r="Q1190" s="141">
        <v>67</v>
      </c>
    </row>
    <row r="1191" spans="1:17" s="72" customFormat="1" x14ac:dyDescent="0.2">
      <c r="A1191" s="66"/>
      <c r="B1191" s="66" t="s">
        <v>109</v>
      </c>
      <c r="C1191" s="221" t="s">
        <v>1794</v>
      </c>
      <c r="D1191" s="66" t="s">
        <v>2113</v>
      </c>
      <c r="E1191" s="68">
        <v>0.46139999999999998</v>
      </c>
      <c r="F1191" s="74">
        <v>2</v>
      </c>
      <c r="G1191" s="74">
        <v>1.6</v>
      </c>
      <c r="H1191" s="68">
        <f t="shared" si="36"/>
        <v>0.92279999999999995</v>
      </c>
      <c r="I1191" s="70">
        <f t="shared" si="37"/>
        <v>0.73824000000000001</v>
      </c>
      <c r="J1191" s="71">
        <f>ROUND((H1191*'2-Calculator'!$D$26),2)</f>
        <v>6066.49</v>
      </c>
      <c r="K1191" s="71">
        <f>ROUND((I1191*'2-Calculator'!$D$26),2)</f>
        <v>4853.1899999999996</v>
      </c>
      <c r="L1191" s="69">
        <v>4.0599999999999996</v>
      </c>
      <c r="M1191" s="66" t="s">
        <v>2538</v>
      </c>
      <c r="N1191" s="66" t="s">
        <v>2539</v>
      </c>
      <c r="O1191" s="66"/>
      <c r="P1191" s="66" t="s">
        <v>1209</v>
      </c>
      <c r="Q1191" s="141">
        <v>182</v>
      </c>
    </row>
    <row r="1192" spans="1:17" s="72" customFormat="1" x14ac:dyDescent="0.2">
      <c r="A1192" s="66"/>
      <c r="B1192" s="66" t="s">
        <v>108</v>
      </c>
      <c r="C1192" s="221" t="s">
        <v>1794</v>
      </c>
      <c r="D1192" s="66" t="s">
        <v>2113</v>
      </c>
      <c r="E1192" s="68">
        <v>0.84613000000000005</v>
      </c>
      <c r="F1192" s="74">
        <v>2</v>
      </c>
      <c r="G1192" s="74">
        <v>1.6</v>
      </c>
      <c r="H1192" s="68">
        <f t="shared" si="36"/>
        <v>1.6922600000000001</v>
      </c>
      <c r="I1192" s="70">
        <f t="shared" si="37"/>
        <v>1.35381</v>
      </c>
      <c r="J1192" s="71">
        <f>ROUND((H1192*'2-Calculator'!$D$26),2)</f>
        <v>11124.92</v>
      </c>
      <c r="K1192" s="71">
        <f>ROUND((I1192*'2-Calculator'!$D$26),2)</f>
        <v>8899.9500000000007</v>
      </c>
      <c r="L1192" s="69">
        <v>5.33</v>
      </c>
      <c r="M1192" s="66" t="s">
        <v>2538</v>
      </c>
      <c r="N1192" s="66" t="s">
        <v>2539</v>
      </c>
      <c r="O1192" s="66"/>
      <c r="P1192" s="66" t="s">
        <v>1209</v>
      </c>
      <c r="Q1192" s="141">
        <v>33</v>
      </c>
    </row>
    <row r="1193" spans="1:17" s="72" customFormat="1" x14ac:dyDescent="0.2">
      <c r="A1193" s="66"/>
      <c r="B1193" s="66" t="s">
        <v>107</v>
      </c>
      <c r="C1193" s="221" t="s">
        <v>1794</v>
      </c>
      <c r="D1193" s="66" t="s">
        <v>2113</v>
      </c>
      <c r="E1193" s="68">
        <v>2.4579800000000001</v>
      </c>
      <c r="F1193" s="74">
        <v>2</v>
      </c>
      <c r="G1193" s="74">
        <v>1.6</v>
      </c>
      <c r="H1193" s="68">
        <f t="shared" si="36"/>
        <v>4.9159600000000001</v>
      </c>
      <c r="I1193" s="70">
        <f t="shared" si="37"/>
        <v>3.9327700000000001</v>
      </c>
      <c r="J1193" s="71">
        <f>ROUND((H1193*'2-Calculator'!$D$26),2)</f>
        <v>32317.52</v>
      </c>
      <c r="K1193" s="71">
        <f>ROUND((I1193*'2-Calculator'!$D$26),2)</f>
        <v>25854.03</v>
      </c>
      <c r="L1193" s="69">
        <v>12.03</v>
      </c>
      <c r="M1193" s="66" t="s">
        <v>2538</v>
      </c>
      <c r="N1193" s="66" t="s">
        <v>2539</v>
      </c>
      <c r="O1193" s="66"/>
      <c r="P1193" s="66" t="s">
        <v>1209</v>
      </c>
      <c r="Q1193" s="141">
        <v>4</v>
      </c>
    </row>
    <row r="1194" spans="1:17" s="72" customFormat="1" x14ac:dyDescent="0.2">
      <c r="A1194" s="66"/>
      <c r="B1194" s="66" t="s">
        <v>106</v>
      </c>
      <c r="C1194" s="221" t="s">
        <v>1795</v>
      </c>
      <c r="D1194" s="66" t="s">
        <v>2365</v>
      </c>
      <c r="E1194" s="68">
        <v>0.30885000000000001</v>
      </c>
      <c r="F1194" s="74">
        <v>2</v>
      </c>
      <c r="G1194" s="74">
        <v>1.6</v>
      </c>
      <c r="H1194" s="68">
        <f t="shared" si="36"/>
        <v>0.61770000000000003</v>
      </c>
      <c r="I1194" s="70">
        <f t="shared" si="37"/>
        <v>0.49415999999999999</v>
      </c>
      <c r="J1194" s="71">
        <f>ROUND((H1194*'2-Calculator'!$D$26),2)</f>
        <v>4060.76</v>
      </c>
      <c r="K1194" s="71">
        <f>ROUND((I1194*'2-Calculator'!$D$26),2)</f>
        <v>3248.61</v>
      </c>
      <c r="L1194" s="69">
        <v>9</v>
      </c>
      <c r="M1194" s="66" t="s">
        <v>2538</v>
      </c>
      <c r="N1194" s="66" t="s">
        <v>2539</v>
      </c>
      <c r="O1194" s="66"/>
      <c r="P1194" s="66" t="s">
        <v>1209</v>
      </c>
      <c r="Q1194" s="141">
        <v>104</v>
      </c>
    </row>
    <row r="1195" spans="1:17" s="72" customFormat="1" x14ac:dyDescent="0.2">
      <c r="A1195" s="66"/>
      <c r="B1195" s="66" t="s">
        <v>105</v>
      </c>
      <c r="C1195" s="221" t="s">
        <v>1795</v>
      </c>
      <c r="D1195" s="66" t="s">
        <v>2365</v>
      </c>
      <c r="E1195" s="68">
        <v>0.43523000000000001</v>
      </c>
      <c r="F1195" s="74">
        <v>2</v>
      </c>
      <c r="G1195" s="74">
        <v>1.6</v>
      </c>
      <c r="H1195" s="68">
        <f t="shared" si="36"/>
        <v>0.87046000000000001</v>
      </c>
      <c r="I1195" s="70">
        <f t="shared" si="37"/>
        <v>0.69637000000000004</v>
      </c>
      <c r="J1195" s="71">
        <f>ROUND((H1195*'2-Calculator'!$D$26),2)</f>
        <v>5722.4</v>
      </c>
      <c r="K1195" s="71">
        <f>ROUND((I1195*'2-Calculator'!$D$26),2)</f>
        <v>4577.9399999999996</v>
      </c>
      <c r="L1195" s="69">
        <v>7.07</v>
      </c>
      <c r="M1195" s="66" t="s">
        <v>2538</v>
      </c>
      <c r="N1195" s="66" t="s">
        <v>2539</v>
      </c>
      <c r="O1195" s="66"/>
      <c r="P1195" s="66" t="s">
        <v>1209</v>
      </c>
      <c r="Q1195" s="141">
        <v>150</v>
      </c>
    </row>
    <row r="1196" spans="1:17" s="72" customFormat="1" x14ac:dyDescent="0.2">
      <c r="A1196" s="66"/>
      <c r="B1196" s="66" t="s">
        <v>104</v>
      </c>
      <c r="C1196" s="221" t="s">
        <v>1795</v>
      </c>
      <c r="D1196" s="66" t="s">
        <v>2365</v>
      </c>
      <c r="E1196" s="68">
        <v>0.76265000000000005</v>
      </c>
      <c r="F1196" s="74">
        <v>2</v>
      </c>
      <c r="G1196" s="74">
        <v>1.6</v>
      </c>
      <c r="H1196" s="68">
        <f t="shared" si="36"/>
        <v>1.5253000000000001</v>
      </c>
      <c r="I1196" s="70">
        <f t="shared" si="37"/>
        <v>1.22024</v>
      </c>
      <c r="J1196" s="71">
        <f>ROUND((H1196*'2-Calculator'!$D$26),2)</f>
        <v>10027.32</v>
      </c>
      <c r="K1196" s="71">
        <f>ROUND((I1196*'2-Calculator'!$D$26),2)</f>
        <v>8021.86</v>
      </c>
      <c r="L1196" s="69">
        <v>7.64</v>
      </c>
      <c r="M1196" s="66" t="s">
        <v>2538</v>
      </c>
      <c r="N1196" s="66" t="s">
        <v>2539</v>
      </c>
      <c r="O1196" s="66"/>
      <c r="P1196" s="66" t="s">
        <v>1209</v>
      </c>
      <c r="Q1196" s="141">
        <v>12</v>
      </c>
    </row>
    <row r="1197" spans="1:17" s="72" customFormat="1" x14ac:dyDescent="0.2">
      <c r="A1197" s="66"/>
      <c r="B1197" s="66" t="s">
        <v>103</v>
      </c>
      <c r="C1197" s="221" t="s">
        <v>1795</v>
      </c>
      <c r="D1197" s="66" t="s">
        <v>2365</v>
      </c>
      <c r="E1197" s="68">
        <v>1.8555999999999999</v>
      </c>
      <c r="F1197" s="74">
        <v>2</v>
      </c>
      <c r="G1197" s="74">
        <v>1.6</v>
      </c>
      <c r="H1197" s="68">
        <f t="shared" si="36"/>
        <v>3.7111999999999998</v>
      </c>
      <c r="I1197" s="70">
        <f t="shared" si="37"/>
        <v>2.96896</v>
      </c>
      <c r="J1197" s="71">
        <f>ROUND((H1197*'2-Calculator'!$D$26),2)</f>
        <v>24397.43</v>
      </c>
      <c r="K1197" s="71">
        <f>ROUND((I1197*'2-Calculator'!$D$26),2)</f>
        <v>19517.939999999999</v>
      </c>
      <c r="L1197" s="69">
        <v>7.63</v>
      </c>
      <c r="M1197" s="66" t="s">
        <v>2538</v>
      </c>
      <c r="N1197" s="66" t="s">
        <v>2539</v>
      </c>
      <c r="O1197" s="66"/>
      <c r="P1197" s="66" t="s">
        <v>1209</v>
      </c>
      <c r="Q1197" s="141">
        <v>0</v>
      </c>
    </row>
    <row r="1198" spans="1:17" s="72" customFormat="1" x14ac:dyDescent="0.2">
      <c r="A1198" s="66"/>
      <c r="B1198" s="66" t="s">
        <v>2366</v>
      </c>
      <c r="C1198" s="221" t="s">
        <v>2411</v>
      </c>
      <c r="D1198" s="66" t="s">
        <v>2494</v>
      </c>
      <c r="E1198" s="68">
        <v>0.91152</v>
      </c>
      <c r="F1198" s="74">
        <v>1</v>
      </c>
      <c r="G1198" s="74">
        <v>1</v>
      </c>
      <c r="H1198" s="68">
        <f t="shared" si="36"/>
        <v>0.91152</v>
      </c>
      <c r="I1198" s="70">
        <f t="shared" si="37"/>
        <v>0.91152</v>
      </c>
      <c r="J1198" s="71">
        <f>ROUND((H1198*'2-Calculator'!$D$26),2)</f>
        <v>5992.33</v>
      </c>
      <c r="K1198" s="71">
        <f>ROUND((I1198*'2-Calculator'!$D$26),2)</f>
        <v>5992.33</v>
      </c>
      <c r="L1198" s="69">
        <v>3.54</v>
      </c>
      <c r="M1198" s="66" t="s">
        <v>2531</v>
      </c>
      <c r="N1198" s="66" t="s">
        <v>2532</v>
      </c>
      <c r="O1198" s="66"/>
      <c r="P1198" s="66" t="s">
        <v>1833</v>
      </c>
      <c r="Q1198" s="141">
        <v>2</v>
      </c>
    </row>
    <row r="1199" spans="1:17" s="72" customFormat="1" x14ac:dyDescent="0.2">
      <c r="A1199" s="66"/>
      <c r="B1199" s="66" t="s">
        <v>2367</v>
      </c>
      <c r="C1199" s="221" t="s">
        <v>2411</v>
      </c>
      <c r="D1199" s="66" t="s">
        <v>2494</v>
      </c>
      <c r="E1199" s="68">
        <v>1.3376999999999999</v>
      </c>
      <c r="F1199" s="74">
        <v>1</v>
      </c>
      <c r="G1199" s="74">
        <v>1</v>
      </c>
      <c r="H1199" s="68">
        <f t="shared" si="36"/>
        <v>1.3376999999999999</v>
      </c>
      <c r="I1199" s="70">
        <f t="shared" si="37"/>
        <v>1.3376999999999999</v>
      </c>
      <c r="J1199" s="71">
        <f>ROUND((H1199*'2-Calculator'!$D$26),2)</f>
        <v>8794.0400000000009</v>
      </c>
      <c r="K1199" s="71">
        <f>ROUND((I1199*'2-Calculator'!$D$26),2)</f>
        <v>8794.0400000000009</v>
      </c>
      <c r="L1199" s="69">
        <v>4.5599999999999996</v>
      </c>
      <c r="M1199" s="66" t="s">
        <v>2531</v>
      </c>
      <c r="N1199" s="66" t="s">
        <v>2532</v>
      </c>
      <c r="O1199" s="66"/>
      <c r="P1199" s="66" t="s">
        <v>1833</v>
      </c>
      <c r="Q1199" s="141">
        <v>4</v>
      </c>
    </row>
    <row r="1200" spans="1:17" s="72" customFormat="1" x14ac:dyDescent="0.2">
      <c r="A1200" s="66"/>
      <c r="B1200" s="66" t="s">
        <v>2368</v>
      </c>
      <c r="C1200" s="221" t="s">
        <v>2411</v>
      </c>
      <c r="D1200" s="66" t="s">
        <v>2494</v>
      </c>
      <c r="E1200" s="68">
        <v>2.1642299999999999</v>
      </c>
      <c r="F1200" s="74">
        <v>1</v>
      </c>
      <c r="G1200" s="74">
        <v>1</v>
      </c>
      <c r="H1200" s="68">
        <f t="shared" si="36"/>
        <v>2.1642299999999999</v>
      </c>
      <c r="I1200" s="70">
        <f t="shared" si="37"/>
        <v>2.1642299999999999</v>
      </c>
      <c r="J1200" s="71">
        <f>ROUND((H1200*'2-Calculator'!$D$26),2)</f>
        <v>14227.65</v>
      </c>
      <c r="K1200" s="71">
        <f>ROUND((I1200*'2-Calculator'!$D$26),2)</f>
        <v>14227.65</v>
      </c>
      <c r="L1200" s="69">
        <v>8.57</v>
      </c>
      <c r="M1200" s="66" t="s">
        <v>2531</v>
      </c>
      <c r="N1200" s="66" t="s">
        <v>2532</v>
      </c>
      <c r="O1200" s="66"/>
      <c r="P1200" s="66" t="s">
        <v>1833</v>
      </c>
      <c r="Q1200" s="141">
        <v>9</v>
      </c>
    </row>
    <row r="1201" spans="1:17" s="72" customFormat="1" x14ac:dyDescent="0.2">
      <c r="A1201" s="66"/>
      <c r="B1201" s="66" t="s">
        <v>2369</v>
      </c>
      <c r="C1201" s="221" t="s">
        <v>2411</v>
      </c>
      <c r="D1201" s="66" t="s">
        <v>2494</v>
      </c>
      <c r="E1201" s="68">
        <v>4.8173899999999996</v>
      </c>
      <c r="F1201" s="74">
        <v>1</v>
      </c>
      <c r="G1201" s="74">
        <v>1</v>
      </c>
      <c r="H1201" s="68">
        <f t="shared" si="36"/>
        <v>4.8173899999999996</v>
      </c>
      <c r="I1201" s="70">
        <f t="shared" si="37"/>
        <v>4.8173899999999996</v>
      </c>
      <c r="J1201" s="71">
        <f>ROUND((H1201*'2-Calculator'!$D$26),2)</f>
        <v>31669.52</v>
      </c>
      <c r="K1201" s="71">
        <f>ROUND((I1201*'2-Calculator'!$D$26),2)</f>
        <v>31669.52</v>
      </c>
      <c r="L1201" s="69">
        <v>17.27</v>
      </c>
      <c r="M1201" s="66" t="s">
        <v>2531</v>
      </c>
      <c r="N1201" s="66" t="s">
        <v>2532</v>
      </c>
      <c r="O1201" s="66"/>
      <c r="P1201" s="66" t="s">
        <v>1833</v>
      </c>
      <c r="Q1201" s="141">
        <v>10</v>
      </c>
    </row>
    <row r="1202" spans="1:17" s="72" customFormat="1" x14ac:dyDescent="0.2">
      <c r="A1202" s="66"/>
      <c r="B1202" s="66" t="s">
        <v>2370</v>
      </c>
      <c r="C1202" s="221" t="s">
        <v>2412</v>
      </c>
      <c r="D1202" s="66" t="s">
        <v>2495</v>
      </c>
      <c r="E1202" s="68">
        <v>0.87888999999999995</v>
      </c>
      <c r="F1202" s="74">
        <v>1</v>
      </c>
      <c r="G1202" s="74">
        <v>1</v>
      </c>
      <c r="H1202" s="68">
        <f t="shared" si="36"/>
        <v>0.87888999999999995</v>
      </c>
      <c r="I1202" s="70">
        <f t="shared" si="37"/>
        <v>0.87888999999999995</v>
      </c>
      <c r="J1202" s="71">
        <f>ROUND((H1202*'2-Calculator'!$D$26),2)</f>
        <v>5777.82</v>
      </c>
      <c r="K1202" s="71">
        <f>ROUND((I1202*'2-Calculator'!$D$26),2)</f>
        <v>5777.82</v>
      </c>
      <c r="L1202" s="69">
        <v>2.56</v>
      </c>
      <c r="M1202" s="66" t="s">
        <v>2531</v>
      </c>
      <c r="N1202" s="66" t="s">
        <v>2532</v>
      </c>
      <c r="O1202" s="66"/>
      <c r="P1202" s="66" t="s">
        <v>1833</v>
      </c>
      <c r="Q1202" s="141">
        <v>11</v>
      </c>
    </row>
    <row r="1203" spans="1:17" s="72" customFormat="1" x14ac:dyDescent="0.2">
      <c r="A1203" s="66"/>
      <c r="B1203" s="66" t="s">
        <v>2371</v>
      </c>
      <c r="C1203" s="221" t="s">
        <v>2412</v>
      </c>
      <c r="D1203" s="66" t="s">
        <v>2495</v>
      </c>
      <c r="E1203" s="68">
        <v>1.28356</v>
      </c>
      <c r="F1203" s="74">
        <v>1</v>
      </c>
      <c r="G1203" s="74">
        <v>1</v>
      </c>
      <c r="H1203" s="68">
        <f t="shared" si="36"/>
        <v>1.28356</v>
      </c>
      <c r="I1203" s="70">
        <f t="shared" si="37"/>
        <v>1.28356</v>
      </c>
      <c r="J1203" s="71">
        <f>ROUND((H1203*'2-Calculator'!$D$26),2)</f>
        <v>8438.1200000000008</v>
      </c>
      <c r="K1203" s="71">
        <f>ROUND((I1203*'2-Calculator'!$D$26),2)</f>
        <v>8438.1200000000008</v>
      </c>
      <c r="L1203" s="69">
        <v>4.3899999999999997</v>
      </c>
      <c r="M1203" s="66" t="s">
        <v>2531</v>
      </c>
      <c r="N1203" s="66" t="s">
        <v>2532</v>
      </c>
      <c r="O1203" s="66"/>
      <c r="P1203" s="66" t="s">
        <v>1833</v>
      </c>
      <c r="Q1203" s="141">
        <v>27</v>
      </c>
    </row>
    <row r="1204" spans="1:17" s="72" customFormat="1" x14ac:dyDescent="0.2">
      <c r="A1204" s="66"/>
      <c r="B1204" s="66" t="s">
        <v>2372</v>
      </c>
      <c r="C1204" s="221" t="s">
        <v>2412</v>
      </c>
      <c r="D1204" s="66" t="s">
        <v>2495</v>
      </c>
      <c r="E1204" s="68">
        <v>2.0742600000000002</v>
      </c>
      <c r="F1204" s="74">
        <v>1</v>
      </c>
      <c r="G1204" s="74">
        <v>1</v>
      </c>
      <c r="H1204" s="68">
        <f t="shared" si="36"/>
        <v>2.0742600000000002</v>
      </c>
      <c r="I1204" s="70">
        <f t="shared" si="37"/>
        <v>2.0742600000000002</v>
      </c>
      <c r="J1204" s="71">
        <f>ROUND((H1204*'2-Calculator'!$D$26),2)</f>
        <v>13636.19</v>
      </c>
      <c r="K1204" s="71">
        <f>ROUND((I1204*'2-Calculator'!$D$26),2)</f>
        <v>13636.19</v>
      </c>
      <c r="L1204" s="69">
        <v>7.43</v>
      </c>
      <c r="M1204" s="66" t="s">
        <v>2531</v>
      </c>
      <c r="N1204" s="66" t="s">
        <v>2532</v>
      </c>
      <c r="O1204" s="66"/>
      <c r="P1204" s="66" t="s">
        <v>1833</v>
      </c>
      <c r="Q1204" s="141">
        <v>20</v>
      </c>
    </row>
    <row r="1205" spans="1:17" s="72" customFormat="1" x14ac:dyDescent="0.2">
      <c r="A1205" s="66"/>
      <c r="B1205" s="66" t="s">
        <v>2373</v>
      </c>
      <c r="C1205" s="221" t="s">
        <v>2412</v>
      </c>
      <c r="D1205" s="66" t="s">
        <v>2495</v>
      </c>
      <c r="E1205" s="68">
        <v>4.3311200000000003</v>
      </c>
      <c r="F1205" s="74">
        <v>1</v>
      </c>
      <c r="G1205" s="74">
        <v>1</v>
      </c>
      <c r="H1205" s="68">
        <f t="shared" si="36"/>
        <v>4.3311200000000003</v>
      </c>
      <c r="I1205" s="70">
        <f t="shared" si="37"/>
        <v>4.3311200000000003</v>
      </c>
      <c r="J1205" s="71">
        <f>ROUND((H1205*'2-Calculator'!$D$26),2)</f>
        <v>28472.78</v>
      </c>
      <c r="K1205" s="71">
        <f>ROUND((I1205*'2-Calculator'!$D$26),2)</f>
        <v>28472.78</v>
      </c>
      <c r="L1205" s="69">
        <v>14.43</v>
      </c>
      <c r="M1205" s="66" t="s">
        <v>2531</v>
      </c>
      <c r="N1205" s="66" t="s">
        <v>2532</v>
      </c>
      <c r="O1205" s="66"/>
      <c r="P1205" s="66" t="s">
        <v>1833</v>
      </c>
      <c r="Q1205" s="141">
        <v>2</v>
      </c>
    </row>
    <row r="1206" spans="1:17" s="72" customFormat="1" x14ac:dyDescent="0.2">
      <c r="A1206" s="66"/>
      <c r="B1206" s="66" t="s">
        <v>2374</v>
      </c>
      <c r="C1206" s="221" t="s">
        <v>2413</v>
      </c>
      <c r="D1206" s="66" t="s">
        <v>2496</v>
      </c>
      <c r="E1206" s="68">
        <v>0.84811999999999999</v>
      </c>
      <c r="F1206" s="74">
        <v>1</v>
      </c>
      <c r="G1206" s="74">
        <v>1</v>
      </c>
      <c r="H1206" s="68">
        <f t="shared" si="36"/>
        <v>0.84811999999999999</v>
      </c>
      <c r="I1206" s="70">
        <f t="shared" si="37"/>
        <v>0.84811999999999999</v>
      </c>
      <c r="J1206" s="71">
        <f>ROUND((H1206*'2-Calculator'!$D$26),2)</f>
        <v>5575.54</v>
      </c>
      <c r="K1206" s="71">
        <f>ROUND((I1206*'2-Calculator'!$D$26),2)</f>
        <v>5575.54</v>
      </c>
      <c r="L1206" s="69">
        <v>2.5</v>
      </c>
      <c r="M1206" s="66" t="s">
        <v>2531</v>
      </c>
      <c r="N1206" s="66" t="s">
        <v>2532</v>
      </c>
      <c r="O1206" s="66"/>
      <c r="P1206" s="66" t="s">
        <v>1833</v>
      </c>
      <c r="Q1206" s="141">
        <v>3</v>
      </c>
    </row>
    <row r="1207" spans="1:17" s="72" customFormat="1" x14ac:dyDescent="0.2">
      <c r="A1207" s="66"/>
      <c r="B1207" s="66" t="s">
        <v>2375</v>
      </c>
      <c r="C1207" s="221" t="s">
        <v>2413</v>
      </c>
      <c r="D1207" s="66" t="s">
        <v>2496</v>
      </c>
      <c r="E1207" s="68">
        <v>1.22342</v>
      </c>
      <c r="F1207" s="74">
        <v>1</v>
      </c>
      <c r="G1207" s="74">
        <v>1</v>
      </c>
      <c r="H1207" s="68">
        <f t="shared" si="36"/>
        <v>1.22342</v>
      </c>
      <c r="I1207" s="70">
        <f t="shared" si="37"/>
        <v>1.22342</v>
      </c>
      <c r="J1207" s="71">
        <f>ROUND((H1207*'2-Calculator'!$D$26),2)</f>
        <v>8042.76</v>
      </c>
      <c r="K1207" s="71">
        <f>ROUND((I1207*'2-Calculator'!$D$26),2)</f>
        <v>8042.76</v>
      </c>
      <c r="L1207" s="69">
        <v>4.04</v>
      </c>
      <c r="M1207" s="66" t="s">
        <v>2531</v>
      </c>
      <c r="N1207" s="66" t="s">
        <v>2532</v>
      </c>
      <c r="O1207" s="66"/>
      <c r="P1207" s="66" t="s">
        <v>1833</v>
      </c>
      <c r="Q1207" s="141">
        <v>5</v>
      </c>
    </row>
    <row r="1208" spans="1:17" s="72" customFormat="1" x14ac:dyDescent="0.2">
      <c r="A1208" s="66"/>
      <c r="B1208" s="66" t="s">
        <v>2376</v>
      </c>
      <c r="C1208" s="221" t="s">
        <v>2413</v>
      </c>
      <c r="D1208" s="66" t="s">
        <v>2496</v>
      </c>
      <c r="E1208" s="68">
        <v>1.9987699999999999</v>
      </c>
      <c r="F1208" s="74">
        <v>1</v>
      </c>
      <c r="G1208" s="74">
        <v>1</v>
      </c>
      <c r="H1208" s="68">
        <f t="shared" si="36"/>
        <v>1.9987699999999999</v>
      </c>
      <c r="I1208" s="70">
        <f t="shared" si="37"/>
        <v>1.9987699999999999</v>
      </c>
      <c r="J1208" s="71">
        <f>ROUND((H1208*'2-Calculator'!$D$26),2)</f>
        <v>13139.91</v>
      </c>
      <c r="K1208" s="71">
        <f>ROUND((I1208*'2-Calculator'!$D$26),2)</f>
        <v>13139.91</v>
      </c>
      <c r="L1208" s="69">
        <v>8.3000000000000007</v>
      </c>
      <c r="M1208" s="66" t="s">
        <v>2531</v>
      </c>
      <c r="N1208" s="66" t="s">
        <v>2532</v>
      </c>
      <c r="O1208" s="66"/>
      <c r="P1208" s="66" t="s">
        <v>1833</v>
      </c>
      <c r="Q1208" s="141">
        <v>1</v>
      </c>
    </row>
    <row r="1209" spans="1:17" s="72" customFormat="1" x14ac:dyDescent="0.2">
      <c r="A1209" s="66"/>
      <c r="B1209" s="66" t="s">
        <v>2377</v>
      </c>
      <c r="C1209" s="221" t="s">
        <v>2413</v>
      </c>
      <c r="D1209" s="66" t="s">
        <v>2496</v>
      </c>
      <c r="E1209" s="68">
        <v>3.734</v>
      </c>
      <c r="F1209" s="74">
        <v>1</v>
      </c>
      <c r="G1209" s="74">
        <v>1</v>
      </c>
      <c r="H1209" s="68">
        <f t="shared" si="36"/>
        <v>3.734</v>
      </c>
      <c r="I1209" s="70">
        <f t="shared" si="37"/>
        <v>3.734</v>
      </c>
      <c r="J1209" s="71">
        <f>ROUND((H1209*'2-Calculator'!$D$26),2)</f>
        <v>24547.32</v>
      </c>
      <c r="K1209" s="71">
        <f>ROUND((I1209*'2-Calculator'!$D$26),2)</f>
        <v>24547.32</v>
      </c>
      <c r="L1209" s="69">
        <v>15.14</v>
      </c>
      <c r="M1209" s="66" t="s">
        <v>2531</v>
      </c>
      <c r="N1209" s="66" t="s">
        <v>2532</v>
      </c>
      <c r="O1209" s="66"/>
      <c r="P1209" s="66" t="s">
        <v>1833</v>
      </c>
      <c r="Q1209" s="141">
        <v>1</v>
      </c>
    </row>
    <row r="1210" spans="1:17" s="72" customFormat="1" x14ac:dyDescent="0.2">
      <c r="A1210" s="66"/>
      <c r="B1210" s="66" t="s">
        <v>2378</v>
      </c>
      <c r="C1210" s="221" t="s">
        <v>2414</v>
      </c>
      <c r="D1210" s="66" t="s">
        <v>2497</v>
      </c>
      <c r="E1210" s="68">
        <v>0.47663</v>
      </c>
      <c r="F1210" s="74">
        <v>1</v>
      </c>
      <c r="G1210" s="74">
        <v>1</v>
      </c>
      <c r="H1210" s="68">
        <f t="shared" si="36"/>
        <v>0.47663</v>
      </c>
      <c r="I1210" s="70">
        <f t="shared" si="37"/>
        <v>0.47663</v>
      </c>
      <c r="J1210" s="71">
        <f>ROUND((H1210*'2-Calculator'!$D$26),2)</f>
        <v>3133.37</v>
      </c>
      <c r="K1210" s="71">
        <f>ROUND((I1210*'2-Calculator'!$D$26),2)</f>
        <v>3133.37</v>
      </c>
      <c r="L1210" s="69">
        <v>2.27</v>
      </c>
      <c r="M1210" s="66" t="s">
        <v>2531</v>
      </c>
      <c r="N1210" s="66" t="s">
        <v>2532</v>
      </c>
      <c r="O1210" s="66"/>
      <c r="P1210" s="66" t="s">
        <v>1833</v>
      </c>
      <c r="Q1210" s="141">
        <v>1</v>
      </c>
    </row>
    <row r="1211" spans="1:17" s="72" customFormat="1" x14ac:dyDescent="0.2">
      <c r="A1211" s="66"/>
      <c r="B1211" s="66" t="s">
        <v>2379</v>
      </c>
      <c r="C1211" s="221" t="s">
        <v>2414</v>
      </c>
      <c r="D1211" s="66" t="s">
        <v>2497</v>
      </c>
      <c r="E1211" s="68">
        <v>0.62331000000000003</v>
      </c>
      <c r="F1211" s="74">
        <v>1</v>
      </c>
      <c r="G1211" s="74">
        <v>1</v>
      </c>
      <c r="H1211" s="68">
        <f t="shared" si="36"/>
        <v>0.62331000000000003</v>
      </c>
      <c r="I1211" s="70">
        <f t="shared" si="37"/>
        <v>0.62331000000000003</v>
      </c>
      <c r="J1211" s="71">
        <f>ROUND((H1211*'2-Calculator'!$D$26),2)</f>
        <v>4097.6400000000003</v>
      </c>
      <c r="K1211" s="71">
        <f>ROUND((I1211*'2-Calculator'!$D$26),2)</f>
        <v>4097.6400000000003</v>
      </c>
      <c r="L1211" s="69">
        <v>3.1</v>
      </c>
      <c r="M1211" s="66" t="s">
        <v>2531</v>
      </c>
      <c r="N1211" s="66" t="s">
        <v>2532</v>
      </c>
      <c r="O1211" s="66"/>
      <c r="P1211" s="66" t="s">
        <v>1833</v>
      </c>
      <c r="Q1211" s="141">
        <v>1</v>
      </c>
    </row>
    <row r="1212" spans="1:17" s="72" customFormat="1" x14ac:dyDescent="0.2">
      <c r="A1212" s="66"/>
      <c r="B1212" s="66" t="s">
        <v>2380</v>
      </c>
      <c r="C1212" s="221" t="s">
        <v>2414</v>
      </c>
      <c r="D1212" s="66" t="s">
        <v>2497</v>
      </c>
      <c r="E1212" s="68">
        <v>0.94838</v>
      </c>
      <c r="F1212" s="74">
        <v>1</v>
      </c>
      <c r="G1212" s="74">
        <v>1</v>
      </c>
      <c r="H1212" s="68">
        <f t="shared" si="36"/>
        <v>0.94838</v>
      </c>
      <c r="I1212" s="70">
        <f t="shared" si="37"/>
        <v>0.94838</v>
      </c>
      <c r="J1212" s="71">
        <f>ROUND((H1212*'2-Calculator'!$D$26),2)</f>
        <v>6234.65</v>
      </c>
      <c r="K1212" s="71">
        <f>ROUND((I1212*'2-Calculator'!$D$26),2)</f>
        <v>6234.65</v>
      </c>
      <c r="L1212" s="69">
        <v>5.22</v>
      </c>
      <c r="M1212" s="66" t="s">
        <v>2531</v>
      </c>
      <c r="N1212" s="66" t="s">
        <v>2532</v>
      </c>
      <c r="O1212" s="66"/>
      <c r="P1212" s="66" t="s">
        <v>1833</v>
      </c>
      <c r="Q1212" s="141">
        <v>1</v>
      </c>
    </row>
    <row r="1213" spans="1:17" s="72" customFormat="1" x14ac:dyDescent="0.2">
      <c r="A1213" s="66"/>
      <c r="B1213" s="66" t="s">
        <v>2381</v>
      </c>
      <c r="C1213" s="221" t="s">
        <v>2414</v>
      </c>
      <c r="D1213" s="66" t="s">
        <v>2497</v>
      </c>
      <c r="E1213" s="68">
        <v>2.1049199999999999</v>
      </c>
      <c r="F1213" s="74">
        <v>1</v>
      </c>
      <c r="G1213" s="74">
        <v>1</v>
      </c>
      <c r="H1213" s="68">
        <f t="shared" si="36"/>
        <v>2.1049199999999999</v>
      </c>
      <c r="I1213" s="70">
        <f t="shared" si="37"/>
        <v>2.1049199999999999</v>
      </c>
      <c r="J1213" s="71">
        <f>ROUND((H1213*'2-Calculator'!$D$26),2)</f>
        <v>13837.74</v>
      </c>
      <c r="K1213" s="71">
        <f>ROUND((I1213*'2-Calculator'!$D$26),2)</f>
        <v>13837.74</v>
      </c>
      <c r="L1213" s="69">
        <v>11.93</v>
      </c>
      <c r="M1213" s="66" t="s">
        <v>2531</v>
      </c>
      <c r="N1213" s="66" t="s">
        <v>2532</v>
      </c>
      <c r="O1213" s="66"/>
      <c r="P1213" s="66" t="s">
        <v>1833</v>
      </c>
      <c r="Q1213" s="141">
        <v>0</v>
      </c>
    </row>
    <row r="1214" spans="1:17" s="72" customFormat="1" x14ac:dyDescent="0.2">
      <c r="A1214" s="66"/>
      <c r="B1214" s="66" t="s">
        <v>102</v>
      </c>
      <c r="C1214" s="221" t="s">
        <v>1796</v>
      </c>
      <c r="D1214" s="66" t="s">
        <v>2114</v>
      </c>
      <c r="E1214" s="68">
        <v>0.27213999999999999</v>
      </c>
      <c r="F1214" s="74">
        <v>1</v>
      </c>
      <c r="G1214" s="74">
        <v>1</v>
      </c>
      <c r="H1214" s="68">
        <f t="shared" si="36"/>
        <v>0.27213999999999999</v>
      </c>
      <c r="I1214" s="70">
        <f t="shared" si="37"/>
        <v>0.27213999999999999</v>
      </c>
      <c r="J1214" s="71">
        <f>ROUND((H1214*'2-Calculator'!$D$26),2)</f>
        <v>1789.05</v>
      </c>
      <c r="K1214" s="71">
        <f>ROUND((I1214*'2-Calculator'!$D$26),2)</f>
        <v>1789.05</v>
      </c>
      <c r="L1214" s="69">
        <v>1.6</v>
      </c>
      <c r="M1214" s="66" t="s">
        <v>2531</v>
      </c>
      <c r="N1214" s="66" t="s">
        <v>2532</v>
      </c>
      <c r="O1214" s="66"/>
      <c r="P1214" s="66" t="s">
        <v>1833</v>
      </c>
      <c r="Q1214" s="141">
        <v>13</v>
      </c>
    </row>
    <row r="1215" spans="1:17" s="72" customFormat="1" x14ac:dyDescent="0.2">
      <c r="A1215" s="66"/>
      <c r="B1215" s="66" t="s">
        <v>101</v>
      </c>
      <c r="C1215" s="221" t="s">
        <v>1796</v>
      </c>
      <c r="D1215" s="66" t="s">
        <v>2114</v>
      </c>
      <c r="E1215" s="68">
        <v>0.39827000000000001</v>
      </c>
      <c r="F1215" s="74">
        <v>1</v>
      </c>
      <c r="G1215" s="74">
        <v>1</v>
      </c>
      <c r="H1215" s="68">
        <f t="shared" si="36"/>
        <v>0.39827000000000001</v>
      </c>
      <c r="I1215" s="70">
        <f t="shared" si="37"/>
        <v>0.39827000000000001</v>
      </c>
      <c r="J1215" s="71">
        <f>ROUND((H1215*'2-Calculator'!$D$26),2)</f>
        <v>2618.23</v>
      </c>
      <c r="K1215" s="71">
        <f>ROUND((I1215*'2-Calculator'!$D$26),2)</f>
        <v>2618.23</v>
      </c>
      <c r="L1215" s="69">
        <v>2.04</v>
      </c>
      <c r="M1215" s="66" t="s">
        <v>2531</v>
      </c>
      <c r="N1215" s="66" t="s">
        <v>2532</v>
      </c>
      <c r="O1215" s="66"/>
      <c r="P1215" s="66" t="s">
        <v>1833</v>
      </c>
      <c r="Q1215" s="141">
        <v>17</v>
      </c>
    </row>
    <row r="1216" spans="1:17" s="72" customFormat="1" x14ac:dyDescent="0.2">
      <c r="A1216" s="66"/>
      <c r="B1216" s="66" t="s">
        <v>100</v>
      </c>
      <c r="C1216" s="221" t="s">
        <v>1796</v>
      </c>
      <c r="D1216" s="66" t="s">
        <v>2114</v>
      </c>
      <c r="E1216" s="68">
        <v>0.84792000000000001</v>
      </c>
      <c r="F1216" s="74">
        <v>1</v>
      </c>
      <c r="G1216" s="74">
        <v>1</v>
      </c>
      <c r="H1216" s="68">
        <f t="shared" si="36"/>
        <v>0.84792000000000001</v>
      </c>
      <c r="I1216" s="70">
        <f t="shared" si="37"/>
        <v>0.84792000000000001</v>
      </c>
      <c r="J1216" s="71">
        <f>ROUND((H1216*'2-Calculator'!$D$26),2)</f>
        <v>5574.23</v>
      </c>
      <c r="K1216" s="71">
        <f>ROUND((I1216*'2-Calculator'!$D$26),2)</f>
        <v>5574.23</v>
      </c>
      <c r="L1216" s="69">
        <v>3.37</v>
      </c>
      <c r="M1216" s="66" t="s">
        <v>2531</v>
      </c>
      <c r="N1216" s="66" t="s">
        <v>2532</v>
      </c>
      <c r="O1216" s="66"/>
      <c r="P1216" s="66" t="s">
        <v>1833</v>
      </c>
      <c r="Q1216" s="141">
        <v>11</v>
      </c>
    </row>
    <row r="1217" spans="1:17" s="72" customFormat="1" x14ac:dyDescent="0.2">
      <c r="A1217" s="66"/>
      <c r="B1217" s="66" t="s">
        <v>99</v>
      </c>
      <c r="C1217" s="221" t="s">
        <v>1796</v>
      </c>
      <c r="D1217" s="66" t="s">
        <v>2114</v>
      </c>
      <c r="E1217" s="68">
        <v>1.9992399999999999</v>
      </c>
      <c r="F1217" s="74">
        <v>1</v>
      </c>
      <c r="G1217" s="74">
        <v>1</v>
      </c>
      <c r="H1217" s="68">
        <f t="shared" si="36"/>
        <v>1.9992399999999999</v>
      </c>
      <c r="I1217" s="70">
        <f t="shared" si="37"/>
        <v>1.9992399999999999</v>
      </c>
      <c r="J1217" s="71">
        <f>ROUND((H1217*'2-Calculator'!$D$26),2)</f>
        <v>13143</v>
      </c>
      <c r="K1217" s="71">
        <f>ROUND((I1217*'2-Calculator'!$D$26),2)</f>
        <v>13143</v>
      </c>
      <c r="L1217" s="69">
        <v>8.9499999999999993</v>
      </c>
      <c r="M1217" s="66" t="s">
        <v>2531</v>
      </c>
      <c r="N1217" s="66" t="s">
        <v>2532</v>
      </c>
      <c r="O1217" s="66"/>
      <c r="P1217" s="66" t="s">
        <v>1833</v>
      </c>
      <c r="Q1217" s="141">
        <v>3</v>
      </c>
    </row>
    <row r="1218" spans="1:17" s="72" customFormat="1" x14ac:dyDescent="0.2">
      <c r="A1218" s="66"/>
      <c r="B1218" s="66" t="s">
        <v>98</v>
      </c>
      <c r="C1218" s="221" t="s">
        <v>1797</v>
      </c>
      <c r="D1218" s="66" t="s">
        <v>2115</v>
      </c>
      <c r="E1218" s="68">
        <v>0.34043000000000001</v>
      </c>
      <c r="F1218" s="74">
        <v>1</v>
      </c>
      <c r="G1218" s="74">
        <v>1</v>
      </c>
      <c r="H1218" s="68">
        <f t="shared" si="36"/>
        <v>0.34043000000000001</v>
      </c>
      <c r="I1218" s="70">
        <f t="shared" si="37"/>
        <v>0.34043000000000001</v>
      </c>
      <c r="J1218" s="71">
        <f>ROUND((H1218*'2-Calculator'!$D$26),2)</f>
        <v>2237.9899999999998</v>
      </c>
      <c r="K1218" s="71">
        <f>ROUND((I1218*'2-Calculator'!$D$26),2)</f>
        <v>2237.9899999999998</v>
      </c>
      <c r="L1218" s="69">
        <v>1.79</v>
      </c>
      <c r="M1218" s="66" t="s">
        <v>2531</v>
      </c>
      <c r="N1218" s="66" t="s">
        <v>2532</v>
      </c>
      <c r="O1218" s="66"/>
      <c r="P1218" s="66" t="s">
        <v>1833</v>
      </c>
      <c r="Q1218" s="141">
        <v>33</v>
      </c>
    </row>
    <row r="1219" spans="1:17" s="72" customFormat="1" x14ac:dyDescent="0.2">
      <c r="A1219" s="66"/>
      <c r="B1219" s="66" t="s">
        <v>97</v>
      </c>
      <c r="C1219" s="221" t="s">
        <v>1797</v>
      </c>
      <c r="D1219" s="66" t="s">
        <v>2115</v>
      </c>
      <c r="E1219" s="68">
        <v>0.42673</v>
      </c>
      <c r="F1219" s="74">
        <v>1</v>
      </c>
      <c r="G1219" s="74">
        <v>1</v>
      </c>
      <c r="H1219" s="68">
        <f t="shared" si="36"/>
        <v>0.42673</v>
      </c>
      <c r="I1219" s="70">
        <f t="shared" si="37"/>
        <v>0.42673</v>
      </c>
      <c r="J1219" s="71">
        <f>ROUND((H1219*'2-Calculator'!$D$26),2)</f>
        <v>2805.32</v>
      </c>
      <c r="K1219" s="71">
        <f>ROUND((I1219*'2-Calculator'!$D$26),2)</f>
        <v>2805.32</v>
      </c>
      <c r="L1219" s="69">
        <v>2.61</v>
      </c>
      <c r="M1219" s="66" t="s">
        <v>2531</v>
      </c>
      <c r="N1219" s="66" t="s">
        <v>2532</v>
      </c>
      <c r="O1219" s="66"/>
      <c r="P1219" s="66" t="s">
        <v>1833</v>
      </c>
      <c r="Q1219" s="141">
        <v>89</v>
      </c>
    </row>
    <row r="1220" spans="1:17" s="72" customFormat="1" x14ac:dyDescent="0.2">
      <c r="A1220" s="66"/>
      <c r="B1220" s="66" t="s">
        <v>96</v>
      </c>
      <c r="C1220" s="221" t="s">
        <v>1797</v>
      </c>
      <c r="D1220" s="66" t="s">
        <v>2115</v>
      </c>
      <c r="E1220" s="68">
        <v>0.75624000000000002</v>
      </c>
      <c r="F1220" s="74">
        <v>1</v>
      </c>
      <c r="G1220" s="74">
        <v>1</v>
      </c>
      <c r="H1220" s="68">
        <f t="shared" si="36"/>
        <v>0.75624000000000002</v>
      </c>
      <c r="I1220" s="70">
        <f t="shared" si="37"/>
        <v>0.75624000000000002</v>
      </c>
      <c r="J1220" s="71">
        <f>ROUND((H1220*'2-Calculator'!$D$26),2)</f>
        <v>4971.5200000000004</v>
      </c>
      <c r="K1220" s="71">
        <f>ROUND((I1220*'2-Calculator'!$D$26),2)</f>
        <v>4971.5200000000004</v>
      </c>
      <c r="L1220" s="69">
        <v>3.58</v>
      </c>
      <c r="M1220" s="66" t="s">
        <v>2531</v>
      </c>
      <c r="N1220" s="66" t="s">
        <v>2532</v>
      </c>
      <c r="O1220" s="66"/>
      <c r="P1220" s="66" t="s">
        <v>1833</v>
      </c>
      <c r="Q1220" s="141">
        <v>72</v>
      </c>
    </row>
    <row r="1221" spans="1:17" s="72" customFormat="1" x14ac:dyDescent="0.2">
      <c r="A1221" s="66"/>
      <c r="B1221" s="66" t="s">
        <v>95</v>
      </c>
      <c r="C1221" s="221" t="s">
        <v>1797</v>
      </c>
      <c r="D1221" s="66" t="s">
        <v>2115</v>
      </c>
      <c r="E1221" s="68">
        <v>1.7552700000000001</v>
      </c>
      <c r="F1221" s="74">
        <v>1</v>
      </c>
      <c r="G1221" s="74">
        <v>1</v>
      </c>
      <c r="H1221" s="68">
        <f t="shared" si="36"/>
        <v>1.7552700000000001</v>
      </c>
      <c r="I1221" s="70">
        <f t="shared" si="37"/>
        <v>1.7552700000000001</v>
      </c>
      <c r="J1221" s="71">
        <f>ROUND((H1221*'2-Calculator'!$D$26),2)</f>
        <v>11539.14</v>
      </c>
      <c r="K1221" s="71">
        <f>ROUND((I1221*'2-Calculator'!$D$26),2)</f>
        <v>11539.14</v>
      </c>
      <c r="L1221" s="69">
        <v>6.69</v>
      </c>
      <c r="M1221" s="66" t="s">
        <v>2531</v>
      </c>
      <c r="N1221" s="66" t="s">
        <v>2532</v>
      </c>
      <c r="O1221" s="66"/>
      <c r="P1221" s="66" t="s">
        <v>1833</v>
      </c>
      <c r="Q1221" s="141">
        <v>48</v>
      </c>
    </row>
    <row r="1222" spans="1:17" s="72" customFormat="1" x14ac:dyDescent="0.2">
      <c r="A1222" s="66"/>
      <c r="B1222" s="66" t="s">
        <v>94</v>
      </c>
      <c r="C1222" s="221" t="s">
        <v>1798</v>
      </c>
      <c r="D1222" s="66" t="s">
        <v>2382</v>
      </c>
      <c r="E1222" s="68">
        <v>0.49662000000000001</v>
      </c>
      <c r="F1222" s="74">
        <v>1</v>
      </c>
      <c r="G1222" s="74">
        <v>1</v>
      </c>
      <c r="H1222" s="68">
        <f t="shared" si="36"/>
        <v>0.49662000000000001</v>
      </c>
      <c r="I1222" s="70">
        <f t="shared" si="37"/>
        <v>0.49662000000000001</v>
      </c>
      <c r="J1222" s="71">
        <f>ROUND((H1222*'2-Calculator'!$D$26),2)</f>
        <v>3264.78</v>
      </c>
      <c r="K1222" s="71">
        <f>ROUND((I1222*'2-Calculator'!$D$26),2)</f>
        <v>3264.78</v>
      </c>
      <c r="L1222" s="69">
        <v>2.59</v>
      </c>
      <c r="M1222" s="66" t="s">
        <v>2531</v>
      </c>
      <c r="N1222" s="66" t="s">
        <v>2532</v>
      </c>
      <c r="O1222" s="66"/>
      <c r="P1222" s="66" t="s">
        <v>1833</v>
      </c>
      <c r="Q1222" s="141">
        <v>14</v>
      </c>
    </row>
    <row r="1223" spans="1:17" s="72" customFormat="1" x14ac:dyDescent="0.2">
      <c r="A1223" s="66"/>
      <c r="B1223" s="66" t="s">
        <v>93</v>
      </c>
      <c r="C1223" s="221" t="s">
        <v>1798</v>
      </c>
      <c r="D1223" s="66" t="s">
        <v>2382</v>
      </c>
      <c r="E1223" s="68">
        <v>0.66510999999999998</v>
      </c>
      <c r="F1223" s="74">
        <v>1</v>
      </c>
      <c r="G1223" s="74">
        <v>1</v>
      </c>
      <c r="H1223" s="68">
        <f t="shared" si="36"/>
        <v>0.66510999999999998</v>
      </c>
      <c r="I1223" s="70">
        <f t="shared" si="37"/>
        <v>0.66510999999999998</v>
      </c>
      <c r="J1223" s="71">
        <f>ROUND((H1223*'2-Calculator'!$D$26),2)</f>
        <v>4372.43</v>
      </c>
      <c r="K1223" s="71">
        <f>ROUND((I1223*'2-Calculator'!$D$26),2)</f>
        <v>4372.43</v>
      </c>
      <c r="L1223" s="69">
        <v>3.53</v>
      </c>
      <c r="M1223" s="66" t="s">
        <v>2531</v>
      </c>
      <c r="N1223" s="66" t="s">
        <v>2532</v>
      </c>
      <c r="O1223" s="66"/>
      <c r="P1223" s="66" t="s">
        <v>1833</v>
      </c>
      <c r="Q1223" s="141">
        <v>32</v>
      </c>
    </row>
    <row r="1224" spans="1:17" s="72" customFormat="1" x14ac:dyDescent="0.2">
      <c r="A1224" s="66"/>
      <c r="B1224" s="66" t="s">
        <v>92</v>
      </c>
      <c r="C1224" s="221" t="s">
        <v>1798</v>
      </c>
      <c r="D1224" s="66" t="s">
        <v>2382</v>
      </c>
      <c r="E1224" s="68">
        <v>1.0895300000000001</v>
      </c>
      <c r="F1224" s="74">
        <v>1</v>
      </c>
      <c r="G1224" s="74">
        <v>1</v>
      </c>
      <c r="H1224" s="68">
        <f t="shared" si="36"/>
        <v>1.0895300000000001</v>
      </c>
      <c r="I1224" s="70">
        <f t="shared" si="37"/>
        <v>1.0895300000000001</v>
      </c>
      <c r="J1224" s="71">
        <f>ROUND((H1224*'2-Calculator'!$D$26),2)</f>
        <v>7162.57</v>
      </c>
      <c r="K1224" s="71">
        <f>ROUND((I1224*'2-Calculator'!$D$26),2)</f>
        <v>7162.57</v>
      </c>
      <c r="L1224" s="69">
        <v>5.0599999999999996</v>
      </c>
      <c r="M1224" s="66" t="s">
        <v>2531</v>
      </c>
      <c r="N1224" s="66" t="s">
        <v>2532</v>
      </c>
      <c r="O1224" s="66"/>
      <c r="P1224" s="66" t="s">
        <v>1833</v>
      </c>
      <c r="Q1224" s="141">
        <v>20</v>
      </c>
    </row>
    <row r="1225" spans="1:17" s="72" customFormat="1" x14ac:dyDescent="0.2">
      <c r="A1225" s="66"/>
      <c r="B1225" s="66" t="s">
        <v>91</v>
      </c>
      <c r="C1225" s="221" t="s">
        <v>1798</v>
      </c>
      <c r="D1225" s="66" t="s">
        <v>2382</v>
      </c>
      <c r="E1225" s="68">
        <v>2.5104299999999999</v>
      </c>
      <c r="F1225" s="74">
        <v>1</v>
      </c>
      <c r="G1225" s="74">
        <v>1</v>
      </c>
      <c r="H1225" s="68">
        <f t="shared" si="36"/>
        <v>2.5104299999999999</v>
      </c>
      <c r="I1225" s="70">
        <f t="shared" si="37"/>
        <v>2.5104299999999999</v>
      </c>
      <c r="J1225" s="71">
        <f>ROUND((H1225*'2-Calculator'!$D$26),2)</f>
        <v>16503.57</v>
      </c>
      <c r="K1225" s="71">
        <f>ROUND((I1225*'2-Calculator'!$D$26),2)</f>
        <v>16503.57</v>
      </c>
      <c r="L1225" s="69">
        <v>8.66</v>
      </c>
      <c r="M1225" s="66" t="s">
        <v>2531</v>
      </c>
      <c r="N1225" s="66" t="s">
        <v>2532</v>
      </c>
      <c r="O1225" s="66"/>
      <c r="P1225" s="66" t="s">
        <v>1833</v>
      </c>
      <c r="Q1225" s="141">
        <v>2</v>
      </c>
    </row>
    <row r="1226" spans="1:17" s="72" customFormat="1" x14ac:dyDescent="0.2">
      <c r="A1226" s="66"/>
      <c r="B1226" s="66" t="s">
        <v>90</v>
      </c>
      <c r="C1226" s="221" t="s">
        <v>1799</v>
      </c>
      <c r="D1226" s="66" t="s">
        <v>2498</v>
      </c>
      <c r="E1226" s="68">
        <v>0.40181</v>
      </c>
      <c r="F1226" s="74">
        <v>1</v>
      </c>
      <c r="G1226" s="74">
        <v>1</v>
      </c>
      <c r="H1226" s="68">
        <f t="shared" si="36"/>
        <v>0.40181</v>
      </c>
      <c r="I1226" s="70">
        <f t="shared" si="37"/>
        <v>0.40181</v>
      </c>
      <c r="J1226" s="71">
        <f>ROUND((H1226*'2-Calculator'!$D$26),2)</f>
        <v>2641.5</v>
      </c>
      <c r="K1226" s="71">
        <f>ROUND((I1226*'2-Calculator'!$D$26),2)</f>
        <v>2641.5</v>
      </c>
      <c r="L1226" s="69">
        <v>2.74</v>
      </c>
      <c r="M1226" s="66" t="s">
        <v>2531</v>
      </c>
      <c r="N1226" s="66" t="s">
        <v>2532</v>
      </c>
      <c r="O1226" s="66"/>
      <c r="P1226" s="66" t="s">
        <v>1833</v>
      </c>
      <c r="Q1226" s="141">
        <v>6</v>
      </c>
    </row>
    <row r="1227" spans="1:17" s="72" customFormat="1" x14ac:dyDescent="0.2">
      <c r="A1227" s="66"/>
      <c r="B1227" s="66" t="s">
        <v>89</v>
      </c>
      <c r="C1227" s="221" t="s">
        <v>1799</v>
      </c>
      <c r="D1227" s="66" t="s">
        <v>2498</v>
      </c>
      <c r="E1227" s="68">
        <v>0.48535</v>
      </c>
      <c r="F1227" s="74">
        <v>1</v>
      </c>
      <c r="G1227" s="74">
        <v>1</v>
      </c>
      <c r="H1227" s="68">
        <f t="shared" si="36"/>
        <v>0.48535</v>
      </c>
      <c r="I1227" s="70">
        <f t="shared" si="37"/>
        <v>0.48535</v>
      </c>
      <c r="J1227" s="71">
        <f>ROUND((H1227*'2-Calculator'!$D$26),2)</f>
        <v>3190.69</v>
      </c>
      <c r="K1227" s="71">
        <f>ROUND((I1227*'2-Calculator'!$D$26),2)</f>
        <v>3190.69</v>
      </c>
      <c r="L1227" s="69">
        <v>3.97</v>
      </c>
      <c r="M1227" s="66" t="s">
        <v>2531</v>
      </c>
      <c r="N1227" s="66" t="s">
        <v>2532</v>
      </c>
      <c r="O1227" s="66"/>
      <c r="P1227" s="66" t="s">
        <v>1833</v>
      </c>
      <c r="Q1227" s="141">
        <v>22</v>
      </c>
    </row>
    <row r="1228" spans="1:17" s="72" customFormat="1" x14ac:dyDescent="0.2">
      <c r="A1228" s="66"/>
      <c r="B1228" s="66" t="s">
        <v>88</v>
      </c>
      <c r="C1228" s="221" t="s">
        <v>1799</v>
      </c>
      <c r="D1228" s="66" t="s">
        <v>2498</v>
      </c>
      <c r="E1228" s="68">
        <v>0.79251000000000005</v>
      </c>
      <c r="F1228" s="74">
        <v>1</v>
      </c>
      <c r="G1228" s="74">
        <v>1</v>
      </c>
      <c r="H1228" s="68">
        <f t="shared" si="36"/>
        <v>0.79251000000000005</v>
      </c>
      <c r="I1228" s="70">
        <f t="shared" si="37"/>
        <v>0.79251000000000005</v>
      </c>
      <c r="J1228" s="71">
        <f>ROUND((H1228*'2-Calculator'!$D$26),2)</f>
        <v>5209.96</v>
      </c>
      <c r="K1228" s="71">
        <f>ROUND((I1228*'2-Calculator'!$D$26),2)</f>
        <v>5209.96</v>
      </c>
      <c r="L1228" s="69">
        <v>4.95</v>
      </c>
      <c r="M1228" s="66" t="s">
        <v>2531</v>
      </c>
      <c r="N1228" s="66" t="s">
        <v>2532</v>
      </c>
      <c r="O1228" s="66"/>
      <c r="P1228" s="66" t="s">
        <v>1833</v>
      </c>
      <c r="Q1228" s="141">
        <v>19</v>
      </c>
    </row>
    <row r="1229" spans="1:17" s="72" customFormat="1" x14ac:dyDescent="0.2">
      <c r="A1229" s="66"/>
      <c r="B1229" s="66" t="s">
        <v>87</v>
      </c>
      <c r="C1229" s="221" t="s">
        <v>1799</v>
      </c>
      <c r="D1229" s="66" t="s">
        <v>2498</v>
      </c>
      <c r="E1229" s="68">
        <v>2.3070200000000001</v>
      </c>
      <c r="F1229" s="74">
        <v>1</v>
      </c>
      <c r="G1229" s="74">
        <v>1</v>
      </c>
      <c r="H1229" s="68">
        <f t="shared" si="36"/>
        <v>2.3070200000000001</v>
      </c>
      <c r="I1229" s="70">
        <f t="shared" si="37"/>
        <v>2.3070200000000001</v>
      </c>
      <c r="J1229" s="71">
        <f>ROUND((H1229*'2-Calculator'!$D$26),2)</f>
        <v>15166.35</v>
      </c>
      <c r="K1229" s="71">
        <f>ROUND((I1229*'2-Calculator'!$D$26),2)</f>
        <v>15166.35</v>
      </c>
      <c r="L1229" s="69">
        <v>10.199999999999999</v>
      </c>
      <c r="M1229" s="66" t="s">
        <v>2531</v>
      </c>
      <c r="N1229" s="66" t="s">
        <v>2532</v>
      </c>
      <c r="O1229" s="66"/>
      <c r="P1229" s="66" t="s">
        <v>1833</v>
      </c>
      <c r="Q1229" s="141">
        <v>12</v>
      </c>
    </row>
    <row r="1230" spans="1:17" s="72" customFormat="1" x14ac:dyDescent="0.2">
      <c r="A1230" s="66"/>
      <c r="B1230" s="66" t="s">
        <v>86</v>
      </c>
      <c r="C1230" s="221" t="s">
        <v>1800</v>
      </c>
      <c r="D1230" s="66" t="s">
        <v>2383</v>
      </c>
      <c r="E1230" s="68">
        <v>0.44111</v>
      </c>
      <c r="F1230" s="74">
        <v>1</v>
      </c>
      <c r="G1230" s="74">
        <v>1</v>
      </c>
      <c r="H1230" s="68">
        <f t="shared" ref="H1230:H1293" si="38">ROUND(E1230*F1230,5)</f>
        <v>0.44111</v>
      </c>
      <c r="I1230" s="70">
        <f t="shared" ref="I1230:I1293" si="39">ROUND(E1230*G1230,5)</f>
        <v>0.44111</v>
      </c>
      <c r="J1230" s="71">
        <f>ROUND((H1230*'2-Calculator'!$D$26),2)</f>
        <v>2899.86</v>
      </c>
      <c r="K1230" s="71">
        <f>ROUND((I1230*'2-Calculator'!$D$26),2)</f>
        <v>2899.86</v>
      </c>
      <c r="L1230" s="69">
        <v>1.77</v>
      </c>
      <c r="M1230" s="66" t="s">
        <v>2531</v>
      </c>
      <c r="N1230" s="66" t="s">
        <v>2532</v>
      </c>
      <c r="O1230" s="66"/>
      <c r="P1230" s="66" t="s">
        <v>1833</v>
      </c>
      <c r="Q1230" s="141">
        <v>6</v>
      </c>
    </row>
    <row r="1231" spans="1:17" s="72" customFormat="1" x14ac:dyDescent="0.2">
      <c r="A1231" s="66"/>
      <c r="B1231" s="66" t="s">
        <v>85</v>
      </c>
      <c r="C1231" s="221" t="s">
        <v>1800</v>
      </c>
      <c r="D1231" s="66" t="s">
        <v>2383</v>
      </c>
      <c r="E1231" s="68">
        <v>0.49653999999999998</v>
      </c>
      <c r="F1231" s="74">
        <v>1</v>
      </c>
      <c r="G1231" s="74">
        <v>1</v>
      </c>
      <c r="H1231" s="68">
        <f t="shared" si="38"/>
        <v>0.49653999999999998</v>
      </c>
      <c r="I1231" s="70">
        <f t="shared" si="39"/>
        <v>0.49653999999999998</v>
      </c>
      <c r="J1231" s="71">
        <f>ROUND((H1231*'2-Calculator'!$D$26),2)</f>
        <v>3264.25</v>
      </c>
      <c r="K1231" s="71">
        <f>ROUND((I1231*'2-Calculator'!$D$26),2)</f>
        <v>3264.25</v>
      </c>
      <c r="L1231" s="69">
        <v>2.66</v>
      </c>
      <c r="M1231" s="66" t="s">
        <v>2531</v>
      </c>
      <c r="N1231" s="66" t="s">
        <v>2532</v>
      </c>
      <c r="O1231" s="66"/>
      <c r="P1231" s="66" t="s">
        <v>1833</v>
      </c>
      <c r="Q1231" s="141">
        <v>33</v>
      </c>
    </row>
    <row r="1232" spans="1:17" s="72" customFormat="1" x14ac:dyDescent="0.2">
      <c r="A1232" s="66"/>
      <c r="B1232" s="66" t="s">
        <v>84</v>
      </c>
      <c r="C1232" s="221" t="s">
        <v>1800</v>
      </c>
      <c r="D1232" s="66" t="s">
        <v>2383</v>
      </c>
      <c r="E1232" s="68">
        <v>0.76070000000000004</v>
      </c>
      <c r="F1232" s="74">
        <v>1</v>
      </c>
      <c r="G1232" s="74">
        <v>1</v>
      </c>
      <c r="H1232" s="68">
        <f t="shared" si="38"/>
        <v>0.76070000000000004</v>
      </c>
      <c r="I1232" s="70">
        <f t="shared" si="39"/>
        <v>0.76070000000000004</v>
      </c>
      <c r="J1232" s="71">
        <f>ROUND((H1232*'2-Calculator'!$D$26),2)</f>
        <v>5000.84</v>
      </c>
      <c r="K1232" s="71">
        <f>ROUND((I1232*'2-Calculator'!$D$26),2)</f>
        <v>5000.84</v>
      </c>
      <c r="L1232" s="69">
        <v>3.31</v>
      </c>
      <c r="M1232" s="66" t="s">
        <v>2531</v>
      </c>
      <c r="N1232" s="66" t="s">
        <v>2532</v>
      </c>
      <c r="O1232" s="66"/>
      <c r="P1232" s="66" t="s">
        <v>1833</v>
      </c>
      <c r="Q1232" s="141">
        <v>29</v>
      </c>
    </row>
    <row r="1233" spans="1:17" s="72" customFormat="1" x14ac:dyDescent="0.2">
      <c r="A1233" s="66"/>
      <c r="B1233" s="66" t="s">
        <v>83</v>
      </c>
      <c r="C1233" s="221" t="s">
        <v>1800</v>
      </c>
      <c r="D1233" s="66" t="s">
        <v>2383</v>
      </c>
      <c r="E1233" s="68">
        <v>1.7384200000000001</v>
      </c>
      <c r="F1233" s="74">
        <v>1</v>
      </c>
      <c r="G1233" s="74">
        <v>1</v>
      </c>
      <c r="H1233" s="68">
        <f t="shared" si="38"/>
        <v>1.7384200000000001</v>
      </c>
      <c r="I1233" s="70">
        <f t="shared" si="39"/>
        <v>1.7384200000000001</v>
      </c>
      <c r="J1233" s="71">
        <f>ROUND((H1233*'2-Calculator'!$D$26),2)</f>
        <v>11428.37</v>
      </c>
      <c r="K1233" s="71">
        <f>ROUND((I1233*'2-Calculator'!$D$26),2)</f>
        <v>11428.37</v>
      </c>
      <c r="L1233" s="69">
        <v>5.97</v>
      </c>
      <c r="M1233" s="66" t="s">
        <v>2531</v>
      </c>
      <c r="N1233" s="66" t="s">
        <v>2532</v>
      </c>
      <c r="O1233" s="66"/>
      <c r="P1233" s="66" t="s">
        <v>1833</v>
      </c>
      <c r="Q1233" s="141">
        <v>7</v>
      </c>
    </row>
    <row r="1234" spans="1:17" s="72" customFormat="1" x14ac:dyDescent="0.2">
      <c r="A1234" s="66"/>
      <c r="B1234" s="66" t="s">
        <v>2384</v>
      </c>
      <c r="C1234" s="221" t="s">
        <v>2415</v>
      </c>
      <c r="D1234" s="66" t="s">
        <v>2499</v>
      </c>
      <c r="E1234" s="68">
        <v>0.36423</v>
      </c>
      <c r="F1234" s="74">
        <v>1</v>
      </c>
      <c r="G1234" s="74">
        <v>1</v>
      </c>
      <c r="H1234" s="68">
        <f t="shared" si="38"/>
        <v>0.36423</v>
      </c>
      <c r="I1234" s="70">
        <f t="shared" si="39"/>
        <v>0.36423</v>
      </c>
      <c r="J1234" s="71">
        <f>ROUND((H1234*'2-Calculator'!$D$26),2)</f>
        <v>2394.4499999999998</v>
      </c>
      <c r="K1234" s="71">
        <f>ROUND((I1234*'2-Calculator'!$D$26),2)</f>
        <v>2394.4499999999998</v>
      </c>
      <c r="L1234" s="69">
        <v>2.5499999999999998</v>
      </c>
      <c r="M1234" s="66" t="s">
        <v>2531</v>
      </c>
      <c r="N1234" s="66" t="s">
        <v>2532</v>
      </c>
      <c r="O1234" s="66"/>
      <c r="P1234" s="66" t="s">
        <v>1833</v>
      </c>
      <c r="Q1234" s="141">
        <v>29</v>
      </c>
    </row>
    <row r="1235" spans="1:17" s="72" customFormat="1" x14ac:dyDescent="0.2">
      <c r="A1235" s="66"/>
      <c r="B1235" s="66" t="s">
        <v>2385</v>
      </c>
      <c r="C1235" s="221" t="s">
        <v>2415</v>
      </c>
      <c r="D1235" s="66" t="s">
        <v>2499</v>
      </c>
      <c r="E1235" s="68">
        <v>0.45215</v>
      </c>
      <c r="F1235" s="74">
        <v>1</v>
      </c>
      <c r="G1235" s="74">
        <v>1</v>
      </c>
      <c r="H1235" s="68">
        <f t="shared" si="38"/>
        <v>0.45215</v>
      </c>
      <c r="I1235" s="70">
        <f t="shared" si="39"/>
        <v>0.45215</v>
      </c>
      <c r="J1235" s="71">
        <f>ROUND((H1235*'2-Calculator'!$D$26),2)</f>
        <v>2972.43</v>
      </c>
      <c r="K1235" s="71">
        <f>ROUND((I1235*'2-Calculator'!$D$26),2)</f>
        <v>2972.43</v>
      </c>
      <c r="L1235" s="69">
        <v>2.8</v>
      </c>
      <c r="M1235" s="66" t="s">
        <v>2531</v>
      </c>
      <c r="N1235" s="66" t="s">
        <v>2532</v>
      </c>
      <c r="O1235" s="66"/>
      <c r="P1235" s="66" t="s">
        <v>1833</v>
      </c>
      <c r="Q1235" s="141">
        <v>43</v>
      </c>
    </row>
    <row r="1236" spans="1:17" s="72" customFormat="1" x14ac:dyDescent="0.2">
      <c r="A1236" s="66"/>
      <c r="B1236" s="66" t="s">
        <v>2386</v>
      </c>
      <c r="C1236" s="221" t="s">
        <v>2415</v>
      </c>
      <c r="D1236" s="66" t="s">
        <v>2499</v>
      </c>
      <c r="E1236" s="68">
        <v>0.75727999999999995</v>
      </c>
      <c r="F1236" s="74">
        <v>1</v>
      </c>
      <c r="G1236" s="74">
        <v>1</v>
      </c>
      <c r="H1236" s="68">
        <f t="shared" si="38"/>
        <v>0.75727999999999995</v>
      </c>
      <c r="I1236" s="70">
        <f t="shared" si="39"/>
        <v>0.75727999999999995</v>
      </c>
      <c r="J1236" s="71">
        <f>ROUND((H1236*'2-Calculator'!$D$26),2)</f>
        <v>4978.3599999999997</v>
      </c>
      <c r="K1236" s="71">
        <f>ROUND((I1236*'2-Calculator'!$D$26),2)</f>
        <v>4978.3599999999997</v>
      </c>
      <c r="L1236" s="69">
        <v>4.04</v>
      </c>
      <c r="M1236" s="66" t="s">
        <v>2531</v>
      </c>
      <c r="N1236" s="66" t="s">
        <v>2532</v>
      </c>
      <c r="O1236" s="66"/>
      <c r="P1236" s="66" t="s">
        <v>1833</v>
      </c>
      <c r="Q1236" s="141">
        <v>36</v>
      </c>
    </row>
    <row r="1237" spans="1:17" s="72" customFormat="1" x14ac:dyDescent="0.2">
      <c r="A1237" s="66"/>
      <c r="B1237" s="66" t="s">
        <v>2387</v>
      </c>
      <c r="C1237" s="221" t="s">
        <v>2415</v>
      </c>
      <c r="D1237" s="66" t="s">
        <v>2499</v>
      </c>
      <c r="E1237" s="68">
        <v>1.7305999999999999</v>
      </c>
      <c r="F1237" s="74">
        <v>1</v>
      </c>
      <c r="G1237" s="74">
        <v>1</v>
      </c>
      <c r="H1237" s="68">
        <f t="shared" si="38"/>
        <v>1.7305999999999999</v>
      </c>
      <c r="I1237" s="70">
        <f t="shared" si="39"/>
        <v>1.7305999999999999</v>
      </c>
      <c r="J1237" s="71">
        <f>ROUND((H1237*'2-Calculator'!$D$26),2)</f>
        <v>11376.96</v>
      </c>
      <c r="K1237" s="71">
        <f>ROUND((I1237*'2-Calculator'!$D$26),2)</f>
        <v>11376.96</v>
      </c>
      <c r="L1237" s="69">
        <v>6.52</v>
      </c>
      <c r="M1237" s="66" t="s">
        <v>2531</v>
      </c>
      <c r="N1237" s="66" t="s">
        <v>2532</v>
      </c>
      <c r="O1237" s="66"/>
      <c r="P1237" s="66" t="s">
        <v>1833</v>
      </c>
      <c r="Q1237" s="141">
        <v>14</v>
      </c>
    </row>
    <row r="1238" spans="1:17" s="72" customFormat="1" x14ac:dyDescent="0.2">
      <c r="A1238" s="66"/>
      <c r="B1238" s="66" t="s">
        <v>82</v>
      </c>
      <c r="C1238" s="221" t="s">
        <v>1801</v>
      </c>
      <c r="D1238" s="66" t="s">
        <v>2500</v>
      </c>
      <c r="E1238" s="68">
        <v>3.0301399999999998</v>
      </c>
      <c r="F1238" s="74">
        <v>1</v>
      </c>
      <c r="G1238" s="74">
        <v>1</v>
      </c>
      <c r="H1238" s="68">
        <f t="shared" si="38"/>
        <v>3.0301399999999998</v>
      </c>
      <c r="I1238" s="70">
        <f t="shared" si="39"/>
        <v>3.0301399999999998</v>
      </c>
      <c r="J1238" s="71">
        <f>ROUND((H1238*'2-Calculator'!$D$26),2)</f>
        <v>19920.14</v>
      </c>
      <c r="K1238" s="71">
        <f>ROUND((I1238*'2-Calculator'!$D$26),2)</f>
        <v>19920.14</v>
      </c>
      <c r="L1238" s="69">
        <v>10.79</v>
      </c>
      <c r="M1238" s="66" t="s">
        <v>2531</v>
      </c>
      <c r="N1238" s="66" t="s">
        <v>2532</v>
      </c>
      <c r="O1238" s="66"/>
      <c r="P1238" s="66" t="s">
        <v>1833</v>
      </c>
      <c r="Q1238" s="141">
        <v>0</v>
      </c>
    </row>
    <row r="1239" spans="1:17" s="72" customFormat="1" x14ac:dyDescent="0.2">
      <c r="A1239" s="66"/>
      <c r="B1239" s="66" t="s">
        <v>81</v>
      </c>
      <c r="C1239" s="221" t="s">
        <v>1801</v>
      </c>
      <c r="D1239" s="66" t="s">
        <v>2500</v>
      </c>
      <c r="E1239" s="68">
        <v>3.3331599999999999</v>
      </c>
      <c r="F1239" s="74">
        <v>1</v>
      </c>
      <c r="G1239" s="74">
        <v>1</v>
      </c>
      <c r="H1239" s="68">
        <f t="shared" si="38"/>
        <v>3.3331599999999999</v>
      </c>
      <c r="I1239" s="70">
        <f t="shared" si="39"/>
        <v>3.3331599999999999</v>
      </c>
      <c r="J1239" s="71">
        <f>ROUND((H1239*'2-Calculator'!$D$26),2)</f>
        <v>21912.19</v>
      </c>
      <c r="K1239" s="71">
        <f>ROUND((I1239*'2-Calculator'!$D$26),2)</f>
        <v>21912.19</v>
      </c>
      <c r="L1239" s="69">
        <v>10.98</v>
      </c>
      <c r="M1239" s="66" t="s">
        <v>2531</v>
      </c>
      <c r="N1239" s="66" t="s">
        <v>2532</v>
      </c>
      <c r="O1239" s="66"/>
      <c r="P1239" s="66" t="s">
        <v>1833</v>
      </c>
      <c r="Q1239" s="141">
        <v>0</v>
      </c>
    </row>
    <row r="1240" spans="1:17" s="72" customFormat="1" x14ac:dyDescent="0.2">
      <c r="A1240" s="66"/>
      <c r="B1240" s="66" t="s">
        <v>80</v>
      </c>
      <c r="C1240" s="221" t="s">
        <v>1801</v>
      </c>
      <c r="D1240" s="66" t="s">
        <v>2500</v>
      </c>
      <c r="E1240" s="68">
        <v>6.2326300000000003</v>
      </c>
      <c r="F1240" s="74">
        <v>1</v>
      </c>
      <c r="G1240" s="74">
        <v>1</v>
      </c>
      <c r="H1240" s="68">
        <f t="shared" si="38"/>
        <v>6.2326300000000003</v>
      </c>
      <c r="I1240" s="70">
        <f t="shared" si="39"/>
        <v>6.2326300000000003</v>
      </c>
      <c r="J1240" s="71">
        <f>ROUND((H1240*'2-Calculator'!$D$26),2)</f>
        <v>40973.31</v>
      </c>
      <c r="K1240" s="71">
        <f>ROUND((I1240*'2-Calculator'!$D$26),2)</f>
        <v>40973.31</v>
      </c>
      <c r="L1240" s="69">
        <v>16.89</v>
      </c>
      <c r="M1240" s="66" t="s">
        <v>2531</v>
      </c>
      <c r="N1240" s="66" t="s">
        <v>2532</v>
      </c>
      <c r="O1240" s="66"/>
      <c r="P1240" s="66" t="s">
        <v>1833</v>
      </c>
      <c r="Q1240" s="141">
        <v>1</v>
      </c>
    </row>
    <row r="1241" spans="1:17" s="72" customFormat="1" x14ac:dyDescent="0.2">
      <c r="A1241" s="66"/>
      <c r="B1241" s="66" t="s">
        <v>79</v>
      </c>
      <c r="C1241" s="221" t="s">
        <v>1801</v>
      </c>
      <c r="D1241" s="66" t="s">
        <v>2500</v>
      </c>
      <c r="E1241" s="68">
        <v>16.763079999999999</v>
      </c>
      <c r="F1241" s="74">
        <v>1</v>
      </c>
      <c r="G1241" s="74">
        <v>1</v>
      </c>
      <c r="H1241" s="68">
        <f t="shared" si="38"/>
        <v>16.763079999999999</v>
      </c>
      <c r="I1241" s="70">
        <f t="shared" si="39"/>
        <v>16.763079999999999</v>
      </c>
      <c r="J1241" s="71">
        <f>ROUND((H1241*'2-Calculator'!$D$26),2)</f>
        <v>110200.49</v>
      </c>
      <c r="K1241" s="71">
        <f>ROUND((I1241*'2-Calculator'!$D$26),2)</f>
        <v>110200.49</v>
      </c>
      <c r="L1241" s="69">
        <v>50.71</v>
      </c>
      <c r="M1241" s="66" t="s">
        <v>2531</v>
      </c>
      <c r="N1241" s="66" t="s">
        <v>2532</v>
      </c>
      <c r="O1241" s="66"/>
      <c r="P1241" s="66" t="s">
        <v>1833</v>
      </c>
      <c r="Q1241" s="141">
        <v>3</v>
      </c>
    </row>
    <row r="1242" spans="1:17" s="72" customFormat="1" x14ac:dyDescent="0.2">
      <c r="A1242" s="66"/>
      <c r="B1242" s="66" t="s">
        <v>78</v>
      </c>
      <c r="C1242" s="221" t="s">
        <v>1802</v>
      </c>
      <c r="D1242" s="66" t="s">
        <v>2501</v>
      </c>
      <c r="E1242" s="68">
        <v>1.19123</v>
      </c>
      <c r="F1242" s="74">
        <v>1</v>
      </c>
      <c r="G1242" s="74">
        <v>1</v>
      </c>
      <c r="H1242" s="68">
        <f t="shared" si="38"/>
        <v>1.19123</v>
      </c>
      <c r="I1242" s="70">
        <f t="shared" si="39"/>
        <v>1.19123</v>
      </c>
      <c r="J1242" s="71">
        <f>ROUND((H1242*'2-Calculator'!$D$26),2)</f>
        <v>7831.15</v>
      </c>
      <c r="K1242" s="71">
        <f>ROUND((I1242*'2-Calculator'!$D$26),2)</f>
        <v>7831.15</v>
      </c>
      <c r="L1242" s="69">
        <v>5.44</v>
      </c>
      <c r="M1242" s="66" t="s">
        <v>2531</v>
      </c>
      <c r="N1242" s="66" t="s">
        <v>2532</v>
      </c>
      <c r="O1242" s="66"/>
      <c r="P1242" s="66" t="s">
        <v>1833</v>
      </c>
      <c r="Q1242" s="141">
        <v>26</v>
      </c>
    </row>
    <row r="1243" spans="1:17" s="72" customFormat="1" x14ac:dyDescent="0.2">
      <c r="A1243" s="66"/>
      <c r="B1243" s="66" t="s">
        <v>77</v>
      </c>
      <c r="C1243" s="221" t="s">
        <v>1802</v>
      </c>
      <c r="D1243" s="66" t="s">
        <v>2501</v>
      </c>
      <c r="E1243" s="68">
        <v>1.7558400000000001</v>
      </c>
      <c r="F1243" s="74">
        <v>1</v>
      </c>
      <c r="G1243" s="74">
        <v>1</v>
      </c>
      <c r="H1243" s="68">
        <f t="shared" si="38"/>
        <v>1.7558400000000001</v>
      </c>
      <c r="I1243" s="70">
        <f t="shared" si="39"/>
        <v>1.7558400000000001</v>
      </c>
      <c r="J1243" s="71">
        <f>ROUND((H1243*'2-Calculator'!$D$26),2)</f>
        <v>11542.89</v>
      </c>
      <c r="K1243" s="71">
        <f>ROUND((I1243*'2-Calculator'!$D$26),2)</f>
        <v>11542.89</v>
      </c>
      <c r="L1243" s="69">
        <v>8.75</v>
      </c>
      <c r="M1243" s="66" t="s">
        <v>2531</v>
      </c>
      <c r="N1243" s="66" t="s">
        <v>2532</v>
      </c>
      <c r="O1243" s="66"/>
      <c r="P1243" s="66" t="s">
        <v>1833</v>
      </c>
      <c r="Q1243" s="141">
        <v>43</v>
      </c>
    </row>
    <row r="1244" spans="1:17" s="72" customFormat="1" x14ac:dyDescent="0.2">
      <c r="A1244" s="66"/>
      <c r="B1244" s="66" t="s">
        <v>76</v>
      </c>
      <c r="C1244" s="221" t="s">
        <v>1802</v>
      </c>
      <c r="D1244" s="66" t="s">
        <v>2501</v>
      </c>
      <c r="E1244" s="68">
        <v>3.2509600000000001</v>
      </c>
      <c r="F1244" s="74">
        <v>1</v>
      </c>
      <c r="G1244" s="74">
        <v>1</v>
      </c>
      <c r="H1244" s="68">
        <f t="shared" si="38"/>
        <v>3.2509600000000001</v>
      </c>
      <c r="I1244" s="70">
        <f t="shared" si="39"/>
        <v>3.2509600000000001</v>
      </c>
      <c r="J1244" s="71">
        <f>ROUND((H1244*'2-Calculator'!$D$26),2)</f>
        <v>21371.81</v>
      </c>
      <c r="K1244" s="71">
        <f>ROUND((I1244*'2-Calculator'!$D$26),2)</f>
        <v>21371.81</v>
      </c>
      <c r="L1244" s="69">
        <v>11.76</v>
      </c>
      <c r="M1244" s="66" t="s">
        <v>2531</v>
      </c>
      <c r="N1244" s="66" t="s">
        <v>2532</v>
      </c>
      <c r="O1244" s="66"/>
      <c r="P1244" s="66" t="s">
        <v>1833</v>
      </c>
      <c r="Q1244" s="141">
        <v>16</v>
      </c>
    </row>
    <row r="1245" spans="1:17" s="72" customFormat="1" x14ac:dyDescent="0.2">
      <c r="A1245" s="66"/>
      <c r="B1245" s="66" t="s">
        <v>75</v>
      </c>
      <c r="C1245" s="221" t="s">
        <v>1802</v>
      </c>
      <c r="D1245" s="66" t="s">
        <v>2501</v>
      </c>
      <c r="E1245" s="68">
        <v>8.7026599999999998</v>
      </c>
      <c r="F1245" s="74">
        <v>1</v>
      </c>
      <c r="G1245" s="74">
        <v>1</v>
      </c>
      <c r="H1245" s="68">
        <f t="shared" si="38"/>
        <v>8.7026599999999998</v>
      </c>
      <c r="I1245" s="70">
        <f t="shared" si="39"/>
        <v>8.7026599999999998</v>
      </c>
      <c r="J1245" s="71">
        <f>ROUND((H1245*'2-Calculator'!$D$26),2)</f>
        <v>57211.29</v>
      </c>
      <c r="K1245" s="71">
        <f>ROUND((I1245*'2-Calculator'!$D$26),2)</f>
        <v>57211.29</v>
      </c>
      <c r="L1245" s="69">
        <v>27.85</v>
      </c>
      <c r="M1245" s="66" t="s">
        <v>2531</v>
      </c>
      <c r="N1245" s="66" t="s">
        <v>2532</v>
      </c>
      <c r="O1245" s="66"/>
      <c r="P1245" s="66" t="s">
        <v>1833</v>
      </c>
      <c r="Q1245" s="141">
        <v>5</v>
      </c>
    </row>
    <row r="1246" spans="1:17" s="72" customFormat="1" x14ac:dyDescent="0.2">
      <c r="A1246" s="66"/>
      <c r="B1246" s="66" t="s">
        <v>74</v>
      </c>
      <c r="C1246" s="221" t="s">
        <v>1803</v>
      </c>
      <c r="D1246" s="66" t="s">
        <v>2502</v>
      </c>
      <c r="E1246" s="68">
        <v>0.30047000000000001</v>
      </c>
      <c r="F1246" s="74">
        <v>1</v>
      </c>
      <c r="G1246" s="74">
        <v>1</v>
      </c>
      <c r="H1246" s="68">
        <f t="shared" si="38"/>
        <v>0.30047000000000001</v>
      </c>
      <c r="I1246" s="70">
        <f t="shared" si="39"/>
        <v>0.30047000000000001</v>
      </c>
      <c r="J1246" s="71">
        <f>ROUND((H1246*'2-Calculator'!$D$26),2)</f>
        <v>1975.29</v>
      </c>
      <c r="K1246" s="71">
        <f>ROUND((I1246*'2-Calculator'!$D$26),2)</f>
        <v>1975.29</v>
      </c>
      <c r="L1246" s="69">
        <v>3</v>
      </c>
      <c r="M1246" s="66" t="s">
        <v>2531</v>
      </c>
      <c r="N1246" s="66" t="s">
        <v>2532</v>
      </c>
      <c r="O1246" s="66"/>
      <c r="P1246" s="66" t="s">
        <v>1833</v>
      </c>
      <c r="Q1246" s="141">
        <v>0</v>
      </c>
    </row>
    <row r="1247" spans="1:17" s="72" customFormat="1" x14ac:dyDescent="0.2">
      <c r="A1247" s="66"/>
      <c r="B1247" s="66" t="s">
        <v>73</v>
      </c>
      <c r="C1247" s="221" t="s">
        <v>1803</v>
      </c>
      <c r="D1247" s="66" t="s">
        <v>2502</v>
      </c>
      <c r="E1247" s="68">
        <v>0.55518999999999996</v>
      </c>
      <c r="F1247" s="74">
        <v>1</v>
      </c>
      <c r="G1247" s="74">
        <v>1</v>
      </c>
      <c r="H1247" s="68">
        <f t="shared" si="38"/>
        <v>0.55518999999999996</v>
      </c>
      <c r="I1247" s="70">
        <f t="shared" si="39"/>
        <v>0.55518999999999996</v>
      </c>
      <c r="J1247" s="71">
        <f>ROUND((H1247*'2-Calculator'!$D$26),2)</f>
        <v>3649.82</v>
      </c>
      <c r="K1247" s="71">
        <f>ROUND((I1247*'2-Calculator'!$D$26),2)</f>
        <v>3649.82</v>
      </c>
      <c r="L1247" s="69">
        <v>6.0688959944</v>
      </c>
      <c r="M1247" s="66" t="s">
        <v>2531</v>
      </c>
      <c r="N1247" s="66" t="s">
        <v>2532</v>
      </c>
      <c r="O1247" s="66"/>
      <c r="P1247" s="66" t="s">
        <v>1833</v>
      </c>
      <c r="Q1247" s="141">
        <v>0</v>
      </c>
    </row>
    <row r="1248" spans="1:17" s="72" customFormat="1" x14ac:dyDescent="0.2">
      <c r="A1248" s="66"/>
      <c r="B1248" s="66" t="s">
        <v>72</v>
      </c>
      <c r="C1248" s="221" t="s">
        <v>1803</v>
      </c>
      <c r="D1248" s="66" t="s">
        <v>2502</v>
      </c>
      <c r="E1248" s="68">
        <v>0.96848999999999996</v>
      </c>
      <c r="F1248" s="74">
        <v>1</v>
      </c>
      <c r="G1248" s="74">
        <v>1</v>
      </c>
      <c r="H1248" s="68">
        <f t="shared" si="38"/>
        <v>0.96848999999999996</v>
      </c>
      <c r="I1248" s="70">
        <f t="shared" si="39"/>
        <v>0.96848999999999996</v>
      </c>
      <c r="J1248" s="71">
        <f>ROUND((H1248*'2-Calculator'!$D$26),2)</f>
        <v>6366.85</v>
      </c>
      <c r="K1248" s="71">
        <f>ROUND((I1248*'2-Calculator'!$D$26),2)</f>
        <v>6366.85</v>
      </c>
      <c r="L1248" s="69">
        <v>11.083333333300001</v>
      </c>
      <c r="M1248" s="66" t="s">
        <v>2531</v>
      </c>
      <c r="N1248" s="66" t="s">
        <v>2532</v>
      </c>
      <c r="O1248" s="66"/>
      <c r="P1248" s="66" t="s">
        <v>1833</v>
      </c>
      <c r="Q1248" s="141">
        <v>1</v>
      </c>
    </row>
    <row r="1249" spans="1:17" s="72" customFormat="1" x14ac:dyDescent="0.2">
      <c r="A1249" s="66"/>
      <c r="B1249" s="66" t="s">
        <v>71</v>
      </c>
      <c r="C1249" s="221" t="s">
        <v>1803</v>
      </c>
      <c r="D1249" s="66" t="s">
        <v>2502</v>
      </c>
      <c r="E1249" s="68">
        <v>2.7191800000000002</v>
      </c>
      <c r="F1249" s="74">
        <v>1</v>
      </c>
      <c r="G1249" s="74">
        <v>1</v>
      </c>
      <c r="H1249" s="68">
        <f t="shared" si="38"/>
        <v>2.7191800000000002</v>
      </c>
      <c r="I1249" s="70">
        <f t="shared" si="39"/>
        <v>2.7191800000000002</v>
      </c>
      <c r="J1249" s="71">
        <f>ROUND((H1249*'2-Calculator'!$D$26),2)</f>
        <v>17875.89</v>
      </c>
      <c r="K1249" s="71">
        <f>ROUND((I1249*'2-Calculator'!$D$26),2)</f>
        <v>17875.89</v>
      </c>
      <c r="L1249" s="69">
        <v>45.285714285700003</v>
      </c>
      <c r="M1249" s="66" t="s">
        <v>2531</v>
      </c>
      <c r="N1249" s="66" t="s">
        <v>2532</v>
      </c>
      <c r="O1249" s="66"/>
      <c r="P1249" s="66" t="s">
        <v>1833</v>
      </c>
      <c r="Q1249" s="141">
        <v>0</v>
      </c>
    </row>
    <row r="1250" spans="1:17" s="72" customFormat="1" x14ac:dyDescent="0.2">
      <c r="A1250" s="66"/>
      <c r="B1250" s="66" t="s">
        <v>70</v>
      </c>
      <c r="C1250" s="221" t="s">
        <v>1804</v>
      </c>
      <c r="D1250" s="66" t="s">
        <v>2116</v>
      </c>
      <c r="E1250" s="68">
        <v>0.35049000000000002</v>
      </c>
      <c r="F1250" s="74">
        <v>1</v>
      </c>
      <c r="G1250" s="74">
        <v>1</v>
      </c>
      <c r="H1250" s="68">
        <f t="shared" si="38"/>
        <v>0.35049000000000002</v>
      </c>
      <c r="I1250" s="70">
        <f t="shared" si="39"/>
        <v>0.35049000000000002</v>
      </c>
      <c r="J1250" s="71">
        <f>ROUND((H1250*'2-Calculator'!$D$26),2)</f>
        <v>2304.12</v>
      </c>
      <c r="K1250" s="71">
        <f>ROUND((I1250*'2-Calculator'!$D$26),2)</f>
        <v>2304.12</v>
      </c>
      <c r="L1250" s="69">
        <v>2.2799999999999998</v>
      </c>
      <c r="M1250" s="66" t="s">
        <v>2531</v>
      </c>
      <c r="N1250" s="66" t="s">
        <v>2532</v>
      </c>
      <c r="O1250" s="66"/>
      <c r="P1250" s="66" t="s">
        <v>1833</v>
      </c>
      <c r="Q1250" s="141">
        <v>14</v>
      </c>
    </row>
    <row r="1251" spans="1:17" s="72" customFormat="1" x14ac:dyDescent="0.2">
      <c r="A1251" s="66"/>
      <c r="B1251" s="66" t="s">
        <v>69</v>
      </c>
      <c r="C1251" s="221" t="s">
        <v>1804</v>
      </c>
      <c r="D1251" s="66" t="s">
        <v>2116</v>
      </c>
      <c r="E1251" s="68">
        <v>0.57494999999999996</v>
      </c>
      <c r="F1251" s="74">
        <v>1</v>
      </c>
      <c r="G1251" s="74">
        <v>1</v>
      </c>
      <c r="H1251" s="68">
        <f t="shared" si="38"/>
        <v>0.57494999999999996</v>
      </c>
      <c r="I1251" s="70">
        <f t="shared" si="39"/>
        <v>0.57494999999999996</v>
      </c>
      <c r="J1251" s="71">
        <f>ROUND((H1251*'2-Calculator'!$D$26),2)</f>
        <v>3779.72</v>
      </c>
      <c r="K1251" s="71">
        <f>ROUND((I1251*'2-Calculator'!$D$26),2)</f>
        <v>3779.72</v>
      </c>
      <c r="L1251" s="69">
        <v>3.46</v>
      </c>
      <c r="M1251" s="66" t="s">
        <v>2531</v>
      </c>
      <c r="N1251" s="66" t="s">
        <v>2532</v>
      </c>
      <c r="O1251" s="66"/>
      <c r="P1251" s="66" t="s">
        <v>1833</v>
      </c>
      <c r="Q1251" s="141">
        <v>10</v>
      </c>
    </row>
    <row r="1252" spans="1:17" s="72" customFormat="1" x14ac:dyDescent="0.2">
      <c r="A1252" s="66"/>
      <c r="B1252" s="66" t="s">
        <v>68</v>
      </c>
      <c r="C1252" s="221" t="s">
        <v>1804</v>
      </c>
      <c r="D1252" s="66" t="s">
        <v>2116</v>
      </c>
      <c r="E1252" s="68">
        <v>1.07792</v>
      </c>
      <c r="F1252" s="74">
        <v>1</v>
      </c>
      <c r="G1252" s="74">
        <v>1</v>
      </c>
      <c r="H1252" s="68">
        <f t="shared" si="38"/>
        <v>1.07792</v>
      </c>
      <c r="I1252" s="70">
        <f t="shared" si="39"/>
        <v>1.07792</v>
      </c>
      <c r="J1252" s="71">
        <f>ROUND((H1252*'2-Calculator'!$D$26),2)</f>
        <v>7086.25</v>
      </c>
      <c r="K1252" s="71">
        <f>ROUND((I1252*'2-Calculator'!$D$26),2)</f>
        <v>7086.25</v>
      </c>
      <c r="L1252" s="69">
        <v>7.02</v>
      </c>
      <c r="M1252" s="66" t="s">
        <v>2531</v>
      </c>
      <c r="N1252" s="66" t="s">
        <v>2532</v>
      </c>
      <c r="O1252" s="66"/>
      <c r="P1252" s="66" t="s">
        <v>1833</v>
      </c>
      <c r="Q1252" s="141">
        <v>4</v>
      </c>
    </row>
    <row r="1253" spans="1:17" s="72" customFormat="1" x14ac:dyDescent="0.2">
      <c r="A1253" s="66"/>
      <c r="B1253" s="66" t="s">
        <v>67</v>
      </c>
      <c r="C1253" s="221" t="s">
        <v>1804</v>
      </c>
      <c r="D1253" s="66" t="s">
        <v>2116</v>
      </c>
      <c r="E1253" s="68">
        <v>3.5909599999999999</v>
      </c>
      <c r="F1253" s="74">
        <v>1</v>
      </c>
      <c r="G1253" s="74">
        <v>1</v>
      </c>
      <c r="H1253" s="68">
        <f t="shared" si="38"/>
        <v>3.5909599999999999</v>
      </c>
      <c r="I1253" s="70">
        <f t="shared" si="39"/>
        <v>3.5909599999999999</v>
      </c>
      <c r="J1253" s="71">
        <f>ROUND((H1253*'2-Calculator'!$D$26),2)</f>
        <v>23606.97</v>
      </c>
      <c r="K1253" s="71">
        <f>ROUND((I1253*'2-Calculator'!$D$26),2)</f>
        <v>23606.97</v>
      </c>
      <c r="L1253" s="69">
        <v>13.33</v>
      </c>
      <c r="M1253" s="66" t="s">
        <v>2531</v>
      </c>
      <c r="N1253" s="66" t="s">
        <v>2532</v>
      </c>
      <c r="O1253" s="66"/>
      <c r="P1253" s="66" t="s">
        <v>1833</v>
      </c>
      <c r="Q1253" s="141">
        <v>1</v>
      </c>
    </row>
    <row r="1254" spans="1:17" s="72" customFormat="1" x14ac:dyDescent="0.2">
      <c r="A1254" s="66"/>
      <c r="B1254" s="66" t="s">
        <v>66</v>
      </c>
      <c r="C1254" s="221" t="s">
        <v>1805</v>
      </c>
      <c r="D1254" s="66" t="s">
        <v>2503</v>
      </c>
      <c r="E1254" s="68">
        <v>1.2968299999999999</v>
      </c>
      <c r="F1254" s="74">
        <v>1</v>
      </c>
      <c r="G1254" s="74">
        <v>1</v>
      </c>
      <c r="H1254" s="68">
        <f t="shared" si="38"/>
        <v>1.2968299999999999</v>
      </c>
      <c r="I1254" s="70">
        <f t="shared" si="39"/>
        <v>1.2968299999999999</v>
      </c>
      <c r="J1254" s="71">
        <f>ROUND((H1254*'2-Calculator'!$D$26),2)</f>
        <v>8525.36</v>
      </c>
      <c r="K1254" s="71">
        <f>ROUND((I1254*'2-Calculator'!$D$26),2)</f>
        <v>8525.36</v>
      </c>
      <c r="L1254" s="69">
        <v>2.9</v>
      </c>
      <c r="M1254" s="66" t="s">
        <v>2531</v>
      </c>
      <c r="N1254" s="66" t="s">
        <v>2532</v>
      </c>
      <c r="O1254" s="66"/>
      <c r="P1254" s="66" t="s">
        <v>1833</v>
      </c>
      <c r="Q1254" s="141">
        <v>19</v>
      </c>
    </row>
    <row r="1255" spans="1:17" s="72" customFormat="1" x14ac:dyDescent="0.2">
      <c r="A1255" s="66"/>
      <c r="B1255" s="66" t="s">
        <v>65</v>
      </c>
      <c r="C1255" s="221" t="s">
        <v>1805</v>
      </c>
      <c r="D1255" s="66" t="s">
        <v>2503</v>
      </c>
      <c r="E1255" s="68">
        <v>1.7152000000000001</v>
      </c>
      <c r="F1255" s="74">
        <v>1</v>
      </c>
      <c r="G1255" s="74">
        <v>1</v>
      </c>
      <c r="H1255" s="68">
        <f t="shared" si="38"/>
        <v>1.7152000000000001</v>
      </c>
      <c r="I1255" s="70">
        <f t="shared" si="39"/>
        <v>1.7152000000000001</v>
      </c>
      <c r="J1255" s="71">
        <f>ROUND((H1255*'2-Calculator'!$D$26),2)</f>
        <v>11275.72</v>
      </c>
      <c r="K1255" s="71">
        <f>ROUND((I1255*'2-Calculator'!$D$26),2)</f>
        <v>11275.72</v>
      </c>
      <c r="L1255" s="69">
        <v>3.63</v>
      </c>
      <c r="M1255" s="66" t="s">
        <v>2531</v>
      </c>
      <c r="N1255" s="66" t="s">
        <v>2532</v>
      </c>
      <c r="O1255" s="66"/>
      <c r="P1255" s="66" t="s">
        <v>1833</v>
      </c>
      <c r="Q1255" s="141">
        <v>21</v>
      </c>
    </row>
    <row r="1256" spans="1:17" s="72" customFormat="1" x14ac:dyDescent="0.2">
      <c r="A1256" s="66"/>
      <c r="B1256" s="66" t="s">
        <v>64</v>
      </c>
      <c r="C1256" s="221" t="s">
        <v>1805</v>
      </c>
      <c r="D1256" s="66" t="s">
        <v>2503</v>
      </c>
      <c r="E1256" s="68">
        <v>2.4391600000000002</v>
      </c>
      <c r="F1256" s="74">
        <v>1</v>
      </c>
      <c r="G1256" s="74">
        <v>1</v>
      </c>
      <c r="H1256" s="68">
        <f t="shared" si="38"/>
        <v>2.4391600000000002</v>
      </c>
      <c r="I1256" s="70">
        <f t="shared" si="39"/>
        <v>2.4391600000000002</v>
      </c>
      <c r="J1256" s="71">
        <f>ROUND((H1256*'2-Calculator'!$D$26),2)</f>
        <v>16035.04</v>
      </c>
      <c r="K1256" s="71">
        <f>ROUND((I1256*'2-Calculator'!$D$26),2)</f>
        <v>16035.04</v>
      </c>
      <c r="L1256" s="69">
        <v>9.23</v>
      </c>
      <c r="M1256" s="66" t="s">
        <v>2531</v>
      </c>
      <c r="N1256" s="66" t="s">
        <v>2532</v>
      </c>
      <c r="O1256" s="66"/>
      <c r="P1256" s="66" t="s">
        <v>1833</v>
      </c>
      <c r="Q1256" s="141">
        <v>3</v>
      </c>
    </row>
    <row r="1257" spans="1:17" s="72" customFormat="1" x14ac:dyDescent="0.2">
      <c r="A1257" s="66"/>
      <c r="B1257" s="66" t="s">
        <v>63</v>
      </c>
      <c r="C1257" s="221" t="s">
        <v>1805</v>
      </c>
      <c r="D1257" s="66" t="s">
        <v>2503</v>
      </c>
      <c r="E1257" s="68">
        <v>4.2242800000000003</v>
      </c>
      <c r="F1257" s="74">
        <v>1</v>
      </c>
      <c r="G1257" s="74">
        <v>1</v>
      </c>
      <c r="H1257" s="68">
        <f t="shared" si="38"/>
        <v>4.2242800000000003</v>
      </c>
      <c r="I1257" s="70">
        <f t="shared" si="39"/>
        <v>4.2242800000000003</v>
      </c>
      <c r="J1257" s="71">
        <f>ROUND((H1257*'2-Calculator'!$D$26),2)</f>
        <v>27770.42</v>
      </c>
      <c r="K1257" s="71">
        <f>ROUND((I1257*'2-Calculator'!$D$26),2)</f>
        <v>27770.42</v>
      </c>
      <c r="L1257" s="69">
        <v>26.5</v>
      </c>
      <c r="M1257" s="66" t="s">
        <v>2531</v>
      </c>
      <c r="N1257" s="66" t="s">
        <v>2532</v>
      </c>
      <c r="O1257" s="66"/>
      <c r="P1257" s="66" t="s">
        <v>1833</v>
      </c>
      <c r="Q1257" s="141">
        <v>3</v>
      </c>
    </row>
    <row r="1258" spans="1:17" s="72" customFormat="1" x14ac:dyDescent="0.2">
      <c r="A1258" s="66"/>
      <c r="B1258" s="66" t="s">
        <v>62</v>
      </c>
      <c r="C1258" s="221" t="s">
        <v>1806</v>
      </c>
      <c r="D1258" s="66" t="s">
        <v>2117</v>
      </c>
      <c r="E1258" s="68">
        <v>0.81233</v>
      </c>
      <c r="F1258" s="74">
        <v>2</v>
      </c>
      <c r="G1258" s="74">
        <v>2</v>
      </c>
      <c r="H1258" s="68">
        <f t="shared" si="38"/>
        <v>1.62466</v>
      </c>
      <c r="I1258" s="70">
        <f t="shared" si="39"/>
        <v>1.62466</v>
      </c>
      <c r="J1258" s="71">
        <f>ROUND((H1258*'2-Calculator'!$D$26),2)</f>
        <v>10680.51</v>
      </c>
      <c r="K1258" s="71">
        <f>ROUND((I1258*'2-Calculator'!$D$26),2)</f>
        <v>10680.51</v>
      </c>
      <c r="L1258" s="69">
        <v>8.3699999999999992</v>
      </c>
      <c r="M1258" s="66" t="s">
        <v>2540</v>
      </c>
      <c r="N1258" s="66" t="s">
        <v>2541</v>
      </c>
      <c r="O1258" s="66"/>
      <c r="P1258" s="66" t="s">
        <v>1833</v>
      </c>
      <c r="Q1258" s="141">
        <v>28</v>
      </c>
    </row>
    <row r="1259" spans="1:17" s="72" customFormat="1" x14ac:dyDescent="0.2">
      <c r="A1259" s="66"/>
      <c r="B1259" s="66" t="s">
        <v>61</v>
      </c>
      <c r="C1259" s="221" t="s">
        <v>1806</v>
      </c>
      <c r="D1259" s="66" t="s">
        <v>2117</v>
      </c>
      <c r="E1259" s="68">
        <v>1.11893</v>
      </c>
      <c r="F1259" s="74">
        <v>2</v>
      </c>
      <c r="G1259" s="74">
        <v>2</v>
      </c>
      <c r="H1259" s="68">
        <f t="shared" si="38"/>
        <v>2.23786</v>
      </c>
      <c r="I1259" s="70">
        <f t="shared" si="39"/>
        <v>2.23786</v>
      </c>
      <c r="J1259" s="71">
        <f>ROUND((H1259*'2-Calculator'!$D$26),2)</f>
        <v>14711.69</v>
      </c>
      <c r="K1259" s="71">
        <f>ROUND((I1259*'2-Calculator'!$D$26),2)</f>
        <v>14711.69</v>
      </c>
      <c r="L1259" s="69">
        <v>8.4499999999999993</v>
      </c>
      <c r="M1259" s="66" t="s">
        <v>2540</v>
      </c>
      <c r="N1259" s="66" t="s">
        <v>2541</v>
      </c>
      <c r="O1259" s="66"/>
      <c r="P1259" s="66" t="s">
        <v>1833</v>
      </c>
      <c r="Q1259" s="141">
        <v>103</v>
      </c>
    </row>
    <row r="1260" spans="1:17" s="72" customFormat="1" x14ac:dyDescent="0.2">
      <c r="A1260" s="66"/>
      <c r="B1260" s="66" t="s">
        <v>60</v>
      </c>
      <c r="C1260" s="221" t="s">
        <v>1806</v>
      </c>
      <c r="D1260" s="66" t="s">
        <v>2117</v>
      </c>
      <c r="E1260" s="68">
        <v>1.49349</v>
      </c>
      <c r="F1260" s="74">
        <v>2</v>
      </c>
      <c r="G1260" s="74">
        <v>2</v>
      </c>
      <c r="H1260" s="68">
        <f t="shared" si="38"/>
        <v>2.98698</v>
      </c>
      <c r="I1260" s="70">
        <f t="shared" si="39"/>
        <v>2.98698</v>
      </c>
      <c r="J1260" s="71">
        <f>ROUND((H1260*'2-Calculator'!$D$26),2)</f>
        <v>19636.41</v>
      </c>
      <c r="K1260" s="71">
        <f>ROUND((I1260*'2-Calculator'!$D$26),2)</f>
        <v>19636.41</v>
      </c>
      <c r="L1260" s="69">
        <v>13.07</v>
      </c>
      <c r="M1260" s="66" t="s">
        <v>2540</v>
      </c>
      <c r="N1260" s="66" t="s">
        <v>2541</v>
      </c>
      <c r="O1260" s="66"/>
      <c r="P1260" s="66" t="s">
        <v>1833</v>
      </c>
      <c r="Q1260" s="141">
        <v>207</v>
      </c>
    </row>
    <row r="1261" spans="1:17" s="72" customFormat="1" x14ac:dyDescent="0.2">
      <c r="A1261" s="66"/>
      <c r="B1261" s="66" t="s">
        <v>59</v>
      </c>
      <c r="C1261" s="221" t="s">
        <v>1806</v>
      </c>
      <c r="D1261" s="66" t="s">
        <v>2117</v>
      </c>
      <c r="E1261" s="68">
        <v>1.88591</v>
      </c>
      <c r="F1261" s="74">
        <v>2</v>
      </c>
      <c r="G1261" s="74">
        <v>2</v>
      </c>
      <c r="H1261" s="68">
        <f t="shared" si="38"/>
        <v>3.77182</v>
      </c>
      <c r="I1261" s="70">
        <f t="shared" si="39"/>
        <v>3.77182</v>
      </c>
      <c r="J1261" s="71">
        <f>ROUND((H1261*'2-Calculator'!$D$26),2)</f>
        <v>24795.94</v>
      </c>
      <c r="K1261" s="71">
        <f>ROUND((I1261*'2-Calculator'!$D$26),2)</f>
        <v>24795.94</v>
      </c>
      <c r="L1261" s="69">
        <v>18.8</v>
      </c>
      <c r="M1261" s="66" t="s">
        <v>2540</v>
      </c>
      <c r="N1261" s="66" t="s">
        <v>2541</v>
      </c>
      <c r="O1261" s="66"/>
      <c r="P1261" s="66" t="s">
        <v>1833</v>
      </c>
      <c r="Q1261" s="141">
        <v>37</v>
      </c>
    </row>
    <row r="1262" spans="1:17" s="72" customFormat="1" x14ac:dyDescent="0.2">
      <c r="A1262" s="66"/>
      <c r="B1262" s="66" t="s">
        <v>58</v>
      </c>
      <c r="C1262" s="221" t="s">
        <v>1807</v>
      </c>
      <c r="D1262" s="66" t="s">
        <v>2388</v>
      </c>
      <c r="E1262" s="68">
        <v>0.32163000000000003</v>
      </c>
      <c r="F1262" s="74">
        <v>1</v>
      </c>
      <c r="G1262" s="74">
        <v>1</v>
      </c>
      <c r="H1262" s="68">
        <f t="shared" si="38"/>
        <v>0.32163000000000003</v>
      </c>
      <c r="I1262" s="70">
        <f t="shared" si="39"/>
        <v>0.32163000000000003</v>
      </c>
      <c r="J1262" s="71">
        <f>ROUND((H1262*'2-Calculator'!$D$26),2)</f>
        <v>2114.4</v>
      </c>
      <c r="K1262" s="71">
        <f>ROUND((I1262*'2-Calculator'!$D$26),2)</f>
        <v>2114.4</v>
      </c>
      <c r="L1262" s="69">
        <v>2.2400000000000002</v>
      </c>
      <c r="M1262" s="66" t="s">
        <v>2531</v>
      </c>
      <c r="N1262" s="66" t="s">
        <v>2532</v>
      </c>
      <c r="O1262" s="66"/>
      <c r="P1262" s="66" t="s">
        <v>1833</v>
      </c>
      <c r="Q1262" s="141">
        <v>50</v>
      </c>
    </row>
    <row r="1263" spans="1:17" s="72" customFormat="1" x14ac:dyDescent="0.2">
      <c r="A1263" s="66"/>
      <c r="B1263" s="66" t="s">
        <v>57</v>
      </c>
      <c r="C1263" s="221" t="s">
        <v>1807</v>
      </c>
      <c r="D1263" s="66" t="s">
        <v>2388</v>
      </c>
      <c r="E1263" s="68">
        <v>0.54227999999999998</v>
      </c>
      <c r="F1263" s="74">
        <v>1</v>
      </c>
      <c r="G1263" s="74">
        <v>1</v>
      </c>
      <c r="H1263" s="68">
        <f t="shared" si="38"/>
        <v>0.54227999999999998</v>
      </c>
      <c r="I1263" s="70">
        <f t="shared" si="39"/>
        <v>0.54227999999999998</v>
      </c>
      <c r="J1263" s="71">
        <f>ROUND((H1263*'2-Calculator'!$D$26),2)</f>
        <v>3564.95</v>
      </c>
      <c r="K1263" s="71">
        <f>ROUND((I1263*'2-Calculator'!$D$26),2)</f>
        <v>3564.95</v>
      </c>
      <c r="L1263" s="69">
        <v>3.52</v>
      </c>
      <c r="M1263" s="66" t="s">
        <v>2531</v>
      </c>
      <c r="N1263" s="66" t="s">
        <v>2532</v>
      </c>
      <c r="O1263" s="66"/>
      <c r="P1263" s="66" t="s">
        <v>1833</v>
      </c>
      <c r="Q1263" s="141">
        <v>82</v>
      </c>
    </row>
    <row r="1264" spans="1:17" s="72" customFormat="1" x14ac:dyDescent="0.2">
      <c r="A1264" s="66"/>
      <c r="B1264" s="66" t="s">
        <v>56</v>
      </c>
      <c r="C1264" s="221" t="s">
        <v>1807</v>
      </c>
      <c r="D1264" s="66" t="s">
        <v>2388</v>
      </c>
      <c r="E1264" s="68">
        <v>0.76893</v>
      </c>
      <c r="F1264" s="74">
        <v>1</v>
      </c>
      <c r="G1264" s="74">
        <v>1</v>
      </c>
      <c r="H1264" s="68">
        <f t="shared" si="38"/>
        <v>0.76893</v>
      </c>
      <c r="I1264" s="70">
        <f t="shared" si="39"/>
        <v>0.76893</v>
      </c>
      <c r="J1264" s="71">
        <f>ROUND((H1264*'2-Calculator'!$D$26),2)</f>
        <v>5054.95</v>
      </c>
      <c r="K1264" s="71">
        <f>ROUND((I1264*'2-Calculator'!$D$26),2)</f>
        <v>5054.95</v>
      </c>
      <c r="L1264" s="69">
        <v>5.33</v>
      </c>
      <c r="M1264" s="66" t="s">
        <v>2531</v>
      </c>
      <c r="N1264" s="66" t="s">
        <v>2532</v>
      </c>
      <c r="O1264" s="66"/>
      <c r="P1264" s="66" t="s">
        <v>1833</v>
      </c>
      <c r="Q1264" s="141">
        <v>49</v>
      </c>
    </row>
    <row r="1265" spans="1:17" s="72" customFormat="1" x14ac:dyDescent="0.2">
      <c r="A1265" s="66"/>
      <c r="B1265" s="66" t="s">
        <v>55</v>
      </c>
      <c r="C1265" s="221" t="s">
        <v>1807</v>
      </c>
      <c r="D1265" s="66" t="s">
        <v>2388</v>
      </c>
      <c r="E1265" s="68">
        <v>1.46305</v>
      </c>
      <c r="F1265" s="74">
        <v>1</v>
      </c>
      <c r="G1265" s="74">
        <v>1</v>
      </c>
      <c r="H1265" s="68">
        <f t="shared" si="38"/>
        <v>1.46305</v>
      </c>
      <c r="I1265" s="70">
        <f t="shared" si="39"/>
        <v>1.46305</v>
      </c>
      <c r="J1265" s="71">
        <f>ROUND((H1265*'2-Calculator'!$D$26),2)</f>
        <v>9618.09</v>
      </c>
      <c r="K1265" s="71">
        <f>ROUND((I1265*'2-Calculator'!$D$26),2)</f>
        <v>9618.09</v>
      </c>
      <c r="L1265" s="69">
        <v>10.130000000000001</v>
      </c>
      <c r="M1265" s="66" t="s">
        <v>2531</v>
      </c>
      <c r="N1265" s="66" t="s">
        <v>2532</v>
      </c>
      <c r="O1265" s="66"/>
      <c r="P1265" s="66" t="s">
        <v>1833</v>
      </c>
      <c r="Q1265" s="141">
        <v>13</v>
      </c>
    </row>
    <row r="1266" spans="1:17" s="72" customFormat="1" x14ac:dyDescent="0.2">
      <c r="A1266" s="66"/>
      <c r="B1266" s="66" t="s">
        <v>54</v>
      </c>
      <c r="C1266" s="221" t="s">
        <v>1808</v>
      </c>
      <c r="D1266" s="66" t="s">
        <v>2389</v>
      </c>
      <c r="E1266" s="68">
        <v>0.35965000000000003</v>
      </c>
      <c r="F1266" s="74">
        <v>1</v>
      </c>
      <c r="G1266" s="74">
        <v>1</v>
      </c>
      <c r="H1266" s="68">
        <f t="shared" si="38"/>
        <v>0.35965000000000003</v>
      </c>
      <c r="I1266" s="70">
        <f t="shared" si="39"/>
        <v>0.35965000000000003</v>
      </c>
      <c r="J1266" s="71">
        <f>ROUND((H1266*'2-Calculator'!$D$26),2)</f>
        <v>2364.34</v>
      </c>
      <c r="K1266" s="71">
        <f>ROUND((I1266*'2-Calculator'!$D$26),2)</f>
        <v>2364.34</v>
      </c>
      <c r="L1266" s="69">
        <v>8.8699999999999992</v>
      </c>
      <c r="M1266" s="66" t="s">
        <v>2531</v>
      </c>
      <c r="N1266" s="66" t="s">
        <v>2532</v>
      </c>
      <c r="O1266" s="66"/>
      <c r="P1266" s="66" t="s">
        <v>1833</v>
      </c>
      <c r="Q1266" s="141">
        <v>11</v>
      </c>
    </row>
    <row r="1267" spans="1:17" s="72" customFormat="1" x14ac:dyDescent="0.2">
      <c r="A1267" s="66"/>
      <c r="B1267" s="66" t="s">
        <v>53</v>
      </c>
      <c r="C1267" s="221" t="s">
        <v>1808</v>
      </c>
      <c r="D1267" s="66" t="s">
        <v>2389</v>
      </c>
      <c r="E1267" s="68">
        <v>0.58565999999999996</v>
      </c>
      <c r="F1267" s="74">
        <v>1</v>
      </c>
      <c r="G1267" s="74">
        <v>1</v>
      </c>
      <c r="H1267" s="68">
        <f t="shared" si="38"/>
        <v>0.58565999999999996</v>
      </c>
      <c r="I1267" s="70">
        <f t="shared" si="39"/>
        <v>0.58565999999999996</v>
      </c>
      <c r="J1267" s="71">
        <f>ROUND((H1267*'2-Calculator'!$D$26),2)</f>
        <v>3850.13</v>
      </c>
      <c r="K1267" s="71">
        <f>ROUND((I1267*'2-Calculator'!$D$26),2)</f>
        <v>3850.13</v>
      </c>
      <c r="L1267" s="69">
        <v>9.9600000000000009</v>
      </c>
      <c r="M1267" s="66" t="s">
        <v>2531</v>
      </c>
      <c r="N1267" s="66" t="s">
        <v>2532</v>
      </c>
      <c r="O1267" s="66"/>
      <c r="P1267" s="66" t="s">
        <v>1833</v>
      </c>
      <c r="Q1267" s="141">
        <v>44</v>
      </c>
    </row>
    <row r="1268" spans="1:17" s="72" customFormat="1" x14ac:dyDescent="0.2">
      <c r="A1268" s="66"/>
      <c r="B1268" s="66" t="s">
        <v>52</v>
      </c>
      <c r="C1268" s="221" t="s">
        <v>1808</v>
      </c>
      <c r="D1268" s="66" t="s">
        <v>2389</v>
      </c>
      <c r="E1268" s="68">
        <v>0.82708000000000004</v>
      </c>
      <c r="F1268" s="74">
        <v>1</v>
      </c>
      <c r="G1268" s="74">
        <v>1</v>
      </c>
      <c r="H1268" s="68">
        <f t="shared" si="38"/>
        <v>0.82708000000000004</v>
      </c>
      <c r="I1268" s="70">
        <f t="shared" si="39"/>
        <v>0.82708000000000004</v>
      </c>
      <c r="J1268" s="71">
        <f>ROUND((H1268*'2-Calculator'!$D$26),2)</f>
        <v>5437.22</v>
      </c>
      <c r="K1268" s="71">
        <f>ROUND((I1268*'2-Calculator'!$D$26),2)</f>
        <v>5437.22</v>
      </c>
      <c r="L1268" s="69">
        <v>12.53</v>
      </c>
      <c r="M1268" s="66" t="s">
        <v>2531</v>
      </c>
      <c r="N1268" s="66" t="s">
        <v>2532</v>
      </c>
      <c r="O1268" s="66"/>
      <c r="P1268" s="66" t="s">
        <v>1833</v>
      </c>
      <c r="Q1268" s="141">
        <v>24</v>
      </c>
    </row>
    <row r="1269" spans="1:17" s="72" customFormat="1" x14ac:dyDescent="0.2">
      <c r="A1269" s="66"/>
      <c r="B1269" s="66" t="s">
        <v>51</v>
      </c>
      <c r="C1269" s="221" t="s">
        <v>1808</v>
      </c>
      <c r="D1269" s="66" t="s">
        <v>2389</v>
      </c>
      <c r="E1269" s="68">
        <v>1.3255999999999999</v>
      </c>
      <c r="F1269" s="74">
        <v>1</v>
      </c>
      <c r="G1269" s="74">
        <v>1</v>
      </c>
      <c r="H1269" s="68">
        <f t="shared" si="38"/>
        <v>1.3255999999999999</v>
      </c>
      <c r="I1269" s="70">
        <f t="shared" si="39"/>
        <v>1.3255999999999999</v>
      </c>
      <c r="J1269" s="71">
        <f>ROUND((H1269*'2-Calculator'!$D$26),2)</f>
        <v>8714.49</v>
      </c>
      <c r="K1269" s="71">
        <f>ROUND((I1269*'2-Calculator'!$D$26),2)</f>
        <v>8714.49</v>
      </c>
      <c r="L1269" s="69">
        <v>15.61</v>
      </c>
      <c r="M1269" s="66" t="s">
        <v>2531</v>
      </c>
      <c r="N1269" s="66" t="s">
        <v>2532</v>
      </c>
      <c r="O1269" s="66"/>
      <c r="P1269" s="66" t="s">
        <v>1833</v>
      </c>
      <c r="Q1269" s="141">
        <v>2</v>
      </c>
    </row>
    <row r="1270" spans="1:17" s="72" customFormat="1" x14ac:dyDescent="0.2">
      <c r="A1270" s="66"/>
      <c r="B1270" s="66" t="s">
        <v>50</v>
      </c>
      <c r="C1270" s="221" t="s">
        <v>1809</v>
      </c>
      <c r="D1270" s="66" t="s">
        <v>2118</v>
      </c>
      <c r="E1270" s="68">
        <v>0.66429000000000005</v>
      </c>
      <c r="F1270" s="74">
        <v>1.4</v>
      </c>
      <c r="G1270" s="74">
        <v>1</v>
      </c>
      <c r="H1270" s="68">
        <f t="shared" si="38"/>
        <v>0.93001</v>
      </c>
      <c r="I1270" s="70">
        <f t="shared" si="39"/>
        <v>0.66429000000000005</v>
      </c>
      <c r="J1270" s="71">
        <f>ROUND((H1270*'2-Calculator'!$D$26),2)</f>
        <v>6113.89</v>
      </c>
      <c r="K1270" s="71">
        <f>ROUND((I1270*'2-Calculator'!$D$26),2)</f>
        <v>4367.04</v>
      </c>
      <c r="L1270" s="69">
        <v>10.28</v>
      </c>
      <c r="M1270" s="66" t="s">
        <v>46</v>
      </c>
      <c r="N1270" s="66" t="s">
        <v>46</v>
      </c>
      <c r="O1270" s="66"/>
      <c r="P1270" s="66" t="s">
        <v>1833</v>
      </c>
      <c r="Q1270" s="141">
        <v>2</v>
      </c>
    </row>
    <row r="1271" spans="1:17" s="72" customFormat="1" x14ac:dyDescent="0.2">
      <c r="A1271" s="66"/>
      <c r="B1271" s="66" t="s">
        <v>49</v>
      </c>
      <c r="C1271" s="221" t="s">
        <v>1809</v>
      </c>
      <c r="D1271" s="66" t="s">
        <v>2118</v>
      </c>
      <c r="E1271" s="68">
        <v>1.6418699999999999</v>
      </c>
      <c r="F1271" s="74">
        <v>1.4</v>
      </c>
      <c r="G1271" s="74">
        <v>1</v>
      </c>
      <c r="H1271" s="68">
        <f t="shared" si="38"/>
        <v>2.2986200000000001</v>
      </c>
      <c r="I1271" s="70">
        <f t="shared" si="39"/>
        <v>1.6418699999999999</v>
      </c>
      <c r="J1271" s="71">
        <f>ROUND((H1271*'2-Calculator'!$D$26),2)</f>
        <v>15111.13</v>
      </c>
      <c r="K1271" s="71">
        <f>ROUND((I1271*'2-Calculator'!$D$26),2)</f>
        <v>10793.65</v>
      </c>
      <c r="L1271" s="69">
        <v>16.78</v>
      </c>
      <c r="M1271" s="66" t="s">
        <v>46</v>
      </c>
      <c r="N1271" s="66" t="s">
        <v>46</v>
      </c>
      <c r="O1271" s="66"/>
      <c r="P1271" s="66" t="s">
        <v>1833</v>
      </c>
      <c r="Q1271" s="141">
        <v>4</v>
      </c>
    </row>
    <row r="1272" spans="1:17" s="72" customFormat="1" x14ac:dyDescent="0.2">
      <c r="A1272" s="66"/>
      <c r="B1272" s="66" t="s">
        <v>48</v>
      </c>
      <c r="C1272" s="221" t="s">
        <v>1809</v>
      </c>
      <c r="D1272" s="66" t="s">
        <v>2118</v>
      </c>
      <c r="E1272" s="68">
        <v>2.9696099999999999</v>
      </c>
      <c r="F1272" s="74">
        <v>1.4</v>
      </c>
      <c r="G1272" s="74">
        <v>1</v>
      </c>
      <c r="H1272" s="68">
        <f t="shared" si="38"/>
        <v>4.1574499999999999</v>
      </c>
      <c r="I1272" s="70">
        <f t="shared" si="39"/>
        <v>2.9696099999999999</v>
      </c>
      <c r="J1272" s="71">
        <f>ROUND((H1272*'2-Calculator'!$D$26),2)</f>
        <v>27331.08</v>
      </c>
      <c r="K1272" s="71">
        <f>ROUND((I1272*'2-Calculator'!$D$26),2)</f>
        <v>19522.22</v>
      </c>
      <c r="L1272" s="69">
        <v>25.65</v>
      </c>
      <c r="M1272" s="66" t="s">
        <v>46</v>
      </c>
      <c r="N1272" s="66" t="s">
        <v>46</v>
      </c>
      <c r="O1272" s="66"/>
      <c r="P1272" s="66" t="s">
        <v>1833</v>
      </c>
      <c r="Q1272" s="141">
        <v>6</v>
      </c>
    </row>
    <row r="1273" spans="1:17" s="72" customFormat="1" x14ac:dyDescent="0.2">
      <c r="A1273" s="66"/>
      <c r="B1273" s="66" t="s">
        <v>47</v>
      </c>
      <c r="C1273" s="221" t="s">
        <v>1809</v>
      </c>
      <c r="D1273" s="66" t="s">
        <v>2118</v>
      </c>
      <c r="E1273" s="68">
        <v>5.6951200000000002</v>
      </c>
      <c r="F1273" s="74">
        <v>1.4</v>
      </c>
      <c r="G1273" s="74">
        <v>1</v>
      </c>
      <c r="H1273" s="68">
        <f t="shared" si="38"/>
        <v>7.9731699999999996</v>
      </c>
      <c r="I1273" s="70">
        <f t="shared" si="39"/>
        <v>5.6951200000000002</v>
      </c>
      <c r="J1273" s="71">
        <f>ROUND((H1273*'2-Calculator'!$D$26),2)</f>
        <v>52415.62</v>
      </c>
      <c r="K1273" s="71">
        <f>ROUND((I1273*'2-Calculator'!$D$26),2)</f>
        <v>37439.72</v>
      </c>
      <c r="L1273" s="69">
        <v>43.95</v>
      </c>
      <c r="M1273" s="66" t="s">
        <v>46</v>
      </c>
      <c r="N1273" s="66" t="s">
        <v>46</v>
      </c>
      <c r="O1273" s="66"/>
      <c r="P1273" s="66" t="s">
        <v>1833</v>
      </c>
      <c r="Q1273" s="141">
        <v>1</v>
      </c>
    </row>
    <row r="1274" spans="1:17" s="72" customFormat="1" x14ac:dyDescent="0.2">
      <c r="A1274" s="66"/>
      <c r="B1274" s="66" t="s">
        <v>45</v>
      </c>
      <c r="C1274" s="221" t="s">
        <v>1810</v>
      </c>
      <c r="D1274" s="66" t="s">
        <v>2504</v>
      </c>
      <c r="E1274" s="68">
        <v>0.52517000000000003</v>
      </c>
      <c r="F1274" s="74">
        <v>1</v>
      </c>
      <c r="G1274" s="74">
        <v>1</v>
      </c>
      <c r="H1274" s="68">
        <f t="shared" si="38"/>
        <v>0.52517000000000003</v>
      </c>
      <c r="I1274" s="70">
        <f t="shared" si="39"/>
        <v>0.52517000000000003</v>
      </c>
      <c r="J1274" s="71">
        <f>ROUND((H1274*'2-Calculator'!$D$26),2)</f>
        <v>3452.47</v>
      </c>
      <c r="K1274" s="71">
        <f>ROUND((I1274*'2-Calculator'!$D$26),2)</f>
        <v>3452.47</v>
      </c>
      <c r="L1274" s="69">
        <v>6</v>
      </c>
      <c r="M1274" s="66" t="s">
        <v>2531</v>
      </c>
      <c r="N1274" s="66" t="s">
        <v>2532</v>
      </c>
      <c r="O1274" s="66"/>
      <c r="P1274" s="66" t="s">
        <v>1833</v>
      </c>
      <c r="Q1274" s="141">
        <v>0</v>
      </c>
    </row>
    <row r="1275" spans="1:17" s="72" customFormat="1" x14ac:dyDescent="0.2">
      <c r="A1275" s="66"/>
      <c r="B1275" s="66" t="s">
        <v>44</v>
      </c>
      <c r="C1275" s="221" t="s">
        <v>1810</v>
      </c>
      <c r="D1275" s="66" t="s">
        <v>2504</v>
      </c>
      <c r="E1275" s="68">
        <v>0.89312999999999998</v>
      </c>
      <c r="F1275" s="74">
        <v>1</v>
      </c>
      <c r="G1275" s="74">
        <v>1</v>
      </c>
      <c r="H1275" s="68">
        <f t="shared" si="38"/>
        <v>0.89312999999999998</v>
      </c>
      <c r="I1275" s="70">
        <f t="shared" si="39"/>
        <v>0.89312999999999998</v>
      </c>
      <c r="J1275" s="71">
        <f>ROUND((H1275*'2-Calculator'!$D$26),2)</f>
        <v>5871.44</v>
      </c>
      <c r="K1275" s="71">
        <f>ROUND((I1275*'2-Calculator'!$D$26),2)</f>
        <v>5871.44</v>
      </c>
      <c r="L1275" s="69">
        <v>8.39</v>
      </c>
      <c r="M1275" s="66" t="s">
        <v>2531</v>
      </c>
      <c r="N1275" s="66" t="s">
        <v>2532</v>
      </c>
      <c r="O1275" s="66"/>
      <c r="P1275" s="66" t="s">
        <v>1833</v>
      </c>
      <c r="Q1275" s="141">
        <v>2</v>
      </c>
    </row>
    <row r="1276" spans="1:17" s="72" customFormat="1" x14ac:dyDescent="0.2">
      <c r="A1276" s="66"/>
      <c r="B1276" s="66" t="s">
        <v>43</v>
      </c>
      <c r="C1276" s="221" t="s">
        <v>1810</v>
      </c>
      <c r="D1276" s="66" t="s">
        <v>2504</v>
      </c>
      <c r="E1276" s="68">
        <v>1.3944300000000001</v>
      </c>
      <c r="F1276" s="74">
        <v>1</v>
      </c>
      <c r="G1276" s="74">
        <v>1</v>
      </c>
      <c r="H1276" s="68">
        <f t="shared" si="38"/>
        <v>1.3944300000000001</v>
      </c>
      <c r="I1276" s="70">
        <f t="shared" si="39"/>
        <v>1.3944300000000001</v>
      </c>
      <c r="J1276" s="71">
        <f>ROUND((H1276*'2-Calculator'!$D$26),2)</f>
        <v>9166.98</v>
      </c>
      <c r="K1276" s="71">
        <f>ROUND((I1276*'2-Calculator'!$D$26),2)</f>
        <v>9166.98</v>
      </c>
      <c r="L1276" s="69">
        <v>7.46</v>
      </c>
      <c r="M1276" s="66" t="s">
        <v>2531</v>
      </c>
      <c r="N1276" s="66" t="s">
        <v>2532</v>
      </c>
      <c r="O1276" s="66"/>
      <c r="P1276" s="66" t="s">
        <v>1833</v>
      </c>
      <c r="Q1276" s="141">
        <v>50</v>
      </c>
    </row>
    <row r="1277" spans="1:17" s="72" customFormat="1" x14ac:dyDescent="0.2">
      <c r="A1277" s="66"/>
      <c r="B1277" s="66" t="s">
        <v>42</v>
      </c>
      <c r="C1277" s="221" t="s">
        <v>1810</v>
      </c>
      <c r="D1277" s="66" t="s">
        <v>2504</v>
      </c>
      <c r="E1277" s="68">
        <v>2.7928899999999999</v>
      </c>
      <c r="F1277" s="74">
        <v>1</v>
      </c>
      <c r="G1277" s="74">
        <v>1</v>
      </c>
      <c r="H1277" s="68">
        <f t="shared" si="38"/>
        <v>2.7928899999999999</v>
      </c>
      <c r="I1277" s="70">
        <f t="shared" si="39"/>
        <v>2.7928899999999999</v>
      </c>
      <c r="J1277" s="71">
        <f>ROUND((H1277*'2-Calculator'!$D$26),2)</f>
        <v>18360.46</v>
      </c>
      <c r="K1277" s="71">
        <f>ROUND((I1277*'2-Calculator'!$D$26),2)</f>
        <v>18360.46</v>
      </c>
      <c r="L1277" s="69">
        <v>13.81</v>
      </c>
      <c r="M1277" s="66" t="s">
        <v>2531</v>
      </c>
      <c r="N1277" s="66" t="s">
        <v>2532</v>
      </c>
      <c r="O1277" s="66"/>
      <c r="P1277" s="66" t="s">
        <v>1833</v>
      </c>
      <c r="Q1277" s="141">
        <v>73</v>
      </c>
    </row>
    <row r="1278" spans="1:17" s="72" customFormat="1" x14ac:dyDescent="0.2">
      <c r="A1278" s="66"/>
      <c r="B1278" s="66" t="s">
        <v>41</v>
      </c>
      <c r="C1278" s="221" t="s">
        <v>1811</v>
      </c>
      <c r="D1278" s="66" t="s">
        <v>2505</v>
      </c>
      <c r="E1278" s="68">
        <v>0.59779000000000004</v>
      </c>
      <c r="F1278" s="74">
        <v>1</v>
      </c>
      <c r="G1278" s="74">
        <v>1</v>
      </c>
      <c r="H1278" s="68">
        <f t="shared" si="38"/>
        <v>0.59779000000000004</v>
      </c>
      <c r="I1278" s="70">
        <f t="shared" si="39"/>
        <v>0.59779000000000004</v>
      </c>
      <c r="J1278" s="71">
        <f>ROUND((H1278*'2-Calculator'!$D$26),2)</f>
        <v>3929.87</v>
      </c>
      <c r="K1278" s="71">
        <f>ROUND((I1278*'2-Calculator'!$D$26),2)</f>
        <v>3929.87</v>
      </c>
      <c r="L1278" s="69">
        <v>10.75</v>
      </c>
      <c r="M1278" s="66" t="s">
        <v>2531</v>
      </c>
      <c r="N1278" s="66" t="s">
        <v>2532</v>
      </c>
      <c r="O1278" s="66"/>
      <c r="P1278" s="66" t="s">
        <v>1833</v>
      </c>
      <c r="Q1278" s="141">
        <v>1</v>
      </c>
    </row>
    <row r="1279" spans="1:17" s="72" customFormat="1" x14ac:dyDescent="0.2">
      <c r="A1279" s="66"/>
      <c r="B1279" s="66" t="s">
        <v>40</v>
      </c>
      <c r="C1279" s="221" t="s">
        <v>1811</v>
      </c>
      <c r="D1279" s="66" t="s">
        <v>2505</v>
      </c>
      <c r="E1279" s="68">
        <v>0.79271999999999998</v>
      </c>
      <c r="F1279" s="74">
        <v>1</v>
      </c>
      <c r="G1279" s="74">
        <v>1</v>
      </c>
      <c r="H1279" s="68">
        <f t="shared" si="38"/>
        <v>0.79271999999999998</v>
      </c>
      <c r="I1279" s="70">
        <f t="shared" si="39"/>
        <v>0.79271999999999998</v>
      </c>
      <c r="J1279" s="71">
        <f>ROUND((H1279*'2-Calculator'!$D$26),2)</f>
        <v>5211.34</v>
      </c>
      <c r="K1279" s="71">
        <f>ROUND((I1279*'2-Calculator'!$D$26),2)</f>
        <v>5211.34</v>
      </c>
      <c r="L1279" s="69">
        <v>6.09</v>
      </c>
      <c r="M1279" s="66" t="s">
        <v>2531</v>
      </c>
      <c r="N1279" s="66" t="s">
        <v>2532</v>
      </c>
      <c r="O1279" s="66"/>
      <c r="P1279" s="66" t="s">
        <v>1833</v>
      </c>
      <c r="Q1279" s="141">
        <v>17</v>
      </c>
    </row>
    <row r="1280" spans="1:17" s="72" customFormat="1" x14ac:dyDescent="0.2">
      <c r="A1280" s="66"/>
      <c r="B1280" s="66" t="s">
        <v>39</v>
      </c>
      <c r="C1280" s="221" t="s">
        <v>1811</v>
      </c>
      <c r="D1280" s="66" t="s">
        <v>2505</v>
      </c>
      <c r="E1280" s="68">
        <v>1.0378499999999999</v>
      </c>
      <c r="F1280" s="74">
        <v>1</v>
      </c>
      <c r="G1280" s="74">
        <v>1</v>
      </c>
      <c r="H1280" s="68">
        <f t="shared" si="38"/>
        <v>1.0378499999999999</v>
      </c>
      <c r="I1280" s="70">
        <f t="shared" si="39"/>
        <v>1.0378499999999999</v>
      </c>
      <c r="J1280" s="71">
        <f>ROUND((H1280*'2-Calculator'!$D$26),2)</f>
        <v>6822.83</v>
      </c>
      <c r="K1280" s="71">
        <f>ROUND((I1280*'2-Calculator'!$D$26),2)</f>
        <v>6822.83</v>
      </c>
      <c r="L1280" s="69">
        <v>5.94</v>
      </c>
      <c r="M1280" s="66" t="s">
        <v>2531</v>
      </c>
      <c r="N1280" s="66" t="s">
        <v>2532</v>
      </c>
      <c r="O1280" s="66"/>
      <c r="P1280" s="66" t="s">
        <v>1833</v>
      </c>
      <c r="Q1280" s="141">
        <v>63</v>
      </c>
    </row>
    <row r="1281" spans="1:17" s="72" customFormat="1" x14ac:dyDescent="0.2">
      <c r="A1281" s="66"/>
      <c r="B1281" s="66" t="s">
        <v>38</v>
      </c>
      <c r="C1281" s="221" t="s">
        <v>1811</v>
      </c>
      <c r="D1281" s="66" t="s">
        <v>2505</v>
      </c>
      <c r="E1281" s="68">
        <v>1.97306</v>
      </c>
      <c r="F1281" s="74">
        <v>1</v>
      </c>
      <c r="G1281" s="74">
        <v>1</v>
      </c>
      <c r="H1281" s="68">
        <f t="shared" si="38"/>
        <v>1.97306</v>
      </c>
      <c r="I1281" s="70">
        <f t="shared" si="39"/>
        <v>1.97306</v>
      </c>
      <c r="J1281" s="71">
        <f>ROUND((H1281*'2-Calculator'!$D$26),2)</f>
        <v>12970.9</v>
      </c>
      <c r="K1281" s="71">
        <f>ROUND((I1281*'2-Calculator'!$D$26),2)</f>
        <v>12970.9</v>
      </c>
      <c r="L1281" s="69">
        <v>10.82</v>
      </c>
      <c r="M1281" s="66" t="s">
        <v>2531</v>
      </c>
      <c r="N1281" s="66" t="s">
        <v>2532</v>
      </c>
      <c r="O1281" s="66"/>
      <c r="P1281" s="66" t="s">
        <v>1833</v>
      </c>
      <c r="Q1281" s="141">
        <v>5</v>
      </c>
    </row>
    <row r="1282" spans="1:17" s="72" customFormat="1" x14ac:dyDescent="0.2">
      <c r="A1282" s="66"/>
      <c r="B1282" s="66" t="s">
        <v>37</v>
      </c>
      <c r="C1282" s="221" t="s">
        <v>1812</v>
      </c>
      <c r="D1282" s="66" t="s">
        <v>2506</v>
      </c>
      <c r="E1282" s="68">
        <v>0.62331000000000003</v>
      </c>
      <c r="F1282" s="74">
        <v>1</v>
      </c>
      <c r="G1282" s="74">
        <v>1</v>
      </c>
      <c r="H1282" s="68">
        <f t="shared" si="38"/>
        <v>0.62331000000000003</v>
      </c>
      <c r="I1282" s="70">
        <f t="shared" si="39"/>
        <v>0.62331000000000003</v>
      </c>
      <c r="J1282" s="71">
        <f>ROUND((H1282*'2-Calculator'!$D$26),2)</f>
        <v>4097.6400000000003</v>
      </c>
      <c r="K1282" s="71">
        <f>ROUND((I1282*'2-Calculator'!$D$26),2)</f>
        <v>4097.6400000000003</v>
      </c>
      <c r="L1282" s="69">
        <v>3.5</v>
      </c>
      <c r="M1282" s="66" t="s">
        <v>2531</v>
      </c>
      <c r="N1282" s="66" t="s">
        <v>2532</v>
      </c>
      <c r="O1282" s="66"/>
      <c r="P1282" s="66" t="s">
        <v>1833</v>
      </c>
      <c r="Q1282" s="141">
        <v>0</v>
      </c>
    </row>
    <row r="1283" spans="1:17" s="72" customFormat="1" x14ac:dyDescent="0.2">
      <c r="A1283" s="66"/>
      <c r="B1283" s="66" t="s">
        <v>36</v>
      </c>
      <c r="C1283" s="221" t="s">
        <v>1812</v>
      </c>
      <c r="D1283" s="66" t="s">
        <v>2506</v>
      </c>
      <c r="E1283" s="68">
        <v>0.81779000000000002</v>
      </c>
      <c r="F1283" s="74">
        <v>1</v>
      </c>
      <c r="G1283" s="74">
        <v>1</v>
      </c>
      <c r="H1283" s="68">
        <f t="shared" si="38"/>
        <v>0.81779000000000002</v>
      </c>
      <c r="I1283" s="70">
        <f t="shared" si="39"/>
        <v>0.81779000000000002</v>
      </c>
      <c r="J1283" s="71">
        <f>ROUND((H1283*'2-Calculator'!$D$26),2)</f>
        <v>5376.15</v>
      </c>
      <c r="K1283" s="71">
        <f>ROUND((I1283*'2-Calculator'!$D$26),2)</f>
        <v>5376.15</v>
      </c>
      <c r="L1283" s="69">
        <v>4.38</v>
      </c>
      <c r="M1283" s="66" t="s">
        <v>2531</v>
      </c>
      <c r="N1283" s="66" t="s">
        <v>2532</v>
      </c>
      <c r="O1283" s="66"/>
      <c r="P1283" s="66" t="s">
        <v>1833</v>
      </c>
      <c r="Q1283" s="141">
        <v>10</v>
      </c>
    </row>
    <row r="1284" spans="1:17" s="72" customFormat="1" x14ac:dyDescent="0.2">
      <c r="A1284" s="66"/>
      <c r="B1284" s="66" t="s">
        <v>35</v>
      </c>
      <c r="C1284" s="221" t="s">
        <v>1812</v>
      </c>
      <c r="D1284" s="66" t="s">
        <v>2506</v>
      </c>
      <c r="E1284" s="68">
        <v>1.19451</v>
      </c>
      <c r="F1284" s="74">
        <v>1</v>
      </c>
      <c r="G1284" s="74">
        <v>1</v>
      </c>
      <c r="H1284" s="68">
        <f t="shared" si="38"/>
        <v>1.19451</v>
      </c>
      <c r="I1284" s="70">
        <f t="shared" si="39"/>
        <v>1.19451</v>
      </c>
      <c r="J1284" s="71">
        <f>ROUND((H1284*'2-Calculator'!$D$26),2)</f>
        <v>7852.71</v>
      </c>
      <c r="K1284" s="71">
        <f>ROUND((I1284*'2-Calculator'!$D$26),2)</f>
        <v>7852.71</v>
      </c>
      <c r="L1284" s="69">
        <v>5.75</v>
      </c>
      <c r="M1284" s="66" t="s">
        <v>2531</v>
      </c>
      <c r="N1284" s="66" t="s">
        <v>2532</v>
      </c>
      <c r="O1284" s="66"/>
      <c r="P1284" s="66" t="s">
        <v>1833</v>
      </c>
      <c r="Q1284" s="141">
        <v>4</v>
      </c>
    </row>
    <row r="1285" spans="1:17" s="72" customFormat="1" x14ac:dyDescent="0.2">
      <c r="A1285" s="66"/>
      <c r="B1285" s="66" t="s">
        <v>34</v>
      </c>
      <c r="C1285" s="221" t="s">
        <v>1812</v>
      </c>
      <c r="D1285" s="66" t="s">
        <v>2506</v>
      </c>
      <c r="E1285" s="68">
        <v>2.0716399999999999</v>
      </c>
      <c r="F1285" s="74">
        <v>1</v>
      </c>
      <c r="G1285" s="74">
        <v>1</v>
      </c>
      <c r="H1285" s="68">
        <f t="shared" si="38"/>
        <v>2.0716399999999999</v>
      </c>
      <c r="I1285" s="70">
        <f t="shared" si="39"/>
        <v>2.0716399999999999</v>
      </c>
      <c r="J1285" s="71">
        <f>ROUND((H1285*'2-Calculator'!$D$26),2)</f>
        <v>13618.96</v>
      </c>
      <c r="K1285" s="71">
        <f>ROUND((I1285*'2-Calculator'!$D$26),2)</f>
        <v>13618.96</v>
      </c>
      <c r="L1285" s="69">
        <v>9.2899999999999991</v>
      </c>
      <c r="M1285" s="66" t="s">
        <v>2531</v>
      </c>
      <c r="N1285" s="66" t="s">
        <v>2532</v>
      </c>
      <c r="O1285" s="66"/>
      <c r="P1285" s="66" t="s">
        <v>1833</v>
      </c>
      <c r="Q1285" s="141">
        <v>0</v>
      </c>
    </row>
    <row r="1286" spans="1:17" s="72" customFormat="1" x14ac:dyDescent="0.2">
      <c r="A1286" s="66"/>
      <c r="B1286" s="66" t="s">
        <v>33</v>
      </c>
      <c r="C1286" s="221" t="s">
        <v>1813</v>
      </c>
      <c r="D1286" s="66" t="s">
        <v>2390</v>
      </c>
      <c r="E1286" s="68">
        <v>0.53624000000000005</v>
      </c>
      <c r="F1286" s="74">
        <v>1</v>
      </c>
      <c r="G1286" s="74">
        <v>1</v>
      </c>
      <c r="H1286" s="68">
        <f t="shared" si="38"/>
        <v>0.53624000000000005</v>
      </c>
      <c r="I1286" s="70">
        <f t="shared" si="39"/>
        <v>0.53624000000000005</v>
      </c>
      <c r="J1286" s="71">
        <f>ROUND((H1286*'2-Calculator'!$D$26),2)</f>
        <v>3525.24</v>
      </c>
      <c r="K1286" s="71">
        <f>ROUND((I1286*'2-Calculator'!$D$26),2)</f>
        <v>3525.24</v>
      </c>
      <c r="L1286" s="69">
        <v>2.94</v>
      </c>
      <c r="M1286" s="66" t="s">
        <v>2531</v>
      </c>
      <c r="N1286" s="66" t="s">
        <v>2532</v>
      </c>
      <c r="O1286" s="66"/>
      <c r="P1286" s="66" t="s">
        <v>1833</v>
      </c>
      <c r="Q1286" s="141">
        <v>3</v>
      </c>
    </row>
    <row r="1287" spans="1:17" s="72" customFormat="1" x14ac:dyDescent="0.2">
      <c r="A1287" s="66"/>
      <c r="B1287" s="66" t="s">
        <v>32</v>
      </c>
      <c r="C1287" s="221" t="s">
        <v>1813</v>
      </c>
      <c r="D1287" s="66" t="s">
        <v>2390</v>
      </c>
      <c r="E1287" s="68">
        <v>0.67296</v>
      </c>
      <c r="F1287" s="74">
        <v>1</v>
      </c>
      <c r="G1287" s="74">
        <v>1</v>
      </c>
      <c r="H1287" s="68">
        <f t="shared" si="38"/>
        <v>0.67296</v>
      </c>
      <c r="I1287" s="70">
        <f t="shared" si="39"/>
        <v>0.67296</v>
      </c>
      <c r="J1287" s="71">
        <f>ROUND((H1287*'2-Calculator'!$D$26),2)</f>
        <v>4424.04</v>
      </c>
      <c r="K1287" s="71">
        <f>ROUND((I1287*'2-Calculator'!$D$26),2)</f>
        <v>4424.04</v>
      </c>
      <c r="L1287" s="69">
        <v>3.24</v>
      </c>
      <c r="M1287" s="66" t="s">
        <v>2531</v>
      </c>
      <c r="N1287" s="66" t="s">
        <v>2532</v>
      </c>
      <c r="O1287" s="66"/>
      <c r="P1287" s="66" t="s">
        <v>1833</v>
      </c>
      <c r="Q1287" s="141">
        <v>14</v>
      </c>
    </row>
    <row r="1288" spans="1:17" s="72" customFormat="1" x14ac:dyDescent="0.2">
      <c r="A1288" s="66"/>
      <c r="B1288" s="66" t="s">
        <v>31</v>
      </c>
      <c r="C1288" s="221" t="s">
        <v>1813</v>
      </c>
      <c r="D1288" s="66" t="s">
        <v>2390</v>
      </c>
      <c r="E1288" s="68">
        <v>0.94027000000000005</v>
      </c>
      <c r="F1288" s="74">
        <v>1</v>
      </c>
      <c r="G1288" s="74">
        <v>1</v>
      </c>
      <c r="H1288" s="68">
        <f t="shared" si="38"/>
        <v>0.94027000000000005</v>
      </c>
      <c r="I1288" s="70">
        <f t="shared" si="39"/>
        <v>0.94027000000000005</v>
      </c>
      <c r="J1288" s="71">
        <f>ROUND((H1288*'2-Calculator'!$D$26),2)</f>
        <v>6181.33</v>
      </c>
      <c r="K1288" s="71">
        <f>ROUND((I1288*'2-Calculator'!$D$26),2)</f>
        <v>6181.33</v>
      </c>
      <c r="L1288" s="69">
        <v>4.57</v>
      </c>
      <c r="M1288" s="66" t="s">
        <v>2531</v>
      </c>
      <c r="N1288" s="66" t="s">
        <v>2532</v>
      </c>
      <c r="O1288" s="66"/>
      <c r="P1288" s="66" t="s">
        <v>1833</v>
      </c>
      <c r="Q1288" s="141">
        <v>16</v>
      </c>
    </row>
    <row r="1289" spans="1:17" s="72" customFormat="1" x14ac:dyDescent="0.2">
      <c r="A1289" s="66"/>
      <c r="B1289" s="66" t="s">
        <v>30</v>
      </c>
      <c r="C1289" s="221" t="s">
        <v>1813</v>
      </c>
      <c r="D1289" s="66" t="s">
        <v>2390</v>
      </c>
      <c r="E1289" s="68">
        <v>1.5947899999999999</v>
      </c>
      <c r="F1289" s="74">
        <v>1</v>
      </c>
      <c r="G1289" s="74">
        <v>1</v>
      </c>
      <c r="H1289" s="68">
        <f t="shared" si="38"/>
        <v>1.5947899999999999</v>
      </c>
      <c r="I1289" s="70">
        <f t="shared" si="39"/>
        <v>1.5947899999999999</v>
      </c>
      <c r="J1289" s="71">
        <f>ROUND((H1289*'2-Calculator'!$D$26),2)</f>
        <v>10484.15</v>
      </c>
      <c r="K1289" s="71">
        <f>ROUND((I1289*'2-Calculator'!$D$26),2)</f>
        <v>10484.15</v>
      </c>
      <c r="L1289" s="69">
        <v>6</v>
      </c>
      <c r="M1289" s="66" t="s">
        <v>2531</v>
      </c>
      <c r="N1289" s="66" t="s">
        <v>2532</v>
      </c>
      <c r="O1289" s="66"/>
      <c r="P1289" s="66" t="s">
        <v>1833</v>
      </c>
      <c r="Q1289" s="141">
        <v>0</v>
      </c>
    </row>
    <row r="1290" spans="1:17" s="72" customFormat="1" x14ac:dyDescent="0.2">
      <c r="A1290" s="66"/>
      <c r="B1290" s="66" t="s">
        <v>29</v>
      </c>
      <c r="C1290" s="221" t="s">
        <v>1814</v>
      </c>
      <c r="D1290" s="66" t="s">
        <v>2391</v>
      </c>
      <c r="E1290" s="68">
        <v>2.75231</v>
      </c>
      <c r="F1290" s="74">
        <v>1</v>
      </c>
      <c r="G1290" s="74">
        <v>1</v>
      </c>
      <c r="H1290" s="68">
        <f t="shared" si="38"/>
        <v>2.75231</v>
      </c>
      <c r="I1290" s="70">
        <f t="shared" si="39"/>
        <v>2.75231</v>
      </c>
      <c r="J1290" s="71">
        <f>ROUND((H1290*'2-Calculator'!$D$26),2)</f>
        <v>18093.689999999999</v>
      </c>
      <c r="K1290" s="71">
        <f>ROUND((I1290*'2-Calculator'!$D$26),2)</f>
        <v>18093.689999999999</v>
      </c>
      <c r="L1290" s="69">
        <v>1.69</v>
      </c>
      <c r="M1290" s="66" t="s">
        <v>2531</v>
      </c>
      <c r="N1290" s="66" t="s">
        <v>2532</v>
      </c>
      <c r="O1290" s="66"/>
      <c r="P1290" s="66" t="s">
        <v>1833</v>
      </c>
      <c r="Q1290" s="141">
        <v>0</v>
      </c>
    </row>
    <row r="1291" spans="1:17" s="72" customFormat="1" x14ac:dyDescent="0.2">
      <c r="A1291" s="66"/>
      <c r="B1291" s="66" t="s">
        <v>28</v>
      </c>
      <c r="C1291" s="221" t="s">
        <v>1814</v>
      </c>
      <c r="D1291" s="66" t="s">
        <v>2391</v>
      </c>
      <c r="E1291" s="68">
        <v>3.2184499999999998</v>
      </c>
      <c r="F1291" s="74">
        <v>1</v>
      </c>
      <c r="G1291" s="74">
        <v>1</v>
      </c>
      <c r="H1291" s="68">
        <f t="shared" si="38"/>
        <v>3.2184499999999998</v>
      </c>
      <c r="I1291" s="70">
        <f t="shared" si="39"/>
        <v>3.2184499999999998</v>
      </c>
      <c r="J1291" s="71">
        <f>ROUND((H1291*'2-Calculator'!$D$26),2)</f>
        <v>21158.09</v>
      </c>
      <c r="K1291" s="71">
        <f>ROUND((I1291*'2-Calculator'!$D$26),2)</f>
        <v>21158.09</v>
      </c>
      <c r="L1291" s="69">
        <v>2</v>
      </c>
      <c r="M1291" s="66" t="s">
        <v>2531</v>
      </c>
      <c r="N1291" s="66" t="s">
        <v>2532</v>
      </c>
      <c r="O1291" s="66"/>
      <c r="P1291" s="66" t="s">
        <v>1833</v>
      </c>
      <c r="Q1291" s="141">
        <v>1</v>
      </c>
    </row>
    <row r="1292" spans="1:17" s="72" customFormat="1" x14ac:dyDescent="0.2">
      <c r="A1292" s="66"/>
      <c r="B1292" s="66" t="s">
        <v>27</v>
      </c>
      <c r="C1292" s="221" t="s">
        <v>1814</v>
      </c>
      <c r="D1292" s="66" t="s">
        <v>2391</v>
      </c>
      <c r="E1292" s="68">
        <v>4.2473700000000001</v>
      </c>
      <c r="F1292" s="74">
        <v>1</v>
      </c>
      <c r="G1292" s="74">
        <v>1</v>
      </c>
      <c r="H1292" s="68">
        <f t="shared" si="38"/>
        <v>4.2473700000000001</v>
      </c>
      <c r="I1292" s="70">
        <f t="shared" si="39"/>
        <v>4.2473700000000001</v>
      </c>
      <c r="J1292" s="71">
        <f>ROUND((H1292*'2-Calculator'!$D$26),2)</f>
        <v>27922.21</v>
      </c>
      <c r="K1292" s="71">
        <f>ROUND((I1292*'2-Calculator'!$D$26),2)</f>
        <v>27922.21</v>
      </c>
      <c r="L1292" s="69">
        <v>8.74</v>
      </c>
      <c r="M1292" s="66" t="s">
        <v>2531</v>
      </c>
      <c r="N1292" s="66" t="s">
        <v>2532</v>
      </c>
      <c r="O1292" s="66"/>
      <c r="P1292" s="66" t="s">
        <v>1833</v>
      </c>
      <c r="Q1292" s="141">
        <v>1</v>
      </c>
    </row>
    <row r="1293" spans="1:17" s="72" customFormat="1" x14ac:dyDescent="0.2">
      <c r="A1293" s="66"/>
      <c r="B1293" s="66" t="s">
        <v>26</v>
      </c>
      <c r="C1293" s="221" t="s">
        <v>1814</v>
      </c>
      <c r="D1293" s="66" t="s">
        <v>2391</v>
      </c>
      <c r="E1293" s="68">
        <v>8.4366800000000008</v>
      </c>
      <c r="F1293" s="74">
        <v>1</v>
      </c>
      <c r="G1293" s="74">
        <v>1</v>
      </c>
      <c r="H1293" s="68">
        <f t="shared" si="38"/>
        <v>8.4366800000000008</v>
      </c>
      <c r="I1293" s="70">
        <f t="shared" si="39"/>
        <v>8.4366800000000008</v>
      </c>
      <c r="J1293" s="71">
        <f>ROUND((H1293*'2-Calculator'!$D$26),2)</f>
        <v>55462.73</v>
      </c>
      <c r="K1293" s="71">
        <f>ROUND((I1293*'2-Calculator'!$D$26),2)</f>
        <v>55462.73</v>
      </c>
      <c r="L1293" s="69">
        <v>14.94</v>
      </c>
      <c r="M1293" s="66" t="s">
        <v>2531</v>
      </c>
      <c r="N1293" s="66" t="s">
        <v>2532</v>
      </c>
      <c r="O1293" s="66"/>
      <c r="P1293" s="66" t="s">
        <v>1833</v>
      </c>
      <c r="Q1293" s="141">
        <v>20</v>
      </c>
    </row>
    <row r="1294" spans="1:17" s="72" customFormat="1" x14ac:dyDescent="0.2">
      <c r="A1294" s="66"/>
      <c r="B1294" s="66" t="s">
        <v>25</v>
      </c>
      <c r="C1294" s="221" t="s">
        <v>1815</v>
      </c>
      <c r="D1294" s="66" t="s">
        <v>2392</v>
      </c>
      <c r="E1294" s="68">
        <v>1.5621100000000001</v>
      </c>
      <c r="F1294" s="74">
        <v>1</v>
      </c>
      <c r="G1294" s="74">
        <v>1</v>
      </c>
      <c r="H1294" s="68">
        <f t="shared" ref="H1294:H1319" si="40">ROUND(E1294*F1294,5)</f>
        <v>1.5621100000000001</v>
      </c>
      <c r="I1294" s="70">
        <f t="shared" ref="I1294:I1319" si="41">ROUND(E1294*G1294,5)</f>
        <v>1.5621100000000001</v>
      </c>
      <c r="J1294" s="71">
        <f>ROUND((H1294*'2-Calculator'!$D$26),2)</f>
        <v>10269.31</v>
      </c>
      <c r="K1294" s="71">
        <f>ROUND((I1294*'2-Calculator'!$D$26),2)</f>
        <v>10269.31</v>
      </c>
      <c r="L1294" s="69">
        <v>5</v>
      </c>
      <c r="M1294" s="66" t="s">
        <v>2531</v>
      </c>
      <c r="N1294" s="66" t="s">
        <v>2532</v>
      </c>
      <c r="O1294" s="66"/>
      <c r="P1294" s="66" t="s">
        <v>1833</v>
      </c>
      <c r="Q1294" s="141">
        <v>0</v>
      </c>
    </row>
    <row r="1295" spans="1:17" s="72" customFormat="1" x14ac:dyDescent="0.2">
      <c r="A1295" s="66"/>
      <c r="B1295" s="66" t="s">
        <v>24</v>
      </c>
      <c r="C1295" s="221" t="s">
        <v>1815</v>
      </c>
      <c r="D1295" s="66" t="s">
        <v>2392</v>
      </c>
      <c r="E1295" s="68">
        <v>2.0803099999999999</v>
      </c>
      <c r="F1295" s="74">
        <v>1</v>
      </c>
      <c r="G1295" s="74">
        <v>1</v>
      </c>
      <c r="H1295" s="68">
        <f t="shared" si="40"/>
        <v>2.0803099999999999</v>
      </c>
      <c r="I1295" s="70">
        <f t="shared" si="41"/>
        <v>2.0803099999999999</v>
      </c>
      <c r="J1295" s="71">
        <f>ROUND((H1295*'2-Calculator'!$D$26),2)</f>
        <v>13675.96</v>
      </c>
      <c r="K1295" s="71">
        <f>ROUND((I1295*'2-Calculator'!$D$26),2)</f>
        <v>13675.96</v>
      </c>
      <c r="L1295" s="69">
        <v>5.25</v>
      </c>
      <c r="M1295" s="66" t="s">
        <v>2531</v>
      </c>
      <c r="N1295" s="66" t="s">
        <v>2532</v>
      </c>
      <c r="O1295" s="66"/>
      <c r="P1295" s="66" t="s">
        <v>1833</v>
      </c>
      <c r="Q1295" s="141">
        <v>3</v>
      </c>
    </row>
    <row r="1296" spans="1:17" s="72" customFormat="1" x14ac:dyDescent="0.2">
      <c r="A1296" s="66"/>
      <c r="B1296" s="66" t="s">
        <v>23</v>
      </c>
      <c r="C1296" s="221" t="s">
        <v>1815</v>
      </c>
      <c r="D1296" s="66" t="s">
        <v>2392</v>
      </c>
      <c r="E1296" s="68">
        <v>2.7429899999999998</v>
      </c>
      <c r="F1296" s="74">
        <v>1</v>
      </c>
      <c r="G1296" s="74">
        <v>1</v>
      </c>
      <c r="H1296" s="68">
        <f t="shared" si="40"/>
        <v>2.7429899999999998</v>
      </c>
      <c r="I1296" s="70">
        <f t="shared" si="41"/>
        <v>2.7429899999999998</v>
      </c>
      <c r="J1296" s="71">
        <f>ROUND((H1296*'2-Calculator'!$D$26),2)</f>
        <v>18032.419999999998</v>
      </c>
      <c r="K1296" s="71">
        <f>ROUND((I1296*'2-Calculator'!$D$26),2)</f>
        <v>18032.419999999998</v>
      </c>
      <c r="L1296" s="69">
        <v>8.52</v>
      </c>
      <c r="M1296" s="66" t="s">
        <v>2531</v>
      </c>
      <c r="N1296" s="66" t="s">
        <v>2532</v>
      </c>
      <c r="O1296" s="66"/>
      <c r="P1296" s="66" t="s">
        <v>1833</v>
      </c>
      <c r="Q1296" s="141">
        <v>5</v>
      </c>
    </row>
    <row r="1297" spans="1:17" s="72" customFormat="1" x14ac:dyDescent="0.2">
      <c r="A1297" s="66"/>
      <c r="B1297" s="66" t="s">
        <v>22</v>
      </c>
      <c r="C1297" s="221" t="s">
        <v>1815</v>
      </c>
      <c r="D1297" s="66" t="s">
        <v>2392</v>
      </c>
      <c r="E1297" s="68">
        <v>6.1422400000000001</v>
      </c>
      <c r="F1297" s="74">
        <v>1</v>
      </c>
      <c r="G1297" s="74">
        <v>1</v>
      </c>
      <c r="H1297" s="68">
        <f t="shared" si="40"/>
        <v>6.1422400000000001</v>
      </c>
      <c r="I1297" s="70">
        <f t="shared" si="41"/>
        <v>6.1422400000000001</v>
      </c>
      <c r="J1297" s="71">
        <f>ROUND((H1297*'2-Calculator'!$D$26),2)</f>
        <v>40379.089999999997</v>
      </c>
      <c r="K1297" s="71">
        <f>ROUND((I1297*'2-Calculator'!$D$26),2)</f>
        <v>40379.089999999997</v>
      </c>
      <c r="L1297" s="69">
        <v>15.24</v>
      </c>
      <c r="M1297" s="66" t="s">
        <v>2531</v>
      </c>
      <c r="N1297" s="66" t="s">
        <v>2532</v>
      </c>
      <c r="O1297" s="66"/>
      <c r="P1297" s="66" t="s">
        <v>1833</v>
      </c>
      <c r="Q1297" s="141">
        <v>27</v>
      </c>
    </row>
    <row r="1298" spans="1:17" s="72" customFormat="1" x14ac:dyDescent="0.2">
      <c r="A1298" s="66"/>
      <c r="B1298" s="66" t="s">
        <v>21</v>
      </c>
      <c r="C1298" s="221" t="s">
        <v>1816</v>
      </c>
      <c r="D1298" s="66" t="s">
        <v>2393</v>
      </c>
      <c r="E1298" s="68">
        <v>1.9979800000000001</v>
      </c>
      <c r="F1298" s="74">
        <v>1</v>
      </c>
      <c r="G1298" s="74">
        <v>1</v>
      </c>
      <c r="H1298" s="68">
        <f t="shared" si="40"/>
        <v>1.9979800000000001</v>
      </c>
      <c r="I1298" s="70">
        <f t="shared" si="41"/>
        <v>1.9979800000000001</v>
      </c>
      <c r="J1298" s="71">
        <f>ROUND((H1298*'2-Calculator'!$D$26),2)</f>
        <v>13134.72</v>
      </c>
      <c r="K1298" s="71">
        <f>ROUND((I1298*'2-Calculator'!$D$26),2)</f>
        <v>13134.72</v>
      </c>
      <c r="L1298" s="69">
        <v>5.0199999999999996</v>
      </c>
      <c r="M1298" s="66" t="s">
        <v>2531</v>
      </c>
      <c r="N1298" s="66" t="s">
        <v>2532</v>
      </c>
      <c r="O1298" s="66"/>
      <c r="P1298" s="66" t="s">
        <v>1833</v>
      </c>
      <c r="Q1298" s="141">
        <v>0</v>
      </c>
    </row>
    <row r="1299" spans="1:17" s="72" customFormat="1" x14ac:dyDescent="0.2">
      <c r="A1299" s="66"/>
      <c r="B1299" s="66" t="s">
        <v>20</v>
      </c>
      <c r="C1299" s="221" t="s">
        <v>1816</v>
      </c>
      <c r="D1299" s="66" t="s">
        <v>2393</v>
      </c>
      <c r="E1299" s="68">
        <v>2.2072099999999999</v>
      </c>
      <c r="F1299" s="74">
        <v>1</v>
      </c>
      <c r="G1299" s="74">
        <v>1</v>
      </c>
      <c r="H1299" s="68">
        <f t="shared" si="40"/>
        <v>2.2072099999999999</v>
      </c>
      <c r="I1299" s="70">
        <f t="shared" si="41"/>
        <v>2.2072099999999999</v>
      </c>
      <c r="J1299" s="71">
        <f>ROUND((H1299*'2-Calculator'!$D$26),2)</f>
        <v>14510.2</v>
      </c>
      <c r="K1299" s="71">
        <f>ROUND((I1299*'2-Calculator'!$D$26),2)</f>
        <v>14510.2</v>
      </c>
      <c r="L1299" s="69">
        <v>5.53</v>
      </c>
      <c r="M1299" s="66" t="s">
        <v>2531</v>
      </c>
      <c r="N1299" s="66" t="s">
        <v>2532</v>
      </c>
      <c r="O1299" s="66"/>
      <c r="P1299" s="66" t="s">
        <v>1833</v>
      </c>
      <c r="Q1299" s="141">
        <v>12</v>
      </c>
    </row>
    <row r="1300" spans="1:17" s="72" customFormat="1" x14ac:dyDescent="0.2">
      <c r="A1300" s="66"/>
      <c r="B1300" s="66" t="s">
        <v>19</v>
      </c>
      <c r="C1300" s="221" t="s">
        <v>1816</v>
      </c>
      <c r="D1300" s="66" t="s">
        <v>2393</v>
      </c>
      <c r="E1300" s="68">
        <v>3.5013999999999998</v>
      </c>
      <c r="F1300" s="74">
        <v>1</v>
      </c>
      <c r="G1300" s="74">
        <v>1</v>
      </c>
      <c r="H1300" s="68">
        <f t="shared" si="40"/>
        <v>3.5013999999999998</v>
      </c>
      <c r="I1300" s="70">
        <f t="shared" si="41"/>
        <v>3.5013999999999998</v>
      </c>
      <c r="J1300" s="71">
        <f>ROUND((H1300*'2-Calculator'!$D$26),2)</f>
        <v>23018.2</v>
      </c>
      <c r="K1300" s="71">
        <f>ROUND((I1300*'2-Calculator'!$D$26),2)</f>
        <v>23018.2</v>
      </c>
      <c r="L1300" s="69">
        <v>7.99</v>
      </c>
      <c r="M1300" s="66" t="s">
        <v>2531</v>
      </c>
      <c r="N1300" s="66" t="s">
        <v>2532</v>
      </c>
      <c r="O1300" s="66"/>
      <c r="P1300" s="66" t="s">
        <v>1833</v>
      </c>
      <c r="Q1300" s="141">
        <v>54</v>
      </c>
    </row>
    <row r="1301" spans="1:17" s="72" customFormat="1" x14ac:dyDescent="0.2">
      <c r="A1301" s="66"/>
      <c r="B1301" s="66" t="s">
        <v>18</v>
      </c>
      <c r="C1301" s="221" t="s">
        <v>1816</v>
      </c>
      <c r="D1301" s="66" t="s">
        <v>2393</v>
      </c>
      <c r="E1301" s="68">
        <v>6.6141199999999998</v>
      </c>
      <c r="F1301" s="74">
        <v>1</v>
      </c>
      <c r="G1301" s="74">
        <v>1</v>
      </c>
      <c r="H1301" s="68">
        <f t="shared" si="40"/>
        <v>6.6141199999999998</v>
      </c>
      <c r="I1301" s="70">
        <f t="shared" si="41"/>
        <v>6.6141199999999998</v>
      </c>
      <c r="J1301" s="71">
        <f>ROUND((H1301*'2-Calculator'!$D$26),2)</f>
        <v>43481.22</v>
      </c>
      <c r="K1301" s="71">
        <f>ROUND((I1301*'2-Calculator'!$D$26),2)</f>
        <v>43481.22</v>
      </c>
      <c r="L1301" s="69">
        <v>14.36</v>
      </c>
      <c r="M1301" s="66" t="s">
        <v>2531</v>
      </c>
      <c r="N1301" s="66" t="s">
        <v>2532</v>
      </c>
      <c r="O1301" s="66"/>
      <c r="P1301" s="66" t="s">
        <v>1833</v>
      </c>
      <c r="Q1301" s="141">
        <v>31</v>
      </c>
    </row>
    <row r="1302" spans="1:17" s="72" customFormat="1" x14ac:dyDescent="0.2">
      <c r="A1302" s="66"/>
      <c r="B1302" s="66" t="s">
        <v>17</v>
      </c>
      <c r="C1302" s="221" t="s">
        <v>1817</v>
      </c>
      <c r="D1302" s="66" t="s">
        <v>2507</v>
      </c>
      <c r="E1302" s="68">
        <v>0.72352000000000005</v>
      </c>
      <c r="F1302" s="74">
        <v>1</v>
      </c>
      <c r="G1302" s="74">
        <v>1</v>
      </c>
      <c r="H1302" s="68">
        <f t="shared" si="40"/>
        <v>0.72352000000000005</v>
      </c>
      <c r="I1302" s="70">
        <f t="shared" si="41"/>
        <v>0.72352000000000005</v>
      </c>
      <c r="J1302" s="71">
        <f>ROUND((H1302*'2-Calculator'!$D$26),2)</f>
        <v>4756.42</v>
      </c>
      <c r="K1302" s="71">
        <f>ROUND((I1302*'2-Calculator'!$D$26),2)</f>
        <v>4756.42</v>
      </c>
      <c r="L1302" s="69">
        <v>2.8</v>
      </c>
      <c r="M1302" s="66" t="s">
        <v>2531</v>
      </c>
      <c r="N1302" s="66" t="s">
        <v>2532</v>
      </c>
      <c r="O1302" s="66"/>
      <c r="P1302" s="66" t="s">
        <v>1833</v>
      </c>
      <c r="Q1302" s="141">
        <v>0</v>
      </c>
    </row>
    <row r="1303" spans="1:17" s="72" customFormat="1" x14ac:dyDescent="0.2">
      <c r="A1303" s="66"/>
      <c r="B1303" s="66" t="s">
        <v>16</v>
      </c>
      <c r="C1303" s="221" t="s">
        <v>1817</v>
      </c>
      <c r="D1303" s="66" t="s">
        <v>2507</v>
      </c>
      <c r="E1303" s="68">
        <v>0.97738000000000003</v>
      </c>
      <c r="F1303" s="74">
        <v>1</v>
      </c>
      <c r="G1303" s="74">
        <v>1</v>
      </c>
      <c r="H1303" s="68">
        <f t="shared" si="40"/>
        <v>0.97738000000000003</v>
      </c>
      <c r="I1303" s="70">
        <f t="shared" si="41"/>
        <v>0.97738000000000003</v>
      </c>
      <c r="J1303" s="71">
        <f>ROUND((H1303*'2-Calculator'!$D$26),2)</f>
        <v>6425.3</v>
      </c>
      <c r="K1303" s="71">
        <f>ROUND((I1303*'2-Calculator'!$D$26),2)</f>
        <v>6425.3</v>
      </c>
      <c r="L1303" s="69">
        <v>3.33</v>
      </c>
      <c r="M1303" s="66" t="s">
        <v>2531</v>
      </c>
      <c r="N1303" s="66" t="s">
        <v>2532</v>
      </c>
      <c r="O1303" s="66"/>
      <c r="P1303" s="66" t="s">
        <v>1833</v>
      </c>
      <c r="Q1303" s="141">
        <v>14</v>
      </c>
    </row>
    <row r="1304" spans="1:17" s="72" customFormat="1" x14ac:dyDescent="0.2">
      <c r="A1304" s="66"/>
      <c r="B1304" s="66" t="s">
        <v>15</v>
      </c>
      <c r="C1304" s="221" t="s">
        <v>1817</v>
      </c>
      <c r="D1304" s="66" t="s">
        <v>2507</v>
      </c>
      <c r="E1304" s="68">
        <v>1.6410499999999999</v>
      </c>
      <c r="F1304" s="74">
        <v>1</v>
      </c>
      <c r="G1304" s="74">
        <v>1</v>
      </c>
      <c r="H1304" s="68">
        <f t="shared" si="40"/>
        <v>1.6410499999999999</v>
      </c>
      <c r="I1304" s="70">
        <f t="shared" si="41"/>
        <v>1.6410499999999999</v>
      </c>
      <c r="J1304" s="71">
        <f>ROUND((H1304*'2-Calculator'!$D$26),2)</f>
        <v>10788.26</v>
      </c>
      <c r="K1304" s="71">
        <f>ROUND((I1304*'2-Calculator'!$D$26),2)</f>
        <v>10788.26</v>
      </c>
      <c r="L1304" s="69">
        <v>5.24</v>
      </c>
      <c r="M1304" s="66" t="s">
        <v>2531</v>
      </c>
      <c r="N1304" s="66" t="s">
        <v>2532</v>
      </c>
      <c r="O1304" s="66"/>
      <c r="P1304" s="66" t="s">
        <v>1833</v>
      </c>
      <c r="Q1304" s="141">
        <v>34</v>
      </c>
    </row>
    <row r="1305" spans="1:17" s="72" customFormat="1" x14ac:dyDescent="0.2">
      <c r="A1305" s="66"/>
      <c r="B1305" s="66" t="s">
        <v>14</v>
      </c>
      <c r="C1305" s="221" t="s">
        <v>1817</v>
      </c>
      <c r="D1305" s="66" t="s">
        <v>2507</v>
      </c>
      <c r="E1305" s="68">
        <v>4.2576499999999999</v>
      </c>
      <c r="F1305" s="74">
        <v>1</v>
      </c>
      <c r="G1305" s="74">
        <v>1</v>
      </c>
      <c r="H1305" s="68">
        <f t="shared" si="40"/>
        <v>4.2576499999999999</v>
      </c>
      <c r="I1305" s="70">
        <f t="shared" si="41"/>
        <v>4.2576499999999999</v>
      </c>
      <c r="J1305" s="71">
        <f>ROUND((H1305*'2-Calculator'!$D$26),2)</f>
        <v>27989.79</v>
      </c>
      <c r="K1305" s="71">
        <f>ROUND((I1305*'2-Calculator'!$D$26),2)</f>
        <v>27989.79</v>
      </c>
      <c r="L1305" s="69">
        <v>10.29</v>
      </c>
      <c r="M1305" s="66" t="s">
        <v>2531</v>
      </c>
      <c r="N1305" s="66" t="s">
        <v>2532</v>
      </c>
      <c r="O1305" s="66"/>
      <c r="P1305" s="66" t="s">
        <v>1833</v>
      </c>
      <c r="Q1305" s="141">
        <v>16</v>
      </c>
    </row>
    <row r="1306" spans="1:17" s="72" customFormat="1" x14ac:dyDescent="0.2">
      <c r="A1306" s="66"/>
      <c r="B1306" s="66" t="s">
        <v>13</v>
      </c>
      <c r="C1306" s="221" t="s">
        <v>1818</v>
      </c>
      <c r="D1306" s="66" t="s">
        <v>2394</v>
      </c>
      <c r="E1306" s="68">
        <v>1.3349599999999999</v>
      </c>
      <c r="F1306" s="74">
        <v>1</v>
      </c>
      <c r="G1306" s="74">
        <v>1</v>
      </c>
      <c r="H1306" s="68">
        <f t="shared" si="40"/>
        <v>1.3349599999999999</v>
      </c>
      <c r="I1306" s="70">
        <f t="shared" si="41"/>
        <v>1.3349599999999999</v>
      </c>
      <c r="J1306" s="71">
        <f>ROUND((H1306*'2-Calculator'!$D$26),2)</f>
        <v>8776.0300000000007</v>
      </c>
      <c r="K1306" s="71">
        <f>ROUND((I1306*'2-Calculator'!$D$26),2)</f>
        <v>8776.0300000000007</v>
      </c>
      <c r="L1306" s="69">
        <v>2.56</v>
      </c>
      <c r="M1306" s="66" t="s">
        <v>2531</v>
      </c>
      <c r="N1306" s="66" t="s">
        <v>2532</v>
      </c>
      <c r="O1306" s="66"/>
      <c r="P1306" s="66" t="s">
        <v>1833</v>
      </c>
      <c r="Q1306" s="141">
        <v>11</v>
      </c>
    </row>
    <row r="1307" spans="1:17" s="72" customFormat="1" x14ac:dyDescent="0.2">
      <c r="A1307" s="66"/>
      <c r="B1307" s="66" t="s">
        <v>12</v>
      </c>
      <c r="C1307" s="221" t="s">
        <v>1818</v>
      </c>
      <c r="D1307" s="66" t="s">
        <v>2394</v>
      </c>
      <c r="E1307" s="68">
        <v>1.8420700000000001</v>
      </c>
      <c r="F1307" s="74">
        <v>1</v>
      </c>
      <c r="G1307" s="74">
        <v>1</v>
      </c>
      <c r="H1307" s="68">
        <f t="shared" si="40"/>
        <v>1.8420700000000001</v>
      </c>
      <c r="I1307" s="70">
        <f t="shared" si="41"/>
        <v>1.8420700000000001</v>
      </c>
      <c r="J1307" s="71">
        <f>ROUND((H1307*'2-Calculator'!$D$26),2)</f>
        <v>12109.77</v>
      </c>
      <c r="K1307" s="71">
        <f>ROUND((I1307*'2-Calculator'!$D$26),2)</f>
        <v>12109.77</v>
      </c>
      <c r="L1307" s="69">
        <v>4.09</v>
      </c>
      <c r="M1307" s="66" t="s">
        <v>2531</v>
      </c>
      <c r="N1307" s="66" t="s">
        <v>2532</v>
      </c>
      <c r="O1307" s="66"/>
      <c r="P1307" s="66" t="s">
        <v>1833</v>
      </c>
      <c r="Q1307" s="141">
        <v>25</v>
      </c>
    </row>
    <row r="1308" spans="1:17" s="72" customFormat="1" x14ac:dyDescent="0.2">
      <c r="A1308" s="66"/>
      <c r="B1308" s="66" t="s">
        <v>11</v>
      </c>
      <c r="C1308" s="221" t="s">
        <v>1818</v>
      </c>
      <c r="D1308" s="66" t="s">
        <v>2394</v>
      </c>
      <c r="E1308" s="68">
        <v>3.0297100000000001</v>
      </c>
      <c r="F1308" s="74">
        <v>1</v>
      </c>
      <c r="G1308" s="74">
        <v>1</v>
      </c>
      <c r="H1308" s="68">
        <f t="shared" si="40"/>
        <v>3.0297100000000001</v>
      </c>
      <c r="I1308" s="70">
        <f t="shared" si="41"/>
        <v>3.0297100000000001</v>
      </c>
      <c r="J1308" s="71">
        <f>ROUND((H1308*'2-Calculator'!$D$26),2)</f>
        <v>19917.310000000001</v>
      </c>
      <c r="K1308" s="71">
        <f>ROUND((I1308*'2-Calculator'!$D$26),2)</f>
        <v>19917.310000000001</v>
      </c>
      <c r="L1308" s="69">
        <v>8.0500000000000007</v>
      </c>
      <c r="M1308" s="66" t="s">
        <v>2531</v>
      </c>
      <c r="N1308" s="66" t="s">
        <v>2532</v>
      </c>
      <c r="O1308" s="66"/>
      <c r="P1308" s="66" t="s">
        <v>1833</v>
      </c>
      <c r="Q1308" s="141">
        <v>36</v>
      </c>
    </row>
    <row r="1309" spans="1:17" s="72" customFormat="1" x14ac:dyDescent="0.2">
      <c r="A1309" s="66"/>
      <c r="B1309" s="66" t="s">
        <v>10</v>
      </c>
      <c r="C1309" s="221" t="s">
        <v>1818</v>
      </c>
      <c r="D1309" s="66" t="s">
        <v>2394</v>
      </c>
      <c r="E1309" s="68">
        <v>5.5992300000000004</v>
      </c>
      <c r="F1309" s="74">
        <v>1</v>
      </c>
      <c r="G1309" s="74">
        <v>1</v>
      </c>
      <c r="H1309" s="68">
        <f t="shared" si="40"/>
        <v>5.5992300000000004</v>
      </c>
      <c r="I1309" s="70">
        <f t="shared" si="41"/>
        <v>5.5992300000000004</v>
      </c>
      <c r="J1309" s="71">
        <f>ROUND((H1309*'2-Calculator'!$D$26),2)</f>
        <v>36809.339999999997</v>
      </c>
      <c r="K1309" s="71">
        <f>ROUND((I1309*'2-Calculator'!$D$26),2)</f>
        <v>36809.339999999997</v>
      </c>
      <c r="L1309" s="69">
        <v>21.25</v>
      </c>
      <c r="M1309" s="66" t="s">
        <v>2531</v>
      </c>
      <c r="N1309" s="66" t="s">
        <v>2532</v>
      </c>
      <c r="O1309" s="66"/>
      <c r="P1309" s="66" t="s">
        <v>1833</v>
      </c>
      <c r="Q1309" s="141">
        <v>30</v>
      </c>
    </row>
    <row r="1310" spans="1:17" s="72" customFormat="1" x14ac:dyDescent="0.2">
      <c r="A1310" s="66"/>
      <c r="B1310" s="66" t="s">
        <v>9</v>
      </c>
      <c r="C1310" s="221" t="s">
        <v>1819</v>
      </c>
      <c r="D1310" s="66" t="s">
        <v>2395</v>
      </c>
      <c r="E1310" s="68">
        <v>0.94601000000000002</v>
      </c>
      <c r="F1310" s="74">
        <v>1</v>
      </c>
      <c r="G1310" s="74">
        <v>1</v>
      </c>
      <c r="H1310" s="68">
        <f t="shared" si="40"/>
        <v>0.94601000000000002</v>
      </c>
      <c r="I1310" s="70">
        <f t="shared" si="41"/>
        <v>0.94601000000000002</v>
      </c>
      <c r="J1310" s="71">
        <f>ROUND((H1310*'2-Calculator'!$D$26),2)</f>
        <v>6219.07</v>
      </c>
      <c r="K1310" s="71">
        <f>ROUND((I1310*'2-Calculator'!$D$26),2)</f>
        <v>6219.07</v>
      </c>
      <c r="L1310" s="69">
        <v>2.7</v>
      </c>
      <c r="M1310" s="66" t="s">
        <v>2531</v>
      </c>
      <c r="N1310" s="66" t="s">
        <v>2532</v>
      </c>
      <c r="O1310" s="66"/>
      <c r="P1310" s="66" t="s">
        <v>1833</v>
      </c>
      <c r="Q1310" s="141">
        <v>37</v>
      </c>
    </row>
    <row r="1311" spans="1:17" s="72" customFormat="1" x14ac:dyDescent="0.2">
      <c r="A1311" s="66"/>
      <c r="B1311" s="66" t="s">
        <v>8</v>
      </c>
      <c r="C1311" s="221" t="s">
        <v>1819</v>
      </c>
      <c r="D1311" s="66" t="s">
        <v>2395</v>
      </c>
      <c r="E1311" s="68">
        <v>1.4051400000000001</v>
      </c>
      <c r="F1311" s="74">
        <v>1</v>
      </c>
      <c r="G1311" s="74">
        <v>1</v>
      </c>
      <c r="H1311" s="68">
        <f t="shared" si="40"/>
        <v>1.4051400000000001</v>
      </c>
      <c r="I1311" s="70">
        <f t="shared" si="41"/>
        <v>1.4051400000000001</v>
      </c>
      <c r="J1311" s="71">
        <f>ROUND((H1311*'2-Calculator'!$D$26),2)</f>
        <v>9237.39</v>
      </c>
      <c r="K1311" s="71">
        <f>ROUND((I1311*'2-Calculator'!$D$26),2)</f>
        <v>9237.39</v>
      </c>
      <c r="L1311" s="69">
        <v>4.76</v>
      </c>
      <c r="M1311" s="66" t="s">
        <v>2531</v>
      </c>
      <c r="N1311" s="66" t="s">
        <v>2532</v>
      </c>
      <c r="O1311" s="66"/>
      <c r="P1311" s="66" t="s">
        <v>1833</v>
      </c>
      <c r="Q1311" s="141">
        <v>62</v>
      </c>
    </row>
    <row r="1312" spans="1:17" s="72" customFormat="1" x14ac:dyDescent="0.2">
      <c r="A1312" s="66"/>
      <c r="B1312" s="66" t="s">
        <v>7</v>
      </c>
      <c r="C1312" s="221" t="s">
        <v>1819</v>
      </c>
      <c r="D1312" s="66" t="s">
        <v>2395</v>
      </c>
      <c r="E1312" s="68">
        <v>2.2793600000000001</v>
      </c>
      <c r="F1312" s="74">
        <v>1</v>
      </c>
      <c r="G1312" s="74">
        <v>1</v>
      </c>
      <c r="H1312" s="68">
        <f t="shared" si="40"/>
        <v>2.2793600000000001</v>
      </c>
      <c r="I1312" s="70">
        <f t="shared" si="41"/>
        <v>2.2793600000000001</v>
      </c>
      <c r="J1312" s="71">
        <f>ROUND((H1312*'2-Calculator'!$D$26),2)</f>
        <v>14984.51</v>
      </c>
      <c r="K1312" s="71">
        <f>ROUND((I1312*'2-Calculator'!$D$26),2)</f>
        <v>14984.51</v>
      </c>
      <c r="L1312" s="69">
        <v>8.6999999999999993</v>
      </c>
      <c r="M1312" s="66" t="s">
        <v>2531</v>
      </c>
      <c r="N1312" s="66" t="s">
        <v>2532</v>
      </c>
      <c r="O1312" s="66"/>
      <c r="P1312" s="66" t="s">
        <v>1833</v>
      </c>
      <c r="Q1312" s="141">
        <v>71</v>
      </c>
    </row>
    <row r="1313" spans="1:17" s="72" customFormat="1" x14ac:dyDescent="0.2">
      <c r="A1313" s="66"/>
      <c r="B1313" s="66" t="s">
        <v>6</v>
      </c>
      <c r="C1313" s="221" t="s">
        <v>1819</v>
      </c>
      <c r="D1313" s="66" t="s">
        <v>2395</v>
      </c>
      <c r="E1313" s="68">
        <v>4.3062300000000002</v>
      </c>
      <c r="F1313" s="74">
        <v>1</v>
      </c>
      <c r="G1313" s="74">
        <v>1</v>
      </c>
      <c r="H1313" s="68">
        <f t="shared" si="40"/>
        <v>4.3062300000000002</v>
      </c>
      <c r="I1313" s="70">
        <f t="shared" si="41"/>
        <v>4.3062300000000002</v>
      </c>
      <c r="J1313" s="71">
        <f>ROUND((H1313*'2-Calculator'!$D$26),2)</f>
        <v>28309.16</v>
      </c>
      <c r="K1313" s="71">
        <f>ROUND((I1313*'2-Calculator'!$D$26),2)</f>
        <v>28309.16</v>
      </c>
      <c r="L1313" s="69">
        <v>20.16</v>
      </c>
      <c r="M1313" s="66" t="s">
        <v>2531</v>
      </c>
      <c r="N1313" s="66" t="s">
        <v>2532</v>
      </c>
      <c r="O1313" s="66"/>
      <c r="P1313" s="66" t="s">
        <v>1833</v>
      </c>
      <c r="Q1313" s="141">
        <v>23</v>
      </c>
    </row>
    <row r="1314" spans="1:17" s="72" customFormat="1" x14ac:dyDescent="0.2">
      <c r="A1314" s="66"/>
      <c r="B1314" s="66" t="s">
        <v>5</v>
      </c>
      <c r="C1314" s="221" t="s">
        <v>1820</v>
      </c>
      <c r="D1314" s="66" t="s">
        <v>2396</v>
      </c>
      <c r="E1314" s="68">
        <v>0.83208000000000004</v>
      </c>
      <c r="F1314" s="74">
        <v>1</v>
      </c>
      <c r="G1314" s="74">
        <v>1</v>
      </c>
      <c r="H1314" s="68">
        <f t="shared" si="40"/>
        <v>0.83208000000000004</v>
      </c>
      <c r="I1314" s="70">
        <f t="shared" si="41"/>
        <v>0.83208000000000004</v>
      </c>
      <c r="J1314" s="71">
        <f>ROUND((H1314*'2-Calculator'!$D$26),2)</f>
        <v>5470.09</v>
      </c>
      <c r="K1314" s="71">
        <f>ROUND((I1314*'2-Calculator'!$D$26),2)</f>
        <v>5470.09</v>
      </c>
      <c r="L1314" s="69">
        <v>2.66</v>
      </c>
      <c r="M1314" s="66" t="s">
        <v>2531</v>
      </c>
      <c r="N1314" s="66" t="s">
        <v>2532</v>
      </c>
      <c r="O1314" s="66"/>
      <c r="P1314" s="66" t="s">
        <v>1833</v>
      </c>
      <c r="Q1314" s="141">
        <v>11</v>
      </c>
    </row>
    <row r="1315" spans="1:17" s="72" customFormat="1" x14ac:dyDescent="0.2">
      <c r="A1315" s="66"/>
      <c r="B1315" s="66" t="s">
        <v>4</v>
      </c>
      <c r="C1315" s="221" t="s">
        <v>1820</v>
      </c>
      <c r="D1315" s="66" t="s">
        <v>2396</v>
      </c>
      <c r="E1315" s="68">
        <v>1.1787000000000001</v>
      </c>
      <c r="F1315" s="74">
        <v>1</v>
      </c>
      <c r="G1315" s="74">
        <v>1</v>
      </c>
      <c r="H1315" s="68">
        <f t="shared" si="40"/>
        <v>1.1787000000000001</v>
      </c>
      <c r="I1315" s="70">
        <f t="shared" si="41"/>
        <v>1.1787000000000001</v>
      </c>
      <c r="J1315" s="71">
        <f>ROUND((H1315*'2-Calculator'!$D$26),2)</f>
        <v>7748.77</v>
      </c>
      <c r="K1315" s="71">
        <f>ROUND((I1315*'2-Calculator'!$D$26),2)</f>
        <v>7748.77</v>
      </c>
      <c r="L1315" s="69">
        <v>3.75</v>
      </c>
      <c r="M1315" s="66" t="s">
        <v>2531</v>
      </c>
      <c r="N1315" s="66" t="s">
        <v>2532</v>
      </c>
      <c r="O1315" s="66"/>
      <c r="P1315" s="66" t="s">
        <v>1833</v>
      </c>
      <c r="Q1315" s="141">
        <v>20</v>
      </c>
    </row>
    <row r="1316" spans="1:17" s="72" customFormat="1" x14ac:dyDescent="0.2">
      <c r="A1316" s="66"/>
      <c r="B1316" s="66" t="s">
        <v>3</v>
      </c>
      <c r="C1316" s="221" t="s">
        <v>1820</v>
      </c>
      <c r="D1316" s="66" t="s">
        <v>2396</v>
      </c>
      <c r="E1316" s="68">
        <v>1.96723</v>
      </c>
      <c r="F1316" s="74">
        <v>1</v>
      </c>
      <c r="G1316" s="74">
        <v>1</v>
      </c>
      <c r="H1316" s="68">
        <f t="shared" si="40"/>
        <v>1.96723</v>
      </c>
      <c r="I1316" s="70">
        <f t="shared" si="41"/>
        <v>1.96723</v>
      </c>
      <c r="J1316" s="71">
        <f>ROUND((H1316*'2-Calculator'!$D$26),2)</f>
        <v>12932.57</v>
      </c>
      <c r="K1316" s="71">
        <f>ROUND((I1316*'2-Calculator'!$D$26),2)</f>
        <v>12932.57</v>
      </c>
      <c r="L1316" s="69">
        <v>8.1999999999999993</v>
      </c>
      <c r="M1316" s="66" t="s">
        <v>2531</v>
      </c>
      <c r="N1316" s="66" t="s">
        <v>2532</v>
      </c>
      <c r="O1316" s="66"/>
      <c r="P1316" s="66" t="s">
        <v>1833</v>
      </c>
      <c r="Q1316" s="141">
        <v>29</v>
      </c>
    </row>
    <row r="1317" spans="1:17" s="72" customFormat="1" x14ac:dyDescent="0.2">
      <c r="A1317" s="66"/>
      <c r="B1317" s="66" t="s">
        <v>2</v>
      </c>
      <c r="C1317" s="221" t="s">
        <v>1820</v>
      </c>
      <c r="D1317" s="66" t="s">
        <v>2396</v>
      </c>
      <c r="E1317" s="68">
        <v>3.6941899999999999</v>
      </c>
      <c r="F1317" s="74">
        <v>1</v>
      </c>
      <c r="G1317" s="74">
        <v>1</v>
      </c>
      <c r="H1317" s="68">
        <f t="shared" si="40"/>
        <v>3.6941899999999999</v>
      </c>
      <c r="I1317" s="70">
        <f t="shared" si="41"/>
        <v>3.6941899999999999</v>
      </c>
      <c r="J1317" s="71">
        <f>ROUND((H1317*'2-Calculator'!$D$26),2)</f>
        <v>24285.61</v>
      </c>
      <c r="K1317" s="71">
        <f>ROUND((I1317*'2-Calculator'!$D$26),2)</f>
        <v>24285.61</v>
      </c>
      <c r="L1317" s="69">
        <v>16.54</v>
      </c>
      <c r="M1317" s="66" t="s">
        <v>2531</v>
      </c>
      <c r="N1317" s="66" t="s">
        <v>2532</v>
      </c>
      <c r="O1317" s="66"/>
      <c r="P1317" s="66" t="s">
        <v>1833</v>
      </c>
      <c r="Q1317" s="141">
        <v>8</v>
      </c>
    </row>
    <row r="1318" spans="1:17" s="72" customFormat="1" x14ac:dyDescent="0.2">
      <c r="A1318" s="66"/>
      <c r="B1318" s="66" t="s">
        <v>1</v>
      </c>
      <c r="C1318" s="221" t="s">
        <v>1821</v>
      </c>
      <c r="D1318" s="66" t="s">
        <v>2397</v>
      </c>
      <c r="E1318" s="68">
        <v>-1</v>
      </c>
      <c r="F1318" s="74">
        <v>0</v>
      </c>
      <c r="G1318" s="74">
        <v>0</v>
      </c>
      <c r="H1318" s="68">
        <f t="shared" si="40"/>
        <v>0</v>
      </c>
      <c r="I1318" s="70">
        <f t="shared" si="41"/>
        <v>0</v>
      </c>
      <c r="J1318" s="71">
        <f>ROUND((H1318*'2-Calculator'!$D$26),2)</f>
        <v>0</v>
      </c>
      <c r="K1318" s="71">
        <f>ROUND((I1318*'2-Calculator'!$D$26),2)</f>
        <v>0</v>
      </c>
      <c r="L1318" s="69">
        <v>0</v>
      </c>
      <c r="M1318" s="66" t="s">
        <v>2542</v>
      </c>
      <c r="N1318" s="66" t="s">
        <v>2542</v>
      </c>
      <c r="O1318" s="66"/>
      <c r="P1318" s="66" t="s">
        <v>1259</v>
      </c>
      <c r="Q1318" s="141">
        <v>0</v>
      </c>
    </row>
    <row r="1319" spans="1:17" s="72" customFormat="1" x14ac:dyDescent="0.2">
      <c r="A1319" s="66"/>
      <c r="B1319" s="66" t="s">
        <v>0</v>
      </c>
      <c r="C1319" s="221" t="s">
        <v>1822</v>
      </c>
      <c r="D1319" s="66" t="s">
        <v>2119</v>
      </c>
      <c r="E1319" s="68">
        <v>-1</v>
      </c>
      <c r="F1319" s="74">
        <v>0</v>
      </c>
      <c r="G1319" s="74">
        <v>0</v>
      </c>
      <c r="H1319" s="68">
        <f t="shared" si="40"/>
        <v>0</v>
      </c>
      <c r="I1319" s="70">
        <f t="shared" si="41"/>
        <v>0</v>
      </c>
      <c r="J1319" s="71">
        <f>ROUND((H1319*'2-Calculator'!$D$26),2)</f>
        <v>0</v>
      </c>
      <c r="K1319" s="71">
        <f>ROUND((I1319*'2-Calculator'!$D$26),2)</f>
        <v>0</v>
      </c>
      <c r="L1319" s="69">
        <v>0</v>
      </c>
      <c r="M1319" s="66" t="s">
        <v>2542</v>
      </c>
      <c r="N1319" s="66" t="s">
        <v>2542</v>
      </c>
      <c r="O1319" s="66"/>
      <c r="P1319" s="66" t="s">
        <v>1259</v>
      </c>
      <c r="Q1319" s="141">
        <v>0</v>
      </c>
    </row>
    <row r="1320" spans="1:17" s="72" customFormat="1" x14ac:dyDescent="0.2">
      <c r="A1320" s="66"/>
      <c r="B1320" s="224" t="s">
        <v>2508</v>
      </c>
      <c r="C1320" s="225"/>
      <c r="D1320" s="226"/>
      <c r="E1320" s="227"/>
      <c r="F1320" s="228"/>
      <c r="G1320" s="228"/>
      <c r="H1320" s="227"/>
      <c r="I1320" s="229"/>
      <c r="J1320" s="230"/>
      <c r="K1320" s="230"/>
      <c r="L1320" s="231"/>
      <c r="M1320" s="232"/>
      <c r="N1320" s="232"/>
      <c r="O1320" s="232"/>
      <c r="P1320" s="232"/>
      <c r="Q1320" s="233">
        <f>SUM(Q14:Q1319)</f>
        <v>94619</v>
      </c>
    </row>
  </sheetData>
  <sheetProtection sheet="1" objects="1" scenarios="1" autoFilter="0"/>
  <autoFilter ref="A13:Q1320" xr:uid="{00000000-0009-0000-0000-000002000000}"/>
  <mergeCells count="10">
    <mergeCell ref="A10:Q10"/>
    <mergeCell ref="A11:Q11"/>
    <mergeCell ref="A1:Q1"/>
    <mergeCell ref="A3:Q3"/>
    <mergeCell ref="A4:Q4"/>
    <mergeCell ref="A5:Q5"/>
    <mergeCell ref="A6:Q6"/>
    <mergeCell ref="A7:Q7"/>
    <mergeCell ref="A8:Q8"/>
    <mergeCell ref="A9:Q9"/>
  </mergeCells>
  <pageMargins left="0.25" right="0.25" top="0.5" bottom="0.75" header="0.3" footer="0.3"/>
  <pageSetup scale="63" fitToHeight="0" pageOrder="overThenDown" orientation="landscape" r:id="rId1"/>
  <headerFooter scaleWithDoc="0">
    <oddFooter>&amp;L&amp;8Mississippi Division of Medicaid DRG Pricing Calculator&amp;C&amp;8Tab 3 - DRG Table&amp;R&amp;8 2019-20</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K164"/>
  <sheetViews>
    <sheetView zoomScale="110" zoomScaleNormal="110" workbookViewId="0">
      <pane xSplit="2" ySplit="8" topLeftCell="C9" activePane="bottomRight" state="frozen"/>
      <selection pane="topRight" activeCell="C1" sqref="C1"/>
      <selection pane="bottomLeft" activeCell="A8" sqref="A8"/>
      <selection pane="bottomRight" activeCell="E70" sqref="E70"/>
    </sheetView>
  </sheetViews>
  <sheetFormatPr defaultColWidth="9.140625" defaultRowHeight="13.7" customHeight="1" x14ac:dyDescent="0.2"/>
  <cols>
    <col min="1" max="1" width="12.7109375" style="6" customWidth="1"/>
    <col min="2" max="2" width="11.85546875" style="6" customWidth="1"/>
    <col min="3" max="3" width="53.85546875" style="6" bestFit="1" customWidth="1"/>
    <col min="4" max="5" width="14.7109375" style="6" customWidth="1"/>
    <col min="6" max="6" width="9.28515625" style="6" customWidth="1"/>
    <col min="7" max="7" width="7.140625" style="6" customWidth="1"/>
    <col min="8" max="8" width="26.42578125" style="43" customWidth="1"/>
    <col min="9" max="9" width="34.7109375" style="4" customWidth="1"/>
    <col min="10" max="16384" width="9.140625" style="6"/>
  </cols>
  <sheetData>
    <row r="1" spans="1:9" s="5" customFormat="1" ht="19.5" customHeight="1" x14ac:dyDescent="0.3">
      <c r="A1" s="222" t="s">
        <v>1886</v>
      </c>
      <c r="B1" s="223"/>
      <c r="C1" s="113"/>
      <c r="D1" s="112"/>
      <c r="E1" s="112"/>
      <c r="F1" s="112"/>
      <c r="G1" s="112"/>
      <c r="H1" s="248"/>
      <c r="I1" s="214"/>
    </row>
    <row r="2" spans="1:9" ht="5.25" customHeight="1" x14ac:dyDescent="0.2">
      <c r="A2" s="216"/>
      <c r="B2" s="217"/>
      <c r="C2" s="218"/>
      <c r="D2" s="219"/>
      <c r="E2" s="219"/>
      <c r="F2" s="219"/>
      <c r="G2" s="219"/>
      <c r="H2" s="249"/>
      <c r="I2" s="220"/>
    </row>
    <row r="3" spans="1:9" s="36" customFormat="1" ht="12.75" x14ac:dyDescent="0.2">
      <c r="A3" s="244" t="s">
        <v>2017</v>
      </c>
      <c r="B3" s="117"/>
      <c r="C3" s="118"/>
      <c r="D3" s="119"/>
      <c r="E3" s="120"/>
      <c r="F3" s="121"/>
      <c r="G3" s="120"/>
      <c r="H3" s="250"/>
      <c r="I3" s="215"/>
    </row>
    <row r="4" spans="1:9" s="37" customFormat="1" ht="12.75" customHeight="1" x14ac:dyDescent="0.2">
      <c r="A4" s="123" t="s">
        <v>2597</v>
      </c>
      <c r="B4" s="124"/>
      <c r="C4" s="125"/>
      <c r="D4" s="104"/>
      <c r="E4" s="122"/>
      <c r="F4" s="126"/>
      <c r="G4" s="120"/>
      <c r="H4" s="250"/>
      <c r="I4" s="215"/>
    </row>
    <row r="5" spans="1:9" s="37" customFormat="1" ht="12.75" customHeight="1" x14ac:dyDescent="0.2">
      <c r="A5" s="127" t="s">
        <v>1887</v>
      </c>
      <c r="B5" s="122"/>
      <c r="C5" s="125"/>
      <c r="D5" s="122"/>
      <c r="E5" s="122"/>
      <c r="F5" s="126"/>
      <c r="G5" s="120"/>
      <c r="H5" s="250"/>
      <c r="I5" s="215"/>
    </row>
    <row r="6" spans="1:9" s="37" customFormat="1" ht="12.75" customHeight="1" thickBot="1" x14ac:dyDescent="0.25">
      <c r="A6" s="245"/>
      <c r="B6" s="246"/>
      <c r="C6" s="246"/>
      <c r="D6" s="246"/>
      <c r="E6" s="246"/>
      <c r="F6" s="246"/>
      <c r="G6" s="246"/>
      <c r="H6" s="246"/>
      <c r="I6" s="247"/>
    </row>
    <row r="7" spans="1:9" ht="5.25" customHeight="1" x14ac:dyDescent="0.2">
      <c r="A7" s="216"/>
      <c r="B7" s="217"/>
      <c r="C7" s="218"/>
      <c r="D7" s="219"/>
      <c r="E7" s="219"/>
      <c r="F7" s="219"/>
      <c r="G7" s="219"/>
      <c r="H7" s="249"/>
      <c r="I7" s="220"/>
    </row>
    <row r="8" spans="1:9" s="7" customFormat="1" ht="48" x14ac:dyDescent="0.2">
      <c r="A8" s="135" t="s">
        <v>1272</v>
      </c>
      <c r="B8" s="136" t="s">
        <v>1273</v>
      </c>
      <c r="C8" s="137" t="s">
        <v>2528</v>
      </c>
      <c r="D8" s="138" t="s">
        <v>2574</v>
      </c>
      <c r="E8" s="138" t="s">
        <v>2598</v>
      </c>
      <c r="F8" s="137" t="s">
        <v>1274</v>
      </c>
      <c r="G8" s="137" t="s">
        <v>1275</v>
      </c>
      <c r="H8" s="137" t="s">
        <v>2576</v>
      </c>
      <c r="I8" s="139" t="s">
        <v>2577</v>
      </c>
    </row>
    <row r="9" spans="1:9" s="1" customFormat="1" ht="13.7" customHeight="1" x14ac:dyDescent="0.2">
      <c r="A9" s="14" t="s">
        <v>1298</v>
      </c>
      <c r="B9" s="9" t="s">
        <v>1909</v>
      </c>
      <c r="C9" s="10" t="s">
        <v>1299</v>
      </c>
      <c r="D9" s="255">
        <v>0.27939999999999998</v>
      </c>
      <c r="E9" s="255">
        <v>0.246</v>
      </c>
      <c r="F9" s="11" t="s">
        <v>1209</v>
      </c>
      <c r="G9" s="12" t="s">
        <v>1300</v>
      </c>
      <c r="H9" s="140" t="s">
        <v>2578</v>
      </c>
      <c r="I9" s="140" t="s">
        <v>2594</v>
      </c>
    </row>
    <row r="10" spans="1:9" s="1" customFormat="1" ht="13.7" customHeight="1" x14ac:dyDescent="0.2">
      <c r="A10" s="8" t="s">
        <v>1301</v>
      </c>
      <c r="B10" s="15" t="s">
        <v>1910</v>
      </c>
      <c r="C10" s="10" t="s">
        <v>1845</v>
      </c>
      <c r="D10" s="255">
        <v>0.45500000000000002</v>
      </c>
      <c r="E10" s="255">
        <v>0.27860000000000001</v>
      </c>
      <c r="F10" s="11" t="s">
        <v>1209</v>
      </c>
      <c r="G10" s="12" t="s">
        <v>1300</v>
      </c>
      <c r="H10" s="140" t="s">
        <v>2578</v>
      </c>
      <c r="I10" s="140" t="s">
        <v>2595</v>
      </c>
    </row>
    <row r="11" spans="1:9" s="1" customFormat="1" ht="13.7" customHeight="1" x14ac:dyDescent="0.2">
      <c r="A11" s="14" t="s">
        <v>1302</v>
      </c>
      <c r="B11" s="15" t="s">
        <v>1911</v>
      </c>
      <c r="C11" s="10" t="s">
        <v>1303</v>
      </c>
      <c r="D11" s="255">
        <v>0.5262</v>
      </c>
      <c r="E11" s="255">
        <v>0.47549999999999998</v>
      </c>
      <c r="F11" s="11" t="s">
        <v>1209</v>
      </c>
      <c r="G11" s="12" t="s">
        <v>1300</v>
      </c>
      <c r="H11" s="140" t="s">
        <v>2561</v>
      </c>
      <c r="I11" s="140" t="s">
        <v>2595</v>
      </c>
    </row>
    <row r="12" spans="1:9" s="1" customFormat="1" ht="13.7" customHeight="1" x14ac:dyDescent="0.2">
      <c r="A12" s="14" t="s">
        <v>1305</v>
      </c>
      <c r="B12" s="15" t="s">
        <v>1913</v>
      </c>
      <c r="C12" s="10" t="s">
        <v>1306</v>
      </c>
      <c r="D12" s="255">
        <v>0.58289999999999997</v>
      </c>
      <c r="E12" s="255">
        <v>0.58140000000000003</v>
      </c>
      <c r="F12" s="11" t="s">
        <v>1209</v>
      </c>
      <c r="G12" s="12" t="s">
        <v>1300</v>
      </c>
      <c r="H12" s="140" t="s">
        <v>2561</v>
      </c>
      <c r="I12" s="140" t="s">
        <v>2595</v>
      </c>
    </row>
    <row r="13" spans="1:9" s="1" customFormat="1" ht="13.7" customHeight="1" x14ac:dyDescent="0.2">
      <c r="A13" s="14" t="s">
        <v>1307</v>
      </c>
      <c r="B13" s="15" t="s">
        <v>1914</v>
      </c>
      <c r="C13" s="10" t="s">
        <v>1308</v>
      </c>
      <c r="D13" s="255">
        <v>0.77300000000000002</v>
      </c>
      <c r="E13" s="255">
        <v>0.70909999999999995</v>
      </c>
      <c r="F13" s="11" t="s">
        <v>1209</v>
      </c>
      <c r="G13" s="12" t="s">
        <v>1300</v>
      </c>
      <c r="H13" s="140" t="s">
        <v>2561</v>
      </c>
      <c r="I13" s="140" t="s">
        <v>2595</v>
      </c>
    </row>
    <row r="14" spans="1:9" s="1" customFormat="1" ht="13.7" customHeight="1" x14ac:dyDescent="0.2">
      <c r="A14" s="14" t="s">
        <v>1369</v>
      </c>
      <c r="B14" s="15" t="s">
        <v>1946</v>
      </c>
      <c r="C14" s="10" t="s">
        <v>2140</v>
      </c>
      <c r="D14" s="256">
        <v>0.50219999999999998</v>
      </c>
      <c r="E14" s="255">
        <v>0.56010000000000004</v>
      </c>
      <c r="F14" s="11" t="s">
        <v>1209</v>
      </c>
      <c r="G14" s="12" t="s">
        <v>1300</v>
      </c>
      <c r="H14" s="140" t="s">
        <v>2561</v>
      </c>
      <c r="I14" s="140" t="s">
        <v>2595</v>
      </c>
    </row>
    <row r="15" spans="1:9" s="1" customFormat="1" ht="13.7" customHeight="1" x14ac:dyDescent="0.2">
      <c r="A15" s="8" t="s">
        <v>1385</v>
      </c>
      <c r="B15" s="15" t="s">
        <v>1969</v>
      </c>
      <c r="C15" s="10" t="s">
        <v>2142</v>
      </c>
      <c r="D15" s="256">
        <v>0.67190000000000005</v>
      </c>
      <c r="E15" s="255">
        <v>0.66710000000000003</v>
      </c>
      <c r="F15" s="11" t="s">
        <v>1209</v>
      </c>
      <c r="G15" s="12" t="s">
        <v>1300</v>
      </c>
      <c r="H15" s="140" t="s">
        <v>2561</v>
      </c>
      <c r="I15" s="140" t="s">
        <v>2595</v>
      </c>
    </row>
    <row r="16" spans="1:9" s="1" customFormat="1" ht="13.7" customHeight="1" x14ac:dyDescent="0.2">
      <c r="A16" s="14" t="s">
        <v>1309</v>
      </c>
      <c r="B16" s="15" t="s">
        <v>1915</v>
      </c>
      <c r="C16" s="10" t="s">
        <v>1310</v>
      </c>
      <c r="D16" s="255">
        <v>0.35549999999999998</v>
      </c>
      <c r="E16" s="255">
        <v>0.33850000000000002</v>
      </c>
      <c r="F16" s="11" t="s">
        <v>1209</v>
      </c>
      <c r="G16" s="12" t="s">
        <v>1300</v>
      </c>
      <c r="H16" s="140" t="s">
        <v>2561</v>
      </c>
      <c r="I16" s="140" t="s">
        <v>2595</v>
      </c>
    </row>
    <row r="17" spans="1:9" s="1" customFormat="1" ht="13.7" customHeight="1" x14ac:dyDescent="0.2">
      <c r="A17" s="14" t="s">
        <v>1325</v>
      </c>
      <c r="B17" s="15" t="s">
        <v>1923</v>
      </c>
      <c r="C17" s="17" t="s">
        <v>2137</v>
      </c>
      <c r="D17" s="255">
        <v>0.63170000000000004</v>
      </c>
      <c r="E17" s="255">
        <v>0.69689999999999996</v>
      </c>
      <c r="F17" s="11" t="s">
        <v>1209</v>
      </c>
      <c r="G17" s="12" t="s">
        <v>1300</v>
      </c>
      <c r="H17" s="140" t="s">
        <v>2561</v>
      </c>
      <c r="I17" s="140" t="s">
        <v>2595</v>
      </c>
    </row>
    <row r="18" spans="1:9" s="1" customFormat="1" ht="13.7" customHeight="1" x14ac:dyDescent="0.2">
      <c r="A18" s="14" t="s">
        <v>1311</v>
      </c>
      <c r="B18" s="15" t="s">
        <v>1916</v>
      </c>
      <c r="C18" s="10" t="s">
        <v>1312</v>
      </c>
      <c r="D18" s="255">
        <v>0.2717</v>
      </c>
      <c r="E18" s="255">
        <v>0.2616</v>
      </c>
      <c r="F18" s="11" t="s">
        <v>1209</v>
      </c>
      <c r="G18" s="12" t="s">
        <v>1300</v>
      </c>
      <c r="H18" s="140" t="s">
        <v>2561</v>
      </c>
      <c r="I18" s="140" t="s">
        <v>2595</v>
      </c>
    </row>
    <row r="19" spans="1:9" s="1" customFormat="1" ht="13.7" customHeight="1" x14ac:dyDescent="0.2">
      <c r="A19" s="14" t="s">
        <v>1313</v>
      </c>
      <c r="B19" s="15" t="s">
        <v>1917</v>
      </c>
      <c r="C19" s="10" t="s">
        <v>1314</v>
      </c>
      <c r="D19" s="255">
        <v>0.27089999999999997</v>
      </c>
      <c r="E19" s="255">
        <v>0.26229999999999998</v>
      </c>
      <c r="F19" s="11" t="s">
        <v>1209</v>
      </c>
      <c r="G19" s="12" t="s">
        <v>1300</v>
      </c>
      <c r="H19" s="140" t="s">
        <v>2561</v>
      </c>
      <c r="I19" s="140" t="s">
        <v>2595</v>
      </c>
    </row>
    <row r="20" spans="1:9" s="1" customFormat="1" ht="13.7" customHeight="1" x14ac:dyDescent="0.2">
      <c r="A20" s="14" t="s">
        <v>1315</v>
      </c>
      <c r="B20" s="15" t="s">
        <v>1918</v>
      </c>
      <c r="C20" s="10" t="s">
        <v>1316</v>
      </c>
      <c r="D20" s="255">
        <v>0.30159999999999998</v>
      </c>
      <c r="E20" s="255">
        <v>0.30049999999999999</v>
      </c>
      <c r="F20" s="11" t="s">
        <v>1209</v>
      </c>
      <c r="G20" s="12" t="s">
        <v>1300</v>
      </c>
      <c r="H20" s="140" t="s">
        <v>2561</v>
      </c>
      <c r="I20" s="140" t="s">
        <v>2595</v>
      </c>
    </row>
    <row r="21" spans="1:9" s="1" customFormat="1" ht="13.7" customHeight="1" x14ac:dyDescent="0.2">
      <c r="A21" s="14" t="s">
        <v>1317</v>
      </c>
      <c r="B21" s="15" t="s">
        <v>1919</v>
      </c>
      <c r="C21" s="10" t="s">
        <v>1318</v>
      </c>
      <c r="D21" s="255">
        <v>0.38629999999999998</v>
      </c>
      <c r="E21" s="255">
        <v>0.316</v>
      </c>
      <c r="F21" s="11" t="s">
        <v>1209</v>
      </c>
      <c r="G21" s="12" t="s">
        <v>1300</v>
      </c>
      <c r="H21" s="140" t="s">
        <v>2561</v>
      </c>
      <c r="I21" s="140" t="s">
        <v>2595</v>
      </c>
    </row>
    <row r="22" spans="1:9" s="1" customFormat="1" ht="13.7" customHeight="1" x14ac:dyDescent="0.2">
      <c r="A22" s="8" t="s">
        <v>1319</v>
      </c>
      <c r="B22" s="15" t="s">
        <v>1920</v>
      </c>
      <c r="C22" s="10" t="s">
        <v>1846</v>
      </c>
      <c r="D22" s="255">
        <v>1</v>
      </c>
      <c r="E22" s="255">
        <v>0.78559999999999997</v>
      </c>
      <c r="F22" s="11" t="s">
        <v>1209</v>
      </c>
      <c r="G22" s="12" t="s">
        <v>1300</v>
      </c>
      <c r="H22" s="140" t="s">
        <v>2561</v>
      </c>
      <c r="I22" s="140" t="s">
        <v>2595</v>
      </c>
    </row>
    <row r="23" spans="1:9" s="1" customFormat="1" ht="13.7" customHeight="1" x14ac:dyDescent="0.2">
      <c r="A23" s="14" t="s">
        <v>1321</v>
      </c>
      <c r="B23" s="15" t="s">
        <v>1921</v>
      </c>
      <c r="C23" s="10" t="s">
        <v>1322</v>
      </c>
      <c r="D23" s="255">
        <v>0.183</v>
      </c>
      <c r="E23" s="255">
        <v>0.16750000000000001</v>
      </c>
      <c r="F23" s="11" t="s">
        <v>1209</v>
      </c>
      <c r="G23" s="12" t="s">
        <v>1300</v>
      </c>
      <c r="H23" s="140" t="s">
        <v>2561</v>
      </c>
      <c r="I23" s="140" t="s">
        <v>2595</v>
      </c>
    </row>
    <row r="24" spans="1:9" s="1" customFormat="1" ht="13.7" customHeight="1" x14ac:dyDescent="0.2">
      <c r="A24" s="14" t="s">
        <v>1323</v>
      </c>
      <c r="B24" s="15" t="s">
        <v>1922</v>
      </c>
      <c r="C24" s="10" t="s">
        <v>1324</v>
      </c>
      <c r="D24" s="255">
        <v>0.25590000000000002</v>
      </c>
      <c r="E24" s="255">
        <v>0.72650000000000003</v>
      </c>
      <c r="F24" s="11" t="s">
        <v>1209</v>
      </c>
      <c r="G24" s="12" t="s">
        <v>1300</v>
      </c>
      <c r="H24" s="140" t="s">
        <v>2561</v>
      </c>
      <c r="I24" s="140" t="s">
        <v>2594</v>
      </c>
    </row>
    <row r="25" spans="1:9" s="1" customFormat="1" ht="13.7" customHeight="1" x14ac:dyDescent="0.2">
      <c r="A25" s="14" t="s">
        <v>1327</v>
      </c>
      <c r="B25" s="15" t="s">
        <v>1924</v>
      </c>
      <c r="C25" s="10" t="s">
        <v>1847</v>
      </c>
      <c r="D25" s="255">
        <v>0.62819999999999998</v>
      </c>
      <c r="E25" s="255">
        <v>0.6038</v>
      </c>
      <c r="F25" s="11" t="s">
        <v>1209</v>
      </c>
      <c r="G25" s="12" t="s">
        <v>1300</v>
      </c>
      <c r="H25" s="140" t="s">
        <v>2561</v>
      </c>
      <c r="I25" s="140" t="s">
        <v>2595</v>
      </c>
    </row>
    <row r="26" spans="1:9" s="1" customFormat="1" ht="13.7" customHeight="1" x14ac:dyDescent="0.2">
      <c r="A26" s="14" t="s">
        <v>1328</v>
      </c>
      <c r="B26" s="15" t="s">
        <v>1925</v>
      </c>
      <c r="C26" s="10" t="s">
        <v>2125</v>
      </c>
      <c r="D26" s="255">
        <v>0.41210000000000002</v>
      </c>
      <c r="E26" s="255">
        <v>0.29930000000000001</v>
      </c>
      <c r="F26" s="11" t="s">
        <v>1209</v>
      </c>
      <c r="G26" s="12" t="s">
        <v>1300</v>
      </c>
      <c r="H26" s="140" t="s">
        <v>2561</v>
      </c>
      <c r="I26" s="140" t="s">
        <v>2595</v>
      </c>
    </row>
    <row r="27" spans="1:9" s="1" customFormat="1" ht="13.7" customHeight="1" x14ac:dyDescent="0.2">
      <c r="A27" s="8" t="s">
        <v>1329</v>
      </c>
      <c r="B27" s="15" t="s">
        <v>1926</v>
      </c>
      <c r="C27" s="10" t="s">
        <v>1848</v>
      </c>
      <c r="D27" s="256">
        <v>0.39090000000000003</v>
      </c>
      <c r="E27" s="255">
        <v>0.30990000000000001</v>
      </c>
      <c r="F27" s="11" t="s">
        <v>1209</v>
      </c>
      <c r="G27" s="12" t="s">
        <v>1300</v>
      </c>
      <c r="H27" s="140" t="s">
        <v>2561</v>
      </c>
      <c r="I27" s="140" t="s">
        <v>2595</v>
      </c>
    </row>
    <row r="28" spans="1:9" s="1" customFormat="1" ht="13.7" customHeight="1" x14ac:dyDescent="0.2">
      <c r="A28" s="14" t="s">
        <v>1330</v>
      </c>
      <c r="B28" s="15" t="s">
        <v>1927</v>
      </c>
      <c r="C28" s="10" t="s">
        <v>1331</v>
      </c>
      <c r="D28" s="255">
        <v>0.56010000000000004</v>
      </c>
      <c r="E28" s="255">
        <v>0.60150000000000003</v>
      </c>
      <c r="F28" s="11" t="s">
        <v>1209</v>
      </c>
      <c r="G28" s="12" t="s">
        <v>1300</v>
      </c>
      <c r="H28" s="140" t="s">
        <v>2561</v>
      </c>
      <c r="I28" s="140" t="s">
        <v>2594</v>
      </c>
    </row>
    <row r="29" spans="1:9" s="1" customFormat="1" ht="13.7" customHeight="1" x14ac:dyDescent="0.2">
      <c r="A29" s="8" t="s">
        <v>1333</v>
      </c>
      <c r="B29" s="15" t="s">
        <v>1928</v>
      </c>
      <c r="C29" s="10" t="s">
        <v>1334</v>
      </c>
      <c r="D29" s="256">
        <v>0.4234</v>
      </c>
      <c r="E29" s="255">
        <v>0.46189999999999998</v>
      </c>
      <c r="F29" s="11" t="s">
        <v>1209</v>
      </c>
      <c r="G29" s="12" t="s">
        <v>1300</v>
      </c>
      <c r="H29" s="140" t="s">
        <v>2561</v>
      </c>
      <c r="I29" s="140" t="s">
        <v>2595</v>
      </c>
    </row>
    <row r="30" spans="1:9" s="1" customFormat="1" ht="13.7" customHeight="1" x14ac:dyDescent="0.2">
      <c r="A30" s="14" t="s">
        <v>1335</v>
      </c>
      <c r="B30" s="15" t="s">
        <v>1929</v>
      </c>
      <c r="C30" s="17" t="s">
        <v>2138</v>
      </c>
      <c r="D30" s="255">
        <v>0.27910000000000001</v>
      </c>
      <c r="E30" s="255">
        <v>0.72650000000000003</v>
      </c>
      <c r="F30" s="11" t="s">
        <v>1209</v>
      </c>
      <c r="G30" s="12" t="s">
        <v>1300</v>
      </c>
      <c r="H30" s="140" t="s">
        <v>2561</v>
      </c>
      <c r="I30" s="140" t="s">
        <v>2594</v>
      </c>
    </row>
    <row r="31" spans="1:9" s="1" customFormat="1" ht="13.7" customHeight="1" x14ac:dyDescent="0.2">
      <c r="A31" s="14" t="s">
        <v>1336</v>
      </c>
      <c r="B31" s="15" t="s">
        <v>1930</v>
      </c>
      <c r="C31" s="10" t="s">
        <v>1337</v>
      </c>
      <c r="D31" s="255">
        <v>0.61040000000000005</v>
      </c>
      <c r="E31" s="255">
        <v>0.60680000000000001</v>
      </c>
      <c r="F31" s="11" t="s">
        <v>1209</v>
      </c>
      <c r="G31" s="12" t="s">
        <v>1300</v>
      </c>
      <c r="H31" s="140" t="s">
        <v>2561</v>
      </c>
      <c r="I31" s="140" t="s">
        <v>2595</v>
      </c>
    </row>
    <row r="32" spans="1:9" s="1" customFormat="1" ht="13.7" customHeight="1" x14ac:dyDescent="0.2">
      <c r="A32" s="14" t="s">
        <v>1338</v>
      </c>
      <c r="B32" s="15" t="s">
        <v>1931</v>
      </c>
      <c r="C32" s="10" t="s">
        <v>1339</v>
      </c>
      <c r="D32" s="255">
        <v>0.28120000000000001</v>
      </c>
      <c r="E32" s="255">
        <v>0.2969</v>
      </c>
      <c r="F32" s="11" t="s">
        <v>1209</v>
      </c>
      <c r="G32" s="12" t="s">
        <v>1300</v>
      </c>
      <c r="H32" s="140" t="s">
        <v>2561</v>
      </c>
      <c r="I32" s="140" t="s">
        <v>2595</v>
      </c>
    </row>
    <row r="33" spans="1:9" s="1" customFormat="1" ht="13.7" customHeight="1" x14ac:dyDescent="0.2">
      <c r="A33" s="14" t="s">
        <v>1340</v>
      </c>
      <c r="B33" s="15" t="s">
        <v>1932</v>
      </c>
      <c r="C33" s="10" t="s">
        <v>1341</v>
      </c>
      <c r="D33" s="255">
        <v>0.55810000000000004</v>
      </c>
      <c r="E33" s="255">
        <v>0.58650000000000002</v>
      </c>
      <c r="F33" s="11" t="s">
        <v>1209</v>
      </c>
      <c r="G33" s="12" t="s">
        <v>1300</v>
      </c>
      <c r="H33" s="140" t="s">
        <v>2561</v>
      </c>
      <c r="I33" s="140" t="s">
        <v>2595</v>
      </c>
    </row>
    <row r="34" spans="1:9" s="1" customFormat="1" ht="13.7" customHeight="1" x14ac:dyDescent="0.2">
      <c r="A34" s="14" t="s">
        <v>1342</v>
      </c>
      <c r="B34" s="15" t="s">
        <v>1933</v>
      </c>
      <c r="C34" s="17" t="s">
        <v>2139</v>
      </c>
      <c r="D34" s="255">
        <v>0.1971</v>
      </c>
      <c r="E34" s="255">
        <v>0.18379999999999999</v>
      </c>
      <c r="F34" s="11" t="s">
        <v>1209</v>
      </c>
      <c r="G34" s="12" t="s">
        <v>1300</v>
      </c>
      <c r="H34" s="140" t="s">
        <v>2561</v>
      </c>
      <c r="I34" s="140" t="s">
        <v>2595</v>
      </c>
    </row>
    <row r="35" spans="1:9" s="1" customFormat="1" ht="13.7" customHeight="1" x14ac:dyDescent="0.2">
      <c r="A35" s="8" t="s">
        <v>1343</v>
      </c>
      <c r="B35" s="15" t="s">
        <v>1934</v>
      </c>
      <c r="C35" s="10" t="s">
        <v>1344</v>
      </c>
      <c r="D35" s="255">
        <v>0.44269999999999998</v>
      </c>
      <c r="E35" s="255">
        <v>0.45929999999999999</v>
      </c>
      <c r="F35" s="11" t="s">
        <v>1209</v>
      </c>
      <c r="G35" s="12" t="s">
        <v>1300</v>
      </c>
      <c r="H35" s="140" t="s">
        <v>2561</v>
      </c>
      <c r="I35" s="140" t="s">
        <v>2595</v>
      </c>
    </row>
    <row r="36" spans="1:9" s="1" customFormat="1" ht="13.7" customHeight="1" x14ac:dyDescent="0.2">
      <c r="A36" s="14" t="s">
        <v>1345</v>
      </c>
      <c r="B36" s="15" t="s">
        <v>1957</v>
      </c>
      <c r="C36" s="10" t="s">
        <v>2549</v>
      </c>
      <c r="D36" s="255">
        <v>0.22620000000000001</v>
      </c>
      <c r="E36" s="255">
        <v>0.29830000000000001</v>
      </c>
      <c r="F36" s="11" t="s">
        <v>1209</v>
      </c>
      <c r="G36" s="12" t="s">
        <v>1300</v>
      </c>
      <c r="H36" s="140" t="s">
        <v>2561</v>
      </c>
      <c r="I36" s="140" t="s">
        <v>2595</v>
      </c>
    </row>
    <row r="37" spans="1:9" s="1" customFormat="1" ht="13.7" customHeight="1" x14ac:dyDescent="0.2">
      <c r="A37" s="14" t="s">
        <v>1346</v>
      </c>
      <c r="B37" s="15" t="s">
        <v>1935</v>
      </c>
      <c r="C37" s="10" t="s">
        <v>1347</v>
      </c>
      <c r="D37" s="255">
        <v>1</v>
      </c>
      <c r="E37" s="255">
        <v>0.60150000000000003</v>
      </c>
      <c r="F37" s="11" t="s">
        <v>1209</v>
      </c>
      <c r="G37" s="12" t="s">
        <v>1300</v>
      </c>
      <c r="H37" s="140" t="s">
        <v>2561</v>
      </c>
      <c r="I37" s="140" t="s">
        <v>2594</v>
      </c>
    </row>
    <row r="38" spans="1:9" s="1" customFormat="1" ht="13.7" customHeight="1" x14ac:dyDescent="0.2">
      <c r="A38" s="14" t="s">
        <v>1348</v>
      </c>
      <c r="B38" s="15" t="s">
        <v>1936</v>
      </c>
      <c r="C38" s="10" t="s">
        <v>1349</v>
      </c>
      <c r="D38" s="255">
        <v>0.38750000000000001</v>
      </c>
      <c r="E38" s="255">
        <v>0.4209</v>
      </c>
      <c r="F38" s="14" t="s">
        <v>1209</v>
      </c>
      <c r="G38" s="15" t="s">
        <v>1300</v>
      </c>
      <c r="H38" s="10" t="s">
        <v>2561</v>
      </c>
      <c r="I38" s="140" t="s">
        <v>2595</v>
      </c>
    </row>
    <row r="39" spans="1:9" s="1" customFormat="1" ht="13.7" customHeight="1" x14ac:dyDescent="0.2">
      <c r="A39" s="14" t="s">
        <v>2591</v>
      </c>
      <c r="B39" s="15" t="s">
        <v>2592</v>
      </c>
      <c r="C39" s="10" t="s">
        <v>2593</v>
      </c>
      <c r="D39" s="257">
        <v>0.47489999999999999</v>
      </c>
      <c r="E39" s="255">
        <v>0.72650000000000003</v>
      </c>
      <c r="F39" s="11" t="s">
        <v>1209</v>
      </c>
      <c r="G39" s="12" t="s">
        <v>1300</v>
      </c>
      <c r="H39" s="140" t="s">
        <v>2578</v>
      </c>
      <c r="I39" s="140" t="s">
        <v>2594</v>
      </c>
    </row>
    <row r="40" spans="1:9" s="1" customFormat="1" ht="13.7" customHeight="1" x14ac:dyDescent="0.2">
      <c r="A40" s="8" t="s">
        <v>2586</v>
      </c>
      <c r="B40" s="15" t="s">
        <v>2587</v>
      </c>
      <c r="C40" s="10" t="s">
        <v>2588</v>
      </c>
      <c r="D40" s="255">
        <v>0.47489999999999999</v>
      </c>
      <c r="E40" s="255">
        <v>0.72650000000000003</v>
      </c>
      <c r="F40" s="11" t="s">
        <v>1209</v>
      </c>
      <c r="G40" s="12" t="s">
        <v>1300</v>
      </c>
      <c r="H40" s="140" t="s">
        <v>2578</v>
      </c>
      <c r="I40" s="140" t="s">
        <v>2594</v>
      </c>
    </row>
    <row r="41" spans="1:9" s="1" customFormat="1" ht="13.7" customHeight="1" x14ac:dyDescent="0.2">
      <c r="A41" s="14" t="s">
        <v>1351</v>
      </c>
      <c r="B41" s="15" t="s">
        <v>1937</v>
      </c>
      <c r="C41" s="10" t="s">
        <v>1849</v>
      </c>
      <c r="D41" s="255">
        <v>0.57930000000000004</v>
      </c>
      <c r="E41" s="255">
        <v>0.56699999999999995</v>
      </c>
      <c r="F41" s="11" t="s">
        <v>1209</v>
      </c>
      <c r="G41" s="12" t="s">
        <v>1300</v>
      </c>
      <c r="H41" s="140" t="s">
        <v>2561</v>
      </c>
      <c r="I41" s="140" t="s">
        <v>2595</v>
      </c>
    </row>
    <row r="42" spans="1:9" s="1" customFormat="1" ht="13.7" customHeight="1" x14ac:dyDescent="0.2">
      <c r="A42" s="14" t="s">
        <v>1352</v>
      </c>
      <c r="B42" s="15" t="s">
        <v>1938</v>
      </c>
      <c r="C42" s="10" t="s">
        <v>1353</v>
      </c>
      <c r="D42" s="255">
        <v>0.4521</v>
      </c>
      <c r="E42" s="255">
        <v>0.76790000000000003</v>
      </c>
      <c r="F42" s="11" t="s">
        <v>1209</v>
      </c>
      <c r="G42" s="12" t="s">
        <v>1300</v>
      </c>
      <c r="H42" s="140" t="s">
        <v>2561</v>
      </c>
      <c r="I42" s="140" t="s">
        <v>2595</v>
      </c>
    </row>
    <row r="43" spans="1:9" s="1" customFormat="1" ht="13.7" customHeight="1" x14ac:dyDescent="0.2">
      <c r="A43" s="14" t="s">
        <v>1354</v>
      </c>
      <c r="B43" s="15" t="s">
        <v>1939</v>
      </c>
      <c r="C43" s="10" t="s">
        <v>1355</v>
      </c>
      <c r="D43" s="255">
        <v>0.49419999999999997</v>
      </c>
      <c r="E43" s="255">
        <v>0.4713</v>
      </c>
      <c r="F43" s="11" t="s">
        <v>1209</v>
      </c>
      <c r="G43" s="12" t="s">
        <v>1300</v>
      </c>
      <c r="H43" s="140" t="s">
        <v>2561</v>
      </c>
      <c r="I43" s="140" t="s">
        <v>2595</v>
      </c>
    </row>
    <row r="44" spans="1:9" s="1" customFormat="1" ht="13.7" customHeight="1" x14ac:dyDescent="0.2">
      <c r="A44" s="14" t="s">
        <v>2544</v>
      </c>
      <c r="B44" s="15" t="s">
        <v>2545</v>
      </c>
      <c r="C44" s="10" t="s">
        <v>2546</v>
      </c>
      <c r="D44" s="255">
        <v>0.59599999999999997</v>
      </c>
      <c r="E44" s="255">
        <v>0.60819999999999996</v>
      </c>
      <c r="F44" s="11" t="s">
        <v>1209</v>
      </c>
      <c r="G44" s="12" t="s">
        <v>1300</v>
      </c>
      <c r="H44" s="140" t="s">
        <v>2578</v>
      </c>
      <c r="I44" s="140" t="s">
        <v>2595</v>
      </c>
    </row>
    <row r="45" spans="1:9" s="1" customFormat="1" ht="13.7" customHeight="1" x14ac:dyDescent="0.2">
      <c r="A45" s="14" t="s">
        <v>1356</v>
      </c>
      <c r="B45" s="15" t="s">
        <v>1940</v>
      </c>
      <c r="C45" s="10" t="s">
        <v>1357</v>
      </c>
      <c r="D45" s="255">
        <v>0.72570000000000001</v>
      </c>
      <c r="E45" s="255">
        <v>0.68110000000000004</v>
      </c>
      <c r="F45" s="11" t="s">
        <v>1209</v>
      </c>
      <c r="G45" s="12" t="s">
        <v>1300</v>
      </c>
      <c r="H45" s="140" t="s">
        <v>2561</v>
      </c>
      <c r="I45" s="140" t="s">
        <v>2595</v>
      </c>
    </row>
    <row r="46" spans="1:9" s="1" customFormat="1" ht="13.7" customHeight="1" x14ac:dyDescent="0.2">
      <c r="A46" s="14" t="s">
        <v>1358</v>
      </c>
      <c r="B46" s="15" t="s">
        <v>1941</v>
      </c>
      <c r="C46" s="10" t="s">
        <v>1359</v>
      </c>
      <c r="D46" s="255">
        <v>0.82389999999999997</v>
      </c>
      <c r="E46" s="255">
        <v>0.97170000000000001</v>
      </c>
      <c r="F46" s="11" t="s">
        <v>1209</v>
      </c>
      <c r="G46" s="12" t="s">
        <v>1300</v>
      </c>
      <c r="H46" s="140" t="s">
        <v>2561</v>
      </c>
      <c r="I46" s="140" t="s">
        <v>2595</v>
      </c>
    </row>
    <row r="47" spans="1:9" s="1" customFormat="1" ht="13.7" customHeight="1" x14ac:dyDescent="0.2">
      <c r="A47" s="14" t="s">
        <v>1360</v>
      </c>
      <c r="B47" s="15" t="s">
        <v>1942</v>
      </c>
      <c r="C47" s="10" t="s">
        <v>1361</v>
      </c>
      <c r="D47" s="255">
        <v>0.59599999999999997</v>
      </c>
      <c r="E47" s="255">
        <v>0.60150000000000003</v>
      </c>
      <c r="F47" s="11" t="s">
        <v>1209</v>
      </c>
      <c r="G47" s="12" t="s">
        <v>1300</v>
      </c>
      <c r="H47" s="140" t="s">
        <v>2578</v>
      </c>
      <c r="I47" s="140" t="s">
        <v>2594</v>
      </c>
    </row>
    <row r="48" spans="1:9" s="1" customFormat="1" ht="13.7" customHeight="1" x14ac:dyDescent="0.2">
      <c r="A48" s="8" t="s">
        <v>1304</v>
      </c>
      <c r="B48" s="15" t="s">
        <v>1912</v>
      </c>
      <c r="C48" s="10" t="s">
        <v>2547</v>
      </c>
      <c r="D48" s="255">
        <v>0.35489999999999999</v>
      </c>
      <c r="E48" s="255">
        <v>0.34520000000000001</v>
      </c>
      <c r="F48" s="11" t="s">
        <v>1209</v>
      </c>
      <c r="G48" s="12" t="s">
        <v>1300</v>
      </c>
      <c r="H48" s="140" t="s">
        <v>2561</v>
      </c>
      <c r="I48" s="140" t="s">
        <v>2595</v>
      </c>
    </row>
    <row r="49" spans="1:9" s="1" customFormat="1" ht="13.7" customHeight="1" x14ac:dyDescent="0.2">
      <c r="A49" s="8" t="s">
        <v>1362</v>
      </c>
      <c r="B49" s="15" t="s">
        <v>1943</v>
      </c>
      <c r="C49" s="10" t="s">
        <v>1363</v>
      </c>
      <c r="D49" s="255">
        <v>1</v>
      </c>
      <c r="E49" s="255">
        <v>1</v>
      </c>
      <c r="F49" s="11" t="s">
        <v>1209</v>
      </c>
      <c r="G49" s="12" t="s">
        <v>1300</v>
      </c>
      <c r="H49" s="140" t="s">
        <v>2561</v>
      </c>
      <c r="I49" s="140" t="s">
        <v>2595</v>
      </c>
    </row>
    <row r="50" spans="1:9" s="1" customFormat="1" ht="13.7" customHeight="1" x14ac:dyDescent="0.2">
      <c r="A50" s="14" t="s">
        <v>1364</v>
      </c>
      <c r="B50" s="15" t="s">
        <v>1944</v>
      </c>
      <c r="C50" s="10" t="s">
        <v>1850</v>
      </c>
      <c r="D50" s="256">
        <v>1</v>
      </c>
      <c r="E50" s="255">
        <v>0.98819999999999997</v>
      </c>
      <c r="F50" s="11" t="s">
        <v>1209</v>
      </c>
      <c r="G50" s="12" t="s">
        <v>1300</v>
      </c>
      <c r="H50" s="140" t="s">
        <v>2561</v>
      </c>
      <c r="I50" s="140" t="s">
        <v>2595</v>
      </c>
    </row>
    <row r="51" spans="1:9" s="1" customFormat="1" ht="13.7" customHeight="1" x14ac:dyDescent="0.2">
      <c r="A51" s="14" t="s">
        <v>1365</v>
      </c>
      <c r="B51" s="15" t="s">
        <v>1945</v>
      </c>
      <c r="C51" s="10" t="s">
        <v>1366</v>
      </c>
      <c r="D51" s="255">
        <v>0.65110000000000001</v>
      </c>
      <c r="E51" s="255">
        <v>0.60150000000000003</v>
      </c>
      <c r="F51" s="11" t="s">
        <v>1209</v>
      </c>
      <c r="G51" s="12" t="s">
        <v>1300</v>
      </c>
      <c r="H51" s="140" t="s">
        <v>2561</v>
      </c>
      <c r="I51" s="140" t="s">
        <v>2594</v>
      </c>
    </row>
    <row r="52" spans="1:9" s="1" customFormat="1" ht="13.7" customHeight="1" x14ac:dyDescent="0.2">
      <c r="A52" s="14" t="s">
        <v>1367</v>
      </c>
      <c r="B52" s="15" t="s">
        <v>1947</v>
      </c>
      <c r="C52" s="10" t="s">
        <v>1368</v>
      </c>
      <c r="D52" s="255">
        <v>0.67859999999999998</v>
      </c>
      <c r="E52" s="255">
        <v>0.63229999999999997</v>
      </c>
      <c r="F52" s="11" t="s">
        <v>1209</v>
      </c>
      <c r="G52" s="12" t="s">
        <v>1300</v>
      </c>
      <c r="H52" s="140" t="s">
        <v>2561</v>
      </c>
      <c r="I52" s="140" t="s">
        <v>2595</v>
      </c>
    </row>
    <row r="53" spans="1:9" s="1" customFormat="1" ht="13.7" customHeight="1" x14ac:dyDescent="0.2">
      <c r="A53" s="14" t="s">
        <v>1370</v>
      </c>
      <c r="B53" s="15" t="s">
        <v>1948</v>
      </c>
      <c r="C53" s="10" t="s">
        <v>1371</v>
      </c>
      <c r="D53" s="255">
        <v>0.46479999999999999</v>
      </c>
      <c r="E53" s="255">
        <v>0.3674</v>
      </c>
      <c r="F53" s="11" t="s">
        <v>1209</v>
      </c>
      <c r="G53" s="12" t="s">
        <v>1300</v>
      </c>
      <c r="H53" s="140" t="s">
        <v>2561</v>
      </c>
      <c r="I53" s="140" t="s">
        <v>2595</v>
      </c>
    </row>
    <row r="54" spans="1:9" s="1" customFormat="1" ht="13.7" customHeight="1" x14ac:dyDescent="0.2">
      <c r="A54" s="8" t="s">
        <v>1372</v>
      </c>
      <c r="B54" s="15" t="s">
        <v>1949</v>
      </c>
      <c r="C54" s="10" t="s">
        <v>1373</v>
      </c>
      <c r="D54" s="255">
        <v>0.81089999999999995</v>
      </c>
      <c r="E54" s="255">
        <v>0.90529999999999999</v>
      </c>
      <c r="F54" s="11" t="s">
        <v>1209</v>
      </c>
      <c r="G54" s="12" t="s">
        <v>1300</v>
      </c>
      <c r="H54" s="140" t="s">
        <v>2561</v>
      </c>
      <c r="I54" s="140" t="s">
        <v>2595</v>
      </c>
    </row>
    <row r="55" spans="1:9" s="1" customFormat="1" ht="13.7" customHeight="1" x14ac:dyDescent="0.2">
      <c r="A55" s="14" t="s">
        <v>1375</v>
      </c>
      <c r="B55" s="15" t="s">
        <v>1950</v>
      </c>
      <c r="C55" s="10" t="s">
        <v>1376</v>
      </c>
      <c r="D55" s="255">
        <v>0.57840000000000003</v>
      </c>
      <c r="E55" s="255">
        <v>0.54710000000000003</v>
      </c>
      <c r="F55" s="11" t="s">
        <v>1209</v>
      </c>
      <c r="G55" s="12" t="s">
        <v>1300</v>
      </c>
      <c r="H55" s="140" t="s">
        <v>2561</v>
      </c>
      <c r="I55" s="140" t="s">
        <v>2595</v>
      </c>
    </row>
    <row r="56" spans="1:9" s="1" customFormat="1" ht="13.7" customHeight="1" x14ac:dyDescent="0.2">
      <c r="A56" s="14" t="s">
        <v>1377</v>
      </c>
      <c r="B56" s="15" t="s">
        <v>1951</v>
      </c>
      <c r="C56" s="10" t="s">
        <v>1378</v>
      </c>
      <c r="D56" s="255">
        <v>0.29799999999999999</v>
      </c>
      <c r="E56" s="255">
        <v>0.2772</v>
      </c>
      <c r="F56" s="11" t="s">
        <v>1209</v>
      </c>
      <c r="G56" s="12" t="s">
        <v>1300</v>
      </c>
      <c r="H56" s="140" t="s">
        <v>2561</v>
      </c>
      <c r="I56" s="140" t="s">
        <v>2595</v>
      </c>
    </row>
    <row r="57" spans="1:9" s="1" customFormat="1" ht="13.7" customHeight="1" x14ac:dyDescent="0.2">
      <c r="A57" s="14" t="s">
        <v>1379</v>
      </c>
      <c r="B57" s="15" t="s">
        <v>1952</v>
      </c>
      <c r="C57" s="10" t="s">
        <v>1851</v>
      </c>
      <c r="D57" s="255">
        <v>0.62239999999999995</v>
      </c>
      <c r="E57" s="255">
        <v>0.52459999999999996</v>
      </c>
      <c r="F57" s="11" t="s">
        <v>1209</v>
      </c>
      <c r="G57" s="12" t="s">
        <v>1300</v>
      </c>
      <c r="H57" s="140" t="s">
        <v>2561</v>
      </c>
      <c r="I57" s="140" t="s">
        <v>2595</v>
      </c>
    </row>
    <row r="58" spans="1:9" s="1" customFormat="1" ht="13.7" customHeight="1" x14ac:dyDescent="0.2">
      <c r="A58" s="8" t="s">
        <v>1380</v>
      </c>
      <c r="B58" s="15" t="s">
        <v>1953</v>
      </c>
      <c r="C58" s="10" t="s">
        <v>1381</v>
      </c>
      <c r="D58" s="255">
        <v>0.15790000000000001</v>
      </c>
      <c r="E58" s="255">
        <v>0.15049999999999999</v>
      </c>
      <c r="F58" s="11" t="s">
        <v>1209</v>
      </c>
      <c r="G58" s="12" t="s">
        <v>1300</v>
      </c>
      <c r="H58" s="140" t="s">
        <v>2561</v>
      </c>
      <c r="I58" s="140" t="s">
        <v>2595</v>
      </c>
    </row>
    <row r="59" spans="1:9" s="1" customFormat="1" ht="13.7" customHeight="1" x14ac:dyDescent="0.2">
      <c r="A59" s="14" t="s">
        <v>1320</v>
      </c>
      <c r="B59" s="15" t="s">
        <v>1955</v>
      </c>
      <c r="C59" s="10" t="s">
        <v>1852</v>
      </c>
      <c r="D59" s="255">
        <v>0.14360000000000001</v>
      </c>
      <c r="E59" s="255">
        <v>0.15570000000000001</v>
      </c>
      <c r="F59" s="11" t="s">
        <v>1209</v>
      </c>
      <c r="G59" s="12" t="s">
        <v>1300</v>
      </c>
      <c r="H59" s="140" t="s">
        <v>2561</v>
      </c>
      <c r="I59" s="140" t="s">
        <v>2595</v>
      </c>
    </row>
    <row r="60" spans="1:9" s="1" customFormat="1" ht="13.7" customHeight="1" x14ac:dyDescent="0.2">
      <c r="A60" s="14" t="s">
        <v>1326</v>
      </c>
      <c r="B60" s="15" t="s">
        <v>1956</v>
      </c>
      <c r="C60" s="10" t="s">
        <v>1853</v>
      </c>
      <c r="D60" s="255">
        <v>0.15060000000000001</v>
      </c>
      <c r="E60" s="255">
        <v>0.13289999999999999</v>
      </c>
      <c r="F60" s="11" t="s">
        <v>1209</v>
      </c>
      <c r="G60" s="12" t="s">
        <v>1300</v>
      </c>
      <c r="H60" s="140" t="s">
        <v>2561</v>
      </c>
      <c r="I60" s="140" t="s">
        <v>2595</v>
      </c>
    </row>
    <row r="61" spans="1:9" s="1" customFormat="1" ht="13.7" customHeight="1" x14ac:dyDescent="0.2">
      <c r="A61" s="14" t="s">
        <v>1374</v>
      </c>
      <c r="B61" s="15" t="s">
        <v>1958</v>
      </c>
      <c r="C61" s="10" t="s">
        <v>1854</v>
      </c>
      <c r="D61" s="255">
        <v>0.24829999999999999</v>
      </c>
      <c r="E61" s="255">
        <v>0.2253</v>
      </c>
      <c r="F61" s="11" t="s">
        <v>1209</v>
      </c>
      <c r="G61" s="12" t="s">
        <v>1300</v>
      </c>
      <c r="H61" s="140" t="s">
        <v>2561</v>
      </c>
      <c r="I61" s="140" t="s">
        <v>2595</v>
      </c>
    </row>
    <row r="62" spans="1:9" s="1" customFormat="1" ht="13.7" customHeight="1" x14ac:dyDescent="0.2">
      <c r="A62" s="8" t="s">
        <v>1386</v>
      </c>
      <c r="B62" s="15" t="s">
        <v>1959</v>
      </c>
      <c r="C62" s="10" t="s">
        <v>1855</v>
      </c>
      <c r="D62" s="256">
        <v>0.17249999999999999</v>
      </c>
      <c r="E62" s="255">
        <v>0.15740000000000001</v>
      </c>
      <c r="F62" s="11" t="s">
        <v>1209</v>
      </c>
      <c r="G62" s="12" t="s">
        <v>1300</v>
      </c>
      <c r="H62" s="140" t="s">
        <v>2561</v>
      </c>
      <c r="I62" s="140" t="s">
        <v>2595</v>
      </c>
    </row>
    <row r="63" spans="1:9" s="1" customFormat="1" ht="13.7" customHeight="1" x14ac:dyDescent="0.2">
      <c r="A63" s="14" t="s">
        <v>1391</v>
      </c>
      <c r="B63" s="15" t="s">
        <v>1960</v>
      </c>
      <c r="C63" s="10" t="s">
        <v>1856</v>
      </c>
      <c r="D63" s="256">
        <v>0.19650000000000001</v>
      </c>
      <c r="E63" s="255">
        <v>0.21410000000000001</v>
      </c>
      <c r="F63" s="11" t="s">
        <v>1209</v>
      </c>
      <c r="G63" s="12" t="s">
        <v>1300</v>
      </c>
      <c r="H63" s="140" t="s">
        <v>2561</v>
      </c>
      <c r="I63" s="140" t="s">
        <v>2595</v>
      </c>
    </row>
    <row r="64" spans="1:9" s="1" customFormat="1" ht="13.7" customHeight="1" x14ac:dyDescent="0.2">
      <c r="A64" s="14" t="s">
        <v>1332</v>
      </c>
      <c r="B64" s="15" t="s">
        <v>1961</v>
      </c>
      <c r="C64" s="10" t="s">
        <v>1857</v>
      </c>
      <c r="D64" s="255">
        <v>0.1532</v>
      </c>
      <c r="E64" s="255">
        <v>0.16500000000000001</v>
      </c>
      <c r="F64" s="11" t="s">
        <v>1209</v>
      </c>
      <c r="G64" s="12" t="s">
        <v>1300</v>
      </c>
      <c r="H64" s="140" t="s">
        <v>2561</v>
      </c>
      <c r="I64" s="140" t="s">
        <v>2595</v>
      </c>
    </row>
    <row r="65" spans="1:9" s="1" customFormat="1" ht="13.7" customHeight="1" x14ac:dyDescent="0.2">
      <c r="A65" s="14" t="s">
        <v>1411</v>
      </c>
      <c r="B65" s="15" t="s">
        <v>1962</v>
      </c>
      <c r="C65" s="10" t="s">
        <v>1858</v>
      </c>
      <c r="D65" s="255">
        <v>0.23430000000000001</v>
      </c>
      <c r="E65" s="255">
        <v>0.17330000000000001</v>
      </c>
      <c r="F65" s="11" t="s">
        <v>1209</v>
      </c>
      <c r="G65" s="12" t="s">
        <v>1300</v>
      </c>
      <c r="H65" s="140" t="s">
        <v>2578</v>
      </c>
      <c r="I65" s="140" t="s">
        <v>2595</v>
      </c>
    </row>
    <row r="66" spans="1:9" s="1" customFormat="1" ht="13.7" customHeight="1" x14ac:dyDescent="0.2">
      <c r="A66" s="14" t="s">
        <v>1412</v>
      </c>
      <c r="B66" s="15" t="s">
        <v>1965</v>
      </c>
      <c r="C66" s="17" t="s">
        <v>2133</v>
      </c>
      <c r="D66" s="256">
        <v>0.17419999999999999</v>
      </c>
      <c r="E66" s="255">
        <v>0.14410000000000001</v>
      </c>
      <c r="F66" s="11" t="s">
        <v>1209</v>
      </c>
      <c r="G66" s="12" t="s">
        <v>1300</v>
      </c>
      <c r="H66" s="140" t="s">
        <v>2561</v>
      </c>
      <c r="I66" s="140" t="s">
        <v>2595</v>
      </c>
    </row>
    <row r="67" spans="1:9" s="1" customFormat="1" ht="13.7" customHeight="1" x14ac:dyDescent="0.2">
      <c r="A67" s="14" t="s">
        <v>1454</v>
      </c>
      <c r="B67" s="15" t="s">
        <v>1963</v>
      </c>
      <c r="C67" s="10" t="s">
        <v>1859</v>
      </c>
      <c r="D67" s="255">
        <v>0.1348</v>
      </c>
      <c r="E67" s="255">
        <v>0.13589999999999999</v>
      </c>
      <c r="F67" s="11" t="s">
        <v>1209</v>
      </c>
      <c r="G67" s="12" t="s">
        <v>1300</v>
      </c>
      <c r="H67" s="140" t="s">
        <v>2561</v>
      </c>
      <c r="I67" s="140" t="s">
        <v>2595</v>
      </c>
    </row>
    <row r="68" spans="1:9" s="1" customFormat="1" ht="13.7" customHeight="1" x14ac:dyDescent="0.2">
      <c r="A68" s="14" t="s">
        <v>1458</v>
      </c>
      <c r="B68" s="15" t="s">
        <v>1964</v>
      </c>
      <c r="C68" s="10" t="s">
        <v>1860</v>
      </c>
      <c r="D68" s="255">
        <v>0.27160000000000001</v>
      </c>
      <c r="E68" s="255">
        <v>0.29380000000000001</v>
      </c>
      <c r="F68" s="11" t="s">
        <v>1209</v>
      </c>
      <c r="G68" s="12" t="s">
        <v>1300</v>
      </c>
      <c r="H68" s="140" t="s">
        <v>2561</v>
      </c>
      <c r="I68" s="140" t="s">
        <v>2595</v>
      </c>
    </row>
    <row r="69" spans="1:9" s="1" customFormat="1" ht="13.7" customHeight="1" x14ac:dyDescent="0.2">
      <c r="A69" s="14" t="s">
        <v>1844</v>
      </c>
      <c r="B69" s="15" t="s">
        <v>1966</v>
      </c>
      <c r="C69" s="10" t="s">
        <v>1828</v>
      </c>
      <c r="D69" s="255">
        <v>0.47199999999999998</v>
      </c>
      <c r="E69" s="255">
        <v>0.37419999999999998</v>
      </c>
      <c r="F69" s="11" t="s">
        <v>1209</v>
      </c>
      <c r="G69" s="12" t="s">
        <v>1300</v>
      </c>
      <c r="H69" s="140" t="s">
        <v>2561</v>
      </c>
      <c r="I69" s="140" t="s">
        <v>2595</v>
      </c>
    </row>
    <row r="70" spans="1:9" s="1" customFormat="1" ht="13.7" customHeight="1" x14ac:dyDescent="0.2">
      <c r="A70" s="14" t="s">
        <v>1383</v>
      </c>
      <c r="B70" s="15" t="s">
        <v>1968</v>
      </c>
      <c r="C70" s="10" t="s">
        <v>1384</v>
      </c>
      <c r="D70" s="255">
        <v>0.27879999999999999</v>
      </c>
      <c r="E70" s="255">
        <v>0.32679999999999998</v>
      </c>
      <c r="F70" s="11" t="s">
        <v>1209</v>
      </c>
      <c r="G70" s="12" t="s">
        <v>1300</v>
      </c>
      <c r="H70" s="140" t="s">
        <v>2561</v>
      </c>
      <c r="I70" s="140" t="s">
        <v>2595</v>
      </c>
    </row>
    <row r="71" spans="1:9" s="1" customFormat="1" ht="13.7" customHeight="1" x14ac:dyDescent="0.2">
      <c r="A71" s="14" t="s">
        <v>1382</v>
      </c>
      <c r="B71" s="15" t="s">
        <v>1967</v>
      </c>
      <c r="C71" s="17" t="s">
        <v>2141</v>
      </c>
      <c r="D71" s="255">
        <v>0.51929999999999998</v>
      </c>
      <c r="E71" s="255">
        <v>0.62109999999999999</v>
      </c>
      <c r="F71" s="11" t="s">
        <v>1209</v>
      </c>
      <c r="G71" s="12" t="s">
        <v>1300</v>
      </c>
      <c r="H71" s="140" t="s">
        <v>2561</v>
      </c>
      <c r="I71" s="140" t="s">
        <v>2595</v>
      </c>
    </row>
    <row r="72" spans="1:9" s="1" customFormat="1" ht="13.7" customHeight="1" x14ac:dyDescent="0.2">
      <c r="A72" s="14" t="s">
        <v>1404</v>
      </c>
      <c r="B72" s="15" t="s">
        <v>1980</v>
      </c>
      <c r="C72" s="10" t="s">
        <v>2550</v>
      </c>
      <c r="D72" s="255">
        <v>0.59599999999999997</v>
      </c>
      <c r="E72" s="255">
        <v>0.63390000000000002</v>
      </c>
      <c r="F72" s="11" t="s">
        <v>1209</v>
      </c>
      <c r="G72" s="12" t="s">
        <v>1300</v>
      </c>
      <c r="H72" s="140" t="s">
        <v>2578</v>
      </c>
      <c r="I72" s="140" t="s">
        <v>2595</v>
      </c>
    </row>
    <row r="73" spans="1:9" s="1" customFormat="1" ht="13.7" customHeight="1" x14ac:dyDescent="0.2">
      <c r="A73" s="14" t="s">
        <v>1387</v>
      </c>
      <c r="B73" s="15" t="s">
        <v>1970</v>
      </c>
      <c r="C73" s="10" t="s">
        <v>1388</v>
      </c>
      <c r="D73" s="255">
        <v>0.47289999999999999</v>
      </c>
      <c r="E73" s="255">
        <v>0.50149999999999995</v>
      </c>
      <c r="F73" s="11" t="s">
        <v>1209</v>
      </c>
      <c r="G73" s="12" t="s">
        <v>1300</v>
      </c>
      <c r="H73" s="140" t="s">
        <v>2561</v>
      </c>
      <c r="I73" s="140" t="s">
        <v>2595</v>
      </c>
    </row>
    <row r="74" spans="1:9" s="1" customFormat="1" ht="13.7" customHeight="1" x14ac:dyDescent="0.2">
      <c r="A74" s="14" t="s">
        <v>1389</v>
      </c>
      <c r="B74" s="15" t="s">
        <v>1971</v>
      </c>
      <c r="C74" s="10" t="s">
        <v>2126</v>
      </c>
      <c r="D74" s="255">
        <v>0.25779999999999997</v>
      </c>
      <c r="E74" s="255">
        <v>0.25540000000000002</v>
      </c>
      <c r="F74" s="11" t="s">
        <v>1209</v>
      </c>
      <c r="G74" s="12" t="s">
        <v>1300</v>
      </c>
      <c r="H74" s="140" t="s">
        <v>2561</v>
      </c>
      <c r="I74" s="140" t="s">
        <v>2595</v>
      </c>
    </row>
    <row r="75" spans="1:9" s="1" customFormat="1" ht="13.7" customHeight="1" x14ac:dyDescent="0.2">
      <c r="A75" s="14" t="s">
        <v>1390</v>
      </c>
      <c r="B75" s="15" t="s">
        <v>1972</v>
      </c>
      <c r="C75" s="17" t="s">
        <v>2143</v>
      </c>
      <c r="D75" s="255">
        <v>0.77549999999999997</v>
      </c>
      <c r="E75" s="255">
        <v>0.83120000000000005</v>
      </c>
      <c r="F75" s="11" t="s">
        <v>1209</v>
      </c>
      <c r="G75" s="12" t="s">
        <v>1300</v>
      </c>
      <c r="H75" s="140" t="s">
        <v>2561</v>
      </c>
      <c r="I75" s="140" t="s">
        <v>2595</v>
      </c>
    </row>
    <row r="76" spans="1:9" s="1" customFormat="1" ht="13.7" customHeight="1" x14ac:dyDescent="0.2">
      <c r="A76" s="8" t="s">
        <v>1392</v>
      </c>
      <c r="B76" s="15" t="s">
        <v>1973</v>
      </c>
      <c r="C76" s="17" t="s">
        <v>1393</v>
      </c>
      <c r="D76" s="256">
        <v>0.61029999999999995</v>
      </c>
      <c r="E76" s="255">
        <v>0.65869999999999995</v>
      </c>
      <c r="F76" s="18" t="s">
        <v>1209</v>
      </c>
      <c r="G76" s="19" t="s">
        <v>1300</v>
      </c>
      <c r="H76" s="140" t="s">
        <v>2561</v>
      </c>
      <c r="I76" s="140" t="s">
        <v>2595</v>
      </c>
    </row>
    <row r="77" spans="1:9" s="1" customFormat="1" ht="13.7" customHeight="1" x14ac:dyDescent="0.2">
      <c r="A77" s="14" t="s">
        <v>1394</v>
      </c>
      <c r="B77" s="15" t="s">
        <v>1974</v>
      </c>
      <c r="C77" s="10" t="s">
        <v>1861</v>
      </c>
      <c r="D77" s="256">
        <v>0.88970000000000005</v>
      </c>
      <c r="E77" s="255">
        <v>0.72650000000000003</v>
      </c>
      <c r="F77" s="11" t="s">
        <v>1209</v>
      </c>
      <c r="G77" s="12" t="s">
        <v>1300</v>
      </c>
      <c r="H77" s="140" t="s">
        <v>2561</v>
      </c>
      <c r="I77" s="140" t="s">
        <v>2595</v>
      </c>
    </row>
    <row r="78" spans="1:9" s="1" customFormat="1" ht="13.7" customHeight="1" x14ac:dyDescent="0.2">
      <c r="A78" s="14" t="s">
        <v>1395</v>
      </c>
      <c r="B78" s="15" t="s">
        <v>1975</v>
      </c>
      <c r="C78" s="10" t="s">
        <v>1396</v>
      </c>
      <c r="D78" s="255">
        <v>0.63419999999999999</v>
      </c>
      <c r="E78" s="255">
        <v>0.63939999999999997</v>
      </c>
      <c r="F78" s="11" t="s">
        <v>1209</v>
      </c>
      <c r="G78" s="12" t="s">
        <v>1300</v>
      </c>
      <c r="H78" s="140" t="s">
        <v>2561</v>
      </c>
      <c r="I78" s="140" t="s">
        <v>2595</v>
      </c>
    </row>
    <row r="79" spans="1:9" s="1" customFormat="1" ht="13.7" customHeight="1" x14ac:dyDescent="0.2">
      <c r="A79" s="14" t="s">
        <v>1444</v>
      </c>
      <c r="B79" s="15" t="s">
        <v>1954</v>
      </c>
      <c r="C79" s="10" t="s">
        <v>2548</v>
      </c>
      <c r="D79" s="256">
        <v>0.40570000000000001</v>
      </c>
      <c r="E79" s="255">
        <v>0.21609999999999999</v>
      </c>
      <c r="F79" s="11" t="s">
        <v>1209</v>
      </c>
      <c r="G79" s="12" t="s">
        <v>1300</v>
      </c>
      <c r="H79" s="140" t="s">
        <v>2561</v>
      </c>
      <c r="I79" s="140" t="s">
        <v>2595</v>
      </c>
    </row>
    <row r="80" spans="1:9" s="1" customFormat="1" ht="13.7" customHeight="1" x14ac:dyDescent="0.2">
      <c r="A80" s="14" t="s">
        <v>1397</v>
      </c>
      <c r="B80" s="15" t="s">
        <v>1976</v>
      </c>
      <c r="C80" s="17" t="s">
        <v>2144</v>
      </c>
      <c r="D80" s="255">
        <v>0.47489999999999999</v>
      </c>
      <c r="E80" s="255">
        <v>0.72650000000000003</v>
      </c>
      <c r="F80" s="11" t="s">
        <v>1209</v>
      </c>
      <c r="G80" s="12" t="s">
        <v>1300</v>
      </c>
      <c r="H80" s="140" t="s">
        <v>2578</v>
      </c>
      <c r="I80" s="140" t="s">
        <v>2594</v>
      </c>
    </row>
    <row r="81" spans="1:9" s="1" customFormat="1" ht="13.7" customHeight="1" x14ac:dyDescent="0.2">
      <c r="A81" s="14" t="s">
        <v>1398</v>
      </c>
      <c r="B81" s="15" t="s">
        <v>1977</v>
      </c>
      <c r="C81" s="10" t="s">
        <v>1399</v>
      </c>
      <c r="D81" s="255">
        <v>0.59599999999999997</v>
      </c>
      <c r="E81" s="255">
        <v>0.60150000000000003</v>
      </c>
      <c r="F81" s="11" t="s">
        <v>1209</v>
      </c>
      <c r="G81" s="12" t="s">
        <v>1300</v>
      </c>
      <c r="H81" s="140" t="s">
        <v>2578</v>
      </c>
      <c r="I81" s="140" t="s">
        <v>2594</v>
      </c>
    </row>
    <row r="82" spans="1:9" s="1" customFormat="1" ht="13.7" customHeight="1" x14ac:dyDescent="0.2">
      <c r="A82" s="14" t="s">
        <v>1400</v>
      </c>
      <c r="B82" s="15" t="s">
        <v>1978</v>
      </c>
      <c r="C82" s="10" t="s">
        <v>1401</v>
      </c>
      <c r="D82" s="255">
        <v>0.59130000000000005</v>
      </c>
      <c r="E82" s="255">
        <v>0.44090000000000001</v>
      </c>
      <c r="F82" s="11" t="s">
        <v>1209</v>
      </c>
      <c r="G82" s="12" t="s">
        <v>1300</v>
      </c>
      <c r="H82" s="140" t="s">
        <v>2561</v>
      </c>
      <c r="I82" s="140" t="s">
        <v>2595</v>
      </c>
    </row>
    <row r="83" spans="1:9" s="1" customFormat="1" ht="13.7" customHeight="1" x14ac:dyDescent="0.2">
      <c r="A83" s="14" t="s">
        <v>1402</v>
      </c>
      <c r="B83" s="15" t="s">
        <v>1979</v>
      </c>
      <c r="C83" s="10" t="s">
        <v>1403</v>
      </c>
      <c r="D83" s="255">
        <v>0.59599999999999997</v>
      </c>
      <c r="E83" s="255">
        <v>0.60150000000000003</v>
      </c>
      <c r="F83" s="11" t="s">
        <v>1209</v>
      </c>
      <c r="G83" s="12" t="s">
        <v>1300</v>
      </c>
      <c r="H83" s="140" t="s">
        <v>2578</v>
      </c>
      <c r="I83" s="140" t="s">
        <v>2594</v>
      </c>
    </row>
    <row r="84" spans="1:9" s="1" customFormat="1" ht="13.7" customHeight="1" x14ac:dyDescent="0.2">
      <c r="A84" s="14" t="s">
        <v>1405</v>
      </c>
      <c r="B84" s="15" t="s">
        <v>1981</v>
      </c>
      <c r="C84" s="17" t="s">
        <v>1406</v>
      </c>
      <c r="D84" s="255">
        <v>0.24340000000000001</v>
      </c>
      <c r="E84" s="255">
        <v>0.38679999999999998</v>
      </c>
      <c r="F84" s="18" t="s">
        <v>1209</v>
      </c>
      <c r="G84" s="19" t="s">
        <v>1300</v>
      </c>
      <c r="H84" s="140" t="s">
        <v>2561</v>
      </c>
      <c r="I84" s="140" t="s">
        <v>2595</v>
      </c>
    </row>
    <row r="85" spans="1:9" s="1" customFormat="1" ht="13.7" customHeight="1" x14ac:dyDescent="0.2">
      <c r="A85" s="14" t="s">
        <v>1407</v>
      </c>
      <c r="B85" s="15" t="s">
        <v>1982</v>
      </c>
      <c r="C85" s="17" t="s">
        <v>2134</v>
      </c>
      <c r="D85" s="255">
        <v>0.27939999999999998</v>
      </c>
      <c r="E85" s="255">
        <v>0.246</v>
      </c>
      <c r="F85" s="18" t="s">
        <v>1209</v>
      </c>
      <c r="G85" s="19" t="s">
        <v>1300</v>
      </c>
      <c r="H85" s="140" t="s">
        <v>2578</v>
      </c>
      <c r="I85" s="140" t="s">
        <v>2594</v>
      </c>
    </row>
    <row r="86" spans="1:9" s="1" customFormat="1" ht="13.7" customHeight="1" x14ac:dyDescent="0.2">
      <c r="A86" s="14" t="s">
        <v>1408</v>
      </c>
      <c r="B86" s="15" t="s">
        <v>1983</v>
      </c>
      <c r="C86" s="10" t="s">
        <v>1409</v>
      </c>
      <c r="D86" s="255">
        <v>0.27939999999999998</v>
      </c>
      <c r="E86" s="255">
        <v>0.246</v>
      </c>
      <c r="F86" s="11" t="s">
        <v>1209</v>
      </c>
      <c r="G86" s="12" t="s">
        <v>1300</v>
      </c>
      <c r="H86" s="140" t="s">
        <v>2578</v>
      </c>
      <c r="I86" s="140" t="s">
        <v>2594</v>
      </c>
    </row>
    <row r="87" spans="1:9" s="1" customFormat="1" ht="13.7" customHeight="1" x14ac:dyDescent="0.2">
      <c r="A87" s="14" t="s">
        <v>1413</v>
      </c>
      <c r="B87" s="15" t="s">
        <v>1985</v>
      </c>
      <c r="C87" s="10" t="s">
        <v>1414</v>
      </c>
      <c r="D87" s="255">
        <v>0.45319999999999999</v>
      </c>
      <c r="E87" s="255">
        <v>0.4385</v>
      </c>
      <c r="F87" s="11" t="s">
        <v>1209</v>
      </c>
      <c r="G87" s="12" t="s">
        <v>1300</v>
      </c>
      <c r="H87" s="140" t="s">
        <v>2561</v>
      </c>
      <c r="I87" s="140" t="s">
        <v>2595</v>
      </c>
    </row>
    <row r="88" spans="1:9" s="1" customFormat="1" ht="13.7" customHeight="1" x14ac:dyDescent="0.2">
      <c r="A88" s="14" t="s">
        <v>1415</v>
      </c>
      <c r="B88" s="15" t="s">
        <v>1986</v>
      </c>
      <c r="C88" s="10" t="s">
        <v>1416</v>
      </c>
      <c r="D88" s="255">
        <v>0.42620000000000002</v>
      </c>
      <c r="E88" s="255">
        <v>0.5202</v>
      </c>
      <c r="F88" s="11" t="s">
        <v>1209</v>
      </c>
      <c r="G88" s="12" t="s">
        <v>1300</v>
      </c>
      <c r="H88" s="140" t="s">
        <v>2561</v>
      </c>
      <c r="I88" s="140" t="s">
        <v>2595</v>
      </c>
    </row>
    <row r="89" spans="1:9" s="1" customFormat="1" ht="13.7" customHeight="1" x14ac:dyDescent="0.2">
      <c r="A89" s="14" t="s">
        <v>1417</v>
      </c>
      <c r="B89" s="9" t="s">
        <v>1987</v>
      </c>
      <c r="C89" s="17" t="s">
        <v>1862</v>
      </c>
      <c r="D89" s="256">
        <v>0.51870000000000005</v>
      </c>
      <c r="E89" s="255">
        <v>0.42070000000000002</v>
      </c>
      <c r="F89" s="18" t="s">
        <v>1209</v>
      </c>
      <c r="G89" s="19" t="s">
        <v>1300</v>
      </c>
      <c r="H89" s="140" t="s">
        <v>2561</v>
      </c>
      <c r="I89" s="140" t="s">
        <v>2595</v>
      </c>
    </row>
    <row r="90" spans="1:9" s="1" customFormat="1" ht="13.7" customHeight="1" x14ac:dyDescent="0.2">
      <c r="A90" s="14" t="s">
        <v>1418</v>
      </c>
      <c r="B90" s="15" t="s">
        <v>1988</v>
      </c>
      <c r="C90" s="10" t="s">
        <v>1419</v>
      </c>
      <c r="D90" s="255">
        <v>0.27939999999999998</v>
      </c>
      <c r="E90" s="255">
        <v>0.246</v>
      </c>
      <c r="F90" s="11" t="s">
        <v>1209</v>
      </c>
      <c r="G90" s="12" t="s">
        <v>1300</v>
      </c>
      <c r="H90" s="140" t="s">
        <v>2578</v>
      </c>
      <c r="I90" s="140" t="s">
        <v>2594</v>
      </c>
    </row>
    <row r="91" spans="1:9" s="1" customFormat="1" ht="13.7" customHeight="1" x14ac:dyDescent="0.2">
      <c r="A91" s="14" t="s">
        <v>1410</v>
      </c>
      <c r="B91" s="15" t="s">
        <v>1984</v>
      </c>
      <c r="C91" s="10" t="s">
        <v>2551</v>
      </c>
      <c r="D91" s="256">
        <v>0.27939999999999998</v>
      </c>
      <c r="E91" s="255">
        <v>0.246</v>
      </c>
      <c r="F91" s="11" t="s">
        <v>1209</v>
      </c>
      <c r="G91" s="12" t="s">
        <v>1300</v>
      </c>
      <c r="H91" s="140" t="s">
        <v>2578</v>
      </c>
      <c r="I91" s="140" t="s">
        <v>2594</v>
      </c>
    </row>
    <row r="92" spans="1:9" s="1" customFormat="1" ht="13.7" customHeight="1" x14ac:dyDescent="0.2">
      <c r="A92" s="14" t="s">
        <v>1420</v>
      </c>
      <c r="B92" s="15" t="s">
        <v>1989</v>
      </c>
      <c r="C92" s="10" t="s">
        <v>1421</v>
      </c>
      <c r="D92" s="255">
        <v>1</v>
      </c>
      <c r="E92" s="255">
        <v>1</v>
      </c>
      <c r="F92" s="11" t="s">
        <v>1209</v>
      </c>
      <c r="G92" s="12" t="s">
        <v>1300</v>
      </c>
      <c r="H92" s="140" t="s">
        <v>2561</v>
      </c>
      <c r="I92" s="140" t="s">
        <v>2595</v>
      </c>
    </row>
    <row r="93" spans="1:9" s="1" customFormat="1" ht="13.7" customHeight="1" x14ac:dyDescent="0.2">
      <c r="A93" s="14" t="s">
        <v>1422</v>
      </c>
      <c r="B93" s="15" t="s">
        <v>1990</v>
      </c>
      <c r="C93" s="10" t="s">
        <v>2127</v>
      </c>
      <c r="D93" s="255">
        <v>0.5605</v>
      </c>
      <c r="E93" s="255">
        <v>0.66020000000000001</v>
      </c>
      <c r="F93" s="11" t="s">
        <v>1209</v>
      </c>
      <c r="G93" s="12" t="s">
        <v>1300</v>
      </c>
      <c r="H93" s="140" t="s">
        <v>2561</v>
      </c>
      <c r="I93" s="140" t="s">
        <v>2595</v>
      </c>
    </row>
    <row r="94" spans="1:9" s="1" customFormat="1" ht="13.7" customHeight="1" x14ac:dyDescent="0.2">
      <c r="A94" s="14" t="s">
        <v>1423</v>
      </c>
      <c r="B94" s="15" t="s">
        <v>1991</v>
      </c>
      <c r="C94" s="10" t="s">
        <v>2135</v>
      </c>
      <c r="D94" s="255">
        <v>0.21959999999999999</v>
      </c>
      <c r="E94" s="255">
        <v>0.2069</v>
      </c>
      <c r="F94" s="11" t="s">
        <v>1209</v>
      </c>
      <c r="G94" s="12" t="s">
        <v>1300</v>
      </c>
      <c r="H94" s="140" t="s">
        <v>2561</v>
      </c>
      <c r="I94" s="140" t="s">
        <v>2595</v>
      </c>
    </row>
    <row r="95" spans="1:9" s="1" customFormat="1" ht="13.7" customHeight="1" x14ac:dyDescent="0.2">
      <c r="A95" s="14" t="s">
        <v>1424</v>
      </c>
      <c r="B95" s="15" t="s">
        <v>1992</v>
      </c>
      <c r="C95" s="10" t="s">
        <v>1425</v>
      </c>
      <c r="D95" s="255">
        <v>0.54390000000000005</v>
      </c>
      <c r="E95" s="255">
        <v>0.51529999999999998</v>
      </c>
      <c r="F95" s="11" t="s">
        <v>1209</v>
      </c>
      <c r="G95" s="12" t="s">
        <v>1300</v>
      </c>
      <c r="H95" s="140" t="s">
        <v>2561</v>
      </c>
      <c r="I95" s="140" t="s">
        <v>2595</v>
      </c>
    </row>
    <row r="96" spans="1:9" s="1" customFormat="1" ht="13.7" customHeight="1" x14ac:dyDescent="0.2">
      <c r="A96" s="14" t="s">
        <v>1426</v>
      </c>
      <c r="B96" s="15" t="s">
        <v>1993</v>
      </c>
      <c r="C96" s="10" t="s">
        <v>1427</v>
      </c>
      <c r="D96" s="255">
        <v>0.89249999999999996</v>
      </c>
      <c r="E96" s="255">
        <v>0.7792</v>
      </c>
      <c r="F96" s="11" t="s">
        <v>1209</v>
      </c>
      <c r="G96" s="12" t="s">
        <v>1300</v>
      </c>
      <c r="H96" s="140" t="s">
        <v>2561</v>
      </c>
      <c r="I96" s="140" t="s">
        <v>2595</v>
      </c>
    </row>
    <row r="97" spans="1:9" s="1" customFormat="1" ht="13.7" customHeight="1" x14ac:dyDescent="0.2">
      <c r="A97" s="14" t="s">
        <v>1428</v>
      </c>
      <c r="B97" s="15" t="s">
        <v>1994</v>
      </c>
      <c r="C97" s="17" t="s">
        <v>1429</v>
      </c>
      <c r="D97" s="255">
        <v>0.51429999999999998</v>
      </c>
      <c r="E97" s="255">
        <v>0.47220000000000001</v>
      </c>
      <c r="F97" s="18" t="s">
        <v>1209</v>
      </c>
      <c r="G97" s="19" t="s">
        <v>1300</v>
      </c>
      <c r="H97" s="140" t="s">
        <v>2561</v>
      </c>
      <c r="I97" s="140" t="s">
        <v>2595</v>
      </c>
    </row>
    <row r="98" spans="1:9" s="1" customFormat="1" ht="13.7" customHeight="1" x14ac:dyDescent="0.2">
      <c r="A98" s="14" t="s">
        <v>1430</v>
      </c>
      <c r="B98" s="15" t="s">
        <v>1995</v>
      </c>
      <c r="C98" s="10" t="s">
        <v>1431</v>
      </c>
      <c r="D98" s="255">
        <v>0.27939999999999998</v>
      </c>
      <c r="E98" s="255">
        <v>0.246</v>
      </c>
      <c r="F98" s="11" t="s">
        <v>1209</v>
      </c>
      <c r="G98" s="12" t="s">
        <v>1300</v>
      </c>
      <c r="H98" s="140" t="s">
        <v>2578</v>
      </c>
      <c r="I98" s="140" t="s">
        <v>2594</v>
      </c>
    </row>
    <row r="99" spans="1:9" s="1" customFormat="1" ht="13.7" customHeight="1" x14ac:dyDescent="0.2">
      <c r="A99" s="14" t="s">
        <v>1432</v>
      </c>
      <c r="B99" s="15" t="s">
        <v>1996</v>
      </c>
      <c r="C99" s="10" t="s">
        <v>1433</v>
      </c>
      <c r="D99" s="255">
        <v>0.41649999999999998</v>
      </c>
      <c r="E99" s="255">
        <v>0.44400000000000001</v>
      </c>
      <c r="F99" s="11" t="s">
        <v>1209</v>
      </c>
      <c r="G99" s="12" t="s">
        <v>1300</v>
      </c>
      <c r="H99" s="140" t="s">
        <v>2561</v>
      </c>
      <c r="I99" s="140" t="s">
        <v>2595</v>
      </c>
    </row>
    <row r="100" spans="1:9" s="1" customFormat="1" ht="13.7" customHeight="1" x14ac:dyDescent="0.2">
      <c r="A100" s="14" t="s">
        <v>1434</v>
      </c>
      <c r="B100" s="15" t="s">
        <v>1997</v>
      </c>
      <c r="C100" s="10" t="s">
        <v>1435</v>
      </c>
      <c r="D100" s="255">
        <v>0.42599999999999999</v>
      </c>
      <c r="E100" s="255">
        <v>1</v>
      </c>
      <c r="F100" s="11" t="s">
        <v>1209</v>
      </c>
      <c r="G100" s="12" t="s">
        <v>1300</v>
      </c>
      <c r="H100" s="140" t="s">
        <v>2561</v>
      </c>
      <c r="I100" s="140" t="s">
        <v>2595</v>
      </c>
    </row>
    <row r="101" spans="1:9" s="1" customFormat="1" ht="13.7" customHeight="1" x14ac:dyDescent="0.2">
      <c r="A101" s="8" t="s">
        <v>1436</v>
      </c>
      <c r="B101" s="15" t="s">
        <v>1998</v>
      </c>
      <c r="C101" s="10" t="s">
        <v>1437</v>
      </c>
      <c r="D101" s="256">
        <v>0.66600000000000004</v>
      </c>
      <c r="E101" s="255">
        <v>0.66439999999999999</v>
      </c>
      <c r="F101" s="11" t="s">
        <v>1209</v>
      </c>
      <c r="G101" s="12" t="s">
        <v>1300</v>
      </c>
      <c r="H101" s="140" t="s">
        <v>2561</v>
      </c>
      <c r="I101" s="140" t="s">
        <v>2595</v>
      </c>
    </row>
    <row r="102" spans="1:9" s="1" customFormat="1" ht="13.7" customHeight="1" x14ac:dyDescent="0.2">
      <c r="A102" s="14" t="s">
        <v>1438</v>
      </c>
      <c r="B102" s="15" t="s">
        <v>2147</v>
      </c>
      <c r="C102" s="10" t="s">
        <v>1439</v>
      </c>
      <c r="D102" s="255">
        <v>0.39140000000000003</v>
      </c>
      <c r="E102" s="255">
        <v>0.40970000000000001</v>
      </c>
      <c r="F102" s="11" t="s">
        <v>1209</v>
      </c>
      <c r="G102" s="12" t="s">
        <v>1300</v>
      </c>
      <c r="H102" s="140" t="s">
        <v>2561</v>
      </c>
      <c r="I102" s="140" t="s">
        <v>2595</v>
      </c>
    </row>
    <row r="103" spans="1:9" s="1" customFormat="1" ht="13.7" customHeight="1" x14ac:dyDescent="0.2">
      <c r="A103" s="14" t="s">
        <v>1440</v>
      </c>
      <c r="B103" s="15" t="s">
        <v>1999</v>
      </c>
      <c r="C103" s="10" t="s">
        <v>1441</v>
      </c>
      <c r="D103" s="255">
        <v>0.51480000000000004</v>
      </c>
      <c r="E103" s="255">
        <v>0.45779999999999998</v>
      </c>
      <c r="F103" s="11" t="s">
        <v>1209</v>
      </c>
      <c r="G103" s="12" t="s">
        <v>1300</v>
      </c>
      <c r="H103" s="140" t="s">
        <v>2561</v>
      </c>
      <c r="I103" s="140" t="s">
        <v>2595</v>
      </c>
    </row>
    <row r="104" spans="1:9" s="1" customFormat="1" ht="13.7" customHeight="1" x14ac:dyDescent="0.2">
      <c r="A104" s="14" t="s">
        <v>1442</v>
      </c>
      <c r="B104" s="15" t="s">
        <v>2000</v>
      </c>
      <c r="C104" s="10" t="s">
        <v>1443</v>
      </c>
      <c r="D104" s="255">
        <v>0.48149999999999998</v>
      </c>
      <c r="E104" s="255">
        <v>0.50539999999999996</v>
      </c>
      <c r="F104" s="11" t="s">
        <v>1209</v>
      </c>
      <c r="G104" s="12" t="s">
        <v>1300</v>
      </c>
      <c r="H104" s="140" t="s">
        <v>2561</v>
      </c>
      <c r="I104" s="140" t="s">
        <v>2595</v>
      </c>
    </row>
    <row r="105" spans="1:9" s="1" customFormat="1" ht="13.7" customHeight="1" x14ac:dyDescent="0.2">
      <c r="A105" s="14" t="s">
        <v>1445</v>
      </c>
      <c r="B105" s="15" t="s">
        <v>2001</v>
      </c>
      <c r="C105" s="10" t="s">
        <v>1446</v>
      </c>
      <c r="D105" s="255">
        <v>0.33700000000000002</v>
      </c>
      <c r="E105" s="255">
        <v>0.39279999999999998</v>
      </c>
      <c r="F105" s="11" t="s">
        <v>1209</v>
      </c>
      <c r="G105" s="12" t="s">
        <v>1300</v>
      </c>
      <c r="H105" s="140" t="s">
        <v>2561</v>
      </c>
      <c r="I105" s="140" t="s">
        <v>2595</v>
      </c>
    </row>
    <row r="106" spans="1:9" s="1" customFormat="1" ht="13.7" customHeight="1" x14ac:dyDescent="0.2">
      <c r="A106" s="14" t="s">
        <v>1447</v>
      </c>
      <c r="B106" s="15" t="s">
        <v>2002</v>
      </c>
      <c r="C106" s="10" t="s">
        <v>1448</v>
      </c>
      <c r="D106" s="255">
        <v>0.29870000000000002</v>
      </c>
      <c r="E106" s="255">
        <v>0.28260000000000002</v>
      </c>
      <c r="F106" s="11" t="s">
        <v>1209</v>
      </c>
      <c r="G106" s="12" t="s">
        <v>1300</v>
      </c>
      <c r="H106" s="140" t="s">
        <v>2561</v>
      </c>
      <c r="I106" s="140" t="s">
        <v>2595</v>
      </c>
    </row>
    <row r="107" spans="1:9" s="1" customFormat="1" ht="13.7" customHeight="1" x14ac:dyDescent="0.2">
      <c r="A107" s="14" t="s">
        <v>1350</v>
      </c>
      <c r="B107" s="15" t="s">
        <v>2003</v>
      </c>
      <c r="C107" s="10" t="s">
        <v>1863</v>
      </c>
      <c r="D107" s="256">
        <v>0.64049999999999996</v>
      </c>
      <c r="E107" s="255">
        <v>0.75149999999999995</v>
      </c>
      <c r="F107" s="11" t="s">
        <v>1209</v>
      </c>
      <c r="G107" s="12" t="s">
        <v>1300</v>
      </c>
      <c r="H107" s="140" t="s">
        <v>2561</v>
      </c>
      <c r="I107" s="140" t="s">
        <v>2595</v>
      </c>
    </row>
    <row r="108" spans="1:9" s="1" customFormat="1" ht="13.7" customHeight="1" x14ac:dyDescent="0.2">
      <c r="A108" s="14" t="s">
        <v>1449</v>
      </c>
      <c r="B108" s="15" t="s">
        <v>2004</v>
      </c>
      <c r="C108" s="10" t="s">
        <v>1864</v>
      </c>
      <c r="D108" s="255">
        <v>0.87009999999999998</v>
      </c>
      <c r="E108" s="255">
        <v>0.8135</v>
      </c>
      <c r="F108" s="11" t="s">
        <v>1209</v>
      </c>
      <c r="G108" s="12" t="s">
        <v>1300</v>
      </c>
      <c r="H108" s="140" t="s">
        <v>2561</v>
      </c>
      <c r="I108" s="140" t="s">
        <v>2595</v>
      </c>
    </row>
    <row r="109" spans="1:9" s="1" customFormat="1" ht="13.7" customHeight="1" x14ac:dyDescent="0.2">
      <c r="A109" s="14" t="s">
        <v>1450</v>
      </c>
      <c r="B109" s="15" t="s">
        <v>2005</v>
      </c>
      <c r="C109" s="10" t="s">
        <v>1451</v>
      </c>
      <c r="D109" s="255">
        <v>0.58850000000000002</v>
      </c>
      <c r="E109" s="255">
        <v>0.57150000000000001</v>
      </c>
      <c r="F109" s="11" t="s">
        <v>1209</v>
      </c>
      <c r="G109" s="12" t="s">
        <v>1300</v>
      </c>
      <c r="H109" s="140" t="s">
        <v>2561</v>
      </c>
      <c r="I109" s="140" t="s">
        <v>2595</v>
      </c>
    </row>
    <row r="110" spans="1:9" s="1" customFormat="1" ht="13.7" customHeight="1" x14ac:dyDescent="0.2">
      <c r="A110" s="14" t="s">
        <v>1452</v>
      </c>
      <c r="B110" s="15" t="s">
        <v>2006</v>
      </c>
      <c r="C110" s="10" t="s">
        <v>1453</v>
      </c>
      <c r="D110" s="255">
        <v>0.30580000000000002</v>
      </c>
      <c r="E110" s="255">
        <v>0.25640000000000002</v>
      </c>
      <c r="F110" s="11" t="s">
        <v>1209</v>
      </c>
      <c r="G110" s="12" t="s">
        <v>1300</v>
      </c>
      <c r="H110" s="140" t="s">
        <v>2561</v>
      </c>
      <c r="I110" s="140" t="s">
        <v>2595</v>
      </c>
    </row>
    <row r="111" spans="1:9" s="1" customFormat="1" ht="13.7" customHeight="1" x14ac:dyDescent="0.2">
      <c r="A111" s="14" t="s">
        <v>1455</v>
      </c>
      <c r="B111" s="15" t="s">
        <v>2007</v>
      </c>
      <c r="C111" s="10" t="s">
        <v>1456</v>
      </c>
      <c r="D111" s="255">
        <v>0.78049999999999997</v>
      </c>
      <c r="E111" s="255">
        <v>0.76910000000000001</v>
      </c>
      <c r="F111" s="11" t="s">
        <v>1209</v>
      </c>
      <c r="G111" s="12" t="s">
        <v>1300</v>
      </c>
      <c r="H111" s="140" t="s">
        <v>2561</v>
      </c>
      <c r="I111" s="140" t="s">
        <v>2595</v>
      </c>
    </row>
    <row r="112" spans="1:9" s="1" customFormat="1" ht="13.7" customHeight="1" x14ac:dyDescent="0.2">
      <c r="A112" s="14" t="s">
        <v>1457</v>
      </c>
      <c r="B112" s="15" t="s">
        <v>2008</v>
      </c>
      <c r="C112" s="10" t="s">
        <v>2136</v>
      </c>
      <c r="D112" s="255">
        <v>0.61670000000000003</v>
      </c>
      <c r="E112" s="255">
        <v>0.59760000000000002</v>
      </c>
      <c r="F112" s="11" t="s">
        <v>1209</v>
      </c>
      <c r="G112" s="12" t="s">
        <v>1300</v>
      </c>
      <c r="H112" s="140" t="s">
        <v>2561</v>
      </c>
      <c r="I112" s="140" t="s">
        <v>2595</v>
      </c>
    </row>
    <row r="113" spans="1:9" s="1" customFormat="1" ht="13.7" customHeight="1" x14ac:dyDescent="0.2">
      <c r="A113" s="14" t="s">
        <v>1459</v>
      </c>
      <c r="B113" s="15" t="s">
        <v>2009</v>
      </c>
      <c r="C113" s="10" t="s">
        <v>1460</v>
      </c>
      <c r="D113" s="255">
        <v>0.67679999999999996</v>
      </c>
      <c r="E113" s="255">
        <v>0.61429999999999996</v>
      </c>
      <c r="F113" s="11" t="s">
        <v>1209</v>
      </c>
      <c r="G113" s="12" t="s">
        <v>1300</v>
      </c>
      <c r="H113" s="140" t="s">
        <v>2561</v>
      </c>
      <c r="I113" s="140" t="s">
        <v>2595</v>
      </c>
    </row>
    <row r="114" spans="1:9" s="1" customFormat="1" ht="13.7" customHeight="1" x14ac:dyDescent="0.2">
      <c r="A114" s="8"/>
      <c r="B114" s="20"/>
      <c r="C114" s="21" t="s">
        <v>1485</v>
      </c>
      <c r="D114" s="255">
        <v>0.222</v>
      </c>
      <c r="E114" s="255">
        <v>0.21899999999999997</v>
      </c>
      <c r="F114" s="22" t="s">
        <v>1209</v>
      </c>
      <c r="G114" s="23" t="s">
        <v>1277</v>
      </c>
      <c r="H114" s="140" t="s">
        <v>2575</v>
      </c>
      <c r="I114" s="140" t="s">
        <v>2596</v>
      </c>
    </row>
    <row r="115" spans="1:9" s="1" customFormat="1" ht="13.7" customHeight="1" x14ac:dyDescent="0.2">
      <c r="A115" s="252"/>
      <c r="B115" s="20"/>
      <c r="C115" s="253" t="s">
        <v>1484</v>
      </c>
      <c r="D115" s="255">
        <v>0.26100000000000001</v>
      </c>
      <c r="E115" s="255">
        <v>0.247</v>
      </c>
      <c r="F115" s="22" t="s">
        <v>1209</v>
      </c>
      <c r="G115" s="23" t="s">
        <v>1276</v>
      </c>
      <c r="H115" s="140" t="s">
        <v>2575</v>
      </c>
      <c r="I115" s="140" t="s">
        <v>2596</v>
      </c>
    </row>
    <row r="116" spans="1:9" s="1" customFormat="1" ht="13.7" customHeight="1" x14ac:dyDescent="0.2">
      <c r="A116" s="8"/>
      <c r="B116" s="20"/>
      <c r="C116" s="21" t="s">
        <v>1486</v>
      </c>
      <c r="D116" s="255">
        <v>0.215</v>
      </c>
      <c r="E116" s="255">
        <v>0.20299999999999996</v>
      </c>
      <c r="F116" s="22" t="s">
        <v>1209</v>
      </c>
      <c r="G116" s="23" t="s">
        <v>1279</v>
      </c>
      <c r="H116" s="140" t="s">
        <v>2575</v>
      </c>
      <c r="I116" s="140" t="s">
        <v>2596</v>
      </c>
    </row>
    <row r="117" spans="1:9" s="1" customFormat="1" ht="13.7" customHeight="1" x14ac:dyDescent="0.2">
      <c r="A117" s="14"/>
      <c r="B117" s="9"/>
      <c r="C117" s="10" t="s">
        <v>1483</v>
      </c>
      <c r="D117" s="255">
        <v>0.26800000000000002</v>
      </c>
      <c r="E117" s="255">
        <v>0.26500000000000001</v>
      </c>
      <c r="F117" s="22" t="s">
        <v>1209</v>
      </c>
      <c r="G117" s="23" t="s">
        <v>1278</v>
      </c>
      <c r="H117" s="140" t="s">
        <v>2575</v>
      </c>
      <c r="I117" s="140" t="s">
        <v>2596</v>
      </c>
    </row>
    <row r="118" spans="1:9" s="1" customFormat="1" ht="13.7" customHeight="1" x14ac:dyDescent="0.2">
      <c r="A118" s="8"/>
      <c r="B118" s="9"/>
      <c r="C118" s="10" t="s">
        <v>1487</v>
      </c>
      <c r="D118" s="255">
        <v>0.21299999999999999</v>
      </c>
      <c r="E118" s="255">
        <v>0.21100000000000002</v>
      </c>
      <c r="F118" s="22" t="s">
        <v>1209</v>
      </c>
      <c r="G118" s="23" t="s">
        <v>1280</v>
      </c>
      <c r="H118" s="140" t="s">
        <v>2575</v>
      </c>
      <c r="I118" s="140" t="s">
        <v>2596</v>
      </c>
    </row>
    <row r="119" spans="1:9" s="1" customFormat="1" ht="13.7" customHeight="1" x14ac:dyDescent="0.2">
      <c r="A119" s="8"/>
      <c r="B119" s="9"/>
      <c r="C119" s="10" t="s">
        <v>1488</v>
      </c>
      <c r="D119" s="255">
        <v>0.218</v>
      </c>
      <c r="E119" s="255">
        <v>0.20499999999999999</v>
      </c>
      <c r="F119" s="22" t="s">
        <v>1209</v>
      </c>
      <c r="G119" s="23" t="s">
        <v>1281</v>
      </c>
      <c r="H119" s="140" t="s">
        <v>2575</v>
      </c>
      <c r="I119" s="140" t="s">
        <v>2596</v>
      </c>
    </row>
    <row r="120" spans="1:9" s="1" customFormat="1" ht="13.7" customHeight="1" x14ac:dyDescent="0.2">
      <c r="A120" s="8"/>
      <c r="B120" s="9"/>
      <c r="C120" s="10" t="s">
        <v>1489</v>
      </c>
      <c r="D120" s="255">
        <v>0.33800000000000002</v>
      </c>
      <c r="E120" s="255">
        <v>0.33700000000000002</v>
      </c>
      <c r="F120" s="22" t="s">
        <v>1209</v>
      </c>
      <c r="G120" s="23" t="s">
        <v>1282</v>
      </c>
      <c r="H120" s="140" t="s">
        <v>2575</v>
      </c>
      <c r="I120" s="140" t="s">
        <v>2596</v>
      </c>
    </row>
    <row r="121" spans="1:9" s="1" customFormat="1" ht="13.7" customHeight="1" x14ac:dyDescent="0.2">
      <c r="A121" s="14"/>
      <c r="B121" s="9"/>
      <c r="C121" s="10" t="s">
        <v>2020</v>
      </c>
      <c r="D121" s="255">
        <v>0.41599999999999998</v>
      </c>
      <c r="E121" s="255">
        <v>0.40700000000000003</v>
      </c>
      <c r="F121" s="11" t="s">
        <v>1209</v>
      </c>
      <c r="G121" s="23" t="s">
        <v>2024</v>
      </c>
      <c r="H121" s="140" t="s">
        <v>2575</v>
      </c>
      <c r="I121" s="140" t="s">
        <v>2596</v>
      </c>
    </row>
    <row r="122" spans="1:9" s="1" customFormat="1" ht="13.7" customHeight="1" x14ac:dyDescent="0.2">
      <c r="A122" s="14"/>
      <c r="B122" s="9"/>
      <c r="C122" s="10" t="s">
        <v>2021</v>
      </c>
      <c r="D122" s="255">
        <v>0.28000000000000003</v>
      </c>
      <c r="E122" s="255">
        <v>0.26499999999999996</v>
      </c>
      <c r="F122" s="22" t="s">
        <v>1209</v>
      </c>
      <c r="G122" s="12" t="s">
        <v>1283</v>
      </c>
      <c r="H122" s="140" t="s">
        <v>2575</v>
      </c>
      <c r="I122" s="140" t="s">
        <v>2596</v>
      </c>
    </row>
    <row r="123" spans="1:9" s="1" customFormat="1" ht="13.7" customHeight="1" x14ac:dyDescent="0.2">
      <c r="A123" s="8"/>
      <c r="B123" s="20"/>
      <c r="C123" s="21" t="s">
        <v>1490</v>
      </c>
      <c r="D123" s="255">
        <v>0.17499999999999999</v>
      </c>
      <c r="E123" s="255">
        <v>0.17100000000000001</v>
      </c>
      <c r="F123" s="22" t="s">
        <v>1209</v>
      </c>
      <c r="G123" s="23" t="s">
        <v>1284</v>
      </c>
      <c r="H123" s="140" t="s">
        <v>2575</v>
      </c>
      <c r="I123" s="140" t="s">
        <v>2596</v>
      </c>
    </row>
    <row r="124" spans="1:9" s="1" customFormat="1" ht="13.7" customHeight="1" x14ac:dyDescent="0.2">
      <c r="A124" s="8"/>
      <c r="B124" s="20"/>
      <c r="C124" s="21" t="s">
        <v>1491</v>
      </c>
      <c r="D124" s="255">
        <v>0.26500000000000001</v>
      </c>
      <c r="E124" s="255">
        <v>0.25200000000000006</v>
      </c>
      <c r="F124" s="22" t="s">
        <v>1209</v>
      </c>
      <c r="G124" s="23" t="s">
        <v>1285</v>
      </c>
      <c r="H124" s="140" t="s">
        <v>2575</v>
      </c>
      <c r="I124" s="140" t="s">
        <v>2596</v>
      </c>
    </row>
    <row r="125" spans="1:9" s="1" customFormat="1" ht="13.7" customHeight="1" x14ac:dyDescent="0.2">
      <c r="A125" s="14"/>
      <c r="B125" s="24"/>
      <c r="C125" s="13" t="s">
        <v>1492</v>
      </c>
      <c r="D125" s="255">
        <v>0.374</v>
      </c>
      <c r="E125" s="255">
        <v>0.34900000000000003</v>
      </c>
      <c r="F125" s="22" t="s">
        <v>1209</v>
      </c>
      <c r="G125" s="23" t="s">
        <v>1286</v>
      </c>
      <c r="H125" s="140" t="s">
        <v>2575</v>
      </c>
      <c r="I125" s="140" t="s">
        <v>2596</v>
      </c>
    </row>
    <row r="126" spans="1:9" s="1" customFormat="1" ht="13.7" customHeight="1" x14ac:dyDescent="0.2">
      <c r="A126" s="8"/>
      <c r="B126" s="25"/>
      <c r="C126" s="26" t="s">
        <v>1494</v>
      </c>
      <c r="D126" s="255">
        <v>0.33600000000000002</v>
      </c>
      <c r="E126" s="255">
        <v>0.32199999999999995</v>
      </c>
      <c r="F126" s="22" t="s">
        <v>1209</v>
      </c>
      <c r="G126" s="24" t="s">
        <v>1288</v>
      </c>
      <c r="H126" s="140" t="s">
        <v>2575</v>
      </c>
      <c r="I126" s="140" t="s">
        <v>2596</v>
      </c>
    </row>
    <row r="127" spans="1:9" s="1" customFormat="1" ht="13.7" customHeight="1" x14ac:dyDescent="0.2">
      <c r="A127" s="14"/>
      <c r="B127" s="9"/>
      <c r="C127" s="28" t="s">
        <v>1495</v>
      </c>
      <c r="D127" s="255">
        <v>0.25700000000000001</v>
      </c>
      <c r="E127" s="255">
        <v>0.25200000000000006</v>
      </c>
      <c r="F127" s="22" t="s">
        <v>1209</v>
      </c>
      <c r="G127" s="27" t="s">
        <v>1289</v>
      </c>
      <c r="H127" s="140" t="s">
        <v>2575</v>
      </c>
      <c r="I127" s="140" t="s">
        <v>2596</v>
      </c>
    </row>
    <row r="128" spans="1:9" s="1" customFormat="1" ht="13.7" customHeight="1" x14ac:dyDescent="0.2">
      <c r="A128" s="8"/>
      <c r="B128" s="20"/>
      <c r="C128" s="21" t="s">
        <v>2010</v>
      </c>
      <c r="D128" s="255">
        <v>0.27800000000000002</v>
      </c>
      <c r="E128" s="255">
        <v>0.26900000000000002</v>
      </c>
      <c r="F128" s="22" t="s">
        <v>1209</v>
      </c>
      <c r="G128" s="23" t="s">
        <v>1290</v>
      </c>
      <c r="H128" s="140" t="s">
        <v>2575</v>
      </c>
      <c r="I128" s="140" t="s">
        <v>2596</v>
      </c>
    </row>
    <row r="129" spans="1:9" s="1" customFormat="1" ht="13.7" customHeight="1" x14ac:dyDescent="0.2">
      <c r="A129" s="8"/>
      <c r="B129" s="20"/>
      <c r="C129" s="21" t="s">
        <v>1493</v>
      </c>
      <c r="D129" s="255">
        <v>0.3</v>
      </c>
      <c r="E129" s="255">
        <v>0.28900000000000003</v>
      </c>
      <c r="F129" s="22" t="s">
        <v>1209</v>
      </c>
      <c r="G129" s="23" t="s">
        <v>1287</v>
      </c>
      <c r="H129" s="140" t="s">
        <v>2575</v>
      </c>
      <c r="I129" s="140" t="s">
        <v>2596</v>
      </c>
    </row>
    <row r="130" spans="1:9" s="1" customFormat="1" ht="13.7" customHeight="1" x14ac:dyDescent="0.2">
      <c r="A130" s="8"/>
      <c r="B130" s="9"/>
      <c r="C130" s="28" t="s">
        <v>1830</v>
      </c>
      <c r="D130" s="255">
        <v>0.23599999999999999</v>
      </c>
      <c r="E130" s="255">
        <v>0.22799999999999998</v>
      </c>
      <c r="F130" s="22" t="s">
        <v>1209</v>
      </c>
      <c r="G130" s="23" t="s">
        <v>1827</v>
      </c>
      <c r="H130" s="140" t="s">
        <v>2575</v>
      </c>
      <c r="I130" s="140" t="s">
        <v>2596</v>
      </c>
    </row>
    <row r="131" spans="1:9" s="1" customFormat="1" ht="13.7" customHeight="1" x14ac:dyDescent="0.2">
      <c r="A131" s="8"/>
      <c r="B131" s="20"/>
      <c r="C131" s="21" t="s">
        <v>1496</v>
      </c>
      <c r="D131" s="255">
        <v>0.27900000000000003</v>
      </c>
      <c r="E131" s="255">
        <v>0.26799999999999996</v>
      </c>
      <c r="F131" s="22" t="s">
        <v>1209</v>
      </c>
      <c r="G131" s="23" t="s">
        <v>1291</v>
      </c>
      <c r="H131" s="140" t="s">
        <v>2575</v>
      </c>
      <c r="I131" s="140" t="s">
        <v>2596</v>
      </c>
    </row>
    <row r="132" spans="1:9" s="1" customFormat="1" ht="13.7" customHeight="1" x14ac:dyDescent="0.2">
      <c r="A132" s="14"/>
      <c r="B132" s="25"/>
      <c r="C132" s="26" t="s">
        <v>2011</v>
      </c>
      <c r="D132" s="255">
        <v>0.25900000000000001</v>
      </c>
      <c r="E132" s="255">
        <v>0.25000000000000006</v>
      </c>
      <c r="F132" s="22" t="s">
        <v>1209</v>
      </c>
      <c r="G132" s="23" t="s">
        <v>1292</v>
      </c>
      <c r="H132" s="140" t="s">
        <v>2575</v>
      </c>
      <c r="I132" s="140" t="s">
        <v>2596</v>
      </c>
    </row>
    <row r="133" spans="1:9" s="1" customFormat="1" ht="13.7" customHeight="1" x14ac:dyDescent="0.2">
      <c r="A133" s="8"/>
      <c r="B133" s="9"/>
      <c r="C133" s="10" t="s">
        <v>1497</v>
      </c>
      <c r="D133" s="255">
        <v>0.41700000000000004</v>
      </c>
      <c r="E133" s="255">
        <v>0.38200000000000001</v>
      </c>
      <c r="F133" s="22" t="s">
        <v>1209</v>
      </c>
      <c r="G133" s="27" t="s">
        <v>1865</v>
      </c>
      <c r="H133" s="140" t="s">
        <v>2575</v>
      </c>
      <c r="I133" s="140" t="s">
        <v>2596</v>
      </c>
    </row>
    <row r="134" spans="1:9" s="1" customFormat="1" ht="13.7" customHeight="1" x14ac:dyDescent="0.2">
      <c r="A134" s="8"/>
      <c r="B134" s="9"/>
      <c r="C134" s="10" t="s">
        <v>1498</v>
      </c>
      <c r="D134" s="255">
        <v>0.79600000000000004</v>
      </c>
      <c r="E134" s="255">
        <v>0.77899999999999991</v>
      </c>
      <c r="F134" s="22" t="s">
        <v>1209</v>
      </c>
      <c r="G134" s="23" t="s">
        <v>1294</v>
      </c>
      <c r="H134" s="140" t="s">
        <v>2575</v>
      </c>
      <c r="I134" s="140" t="s">
        <v>2596</v>
      </c>
    </row>
    <row r="135" spans="1:9" s="1" customFormat="1" ht="13.7" customHeight="1" x14ac:dyDescent="0.2">
      <c r="A135" s="14"/>
      <c r="B135" s="9"/>
      <c r="C135" s="10" t="s">
        <v>1869</v>
      </c>
      <c r="D135" s="255">
        <v>0.48799999999999999</v>
      </c>
      <c r="E135" s="255">
        <v>0.47900000000000009</v>
      </c>
      <c r="F135" s="22" t="s">
        <v>1209</v>
      </c>
      <c r="G135" s="23" t="s">
        <v>1293</v>
      </c>
      <c r="H135" s="140" t="s">
        <v>2575</v>
      </c>
      <c r="I135" s="140" t="s">
        <v>2596</v>
      </c>
    </row>
    <row r="136" spans="1:9" s="1" customFormat="1" ht="13.7" customHeight="1" x14ac:dyDescent="0.2">
      <c r="A136" s="8"/>
      <c r="B136" s="9"/>
      <c r="C136" s="10" t="s">
        <v>1499</v>
      </c>
      <c r="D136" s="255">
        <v>0.32600000000000001</v>
      </c>
      <c r="E136" s="255">
        <v>0.32</v>
      </c>
      <c r="F136" s="22" t="s">
        <v>1209</v>
      </c>
      <c r="G136" s="23" t="s">
        <v>1295</v>
      </c>
      <c r="H136" s="140" t="s">
        <v>2575</v>
      </c>
      <c r="I136" s="140" t="s">
        <v>2596</v>
      </c>
    </row>
    <row r="137" spans="1:9" s="1" customFormat="1" ht="13.7" customHeight="1" x14ac:dyDescent="0.2">
      <c r="A137" s="8"/>
      <c r="B137" s="29"/>
      <c r="C137" s="21" t="s">
        <v>1500</v>
      </c>
      <c r="D137" s="255">
        <v>0.375</v>
      </c>
      <c r="E137" s="255">
        <v>0.36899999999999999</v>
      </c>
      <c r="F137" s="22" t="s">
        <v>1209</v>
      </c>
      <c r="G137" s="23" t="s">
        <v>1296</v>
      </c>
      <c r="H137" s="140" t="s">
        <v>2575</v>
      </c>
      <c r="I137" s="140" t="s">
        <v>2596</v>
      </c>
    </row>
    <row r="138" spans="1:9" s="1" customFormat="1" ht="13.7" customHeight="1" x14ac:dyDescent="0.2">
      <c r="A138" s="8"/>
      <c r="B138" s="29"/>
      <c r="C138" s="21" t="s">
        <v>1885</v>
      </c>
      <c r="D138" s="255">
        <v>0.24</v>
      </c>
      <c r="E138" s="255">
        <v>0.246</v>
      </c>
      <c r="F138" s="22" t="s">
        <v>1209</v>
      </c>
      <c r="G138" s="23" t="s">
        <v>1300</v>
      </c>
      <c r="H138" s="140" t="s">
        <v>2575</v>
      </c>
      <c r="I138" s="140" t="s">
        <v>2596</v>
      </c>
    </row>
    <row r="139" spans="1:9" s="1" customFormat="1" ht="13.7" customHeight="1" x14ac:dyDescent="0.2">
      <c r="A139" s="14"/>
      <c r="B139" s="29"/>
      <c r="C139" s="13" t="s">
        <v>1501</v>
      </c>
      <c r="D139" s="255">
        <v>0.28399999999999997</v>
      </c>
      <c r="E139" s="255">
        <v>0.28000000000000003</v>
      </c>
      <c r="F139" s="22" t="s">
        <v>1209</v>
      </c>
      <c r="G139" s="23" t="s">
        <v>1297</v>
      </c>
      <c r="H139" s="140" t="s">
        <v>2575</v>
      </c>
      <c r="I139" s="140" t="s">
        <v>2596</v>
      </c>
    </row>
    <row r="140" spans="1:9" s="1" customFormat="1" ht="13.7" customHeight="1" x14ac:dyDescent="0.2">
      <c r="A140" s="14"/>
      <c r="B140" s="30"/>
      <c r="C140" s="26" t="s">
        <v>1502</v>
      </c>
      <c r="D140" s="255">
        <v>0.35899999999999999</v>
      </c>
      <c r="E140" s="255">
        <v>0.35700000000000004</v>
      </c>
      <c r="F140" s="22" t="s">
        <v>1209</v>
      </c>
      <c r="G140" s="23" t="s">
        <v>1461</v>
      </c>
      <c r="H140" s="140" t="s">
        <v>2575</v>
      </c>
      <c r="I140" s="140" t="s">
        <v>2596</v>
      </c>
    </row>
    <row r="141" spans="1:9" s="1" customFormat="1" ht="13.7" customHeight="1" x14ac:dyDescent="0.2">
      <c r="A141" s="31"/>
      <c r="B141" s="32"/>
      <c r="C141" s="13" t="s">
        <v>1504</v>
      </c>
      <c r="D141" s="255">
        <v>0.31</v>
      </c>
      <c r="E141" s="255">
        <v>0.30400000000000005</v>
      </c>
      <c r="F141" s="22" t="s">
        <v>1209</v>
      </c>
      <c r="G141" s="27" t="s">
        <v>1464</v>
      </c>
      <c r="H141" s="140" t="s">
        <v>2575</v>
      </c>
      <c r="I141" s="140" t="s">
        <v>2596</v>
      </c>
    </row>
    <row r="142" spans="1:9" s="1" customFormat="1" ht="13.7" customHeight="1" x14ac:dyDescent="0.2">
      <c r="A142" s="8"/>
      <c r="B142" s="30"/>
      <c r="C142" s="26" t="s">
        <v>1506</v>
      </c>
      <c r="D142" s="255">
        <v>0.15</v>
      </c>
      <c r="E142" s="255">
        <v>0.14600000000000002</v>
      </c>
      <c r="F142" s="22" t="s">
        <v>1209</v>
      </c>
      <c r="G142" s="24" t="s">
        <v>1467</v>
      </c>
      <c r="H142" s="140" t="s">
        <v>2575</v>
      </c>
      <c r="I142" s="140" t="s">
        <v>2596</v>
      </c>
    </row>
    <row r="143" spans="1:9" s="1" customFormat="1" ht="13.7" customHeight="1" x14ac:dyDescent="0.2">
      <c r="A143" s="8"/>
      <c r="B143" s="9"/>
      <c r="C143" s="10" t="s">
        <v>1870</v>
      </c>
      <c r="D143" s="255">
        <v>0.35900000000000004</v>
      </c>
      <c r="E143" s="255">
        <v>0.34800000000000009</v>
      </c>
      <c r="F143" s="22" t="s">
        <v>1209</v>
      </c>
      <c r="G143" s="27" t="s">
        <v>1866</v>
      </c>
      <c r="H143" s="140" t="s">
        <v>2575</v>
      </c>
      <c r="I143" s="140" t="s">
        <v>2596</v>
      </c>
    </row>
    <row r="144" spans="1:9" s="1" customFormat="1" ht="13.7" customHeight="1" x14ac:dyDescent="0.2">
      <c r="A144" s="14"/>
      <c r="B144" s="15"/>
      <c r="C144" s="10" t="s">
        <v>2022</v>
      </c>
      <c r="D144" s="255">
        <v>0.16900000000000001</v>
      </c>
      <c r="E144" s="255">
        <v>0.16800000000000001</v>
      </c>
      <c r="F144" s="22" t="s">
        <v>1209</v>
      </c>
      <c r="G144" s="23" t="s">
        <v>1465</v>
      </c>
      <c r="H144" s="140" t="s">
        <v>2575</v>
      </c>
      <c r="I144" s="140" t="s">
        <v>2596</v>
      </c>
    </row>
    <row r="145" spans="1:11" s="1" customFormat="1" ht="13.7" customHeight="1" x14ac:dyDescent="0.2">
      <c r="A145" s="31"/>
      <c r="B145" s="33"/>
      <c r="C145" s="28" t="s">
        <v>1505</v>
      </c>
      <c r="D145" s="255">
        <v>0.29099999999999998</v>
      </c>
      <c r="E145" s="255">
        <v>0.28000000000000003</v>
      </c>
      <c r="F145" s="11" t="s">
        <v>1209</v>
      </c>
      <c r="G145" s="23" t="s">
        <v>1466</v>
      </c>
      <c r="H145" s="140" t="s">
        <v>2575</v>
      </c>
      <c r="I145" s="140" t="s">
        <v>2596</v>
      </c>
    </row>
    <row r="146" spans="1:11" s="1" customFormat="1" ht="13.7" customHeight="1" x14ac:dyDescent="0.2">
      <c r="A146" s="31"/>
      <c r="B146" s="32"/>
      <c r="C146" s="13" t="s">
        <v>1507</v>
      </c>
      <c r="D146" s="255">
        <v>0.29399999999999998</v>
      </c>
      <c r="E146" s="255">
        <v>0.29000000000000004</v>
      </c>
      <c r="F146" s="22" t="s">
        <v>1209</v>
      </c>
      <c r="G146" s="34" t="s">
        <v>1468</v>
      </c>
      <c r="H146" s="140" t="s">
        <v>2575</v>
      </c>
      <c r="I146" s="140" t="s">
        <v>2596</v>
      </c>
    </row>
    <row r="147" spans="1:11" s="1" customFormat="1" ht="13.7" customHeight="1" x14ac:dyDescent="0.2">
      <c r="A147" s="8"/>
      <c r="B147" s="15"/>
      <c r="C147" s="10" t="s">
        <v>1503</v>
      </c>
      <c r="D147" s="255">
        <v>0.28999999999999998</v>
      </c>
      <c r="E147" s="255">
        <v>0.28400000000000003</v>
      </c>
      <c r="F147" s="22" t="s">
        <v>1209</v>
      </c>
      <c r="G147" s="24" t="s">
        <v>1462</v>
      </c>
      <c r="H147" s="140" t="s">
        <v>2575</v>
      </c>
      <c r="I147" s="140" t="s">
        <v>2596</v>
      </c>
    </row>
    <row r="148" spans="1:11" s="1" customFormat="1" ht="13.7" customHeight="1" x14ac:dyDescent="0.2">
      <c r="A148" s="8"/>
      <c r="B148" s="15"/>
      <c r="C148" s="10" t="s">
        <v>1512</v>
      </c>
      <c r="D148" s="255">
        <v>0.39300000000000002</v>
      </c>
      <c r="E148" s="255">
        <v>0.39600000000000002</v>
      </c>
      <c r="F148" s="11" t="s">
        <v>1209</v>
      </c>
      <c r="G148" s="23" t="s">
        <v>1463</v>
      </c>
      <c r="H148" s="140" t="s">
        <v>2575</v>
      </c>
      <c r="I148" s="140" t="s">
        <v>2596</v>
      </c>
    </row>
    <row r="149" spans="1:11" s="1" customFormat="1" ht="13.7" customHeight="1" x14ac:dyDescent="0.2">
      <c r="A149" s="14"/>
      <c r="B149" s="15"/>
      <c r="C149" s="10" t="s">
        <v>1508</v>
      </c>
      <c r="D149" s="255">
        <v>0.26500000000000001</v>
      </c>
      <c r="E149" s="255">
        <v>0.25799999999999995</v>
      </c>
      <c r="F149" s="22" t="s">
        <v>1209</v>
      </c>
      <c r="G149" s="12" t="s">
        <v>1469</v>
      </c>
      <c r="H149" s="140" t="s">
        <v>2575</v>
      </c>
      <c r="I149" s="140" t="s">
        <v>2596</v>
      </c>
    </row>
    <row r="150" spans="1:11" s="1" customFormat="1" ht="13.7" customHeight="1" x14ac:dyDescent="0.2">
      <c r="A150" s="14"/>
      <c r="B150" s="16"/>
      <c r="C150" s="17" t="s">
        <v>1509</v>
      </c>
      <c r="D150" s="255">
        <v>0.24099999999999999</v>
      </c>
      <c r="E150" s="255">
        <v>0.23000000000000004</v>
      </c>
      <c r="F150" s="35" t="s">
        <v>1209</v>
      </c>
      <c r="G150" s="23" t="s">
        <v>1470</v>
      </c>
      <c r="H150" s="140" t="s">
        <v>2575</v>
      </c>
      <c r="I150" s="140" t="s">
        <v>2596</v>
      </c>
    </row>
    <row r="151" spans="1:11" s="1" customFormat="1" ht="13.7" customHeight="1" x14ac:dyDescent="0.2">
      <c r="A151" s="8"/>
      <c r="B151" s="16"/>
      <c r="C151" s="17" t="s">
        <v>1517</v>
      </c>
      <c r="D151" s="255">
        <v>0.38400000000000001</v>
      </c>
      <c r="E151" s="255">
        <v>0.37199999999999994</v>
      </c>
      <c r="F151" s="11" t="s">
        <v>1209</v>
      </c>
      <c r="G151" s="19" t="s">
        <v>1471</v>
      </c>
      <c r="H151" s="140" t="s">
        <v>2575</v>
      </c>
      <c r="I151" s="140" t="s">
        <v>2596</v>
      </c>
    </row>
    <row r="152" spans="1:11" s="1" customFormat="1" ht="13.7" customHeight="1" x14ac:dyDescent="0.2">
      <c r="A152" s="14"/>
      <c r="B152" s="15"/>
      <c r="C152" s="75" t="s">
        <v>2012</v>
      </c>
      <c r="D152" s="255">
        <v>0.22800000000000001</v>
      </c>
      <c r="E152" s="255">
        <v>0.22399999999999998</v>
      </c>
      <c r="F152" s="22" t="s">
        <v>1209</v>
      </c>
      <c r="G152" s="12" t="s">
        <v>1472</v>
      </c>
      <c r="H152" s="140" t="s">
        <v>2575</v>
      </c>
      <c r="I152" s="140" t="s">
        <v>2596</v>
      </c>
    </row>
    <row r="153" spans="1:11" s="1" customFormat="1" ht="13.7" customHeight="1" x14ac:dyDescent="0.2">
      <c r="A153" s="14"/>
      <c r="B153" s="15"/>
      <c r="C153" s="10" t="s">
        <v>2023</v>
      </c>
      <c r="D153" s="255">
        <v>0.35</v>
      </c>
      <c r="E153" s="255">
        <v>0.33</v>
      </c>
      <c r="F153" s="22" t="s">
        <v>1209</v>
      </c>
      <c r="G153" s="23" t="s">
        <v>1473</v>
      </c>
      <c r="H153" s="140" t="s">
        <v>2575</v>
      </c>
      <c r="I153" s="140" t="s">
        <v>2596</v>
      </c>
    </row>
    <row r="154" spans="1:11" s="1" customFormat="1" ht="13.7" customHeight="1" x14ac:dyDescent="0.2">
      <c r="A154" s="14"/>
      <c r="B154" s="15"/>
      <c r="C154" s="28" t="s">
        <v>1510</v>
      </c>
      <c r="D154" s="255">
        <v>0.23300000000000001</v>
      </c>
      <c r="E154" s="255">
        <v>0.23299999999999996</v>
      </c>
      <c r="F154" s="22" t="s">
        <v>1209</v>
      </c>
      <c r="G154" s="23" t="s">
        <v>1474</v>
      </c>
      <c r="H154" s="140" t="s">
        <v>2575</v>
      </c>
      <c r="I154" s="140" t="s">
        <v>2596</v>
      </c>
    </row>
    <row r="155" spans="1:11" s="1" customFormat="1" ht="13.7" customHeight="1" x14ac:dyDescent="0.2">
      <c r="A155" s="14"/>
      <c r="B155" s="15"/>
      <c r="C155" s="10" t="s">
        <v>1511</v>
      </c>
      <c r="D155" s="255">
        <v>0.255</v>
      </c>
      <c r="E155" s="255">
        <v>0.25900000000000001</v>
      </c>
      <c r="F155" s="22" t="s">
        <v>1209</v>
      </c>
      <c r="G155" s="23" t="s">
        <v>1475</v>
      </c>
      <c r="H155" s="140" t="s">
        <v>2575</v>
      </c>
      <c r="I155" s="140" t="s">
        <v>2596</v>
      </c>
    </row>
    <row r="156" spans="1:11" s="1" customFormat="1" ht="13.7" customHeight="1" x14ac:dyDescent="0.2">
      <c r="A156" s="8"/>
      <c r="B156" s="29"/>
      <c r="C156" s="21" t="s">
        <v>2013</v>
      </c>
      <c r="D156" s="255">
        <v>0.221</v>
      </c>
      <c r="E156" s="255">
        <v>0.21300000000000002</v>
      </c>
      <c r="F156" s="22" t="s">
        <v>1209</v>
      </c>
      <c r="G156" s="27" t="s">
        <v>1476</v>
      </c>
      <c r="H156" s="140" t="s">
        <v>2575</v>
      </c>
      <c r="I156" s="140" t="s">
        <v>2596</v>
      </c>
    </row>
    <row r="157" spans="1:11" s="1" customFormat="1" ht="13.7" customHeight="1" x14ac:dyDescent="0.2">
      <c r="A157" s="8"/>
      <c r="B157" s="29"/>
      <c r="C157" s="13" t="s">
        <v>1513</v>
      </c>
      <c r="D157" s="255">
        <v>0.20899999999999999</v>
      </c>
      <c r="E157" s="255">
        <v>0.20199999999999999</v>
      </c>
      <c r="F157" s="22" t="s">
        <v>1209</v>
      </c>
      <c r="G157" s="23" t="s">
        <v>1477</v>
      </c>
      <c r="H157" s="140" t="s">
        <v>2575</v>
      </c>
      <c r="I157" s="140" t="s">
        <v>2596</v>
      </c>
    </row>
    <row r="158" spans="1:11" s="1" customFormat="1" ht="13.7" customHeight="1" x14ac:dyDescent="0.2">
      <c r="A158" s="8"/>
      <c r="B158" s="15"/>
      <c r="C158" s="10" t="s">
        <v>2014</v>
      </c>
      <c r="D158" s="255">
        <v>0.33300000000000002</v>
      </c>
      <c r="E158" s="255">
        <v>0.32099999999999995</v>
      </c>
      <c r="F158" s="22" t="s">
        <v>1209</v>
      </c>
      <c r="G158" s="27" t="s">
        <v>1478</v>
      </c>
      <c r="H158" s="140" t="s">
        <v>2575</v>
      </c>
      <c r="I158" s="140" t="s">
        <v>2596</v>
      </c>
    </row>
    <row r="159" spans="1:11" s="254" customFormat="1" ht="13.7" customHeight="1" x14ac:dyDescent="0.2">
      <c r="A159" s="8"/>
      <c r="B159" s="29"/>
      <c r="C159" s="21" t="s">
        <v>1871</v>
      </c>
      <c r="D159" s="255">
        <v>0.47500000000000009</v>
      </c>
      <c r="E159" s="255">
        <v>0.48499999999999999</v>
      </c>
      <c r="F159" s="22" t="s">
        <v>1209</v>
      </c>
      <c r="G159" s="23" t="s">
        <v>1867</v>
      </c>
      <c r="H159" s="140" t="s">
        <v>2575</v>
      </c>
      <c r="I159" s="140" t="s">
        <v>2596</v>
      </c>
      <c r="J159" s="1"/>
      <c r="K159" s="1"/>
    </row>
    <row r="160" spans="1:11" s="254" customFormat="1" ht="13.7" customHeight="1" x14ac:dyDescent="0.2">
      <c r="A160" s="8"/>
      <c r="B160" s="29"/>
      <c r="C160" s="21" t="s">
        <v>1514</v>
      </c>
      <c r="D160" s="255">
        <v>0.29799999999999999</v>
      </c>
      <c r="E160" s="255">
        <v>0.28300000000000003</v>
      </c>
      <c r="F160" s="22" t="s">
        <v>1209</v>
      </c>
      <c r="G160" s="23" t="s">
        <v>1479</v>
      </c>
      <c r="H160" s="140" t="s">
        <v>2575</v>
      </c>
      <c r="I160" s="140" t="s">
        <v>2596</v>
      </c>
      <c r="J160" s="1"/>
      <c r="K160" s="1"/>
    </row>
    <row r="161" spans="1:11" s="254" customFormat="1" ht="13.7" customHeight="1" x14ac:dyDescent="0.2">
      <c r="A161" s="8"/>
      <c r="B161" s="29"/>
      <c r="C161" s="21" t="s">
        <v>1515</v>
      </c>
      <c r="D161" s="255">
        <v>0.28999999999999998</v>
      </c>
      <c r="E161" s="255">
        <v>0.27900000000000003</v>
      </c>
      <c r="F161" s="22" t="s">
        <v>1209</v>
      </c>
      <c r="G161" s="23" t="s">
        <v>1480</v>
      </c>
      <c r="H161" s="140" t="s">
        <v>2575</v>
      </c>
      <c r="I161" s="140" t="s">
        <v>2596</v>
      </c>
      <c r="J161" s="1"/>
      <c r="K161" s="1"/>
    </row>
    <row r="162" spans="1:11" s="254" customFormat="1" ht="13.7" customHeight="1" x14ac:dyDescent="0.2">
      <c r="A162" s="8"/>
      <c r="B162" s="29"/>
      <c r="C162" s="21" t="s">
        <v>1516</v>
      </c>
      <c r="D162" s="255">
        <v>0.33800000000000002</v>
      </c>
      <c r="E162" s="255">
        <v>0.33</v>
      </c>
      <c r="F162" s="22" t="s">
        <v>1209</v>
      </c>
      <c r="G162" s="23" t="s">
        <v>1482</v>
      </c>
      <c r="H162" s="140" t="s">
        <v>2575</v>
      </c>
      <c r="I162" s="140" t="s">
        <v>2596</v>
      </c>
      <c r="J162" s="1"/>
      <c r="K162" s="1"/>
    </row>
    <row r="163" spans="1:11" s="254" customFormat="1" ht="13.7" customHeight="1" x14ac:dyDescent="0.2">
      <c r="A163" s="8"/>
      <c r="B163" s="29"/>
      <c r="C163" s="21" t="s">
        <v>1518</v>
      </c>
      <c r="D163" s="255">
        <v>0.33500000000000002</v>
      </c>
      <c r="E163" s="255">
        <v>0.32400000000000001</v>
      </c>
      <c r="F163" s="22" t="s">
        <v>1209</v>
      </c>
      <c r="G163" s="23" t="s">
        <v>1481</v>
      </c>
      <c r="H163" s="140" t="s">
        <v>2575</v>
      </c>
      <c r="I163" s="140" t="s">
        <v>2596</v>
      </c>
      <c r="J163" s="1"/>
      <c r="K163" s="1"/>
    </row>
    <row r="164" spans="1:11" s="254" customFormat="1" ht="13.7" customHeight="1" x14ac:dyDescent="0.2">
      <c r="A164" s="8"/>
      <c r="B164" s="29"/>
      <c r="C164" s="21" t="s">
        <v>1829</v>
      </c>
      <c r="D164" s="255">
        <v>0.33300000000000002</v>
      </c>
      <c r="E164" s="255">
        <v>0.32899999999999996</v>
      </c>
      <c r="F164" s="22" t="s">
        <v>1209</v>
      </c>
      <c r="G164" s="23" t="s">
        <v>1868</v>
      </c>
      <c r="H164" s="140" t="s">
        <v>2575</v>
      </c>
      <c r="I164" s="140" t="s">
        <v>2596</v>
      </c>
      <c r="J164" s="1"/>
      <c r="K164" s="1"/>
    </row>
  </sheetData>
  <sheetProtection sheet="1" autoFilter="0"/>
  <autoFilter ref="A8:I164" xr:uid="{00000000-0009-0000-0000-000003000000}"/>
  <sortState xmlns:xlrd2="http://schemas.microsoft.com/office/spreadsheetml/2017/richdata2" ref="A9:I113">
    <sortCondition ref="C9:C113"/>
  </sortState>
  <pageMargins left="0.7" right="0.7" top="0.75" bottom="0.75" header="0.3" footer="0.3"/>
  <pageSetup scale="67" fitToHeight="0" orientation="landscape" r:id="rId1"/>
  <headerFooter scaleWithDoc="0">
    <oddFooter>&amp;L&amp;8Mississippi Division of Medicaid DRG Calculator&amp;C&amp;8Tab 4 - CCR Table&amp;R&amp;8 2019-20</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7920D15AED0ADE4794A6DE2D9AA0A066" ma:contentTypeVersion="1" ma:contentTypeDescription="Create a new document." ma:contentTypeScope="" ma:versionID="21dfb610cdbe558923b58dab62bb8ce1">
  <xsd:schema xmlns:xsd="http://www.w3.org/2001/XMLSchema" xmlns:p="http://schemas.microsoft.com/office/2006/metadata/properties" xmlns:ns2="b3c47ade-b9ac-4603-937d-3ea7c4dd3f94" targetNamespace="http://schemas.microsoft.com/office/2006/metadata/properties" ma:root="true" ma:fieldsID="a76531420021b69188321b605af2e97e" ns2:_="">
    <xsd:import namespace="b3c47ade-b9ac-4603-937d-3ea7c4dd3f94"/>
    <xsd:element name="properties">
      <xsd:complexType>
        <xsd:sequence>
          <xsd:element name="documentManagement">
            <xsd:complexType>
              <xsd:all>
                <xsd:element ref="ns2:Note" minOccurs="0"/>
              </xsd:all>
            </xsd:complexType>
          </xsd:element>
        </xsd:sequence>
      </xsd:complexType>
    </xsd:element>
  </xsd:schema>
  <xsd:schema xmlns:xsd="http://www.w3.org/2001/XMLSchema" xmlns:dms="http://schemas.microsoft.com/office/2006/documentManagement/types" targetNamespace="b3c47ade-b9ac-4603-937d-3ea7c4dd3f94" elementFormDefault="qualified">
    <xsd:import namespace="http://schemas.microsoft.com/office/2006/documentManagement/types"/>
    <xsd:element name="Note" ma:index="8" nillable="true" ma:displayName="Note" ma:description="Notes on content" ma:internalName="Not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documentManagement>
    <Note xmlns="b3c47ade-b9ac-4603-937d-3ea7c4dd3f94" xsi:nil="true"/>
  </documentManagement>
</p:properties>
</file>

<file path=customXml/itemProps1.xml><?xml version="1.0" encoding="utf-8"?>
<ds:datastoreItem xmlns:ds="http://schemas.openxmlformats.org/officeDocument/2006/customXml" ds:itemID="{7894C9C5-2450-49F7-B319-3ABAE512608A}"/>
</file>

<file path=customXml/itemProps2.xml><?xml version="1.0" encoding="utf-8"?>
<ds:datastoreItem xmlns:ds="http://schemas.openxmlformats.org/officeDocument/2006/customXml" ds:itemID="{FC7EDFE7-B02F-4AA4-8E04-6932BB039C30}"/>
</file>

<file path=customXml/itemProps3.xml><?xml version="1.0" encoding="utf-8"?>
<ds:datastoreItem xmlns:ds="http://schemas.openxmlformats.org/officeDocument/2006/customXml" ds:itemID="{54B003A8-53A9-497D-A3F8-C4323941102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8</vt:i4>
      </vt:variant>
    </vt:vector>
  </HeadingPairs>
  <TitlesOfParts>
    <vt:vector size="12" baseType="lpstr">
      <vt:lpstr>1-Cover</vt:lpstr>
      <vt:lpstr>2-Calculator</vt:lpstr>
      <vt:lpstr>3-DRG table</vt:lpstr>
      <vt:lpstr>4-CCR table</vt:lpstr>
      <vt:lpstr>CCR_list</vt:lpstr>
      <vt:lpstr>'1-Cover'!DRG_base</vt:lpstr>
      <vt:lpstr>'1-Cover'!Print_Area</vt:lpstr>
      <vt:lpstr>'2-Calculator'!Print_Area</vt:lpstr>
      <vt:lpstr>'3-DRG table'!Print_Area</vt:lpstr>
      <vt:lpstr>'4-CCR table'!Print_Area</vt:lpstr>
      <vt:lpstr>'3-DRG table'!Print_Titles</vt:lpstr>
      <vt:lpstr>'4-CCR table'!Print_Titles</vt:lpstr>
    </vt:vector>
  </TitlesOfParts>
  <Company>Conduent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MS DOM Payment Method Development APR-DRG Calculator</dc:title>
  <dc:creator>Conduent Payment Method Development</dc:creator>
  <cp:keywords>APR-DRG, PMD, SFY 18-19, Pricing</cp:keywords>
  <cp:lastModifiedBy>AT</cp:lastModifiedBy>
  <cp:lastPrinted>2019-10-04T17:37:55Z</cp:lastPrinted>
  <dcterms:created xsi:type="dcterms:W3CDTF">2012-05-14T20:06:15Z</dcterms:created>
  <dcterms:modified xsi:type="dcterms:W3CDTF">2019-10-11T13:16:26Z</dcterms:modified>
  <cp:contentType>Document</cp:contentTyp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0x0101007920D15AED0ADE4794A6DE2D9AA0A066</vt:lpwstr>
  </property>
</Properties>
</file>