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20512409\Desktop\"/>
    </mc:Choice>
  </mc:AlternateContent>
  <xr:revisionPtr revIDLastSave="0" documentId="8_{B777630A-5CBC-468F-AC50-A3845861DEF5}" xr6:coauthVersionLast="41" xr6:coauthVersionMax="41" xr10:uidLastSave="{00000000-0000-0000-0000-000000000000}"/>
  <bookViews>
    <workbookView xWindow="20370" yWindow="-2100" windowWidth="21840" windowHeight="13740" tabRatio="854" xr2:uid="{00000000-000D-0000-FFFF-FFFF00000000}"/>
  </bookViews>
  <sheets>
    <sheet name="1-Cover" sheetId="9" r:id="rId1"/>
    <sheet name="2-Calculator" sheetId="4" r:id="rId2"/>
    <sheet name="3-DRG table" sheetId="8" r:id="rId3"/>
    <sheet name="4-CCR table" sheetId="10"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'2-Calculator'!#REF!</definedName>
    <definedName name="_xlnm._FilterDatabase" localSheetId="2" hidden="1">'3-DRG table'!$A$13:$Q$1320</definedName>
    <definedName name="_xlnm._FilterDatabase" localSheetId="3" hidden="1">'4-CCR table'!$A$8:$I$164</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4x">#REF!</definedName>
    <definedName name="AdultMHAdj">'[1]Policy Factors '!$D$12</definedName>
    <definedName name="AdultTplantAdj">'[2]Policy Factors '!$D$18</definedName>
    <definedName name="age_adj" localSheetId="0">'1-Cover'!#REF!</definedName>
    <definedName name="age_adj">#REF!</definedName>
    <definedName name="Alideb">#REF!</definedName>
    <definedName name="APRDRG_v26" localSheetId="0">#REF!</definedName>
    <definedName name="APRDRG_v26">#REF!</definedName>
    <definedName name="BaseRate">'[1]Policy Factors '!$D$19</definedName>
    <definedName name="calculator_tab1">#REF!</definedName>
    <definedName name="CCR">[3]Calculator!$C$40</definedName>
    <definedName name="CCR_list">'4-CCR table'!$C$9:$E$164</definedName>
    <definedName name="comp">'[4]T1-MCC'!$K$25</definedName>
    <definedName name="Completion_0113">'[5]5-Total Payment Model 1-31-14'!$I$16</definedName>
    <definedName name="completion_0210">'[5]7-Total Payment Model 2-14-14'!$I$16</definedName>
    <definedName name="completion_0210a">'[5]9-Total Payment Model 2-18-14'!$J$17</definedName>
    <definedName name="Cost_Out_Thresh">[3]Calculator!#REF!</definedName>
    <definedName name="Cost_Outlier_Threshold_Transfer">#REF!</definedName>
    <definedName name="cost_thresh" localSheetId="0">'1-Cover'!#REF!</definedName>
    <definedName name="cost_thresh" localSheetId="2">[6]Cover!#REF!</definedName>
    <definedName name="cost_thresh">#REF!</definedName>
    <definedName name="Cov_chg">[3]Calculator!$C$10</definedName>
    <definedName name="Cov_days">[3]Calculator!$C$13</definedName>
    <definedName name="date_admit">[3]Calculator!$C$11</definedName>
    <definedName name="date_disch">[3]Calculator!$C$12</definedName>
    <definedName name="day_pay" localSheetId="0">'1-Cover'!#REF!</definedName>
    <definedName name="day_pay" localSheetId="2">[6]Cover!#REF!</definedName>
    <definedName name="day_pay">#REF!</definedName>
    <definedName name="day_thresh" localSheetId="0">'1-Cover'!#REF!</definedName>
    <definedName name="day_thresh" localSheetId="2">[6]Cover!#REF!</definedName>
    <definedName name="day_thresh">#REF!</definedName>
    <definedName name="Disch_stat">[3]Calculator!$C$8</definedName>
    <definedName name="DraftList2">#REF!</definedName>
    <definedName name="DRG_base" localSheetId="0">'1-Cover'!$C$14</definedName>
    <definedName name="DRG_base">#REF!</definedName>
    <definedName name="DRG_Base_Pay">[3]Calculator!$C$23</definedName>
    <definedName name="DRG_Base_Pay_w_MedEd">[3]Calculator!#REF!</definedName>
    <definedName name="DRG_out_thresh">[3]Calculator!$C$43</definedName>
    <definedName name="dud">#REF!</definedName>
    <definedName name="Flide15a">#REF!</definedName>
    <definedName name="GainThreshold">'[1]Policy Factors '!$D$21</definedName>
    <definedName name="Group_Prov">[7]ProvGroup!$A$2:$C$450</definedName>
    <definedName name="LOS">[3]Calculator!$C$19</definedName>
    <definedName name="LossThreshold">'[2]Policy Factors '!$D$21</definedName>
    <definedName name="Marginal_cost">[3]Calculator!#REF!</definedName>
    <definedName name="Marginal_cost_percent">[3]Calculator!$C$44</definedName>
    <definedName name="MarginalCostPct">'[1]Policy Factors '!$D$22</definedName>
    <definedName name="MarginalCostPctII">'[1]Policy Factors '!$D$23</definedName>
    <definedName name="MC" localSheetId="0">'1-Cover'!#REF!</definedName>
    <definedName name="MC" localSheetId="2">[6]Cover!#REF!</definedName>
    <definedName name="MC">#REF!</definedName>
    <definedName name="MHDayThreshold">'[1]Policy Factors '!$D$24</definedName>
    <definedName name="MHPerDiem">'[1]Policy Factors '!$D$25</definedName>
    <definedName name="Natl_ALOS">[3]Calculator!$C$26</definedName>
    <definedName name="NeonateAdj">'[1]Policy Factors '!$D$15</definedName>
    <definedName name="new">#REF!</definedName>
    <definedName name="NNBAdj">'[1]Policy Factors '!$D$14</definedName>
    <definedName name="OB">'[1]Policy Factors '!$D$13</definedName>
    <definedName name="paid_adj_0113">'[5]5-Total Payment Model 1-31-14'!$J$65</definedName>
    <definedName name="paid_adj_0210">'[5]7-Total Payment Model 2-14-14'!$J$65</definedName>
    <definedName name="PedMHAdj">'[1]Policy Factors '!$D$11</definedName>
    <definedName name="PedTplantAdj">'[2]Policy Factors '!$D$17</definedName>
    <definedName name="pol_adj" localSheetId="0">'1-Cover'!#REF!</definedName>
    <definedName name="pol_adj" localSheetId="2">[6]Cover!#REF!</definedName>
    <definedName name="pol_adj">#REF!</definedName>
    <definedName name="_xlnm.Print_Area" localSheetId="0">'1-Cover'!$A$1:$E$17</definedName>
    <definedName name="_xlnm.Print_Area" localSheetId="1">'2-Calculator'!$B$1:$I$91</definedName>
    <definedName name="_xlnm.Print_Area" localSheetId="2">'3-DRG table'!$A$1:$Q$1320</definedName>
    <definedName name="_xlnm.Print_Area" localSheetId="3">'4-CCR table'!$A$1:$I$164</definedName>
    <definedName name="_xlnm.Print_Titles" localSheetId="2">'3-DRG table'!$13:$13</definedName>
    <definedName name="_xlnm.Print_Titles" localSheetId="3">'4-CCR table'!$8:$8</definedName>
    <definedName name="RehabAdj">'[1]Policy Factors '!$D$16</definedName>
    <definedName name="Slide15">#REF!</definedName>
    <definedName name="Slidea">#REF!</definedName>
    <definedName name="Slidee">#REF!</definedName>
    <definedName name="Slidef">#REF!</definedName>
    <definedName name="TplantAdj">'[1]Policy Factors '!$D$17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4" l="1"/>
  <c r="D44" i="4" l="1"/>
  <c r="D78" i="4"/>
  <c r="Q1320" i="8" l="1"/>
  <c r="H1318" i="8"/>
  <c r="J1318" i="8" s="1"/>
  <c r="I1318" i="8"/>
  <c r="K1318" i="8" s="1"/>
  <c r="H1319" i="8"/>
  <c r="J1319" i="8" s="1"/>
  <c r="I1319" i="8"/>
  <c r="K1319" i="8" s="1"/>
  <c r="H15" i="8"/>
  <c r="J15" i="8" s="1"/>
  <c r="I15" i="8"/>
  <c r="K15" i="8" s="1"/>
  <c r="H16" i="8"/>
  <c r="J16" i="8" s="1"/>
  <c r="I16" i="8"/>
  <c r="K16" i="8" s="1"/>
  <c r="H17" i="8"/>
  <c r="J17" i="8" s="1"/>
  <c r="I17" i="8"/>
  <c r="K17" i="8" s="1"/>
  <c r="H18" i="8"/>
  <c r="J18" i="8" s="1"/>
  <c r="I18" i="8"/>
  <c r="K18" i="8" s="1"/>
  <c r="H19" i="8"/>
  <c r="J19" i="8" s="1"/>
  <c r="I19" i="8"/>
  <c r="K19" i="8" s="1"/>
  <c r="H20" i="8"/>
  <c r="J20" i="8" s="1"/>
  <c r="I20" i="8"/>
  <c r="K20" i="8" s="1"/>
  <c r="H21" i="8"/>
  <c r="J21" i="8" s="1"/>
  <c r="I21" i="8"/>
  <c r="K21" i="8" s="1"/>
  <c r="H22" i="8"/>
  <c r="J22" i="8" s="1"/>
  <c r="I22" i="8"/>
  <c r="K22" i="8" s="1"/>
  <c r="H23" i="8"/>
  <c r="J23" i="8" s="1"/>
  <c r="I23" i="8"/>
  <c r="K23" i="8" s="1"/>
  <c r="H24" i="8"/>
  <c r="J24" i="8" s="1"/>
  <c r="I24" i="8"/>
  <c r="K24" i="8" s="1"/>
  <c r="H25" i="8"/>
  <c r="J25" i="8" s="1"/>
  <c r="I25" i="8"/>
  <c r="K25" i="8" s="1"/>
  <c r="H26" i="8"/>
  <c r="J26" i="8" s="1"/>
  <c r="I26" i="8"/>
  <c r="K26" i="8" s="1"/>
  <c r="H27" i="8"/>
  <c r="J27" i="8" s="1"/>
  <c r="I27" i="8"/>
  <c r="K27" i="8" s="1"/>
  <c r="H28" i="8"/>
  <c r="J28" i="8" s="1"/>
  <c r="I28" i="8"/>
  <c r="K28" i="8" s="1"/>
  <c r="H29" i="8"/>
  <c r="J29" i="8" s="1"/>
  <c r="I29" i="8"/>
  <c r="K29" i="8" s="1"/>
  <c r="H30" i="8"/>
  <c r="J30" i="8" s="1"/>
  <c r="I30" i="8"/>
  <c r="K30" i="8" s="1"/>
  <c r="H31" i="8"/>
  <c r="J31" i="8" s="1"/>
  <c r="I31" i="8"/>
  <c r="K31" i="8" s="1"/>
  <c r="H32" i="8"/>
  <c r="J32" i="8" s="1"/>
  <c r="I32" i="8"/>
  <c r="K32" i="8" s="1"/>
  <c r="H33" i="8"/>
  <c r="J33" i="8" s="1"/>
  <c r="I33" i="8"/>
  <c r="K33" i="8" s="1"/>
  <c r="H34" i="8"/>
  <c r="J34" i="8" s="1"/>
  <c r="I34" i="8"/>
  <c r="K34" i="8" s="1"/>
  <c r="H35" i="8"/>
  <c r="J35" i="8" s="1"/>
  <c r="I35" i="8"/>
  <c r="K35" i="8" s="1"/>
  <c r="H36" i="8"/>
  <c r="J36" i="8" s="1"/>
  <c r="I36" i="8"/>
  <c r="K36" i="8" s="1"/>
  <c r="H37" i="8"/>
  <c r="J37" i="8" s="1"/>
  <c r="I37" i="8"/>
  <c r="K37" i="8" s="1"/>
  <c r="H38" i="8"/>
  <c r="J38" i="8" s="1"/>
  <c r="I38" i="8"/>
  <c r="K38" i="8" s="1"/>
  <c r="H39" i="8"/>
  <c r="J39" i="8" s="1"/>
  <c r="I39" i="8"/>
  <c r="K39" i="8" s="1"/>
  <c r="H40" i="8"/>
  <c r="J40" i="8" s="1"/>
  <c r="I40" i="8"/>
  <c r="K40" i="8" s="1"/>
  <c r="H41" i="8"/>
  <c r="J41" i="8" s="1"/>
  <c r="I41" i="8"/>
  <c r="K41" i="8" s="1"/>
  <c r="H42" i="8"/>
  <c r="J42" i="8" s="1"/>
  <c r="I42" i="8"/>
  <c r="K42" i="8" s="1"/>
  <c r="H43" i="8"/>
  <c r="J43" i="8" s="1"/>
  <c r="I43" i="8"/>
  <c r="K43" i="8" s="1"/>
  <c r="H44" i="8"/>
  <c r="J44" i="8" s="1"/>
  <c r="I44" i="8"/>
  <c r="K44" i="8" s="1"/>
  <c r="H45" i="8"/>
  <c r="J45" i="8" s="1"/>
  <c r="I45" i="8"/>
  <c r="K45" i="8" s="1"/>
  <c r="H46" i="8"/>
  <c r="J46" i="8" s="1"/>
  <c r="I46" i="8"/>
  <c r="K46" i="8" s="1"/>
  <c r="H47" i="8"/>
  <c r="J47" i="8" s="1"/>
  <c r="I47" i="8"/>
  <c r="K47" i="8" s="1"/>
  <c r="H48" i="8"/>
  <c r="J48" i="8" s="1"/>
  <c r="I48" i="8"/>
  <c r="K48" i="8" s="1"/>
  <c r="H49" i="8"/>
  <c r="J49" i="8" s="1"/>
  <c r="I49" i="8"/>
  <c r="K49" i="8" s="1"/>
  <c r="H50" i="8"/>
  <c r="J50" i="8" s="1"/>
  <c r="I50" i="8"/>
  <c r="K50" i="8" s="1"/>
  <c r="H51" i="8"/>
  <c r="J51" i="8" s="1"/>
  <c r="I51" i="8"/>
  <c r="K51" i="8" s="1"/>
  <c r="H52" i="8"/>
  <c r="J52" i="8" s="1"/>
  <c r="I52" i="8"/>
  <c r="K52" i="8" s="1"/>
  <c r="H53" i="8"/>
  <c r="J53" i="8" s="1"/>
  <c r="I53" i="8"/>
  <c r="K53" i="8" s="1"/>
  <c r="H54" i="8"/>
  <c r="J54" i="8" s="1"/>
  <c r="I54" i="8"/>
  <c r="K54" i="8" s="1"/>
  <c r="H55" i="8"/>
  <c r="J55" i="8" s="1"/>
  <c r="I55" i="8"/>
  <c r="K55" i="8" s="1"/>
  <c r="H56" i="8"/>
  <c r="J56" i="8" s="1"/>
  <c r="I56" i="8"/>
  <c r="K56" i="8" s="1"/>
  <c r="H57" i="8"/>
  <c r="J57" i="8" s="1"/>
  <c r="I57" i="8"/>
  <c r="K57" i="8" s="1"/>
  <c r="H58" i="8"/>
  <c r="J58" i="8" s="1"/>
  <c r="I58" i="8"/>
  <c r="K58" i="8" s="1"/>
  <c r="H59" i="8"/>
  <c r="J59" i="8" s="1"/>
  <c r="I59" i="8"/>
  <c r="K59" i="8" s="1"/>
  <c r="H60" i="8"/>
  <c r="J60" i="8" s="1"/>
  <c r="I60" i="8"/>
  <c r="K60" i="8" s="1"/>
  <c r="H61" i="8"/>
  <c r="J61" i="8" s="1"/>
  <c r="I61" i="8"/>
  <c r="K61" i="8" s="1"/>
  <c r="H62" i="8"/>
  <c r="J62" i="8" s="1"/>
  <c r="I62" i="8"/>
  <c r="K62" i="8" s="1"/>
  <c r="H63" i="8"/>
  <c r="J63" i="8" s="1"/>
  <c r="I63" i="8"/>
  <c r="K63" i="8" s="1"/>
  <c r="H64" i="8"/>
  <c r="J64" i="8" s="1"/>
  <c r="I64" i="8"/>
  <c r="K64" i="8" s="1"/>
  <c r="H65" i="8"/>
  <c r="J65" i="8" s="1"/>
  <c r="I65" i="8"/>
  <c r="K65" i="8" s="1"/>
  <c r="H66" i="8"/>
  <c r="J66" i="8" s="1"/>
  <c r="I66" i="8"/>
  <c r="K66" i="8" s="1"/>
  <c r="H67" i="8"/>
  <c r="J67" i="8" s="1"/>
  <c r="I67" i="8"/>
  <c r="K67" i="8" s="1"/>
  <c r="H68" i="8"/>
  <c r="J68" i="8" s="1"/>
  <c r="I68" i="8"/>
  <c r="K68" i="8" s="1"/>
  <c r="H69" i="8"/>
  <c r="J69" i="8" s="1"/>
  <c r="I69" i="8"/>
  <c r="K69" i="8" s="1"/>
  <c r="H70" i="8"/>
  <c r="J70" i="8" s="1"/>
  <c r="I70" i="8"/>
  <c r="K70" i="8" s="1"/>
  <c r="H71" i="8"/>
  <c r="J71" i="8" s="1"/>
  <c r="I71" i="8"/>
  <c r="K71" i="8" s="1"/>
  <c r="H72" i="8"/>
  <c r="J72" i="8" s="1"/>
  <c r="I72" i="8"/>
  <c r="K72" i="8" s="1"/>
  <c r="H73" i="8"/>
  <c r="J73" i="8" s="1"/>
  <c r="I73" i="8"/>
  <c r="K73" i="8" s="1"/>
  <c r="H74" i="8"/>
  <c r="J74" i="8" s="1"/>
  <c r="I74" i="8"/>
  <c r="K74" i="8" s="1"/>
  <c r="H75" i="8"/>
  <c r="J75" i="8" s="1"/>
  <c r="I75" i="8"/>
  <c r="K75" i="8" s="1"/>
  <c r="H76" i="8"/>
  <c r="J76" i="8" s="1"/>
  <c r="I76" i="8"/>
  <c r="K76" i="8" s="1"/>
  <c r="H77" i="8"/>
  <c r="J77" i="8" s="1"/>
  <c r="I77" i="8"/>
  <c r="K77" i="8" s="1"/>
  <c r="H78" i="8"/>
  <c r="J78" i="8" s="1"/>
  <c r="I78" i="8"/>
  <c r="K78" i="8" s="1"/>
  <c r="H79" i="8"/>
  <c r="J79" i="8" s="1"/>
  <c r="I79" i="8"/>
  <c r="K79" i="8" s="1"/>
  <c r="H80" i="8"/>
  <c r="J80" i="8" s="1"/>
  <c r="I80" i="8"/>
  <c r="K80" i="8" s="1"/>
  <c r="H81" i="8"/>
  <c r="J81" i="8" s="1"/>
  <c r="I81" i="8"/>
  <c r="K81" i="8" s="1"/>
  <c r="H82" i="8"/>
  <c r="J82" i="8" s="1"/>
  <c r="I82" i="8"/>
  <c r="K82" i="8" s="1"/>
  <c r="H83" i="8"/>
  <c r="J83" i="8" s="1"/>
  <c r="I83" i="8"/>
  <c r="K83" i="8" s="1"/>
  <c r="H84" i="8"/>
  <c r="J84" i="8" s="1"/>
  <c r="I84" i="8"/>
  <c r="K84" i="8" s="1"/>
  <c r="H85" i="8"/>
  <c r="J85" i="8" s="1"/>
  <c r="I85" i="8"/>
  <c r="K85" i="8" s="1"/>
  <c r="H86" i="8"/>
  <c r="J86" i="8" s="1"/>
  <c r="I86" i="8"/>
  <c r="K86" i="8" s="1"/>
  <c r="H87" i="8"/>
  <c r="J87" i="8" s="1"/>
  <c r="I87" i="8"/>
  <c r="K87" i="8" s="1"/>
  <c r="H88" i="8"/>
  <c r="J88" i="8" s="1"/>
  <c r="I88" i="8"/>
  <c r="K88" i="8" s="1"/>
  <c r="H89" i="8"/>
  <c r="J89" i="8" s="1"/>
  <c r="I89" i="8"/>
  <c r="K89" i="8" s="1"/>
  <c r="H90" i="8"/>
  <c r="J90" i="8" s="1"/>
  <c r="I90" i="8"/>
  <c r="K90" i="8" s="1"/>
  <c r="H91" i="8"/>
  <c r="J91" i="8" s="1"/>
  <c r="I91" i="8"/>
  <c r="K91" i="8" s="1"/>
  <c r="H92" i="8"/>
  <c r="J92" i="8" s="1"/>
  <c r="I92" i="8"/>
  <c r="K92" i="8" s="1"/>
  <c r="H93" i="8"/>
  <c r="J93" i="8" s="1"/>
  <c r="I93" i="8"/>
  <c r="K93" i="8" s="1"/>
  <c r="H94" i="8"/>
  <c r="J94" i="8" s="1"/>
  <c r="I94" i="8"/>
  <c r="K94" i="8" s="1"/>
  <c r="H95" i="8"/>
  <c r="J95" i="8" s="1"/>
  <c r="I95" i="8"/>
  <c r="K95" i="8" s="1"/>
  <c r="H96" i="8"/>
  <c r="J96" i="8" s="1"/>
  <c r="I96" i="8"/>
  <c r="K96" i="8" s="1"/>
  <c r="H97" i="8"/>
  <c r="J97" i="8" s="1"/>
  <c r="I97" i="8"/>
  <c r="K97" i="8" s="1"/>
  <c r="H98" i="8"/>
  <c r="J98" i="8" s="1"/>
  <c r="I98" i="8"/>
  <c r="K98" i="8" s="1"/>
  <c r="H99" i="8"/>
  <c r="J99" i="8" s="1"/>
  <c r="I99" i="8"/>
  <c r="K99" i="8" s="1"/>
  <c r="H100" i="8"/>
  <c r="J100" i="8" s="1"/>
  <c r="I100" i="8"/>
  <c r="K100" i="8" s="1"/>
  <c r="H101" i="8"/>
  <c r="J101" i="8" s="1"/>
  <c r="I101" i="8"/>
  <c r="K101" i="8" s="1"/>
  <c r="H102" i="8"/>
  <c r="J102" i="8" s="1"/>
  <c r="I102" i="8"/>
  <c r="K102" i="8" s="1"/>
  <c r="H103" i="8"/>
  <c r="J103" i="8" s="1"/>
  <c r="I103" i="8"/>
  <c r="K103" i="8" s="1"/>
  <c r="H104" i="8"/>
  <c r="J104" i="8" s="1"/>
  <c r="I104" i="8"/>
  <c r="K104" i="8" s="1"/>
  <c r="H105" i="8"/>
  <c r="J105" i="8" s="1"/>
  <c r="I105" i="8"/>
  <c r="K105" i="8" s="1"/>
  <c r="H106" i="8"/>
  <c r="J106" i="8" s="1"/>
  <c r="I106" i="8"/>
  <c r="K106" i="8" s="1"/>
  <c r="H107" i="8"/>
  <c r="J107" i="8" s="1"/>
  <c r="I107" i="8"/>
  <c r="K107" i="8" s="1"/>
  <c r="H108" i="8"/>
  <c r="J108" i="8" s="1"/>
  <c r="I108" i="8"/>
  <c r="K108" i="8" s="1"/>
  <c r="H109" i="8"/>
  <c r="J109" i="8" s="1"/>
  <c r="I109" i="8"/>
  <c r="K109" i="8" s="1"/>
  <c r="H110" i="8"/>
  <c r="J110" i="8" s="1"/>
  <c r="I110" i="8"/>
  <c r="K110" i="8" s="1"/>
  <c r="H111" i="8"/>
  <c r="J111" i="8" s="1"/>
  <c r="I111" i="8"/>
  <c r="K111" i="8" s="1"/>
  <c r="H112" i="8"/>
  <c r="J112" i="8" s="1"/>
  <c r="I112" i="8"/>
  <c r="K112" i="8" s="1"/>
  <c r="H113" i="8"/>
  <c r="J113" i="8" s="1"/>
  <c r="I113" i="8"/>
  <c r="K113" i="8" s="1"/>
  <c r="H114" i="8"/>
  <c r="J114" i="8" s="1"/>
  <c r="I114" i="8"/>
  <c r="K114" i="8" s="1"/>
  <c r="H115" i="8"/>
  <c r="J115" i="8" s="1"/>
  <c r="I115" i="8"/>
  <c r="K115" i="8" s="1"/>
  <c r="H116" i="8"/>
  <c r="J116" i="8" s="1"/>
  <c r="I116" i="8"/>
  <c r="K116" i="8" s="1"/>
  <c r="H117" i="8"/>
  <c r="J117" i="8" s="1"/>
  <c r="I117" i="8"/>
  <c r="K117" i="8" s="1"/>
  <c r="H118" i="8"/>
  <c r="J118" i="8" s="1"/>
  <c r="I118" i="8"/>
  <c r="K118" i="8" s="1"/>
  <c r="H119" i="8"/>
  <c r="J119" i="8" s="1"/>
  <c r="I119" i="8"/>
  <c r="K119" i="8" s="1"/>
  <c r="H120" i="8"/>
  <c r="J120" i="8" s="1"/>
  <c r="I120" i="8"/>
  <c r="K120" i="8" s="1"/>
  <c r="H121" i="8"/>
  <c r="J121" i="8" s="1"/>
  <c r="I121" i="8"/>
  <c r="K121" i="8" s="1"/>
  <c r="H122" i="8"/>
  <c r="J122" i="8" s="1"/>
  <c r="I122" i="8"/>
  <c r="K122" i="8" s="1"/>
  <c r="H123" i="8"/>
  <c r="J123" i="8" s="1"/>
  <c r="I123" i="8"/>
  <c r="K123" i="8" s="1"/>
  <c r="H124" i="8"/>
  <c r="J124" i="8" s="1"/>
  <c r="I124" i="8"/>
  <c r="K124" i="8" s="1"/>
  <c r="H125" i="8"/>
  <c r="J125" i="8" s="1"/>
  <c r="I125" i="8"/>
  <c r="K125" i="8" s="1"/>
  <c r="H126" i="8"/>
  <c r="J126" i="8" s="1"/>
  <c r="I126" i="8"/>
  <c r="K126" i="8" s="1"/>
  <c r="H127" i="8"/>
  <c r="J127" i="8" s="1"/>
  <c r="I127" i="8"/>
  <c r="K127" i="8" s="1"/>
  <c r="H128" i="8"/>
  <c r="J128" i="8" s="1"/>
  <c r="I128" i="8"/>
  <c r="K128" i="8" s="1"/>
  <c r="H129" i="8"/>
  <c r="J129" i="8" s="1"/>
  <c r="I129" i="8"/>
  <c r="K129" i="8" s="1"/>
  <c r="H130" i="8"/>
  <c r="J130" i="8" s="1"/>
  <c r="I130" i="8"/>
  <c r="K130" i="8" s="1"/>
  <c r="H131" i="8"/>
  <c r="J131" i="8" s="1"/>
  <c r="I131" i="8"/>
  <c r="K131" i="8" s="1"/>
  <c r="H132" i="8"/>
  <c r="J132" i="8" s="1"/>
  <c r="I132" i="8"/>
  <c r="K132" i="8" s="1"/>
  <c r="H133" i="8"/>
  <c r="J133" i="8" s="1"/>
  <c r="I133" i="8"/>
  <c r="K133" i="8" s="1"/>
  <c r="H134" i="8"/>
  <c r="J134" i="8" s="1"/>
  <c r="I134" i="8"/>
  <c r="K134" i="8" s="1"/>
  <c r="H135" i="8"/>
  <c r="J135" i="8" s="1"/>
  <c r="I135" i="8"/>
  <c r="K135" i="8" s="1"/>
  <c r="H136" i="8"/>
  <c r="J136" i="8" s="1"/>
  <c r="I136" i="8"/>
  <c r="K136" i="8" s="1"/>
  <c r="H137" i="8"/>
  <c r="J137" i="8" s="1"/>
  <c r="I137" i="8"/>
  <c r="K137" i="8" s="1"/>
  <c r="H138" i="8"/>
  <c r="J138" i="8" s="1"/>
  <c r="I138" i="8"/>
  <c r="K138" i="8" s="1"/>
  <c r="H139" i="8"/>
  <c r="J139" i="8" s="1"/>
  <c r="I139" i="8"/>
  <c r="K139" i="8" s="1"/>
  <c r="H140" i="8"/>
  <c r="J140" i="8" s="1"/>
  <c r="I140" i="8"/>
  <c r="K140" i="8" s="1"/>
  <c r="H141" i="8"/>
  <c r="J141" i="8" s="1"/>
  <c r="I141" i="8"/>
  <c r="K141" i="8" s="1"/>
  <c r="H142" i="8"/>
  <c r="J142" i="8" s="1"/>
  <c r="I142" i="8"/>
  <c r="K142" i="8" s="1"/>
  <c r="H143" i="8"/>
  <c r="J143" i="8" s="1"/>
  <c r="I143" i="8"/>
  <c r="K143" i="8" s="1"/>
  <c r="H144" i="8"/>
  <c r="J144" i="8" s="1"/>
  <c r="I144" i="8"/>
  <c r="K144" i="8" s="1"/>
  <c r="H145" i="8"/>
  <c r="J145" i="8" s="1"/>
  <c r="I145" i="8"/>
  <c r="K145" i="8" s="1"/>
  <c r="H146" i="8"/>
  <c r="J146" i="8" s="1"/>
  <c r="I146" i="8"/>
  <c r="K146" i="8" s="1"/>
  <c r="H147" i="8"/>
  <c r="J147" i="8" s="1"/>
  <c r="I147" i="8"/>
  <c r="K147" i="8" s="1"/>
  <c r="H148" i="8"/>
  <c r="J148" i="8" s="1"/>
  <c r="I148" i="8"/>
  <c r="K148" i="8" s="1"/>
  <c r="H149" i="8"/>
  <c r="J149" i="8" s="1"/>
  <c r="I149" i="8"/>
  <c r="K149" i="8" s="1"/>
  <c r="H150" i="8"/>
  <c r="J150" i="8" s="1"/>
  <c r="I150" i="8"/>
  <c r="K150" i="8" s="1"/>
  <c r="H151" i="8"/>
  <c r="J151" i="8" s="1"/>
  <c r="I151" i="8"/>
  <c r="K151" i="8" s="1"/>
  <c r="H152" i="8"/>
  <c r="J152" i="8" s="1"/>
  <c r="I152" i="8"/>
  <c r="K152" i="8" s="1"/>
  <c r="H153" i="8"/>
  <c r="J153" i="8" s="1"/>
  <c r="I153" i="8"/>
  <c r="K153" i="8" s="1"/>
  <c r="H154" i="8"/>
  <c r="J154" i="8" s="1"/>
  <c r="I154" i="8"/>
  <c r="K154" i="8" s="1"/>
  <c r="H155" i="8"/>
  <c r="J155" i="8" s="1"/>
  <c r="I155" i="8"/>
  <c r="K155" i="8" s="1"/>
  <c r="H156" i="8"/>
  <c r="J156" i="8" s="1"/>
  <c r="I156" i="8"/>
  <c r="K156" i="8" s="1"/>
  <c r="H157" i="8"/>
  <c r="J157" i="8" s="1"/>
  <c r="I157" i="8"/>
  <c r="K157" i="8" s="1"/>
  <c r="H158" i="8"/>
  <c r="J158" i="8" s="1"/>
  <c r="I158" i="8"/>
  <c r="K158" i="8" s="1"/>
  <c r="H159" i="8"/>
  <c r="J159" i="8" s="1"/>
  <c r="I159" i="8"/>
  <c r="K159" i="8" s="1"/>
  <c r="H160" i="8"/>
  <c r="J160" i="8" s="1"/>
  <c r="I160" i="8"/>
  <c r="K160" i="8" s="1"/>
  <c r="H161" i="8"/>
  <c r="J161" i="8" s="1"/>
  <c r="I161" i="8"/>
  <c r="K161" i="8" s="1"/>
  <c r="H162" i="8"/>
  <c r="J162" i="8" s="1"/>
  <c r="I162" i="8"/>
  <c r="K162" i="8" s="1"/>
  <c r="H163" i="8"/>
  <c r="J163" i="8" s="1"/>
  <c r="I163" i="8"/>
  <c r="K163" i="8" s="1"/>
  <c r="H164" i="8"/>
  <c r="J164" i="8" s="1"/>
  <c r="I164" i="8"/>
  <c r="K164" i="8" s="1"/>
  <c r="H165" i="8"/>
  <c r="J165" i="8" s="1"/>
  <c r="I165" i="8"/>
  <c r="K165" i="8" s="1"/>
  <c r="H166" i="8"/>
  <c r="J166" i="8" s="1"/>
  <c r="I166" i="8"/>
  <c r="K166" i="8" s="1"/>
  <c r="H167" i="8"/>
  <c r="J167" i="8" s="1"/>
  <c r="I167" i="8"/>
  <c r="K167" i="8" s="1"/>
  <c r="H168" i="8"/>
  <c r="J168" i="8" s="1"/>
  <c r="I168" i="8"/>
  <c r="K168" i="8" s="1"/>
  <c r="H169" i="8"/>
  <c r="J169" i="8" s="1"/>
  <c r="I169" i="8"/>
  <c r="K169" i="8" s="1"/>
  <c r="H170" i="8"/>
  <c r="J170" i="8" s="1"/>
  <c r="I170" i="8"/>
  <c r="K170" i="8" s="1"/>
  <c r="H171" i="8"/>
  <c r="J171" i="8" s="1"/>
  <c r="I171" i="8"/>
  <c r="K171" i="8" s="1"/>
  <c r="H172" i="8"/>
  <c r="J172" i="8" s="1"/>
  <c r="I172" i="8"/>
  <c r="K172" i="8" s="1"/>
  <c r="H173" i="8"/>
  <c r="J173" i="8" s="1"/>
  <c r="I173" i="8"/>
  <c r="K173" i="8" s="1"/>
  <c r="H174" i="8"/>
  <c r="J174" i="8" s="1"/>
  <c r="I174" i="8"/>
  <c r="K174" i="8" s="1"/>
  <c r="H175" i="8"/>
  <c r="J175" i="8" s="1"/>
  <c r="I175" i="8"/>
  <c r="K175" i="8" s="1"/>
  <c r="H176" i="8"/>
  <c r="J176" i="8" s="1"/>
  <c r="I176" i="8"/>
  <c r="K176" i="8" s="1"/>
  <c r="H177" i="8"/>
  <c r="J177" i="8" s="1"/>
  <c r="I177" i="8"/>
  <c r="K177" i="8" s="1"/>
  <c r="H178" i="8"/>
  <c r="J178" i="8" s="1"/>
  <c r="I178" i="8"/>
  <c r="K178" i="8" s="1"/>
  <c r="H179" i="8"/>
  <c r="J179" i="8" s="1"/>
  <c r="I179" i="8"/>
  <c r="K179" i="8" s="1"/>
  <c r="H180" i="8"/>
  <c r="J180" i="8" s="1"/>
  <c r="I180" i="8"/>
  <c r="K180" i="8" s="1"/>
  <c r="H181" i="8"/>
  <c r="J181" i="8" s="1"/>
  <c r="I181" i="8"/>
  <c r="K181" i="8" s="1"/>
  <c r="H182" i="8"/>
  <c r="J182" i="8" s="1"/>
  <c r="I182" i="8"/>
  <c r="K182" i="8" s="1"/>
  <c r="H183" i="8"/>
  <c r="J183" i="8" s="1"/>
  <c r="I183" i="8"/>
  <c r="K183" i="8" s="1"/>
  <c r="H184" i="8"/>
  <c r="J184" i="8" s="1"/>
  <c r="I184" i="8"/>
  <c r="K184" i="8" s="1"/>
  <c r="H185" i="8"/>
  <c r="J185" i="8" s="1"/>
  <c r="I185" i="8"/>
  <c r="K185" i="8" s="1"/>
  <c r="H186" i="8"/>
  <c r="J186" i="8" s="1"/>
  <c r="I186" i="8"/>
  <c r="K186" i="8" s="1"/>
  <c r="H187" i="8"/>
  <c r="J187" i="8" s="1"/>
  <c r="I187" i="8"/>
  <c r="K187" i="8" s="1"/>
  <c r="H188" i="8"/>
  <c r="J188" i="8" s="1"/>
  <c r="I188" i="8"/>
  <c r="K188" i="8" s="1"/>
  <c r="H189" i="8"/>
  <c r="J189" i="8" s="1"/>
  <c r="I189" i="8"/>
  <c r="K189" i="8" s="1"/>
  <c r="H190" i="8"/>
  <c r="J190" i="8" s="1"/>
  <c r="I190" i="8"/>
  <c r="K190" i="8" s="1"/>
  <c r="H191" i="8"/>
  <c r="J191" i="8" s="1"/>
  <c r="I191" i="8"/>
  <c r="K191" i="8" s="1"/>
  <c r="H192" i="8"/>
  <c r="J192" i="8" s="1"/>
  <c r="I192" i="8"/>
  <c r="K192" i="8" s="1"/>
  <c r="H193" i="8"/>
  <c r="J193" i="8" s="1"/>
  <c r="I193" i="8"/>
  <c r="K193" i="8" s="1"/>
  <c r="H194" i="8"/>
  <c r="J194" i="8" s="1"/>
  <c r="I194" i="8"/>
  <c r="K194" i="8" s="1"/>
  <c r="H195" i="8"/>
  <c r="J195" i="8" s="1"/>
  <c r="I195" i="8"/>
  <c r="K195" i="8" s="1"/>
  <c r="H196" i="8"/>
  <c r="J196" i="8" s="1"/>
  <c r="I196" i="8"/>
  <c r="K196" i="8" s="1"/>
  <c r="H197" i="8"/>
  <c r="J197" i="8" s="1"/>
  <c r="I197" i="8"/>
  <c r="K197" i="8" s="1"/>
  <c r="H198" i="8"/>
  <c r="J198" i="8" s="1"/>
  <c r="I198" i="8"/>
  <c r="K198" i="8" s="1"/>
  <c r="H199" i="8"/>
  <c r="J199" i="8" s="1"/>
  <c r="I199" i="8"/>
  <c r="K199" i="8" s="1"/>
  <c r="H200" i="8"/>
  <c r="J200" i="8" s="1"/>
  <c r="I200" i="8"/>
  <c r="K200" i="8" s="1"/>
  <c r="H201" i="8"/>
  <c r="J201" i="8" s="1"/>
  <c r="I201" i="8"/>
  <c r="K201" i="8" s="1"/>
  <c r="H202" i="8"/>
  <c r="J202" i="8" s="1"/>
  <c r="I202" i="8"/>
  <c r="K202" i="8" s="1"/>
  <c r="H203" i="8"/>
  <c r="J203" i="8" s="1"/>
  <c r="I203" i="8"/>
  <c r="K203" i="8" s="1"/>
  <c r="H204" i="8"/>
  <c r="J204" i="8" s="1"/>
  <c r="I204" i="8"/>
  <c r="K204" i="8" s="1"/>
  <c r="H205" i="8"/>
  <c r="J205" i="8" s="1"/>
  <c r="I205" i="8"/>
  <c r="K205" i="8" s="1"/>
  <c r="H206" i="8"/>
  <c r="J206" i="8" s="1"/>
  <c r="I206" i="8"/>
  <c r="K206" i="8" s="1"/>
  <c r="H207" i="8"/>
  <c r="J207" i="8" s="1"/>
  <c r="I207" i="8"/>
  <c r="K207" i="8" s="1"/>
  <c r="H208" i="8"/>
  <c r="J208" i="8" s="1"/>
  <c r="I208" i="8"/>
  <c r="K208" i="8" s="1"/>
  <c r="H209" i="8"/>
  <c r="J209" i="8" s="1"/>
  <c r="I209" i="8"/>
  <c r="K209" i="8" s="1"/>
  <c r="H210" i="8"/>
  <c r="J210" i="8" s="1"/>
  <c r="I210" i="8"/>
  <c r="K210" i="8" s="1"/>
  <c r="H211" i="8"/>
  <c r="J211" i="8" s="1"/>
  <c r="I211" i="8"/>
  <c r="K211" i="8" s="1"/>
  <c r="H212" i="8"/>
  <c r="J212" i="8" s="1"/>
  <c r="I212" i="8"/>
  <c r="K212" i="8" s="1"/>
  <c r="H213" i="8"/>
  <c r="J213" i="8" s="1"/>
  <c r="I213" i="8"/>
  <c r="K213" i="8" s="1"/>
  <c r="H214" i="8"/>
  <c r="J214" i="8" s="1"/>
  <c r="I214" i="8"/>
  <c r="K214" i="8" s="1"/>
  <c r="H215" i="8"/>
  <c r="J215" i="8" s="1"/>
  <c r="I215" i="8"/>
  <c r="K215" i="8" s="1"/>
  <c r="H216" i="8"/>
  <c r="J216" i="8" s="1"/>
  <c r="I216" i="8"/>
  <c r="K216" i="8" s="1"/>
  <c r="H217" i="8"/>
  <c r="J217" i="8" s="1"/>
  <c r="I217" i="8"/>
  <c r="K217" i="8" s="1"/>
  <c r="H218" i="8"/>
  <c r="J218" i="8" s="1"/>
  <c r="I218" i="8"/>
  <c r="K218" i="8" s="1"/>
  <c r="H219" i="8"/>
  <c r="J219" i="8" s="1"/>
  <c r="I219" i="8"/>
  <c r="K219" i="8" s="1"/>
  <c r="H220" i="8"/>
  <c r="J220" i="8" s="1"/>
  <c r="I220" i="8"/>
  <c r="K220" i="8" s="1"/>
  <c r="H221" i="8"/>
  <c r="J221" i="8" s="1"/>
  <c r="I221" i="8"/>
  <c r="K221" i="8" s="1"/>
  <c r="H222" i="8"/>
  <c r="J222" i="8" s="1"/>
  <c r="I222" i="8"/>
  <c r="K222" i="8" s="1"/>
  <c r="H223" i="8"/>
  <c r="J223" i="8" s="1"/>
  <c r="I223" i="8"/>
  <c r="K223" i="8" s="1"/>
  <c r="H224" i="8"/>
  <c r="J224" i="8" s="1"/>
  <c r="I224" i="8"/>
  <c r="K224" i="8" s="1"/>
  <c r="H225" i="8"/>
  <c r="J225" i="8" s="1"/>
  <c r="I225" i="8"/>
  <c r="K225" i="8" s="1"/>
  <c r="H226" i="8"/>
  <c r="J226" i="8" s="1"/>
  <c r="I226" i="8"/>
  <c r="K226" i="8" s="1"/>
  <c r="H227" i="8"/>
  <c r="J227" i="8" s="1"/>
  <c r="I227" i="8"/>
  <c r="K227" i="8" s="1"/>
  <c r="H228" i="8"/>
  <c r="J228" i="8" s="1"/>
  <c r="I228" i="8"/>
  <c r="K228" i="8" s="1"/>
  <c r="H229" i="8"/>
  <c r="J229" i="8" s="1"/>
  <c r="I229" i="8"/>
  <c r="K229" i="8" s="1"/>
  <c r="H230" i="8"/>
  <c r="J230" i="8" s="1"/>
  <c r="I230" i="8"/>
  <c r="K230" i="8" s="1"/>
  <c r="H231" i="8"/>
  <c r="J231" i="8" s="1"/>
  <c r="I231" i="8"/>
  <c r="K231" i="8" s="1"/>
  <c r="H232" i="8"/>
  <c r="J232" i="8" s="1"/>
  <c r="I232" i="8"/>
  <c r="K232" i="8" s="1"/>
  <c r="H233" i="8"/>
  <c r="J233" i="8" s="1"/>
  <c r="I233" i="8"/>
  <c r="K233" i="8" s="1"/>
  <c r="H234" i="8"/>
  <c r="J234" i="8" s="1"/>
  <c r="I234" i="8"/>
  <c r="K234" i="8" s="1"/>
  <c r="H235" i="8"/>
  <c r="J235" i="8" s="1"/>
  <c r="I235" i="8"/>
  <c r="K235" i="8" s="1"/>
  <c r="H236" i="8"/>
  <c r="J236" i="8" s="1"/>
  <c r="I236" i="8"/>
  <c r="K236" i="8" s="1"/>
  <c r="H237" i="8"/>
  <c r="J237" i="8" s="1"/>
  <c r="I237" i="8"/>
  <c r="K237" i="8" s="1"/>
  <c r="H238" i="8"/>
  <c r="J238" i="8" s="1"/>
  <c r="I238" i="8"/>
  <c r="K238" i="8" s="1"/>
  <c r="H239" i="8"/>
  <c r="J239" i="8" s="1"/>
  <c r="I239" i="8"/>
  <c r="K239" i="8" s="1"/>
  <c r="H240" i="8"/>
  <c r="J240" i="8" s="1"/>
  <c r="I240" i="8"/>
  <c r="K240" i="8" s="1"/>
  <c r="H241" i="8"/>
  <c r="J241" i="8" s="1"/>
  <c r="I241" i="8"/>
  <c r="K241" i="8" s="1"/>
  <c r="H242" i="8"/>
  <c r="J242" i="8" s="1"/>
  <c r="I242" i="8"/>
  <c r="K242" i="8" s="1"/>
  <c r="H243" i="8"/>
  <c r="J243" i="8" s="1"/>
  <c r="I243" i="8"/>
  <c r="K243" i="8" s="1"/>
  <c r="H244" i="8"/>
  <c r="J244" i="8" s="1"/>
  <c r="I244" i="8"/>
  <c r="K244" i="8" s="1"/>
  <c r="H245" i="8"/>
  <c r="J245" i="8" s="1"/>
  <c r="I245" i="8"/>
  <c r="K245" i="8" s="1"/>
  <c r="H246" i="8"/>
  <c r="J246" i="8" s="1"/>
  <c r="I246" i="8"/>
  <c r="K246" i="8" s="1"/>
  <c r="H247" i="8"/>
  <c r="J247" i="8" s="1"/>
  <c r="I247" i="8"/>
  <c r="K247" i="8" s="1"/>
  <c r="H248" i="8"/>
  <c r="J248" i="8" s="1"/>
  <c r="I248" i="8"/>
  <c r="K248" i="8" s="1"/>
  <c r="H249" i="8"/>
  <c r="J249" i="8" s="1"/>
  <c r="I249" i="8"/>
  <c r="K249" i="8" s="1"/>
  <c r="H250" i="8"/>
  <c r="J250" i="8" s="1"/>
  <c r="I250" i="8"/>
  <c r="K250" i="8" s="1"/>
  <c r="H251" i="8"/>
  <c r="J251" i="8" s="1"/>
  <c r="I251" i="8"/>
  <c r="K251" i="8" s="1"/>
  <c r="H252" i="8"/>
  <c r="J252" i="8" s="1"/>
  <c r="I252" i="8"/>
  <c r="K252" i="8" s="1"/>
  <c r="H253" i="8"/>
  <c r="J253" i="8" s="1"/>
  <c r="I253" i="8"/>
  <c r="K253" i="8" s="1"/>
  <c r="H254" i="8"/>
  <c r="J254" i="8" s="1"/>
  <c r="I254" i="8"/>
  <c r="K254" i="8" s="1"/>
  <c r="H255" i="8"/>
  <c r="J255" i="8" s="1"/>
  <c r="I255" i="8"/>
  <c r="K255" i="8" s="1"/>
  <c r="H256" i="8"/>
  <c r="J256" i="8" s="1"/>
  <c r="I256" i="8"/>
  <c r="K256" i="8" s="1"/>
  <c r="H257" i="8"/>
  <c r="J257" i="8" s="1"/>
  <c r="I257" i="8"/>
  <c r="K257" i="8" s="1"/>
  <c r="H258" i="8"/>
  <c r="J258" i="8" s="1"/>
  <c r="I258" i="8"/>
  <c r="K258" i="8" s="1"/>
  <c r="H259" i="8"/>
  <c r="J259" i="8" s="1"/>
  <c r="I259" i="8"/>
  <c r="K259" i="8" s="1"/>
  <c r="H260" i="8"/>
  <c r="J260" i="8" s="1"/>
  <c r="I260" i="8"/>
  <c r="K260" i="8" s="1"/>
  <c r="H261" i="8"/>
  <c r="J261" i="8" s="1"/>
  <c r="I261" i="8"/>
  <c r="K261" i="8" s="1"/>
  <c r="H262" i="8"/>
  <c r="J262" i="8" s="1"/>
  <c r="I262" i="8"/>
  <c r="K262" i="8" s="1"/>
  <c r="H263" i="8"/>
  <c r="J263" i="8" s="1"/>
  <c r="I263" i="8"/>
  <c r="K263" i="8" s="1"/>
  <c r="H264" i="8"/>
  <c r="J264" i="8" s="1"/>
  <c r="I264" i="8"/>
  <c r="K264" i="8" s="1"/>
  <c r="H265" i="8"/>
  <c r="J265" i="8" s="1"/>
  <c r="I265" i="8"/>
  <c r="K265" i="8" s="1"/>
  <c r="H266" i="8"/>
  <c r="J266" i="8" s="1"/>
  <c r="I266" i="8"/>
  <c r="K266" i="8" s="1"/>
  <c r="H267" i="8"/>
  <c r="J267" i="8" s="1"/>
  <c r="I267" i="8"/>
  <c r="K267" i="8" s="1"/>
  <c r="H268" i="8"/>
  <c r="J268" i="8" s="1"/>
  <c r="I268" i="8"/>
  <c r="K268" i="8" s="1"/>
  <c r="H269" i="8"/>
  <c r="J269" i="8" s="1"/>
  <c r="I269" i="8"/>
  <c r="K269" i="8" s="1"/>
  <c r="H270" i="8"/>
  <c r="J270" i="8" s="1"/>
  <c r="I270" i="8"/>
  <c r="K270" i="8" s="1"/>
  <c r="H271" i="8"/>
  <c r="J271" i="8" s="1"/>
  <c r="I271" i="8"/>
  <c r="K271" i="8" s="1"/>
  <c r="H272" i="8"/>
  <c r="J272" i="8" s="1"/>
  <c r="I272" i="8"/>
  <c r="K272" i="8" s="1"/>
  <c r="H273" i="8"/>
  <c r="J273" i="8" s="1"/>
  <c r="I273" i="8"/>
  <c r="K273" i="8" s="1"/>
  <c r="H274" i="8"/>
  <c r="J274" i="8" s="1"/>
  <c r="I274" i="8"/>
  <c r="K274" i="8" s="1"/>
  <c r="H275" i="8"/>
  <c r="J275" i="8" s="1"/>
  <c r="I275" i="8"/>
  <c r="K275" i="8" s="1"/>
  <c r="H276" i="8"/>
  <c r="J276" i="8" s="1"/>
  <c r="I276" i="8"/>
  <c r="K276" i="8" s="1"/>
  <c r="H277" i="8"/>
  <c r="J277" i="8" s="1"/>
  <c r="I277" i="8"/>
  <c r="K277" i="8" s="1"/>
  <c r="H278" i="8"/>
  <c r="J278" i="8" s="1"/>
  <c r="I278" i="8"/>
  <c r="K278" i="8" s="1"/>
  <c r="H279" i="8"/>
  <c r="J279" i="8" s="1"/>
  <c r="I279" i="8"/>
  <c r="K279" i="8" s="1"/>
  <c r="H280" i="8"/>
  <c r="J280" i="8" s="1"/>
  <c r="I280" i="8"/>
  <c r="K280" i="8" s="1"/>
  <c r="H281" i="8"/>
  <c r="J281" i="8" s="1"/>
  <c r="I281" i="8"/>
  <c r="K281" i="8" s="1"/>
  <c r="H282" i="8"/>
  <c r="J282" i="8" s="1"/>
  <c r="I282" i="8"/>
  <c r="K282" i="8" s="1"/>
  <c r="H283" i="8"/>
  <c r="J283" i="8" s="1"/>
  <c r="I283" i="8"/>
  <c r="K283" i="8" s="1"/>
  <c r="H284" i="8"/>
  <c r="J284" i="8" s="1"/>
  <c r="I284" i="8"/>
  <c r="K284" i="8" s="1"/>
  <c r="H285" i="8"/>
  <c r="J285" i="8" s="1"/>
  <c r="I285" i="8"/>
  <c r="K285" i="8" s="1"/>
  <c r="H286" i="8"/>
  <c r="J286" i="8" s="1"/>
  <c r="I286" i="8"/>
  <c r="K286" i="8" s="1"/>
  <c r="H287" i="8"/>
  <c r="J287" i="8" s="1"/>
  <c r="I287" i="8"/>
  <c r="K287" i="8" s="1"/>
  <c r="H288" i="8"/>
  <c r="J288" i="8" s="1"/>
  <c r="I288" i="8"/>
  <c r="K288" i="8" s="1"/>
  <c r="H289" i="8"/>
  <c r="J289" i="8" s="1"/>
  <c r="I289" i="8"/>
  <c r="K289" i="8" s="1"/>
  <c r="H290" i="8"/>
  <c r="J290" i="8" s="1"/>
  <c r="I290" i="8"/>
  <c r="K290" i="8" s="1"/>
  <c r="H291" i="8"/>
  <c r="J291" i="8" s="1"/>
  <c r="I291" i="8"/>
  <c r="K291" i="8" s="1"/>
  <c r="H292" i="8"/>
  <c r="J292" i="8" s="1"/>
  <c r="I292" i="8"/>
  <c r="K292" i="8" s="1"/>
  <c r="H293" i="8"/>
  <c r="J293" i="8" s="1"/>
  <c r="I293" i="8"/>
  <c r="K293" i="8" s="1"/>
  <c r="H294" i="8"/>
  <c r="J294" i="8" s="1"/>
  <c r="I294" i="8"/>
  <c r="K294" i="8" s="1"/>
  <c r="H295" i="8"/>
  <c r="J295" i="8" s="1"/>
  <c r="I295" i="8"/>
  <c r="K295" i="8" s="1"/>
  <c r="H296" i="8"/>
  <c r="J296" i="8" s="1"/>
  <c r="I296" i="8"/>
  <c r="K296" i="8" s="1"/>
  <c r="H297" i="8"/>
  <c r="J297" i="8" s="1"/>
  <c r="I297" i="8"/>
  <c r="K297" i="8" s="1"/>
  <c r="H298" i="8"/>
  <c r="J298" i="8" s="1"/>
  <c r="I298" i="8"/>
  <c r="K298" i="8" s="1"/>
  <c r="H299" i="8"/>
  <c r="J299" i="8" s="1"/>
  <c r="I299" i="8"/>
  <c r="K299" i="8" s="1"/>
  <c r="H300" i="8"/>
  <c r="J300" i="8" s="1"/>
  <c r="I300" i="8"/>
  <c r="K300" i="8" s="1"/>
  <c r="H301" i="8"/>
  <c r="J301" i="8" s="1"/>
  <c r="I301" i="8"/>
  <c r="K301" i="8" s="1"/>
  <c r="H302" i="8"/>
  <c r="J302" i="8" s="1"/>
  <c r="I302" i="8"/>
  <c r="K302" i="8" s="1"/>
  <c r="H303" i="8"/>
  <c r="J303" i="8" s="1"/>
  <c r="I303" i="8"/>
  <c r="K303" i="8" s="1"/>
  <c r="H304" i="8"/>
  <c r="J304" i="8" s="1"/>
  <c r="I304" i="8"/>
  <c r="K304" i="8" s="1"/>
  <c r="H305" i="8"/>
  <c r="J305" i="8" s="1"/>
  <c r="I305" i="8"/>
  <c r="K305" i="8" s="1"/>
  <c r="H306" i="8"/>
  <c r="J306" i="8" s="1"/>
  <c r="I306" i="8"/>
  <c r="K306" i="8" s="1"/>
  <c r="H307" i="8"/>
  <c r="J307" i="8" s="1"/>
  <c r="I307" i="8"/>
  <c r="K307" i="8" s="1"/>
  <c r="H308" i="8"/>
  <c r="J308" i="8" s="1"/>
  <c r="I308" i="8"/>
  <c r="K308" i="8" s="1"/>
  <c r="H309" i="8"/>
  <c r="J309" i="8" s="1"/>
  <c r="I309" i="8"/>
  <c r="K309" i="8" s="1"/>
  <c r="H310" i="8"/>
  <c r="J310" i="8" s="1"/>
  <c r="I310" i="8"/>
  <c r="K310" i="8" s="1"/>
  <c r="H311" i="8"/>
  <c r="J311" i="8" s="1"/>
  <c r="I311" i="8"/>
  <c r="K311" i="8" s="1"/>
  <c r="H312" i="8"/>
  <c r="J312" i="8" s="1"/>
  <c r="I312" i="8"/>
  <c r="K312" i="8" s="1"/>
  <c r="H313" i="8"/>
  <c r="J313" i="8" s="1"/>
  <c r="I313" i="8"/>
  <c r="K313" i="8" s="1"/>
  <c r="H314" i="8"/>
  <c r="J314" i="8" s="1"/>
  <c r="I314" i="8"/>
  <c r="K314" i="8" s="1"/>
  <c r="H315" i="8"/>
  <c r="J315" i="8" s="1"/>
  <c r="I315" i="8"/>
  <c r="K315" i="8" s="1"/>
  <c r="H316" i="8"/>
  <c r="J316" i="8" s="1"/>
  <c r="I316" i="8"/>
  <c r="K316" i="8" s="1"/>
  <c r="H317" i="8"/>
  <c r="J317" i="8" s="1"/>
  <c r="I317" i="8"/>
  <c r="K317" i="8" s="1"/>
  <c r="H318" i="8"/>
  <c r="J318" i="8" s="1"/>
  <c r="I318" i="8"/>
  <c r="K318" i="8" s="1"/>
  <c r="H319" i="8"/>
  <c r="J319" i="8" s="1"/>
  <c r="I319" i="8"/>
  <c r="K319" i="8" s="1"/>
  <c r="H320" i="8"/>
  <c r="J320" i="8" s="1"/>
  <c r="I320" i="8"/>
  <c r="K320" i="8" s="1"/>
  <c r="H321" i="8"/>
  <c r="J321" i="8" s="1"/>
  <c r="I321" i="8"/>
  <c r="K321" i="8" s="1"/>
  <c r="H322" i="8"/>
  <c r="J322" i="8" s="1"/>
  <c r="I322" i="8"/>
  <c r="K322" i="8" s="1"/>
  <c r="H323" i="8"/>
  <c r="J323" i="8" s="1"/>
  <c r="I323" i="8"/>
  <c r="K323" i="8" s="1"/>
  <c r="H324" i="8"/>
  <c r="J324" i="8" s="1"/>
  <c r="I324" i="8"/>
  <c r="K324" i="8" s="1"/>
  <c r="H325" i="8"/>
  <c r="J325" i="8" s="1"/>
  <c r="I325" i="8"/>
  <c r="K325" i="8" s="1"/>
  <c r="H326" i="8"/>
  <c r="J326" i="8" s="1"/>
  <c r="I326" i="8"/>
  <c r="K326" i="8" s="1"/>
  <c r="H327" i="8"/>
  <c r="J327" i="8" s="1"/>
  <c r="I327" i="8"/>
  <c r="K327" i="8" s="1"/>
  <c r="H328" i="8"/>
  <c r="J328" i="8" s="1"/>
  <c r="I328" i="8"/>
  <c r="K328" i="8" s="1"/>
  <c r="H329" i="8"/>
  <c r="J329" i="8" s="1"/>
  <c r="I329" i="8"/>
  <c r="K329" i="8" s="1"/>
  <c r="H330" i="8"/>
  <c r="J330" i="8" s="1"/>
  <c r="I330" i="8"/>
  <c r="K330" i="8" s="1"/>
  <c r="H331" i="8"/>
  <c r="J331" i="8" s="1"/>
  <c r="I331" i="8"/>
  <c r="K331" i="8" s="1"/>
  <c r="H332" i="8"/>
  <c r="J332" i="8" s="1"/>
  <c r="I332" i="8"/>
  <c r="K332" i="8" s="1"/>
  <c r="H333" i="8"/>
  <c r="J333" i="8" s="1"/>
  <c r="I333" i="8"/>
  <c r="K333" i="8" s="1"/>
  <c r="H334" i="8"/>
  <c r="J334" i="8" s="1"/>
  <c r="I334" i="8"/>
  <c r="K334" i="8" s="1"/>
  <c r="H335" i="8"/>
  <c r="J335" i="8" s="1"/>
  <c r="I335" i="8"/>
  <c r="K335" i="8" s="1"/>
  <c r="H336" i="8"/>
  <c r="J336" i="8" s="1"/>
  <c r="I336" i="8"/>
  <c r="K336" i="8" s="1"/>
  <c r="H337" i="8"/>
  <c r="J337" i="8" s="1"/>
  <c r="I337" i="8"/>
  <c r="K337" i="8" s="1"/>
  <c r="H338" i="8"/>
  <c r="J338" i="8" s="1"/>
  <c r="I338" i="8"/>
  <c r="K338" i="8" s="1"/>
  <c r="H339" i="8"/>
  <c r="J339" i="8" s="1"/>
  <c r="I339" i="8"/>
  <c r="K339" i="8" s="1"/>
  <c r="H340" i="8"/>
  <c r="J340" i="8" s="1"/>
  <c r="I340" i="8"/>
  <c r="K340" i="8" s="1"/>
  <c r="H341" i="8"/>
  <c r="J341" i="8" s="1"/>
  <c r="I341" i="8"/>
  <c r="K341" i="8" s="1"/>
  <c r="H342" i="8"/>
  <c r="J342" i="8" s="1"/>
  <c r="I342" i="8"/>
  <c r="K342" i="8" s="1"/>
  <c r="H343" i="8"/>
  <c r="J343" i="8" s="1"/>
  <c r="I343" i="8"/>
  <c r="K343" i="8" s="1"/>
  <c r="H344" i="8"/>
  <c r="J344" i="8" s="1"/>
  <c r="I344" i="8"/>
  <c r="K344" i="8" s="1"/>
  <c r="H345" i="8"/>
  <c r="J345" i="8" s="1"/>
  <c r="I345" i="8"/>
  <c r="K345" i="8" s="1"/>
  <c r="H346" i="8"/>
  <c r="J346" i="8" s="1"/>
  <c r="I346" i="8"/>
  <c r="K346" i="8" s="1"/>
  <c r="H347" i="8"/>
  <c r="J347" i="8" s="1"/>
  <c r="I347" i="8"/>
  <c r="K347" i="8" s="1"/>
  <c r="H348" i="8"/>
  <c r="J348" i="8" s="1"/>
  <c r="I348" i="8"/>
  <c r="K348" i="8" s="1"/>
  <c r="H349" i="8"/>
  <c r="J349" i="8" s="1"/>
  <c r="I349" i="8"/>
  <c r="K349" i="8" s="1"/>
  <c r="H350" i="8"/>
  <c r="J350" i="8" s="1"/>
  <c r="I350" i="8"/>
  <c r="K350" i="8" s="1"/>
  <c r="H351" i="8"/>
  <c r="J351" i="8" s="1"/>
  <c r="I351" i="8"/>
  <c r="K351" i="8" s="1"/>
  <c r="H352" i="8"/>
  <c r="J352" i="8" s="1"/>
  <c r="I352" i="8"/>
  <c r="K352" i="8" s="1"/>
  <c r="H353" i="8"/>
  <c r="J353" i="8" s="1"/>
  <c r="I353" i="8"/>
  <c r="K353" i="8" s="1"/>
  <c r="H354" i="8"/>
  <c r="J354" i="8" s="1"/>
  <c r="I354" i="8"/>
  <c r="K354" i="8" s="1"/>
  <c r="H355" i="8"/>
  <c r="J355" i="8" s="1"/>
  <c r="I355" i="8"/>
  <c r="K355" i="8" s="1"/>
  <c r="H356" i="8"/>
  <c r="J356" i="8" s="1"/>
  <c r="I356" i="8"/>
  <c r="K356" i="8" s="1"/>
  <c r="H357" i="8"/>
  <c r="J357" i="8" s="1"/>
  <c r="I357" i="8"/>
  <c r="K357" i="8" s="1"/>
  <c r="H358" i="8"/>
  <c r="J358" i="8" s="1"/>
  <c r="I358" i="8"/>
  <c r="K358" i="8" s="1"/>
  <c r="H359" i="8"/>
  <c r="J359" i="8" s="1"/>
  <c r="I359" i="8"/>
  <c r="K359" i="8" s="1"/>
  <c r="H360" i="8"/>
  <c r="J360" i="8" s="1"/>
  <c r="I360" i="8"/>
  <c r="K360" i="8" s="1"/>
  <c r="H361" i="8"/>
  <c r="J361" i="8" s="1"/>
  <c r="I361" i="8"/>
  <c r="K361" i="8" s="1"/>
  <c r="H362" i="8"/>
  <c r="J362" i="8" s="1"/>
  <c r="I362" i="8"/>
  <c r="K362" i="8" s="1"/>
  <c r="H363" i="8"/>
  <c r="J363" i="8" s="1"/>
  <c r="I363" i="8"/>
  <c r="K363" i="8" s="1"/>
  <c r="H364" i="8"/>
  <c r="J364" i="8" s="1"/>
  <c r="I364" i="8"/>
  <c r="K364" i="8" s="1"/>
  <c r="H365" i="8"/>
  <c r="J365" i="8" s="1"/>
  <c r="I365" i="8"/>
  <c r="K365" i="8" s="1"/>
  <c r="H366" i="8"/>
  <c r="J366" i="8" s="1"/>
  <c r="I366" i="8"/>
  <c r="K366" i="8" s="1"/>
  <c r="H367" i="8"/>
  <c r="J367" i="8" s="1"/>
  <c r="I367" i="8"/>
  <c r="K367" i="8" s="1"/>
  <c r="H368" i="8"/>
  <c r="J368" i="8" s="1"/>
  <c r="I368" i="8"/>
  <c r="K368" i="8" s="1"/>
  <c r="H369" i="8"/>
  <c r="J369" i="8" s="1"/>
  <c r="I369" i="8"/>
  <c r="K369" i="8" s="1"/>
  <c r="H370" i="8"/>
  <c r="J370" i="8" s="1"/>
  <c r="I370" i="8"/>
  <c r="K370" i="8" s="1"/>
  <c r="H371" i="8"/>
  <c r="J371" i="8" s="1"/>
  <c r="I371" i="8"/>
  <c r="K371" i="8" s="1"/>
  <c r="H372" i="8"/>
  <c r="J372" i="8" s="1"/>
  <c r="I372" i="8"/>
  <c r="K372" i="8" s="1"/>
  <c r="H373" i="8"/>
  <c r="J373" i="8" s="1"/>
  <c r="I373" i="8"/>
  <c r="K373" i="8" s="1"/>
  <c r="H374" i="8"/>
  <c r="J374" i="8" s="1"/>
  <c r="I374" i="8"/>
  <c r="K374" i="8" s="1"/>
  <c r="H375" i="8"/>
  <c r="J375" i="8" s="1"/>
  <c r="I375" i="8"/>
  <c r="K375" i="8" s="1"/>
  <c r="H376" i="8"/>
  <c r="J376" i="8" s="1"/>
  <c r="I376" i="8"/>
  <c r="K376" i="8" s="1"/>
  <c r="H377" i="8"/>
  <c r="J377" i="8" s="1"/>
  <c r="I377" i="8"/>
  <c r="K377" i="8" s="1"/>
  <c r="H378" i="8"/>
  <c r="J378" i="8" s="1"/>
  <c r="I378" i="8"/>
  <c r="K378" i="8" s="1"/>
  <c r="H379" i="8"/>
  <c r="J379" i="8" s="1"/>
  <c r="I379" i="8"/>
  <c r="K379" i="8" s="1"/>
  <c r="H380" i="8"/>
  <c r="J380" i="8" s="1"/>
  <c r="I380" i="8"/>
  <c r="K380" i="8" s="1"/>
  <c r="H381" i="8"/>
  <c r="J381" i="8" s="1"/>
  <c r="I381" i="8"/>
  <c r="K381" i="8" s="1"/>
  <c r="H382" i="8"/>
  <c r="J382" i="8" s="1"/>
  <c r="I382" i="8"/>
  <c r="K382" i="8" s="1"/>
  <c r="H383" i="8"/>
  <c r="J383" i="8" s="1"/>
  <c r="I383" i="8"/>
  <c r="K383" i="8" s="1"/>
  <c r="H384" i="8"/>
  <c r="J384" i="8" s="1"/>
  <c r="I384" i="8"/>
  <c r="K384" i="8" s="1"/>
  <c r="H385" i="8"/>
  <c r="J385" i="8" s="1"/>
  <c r="I385" i="8"/>
  <c r="K385" i="8" s="1"/>
  <c r="H386" i="8"/>
  <c r="J386" i="8" s="1"/>
  <c r="I386" i="8"/>
  <c r="K386" i="8" s="1"/>
  <c r="H387" i="8"/>
  <c r="J387" i="8" s="1"/>
  <c r="I387" i="8"/>
  <c r="K387" i="8" s="1"/>
  <c r="H388" i="8"/>
  <c r="J388" i="8" s="1"/>
  <c r="I388" i="8"/>
  <c r="K388" i="8" s="1"/>
  <c r="H389" i="8"/>
  <c r="J389" i="8" s="1"/>
  <c r="I389" i="8"/>
  <c r="K389" i="8" s="1"/>
  <c r="H390" i="8"/>
  <c r="J390" i="8" s="1"/>
  <c r="I390" i="8"/>
  <c r="K390" i="8" s="1"/>
  <c r="H391" i="8"/>
  <c r="J391" i="8" s="1"/>
  <c r="I391" i="8"/>
  <c r="K391" i="8" s="1"/>
  <c r="H392" i="8"/>
  <c r="J392" i="8" s="1"/>
  <c r="I392" i="8"/>
  <c r="K392" i="8" s="1"/>
  <c r="H393" i="8"/>
  <c r="J393" i="8" s="1"/>
  <c r="I393" i="8"/>
  <c r="K393" i="8" s="1"/>
  <c r="H394" i="8"/>
  <c r="J394" i="8" s="1"/>
  <c r="I394" i="8"/>
  <c r="K394" i="8" s="1"/>
  <c r="H395" i="8"/>
  <c r="J395" i="8" s="1"/>
  <c r="I395" i="8"/>
  <c r="K395" i="8" s="1"/>
  <c r="H396" i="8"/>
  <c r="J396" i="8" s="1"/>
  <c r="I396" i="8"/>
  <c r="K396" i="8" s="1"/>
  <c r="H397" i="8"/>
  <c r="J397" i="8" s="1"/>
  <c r="I397" i="8"/>
  <c r="K397" i="8" s="1"/>
  <c r="H398" i="8"/>
  <c r="J398" i="8" s="1"/>
  <c r="I398" i="8"/>
  <c r="K398" i="8" s="1"/>
  <c r="H399" i="8"/>
  <c r="J399" i="8" s="1"/>
  <c r="I399" i="8"/>
  <c r="K399" i="8" s="1"/>
  <c r="H400" i="8"/>
  <c r="J400" i="8" s="1"/>
  <c r="I400" i="8"/>
  <c r="K400" i="8" s="1"/>
  <c r="H401" i="8"/>
  <c r="J401" i="8" s="1"/>
  <c r="I401" i="8"/>
  <c r="K401" i="8" s="1"/>
  <c r="H402" i="8"/>
  <c r="J402" i="8" s="1"/>
  <c r="I402" i="8"/>
  <c r="K402" i="8" s="1"/>
  <c r="H403" i="8"/>
  <c r="J403" i="8" s="1"/>
  <c r="I403" i="8"/>
  <c r="K403" i="8" s="1"/>
  <c r="H404" i="8"/>
  <c r="J404" i="8" s="1"/>
  <c r="I404" i="8"/>
  <c r="K404" i="8" s="1"/>
  <c r="H405" i="8"/>
  <c r="J405" i="8" s="1"/>
  <c r="I405" i="8"/>
  <c r="K405" i="8" s="1"/>
  <c r="H406" i="8"/>
  <c r="J406" i="8" s="1"/>
  <c r="I406" i="8"/>
  <c r="K406" i="8" s="1"/>
  <c r="H407" i="8"/>
  <c r="J407" i="8" s="1"/>
  <c r="I407" i="8"/>
  <c r="K407" i="8" s="1"/>
  <c r="H408" i="8"/>
  <c r="J408" i="8" s="1"/>
  <c r="I408" i="8"/>
  <c r="K408" i="8" s="1"/>
  <c r="H409" i="8"/>
  <c r="J409" i="8" s="1"/>
  <c r="I409" i="8"/>
  <c r="K409" i="8" s="1"/>
  <c r="H410" i="8"/>
  <c r="J410" i="8" s="1"/>
  <c r="I410" i="8"/>
  <c r="K410" i="8" s="1"/>
  <c r="H411" i="8"/>
  <c r="J411" i="8" s="1"/>
  <c r="I411" i="8"/>
  <c r="K411" i="8" s="1"/>
  <c r="H412" i="8"/>
  <c r="J412" i="8" s="1"/>
  <c r="I412" i="8"/>
  <c r="K412" i="8" s="1"/>
  <c r="H413" i="8"/>
  <c r="J413" i="8" s="1"/>
  <c r="I413" i="8"/>
  <c r="K413" i="8" s="1"/>
  <c r="H414" i="8"/>
  <c r="J414" i="8" s="1"/>
  <c r="I414" i="8"/>
  <c r="K414" i="8" s="1"/>
  <c r="H415" i="8"/>
  <c r="J415" i="8" s="1"/>
  <c r="I415" i="8"/>
  <c r="K415" i="8" s="1"/>
  <c r="H416" i="8"/>
  <c r="J416" i="8" s="1"/>
  <c r="I416" i="8"/>
  <c r="K416" i="8" s="1"/>
  <c r="H417" i="8"/>
  <c r="J417" i="8" s="1"/>
  <c r="I417" i="8"/>
  <c r="K417" i="8" s="1"/>
  <c r="H418" i="8"/>
  <c r="J418" i="8" s="1"/>
  <c r="I418" i="8"/>
  <c r="K418" i="8" s="1"/>
  <c r="H419" i="8"/>
  <c r="J419" i="8" s="1"/>
  <c r="I419" i="8"/>
  <c r="K419" i="8" s="1"/>
  <c r="H420" i="8"/>
  <c r="J420" i="8" s="1"/>
  <c r="I420" i="8"/>
  <c r="K420" i="8" s="1"/>
  <c r="H421" i="8"/>
  <c r="J421" i="8" s="1"/>
  <c r="I421" i="8"/>
  <c r="K421" i="8" s="1"/>
  <c r="H422" i="8"/>
  <c r="J422" i="8" s="1"/>
  <c r="I422" i="8"/>
  <c r="K422" i="8" s="1"/>
  <c r="H423" i="8"/>
  <c r="J423" i="8" s="1"/>
  <c r="I423" i="8"/>
  <c r="K423" i="8" s="1"/>
  <c r="H424" i="8"/>
  <c r="J424" i="8" s="1"/>
  <c r="I424" i="8"/>
  <c r="K424" i="8" s="1"/>
  <c r="H425" i="8"/>
  <c r="J425" i="8" s="1"/>
  <c r="I425" i="8"/>
  <c r="K425" i="8" s="1"/>
  <c r="H426" i="8"/>
  <c r="J426" i="8" s="1"/>
  <c r="I426" i="8"/>
  <c r="K426" i="8" s="1"/>
  <c r="H427" i="8"/>
  <c r="J427" i="8" s="1"/>
  <c r="I427" i="8"/>
  <c r="K427" i="8" s="1"/>
  <c r="H428" i="8"/>
  <c r="J428" i="8" s="1"/>
  <c r="I428" i="8"/>
  <c r="K428" i="8" s="1"/>
  <c r="H429" i="8"/>
  <c r="J429" i="8" s="1"/>
  <c r="I429" i="8"/>
  <c r="K429" i="8" s="1"/>
  <c r="H430" i="8"/>
  <c r="J430" i="8" s="1"/>
  <c r="I430" i="8"/>
  <c r="K430" i="8" s="1"/>
  <c r="H431" i="8"/>
  <c r="J431" i="8" s="1"/>
  <c r="I431" i="8"/>
  <c r="K431" i="8" s="1"/>
  <c r="H432" i="8"/>
  <c r="J432" i="8" s="1"/>
  <c r="I432" i="8"/>
  <c r="K432" i="8" s="1"/>
  <c r="H433" i="8"/>
  <c r="J433" i="8" s="1"/>
  <c r="I433" i="8"/>
  <c r="K433" i="8" s="1"/>
  <c r="H434" i="8"/>
  <c r="J434" i="8" s="1"/>
  <c r="I434" i="8"/>
  <c r="K434" i="8" s="1"/>
  <c r="H435" i="8"/>
  <c r="J435" i="8" s="1"/>
  <c r="I435" i="8"/>
  <c r="K435" i="8" s="1"/>
  <c r="H436" i="8"/>
  <c r="J436" i="8" s="1"/>
  <c r="I436" i="8"/>
  <c r="K436" i="8" s="1"/>
  <c r="H437" i="8"/>
  <c r="J437" i="8" s="1"/>
  <c r="I437" i="8"/>
  <c r="K437" i="8" s="1"/>
  <c r="H438" i="8"/>
  <c r="J438" i="8" s="1"/>
  <c r="I438" i="8"/>
  <c r="K438" i="8" s="1"/>
  <c r="H439" i="8"/>
  <c r="J439" i="8" s="1"/>
  <c r="I439" i="8"/>
  <c r="K439" i="8" s="1"/>
  <c r="H440" i="8"/>
  <c r="J440" i="8" s="1"/>
  <c r="I440" i="8"/>
  <c r="K440" i="8" s="1"/>
  <c r="H441" i="8"/>
  <c r="J441" i="8" s="1"/>
  <c r="I441" i="8"/>
  <c r="K441" i="8" s="1"/>
  <c r="H442" i="8"/>
  <c r="J442" i="8" s="1"/>
  <c r="I442" i="8"/>
  <c r="K442" i="8" s="1"/>
  <c r="H443" i="8"/>
  <c r="J443" i="8" s="1"/>
  <c r="I443" i="8"/>
  <c r="K443" i="8" s="1"/>
  <c r="H444" i="8"/>
  <c r="J444" i="8" s="1"/>
  <c r="I444" i="8"/>
  <c r="K444" i="8" s="1"/>
  <c r="H445" i="8"/>
  <c r="J445" i="8" s="1"/>
  <c r="I445" i="8"/>
  <c r="K445" i="8" s="1"/>
  <c r="H446" i="8"/>
  <c r="J446" i="8" s="1"/>
  <c r="I446" i="8"/>
  <c r="K446" i="8" s="1"/>
  <c r="H447" i="8"/>
  <c r="J447" i="8" s="1"/>
  <c r="I447" i="8"/>
  <c r="K447" i="8" s="1"/>
  <c r="H448" i="8"/>
  <c r="J448" i="8" s="1"/>
  <c r="I448" i="8"/>
  <c r="K448" i="8" s="1"/>
  <c r="H449" i="8"/>
  <c r="J449" i="8" s="1"/>
  <c r="I449" i="8"/>
  <c r="K449" i="8" s="1"/>
  <c r="H450" i="8"/>
  <c r="J450" i="8" s="1"/>
  <c r="I450" i="8"/>
  <c r="K450" i="8" s="1"/>
  <c r="H451" i="8"/>
  <c r="J451" i="8" s="1"/>
  <c r="I451" i="8"/>
  <c r="K451" i="8" s="1"/>
  <c r="H452" i="8"/>
  <c r="J452" i="8" s="1"/>
  <c r="I452" i="8"/>
  <c r="K452" i="8" s="1"/>
  <c r="H453" i="8"/>
  <c r="J453" i="8" s="1"/>
  <c r="I453" i="8"/>
  <c r="K453" i="8" s="1"/>
  <c r="H454" i="8"/>
  <c r="J454" i="8" s="1"/>
  <c r="I454" i="8"/>
  <c r="K454" i="8" s="1"/>
  <c r="H455" i="8"/>
  <c r="J455" i="8" s="1"/>
  <c r="I455" i="8"/>
  <c r="K455" i="8" s="1"/>
  <c r="H456" i="8"/>
  <c r="J456" i="8" s="1"/>
  <c r="I456" i="8"/>
  <c r="K456" i="8" s="1"/>
  <c r="H457" i="8"/>
  <c r="J457" i="8" s="1"/>
  <c r="I457" i="8"/>
  <c r="K457" i="8" s="1"/>
  <c r="H458" i="8"/>
  <c r="J458" i="8" s="1"/>
  <c r="I458" i="8"/>
  <c r="K458" i="8" s="1"/>
  <c r="H459" i="8"/>
  <c r="J459" i="8" s="1"/>
  <c r="I459" i="8"/>
  <c r="K459" i="8" s="1"/>
  <c r="H460" i="8"/>
  <c r="J460" i="8" s="1"/>
  <c r="I460" i="8"/>
  <c r="K460" i="8" s="1"/>
  <c r="H461" i="8"/>
  <c r="J461" i="8" s="1"/>
  <c r="I461" i="8"/>
  <c r="K461" i="8" s="1"/>
  <c r="H462" i="8"/>
  <c r="J462" i="8" s="1"/>
  <c r="I462" i="8"/>
  <c r="K462" i="8" s="1"/>
  <c r="H463" i="8"/>
  <c r="J463" i="8" s="1"/>
  <c r="I463" i="8"/>
  <c r="K463" i="8" s="1"/>
  <c r="H464" i="8"/>
  <c r="J464" i="8" s="1"/>
  <c r="I464" i="8"/>
  <c r="K464" i="8" s="1"/>
  <c r="H465" i="8"/>
  <c r="J465" i="8" s="1"/>
  <c r="I465" i="8"/>
  <c r="K465" i="8" s="1"/>
  <c r="H466" i="8"/>
  <c r="J466" i="8" s="1"/>
  <c r="I466" i="8"/>
  <c r="K466" i="8" s="1"/>
  <c r="H467" i="8"/>
  <c r="J467" i="8" s="1"/>
  <c r="I467" i="8"/>
  <c r="K467" i="8" s="1"/>
  <c r="H468" i="8"/>
  <c r="J468" i="8" s="1"/>
  <c r="I468" i="8"/>
  <c r="K468" i="8" s="1"/>
  <c r="H469" i="8"/>
  <c r="J469" i="8" s="1"/>
  <c r="I469" i="8"/>
  <c r="K469" i="8" s="1"/>
  <c r="H470" i="8"/>
  <c r="J470" i="8" s="1"/>
  <c r="I470" i="8"/>
  <c r="K470" i="8" s="1"/>
  <c r="H471" i="8"/>
  <c r="J471" i="8" s="1"/>
  <c r="I471" i="8"/>
  <c r="K471" i="8" s="1"/>
  <c r="H472" i="8"/>
  <c r="J472" i="8" s="1"/>
  <c r="I472" i="8"/>
  <c r="K472" i="8" s="1"/>
  <c r="H473" i="8"/>
  <c r="J473" i="8" s="1"/>
  <c r="I473" i="8"/>
  <c r="K473" i="8" s="1"/>
  <c r="H474" i="8"/>
  <c r="J474" i="8" s="1"/>
  <c r="I474" i="8"/>
  <c r="K474" i="8" s="1"/>
  <c r="H475" i="8"/>
  <c r="J475" i="8" s="1"/>
  <c r="I475" i="8"/>
  <c r="K475" i="8" s="1"/>
  <c r="H476" i="8"/>
  <c r="J476" i="8" s="1"/>
  <c r="I476" i="8"/>
  <c r="K476" i="8" s="1"/>
  <c r="H477" i="8"/>
  <c r="J477" i="8" s="1"/>
  <c r="I477" i="8"/>
  <c r="K477" i="8" s="1"/>
  <c r="H478" i="8"/>
  <c r="J478" i="8" s="1"/>
  <c r="I478" i="8"/>
  <c r="K478" i="8" s="1"/>
  <c r="H479" i="8"/>
  <c r="J479" i="8" s="1"/>
  <c r="I479" i="8"/>
  <c r="K479" i="8" s="1"/>
  <c r="H480" i="8"/>
  <c r="J480" i="8" s="1"/>
  <c r="I480" i="8"/>
  <c r="K480" i="8" s="1"/>
  <c r="H481" i="8"/>
  <c r="J481" i="8" s="1"/>
  <c r="I481" i="8"/>
  <c r="K481" i="8" s="1"/>
  <c r="H482" i="8"/>
  <c r="J482" i="8" s="1"/>
  <c r="I482" i="8"/>
  <c r="K482" i="8" s="1"/>
  <c r="H483" i="8"/>
  <c r="J483" i="8" s="1"/>
  <c r="I483" i="8"/>
  <c r="K483" i="8" s="1"/>
  <c r="H484" i="8"/>
  <c r="J484" i="8" s="1"/>
  <c r="I484" i="8"/>
  <c r="K484" i="8" s="1"/>
  <c r="H485" i="8"/>
  <c r="J485" i="8" s="1"/>
  <c r="I485" i="8"/>
  <c r="K485" i="8" s="1"/>
  <c r="H486" i="8"/>
  <c r="J486" i="8" s="1"/>
  <c r="I486" i="8"/>
  <c r="K486" i="8" s="1"/>
  <c r="H487" i="8"/>
  <c r="J487" i="8" s="1"/>
  <c r="I487" i="8"/>
  <c r="K487" i="8" s="1"/>
  <c r="H488" i="8"/>
  <c r="J488" i="8" s="1"/>
  <c r="I488" i="8"/>
  <c r="K488" i="8" s="1"/>
  <c r="H489" i="8"/>
  <c r="J489" i="8" s="1"/>
  <c r="I489" i="8"/>
  <c r="K489" i="8" s="1"/>
  <c r="H490" i="8"/>
  <c r="J490" i="8" s="1"/>
  <c r="I490" i="8"/>
  <c r="K490" i="8" s="1"/>
  <c r="H491" i="8"/>
  <c r="J491" i="8" s="1"/>
  <c r="I491" i="8"/>
  <c r="K491" i="8" s="1"/>
  <c r="H492" i="8"/>
  <c r="J492" i="8" s="1"/>
  <c r="I492" i="8"/>
  <c r="K492" i="8" s="1"/>
  <c r="H493" i="8"/>
  <c r="J493" i="8" s="1"/>
  <c r="I493" i="8"/>
  <c r="K493" i="8" s="1"/>
  <c r="H494" i="8"/>
  <c r="J494" i="8" s="1"/>
  <c r="I494" i="8"/>
  <c r="K494" i="8" s="1"/>
  <c r="H495" i="8"/>
  <c r="J495" i="8" s="1"/>
  <c r="I495" i="8"/>
  <c r="K495" i="8" s="1"/>
  <c r="H496" i="8"/>
  <c r="J496" i="8" s="1"/>
  <c r="I496" i="8"/>
  <c r="K496" i="8" s="1"/>
  <c r="H497" i="8"/>
  <c r="J497" i="8" s="1"/>
  <c r="I497" i="8"/>
  <c r="K497" i="8" s="1"/>
  <c r="H498" i="8"/>
  <c r="J498" i="8" s="1"/>
  <c r="I498" i="8"/>
  <c r="K498" i="8" s="1"/>
  <c r="H499" i="8"/>
  <c r="J499" i="8" s="1"/>
  <c r="I499" i="8"/>
  <c r="K499" i="8" s="1"/>
  <c r="H500" i="8"/>
  <c r="J500" i="8" s="1"/>
  <c r="I500" i="8"/>
  <c r="K500" i="8" s="1"/>
  <c r="H501" i="8"/>
  <c r="J501" i="8" s="1"/>
  <c r="I501" i="8"/>
  <c r="K501" i="8" s="1"/>
  <c r="H502" i="8"/>
  <c r="J502" i="8" s="1"/>
  <c r="I502" i="8"/>
  <c r="K502" i="8" s="1"/>
  <c r="H503" i="8"/>
  <c r="J503" i="8" s="1"/>
  <c r="I503" i="8"/>
  <c r="K503" i="8" s="1"/>
  <c r="H504" i="8"/>
  <c r="J504" i="8" s="1"/>
  <c r="I504" i="8"/>
  <c r="K504" i="8" s="1"/>
  <c r="H505" i="8"/>
  <c r="J505" i="8" s="1"/>
  <c r="I505" i="8"/>
  <c r="K505" i="8" s="1"/>
  <c r="H506" i="8"/>
  <c r="J506" i="8" s="1"/>
  <c r="I506" i="8"/>
  <c r="K506" i="8" s="1"/>
  <c r="H507" i="8"/>
  <c r="J507" i="8" s="1"/>
  <c r="I507" i="8"/>
  <c r="K507" i="8" s="1"/>
  <c r="H508" i="8"/>
  <c r="J508" i="8" s="1"/>
  <c r="I508" i="8"/>
  <c r="K508" i="8" s="1"/>
  <c r="H509" i="8"/>
  <c r="J509" i="8" s="1"/>
  <c r="I509" i="8"/>
  <c r="K509" i="8" s="1"/>
  <c r="H510" i="8"/>
  <c r="J510" i="8" s="1"/>
  <c r="I510" i="8"/>
  <c r="K510" i="8" s="1"/>
  <c r="H511" i="8"/>
  <c r="J511" i="8" s="1"/>
  <c r="I511" i="8"/>
  <c r="K511" i="8" s="1"/>
  <c r="H512" i="8"/>
  <c r="J512" i="8" s="1"/>
  <c r="I512" i="8"/>
  <c r="K512" i="8" s="1"/>
  <c r="H513" i="8"/>
  <c r="J513" i="8" s="1"/>
  <c r="I513" i="8"/>
  <c r="K513" i="8" s="1"/>
  <c r="H514" i="8"/>
  <c r="J514" i="8" s="1"/>
  <c r="I514" i="8"/>
  <c r="K514" i="8" s="1"/>
  <c r="H515" i="8"/>
  <c r="J515" i="8" s="1"/>
  <c r="I515" i="8"/>
  <c r="K515" i="8" s="1"/>
  <c r="H516" i="8"/>
  <c r="J516" i="8" s="1"/>
  <c r="I516" i="8"/>
  <c r="K516" i="8" s="1"/>
  <c r="H517" i="8"/>
  <c r="J517" i="8" s="1"/>
  <c r="I517" i="8"/>
  <c r="K517" i="8" s="1"/>
  <c r="H518" i="8"/>
  <c r="J518" i="8" s="1"/>
  <c r="I518" i="8"/>
  <c r="K518" i="8" s="1"/>
  <c r="H519" i="8"/>
  <c r="J519" i="8" s="1"/>
  <c r="I519" i="8"/>
  <c r="K519" i="8" s="1"/>
  <c r="H520" i="8"/>
  <c r="J520" i="8" s="1"/>
  <c r="I520" i="8"/>
  <c r="K520" i="8" s="1"/>
  <c r="H521" i="8"/>
  <c r="J521" i="8" s="1"/>
  <c r="I521" i="8"/>
  <c r="K521" i="8" s="1"/>
  <c r="H522" i="8"/>
  <c r="J522" i="8" s="1"/>
  <c r="I522" i="8"/>
  <c r="K522" i="8" s="1"/>
  <c r="H523" i="8"/>
  <c r="J523" i="8" s="1"/>
  <c r="I523" i="8"/>
  <c r="K523" i="8" s="1"/>
  <c r="H524" i="8"/>
  <c r="J524" i="8" s="1"/>
  <c r="I524" i="8"/>
  <c r="K524" i="8" s="1"/>
  <c r="H525" i="8"/>
  <c r="J525" i="8" s="1"/>
  <c r="I525" i="8"/>
  <c r="K525" i="8" s="1"/>
  <c r="H526" i="8"/>
  <c r="J526" i="8" s="1"/>
  <c r="I526" i="8"/>
  <c r="K526" i="8" s="1"/>
  <c r="H527" i="8"/>
  <c r="J527" i="8" s="1"/>
  <c r="I527" i="8"/>
  <c r="K527" i="8" s="1"/>
  <c r="H528" i="8"/>
  <c r="J528" i="8" s="1"/>
  <c r="I528" i="8"/>
  <c r="K528" i="8" s="1"/>
  <c r="H529" i="8"/>
  <c r="J529" i="8" s="1"/>
  <c r="I529" i="8"/>
  <c r="K529" i="8" s="1"/>
  <c r="H530" i="8"/>
  <c r="J530" i="8" s="1"/>
  <c r="I530" i="8"/>
  <c r="K530" i="8" s="1"/>
  <c r="H531" i="8"/>
  <c r="J531" i="8" s="1"/>
  <c r="I531" i="8"/>
  <c r="K531" i="8" s="1"/>
  <c r="H532" i="8"/>
  <c r="J532" i="8" s="1"/>
  <c r="I532" i="8"/>
  <c r="K532" i="8" s="1"/>
  <c r="H533" i="8"/>
  <c r="J533" i="8" s="1"/>
  <c r="I533" i="8"/>
  <c r="K533" i="8" s="1"/>
  <c r="H534" i="8"/>
  <c r="J534" i="8" s="1"/>
  <c r="I534" i="8"/>
  <c r="K534" i="8" s="1"/>
  <c r="H535" i="8"/>
  <c r="J535" i="8" s="1"/>
  <c r="I535" i="8"/>
  <c r="K535" i="8" s="1"/>
  <c r="H536" i="8"/>
  <c r="J536" i="8" s="1"/>
  <c r="I536" i="8"/>
  <c r="K536" i="8" s="1"/>
  <c r="H537" i="8"/>
  <c r="J537" i="8" s="1"/>
  <c r="I537" i="8"/>
  <c r="K537" i="8" s="1"/>
  <c r="H538" i="8"/>
  <c r="J538" i="8" s="1"/>
  <c r="I538" i="8"/>
  <c r="K538" i="8" s="1"/>
  <c r="H539" i="8"/>
  <c r="J539" i="8" s="1"/>
  <c r="I539" i="8"/>
  <c r="K539" i="8" s="1"/>
  <c r="H540" i="8"/>
  <c r="J540" i="8" s="1"/>
  <c r="I540" i="8"/>
  <c r="K540" i="8" s="1"/>
  <c r="H541" i="8"/>
  <c r="J541" i="8" s="1"/>
  <c r="I541" i="8"/>
  <c r="K541" i="8" s="1"/>
  <c r="H542" i="8"/>
  <c r="J542" i="8" s="1"/>
  <c r="I542" i="8"/>
  <c r="K542" i="8" s="1"/>
  <c r="H543" i="8"/>
  <c r="J543" i="8" s="1"/>
  <c r="I543" i="8"/>
  <c r="K543" i="8" s="1"/>
  <c r="H544" i="8"/>
  <c r="J544" i="8" s="1"/>
  <c r="I544" i="8"/>
  <c r="K544" i="8" s="1"/>
  <c r="H545" i="8"/>
  <c r="J545" i="8" s="1"/>
  <c r="I545" i="8"/>
  <c r="K545" i="8" s="1"/>
  <c r="H546" i="8"/>
  <c r="J546" i="8" s="1"/>
  <c r="I546" i="8"/>
  <c r="K546" i="8" s="1"/>
  <c r="H547" i="8"/>
  <c r="J547" i="8" s="1"/>
  <c r="I547" i="8"/>
  <c r="K547" i="8" s="1"/>
  <c r="H548" i="8"/>
  <c r="J548" i="8" s="1"/>
  <c r="I548" i="8"/>
  <c r="K548" i="8" s="1"/>
  <c r="H549" i="8"/>
  <c r="J549" i="8" s="1"/>
  <c r="I549" i="8"/>
  <c r="K549" i="8" s="1"/>
  <c r="H550" i="8"/>
  <c r="J550" i="8" s="1"/>
  <c r="I550" i="8"/>
  <c r="K550" i="8" s="1"/>
  <c r="H551" i="8"/>
  <c r="J551" i="8" s="1"/>
  <c r="I551" i="8"/>
  <c r="K551" i="8" s="1"/>
  <c r="H552" i="8"/>
  <c r="J552" i="8" s="1"/>
  <c r="I552" i="8"/>
  <c r="K552" i="8" s="1"/>
  <c r="H553" i="8"/>
  <c r="J553" i="8" s="1"/>
  <c r="I553" i="8"/>
  <c r="K553" i="8" s="1"/>
  <c r="H554" i="8"/>
  <c r="J554" i="8" s="1"/>
  <c r="I554" i="8"/>
  <c r="K554" i="8" s="1"/>
  <c r="H555" i="8"/>
  <c r="J555" i="8" s="1"/>
  <c r="I555" i="8"/>
  <c r="K555" i="8" s="1"/>
  <c r="H556" i="8"/>
  <c r="J556" i="8" s="1"/>
  <c r="I556" i="8"/>
  <c r="K556" i="8" s="1"/>
  <c r="H557" i="8"/>
  <c r="J557" i="8" s="1"/>
  <c r="I557" i="8"/>
  <c r="K557" i="8" s="1"/>
  <c r="H558" i="8"/>
  <c r="J558" i="8" s="1"/>
  <c r="I558" i="8"/>
  <c r="K558" i="8" s="1"/>
  <c r="H559" i="8"/>
  <c r="J559" i="8" s="1"/>
  <c r="I559" i="8"/>
  <c r="K559" i="8" s="1"/>
  <c r="H560" i="8"/>
  <c r="J560" i="8" s="1"/>
  <c r="I560" i="8"/>
  <c r="K560" i="8" s="1"/>
  <c r="H561" i="8"/>
  <c r="J561" i="8" s="1"/>
  <c r="I561" i="8"/>
  <c r="K561" i="8" s="1"/>
  <c r="H562" i="8"/>
  <c r="J562" i="8" s="1"/>
  <c r="I562" i="8"/>
  <c r="K562" i="8" s="1"/>
  <c r="H563" i="8"/>
  <c r="J563" i="8" s="1"/>
  <c r="I563" i="8"/>
  <c r="K563" i="8" s="1"/>
  <c r="H564" i="8"/>
  <c r="J564" i="8" s="1"/>
  <c r="I564" i="8"/>
  <c r="K564" i="8" s="1"/>
  <c r="H565" i="8"/>
  <c r="J565" i="8" s="1"/>
  <c r="I565" i="8"/>
  <c r="K565" i="8" s="1"/>
  <c r="H566" i="8"/>
  <c r="J566" i="8" s="1"/>
  <c r="I566" i="8"/>
  <c r="K566" i="8" s="1"/>
  <c r="H567" i="8"/>
  <c r="J567" i="8" s="1"/>
  <c r="I567" i="8"/>
  <c r="K567" i="8" s="1"/>
  <c r="H568" i="8"/>
  <c r="J568" i="8" s="1"/>
  <c r="I568" i="8"/>
  <c r="K568" i="8" s="1"/>
  <c r="H569" i="8"/>
  <c r="J569" i="8" s="1"/>
  <c r="I569" i="8"/>
  <c r="K569" i="8" s="1"/>
  <c r="H570" i="8"/>
  <c r="J570" i="8" s="1"/>
  <c r="I570" i="8"/>
  <c r="K570" i="8" s="1"/>
  <c r="H571" i="8"/>
  <c r="J571" i="8" s="1"/>
  <c r="I571" i="8"/>
  <c r="K571" i="8" s="1"/>
  <c r="H572" i="8"/>
  <c r="J572" i="8" s="1"/>
  <c r="I572" i="8"/>
  <c r="K572" i="8" s="1"/>
  <c r="H573" i="8"/>
  <c r="J573" i="8" s="1"/>
  <c r="I573" i="8"/>
  <c r="K573" i="8" s="1"/>
  <c r="H574" i="8"/>
  <c r="J574" i="8" s="1"/>
  <c r="I574" i="8"/>
  <c r="K574" i="8" s="1"/>
  <c r="H575" i="8"/>
  <c r="J575" i="8" s="1"/>
  <c r="I575" i="8"/>
  <c r="K575" i="8" s="1"/>
  <c r="H576" i="8"/>
  <c r="J576" i="8" s="1"/>
  <c r="I576" i="8"/>
  <c r="K576" i="8" s="1"/>
  <c r="H577" i="8"/>
  <c r="J577" i="8" s="1"/>
  <c r="I577" i="8"/>
  <c r="K577" i="8" s="1"/>
  <c r="H578" i="8"/>
  <c r="J578" i="8" s="1"/>
  <c r="I578" i="8"/>
  <c r="K578" i="8" s="1"/>
  <c r="H579" i="8"/>
  <c r="J579" i="8" s="1"/>
  <c r="I579" i="8"/>
  <c r="K579" i="8" s="1"/>
  <c r="H580" i="8"/>
  <c r="J580" i="8" s="1"/>
  <c r="I580" i="8"/>
  <c r="K580" i="8" s="1"/>
  <c r="H581" i="8"/>
  <c r="J581" i="8" s="1"/>
  <c r="I581" i="8"/>
  <c r="K581" i="8" s="1"/>
  <c r="H582" i="8"/>
  <c r="J582" i="8" s="1"/>
  <c r="I582" i="8"/>
  <c r="K582" i="8" s="1"/>
  <c r="H583" i="8"/>
  <c r="J583" i="8" s="1"/>
  <c r="I583" i="8"/>
  <c r="K583" i="8" s="1"/>
  <c r="H584" i="8"/>
  <c r="J584" i="8" s="1"/>
  <c r="I584" i="8"/>
  <c r="K584" i="8" s="1"/>
  <c r="H585" i="8"/>
  <c r="J585" i="8" s="1"/>
  <c r="I585" i="8"/>
  <c r="K585" i="8" s="1"/>
  <c r="H586" i="8"/>
  <c r="J586" i="8" s="1"/>
  <c r="I586" i="8"/>
  <c r="K586" i="8" s="1"/>
  <c r="H587" i="8"/>
  <c r="J587" i="8" s="1"/>
  <c r="I587" i="8"/>
  <c r="K587" i="8" s="1"/>
  <c r="H588" i="8"/>
  <c r="J588" i="8" s="1"/>
  <c r="I588" i="8"/>
  <c r="K588" i="8" s="1"/>
  <c r="H589" i="8"/>
  <c r="J589" i="8" s="1"/>
  <c r="I589" i="8"/>
  <c r="K589" i="8" s="1"/>
  <c r="H590" i="8"/>
  <c r="J590" i="8" s="1"/>
  <c r="I590" i="8"/>
  <c r="K590" i="8" s="1"/>
  <c r="H591" i="8"/>
  <c r="J591" i="8" s="1"/>
  <c r="I591" i="8"/>
  <c r="K591" i="8" s="1"/>
  <c r="H592" i="8"/>
  <c r="J592" i="8" s="1"/>
  <c r="I592" i="8"/>
  <c r="K592" i="8" s="1"/>
  <c r="H593" i="8"/>
  <c r="J593" i="8" s="1"/>
  <c r="I593" i="8"/>
  <c r="K593" i="8" s="1"/>
  <c r="H594" i="8"/>
  <c r="J594" i="8" s="1"/>
  <c r="I594" i="8"/>
  <c r="K594" i="8" s="1"/>
  <c r="H595" i="8"/>
  <c r="J595" i="8" s="1"/>
  <c r="I595" i="8"/>
  <c r="K595" i="8" s="1"/>
  <c r="H596" i="8"/>
  <c r="J596" i="8" s="1"/>
  <c r="I596" i="8"/>
  <c r="K596" i="8" s="1"/>
  <c r="H597" i="8"/>
  <c r="J597" i="8" s="1"/>
  <c r="I597" i="8"/>
  <c r="K597" i="8" s="1"/>
  <c r="H598" i="8"/>
  <c r="J598" i="8" s="1"/>
  <c r="I598" i="8"/>
  <c r="K598" i="8" s="1"/>
  <c r="H599" i="8"/>
  <c r="J599" i="8" s="1"/>
  <c r="I599" i="8"/>
  <c r="K599" i="8" s="1"/>
  <c r="H600" i="8"/>
  <c r="J600" i="8" s="1"/>
  <c r="I600" i="8"/>
  <c r="K600" i="8" s="1"/>
  <c r="H601" i="8"/>
  <c r="J601" i="8" s="1"/>
  <c r="I601" i="8"/>
  <c r="K601" i="8" s="1"/>
  <c r="H602" i="8"/>
  <c r="J602" i="8" s="1"/>
  <c r="I602" i="8"/>
  <c r="K602" i="8" s="1"/>
  <c r="H603" i="8"/>
  <c r="J603" i="8" s="1"/>
  <c r="I603" i="8"/>
  <c r="K603" i="8" s="1"/>
  <c r="H604" i="8"/>
  <c r="J604" i="8" s="1"/>
  <c r="I604" i="8"/>
  <c r="K604" i="8" s="1"/>
  <c r="H605" i="8"/>
  <c r="J605" i="8" s="1"/>
  <c r="I605" i="8"/>
  <c r="K605" i="8" s="1"/>
  <c r="H606" i="8"/>
  <c r="J606" i="8" s="1"/>
  <c r="I606" i="8"/>
  <c r="K606" i="8" s="1"/>
  <c r="H607" i="8"/>
  <c r="J607" i="8" s="1"/>
  <c r="I607" i="8"/>
  <c r="K607" i="8" s="1"/>
  <c r="H608" i="8"/>
  <c r="J608" i="8" s="1"/>
  <c r="I608" i="8"/>
  <c r="K608" i="8" s="1"/>
  <c r="H609" i="8"/>
  <c r="J609" i="8" s="1"/>
  <c r="I609" i="8"/>
  <c r="K609" i="8" s="1"/>
  <c r="H610" i="8"/>
  <c r="J610" i="8" s="1"/>
  <c r="I610" i="8"/>
  <c r="K610" i="8" s="1"/>
  <c r="H611" i="8"/>
  <c r="J611" i="8" s="1"/>
  <c r="I611" i="8"/>
  <c r="K611" i="8" s="1"/>
  <c r="H612" i="8"/>
  <c r="J612" i="8" s="1"/>
  <c r="I612" i="8"/>
  <c r="K612" i="8" s="1"/>
  <c r="H613" i="8"/>
  <c r="J613" i="8" s="1"/>
  <c r="I613" i="8"/>
  <c r="K613" i="8" s="1"/>
  <c r="H614" i="8"/>
  <c r="J614" i="8" s="1"/>
  <c r="I614" i="8"/>
  <c r="K614" i="8" s="1"/>
  <c r="H615" i="8"/>
  <c r="J615" i="8" s="1"/>
  <c r="I615" i="8"/>
  <c r="K615" i="8" s="1"/>
  <c r="H616" i="8"/>
  <c r="J616" i="8" s="1"/>
  <c r="I616" i="8"/>
  <c r="K616" i="8" s="1"/>
  <c r="H617" i="8"/>
  <c r="J617" i="8" s="1"/>
  <c r="I617" i="8"/>
  <c r="K617" i="8" s="1"/>
  <c r="H618" i="8"/>
  <c r="J618" i="8" s="1"/>
  <c r="I618" i="8"/>
  <c r="K618" i="8" s="1"/>
  <c r="H619" i="8"/>
  <c r="J619" i="8" s="1"/>
  <c r="I619" i="8"/>
  <c r="K619" i="8" s="1"/>
  <c r="H620" i="8"/>
  <c r="J620" i="8" s="1"/>
  <c r="I620" i="8"/>
  <c r="K620" i="8" s="1"/>
  <c r="H621" i="8"/>
  <c r="J621" i="8" s="1"/>
  <c r="I621" i="8"/>
  <c r="K621" i="8" s="1"/>
  <c r="H622" i="8"/>
  <c r="J622" i="8" s="1"/>
  <c r="I622" i="8"/>
  <c r="K622" i="8" s="1"/>
  <c r="H623" i="8"/>
  <c r="J623" i="8" s="1"/>
  <c r="I623" i="8"/>
  <c r="K623" i="8" s="1"/>
  <c r="H624" i="8"/>
  <c r="J624" i="8" s="1"/>
  <c r="I624" i="8"/>
  <c r="K624" i="8" s="1"/>
  <c r="H625" i="8"/>
  <c r="J625" i="8" s="1"/>
  <c r="I625" i="8"/>
  <c r="K625" i="8" s="1"/>
  <c r="H626" i="8"/>
  <c r="J626" i="8" s="1"/>
  <c r="I626" i="8"/>
  <c r="K626" i="8" s="1"/>
  <c r="H627" i="8"/>
  <c r="J627" i="8" s="1"/>
  <c r="I627" i="8"/>
  <c r="K627" i="8" s="1"/>
  <c r="H628" i="8"/>
  <c r="J628" i="8" s="1"/>
  <c r="I628" i="8"/>
  <c r="K628" i="8" s="1"/>
  <c r="H629" i="8"/>
  <c r="J629" i="8" s="1"/>
  <c r="I629" i="8"/>
  <c r="K629" i="8" s="1"/>
  <c r="H630" i="8"/>
  <c r="J630" i="8" s="1"/>
  <c r="I630" i="8"/>
  <c r="K630" i="8" s="1"/>
  <c r="H631" i="8"/>
  <c r="J631" i="8" s="1"/>
  <c r="I631" i="8"/>
  <c r="K631" i="8" s="1"/>
  <c r="H632" i="8"/>
  <c r="J632" i="8" s="1"/>
  <c r="I632" i="8"/>
  <c r="K632" i="8" s="1"/>
  <c r="H633" i="8"/>
  <c r="J633" i="8" s="1"/>
  <c r="I633" i="8"/>
  <c r="K633" i="8" s="1"/>
  <c r="H634" i="8"/>
  <c r="J634" i="8" s="1"/>
  <c r="I634" i="8"/>
  <c r="K634" i="8" s="1"/>
  <c r="H635" i="8"/>
  <c r="J635" i="8" s="1"/>
  <c r="I635" i="8"/>
  <c r="K635" i="8" s="1"/>
  <c r="H636" i="8"/>
  <c r="J636" i="8" s="1"/>
  <c r="I636" i="8"/>
  <c r="K636" i="8" s="1"/>
  <c r="H637" i="8"/>
  <c r="J637" i="8" s="1"/>
  <c r="I637" i="8"/>
  <c r="K637" i="8" s="1"/>
  <c r="H638" i="8"/>
  <c r="J638" i="8" s="1"/>
  <c r="I638" i="8"/>
  <c r="K638" i="8" s="1"/>
  <c r="H639" i="8"/>
  <c r="J639" i="8" s="1"/>
  <c r="I639" i="8"/>
  <c r="K639" i="8" s="1"/>
  <c r="H640" i="8"/>
  <c r="J640" i="8" s="1"/>
  <c r="I640" i="8"/>
  <c r="K640" i="8" s="1"/>
  <c r="H641" i="8"/>
  <c r="J641" i="8" s="1"/>
  <c r="I641" i="8"/>
  <c r="K641" i="8" s="1"/>
  <c r="H642" i="8"/>
  <c r="J642" i="8" s="1"/>
  <c r="I642" i="8"/>
  <c r="K642" i="8" s="1"/>
  <c r="H643" i="8"/>
  <c r="J643" i="8" s="1"/>
  <c r="I643" i="8"/>
  <c r="K643" i="8" s="1"/>
  <c r="H644" i="8"/>
  <c r="J644" i="8" s="1"/>
  <c r="I644" i="8"/>
  <c r="K644" i="8" s="1"/>
  <c r="H645" i="8"/>
  <c r="J645" i="8" s="1"/>
  <c r="I645" i="8"/>
  <c r="K645" i="8" s="1"/>
  <c r="H646" i="8"/>
  <c r="J646" i="8" s="1"/>
  <c r="I646" i="8"/>
  <c r="K646" i="8" s="1"/>
  <c r="H647" i="8"/>
  <c r="J647" i="8" s="1"/>
  <c r="I647" i="8"/>
  <c r="K647" i="8" s="1"/>
  <c r="H648" i="8"/>
  <c r="J648" i="8" s="1"/>
  <c r="I648" i="8"/>
  <c r="K648" i="8" s="1"/>
  <c r="H649" i="8"/>
  <c r="J649" i="8" s="1"/>
  <c r="I649" i="8"/>
  <c r="K649" i="8" s="1"/>
  <c r="H650" i="8"/>
  <c r="J650" i="8" s="1"/>
  <c r="I650" i="8"/>
  <c r="K650" i="8" s="1"/>
  <c r="H651" i="8"/>
  <c r="J651" i="8" s="1"/>
  <c r="I651" i="8"/>
  <c r="K651" i="8" s="1"/>
  <c r="H652" i="8"/>
  <c r="J652" i="8" s="1"/>
  <c r="I652" i="8"/>
  <c r="K652" i="8" s="1"/>
  <c r="H653" i="8"/>
  <c r="J653" i="8" s="1"/>
  <c r="I653" i="8"/>
  <c r="K653" i="8" s="1"/>
  <c r="H654" i="8"/>
  <c r="J654" i="8" s="1"/>
  <c r="I654" i="8"/>
  <c r="K654" i="8" s="1"/>
  <c r="H655" i="8"/>
  <c r="J655" i="8" s="1"/>
  <c r="I655" i="8"/>
  <c r="K655" i="8" s="1"/>
  <c r="H656" i="8"/>
  <c r="J656" i="8" s="1"/>
  <c r="I656" i="8"/>
  <c r="K656" i="8" s="1"/>
  <c r="H657" i="8"/>
  <c r="J657" i="8" s="1"/>
  <c r="I657" i="8"/>
  <c r="K657" i="8" s="1"/>
  <c r="H658" i="8"/>
  <c r="J658" i="8" s="1"/>
  <c r="I658" i="8"/>
  <c r="K658" i="8" s="1"/>
  <c r="H659" i="8"/>
  <c r="J659" i="8" s="1"/>
  <c r="I659" i="8"/>
  <c r="K659" i="8" s="1"/>
  <c r="H660" i="8"/>
  <c r="J660" i="8" s="1"/>
  <c r="I660" i="8"/>
  <c r="K660" i="8" s="1"/>
  <c r="H661" i="8"/>
  <c r="J661" i="8" s="1"/>
  <c r="I661" i="8"/>
  <c r="K661" i="8" s="1"/>
  <c r="H662" i="8"/>
  <c r="J662" i="8" s="1"/>
  <c r="I662" i="8"/>
  <c r="K662" i="8" s="1"/>
  <c r="H663" i="8"/>
  <c r="J663" i="8" s="1"/>
  <c r="I663" i="8"/>
  <c r="K663" i="8" s="1"/>
  <c r="H664" i="8"/>
  <c r="J664" i="8" s="1"/>
  <c r="I664" i="8"/>
  <c r="K664" i="8" s="1"/>
  <c r="H665" i="8"/>
  <c r="J665" i="8" s="1"/>
  <c r="I665" i="8"/>
  <c r="K665" i="8" s="1"/>
  <c r="H666" i="8"/>
  <c r="J666" i="8" s="1"/>
  <c r="I666" i="8"/>
  <c r="K666" i="8" s="1"/>
  <c r="H667" i="8"/>
  <c r="J667" i="8" s="1"/>
  <c r="I667" i="8"/>
  <c r="K667" i="8" s="1"/>
  <c r="H668" i="8"/>
  <c r="J668" i="8" s="1"/>
  <c r="I668" i="8"/>
  <c r="K668" i="8" s="1"/>
  <c r="H669" i="8"/>
  <c r="J669" i="8" s="1"/>
  <c r="I669" i="8"/>
  <c r="K669" i="8" s="1"/>
  <c r="H670" i="8"/>
  <c r="J670" i="8" s="1"/>
  <c r="I670" i="8"/>
  <c r="K670" i="8" s="1"/>
  <c r="H671" i="8"/>
  <c r="J671" i="8" s="1"/>
  <c r="I671" i="8"/>
  <c r="K671" i="8" s="1"/>
  <c r="H672" i="8"/>
  <c r="J672" i="8" s="1"/>
  <c r="I672" i="8"/>
  <c r="K672" i="8" s="1"/>
  <c r="H673" i="8"/>
  <c r="J673" i="8" s="1"/>
  <c r="I673" i="8"/>
  <c r="K673" i="8" s="1"/>
  <c r="H674" i="8"/>
  <c r="J674" i="8" s="1"/>
  <c r="I674" i="8"/>
  <c r="K674" i="8" s="1"/>
  <c r="H675" i="8"/>
  <c r="J675" i="8" s="1"/>
  <c r="I675" i="8"/>
  <c r="K675" i="8" s="1"/>
  <c r="H676" i="8"/>
  <c r="J676" i="8" s="1"/>
  <c r="I676" i="8"/>
  <c r="K676" i="8" s="1"/>
  <c r="H677" i="8"/>
  <c r="J677" i="8" s="1"/>
  <c r="I677" i="8"/>
  <c r="K677" i="8" s="1"/>
  <c r="H678" i="8"/>
  <c r="J678" i="8" s="1"/>
  <c r="I678" i="8"/>
  <c r="K678" i="8" s="1"/>
  <c r="H679" i="8"/>
  <c r="J679" i="8" s="1"/>
  <c r="I679" i="8"/>
  <c r="K679" i="8" s="1"/>
  <c r="H680" i="8"/>
  <c r="J680" i="8" s="1"/>
  <c r="I680" i="8"/>
  <c r="K680" i="8" s="1"/>
  <c r="H681" i="8"/>
  <c r="J681" i="8" s="1"/>
  <c r="I681" i="8"/>
  <c r="K681" i="8" s="1"/>
  <c r="H682" i="8"/>
  <c r="J682" i="8" s="1"/>
  <c r="I682" i="8"/>
  <c r="K682" i="8" s="1"/>
  <c r="H683" i="8"/>
  <c r="J683" i="8" s="1"/>
  <c r="I683" i="8"/>
  <c r="K683" i="8" s="1"/>
  <c r="H684" i="8"/>
  <c r="J684" i="8" s="1"/>
  <c r="I684" i="8"/>
  <c r="K684" i="8" s="1"/>
  <c r="H685" i="8"/>
  <c r="J685" i="8" s="1"/>
  <c r="I685" i="8"/>
  <c r="K685" i="8" s="1"/>
  <c r="H686" i="8"/>
  <c r="J686" i="8" s="1"/>
  <c r="I686" i="8"/>
  <c r="K686" i="8" s="1"/>
  <c r="H687" i="8"/>
  <c r="J687" i="8" s="1"/>
  <c r="I687" i="8"/>
  <c r="K687" i="8" s="1"/>
  <c r="H688" i="8"/>
  <c r="J688" i="8" s="1"/>
  <c r="I688" i="8"/>
  <c r="K688" i="8" s="1"/>
  <c r="H689" i="8"/>
  <c r="J689" i="8" s="1"/>
  <c r="I689" i="8"/>
  <c r="K689" i="8" s="1"/>
  <c r="H690" i="8"/>
  <c r="J690" i="8" s="1"/>
  <c r="I690" i="8"/>
  <c r="K690" i="8" s="1"/>
  <c r="H691" i="8"/>
  <c r="J691" i="8" s="1"/>
  <c r="I691" i="8"/>
  <c r="K691" i="8" s="1"/>
  <c r="H692" i="8"/>
  <c r="J692" i="8" s="1"/>
  <c r="I692" i="8"/>
  <c r="K692" i="8" s="1"/>
  <c r="H693" i="8"/>
  <c r="J693" i="8" s="1"/>
  <c r="I693" i="8"/>
  <c r="K693" i="8" s="1"/>
  <c r="H694" i="8"/>
  <c r="J694" i="8" s="1"/>
  <c r="I694" i="8"/>
  <c r="K694" i="8" s="1"/>
  <c r="H695" i="8"/>
  <c r="J695" i="8" s="1"/>
  <c r="I695" i="8"/>
  <c r="K695" i="8" s="1"/>
  <c r="H696" i="8"/>
  <c r="J696" i="8" s="1"/>
  <c r="I696" i="8"/>
  <c r="K696" i="8" s="1"/>
  <c r="H697" i="8"/>
  <c r="J697" i="8" s="1"/>
  <c r="I697" i="8"/>
  <c r="K697" i="8" s="1"/>
  <c r="H698" i="8"/>
  <c r="J698" i="8" s="1"/>
  <c r="I698" i="8"/>
  <c r="K698" i="8" s="1"/>
  <c r="H699" i="8"/>
  <c r="J699" i="8" s="1"/>
  <c r="I699" i="8"/>
  <c r="K699" i="8" s="1"/>
  <c r="H700" i="8"/>
  <c r="J700" i="8" s="1"/>
  <c r="I700" i="8"/>
  <c r="K700" i="8" s="1"/>
  <c r="H701" i="8"/>
  <c r="J701" i="8" s="1"/>
  <c r="I701" i="8"/>
  <c r="K701" i="8" s="1"/>
  <c r="H702" i="8"/>
  <c r="J702" i="8" s="1"/>
  <c r="I702" i="8"/>
  <c r="K702" i="8" s="1"/>
  <c r="H703" i="8"/>
  <c r="J703" i="8" s="1"/>
  <c r="I703" i="8"/>
  <c r="K703" i="8" s="1"/>
  <c r="H704" i="8"/>
  <c r="J704" i="8" s="1"/>
  <c r="I704" i="8"/>
  <c r="K704" i="8" s="1"/>
  <c r="H705" i="8"/>
  <c r="J705" i="8" s="1"/>
  <c r="I705" i="8"/>
  <c r="K705" i="8" s="1"/>
  <c r="H706" i="8"/>
  <c r="J706" i="8" s="1"/>
  <c r="I706" i="8"/>
  <c r="K706" i="8" s="1"/>
  <c r="H707" i="8"/>
  <c r="J707" i="8" s="1"/>
  <c r="I707" i="8"/>
  <c r="K707" i="8" s="1"/>
  <c r="H708" i="8"/>
  <c r="J708" i="8" s="1"/>
  <c r="I708" i="8"/>
  <c r="K708" i="8" s="1"/>
  <c r="H709" i="8"/>
  <c r="J709" i="8" s="1"/>
  <c r="I709" i="8"/>
  <c r="K709" i="8" s="1"/>
  <c r="H710" i="8"/>
  <c r="J710" i="8" s="1"/>
  <c r="I710" i="8"/>
  <c r="K710" i="8" s="1"/>
  <c r="H711" i="8"/>
  <c r="J711" i="8" s="1"/>
  <c r="I711" i="8"/>
  <c r="K711" i="8" s="1"/>
  <c r="H712" i="8"/>
  <c r="J712" i="8" s="1"/>
  <c r="I712" i="8"/>
  <c r="K712" i="8" s="1"/>
  <c r="H713" i="8"/>
  <c r="J713" i="8" s="1"/>
  <c r="I713" i="8"/>
  <c r="K713" i="8" s="1"/>
  <c r="H714" i="8"/>
  <c r="J714" i="8" s="1"/>
  <c r="I714" i="8"/>
  <c r="K714" i="8" s="1"/>
  <c r="H715" i="8"/>
  <c r="J715" i="8" s="1"/>
  <c r="I715" i="8"/>
  <c r="K715" i="8" s="1"/>
  <c r="H716" i="8"/>
  <c r="J716" i="8" s="1"/>
  <c r="I716" i="8"/>
  <c r="K716" i="8" s="1"/>
  <c r="H717" i="8"/>
  <c r="J717" i="8" s="1"/>
  <c r="I717" i="8"/>
  <c r="K717" i="8" s="1"/>
  <c r="H718" i="8"/>
  <c r="J718" i="8" s="1"/>
  <c r="I718" i="8"/>
  <c r="K718" i="8" s="1"/>
  <c r="H719" i="8"/>
  <c r="J719" i="8" s="1"/>
  <c r="I719" i="8"/>
  <c r="K719" i="8" s="1"/>
  <c r="H720" i="8"/>
  <c r="J720" i="8" s="1"/>
  <c r="I720" i="8"/>
  <c r="K720" i="8" s="1"/>
  <c r="H721" i="8"/>
  <c r="J721" i="8" s="1"/>
  <c r="I721" i="8"/>
  <c r="K721" i="8" s="1"/>
  <c r="H722" i="8"/>
  <c r="J722" i="8" s="1"/>
  <c r="I722" i="8"/>
  <c r="K722" i="8" s="1"/>
  <c r="H723" i="8"/>
  <c r="J723" i="8" s="1"/>
  <c r="I723" i="8"/>
  <c r="K723" i="8" s="1"/>
  <c r="H724" i="8"/>
  <c r="J724" i="8" s="1"/>
  <c r="I724" i="8"/>
  <c r="K724" i="8" s="1"/>
  <c r="H725" i="8"/>
  <c r="J725" i="8" s="1"/>
  <c r="I725" i="8"/>
  <c r="K725" i="8" s="1"/>
  <c r="H726" i="8"/>
  <c r="J726" i="8" s="1"/>
  <c r="I726" i="8"/>
  <c r="K726" i="8" s="1"/>
  <c r="H727" i="8"/>
  <c r="J727" i="8" s="1"/>
  <c r="I727" i="8"/>
  <c r="K727" i="8" s="1"/>
  <c r="H728" i="8"/>
  <c r="J728" i="8" s="1"/>
  <c r="I728" i="8"/>
  <c r="K728" i="8" s="1"/>
  <c r="H729" i="8"/>
  <c r="J729" i="8" s="1"/>
  <c r="I729" i="8"/>
  <c r="K729" i="8" s="1"/>
  <c r="H730" i="8"/>
  <c r="J730" i="8" s="1"/>
  <c r="I730" i="8"/>
  <c r="K730" i="8" s="1"/>
  <c r="H731" i="8"/>
  <c r="J731" i="8" s="1"/>
  <c r="I731" i="8"/>
  <c r="K731" i="8" s="1"/>
  <c r="H732" i="8"/>
  <c r="J732" i="8" s="1"/>
  <c r="I732" i="8"/>
  <c r="K732" i="8" s="1"/>
  <c r="H733" i="8"/>
  <c r="J733" i="8" s="1"/>
  <c r="I733" i="8"/>
  <c r="K733" i="8" s="1"/>
  <c r="H734" i="8"/>
  <c r="J734" i="8" s="1"/>
  <c r="I734" i="8"/>
  <c r="K734" i="8" s="1"/>
  <c r="H735" i="8"/>
  <c r="J735" i="8" s="1"/>
  <c r="I735" i="8"/>
  <c r="K735" i="8" s="1"/>
  <c r="H736" i="8"/>
  <c r="J736" i="8" s="1"/>
  <c r="I736" i="8"/>
  <c r="K736" i="8" s="1"/>
  <c r="H737" i="8"/>
  <c r="J737" i="8" s="1"/>
  <c r="I737" i="8"/>
  <c r="K737" i="8" s="1"/>
  <c r="H738" i="8"/>
  <c r="J738" i="8" s="1"/>
  <c r="I738" i="8"/>
  <c r="K738" i="8" s="1"/>
  <c r="H739" i="8"/>
  <c r="J739" i="8" s="1"/>
  <c r="I739" i="8"/>
  <c r="K739" i="8" s="1"/>
  <c r="H740" i="8"/>
  <c r="J740" i="8" s="1"/>
  <c r="I740" i="8"/>
  <c r="K740" i="8" s="1"/>
  <c r="H741" i="8"/>
  <c r="J741" i="8" s="1"/>
  <c r="I741" i="8"/>
  <c r="K741" i="8" s="1"/>
  <c r="H742" i="8"/>
  <c r="J742" i="8" s="1"/>
  <c r="I742" i="8"/>
  <c r="K742" i="8" s="1"/>
  <c r="H743" i="8"/>
  <c r="J743" i="8" s="1"/>
  <c r="I743" i="8"/>
  <c r="K743" i="8" s="1"/>
  <c r="H744" i="8"/>
  <c r="J744" i="8" s="1"/>
  <c r="I744" i="8"/>
  <c r="K744" i="8" s="1"/>
  <c r="H745" i="8"/>
  <c r="J745" i="8" s="1"/>
  <c r="I745" i="8"/>
  <c r="K745" i="8" s="1"/>
  <c r="H746" i="8"/>
  <c r="J746" i="8" s="1"/>
  <c r="I746" i="8"/>
  <c r="K746" i="8" s="1"/>
  <c r="H747" i="8"/>
  <c r="J747" i="8" s="1"/>
  <c r="I747" i="8"/>
  <c r="K747" i="8" s="1"/>
  <c r="H748" i="8"/>
  <c r="J748" i="8" s="1"/>
  <c r="I748" i="8"/>
  <c r="K748" i="8" s="1"/>
  <c r="H749" i="8"/>
  <c r="J749" i="8" s="1"/>
  <c r="I749" i="8"/>
  <c r="K749" i="8" s="1"/>
  <c r="H750" i="8"/>
  <c r="J750" i="8" s="1"/>
  <c r="I750" i="8"/>
  <c r="K750" i="8" s="1"/>
  <c r="H751" i="8"/>
  <c r="J751" i="8" s="1"/>
  <c r="I751" i="8"/>
  <c r="K751" i="8" s="1"/>
  <c r="H752" i="8"/>
  <c r="J752" i="8" s="1"/>
  <c r="I752" i="8"/>
  <c r="K752" i="8" s="1"/>
  <c r="H753" i="8"/>
  <c r="J753" i="8" s="1"/>
  <c r="I753" i="8"/>
  <c r="K753" i="8" s="1"/>
  <c r="H754" i="8"/>
  <c r="J754" i="8" s="1"/>
  <c r="I754" i="8"/>
  <c r="K754" i="8" s="1"/>
  <c r="H755" i="8"/>
  <c r="J755" i="8" s="1"/>
  <c r="I755" i="8"/>
  <c r="K755" i="8" s="1"/>
  <c r="H756" i="8"/>
  <c r="J756" i="8" s="1"/>
  <c r="I756" i="8"/>
  <c r="K756" i="8" s="1"/>
  <c r="H757" i="8"/>
  <c r="J757" i="8" s="1"/>
  <c r="I757" i="8"/>
  <c r="K757" i="8" s="1"/>
  <c r="H758" i="8"/>
  <c r="J758" i="8" s="1"/>
  <c r="I758" i="8"/>
  <c r="K758" i="8" s="1"/>
  <c r="H759" i="8"/>
  <c r="J759" i="8" s="1"/>
  <c r="I759" i="8"/>
  <c r="K759" i="8" s="1"/>
  <c r="H760" i="8"/>
  <c r="J760" i="8" s="1"/>
  <c r="I760" i="8"/>
  <c r="K760" i="8" s="1"/>
  <c r="H761" i="8"/>
  <c r="J761" i="8" s="1"/>
  <c r="I761" i="8"/>
  <c r="K761" i="8" s="1"/>
  <c r="H762" i="8"/>
  <c r="J762" i="8" s="1"/>
  <c r="I762" i="8"/>
  <c r="K762" i="8" s="1"/>
  <c r="H763" i="8"/>
  <c r="J763" i="8" s="1"/>
  <c r="I763" i="8"/>
  <c r="K763" i="8" s="1"/>
  <c r="H764" i="8"/>
  <c r="J764" i="8" s="1"/>
  <c r="I764" i="8"/>
  <c r="K764" i="8" s="1"/>
  <c r="H765" i="8"/>
  <c r="J765" i="8" s="1"/>
  <c r="I765" i="8"/>
  <c r="K765" i="8" s="1"/>
  <c r="H766" i="8"/>
  <c r="J766" i="8" s="1"/>
  <c r="I766" i="8"/>
  <c r="K766" i="8" s="1"/>
  <c r="H767" i="8"/>
  <c r="J767" i="8" s="1"/>
  <c r="I767" i="8"/>
  <c r="K767" i="8" s="1"/>
  <c r="H768" i="8"/>
  <c r="J768" i="8" s="1"/>
  <c r="I768" i="8"/>
  <c r="K768" i="8" s="1"/>
  <c r="H769" i="8"/>
  <c r="J769" i="8" s="1"/>
  <c r="I769" i="8"/>
  <c r="K769" i="8" s="1"/>
  <c r="H770" i="8"/>
  <c r="J770" i="8" s="1"/>
  <c r="I770" i="8"/>
  <c r="K770" i="8" s="1"/>
  <c r="H771" i="8"/>
  <c r="J771" i="8" s="1"/>
  <c r="I771" i="8"/>
  <c r="K771" i="8" s="1"/>
  <c r="H772" i="8"/>
  <c r="J772" i="8" s="1"/>
  <c r="I772" i="8"/>
  <c r="K772" i="8" s="1"/>
  <c r="H773" i="8"/>
  <c r="J773" i="8" s="1"/>
  <c r="I773" i="8"/>
  <c r="K773" i="8" s="1"/>
  <c r="H774" i="8"/>
  <c r="J774" i="8" s="1"/>
  <c r="I774" i="8"/>
  <c r="K774" i="8" s="1"/>
  <c r="H775" i="8"/>
  <c r="J775" i="8" s="1"/>
  <c r="I775" i="8"/>
  <c r="K775" i="8" s="1"/>
  <c r="H776" i="8"/>
  <c r="J776" i="8" s="1"/>
  <c r="I776" i="8"/>
  <c r="K776" i="8" s="1"/>
  <c r="H777" i="8"/>
  <c r="J777" i="8" s="1"/>
  <c r="I777" i="8"/>
  <c r="K777" i="8" s="1"/>
  <c r="H778" i="8"/>
  <c r="J778" i="8" s="1"/>
  <c r="I778" i="8"/>
  <c r="K778" i="8" s="1"/>
  <c r="H779" i="8"/>
  <c r="J779" i="8" s="1"/>
  <c r="I779" i="8"/>
  <c r="K779" i="8" s="1"/>
  <c r="H780" i="8"/>
  <c r="J780" i="8" s="1"/>
  <c r="I780" i="8"/>
  <c r="K780" i="8" s="1"/>
  <c r="H781" i="8"/>
  <c r="J781" i="8" s="1"/>
  <c r="I781" i="8"/>
  <c r="K781" i="8" s="1"/>
  <c r="H782" i="8"/>
  <c r="J782" i="8" s="1"/>
  <c r="I782" i="8"/>
  <c r="K782" i="8" s="1"/>
  <c r="H783" i="8"/>
  <c r="J783" i="8" s="1"/>
  <c r="I783" i="8"/>
  <c r="K783" i="8" s="1"/>
  <c r="H784" i="8"/>
  <c r="J784" i="8" s="1"/>
  <c r="I784" i="8"/>
  <c r="K784" i="8" s="1"/>
  <c r="H785" i="8"/>
  <c r="J785" i="8" s="1"/>
  <c r="I785" i="8"/>
  <c r="K785" i="8" s="1"/>
  <c r="H786" i="8"/>
  <c r="J786" i="8" s="1"/>
  <c r="I786" i="8"/>
  <c r="K786" i="8" s="1"/>
  <c r="H787" i="8"/>
  <c r="J787" i="8" s="1"/>
  <c r="I787" i="8"/>
  <c r="K787" i="8" s="1"/>
  <c r="H788" i="8"/>
  <c r="J788" i="8" s="1"/>
  <c r="I788" i="8"/>
  <c r="K788" i="8" s="1"/>
  <c r="H789" i="8"/>
  <c r="J789" i="8" s="1"/>
  <c r="I789" i="8"/>
  <c r="K789" i="8" s="1"/>
  <c r="H790" i="8"/>
  <c r="J790" i="8" s="1"/>
  <c r="I790" i="8"/>
  <c r="K790" i="8" s="1"/>
  <c r="H791" i="8"/>
  <c r="J791" i="8" s="1"/>
  <c r="I791" i="8"/>
  <c r="K791" i="8" s="1"/>
  <c r="H792" i="8"/>
  <c r="J792" i="8" s="1"/>
  <c r="I792" i="8"/>
  <c r="K792" i="8" s="1"/>
  <c r="H793" i="8"/>
  <c r="J793" i="8" s="1"/>
  <c r="I793" i="8"/>
  <c r="K793" i="8" s="1"/>
  <c r="H794" i="8"/>
  <c r="J794" i="8" s="1"/>
  <c r="I794" i="8"/>
  <c r="K794" i="8" s="1"/>
  <c r="H795" i="8"/>
  <c r="J795" i="8" s="1"/>
  <c r="I795" i="8"/>
  <c r="K795" i="8" s="1"/>
  <c r="H796" i="8"/>
  <c r="J796" i="8" s="1"/>
  <c r="I796" i="8"/>
  <c r="K796" i="8" s="1"/>
  <c r="H797" i="8"/>
  <c r="J797" i="8" s="1"/>
  <c r="I797" i="8"/>
  <c r="K797" i="8" s="1"/>
  <c r="H798" i="8"/>
  <c r="J798" i="8" s="1"/>
  <c r="I798" i="8"/>
  <c r="K798" i="8" s="1"/>
  <c r="H799" i="8"/>
  <c r="J799" i="8" s="1"/>
  <c r="I799" i="8"/>
  <c r="K799" i="8" s="1"/>
  <c r="H800" i="8"/>
  <c r="J800" i="8" s="1"/>
  <c r="I800" i="8"/>
  <c r="K800" i="8" s="1"/>
  <c r="H801" i="8"/>
  <c r="J801" i="8" s="1"/>
  <c r="I801" i="8"/>
  <c r="K801" i="8" s="1"/>
  <c r="H802" i="8"/>
  <c r="J802" i="8" s="1"/>
  <c r="I802" i="8"/>
  <c r="K802" i="8" s="1"/>
  <c r="H803" i="8"/>
  <c r="J803" i="8" s="1"/>
  <c r="I803" i="8"/>
  <c r="K803" i="8" s="1"/>
  <c r="H804" i="8"/>
  <c r="J804" i="8" s="1"/>
  <c r="I804" i="8"/>
  <c r="K804" i="8" s="1"/>
  <c r="H805" i="8"/>
  <c r="J805" i="8" s="1"/>
  <c r="I805" i="8"/>
  <c r="K805" i="8" s="1"/>
  <c r="H806" i="8"/>
  <c r="J806" i="8" s="1"/>
  <c r="I806" i="8"/>
  <c r="K806" i="8" s="1"/>
  <c r="H807" i="8"/>
  <c r="J807" i="8" s="1"/>
  <c r="I807" i="8"/>
  <c r="K807" i="8" s="1"/>
  <c r="H808" i="8"/>
  <c r="J808" i="8" s="1"/>
  <c r="I808" i="8"/>
  <c r="K808" i="8" s="1"/>
  <c r="H809" i="8"/>
  <c r="J809" i="8" s="1"/>
  <c r="I809" i="8"/>
  <c r="K809" i="8" s="1"/>
  <c r="H810" i="8"/>
  <c r="J810" i="8" s="1"/>
  <c r="I810" i="8"/>
  <c r="K810" i="8" s="1"/>
  <c r="H811" i="8"/>
  <c r="J811" i="8" s="1"/>
  <c r="I811" i="8"/>
  <c r="K811" i="8" s="1"/>
  <c r="H812" i="8"/>
  <c r="J812" i="8" s="1"/>
  <c r="I812" i="8"/>
  <c r="K812" i="8" s="1"/>
  <c r="H813" i="8"/>
  <c r="J813" i="8" s="1"/>
  <c r="I813" i="8"/>
  <c r="K813" i="8" s="1"/>
  <c r="H814" i="8"/>
  <c r="J814" i="8" s="1"/>
  <c r="I814" i="8"/>
  <c r="K814" i="8" s="1"/>
  <c r="H815" i="8"/>
  <c r="J815" i="8" s="1"/>
  <c r="I815" i="8"/>
  <c r="K815" i="8" s="1"/>
  <c r="H816" i="8"/>
  <c r="J816" i="8" s="1"/>
  <c r="I816" i="8"/>
  <c r="K816" i="8" s="1"/>
  <c r="H817" i="8"/>
  <c r="J817" i="8" s="1"/>
  <c r="I817" i="8"/>
  <c r="K817" i="8" s="1"/>
  <c r="H818" i="8"/>
  <c r="J818" i="8" s="1"/>
  <c r="I818" i="8"/>
  <c r="K818" i="8" s="1"/>
  <c r="H819" i="8"/>
  <c r="J819" i="8" s="1"/>
  <c r="I819" i="8"/>
  <c r="K819" i="8" s="1"/>
  <c r="H820" i="8"/>
  <c r="J820" i="8" s="1"/>
  <c r="I820" i="8"/>
  <c r="K820" i="8" s="1"/>
  <c r="H821" i="8"/>
  <c r="J821" i="8" s="1"/>
  <c r="I821" i="8"/>
  <c r="K821" i="8" s="1"/>
  <c r="H822" i="8"/>
  <c r="J822" i="8" s="1"/>
  <c r="I822" i="8"/>
  <c r="K822" i="8" s="1"/>
  <c r="H823" i="8"/>
  <c r="J823" i="8" s="1"/>
  <c r="I823" i="8"/>
  <c r="K823" i="8" s="1"/>
  <c r="H824" i="8"/>
  <c r="J824" i="8" s="1"/>
  <c r="I824" i="8"/>
  <c r="K824" i="8" s="1"/>
  <c r="H825" i="8"/>
  <c r="J825" i="8" s="1"/>
  <c r="I825" i="8"/>
  <c r="K825" i="8" s="1"/>
  <c r="H826" i="8"/>
  <c r="J826" i="8" s="1"/>
  <c r="I826" i="8"/>
  <c r="K826" i="8" s="1"/>
  <c r="H827" i="8"/>
  <c r="J827" i="8" s="1"/>
  <c r="I827" i="8"/>
  <c r="K827" i="8" s="1"/>
  <c r="H828" i="8"/>
  <c r="J828" i="8" s="1"/>
  <c r="I828" i="8"/>
  <c r="K828" i="8" s="1"/>
  <c r="H829" i="8"/>
  <c r="J829" i="8" s="1"/>
  <c r="I829" i="8"/>
  <c r="K829" i="8" s="1"/>
  <c r="H830" i="8"/>
  <c r="J830" i="8" s="1"/>
  <c r="I830" i="8"/>
  <c r="K830" i="8" s="1"/>
  <c r="H831" i="8"/>
  <c r="J831" i="8" s="1"/>
  <c r="I831" i="8"/>
  <c r="K831" i="8" s="1"/>
  <c r="H832" i="8"/>
  <c r="J832" i="8" s="1"/>
  <c r="I832" i="8"/>
  <c r="K832" i="8" s="1"/>
  <c r="H833" i="8"/>
  <c r="J833" i="8" s="1"/>
  <c r="I833" i="8"/>
  <c r="K833" i="8" s="1"/>
  <c r="H834" i="8"/>
  <c r="J834" i="8" s="1"/>
  <c r="I834" i="8"/>
  <c r="K834" i="8" s="1"/>
  <c r="H835" i="8"/>
  <c r="J835" i="8" s="1"/>
  <c r="I835" i="8"/>
  <c r="K835" i="8" s="1"/>
  <c r="H836" i="8"/>
  <c r="J836" i="8" s="1"/>
  <c r="I836" i="8"/>
  <c r="K836" i="8" s="1"/>
  <c r="H837" i="8"/>
  <c r="J837" i="8" s="1"/>
  <c r="I837" i="8"/>
  <c r="K837" i="8" s="1"/>
  <c r="H838" i="8"/>
  <c r="J838" i="8" s="1"/>
  <c r="I838" i="8"/>
  <c r="K838" i="8" s="1"/>
  <c r="H839" i="8"/>
  <c r="J839" i="8" s="1"/>
  <c r="I839" i="8"/>
  <c r="K839" i="8" s="1"/>
  <c r="H840" i="8"/>
  <c r="J840" i="8" s="1"/>
  <c r="I840" i="8"/>
  <c r="K840" i="8" s="1"/>
  <c r="H841" i="8"/>
  <c r="J841" i="8" s="1"/>
  <c r="I841" i="8"/>
  <c r="K841" i="8" s="1"/>
  <c r="H842" i="8"/>
  <c r="J842" i="8" s="1"/>
  <c r="I842" i="8"/>
  <c r="K842" i="8" s="1"/>
  <c r="H843" i="8"/>
  <c r="J843" i="8" s="1"/>
  <c r="I843" i="8"/>
  <c r="K843" i="8" s="1"/>
  <c r="H844" i="8"/>
  <c r="J844" i="8" s="1"/>
  <c r="I844" i="8"/>
  <c r="K844" i="8" s="1"/>
  <c r="H845" i="8"/>
  <c r="J845" i="8" s="1"/>
  <c r="I845" i="8"/>
  <c r="K845" i="8" s="1"/>
  <c r="H846" i="8"/>
  <c r="J846" i="8" s="1"/>
  <c r="I846" i="8"/>
  <c r="K846" i="8" s="1"/>
  <c r="H847" i="8"/>
  <c r="J847" i="8" s="1"/>
  <c r="I847" i="8"/>
  <c r="K847" i="8" s="1"/>
  <c r="H848" i="8"/>
  <c r="J848" i="8" s="1"/>
  <c r="I848" i="8"/>
  <c r="K848" i="8" s="1"/>
  <c r="H849" i="8"/>
  <c r="J849" i="8" s="1"/>
  <c r="I849" i="8"/>
  <c r="K849" i="8" s="1"/>
  <c r="H850" i="8"/>
  <c r="J850" i="8" s="1"/>
  <c r="I850" i="8"/>
  <c r="K850" i="8" s="1"/>
  <c r="H851" i="8"/>
  <c r="J851" i="8" s="1"/>
  <c r="I851" i="8"/>
  <c r="K851" i="8" s="1"/>
  <c r="H852" i="8"/>
  <c r="J852" i="8" s="1"/>
  <c r="I852" i="8"/>
  <c r="K852" i="8" s="1"/>
  <c r="H853" i="8"/>
  <c r="J853" i="8" s="1"/>
  <c r="I853" i="8"/>
  <c r="K853" i="8" s="1"/>
  <c r="H854" i="8"/>
  <c r="J854" i="8" s="1"/>
  <c r="I854" i="8"/>
  <c r="K854" i="8" s="1"/>
  <c r="H855" i="8"/>
  <c r="J855" i="8" s="1"/>
  <c r="I855" i="8"/>
  <c r="K855" i="8" s="1"/>
  <c r="H856" i="8"/>
  <c r="J856" i="8" s="1"/>
  <c r="I856" i="8"/>
  <c r="K856" i="8" s="1"/>
  <c r="H857" i="8"/>
  <c r="J857" i="8" s="1"/>
  <c r="I857" i="8"/>
  <c r="K857" i="8" s="1"/>
  <c r="H858" i="8"/>
  <c r="J858" i="8" s="1"/>
  <c r="I858" i="8"/>
  <c r="K858" i="8" s="1"/>
  <c r="H859" i="8"/>
  <c r="J859" i="8" s="1"/>
  <c r="I859" i="8"/>
  <c r="K859" i="8" s="1"/>
  <c r="H860" i="8"/>
  <c r="J860" i="8" s="1"/>
  <c r="I860" i="8"/>
  <c r="K860" i="8" s="1"/>
  <c r="H861" i="8"/>
  <c r="J861" i="8" s="1"/>
  <c r="I861" i="8"/>
  <c r="K861" i="8" s="1"/>
  <c r="H862" i="8"/>
  <c r="J862" i="8" s="1"/>
  <c r="I862" i="8"/>
  <c r="K862" i="8" s="1"/>
  <c r="H863" i="8"/>
  <c r="J863" i="8" s="1"/>
  <c r="I863" i="8"/>
  <c r="K863" i="8" s="1"/>
  <c r="H864" i="8"/>
  <c r="J864" i="8" s="1"/>
  <c r="I864" i="8"/>
  <c r="K864" i="8" s="1"/>
  <c r="H865" i="8"/>
  <c r="J865" i="8" s="1"/>
  <c r="I865" i="8"/>
  <c r="K865" i="8" s="1"/>
  <c r="H866" i="8"/>
  <c r="J866" i="8" s="1"/>
  <c r="I866" i="8"/>
  <c r="K866" i="8" s="1"/>
  <c r="H867" i="8"/>
  <c r="J867" i="8" s="1"/>
  <c r="I867" i="8"/>
  <c r="K867" i="8" s="1"/>
  <c r="H868" i="8"/>
  <c r="J868" i="8" s="1"/>
  <c r="I868" i="8"/>
  <c r="K868" i="8" s="1"/>
  <c r="H869" i="8"/>
  <c r="J869" i="8" s="1"/>
  <c r="I869" i="8"/>
  <c r="K869" i="8" s="1"/>
  <c r="H870" i="8"/>
  <c r="J870" i="8" s="1"/>
  <c r="I870" i="8"/>
  <c r="K870" i="8" s="1"/>
  <c r="H871" i="8"/>
  <c r="J871" i="8" s="1"/>
  <c r="I871" i="8"/>
  <c r="K871" i="8" s="1"/>
  <c r="H872" i="8"/>
  <c r="J872" i="8" s="1"/>
  <c r="I872" i="8"/>
  <c r="K872" i="8" s="1"/>
  <c r="H873" i="8"/>
  <c r="J873" i="8" s="1"/>
  <c r="I873" i="8"/>
  <c r="K873" i="8" s="1"/>
  <c r="H874" i="8"/>
  <c r="J874" i="8" s="1"/>
  <c r="I874" i="8"/>
  <c r="K874" i="8" s="1"/>
  <c r="H875" i="8"/>
  <c r="J875" i="8" s="1"/>
  <c r="I875" i="8"/>
  <c r="K875" i="8" s="1"/>
  <c r="H876" i="8"/>
  <c r="J876" i="8" s="1"/>
  <c r="I876" i="8"/>
  <c r="K876" i="8" s="1"/>
  <c r="H877" i="8"/>
  <c r="J877" i="8" s="1"/>
  <c r="I877" i="8"/>
  <c r="K877" i="8" s="1"/>
  <c r="H878" i="8"/>
  <c r="J878" i="8" s="1"/>
  <c r="I878" i="8"/>
  <c r="K878" i="8" s="1"/>
  <c r="H879" i="8"/>
  <c r="J879" i="8" s="1"/>
  <c r="I879" i="8"/>
  <c r="K879" i="8" s="1"/>
  <c r="H880" i="8"/>
  <c r="J880" i="8" s="1"/>
  <c r="I880" i="8"/>
  <c r="K880" i="8" s="1"/>
  <c r="H881" i="8"/>
  <c r="J881" i="8" s="1"/>
  <c r="I881" i="8"/>
  <c r="K881" i="8" s="1"/>
  <c r="H882" i="8"/>
  <c r="J882" i="8" s="1"/>
  <c r="I882" i="8"/>
  <c r="K882" i="8" s="1"/>
  <c r="H883" i="8"/>
  <c r="J883" i="8" s="1"/>
  <c r="I883" i="8"/>
  <c r="K883" i="8" s="1"/>
  <c r="H884" i="8"/>
  <c r="J884" i="8" s="1"/>
  <c r="I884" i="8"/>
  <c r="K884" i="8" s="1"/>
  <c r="H885" i="8"/>
  <c r="J885" i="8" s="1"/>
  <c r="I885" i="8"/>
  <c r="K885" i="8" s="1"/>
  <c r="H886" i="8"/>
  <c r="J886" i="8" s="1"/>
  <c r="I886" i="8"/>
  <c r="K886" i="8" s="1"/>
  <c r="H887" i="8"/>
  <c r="J887" i="8" s="1"/>
  <c r="I887" i="8"/>
  <c r="K887" i="8" s="1"/>
  <c r="H888" i="8"/>
  <c r="J888" i="8" s="1"/>
  <c r="I888" i="8"/>
  <c r="K888" i="8" s="1"/>
  <c r="H889" i="8"/>
  <c r="J889" i="8" s="1"/>
  <c r="I889" i="8"/>
  <c r="K889" i="8" s="1"/>
  <c r="H890" i="8"/>
  <c r="J890" i="8" s="1"/>
  <c r="I890" i="8"/>
  <c r="K890" i="8" s="1"/>
  <c r="H891" i="8"/>
  <c r="J891" i="8" s="1"/>
  <c r="I891" i="8"/>
  <c r="K891" i="8" s="1"/>
  <c r="H892" i="8"/>
  <c r="J892" i="8" s="1"/>
  <c r="I892" i="8"/>
  <c r="K892" i="8" s="1"/>
  <c r="H893" i="8"/>
  <c r="J893" i="8" s="1"/>
  <c r="I893" i="8"/>
  <c r="K893" i="8" s="1"/>
  <c r="H894" i="8"/>
  <c r="J894" i="8" s="1"/>
  <c r="I894" i="8"/>
  <c r="K894" i="8" s="1"/>
  <c r="H895" i="8"/>
  <c r="J895" i="8" s="1"/>
  <c r="I895" i="8"/>
  <c r="K895" i="8" s="1"/>
  <c r="H896" i="8"/>
  <c r="J896" i="8" s="1"/>
  <c r="I896" i="8"/>
  <c r="K896" i="8" s="1"/>
  <c r="H897" i="8"/>
  <c r="J897" i="8" s="1"/>
  <c r="I897" i="8"/>
  <c r="K897" i="8" s="1"/>
  <c r="H898" i="8"/>
  <c r="J898" i="8" s="1"/>
  <c r="I898" i="8"/>
  <c r="K898" i="8" s="1"/>
  <c r="H899" i="8"/>
  <c r="J899" i="8" s="1"/>
  <c r="I899" i="8"/>
  <c r="K899" i="8" s="1"/>
  <c r="H900" i="8"/>
  <c r="J900" i="8" s="1"/>
  <c r="I900" i="8"/>
  <c r="K900" i="8" s="1"/>
  <c r="H901" i="8"/>
  <c r="J901" i="8" s="1"/>
  <c r="I901" i="8"/>
  <c r="K901" i="8" s="1"/>
  <c r="H902" i="8"/>
  <c r="J902" i="8" s="1"/>
  <c r="I902" i="8"/>
  <c r="K902" i="8" s="1"/>
  <c r="H903" i="8"/>
  <c r="J903" i="8" s="1"/>
  <c r="I903" i="8"/>
  <c r="K903" i="8" s="1"/>
  <c r="H904" i="8"/>
  <c r="J904" i="8" s="1"/>
  <c r="I904" i="8"/>
  <c r="K904" i="8" s="1"/>
  <c r="H905" i="8"/>
  <c r="J905" i="8" s="1"/>
  <c r="I905" i="8"/>
  <c r="K905" i="8" s="1"/>
  <c r="H906" i="8"/>
  <c r="J906" i="8" s="1"/>
  <c r="I906" i="8"/>
  <c r="K906" i="8" s="1"/>
  <c r="H907" i="8"/>
  <c r="J907" i="8" s="1"/>
  <c r="I907" i="8"/>
  <c r="K907" i="8" s="1"/>
  <c r="H908" i="8"/>
  <c r="J908" i="8" s="1"/>
  <c r="I908" i="8"/>
  <c r="K908" i="8" s="1"/>
  <c r="H909" i="8"/>
  <c r="J909" i="8" s="1"/>
  <c r="I909" i="8"/>
  <c r="K909" i="8" s="1"/>
  <c r="H910" i="8"/>
  <c r="J910" i="8" s="1"/>
  <c r="I910" i="8"/>
  <c r="K910" i="8" s="1"/>
  <c r="H911" i="8"/>
  <c r="J911" i="8" s="1"/>
  <c r="I911" i="8"/>
  <c r="K911" i="8" s="1"/>
  <c r="H912" i="8"/>
  <c r="J912" i="8" s="1"/>
  <c r="I912" i="8"/>
  <c r="K912" i="8" s="1"/>
  <c r="H913" i="8"/>
  <c r="J913" i="8" s="1"/>
  <c r="I913" i="8"/>
  <c r="K913" i="8" s="1"/>
  <c r="H914" i="8"/>
  <c r="J914" i="8" s="1"/>
  <c r="I914" i="8"/>
  <c r="K914" i="8" s="1"/>
  <c r="H915" i="8"/>
  <c r="J915" i="8" s="1"/>
  <c r="I915" i="8"/>
  <c r="K915" i="8" s="1"/>
  <c r="H916" i="8"/>
  <c r="J916" i="8" s="1"/>
  <c r="I916" i="8"/>
  <c r="K916" i="8" s="1"/>
  <c r="H917" i="8"/>
  <c r="J917" i="8" s="1"/>
  <c r="I917" i="8"/>
  <c r="K917" i="8" s="1"/>
  <c r="H918" i="8"/>
  <c r="J918" i="8" s="1"/>
  <c r="I918" i="8"/>
  <c r="K918" i="8" s="1"/>
  <c r="H919" i="8"/>
  <c r="J919" i="8" s="1"/>
  <c r="I919" i="8"/>
  <c r="K919" i="8" s="1"/>
  <c r="H920" i="8"/>
  <c r="J920" i="8" s="1"/>
  <c r="I920" i="8"/>
  <c r="K920" i="8" s="1"/>
  <c r="H921" i="8"/>
  <c r="J921" i="8" s="1"/>
  <c r="I921" i="8"/>
  <c r="K921" i="8" s="1"/>
  <c r="H922" i="8"/>
  <c r="J922" i="8" s="1"/>
  <c r="I922" i="8"/>
  <c r="K922" i="8" s="1"/>
  <c r="H923" i="8"/>
  <c r="J923" i="8" s="1"/>
  <c r="I923" i="8"/>
  <c r="K923" i="8" s="1"/>
  <c r="H924" i="8"/>
  <c r="J924" i="8" s="1"/>
  <c r="I924" i="8"/>
  <c r="K924" i="8" s="1"/>
  <c r="H925" i="8"/>
  <c r="J925" i="8" s="1"/>
  <c r="I925" i="8"/>
  <c r="K925" i="8" s="1"/>
  <c r="H926" i="8"/>
  <c r="J926" i="8" s="1"/>
  <c r="I926" i="8"/>
  <c r="K926" i="8" s="1"/>
  <c r="H927" i="8"/>
  <c r="J927" i="8" s="1"/>
  <c r="I927" i="8"/>
  <c r="K927" i="8" s="1"/>
  <c r="H928" i="8"/>
  <c r="J928" i="8" s="1"/>
  <c r="I928" i="8"/>
  <c r="K928" i="8" s="1"/>
  <c r="H929" i="8"/>
  <c r="J929" i="8" s="1"/>
  <c r="I929" i="8"/>
  <c r="K929" i="8" s="1"/>
  <c r="H930" i="8"/>
  <c r="J930" i="8" s="1"/>
  <c r="I930" i="8"/>
  <c r="K930" i="8" s="1"/>
  <c r="H931" i="8"/>
  <c r="J931" i="8" s="1"/>
  <c r="I931" i="8"/>
  <c r="K931" i="8" s="1"/>
  <c r="H932" i="8"/>
  <c r="J932" i="8" s="1"/>
  <c r="I932" i="8"/>
  <c r="K932" i="8" s="1"/>
  <c r="H933" i="8"/>
  <c r="J933" i="8" s="1"/>
  <c r="I933" i="8"/>
  <c r="K933" i="8" s="1"/>
  <c r="H934" i="8"/>
  <c r="J934" i="8" s="1"/>
  <c r="I934" i="8"/>
  <c r="K934" i="8" s="1"/>
  <c r="H935" i="8"/>
  <c r="J935" i="8" s="1"/>
  <c r="I935" i="8"/>
  <c r="K935" i="8" s="1"/>
  <c r="H936" i="8"/>
  <c r="J936" i="8" s="1"/>
  <c r="I936" i="8"/>
  <c r="K936" i="8" s="1"/>
  <c r="H937" i="8"/>
  <c r="J937" i="8" s="1"/>
  <c r="I937" i="8"/>
  <c r="K937" i="8" s="1"/>
  <c r="H938" i="8"/>
  <c r="J938" i="8" s="1"/>
  <c r="I938" i="8"/>
  <c r="K938" i="8" s="1"/>
  <c r="H939" i="8"/>
  <c r="J939" i="8" s="1"/>
  <c r="I939" i="8"/>
  <c r="K939" i="8" s="1"/>
  <c r="H940" i="8"/>
  <c r="J940" i="8" s="1"/>
  <c r="I940" i="8"/>
  <c r="K940" i="8" s="1"/>
  <c r="H941" i="8"/>
  <c r="J941" i="8" s="1"/>
  <c r="I941" i="8"/>
  <c r="K941" i="8" s="1"/>
  <c r="H942" i="8"/>
  <c r="J942" i="8" s="1"/>
  <c r="I942" i="8"/>
  <c r="K942" i="8" s="1"/>
  <c r="H943" i="8"/>
  <c r="J943" i="8" s="1"/>
  <c r="I943" i="8"/>
  <c r="K943" i="8" s="1"/>
  <c r="H944" i="8"/>
  <c r="J944" i="8" s="1"/>
  <c r="I944" i="8"/>
  <c r="K944" i="8" s="1"/>
  <c r="H945" i="8"/>
  <c r="J945" i="8" s="1"/>
  <c r="I945" i="8"/>
  <c r="K945" i="8" s="1"/>
  <c r="H946" i="8"/>
  <c r="J946" i="8" s="1"/>
  <c r="I946" i="8"/>
  <c r="K946" i="8" s="1"/>
  <c r="H947" i="8"/>
  <c r="J947" i="8" s="1"/>
  <c r="I947" i="8"/>
  <c r="K947" i="8" s="1"/>
  <c r="H948" i="8"/>
  <c r="J948" i="8" s="1"/>
  <c r="I948" i="8"/>
  <c r="K948" i="8" s="1"/>
  <c r="H949" i="8"/>
  <c r="J949" i="8" s="1"/>
  <c r="I949" i="8"/>
  <c r="K949" i="8" s="1"/>
  <c r="H950" i="8"/>
  <c r="J950" i="8" s="1"/>
  <c r="I950" i="8"/>
  <c r="K950" i="8" s="1"/>
  <c r="H951" i="8"/>
  <c r="J951" i="8" s="1"/>
  <c r="I951" i="8"/>
  <c r="K951" i="8" s="1"/>
  <c r="H952" i="8"/>
  <c r="J952" i="8" s="1"/>
  <c r="I952" i="8"/>
  <c r="K952" i="8" s="1"/>
  <c r="H953" i="8"/>
  <c r="J953" i="8" s="1"/>
  <c r="I953" i="8"/>
  <c r="K953" i="8" s="1"/>
  <c r="H954" i="8"/>
  <c r="J954" i="8" s="1"/>
  <c r="I954" i="8"/>
  <c r="K954" i="8" s="1"/>
  <c r="H955" i="8"/>
  <c r="J955" i="8" s="1"/>
  <c r="I955" i="8"/>
  <c r="K955" i="8" s="1"/>
  <c r="H956" i="8"/>
  <c r="J956" i="8" s="1"/>
  <c r="I956" i="8"/>
  <c r="K956" i="8" s="1"/>
  <c r="H957" i="8"/>
  <c r="J957" i="8" s="1"/>
  <c r="I957" i="8"/>
  <c r="K957" i="8" s="1"/>
  <c r="H958" i="8"/>
  <c r="J958" i="8" s="1"/>
  <c r="I958" i="8"/>
  <c r="K958" i="8" s="1"/>
  <c r="H959" i="8"/>
  <c r="J959" i="8" s="1"/>
  <c r="I959" i="8"/>
  <c r="K959" i="8" s="1"/>
  <c r="H960" i="8"/>
  <c r="J960" i="8" s="1"/>
  <c r="I960" i="8"/>
  <c r="K960" i="8" s="1"/>
  <c r="H961" i="8"/>
  <c r="J961" i="8" s="1"/>
  <c r="I961" i="8"/>
  <c r="K961" i="8" s="1"/>
  <c r="H962" i="8"/>
  <c r="J962" i="8" s="1"/>
  <c r="I962" i="8"/>
  <c r="K962" i="8" s="1"/>
  <c r="H963" i="8"/>
  <c r="J963" i="8" s="1"/>
  <c r="I963" i="8"/>
  <c r="K963" i="8" s="1"/>
  <c r="H964" i="8"/>
  <c r="J964" i="8" s="1"/>
  <c r="I964" i="8"/>
  <c r="K964" i="8" s="1"/>
  <c r="H965" i="8"/>
  <c r="J965" i="8" s="1"/>
  <c r="I965" i="8"/>
  <c r="K965" i="8" s="1"/>
  <c r="H966" i="8"/>
  <c r="J966" i="8" s="1"/>
  <c r="I966" i="8"/>
  <c r="K966" i="8" s="1"/>
  <c r="H967" i="8"/>
  <c r="J967" i="8" s="1"/>
  <c r="I967" i="8"/>
  <c r="K967" i="8" s="1"/>
  <c r="H968" i="8"/>
  <c r="J968" i="8" s="1"/>
  <c r="I968" i="8"/>
  <c r="K968" i="8" s="1"/>
  <c r="H969" i="8"/>
  <c r="J969" i="8" s="1"/>
  <c r="I969" i="8"/>
  <c r="K969" i="8" s="1"/>
  <c r="H970" i="8"/>
  <c r="J970" i="8" s="1"/>
  <c r="I970" i="8"/>
  <c r="K970" i="8" s="1"/>
  <c r="H971" i="8"/>
  <c r="J971" i="8" s="1"/>
  <c r="I971" i="8"/>
  <c r="K971" i="8" s="1"/>
  <c r="H972" i="8"/>
  <c r="J972" i="8" s="1"/>
  <c r="I972" i="8"/>
  <c r="K972" i="8" s="1"/>
  <c r="H973" i="8"/>
  <c r="J973" i="8" s="1"/>
  <c r="I973" i="8"/>
  <c r="K973" i="8" s="1"/>
  <c r="H974" i="8"/>
  <c r="J974" i="8" s="1"/>
  <c r="I974" i="8"/>
  <c r="K974" i="8" s="1"/>
  <c r="H975" i="8"/>
  <c r="J975" i="8" s="1"/>
  <c r="I975" i="8"/>
  <c r="K975" i="8" s="1"/>
  <c r="H976" i="8"/>
  <c r="J976" i="8" s="1"/>
  <c r="I976" i="8"/>
  <c r="K976" i="8" s="1"/>
  <c r="H977" i="8"/>
  <c r="J977" i="8" s="1"/>
  <c r="I977" i="8"/>
  <c r="K977" i="8" s="1"/>
  <c r="H978" i="8"/>
  <c r="J978" i="8" s="1"/>
  <c r="I978" i="8"/>
  <c r="K978" i="8" s="1"/>
  <c r="H979" i="8"/>
  <c r="J979" i="8" s="1"/>
  <c r="I979" i="8"/>
  <c r="K979" i="8" s="1"/>
  <c r="H980" i="8"/>
  <c r="J980" i="8" s="1"/>
  <c r="I980" i="8"/>
  <c r="K980" i="8" s="1"/>
  <c r="H981" i="8"/>
  <c r="J981" i="8" s="1"/>
  <c r="I981" i="8"/>
  <c r="K981" i="8" s="1"/>
  <c r="H982" i="8"/>
  <c r="J982" i="8" s="1"/>
  <c r="I982" i="8"/>
  <c r="K982" i="8" s="1"/>
  <c r="H983" i="8"/>
  <c r="J983" i="8" s="1"/>
  <c r="I983" i="8"/>
  <c r="K983" i="8" s="1"/>
  <c r="H984" i="8"/>
  <c r="J984" i="8" s="1"/>
  <c r="I984" i="8"/>
  <c r="K984" i="8" s="1"/>
  <c r="H985" i="8"/>
  <c r="J985" i="8" s="1"/>
  <c r="I985" i="8"/>
  <c r="K985" i="8" s="1"/>
  <c r="H986" i="8"/>
  <c r="J986" i="8" s="1"/>
  <c r="I986" i="8"/>
  <c r="K986" i="8" s="1"/>
  <c r="H987" i="8"/>
  <c r="J987" i="8" s="1"/>
  <c r="I987" i="8"/>
  <c r="K987" i="8" s="1"/>
  <c r="H988" i="8"/>
  <c r="J988" i="8" s="1"/>
  <c r="I988" i="8"/>
  <c r="K988" i="8" s="1"/>
  <c r="H989" i="8"/>
  <c r="J989" i="8" s="1"/>
  <c r="I989" i="8"/>
  <c r="K989" i="8" s="1"/>
  <c r="H990" i="8"/>
  <c r="J990" i="8" s="1"/>
  <c r="I990" i="8"/>
  <c r="K990" i="8" s="1"/>
  <c r="H991" i="8"/>
  <c r="J991" i="8" s="1"/>
  <c r="I991" i="8"/>
  <c r="K991" i="8" s="1"/>
  <c r="H992" i="8"/>
  <c r="J992" i="8" s="1"/>
  <c r="I992" i="8"/>
  <c r="K992" i="8" s="1"/>
  <c r="H993" i="8"/>
  <c r="J993" i="8" s="1"/>
  <c r="I993" i="8"/>
  <c r="K993" i="8" s="1"/>
  <c r="H994" i="8"/>
  <c r="J994" i="8" s="1"/>
  <c r="I994" i="8"/>
  <c r="K994" i="8" s="1"/>
  <c r="H995" i="8"/>
  <c r="J995" i="8" s="1"/>
  <c r="I995" i="8"/>
  <c r="K995" i="8" s="1"/>
  <c r="H996" i="8"/>
  <c r="J996" i="8" s="1"/>
  <c r="I996" i="8"/>
  <c r="K996" i="8" s="1"/>
  <c r="H997" i="8"/>
  <c r="J997" i="8" s="1"/>
  <c r="I997" i="8"/>
  <c r="K997" i="8" s="1"/>
  <c r="H998" i="8"/>
  <c r="J998" i="8" s="1"/>
  <c r="I998" i="8"/>
  <c r="K998" i="8" s="1"/>
  <c r="H999" i="8"/>
  <c r="J999" i="8" s="1"/>
  <c r="I999" i="8"/>
  <c r="K999" i="8" s="1"/>
  <c r="H1000" i="8"/>
  <c r="J1000" i="8" s="1"/>
  <c r="I1000" i="8"/>
  <c r="K1000" i="8" s="1"/>
  <c r="H1001" i="8"/>
  <c r="J1001" i="8" s="1"/>
  <c r="I1001" i="8"/>
  <c r="K1001" i="8" s="1"/>
  <c r="H1002" i="8"/>
  <c r="J1002" i="8" s="1"/>
  <c r="I1002" i="8"/>
  <c r="K1002" i="8" s="1"/>
  <c r="H1003" i="8"/>
  <c r="J1003" i="8" s="1"/>
  <c r="I1003" i="8"/>
  <c r="K1003" i="8" s="1"/>
  <c r="H1004" i="8"/>
  <c r="J1004" i="8" s="1"/>
  <c r="I1004" i="8"/>
  <c r="K1004" i="8" s="1"/>
  <c r="H1005" i="8"/>
  <c r="J1005" i="8" s="1"/>
  <c r="I1005" i="8"/>
  <c r="K1005" i="8" s="1"/>
  <c r="H1006" i="8"/>
  <c r="J1006" i="8" s="1"/>
  <c r="I1006" i="8"/>
  <c r="K1006" i="8" s="1"/>
  <c r="H1007" i="8"/>
  <c r="J1007" i="8" s="1"/>
  <c r="I1007" i="8"/>
  <c r="K1007" i="8" s="1"/>
  <c r="H1008" i="8"/>
  <c r="J1008" i="8" s="1"/>
  <c r="I1008" i="8"/>
  <c r="K1008" i="8" s="1"/>
  <c r="H1009" i="8"/>
  <c r="J1009" i="8" s="1"/>
  <c r="I1009" i="8"/>
  <c r="K1009" i="8" s="1"/>
  <c r="H1010" i="8"/>
  <c r="J1010" i="8" s="1"/>
  <c r="I1010" i="8"/>
  <c r="K1010" i="8" s="1"/>
  <c r="H1011" i="8"/>
  <c r="J1011" i="8" s="1"/>
  <c r="I1011" i="8"/>
  <c r="K1011" i="8" s="1"/>
  <c r="H1012" i="8"/>
  <c r="J1012" i="8" s="1"/>
  <c r="I1012" i="8"/>
  <c r="K1012" i="8" s="1"/>
  <c r="H1013" i="8"/>
  <c r="J1013" i="8" s="1"/>
  <c r="I1013" i="8"/>
  <c r="K1013" i="8" s="1"/>
  <c r="H1014" i="8"/>
  <c r="J1014" i="8" s="1"/>
  <c r="I1014" i="8"/>
  <c r="K1014" i="8" s="1"/>
  <c r="H1015" i="8"/>
  <c r="J1015" i="8" s="1"/>
  <c r="I1015" i="8"/>
  <c r="K1015" i="8" s="1"/>
  <c r="H1016" i="8"/>
  <c r="J1016" i="8" s="1"/>
  <c r="I1016" i="8"/>
  <c r="K1016" i="8" s="1"/>
  <c r="H1017" i="8"/>
  <c r="J1017" i="8" s="1"/>
  <c r="I1017" i="8"/>
  <c r="K1017" i="8" s="1"/>
  <c r="H1018" i="8"/>
  <c r="J1018" i="8" s="1"/>
  <c r="I1018" i="8"/>
  <c r="K1018" i="8" s="1"/>
  <c r="H1019" i="8"/>
  <c r="J1019" i="8" s="1"/>
  <c r="I1019" i="8"/>
  <c r="K1019" i="8" s="1"/>
  <c r="H1020" i="8"/>
  <c r="J1020" i="8" s="1"/>
  <c r="I1020" i="8"/>
  <c r="K1020" i="8" s="1"/>
  <c r="H1021" i="8"/>
  <c r="J1021" i="8" s="1"/>
  <c r="I1021" i="8"/>
  <c r="K1021" i="8" s="1"/>
  <c r="H1022" i="8"/>
  <c r="J1022" i="8" s="1"/>
  <c r="I1022" i="8"/>
  <c r="K1022" i="8" s="1"/>
  <c r="H1023" i="8"/>
  <c r="J1023" i="8" s="1"/>
  <c r="I1023" i="8"/>
  <c r="K1023" i="8" s="1"/>
  <c r="H1024" i="8"/>
  <c r="J1024" i="8" s="1"/>
  <c r="I1024" i="8"/>
  <c r="K1024" i="8" s="1"/>
  <c r="H1025" i="8"/>
  <c r="J1025" i="8" s="1"/>
  <c r="I1025" i="8"/>
  <c r="K1025" i="8" s="1"/>
  <c r="H1026" i="8"/>
  <c r="J1026" i="8" s="1"/>
  <c r="I1026" i="8"/>
  <c r="K1026" i="8" s="1"/>
  <c r="H1027" i="8"/>
  <c r="J1027" i="8" s="1"/>
  <c r="I1027" i="8"/>
  <c r="K1027" i="8" s="1"/>
  <c r="H1028" i="8"/>
  <c r="J1028" i="8" s="1"/>
  <c r="I1028" i="8"/>
  <c r="K1028" i="8" s="1"/>
  <c r="H1029" i="8"/>
  <c r="J1029" i="8" s="1"/>
  <c r="I1029" i="8"/>
  <c r="K1029" i="8" s="1"/>
  <c r="H1030" i="8"/>
  <c r="J1030" i="8" s="1"/>
  <c r="I1030" i="8"/>
  <c r="K1030" i="8" s="1"/>
  <c r="H1031" i="8"/>
  <c r="J1031" i="8" s="1"/>
  <c r="I1031" i="8"/>
  <c r="K1031" i="8" s="1"/>
  <c r="H1032" i="8"/>
  <c r="J1032" i="8" s="1"/>
  <c r="I1032" i="8"/>
  <c r="K1032" i="8" s="1"/>
  <c r="H1033" i="8"/>
  <c r="J1033" i="8" s="1"/>
  <c r="I1033" i="8"/>
  <c r="K1033" i="8" s="1"/>
  <c r="H1034" i="8"/>
  <c r="J1034" i="8" s="1"/>
  <c r="I1034" i="8"/>
  <c r="K1034" i="8" s="1"/>
  <c r="H1035" i="8"/>
  <c r="J1035" i="8" s="1"/>
  <c r="I1035" i="8"/>
  <c r="K1035" i="8" s="1"/>
  <c r="H1036" i="8"/>
  <c r="J1036" i="8" s="1"/>
  <c r="I1036" i="8"/>
  <c r="K1036" i="8" s="1"/>
  <c r="H1037" i="8"/>
  <c r="J1037" i="8" s="1"/>
  <c r="I1037" i="8"/>
  <c r="K1037" i="8" s="1"/>
  <c r="H1038" i="8"/>
  <c r="J1038" i="8" s="1"/>
  <c r="I1038" i="8"/>
  <c r="K1038" i="8" s="1"/>
  <c r="H1039" i="8"/>
  <c r="J1039" i="8" s="1"/>
  <c r="I1039" i="8"/>
  <c r="K1039" i="8" s="1"/>
  <c r="H1040" i="8"/>
  <c r="J1040" i="8" s="1"/>
  <c r="I1040" i="8"/>
  <c r="K1040" i="8" s="1"/>
  <c r="H1041" i="8"/>
  <c r="J1041" i="8" s="1"/>
  <c r="I1041" i="8"/>
  <c r="K1041" i="8" s="1"/>
  <c r="H1042" i="8"/>
  <c r="J1042" i="8" s="1"/>
  <c r="I1042" i="8"/>
  <c r="K1042" i="8" s="1"/>
  <c r="H1043" i="8"/>
  <c r="J1043" i="8" s="1"/>
  <c r="I1043" i="8"/>
  <c r="K1043" i="8" s="1"/>
  <c r="H1044" i="8"/>
  <c r="J1044" i="8" s="1"/>
  <c r="I1044" i="8"/>
  <c r="K1044" i="8" s="1"/>
  <c r="H1045" i="8"/>
  <c r="J1045" i="8" s="1"/>
  <c r="I1045" i="8"/>
  <c r="K1045" i="8" s="1"/>
  <c r="H1046" i="8"/>
  <c r="J1046" i="8" s="1"/>
  <c r="I1046" i="8"/>
  <c r="K1046" i="8" s="1"/>
  <c r="H1047" i="8"/>
  <c r="J1047" i="8" s="1"/>
  <c r="I1047" i="8"/>
  <c r="K1047" i="8" s="1"/>
  <c r="H1048" i="8"/>
  <c r="J1048" i="8" s="1"/>
  <c r="I1048" i="8"/>
  <c r="K1048" i="8" s="1"/>
  <c r="H1049" i="8"/>
  <c r="J1049" i="8" s="1"/>
  <c r="I1049" i="8"/>
  <c r="K1049" i="8" s="1"/>
  <c r="H1050" i="8"/>
  <c r="J1050" i="8" s="1"/>
  <c r="I1050" i="8"/>
  <c r="K1050" i="8" s="1"/>
  <c r="H1051" i="8"/>
  <c r="J1051" i="8" s="1"/>
  <c r="I1051" i="8"/>
  <c r="K1051" i="8" s="1"/>
  <c r="H1052" i="8"/>
  <c r="J1052" i="8" s="1"/>
  <c r="I1052" i="8"/>
  <c r="K1052" i="8" s="1"/>
  <c r="H1053" i="8"/>
  <c r="J1053" i="8" s="1"/>
  <c r="I1053" i="8"/>
  <c r="K1053" i="8" s="1"/>
  <c r="H1054" i="8"/>
  <c r="J1054" i="8" s="1"/>
  <c r="I1054" i="8"/>
  <c r="K1054" i="8" s="1"/>
  <c r="H1055" i="8"/>
  <c r="J1055" i="8" s="1"/>
  <c r="I1055" i="8"/>
  <c r="K1055" i="8" s="1"/>
  <c r="H1056" i="8"/>
  <c r="J1056" i="8" s="1"/>
  <c r="I1056" i="8"/>
  <c r="K1056" i="8" s="1"/>
  <c r="H1057" i="8"/>
  <c r="J1057" i="8" s="1"/>
  <c r="I1057" i="8"/>
  <c r="K1057" i="8" s="1"/>
  <c r="H1058" i="8"/>
  <c r="J1058" i="8" s="1"/>
  <c r="I1058" i="8"/>
  <c r="K1058" i="8" s="1"/>
  <c r="H1059" i="8"/>
  <c r="J1059" i="8" s="1"/>
  <c r="I1059" i="8"/>
  <c r="K1059" i="8" s="1"/>
  <c r="H1060" i="8"/>
  <c r="J1060" i="8" s="1"/>
  <c r="I1060" i="8"/>
  <c r="K1060" i="8" s="1"/>
  <c r="H1061" i="8"/>
  <c r="J1061" i="8" s="1"/>
  <c r="I1061" i="8"/>
  <c r="K1061" i="8" s="1"/>
  <c r="H1062" i="8"/>
  <c r="J1062" i="8" s="1"/>
  <c r="I1062" i="8"/>
  <c r="K1062" i="8" s="1"/>
  <c r="H1063" i="8"/>
  <c r="J1063" i="8" s="1"/>
  <c r="I1063" i="8"/>
  <c r="K1063" i="8" s="1"/>
  <c r="H1064" i="8"/>
  <c r="J1064" i="8" s="1"/>
  <c r="I1064" i="8"/>
  <c r="K1064" i="8" s="1"/>
  <c r="H1065" i="8"/>
  <c r="J1065" i="8" s="1"/>
  <c r="I1065" i="8"/>
  <c r="K1065" i="8" s="1"/>
  <c r="H1066" i="8"/>
  <c r="J1066" i="8" s="1"/>
  <c r="I1066" i="8"/>
  <c r="K1066" i="8" s="1"/>
  <c r="H1067" i="8"/>
  <c r="J1067" i="8" s="1"/>
  <c r="I1067" i="8"/>
  <c r="K1067" i="8" s="1"/>
  <c r="H1068" i="8"/>
  <c r="J1068" i="8" s="1"/>
  <c r="I1068" i="8"/>
  <c r="K1068" i="8" s="1"/>
  <c r="H1069" i="8"/>
  <c r="J1069" i="8" s="1"/>
  <c r="I1069" i="8"/>
  <c r="K1069" i="8" s="1"/>
  <c r="H1070" i="8"/>
  <c r="J1070" i="8" s="1"/>
  <c r="I1070" i="8"/>
  <c r="K1070" i="8" s="1"/>
  <c r="H1071" i="8"/>
  <c r="J1071" i="8" s="1"/>
  <c r="I1071" i="8"/>
  <c r="K1071" i="8" s="1"/>
  <c r="H1072" i="8"/>
  <c r="J1072" i="8" s="1"/>
  <c r="I1072" i="8"/>
  <c r="K1072" i="8" s="1"/>
  <c r="H1073" i="8"/>
  <c r="J1073" i="8" s="1"/>
  <c r="I1073" i="8"/>
  <c r="K1073" i="8" s="1"/>
  <c r="H1074" i="8"/>
  <c r="J1074" i="8" s="1"/>
  <c r="I1074" i="8"/>
  <c r="K1074" i="8" s="1"/>
  <c r="H1075" i="8"/>
  <c r="J1075" i="8" s="1"/>
  <c r="I1075" i="8"/>
  <c r="K1075" i="8" s="1"/>
  <c r="H1076" i="8"/>
  <c r="J1076" i="8" s="1"/>
  <c r="I1076" i="8"/>
  <c r="K1076" i="8" s="1"/>
  <c r="H1077" i="8"/>
  <c r="J1077" i="8" s="1"/>
  <c r="I1077" i="8"/>
  <c r="K1077" i="8" s="1"/>
  <c r="H1078" i="8"/>
  <c r="J1078" i="8" s="1"/>
  <c r="I1078" i="8"/>
  <c r="K1078" i="8" s="1"/>
  <c r="H1079" i="8"/>
  <c r="J1079" i="8" s="1"/>
  <c r="I1079" i="8"/>
  <c r="K1079" i="8" s="1"/>
  <c r="H1080" i="8"/>
  <c r="J1080" i="8" s="1"/>
  <c r="I1080" i="8"/>
  <c r="K1080" i="8" s="1"/>
  <c r="H1081" i="8"/>
  <c r="J1081" i="8" s="1"/>
  <c r="I1081" i="8"/>
  <c r="K1081" i="8" s="1"/>
  <c r="H1082" i="8"/>
  <c r="J1082" i="8" s="1"/>
  <c r="I1082" i="8"/>
  <c r="K1082" i="8" s="1"/>
  <c r="H1083" i="8"/>
  <c r="J1083" i="8" s="1"/>
  <c r="I1083" i="8"/>
  <c r="K1083" i="8" s="1"/>
  <c r="H1084" i="8"/>
  <c r="J1084" i="8" s="1"/>
  <c r="I1084" i="8"/>
  <c r="K1084" i="8" s="1"/>
  <c r="H1085" i="8"/>
  <c r="J1085" i="8" s="1"/>
  <c r="I1085" i="8"/>
  <c r="K1085" i="8" s="1"/>
  <c r="H1086" i="8"/>
  <c r="J1086" i="8" s="1"/>
  <c r="I1086" i="8"/>
  <c r="K1086" i="8" s="1"/>
  <c r="H1087" i="8"/>
  <c r="J1087" i="8" s="1"/>
  <c r="I1087" i="8"/>
  <c r="K1087" i="8" s="1"/>
  <c r="H1088" i="8"/>
  <c r="J1088" i="8" s="1"/>
  <c r="I1088" i="8"/>
  <c r="K1088" i="8" s="1"/>
  <c r="H1089" i="8"/>
  <c r="J1089" i="8" s="1"/>
  <c r="I1089" i="8"/>
  <c r="K1089" i="8" s="1"/>
  <c r="H1090" i="8"/>
  <c r="J1090" i="8" s="1"/>
  <c r="I1090" i="8"/>
  <c r="K1090" i="8" s="1"/>
  <c r="H1091" i="8"/>
  <c r="J1091" i="8" s="1"/>
  <c r="I1091" i="8"/>
  <c r="K1091" i="8" s="1"/>
  <c r="H1092" i="8"/>
  <c r="J1092" i="8" s="1"/>
  <c r="I1092" i="8"/>
  <c r="K1092" i="8" s="1"/>
  <c r="H1093" i="8"/>
  <c r="J1093" i="8" s="1"/>
  <c r="I1093" i="8"/>
  <c r="K1093" i="8" s="1"/>
  <c r="H1094" i="8"/>
  <c r="J1094" i="8" s="1"/>
  <c r="I1094" i="8"/>
  <c r="K1094" i="8" s="1"/>
  <c r="H1095" i="8"/>
  <c r="J1095" i="8" s="1"/>
  <c r="I1095" i="8"/>
  <c r="K1095" i="8" s="1"/>
  <c r="H1096" i="8"/>
  <c r="J1096" i="8" s="1"/>
  <c r="I1096" i="8"/>
  <c r="K1096" i="8" s="1"/>
  <c r="H1097" i="8"/>
  <c r="J1097" i="8" s="1"/>
  <c r="I1097" i="8"/>
  <c r="K1097" i="8" s="1"/>
  <c r="H1098" i="8"/>
  <c r="J1098" i="8" s="1"/>
  <c r="I1098" i="8"/>
  <c r="K1098" i="8" s="1"/>
  <c r="H1099" i="8"/>
  <c r="J1099" i="8" s="1"/>
  <c r="I1099" i="8"/>
  <c r="K1099" i="8" s="1"/>
  <c r="H1100" i="8"/>
  <c r="J1100" i="8" s="1"/>
  <c r="I1100" i="8"/>
  <c r="K1100" i="8" s="1"/>
  <c r="H1101" i="8"/>
  <c r="J1101" i="8" s="1"/>
  <c r="I1101" i="8"/>
  <c r="K1101" i="8" s="1"/>
  <c r="H1102" i="8"/>
  <c r="J1102" i="8" s="1"/>
  <c r="I1102" i="8"/>
  <c r="K1102" i="8" s="1"/>
  <c r="H1103" i="8"/>
  <c r="J1103" i="8" s="1"/>
  <c r="I1103" i="8"/>
  <c r="K1103" i="8" s="1"/>
  <c r="H1104" i="8"/>
  <c r="J1104" i="8" s="1"/>
  <c r="I1104" i="8"/>
  <c r="K1104" i="8" s="1"/>
  <c r="H1105" i="8"/>
  <c r="J1105" i="8" s="1"/>
  <c r="I1105" i="8"/>
  <c r="K1105" i="8" s="1"/>
  <c r="H1106" i="8"/>
  <c r="J1106" i="8" s="1"/>
  <c r="I1106" i="8"/>
  <c r="K1106" i="8" s="1"/>
  <c r="H1107" i="8"/>
  <c r="J1107" i="8" s="1"/>
  <c r="I1107" i="8"/>
  <c r="K1107" i="8" s="1"/>
  <c r="H1108" i="8"/>
  <c r="J1108" i="8" s="1"/>
  <c r="I1108" i="8"/>
  <c r="K1108" i="8" s="1"/>
  <c r="H1109" i="8"/>
  <c r="J1109" i="8" s="1"/>
  <c r="I1109" i="8"/>
  <c r="K1109" i="8" s="1"/>
  <c r="H1110" i="8"/>
  <c r="J1110" i="8" s="1"/>
  <c r="I1110" i="8"/>
  <c r="K1110" i="8" s="1"/>
  <c r="H1111" i="8"/>
  <c r="J1111" i="8" s="1"/>
  <c r="I1111" i="8"/>
  <c r="K1111" i="8" s="1"/>
  <c r="H1112" i="8"/>
  <c r="J1112" i="8" s="1"/>
  <c r="I1112" i="8"/>
  <c r="K1112" i="8" s="1"/>
  <c r="H1113" i="8"/>
  <c r="J1113" i="8" s="1"/>
  <c r="I1113" i="8"/>
  <c r="K1113" i="8" s="1"/>
  <c r="H1114" i="8"/>
  <c r="J1114" i="8" s="1"/>
  <c r="I1114" i="8"/>
  <c r="K1114" i="8" s="1"/>
  <c r="H1115" i="8"/>
  <c r="J1115" i="8" s="1"/>
  <c r="I1115" i="8"/>
  <c r="K1115" i="8" s="1"/>
  <c r="H1116" i="8"/>
  <c r="J1116" i="8" s="1"/>
  <c r="I1116" i="8"/>
  <c r="K1116" i="8" s="1"/>
  <c r="H1117" i="8"/>
  <c r="J1117" i="8" s="1"/>
  <c r="I1117" i="8"/>
  <c r="K1117" i="8" s="1"/>
  <c r="H1118" i="8"/>
  <c r="J1118" i="8" s="1"/>
  <c r="I1118" i="8"/>
  <c r="K1118" i="8" s="1"/>
  <c r="H1119" i="8"/>
  <c r="J1119" i="8" s="1"/>
  <c r="I1119" i="8"/>
  <c r="K1119" i="8" s="1"/>
  <c r="H1120" i="8"/>
  <c r="J1120" i="8" s="1"/>
  <c r="I1120" i="8"/>
  <c r="K1120" i="8" s="1"/>
  <c r="H1121" i="8"/>
  <c r="J1121" i="8" s="1"/>
  <c r="I1121" i="8"/>
  <c r="K1121" i="8" s="1"/>
  <c r="H1122" i="8"/>
  <c r="J1122" i="8" s="1"/>
  <c r="I1122" i="8"/>
  <c r="K1122" i="8" s="1"/>
  <c r="H1123" i="8"/>
  <c r="J1123" i="8" s="1"/>
  <c r="I1123" i="8"/>
  <c r="K1123" i="8" s="1"/>
  <c r="H1124" i="8"/>
  <c r="J1124" i="8" s="1"/>
  <c r="I1124" i="8"/>
  <c r="K1124" i="8" s="1"/>
  <c r="H1125" i="8"/>
  <c r="J1125" i="8" s="1"/>
  <c r="I1125" i="8"/>
  <c r="K1125" i="8" s="1"/>
  <c r="H1126" i="8"/>
  <c r="J1126" i="8" s="1"/>
  <c r="I1126" i="8"/>
  <c r="K1126" i="8" s="1"/>
  <c r="H1127" i="8"/>
  <c r="J1127" i="8" s="1"/>
  <c r="I1127" i="8"/>
  <c r="K1127" i="8" s="1"/>
  <c r="H1128" i="8"/>
  <c r="J1128" i="8" s="1"/>
  <c r="I1128" i="8"/>
  <c r="K1128" i="8" s="1"/>
  <c r="H1129" i="8"/>
  <c r="J1129" i="8" s="1"/>
  <c r="I1129" i="8"/>
  <c r="K1129" i="8" s="1"/>
  <c r="H1130" i="8"/>
  <c r="J1130" i="8" s="1"/>
  <c r="I1130" i="8"/>
  <c r="K1130" i="8" s="1"/>
  <c r="H1131" i="8"/>
  <c r="J1131" i="8" s="1"/>
  <c r="I1131" i="8"/>
  <c r="K1131" i="8" s="1"/>
  <c r="H1132" i="8"/>
  <c r="J1132" i="8" s="1"/>
  <c r="I1132" i="8"/>
  <c r="K1132" i="8" s="1"/>
  <c r="H1133" i="8"/>
  <c r="J1133" i="8" s="1"/>
  <c r="I1133" i="8"/>
  <c r="K1133" i="8" s="1"/>
  <c r="H1134" i="8"/>
  <c r="J1134" i="8" s="1"/>
  <c r="I1134" i="8"/>
  <c r="K1134" i="8" s="1"/>
  <c r="H1135" i="8"/>
  <c r="J1135" i="8" s="1"/>
  <c r="I1135" i="8"/>
  <c r="K1135" i="8" s="1"/>
  <c r="H1136" i="8"/>
  <c r="J1136" i="8" s="1"/>
  <c r="I1136" i="8"/>
  <c r="K1136" i="8" s="1"/>
  <c r="H1137" i="8"/>
  <c r="J1137" i="8" s="1"/>
  <c r="I1137" i="8"/>
  <c r="K1137" i="8" s="1"/>
  <c r="H1138" i="8"/>
  <c r="J1138" i="8" s="1"/>
  <c r="I1138" i="8"/>
  <c r="K1138" i="8" s="1"/>
  <c r="H1139" i="8"/>
  <c r="J1139" i="8" s="1"/>
  <c r="I1139" i="8"/>
  <c r="K1139" i="8" s="1"/>
  <c r="H1140" i="8"/>
  <c r="J1140" i="8" s="1"/>
  <c r="I1140" i="8"/>
  <c r="K1140" i="8" s="1"/>
  <c r="H1141" i="8"/>
  <c r="J1141" i="8" s="1"/>
  <c r="I1141" i="8"/>
  <c r="K1141" i="8" s="1"/>
  <c r="H1142" i="8"/>
  <c r="J1142" i="8" s="1"/>
  <c r="I1142" i="8"/>
  <c r="K1142" i="8" s="1"/>
  <c r="H1143" i="8"/>
  <c r="J1143" i="8" s="1"/>
  <c r="I1143" i="8"/>
  <c r="K1143" i="8" s="1"/>
  <c r="H1144" i="8"/>
  <c r="J1144" i="8" s="1"/>
  <c r="I1144" i="8"/>
  <c r="K1144" i="8" s="1"/>
  <c r="H1145" i="8"/>
  <c r="J1145" i="8" s="1"/>
  <c r="I1145" i="8"/>
  <c r="K1145" i="8" s="1"/>
  <c r="H1146" i="8"/>
  <c r="J1146" i="8" s="1"/>
  <c r="I1146" i="8"/>
  <c r="K1146" i="8" s="1"/>
  <c r="H1147" i="8"/>
  <c r="J1147" i="8" s="1"/>
  <c r="I1147" i="8"/>
  <c r="K1147" i="8" s="1"/>
  <c r="H1148" i="8"/>
  <c r="J1148" i="8" s="1"/>
  <c r="I1148" i="8"/>
  <c r="K1148" i="8" s="1"/>
  <c r="H1149" i="8"/>
  <c r="J1149" i="8" s="1"/>
  <c r="I1149" i="8"/>
  <c r="K1149" i="8" s="1"/>
  <c r="H1150" i="8"/>
  <c r="J1150" i="8" s="1"/>
  <c r="I1150" i="8"/>
  <c r="K1150" i="8" s="1"/>
  <c r="H1151" i="8"/>
  <c r="J1151" i="8" s="1"/>
  <c r="I1151" i="8"/>
  <c r="K1151" i="8" s="1"/>
  <c r="H1152" i="8"/>
  <c r="J1152" i="8" s="1"/>
  <c r="I1152" i="8"/>
  <c r="K1152" i="8" s="1"/>
  <c r="H1153" i="8"/>
  <c r="J1153" i="8" s="1"/>
  <c r="I1153" i="8"/>
  <c r="K1153" i="8" s="1"/>
  <c r="H1154" i="8"/>
  <c r="J1154" i="8" s="1"/>
  <c r="I1154" i="8"/>
  <c r="K1154" i="8" s="1"/>
  <c r="H1155" i="8"/>
  <c r="J1155" i="8" s="1"/>
  <c r="I1155" i="8"/>
  <c r="K1155" i="8" s="1"/>
  <c r="H1156" i="8"/>
  <c r="J1156" i="8" s="1"/>
  <c r="I1156" i="8"/>
  <c r="K1156" i="8" s="1"/>
  <c r="H1157" i="8"/>
  <c r="J1157" i="8" s="1"/>
  <c r="I1157" i="8"/>
  <c r="K1157" i="8" s="1"/>
  <c r="H1158" i="8"/>
  <c r="J1158" i="8" s="1"/>
  <c r="I1158" i="8"/>
  <c r="K1158" i="8" s="1"/>
  <c r="H1159" i="8"/>
  <c r="J1159" i="8" s="1"/>
  <c r="I1159" i="8"/>
  <c r="K1159" i="8" s="1"/>
  <c r="H1160" i="8"/>
  <c r="J1160" i="8" s="1"/>
  <c r="I1160" i="8"/>
  <c r="K1160" i="8" s="1"/>
  <c r="H1161" i="8"/>
  <c r="J1161" i="8" s="1"/>
  <c r="I1161" i="8"/>
  <c r="K1161" i="8" s="1"/>
  <c r="H1162" i="8"/>
  <c r="J1162" i="8" s="1"/>
  <c r="I1162" i="8"/>
  <c r="K1162" i="8" s="1"/>
  <c r="H1163" i="8"/>
  <c r="J1163" i="8" s="1"/>
  <c r="I1163" i="8"/>
  <c r="K1163" i="8" s="1"/>
  <c r="H1164" i="8"/>
  <c r="J1164" i="8" s="1"/>
  <c r="I1164" i="8"/>
  <c r="K1164" i="8" s="1"/>
  <c r="H1165" i="8"/>
  <c r="J1165" i="8" s="1"/>
  <c r="I1165" i="8"/>
  <c r="K1165" i="8" s="1"/>
  <c r="H1166" i="8"/>
  <c r="J1166" i="8" s="1"/>
  <c r="I1166" i="8"/>
  <c r="K1166" i="8" s="1"/>
  <c r="H1167" i="8"/>
  <c r="J1167" i="8" s="1"/>
  <c r="I1167" i="8"/>
  <c r="K1167" i="8" s="1"/>
  <c r="H1168" i="8"/>
  <c r="J1168" i="8" s="1"/>
  <c r="I1168" i="8"/>
  <c r="K1168" i="8" s="1"/>
  <c r="H1169" i="8"/>
  <c r="J1169" i="8" s="1"/>
  <c r="I1169" i="8"/>
  <c r="K1169" i="8" s="1"/>
  <c r="H1170" i="8"/>
  <c r="J1170" i="8" s="1"/>
  <c r="I1170" i="8"/>
  <c r="K1170" i="8" s="1"/>
  <c r="H1171" i="8"/>
  <c r="J1171" i="8" s="1"/>
  <c r="I1171" i="8"/>
  <c r="K1171" i="8" s="1"/>
  <c r="H1172" i="8"/>
  <c r="J1172" i="8" s="1"/>
  <c r="I1172" i="8"/>
  <c r="K1172" i="8" s="1"/>
  <c r="H1173" i="8"/>
  <c r="J1173" i="8" s="1"/>
  <c r="I1173" i="8"/>
  <c r="K1173" i="8" s="1"/>
  <c r="H1174" i="8"/>
  <c r="J1174" i="8" s="1"/>
  <c r="I1174" i="8"/>
  <c r="K1174" i="8" s="1"/>
  <c r="H1175" i="8"/>
  <c r="J1175" i="8" s="1"/>
  <c r="I1175" i="8"/>
  <c r="K1175" i="8" s="1"/>
  <c r="H1176" i="8"/>
  <c r="J1176" i="8" s="1"/>
  <c r="I1176" i="8"/>
  <c r="K1176" i="8" s="1"/>
  <c r="H1177" i="8"/>
  <c r="J1177" i="8" s="1"/>
  <c r="I1177" i="8"/>
  <c r="K1177" i="8" s="1"/>
  <c r="H1178" i="8"/>
  <c r="J1178" i="8" s="1"/>
  <c r="I1178" i="8"/>
  <c r="K1178" i="8" s="1"/>
  <c r="H1179" i="8"/>
  <c r="J1179" i="8" s="1"/>
  <c r="I1179" i="8"/>
  <c r="K1179" i="8" s="1"/>
  <c r="H1180" i="8"/>
  <c r="J1180" i="8" s="1"/>
  <c r="I1180" i="8"/>
  <c r="K1180" i="8" s="1"/>
  <c r="H1181" i="8"/>
  <c r="J1181" i="8" s="1"/>
  <c r="I1181" i="8"/>
  <c r="K1181" i="8" s="1"/>
  <c r="H1182" i="8"/>
  <c r="J1182" i="8" s="1"/>
  <c r="I1182" i="8"/>
  <c r="K1182" i="8" s="1"/>
  <c r="H1183" i="8"/>
  <c r="J1183" i="8" s="1"/>
  <c r="I1183" i="8"/>
  <c r="K1183" i="8" s="1"/>
  <c r="H1184" i="8"/>
  <c r="J1184" i="8" s="1"/>
  <c r="I1184" i="8"/>
  <c r="K1184" i="8" s="1"/>
  <c r="H1185" i="8"/>
  <c r="J1185" i="8" s="1"/>
  <c r="I1185" i="8"/>
  <c r="K1185" i="8" s="1"/>
  <c r="H1186" i="8"/>
  <c r="J1186" i="8" s="1"/>
  <c r="I1186" i="8"/>
  <c r="K1186" i="8" s="1"/>
  <c r="H1187" i="8"/>
  <c r="J1187" i="8" s="1"/>
  <c r="I1187" i="8"/>
  <c r="K1187" i="8" s="1"/>
  <c r="H1188" i="8"/>
  <c r="J1188" i="8" s="1"/>
  <c r="I1188" i="8"/>
  <c r="K1188" i="8" s="1"/>
  <c r="H1189" i="8"/>
  <c r="J1189" i="8" s="1"/>
  <c r="I1189" i="8"/>
  <c r="K1189" i="8" s="1"/>
  <c r="H1190" i="8"/>
  <c r="J1190" i="8" s="1"/>
  <c r="I1190" i="8"/>
  <c r="K1190" i="8" s="1"/>
  <c r="H1191" i="8"/>
  <c r="J1191" i="8" s="1"/>
  <c r="I1191" i="8"/>
  <c r="K1191" i="8" s="1"/>
  <c r="H1192" i="8"/>
  <c r="J1192" i="8" s="1"/>
  <c r="I1192" i="8"/>
  <c r="K1192" i="8" s="1"/>
  <c r="H1193" i="8"/>
  <c r="J1193" i="8" s="1"/>
  <c r="I1193" i="8"/>
  <c r="K1193" i="8" s="1"/>
  <c r="H1194" i="8"/>
  <c r="J1194" i="8" s="1"/>
  <c r="I1194" i="8"/>
  <c r="K1194" i="8" s="1"/>
  <c r="H1195" i="8"/>
  <c r="J1195" i="8" s="1"/>
  <c r="I1195" i="8"/>
  <c r="K1195" i="8" s="1"/>
  <c r="H1196" i="8"/>
  <c r="J1196" i="8" s="1"/>
  <c r="I1196" i="8"/>
  <c r="K1196" i="8" s="1"/>
  <c r="H1197" i="8"/>
  <c r="J1197" i="8" s="1"/>
  <c r="I1197" i="8"/>
  <c r="K1197" i="8" s="1"/>
  <c r="H1198" i="8"/>
  <c r="J1198" i="8" s="1"/>
  <c r="I1198" i="8"/>
  <c r="K1198" i="8" s="1"/>
  <c r="H1199" i="8"/>
  <c r="J1199" i="8" s="1"/>
  <c r="I1199" i="8"/>
  <c r="K1199" i="8" s="1"/>
  <c r="H1200" i="8"/>
  <c r="J1200" i="8" s="1"/>
  <c r="I1200" i="8"/>
  <c r="K1200" i="8" s="1"/>
  <c r="H1201" i="8"/>
  <c r="J1201" i="8" s="1"/>
  <c r="I1201" i="8"/>
  <c r="K1201" i="8" s="1"/>
  <c r="H1202" i="8"/>
  <c r="J1202" i="8" s="1"/>
  <c r="I1202" i="8"/>
  <c r="K1202" i="8" s="1"/>
  <c r="H1203" i="8"/>
  <c r="J1203" i="8" s="1"/>
  <c r="I1203" i="8"/>
  <c r="K1203" i="8" s="1"/>
  <c r="H1204" i="8"/>
  <c r="J1204" i="8" s="1"/>
  <c r="I1204" i="8"/>
  <c r="K1204" i="8" s="1"/>
  <c r="H1205" i="8"/>
  <c r="J1205" i="8" s="1"/>
  <c r="I1205" i="8"/>
  <c r="K1205" i="8" s="1"/>
  <c r="H1206" i="8"/>
  <c r="J1206" i="8" s="1"/>
  <c r="I1206" i="8"/>
  <c r="K1206" i="8" s="1"/>
  <c r="H1207" i="8"/>
  <c r="J1207" i="8" s="1"/>
  <c r="I1207" i="8"/>
  <c r="K1207" i="8" s="1"/>
  <c r="H1208" i="8"/>
  <c r="J1208" i="8" s="1"/>
  <c r="I1208" i="8"/>
  <c r="K1208" i="8" s="1"/>
  <c r="H1209" i="8"/>
  <c r="J1209" i="8" s="1"/>
  <c r="I1209" i="8"/>
  <c r="K1209" i="8" s="1"/>
  <c r="H1210" i="8"/>
  <c r="J1210" i="8" s="1"/>
  <c r="I1210" i="8"/>
  <c r="K1210" i="8" s="1"/>
  <c r="H1211" i="8"/>
  <c r="J1211" i="8" s="1"/>
  <c r="I1211" i="8"/>
  <c r="K1211" i="8" s="1"/>
  <c r="H1212" i="8"/>
  <c r="J1212" i="8" s="1"/>
  <c r="I1212" i="8"/>
  <c r="K1212" i="8" s="1"/>
  <c r="H1213" i="8"/>
  <c r="J1213" i="8" s="1"/>
  <c r="I1213" i="8"/>
  <c r="K1213" i="8" s="1"/>
  <c r="H1214" i="8"/>
  <c r="J1214" i="8" s="1"/>
  <c r="I1214" i="8"/>
  <c r="K1214" i="8" s="1"/>
  <c r="H1215" i="8"/>
  <c r="J1215" i="8" s="1"/>
  <c r="I1215" i="8"/>
  <c r="K1215" i="8" s="1"/>
  <c r="H1216" i="8"/>
  <c r="J1216" i="8" s="1"/>
  <c r="I1216" i="8"/>
  <c r="K1216" i="8" s="1"/>
  <c r="H1217" i="8"/>
  <c r="J1217" i="8" s="1"/>
  <c r="I1217" i="8"/>
  <c r="K1217" i="8" s="1"/>
  <c r="H1218" i="8"/>
  <c r="J1218" i="8" s="1"/>
  <c r="I1218" i="8"/>
  <c r="K1218" i="8" s="1"/>
  <c r="H1219" i="8"/>
  <c r="J1219" i="8" s="1"/>
  <c r="I1219" i="8"/>
  <c r="K1219" i="8" s="1"/>
  <c r="H1220" i="8"/>
  <c r="J1220" i="8" s="1"/>
  <c r="I1220" i="8"/>
  <c r="K1220" i="8" s="1"/>
  <c r="H1221" i="8"/>
  <c r="J1221" i="8" s="1"/>
  <c r="I1221" i="8"/>
  <c r="K1221" i="8" s="1"/>
  <c r="H1222" i="8"/>
  <c r="J1222" i="8" s="1"/>
  <c r="I1222" i="8"/>
  <c r="K1222" i="8" s="1"/>
  <c r="H1223" i="8"/>
  <c r="J1223" i="8" s="1"/>
  <c r="I1223" i="8"/>
  <c r="K1223" i="8" s="1"/>
  <c r="H1224" i="8"/>
  <c r="J1224" i="8" s="1"/>
  <c r="I1224" i="8"/>
  <c r="K1224" i="8" s="1"/>
  <c r="H1225" i="8"/>
  <c r="J1225" i="8" s="1"/>
  <c r="I1225" i="8"/>
  <c r="K1225" i="8" s="1"/>
  <c r="H1226" i="8"/>
  <c r="J1226" i="8" s="1"/>
  <c r="I1226" i="8"/>
  <c r="K1226" i="8" s="1"/>
  <c r="H1227" i="8"/>
  <c r="J1227" i="8" s="1"/>
  <c r="I1227" i="8"/>
  <c r="K1227" i="8" s="1"/>
  <c r="H1228" i="8"/>
  <c r="J1228" i="8" s="1"/>
  <c r="I1228" i="8"/>
  <c r="K1228" i="8" s="1"/>
  <c r="H1229" i="8"/>
  <c r="J1229" i="8" s="1"/>
  <c r="I1229" i="8"/>
  <c r="K1229" i="8" s="1"/>
  <c r="H1230" i="8"/>
  <c r="J1230" i="8" s="1"/>
  <c r="I1230" i="8"/>
  <c r="K1230" i="8" s="1"/>
  <c r="H1231" i="8"/>
  <c r="J1231" i="8" s="1"/>
  <c r="I1231" i="8"/>
  <c r="K1231" i="8" s="1"/>
  <c r="H1232" i="8"/>
  <c r="J1232" i="8" s="1"/>
  <c r="I1232" i="8"/>
  <c r="K1232" i="8" s="1"/>
  <c r="H1233" i="8"/>
  <c r="J1233" i="8" s="1"/>
  <c r="I1233" i="8"/>
  <c r="K1233" i="8" s="1"/>
  <c r="H1234" i="8"/>
  <c r="J1234" i="8" s="1"/>
  <c r="I1234" i="8"/>
  <c r="K1234" i="8" s="1"/>
  <c r="H1235" i="8"/>
  <c r="J1235" i="8" s="1"/>
  <c r="I1235" i="8"/>
  <c r="K1235" i="8" s="1"/>
  <c r="H1236" i="8"/>
  <c r="J1236" i="8" s="1"/>
  <c r="I1236" i="8"/>
  <c r="K1236" i="8" s="1"/>
  <c r="H1237" i="8"/>
  <c r="J1237" i="8" s="1"/>
  <c r="I1237" i="8"/>
  <c r="K1237" i="8" s="1"/>
  <c r="H1238" i="8"/>
  <c r="J1238" i="8" s="1"/>
  <c r="I1238" i="8"/>
  <c r="K1238" i="8" s="1"/>
  <c r="H1239" i="8"/>
  <c r="J1239" i="8" s="1"/>
  <c r="I1239" i="8"/>
  <c r="K1239" i="8" s="1"/>
  <c r="H1240" i="8"/>
  <c r="J1240" i="8" s="1"/>
  <c r="I1240" i="8"/>
  <c r="K1240" i="8" s="1"/>
  <c r="H1241" i="8"/>
  <c r="J1241" i="8" s="1"/>
  <c r="I1241" i="8"/>
  <c r="K1241" i="8" s="1"/>
  <c r="H1242" i="8"/>
  <c r="J1242" i="8" s="1"/>
  <c r="I1242" i="8"/>
  <c r="K1242" i="8" s="1"/>
  <c r="H1243" i="8"/>
  <c r="J1243" i="8" s="1"/>
  <c r="I1243" i="8"/>
  <c r="K1243" i="8" s="1"/>
  <c r="H1244" i="8"/>
  <c r="J1244" i="8" s="1"/>
  <c r="I1244" i="8"/>
  <c r="K1244" i="8" s="1"/>
  <c r="H1245" i="8"/>
  <c r="J1245" i="8" s="1"/>
  <c r="I1245" i="8"/>
  <c r="K1245" i="8" s="1"/>
  <c r="H1246" i="8"/>
  <c r="J1246" i="8" s="1"/>
  <c r="I1246" i="8"/>
  <c r="K1246" i="8" s="1"/>
  <c r="H1247" i="8"/>
  <c r="J1247" i="8" s="1"/>
  <c r="I1247" i="8"/>
  <c r="K1247" i="8" s="1"/>
  <c r="H1248" i="8"/>
  <c r="J1248" i="8" s="1"/>
  <c r="I1248" i="8"/>
  <c r="K1248" i="8" s="1"/>
  <c r="H1249" i="8"/>
  <c r="J1249" i="8" s="1"/>
  <c r="I1249" i="8"/>
  <c r="K1249" i="8" s="1"/>
  <c r="H1250" i="8"/>
  <c r="J1250" i="8" s="1"/>
  <c r="I1250" i="8"/>
  <c r="K1250" i="8" s="1"/>
  <c r="H1251" i="8"/>
  <c r="J1251" i="8" s="1"/>
  <c r="I1251" i="8"/>
  <c r="K1251" i="8" s="1"/>
  <c r="H1252" i="8"/>
  <c r="J1252" i="8" s="1"/>
  <c r="I1252" i="8"/>
  <c r="K1252" i="8" s="1"/>
  <c r="H1253" i="8"/>
  <c r="J1253" i="8" s="1"/>
  <c r="I1253" i="8"/>
  <c r="K1253" i="8" s="1"/>
  <c r="H1254" i="8"/>
  <c r="J1254" i="8" s="1"/>
  <c r="I1254" i="8"/>
  <c r="K1254" i="8" s="1"/>
  <c r="H1255" i="8"/>
  <c r="J1255" i="8" s="1"/>
  <c r="I1255" i="8"/>
  <c r="K1255" i="8" s="1"/>
  <c r="H1256" i="8"/>
  <c r="J1256" i="8" s="1"/>
  <c r="I1256" i="8"/>
  <c r="K1256" i="8" s="1"/>
  <c r="H1257" i="8"/>
  <c r="J1257" i="8" s="1"/>
  <c r="I1257" i="8"/>
  <c r="K1257" i="8" s="1"/>
  <c r="H1258" i="8"/>
  <c r="J1258" i="8" s="1"/>
  <c r="I1258" i="8"/>
  <c r="K1258" i="8" s="1"/>
  <c r="H1259" i="8"/>
  <c r="J1259" i="8" s="1"/>
  <c r="I1259" i="8"/>
  <c r="K1259" i="8" s="1"/>
  <c r="H1260" i="8"/>
  <c r="J1260" i="8" s="1"/>
  <c r="I1260" i="8"/>
  <c r="K1260" i="8" s="1"/>
  <c r="H1261" i="8"/>
  <c r="J1261" i="8" s="1"/>
  <c r="I1261" i="8"/>
  <c r="K1261" i="8" s="1"/>
  <c r="H1262" i="8"/>
  <c r="J1262" i="8" s="1"/>
  <c r="I1262" i="8"/>
  <c r="K1262" i="8" s="1"/>
  <c r="H1263" i="8"/>
  <c r="J1263" i="8" s="1"/>
  <c r="I1263" i="8"/>
  <c r="K1263" i="8" s="1"/>
  <c r="H1264" i="8"/>
  <c r="J1264" i="8" s="1"/>
  <c r="I1264" i="8"/>
  <c r="K1264" i="8" s="1"/>
  <c r="H1265" i="8"/>
  <c r="J1265" i="8" s="1"/>
  <c r="I1265" i="8"/>
  <c r="K1265" i="8" s="1"/>
  <c r="H1266" i="8"/>
  <c r="J1266" i="8" s="1"/>
  <c r="I1266" i="8"/>
  <c r="K1266" i="8" s="1"/>
  <c r="H1267" i="8"/>
  <c r="J1267" i="8" s="1"/>
  <c r="I1267" i="8"/>
  <c r="K1267" i="8" s="1"/>
  <c r="H1268" i="8"/>
  <c r="J1268" i="8" s="1"/>
  <c r="I1268" i="8"/>
  <c r="K1268" i="8" s="1"/>
  <c r="H1269" i="8"/>
  <c r="J1269" i="8" s="1"/>
  <c r="I1269" i="8"/>
  <c r="K1269" i="8" s="1"/>
  <c r="H1270" i="8"/>
  <c r="J1270" i="8" s="1"/>
  <c r="I1270" i="8"/>
  <c r="K1270" i="8" s="1"/>
  <c r="H1271" i="8"/>
  <c r="J1271" i="8" s="1"/>
  <c r="I1271" i="8"/>
  <c r="K1271" i="8" s="1"/>
  <c r="H1272" i="8"/>
  <c r="J1272" i="8" s="1"/>
  <c r="I1272" i="8"/>
  <c r="K1272" i="8" s="1"/>
  <c r="H1273" i="8"/>
  <c r="J1273" i="8" s="1"/>
  <c r="I1273" i="8"/>
  <c r="K1273" i="8" s="1"/>
  <c r="H1274" i="8"/>
  <c r="J1274" i="8" s="1"/>
  <c r="I1274" i="8"/>
  <c r="K1274" i="8" s="1"/>
  <c r="H1275" i="8"/>
  <c r="J1275" i="8" s="1"/>
  <c r="I1275" i="8"/>
  <c r="K1275" i="8" s="1"/>
  <c r="H1276" i="8"/>
  <c r="J1276" i="8" s="1"/>
  <c r="I1276" i="8"/>
  <c r="K1276" i="8" s="1"/>
  <c r="H1277" i="8"/>
  <c r="J1277" i="8" s="1"/>
  <c r="I1277" i="8"/>
  <c r="K1277" i="8" s="1"/>
  <c r="H1278" i="8"/>
  <c r="J1278" i="8" s="1"/>
  <c r="I1278" i="8"/>
  <c r="K1278" i="8" s="1"/>
  <c r="H1279" i="8"/>
  <c r="J1279" i="8" s="1"/>
  <c r="I1279" i="8"/>
  <c r="K1279" i="8" s="1"/>
  <c r="H1280" i="8"/>
  <c r="J1280" i="8" s="1"/>
  <c r="I1280" i="8"/>
  <c r="K1280" i="8" s="1"/>
  <c r="H1281" i="8"/>
  <c r="J1281" i="8" s="1"/>
  <c r="I1281" i="8"/>
  <c r="K1281" i="8" s="1"/>
  <c r="H1282" i="8"/>
  <c r="J1282" i="8" s="1"/>
  <c r="I1282" i="8"/>
  <c r="K1282" i="8" s="1"/>
  <c r="H1283" i="8"/>
  <c r="J1283" i="8" s="1"/>
  <c r="I1283" i="8"/>
  <c r="K1283" i="8" s="1"/>
  <c r="H1284" i="8"/>
  <c r="J1284" i="8" s="1"/>
  <c r="I1284" i="8"/>
  <c r="K1284" i="8" s="1"/>
  <c r="H1285" i="8"/>
  <c r="J1285" i="8" s="1"/>
  <c r="I1285" i="8"/>
  <c r="K1285" i="8" s="1"/>
  <c r="H1286" i="8"/>
  <c r="J1286" i="8" s="1"/>
  <c r="I1286" i="8"/>
  <c r="K1286" i="8" s="1"/>
  <c r="H1287" i="8"/>
  <c r="J1287" i="8" s="1"/>
  <c r="I1287" i="8"/>
  <c r="K1287" i="8" s="1"/>
  <c r="H1288" i="8"/>
  <c r="J1288" i="8" s="1"/>
  <c r="I1288" i="8"/>
  <c r="K1288" i="8" s="1"/>
  <c r="H1289" i="8"/>
  <c r="J1289" i="8" s="1"/>
  <c r="I1289" i="8"/>
  <c r="K1289" i="8" s="1"/>
  <c r="H1290" i="8"/>
  <c r="J1290" i="8" s="1"/>
  <c r="I1290" i="8"/>
  <c r="K1290" i="8" s="1"/>
  <c r="H1291" i="8"/>
  <c r="J1291" i="8" s="1"/>
  <c r="I1291" i="8"/>
  <c r="K1291" i="8" s="1"/>
  <c r="H1292" i="8"/>
  <c r="J1292" i="8" s="1"/>
  <c r="I1292" i="8"/>
  <c r="K1292" i="8" s="1"/>
  <c r="H1293" i="8"/>
  <c r="J1293" i="8" s="1"/>
  <c r="I1293" i="8"/>
  <c r="K1293" i="8" s="1"/>
  <c r="H1294" i="8"/>
  <c r="J1294" i="8" s="1"/>
  <c r="I1294" i="8"/>
  <c r="K1294" i="8" s="1"/>
  <c r="H1295" i="8"/>
  <c r="J1295" i="8" s="1"/>
  <c r="I1295" i="8"/>
  <c r="K1295" i="8" s="1"/>
  <c r="H1296" i="8"/>
  <c r="J1296" i="8" s="1"/>
  <c r="I1296" i="8"/>
  <c r="K1296" i="8" s="1"/>
  <c r="H1297" i="8"/>
  <c r="J1297" i="8" s="1"/>
  <c r="I1297" i="8"/>
  <c r="K1297" i="8" s="1"/>
  <c r="H1298" i="8"/>
  <c r="J1298" i="8" s="1"/>
  <c r="I1298" i="8"/>
  <c r="K1298" i="8" s="1"/>
  <c r="H1299" i="8"/>
  <c r="J1299" i="8" s="1"/>
  <c r="I1299" i="8"/>
  <c r="K1299" i="8" s="1"/>
  <c r="H1300" i="8"/>
  <c r="J1300" i="8" s="1"/>
  <c r="I1300" i="8"/>
  <c r="K1300" i="8" s="1"/>
  <c r="H1301" i="8"/>
  <c r="J1301" i="8" s="1"/>
  <c r="I1301" i="8"/>
  <c r="K1301" i="8" s="1"/>
  <c r="H1302" i="8"/>
  <c r="J1302" i="8" s="1"/>
  <c r="I1302" i="8"/>
  <c r="K1302" i="8" s="1"/>
  <c r="H1303" i="8"/>
  <c r="J1303" i="8" s="1"/>
  <c r="I1303" i="8"/>
  <c r="K1303" i="8" s="1"/>
  <c r="H1304" i="8"/>
  <c r="J1304" i="8" s="1"/>
  <c r="I1304" i="8"/>
  <c r="K1304" i="8" s="1"/>
  <c r="H1305" i="8"/>
  <c r="J1305" i="8" s="1"/>
  <c r="I1305" i="8"/>
  <c r="K1305" i="8" s="1"/>
  <c r="H1306" i="8"/>
  <c r="J1306" i="8" s="1"/>
  <c r="I1306" i="8"/>
  <c r="K1306" i="8" s="1"/>
  <c r="H1307" i="8"/>
  <c r="J1307" i="8" s="1"/>
  <c r="I1307" i="8"/>
  <c r="K1307" i="8" s="1"/>
  <c r="H1308" i="8"/>
  <c r="J1308" i="8" s="1"/>
  <c r="I1308" i="8"/>
  <c r="K1308" i="8" s="1"/>
  <c r="H1309" i="8"/>
  <c r="J1309" i="8" s="1"/>
  <c r="I1309" i="8"/>
  <c r="K1309" i="8" s="1"/>
  <c r="H1310" i="8"/>
  <c r="J1310" i="8" s="1"/>
  <c r="I1310" i="8"/>
  <c r="K1310" i="8" s="1"/>
  <c r="H1311" i="8"/>
  <c r="J1311" i="8" s="1"/>
  <c r="I1311" i="8"/>
  <c r="K1311" i="8" s="1"/>
  <c r="H1312" i="8"/>
  <c r="J1312" i="8" s="1"/>
  <c r="I1312" i="8"/>
  <c r="K1312" i="8" s="1"/>
  <c r="H1313" i="8"/>
  <c r="J1313" i="8" s="1"/>
  <c r="I1313" i="8"/>
  <c r="K1313" i="8" s="1"/>
  <c r="H1314" i="8"/>
  <c r="J1314" i="8" s="1"/>
  <c r="I1314" i="8"/>
  <c r="K1314" i="8" s="1"/>
  <c r="H1315" i="8"/>
  <c r="J1315" i="8" s="1"/>
  <c r="I1315" i="8"/>
  <c r="K1315" i="8" s="1"/>
  <c r="H1316" i="8"/>
  <c r="J1316" i="8" s="1"/>
  <c r="I1316" i="8"/>
  <c r="K1316" i="8" s="1"/>
  <c r="H1317" i="8"/>
  <c r="J1317" i="8" s="1"/>
  <c r="I1317" i="8"/>
  <c r="K1317" i="8" s="1"/>
  <c r="I14" i="8"/>
  <c r="K14" i="8" s="1"/>
  <c r="H14" i="8"/>
  <c r="J14" i="8" s="1"/>
  <c r="D41" i="4" l="1"/>
  <c r="D73" i="4" l="1"/>
  <c r="B50" i="4"/>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D49" i="4"/>
  <c r="D62" i="4" l="1"/>
  <c r="D48" i="4"/>
  <c r="D46" i="4"/>
  <c r="D45" i="4"/>
  <c r="D42" i="4"/>
  <c r="D43" i="4" s="1"/>
  <c r="D72" i="4" l="1"/>
  <c r="D74" i="4"/>
  <c r="D51" i="4"/>
  <c r="D47" i="4" l="1"/>
  <c r="D55" i="4" s="1"/>
  <c r="D52" i="4" l="1"/>
  <c r="D53" i="4" s="1"/>
  <c r="D57" i="4"/>
  <c r="D58" i="4" s="1"/>
  <c r="D64" i="4" l="1"/>
  <c r="D59" i="4" l="1"/>
  <c r="D60" i="4" s="1"/>
  <c r="D65" i="4" l="1"/>
  <c r="D67" i="4" s="1"/>
  <c r="D66" i="4" l="1"/>
  <c r="D68" i="4" l="1"/>
  <c r="D69" i="4" l="1"/>
  <c r="D70" i="4" s="1"/>
  <c r="D76" i="4" s="1"/>
  <c r="D79" i="4" s="1"/>
  <c r="D80" i="4" l="1"/>
  <c r="D82" i="4" s="1"/>
  <c r="D84" i="4" l="1"/>
  <c r="D86" i="4" l="1"/>
  <c r="D89" i="4" s="1"/>
</calcChain>
</file>

<file path=xl/sharedStrings.xml><?xml version="1.0" encoding="utf-8"?>
<sst xmlns="http://schemas.openxmlformats.org/spreadsheetml/2006/main" count="9057" uniqueCount="2600">
  <si>
    <t>956-0</t>
  </si>
  <si>
    <t>955-0</t>
  </si>
  <si>
    <t>952-4</t>
  </si>
  <si>
    <t>952-3</t>
  </si>
  <si>
    <t>952-2</t>
  </si>
  <si>
    <t>952-1</t>
  </si>
  <si>
    <t>951-4</t>
  </si>
  <si>
    <t>951-3</t>
  </si>
  <si>
    <t>951-2</t>
  </si>
  <si>
    <t>951-1</t>
  </si>
  <si>
    <t>950-4</t>
  </si>
  <si>
    <t>950-3</t>
  </si>
  <si>
    <t>950-2</t>
  </si>
  <si>
    <t>950-1</t>
  </si>
  <si>
    <t>930-4</t>
  </si>
  <si>
    <t>930-3</t>
  </si>
  <si>
    <t>930-2</t>
  </si>
  <si>
    <t>930-1</t>
  </si>
  <si>
    <t>912-4</t>
  </si>
  <si>
    <t>912-3</t>
  </si>
  <si>
    <t>912-2</t>
  </si>
  <si>
    <t>912-1</t>
  </si>
  <si>
    <t>911-4</t>
  </si>
  <si>
    <t>911-3</t>
  </si>
  <si>
    <t>911-2</t>
  </si>
  <si>
    <t>911-1</t>
  </si>
  <si>
    <t>910-4</t>
  </si>
  <si>
    <t>910-3</t>
  </si>
  <si>
    <t>910-2</t>
  </si>
  <si>
    <t>910-1</t>
  </si>
  <si>
    <t>894-4</t>
  </si>
  <si>
    <t>894-3</t>
  </si>
  <si>
    <t>894-2</t>
  </si>
  <si>
    <t>894-1</t>
  </si>
  <si>
    <t>893-4</t>
  </si>
  <si>
    <t>893-3</t>
  </si>
  <si>
    <t>893-2</t>
  </si>
  <si>
    <t>893-1</t>
  </si>
  <si>
    <t>892-4</t>
  </si>
  <si>
    <t>892-3</t>
  </si>
  <si>
    <t>892-2</t>
  </si>
  <si>
    <t>892-1</t>
  </si>
  <si>
    <t>890-4</t>
  </si>
  <si>
    <t>890-3</t>
  </si>
  <si>
    <t>890-2</t>
  </si>
  <si>
    <t>890-1</t>
  </si>
  <si>
    <t>Neonate</t>
  </si>
  <si>
    <t>863-4</t>
  </si>
  <si>
    <t>863-3</t>
  </si>
  <si>
    <t>863-2</t>
  </si>
  <si>
    <t>863-1</t>
  </si>
  <si>
    <t>862-4</t>
  </si>
  <si>
    <t>862-3</t>
  </si>
  <si>
    <t>862-2</t>
  </si>
  <si>
    <t>862-1</t>
  </si>
  <si>
    <t>861-4</t>
  </si>
  <si>
    <t>861-3</t>
  </si>
  <si>
    <t>861-2</t>
  </si>
  <si>
    <t>861-1</t>
  </si>
  <si>
    <t>860-4</t>
  </si>
  <si>
    <t>860-3</t>
  </si>
  <si>
    <t>860-2</t>
  </si>
  <si>
    <t>860-1</t>
  </si>
  <si>
    <t>850-4</t>
  </si>
  <si>
    <t>850-3</t>
  </si>
  <si>
    <t>850-2</t>
  </si>
  <si>
    <t>850-1</t>
  </si>
  <si>
    <t>844-4</t>
  </si>
  <si>
    <t>844-3</t>
  </si>
  <si>
    <t>844-2</t>
  </si>
  <si>
    <t>844-1</t>
  </si>
  <si>
    <t>843-4</t>
  </si>
  <si>
    <t>843-3</t>
  </si>
  <si>
    <t>843-2</t>
  </si>
  <si>
    <t>843-1</t>
  </si>
  <si>
    <t>842-4</t>
  </si>
  <si>
    <t>842-3</t>
  </si>
  <si>
    <t>842-2</t>
  </si>
  <si>
    <t>842-1</t>
  </si>
  <si>
    <t>841-4</t>
  </si>
  <si>
    <t>841-3</t>
  </si>
  <si>
    <t>841-2</t>
  </si>
  <si>
    <t>841-1</t>
  </si>
  <si>
    <t>816-4</t>
  </si>
  <si>
    <t>816-3</t>
  </si>
  <si>
    <t>816-2</t>
  </si>
  <si>
    <t>816-1</t>
  </si>
  <si>
    <t>815-4</t>
  </si>
  <si>
    <t>815-3</t>
  </si>
  <si>
    <t>815-2</t>
  </si>
  <si>
    <t>815-1</t>
  </si>
  <si>
    <t>813-4</t>
  </si>
  <si>
    <t>813-3</t>
  </si>
  <si>
    <t>813-2</t>
  </si>
  <si>
    <t>813-1</t>
  </si>
  <si>
    <t>812-4</t>
  </si>
  <si>
    <t>812-3</t>
  </si>
  <si>
    <t>812-2</t>
  </si>
  <si>
    <t>812-1</t>
  </si>
  <si>
    <t>811-4</t>
  </si>
  <si>
    <t>811-3</t>
  </si>
  <si>
    <t>811-2</t>
  </si>
  <si>
    <t>811-1</t>
  </si>
  <si>
    <t>776-4</t>
  </si>
  <si>
    <t>776-3</t>
  </si>
  <si>
    <t>776-2</t>
  </si>
  <si>
    <t>776-1</t>
  </si>
  <si>
    <t>775-4</t>
  </si>
  <si>
    <t>775-3</t>
  </si>
  <si>
    <t>775-2</t>
  </si>
  <si>
    <t>775-1</t>
  </si>
  <si>
    <t>774-4</t>
  </si>
  <si>
    <t>774-3</t>
  </si>
  <si>
    <t>774-2</t>
  </si>
  <si>
    <t>774-1</t>
  </si>
  <si>
    <t>773-4</t>
  </si>
  <si>
    <t>773-3</t>
  </si>
  <si>
    <t>773-2</t>
  </si>
  <si>
    <t>773-1</t>
  </si>
  <si>
    <t>772-4</t>
  </si>
  <si>
    <t>772-3</t>
  </si>
  <si>
    <t>772-2</t>
  </si>
  <si>
    <t>772-1</t>
  </si>
  <si>
    <t>770-4</t>
  </si>
  <si>
    <t>770-3</t>
  </si>
  <si>
    <t>770-2</t>
  </si>
  <si>
    <t>770-1</t>
  </si>
  <si>
    <t>760-4</t>
  </si>
  <si>
    <t>760-3</t>
  </si>
  <si>
    <t>760-2</t>
  </si>
  <si>
    <t>760-1</t>
  </si>
  <si>
    <t>759-4</t>
  </si>
  <si>
    <t>759-3</t>
  </si>
  <si>
    <t>759-2</t>
  </si>
  <si>
    <t>759-1</t>
  </si>
  <si>
    <t>758-4</t>
  </si>
  <si>
    <t>758-3</t>
  </si>
  <si>
    <t>758-2</t>
  </si>
  <si>
    <t>758-1</t>
  </si>
  <si>
    <t>757-4</t>
  </si>
  <si>
    <t>757-3</t>
  </si>
  <si>
    <t>757-2</t>
  </si>
  <si>
    <t>757-1</t>
  </si>
  <si>
    <t>756-4</t>
  </si>
  <si>
    <t>756-3</t>
  </si>
  <si>
    <t>756-2</t>
  </si>
  <si>
    <t>756-1</t>
  </si>
  <si>
    <t>755-4</t>
  </si>
  <si>
    <t>755-3</t>
  </si>
  <si>
    <t>755-2</t>
  </si>
  <si>
    <t>755-1</t>
  </si>
  <si>
    <t>754-4</t>
  </si>
  <si>
    <t>754-3</t>
  </si>
  <si>
    <t>754-2</t>
  </si>
  <si>
    <t>754-1</t>
  </si>
  <si>
    <t>753-4</t>
  </si>
  <si>
    <t>753-3</t>
  </si>
  <si>
    <t>753-2</t>
  </si>
  <si>
    <t>753-1</t>
  </si>
  <si>
    <t>752-4</t>
  </si>
  <si>
    <t>752-3</t>
  </si>
  <si>
    <t>752-2</t>
  </si>
  <si>
    <t>752-1</t>
  </si>
  <si>
    <t>751-4</t>
  </si>
  <si>
    <t>751-3</t>
  </si>
  <si>
    <t>751-2</t>
  </si>
  <si>
    <t>751-1</t>
  </si>
  <si>
    <t>750-4</t>
  </si>
  <si>
    <t>750-3</t>
  </si>
  <si>
    <t>750-2</t>
  </si>
  <si>
    <t>750-1</t>
  </si>
  <si>
    <t>740-4</t>
  </si>
  <si>
    <t>740-3</t>
  </si>
  <si>
    <t>740-2</t>
  </si>
  <si>
    <t>740-1</t>
  </si>
  <si>
    <t>724-4</t>
  </si>
  <si>
    <t>724-3</t>
  </si>
  <si>
    <t>724-2</t>
  </si>
  <si>
    <t>724-1</t>
  </si>
  <si>
    <t>723-4</t>
  </si>
  <si>
    <t>723-3</t>
  </si>
  <si>
    <t>723-2</t>
  </si>
  <si>
    <t>723-1</t>
  </si>
  <si>
    <t>722-4</t>
  </si>
  <si>
    <t>722-3</t>
  </si>
  <si>
    <t>722-2</t>
  </si>
  <si>
    <t>722-1</t>
  </si>
  <si>
    <t>721-4</t>
  </si>
  <si>
    <t>721-3</t>
  </si>
  <si>
    <t>721-2</t>
  </si>
  <si>
    <t>721-1</t>
  </si>
  <si>
    <t>720-4</t>
  </si>
  <si>
    <t>720-3</t>
  </si>
  <si>
    <t>720-2</t>
  </si>
  <si>
    <t>720-1</t>
  </si>
  <si>
    <t>711-4</t>
  </si>
  <si>
    <t>711-3</t>
  </si>
  <si>
    <t>711-2</t>
  </si>
  <si>
    <t>711-1</t>
  </si>
  <si>
    <t>710-4</t>
  </si>
  <si>
    <t>710-3</t>
  </si>
  <si>
    <t>710-2</t>
  </si>
  <si>
    <t>710-1</t>
  </si>
  <si>
    <t>694-4</t>
  </si>
  <si>
    <t>694-3</t>
  </si>
  <si>
    <t>694-2</t>
  </si>
  <si>
    <t>694-1</t>
  </si>
  <si>
    <t>692-4</t>
  </si>
  <si>
    <t>692-3</t>
  </si>
  <si>
    <t>692-2</t>
  </si>
  <si>
    <t>692-1</t>
  </si>
  <si>
    <t>691-4</t>
  </si>
  <si>
    <t>691-3</t>
  </si>
  <si>
    <t>691-2</t>
  </si>
  <si>
    <t>691-1</t>
  </si>
  <si>
    <t>690-4</t>
  </si>
  <si>
    <t>690-3</t>
  </si>
  <si>
    <t>690-2</t>
  </si>
  <si>
    <t>690-1</t>
  </si>
  <si>
    <t>681-4</t>
  </si>
  <si>
    <t>681-3</t>
  </si>
  <si>
    <t>681-2</t>
  </si>
  <si>
    <t>681-1</t>
  </si>
  <si>
    <t>680-4</t>
  </si>
  <si>
    <t>680-3</t>
  </si>
  <si>
    <t>680-2</t>
  </si>
  <si>
    <t>680-1</t>
  </si>
  <si>
    <t>663-4</t>
  </si>
  <si>
    <t>663-3</t>
  </si>
  <si>
    <t>663-2</t>
  </si>
  <si>
    <t>663-1</t>
  </si>
  <si>
    <t>662-4</t>
  </si>
  <si>
    <t>662-3</t>
  </si>
  <si>
    <t>662-2</t>
  </si>
  <si>
    <t>662-1</t>
  </si>
  <si>
    <t>661-4</t>
  </si>
  <si>
    <t>661-3</t>
  </si>
  <si>
    <t>661-2</t>
  </si>
  <si>
    <t>661-1</t>
  </si>
  <si>
    <t>660-4</t>
  </si>
  <si>
    <t>660-3</t>
  </si>
  <si>
    <t>660-2</t>
  </si>
  <si>
    <t>660-1</t>
  </si>
  <si>
    <t>651-4</t>
  </si>
  <si>
    <t>651-3</t>
  </si>
  <si>
    <t>651-2</t>
  </si>
  <si>
    <t>651-1</t>
  </si>
  <si>
    <t>650-4</t>
  </si>
  <si>
    <t>650-3</t>
  </si>
  <si>
    <t>650-2</t>
  </si>
  <si>
    <t>650-1</t>
  </si>
  <si>
    <t>640-4</t>
  </si>
  <si>
    <t>640-3</t>
  </si>
  <si>
    <t>640-2</t>
  </si>
  <si>
    <t>640-1</t>
  </si>
  <si>
    <t>639-4</t>
  </si>
  <si>
    <t>639-3</t>
  </si>
  <si>
    <t>639-2</t>
  </si>
  <si>
    <t>639-1</t>
  </si>
  <si>
    <t>636-4</t>
  </si>
  <si>
    <t>636-3</t>
  </si>
  <si>
    <t>636-2</t>
  </si>
  <si>
    <t>636-1</t>
  </si>
  <si>
    <t>634-4</t>
  </si>
  <si>
    <t>634-3</t>
  </si>
  <si>
    <t>634-2</t>
  </si>
  <si>
    <t>634-1</t>
  </si>
  <si>
    <t>633-4</t>
  </si>
  <si>
    <t>633-3</t>
  </si>
  <si>
    <t>633-2</t>
  </si>
  <si>
    <t>633-1</t>
  </si>
  <si>
    <t>631-4</t>
  </si>
  <si>
    <t>631-3</t>
  </si>
  <si>
    <t>631-2</t>
  </si>
  <si>
    <t>631-1</t>
  </si>
  <si>
    <t>630-4</t>
  </si>
  <si>
    <t>630-3</t>
  </si>
  <si>
    <t>630-2</t>
  </si>
  <si>
    <t>630-1</t>
  </si>
  <si>
    <t>626-4</t>
  </si>
  <si>
    <t>626-3</t>
  </si>
  <si>
    <t>626-2</t>
  </si>
  <si>
    <t>626-1</t>
  </si>
  <si>
    <t>625-4</t>
  </si>
  <si>
    <t>625-3</t>
  </si>
  <si>
    <t>625-2</t>
  </si>
  <si>
    <t>625-1</t>
  </si>
  <si>
    <t>623-4</t>
  </si>
  <si>
    <t>623-3</t>
  </si>
  <si>
    <t>623-2</t>
  </si>
  <si>
    <t>623-1</t>
  </si>
  <si>
    <t>622-4</t>
  </si>
  <si>
    <t>622-3</t>
  </si>
  <si>
    <t>622-2</t>
  </si>
  <si>
    <t>622-1</t>
  </si>
  <si>
    <t>621-4</t>
  </si>
  <si>
    <t>621-3</t>
  </si>
  <si>
    <t>621-2</t>
  </si>
  <si>
    <t>621-1</t>
  </si>
  <si>
    <t>614-4</t>
  </si>
  <si>
    <t>614-3</t>
  </si>
  <si>
    <t>614-2</t>
  </si>
  <si>
    <t>614-1</t>
  </si>
  <si>
    <t>613-4</t>
  </si>
  <si>
    <t>613-3</t>
  </si>
  <si>
    <t>613-2</t>
  </si>
  <si>
    <t>613-1</t>
  </si>
  <si>
    <t>612-4</t>
  </si>
  <si>
    <t>612-3</t>
  </si>
  <si>
    <t>612-2</t>
  </si>
  <si>
    <t>612-1</t>
  </si>
  <si>
    <t>611-4</t>
  </si>
  <si>
    <t>611-3</t>
  </si>
  <si>
    <t>611-2</t>
  </si>
  <si>
    <t>611-1</t>
  </si>
  <si>
    <t>609-4</t>
  </si>
  <si>
    <t>609-3</t>
  </si>
  <si>
    <t>609-2</t>
  </si>
  <si>
    <t>609-1</t>
  </si>
  <si>
    <t>608-4</t>
  </si>
  <si>
    <t>608-3</t>
  </si>
  <si>
    <t>608-2</t>
  </si>
  <si>
    <t>608-1</t>
  </si>
  <si>
    <t>607-4</t>
  </si>
  <si>
    <t>607-3</t>
  </si>
  <si>
    <t>607-2</t>
  </si>
  <si>
    <t>607-1</t>
  </si>
  <si>
    <t>603-4</t>
  </si>
  <si>
    <t>603-3</t>
  </si>
  <si>
    <t>603-2</t>
  </si>
  <si>
    <t>603-1</t>
  </si>
  <si>
    <t>602-4</t>
  </si>
  <si>
    <t>602-3</t>
  </si>
  <si>
    <t>602-2</t>
  </si>
  <si>
    <t>602-1</t>
  </si>
  <si>
    <t>593-4</t>
  </si>
  <si>
    <t>593-3</t>
  </si>
  <si>
    <t>593-2</t>
  </si>
  <si>
    <t>593-1</t>
  </si>
  <si>
    <t>591-4</t>
  </si>
  <si>
    <t>591-3</t>
  </si>
  <si>
    <t>591-2</t>
  </si>
  <si>
    <t>591-1</t>
  </si>
  <si>
    <t>589-4</t>
  </si>
  <si>
    <t>589-3</t>
  </si>
  <si>
    <t>589-2</t>
  </si>
  <si>
    <t>589-1</t>
  </si>
  <si>
    <t>588-4</t>
  </si>
  <si>
    <t>588-3</t>
  </si>
  <si>
    <t>588-2</t>
  </si>
  <si>
    <t>588-1</t>
  </si>
  <si>
    <t>583-4</t>
  </si>
  <si>
    <t>583-3</t>
  </si>
  <si>
    <t>583-2</t>
  </si>
  <si>
    <t>583-1</t>
  </si>
  <si>
    <t>581-4</t>
  </si>
  <si>
    <t>581-3</t>
  </si>
  <si>
    <t>581-2</t>
  </si>
  <si>
    <t>581-1</t>
  </si>
  <si>
    <t>580-4</t>
  </si>
  <si>
    <t>580-3</t>
  </si>
  <si>
    <t>580-2</t>
  </si>
  <si>
    <t>580-1</t>
  </si>
  <si>
    <t>Obstetrics</t>
  </si>
  <si>
    <t>566-4</t>
  </si>
  <si>
    <t>566-3</t>
  </si>
  <si>
    <t>566-2</t>
  </si>
  <si>
    <t>566-1</t>
  </si>
  <si>
    <t>565-4</t>
  </si>
  <si>
    <t>565-3</t>
  </si>
  <si>
    <t>565-2</t>
  </si>
  <si>
    <t>565-1</t>
  </si>
  <si>
    <t>564-4</t>
  </si>
  <si>
    <t>564-3</t>
  </si>
  <si>
    <t>564-2</t>
  </si>
  <si>
    <t>564-1</t>
  </si>
  <si>
    <t>563-4</t>
  </si>
  <si>
    <t>563-3</t>
  </si>
  <si>
    <t>563-2</t>
  </si>
  <si>
    <t>563-1</t>
  </si>
  <si>
    <t>561-4</t>
  </si>
  <si>
    <t>561-3</t>
  </si>
  <si>
    <t>561-2</t>
  </si>
  <si>
    <t>561-1</t>
  </si>
  <si>
    <t>560-4</t>
  </si>
  <si>
    <t>560-3</t>
  </si>
  <si>
    <t>560-2</t>
  </si>
  <si>
    <t>560-1</t>
  </si>
  <si>
    <t>546-4</t>
  </si>
  <si>
    <t>546-3</t>
  </si>
  <si>
    <t>546-2</t>
  </si>
  <si>
    <t>546-1</t>
  </si>
  <si>
    <t>545-4</t>
  </si>
  <si>
    <t>545-3</t>
  </si>
  <si>
    <t>545-2</t>
  </si>
  <si>
    <t>545-1</t>
  </si>
  <si>
    <t>544-4</t>
  </si>
  <si>
    <t>544-3</t>
  </si>
  <si>
    <t>544-2</t>
  </si>
  <si>
    <t>544-1</t>
  </si>
  <si>
    <t>542-4</t>
  </si>
  <si>
    <t>542-3</t>
  </si>
  <si>
    <t>542-2</t>
  </si>
  <si>
    <t>542-1</t>
  </si>
  <si>
    <t>541-4</t>
  </si>
  <si>
    <t>541-3</t>
  </si>
  <si>
    <t>541-2</t>
  </si>
  <si>
    <t>541-1</t>
  </si>
  <si>
    <t>540-4</t>
  </si>
  <si>
    <t>540-3</t>
  </si>
  <si>
    <t>540-2</t>
  </si>
  <si>
    <t>540-1</t>
  </si>
  <si>
    <t>532-4</t>
  </si>
  <si>
    <t>532-3</t>
  </si>
  <si>
    <t>532-2</t>
  </si>
  <si>
    <t>532-1</t>
  </si>
  <si>
    <t>531-4</t>
  </si>
  <si>
    <t>531-3</t>
  </si>
  <si>
    <t>531-2</t>
  </si>
  <si>
    <t>531-1</t>
  </si>
  <si>
    <t>530-4</t>
  </si>
  <si>
    <t>530-3</t>
  </si>
  <si>
    <t>530-2</t>
  </si>
  <si>
    <t>530-1</t>
  </si>
  <si>
    <t>519-4</t>
  </si>
  <si>
    <t>519-3</t>
  </si>
  <si>
    <t>519-2</t>
  </si>
  <si>
    <t>519-1</t>
  </si>
  <si>
    <t>518-4</t>
  </si>
  <si>
    <t>518-3</t>
  </si>
  <si>
    <t>518-2</t>
  </si>
  <si>
    <t>518-1</t>
  </si>
  <si>
    <t>517-4</t>
  </si>
  <si>
    <t>517-3</t>
  </si>
  <si>
    <t>517-2</t>
  </si>
  <si>
    <t>517-1</t>
  </si>
  <si>
    <t>514-4</t>
  </si>
  <si>
    <t>514-3</t>
  </si>
  <si>
    <t>514-2</t>
  </si>
  <si>
    <t>514-1</t>
  </si>
  <si>
    <t>513-4</t>
  </si>
  <si>
    <t>513-3</t>
  </si>
  <si>
    <t>513-2</t>
  </si>
  <si>
    <t>513-1</t>
  </si>
  <si>
    <t>512-4</t>
  </si>
  <si>
    <t>512-3</t>
  </si>
  <si>
    <t>512-2</t>
  </si>
  <si>
    <t>512-1</t>
  </si>
  <si>
    <t>511-4</t>
  </si>
  <si>
    <t>511-3</t>
  </si>
  <si>
    <t>511-2</t>
  </si>
  <si>
    <t>511-1</t>
  </si>
  <si>
    <t>510-4</t>
  </si>
  <si>
    <t>510-3</t>
  </si>
  <si>
    <t>510-2</t>
  </si>
  <si>
    <t>510-1</t>
  </si>
  <si>
    <t>501-4</t>
  </si>
  <si>
    <t>501-3</t>
  </si>
  <si>
    <t>501-2</t>
  </si>
  <si>
    <t>501-1</t>
  </si>
  <si>
    <t>500-4</t>
  </si>
  <si>
    <t>500-3</t>
  </si>
  <si>
    <t>500-2</t>
  </si>
  <si>
    <t>500-1</t>
  </si>
  <si>
    <t>484-4</t>
  </si>
  <si>
    <t>484-3</t>
  </si>
  <si>
    <t>484-2</t>
  </si>
  <si>
    <t>484-1</t>
  </si>
  <si>
    <t>483-4</t>
  </si>
  <si>
    <t>483-3</t>
  </si>
  <si>
    <t>483-2</t>
  </si>
  <si>
    <t>483-1</t>
  </si>
  <si>
    <t>482-4</t>
  </si>
  <si>
    <t>482-3</t>
  </si>
  <si>
    <t>482-2</t>
  </si>
  <si>
    <t>482-1</t>
  </si>
  <si>
    <t>480-4</t>
  </si>
  <si>
    <t>480-3</t>
  </si>
  <si>
    <t>480-2</t>
  </si>
  <si>
    <t>480-1</t>
  </si>
  <si>
    <t>468-4</t>
  </si>
  <si>
    <t>468-3</t>
  </si>
  <si>
    <t>468-2</t>
  </si>
  <si>
    <t>468-1</t>
  </si>
  <si>
    <t>466-4</t>
  </si>
  <si>
    <t>466-3</t>
  </si>
  <si>
    <t>466-2</t>
  </si>
  <si>
    <t>466-1</t>
  </si>
  <si>
    <t>465-4</t>
  </si>
  <si>
    <t>465-3</t>
  </si>
  <si>
    <t>465-2</t>
  </si>
  <si>
    <t>465-1</t>
  </si>
  <si>
    <t>463-4</t>
  </si>
  <si>
    <t>463-3</t>
  </si>
  <si>
    <t>463-2</t>
  </si>
  <si>
    <t>463-1</t>
  </si>
  <si>
    <t>462-4</t>
  </si>
  <si>
    <t>462-3</t>
  </si>
  <si>
    <t>462-2</t>
  </si>
  <si>
    <t>462-1</t>
  </si>
  <si>
    <t>461-4</t>
  </si>
  <si>
    <t>461-3</t>
  </si>
  <si>
    <t>461-2</t>
  </si>
  <si>
    <t>461-1</t>
  </si>
  <si>
    <t>447-4</t>
  </si>
  <si>
    <t>447-3</t>
  </si>
  <si>
    <t>447-2</t>
  </si>
  <si>
    <t>447-1</t>
  </si>
  <si>
    <t>446-4</t>
  </si>
  <si>
    <t>446-3</t>
  </si>
  <si>
    <t>446-2</t>
  </si>
  <si>
    <t>446-1</t>
  </si>
  <si>
    <t>445-4</t>
  </si>
  <si>
    <t>445-3</t>
  </si>
  <si>
    <t>445-2</t>
  </si>
  <si>
    <t>445-1</t>
  </si>
  <si>
    <t>444-4</t>
  </si>
  <si>
    <t>444-3</t>
  </si>
  <si>
    <t>444-2</t>
  </si>
  <si>
    <t>444-1</t>
  </si>
  <si>
    <t>443-4</t>
  </si>
  <si>
    <t>443-3</t>
  </si>
  <si>
    <t>443-2</t>
  </si>
  <si>
    <t>443-1</t>
  </si>
  <si>
    <t>442-4</t>
  </si>
  <si>
    <t>442-3</t>
  </si>
  <si>
    <t>442-2</t>
  </si>
  <si>
    <t>442-1</t>
  </si>
  <si>
    <t>441-4</t>
  </si>
  <si>
    <t>441-3</t>
  </si>
  <si>
    <t>441-2</t>
  </si>
  <si>
    <t>441-1</t>
  </si>
  <si>
    <t>440-4</t>
  </si>
  <si>
    <t>440-3</t>
  </si>
  <si>
    <t>440-2</t>
  </si>
  <si>
    <t>440-1</t>
  </si>
  <si>
    <t>425-4</t>
  </si>
  <si>
    <t>425-3</t>
  </si>
  <si>
    <t>425-2</t>
  </si>
  <si>
    <t>425-1</t>
  </si>
  <si>
    <t>424-4</t>
  </si>
  <si>
    <t>424-3</t>
  </si>
  <si>
    <t>424-2</t>
  </si>
  <si>
    <t>424-1</t>
  </si>
  <si>
    <t>423-4</t>
  </si>
  <si>
    <t>423-3</t>
  </si>
  <si>
    <t>423-2</t>
  </si>
  <si>
    <t>423-1</t>
  </si>
  <si>
    <t>422-4</t>
  </si>
  <si>
    <t>422-3</t>
  </si>
  <si>
    <t>422-2</t>
  </si>
  <si>
    <t>422-1</t>
  </si>
  <si>
    <t>421-4</t>
  </si>
  <si>
    <t>421-3</t>
  </si>
  <si>
    <t>421-2</t>
  </si>
  <si>
    <t>421-1</t>
  </si>
  <si>
    <t>420-4</t>
  </si>
  <si>
    <t>420-3</t>
  </si>
  <si>
    <t>420-2</t>
  </si>
  <si>
    <t>420-1</t>
  </si>
  <si>
    <t>405-4</t>
  </si>
  <si>
    <t>405-3</t>
  </si>
  <si>
    <t>405-2</t>
  </si>
  <si>
    <t>405-1</t>
  </si>
  <si>
    <t>404-4</t>
  </si>
  <si>
    <t>404-3</t>
  </si>
  <si>
    <t>404-2</t>
  </si>
  <si>
    <t>404-1</t>
  </si>
  <si>
    <t>403-4</t>
  </si>
  <si>
    <t>403-3</t>
  </si>
  <si>
    <t>403-2</t>
  </si>
  <si>
    <t>403-1</t>
  </si>
  <si>
    <t>401-4</t>
  </si>
  <si>
    <t>401-3</t>
  </si>
  <si>
    <t>401-2</t>
  </si>
  <si>
    <t>401-1</t>
  </si>
  <si>
    <t>385-4</t>
  </si>
  <si>
    <t>385-3</t>
  </si>
  <si>
    <t>385-2</t>
  </si>
  <si>
    <t>385-1</t>
  </si>
  <si>
    <t>384-4</t>
  </si>
  <si>
    <t>384-3</t>
  </si>
  <si>
    <t>384-2</t>
  </si>
  <si>
    <t>384-1</t>
  </si>
  <si>
    <t>383-4</t>
  </si>
  <si>
    <t>383-3</t>
  </si>
  <si>
    <t>383-2</t>
  </si>
  <si>
    <t>383-1</t>
  </si>
  <si>
    <t>382-4</t>
  </si>
  <si>
    <t>382-3</t>
  </si>
  <si>
    <t>382-2</t>
  </si>
  <si>
    <t>382-1</t>
  </si>
  <si>
    <t>381-4</t>
  </si>
  <si>
    <t>381-3</t>
  </si>
  <si>
    <t>381-2</t>
  </si>
  <si>
    <t>381-1</t>
  </si>
  <si>
    <t>380-4</t>
  </si>
  <si>
    <t>380-3</t>
  </si>
  <si>
    <t>380-2</t>
  </si>
  <si>
    <t>380-1</t>
  </si>
  <si>
    <t>364-4</t>
  </si>
  <si>
    <t>364-3</t>
  </si>
  <si>
    <t>364-2</t>
  </si>
  <si>
    <t>364-1</t>
  </si>
  <si>
    <t>363-4</t>
  </si>
  <si>
    <t>363-3</t>
  </si>
  <si>
    <t>363-2</t>
  </si>
  <si>
    <t>363-1</t>
  </si>
  <si>
    <t>362-4</t>
  </si>
  <si>
    <t>362-3</t>
  </si>
  <si>
    <t>362-2</t>
  </si>
  <si>
    <t>362-1</t>
  </si>
  <si>
    <t>361-4</t>
  </si>
  <si>
    <t>361-3</t>
  </si>
  <si>
    <t>361-2</t>
  </si>
  <si>
    <t>361-1</t>
  </si>
  <si>
    <t>351-4</t>
  </si>
  <si>
    <t>351-3</t>
  </si>
  <si>
    <t>351-2</t>
  </si>
  <si>
    <t>351-1</t>
  </si>
  <si>
    <t>349-4</t>
  </si>
  <si>
    <t>349-3</t>
  </si>
  <si>
    <t>349-2</t>
  </si>
  <si>
    <t>349-1</t>
  </si>
  <si>
    <t>347-4</t>
  </si>
  <si>
    <t>347-3</t>
  </si>
  <si>
    <t>347-2</t>
  </si>
  <si>
    <t>347-1</t>
  </si>
  <si>
    <t>346-4</t>
  </si>
  <si>
    <t>346-3</t>
  </si>
  <si>
    <t>346-2</t>
  </si>
  <si>
    <t>346-1</t>
  </si>
  <si>
    <t>344-4</t>
  </si>
  <si>
    <t>344-3</t>
  </si>
  <si>
    <t>344-2</t>
  </si>
  <si>
    <t>344-1</t>
  </si>
  <si>
    <t>343-4</t>
  </si>
  <si>
    <t>343-3</t>
  </si>
  <si>
    <t>343-2</t>
  </si>
  <si>
    <t>343-1</t>
  </si>
  <si>
    <t>342-4</t>
  </si>
  <si>
    <t>342-3</t>
  </si>
  <si>
    <t>342-2</t>
  </si>
  <si>
    <t>342-1</t>
  </si>
  <si>
    <t>341-4</t>
  </si>
  <si>
    <t>341-3</t>
  </si>
  <si>
    <t>341-2</t>
  </si>
  <si>
    <t>341-1</t>
  </si>
  <si>
    <t>340-4</t>
  </si>
  <si>
    <t>340-3</t>
  </si>
  <si>
    <t>340-2</t>
  </si>
  <si>
    <t>340-1</t>
  </si>
  <si>
    <t>321-4</t>
  </si>
  <si>
    <t>321-3</t>
  </si>
  <si>
    <t>321-2</t>
  </si>
  <si>
    <t>321-1</t>
  </si>
  <si>
    <t>320-4</t>
  </si>
  <si>
    <t>320-3</t>
  </si>
  <si>
    <t>320-2</t>
  </si>
  <si>
    <t>320-1</t>
  </si>
  <si>
    <t>317-4</t>
  </si>
  <si>
    <t>317-3</t>
  </si>
  <si>
    <t>317-2</t>
  </si>
  <si>
    <t>317-1</t>
  </si>
  <si>
    <t>316-4</t>
  </si>
  <si>
    <t>316-3</t>
  </si>
  <si>
    <t>316-2</t>
  </si>
  <si>
    <t>316-1</t>
  </si>
  <si>
    <t>315-4</t>
  </si>
  <si>
    <t>315-3</t>
  </si>
  <si>
    <t>315-2</t>
  </si>
  <si>
    <t>315-1</t>
  </si>
  <si>
    <t>314-4</t>
  </si>
  <si>
    <t>314-3</t>
  </si>
  <si>
    <t>314-2</t>
  </si>
  <si>
    <t>314-1</t>
  </si>
  <si>
    <t>313-4</t>
  </si>
  <si>
    <t>313-3</t>
  </si>
  <si>
    <t>313-2</t>
  </si>
  <si>
    <t>313-1</t>
  </si>
  <si>
    <t>312-4</t>
  </si>
  <si>
    <t>312-3</t>
  </si>
  <si>
    <t>312-2</t>
  </si>
  <si>
    <t>312-1</t>
  </si>
  <si>
    <t>310-4</t>
  </si>
  <si>
    <t>310-3</t>
  </si>
  <si>
    <t>310-2</t>
  </si>
  <si>
    <t>310-1</t>
  </si>
  <si>
    <t>309-4</t>
  </si>
  <si>
    <t>309-3</t>
  </si>
  <si>
    <t>309-2</t>
  </si>
  <si>
    <t>309-1</t>
  </si>
  <si>
    <t>308-4</t>
  </si>
  <si>
    <t>308-3</t>
  </si>
  <si>
    <t>308-2</t>
  </si>
  <si>
    <t>308-1</t>
  </si>
  <si>
    <t>305-4</t>
  </si>
  <si>
    <t>305-3</t>
  </si>
  <si>
    <t>305-2</t>
  </si>
  <si>
    <t>305-1</t>
  </si>
  <si>
    <t>304-4</t>
  </si>
  <si>
    <t>304-3</t>
  </si>
  <si>
    <t>304-2</t>
  </si>
  <si>
    <t>304-1</t>
  </si>
  <si>
    <t>303-4</t>
  </si>
  <si>
    <t>303-3</t>
  </si>
  <si>
    <t>303-2</t>
  </si>
  <si>
    <t>303-1</t>
  </si>
  <si>
    <t>302-4</t>
  </si>
  <si>
    <t>302-3</t>
  </si>
  <si>
    <t>302-2</t>
  </si>
  <si>
    <t>302-1</t>
  </si>
  <si>
    <t>301-4</t>
  </si>
  <si>
    <t>301-3</t>
  </si>
  <si>
    <t>301-2</t>
  </si>
  <si>
    <t>301-1</t>
  </si>
  <si>
    <t>284-4</t>
  </si>
  <si>
    <t>284-3</t>
  </si>
  <si>
    <t>284-2</t>
  </si>
  <si>
    <t>284-1</t>
  </si>
  <si>
    <t>283-4</t>
  </si>
  <si>
    <t>283-3</t>
  </si>
  <si>
    <t>283-2</t>
  </si>
  <si>
    <t>283-1</t>
  </si>
  <si>
    <t>282-4</t>
  </si>
  <si>
    <t>282-3</t>
  </si>
  <si>
    <t>282-2</t>
  </si>
  <si>
    <t>282-1</t>
  </si>
  <si>
    <t>281-4</t>
  </si>
  <si>
    <t>281-3</t>
  </si>
  <si>
    <t>281-2</t>
  </si>
  <si>
    <t>281-1</t>
  </si>
  <si>
    <t>280-4</t>
  </si>
  <si>
    <t>280-3</t>
  </si>
  <si>
    <t>280-2</t>
  </si>
  <si>
    <t>280-1</t>
  </si>
  <si>
    <t>279-4</t>
  </si>
  <si>
    <t>279-3</t>
  </si>
  <si>
    <t>279-2</t>
  </si>
  <si>
    <t>279-1</t>
  </si>
  <si>
    <t>264-4</t>
  </si>
  <si>
    <t>264-3</t>
  </si>
  <si>
    <t>264-2</t>
  </si>
  <si>
    <t>264-1</t>
  </si>
  <si>
    <t>263-4</t>
  </si>
  <si>
    <t>263-3</t>
  </si>
  <si>
    <t>263-2</t>
  </si>
  <si>
    <t>263-1</t>
  </si>
  <si>
    <t>261-4</t>
  </si>
  <si>
    <t>261-3</t>
  </si>
  <si>
    <t>261-2</t>
  </si>
  <si>
    <t>261-1</t>
  </si>
  <si>
    <t>260-4</t>
  </si>
  <si>
    <t>260-3</t>
  </si>
  <si>
    <t>260-2</t>
  </si>
  <si>
    <t>260-1</t>
  </si>
  <si>
    <t>254-4</t>
  </si>
  <si>
    <t>254-3</t>
  </si>
  <si>
    <t>254-2</t>
  </si>
  <si>
    <t>254-1</t>
  </si>
  <si>
    <t>253-4</t>
  </si>
  <si>
    <t>253-3</t>
  </si>
  <si>
    <t>253-2</t>
  </si>
  <si>
    <t>253-1</t>
  </si>
  <si>
    <t>252-4</t>
  </si>
  <si>
    <t>252-3</t>
  </si>
  <si>
    <t>252-2</t>
  </si>
  <si>
    <t>252-1</t>
  </si>
  <si>
    <t>251-4</t>
  </si>
  <si>
    <t>251-3</t>
  </si>
  <si>
    <t>251-2</t>
  </si>
  <si>
    <t>251-1</t>
  </si>
  <si>
    <t>249-4</t>
  </si>
  <si>
    <t>249-3</t>
  </si>
  <si>
    <t>249-2</t>
  </si>
  <si>
    <t>249-1</t>
  </si>
  <si>
    <t>248-4</t>
  </si>
  <si>
    <t>248-3</t>
  </si>
  <si>
    <t>248-2</t>
  </si>
  <si>
    <t>248-1</t>
  </si>
  <si>
    <t>247-4</t>
  </si>
  <si>
    <t>247-3</t>
  </si>
  <si>
    <t>247-2</t>
  </si>
  <si>
    <t>247-1</t>
  </si>
  <si>
    <t>246-4</t>
  </si>
  <si>
    <t>246-3</t>
  </si>
  <si>
    <t>246-2</t>
  </si>
  <si>
    <t>246-1</t>
  </si>
  <si>
    <t>245-4</t>
  </si>
  <si>
    <t>245-3</t>
  </si>
  <si>
    <t>245-2</t>
  </si>
  <si>
    <t>245-1</t>
  </si>
  <si>
    <t>244-4</t>
  </si>
  <si>
    <t>244-3</t>
  </si>
  <si>
    <t>244-2</t>
  </si>
  <si>
    <t>244-1</t>
  </si>
  <si>
    <t>243-4</t>
  </si>
  <si>
    <t>243-3</t>
  </si>
  <si>
    <t>243-2</t>
  </si>
  <si>
    <t>243-1</t>
  </si>
  <si>
    <t>242-4</t>
  </si>
  <si>
    <t>242-3</t>
  </si>
  <si>
    <t>242-2</t>
  </si>
  <si>
    <t>242-1</t>
  </si>
  <si>
    <t>241-4</t>
  </si>
  <si>
    <t>241-3</t>
  </si>
  <si>
    <t>241-2</t>
  </si>
  <si>
    <t>241-1</t>
  </si>
  <si>
    <t>240-4</t>
  </si>
  <si>
    <t>240-3</t>
  </si>
  <si>
    <t>240-2</t>
  </si>
  <si>
    <t>240-1</t>
  </si>
  <si>
    <t>229-4</t>
  </si>
  <si>
    <t>229-3</t>
  </si>
  <si>
    <t>229-2</t>
  </si>
  <si>
    <t>229-1</t>
  </si>
  <si>
    <t>228-4</t>
  </si>
  <si>
    <t>228-3</t>
  </si>
  <si>
    <t>228-2</t>
  </si>
  <si>
    <t>228-1</t>
  </si>
  <si>
    <t>227-4</t>
  </si>
  <si>
    <t>227-3</t>
  </si>
  <si>
    <t>227-2</t>
  </si>
  <si>
    <t>227-1</t>
  </si>
  <si>
    <t>226-4</t>
  </si>
  <si>
    <t>226-3</t>
  </si>
  <si>
    <t>226-2</t>
  </si>
  <si>
    <t>226-1</t>
  </si>
  <si>
    <t>224-4</t>
  </si>
  <si>
    <t>224-3</t>
  </si>
  <si>
    <t>224-2</t>
  </si>
  <si>
    <t>224-1</t>
  </si>
  <si>
    <t>223-4</t>
  </si>
  <si>
    <t>223-3</t>
  </si>
  <si>
    <t>223-2</t>
  </si>
  <si>
    <t>223-1</t>
  </si>
  <si>
    <t>222-4</t>
  </si>
  <si>
    <t>222-3</t>
  </si>
  <si>
    <t>222-2</t>
  </si>
  <si>
    <t>222-1</t>
  </si>
  <si>
    <t>220-4</t>
  </si>
  <si>
    <t>220-3</t>
  </si>
  <si>
    <t>220-2</t>
  </si>
  <si>
    <t>220-1</t>
  </si>
  <si>
    <t>207-4</t>
  </si>
  <si>
    <t>207-3</t>
  </si>
  <si>
    <t>207-2</t>
  </si>
  <si>
    <t>207-1</t>
  </si>
  <si>
    <t>206-4</t>
  </si>
  <si>
    <t>206-3</t>
  </si>
  <si>
    <t>206-2</t>
  </si>
  <si>
    <t>206-1</t>
  </si>
  <si>
    <t>205-4</t>
  </si>
  <si>
    <t>205-3</t>
  </si>
  <si>
    <t>205-2</t>
  </si>
  <si>
    <t>205-1</t>
  </si>
  <si>
    <t>204-4</t>
  </si>
  <si>
    <t>204-3</t>
  </si>
  <si>
    <t>204-2</t>
  </si>
  <si>
    <t>204-1</t>
  </si>
  <si>
    <t>203-4</t>
  </si>
  <si>
    <t>203-3</t>
  </si>
  <si>
    <t>203-2</t>
  </si>
  <si>
    <t>203-1</t>
  </si>
  <si>
    <t>201-4</t>
  </si>
  <si>
    <t>201-3</t>
  </si>
  <si>
    <t>201-2</t>
  </si>
  <si>
    <t>201-1</t>
  </si>
  <si>
    <t>200-4</t>
  </si>
  <si>
    <t>200-3</t>
  </si>
  <si>
    <t>200-2</t>
  </si>
  <si>
    <t>200-1</t>
  </si>
  <si>
    <t>199-4</t>
  </si>
  <si>
    <t>199-3</t>
  </si>
  <si>
    <t>199-2</t>
  </si>
  <si>
    <t>199-1</t>
  </si>
  <si>
    <t>198-4</t>
  </si>
  <si>
    <t>198-3</t>
  </si>
  <si>
    <t>198-2</t>
  </si>
  <si>
    <t>198-1</t>
  </si>
  <si>
    <t>197-4</t>
  </si>
  <si>
    <t>197-3</t>
  </si>
  <si>
    <t>197-2</t>
  </si>
  <si>
    <t>197-1</t>
  </si>
  <si>
    <t>196-4</t>
  </si>
  <si>
    <t>196-3</t>
  </si>
  <si>
    <t>196-2</t>
  </si>
  <si>
    <t>196-1</t>
  </si>
  <si>
    <t>194-4</t>
  </si>
  <si>
    <t>194-3</t>
  </si>
  <si>
    <t>194-2</t>
  </si>
  <si>
    <t>194-1</t>
  </si>
  <si>
    <t>193-4</t>
  </si>
  <si>
    <t>193-3</t>
  </si>
  <si>
    <t>193-2</t>
  </si>
  <si>
    <t>193-1</t>
  </si>
  <si>
    <t>192-4</t>
  </si>
  <si>
    <t>192-3</t>
  </si>
  <si>
    <t>192-2</t>
  </si>
  <si>
    <t>192-1</t>
  </si>
  <si>
    <t>191-4</t>
  </si>
  <si>
    <t>191-3</t>
  </si>
  <si>
    <t>191-2</t>
  </si>
  <si>
    <t>191-1</t>
  </si>
  <si>
    <t>190-4</t>
  </si>
  <si>
    <t>190-3</t>
  </si>
  <si>
    <t>190-2</t>
  </si>
  <si>
    <t>190-1</t>
  </si>
  <si>
    <t>180-4</t>
  </si>
  <si>
    <t>180-3</t>
  </si>
  <si>
    <t>180-2</t>
  </si>
  <si>
    <t>180-1</t>
  </si>
  <si>
    <t>177-4</t>
  </si>
  <si>
    <t>177-3</t>
  </si>
  <si>
    <t>177-2</t>
  </si>
  <si>
    <t>177-1</t>
  </si>
  <si>
    <t>176-4</t>
  </si>
  <si>
    <t>176-3</t>
  </si>
  <si>
    <t>176-2</t>
  </si>
  <si>
    <t>176-1</t>
  </si>
  <si>
    <t>175-4</t>
  </si>
  <si>
    <t>175-3</t>
  </si>
  <si>
    <t>175-2</t>
  </si>
  <si>
    <t>175-1</t>
  </si>
  <si>
    <t>174-4</t>
  </si>
  <si>
    <t>174-3</t>
  </si>
  <si>
    <t>174-2</t>
  </si>
  <si>
    <t>174-1</t>
  </si>
  <si>
    <t>171-4</t>
  </si>
  <si>
    <t>171-3</t>
  </si>
  <si>
    <t>171-2</t>
  </si>
  <si>
    <t>171-1</t>
  </si>
  <si>
    <t>170-4</t>
  </si>
  <si>
    <t>170-3</t>
  </si>
  <si>
    <t>170-2</t>
  </si>
  <si>
    <t>170-1</t>
  </si>
  <si>
    <t>169-4</t>
  </si>
  <si>
    <t>169-3</t>
  </si>
  <si>
    <t>169-2</t>
  </si>
  <si>
    <t>169-1</t>
  </si>
  <si>
    <t>167-4</t>
  </si>
  <si>
    <t>167-3</t>
  </si>
  <si>
    <t>167-2</t>
  </si>
  <si>
    <t>167-1</t>
  </si>
  <si>
    <t>166-4</t>
  </si>
  <si>
    <t>166-3</t>
  </si>
  <si>
    <t>166-2</t>
  </si>
  <si>
    <t>166-1</t>
  </si>
  <si>
    <t>165-4</t>
  </si>
  <si>
    <t>165-3</t>
  </si>
  <si>
    <t>165-2</t>
  </si>
  <si>
    <t>165-1</t>
  </si>
  <si>
    <t>163-4</t>
  </si>
  <si>
    <t>163-3</t>
  </si>
  <si>
    <t>163-2</t>
  </si>
  <si>
    <t>163-1</t>
  </si>
  <si>
    <t>162-4</t>
  </si>
  <si>
    <t>162-3</t>
  </si>
  <si>
    <t>162-2</t>
  </si>
  <si>
    <t>162-1</t>
  </si>
  <si>
    <t>161-4</t>
  </si>
  <si>
    <t>161-3</t>
  </si>
  <si>
    <t>161-2</t>
  </si>
  <si>
    <t>161-1</t>
  </si>
  <si>
    <t>160-4</t>
  </si>
  <si>
    <t>160-3</t>
  </si>
  <si>
    <t>160-2</t>
  </si>
  <si>
    <t>160-1</t>
  </si>
  <si>
    <t>144-4</t>
  </si>
  <si>
    <t>144-3</t>
  </si>
  <si>
    <t>144-2</t>
  </si>
  <si>
    <t>144-1</t>
  </si>
  <si>
    <t>143-4</t>
  </si>
  <si>
    <t>143-3</t>
  </si>
  <si>
    <t>143-2</t>
  </si>
  <si>
    <t>143-1</t>
  </si>
  <si>
    <t>142-4</t>
  </si>
  <si>
    <t>142-3</t>
  </si>
  <si>
    <t>142-2</t>
  </si>
  <si>
    <t>142-1</t>
  </si>
  <si>
    <t>141-4</t>
  </si>
  <si>
    <t>141-3</t>
  </si>
  <si>
    <t>141-2</t>
  </si>
  <si>
    <t>141-1</t>
  </si>
  <si>
    <t>140-4</t>
  </si>
  <si>
    <t>140-3</t>
  </si>
  <si>
    <t>140-2</t>
  </si>
  <si>
    <t>140-1</t>
  </si>
  <si>
    <t>139-4</t>
  </si>
  <si>
    <t>139-3</t>
  </si>
  <si>
    <t>139-2</t>
  </si>
  <si>
    <t>139-1</t>
  </si>
  <si>
    <t>138-4</t>
  </si>
  <si>
    <t>138-3</t>
  </si>
  <si>
    <t>138-2</t>
  </si>
  <si>
    <t>138-1</t>
  </si>
  <si>
    <t>137-4</t>
  </si>
  <si>
    <t>137-3</t>
  </si>
  <si>
    <t>137-2</t>
  </si>
  <si>
    <t>137-1</t>
  </si>
  <si>
    <t>136-4</t>
  </si>
  <si>
    <t>136-3</t>
  </si>
  <si>
    <t>136-2</t>
  </si>
  <si>
    <t>136-1</t>
  </si>
  <si>
    <t>135-4</t>
  </si>
  <si>
    <t>135-3</t>
  </si>
  <si>
    <t>135-2</t>
  </si>
  <si>
    <t>135-1</t>
  </si>
  <si>
    <t>134-4</t>
  </si>
  <si>
    <t>134-3</t>
  </si>
  <si>
    <t>134-2</t>
  </si>
  <si>
    <t>134-1</t>
  </si>
  <si>
    <t>133-4</t>
  </si>
  <si>
    <t>133-3</t>
  </si>
  <si>
    <t>133-2</t>
  </si>
  <si>
    <t>133-1</t>
  </si>
  <si>
    <t>132-4</t>
  </si>
  <si>
    <t>132-3</t>
  </si>
  <si>
    <t>132-2</t>
  </si>
  <si>
    <t>132-1</t>
  </si>
  <si>
    <t>131-4</t>
  </si>
  <si>
    <t>131-3</t>
  </si>
  <si>
    <t>131-2</t>
  </si>
  <si>
    <t>131-1</t>
  </si>
  <si>
    <t>130-4</t>
  </si>
  <si>
    <t>130-3</t>
  </si>
  <si>
    <t>130-2</t>
  </si>
  <si>
    <t>130-1</t>
  </si>
  <si>
    <t>121-4</t>
  </si>
  <si>
    <t>121-3</t>
  </si>
  <si>
    <t>121-2</t>
  </si>
  <si>
    <t>121-1</t>
  </si>
  <si>
    <t>120-4</t>
  </si>
  <si>
    <t>120-3</t>
  </si>
  <si>
    <t>120-2</t>
  </si>
  <si>
    <t>120-1</t>
  </si>
  <si>
    <t>115-4</t>
  </si>
  <si>
    <t>115-3</t>
  </si>
  <si>
    <t>115-2</t>
  </si>
  <si>
    <t>115-1</t>
  </si>
  <si>
    <t>114-4</t>
  </si>
  <si>
    <t>114-3</t>
  </si>
  <si>
    <t>114-2</t>
  </si>
  <si>
    <t>114-1</t>
  </si>
  <si>
    <t>113-4</t>
  </si>
  <si>
    <t>113-3</t>
  </si>
  <si>
    <t>113-2</t>
  </si>
  <si>
    <t>113-1</t>
  </si>
  <si>
    <t>111-4</t>
  </si>
  <si>
    <t>111-3</t>
  </si>
  <si>
    <t>111-2</t>
  </si>
  <si>
    <t>111-1</t>
  </si>
  <si>
    <t>110-4</t>
  </si>
  <si>
    <t>110-3</t>
  </si>
  <si>
    <t>110-2</t>
  </si>
  <si>
    <t>110-1</t>
  </si>
  <si>
    <t>098-4</t>
  </si>
  <si>
    <t>098-3</t>
  </si>
  <si>
    <t>098-2</t>
  </si>
  <si>
    <t>098-1</t>
  </si>
  <si>
    <t>097-4</t>
  </si>
  <si>
    <t>097-3</t>
  </si>
  <si>
    <t>097-2</t>
  </si>
  <si>
    <t>097-1</t>
  </si>
  <si>
    <t>095-4</t>
  </si>
  <si>
    <t>095-3</t>
  </si>
  <si>
    <t>095-2</t>
  </si>
  <si>
    <t>095-1</t>
  </si>
  <si>
    <t>092-4</t>
  </si>
  <si>
    <t>092-3</t>
  </si>
  <si>
    <t>092-2</t>
  </si>
  <si>
    <t>092-1</t>
  </si>
  <si>
    <t>091-4</t>
  </si>
  <si>
    <t>091-3</t>
  </si>
  <si>
    <t>091-2</t>
  </si>
  <si>
    <t>091-1</t>
  </si>
  <si>
    <t>089-4</t>
  </si>
  <si>
    <t>089-3</t>
  </si>
  <si>
    <t>089-2</t>
  </si>
  <si>
    <t>089-1</t>
  </si>
  <si>
    <t>082-4</t>
  </si>
  <si>
    <t>082-3</t>
  </si>
  <si>
    <t>082-2</t>
  </si>
  <si>
    <t>082-1</t>
  </si>
  <si>
    <t>073-4</t>
  </si>
  <si>
    <t>073-3</t>
  </si>
  <si>
    <t>073-2</t>
  </si>
  <si>
    <t>073-1</t>
  </si>
  <si>
    <t>058-4</t>
  </si>
  <si>
    <t>058-3</t>
  </si>
  <si>
    <t>058-2</t>
  </si>
  <si>
    <t>058-1</t>
  </si>
  <si>
    <t>057-4</t>
  </si>
  <si>
    <t>057-3</t>
  </si>
  <si>
    <t>057-2</t>
  </si>
  <si>
    <t>057-1</t>
  </si>
  <si>
    <t>056-4</t>
  </si>
  <si>
    <t>056-3</t>
  </si>
  <si>
    <t>056-2</t>
  </si>
  <si>
    <t>056-1</t>
  </si>
  <si>
    <t>055-4</t>
  </si>
  <si>
    <t>055-3</t>
  </si>
  <si>
    <t>055-2</t>
  </si>
  <si>
    <t>055-1</t>
  </si>
  <si>
    <t>054-4</t>
  </si>
  <si>
    <t>054-3</t>
  </si>
  <si>
    <t>054-2</t>
  </si>
  <si>
    <t>054-1</t>
  </si>
  <si>
    <t>053-4</t>
  </si>
  <si>
    <t>053-3</t>
  </si>
  <si>
    <t>053-2</t>
  </si>
  <si>
    <t>053-1</t>
  </si>
  <si>
    <t>052-4</t>
  </si>
  <si>
    <t>052-3</t>
  </si>
  <si>
    <t>052-2</t>
  </si>
  <si>
    <t>052-1</t>
  </si>
  <si>
    <t>051-4</t>
  </si>
  <si>
    <t>051-3</t>
  </si>
  <si>
    <t>051-2</t>
  </si>
  <si>
    <t>051-1</t>
  </si>
  <si>
    <t>050-4</t>
  </si>
  <si>
    <t>050-3</t>
  </si>
  <si>
    <t>050-2</t>
  </si>
  <si>
    <t>050-1</t>
  </si>
  <si>
    <t>049-4</t>
  </si>
  <si>
    <t>049-3</t>
  </si>
  <si>
    <t>049-2</t>
  </si>
  <si>
    <t>049-1</t>
  </si>
  <si>
    <t>048-4</t>
  </si>
  <si>
    <t>048-3</t>
  </si>
  <si>
    <t>048-2</t>
  </si>
  <si>
    <t>048-1</t>
  </si>
  <si>
    <t>047-4</t>
  </si>
  <si>
    <t>047-3</t>
  </si>
  <si>
    <t>047-2</t>
  </si>
  <si>
    <t>047-1</t>
  </si>
  <si>
    <t>046-4</t>
  </si>
  <si>
    <t>046-3</t>
  </si>
  <si>
    <t>046-2</t>
  </si>
  <si>
    <t>046-1</t>
  </si>
  <si>
    <t>045-4</t>
  </si>
  <si>
    <t>045-3</t>
  </si>
  <si>
    <t>045-2</t>
  </si>
  <si>
    <t>045-1</t>
  </si>
  <si>
    <t>044-4</t>
  </si>
  <si>
    <t>044-3</t>
  </si>
  <si>
    <t>044-2</t>
  </si>
  <si>
    <t>044-1</t>
  </si>
  <si>
    <t>043-4</t>
  </si>
  <si>
    <t>043-3</t>
  </si>
  <si>
    <t>043-2</t>
  </si>
  <si>
    <t>043-1</t>
  </si>
  <si>
    <t>042-4</t>
  </si>
  <si>
    <t>042-3</t>
  </si>
  <si>
    <t>042-2</t>
  </si>
  <si>
    <t>042-1</t>
  </si>
  <si>
    <t>041-4</t>
  </si>
  <si>
    <t>041-3</t>
  </si>
  <si>
    <t>041-2</t>
  </si>
  <si>
    <t>041-1</t>
  </si>
  <si>
    <t>040-4</t>
  </si>
  <si>
    <t>040-3</t>
  </si>
  <si>
    <t>040-2</t>
  </si>
  <si>
    <t>040-1</t>
  </si>
  <si>
    <t>026-4</t>
  </si>
  <si>
    <t>026-3</t>
  </si>
  <si>
    <t>026-2</t>
  </si>
  <si>
    <t>026-1</t>
  </si>
  <si>
    <t>024-4</t>
  </si>
  <si>
    <t>024-3</t>
  </si>
  <si>
    <t>024-2</t>
  </si>
  <si>
    <t>024-1</t>
  </si>
  <si>
    <t>023-4</t>
  </si>
  <si>
    <t>023-3</t>
  </si>
  <si>
    <t>023-2</t>
  </si>
  <si>
    <t>023-1</t>
  </si>
  <si>
    <t>022-4</t>
  </si>
  <si>
    <t>022-3</t>
  </si>
  <si>
    <t>022-2</t>
  </si>
  <si>
    <t>022-1</t>
  </si>
  <si>
    <t>021-4</t>
  </si>
  <si>
    <t>021-3</t>
  </si>
  <si>
    <t>021-2</t>
  </si>
  <si>
    <t>021-1</t>
  </si>
  <si>
    <t>020-4</t>
  </si>
  <si>
    <t>020-3</t>
  </si>
  <si>
    <t>020-2</t>
  </si>
  <si>
    <t>020-1</t>
  </si>
  <si>
    <t>006-4</t>
  </si>
  <si>
    <t>006-3</t>
  </si>
  <si>
    <t>006-2</t>
  </si>
  <si>
    <t>006-1</t>
  </si>
  <si>
    <t>005-4</t>
  </si>
  <si>
    <t>005-3</t>
  </si>
  <si>
    <t>005-2</t>
  </si>
  <si>
    <t>005-1</t>
  </si>
  <si>
    <t>004-4</t>
  </si>
  <si>
    <t>004-3</t>
  </si>
  <si>
    <t>004-2</t>
  </si>
  <si>
    <t>004-1</t>
  </si>
  <si>
    <t>002-4</t>
  </si>
  <si>
    <t>002-3</t>
  </si>
  <si>
    <t>002-2</t>
  </si>
  <si>
    <t>002-1</t>
  </si>
  <si>
    <t>001-4</t>
  </si>
  <si>
    <t>001-3</t>
  </si>
  <si>
    <t>001-2</t>
  </si>
  <si>
    <t>001-1</t>
  </si>
  <si>
    <t>APR-DRG</t>
  </si>
  <si>
    <t>D</t>
  </si>
  <si>
    <t>E</t>
  </si>
  <si>
    <t>Values for input boxes</t>
  </si>
  <si>
    <t>Covered charges</t>
  </si>
  <si>
    <t>Hospital-specific cost-to-charge ratio</t>
  </si>
  <si>
    <t>Length of stay</t>
  </si>
  <si>
    <t>Used for transfer pricing adjustment</t>
  </si>
  <si>
    <t>No</t>
  </si>
  <si>
    <t>Yes</t>
  </si>
  <si>
    <t>Patient age (in years)</t>
  </si>
  <si>
    <t>Is discharge status equal to 30?</t>
  </si>
  <si>
    <t>Indicates an interim claim</t>
  </si>
  <si>
    <t>From separate APR-DRG grouping software</t>
  </si>
  <si>
    <t>APR-DRG description</t>
  </si>
  <si>
    <t>Look up from DRG table</t>
  </si>
  <si>
    <t>PAYMENT POLICY PARAMETERS SET BY MEDICAID</t>
  </si>
  <si>
    <t>IS THIS AN INTERIM CLAIM?</t>
  </si>
  <si>
    <t>WHAT IS THE DRG BASE PAYMENT?</t>
  </si>
  <si>
    <t>DRG base payment for this claim</t>
  </si>
  <si>
    <t>IS A TRANSFER PAYMENT ADJUSTMENT MADE?</t>
  </si>
  <si>
    <t>Is a transfer adjustment potentially applicable?</t>
  </si>
  <si>
    <t>Estimated cost of this case</t>
  </si>
  <si>
    <t>DRG payment so far</t>
  </si>
  <si>
    <t>IS AN ADJUSTMENT FOR PARTIAL ELIGIBILITY MADE?</t>
  </si>
  <si>
    <t>CALCULATION OF ALLOWED AMOUNT AND REIMBURSEMENT AMOUNT</t>
  </si>
  <si>
    <t>Allowed amount</t>
  </si>
  <si>
    <t>Payment amount</t>
  </si>
  <si>
    <t>Mississippi Division of Medicaid DRG Pricing Calculator</t>
  </si>
  <si>
    <t>Interim claim per diem amount</t>
  </si>
  <si>
    <t>Interim claim day threshold</t>
  </si>
  <si>
    <t>Cost outlier threshold</t>
  </si>
  <si>
    <t>Marginal cost percentage</t>
  </si>
  <si>
    <t>Base DRG w/o SOI</t>
  </si>
  <si>
    <t xml:space="preserve">Pediatric mental health policy adjustor </t>
  </si>
  <si>
    <t>Adult mental health policy adjustor</t>
  </si>
  <si>
    <t xml:space="preserve">Rehab policy adjustor </t>
  </si>
  <si>
    <t>Applies to DRGs 860-1 to 860-4 only</t>
  </si>
  <si>
    <t>IS OUTLIER ADJUSTMENT MADE?</t>
  </si>
  <si>
    <t xml:space="preserve">Day Outlier Adjustment </t>
  </si>
  <si>
    <t>Day outlier amount</t>
  </si>
  <si>
    <t xml:space="preserve">DRG Payment After Outlier Adjustment </t>
  </si>
  <si>
    <t xml:space="preserve">DRG Payment After Prorated Adjustment </t>
  </si>
  <si>
    <t>Cost Outlier Adjustment</t>
  </si>
  <si>
    <t>Allowed amount at this point</t>
  </si>
  <si>
    <t>The age of the beneficiary</t>
  </si>
  <si>
    <t>National Average LOS</t>
  </si>
  <si>
    <t>Obstetric/Newborn policy adjustor</t>
  </si>
  <si>
    <t>Pediatric Policy Adjustor</t>
  </si>
  <si>
    <t>Adult Policy Adjustor</t>
  </si>
  <si>
    <t>T</t>
  </si>
  <si>
    <t>NA</t>
  </si>
  <si>
    <t>APR-DRG Description</t>
  </si>
  <si>
    <t>Add-on amount for medical education (where applicable)</t>
  </si>
  <si>
    <t>Third party liability</t>
  </si>
  <si>
    <t>Patient cost-sharing</t>
  </si>
  <si>
    <t>Is discharge status equal to 30 (still a patient)?</t>
  </si>
  <si>
    <t>Applies to transplant DRGs as shown in the attached DRG table</t>
  </si>
  <si>
    <t>Applies to mental health DRGs as shown in the attached DRG table</t>
  </si>
  <si>
    <t>Base DRG (Without Severity)</t>
  </si>
  <si>
    <t>DRG base price</t>
  </si>
  <si>
    <t xml:space="preserve">These values are unique for each claim and are input by the hospital </t>
  </si>
  <si>
    <t xml:space="preserve">DRG Base Payment Pediatric </t>
  </si>
  <si>
    <t xml:space="preserve">DRG Base Payment Adult </t>
  </si>
  <si>
    <t>Medicaid Provider #</t>
  </si>
  <si>
    <t>Medicare Provider #</t>
  </si>
  <si>
    <t>Charge Mode</t>
  </si>
  <si>
    <t>State</t>
  </si>
  <si>
    <t>AK</t>
  </si>
  <si>
    <t>AL</t>
  </si>
  <si>
    <t>AR</t>
  </si>
  <si>
    <t>AZ</t>
  </si>
  <si>
    <t>CA</t>
  </si>
  <si>
    <t>CO</t>
  </si>
  <si>
    <t>CT</t>
  </si>
  <si>
    <t>DC</t>
  </si>
  <si>
    <t>FL</t>
  </si>
  <si>
    <t>GA</t>
  </si>
  <si>
    <t>HI</t>
  </si>
  <si>
    <t>IA</t>
  </si>
  <si>
    <t>ID</t>
  </si>
  <si>
    <t>IL</t>
  </si>
  <si>
    <t>IN</t>
  </si>
  <si>
    <t>KY</t>
  </si>
  <si>
    <t>LA</t>
  </si>
  <si>
    <t>MA</t>
  </si>
  <si>
    <t>MD</t>
  </si>
  <si>
    <t>MI</t>
  </si>
  <si>
    <t>MN</t>
  </si>
  <si>
    <t>MO</t>
  </si>
  <si>
    <t>02472258</t>
  </si>
  <si>
    <t>Allegiance Specialty Hospital of Greenville</t>
  </si>
  <si>
    <t>MS</t>
  </si>
  <si>
    <t>00020237</t>
  </si>
  <si>
    <t>00220621</t>
  </si>
  <si>
    <t>Alliance Healthcare System</t>
  </si>
  <si>
    <t>00020046</t>
  </si>
  <si>
    <t>00220495</t>
  </si>
  <si>
    <t>Anderson Regional Medical Center - South Campus</t>
  </si>
  <si>
    <t>00220809</t>
  </si>
  <si>
    <t>Baptist Medical Center - Leake</t>
  </si>
  <si>
    <t>00020084</t>
  </si>
  <si>
    <t>Baptist Memorial Hospital - Booneville</t>
  </si>
  <si>
    <t>00020143</t>
  </si>
  <si>
    <t>Baptist Memorial Hospital - Desoto County</t>
  </si>
  <si>
    <t>00220136</t>
  </si>
  <si>
    <t>Baptist Memorial Hospital - Golden Triangle</t>
  </si>
  <si>
    <t>00020016</t>
  </si>
  <si>
    <t>Baptist Memorial Hospital - North Ms.</t>
  </si>
  <si>
    <t>00020010</t>
  </si>
  <si>
    <t>Baptist Memorial Hospital - Union County</t>
  </si>
  <si>
    <t>00020043</t>
  </si>
  <si>
    <t>00020182</t>
  </si>
  <si>
    <t>00220606</t>
  </si>
  <si>
    <t>Bolivar Medical Center</t>
  </si>
  <si>
    <t>00220625</t>
  </si>
  <si>
    <t>Brentwood Behavioral Healthcare of MS</t>
  </si>
  <si>
    <t>00020213</t>
  </si>
  <si>
    <t>00220630</t>
  </si>
  <si>
    <t>00431215</t>
  </si>
  <si>
    <t>00020140</t>
  </si>
  <si>
    <t>00020079</t>
  </si>
  <si>
    <t>00020133</t>
  </si>
  <si>
    <t>Covington County Hospital</t>
  </si>
  <si>
    <t>00220417</t>
  </si>
  <si>
    <t>00020145</t>
  </si>
  <si>
    <t>Delta Regional Medical Center</t>
  </si>
  <si>
    <t>00220411</t>
  </si>
  <si>
    <t>00020012</t>
  </si>
  <si>
    <t>Field Memorial Community Hospital</t>
  </si>
  <si>
    <t>00020007</t>
  </si>
  <si>
    <t>Forrest General Hospital</t>
  </si>
  <si>
    <t>00020130</t>
  </si>
  <si>
    <t>Franklin County Memorial Hospital</t>
  </si>
  <si>
    <t>00220734</t>
  </si>
  <si>
    <t>00020290</t>
  </si>
  <si>
    <t>George County Hospital</t>
  </si>
  <si>
    <t>00020003</t>
  </si>
  <si>
    <t>06200741</t>
  </si>
  <si>
    <t>Greene County Hospital</t>
  </si>
  <si>
    <t>00020025</t>
  </si>
  <si>
    <t>Greenwood Leflore Hospital</t>
  </si>
  <si>
    <t>00020026</t>
  </si>
  <si>
    <t>00020214</t>
  </si>
  <si>
    <t>00020166</t>
  </si>
  <si>
    <t>Hancock Medical Center</t>
  </si>
  <si>
    <t>00020115</t>
  </si>
  <si>
    <t>Hardy Wilson Memorial Hospital</t>
  </si>
  <si>
    <t>00220682</t>
  </si>
  <si>
    <t>Highland Community Hospital</t>
  </si>
  <si>
    <t>00220609</t>
  </si>
  <si>
    <t>Holmes County Hospital &amp; Clinics</t>
  </si>
  <si>
    <t>00020177</t>
  </si>
  <si>
    <t>Jasper General Hospital</t>
  </si>
  <si>
    <t>00020193</t>
  </si>
  <si>
    <t>Jefferson County Hospital</t>
  </si>
  <si>
    <t>00220441</t>
  </si>
  <si>
    <t>02934741</t>
  </si>
  <si>
    <t>John C. Stennis Memorial Hospital</t>
  </si>
  <si>
    <t>00020008</t>
  </si>
  <si>
    <t>King's Daughters Medical Center - Brookhaven</t>
  </si>
  <si>
    <t>00020082</t>
  </si>
  <si>
    <t>04125505</t>
  </si>
  <si>
    <t>Laird Hospital, Inc.</t>
  </si>
  <si>
    <t>00020170</t>
  </si>
  <si>
    <t>Lawrence County Hospital</t>
  </si>
  <si>
    <t>08087360</t>
  </si>
  <si>
    <t>00020042</t>
  </si>
  <si>
    <t>Magee General Hospital</t>
  </si>
  <si>
    <t>00020020</t>
  </si>
  <si>
    <t>Magnolia Regional Health Center</t>
  </si>
  <si>
    <t>00020116</t>
  </si>
  <si>
    <t>00020027</t>
  </si>
  <si>
    <t>Memorial Hospital at Gulfport</t>
  </si>
  <si>
    <t>00020223</t>
  </si>
  <si>
    <t>00220392</t>
  </si>
  <si>
    <t>Mississippi Baptist Medical Center</t>
  </si>
  <si>
    <t>00020035</t>
  </si>
  <si>
    <t>00020172</t>
  </si>
  <si>
    <t>00020181</t>
  </si>
  <si>
    <t>Neshoba County General Hospital</t>
  </si>
  <si>
    <t>00020081</t>
  </si>
  <si>
    <t>00020118</t>
  </si>
  <si>
    <t>00220380</t>
  </si>
  <si>
    <t>00020041</t>
  </si>
  <si>
    <t>Noxubee General Hospital</t>
  </si>
  <si>
    <t>00220338</t>
  </si>
  <si>
    <t>00020219</t>
  </si>
  <si>
    <t>Oktibbeha County Hospital</t>
  </si>
  <si>
    <t>00220612</t>
  </si>
  <si>
    <t>01956816</t>
  </si>
  <si>
    <t>Patients Choice Medical Center</t>
  </si>
  <si>
    <t>00220297</t>
  </si>
  <si>
    <t>Pearl River County Hospital</t>
  </si>
  <si>
    <t>00020191</t>
  </si>
  <si>
    <t>Perry County General Hospital</t>
  </si>
  <si>
    <t>00220692</t>
  </si>
  <si>
    <t>00020096</t>
  </si>
  <si>
    <t>Pontotoc Health Services, Inc.</t>
  </si>
  <si>
    <t>05337711</t>
  </si>
  <si>
    <t>07176518</t>
  </si>
  <si>
    <t>Regency Hospital of Meridian</t>
  </si>
  <si>
    <t>00220174</t>
  </si>
  <si>
    <t>00220467</t>
  </si>
  <si>
    <t>00220571</t>
  </si>
  <si>
    <t>00020049</t>
  </si>
  <si>
    <t>Rush Foundation Hospital</t>
  </si>
  <si>
    <t>00220324</t>
  </si>
  <si>
    <t>S. E. Lackey Memorial Hospital</t>
  </si>
  <si>
    <t>00220144</t>
  </si>
  <si>
    <t>05553701</t>
  </si>
  <si>
    <t>Select Specialty Hospital - Jackson</t>
  </si>
  <si>
    <t>00020129</t>
  </si>
  <si>
    <t>Sharkey Issaquena Community Hospital</t>
  </si>
  <si>
    <t>00020167</t>
  </si>
  <si>
    <t>00020059</t>
  </si>
  <si>
    <t>00020141</t>
  </si>
  <si>
    <t>South Central Regional Medical Center</t>
  </si>
  <si>
    <t>00020032</t>
  </si>
  <si>
    <t>South Sunflower County Hospital</t>
  </si>
  <si>
    <t>00020207</t>
  </si>
  <si>
    <t>Southwest MS Regional Medical Center</t>
  </si>
  <si>
    <t>00220723</t>
  </si>
  <si>
    <t>Specialty Hospital of Meridian</t>
  </si>
  <si>
    <t>00020034</t>
  </si>
  <si>
    <t>St. Dominic - Jackson Memorial Hospital</t>
  </si>
  <si>
    <t>00220714</t>
  </si>
  <si>
    <t>Stone County Hospital</t>
  </si>
  <si>
    <t>00020161</t>
  </si>
  <si>
    <t>Tallahatchie General Hospital</t>
  </si>
  <si>
    <t>00020111</t>
  </si>
  <si>
    <t>Tippah County Hospital</t>
  </si>
  <si>
    <t>00020393</t>
  </si>
  <si>
    <t>Tishomingo Health Services</t>
  </si>
  <si>
    <t>00220415</t>
  </si>
  <si>
    <t>Trace Regional Hospital</t>
  </si>
  <si>
    <t>00020229</t>
  </si>
  <si>
    <t>00020156</t>
  </si>
  <si>
    <t>Tyler Holmes Memorial Hospital</t>
  </si>
  <si>
    <t>00020149</t>
  </si>
  <si>
    <t>University of MS Medical Center</t>
  </si>
  <si>
    <t>00020208</t>
  </si>
  <si>
    <t>00020131</t>
  </si>
  <si>
    <t>Wayne General Hospital</t>
  </si>
  <si>
    <t>00020178</t>
  </si>
  <si>
    <t>Webster General Hospital</t>
  </si>
  <si>
    <t>00220462</t>
  </si>
  <si>
    <t>00020011</t>
  </si>
  <si>
    <t>Whitfield Medical Surgical Hospital</t>
  </si>
  <si>
    <t>00220243</t>
  </si>
  <si>
    <t>00220466</t>
  </si>
  <si>
    <t>00020175</t>
  </si>
  <si>
    <t>Yalobusha General Hospital</t>
  </si>
  <si>
    <t>MT</t>
  </si>
  <si>
    <t>NC</t>
  </si>
  <si>
    <t>ND</t>
  </si>
  <si>
    <t>NE</t>
  </si>
  <si>
    <t>NJ</t>
  </si>
  <si>
    <t>NM</t>
  </si>
  <si>
    <t>NV</t>
  </si>
  <si>
    <t>NY</t>
  </si>
  <si>
    <t>OH</t>
  </si>
  <si>
    <t>OK</t>
  </si>
  <si>
    <t>OR</t>
  </si>
  <si>
    <t>PA</t>
  </si>
  <si>
    <t>RI</t>
  </si>
  <si>
    <t>SC</t>
  </si>
  <si>
    <t>SD</t>
  </si>
  <si>
    <t>TN</t>
  </si>
  <si>
    <t>TX</t>
  </si>
  <si>
    <t>UT</t>
  </si>
  <si>
    <t>VA</t>
  </si>
  <si>
    <t>WA</t>
  </si>
  <si>
    <t>WI</t>
  </si>
  <si>
    <t>WV</t>
  </si>
  <si>
    <t>Arkansas</t>
  </si>
  <si>
    <t>Alaska</t>
  </si>
  <si>
    <t>Alabama</t>
  </si>
  <si>
    <t>Arizona</t>
  </si>
  <si>
    <t>California</t>
  </si>
  <si>
    <t>Colorado</t>
  </si>
  <si>
    <t>Connecticut</t>
  </si>
  <si>
    <t>Florida</t>
  </si>
  <si>
    <t>Georgia</t>
  </si>
  <si>
    <t>Hawaii</t>
  </si>
  <si>
    <t>Iowa</t>
  </si>
  <si>
    <t>Idaho</t>
  </si>
  <si>
    <t>Illinois</t>
  </si>
  <si>
    <t>Kentucky</t>
  </si>
  <si>
    <t>Maine</t>
  </si>
  <si>
    <t>Maryland</t>
  </si>
  <si>
    <t>Michigan</t>
  </si>
  <si>
    <t>Minnesota</t>
  </si>
  <si>
    <t>Missouri</t>
  </si>
  <si>
    <t>Montana</t>
  </si>
  <si>
    <t>North Carolina</t>
  </si>
  <si>
    <t>Nebraska</t>
  </si>
  <si>
    <t>New Mexico</t>
  </si>
  <si>
    <t>Nevada</t>
  </si>
  <si>
    <t>New York</t>
  </si>
  <si>
    <t>Ohio</t>
  </si>
  <si>
    <t>Oklahoma</t>
  </si>
  <si>
    <t>South Carolina</t>
  </si>
  <si>
    <t>South Dakota</t>
  </si>
  <si>
    <t>North Dakota</t>
  </si>
  <si>
    <t>Texas</t>
  </si>
  <si>
    <t>Virginia</t>
  </si>
  <si>
    <t>Washington</t>
  </si>
  <si>
    <t>West Virginia</t>
  </si>
  <si>
    <t>Oregon</t>
  </si>
  <si>
    <t>Wisconsin</t>
  </si>
  <si>
    <t>Medicaid Care Category Pediatric</t>
  </si>
  <si>
    <t>001</t>
  </si>
  <si>
    <t>002</t>
  </si>
  <si>
    <t>004</t>
  </si>
  <si>
    <t>005</t>
  </si>
  <si>
    <t>006</t>
  </si>
  <si>
    <t>020</t>
  </si>
  <si>
    <t>021</t>
  </si>
  <si>
    <t>022</t>
  </si>
  <si>
    <t>023</t>
  </si>
  <si>
    <t>024</t>
  </si>
  <si>
    <t>026</t>
  </si>
  <si>
    <t>040</t>
  </si>
  <si>
    <t>041</t>
  </si>
  <si>
    <t>042</t>
  </si>
  <si>
    <t>043</t>
  </si>
  <si>
    <t>044</t>
  </si>
  <si>
    <t>045</t>
  </si>
  <si>
    <t>046</t>
  </si>
  <si>
    <t>047</t>
  </si>
  <si>
    <t>048</t>
  </si>
  <si>
    <t>049</t>
  </si>
  <si>
    <t>050</t>
  </si>
  <si>
    <t>051</t>
  </si>
  <si>
    <t>052</t>
  </si>
  <si>
    <t>053</t>
  </si>
  <si>
    <t>054</t>
  </si>
  <si>
    <t>055</t>
  </si>
  <si>
    <t>056</t>
  </si>
  <si>
    <t>057</t>
  </si>
  <si>
    <t>058</t>
  </si>
  <si>
    <t>073</t>
  </si>
  <si>
    <t>082</t>
  </si>
  <si>
    <t>089</t>
  </si>
  <si>
    <t>091</t>
  </si>
  <si>
    <t>092</t>
  </si>
  <si>
    <t>095</t>
  </si>
  <si>
    <t>097</t>
  </si>
  <si>
    <t>098</t>
  </si>
  <si>
    <t>110</t>
  </si>
  <si>
    <t>111</t>
  </si>
  <si>
    <t>113</t>
  </si>
  <si>
    <t>114</t>
  </si>
  <si>
    <t>115</t>
  </si>
  <si>
    <t>120</t>
  </si>
  <si>
    <t>121</t>
  </si>
  <si>
    <t>130</t>
  </si>
  <si>
    <t>131</t>
  </si>
  <si>
    <t>132</t>
  </si>
  <si>
    <t>133</t>
  </si>
  <si>
    <t>134</t>
  </si>
  <si>
    <t>135</t>
  </si>
  <si>
    <t>136</t>
  </si>
  <si>
    <t>137</t>
  </si>
  <si>
    <t>138</t>
  </si>
  <si>
    <t>139</t>
  </si>
  <si>
    <t>140</t>
  </si>
  <si>
    <t>141</t>
  </si>
  <si>
    <t>142</t>
  </si>
  <si>
    <t>143</t>
  </si>
  <si>
    <t>144</t>
  </si>
  <si>
    <t>160</t>
  </si>
  <si>
    <t>161</t>
  </si>
  <si>
    <t>162</t>
  </si>
  <si>
    <t>163</t>
  </si>
  <si>
    <t>165</t>
  </si>
  <si>
    <t>166</t>
  </si>
  <si>
    <t>167</t>
  </si>
  <si>
    <t>169</t>
  </si>
  <si>
    <t>170</t>
  </si>
  <si>
    <t>171</t>
  </si>
  <si>
    <t>174</t>
  </si>
  <si>
    <t>175</t>
  </si>
  <si>
    <t>176</t>
  </si>
  <si>
    <t>177</t>
  </si>
  <si>
    <t>180</t>
  </si>
  <si>
    <t>190</t>
  </si>
  <si>
    <t>191</t>
  </si>
  <si>
    <t>192</t>
  </si>
  <si>
    <t>193</t>
  </si>
  <si>
    <t>194</t>
  </si>
  <si>
    <t>196</t>
  </si>
  <si>
    <t>197</t>
  </si>
  <si>
    <t>198</t>
  </si>
  <si>
    <t>199</t>
  </si>
  <si>
    <t>200</t>
  </si>
  <si>
    <t>201</t>
  </si>
  <si>
    <t>203</t>
  </si>
  <si>
    <t>204</t>
  </si>
  <si>
    <t>205</t>
  </si>
  <si>
    <t>206</t>
  </si>
  <si>
    <t>207</t>
  </si>
  <si>
    <t>220</t>
  </si>
  <si>
    <t>222</t>
  </si>
  <si>
    <t>223</t>
  </si>
  <si>
    <t>224</t>
  </si>
  <si>
    <t>226</t>
  </si>
  <si>
    <t>227</t>
  </si>
  <si>
    <t>228</t>
  </si>
  <si>
    <t>229</t>
  </si>
  <si>
    <t>240</t>
  </si>
  <si>
    <t>241</t>
  </si>
  <si>
    <t>242</t>
  </si>
  <si>
    <t>243</t>
  </si>
  <si>
    <t>244</t>
  </si>
  <si>
    <t>245</t>
  </si>
  <si>
    <t>246</t>
  </si>
  <si>
    <t>247</t>
  </si>
  <si>
    <t>248</t>
  </si>
  <si>
    <t>249</t>
  </si>
  <si>
    <t>251</t>
  </si>
  <si>
    <t>252</t>
  </si>
  <si>
    <t>253</t>
  </si>
  <si>
    <t>254</t>
  </si>
  <si>
    <t>260</t>
  </si>
  <si>
    <t>261</t>
  </si>
  <si>
    <t>263</t>
  </si>
  <si>
    <t>264</t>
  </si>
  <si>
    <t>279</t>
  </si>
  <si>
    <t>280</t>
  </si>
  <si>
    <t>281</t>
  </si>
  <si>
    <t>282</t>
  </si>
  <si>
    <t>283</t>
  </si>
  <si>
    <t>284</t>
  </si>
  <si>
    <t>301</t>
  </si>
  <si>
    <t>302</t>
  </si>
  <si>
    <t>303</t>
  </si>
  <si>
    <t>304</t>
  </si>
  <si>
    <t>305</t>
  </si>
  <si>
    <t>308</t>
  </si>
  <si>
    <t>309</t>
  </si>
  <si>
    <t>310</t>
  </si>
  <si>
    <t>312</t>
  </si>
  <si>
    <t>313</t>
  </si>
  <si>
    <t>314</t>
  </si>
  <si>
    <t>315</t>
  </si>
  <si>
    <t>316</t>
  </si>
  <si>
    <t>317</t>
  </si>
  <si>
    <t>320</t>
  </si>
  <si>
    <t>321</t>
  </si>
  <si>
    <t>340</t>
  </si>
  <si>
    <t>341</t>
  </si>
  <si>
    <t>342</t>
  </si>
  <si>
    <t>343</t>
  </si>
  <si>
    <t>344</t>
  </si>
  <si>
    <t>346</t>
  </si>
  <si>
    <t>347</t>
  </si>
  <si>
    <t>349</t>
  </si>
  <si>
    <t>351</t>
  </si>
  <si>
    <t>361</t>
  </si>
  <si>
    <t>362</t>
  </si>
  <si>
    <t>363</t>
  </si>
  <si>
    <t>364</t>
  </si>
  <si>
    <t>380</t>
  </si>
  <si>
    <t>381</t>
  </si>
  <si>
    <t>382</t>
  </si>
  <si>
    <t>383</t>
  </si>
  <si>
    <t>384</t>
  </si>
  <si>
    <t>385</t>
  </si>
  <si>
    <t>401</t>
  </si>
  <si>
    <t>403</t>
  </si>
  <si>
    <t>404</t>
  </si>
  <si>
    <t>405</t>
  </si>
  <si>
    <t>420</t>
  </si>
  <si>
    <t>421</t>
  </si>
  <si>
    <t>422</t>
  </si>
  <si>
    <t>423</t>
  </si>
  <si>
    <t>424</t>
  </si>
  <si>
    <t>425</t>
  </si>
  <si>
    <t>440</t>
  </si>
  <si>
    <t>441</t>
  </si>
  <si>
    <t>442</t>
  </si>
  <si>
    <t>443</t>
  </si>
  <si>
    <t>444</t>
  </si>
  <si>
    <t>445</t>
  </si>
  <si>
    <t>446</t>
  </si>
  <si>
    <t>447</t>
  </si>
  <si>
    <t>461</t>
  </si>
  <si>
    <t>462</t>
  </si>
  <si>
    <t>463</t>
  </si>
  <si>
    <t>465</t>
  </si>
  <si>
    <t>466</t>
  </si>
  <si>
    <t>468</t>
  </si>
  <si>
    <t>480</t>
  </si>
  <si>
    <t>482</t>
  </si>
  <si>
    <t>483</t>
  </si>
  <si>
    <t>484</t>
  </si>
  <si>
    <t>500</t>
  </si>
  <si>
    <t>501</t>
  </si>
  <si>
    <t>510</t>
  </si>
  <si>
    <t>511</t>
  </si>
  <si>
    <t>512</t>
  </si>
  <si>
    <t>513</t>
  </si>
  <si>
    <t>514</t>
  </si>
  <si>
    <t>517</t>
  </si>
  <si>
    <t>518</t>
  </si>
  <si>
    <t>519</t>
  </si>
  <si>
    <t>530</t>
  </si>
  <si>
    <t>531</t>
  </si>
  <si>
    <t>532</t>
  </si>
  <si>
    <t>540</t>
  </si>
  <si>
    <t>541</t>
  </si>
  <si>
    <t>542</t>
  </si>
  <si>
    <t>544</t>
  </si>
  <si>
    <t>545</t>
  </si>
  <si>
    <t>546</t>
  </si>
  <si>
    <t>560</t>
  </si>
  <si>
    <t>561</t>
  </si>
  <si>
    <t>563</t>
  </si>
  <si>
    <t>564</t>
  </si>
  <si>
    <t>565</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</si>
  <si>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</si>
  <si>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</si>
  <si>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</si>
  <si>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</si>
  <si>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</si>
  <si>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</si>
  <si>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</si>
  <si>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</si>
  <si>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</si>
  <si>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</si>
  <si>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</si>
  <si>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</si>
  <si>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</si>
  <si>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</si>
  <si>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</si>
  <si>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</si>
  <si>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</si>
  <si>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</si>
  <si>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</si>
  <si>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</si>
  <si>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</si>
  <si>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</si>
  <si>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</si>
  <si>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</si>
  <si>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</si>
  <si>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</si>
  <si>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</si>
  <si>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</si>
  <si>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</si>
  <si>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</si>
  <si>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</si>
  <si>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</si>
  <si>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</si>
  <si>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</si>
  <si>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</si>
  <si>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</si>
  <si>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</si>
  <si>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</si>
  <si>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</si>
  <si>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</si>
  <si>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</si>
  <si>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710</t>
  </si>
  <si>
    <t>711</t>
  </si>
  <si>
    <t>720</t>
  </si>
  <si>
    <t>721</t>
  </si>
  <si>
    <t>722</t>
  </si>
  <si>
    <t>723</t>
  </si>
  <si>
    <t>724</t>
  </si>
  <si>
    <t>740</t>
  </si>
  <si>
    <t>750</t>
  </si>
  <si>
    <t>751</t>
  </si>
  <si>
    <t>752</t>
  </si>
  <si>
    <t>753</t>
  </si>
  <si>
    <t>754</t>
  </si>
  <si>
    <t>755</t>
  </si>
  <si>
    <t>756</t>
  </si>
  <si>
    <t>757</t>
  </si>
  <si>
    <t>758</t>
  </si>
  <si>
    <t>759</t>
  </si>
  <si>
    <t>760</t>
  </si>
  <si>
    <t>770</t>
  </si>
  <si>
    <t>772</t>
  </si>
  <si>
    <t>773</t>
  </si>
  <si>
    <t>774</t>
  </si>
  <si>
    <t>775</t>
  </si>
  <si>
    <t>776</t>
  </si>
  <si>
    <t>811</t>
  </si>
  <si>
    <t>812</t>
  </si>
  <si>
    <t>813</t>
  </si>
  <si>
    <t>815</t>
  </si>
  <si>
    <t>816</t>
  </si>
  <si>
    <t>841</t>
  </si>
  <si>
    <t>842</t>
  </si>
  <si>
    <t>843</t>
  </si>
  <si>
    <t>844</t>
  </si>
  <si>
    <t>850</t>
  </si>
  <si>
    <t>860</t>
  </si>
  <si>
    <t>861</t>
  </si>
  <si>
    <t>862</t>
  </si>
  <si>
    <t>863</t>
  </si>
  <si>
    <t>890</t>
  </si>
  <si>
    <t>892</t>
  </si>
  <si>
    <t>893</t>
  </si>
  <si>
    <t>894</t>
  </si>
  <si>
    <t>910</t>
  </si>
  <si>
    <t>911</t>
  </si>
  <si>
    <t>912</t>
  </si>
  <si>
    <t>930</t>
  </si>
  <si>
    <t>950</t>
  </si>
  <si>
    <t>951</t>
  </si>
  <si>
    <t>952</t>
  </si>
  <si>
    <t>955</t>
  </si>
  <si>
    <t>956</t>
  </si>
  <si>
    <t>Trnsplnt Indicator</t>
  </si>
  <si>
    <t>INPUT INFORMATION</t>
  </si>
  <si>
    <t>A</t>
  </si>
  <si>
    <t>B</t>
  </si>
  <si>
    <t>KS</t>
  </si>
  <si>
    <t>Methodist Healthcare - Olive Branch</t>
  </si>
  <si>
    <t>Wyoming</t>
  </si>
  <si>
    <t>Kansas</t>
  </si>
  <si>
    <t>Select hospital name or state</t>
  </si>
  <si>
    <t>Instructions:</t>
  </si>
  <si>
    <t>C</t>
  </si>
  <si>
    <t>Used for prorated pricing adjustment</t>
  </si>
  <si>
    <t>Neonate policy adjustor</t>
  </si>
  <si>
    <t>Look up C24</t>
  </si>
  <si>
    <t>C26 * C47</t>
  </si>
  <si>
    <t>Look up C22</t>
  </si>
  <si>
    <t>C16 * C19</t>
  </si>
  <si>
    <t>Is this stay eligible for a day outlier payment?</t>
  </si>
  <si>
    <t>Third party liability responsibility (input by hospital)</t>
  </si>
  <si>
    <t>Co-pay or other patient liability (input by hospital)</t>
  </si>
  <si>
    <t>Relative Weight</t>
  </si>
  <si>
    <t>01701363</t>
  </si>
  <si>
    <t>Alliance Health Center</t>
  </si>
  <si>
    <t>Beacham Memorial Hospital</t>
  </si>
  <si>
    <t>Choctaw Regional Medical Center</t>
  </si>
  <si>
    <t>Clay County Medical Center</t>
  </si>
  <si>
    <t>H. C. Watkins Memorial Hospital</t>
  </si>
  <si>
    <t>Jefferson Davis General Hospital</t>
  </si>
  <si>
    <t>Marion General Hospital</t>
  </si>
  <si>
    <t>Merit Health Biloxi</t>
  </si>
  <si>
    <t>Merit Health Central</t>
  </si>
  <si>
    <t>Merit Health Madison</t>
  </si>
  <si>
    <t>Merit Health Natchez</t>
  </si>
  <si>
    <t>Merit Health Northwest Mississippi</t>
  </si>
  <si>
    <t>Merit Health Rankin</t>
  </si>
  <si>
    <t>Merit Health River Oaks</t>
  </si>
  <si>
    <t>Merit Health Wesley</t>
  </si>
  <si>
    <t>Merit Health Woman's Hospital</t>
  </si>
  <si>
    <t>Oak Circle Center</t>
  </si>
  <si>
    <t>Scott Regional Medical Center</t>
  </si>
  <si>
    <t>University of MS Medical Center - Grenada</t>
  </si>
  <si>
    <t>Walthall County General Hospital</t>
  </si>
  <si>
    <t>ME</t>
  </si>
  <si>
    <t>NH</t>
  </si>
  <si>
    <t>VT</t>
  </si>
  <si>
    <t>WY</t>
  </si>
  <si>
    <t>Massachusetts</t>
  </si>
  <si>
    <t>New Hampshire</t>
  </si>
  <si>
    <t>Vermont</t>
  </si>
  <si>
    <t>Medicaid covered days</t>
  </si>
  <si>
    <t>Calculated transfer payment adjustment</t>
  </si>
  <si>
    <t>Cost outlier payment amount</t>
  </si>
  <si>
    <t>Look up from CCR table</t>
  </si>
  <si>
    <t>Used to calculate the DRG base payment</t>
  </si>
  <si>
    <t>Used in the cost outlier calculation</t>
  </si>
  <si>
    <t>Used to determine eligibility for a day outlier payment for mental health stays</t>
  </si>
  <si>
    <t>Used in the mental health outlier calculation</t>
  </si>
  <si>
    <t>The relative weight with no adjustment for policy adjustors</t>
  </si>
  <si>
    <t>Used in prorated and transfer payment adjustment</t>
  </si>
  <si>
    <t>Eligibility for outlier payment does not guarantee an outlier payment amount</t>
  </si>
  <si>
    <t>Converts loss to a positive value if applicable</t>
  </si>
  <si>
    <t>Eligibility for outlier payment does not guarantee outlier payment</t>
  </si>
  <si>
    <t>Mississippi</t>
  </si>
  <si>
    <t>Mississippi Division of Medicaid DRG Pricing Calculator -- Hospital Cost-to-Charge Ratios</t>
  </si>
  <si>
    <t>2. Charge mode = D indicates that the hospital is paid by DRG.</t>
  </si>
  <si>
    <t>UB-04 Field Locator (FL) 47 minus FL 48</t>
  </si>
  <si>
    <t>Mental health long stay threshold (in days)</t>
  </si>
  <si>
    <t>Mental health outlier per diem amount</t>
  </si>
  <si>
    <t>Transplant policy adjustor</t>
  </si>
  <si>
    <t xml:space="preserve">Transplant indicator </t>
  </si>
  <si>
    <t>Casemix relative weight</t>
  </si>
  <si>
    <t>Payment relative weight</t>
  </si>
  <si>
    <t>National average length of stay (ALOS)</t>
  </si>
  <si>
    <t>Is transfer payment adjustment &gt; base payment?</t>
  </si>
  <si>
    <t>The transfer payment must be less than the base payment in order for the transfer adjustment to apply</t>
  </si>
  <si>
    <t>Estimated gain (+) or loss (-)</t>
  </si>
  <si>
    <t>Estimated loss</t>
  </si>
  <si>
    <t>Difference between estimated loss and cost outlier threshold</t>
  </si>
  <si>
    <t>DRG payment at this point</t>
  </si>
  <si>
    <t>Are MCD covered days less than length of stay (LOS)?</t>
  </si>
  <si>
    <t>Partial eligibility adjustment</t>
  </si>
  <si>
    <t>Is partial eligibility adjustment &lt; DRG payment?</t>
  </si>
  <si>
    <t>The relative weight including any applicable policy adjustors</t>
  </si>
  <si>
    <t>Used to calculate payment for interim stays; bill types 2 or 3 only</t>
  </si>
  <si>
    <t xml:space="preserve">Interim claim payment is calculated when C24 = Yes and C21 &gt; C28 </t>
  </si>
  <si>
    <t xml:space="preserve">For interim payment, the length of stay must exceed this value </t>
  </si>
  <si>
    <t>25-2013</t>
  </si>
  <si>
    <t>25-0151</t>
  </si>
  <si>
    <t>25-0012</t>
  </si>
  <si>
    <t>25-0104</t>
  </si>
  <si>
    <t>25-0081</t>
  </si>
  <si>
    <t>25-1315</t>
  </si>
  <si>
    <t>25-0044</t>
  </si>
  <si>
    <t>25-0141</t>
  </si>
  <si>
    <t>25-0100</t>
  </si>
  <si>
    <t>25-0034</t>
  </si>
  <si>
    <t>25-0006</t>
  </si>
  <si>
    <t>25-0049</t>
  </si>
  <si>
    <t>25-0093</t>
  </si>
  <si>
    <t>25-4007</t>
  </si>
  <si>
    <t>25-0112</t>
  </si>
  <si>
    <t>25-0164</t>
  </si>
  <si>
    <t>25-1320</t>
  </si>
  <si>
    <t>25-0067</t>
  </si>
  <si>
    <t>25-1325</t>
  </si>
  <si>
    <t>25-0082</t>
  </si>
  <si>
    <t>NONE</t>
  </si>
  <si>
    <t>25-1309</t>
  </si>
  <si>
    <t>25-0078</t>
  </si>
  <si>
    <t>25-0035</t>
  </si>
  <si>
    <t>25-0123</t>
  </si>
  <si>
    <t>25-0036</t>
  </si>
  <si>
    <t>25-1329</t>
  </si>
  <si>
    <t>25-0099</t>
  </si>
  <si>
    <t>25-1316</t>
  </si>
  <si>
    <t>25-0162</t>
  </si>
  <si>
    <t>25-1327</t>
  </si>
  <si>
    <t>25-0117</t>
  </si>
  <si>
    <t>25-1319</t>
  </si>
  <si>
    <t>25-0018</t>
  </si>
  <si>
    <t>25-0060</t>
  </si>
  <si>
    <t>25-1326</t>
  </si>
  <si>
    <t>25-0165</t>
  </si>
  <si>
    <t>25-1313</t>
  </si>
  <si>
    <t>25-0057</t>
  </si>
  <si>
    <t>25-1322</t>
  </si>
  <si>
    <t>25-1305</t>
  </si>
  <si>
    <t>25-0124</t>
  </si>
  <si>
    <t>25-0009</t>
  </si>
  <si>
    <t>25-0085</t>
  </si>
  <si>
    <t>25-0019</t>
  </si>
  <si>
    <t>25-0128</t>
  </si>
  <si>
    <t>25-0007</t>
  </si>
  <si>
    <t>25-0072</t>
  </si>
  <si>
    <t>25-0025</t>
  </si>
  <si>
    <t>25-0038</t>
  </si>
  <si>
    <t>25-0084</t>
  </si>
  <si>
    <t>25-0042</t>
  </si>
  <si>
    <t>25-0096</t>
  </si>
  <si>
    <t>25-0138</t>
  </si>
  <si>
    <t>25-0094</t>
  </si>
  <si>
    <t>25-0136</t>
  </si>
  <si>
    <t>25-0031</t>
  </si>
  <si>
    <t>25-0167</t>
  </si>
  <si>
    <t>25-0152</t>
  </si>
  <si>
    <t>25-0102</t>
  </si>
  <si>
    <t>25-0059</t>
  </si>
  <si>
    <t>25-0043</t>
  </si>
  <si>
    <t>25-0004</t>
  </si>
  <si>
    <t>25-1318</t>
  </si>
  <si>
    <t>25-1307</t>
  </si>
  <si>
    <t>22-0338</t>
  </si>
  <si>
    <t>25-0050</t>
  </si>
  <si>
    <t>25-4005</t>
  </si>
  <si>
    <t>25-0163</t>
  </si>
  <si>
    <t>25-0023</t>
  </si>
  <si>
    <t>25-1306</t>
  </si>
  <si>
    <t>25-1302</t>
  </si>
  <si>
    <t>25-1308</t>
  </si>
  <si>
    <t>25-2008</t>
  </si>
  <si>
    <t>25-2006</t>
  </si>
  <si>
    <t>25-2003</t>
  </si>
  <si>
    <t>25-0069</t>
  </si>
  <si>
    <t>25-1300</t>
  </si>
  <si>
    <t>25-1323</t>
  </si>
  <si>
    <t>25-2007</t>
  </si>
  <si>
    <t>25-0079</t>
  </si>
  <si>
    <t>25-1317</t>
  </si>
  <si>
    <t>25-0040</t>
  </si>
  <si>
    <t>25-0058</t>
  </si>
  <si>
    <t>25-0095</t>
  </si>
  <si>
    <t>25-0097</t>
  </si>
  <si>
    <t>25-2004</t>
  </si>
  <si>
    <t>25-0048</t>
  </si>
  <si>
    <t>25-1303</t>
  </si>
  <si>
    <t>25-1304</t>
  </si>
  <si>
    <t>25-0002</t>
  </si>
  <si>
    <t>25-0017</t>
  </si>
  <si>
    <t>25-1312</t>
  </si>
  <si>
    <t>25-0001</t>
  </si>
  <si>
    <t>25-0168</t>
  </si>
  <si>
    <t>25-1324</t>
  </si>
  <si>
    <t>25-0077</t>
  </si>
  <si>
    <t>25-0020</t>
  </si>
  <si>
    <t>25-0134</t>
  </si>
  <si>
    <t>25-0027</t>
  </si>
  <si>
    <t>25-0061</t>
  </si>
  <si>
    <t>Indiana</t>
  </si>
  <si>
    <t>Louisiana</t>
  </si>
  <si>
    <t>Pennsylvania</t>
  </si>
  <si>
    <t>Tennessee</t>
  </si>
  <si>
    <t>Utah</t>
  </si>
  <si>
    <t>This calculator spreadsheet is intended to be helpful to users, but it cannot capture all the editing and pricing complexity of the Medicaid claims processing system. In cases of difference, the claims processing system is correct.</t>
  </si>
  <si>
    <t>5. Inclusion of an APR-DRG on this table does not necessarily imply coverage by Mississippi Medicaid. For example, pancreas transplants are not a covered service.</t>
  </si>
  <si>
    <t>Notes:</t>
  </si>
  <si>
    <t>2. Mississippi Medicaid payment policy parameters have already been entered in cells C26-C38.</t>
  </si>
  <si>
    <t>Medicaid Care Category Adult</t>
  </si>
  <si>
    <t>Delaware</t>
  </si>
  <si>
    <t>District of Columbia</t>
  </si>
  <si>
    <t>New Jersey</t>
  </si>
  <si>
    <t>Rhode Island</t>
  </si>
  <si>
    <t>DE</t>
  </si>
  <si>
    <t>8. This DRG Pricing Calculator was developed by Conduent, the claims processing contractor for the Mississippi Division of Medicaid.</t>
  </si>
  <si>
    <t>Intracranial Hemorrhage</t>
  </si>
  <si>
    <t>Transient Ischemia</t>
  </si>
  <si>
    <t>Viral Meningitis</t>
  </si>
  <si>
    <t>Seizure</t>
  </si>
  <si>
    <t>Cleft Lip &amp; Palate Repair</t>
  </si>
  <si>
    <t>Pulmonary Embolism</t>
  </si>
  <si>
    <t>Bronchiolitis &amp; Rsv Pneumonia</t>
  </si>
  <si>
    <t>Asthma</t>
  </si>
  <si>
    <t>Coronary Bypass W Ami or Complex Pdx</t>
  </si>
  <si>
    <t>Coronary Bypass W/O Ami or Complex Pdx</t>
  </si>
  <si>
    <t>181-1</t>
  </si>
  <si>
    <t>181</t>
  </si>
  <si>
    <t>Lower Extremity Arterial Procedures</t>
  </si>
  <si>
    <t>181-2</t>
  </si>
  <si>
    <t>181-3</t>
  </si>
  <si>
    <t>181-4</t>
  </si>
  <si>
    <t>182-1</t>
  </si>
  <si>
    <t>182</t>
  </si>
  <si>
    <t>Other Peripheral Vascular Procedures</t>
  </si>
  <si>
    <t>182-2</t>
  </si>
  <si>
    <t>182-3</t>
  </si>
  <si>
    <t>182-4</t>
  </si>
  <si>
    <t>Acute Myocardial Infarction</t>
  </si>
  <si>
    <t>Acute &amp; Subacute Endocarditis</t>
  </si>
  <si>
    <t>Heart Failure</t>
  </si>
  <si>
    <t>Cardiac Arrest &amp; Shock</t>
  </si>
  <si>
    <t>Hypertension</t>
  </si>
  <si>
    <t>Chest Pain</t>
  </si>
  <si>
    <t>Syncope &amp; Collapse</t>
  </si>
  <si>
    <t>Cardiomyopathy</t>
  </si>
  <si>
    <t>Peritoneal Adhesiolysis</t>
  </si>
  <si>
    <t>Peptic Ulcer &amp; Gastritis</t>
  </si>
  <si>
    <t>Diverticulitis &amp; Diverticulosis</t>
  </si>
  <si>
    <t>Inflammatory Bowel Disease</t>
  </si>
  <si>
    <t>Intestinal Obstruction</t>
  </si>
  <si>
    <t>Abdominal Pain</t>
  </si>
  <si>
    <t>Alcoholic Liver Disease</t>
  </si>
  <si>
    <t>Hip Joint Replacement</t>
  </si>
  <si>
    <t>Knee Joint Replacement</t>
  </si>
  <si>
    <t>Hip &amp; Femur Fracture Repair</t>
  </si>
  <si>
    <t>Other Significant Hip &amp; Femur Surgery</t>
  </si>
  <si>
    <t>322-1</t>
  </si>
  <si>
    <t>322</t>
  </si>
  <si>
    <t>Shoulder &amp; Elbow Joint Replacement</t>
  </si>
  <si>
    <t>322-2</t>
  </si>
  <si>
    <t>322-3</t>
  </si>
  <si>
    <t>322-4</t>
  </si>
  <si>
    <t>Fracture of Femur</t>
  </si>
  <si>
    <t>Skin Ulcers</t>
  </si>
  <si>
    <t>Diabetes</t>
  </si>
  <si>
    <t>Inborn Errors of Metabolism</t>
  </si>
  <si>
    <t>Nephritis &amp; Nephrosis</t>
  </si>
  <si>
    <t>469-1</t>
  </si>
  <si>
    <t>469</t>
  </si>
  <si>
    <t>Acute Kidney Injury</t>
  </si>
  <si>
    <t>469-2</t>
  </si>
  <si>
    <t>469-3</t>
  </si>
  <si>
    <t>469-4</t>
  </si>
  <si>
    <t>470-1</t>
  </si>
  <si>
    <t>470</t>
  </si>
  <si>
    <t>Chronic Kidney Disease</t>
  </si>
  <si>
    <t>470-2</t>
  </si>
  <si>
    <t>470-3</t>
  </si>
  <si>
    <t>470-4</t>
  </si>
  <si>
    <t>Transurethral Prostatectomy</t>
  </si>
  <si>
    <t>False Labor</t>
  </si>
  <si>
    <t>Splenectomy</t>
  </si>
  <si>
    <t>Sickle Cell Anemia Crisis</t>
  </si>
  <si>
    <t>Acute Leukemia</t>
  </si>
  <si>
    <t>695-1</t>
  </si>
  <si>
    <t>695</t>
  </si>
  <si>
    <t>695-2</t>
  </si>
  <si>
    <t>695-3</t>
  </si>
  <si>
    <t>695-4</t>
  </si>
  <si>
    <t>696-1</t>
  </si>
  <si>
    <t>696</t>
  </si>
  <si>
    <t>Other Chemotherapy</t>
  </si>
  <si>
    <t>696-2</t>
  </si>
  <si>
    <t>696-3</t>
  </si>
  <si>
    <t>696-4</t>
  </si>
  <si>
    <t>Fever</t>
  </si>
  <si>
    <t>Viral Illness</t>
  </si>
  <si>
    <t>Schizophrenia</t>
  </si>
  <si>
    <t>Acute Anxiety &amp; Delirium States</t>
  </si>
  <si>
    <t>Behavioral Disorders</t>
  </si>
  <si>
    <t>Opioid Abuse &amp; Dependence</t>
  </si>
  <si>
    <t>Cocaine Abuse &amp; Dependence</t>
  </si>
  <si>
    <t>Alcohol Abuse &amp; Dependence</t>
  </si>
  <si>
    <t>Allergic Reactions</t>
  </si>
  <si>
    <t>Poisoning of Medicinal Agents</t>
  </si>
  <si>
    <t>Partial Thickness Burns W/O Skin Graft</t>
  </si>
  <si>
    <t>Rehabilitation</t>
  </si>
  <si>
    <t>Neonatal Aftercare</t>
  </si>
  <si>
    <t>Ungroupable</t>
  </si>
  <si>
    <t>Estimated gain (G) or loss (L)</t>
  </si>
  <si>
    <t>G = Gain and L = Loss</t>
  </si>
  <si>
    <t>Outlier Elig</t>
  </si>
  <si>
    <t>C = Cost and D = Day</t>
  </si>
  <si>
    <t>Is C21 &gt; C31? 1 = Yes, 0 = No</t>
  </si>
  <si>
    <t>Claiborne County Hospital</t>
  </si>
  <si>
    <t>North MS Medical Center</t>
  </si>
  <si>
    <t>Simpson General Hospital</t>
  </si>
  <si>
    <t>C67 - C29 ( True loss)</t>
  </si>
  <si>
    <r>
      <t>This calculator was developed by Conduent, the claims processing contractor fo</t>
    </r>
    <r>
      <rPr>
        <i/>
        <sz val="10"/>
        <rFont val="Arial"/>
        <family val="2"/>
      </rPr>
      <t xml:space="preserve">r Mississippi </t>
    </r>
    <r>
      <rPr>
        <i/>
        <sz val="10"/>
        <color indexed="8"/>
        <rFont val="Arial"/>
        <family val="2"/>
      </rPr>
      <t>Medicaid. It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 3M bears no responsibility for the contents of this document.</t>
    </r>
  </si>
  <si>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</si>
  <si>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Are MCD covered days &gt; interim claim threshold?</t>
  </si>
  <si>
    <t xml:space="preserve">WHAT APR-DRG CODE DOES MEDICAID ASSIGN? </t>
  </si>
  <si>
    <t>Merit Health River Region</t>
  </si>
  <si>
    <t>Promise Hospital Vicksburg</t>
  </si>
  <si>
    <t>Singing River Health System</t>
  </si>
  <si>
    <t>Winston Medical Center</t>
  </si>
  <si>
    <t>Baptist Memorial Hospital - Calhoun</t>
  </si>
  <si>
    <t>Diamond Grove Center</t>
  </si>
  <si>
    <t>Garden Park Medical Center</t>
  </si>
  <si>
    <t>Baptist Medical Center - Yazoo City</t>
  </si>
  <si>
    <t>Mississippi Methodist Rehabilitation Center</t>
  </si>
  <si>
    <t>Baptist Medical Center Attala</t>
  </si>
  <si>
    <t>North Sunflower Medical Center</t>
  </si>
  <si>
    <t>Parkwood Behavioral Health System</t>
  </si>
  <si>
    <t xml:space="preserve">This file is designed to enable interested parties to predict payment under an APR-DRG payment method for inpatient fee-for-service stays covered by Mississippi Medicaid. The DRG payment method was implemented on October 1, 2012. The "Calculator" sheet incorporates the pricing logic for the DRG base payment, cost outlier payments, etc. The "DRG Table" sheet shows information specific to each APR-DRG, Version 35. </t>
  </si>
  <si>
    <t>2. National average length of stay (untrimmed arithmetic) and casemix relative weight (HSRV) values apply to Version 35 of All Patient Refined Diagnosis Related Groups (APR-DRGs).</t>
  </si>
  <si>
    <t>25-1337</t>
  </si>
  <si>
    <t>Applies if the Medicaid Care Category is Neonate</t>
  </si>
  <si>
    <t>Liver &amp;/or Intest Transpl</t>
  </si>
  <si>
    <t>Heart &amp;/or Lung Transpl</t>
  </si>
  <si>
    <t>Pancreas Transpl</t>
  </si>
  <si>
    <t>007-1</t>
  </si>
  <si>
    <t>007-2</t>
  </si>
  <si>
    <t>007-3</t>
  </si>
  <si>
    <t>007-4</t>
  </si>
  <si>
    <t>008-1</t>
  </si>
  <si>
    <t>008-2</t>
  </si>
  <si>
    <t>008-3</t>
  </si>
  <si>
    <t>008-4</t>
  </si>
  <si>
    <t>009-1</t>
  </si>
  <si>
    <t>Ecmo</t>
  </si>
  <si>
    <t>009-2</t>
  </si>
  <si>
    <t>009-3</t>
  </si>
  <si>
    <t>009-4</t>
  </si>
  <si>
    <t>010-1</t>
  </si>
  <si>
    <t>010-2</t>
  </si>
  <si>
    <t>010-3</t>
  </si>
  <si>
    <t>010-4</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</si>
  <si>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</si>
  <si>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</si>
  <si>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</si>
  <si>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</si>
  <si>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</si>
  <si>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</si>
  <si>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</si>
  <si>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</si>
  <si>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</si>
  <si>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</si>
  <si>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Nerve Disorders</t>
  </si>
  <si>
    <t>Bact &amp; Tub Inf of Nervous Sys</t>
  </si>
  <si>
    <t>Non-Bact Inf of Nerv Sys</t>
  </si>
  <si>
    <t>Migraine &amp; Oth Headaches</t>
  </si>
  <si>
    <t>Complic Skull Fx, Coma &lt;1 Hr</t>
  </si>
  <si>
    <t>Uncomplic Head Trauma</t>
  </si>
  <si>
    <t>Oth Dis of Nervous Sys</t>
  </si>
  <si>
    <t>059-1</t>
  </si>
  <si>
    <t>059-2</t>
  </si>
  <si>
    <t>059-3</t>
  </si>
  <si>
    <t>059-4</t>
  </si>
  <si>
    <t>Maj Cranial/Facial Bone Procs</t>
  </si>
  <si>
    <t>Oth Maj Head &amp; Neck Procs</t>
  </si>
  <si>
    <t xml:space="preserve">Facial Bone Procs Exc Major </t>
  </si>
  <si>
    <t>Oth Ear, Nose Throat Procs</t>
  </si>
  <si>
    <t xml:space="preserve">Ear, Nose, Throat, Facial Malig </t>
  </si>
  <si>
    <t>Vertigo &amp; Oth Labyrinth Dis</t>
  </si>
  <si>
    <t>Inf of Upper Resp Tract</t>
  </si>
  <si>
    <t>Oth Ear, Nose, Throat Diags</t>
  </si>
  <si>
    <t>Maj Resp &amp; Chest Procs</t>
  </si>
  <si>
    <t>Oth Resp &amp; Chest Procs</t>
  </si>
  <si>
    <t>Cystic Fibrosis - Pulmon Dis</t>
  </si>
  <si>
    <t>Chronic Resp Dis Fm Perinatal</t>
  </si>
  <si>
    <t xml:space="preserve"> Resp Failure</t>
  </si>
  <si>
    <t>Maj Chest &amp; Resp Trauma</t>
  </si>
  <si>
    <t>Resp Malig</t>
  </si>
  <si>
    <t>Maj Resp Inf &amp; Inflammations</t>
  </si>
  <si>
    <t>Oth Pneumonia</t>
  </si>
  <si>
    <t>Interstitial &amp; Alveolar Lung Dis</t>
  </si>
  <si>
    <t>Oth Resp Diags Exc Minor</t>
  </si>
  <si>
    <t>Resp Symptoms &amp; Minor Diags</t>
  </si>
  <si>
    <t>145-1</t>
  </si>
  <si>
    <t>Acute Bronchitis</t>
  </si>
  <si>
    <t>145-2</t>
  </si>
  <si>
    <t>145-3</t>
  </si>
  <si>
    <t>145-4</t>
  </si>
  <si>
    <t>Maj Repair of Heart Anomaly</t>
  </si>
  <si>
    <t>Defib &amp; Heart Assist Implant</t>
  </si>
  <si>
    <t>Maj Abdominal Vascular Procs</t>
  </si>
  <si>
    <t>Pacemaker &amp; Defib Replacement</t>
  </si>
  <si>
    <t>Pacemaker &amp; Defib Revision</t>
  </si>
  <si>
    <t>Oth Circulatory Sys Procs</t>
  </si>
  <si>
    <t>Peripheral &amp; Oth Vascular Dis</t>
  </si>
  <si>
    <t>Angina Pect &amp; Atherosclerosis</t>
  </si>
  <si>
    <t>Cardiac Structural Dis</t>
  </si>
  <si>
    <t xml:space="preserve">Cardiac Arrhythmias </t>
  </si>
  <si>
    <t>Oth Circulatory Sys Diags</t>
  </si>
  <si>
    <t>Maj Stomach &amp; Esophag Procs</t>
  </si>
  <si>
    <t>Oth Stomach &amp; Esophag Procs</t>
  </si>
  <si>
    <t>Oth Small &amp; Large Bowel Procs</t>
  </si>
  <si>
    <t>Anal Procs</t>
  </si>
  <si>
    <t>Oth Hernia Procs</t>
  </si>
  <si>
    <t>Inguin, Fem &amp; Umbil Hernia Procs</t>
  </si>
  <si>
    <t>Oth Digestive &amp; Abdo Procs</t>
  </si>
  <si>
    <t>230-1</t>
  </si>
  <si>
    <t>230-2</t>
  </si>
  <si>
    <t>230-3</t>
  </si>
  <si>
    <t>230-4</t>
  </si>
  <si>
    <t>231-1</t>
  </si>
  <si>
    <t>231-2</t>
  </si>
  <si>
    <t>231-3</t>
  </si>
  <si>
    <t>231-4</t>
  </si>
  <si>
    <t>232-1</t>
  </si>
  <si>
    <t>232-2</t>
  </si>
  <si>
    <t>232-3</t>
  </si>
  <si>
    <t>232-4</t>
  </si>
  <si>
    <t>233-1</t>
  </si>
  <si>
    <t>Appendectomy With Complex Prin Dx</t>
  </si>
  <si>
    <t>233-2</t>
  </si>
  <si>
    <t>233-3</t>
  </si>
  <si>
    <t>233-4</t>
  </si>
  <si>
    <t>234-1</t>
  </si>
  <si>
    <t>Appendectomy Without Complex Prin Dx</t>
  </si>
  <si>
    <t>234-2</t>
  </si>
  <si>
    <t>234-3</t>
  </si>
  <si>
    <t>234-4</t>
  </si>
  <si>
    <t>Digestive Malig</t>
  </si>
  <si>
    <t>Maj Esophageal Dis</t>
  </si>
  <si>
    <t>Oth Esophageal Dis</t>
  </si>
  <si>
    <t>Gastroint Vasc Insufficiency</t>
  </si>
  <si>
    <t>Maj Gastroint &amp; Peritoneal Inf</t>
  </si>
  <si>
    <t>Other Gastroenteritis, N &amp; V</t>
  </si>
  <si>
    <t>Complic of GI Device or Proc</t>
  </si>
  <si>
    <t>Oth &amp; Unspec GI Hemorrhage</t>
  </si>
  <si>
    <t>Oth Digestive Sys Diags</t>
  </si>
  <si>
    <t>Maj Pancreas &amp; Liver Procs</t>
  </si>
  <si>
    <t>Maj Biliary Tract Procs</t>
  </si>
  <si>
    <t>Cholecystectomy</t>
  </si>
  <si>
    <t>Oth Hepatobiliary &amp; Abdo Procs</t>
  </si>
  <si>
    <t>Hepatic Coma &amp; Oth Maj Liver Dis</t>
  </si>
  <si>
    <t>Malig of Hepatobiliary Sys</t>
  </si>
  <si>
    <t>Dis of Pancreas Exc Malig</t>
  </si>
  <si>
    <t>Oth Dis of The Liver</t>
  </si>
  <si>
    <t>Dis of Gallbladder</t>
  </si>
  <si>
    <t>Lumb Fusion for Back Curvature</t>
  </si>
  <si>
    <t>Lumb Fusion Exc Back Curvature</t>
  </si>
  <si>
    <t>Disc Excision &amp; Decompress</t>
  </si>
  <si>
    <t>Skin Graft for Connect Tis Diags</t>
  </si>
  <si>
    <t>Knee &amp; Lower Leg Procs Exc Foot</t>
  </si>
  <si>
    <t>Hand &amp; Wrist Procs</t>
  </si>
  <si>
    <t>Soft Tissue Procs</t>
  </si>
  <si>
    <t>Oth Muscskl &amp; Connect Tis Procs</t>
  </si>
  <si>
    <t>Cervical Spinal Fusion</t>
  </si>
  <si>
    <t>Fx &amp; Dislc Exc Femur, Pelvis, Back</t>
  </si>
  <si>
    <t xml:space="preserve">Muscskl Malig &amp; Pathol Fx </t>
  </si>
  <si>
    <t>Musculoskeletal Inf</t>
  </si>
  <si>
    <t>Connective Tissue Dis</t>
  </si>
  <si>
    <t>Oth Back &amp; Neck Dis, Fx &amp; Injuries</t>
  </si>
  <si>
    <t>Oth Muscskl &amp; Connect Tis Diags</t>
  </si>
  <si>
    <t>Skin Graft for Cutaneous Diags</t>
  </si>
  <si>
    <t>Mastectomy Procs</t>
  </si>
  <si>
    <t>Breast Procs Exc Mastectomy</t>
  </si>
  <si>
    <t>Oth Cutaneous &amp; Related Procs</t>
  </si>
  <si>
    <t>Maj Skin Dis</t>
  </si>
  <si>
    <t>Malignant Breast Dis</t>
  </si>
  <si>
    <t>Cellulitis &amp; Other Skin Inf</t>
  </si>
  <si>
    <t>Trauma to Cutaneous Tissue</t>
  </si>
  <si>
    <t>Oth Cutaneous Tis &amp; Breast Dis</t>
  </si>
  <si>
    <t>Procs for Obesity</t>
  </si>
  <si>
    <t>Thyroid Procs</t>
  </si>
  <si>
    <t>Oth Procs for Metabolic Dis</t>
  </si>
  <si>
    <t>Nutritional Dis</t>
  </si>
  <si>
    <t>Hypovolemia</t>
  </si>
  <si>
    <t>Oth Endocrine Dis</t>
  </si>
  <si>
    <t>Other Non-Hypovolemic Electrolyte Dis</t>
  </si>
  <si>
    <t>426-1</t>
  </si>
  <si>
    <t>426-2</t>
  </si>
  <si>
    <t>426-3</t>
  </si>
  <si>
    <t>426-4</t>
  </si>
  <si>
    <t>427-1</t>
  </si>
  <si>
    <t>427-2</t>
  </si>
  <si>
    <t>427-3</t>
  </si>
  <si>
    <t>427-4</t>
  </si>
  <si>
    <t>Kidney Transpl</t>
  </si>
  <si>
    <t>Maj Bladder Procs</t>
  </si>
  <si>
    <t>Kidney &amp; Urinary Procs for Malig</t>
  </si>
  <si>
    <t>Kidney &amp; Urinary Procs Nonmalig</t>
  </si>
  <si>
    <t>Oth Bladder Procs</t>
  </si>
  <si>
    <t>Urethral Procs</t>
  </si>
  <si>
    <t>Oth Kidney &amp; Urinary Procs</t>
  </si>
  <si>
    <t>Kidney &amp; Urinary Tract Malig</t>
  </si>
  <si>
    <t>Kidney &amp; Urinary Tract Inf</t>
  </si>
  <si>
    <t>Urinary Stones &amp; Obstruction</t>
  </si>
  <si>
    <t xml:space="preserve">Oth Kidney &amp; Urinary Diags </t>
  </si>
  <si>
    <t>Maj Male Pelvic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</si>
  <si>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</si>
  <si>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</si>
  <si>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</si>
  <si>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</si>
  <si>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</si>
  <si>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</si>
  <si>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</si>
  <si>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</si>
  <si>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</si>
  <si>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</si>
  <si>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</si>
  <si>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</si>
  <si>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</si>
  <si>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</si>
  <si>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</si>
  <si>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D&amp;C for Obstetric Diags</t>
  </si>
  <si>
    <t>Ectopic Pregnancy Proc</t>
  </si>
  <si>
    <t>Oth O.R. Proc for Ob Diag Exc Del</t>
  </si>
  <si>
    <t>Vaginal Del</t>
  </si>
  <si>
    <t>Threatened Abortion</t>
  </si>
  <si>
    <t>Oth Antepartum Diags</t>
  </si>
  <si>
    <t>Neo, Tsf&lt;5 Days, Not Born Here</t>
  </si>
  <si>
    <t>Neo, Tsf&lt;5 Days Old, Born Here</t>
  </si>
  <si>
    <t>Maj Hem/Immun Diag</t>
  </si>
  <si>
    <t>Coagulation &amp; Platelet Dis</t>
  </si>
  <si>
    <t>Maj O.R. Proc Lymphatic Neoplasm</t>
  </si>
  <si>
    <t>Oth O.R. Proc Lymphatic Neoplasm</t>
  </si>
  <si>
    <t>Lymphoma, Myeloma &amp; Non-Ac Leuk</t>
  </si>
  <si>
    <t>Radiothapy</t>
  </si>
  <si>
    <t>Lymphatic &amp; Oth Malig &amp; Neoplasms</t>
  </si>
  <si>
    <t>Septicemia &amp; Disseminated Inf</t>
  </si>
  <si>
    <t>Post-Op, Post-Trauma, Device Inf</t>
  </si>
  <si>
    <t>Oth Inf &amp; Parasit Diseases</t>
  </si>
  <si>
    <t>Maj Depression</t>
  </si>
  <si>
    <t xml:space="preserve">Dis of Personality </t>
  </si>
  <si>
    <t>Bipolar Dis</t>
  </si>
  <si>
    <t>Depression Exc Maj Dep</t>
  </si>
  <si>
    <t>Adjust Dis &amp; Neuroses Exc Dep</t>
  </si>
  <si>
    <t>Organic Mental Health Disturb</t>
  </si>
  <si>
    <t>Eating Dis</t>
  </si>
  <si>
    <t>Oth Mental Health Dis</t>
  </si>
  <si>
    <t>Oth Drug Abuse &amp; Dependence</t>
  </si>
  <si>
    <t>792-1</t>
  </si>
  <si>
    <t>792-2</t>
  </si>
  <si>
    <t>792-3</t>
  </si>
  <si>
    <t>792-4</t>
  </si>
  <si>
    <t>793-1</t>
  </si>
  <si>
    <t>793-2</t>
  </si>
  <si>
    <t>793-3</t>
  </si>
  <si>
    <t>793-4</t>
  </si>
  <si>
    <t>794-1</t>
  </si>
  <si>
    <t>794-2</t>
  </si>
  <si>
    <t>794-3</t>
  </si>
  <si>
    <t>794-4</t>
  </si>
  <si>
    <t>810-1</t>
  </si>
  <si>
    <t>810-2</t>
  </si>
  <si>
    <t>810-3</t>
  </si>
  <si>
    <t>810-4</t>
  </si>
  <si>
    <t>Oth Complics of Treatment</t>
  </si>
  <si>
    <t>Toxic Eff of Non-Medicinal Subst</t>
  </si>
  <si>
    <t>817-1</t>
  </si>
  <si>
    <t>817-2</t>
  </si>
  <si>
    <t>817-3</t>
  </si>
  <si>
    <t>817-4</t>
  </si>
  <si>
    <t xml:space="preserve">Signs, Symptoms &amp; Oth Factors </t>
  </si>
  <si>
    <t>Oth Aftercare &amp; Convalescence</t>
  </si>
  <si>
    <t>HIV</t>
  </si>
  <si>
    <t>Craniotomy for Mult Sig Trauma</t>
  </si>
  <si>
    <t>Ext Trunk Procs Mult Sig Trauma</t>
  </si>
  <si>
    <t>Muscskl Procs Mult Sig Trauma</t>
  </si>
  <si>
    <t>Ext Proc Unrel to Diag</t>
  </si>
  <si>
    <t>Mod Ext Proc Unrel to Diag</t>
  </si>
  <si>
    <t>Nonext Proc Unrel to Diag</t>
  </si>
  <si>
    <t>Principal Diag Invalid</t>
  </si>
  <si>
    <t>007</t>
  </si>
  <si>
    <t>008</t>
  </si>
  <si>
    <t>009</t>
  </si>
  <si>
    <t>010</t>
  </si>
  <si>
    <t>059</t>
  </si>
  <si>
    <t>145</t>
  </si>
  <si>
    <t>230</t>
  </si>
  <si>
    <t>231</t>
  </si>
  <si>
    <t>232</t>
  </si>
  <si>
    <t>233</t>
  </si>
  <si>
    <t>234</t>
  </si>
  <si>
    <t>426</t>
  </si>
  <si>
    <t>427</t>
  </si>
  <si>
    <t>792</t>
  </si>
  <si>
    <t>793</t>
  </si>
  <si>
    <t>794</t>
  </si>
  <si>
    <t>810</t>
  </si>
  <si>
    <t>817</t>
  </si>
  <si>
    <t>Trach, W Mv 96+ Hrs W Extensive Proc</t>
  </si>
  <si>
    <t>Trach, Mv 96+ Hrs, W/O Ext Proc</t>
  </si>
  <si>
    <t>Allogeneic Bone Marrow Transpl</t>
  </si>
  <si>
    <t xml:space="preserve">Autologous Bone Marrow Transpl </t>
  </si>
  <si>
    <t xml:space="preserve">Head Trauma With Deep Coma </t>
  </si>
  <si>
    <t>Cva &amp; Precereb Occl W Infarct</t>
  </si>
  <si>
    <t>Nonspec Cva W/O Infarct</t>
  </si>
  <si>
    <t xml:space="preserve">Alteration in Consciousness </t>
  </si>
  <si>
    <t>Head Trauma W Coma &gt;1 Hr</t>
  </si>
  <si>
    <t xml:space="preserve">Anoxic &amp; Other Severe Brain Damage </t>
  </si>
  <si>
    <t>orbit and Eye Procs</t>
  </si>
  <si>
    <t xml:space="preserve">Eye Infections and Other Eye Disorders </t>
  </si>
  <si>
    <t>tonsil &amp; Adenoid Procs</t>
  </si>
  <si>
    <t xml:space="preserve">Dental Diseases and Disorders </t>
  </si>
  <si>
    <t>Resp Sys Diag W Mv 96+ Hrs</t>
  </si>
  <si>
    <t>Copd</t>
  </si>
  <si>
    <t>Cardiac Valve Procs W Ami or Complex Pdx</t>
  </si>
  <si>
    <t>Cardiac Valve Procs W/O Ami or Comp Pdx</t>
  </si>
  <si>
    <t>Other Cardiothor &amp; Thoracic Vasc Proc</t>
  </si>
  <si>
    <t>Pacemaker Impl W Ami or Shock</t>
  </si>
  <si>
    <t>Pacemaker Impl W/O Ami or Shock</t>
  </si>
  <si>
    <t>Percut Coronary Intervention W Ami</t>
  </si>
  <si>
    <t>Percut Coronary Intervention W/O Ami</t>
  </si>
  <si>
    <t>Cardiac Cath for Coronary Artery Dz</t>
  </si>
  <si>
    <t>Cardiac Cath for Other Non-Coronary Cond</t>
  </si>
  <si>
    <t>Complic of Cv Device or Proc</t>
  </si>
  <si>
    <t xml:space="preserve">Major Small Bowel Procedures </t>
  </si>
  <si>
    <t xml:space="preserve">Major Large Bowel Procedures </t>
  </si>
  <si>
    <t xml:space="preserve">Gastric Fundoplication </t>
  </si>
  <si>
    <t>Amput of Lower Limb Exc toes</t>
  </si>
  <si>
    <t>Foot &amp; toe Procs</t>
  </si>
  <si>
    <t>Shldr, Upr Arm &amp; Fa Procs Xcp Joint Repl</t>
  </si>
  <si>
    <t>Fx of Pelvis or Dislocation of Hip</t>
  </si>
  <si>
    <t>Complic of ortho Device or Proc</t>
  </si>
  <si>
    <t xml:space="preserve">Adrenal Procedures </t>
  </si>
  <si>
    <t xml:space="preserve">Non-Hypovolemic Sodium Disorders </t>
  </si>
  <si>
    <t xml:space="preserve">Thyroid Disorders </t>
  </si>
  <si>
    <t>Renal Dialysis Access Device &amp; Vessel Rp</t>
  </si>
  <si>
    <t>Complic Genitourin Dev or Proc</t>
  </si>
  <si>
    <t xml:space="preserve">Penis, Testes &amp; Scrotal Procedures </t>
  </si>
  <si>
    <t>Vag Del W Ster &amp;/or D&amp;C</t>
  </si>
  <si>
    <t>Vag Del W Proc Exc Ster &amp;/or D&amp;C</t>
  </si>
  <si>
    <t>Postpartum Diags W/O Proc</t>
  </si>
  <si>
    <t>Abortion W/O D&amp;C</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</si>
  <si>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</si>
  <si>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</si>
  <si>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</si>
  <si>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</si>
  <si>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</si>
  <si>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</si>
  <si>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</si>
  <si>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</si>
  <si>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</si>
  <si>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</si>
  <si>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</si>
  <si>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</si>
  <si>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</si>
  <si>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</si>
  <si>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</si>
  <si>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</si>
  <si>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</si>
  <si>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</si>
  <si>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</si>
  <si>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</si>
  <si>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</si>
  <si>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</si>
  <si>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</si>
  <si>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</si>
  <si>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</si>
  <si>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</si>
  <si>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Oth Procs of Blood &amp; Rel organs</t>
  </si>
  <si>
    <t>Oth Dis of Blood &amp; Rel organs</t>
  </si>
  <si>
    <t>Chemotherapy for Acute Leukemia</t>
  </si>
  <si>
    <t>Inf &amp; Parasit Dis Incl HIV W O.R. Proc</t>
  </si>
  <si>
    <t>Post-Op, Device Inf W O.R. Proc</t>
  </si>
  <si>
    <t>Mental Illness Diag W O.R. Proc</t>
  </si>
  <si>
    <t>Drug &amp; Alcohol Abuse, Ama</t>
  </si>
  <si>
    <t>Alc &amp; Drug Dep W Rehab or Detox</t>
  </si>
  <si>
    <t>Extensive or Proc for Other Comp of Tx</t>
  </si>
  <si>
    <t>Mod Extensive or Proc for Other Comp</t>
  </si>
  <si>
    <t xml:space="preserve">Non-Ext or Proc for Other Comp of Treat </t>
  </si>
  <si>
    <t xml:space="preserve">Hemorrhage or Hematoma Due to Comp </t>
  </si>
  <si>
    <t>Oth Inj and Poisoning Diags</t>
  </si>
  <si>
    <t xml:space="preserve">Overdose </t>
  </si>
  <si>
    <t>Ext 3rd Deg Burns W Skin Graft</t>
  </si>
  <si>
    <t>Burns W/Skin Grft Excp Extensive 3rd Deg</t>
  </si>
  <si>
    <t>Ext Burns W/O Skin Graft</t>
  </si>
  <si>
    <t>Proc W Diag of Rehab or Other</t>
  </si>
  <si>
    <t>HIV W Mult Maj Related Cond</t>
  </si>
  <si>
    <t>HIV W Maj Related Cond</t>
  </si>
  <si>
    <t>HIV W Mult Sig Related Cond</t>
  </si>
  <si>
    <t>Mult Sig Trauma W/O O.R. Proc</t>
  </si>
  <si>
    <t>All DRGs (1,304 DRGs + 2 error DRGs)</t>
  </si>
  <si>
    <t xml:space="preserve">Payment Rel. Wt. Pediatric </t>
  </si>
  <si>
    <t>Payment Rel. Wt. Adult</t>
  </si>
  <si>
    <t>Medicaid Care Category</t>
  </si>
  <si>
    <t>APR-DRG (Version 35)</t>
  </si>
  <si>
    <r>
      <t>3. This spreadsheet includes data obtained through the use of proprietary computer software created, owned and licensed by the 3M Company. All copyrights in and to the 3M</t>
    </r>
    <r>
      <rPr>
        <vertAlign val="superscript"/>
        <sz val="8"/>
        <color indexed="8"/>
        <rFont val="Arial"/>
        <family val="2"/>
      </rPr>
      <t>TM</t>
    </r>
    <r>
      <rPr>
        <sz val="8"/>
        <color indexed="8"/>
        <rFont val="Arial"/>
        <family val="2"/>
      </rPr>
      <t xml:space="preserve"> Software are owned by 3M. All rights reserved. 3M is not responsible for the contents of this calculator.</t>
    </r>
  </si>
  <si>
    <t>Cost on a given stay must exceed this amount to be considered for outlier payment</t>
  </si>
  <si>
    <t>Is this stay eligible for a day outlier payment or a cost outlier payment?</t>
  </si>
  <si>
    <r>
      <t>6.</t>
    </r>
    <r>
      <rPr>
        <sz val="8"/>
        <color rgb="FF000000"/>
        <rFont val="Arial"/>
        <family val="2"/>
      </rPr>
      <t> </t>
    </r>
    <r>
      <rPr>
        <sz val="8"/>
        <rFont val="Arial"/>
        <family val="2"/>
      </rPr>
      <t>For some Medicaid Care Categories, “policy adjustors” increase the relative weight used for payment purposes. These increases were put in place to encourage beneficiary access to quality care. The Medicaid Care Category corresponds to APR-DRG assignment, as shown in the table below. Although application of policy adjustors almost always corresponds to the APR-DRG assignment, in cases of difference the Medicaid claims processing system will be taken as correct.</t>
    </r>
  </si>
  <si>
    <t>These values are set by Medicaid and should not be changed</t>
  </si>
  <si>
    <t>Applies if the Medicaid Care Category is Obstetric or Normal Newborn</t>
  </si>
  <si>
    <t>These values are returned by the claims processing system</t>
  </si>
  <si>
    <t>C21 &gt; C28</t>
  </si>
  <si>
    <t>The lower-of between C55 and C58, if the transfer adjustment calculation is performed, else use C55</t>
  </si>
  <si>
    <t>C69 * C30 (True loss times marginal cost percentage)</t>
  </si>
  <si>
    <t xml:space="preserve">Outlier eligible </t>
  </si>
  <si>
    <t>Charge cap</t>
  </si>
  <si>
    <t>Out of state facilities should select the state where the service was rendered in the drop down window</t>
  </si>
  <si>
    <t>Determines which CCR to use; update to values will occur October 1 of each year</t>
  </si>
  <si>
    <t>(C57="Yes,"(C55/C48)*(C21 + 1))</t>
  </si>
  <si>
    <t>Provider Name
(Out-of-State at Bottom of List)</t>
  </si>
  <si>
    <t>Pediatric Transplant</t>
  </si>
  <si>
    <t>Adult Transplant</t>
  </si>
  <si>
    <t>Pediatric Misc</t>
  </si>
  <si>
    <t>Adult Misc</t>
  </si>
  <si>
    <t>Pediatric Respiratory</t>
  </si>
  <si>
    <t>Adult Respiratory</t>
  </si>
  <si>
    <t>Adult Circulatory</t>
  </si>
  <si>
    <t>Adult Gastrointestinal</t>
  </si>
  <si>
    <t>Normal Newborn</t>
  </si>
  <si>
    <t>Pediatric Mental Health</t>
  </si>
  <si>
    <t>Adult Mental Health</t>
  </si>
  <si>
    <t>Pediatric Rehab</t>
  </si>
  <si>
    <t>Adult Rehab</t>
  </si>
  <si>
    <t>Error Drg</t>
  </si>
  <si>
    <t>4. A "Frequently Asked Questions" document is available and is essential in understanding the payment method. This DRG Pricing Calculator is available in Excel and PDF formats. To download these documents, go to www.medicaid.ms.gov/provider/reimbursement.</t>
  </si>
  <si>
    <t>01384536</t>
  </si>
  <si>
    <t>25-3027</t>
  </si>
  <si>
    <t>Healthsouth Rehabilitation Hospital</t>
  </si>
  <si>
    <t>Jeff Anderson Regional Medical Center</t>
  </si>
  <si>
    <t xml:space="preserve">Panola Medical Center </t>
  </si>
  <si>
    <t xml:space="preserve">Gilmore Memorial Hospital </t>
  </si>
  <si>
    <t>Monroe Regional Medical Center</t>
  </si>
  <si>
    <t>Select Specialty Hospital- Belhaven</t>
  </si>
  <si>
    <t xml:space="preserve">Stays </t>
  </si>
  <si>
    <t>C80</t>
  </si>
  <si>
    <t>(IF(AND(C49="C",C68=1),(C60+C70),IF(AND(C49="D",C73=1),(C60+C74),C60)),2)</t>
  </si>
  <si>
    <t>If C42 is between 740 and 776, return a value of 1 (yes), else return a value of 0 (no)</t>
  </si>
  <si>
    <t>Used to the applicable policy adjustor</t>
  </si>
  <si>
    <t>1= Prorated adjustment is applied, 0 = Prorated adjustment does not apply</t>
  </si>
  <si>
    <t>IF C78= 1,(C76/C48)*(C21+1),"NA")</t>
  </si>
  <si>
    <t>Mental health policy adjustor eligible, Y = 1, N= 0</t>
  </si>
  <si>
    <r>
      <t>Lower-of between C76 and C79</t>
    </r>
    <r>
      <rPr>
        <sz val="10"/>
        <rFont val="Arial"/>
        <family val="2"/>
      </rPr>
      <t xml:space="preserve">, if applicable </t>
    </r>
  </si>
  <si>
    <t>Cost Report Year End 2017</t>
  </si>
  <si>
    <t>Look up from DRG table, T = Transplant, 0 = Not a Transplant</t>
  </si>
  <si>
    <t>(C21-C31)*C32, If negative, the day outlier does not apply</t>
  </si>
  <si>
    <t xml:space="preserve">A per stay amount per hospital that qualifies for medical education payment. Entered by the hospital. </t>
  </si>
  <si>
    <t xml:space="preserve">Trach, W Mv 96+ Hrs W Extensive Proc </t>
  </si>
  <si>
    <t xml:space="preserve">(C51="Yes",C53,(C84+C85)) (Interim Payment or DRG Payment Determination) </t>
  </si>
  <si>
    <t>IF(C86-C87-C88)&gt;0,C86-C87-C88,0); cannot be negative</t>
  </si>
  <si>
    <t>Is the estimated loss greater than outlier threshold and C62 equal to "Cost Outlier"? 1 = Yes, 0 = No</t>
  </si>
  <si>
    <t>A "Frequently Asked Questions" document is available and is essential in understanding the payment method. This DRG Pricing Calculator is available in both Excel and PDF formats. To download these documents, go to http://www.medicaid.ms.gov/provider/reimbursement.</t>
  </si>
  <si>
    <t>Does estimated loss exceed cost outlier threshold? Y = 1, N= 0</t>
  </si>
  <si>
    <r>
      <t xml:space="preserve">Are MCD covered days greater than </t>
    </r>
    <r>
      <rPr>
        <sz val="10"/>
        <color theme="1"/>
        <rFont val="Arial"/>
        <family val="2"/>
      </rPr>
      <t>the</t>
    </r>
    <r>
      <rPr>
        <sz val="10"/>
        <rFont val="Arial"/>
        <family val="2"/>
      </rPr>
      <t xml:space="preserve"> MH long stay threshold? Y = 1, N= 0</t>
    </r>
  </si>
  <si>
    <t>Effective with discharge dates on or after July 1, 2019</t>
  </si>
  <si>
    <t>1. The DRG base price, policy adjustor values, and other specific payment policy parameters are final for update July 1, 2019.</t>
  </si>
  <si>
    <t>Actual 10/1/2018 CCR Based on Federal Register or Cost Report</t>
  </si>
  <si>
    <t>08/17/18 Final Rule</t>
  </si>
  <si>
    <t>Source of CCR 7/1/2019</t>
  </si>
  <si>
    <t>Source of CCR 10/1/2019
(To Be Updated Mid-Sept. 2019)</t>
  </si>
  <si>
    <t>2017 Average for the Bed Class</t>
  </si>
  <si>
    <t>7. The "count" of stays refers to Mississippi Medicaid volume in SFY 18 (July 1, 2017, to June 30, 2018, paid through December 31, 2018). It is included for the information of hospitals and other interested parties.</t>
  </si>
  <si>
    <t>1. The hospital or other user inputs data in cells C16-C18, C20-C24, C40, C85,C87-88.</t>
  </si>
  <si>
    <t xml:space="preserve">3. The calculator will show the predicted allowed amount and paid amounts in cells C86 and C89. </t>
  </si>
  <si>
    <t>Is the last date of service equal to or greater than 10/1/2019?</t>
  </si>
  <si>
    <t>Interim claim payment, skip to line C89 for final interim payment</t>
  </si>
  <si>
    <t xml:space="preserve">C55 - C64, or C60 - C64 if transfer adjustment applicable </t>
  </si>
  <si>
    <t>Lower-of between C82 and C16 (Charge Cap)</t>
  </si>
  <si>
    <t>09730779</t>
  </si>
  <si>
    <t>25-4011</t>
  </si>
  <si>
    <t>Gulfport Behavioral Health System</t>
  </si>
  <si>
    <t>Patient discharge status = 02, 05, 07, 63, 65, 66, 82, 85, 91, 93, 94</t>
  </si>
  <si>
    <t>Mississippi Medicaid Table of APR-DRGs and Relative Weights Effective 7/1/2019</t>
  </si>
  <si>
    <t>01150230</t>
  </si>
  <si>
    <t>25-4012</t>
  </si>
  <si>
    <t>Gulf Oaks Behavioral Hospital</t>
  </si>
  <si>
    <t>2018 Average for the Bed Class</t>
  </si>
  <si>
    <t>Cost Report Year End 2018</t>
  </si>
  <si>
    <t>08/16/19 Final Rule</t>
  </si>
  <si>
    <t>1. This table was updated in October 2019, from sources as noted.</t>
  </si>
  <si>
    <t>Actual 10/1/2019 CCR Based on Federal Register or Cost Report</t>
  </si>
  <si>
    <t>Updated 10/11/2019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</si>
</sst>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_);_(* \(#,##0\);_(* &quot;-&quot;??_);_(@_)"/>
    <numFmt numFmtId="167" formatCode="&quot;$&quot;#,##0.00"/>
    <numFmt numFmtId="168" formatCode="&quot;$&quot;#,##0"/>
    <numFmt numFmtId="169" formatCode="0.0_);[Red]\(0.0\)"/>
    <numFmt numFmtId="170" formatCode="#,##0.00000"/>
    <numFmt numFmtId="171" formatCode="0.00000"/>
    <numFmt numFmtId="172" formatCode="#,##0.00000_);\(#,##0.00000\)"/>
    <numFmt numFmtId="173" formatCode="[$-409]mmmm\ d\,\ yyyy;@"/>
  </numFmts>
  <fonts count="1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9"/>
      <color theme="0"/>
      <name val="Arial"/>
      <family val="2"/>
    </font>
    <font>
      <sz val="11"/>
      <color theme="1"/>
      <name val="Arial"/>
      <family val="2"/>
    </font>
    <font>
      <sz val="11"/>
      <color indexed="8"/>
      <name val="Arial Narrow"/>
      <family val="2"/>
    </font>
    <font>
      <sz val="11"/>
      <color theme="1"/>
      <name val="Arial Narrow"/>
      <family val="2"/>
    </font>
    <font>
      <b/>
      <sz val="9"/>
      <color indexed="9"/>
      <name val="Arial"/>
      <family val="2"/>
    </font>
    <font>
      <b/>
      <sz val="9"/>
      <name val="Arial"/>
      <family val="2"/>
    </font>
    <font>
      <sz val="9"/>
      <color theme="1"/>
      <name val="Arial"/>
      <family val="2"/>
    </font>
    <font>
      <sz val="10"/>
      <color indexed="8"/>
      <name val="Arial Narrow"/>
      <family val="2"/>
    </font>
    <font>
      <b/>
      <sz val="16"/>
      <color indexed="9"/>
      <name val="Arial"/>
      <family val="2"/>
    </font>
    <font>
      <sz val="10"/>
      <color theme="1"/>
      <name val="Arial"/>
      <family val="2"/>
    </font>
    <font>
      <b/>
      <sz val="16"/>
      <color theme="0"/>
      <name val="Arial"/>
      <family val="2"/>
    </font>
    <font>
      <sz val="16"/>
      <color theme="0"/>
      <name val="Arial"/>
      <family val="2"/>
    </font>
    <font>
      <sz val="16"/>
      <name val="Arial"/>
      <family val="2"/>
    </font>
    <font>
      <b/>
      <sz val="12"/>
      <name val="Arial"/>
      <family val="2"/>
    </font>
    <font>
      <sz val="12"/>
      <name val="Arial"/>
      <family val="2"/>
    </font>
    <font>
      <sz val="9"/>
      <color rgb="FF000000"/>
      <name val="Arial"/>
      <family val="2"/>
    </font>
    <font>
      <i/>
      <sz val="10"/>
      <color indexed="8"/>
      <name val="Arial"/>
      <family val="2"/>
    </font>
    <font>
      <i/>
      <sz val="10"/>
      <color theme="0"/>
      <name val="Arial"/>
      <family val="2"/>
    </font>
    <font>
      <sz val="10"/>
      <color indexed="8"/>
      <name val="Arial"/>
      <family val="2"/>
    </font>
    <font>
      <b/>
      <sz val="10"/>
      <name val="Arial"/>
      <family val="2"/>
    </font>
    <font>
      <sz val="11"/>
      <color theme="1"/>
      <name val="Calibri"/>
      <family val="2"/>
      <scheme val="minor"/>
    </font>
    <font>
      <sz val="8"/>
      <name val="Arial"/>
      <family val="2"/>
    </font>
    <font>
      <sz val="10"/>
      <name val="Xerox Sans"/>
      <family val="3"/>
    </font>
    <font>
      <b/>
      <sz val="10"/>
      <color theme="0"/>
      <name val="Arial"/>
      <family val="2"/>
    </font>
    <font>
      <sz val="10"/>
      <color rgb="FFFF0000"/>
      <name val="Arial"/>
      <family val="2"/>
    </font>
    <font>
      <b/>
      <sz val="10"/>
      <color theme="1"/>
      <name val="Arial"/>
      <family val="2"/>
    </font>
    <font>
      <sz val="10"/>
      <color theme="0"/>
      <name val="Arial"/>
      <family val="2"/>
    </font>
    <font>
      <b/>
      <sz val="10"/>
      <color indexed="9"/>
      <name val="Arial"/>
      <family val="2"/>
    </font>
    <font>
      <sz val="10"/>
      <color indexed="9"/>
      <name val="Arial"/>
      <family val="2"/>
    </font>
    <font>
      <b/>
      <i/>
      <sz val="10"/>
      <color theme="1"/>
      <name val="Arial"/>
      <family val="2"/>
    </font>
    <font>
      <b/>
      <sz val="18"/>
      <color indexed="9"/>
      <name val="Arial"/>
      <family val="2"/>
    </font>
    <font>
      <i/>
      <vertAlign val="superscript"/>
      <sz val="10"/>
      <color indexed="8"/>
      <name val="Arial"/>
      <family val="2"/>
    </font>
    <font>
      <i/>
      <sz val="10"/>
      <name val="Arial"/>
      <family val="2"/>
    </font>
    <font>
      <b/>
      <sz val="8"/>
      <name val="Arial"/>
      <family val="2"/>
    </font>
    <font>
      <b/>
      <sz val="8"/>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52"/>
      <name val="Arial"/>
      <family val="2"/>
    </font>
    <font>
      <b/>
      <sz val="11"/>
      <color indexed="9"/>
      <name val="Calibri"/>
      <family val="2"/>
    </font>
    <font>
      <sz val="11"/>
      <color indexed="8"/>
      <name val="Arial"/>
      <family val="2"/>
    </font>
    <font>
      <sz val="7"/>
      <color rgb="FF000000"/>
      <name val="Arial"/>
      <family val="2"/>
    </font>
    <font>
      <sz val="7"/>
      <color indexed="8"/>
      <name val="Arial"/>
      <family val="2"/>
    </font>
    <font>
      <i/>
      <sz val="11"/>
      <color indexed="23"/>
      <name val="Calibri"/>
      <family val="2"/>
    </font>
    <font>
      <i/>
      <sz val="10"/>
      <color rgb="FF7F7F7F"/>
      <name val="Arial"/>
      <family val="2"/>
    </font>
    <font>
      <i/>
      <sz val="10"/>
      <color indexed="23"/>
      <name val="Arial"/>
      <family val="2"/>
    </font>
    <font>
      <u/>
      <sz val="10"/>
      <color rgb="FF004488"/>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56"/>
      <name val="Arial"/>
      <family val="2"/>
    </font>
    <font>
      <b/>
      <sz val="13"/>
      <color indexed="56"/>
      <name val="Calibri"/>
      <family val="2"/>
    </font>
    <font>
      <b/>
      <sz val="13"/>
      <color theme="3"/>
      <name val="Arial"/>
      <family val="2"/>
    </font>
    <font>
      <b/>
      <sz val="13"/>
      <color indexed="56"/>
      <name val="Arial"/>
      <family val="2"/>
    </font>
    <font>
      <b/>
      <sz val="11"/>
      <color indexed="56"/>
      <name val="Calibri"/>
      <family val="2"/>
    </font>
    <font>
      <b/>
      <sz val="11"/>
      <color theme="3"/>
      <name val="Arial"/>
      <family val="2"/>
    </font>
    <font>
      <b/>
      <sz val="11"/>
      <color indexed="56"/>
      <name val="Arial"/>
      <family val="2"/>
    </font>
    <font>
      <u/>
      <sz val="11"/>
      <color theme="10"/>
      <name val="Calibri"/>
      <family val="2"/>
    </font>
    <font>
      <u/>
      <sz val="10"/>
      <color rgb="FF0066AA"/>
      <name val="Arial"/>
      <family val="2"/>
    </font>
    <font>
      <u/>
      <sz val="11"/>
      <color indexed="12"/>
      <name val="Calibri"/>
      <family val="2"/>
    </font>
    <font>
      <u/>
      <sz val="10"/>
      <color indexed="12"/>
      <name val="Arial"/>
      <family val="2"/>
    </font>
    <font>
      <u/>
      <sz val="12.1"/>
      <color theme="10"/>
      <name val="Calibri"/>
      <family val="2"/>
    </font>
    <font>
      <u/>
      <sz val="12"/>
      <color indexed="12"/>
      <name val="Times New Roman"/>
      <family val="1"/>
    </font>
    <font>
      <sz val="11"/>
      <color indexed="62"/>
      <name val="Calibri"/>
      <family val="2"/>
    </font>
    <font>
      <sz val="10"/>
      <color rgb="FF3F3F76"/>
      <name val="Arial"/>
      <family val="2"/>
    </font>
    <font>
      <sz val="10"/>
      <color indexed="62"/>
      <name val="Arial"/>
      <family val="2"/>
    </font>
    <font>
      <sz val="11"/>
      <color indexed="52"/>
      <name val="Calibri"/>
      <family val="2"/>
    </font>
    <font>
      <sz val="10"/>
      <color rgb="FFFA7D00"/>
      <name val="Arial"/>
      <family val="2"/>
    </font>
    <font>
      <sz val="10"/>
      <color indexed="52"/>
      <name val="Arial"/>
      <family val="2"/>
    </font>
    <font>
      <sz val="11"/>
      <color indexed="60"/>
      <name val="Calibri"/>
      <family val="2"/>
    </font>
    <font>
      <sz val="10"/>
      <color rgb="FF9C6500"/>
      <name val="Arial"/>
      <family val="2"/>
    </font>
    <font>
      <sz val="10"/>
      <color indexed="60"/>
      <name val="Arial"/>
      <family val="2"/>
    </font>
    <font>
      <sz val="10"/>
      <name val="MS Sans Serif"/>
      <family val="2"/>
    </font>
    <font>
      <sz val="10"/>
      <color theme="1"/>
      <name val="Arial Narrow"/>
      <family val="2"/>
    </font>
    <font>
      <sz val="12"/>
      <color theme="1"/>
      <name val="Arial"/>
      <family val="2"/>
    </font>
    <font>
      <b/>
      <sz val="11"/>
      <color indexed="63"/>
      <name val="Calibri"/>
      <family val="2"/>
    </font>
    <font>
      <b/>
      <sz val="10"/>
      <color rgb="FF3F3F3F"/>
      <name val="Arial"/>
      <family val="2"/>
    </font>
    <font>
      <b/>
      <sz val="10"/>
      <color indexed="63"/>
      <name val="Arial"/>
      <family val="2"/>
    </font>
    <font>
      <b/>
      <sz val="10"/>
      <name val="Times New Roman"/>
      <family val="1"/>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
      <sz val="10"/>
      <name val="Arial"/>
      <family val="2"/>
    </font>
    <font>
      <vertAlign val="superscript"/>
      <sz val="8"/>
      <color indexed="8"/>
      <name val="Arial"/>
      <family val="2"/>
    </font>
    <font>
      <sz val="8"/>
      <color indexed="8"/>
      <name val="Arial"/>
      <family val="2"/>
    </font>
    <font>
      <sz val="8"/>
      <color rgb="FF000000"/>
      <name val="Arial"/>
      <family val="2"/>
    </font>
    <font>
      <u/>
      <sz val="10"/>
      <color theme="10"/>
      <name val="Arial"/>
      <family val="2"/>
    </font>
  </fonts>
  <fills count="6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4.9989318521683403E-2"/>
        <bgColor indexed="64"/>
      </patternFill>
    </fill>
    <fill>
      <patternFill patternType="solid">
        <fgColor indexed="9"/>
        <bgColor indexed="64"/>
      </patternFill>
    </fill>
    <fill>
      <patternFill patternType="solid">
        <fgColor rgb="FF2895D5"/>
        <bgColor indexed="64"/>
      </patternFill>
    </fill>
    <fill>
      <patternFill patternType="solid">
        <fgColor rgb="FFBEDFF2"/>
        <bgColor indexed="64"/>
      </patternFill>
    </fill>
    <fill>
      <patternFill patternType="solid">
        <fgColor rgb="FF7EBFE6"/>
        <bgColor indexed="64"/>
      </patternFill>
    </fill>
    <fill>
      <patternFill patternType="solid">
        <fgColor rgb="FFE9F4F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right style="thin">
        <color indexed="64"/>
      </right>
      <top/>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7053AA"/>
      </left>
      <right style="thin">
        <color rgb="FF7053AA"/>
      </right>
      <top style="thin">
        <color rgb="FF7053AA"/>
      </top>
      <bottom style="medium">
        <color rgb="FF7053AA"/>
      </bottom>
      <diagonal/>
    </border>
    <border>
      <left style="thin">
        <color indexed="54"/>
      </left>
      <right style="thin">
        <color indexed="54"/>
      </right>
      <top style="thin">
        <color indexed="54"/>
      </top>
      <bottom style="medium">
        <color indexed="5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rgb="FF7053AA"/>
      </right>
      <top/>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4471">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0" fontId="13" fillId="0" borderId="0"/>
    <xf numFmtId="0" fontId="18" fillId="0" borderId="0"/>
    <xf numFmtId="0" fontId="13" fillId="0" borderId="0"/>
    <xf numFmtId="9" fontId="13"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0" fontId="24" fillId="0" borderId="0"/>
    <xf numFmtId="0" fontId="13" fillId="0" borderId="0"/>
    <xf numFmtId="0" fontId="12" fillId="0" borderId="0"/>
    <xf numFmtId="9" fontId="12" fillId="0" borderId="0" applyFont="0" applyFill="0" applyBorder="0" applyAlignment="0" applyProtection="0"/>
    <xf numFmtId="0" fontId="37" fillId="0" borderId="0"/>
    <xf numFmtId="43" fontId="35" fillId="0" borderId="0" applyFont="0" applyFill="0" applyBorder="0" applyAlignment="0" applyProtection="0"/>
    <xf numFmtId="43" fontId="13" fillId="0" borderId="0" applyFont="0" applyFill="0" applyBorder="0" applyAlignment="0" applyProtection="0"/>
    <xf numFmtId="44" fontId="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5" fillId="0" borderId="0"/>
    <xf numFmtId="0" fontId="37" fillId="0" borderId="0"/>
    <xf numFmtId="43" fontId="12" fillId="0" borderId="0" applyFont="0" applyFill="0" applyBorder="0" applyAlignment="0" applyProtection="0"/>
    <xf numFmtId="0" fontId="35" fillId="0" borderId="0"/>
    <xf numFmtId="0" fontId="13"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44" fontId="12" fillId="0" borderId="0" applyFont="0" applyFill="0" applyBorder="0" applyAlignment="0" applyProtection="0"/>
    <xf numFmtId="0" fontId="35" fillId="0" borderId="0"/>
    <xf numFmtId="0" fontId="35"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0" fontId="35" fillId="0" borderId="0"/>
    <xf numFmtId="0" fontId="37" fillId="0" borderId="0"/>
    <xf numFmtId="44" fontId="1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2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7" fillId="0" borderId="0" applyFont="0" applyFill="0" applyBorder="0" applyAlignment="0" applyProtection="0"/>
    <xf numFmtId="0" fontId="7" fillId="0" borderId="0"/>
    <xf numFmtId="0" fontId="6" fillId="0" borderId="0"/>
    <xf numFmtId="9" fontId="7" fillId="0" borderId="0" applyFont="0" applyFill="0" applyBorder="0" applyAlignment="0" applyProtection="0"/>
    <xf numFmtId="0" fontId="7" fillId="0" borderId="0"/>
    <xf numFmtId="0" fontId="13" fillId="0" borderId="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5"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33" fillId="41" borderId="0" applyNumberFormat="0" applyBorder="0" applyAlignment="0" applyProtection="0"/>
    <xf numFmtId="173" fontId="33"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5"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33" fillId="42" borderId="0" applyNumberFormat="0" applyBorder="0" applyAlignment="0" applyProtection="0"/>
    <xf numFmtId="173" fontId="33"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5"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33" fillId="43" borderId="0" applyNumberFormat="0" applyBorder="0" applyAlignment="0" applyProtection="0"/>
    <xf numFmtId="173" fontId="33"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5"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33" fillId="44" borderId="0" applyNumberFormat="0" applyBorder="0" applyAlignment="0" applyProtection="0"/>
    <xf numFmtId="173" fontId="33" fillId="44" borderId="0" applyNumberFormat="0" applyBorder="0" applyAlignment="0" applyProtection="0"/>
    <xf numFmtId="0"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5"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33" fillId="45" borderId="0" applyNumberFormat="0" applyBorder="0" applyAlignment="0" applyProtection="0"/>
    <xf numFmtId="173" fontId="33"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5"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33" fillId="46" borderId="0" applyNumberFormat="0" applyBorder="0" applyAlignment="0" applyProtection="0"/>
    <xf numFmtId="173" fontId="33"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5"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33" fillId="47" borderId="0" applyNumberFormat="0" applyBorder="0" applyAlignment="0" applyProtection="0"/>
    <xf numFmtId="173" fontId="33"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33" fillId="48" borderId="0" applyNumberFormat="0" applyBorder="0" applyAlignment="0" applyProtection="0"/>
    <xf numFmtId="173" fontId="33"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5"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33" fillId="49" borderId="0" applyNumberFormat="0" applyBorder="0" applyAlignment="0" applyProtection="0"/>
    <xf numFmtId="173" fontId="33"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5"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33" fillId="44" borderId="0" applyNumberFormat="0" applyBorder="0" applyAlignment="0" applyProtection="0"/>
    <xf numFmtId="173" fontId="33"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5"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33" fillId="47" borderId="0" applyNumberFormat="0" applyBorder="0" applyAlignment="0" applyProtection="0"/>
    <xf numFmtId="173" fontId="33"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5"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33" fillId="50" borderId="0" applyNumberFormat="0" applyBorder="0" applyAlignment="0" applyProtection="0"/>
    <xf numFmtId="173" fontId="33"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5" fillId="20" borderId="0" applyNumberFormat="0" applyBorder="0" applyAlignment="0" applyProtection="0"/>
    <xf numFmtId="0" fontId="41"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73" fontId="68" fillId="51" borderId="0" applyNumberFormat="0" applyBorder="0" applyAlignment="0" applyProtection="0"/>
    <xf numFmtId="0" fontId="68" fillId="51" borderId="0" applyNumberFormat="0" applyBorder="0" applyAlignment="0" applyProtection="0"/>
    <xf numFmtId="173" fontId="68" fillId="51" borderId="0" applyNumberFormat="0" applyBorder="0" applyAlignment="0" applyProtection="0"/>
    <xf numFmtId="0" fontId="43" fillId="51" borderId="0" applyNumberFormat="0" applyBorder="0" applyAlignment="0" applyProtection="0"/>
    <xf numFmtId="173" fontId="43"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5" fillId="24" borderId="0" applyNumberFormat="0" applyBorder="0" applyAlignment="0" applyProtection="0"/>
    <xf numFmtId="0" fontId="41"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173" fontId="68" fillId="48" borderId="0" applyNumberFormat="0" applyBorder="0" applyAlignment="0" applyProtection="0"/>
    <xf numFmtId="0" fontId="68" fillId="48" borderId="0" applyNumberFormat="0" applyBorder="0" applyAlignment="0" applyProtection="0"/>
    <xf numFmtId="173" fontId="68" fillId="48" borderId="0" applyNumberFormat="0" applyBorder="0" applyAlignment="0" applyProtection="0"/>
    <xf numFmtId="0" fontId="43" fillId="48" borderId="0" applyNumberFormat="0" applyBorder="0" applyAlignment="0" applyProtection="0"/>
    <xf numFmtId="173" fontId="43"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5" fillId="28" borderId="0" applyNumberFormat="0" applyBorder="0" applyAlignment="0" applyProtection="0"/>
    <xf numFmtId="0" fontId="41"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73" fontId="68" fillId="49" borderId="0" applyNumberFormat="0" applyBorder="0" applyAlignment="0" applyProtection="0"/>
    <xf numFmtId="0" fontId="68" fillId="49" borderId="0" applyNumberFormat="0" applyBorder="0" applyAlignment="0" applyProtection="0"/>
    <xf numFmtId="173" fontId="68" fillId="49" borderId="0" applyNumberFormat="0" applyBorder="0" applyAlignment="0" applyProtection="0"/>
    <xf numFmtId="0" fontId="43" fillId="49" borderId="0" applyNumberFormat="0" applyBorder="0" applyAlignment="0" applyProtection="0"/>
    <xf numFmtId="173" fontId="43"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5" fillId="32" borderId="0" applyNumberFormat="0" applyBorder="0" applyAlignment="0" applyProtection="0"/>
    <xf numFmtId="0" fontId="41"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173" fontId="68" fillId="52" borderId="0" applyNumberFormat="0" applyBorder="0" applyAlignment="0" applyProtection="0"/>
    <xf numFmtId="0" fontId="68" fillId="52" borderId="0" applyNumberFormat="0" applyBorder="0" applyAlignment="0" applyProtection="0"/>
    <xf numFmtId="173" fontId="68" fillId="52" borderId="0" applyNumberFormat="0" applyBorder="0" applyAlignment="0" applyProtection="0"/>
    <xf numFmtId="0" fontId="43" fillId="52" borderId="0" applyNumberFormat="0" applyBorder="0" applyAlignment="0" applyProtection="0"/>
    <xf numFmtId="173" fontId="43"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5" fillId="36" borderId="0" applyNumberFormat="0" applyBorder="0" applyAlignment="0" applyProtection="0"/>
    <xf numFmtId="0" fontId="41"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173" fontId="68" fillId="53" borderId="0" applyNumberFormat="0" applyBorder="0" applyAlignment="0" applyProtection="0"/>
    <xf numFmtId="0" fontId="68" fillId="53" borderId="0" applyNumberFormat="0" applyBorder="0" applyAlignment="0" applyProtection="0"/>
    <xf numFmtId="173" fontId="68" fillId="53" borderId="0" applyNumberFormat="0" applyBorder="0" applyAlignment="0" applyProtection="0"/>
    <xf numFmtId="0" fontId="43" fillId="53" borderId="0" applyNumberFormat="0" applyBorder="0" applyAlignment="0" applyProtection="0"/>
    <xf numFmtId="173" fontId="43"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5" fillId="40" borderId="0" applyNumberFormat="0" applyBorder="0" applyAlignment="0" applyProtection="0"/>
    <xf numFmtId="0" fontId="41"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173" fontId="68" fillId="54" borderId="0" applyNumberFormat="0" applyBorder="0" applyAlignment="0" applyProtection="0"/>
    <xf numFmtId="0" fontId="68" fillId="54" borderId="0" applyNumberFormat="0" applyBorder="0" applyAlignment="0" applyProtection="0"/>
    <xf numFmtId="173" fontId="68" fillId="54" borderId="0" applyNumberFormat="0" applyBorder="0" applyAlignment="0" applyProtection="0"/>
    <xf numFmtId="0" fontId="43" fillId="54" borderId="0" applyNumberFormat="0" applyBorder="0" applyAlignment="0" applyProtection="0"/>
    <xf numFmtId="173" fontId="43"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5" fillId="17" borderId="0" applyNumberFormat="0" applyBorder="0" applyAlignment="0" applyProtection="0"/>
    <xf numFmtId="0" fontId="41"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173" fontId="68" fillId="55" borderId="0" applyNumberFormat="0" applyBorder="0" applyAlignment="0" applyProtection="0"/>
    <xf numFmtId="0" fontId="68" fillId="55" borderId="0" applyNumberFormat="0" applyBorder="0" applyAlignment="0" applyProtection="0"/>
    <xf numFmtId="173" fontId="68" fillId="55" borderId="0" applyNumberFormat="0" applyBorder="0" applyAlignment="0" applyProtection="0"/>
    <xf numFmtId="0" fontId="43" fillId="55" borderId="0" applyNumberFormat="0" applyBorder="0" applyAlignment="0" applyProtection="0"/>
    <xf numFmtId="173" fontId="43"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5" fillId="21" borderId="0" applyNumberFormat="0" applyBorder="0" applyAlignment="0" applyProtection="0"/>
    <xf numFmtId="0" fontId="41"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173" fontId="68" fillId="56" borderId="0" applyNumberFormat="0" applyBorder="0" applyAlignment="0" applyProtection="0"/>
    <xf numFmtId="0" fontId="68" fillId="56" borderId="0" applyNumberFormat="0" applyBorder="0" applyAlignment="0" applyProtection="0"/>
    <xf numFmtId="173" fontId="68" fillId="56" borderId="0" applyNumberFormat="0" applyBorder="0" applyAlignment="0" applyProtection="0"/>
    <xf numFmtId="0" fontId="43" fillId="56" borderId="0" applyNumberFormat="0" applyBorder="0" applyAlignment="0" applyProtection="0"/>
    <xf numFmtId="173" fontId="43"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5" fillId="25" borderId="0" applyNumberFormat="0" applyBorder="0" applyAlignment="0" applyProtection="0"/>
    <xf numFmtId="0" fontId="41"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173" fontId="68" fillId="57" borderId="0" applyNumberFormat="0" applyBorder="0" applyAlignment="0" applyProtection="0"/>
    <xf numFmtId="0" fontId="68" fillId="57" borderId="0" applyNumberFormat="0" applyBorder="0" applyAlignment="0" applyProtection="0"/>
    <xf numFmtId="173" fontId="68" fillId="57" borderId="0" applyNumberFormat="0" applyBorder="0" applyAlignment="0" applyProtection="0"/>
    <xf numFmtId="0" fontId="43" fillId="57" borderId="0" applyNumberFormat="0" applyBorder="0" applyAlignment="0" applyProtection="0"/>
    <xf numFmtId="173" fontId="43"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5" fillId="29" borderId="0" applyNumberFormat="0" applyBorder="0" applyAlignment="0" applyProtection="0"/>
    <xf numFmtId="0" fontId="41"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73" fontId="68" fillId="52" borderId="0" applyNumberFormat="0" applyBorder="0" applyAlignment="0" applyProtection="0"/>
    <xf numFmtId="0" fontId="68" fillId="52" borderId="0" applyNumberFormat="0" applyBorder="0" applyAlignment="0" applyProtection="0"/>
    <xf numFmtId="173" fontId="68" fillId="52" borderId="0" applyNumberFormat="0" applyBorder="0" applyAlignment="0" applyProtection="0"/>
    <xf numFmtId="0" fontId="43" fillId="52" borderId="0" applyNumberFormat="0" applyBorder="0" applyAlignment="0" applyProtection="0"/>
    <xf numFmtId="173" fontId="43" fillId="52" borderId="0" applyNumberFormat="0" applyBorder="0" applyAlignment="0" applyProtection="0"/>
    <xf numFmtId="0" fontId="65" fillId="29" borderId="0" applyNumberFormat="0" applyBorder="0" applyAlignment="0" applyProtection="0"/>
    <xf numFmtId="173" fontId="65" fillId="29" borderId="0" applyNumberFormat="0" applyBorder="0" applyAlignment="0" applyProtection="0"/>
    <xf numFmtId="0" fontId="65" fillId="29"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5" fillId="33" borderId="0" applyNumberFormat="0" applyBorder="0" applyAlignment="0" applyProtection="0"/>
    <xf numFmtId="0" fontId="41"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173" fontId="68" fillId="53" borderId="0" applyNumberFormat="0" applyBorder="0" applyAlignment="0" applyProtection="0"/>
    <xf numFmtId="0" fontId="68" fillId="53" borderId="0" applyNumberFormat="0" applyBorder="0" applyAlignment="0" applyProtection="0"/>
    <xf numFmtId="173" fontId="68" fillId="53" borderId="0" applyNumberFormat="0" applyBorder="0" applyAlignment="0" applyProtection="0"/>
    <xf numFmtId="0" fontId="43" fillId="53" borderId="0" applyNumberFormat="0" applyBorder="0" applyAlignment="0" applyProtection="0"/>
    <xf numFmtId="173" fontId="43"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5" fillId="37" borderId="0" applyNumberFormat="0" applyBorder="0" applyAlignment="0" applyProtection="0"/>
    <xf numFmtId="0" fontId="41"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173" fontId="68" fillId="58" borderId="0" applyNumberFormat="0" applyBorder="0" applyAlignment="0" applyProtection="0"/>
    <xf numFmtId="0" fontId="68" fillId="58" borderId="0" applyNumberFormat="0" applyBorder="0" applyAlignment="0" applyProtection="0"/>
    <xf numFmtId="173" fontId="68" fillId="58" borderId="0" applyNumberFormat="0" applyBorder="0" applyAlignment="0" applyProtection="0"/>
    <xf numFmtId="0" fontId="43" fillId="58" borderId="0" applyNumberFormat="0" applyBorder="0" applyAlignment="0" applyProtection="0"/>
    <xf numFmtId="173" fontId="43"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55" fillId="11" borderId="0" applyNumberFormat="0" applyBorder="0" applyAlignment="0" applyProtection="0"/>
    <xf numFmtId="0" fontId="70"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173" fontId="69" fillId="42" borderId="0" applyNumberFormat="0" applyBorder="0" applyAlignment="0" applyProtection="0"/>
    <xf numFmtId="0" fontId="69" fillId="42" borderId="0" applyNumberFormat="0" applyBorder="0" applyAlignment="0" applyProtection="0"/>
    <xf numFmtId="173" fontId="69" fillId="42" borderId="0" applyNumberFormat="0" applyBorder="0" applyAlignment="0" applyProtection="0"/>
    <xf numFmtId="0" fontId="71" fillId="42" borderId="0" applyNumberFormat="0" applyBorder="0" applyAlignment="0" applyProtection="0"/>
    <xf numFmtId="173" fontId="71"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59" fillId="14" borderId="21" applyNumberFormat="0" applyAlignment="0" applyProtection="0"/>
    <xf numFmtId="0" fontId="73" fillId="14" borderId="21" applyNumberFormat="0" applyAlignment="0" applyProtection="0"/>
    <xf numFmtId="0" fontId="59" fillId="14" borderId="21" applyNumberFormat="0" applyAlignment="0" applyProtection="0"/>
    <xf numFmtId="0" fontId="59" fillId="14" borderId="21"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4" fillId="59" borderId="27" applyNumberFormat="0" applyAlignment="0" applyProtection="0"/>
    <xf numFmtId="0" fontId="74" fillId="59" borderId="27" applyNumberFormat="0" applyAlignment="0" applyProtection="0"/>
    <xf numFmtId="173" fontId="74" fillId="59" borderId="27" applyNumberFormat="0" applyAlignment="0" applyProtection="0"/>
    <xf numFmtId="0" fontId="74" fillId="59" borderId="27" applyNumberFormat="0" applyAlignment="0" applyProtection="0"/>
    <xf numFmtId="173" fontId="74" fillId="59" borderId="27" applyNumberFormat="0" applyAlignment="0" applyProtection="0"/>
    <xf numFmtId="173" fontId="74"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2" fillId="59" borderId="27" applyNumberFormat="0" applyAlignment="0" applyProtection="0"/>
    <xf numFmtId="0" fontId="75" fillId="60" borderId="28" applyNumberFormat="0" applyAlignment="0" applyProtection="0"/>
    <xf numFmtId="0" fontId="75" fillId="60" borderId="28" applyNumberFormat="0" applyAlignment="0" applyProtection="0"/>
    <xf numFmtId="0" fontId="75" fillId="60" borderId="28" applyNumberFormat="0" applyAlignment="0" applyProtection="0"/>
    <xf numFmtId="0" fontId="61" fillId="15" borderId="24" applyNumberFormat="0" applyAlignment="0" applyProtection="0"/>
    <xf numFmtId="0" fontId="38" fillId="15" borderId="24" applyNumberFormat="0" applyAlignment="0" applyProtection="0"/>
    <xf numFmtId="0" fontId="61" fillId="15" borderId="24" applyNumberFormat="0" applyAlignment="0" applyProtection="0"/>
    <xf numFmtId="0" fontId="61" fillId="15" borderId="24" applyNumberFormat="0" applyAlignment="0" applyProtection="0"/>
    <xf numFmtId="173" fontId="75" fillId="60" borderId="28" applyNumberFormat="0" applyAlignment="0" applyProtection="0"/>
    <xf numFmtId="0" fontId="75" fillId="60" borderId="28" applyNumberFormat="0" applyAlignment="0" applyProtection="0"/>
    <xf numFmtId="173" fontId="75" fillId="60" borderId="28" applyNumberFormat="0" applyAlignment="0" applyProtection="0"/>
    <xf numFmtId="0" fontId="42" fillId="60" borderId="28" applyNumberFormat="0" applyAlignment="0" applyProtection="0"/>
    <xf numFmtId="173" fontId="42" fillId="60" borderId="28" applyNumberFormat="0" applyAlignment="0" applyProtection="0"/>
    <xf numFmtId="0" fontId="75" fillId="60" borderId="28" applyNumberFormat="0" applyAlignment="0" applyProtection="0"/>
    <xf numFmtId="0" fontId="75" fillId="60" borderId="28" applyNumberFormat="0" applyAlignment="0" applyProtection="0"/>
    <xf numFmtId="0" fontId="75" fillId="60" borderId="28" applyNumberFormat="0" applyAlignment="0" applyProtection="0"/>
    <xf numFmtId="0" fontId="75" fillId="60" borderId="28" applyNumberFormat="0" applyAlignment="0" applyProtection="0"/>
    <xf numFmtId="0" fontId="75" fillId="60" borderId="28"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3" fontId="13"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5"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0" fontId="77" fillId="0" borderId="29">
      <alignment horizontal="left"/>
    </xf>
    <xf numFmtId="173" fontId="77" fillId="0" borderId="29">
      <alignment horizontal="left"/>
    </xf>
    <xf numFmtId="0" fontId="78" fillId="0" borderId="30">
      <alignment horizontal="left"/>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63" fillId="0" borderId="0" applyNumberFormat="0" applyFill="0" applyBorder="0" applyAlignment="0" applyProtection="0"/>
    <xf numFmtId="0" fontId="8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3" fontId="79" fillId="0" borderId="0" applyNumberFormat="0" applyFill="0" applyBorder="0" applyAlignment="0" applyProtection="0"/>
    <xf numFmtId="0" fontId="79" fillId="0" borderId="0" applyNumberFormat="0" applyFill="0" applyBorder="0" applyAlignment="0" applyProtection="0"/>
    <xf numFmtId="173" fontId="79" fillId="0" borderId="0" applyNumberFormat="0" applyFill="0" applyBorder="0" applyAlignment="0" applyProtection="0"/>
    <xf numFmtId="0" fontId="81" fillId="0" borderId="0" applyNumberFormat="0" applyFill="0" applyBorder="0" applyAlignment="0" applyProtection="0"/>
    <xf numFmtId="173" fontId="8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173" fontId="82" fillId="0" borderId="0" applyNumberFormat="0" applyFill="0" applyBorder="0" applyAlignment="0" applyProtection="0"/>
    <xf numFmtId="0" fontId="82" fillId="0" borderId="0" applyNumberFormat="0" applyFill="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54" fillId="10" borderId="0" applyNumberFormat="0" applyBorder="0" applyAlignment="0" applyProtection="0"/>
    <xf numFmtId="0" fontId="8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173" fontId="83" fillId="43" borderId="0" applyNumberFormat="0" applyBorder="0" applyAlignment="0" applyProtection="0"/>
    <xf numFmtId="0" fontId="83" fillId="43" borderId="0" applyNumberFormat="0" applyBorder="0" applyAlignment="0" applyProtection="0"/>
    <xf numFmtId="173" fontId="83" fillId="43" borderId="0" applyNumberFormat="0" applyBorder="0" applyAlignment="0" applyProtection="0"/>
    <xf numFmtId="0" fontId="85" fillId="43" borderId="0" applyNumberFormat="0" applyBorder="0" applyAlignment="0" applyProtection="0"/>
    <xf numFmtId="173" fontId="85"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51" fillId="0" borderId="18" applyNumberFormat="0" applyFill="0" applyAlignment="0" applyProtection="0"/>
    <xf numFmtId="0" fontId="87"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173" fontId="86" fillId="0" borderId="31" applyNumberFormat="0" applyFill="0" applyAlignment="0" applyProtection="0"/>
    <xf numFmtId="0" fontId="86" fillId="0" borderId="31" applyNumberFormat="0" applyFill="0" applyAlignment="0" applyProtection="0"/>
    <xf numFmtId="173" fontId="86" fillId="0" borderId="31" applyNumberFormat="0" applyFill="0" applyAlignment="0" applyProtection="0"/>
    <xf numFmtId="0" fontId="88" fillId="0" borderId="31" applyNumberFormat="0" applyFill="0" applyAlignment="0" applyProtection="0"/>
    <xf numFmtId="173" fontId="88"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52" fillId="0" borderId="19" applyNumberFormat="0" applyFill="0" applyAlignment="0" applyProtection="0"/>
    <xf numFmtId="0" fontId="90"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173" fontId="89" fillId="0" borderId="32" applyNumberFormat="0" applyFill="0" applyAlignment="0" applyProtection="0"/>
    <xf numFmtId="0" fontId="89" fillId="0" borderId="32" applyNumberFormat="0" applyFill="0" applyAlignment="0" applyProtection="0"/>
    <xf numFmtId="173" fontId="89" fillId="0" borderId="32" applyNumberFormat="0" applyFill="0" applyAlignment="0" applyProtection="0"/>
    <xf numFmtId="0" fontId="91" fillId="0" borderId="32" applyNumberFormat="0" applyFill="0" applyAlignment="0" applyProtection="0"/>
    <xf numFmtId="173" fontId="91"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53" fillId="0" borderId="20" applyNumberFormat="0" applyFill="0" applyAlignment="0" applyProtection="0"/>
    <xf numFmtId="0" fontId="9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173" fontId="92" fillId="0" borderId="33" applyNumberFormat="0" applyFill="0" applyAlignment="0" applyProtection="0"/>
    <xf numFmtId="0" fontId="92" fillId="0" borderId="33" applyNumberFormat="0" applyFill="0" applyAlignment="0" applyProtection="0"/>
    <xf numFmtId="173" fontId="92" fillId="0" borderId="33" applyNumberFormat="0" applyFill="0" applyAlignment="0" applyProtection="0"/>
    <xf numFmtId="0" fontId="94" fillId="0" borderId="33" applyNumberFormat="0" applyFill="0" applyAlignment="0" applyProtection="0"/>
    <xf numFmtId="173" fontId="94"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3" fillId="0" borderId="0" applyNumberForma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3" fontId="92" fillId="0" borderId="0" applyNumberFormat="0" applyFill="0" applyBorder="0" applyAlignment="0" applyProtection="0"/>
    <xf numFmtId="0" fontId="92" fillId="0" borderId="0" applyNumberFormat="0" applyFill="0" applyBorder="0" applyAlignment="0" applyProtection="0"/>
    <xf numFmtId="173" fontId="92" fillId="0" borderId="0" applyNumberFormat="0" applyFill="0" applyBorder="0" applyAlignment="0" applyProtection="0"/>
    <xf numFmtId="0" fontId="94" fillId="0" borderId="0" applyNumberFormat="0" applyFill="0" applyBorder="0" applyAlignment="0" applyProtection="0"/>
    <xf numFmtId="173" fontId="94"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173" fontId="96"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73"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173"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57" fillId="13" borderId="21" applyNumberFormat="0" applyAlignment="0" applyProtection="0"/>
    <xf numFmtId="0" fontId="102" fillId="13" borderId="21" applyNumberFormat="0" applyAlignment="0" applyProtection="0"/>
    <xf numFmtId="0" fontId="57" fillId="13" borderId="21" applyNumberFormat="0" applyAlignment="0" applyProtection="0"/>
    <xf numFmtId="0" fontId="57" fillId="13" borderId="21"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3" fillId="46" borderId="27" applyNumberFormat="0" applyAlignment="0" applyProtection="0"/>
    <xf numFmtId="0" fontId="103" fillId="46" borderId="27" applyNumberFormat="0" applyAlignment="0" applyProtection="0"/>
    <xf numFmtId="173" fontId="103" fillId="46" borderId="27" applyNumberFormat="0" applyAlignment="0" applyProtection="0"/>
    <xf numFmtId="0" fontId="103" fillId="46" borderId="27" applyNumberFormat="0" applyAlignment="0" applyProtection="0"/>
    <xf numFmtId="173" fontId="103" fillId="46" borderId="27" applyNumberFormat="0" applyAlignment="0" applyProtection="0"/>
    <xf numFmtId="173" fontId="103"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1" fillId="46" borderId="27" applyNumberForma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60" fillId="0" borderId="23" applyNumberFormat="0" applyFill="0" applyAlignment="0" applyProtection="0"/>
    <xf numFmtId="0" fontId="105"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173" fontId="104" fillId="0" borderId="34" applyNumberFormat="0" applyFill="0" applyAlignment="0" applyProtection="0"/>
    <xf numFmtId="0" fontId="104" fillId="0" borderId="34" applyNumberFormat="0" applyFill="0" applyAlignment="0" applyProtection="0"/>
    <xf numFmtId="173" fontId="104" fillId="0" borderId="34" applyNumberFormat="0" applyFill="0" applyAlignment="0" applyProtection="0"/>
    <xf numFmtId="0" fontId="106" fillId="0" borderId="34" applyNumberFormat="0" applyFill="0" applyAlignment="0" applyProtection="0"/>
    <xf numFmtId="173" fontId="106"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56" fillId="12" borderId="0" applyNumberFormat="0" applyBorder="0" applyAlignment="0" applyProtection="0"/>
    <xf numFmtId="0" fontId="108"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173" fontId="107" fillId="61" borderId="0" applyNumberFormat="0" applyBorder="0" applyAlignment="0" applyProtection="0"/>
    <xf numFmtId="0" fontId="107" fillId="61" borderId="0" applyNumberFormat="0" applyBorder="0" applyAlignment="0" applyProtection="0"/>
    <xf numFmtId="173" fontId="107" fillId="61" borderId="0" applyNumberFormat="0" applyBorder="0" applyAlignment="0" applyProtection="0"/>
    <xf numFmtId="0" fontId="109" fillId="61" borderId="0" applyNumberFormat="0" applyBorder="0" applyAlignment="0" applyProtection="0"/>
    <xf numFmtId="173" fontId="109"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5" fillId="0" borderId="0"/>
    <xf numFmtId="0" fontId="5" fillId="0" borderId="0"/>
    <xf numFmtId="0" fontId="5" fillId="0" borderId="0"/>
    <xf numFmtId="0" fontId="13"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67" fillId="0" borderId="0"/>
    <xf numFmtId="0" fontId="5" fillId="0" borderId="0"/>
    <xf numFmtId="0" fontId="5" fillId="0" borderId="0"/>
    <xf numFmtId="0" fontId="5" fillId="0" borderId="0"/>
    <xf numFmtId="0" fontId="67"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13" fillId="0" borderId="0"/>
    <xf numFmtId="0" fontId="13"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0" fillId="0" borderId="0"/>
    <xf numFmtId="0" fontId="5" fillId="0" borderId="0"/>
    <xf numFmtId="0" fontId="5" fillId="0" borderId="0"/>
    <xf numFmtId="0" fontId="1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13" fillId="0" borderId="0"/>
    <xf numFmtId="0" fontId="5" fillId="0" borderId="0"/>
    <xf numFmtId="0" fontId="7" fillId="0" borderId="0"/>
    <xf numFmtId="0" fontId="7" fillId="0" borderId="0"/>
    <xf numFmtId="0" fontId="5" fillId="0" borderId="0"/>
    <xf numFmtId="0" fontId="13" fillId="0" borderId="0"/>
    <xf numFmtId="0" fontId="13" fillId="0" borderId="0"/>
    <xf numFmtId="0" fontId="5" fillId="0" borderId="0"/>
    <xf numFmtId="0" fontId="13"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13" fillId="0" borderId="0"/>
    <xf numFmtId="173" fontId="5" fillId="0" borderId="0"/>
    <xf numFmtId="0" fontId="5" fillId="0" borderId="0"/>
    <xf numFmtId="0" fontId="13" fillId="0" borderId="0"/>
    <xf numFmtId="173" fontId="13" fillId="0" borderId="0"/>
    <xf numFmtId="173" fontId="13" fillId="0" borderId="0"/>
    <xf numFmtId="0" fontId="18" fillId="0" borderId="0"/>
    <xf numFmtId="0" fontId="13" fillId="0" borderId="0"/>
    <xf numFmtId="0" fontId="17" fillId="0" borderId="0"/>
    <xf numFmtId="173" fontId="13" fillId="0" borderId="0"/>
    <xf numFmtId="0" fontId="37"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37" fillId="0" borderId="0"/>
    <xf numFmtId="0" fontId="5" fillId="0" borderId="0"/>
    <xf numFmtId="0" fontId="5" fillId="0" borderId="0"/>
    <xf numFmtId="0" fontId="37" fillId="0" borderId="0"/>
    <xf numFmtId="0" fontId="5" fillId="0" borderId="0"/>
    <xf numFmtId="0" fontId="13" fillId="0" borderId="0"/>
    <xf numFmtId="0" fontId="7" fillId="0" borderId="0"/>
    <xf numFmtId="0" fontId="37" fillId="0" borderId="0"/>
    <xf numFmtId="0" fontId="76"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13"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3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112" fillId="0" borderId="0"/>
    <xf numFmtId="0" fontId="112" fillId="0" borderId="0"/>
    <xf numFmtId="0" fontId="5" fillId="0" borderId="0"/>
    <xf numFmtId="0" fontId="5" fillId="0" borderId="0"/>
    <xf numFmtId="0" fontId="6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67" fillId="0" borderId="0"/>
    <xf numFmtId="0" fontId="67"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13"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7" fillId="0" borderId="0"/>
    <xf numFmtId="0" fontId="13"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6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7" fillId="0" borderId="0"/>
    <xf numFmtId="0" fontId="110"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13" fillId="62" borderId="35" applyNumberFormat="0" applyFont="0" applyAlignment="0" applyProtection="0"/>
    <xf numFmtId="0" fontId="13" fillId="0" borderId="0"/>
    <xf numFmtId="0" fontId="13" fillId="0" borderId="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0" borderId="0"/>
    <xf numFmtId="0" fontId="13" fillId="0" borderId="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16" borderId="25" applyNumberFormat="0" applyFont="0" applyAlignment="0" applyProtection="0"/>
    <xf numFmtId="0" fontId="7" fillId="16" borderId="25" applyNumberFormat="0" applyFont="0" applyAlignment="0" applyProtection="0"/>
    <xf numFmtId="0" fontId="7" fillId="16" borderId="25" applyNumberFormat="0" applyFont="0" applyAlignment="0" applyProtection="0"/>
    <xf numFmtId="0" fontId="7" fillId="16" borderId="25" applyNumberFormat="0" applyFont="0" applyAlignment="0" applyProtection="0"/>
    <xf numFmtId="0" fontId="67" fillId="16" borderId="25" applyNumberFormat="0" applyFont="0" applyAlignment="0" applyProtection="0"/>
    <xf numFmtId="0" fontId="67" fillId="16" borderId="2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67"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0" borderId="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0" borderId="0"/>
    <xf numFmtId="0" fontId="13" fillId="0" borderId="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0" borderId="0"/>
    <xf numFmtId="0" fontId="13" fillId="0" borderId="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0" borderId="0"/>
    <xf numFmtId="0" fontId="13" fillId="0" borderId="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0" borderId="0"/>
    <xf numFmtId="0" fontId="13" fillId="0" borderId="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3" fillId="62" borderId="35" applyNumberFormat="0" applyFont="0" applyAlignment="0" applyProtection="0"/>
    <xf numFmtId="0" fontId="113" fillId="59" borderId="36" applyNumberFormat="0" applyAlignment="0" applyProtection="0"/>
    <xf numFmtId="0" fontId="13" fillId="0" borderId="0"/>
    <xf numFmtId="0" fontId="13" fillId="0" borderId="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3" fillId="0" borderId="0"/>
    <xf numFmtId="0" fontId="13" fillId="0" borderId="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58" fillId="14" borderId="22" applyNumberFormat="0" applyAlignment="0" applyProtection="0"/>
    <xf numFmtId="0" fontId="114" fillId="14" borderId="22" applyNumberFormat="0" applyAlignment="0" applyProtection="0"/>
    <xf numFmtId="0" fontId="58" fillId="14" borderId="22" applyNumberFormat="0" applyAlignment="0" applyProtection="0"/>
    <xf numFmtId="0" fontId="58" fillId="14" borderId="22"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3" fillId="0" borderId="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3" fillId="0" borderId="0"/>
    <xf numFmtId="0" fontId="13" fillId="0" borderId="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3" fillId="0" borderId="0"/>
    <xf numFmtId="0" fontId="13" fillId="0" borderId="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3" fillId="0" borderId="0"/>
    <xf numFmtId="0" fontId="13" fillId="0" borderId="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0" fontId="13" fillId="0" borderId="0"/>
    <xf numFmtId="0" fontId="13" fillId="0" borderId="0"/>
    <xf numFmtId="0" fontId="113" fillId="59" borderId="36" applyNumberFormat="0" applyAlignment="0" applyProtection="0"/>
    <xf numFmtId="0" fontId="113" fillId="59" borderId="36" applyNumberFormat="0" applyAlignment="0" applyProtection="0"/>
    <xf numFmtId="0" fontId="113" fillId="59" borderId="36" applyNumberFormat="0" applyAlignment="0" applyProtection="0"/>
    <xf numFmtId="9" fontId="7"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7"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0" fontId="13" fillId="0" borderId="0"/>
    <xf numFmtId="0" fontId="13" fillId="0" borderId="0"/>
    <xf numFmtId="9" fontId="67"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33" fillId="0" borderId="0" applyFont="0" applyFill="0" applyBorder="0" applyAlignment="0" applyProtection="0"/>
    <xf numFmtId="9" fontId="6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0" fontId="13" fillId="0" borderId="0"/>
    <xf numFmtId="0" fontId="13" fillId="0" borderId="0"/>
    <xf numFmtId="9" fontId="67"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0" fontId="13" fillId="0" borderId="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33" fillId="0" borderId="0" applyFont="0" applyFill="0" applyBorder="0" applyAlignment="0" applyProtection="0"/>
    <xf numFmtId="9" fontId="7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xf numFmtId="0" fontId="13" fillId="0" borderId="0"/>
    <xf numFmtId="0" fontId="13" fillId="0" borderId="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0" fontId="116" fillId="0" borderId="0"/>
    <xf numFmtId="41" fontId="33" fillId="0" borderId="37">
      <alignment horizontal="left"/>
    </xf>
    <xf numFmtId="41" fontId="33" fillId="0" borderId="37">
      <alignment horizontal="left"/>
    </xf>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50" fillId="0" borderId="0" applyNumberFormat="0" applyFill="0" applyBorder="0" applyAlignment="0" applyProtection="0"/>
    <xf numFmtId="0" fontId="13" fillId="0" borderId="0"/>
    <xf numFmtId="0" fontId="5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8" fillId="0" borderId="38" applyNumberFormat="0" applyFill="0" applyAlignment="0" applyProtection="0"/>
    <xf numFmtId="0" fontId="13" fillId="0" borderId="0"/>
    <xf numFmtId="0" fontId="13" fillId="0" borderId="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3" fillId="0" borderId="0"/>
    <xf numFmtId="0" fontId="13" fillId="0" borderId="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64" fillId="0" borderId="26" applyNumberFormat="0" applyFill="0" applyAlignment="0" applyProtection="0"/>
    <xf numFmtId="0" fontId="40"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3" fillId="0" borderId="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8" fillId="0" borderId="38" applyNumberFormat="0" applyFill="0" applyAlignment="0" applyProtection="0"/>
    <xf numFmtId="0" fontId="13" fillId="0" borderId="0"/>
    <xf numFmtId="0" fontId="13" fillId="0" borderId="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3" fillId="0" borderId="0"/>
    <xf numFmtId="0" fontId="13" fillId="0" borderId="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3" fillId="0" borderId="0"/>
    <xf numFmtId="0" fontId="13" fillId="0" borderId="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3" fillId="0" borderId="0"/>
    <xf numFmtId="0" fontId="13" fillId="0" borderId="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1"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2" fillId="0" borderId="0"/>
    <xf numFmtId="43" fontId="122" fillId="0" borderId="0" applyFont="0" applyFill="0" applyBorder="0" applyAlignment="0" applyProtection="0"/>
    <xf numFmtId="0" fontId="7" fillId="0" borderId="0"/>
    <xf numFmtId="9" fontId="122" fillId="0" borderId="0" applyFont="0" applyFill="0" applyBorder="0" applyAlignment="0" applyProtection="0"/>
    <xf numFmtId="0" fontId="122" fillId="0" borderId="0"/>
    <xf numFmtId="0" fontId="4" fillId="0" borderId="0"/>
    <xf numFmtId="0" fontId="126" fillId="0" borderId="0" applyNumberFormat="0" applyFill="0" applyBorder="0" applyAlignment="0" applyProtection="0"/>
    <xf numFmtId="0" fontId="3" fillId="0" borderId="0"/>
    <xf numFmtId="0" fontId="2"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319">
    <xf numFmtId="0" fontId="0" fillId="0" borderId="0" xfId="0"/>
    <xf numFmtId="0" fontId="14" fillId="0" borderId="0" xfId="0" applyFont="1"/>
    <xf numFmtId="169" fontId="22" fillId="0" borderId="0" xfId="0" applyNumberFormat="1" applyFont="1" applyBorder="1" applyAlignment="1">
      <alignment wrapText="1"/>
    </xf>
    <xf numFmtId="0" fontId="0" fillId="0" borderId="0" xfId="0" applyBorder="1" applyAlignment="1"/>
    <xf numFmtId="0" fontId="0" fillId="0" borderId="0" xfId="0" applyFont="1" applyFill="1"/>
    <xf numFmtId="0" fontId="27" fillId="0" borderId="0" xfId="0" applyFont="1" applyBorder="1"/>
    <xf numFmtId="0" fontId="0" fillId="0" borderId="0" xfId="0" applyFont="1"/>
    <xf numFmtId="0" fontId="20" fillId="0" borderId="0" xfId="0" applyFont="1" applyBorder="1" applyAlignment="1">
      <alignment horizontal="left"/>
    </xf>
    <xf numFmtId="49" fontId="14" fillId="0" borderId="9" xfId="6" quotePrefix="1" applyNumberFormat="1" applyFont="1" applyFill="1" applyBorder="1"/>
    <xf numFmtId="49" fontId="14" fillId="0" borderId="9" xfId="6" applyNumberFormat="1" applyFont="1" applyFill="1" applyBorder="1" applyAlignment="1">
      <alignment horizontal="center"/>
    </xf>
    <xf numFmtId="0" fontId="14" fillId="0" borderId="9" xfId="6" applyFont="1" applyFill="1" applyBorder="1"/>
    <xf numFmtId="10" fontId="14" fillId="0" borderId="9" xfId="6" applyNumberFormat="1" applyFont="1" applyFill="1" applyBorder="1" applyAlignment="1">
      <alignment horizontal="center" wrapText="1"/>
    </xf>
    <xf numFmtId="0" fontId="14" fillId="0" borderId="9" xfId="6" applyFont="1" applyFill="1" applyBorder="1" applyAlignment="1">
      <alignment horizontal="center"/>
    </xf>
    <xf numFmtId="0" fontId="14" fillId="0" borderId="9" xfId="6" applyFont="1" applyBorder="1" applyAlignment="1">
      <alignment wrapText="1"/>
    </xf>
    <xf numFmtId="49" fontId="14" fillId="0" borderId="9" xfId="6" applyNumberFormat="1" applyFont="1" applyFill="1" applyBorder="1"/>
    <xf numFmtId="0" fontId="14" fillId="0" borderId="9" xfId="6" applyNumberFormat="1" applyFont="1" applyFill="1" applyBorder="1" applyAlignment="1">
      <alignment horizontal="center"/>
    </xf>
    <xf numFmtId="0" fontId="14" fillId="3" borderId="9" xfId="6" applyNumberFormat="1" applyFont="1" applyFill="1" applyBorder="1" applyAlignment="1">
      <alignment horizontal="center"/>
    </xf>
    <xf numFmtId="0" fontId="14" fillId="3" borderId="9" xfId="6" applyFont="1" applyFill="1" applyBorder="1"/>
    <xf numFmtId="10" fontId="14" fillId="3" borderId="9" xfId="6" applyNumberFormat="1" applyFont="1" applyFill="1" applyBorder="1" applyAlignment="1">
      <alignment horizontal="center" wrapText="1"/>
    </xf>
    <xf numFmtId="0" fontId="14" fillId="3" borderId="9" xfId="6" applyFont="1" applyFill="1" applyBorder="1" applyAlignment="1">
      <alignment horizontal="center"/>
    </xf>
    <xf numFmtId="49" fontId="14" fillId="0" borderId="9" xfId="6" applyNumberFormat="1" applyFont="1" applyBorder="1" applyAlignment="1">
      <alignment horizontal="center"/>
    </xf>
    <xf numFmtId="0" fontId="14" fillId="0" borderId="9" xfId="6" applyFont="1" applyBorder="1"/>
    <xf numFmtId="10" fontId="14" fillId="0" borderId="9" xfId="6" applyNumberFormat="1" applyFont="1" applyBorder="1" applyAlignment="1">
      <alignment horizontal="center" wrapText="1"/>
    </xf>
    <xf numFmtId="0" fontId="14" fillId="0" borderId="9" xfId="6" applyFont="1" applyBorder="1" applyAlignment="1">
      <alignment horizontal="center"/>
    </xf>
    <xf numFmtId="0" fontId="14" fillId="0" borderId="9" xfId="6" applyFont="1" applyBorder="1" applyAlignment="1">
      <alignment horizontal="center" wrapText="1"/>
    </xf>
    <xf numFmtId="49" fontId="14" fillId="5" borderId="9" xfId="6" applyNumberFormat="1" applyFont="1" applyFill="1" applyBorder="1" applyAlignment="1">
      <alignment horizontal="center"/>
    </xf>
    <xf numFmtId="0" fontId="14" fillId="5" borderId="9" xfId="6" applyFont="1" applyFill="1" applyBorder="1"/>
    <xf numFmtId="0" fontId="14" fillId="5" borderId="9" xfId="6" applyFont="1" applyFill="1" applyBorder="1" applyAlignment="1">
      <alignment horizontal="center"/>
    </xf>
    <xf numFmtId="0" fontId="14" fillId="0" borderId="9" xfId="6" applyFont="1" applyFill="1" applyBorder="1" applyAlignment="1">
      <alignment wrapText="1"/>
    </xf>
    <xf numFmtId="0" fontId="14" fillId="0" borderId="9" xfId="6" applyNumberFormat="1" applyFont="1" applyBorder="1" applyAlignment="1">
      <alignment horizontal="center"/>
    </xf>
    <xf numFmtId="0" fontId="14" fillId="5" borderId="9" xfId="6" applyNumberFormat="1" applyFont="1" applyFill="1" applyBorder="1" applyAlignment="1">
      <alignment horizontal="center"/>
    </xf>
    <xf numFmtId="0" fontId="14" fillId="0" borderId="9" xfId="6" quotePrefix="1" applyFont="1" applyFill="1" applyBorder="1" applyAlignment="1">
      <alignment wrapText="1"/>
    </xf>
    <xf numFmtId="0" fontId="14" fillId="0" borderId="9" xfId="6" applyNumberFormat="1" applyFont="1" applyBorder="1" applyAlignment="1">
      <alignment horizontal="center" wrapText="1"/>
    </xf>
    <xf numFmtId="0" fontId="14" fillId="0" borderId="9" xfId="6" applyNumberFormat="1" applyFont="1" applyFill="1" applyBorder="1" applyAlignment="1">
      <alignment horizontal="center" wrapText="1"/>
    </xf>
    <xf numFmtId="0" fontId="14" fillId="0" borderId="9" xfId="6" applyFont="1" applyFill="1" applyBorder="1" applyAlignment="1">
      <alignment horizontal="center" wrapText="1"/>
    </xf>
    <xf numFmtId="10" fontId="14" fillId="3" borderId="9" xfId="6" applyNumberFormat="1" applyFont="1" applyFill="1" applyBorder="1" applyAlignment="1">
      <alignment horizontal="center"/>
    </xf>
    <xf numFmtId="0" fontId="0" fillId="0" borderId="0" xfId="0" applyFont="1" applyFill="1" applyBorder="1"/>
    <xf numFmtId="0" fontId="0" fillId="0" borderId="0" xfId="0" applyFont="1" applyBorder="1"/>
    <xf numFmtId="0" fontId="0" fillId="0" borderId="0" xfId="0" applyFont="1" applyBorder="1" applyAlignment="1">
      <alignment horizontal="center"/>
    </xf>
    <xf numFmtId="0" fontId="14" fillId="0" borderId="0" xfId="0" applyFont="1" applyFill="1" applyBorder="1"/>
    <xf numFmtId="0" fontId="14" fillId="0" borderId="0" xfId="0" applyFont="1" applyBorder="1"/>
    <xf numFmtId="0" fontId="14" fillId="0" borderId="0" xfId="0" applyFont="1" applyBorder="1" applyAlignment="1">
      <alignment horizontal="center"/>
    </xf>
    <xf numFmtId="0" fontId="36" fillId="0" borderId="0" xfId="0" applyFont="1" applyAlignment="1">
      <alignment horizontal="center"/>
    </xf>
    <xf numFmtId="0" fontId="0" fillId="0" borderId="0" xfId="0" applyFont="1" applyFill="1" applyAlignment="1">
      <alignment wrapText="1"/>
    </xf>
    <xf numFmtId="0" fontId="0" fillId="0" borderId="0" xfId="0" applyFont="1" applyBorder="1" applyAlignment="1">
      <alignment horizontal="left"/>
    </xf>
    <xf numFmtId="0" fontId="0" fillId="0" borderId="0" xfId="0" applyFont="1" applyAlignment="1">
      <alignment horizontal="center"/>
    </xf>
    <xf numFmtId="0" fontId="34" fillId="0" borderId="0" xfId="0" applyFont="1" applyFill="1" applyAlignment="1">
      <alignment wrapText="1"/>
    </xf>
    <xf numFmtId="0" fontId="0" fillId="3" borderId="0" xfId="0" applyFont="1" applyFill="1" applyBorder="1" applyAlignment="1">
      <alignment horizontal="left" vertical="center"/>
    </xf>
    <xf numFmtId="0" fontId="0" fillId="0" borderId="0" xfId="0" applyFont="1" applyFill="1" applyAlignment="1">
      <alignment horizontal="center"/>
    </xf>
    <xf numFmtId="0" fontId="0" fillId="0" borderId="0" xfId="0" applyFont="1" applyFill="1" applyAlignment="1">
      <alignment vertical="center" wrapText="1"/>
    </xf>
    <xf numFmtId="0" fontId="0" fillId="0" borderId="0" xfId="0" applyFont="1" applyFill="1" applyAlignment="1">
      <alignment vertical="center"/>
    </xf>
    <xf numFmtId="0" fontId="11" fillId="0" borderId="0" xfId="0" applyFont="1" applyFill="1" applyAlignment="1">
      <alignment wrapText="1"/>
    </xf>
    <xf numFmtId="0" fontId="11" fillId="0" borderId="0" xfId="0" applyFont="1" applyFill="1"/>
    <xf numFmtId="7" fontId="0" fillId="3" borderId="0" xfId="0" applyNumberFormat="1" applyFont="1" applyFill="1" applyBorder="1" applyAlignment="1">
      <alignment horizontal="left" vertical="center"/>
    </xf>
    <xf numFmtId="7" fontId="0" fillId="0" borderId="0" xfId="0" applyNumberFormat="1" applyFont="1" applyFill="1" applyAlignment="1">
      <alignment wrapText="1"/>
    </xf>
    <xf numFmtId="0" fontId="39" fillId="3" borderId="0" xfId="0" applyFont="1" applyFill="1" applyAlignment="1">
      <alignment horizontal="left" wrapText="1"/>
    </xf>
    <xf numFmtId="7" fontId="0" fillId="3" borderId="0" xfId="0" applyNumberFormat="1" applyFont="1" applyFill="1" applyBorder="1" applyAlignment="1">
      <alignment horizontal="left" vertical="center" wrapText="1"/>
    </xf>
    <xf numFmtId="0" fontId="0" fillId="0" borderId="0" xfId="0" applyFont="1" applyAlignment="1">
      <alignment horizontal="left"/>
    </xf>
    <xf numFmtId="0" fontId="0" fillId="0" borderId="0" xfId="0" applyFont="1" applyAlignment="1">
      <alignment wrapText="1"/>
    </xf>
    <xf numFmtId="4" fontId="0" fillId="0" borderId="0" xfId="0" applyNumberFormat="1" applyFont="1" applyFill="1" applyAlignment="1">
      <alignment wrapText="1"/>
    </xf>
    <xf numFmtId="0" fontId="0" fillId="0" borderId="0" xfId="0" applyFont="1" applyBorder="1" applyAlignment="1">
      <alignment wrapText="1"/>
    </xf>
    <xf numFmtId="0" fontId="0" fillId="0" borderId="0" xfId="0" applyFont="1" applyFill="1" applyBorder="1" applyAlignment="1">
      <alignment wrapText="1"/>
    </xf>
    <xf numFmtId="2" fontId="14" fillId="0" borderId="0" xfId="0" applyNumberFormat="1" applyFont="1" applyBorder="1"/>
    <xf numFmtId="0" fontId="0" fillId="0" borderId="0" xfId="0" applyFont="1" applyBorder="1" applyAlignment="1"/>
    <xf numFmtId="0" fontId="0" fillId="0" borderId="0" xfId="0" applyFont="1" applyFill="1" applyBorder="1" applyAlignment="1"/>
    <xf numFmtId="166" fontId="14" fillId="0" borderId="1" xfId="1" applyNumberFormat="1" applyFont="1" applyBorder="1"/>
    <xf numFmtId="0" fontId="14" fillId="0" borderId="9" xfId="0" applyFont="1" applyBorder="1" applyAlignment="1">
      <alignment vertical="top" wrapText="1"/>
    </xf>
    <xf numFmtId="49" fontId="14" fillId="0" borderId="9" xfId="0" applyNumberFormat="1" applyFont="1" applyBorder="1" applyAlignment="1">
      <alignment vertical="top" wrapText="1"/>
    </xf>
    <xf numFmtId="170" fontId="14" fillId="0" borderId="9" xfId="0" applyNumberFormat="1" applyFont="1" applyBorder="1" applyAlignment="1">
      <alignment vertical="top" wrapText="1"/>
    </xf>
    <xf numFmtId="2" fontId="14" fillId="0" borderId="9" xfId="0" applyNumberFormat="1" applyFont="1" applyBorder="1" applyAlignment="1">
      <alignment vertical="top" wrapText="1"/>
    </xf>
    <xf numFmtId="171" fontId="14" fillId="0" borderId="9" xfId="0" applyNumberFormat="1" applyFont="1" applyBorder="1" applyAlignment="1">
      <alignment vertical="top" wrapText="1"/>
    </xf>
    <xf numFmtId="7" fontId="14" fillId="0" borderId="9" xfId="0" applyNumberFormat="1" applyFont="1" applyBorder="1" applyAlignment="1">
      <alignment vertical="top" wrapText="1"/>
    </xf>
    <xf numFmtId="0" fontId="14" fillId="0" borderId="0" xfId="0" applyFont="1" applyBorder="1" applyAlignment="1">
      <alignment vertical="top" wrapText="1"/>
    </xf>
    <xf numFmtId="0" fontId="14" fillId="0" borderId="9" xfId="0" applyFont="1" applyFill="1" applyBorder="1" applyAlignment="1">
      <alignment vertical="top" wrapText="1"/>
    </xf>
    <xf numFmtId="2" fontId="14" fillId="0" borderId="9" xfId="0" applyNumberFormat="1" applyFont="1" applyFill="1" applyBorder="1" applyAlignment="1">
      <alignment vertical="top" wrapText="1"/>
    </xf>
    <xf numFmtId="0" fontId="14" fillId="3" borderId="9" xfId="6" applyFont="1" applyFill="1" applyBorder="1" applyAlignment="1">
      <alignment wrapText="1"/>
    </xf>
    <xf numFmtId="7" fontId="41" fillId="6" borderId="0" xfId="0" applyNumberFormat="1" applyFont="1" applyFill="1" applyBorder="1" applyAlignment="1" applyProtection="1">
      <alignment horizontal="center" vertical="center" wrapText="1"/>
      <protection locked="0"/>
    </xf>
    <xf numFmtId="49" fontId="41" fillId="6" borderId="0" xfId="0" applyNumberFormat="1" applyFont="1" applyFill="1" applyBorder="1" applyAlignment="1" applyProtection="1">
      <alignment horizontal="center" vertical="center" wrapText="1"/>
      <protection locked="0"/>
    </xf>
    <xf numFmtId="37" fontId="41" fillId="6" borderId="0" xfId="1" applyNumberFormat="1" applyFont="1" applyFill="1" applyBorder="1" applyAlignment="1" applyProtection="1">
      <alignment horizontal="center" vertical="center"/>
      <protection locked="0"/>
    </xf>
    <xf numFmtId="0" fontId="41" fillId="6" borderId="0" xfId="0" applyFont="1" applyFill="1" applyBorder="1" applyAlignment="1" applyProtection="1">
      <alignment horizontal="center" vertical="center"/>
      <protection locked="0"/>
    </xf>
    <xf numFmtId="167" fontId="41" fillId="6" borderId="0" xfId="0" applyNumberFormat="1" applyFont="1" applyFill="1" applyBorder="1" applyAlignment="1" applyProtection="1">
      <alignment horizontal="center" vertical="center"/>
      <protection locked="0"/>
    </xf>
    <xf numFmtId="0" fontId="0" fillId="7" borderId="0" xfId="0" applyFont="1" applyFill="1" applyBorder="1" applyAlignment="1">
      <alignment horizontal="left" vertical="center"/>
    </xf>
    <xf numFmtId="0" fontId="0" fillId="7" borderId="0" xfId="0" applyFont="1" applyFill="1" applyBorder="1" applyAlignment="1"/>
    <xf numFmtId="166" fontId="33" fillId="7" borderId="0" xfId="1" applyNumberFormat="1" applyFont="1" applyFill="1" applyBorder="1" applyAlignment="1"/>
    <xf numFmtId="0" fontId="38" fillId="7" borderId="0" xfId="0" applyFont="1" applyFill="1" applyBorder="1" applyAlignment="1">
      <alignment horizontal="center" vertical="center"/>
    </xf>
    <xf numFmtId="166" fontId="39" fillId="7" borderId="0" xfId="1" applyNumberFormat="1" applyFont="1" applyFill="1" applyBorder="1" applyAlignment="1">
      <alignment horizontal="left" vertical="center"/>
    </xf>
    <xf numFmtId="0" fontId="40" fillId="7" borderId="0" xfId="0" applyFont="1" applyFill="1" applyBorder="1" applyAlignment="1">
      <alignment horizontal="left" vertical="center"/>
    </xf>
    <xf numFmtId="0" fontId="40" fillId="7" borderId="0" xfId="0" applyFont="1" applyFill="1" applyBorder="1" applyAlignment="1">
      <alignment horizontal="center" vertical="center"/>
    </xf>
    <xf numFmtId="166" fontId="40" fillId="7" borderId="0" xfId="1" applyNumberFormat="1" applyFont="1" applyFill="1" applyBorder="1" applyAlignment="1">
      <alignment horizontal="left" vertical="center"/>
    </xf>
    <xf numFmtId="0" fontId="40" fillId="7" borderId="0" xfId="0" applyFont="1" applyFill="1" applyBorder="1" applyAlignment="1">
      <alignment horizontal="center" vertical="center" wrapText="1"/>
    </xf>
    <xf numFmtId="0" fontId="40" fillId="7" borderId="0" xfId="0" applyFont="1" applyFill="1" applyBorder="1" applyAlignment="1">
      <alignment horizontal="left" vertical="center" wrapText="1"/>
    </xf>
    <xf numFmtId="0" fontId="42" fillId="7" borderId="0" xfId="0" applyFont="1" applyFill="1" applyBorder="1" applyAlignment="1">
      <alignment horizontal="center" vertical="center"/>
    </xf>
    <xf numFmtId="166" fontId="43" fillId="7" borderId="0" xfId="1" applyNumberFormat="1" applyFont="1" applyFill="1" applyBorder="1" applyAlignment="1">
      <alignment horizontal="left" vertical="center"/>
    </xf>
    <xf numFmtId="166" fontId="11" fillId="7" borderId="0" xfId="1" applyNumberFormat="1" applyFont="1" applyFill="1" applyBorder="1" applyAlignment="1">
      <alignment horizontal="left" vertical="center"/>
    </xf>
    <xf numFmtId="0" fontId="44" fillId="7" borderId="0" xfId="0" applyFont="1" applyFill="1" applyBorder="1" applyAlignment="1">
      <alignment horizontal="left" vertical="center" indent="2"/>
    </xf>
    <xf numFmtId="10" fontId="0" fillId="9" borderId="0" xfId="0" applyNumberFormat="1" applyFont="1" applyFill="1" applyBorder="1" applyAlignment="1" applyProtection="1">
      <alignment horizontal="center" vertical="center"/>
    </xf>
    <xf numFmtId="5" fontId="11" fillId="9" borderId="0" xfId="2" applyNumberFormat="1" applyFont="1" applyFill="1" applyBorder="1" applyAlignment="1">
      <alignment horizontal="center" vertical="center" wrapText="1"/>
    </xf>
    <xf numFmtId="37" fontId="11" fillId="9" borderId="0" xfId="2" applyNumberFormat="1" applyFont="1" applyFill="1" applyBorder="1" applyAlignment="1">
      <alignment horizontal="center" vertical="center" wrapText="1"/>
    </xf>
    <xf numFmtId="168" fontId="11" fillId="9" borderId="0" xfId="3" applyNumberFormat="1" applyFont="1" applyFill="1" applyBorder="1" applyAlignment="1">
      <alignment horizontal="center" vertical="center" wrapText="1"/>
    </xf>
    <xf numFmtId="0" fontId="11" fillId="9" borderId="0" xfId="3" applyNumberFormat="1" applyFont="1" applyFill="1" applyBorder="1" applyAlignment="1">
      <alignment horizontal="center" vertical="center" wrapText="1"/>
    </xf>
    <xf numFmtId="4" fontId="11" fillId="9" borderId="0" xfId="2" applyNumberFormat="1" applyFont="1" applyFill="1" applyBorder="1" applyAlignment="1">
      <alignment horizontal="center" vertical="center" wrapText="1"/>
    </xf>
    <xf numFmtId="0" fontId="0" fillId="9" borderId="0" xfId="0" applyFont="1" applyFill="1" applyAlignment="1">
      <alignment horizontal="center"/>
    </xf>
    <xf numFmtId="0" fontId="34" fillId="7" borderId="0" xfId="0" applyFont="1" applyFill="1" applyBorder="1" applyAlignment="1">
      <alignment horizontal="left" vertical="center"/>
    </xf>
    <xf numFmtId="0" fontId="0" fillId="9" borderId="2" xfId="0" applyFill="1" applyBorder="1"/>
    <xf numFmtId="0" fontId="0" fillId="9" borderId="0" xfId="0" applyFill="1" applyBorder="1"/>
    <xf numFmtId="0" fontId="0" fillId="9" borderId="1" xfId="0" applyFill="1" applyBorder="1"/>
    <xf numFmtId="0" fontId="0" fillId="9" borderId="2" xfId="0" applyFill="1" applyBorder="1" applyAlignment="1">
      <alignment wrapText="1"/>
    </xf>
    <xf numFmtId="0" fontId="0" fillId="9" borderId="0" xfId="0" applyFill="1" applyBorder="1" applyAlignment="1">
      <alignment wrapText="1"/>
    </xf>
    <xf numFmtId="0" fontId="0" fillId="9" borderId="1" xfId="0" applyFill="1" applyBorder="1" applyAlignment="1">
      <alignment wrapText="1"/>
    </xf>
    <xf numFmtId="0" fontId="0" fillId="9" borderId="2" xfId="0" applyFont="1" applyFill="1" applyBorder="1" applyAlignment="1">
      <alignment horizontal="left" wrapText="1"/>
    </xf>
    <xf numFmtId="0" fontId="0" fillId="9" borderId="0" xfId="0" applyFill="1" applyBorder="1" applyAlignment="1">
      <alignment horizontal="left" wrapText="1"/>
    </xf>
    <xf numFmtId="0" fontId="0" fillId="9" borderId="1" xfId="0" applyFill="1" applyBorder="1" applyAlignment="1">
      <alignment horizontal="left" wrapText="1"/>
    </xf>
    <xf numFmtId="0" fontId="26" fillId="6" borderId="6" xfId="0" applyFont="1" applyFill="1" applyBorder="1" applyAlignment="1">
      <alignment horizontal="left" vertical="center"/>
    </xf>
    <xf numFmtId="0" fontId="26" fillId="6" borderId="6" xfId="0" applyFont="1" applyFill="1" applyBorder="1" applyAlignment="1">
      <alignment horizontal="center" vertical="center"/>
    </xf>
    <xf numFmtId="9" fontId="19" fillId="6" borderId="10" xfId="3" applyFont="1" applyFill="1" applyBorder="1" applyAlignment="1">
      <alignment horizontal="left" wrapText="1"/>
    </xf>
    <xf numFmtId="9" fontId="19" fillId="6" borderId="11" xfId="3" applyFont="1" applyFill="1" applyBorder="1" applyAlignment="1">
      <alignment horizontal="left" wrapText="1"/>
    </xf>
    <xf numFmtId="9" fontId="20" fillId="6" borderId="12" xfId="3" applyFont="1" applyFill="1" applyBorder="1" applyAlignment="1">
      <alignment horizontal="left"/>
    </xf>
    <xf numFmtId="169" fontId="32" fillId="9" borderId="0" xfId="0" applyNumberFormat="1" applyFont="1" applyFill="1" applyBorder="1" applyAlignment="1">
      <alignment horizontal="center"/>
    </xf>
    <xf numFmtId="0" fontId="33" fillId="9" borderId="0" xfId="0" applyFont="1" applyFill="1" applyBorder="1" applyAlignment="1">
      <alignment horizontal="center"/>
    </xf>
    <xf numFmtId="2" fontId="33" fillId="9" borderId="0" xfId="0" applyNumberFormat="1" applyFont="1" applyFill="1" applyBorder="1"/>
    <xf numFmtId="2" fontId="0" fillId="9" borderId="0" xfId="1" applyNumberFormat="1" applyFont="1" applyFill="1" applyBorder="1"/>
    <xf numFmtId="10" fontId="0" fillId="9" borderId="0" xfId="3" applyNumberFormat="1" applyFont="1" applyFill="1" applyBorder="1"/>
    <xf numFmtId="0" fontId="0" fillId="9" borderId="0" xfId="0" applyFont="1" applyFill="1" applyBorder="1"/>
    <xf numFmtId="169" fontId="0" fillId="9" borderId="2" xfId="0" applyNumberFormat="1" applyFont="1" applyFill="1" applyBorder="1" applyAlignment="1">
      <alignment horizontal="left"/>
    </xf>
    <xf numFmtId="169" fontId="0" fillId="9" borderId="0" xfId="0" applyNumberFormat="1" applyFont="1" applyFill="1" applyBorder="1" applyAlignment="1">
      <alignment horizontal="center"/>
    </xf>
    <xf numFmtId="0" fontId="0" fillId="9" borderId="0" xfId="0" applyFont="1" applyFill="1" applyBorder="1" applyAlignment="1">
      <alignment horizontal="center"/>
    </xf>
    <xf numFmtId="2" fontId="0" fillId="9" borderId="0" xfId="0" applyNumberFormat="1" applyFont="1" applyFill="1" applyBorder="1"/>
    <xf numFmtId="0" fontId="0" fillId="9" borderId="2" xfId="0" applyFont="1" applyFill="1" applyBorder="1"/>
    <xf numFmtId="0" fontId="8" fillId="3" borderId="0" xfId="0" applyFont="1" applyFill="1" applyBorder="1" applyAlignment="1">
      <alignment horizontal="left" vertical="center"/>
    </xf>
    <xf numFmtId="0" fontId="0" fillId="3" borderId="0" xfId="0" applyFont="1" applyFill="1" applyBorder="1"/>
    <xf numFmtId="0" fontId="0" fillId="3" borderId="0" xfId="0" applyFont="1" applyFill="1" applyBorder="1" applyAlignment="1">
      <alignment horizontal="center"/>
    </xf>
    <xf numFmtId="0" fontId="30" fillId="3" borderId="0" xfId="0" applyFont="1" applyFill="1" applyBorder="1"/>
    <xf numFmtId="0" fontId="19" fillId="6" borderId="11" xfId="3" applyNumberFormat="1" applyFont="1" applyFill="1" applyBorder="1" applyAlignment="1">
      <alignment horizontal="left" wrapText="1"/>
    </xf>
    <xf numFmtId="0" fontId="15" fillId="6" borderId="14" xfId="3" applyNumberFormat="1" applyFont="1" applyFill="1" applyBorder="1" applyAlignment="1">
      <alignment horizontal="left" wrapText="1"/>
    </xf>
    <xf numFmtId="0" fontId="19" fillId="6" borderId="13" xfId="1" applyNumberFormat="1" applyFont="1" applyFill="1" applyBorder="1" applyAlignment="1">
      <alignment horizontal="left" wrapText="1"/>
    </xf>
    <xf numFmtId="9" fontId="19" fillId="6" borderId="15" xfId="3" applyFont="1" applyFill="1" applyBorder="1" applyAlignment="1">
      <alignment horizontal="left" wrapText="1"/>
    </xf>
    <xf numFmtId="9" fontId="19" fillId="6" borderId="16" xfId="3" applyFont="1" applyFill="1" applyBorder="1" applyAlignment="1">
      <alignment horizontal="left" wrapText="1"/>
    </xf>
    <xf numFmtId="9" fontId="19" fillId="6" borderId="17" xfId="3" applyFont="1" applyFill="1" applyBorder="1" applyAlignment="1">
      <alignment horizontal="left" wrapText="1"/>
    </xf>
    <xf numFmtId="9" fontId="15" fillId="6" borderId="17" xfId="3" applyFont="1" applyFill="1" applyBorder="1" applyAlignment="1">
      <alignment horizontal="left" wrapText="1"/>
    </xf>
    <xf numFmtId="9" fontId="19" fillId="6" borderId="13" xfId="3" applyFont="1" applyFill="1" applyBorder="1" applyAlignment="1">
      <alignment horizontal="left" wrapText="1"/>
    </xf>
    <xf numFmtId="0" fontId="14" fillId="0" borderId="9" xfId="0" applyFont="1" applyFill="1" applyBorder="1" applyAlignment="1">
      <alignment wrapText="1"/>
    </xf>
    <xf numFmtId="3" fontId="14" fillId="0" borderId="9" xfId="1" applyNumberFormat="1" applyFont="1" applyFill="1" applyBorder="1" applyAlignment="1">
      <alignment vertical="top" wrapText="1"/>
    </xf>
    <xf numFmtId="167" fontId="34" fillId="3" borderId="0" xfId="0" applyNumberFormat="1" applyFont="1" applyFill="1" applyBorder="1" applyAlignment="1">
      <alignment horizontal="center" vertical="center"/>
    </xf>
    <xf numFmtId="166" fontId="43" fillId="3" borderId="0" xfId="1" applyNumberFormat="1" applyFont="1" applyFill="1" applyBorder="1" applyAlignment="1">
      <alignment horizontal="left" vertical="center"/>
    </xf>
    <xf numFmtId="0" fontId="7" fillId="3" borderId="0" xfId="0" applyFont="1" applyFill="1" applyBorder="1" applyAlignment="1">
      <alignment horizontal="left" vertical="center"/>
    </xf>
    <xf numFmtId="7" fontId="0" fillId="3" borderId="0" xfId="0" applyNumberFormat="1" applyFont="1" applyFill="1" applyBorder="1" applyAlignment="1">
      <alignment horizontal="center" vertical="center"/>
    </xf>
    <xf numFmtId="2" fontId="0" fillId="3" borderId="0" xfId="0" applyNumberFormat="1" applyFont="1" applyFill="1" applyBorder="1" applyAlignment="1">
      <alignment horizontal="center" vertical="center" wrapText="1"/>
    </xf>
    <xf numFmtId="166" fontId="43" fillId="0" borderId="0" xfId="1" applyNumberFormat="1" applyFont="1" applyBorder="1" applyAlignment="1">
      <alignment horizontal="left" vertical="center"/>
    </xf>
    <xf numFmtId="166" fontId="0" fillId="3" borderId="0" xfId="1" applyNumberFormat="1" applyFont="1" applyFill="1" applyBorder="1" applyAlignment="1">
      <alignment horizontal="left" vertical="center"/>
    </xf>
    <xf numFmtId="0" fontId="0" fillId="3" borderId="0" xfId="0" applyFont="1" applyFill="1" applyBorder="1" applyAlignment="1">
      <alignment horizontal="center" vertical="center" wrapText="1"/>
    </xf>
    <xf numFmtId="0" fontId="0" fillId="3" borderId="0" xfId="0" applyNumberFormat="1" applyFont="1" applyFill="1" applyBorder="1" applyAlignment="1">
      <alignment horizontal="center" vertical="center" wrapText="1"/>
    </xf>
    <xf numFmtId="172" fontId="0" fillId="3" borderId="0" xfId="1" applyNumberFormat="1" applyFont="1" applyFill="1" applyBorder="1" applyAlignment="1">
      <alignment horizontal="center" vertical="center"/>
    </xf>
    <xf numFmtId="0" fontId="11" fillId="3" borderId="0" xfId="0" applyFont="1" applyFill="1" applyBorder="1" applyAlignment="1">
      <alignment horizontal="center" vertical="center"/>
    </xf>
    <xf numFmtId="9" fontId="11" fillId="3" borderId="0" xfId="3" applyFont="1" applyFill="1" applyBorder="1" applyAlignment="1">
      <alignment horizontal="center" vertical="center" wrapText="1"/>
    </xf>
    <xf numFmtId="167" fontId="11" fillId="3" borderId="0" xfId="3" applyNumberFormat="1" applyFont="1" applyFill="1" applyBorder="1" applyAlignment="1">
      <alignment horizontal="center" vertical="center" wrapText="1"/>
    </xf>
    <xf numFmtId="167" fontId="34" fillId="3" borderId="0" xfId="2" applyNumberFormat="1" applyFont="1" applyFill="1" applyBorder="1" applyAlignment="1">
      <alignment horizontal="center" vertical="center"/>
    </xf>
    <xf numFmtId="0" fontId="11" fillId="3" borderId="0" xfId="0" applyFont="1" applyFill="1" applyBorder="1" applyAlignment="1">
      <alignment horizontal="left" vertical="center"/>
    </xf>
    <xf numFmtId="166" fontId="11" fillId="3" borderId="0" xfId="1" applyNumberFormat="1" applyFont="1" applyFill="1" applyBorder="1" applyAlignment="1">
      <alignment horizontal="left" vertical="center"/>
    </xf>
    <xf numFmtId="167" fontId="0" fillId="3" borderId="0" xfId="0" applyNumberFormat="1" applyFont="1" applyFill="1" applyBorder="1" applyAlignment="1">
      <alignment horizontal="center" vertical="center"/>
    </xf>
    <xf numFmtId="7" fontId="0" fillId="3" borderId="0" xfId="0" applyNumberFormat="1" applyFont="1" applyFill="1" applyBorder="1" applyAlignment="1">
      <alignment horizontal="center" vertical="center" wrapText="1"/>
    </xf>
    <xf numFmtId="7" fontId="34" fillId="3" borderId="0" xfId="0" applyNumberFormat="1" applyFont="1" applyFill="1" applyBorder="1" applyAlignment="1">
      <alignment horizontal="center" vertical="center"/>
    </xf>
    <xf numFmtId="0" fontId="34" fillId="3" borderId="0" xfId="0" applyFont="1" applyFill="1" applyBorder="1" applyAlignment="1">
      <alignment horizontal="center" vertical="center"/>
    </xf>
    <xf numFmtId="0" fontId="0" fillId="3" borderId="0" xfId="0" applyFont="1" applyFill="1" applyBorder="1" applyAlignment="1">
      <alignment horizontal="center" vertical="center"/>
    </xf>
    <xf numFmtId="167" fontId="11" fillId="3" borderId="0" xfId="0" applyNumberFormat="1" applyFont="1" applyFill="1" applyBorder="1" applyAlignment="1">
      <alignment horizontal="center" vertical="center"/>
    </xf>
    <xf numFmtId="167" fontId="42" fillId="4" borderId="0" xfId="0" applyNumberFormat="1" applyFont="1" applyFill="1" applyBorder="1" applyAlignment="1">
      <alignment horizontal="center" vertical="center"/>
    </xf>
    <xf numFmtId="1" fontId="0" fillId="2" borderId="2" xfId="0" applyNumberFormat="1" applyFont="1" applyFill="1" applyBorder="1" applyAlignment="1">
      <alignment horizontal="left" vertical="center"/>
    </xf>
    <xf numFmtId="0" fontId="38" fillId="7" borderId="1" xfId="0" applyFont="1" applyFill="1" applyBorder="1" applyAlignment="1">
      <alignment horizontal="center" vertical="center" wrapText="1"/>
    </xf>
    <xf numFmtId="1" fontId="36" fillId="2" borderId="2" xfId="0" applyNumberFormat="1" applyFont="1" applyFill="1" applyBorder="1" applyAlignment="1">
      <alignment horizontal="left" vertical="center"/>
    </xf>
    <xf numFmtId="0" fontId="40" fillId="7"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34" fillId="7" borderId="1" xfId="0" applyFont="1" applyFill="1" applyBorder="1" applyAlignment="1">
      <alignment horizontal="left" vertical="center" wrapText="1"/>
    </xf>
    <xf numFmtId="0" fontId="11" fillId="7" borderId="1" xfId="0" applyFont="1" applyFill="1" applyBorder="1" applyAlignment="1">
      <alignment horizontal="left" vertical="center" wrapText="1"/>
    </xf>
    <xf numFmtId="167" fontId="0" fillId="3" borderId="1" xfId="2" applyNumberFormat="1" applyFont="1" applyFill="1" applyBorder="1" applyAlignment="1">
      <alignment horizontal="left" vertical="center"/>
    </xf>
    <xf numFmtId="0" fontId="10" fillId="3" borderId="1" xfId="0" applyFont="1" applyFill="1" applyBorder="1" applyAlignment="1">
      <alignment horizontal="left" vertical="center" wrapText="1"/>
    </xf>
    <xf numFmtId="7" fontId="8" fillId="3" borderId="1" xfId="0" applyNumberFormat="1" applyFont="1" applyFill="1" applyBorder="1" applyAlignment="1">
      <alignment horizontal="left" vertical="center" wrapText="1"/>
    </xf>
    <xf numFmtId="7" fontId="0" fillId="3" borderId="1" xfId="0" applyNumberFormat="1" applyFont="1" applyFill="1" applyBorder="1" applyAlignment="1">
      <alignment horizontal="left" vertical="center" wrapText="1"/>
    </xf>
    <xf numFmtId="167" fontId="0" fillId="3" borderId="1" xfId="0" applyNumberFormat="1" applyFont="1" applyFill="1" applyBorder="1" applyAlignment="1">
      <alignment horizontal="left" vertical="center" wrapText="1"/>
    </xf>
    <xf numFmtId="0" fontId="4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7" fontId="9" fillId="3" borderId="1" xfId="0" applyNumberFormat="1" applyFont="1" applyFill="1" applyBorder="1" applyAlignment="1">
      <alignment horizontal="left" vertical="center" wrapText="1"/>
    </xf>
    <xf numFmtId="0" fontId="0" fillId="3" borderId="8" xfId="0" applyFont="1" applyFill="1" applyBorder="1" applyAlignment="1">
      <alignment horizontal="left"/>
    </xf>
    <xf numFmtId="0" fontId="0" fillId="3" borderId="6" xfId="0" applyFont="1" applyFill="1" applyBorder="1"/>
    <xf numFmtId="0" fontId="0" fillId="3" borderId="6" xfId="0" applyFont="1" applyFill="1" applyBorder="1" applyAlignment="1">
      <alignment horizontal="center"/>
    </xf>
    <xf numFmtId="0" fontId="0" fillId="3" borderId="7" xfId="0" applyFont="1" applyFill="1" applyBorder="1" applyAlignment="1">
      <alignment wrapText="1"/>
    </xf>
    <xf numFmtId="0" fontId="0" fillId="3" borderId="2" xfId="0" applyFont="1" applyFill="1" applyBorder="1" applyAlignment="1">
      <alignment horizontal="left"/>
    </xf>
    <xf numFmtId="0" fontId="0" fillId="3" borderId="1" xfId="0" applyFont="1" applyFill="1" applyBorder="1" applyAlignment="1">
      <alignment wrapText="1"/>
    </xf>
    <xf numFmtId="0" fontId="0" fillId="3" borderId="0" xfId="0" applyFill="1" applyBorder="1"/>
    <xf numFmtId="0" fontId="34" fillId="7" borderId="2" xfId="0" applyFont="1" applyFill="1" applyBorder="1" applyAlignment="1"/>
    <xf numFmtId="0" fontId="0" fillId="7" borderId="1" xfId="0" applyFont="1" applyFill="1" applyBorder="1" applyAlignment="1"/>
    <xf numFmtId="3" fontId="0" fillId="3" borderId="0" xfId="0" applyNumberFormat="1" applyFont="1" applyFill="1" applyBorder="1" applyAlignment="1">
      <alignment horizontal="center" vertical="center"/>
    </xf>
    <xf numFmtId="37" fontId="0" fillId="3" borderId="0" xfId="0" applyNumberFormat="1" applyFont="1" applyFill="1" applyBorder="1" applyAlignment="1">
      <alignment horizontal="center" vertical="center"/>
    </xf>
    <xf numFmtId="0" fontId="0" fillId="3" borderId="0" xfId="0" applyFont="1" applyFill="1" applyAlignment="1">
      <alignment wrapText="1"/>
    </xf>
    <xf numFmtId="0" fontId="0" fillId="3" borderId="0" xfId="0" applyFont="1" applyFill="1"/>
    <xf numFmtId="7" fontId="7" fillId="3" borderId="1" xfId="0" applyNumberFormat="1" applyFont="1" applyFill="1" applyBorder="1" applyAlignment="1">
      <alignment horizontal="left" vertical="center" wrapText="1"/>
    </xf>
    <xf numFmtId="167"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9" fontId="11" fillId="9" borderId="0" xfId="3" applyNumberFormat="1" applyFont="1" applyFill="1" applyBorder="1" applyAlignment="1">
      <alignment horizontal="center" vertical="center" wrapText="1"/>
    </xf>
    <xf numFmtId="0" fontId="48" fillId="2" borderId="8" xfId="0" applyFont="1" applyFill="1" applyBorder="1" applyAlignment="1">
      <alignment horizontal="center" vertical="center"/>
    </xf>
    <xf numFmtId="0" fontId="48" fillId="2" borderId="6" xfId="0" applyFont="1" applyFill="1" applyBorder="1" applyAlignment="1">
      <alignment horizontal="center"/>
    </xf>
    <xf numFmtId="166" fontId="49" fillId="2" borderId="6" xfId="1" applyNumberFormat="1" applyFont="1" applyFill="1" applyBorder="1" applyAlignment="1">
      <alignment horizontal="center"/>
    </xf>
    <xf numFmtId="0" fontId="48" fillId="2" borderId="7" xfId="0" applyFont="1" applyFill="1" applyBorder="1" applyAlignment="1">
      <alignment horizontal="center"/>
    </xf>
    <xf numFmtId="0" fontId="0" fillId="0" borderId="8" xfId="0" applyFont="1" applyBorder="1" applyAlignment="1">
      <alignment horizontal="left"/>
    </xf>
    <xf numFmtId="0" fontId="0" fillId="0" borderId="6" xfId="0" applyFont="1" applyBorder="1"/>
    <xf numFmtId="0" fontId="0" fillId="0" borderId="6" xfId="0" applyBorder="1"/>
    <xf numFmtId="0" fontId="0" fillId="0" borderId="7" xfId="0" applyFont="1" applyBorder="1" applyAlignment="1">
      <alignment wrapText="1"/>
    </xf>
    <xf numFmtId="0" fontId="0" fillId="0" borderId="2" xfId="0" applyFont="1" applyBorder="1" applyAlignment="1">
      <alignment horizontal="left"/>
    </xf>
    <xf numFmtId="0" fontId="0" fillId="0" borderId="0" xfId="0" applyBorder="1"/>
    <xf numFmtId="0" fontId="0" fillId="0" borderId="1" xfId="0" applyFont="1" applyBorder="1" applyAlignment="1">
      <alignment wrapText="1"/>
    </xf>
    <xf numFmtId="0" fontId="30" fillId="0" borderId="0" xfId="0" applyFont="1" applyBorder="1"/>
    <xf numFmtId="0" fontId="0" fillId="0" borderId="4" xfId="0" applyFont="1" applyBorder="1" applyAlignment="1">
      <alignment horizontal="left"/>
    </xf>
    <xf numFmtId="0" fontId="0" fillId="0" borderId="3" xfId="0" applyFont="1" applyBorder="1"/>
    <xf numFmtId="0" fontId="0" fillId="0" borderId="3" xfId="0" applyFont="1" applyBorder="1" applyAlignment="1">
      <alignment horizontal="center"/>
    </xf>
    <xf numFmtId="0" fontId="0" fillId="0" borderId="5" xfId="0" applyFont="1" applyBorder="1" applyAlignment="1">
      <alignment wrapText="1"/>
    </xf>
    <xf numFmtId="0" fontId="26" fillId="6" borderId="7" xfId="0" applyFont="1" applyFill="1" applyBorder="1" applyAlignment="1">
      <alignment horizontal="left" vertical="center"/>
    </xf>
    <xf numFmtId="10" fontId="0" fillId="9" borderId="1" xfId="3" applyNumberFormat="1" applyFont="1" applyFill="1" applyBorder="1"/>
    <xf numFmtId="0" fontId="28" fillId="3" borderId="4" xfId="6" applyFont="1" applyFill="1" applyBorder="1" applyAlignment="1">
      <alignment vertical="center"/>
    </xf>
    <xf numFmtId="0" fontId="29" fillId="3" borderId="3" xfId="6" applyNumberFormat="1" applyFont="1" applyFill="1" applyBorder="1"/>
    <xf numFmtId="0" fontId="29" fillId="3" borderId="3" xfId="6" applyFont="1" applyFill="1" applyBorder="1"/>
    <xf numFmtId="0" fontId="24" fillId="3" borderId="3" xfId="23" applyFont="1" applyFill="1" applyBorder="1"/>
    <xf numFmtId="0" fontId="24" fillId="3" borderId="5" xfId="23" applyFont="1" applyFill="1" applyBorder="1"/>
    <xf numFmtId="0" fontId="14" fillId="0" borderId="9" xfId="0" applyNumberFormat="1" applyFont="1" applyBorder="1" applyAlignment="1">
      <alignment horizontal="center" vertical="top" wrapText="1"/>
    </xf>
    <xf numFmtId="169" fontId="25" fillId="6" borderId="8" xfId="0" applyNumberFormat="1" applyFont="1" applyFill="1" applyBorder="1" applyAlignment="1">
      <alignment horizontal="left" vertical="center"/>
    </xf>
    <xf numFmtId="169" fontId="25" fillId="6" borderId="6" xfId="0" applyNumberFormat="1" applyFont="1" applyFill="1" applyBorder="1" applyAlignment="1">
      <alignment horizontal="left" vertical="center"/>
    </xf>
    <xf numFmtId="0" fontId="20" fillId="0" borderId="12" xfId="0" applyFont="1" applyBorder="1" applyAlignment="1">
      <alignment vertical="top"/>
    </xf>
    <xf numFmtId="49" fontId="20" fillId="0" borderId="39" xfId="0" applyNumberFormat="1" applyFont="1" applyBorder="1" applyAlignment="1">
      <alignment horizontal="center" vertical="top"/>
    </xf>
    <xf numFmtId="0" fontId="20" fillId="0" borderId="39" xfId="0" applyFont="1" applyBorder="1" applyAlignment="1">
      <alignment vertical="top"/>
    </xf>
    <xf numFmtId="170" fontId="14" fillId="0" borderId="39" xfId="0" applyNumberFormat="1" applyFont="1" applyBorder="1" applyAlignment="1">
      <alignment vertical="top" wrapText="1"/>
    </xf>
    <xf numFmtId="2" fontId="14" fillId="0" borderId="39" xfId="0" applyNumberFormat="1" applyFont="1" applyFill="1" applyBorder="1" applyAlignment="1">
      <alignment vertical="top" wrapText="1"/>
    </xf>
    <xf numFmtId="171" fontId="14" fillId="0" borderId="39" xfId="0" applyNumberFormat="1" applyFont="1" applyBorder="1" applyAlignment="1">
      <alignment vertical="top" wrapText="1"/>
    </xf>
    <xf numFmtId="7" fontId="14" fillId="0" borderId="39" xfId="0" applyNumberFormat="1" applyFont="1" applyBorder="1" applyAlignment="1">
      <alignment vertical="top" wrapText="1"/>
    </xf>
    <xf numFmtId="2" fontId="14" fillId="0" borderId="39" xfId="0" applyNumberFormat="1" applyFont="1" applyBorder="1" applyAlignment="1">
      <alignment vertical="top" wrapText="1"/>
    </xf>
    <xf numFmtId="0" fontId="14" fillId="0" borderId="39" xfId="0" applyFont="1" applyBorder="1" applyAlignment="1">
      <alignment vertical="top" wrapText="1"/>
    </xf>
    <xf numFmtId="3" fontId="20" fillId="0" borderId="40" xfId="1" applyNumberFormat="1" applyFont="1" applyFill="1" applyBorder="1" applyAlignment="1">
      <alignment vertical="top" wrapText="1"/>
    </xf>
    <xf numFmtId="0" fontId="14" fillId="3" borderId="4" xfId="0" applyFont="1" applyFill="1" applyBorder="1"/>
    <xf numFmtId="0" fontId="20" fillId="3" borderId="3" xfId="0" applyFont="1" applyFill="1" applyBorder="1"/>
    <xf numFmtId="0" fontId="20" fillId="3" borderId="3" xfId="0" applyFont="1" applyFill="1" applyBorder="1" applyAlignment="1">
      <alignment horizontal="center"/>
    </xf>
    <xf numFmtId="165" fontId="20" fillId="3" borderId="3" xfId="1" applyNumberFormat="1" applyFont="1" applyFill="1" applyBorder="1"/>
    <xf numFmtId="2" fontId="19" fillId="3" borderId="3" xfId="0" applyNumberFormat="1" applyFont="1" applyFill="1" applyBorder="1"/>
    <xf numFmtId="0" fontId="19" fillId="3" borderId="3" xfId="0" applyFont="1" applyFill="1" applyBorder="1"/>
    <xf numFmtId="164" fontId="19" fillId="3" borderId="3" xfId="1" applyNumberFormat="1" applyFont="1" applyFill="1" applyBorder="1" applyAlignment="1">
      <alignment horizontal="center"/>
    </xf>
    <xf numFmtId="0" fontId="19" fillId="3" borderId="3" xfId="0" applyFont="1" applyFill="1" applyBorder="1" applyAlignment="1"/>
    <xf numFmtId="0" fontId="14" fillId="3" borderId="3" xfId="0" applyFont="1" applyFill="1" applyBorder="1"/>
    <xf numFmtId="166" fontId="19" fillId="3" borderId="5" xfId="1" applyNumberFormat="1" applyFont="1" applyFill="1" applyBorder="1"/>
    <xf numFmtId="169" fontId="119" fillId="9" borderId="2" xfId="0" applyNumberFormat="1" applyFont="1" applyFill="1" applyBorder="1" applyAlignment="1">
      <alignment horizontal="left"/>
    </xf>
    <xf numFmtId="0" fontId="0" fillId="9" borderId="41" xfId="0" applyFont="1" applyFill="1" applyBorder="1"/>
    <xf numFmtId="0" fontId="0" fillId="9" borderId="42" xfId="0" applyFont="1" applyFill="1" applyBorder="1"/>
    <xf numFmtId="0" fontId="0" fillId="9" borderId="43" xfId="0" applyFont="1" applyFill="1" applyBorder="1"/>
    <xf numFmtId="0" fontId="26" fillId="6" borderId="6" xfId="0" applyFont="1" applyFill="1" applyBorder="1" applyAlignment="1">
      <alignment horizontal="left" vertical="center" wrapText="1"/>
    </xf>
    <xf numFmtId="0" fontId="24" fillId="3" borderId="3" xfId="23" applyFont="1" applyFill="1" applyBorder="1" applyAlignment="1">
      <alignment wrapText="1"/>
    </xf>
    <xf numFmtId="10" fontId="0" fillId="9" borderId="0" xfId="3" applyNumberFormat="1" applyFont="1" applyFill="1" applyBorder="1" applyAlignment="1">
      <alignment wrapText="1"/>
    </xf>
    <xf numFmtId="0" fontId="126" fillId="0" borderId="0" xfId="64465"/>
    <xf numFmtId="49" fontId="14" fillId="0" borderId="9" xfId="6" quotePrefix="1" applyNumberFormat="1" applyFont="1" applyFill="1" applyBorder="1" applyAlignment="1">
      <alignment horizontal="left" wrapText="1"/>
    </xf>
    <xf numFmtId="49" fontId="14" fillId="0" borderId="9" xfId="6" applyNumberFormat="1" applyFont="1" applyFill="1" applyBorder="1" applyAlignment="1">
      <alignment horizontal="left" wrapText="1"/>
    </xf>
    <xf numFmtId="0" fontId="13" fillId="0" borderId="0" xfId="0" applyFont="1"/>
    <xf numFmtId="10" fontId="14" fillId="0" borderId="9" xfId="6" applyNumberFormat="1" applyFont="1" applyFill="1" applyBorder="1" applyAlignment="1" applyProtection="1">
      <alignment wrapText="1"/>
    </xf>
    <xf numFmtId="10" fontId="14" fillId="3" borderId="9" xfId="6" applyNumberFormat="1" applyFont="1" applyFill="1" applyBorder="1" applyAlignment="1" applyProtection="1">
      <alignment wrapText="1"/>
    </xf>
    <xf numFmtId="10" fontId="14" fillId="0" borderId="9" xfId="6" applyNumberFormat="1" applyFont="1" applyFill="1" applyBorder="1" applyAlignment="1" applyProtection="1">
      <alignment horizontal="right" wrapText="1"/>
    </xf>
    <xf numFmtId="169" fontId="31" fillId="9" borderId="4" xfId="0" applyNumberFormat="1" applyFont="1" applyFill="1" applyBorder="1" applyAlignment="1">
      <alignment horizontal="left" wrapText="1"/>
    </xf>
    <xf numFmtId="169" fontId="31" fillId="9" borderId="3" xfId="0" applyNumberFormat="1" applyFont="1" applyFill="1" applyBorder="1" applyAlignment="1">
      <alignment horizontal="left" wrapText="1"/>
    </xf>
    <xf numFmtId="169" fontId="31" fillId="9" borderId="5" xfId="0" applyNumberFormat="1" applyFont="1" applyFill="1" applyBorder="1" applyAlignment="1">
      <alignment horizontal="left" wrapText="1"/>
    </xf>
    <xf numFmtId="0" fontId="23" fillId="6" borderId="8" xfId="0" applyFont="1" applyFill="1" applyBorder="1" applyAlignment="1">
      <alignment horizontal="left" vertical="center"/>
    </xf>
    <xf numFmtId="0" fontId="23" fillId="6" borderId="6" xfId="0" applyFont="1" applyFill="1" applyBorder="1" applyAlignment="1">
      <alignment horizontal="left" vertical="center"/>
    </xf>
    <xf numFmtId="0" fontId="23" fillId="6" borderId="7" xfId="0" applyFont="1" applyFill="1" applyBorder="1" applyAlignment="1">
      <alignment horizontal="left" vertical="center"/>
    </xf>
    <xf numFmtId="0" fontId="15" fillId="8" borderId="2" xfId="0" applyFont="1" applyFill="1" applyBorder="1" applyAlignment="1">
      <alignment horizontal="left" vertical="center" wrapText="1"/>
    </xf>
    <xf numFmtId="0" fontId="15" fillId="8" borderId="0" xfId="0" applyFont="1" applyFill="1" applyBorder="1" applyAlignment="1">
      <alignment horizontal="left" vertical="center" wrapText="1"/>
    </xf>
    <xf numFmtId="0" fontId="15" fillId="8" borderId="1" xfId="0" applyFont="1" applyFill="1" applyBorder="1" applyAlignment="1">
      <alignment horizontal="left" vertical="center" wrapText="1"/>
    </xf>
    <xf numFmtId="0" fontId="0" fillId="9" borderId="2" xfId="0" applyFont="1" applyFill="1" applyBorder="1" applyAlignment="1">
      <alignment wrapText="1"/>
    </xf>
    <xf numFmtId="0" fontId="0" fillId="9" borderId="0" xfId="0" applyFont="1" applyFill="1" applyBorder="1" applyAlignment="1">
      <alignment wrapText="1"/>
    </xf>
    <xf numFmtId="0" fontId="0" fillId="9" borderId="1" xfId="0" applyFont="1" applyFill="1" applyBorder="1" applyAlignment="1">
      <alignment wrapText="1"/>
    </xf>
    <xf numFmtId="0" fontId="0" fillId="9" borderId="2" xfId="0" applyFill="1" applyBorder="1" applyAlignment="1">
      <alignment wrapText="1"/>
    </xf>
    <xf numFmtId="0" fontId="0" fillId="9" borderId="0" xfId="0" applyFill="1" applyBorder="1" applyAlignment="1">
      <alignment wrapText="1"/>
    </xf>
    <xf numFmtId="0" fontId="0" fillId="9" borderId="1" xfId="0" applyFill="1" applyBorder="1" applyAlignment="1">
      <alignment wrapText="1"/>
    </xf>
    <xf numFmtId="0" fontId="0" fillId="9" borderId="2" xfId="0" applyFont="1" applyFill="1" applyBorder="1" applyAlignment="1">
      <alignment horizontal="left" wrapText="1"/>
    </xf>
    <xf numFmtId="0" fontId="0" fillId="9" borderId="0" xfId="0" applyFill="1" applyBorder="1" applyAlignment="1">
      <alignment horizontal="left" wrapText="1"/>
    </xf>
    <xf numFmtId="0" fontId="0" fillId="9" borderId="1" xfId="0" applyFill="1" applyBorder="1" applyAlignment="1">
      <alignment horizontal="left" wrapText="1"/>
    </xf>
    <xf numFmtId="15" fontId="0" fillId="8" borderId="4" xfId="0" applyNumberFormat="1" applyFont="1" applyFill="1" applyBorder="1" applyAlignment="1">
      <alignment horizontal="left" vertical="center"/>
    </xf>
    <xf numFmtId="15" fontId="13" fillId="8" borderId="3" xfId="0" applyNumberFormat="1" applyFont="1" applyFill="1" applyBorder="1" applyAlignment="1">
      <alignment horizontal="left" vertical="center"/>
    </xf>
    <xf numFmtId="15" fontId="13" fillId="8" borderId="5" xfId="0" applyNumberFormat="1" applyFont="1" applyFill="1" applyBorder="1" applyAlignment="1">
      <alignment horizontal="left" vertical="center"/>
    </xf>
    <xf numFmtId="0" fontId="45" fillId="6" borderId="2" xfId="0" applyFont="1" applyFill="1" applyBorder="1" applyAlignment="1">
      <alignment vertical="center"/>
    </xf>
    <xf numFmtId="0" fontId="45" fillId="6" borderId="0" xfId="0" applyFont="1" applyFill="1" applyBorder="1" applyAlignment="1">
      <alignment vertical="center"/>
    </xf>
    <xf numFmtId="0" fontId="45" fillId="6" borderId="1" xfId="0" applyFont="1" applyFill="1" applyBorder="1" applyAlignment="1">
      <alignment vertical="center"/>
    </xf>
    <xf numFmtId="0" fontId="38" fillId="6" borderId="2" xfId="0" applyFont="1" applyFill="1" applyBorder="1" applyAlignment="1">
      <alignment vertical="center" wrapText="1"/>
    </xf>
    <xf numFmtId="0" fontId="42" fillId="6" borderId="0" xfId="0" applyFont="1" applyFill="1" applyBorder="1" applyAlignment="1">
      <alignment vertical="center" wrapText="1"/>
    </xf>
    <xf numFmtId="0" fontId="42" fillId="6" borderId="1" xfId="0" applyFont="1" applyFill="1" applyBorder="1" applyAlignment="1">
      <alignment vertical="center" wrapText="1"/>
    </xf>
    <xf numFmtId="0" fontId="38" fillId="6" borderId="0" xfId="0" applyFont="1" applyFill="1" applyAlignment="1">
      <alignment horizontal="center"/>
    </xf>
    <xf numFmtId="0" fontId="0" fillId="7" borderId="2" xfId="0" applyFont="1" applyFill="1" applyBorder="1" applyAlignment="1">
      <alignment horizontal="left"/>
    </xf>
    <xf numFmtId="0" fontId="0" fillId="7" borderId="0" xfId="0" applyFont="1" applyFill="1" applyBorder="1" applyAlignment="1">
      <alignment horizontal="left"/>
    </xf>
    <xf numFmtId="0" fontId="0" fillId="7" borderId="1" xfId="0" applyFont="1" applyFill="1" applyBorder="1" applyAlignment="1">
      <alignment horizontal="left"/>
    </xf>
    <xf numFmtId="0" fontId="0" fillId="7" borderId="4" xfId="0" applyFont="1" applyFill="1" applyBorder="1" applyAlignment="1">
      <alignment horizontal="left"/>
    </xf>
    <xf numFmtId="0" fontId="0" fillId="7" borderId="3" xfId="0" applyFont="1" applyFill="1" applyBorder="1" applyAlignment="1">
      <alignment horizontal="left"/>
    </xf>
    <xf numFmtId="0" fontId="0" fillId="7" borderId="5" xfId="0" applyFont="1" applyFill="1" applyBorder="1" applyAlignment="1">
      <alignment horizontal="left"/>
    </xf>
    <xf numFmtId="169" fontId="124" fillId="9" borderId="2" xfId="0" applyNumberFormat="1" applyFont="1" applyFill="1" applyBorder="1" applyAlignment="1">
      <alignment horizontal="left" vertical="top"/>
    </xf>
    <xf numFmtId="169" fontId="124" fillId="9" borderId="0" xfId="0" applyNumberFormat="1" applyFont="1" applyFill="1" applyBorder="1" applyAlignment="1">
      <alignment horizontal="left" vertical="top"/>
    </xf>
    <xf numFmtId="169" fontId="124" fillId="9" borderId="1" xfId="0" applyNumberFormat="1" applyFont="1" applyFill="1" applyBorder="1" applyAlignment="1">
      <alignment horizontal="left" vertical="top"/>
    </xf>
    <xf numFmtId="169" fontId="124" fillId="9" borderId="41" xfId="0" applyNumberFormat="1" applyFont="1" applyFill="1" applyBorder="1" applyAlignment="1">
      <alignment horizontal="left" vertical="top"/>
    </xf>
    <xf numFmtId="169" fontId="124" fillId="9" borderId="42" xfId="0" applyNumberFormat="1" applyFont="1" applyFill="1" applyBorder="1" applyAlignment="1">
      <alignment horizontal="left" vertical="top"/>
    </xf>
    <xf numFmtId="169" fontId="124" fillId="9" borderId="43" xfId="0" applyNumberFormat="1" applyFont="1" applyFill="1" applyBorder="1" applyAlignment="1">
      <alignment horizontal="left" vertical="top"/>
    </xf>
    <xf numFmtId="169" fontId="25" fillId="6" borderId="8" xfId="0" applyNumberFormat="1" applyFont="1" applyFill="1" applyBorder="1" applyAlignment="1">
      <alignment horizontal="left" vertical="center"/>
    </xf>
    <xf numFmtId="169" fontId="25" fillId="6" borderId="6" xfId="0" applyNumberFormat="1" applyFont="1" applyFill="1" applyBorder="1" applyAlignment="1">
      <alignment horizontal="left" vertical="center"/>
    </xf>
    <xf numFmtId="169" fontId="25" fillId="6" borderId="7" xfId="0" applyNumberFormat="1" applyFont="1" applyFill="1" applyBorder="1" applyAlignment="1">
      <alignment horizontal="left" vertical="center"/>
    </xf>
    <xf numFmtId="169" fontId="49" fillId="9" borderId="8" xfId="0" applyNumberFormat="1" applyFont="1" applyFill="1" applyBorder="1" applyAlignment="1">
      <alignment horizontal="left"/>
    </xf>
    <xf numFmtId="169" fontId="49" fillId="9" borderId="6" xfId="0" applyNumberFormat="1" applyFont="1" applyFill="1" applyBorder="1" applyAlignment="1">
      <alignment horizontal="left"/>
    </xf>
    <xf numFmtId="169" fontId="49" fillId="9" borderId="7" xfId="0" applyNumberFormat="1" applyFont="1" applyFill="1" applyBorder="1" applyAlignment="1">
      <alignment horizontal="left"/>
    </xf>
    <xf numFmtId="169" fontId="36" fillId="9" borderId="2" xfId="0" applyNumberFormat="1" applyFont="1" applyFill="1" applyBorder="1" applyAlignment="1">
      <alignment horizontal="left"/>
    </xf>
    <xf numFmtId="169" fontId="36" fillId="9" borderId="0" xfId="0" applyNumberFormat="1" applyFont="1" applyFill="1" applyBorder="1" applyAlignment="1">
      <alignment horizontal="left"/>
    </xf>
    <xf numFmtId="169" fontId="36" fillId="9" borderId="1" xfId="0" applyNumberFormat="1" applyFont="1" applyFill="1" applyBorder="1" applyAlignment="1">
      <alignment horizontal="left"/>
    </xf>
    <xf numFmtId="0" fontId="36" fillId="9" borderId="2" xfId="0" applyFont="1" applyFill="1" applyBorder="1"/>
    <xf numFmtId="0" fontId="36" fillId="9" borderId="0" xfId="0" applyFont="1" applyFill="1" applyBorder="1"/>
    <xf numFmtId="0" fontId="36" fillId="9" borderId="1" xfId="0" applyFont="1" applyFill="1" applyBorder="1"/>
    <xf numFmtId="0" fontId="36" fillId="9" borderId="2" xfId="0" applyFont="1" applyFill="1" applyBorder="1" applyAlignment="1">
      <alignment wrapText="1"/>
    </xf>
    <xf numFmtId="0" fontId="36" fillId="9" borderId="0" xfId="0" applyFont="1" applyFill="1" applyBorder="1" applyAlignment="1">
      <alignment wrapText="1"/>
    </xf>
    <xf numFmtId="0" fontId="36" fillId="9" borderId="1" xfId="0" applyFont="1" applyFill="1" applyBorder="1" applyAlignment="1">
      <alignment wrapText="1"/>
    </xf>
    <xf numFmtId="169" fontId="124" fillId="9" borderId="2" xfId="0" applyNumberFormat="1" applyFont="1" applyFill="1" applyBorder="1" applyAlignment="1">
      <alignment horizontal="left"/>
    </xf>
    <xf numFmtId="169" fontId="124" fillId="9" borderId="0" xfId="0" applyNumberFormat="1" applyFont="1" applyFill="1" applyBorder="1" applyAlignment="1">
      <alignment horizontal="left"/>
    </xf>
    <xf numFmtId="169" fontId="124" fillId="9" borderId="1" xfId="0" applyNumberFormat="1" applyFont="1" applyFill="1" applyBorder="1" applyAlignment="1">
      <alignment horizontal="left"/>
    </xf>
    <xf numFmtId="169" fontId="124" fillId="9" borderId="2" xfId="0" applyNumberFormat="1" applyFont="1" applyFill="1" applyBorder="1" applyAlignment="1">
      <alignment horizontal="left" vertical="top" wrapText="1"/>
    </xf>
    <xf numFmtId="169" fontId="124" fillId="9" borderId="0" xfId="0" applyNumberFormat="1" applyFont="1" applyFill="1" applyBorder="1" applyAlignment="1">
      <alignment horizontal="left" vertical="top" wrapText="1"/>
    </xf>
    <xf numFmtId="169" fontId="124" fillId="9" borderId="1" xfId="0" applyNumberFormat="1" applyFont="1" applyFill="1" applyBorder="1" applyAlignment="1">
      <alignment horizontal="left" vertical="top" wrapText="1"/>
    </xf>
  </cellXfs>
  <cellStyles count="64471">
    <cellStyle name="£Z_x0004_Ç_x0006_^_x0004_" xfId="71" xr:uid="{00000000-0005-0000-0000-000000000000}"/>
    <cellStyle name="20% - Accent1 10" xfId="72" xr:uid="{00000000-0005-0000-0000-000001000000}"/>
    <cellStyle name="20% - Accent1 11" xfId="73" xr:uid="{00000000-0005-0000-0000-000002000000}"/>
    <cellStyle name="20% - Accent1 2" xfId="74" xr:uid="{00000000-0005-0000-0000-000003000000}"/>
    <cellStyle name="20% - Accent1 2 2" xfId="75" xr:uid="{00000000-0005-0000-0000-000004000000}"/>
    <cellStyle name="20% - Accent1 2 2 2" xfId="76" xr:uid="{00000000-0005-0000-0000-000005000000}"/>
    <cellStyle name="20% - Accent1 2 2 2 2" xfId="77" xr:uid="{00000000-0005-0000-0000-000006000000}"/>
    <cellStyle name="20% - Accent1 2 2 2 3" xfId="78" xr:uid="{00000000-0005-0000-0000-000007000000}"/>
    <cellStyle name="20% - Accent1 2 2 3" xfId="79" xr:uid="{00000000-0005-0000-0000-000008000000}"/>
    <cellStyle name="20% - Accent1 2 2_T-straight with PEDs adjustor" xfId="80" xr:uid="{00000000-0005-0000-0000-000009000000}"/>
    <cellStyle name="20% - Accent1 2 3" xfId="81" xr:uid="{00000000-0005-0000-0000-00000A000000}"/>
    <cellStyle name="20% - Accent1 2 3 2" xfId="82" xr:uid="{00000000-0005-0000-0000-00000B000000}"/>
    <cellStyle name="20% - Accent1 2 4" xfId="83" xr:uid="{00000000-0005-0000-0000-00000C000000}"/>
    <cellStyle name="20% - Accent1 3" xfId="84" xr:uid="{00000000-0005-0000-0000-00000D000000}"/>
    <cellStyle name="20% - Accent1 3 2" xfId="85" xr:uid="{00000000-0005-0000-0000-00000E000000}"/>
    <cellStyle name="20% - Accent1 3 2 2" xfId="86" xr:uid="{00000000-0005-0000-0000-00000F000000}"/>
    <cellStyle name="20% - Accent1 3 3" xfId="87" xr:uid="{00000000-0005-0000-0000-000010000000}"/>
    <cellStyle name="20% - Accent1 4" xfId="88" xr:uid="{00000000-0005-0000-0000-000011000000}"/>
    <cellStyle name="20% - Accent1 4 2" xfId="89" xr:uid="{00000000-0005-0000-0000-000012000000}"/>
    <cellStyle name="20% - Accent1 5" xfId="90" xr:uid="{00000000-0005-0000-0000-000013000000}"/>
    <cellStyle name="20% - Accent1 6" xfId="91" xr:uid="{00000000-0005-0000-0000-000014000000}"/>
    <cellStyle name="20% - Accent1 7" xfId="92" xr:uid="{00000000-0005-0000-0000-000015000000}"/>
    <cellStyle name="20% - Accent1 8" xfId="93" xr:uid="{00000000-0005-0000-0000-000016000000}"/>
    <cellStyle name="20% - Accent1 9" xfId="94" xr:uid="{00000000-0005-0000-0000-000017000000}"/>
    <cellStyle name="20% - Accent2 10" xfId="95" xr:uid="{00000000-0005-0000-0000-000018000000}"/>
    <cellStyle name="20% - Accent2 11" xfId="96" xr:uid="{00000000-0005-0000-0000-000019000000}"/>
    <cellStyle name="20% - Accent2 2" xfId="97" xr:uid="{00000000-0005-0000-0000-00001A000000}"/>
    <cellStyle name="20% - Accent2 2 2" xfId="98" xr:uid="{00000000-0005-0000-0000-00001B000000}"/>
    <cellStyle name="20% - Accent2 2 2 2" xfId="99" xr:uid="{00000000-0005-0000-0000-00001C000000}"/>
    <cellStyle name="20% - Accent2 2 2 2 2" xfId="100" xr:uid="{00000000-0005-0000-0000-00001D000000}"/>
    <cellStyle name="20% - Accent2 2 2 2 3" xfId="101" xr:uid="{00000000-0005-0000-0000-00001E000000}"/>
    <cellStyle name="20% - Accent2 2 2 3" xfId="102" xr:uid="{00000000-0005-0000-0000-00001F000000}"/>
    <cellStyle name="20% - Accent2 2 2_T-straight with PEDs adjustor" xfId="103" xr:uid="{00000000-0005-0000-0000-000020000000}"/>
    <cellStyle name="20% - Accent2 2 3" xfId="104" xr:uid="{00000000-0005-0000-0000-000021000000}"/>
    <cellStyle name="20% - Accent2 2 3 2" xfId="105" xr:uid="{00000000-0005-0000-0000-000022000000}"/>
    <cellStyle name="20% - Accent2 2 4" xfId="106" xr:uid="{00000000-0005-0000-0000-000023000000}"/>
    <cellStyle name="20% - Accent2 3" xfId="107" xr:uid="{00000000-0005-0000-0000-000024000000}"/>
    <cellStyle name="20% - Accent2 3 2" xfId="108" xr:uid="{00000000-0005-0000-0000-000025000000}"/>
    <cellStyle name="20% - Accent2 3 2 2" xfId="109" xr:uid="{00000000-0005-0000-0000-000026000000}"/>
    <cellStyle name="20% - Accent2 3 3" xfId="110" xr:uid="{00000000-0005-0000-0000-000027000000}"/>
    <cellStyle name="20% - Accent2 4" xfId="111" xr:uid="{00000000-0005-0000-0000-000028000000}"/>
    <cellStyle name="20% - Accent2 4 2" xfId="112" xr:uid="{00000000-0005-0000-0000-000029000000}"/>
    <cellStyle name="20% - Accent2 5" xfId="113" xr:uid="{00000000-0005-0000-0000-00002A000000}"/>
    <cellStyle name="20% - Accent2 6" xfId="114" xr:uid="{00000000-0005-0000-0000-00002B000000}"/>
    <cellStyle name="20% - Accent2 7" xfId="115" xr:uid="{00000000-0005-0000-0000-00002C000000}"/>
    <cellStyle name="20% - Accent2 8" xfId="116" xr:uid="{00000000-0005-0000-0000-00002D000000}"/>
    <cellStyle name="20% - Accent2 9" xfId="117" xr:uid="{00000000-0005-0000-0000-00002E000000}"/>
    <cellStyle name="20% - Accent3 10" xfId="118" xr:uid="{00000000-0005-0000-0000-00002F000000}"/>
    <cellStyle name="20% - Accent3 11" xfId="119" xr:uid="{00000000-0005-0000-0000-000030000000}"/>
    <cellStyle name="20% - Accent3 2" xfId="120" xr:uid="{00000000-0005-0000-0000-000031000000}"/>
    <cellStyle name="20% - Accent3 2 2" xfId="121" xr:uid="{00000000-0005-0000-0000-000032000000}"/>
    <cellStyle name="20% - Accent3 2 2 2" xfId="122" xr:uid="{00000000-0005-0000-0000-000033000000}"/>
    <cellStyle name="20% - Accent3 2 2 2 2" xfId="123" xr:uid="{00000000-0005-0000-0000-000034000000}"/>
    <cellStyle name="20% - Accent3 2 2 2 3" xfId="124" xr:uid="{00000000-0005-0000-0000-000035000000}"/>
    <cellStyle name="20% - Accent3 2 2 3" xfId="125" xr:uid="{00000000-0005-0000-0000-000036000000}"/>
    <cellStyle name="20% - Accent3 2 2_T-straight with PEDs adjustor" xfId="126" xr:uid="{00000000-0005-0000-0000-000037000000}"/>
    <cellStyle name="20% - Accent3 2 3" xfId="127" xr:uid="{00000000-0005-0000-0000-000038000000}"/>
    <cellStyle name="20% - Accent3 2 3 2" xfId="128" xr:uid="{00000000-0005-0000-0000-000039000000}"/>
    <cellStyle name="20% - Accent3 2 4" xfId="129" xr:uid="{00000000-0005-0000-0000-00003A000000}"/>
    <cellStyle name="20% - Accent3 3" xfId="130" xr:uid="{00000000-0005-0000-0000-00003B000000}"/>
    <cellStyle name="20% - Accent3 3 2" xfId="131" xr:uid="{00000000-0005-0000-0000-00003C000000}"/>
    <cellStyle name="20% - Accent3 3 2 2" xfId="132" xr:uid="{00000000-0005-0000-0000-00003D000000}"/>
    <cellStyle name="20% - Accent3 3 3" xfId="133" xr:uid="{00000000-0005-0000-0000-00003E000000}"/>
    <cellStyle name="20% - Accent3 4" xfId="134" xr:uid="{00000000-0005-0000-0000-00003F000000}"/>
    <cellStyle name="20% - Accent3 4 2" xfId="135" xr:uid="{00000000-0005-0000-0000-000040000000}"/>
    <cellStyle name="20% - Accent3 5" xfId="136" xr:uid="{00000000-0005-0000-0000-000041000000}"/>
    <cellStyle name="20% - Accent3 6" xfId="137" xr:uid="{00000000-0005-0000-0000-000042000000}"/>
    <cellStyle name="20% - Accent3 7" xfId="138" xr:uid="{00000000-0005-0000-0000-000043000000}"/>
    <cellStyle name="20% - Accent3 8" xfId="139" xr:uid="{00000000-0005-0000-0000-000044000000}"/>
    <cellStyle name="20% - Accent3 9" xfId="140" xr:uid="{00000000-0005-0000-0000-000045000000}"/>
    <cellStyle name="20% - Accent4 10" xfId="141" xr:uid="{00000000-0005-0000-0000-000046000000}"/>
    <cellStyle name="20% - Accent4 11" xfId="142" xr:uid="{00000000-0005-0000-0000-000047000000}"/>
    <cellStyle name="20% - Accent4 2" xfId="143" xr:uid="{00000000-0005-0000-0000-000048000000}"/>
    <cellStyle name="20% - Accent4 2 2" xfId="144" xr:uid="{00000000-0005-0000-0000-000049000000}"/>
    <cellStyle name="20% - Accent4 2 2 2" xfId="145" xr:uid="{00000000-0005-0000-0000-00004A000000}"/>
    <cellStyle name="20% - Accent4 2 2 2 2" xfId="146" xr:uid="{00000000-0005-0000-0000-00004B000000}"/>
    <cellStyle name="20% - Accent4 2 2 2 3" xfId="147" xr:uid="{00000000-0005-0000-0000-00004C000000}"/>
    <cellStyle name="20% - Accent4 2 2 3" xfId="148" xr:uid="{00000000-0005-0000-0000-00004D000000}"/>
    <cellStyle name="20% - Accent4 2 2_T-straight with PEDs adjustor" xfId="149" xr:uid="{00000000-0005-0000-0000-00004E000000}"/>
    <cellStyle name="20% - Accent4 2 3" xfId="150" xr:uid="{00000000-0005-0000-0000-00004F000000}"/>
    <cellStyle name="20% - Accent4 2 3 2" xfId="151" xr:uid="{00000000-0005-0000-0000-000050000000}"/>
    <cellStyle name="20% - Accent4 2 4" xfId="152" xr:uid="{00000000-0005-0000-0000-000051000000}"/>
    <cellStyle name="20% - Accent4 3" xfId="153" xr:uid="{00000000-0005-0000-0000-000052000000}"/>
    <cellStyle name="20% - Accent4 3 2" xfId="154" xr:uid="{00000000-0005-0000-0000-000053000000}"/>
    <cellStyle name="20% - Accent4 3 2 2" xfId="155" xr:uid="{00000000-0005-0000-0000-000054000000}"/>
    <cellStyle name="20% - Accent4 3 3" xfId="156" xr:uid="{00000000-0005-0000-0000-000055000000}"/>
    <cellStyle name="20% - Accent4 4" xfId="157" xr:uid="{00000000-0005-0000-0000-000056000000}"/>
    <cellStyle name="20% - Accent4 4 2" xfId="158" xr:uid="{00000000-0005-0000-0000-000057000000}"/>
    <cellStyle name="20% - Accent4 5" xfId="159" xr:uid="{00000000-0005-0000-0000-000058000000}"/>
    <cellStyle name="20% - Accent4 5 2" xfId="160" xr:uid="{00000000-0005-0000-0000-000059000000}"/>
    <cellStyle name="20% - Accent4 5 2 2" xfId="161" xr:uid="{00000000-0005-0000-0000-00005A000000}"/>
    <cellStyle name="20% - Accent4 5_T-straight with PEDs adjustor" xfId="162" xr:uid="{00000000-0005-0000-0000-00005B000000}"/>
    <cellStyle name="20% - Accent4 6" xfId="163" xr:uid="{00000000-0005-0000-0000-00005C000000}"/>
    <cellStyle name="20% - Accent4 7" xfId="164" xr:uid="{00000000-0005-0000-0000-00005D000000}"/>
    <cellStyle name="20% - Accent4 8" xfId="165" xr:uid="{00000000-0005-0000-0000-00005E000000}"/>
    <cellStyle name="20% - Accent4 9" xfId="166" xr:uid="{00000000-0005-0000-0000-00005F000000}"/>
    <cellStyle name="20% - Accent5 10" xfId="167" xr:uid="{00000000-0005-0000-0000-000060000000}"/>
    <cellStyle name="20% - Accent5 11" xfId="168" xr:uid="{00000000-0005-0000-0000-000061000000}"/>
    <cellStyle name="20% - Accent5 2" xfId="169" xr:uid="{00000000-0005-0000-0000-000062000000}"/>
    <cellStyle name="20% - Accent5 2 2" xfId="170" xr:uid="{00000000-0005-0000-0000-000063000000}"/>
    <cellStyle name="20% - Accent5 2 2 2" xfId="171" xr:uid="{00000000-0005-0000-0000-000064000000}"/>
    <cellStyle name="20% - Accent5 2 2 2 2" xfId="172" xr:uid="{00000000-0005-0000-0000-000065000000}"/>
    <cellStyle name="20% - Accent5 2 2 2 3" xfId="173" xr:uid="{00000000-0005-0000-0000-000066000000}"/>
    <cellStyle name="20% - Accent5 2 2 3" xfId="174" xr:uid="{00000000-0005-0000-0000-000067000000}"/>
    <cellStyle name="20% - Accent5 2 2_T-straight with PEDs adjustor" xfId="175" xr:uid="{00000000-0005-0000-0000-000068000000}"/>
    <cellStyle name="20% - Accent5 2 3" xfId="176" xr:uid="{00000000-0005-0000-0000-000069000000}"/>
    <cellStyle name="20% - Accent5 2 3 2" xfId="177" xr:uid="{00000000-0005-0000-0000-00006A000000}"/>
    <cellStyle name="20% - Accent5 2 4" xfId="178" xr:uid="{00000000-0005-0000-0000-00006B000000}"/>
    <cellStyle name="20% - Accent5 3" xfId="179" xr:uid="{00000000-0005-0000-0000-00006C000000}"/>
    <cellStyle name="20% - Accent5 3 2" xfId="180" xr:uid="{00000000-0005-0000-0000-00006D000000}"/>
    <cellStyle name="20% - Accent5 3 2 2" xfId="181" xr:uid="{00000000-0005-0000-0000-00006E000000}"/>
    <cellStyle name="20% - Accent5 3 3" xfId="182" xr:uid="{00000000-0005-0000-0000-00006F000000}"/>
    <cellStyle name="20% - Accent5 4" xfId="183" xr:uid="{00000000-0005-0000-0000-000070000000}"/>
    <cellStyle name="20% - Accent5 4 2" xfId="184" xr:uid="{00000000-0005-0000-0000-000071000000}"/>
    <cellStyle name="20% - Accent5 5" xfId="185" xr:uid="{00000000-0005-0000-0000-000072000000}"/>
    <cellStyle name="20% - Accent5 6" xfId="186" xr:uid="{00000000-0005-0000-0000-000073000000}"/>
    <cellStyle name="20% - Accent5 7" xfId="187" xr:uid="{00000000-0005-0000-0000-000074000000}"/>
    <cellStyle name="20% - Accent5 8" xfId="188" xr:uid="{00000000-0005-0000-0000-000075000000}"/>
    <cellStyle name="20% - Accent5 9" xfId="189" xr:uid="{00000000-0005-0000-0000-000076000000}"/>
    <cellStyle name="20% - Accent6 10" xfId="190" xr:uid="{00000000-0005-0000-0000-000077000000}"/>
    <cellStyle name="20% - Accent6 11" xfId="191" xr:uid="{00000000-0005-0000-0000-000078000000}"/>
    <cellStyle name="20% - Accent6 2" xfId="192" xr:uid="{00000000-0005-0000-0000-000079000000}"/>
    <cellStyle name="20% - Accent6 2 2" xfId="193" xr:uid="{00000000-0005-0000-0000-00007A000000}"/>
    <cellStyle name="20% - Accent6 2 2 2" xfId="194" xr:uid="{00000000-0005-0000-0000-00007B000000}"/>
    <cellStyle name="20% - Accent6 2 2 2 2" xfId="195" xr:uid="{00000000-0005-0000-0000-00007C000000}"/>
    <cellStyle name="20% - Accent6 2 2 2 3" xfId="196" xr:uid="{00000000-0005-0000-0000-00007D000000}"/>
    <cellStyle name="20% - Accent6 2 2 3" xfId="197" xr:uid="{00000000-0005-0000-0000-00007E000000}"/>
    <cellStyle name="20% - Accent6 2 2_T-straight with PEDs adjustor" xfId="198" xr:uid="{00000000-0005-0000-0000-00007F000000}"/>
    <cellStyle name="20% - Accent6 2 3" xfId="199" xr:uid="{00000000-0005-0000-0000-000080000000}"/>
    <cellStyle name="20% - Accent6 2 3 2" xfId="200" xr:uid="{00000000-0005-0000-0000-000081000000}"/>
    <cellStyle name="20% - Accent6 2 4" xfId="201" xr:uid="{00000000-0005-0000-0000-000082000000}"/>
    <cellStyle name="20% - Accent6 3" xfId="202" xr:uid="{00000000-0005-0000-0000-000083000000}"/>
    <cellStyle name="20% - Accent6 3 2" xfId="203" xr:uid="{00000000-0005-0000-0000-000084000000}"/>
    <cellStyle name="20% - Accent6 3 2 2" xfId="204" xr:uid="{00000000-0005-0000-0000-000085000000}"/>
    <cellStyle name="20% - Accent6 3 3" xfId="205" xr:uid="{00000000-0005-0000-0000-000086000000}"/>
    <cellStyle name="20% - Accent6 4" xfId="206" xr:uid="{00000000-0005-0000-0000-000087000000}"/>
    <cellStyle name="20% - Accent6 4 2" xfId="207" xr:uid="{00000000-0005-0000-0000-000088000000}"/>
    <cellStyle name="20% - Accent6 5" xfId="208" xr:uid="{00000000-0005-0000-0000-000089000000}"/>
    <cellStyle name="20% - Accent6 6" xfId="209" xr:uid="{00000000-0005-0000-0000-00008A000000}"/>
    <cellStyle name="20% - Accent6 7" xfId="210" xr:uid="{00000000-0005-0000-0000-00008B000000}"/>
    <cellStyle name="20% - Accent6 8" xfId="211" xr:uid="{00000000-0005-0000-0000-00008C000000}"/>
    <cellStyle name="20% - Accent6 9" xfId="212" xr:uid="{00000000-0005-0000-0000-00008D000000}"/>
    <cellStyle name="40% - Accent1 10" xfId="213" xr:uid="{00000000-0005-0000-0000-00008E000000}"/>
    <cellStyle name="40% - Accent1 11" xfId="214" xr:uid="{00000000-0005-0000-0000-00008F000000}"/>
    <cellStyle name="40% - Accent1 2" xfId="215" xr:uid="{00000000-0005-0000-0000-000090000000}"/>
    <cellStyle name="40% - Accent1 2 2" xfId="216" xr:uid="{00000000-0005-0000-0000-000091000000}"/>
    <cellStyle name="40% - Accent1 2 2 2" xfId="217" xr:uid="{00000000-0005-0000-0000-000092000000}"/>
    <cellStyle name="40% - Accent1 2 2 2 2" xfId="218" xr:uid="{00000000-0005-0000-0000-000093000000}"/>
    <cellStyle name="40% - Accent1 2 2 2 3" xfId="219" xr:uid="{00000000-0005-0000-0000-000094000000}"/>
    <cellStyle name="40% - Accent1 2 2 3" xfId="220" xr:uid="{00000000-0005-0000-0000-000095000000}"/>
    <cellStyle name="40% - Accent1 2 2_T-straight with PEDs adjustor" xfId="221" xr:uid="{00000000-0005-0000-0000-000096000000}"/>
    <cellStyle name="40% - Accent1 2 3" xfId="222" xr:uid="{00000000-0005-0000-0000-000097000000}"/>
    <cellStyle name="40% - Accent1 2 3 2" xfId="223" xr:uid="{00000000-0005-0000-0000-000098000000}"/>
    <cellStyle name="40% - Accent1 2 4" xfId="224" xr:uid="{00000000-0005-0000-0000-000099000000}"/>
    <cellStyle name="40% - Accent1 3" xfId="225" xr:uid="{00000000-0005-0000-0000-00009A000000}"/>
    <cellStyle name="40% - Accent1 3 2" xfId="226" xr:uid="{00000000-0005-0000-0000-00009B000000}"/>
    <cellStyle name="40% - Accent1 3 2 2" xfId="227" xr:uid="{00000000-0005-0000-0000-00009C000000}"/>
    <cellStyle name="40% - Accent1 3 3" xfId="228" xr:uid="{00000000-0005-0000-0000-00009D000000}"/>
    <cellStyle name="40% - Accent1 4" xfId="229" xr:uid="{00000000-0005-0000-0000-00009E000000}"/>
    <cellStyle name="40% - Accent1 4 2" xfId="230" xr:uid="{00000000-0005-0000-0000-00009F000000}"/>
    <cellStyle name="40% - Accent1 5" xfId="231" xr:uid="{00000000-0005-0000-0000-0000A0000000}"/>
    <cellStyle name="40% - Accent1 6" xfId="232" xr:uid="{00000000-0005-0000-0000-0000A1000000}"/>
    <cellStyle name="40% - Accent1 7" xfId="233" xr:uid="{00000000-0005-0000-0000-0000A2000000}"/>
    <cellStyle name="40% - Accent1 8" xfId="234" xr:uid="{00000000-0005-0000-0000-0000A3000000}"/>
    <cellStyle name="40% - Accent1 9" xfId="235" xr:uid="{00000000-0005-0000-0000-0000A4000000}"/>
    <cellStyle name="40% - Accent2 10" xfId="236" xr:uid="{00000000-0005-0000-0000-0000A5000000}"/>
    <cellStyle name="40% - Accent2 11" xfId="237" xr:uid="{00000000-0005-0000-0000-0000A6000000}"/>
    <cellStyle name="40% - Accent2 2" xfId="238" xr:uid="{00000000-0005-0000-0000-0000A7000000}"/>
    <cellStyle name="40% - Accent2 2 2" xfId="239" xr:uid="{00000000-0005-0000-0000-0000A8000000}"/>
    <cellStyle name="40% - Accent2 2 2 2" xfId="240" xr:uid="{00000000-0005-0000-0000-0000A9000000}"/>
    <cellStyle name="40% - Accent2 2 2 2 2" xfId="241" xr:uid="{00000000-0005-0000-0000-0000AA000000}"/>
    <cellStyle name="40% - Accent2 2 2 2 3" xfId="242" xr:uid="{00000000-0005-0000-0000-0000AB000000}"/>
    <cellStyle name="40% - Accent2 2 2 3" xfId="243" xr:uid="{00000000-0005-0000-0000-0000AC000000}"/>
    <cellStyle name="40% - Accent2 2 2_T-straight with PEDs adjustor" xfId="244" xr:uid="{00000000-0005-0000-0000-0000AD000000}"/>
    <cellStyle name="40% - Accent2 2 3" xfId="245" xr:uid="{00000000-0005-0000-0000-0000AE000000}"/>
    <cellStyle name="40% - Accent2 2 3 2" xfId="246" xr:uid="{00000000-0005-0000-0000-0000AF000000}"/>
    <cellStyle name="40% - Accent2 2 4" xfId="247" xr:uid="{00000000-0005-0000-0000-0000B0000000}"/>
    <cellStyle name="40% - Accent2 3" xfId="248" xr:uid="{00000000-0005-0000-0000-0000B1000000}"/>
    <cellStyle name="40% - Accent2 3 2" xfId="249" xr:uid="{00000000-0005-0000-0000-0000B2000000}"/>
    <cellStyle name="40% - Accent2 3 2 2" xfId="250" xr:uid="{00000000-0005-0000-0000-0000B3000000}"/>
    <cellStyle name="40% - Accent2 3 3" xfId="251" xr:uid="{00000000-0005-0000-0000-0000B4000000}"/>
    <cellStyle name="40% - Accent2 4" xfId="252" xr:uid="{00000000-0005-0000-0000-0000B5000000}"/>
    <cellStyle name="40% - Accent2 4 2" xfId="253" xr:uid="{00000000-0005-0000-0000-0000B6000000}"/>
    <cellStyle name="40% - Accent2 5" xfId="254" xr:uid="{00000000-0005-0000-0000-0000B7000000}"/>
    <cellStyle name="40% - Accent2 6" xfId="255" xr:uid="{00000000-0005-0000-0000-0000B8000000}"/>
    <cellStyle name="40% - Accent2 7" xfId="256" xr:uid="{00000000-0005-0000-0000-0000B9000000}"/>
    <cellStyle name="40% - Accent2 8" xfId="257" xr:uid="{00000000-0005-0000-0000-0000BA000000}"/>
    <cellStyle name="40% - Accent2 9" xfId="258" xr:uid="{00000000-0005-0000-0000-0000BB000000}"/>
    <cellStyle name="40% - Accent3 10" xfId="259" xr:uid="{00000000-0005-0000-0000-0000BC000000}"/>
    <cellStyle name="40% - Accent3 11" xfId="260" xr:uid="{00000000-0005-0000-0000-0000BD000000}"/>
    <cellStyle name="40% - Accent3 2" xfId="261" xr:uid="{00000000-0005-0000-0000-0000BE000000}"/>
    <cellStyle name="40% - Accent3 2 2" xfId="262" xr:uid="{00000000-0005-0000-0000-0000BF000000}"/>
    <cellStyle name="40% - Accent3 2 2 2" xfId="263" xr:uid="{00000000-0005-0000-0000-0000C0000000}"/>
    <cellStyle name="40% - Accent3 2 2 2 2" xfId="264" xr:uid="{00000000-0005-0000-0000-0000C1000000}"/>
    <cellStyle name="40% - Accent3 2 2 2 3" xfId="265" xr:uid="{00000000-0005-0000-0000-0000C2000000}"/>
    <cellStyle name="40% - Accent3 2 2 3" xfId="266" xr:uid="{00000000-0005-0000-0000-0000C3000000}"/>
    <cellStyle name="40% - Accent3 2 2_T-straight with PEDs adjustor" xfId="267" xr:uid="{00000000-0005-0000-0000-0000C4000000}"/>
    <cellStyle name="40% - Accent3 2 3" xfId="268" xr:uid="{00000000-0005-0000-0000-0000C5000000}"/>
    <cellStyle name="40% - Accent3 2 3 2" xfId="269" xr:uid="{00000000-0005-0000-0000-0000C6000000}"/>
    <cellStyle name="40% - Accent3 2 4" xfId="270" xr:uid="{00000000-0005-0000-0000-0000C7000000}"/>
    <cellStyle name="40% - Accent3 3" xfId="271" xr:uid="{00000000-0005-0000-0000-0000C8000000}"/>
    <cellStyle name="40% - Accent3 3 2" xfId="272" xr:uid="{00000000-0005-0000-0000-0000C9000000}"/>
    <cellStyle name="40% - Accent3 3 2 2" xfId="273" xr:uid="{00000000-0005-0000-0000-0000CA000000}"/>
    <cellStyle name="40% - Accent3 3 3" xfId="274" xr:uid="{00000000-0005-0000-0000-0000CB000000}"/>
    <cellStyle name="40% - Accent3 4" xfId="275" xr:uid="{00000000-0005-0000-0000-0000CC000000}"/>
    <cellStyle name="40% - Accent3 4 2" xfId="276" xr:uid="{00000000-0005-0000-0000-0000CD000000}"/>
    <cellStyle name="40% - Accent3 5" xfId="277" xr:uid="{00000000-0005-0000-0000-0000CE000000}"/>
    <cellStyle name="40% - Accent3 6" xfId="278" xr:uid="{00000000-0005-0000-0000-0000CF000000}"/>
    <cellStyle name="40% - Accent3 7" xfId="279" xr:uid="{00000000-0005-0000-0000-0000D0000000}"/>
    <cellStyle name="40% - Accent3 8" xfId="280" xr:uid="{00000000-0005-0000-0000-0000D1000000}"/>
    <cellStyle name="40% - Accent3 9" xfId="281" xr:uid="{00000000-0005-0000-0000-0000D2000000}"/>
    <cellStyle name="40% - Accent4 10" xfId="282" xr:uid="{00000000-0005-0000-0000-0000D3000000}"/>
    <cellStyle name="40% - Accent4 11" xfId="283" xr:uid="{00000000-0005-0000-0000-0000D4000000}"/>
    <cellStyle name="40% - Accent4 2" xfId="284" xr:uid="{00000000-0005-0000-0000-0000D5000000}"/>
    <cellStyle name="40% - Accent4 2 2" xfId="285" xr:uid="{00000000-0005-0000-0000-0000D6000000}"/>
    <cellStyle name="40% - Accent4 2 2 2" xfId="286" xr:uid="{00000000-0005-0000-0000-0000D7000000}"/>
    <cellStyle name="40% - Accent4 2 2 2 2" xfId="287" xr:uid="{00000000-0005-0000-0000-0000D8000000}"/>
    <cellStyle name="40% - Accent4 2 2 2 3" xfId="288" xr:uid="{00000000-0005-0000-0000-0000D9000000}"/>
    <cellStyle name="40% - Accent4 2 2 3" xfId="289" xr:uid="{00000000-0005-0000-0000-0000DA000000}"/>
    <cellStyle name="40% - Accent4 2 2_T-straight with PEDs adjustor" xfId="290" xr:uid="{00000000-0005-0000-0000-0000DB000000}"/>
    <cellStyle name="40% - Accent4 2 3" xfId="291" xr:uid="{00000000-0005-0000-0000-0000DC000000}"/>
    <cellStyle name="40% - Accent4 2 3 2" xfId="292" xr:uid="{00000000-0005-0000-0000-0000DD000000}"/>
    <cellStyle name="40% - Accent4 2 4" xfId="293" xr:uid="{00000000-0005-0000-0000-0000DE000000}"/>
    <cellStyle name="40% - Accent4 3" xfId="294" xr:uid="{00000000-0005-0000-0000-0000DF000000}"/>
    <cellStyle name="40% - Accent4 3 2" xfId="295" xr:uid="{00000000-0005-0000-0000-0000E0000000}"/>
    <cellStyle name="40% - Accent4 3 2 2" xfId="296" xr:uid="{00000000-0005-0000-0000-0000E1000000}"/>
    <cellStyle name="40% - Accent4 3 3" xfId="297" xr:uid="{00000000-0005-0000-0000-0000E2000000}"/>
    <cellStyle name="40% - Accent4 4" xfId="298" xr:uid="{00000000-0005-0000-0000-0000E3000000}"/>
    <cellStyle name="40% - Accent4 4 2" xfId="299" xr:uid="{00000000-0005-0000-0000-0000E4000000}"/>
    <cellStyle name="40% - Accent4 5" xfId="300" xr:uid="{00000000-0005-0000-0000-0000E5000000}"/>
    <cellStyle name="40% - Accent4 6" xfId="301" xr:uid="{00000000-0005-0000-0000-0000E6000000}"/>
    <cellStyle name="40% - Accent4 7" xfId="302" xr:uid="{00000000-0005-0000-0000-0000E7000000}"/>
    <cellStyle name="40% - Accent4 8" xfId="303" xr:uid="{00000000-0005-0000-0000-0000E8000000}"/>
    <cellStyle name="40% - Accent4 9" xfId="304" xr:uid="{00000000-0005-0000-0000-0000E9000000}"/>
    <cellStyle name="40% - Accent5 10" xfId="305" xr:uid="{00000000-0005-0000-0000-0000EA000000}"/>
    <cellStyle name="40% - Accent5 11" xfId="306" xr:uid="{00000000-0005-0000-0000-0000EB000000}"/>
    <cellStyle name="40% - Accent5 2" xfId="307" xr:uid="{00000000-0005-0000-0000-0000EC000000}"/>
    <cellStyle name="40% - Accent5 2 2" xfId="308" xr:uid="{00000000-0005-0000-0000-0000ED000000}"/>
    <cellStyle name="40% - Accent5 2 2 2" xfId="309" xr:uid="{00000000-0005-0000-0000-0000EE000000}"/>
    <cellStyle name="40% - Accent5 2 2 2 2" xfId="310" xr:uid="{00000000-0005-0000-0000-0000EF000000}"/>
    <cellStyle name="40% - Accent5 2 2 2 3" xfId="311" xr:uid="{00000000-0005-0000-0000-0000F0000000}"/>
    <cellStyle name="40% - Accent5 2 2 3" xfId="312" xr:uid="{00000000-0005-0000-0000-0000F1000000}"/>
    <cellStyle name="40% - Accent5 2 2_T-straight with PEDs adjustor" xfId="313" xr:uid="{00000000-0005-0000-0000-0000F2000000}"/>
    <cellStyle name="40% - Accent5 2 3" xfId="314" xr:uid="{00000000-0005-0000-0000-0000F3000000}"/>
    <cellStyle name="40% - Accent5 2 3 2" xfId="315" xr:uid="{00000000-0005-0000-0000-0000F4000000}"/>
    <cellStyle name="40% - Accent5 2 4" xfId="316" xr:uid="{00000000-0005-0000-0000-0000F5000000}"/>
    <cellStyle name="40% - Accent5 3" xfId="317" xr:uid="{00000000-0005-0000-0000-0000F6000000}"/>
    <cellStyle name="40% - Accent5 3 2" xfId="318" xr:uid="{00000000-0005-0000-0000-0000F7000000}"/>
    <cellStyle name="40% - Accent5 3 2 2" xfId="319" xr:uid="{00000000-0005-0000-0000-0000F8000000}"/>
    <cellStyle name="40% - Accent5 3 3" xfId="320" xr:uid="{00000000-0005-0000-0000-0000F9000000}"/>
    <cellStyle name="40% - Accent5 4" xfId="321" xr:uid="{00000000-0005-0000-0000-0000FA000000}"/>
    <cellStyle name="40% - Accent5 4 2" xfId="322" xr:uid="{00000000-0005-0000-0000-0000FB000000}"/>
    <cellStyle name="40% - Accent5 5" xfId="323" xr:uid="{00000000-0005-0000-0000-0000FC000000}"/>
    <cellStyle name="40% - Accent5 6" xfId="324" xr:uid="{00000000-0005-0000-0000-0000FD000000}"/>
    <cellStyle name="40% - Accent5 7" xfId="325" xr:uid="{00000000-0005-0000-0000-0000FE000000}"/>
    <cellStyle name="40% - Accent5 8" xfId="326" xr:uid="{00000000-0005-0000-0000-0000FF000000}"/>
    <cellStyle name="40% - Accent5 9" xfId="327" xr:uid="{00000000-0005-0000-0000-000000010000}"/>
    <cellStyle name="40% - Accent6 10" xfId="328" xr:uid="{00000000-0005-0000-0000-000001010000}"/>
    <cellStyle name="40% - Accent6 11" xfId="329" xr:uid="{00000000-0005-0000-0000-000002010000}"/>
    <cellStyle name="40% - Accent6 2" xfId="330" xr:uid="{00000000-0005-0000-0000-000003010000}"/>
    <cellStyle name="40% - Accent6 2 2" xfId="331" xr:uid="{00000000-0005-0000-0000-000004010000}"/>
    <cellStyle name="40% - Accent6 2 2 2" xfId="332" xr:uid="{00000000-0005-0000-0000-000005010000}"/>
    <cellStyle name="40% - Accent6 2 2 2 2" xfId="333" xr:uid="{00000000-0005-0000-0000-000006010000}"/>
    <cellStyle name="40% - Accent6 2 2 2 3" xfId="334" xr:uid="{00000000-0005-0000-0000-000007010000}"/>
    <cellStyle name="40% - Accent6 2 2 3" xfId="335" xr:uid="{00000000-0005-0000-0000-000008010000}"/>
    <cellStyle name="40% - Accent6 2 2_T-straight with PEDs adjustor" xfId="336" xr:uid="{00000000-0005-0000-0000-000009010000}"/>
    <cellStyle name="40% - Accent6 2 3" xfId="337" xr:uid="{00000000-0005-0000-0000-00000A010000}"/>
    <cellStyle name="40% - Accent6 2 3 2" xfId="338" xr:uid="{00000000-0005-0000-0000-00000B010000}"/>
    <cellStyle name="40% - Accent6 2 4" xfId="339" xr:uid="{00000000-0005-0000-0000-00000C010000}"/>
    <cellStyle name="40% - Accent6 3" xfId="340" xr:uid="{00000000-0005-0000-0000-00000D010000}"/>
    <cellStyle name="40% - Accent6 3 2" xfId="341" xr:uid="{00000000-0005-0000-0000-00000E010000}"/>
    <cellStyle name="40% - Accent6 3 2 2" xfId="342" xr:uid="{00000000-0005-0000-0000-00000F010000}"/>
    <cellStyle name="40% - Accent6 3 3" xfId="343" xr:uid="{00000000-0005-0000-0000-000010010000}"/>
    <cellStyle name="40% - Accent6 4" xfId="344" xr:uid="{00000000-0005-0000-0000-000011010000}"/>
    <cellStyle name="40% - Accent6 4 2" xfId="345" xr:uid="{00000000-0005-0000-0000-000012010000}"/>
    <cellStyle name="40% - Accent6 5" xfId="346" xr:uid="{00000000-0005-0000-0000-000013010000}"/>
    <cellStyle name="40% - Accent6 6" xfId="347" xr:uid="{00000000-0005-0000-0000-000014010000}"/>
    <cellStyle name="40% - Accent6 7" xfId="348" xr:uid="{00000000-0005-0000-0000-000015010000}"/>
    <cellStyle name="40% - Accent6 8" xfId="349" xr:uid="{00000000-0005-0000-0000-000016010000}"/>
    <cellStyle name="40% - Accent6 9" xfId="350" xr:uid="{00000000-0005-0000-0000-000017010000}"/>
    <cellStyle name="60% - Accent1 10" xfId="351" xr:uid="{00000000-0005-0000-0000-000018010000}"/>
    <cellStyle name="60% - Accent1 11" xfId="352" xr:uid="{00000000-0005-0000-0000-000019010000}"/>
    <cellStyle name="60% - Accent1 2" xfId="353" xr:uid="{00000000-0005-0000-0000-00001A010000}"/>
    <cellStyle name="60% - Accent1 2 2" xfId="354" xr:uid="{00000000-0005-0000-0000-00001B010000}"/>
    <cellStyle name="60% - Accent1 2 2 2" xfId="355" xr:uid="{00000000-0005-0000-0000-00001C010000}"/>
    <cellStyle name="60% - Accent1 2 2 3" xfId="356" xr:uid="{00000000-0005-0000-0000-00001D010000}"/>
    <cellStyle name="60% - Accent1 2 2_T-straight with PEDs adjustor" xfId="357" xr:uid="{00000000-0005-0000-0000-00001E010000}"/>
    <cellStyle name="60% - Accent1 2 3" xfId="358" xr:uid="{00000000-0005-0000-0000-00001F010000}"/>
    <cellStyle name="60% - Accent1 3" xfId="359" xr:uid="{00000000-0005-0000-0000-000020010000}"/>
    <cellStyle name="60% - Accent1 3 2" xfId="360" xr:uid="{00000000-0005-0000-0000-000021010000}"/>
    <cellStyle name="60% - Accent1 4" xfId="361" xr:uid="{00000000-0005-0000-0000-000022010000}"/>
    <cellStyle name="60% - Accent1 4 2" xfId="362" xr:uid="{00000000-0005-0000-0000-000023010000}"/>
    <cellStyle name="60% - Accent1 5" xfId="363" xr:uid="{00000000-0005-0000-0000-000024010000}"/>
    <cellStyle name="60% - Accent1 6" xfId="364" xr:uid="{00000000-0005-0000-0000-000025010000}"/>
    <cellStyle name="60% - Accent1 7" xfId="365" xr:uid="{00000000-0005-0000-0000-000026010000}"/>
    <cellStyle name="60% - Accent1 8" xfId="366" xr:uid="{00000000-0005-0000-0000-000027010000}"/>
    <cellStyle name="60% - Accent1 9" xfId="367" xr:uid="{00000000-0005-0000-0000-000028010000}"/>
    <cellStyle name="60% - Accent2 10" xfId="368" xr:uid="{00000000-0005-0000-0000-000029010000}"/>
    <cellStyle name="60% - Accent2 11" xfId="369" xr:uid="{00000000-0005-0000-0000-00002A010000}"/>
    <cellStyle name="60% - Accent2 2" xfId="370" xr:uid="{00000000-0005-0000-0000-00002B010000}"/>
    <cellStyle name="60% - Accent2 2 2" xfId="371" xr:uid="{00000000-0005-0000-0000-00002C010000}"/>
    <cellStyle name="60% - Accent2 2 2 2" xfId="372" xr:uid="{00000000-0005-0000-0000-00002D010000}"/>
    <cellStyle name="60% - Accent2 2 2 3" xfId="373" xr:uid="{00000000-0005-0000-0000-00002E010000}"/>
    <cellStyle name="60% - Accent2 2 2_T-straight with PEDs adjustor" xfId="374" xr:uid="{00000000-0005-0000-0000-00002F010000}"/>
    <cellStyle name="60% - Accent2 2 3" xfId="375" xr:uid="{00000000-0005-0000-0000-000030010000}"/>
    <cellStyle name="60% - Accent2 3" xfId="376" xr:uid="{00000000-0005-0000-0000-000031010000}"/>
    <cellStyle name="60% - Accent2 3 2" xfId="377" xr:uid="{00000000-0005-0000-0000-000032010000}"/>
    <cellStyle name="60% - Accent2 4" xfId="378" xr:uid="{00000000-0005-0000-0000-000033010000}"/>
    <cellStyle name="60% - Accent2 4 2" xfId="379" xr:uid="{00000000-0005-0000-0000-000034010000}"/>
    <cellStyle name="60% - Accent2 5" xfId="380" xr:uid="{00000000-0005-0000-0000-000035010000}"/>
    <cellStyle name="60% - Accent2 6" xfId="381" xr:uid="{00000000-0005-0000-0000-000036010000}"/>
    <cellStyle name="60% - Accent2 7" xfId="382" xr:uid="{00000000-0005-0000-0000-000037010000}"/>
    <cellStyle name="60% - Accent2 8" xfId="383" xr:uid="{00000000-0005-0000-0000-000038010000}"/>
    <cellStyle name="60% - Accent2 9" xfId="384" xr:uid="{00000000-0005-0000-0000-000039010000}"/>
    <cellStyle name="60% - Accent3 10" xfId="385" xr:uid="{00000000-0005-0000-0000-00003A010000}"/>
    <cellStyle name="60% - Accent3 11" xfId="386" xr:uid="{00000000-0005-0000-0000-00003B010000}"/>
    <cellStyle name="60% - Accent3 2" xfId="387" xr:uid="{00000000-0005-0000-0000-00003C010000}"/>
    <cellStyle name="60% - Accent3 2 2" xfId="388" xr:uid="{00000000-0005-0000-0000-00003D010000}"/>
    <cellStyle name="60% - Accent3 2 2 2" xfId="389" xr:uid="{00000000-0005-0000-0000-00003E010000}"/>
    <cellStyle name="60% - Accent3 2 2 3" xfId="390" xr:uid="{00000000-0005-0000-0000-00003F010000}"/>
    <cellStyle name="60% - Accent3 2 2_T-straight with PEDs adjustor" xfId="391" xr:uid="{00000000-0005-0000-0000-000040010000}"/>
    <cellStyle name="60% - Accent3 2 3" xfId="392" xr:uid="{00000000-0005-0000-0000-000041010000}"/>
    <cellStyle name="60% - Accent3 3" xfId="393" xr:uid="{00000000-0005-0000-0000-000042010000}"/>
    <cellStyle name="60% - Accent3 3 2" xfId="394" xr:uid="{00000000-0005-0000-0000-000043010000}"/>
    <cellStyle name="60% - Accent3 4" xfId="395" xr:uid="{00000000-0005-0000-0000-000044010000}"/>
    <cellStyle name="60% - Accent3 4 2" xfId="396" xr:uid="{00000000-0005-0000-0000-000045010000}"/>
    <cellStyle name="60% - Accent3 5" xfId="397" xr:uid="{00000000-0005-0000-0000-000046010000}"/>
    <cellStyle name="60% - Accent3 6" xfId="398" xr:uid="{00000000-0005-0000-0000-000047010000}"/>
    <cellStyle name="60% - Accent3 7" xfId="399" xr:uid="{00000000-0005-0000-0000-000048010000}"/>
    <cellStyle name="60% - Accent3 8" xfId="400" xr:uid="{00000000-0005-0000-0000-000049010000}"/>
    <cellStyle name="60% - Accent3 9" xfId="401" xr:uid="{00000000-0005-0000-0000-00004A010000}"/>
    <cellStyle name="60% - Accent4 10" xfId="402" xr:uid="{00000000-0005-0000-0000-00004B010000}"/>
    <cellStyle name="60% - Accent4 11" xfId="403" xr:uid="{00000000-0005-0000-0000-00004C010000}"/>
    <cellStyle name="60% - Accent4 2" xfId="404" xr:uid="{00000000-0005-0000-0000-00004D010000}"/>
    <cellStyle name="60% - Accent4 2 2" xfId="405" xr:uid="{00000000-0005-0000-0000-00004E010000}"/>
    <cellStyle name="60% - Accent4 2 2 2" xfId="406" xr:uid="{00000000-0005-0000-0000-00004F010000}"/>
    <cellStyle name="60% - Accent4 2 2 3" xfId="407" xr:uid="{00000000-0005-0000-0000-000050010000}"/>
    <cellStyle name="60% - Accent4 2 2_T-straight with PEDs adjustor" xfId="408" xr:uid="{00000000-0005-0000-0000-000051010000}"/>
    <cellStyle name="60% - Accent4 2 3" xfId="409" xr:uid="{00000000-0005-0000-0000-000052010000}"/>
    <cellStyle name="60% - Accent4 3" xfId="410" xr:uid="{00000000-0005-0000-0000-000053010000}"/>
    <cellStyle name="60% - Accent4 3 2" xfId="411" xr:uid="{00000000-0005-0000-0000-000054010000}"/>
    <cellStyle name="60% - Accent4 4" xfId="412" xr:uid="{00000000-0005-0000-0000-000055010000}"/>
    <cellStyle name="60% - Accent4 4 2" xfId="413" xr:uid="{00000000-0005-0000-0000-000056010000}"/>
    <cellStyle name="60% - Accent4 5" xfId="414" xr:uid="{00000000-0005-0000-0000-000057010000}"/>
    <cellStyle name="60% - Accent4 6" xfId="415" xr:uid="{00000000-0005-0000-0000-000058010000}"/>
    <cellStyle name="60% - Accent4 7" xfId="416" xr:uid="{00000000-0005-0000-0000-000059010000}"/>
    <cellStyle name="60% - Accent4 8" xfId="417" xr:uid="{00000000-0005-0000-0000-00005A010000}"/>
    <cellStyle name="60% - Accent4 9" xfId="418" xr:uid="{00000000-0005-0000-0000-00005B010000}"/>
    <cellStyle name="60% - Accent5 10" xfId="419" xr:uid="{00000000-0005-0000-0000-00005C010000}"/>
    <cellStyle name="60% - Accent5 11" xfId="420" xr:uid="{00000000-0005-0000-0000-00005D010000}"/>
    <cellStyle name="60% - Accent5 2" xfId="421" xr:uid="{00000000-0005-0000-0000-00005E010000}"/>
    <cellStyle name="60% - Accent5 2 2" xfId="422" xr:uid="{00000000-0005-0000-0000-00005F010000}"/>
    <cellStyle name="60% - Accent5 2 2 2" xfId="423" xr:uid="{00000000-0005-0000-0000-000060010000}"/>
    <cellStyle name="60% - Accent5 2 2 3" xfId="424" xr:uid="{00000000-0005-0000-0000-000061010000}"/>
    <cellStyle name="60% - Accent5 2 2_T-straight with PEDs adjustor" xfId="425" xr:uid="{00000000-0005-0000-0000-000062010000}"/>
    <cellStyle name="60% - Accent5 2 3" xfId="426" xr:uid="{00000000-0005-0000-0000-000063010000}"/>
    <cellStyle name="60% - Accent5 3" xfId="427" xr:uid="{00000000-0005-0000-0000-000064010000}"/>
    <cellStyle name="60% - Accent5 3 2" xfId="428" xr:uid="{00000000-0005-0000-0000-000065010000}"/>
    <cellStyle name="60% - Accent5 4" xfId="429" xr:uid="{00000000-0005-0000-0000-000066010000}"/>
    <cellStyle name="60% - Accent5 4 2" xfId="430" xr:uid="{00000000-0005-0000-0000-000067010000}"/>
    <cellStyle name="60% - Accent5 5" xfId="431" xr:uid="{00000000-0005-0000-0000-000068010000}"/>
    <cellStyle name="60% - Accent5 6" xfId="432" xr:uid="{00000000-0005-0000-0000-000069010000}"/>
    <cellStyle name="60% - Accent5 7" xfId="433" xr:uid="{00000000-0005-0000-0000-00006A010000}"/>
    <cellStyle name="60% - Accent5 8" xfId="434" xr:uid="{00000000-0005-0000-0000-00006B010000}"/>
    <cellStyle name="60% - Accent5 9" xfId="435" xr:uid="{00000000-0005-0000-0000-00006C010000}"/>
    <cellStyle name="60% - Accent6 10" xfId="436" xr:uid="{00000000-0005-0000-0000-00006D010000}"/>
    <cellStyle name="60% - Accent6 11" xfId="437" xr:uid="{00000000-0005-0000-0000-00006E010000}"/>
    <cellStyle name="60% - Accent6 2" xfId="438" xr:uid="{00000000-0005-0000-0000-00006F010000}"/>
    <cellStyle name="60% - Accent6 2 2" xfId="439" xr:uid="{00000000-0005-0000-0000-000070010000}"/>
    <cellStyle name="60% - Accent6 2 2 2" xfId="440" xr:uid="{00000000-0005-0000-0000-000071010000}"/>
    <cellStyle name="60% - Accent6 2 2 3" xfId="441" xr:uid="{00000000-0005-0000-0000-000072010000}"/>
    <cellStyle name="60% - Accent6 2 2_T-straight with PEDs adjustor" xfId="442" xr:uid="{00000000-0005-0000-0000-000073010000}"/>
    <cellStyle name="60% - Accent6 2 3" xfId="443" xr:uid="{00000000-0005-0000-0000-000074010000}"/>
    <cellStyle name="60% - Accent6 3" xfId="444" xr:uid="{00000000-0005-0000-0000-000075010000}"/>
    <cellStyle name="60% - Accent6 3 2" xfId="445" xr:uid="{00000000-0005-0000-0000-000076010000}"/>
    <cellStyle name="60% - Accent6 4" xfId="446" xr:uid="{00000000-0005-0000-0000-000077010000}"/>
    <cellStyle name="60% - Accent6 4 2" xfId="447" xr:uid="{00000000-0005-0000-0000-000078010000}"/>
    <cellStyle name="60% - Accent6 5" xfId="448" xr:uid="{00000000-0005-0000-0000-000079010000}"/>
    <cellStyle name="60% - Accent6 6" xfId="449" xr:uid="{00000000-0005-0000-0000-00007A010000}"/>
    <cellStyle name="60% - Accent6 7" xfId="450" xr:uid="{00000000-0005-0000-0000-00007B010000}"/>
    <cellStyle name="60% - Accent6 8" xfId="451" xr:uid="{00000000-0005-0000-0000-00007C010000}"/>
    <cellStyle name="60% - Accent6 9" xfId="452" xr:uid="{00000000-0005-0000-0000-00007D010000}"/>
    <cellStyle name="Accent1 10" xfId="453" xr:uid="{00000000-0005-0000-0000-00007E010000}"/>
    <cellStyle name="Accent1 11" xfId="454" xr:uid="{00000000-0005-0000-0000-00007F010000}"/>
    <cellStyle name="Accent1 2" xfId="455" xr:uid="{00000000-0005-0000-0000-000080010000}"/>
    <cellStyle name="Accent1 2 2" xfId="456" xr:uid="{00000000-0005-0000-0000-000081010000}"/>
    <cellStyle name="Accent1 2 2 2" xfId="457" xr:uid="{00000000-0005-0000-0000-000082010000}"/>
    <cellStyle name="Accent1 2 2 3" xfId="458" xr:uid="{00000000-0005-0000-0000-000083010000}"/>
    <cellStyle name="Accent1 2 2_T-straight with PEDs adjustor" xfId="459" xr:uid="{00000000-0005-0000-0000-000084010000}"/>
    <cellStyle name="Accent1 2 3" xfId="460" xr:uid="{00000000-0005-0000-0000-000085010000}"/>
    <cellStyle name="Accent1 3" xfId="461" xr:uid="{00000000-0005-0000-0000-000086010000}"/>
    <cellStyle name="Accent1 3 2" xfId="462" xr:uid="{00000000-0005-0000-0000-000087010000}"/>
    <cellStyle name="Accent1 4" xfId="463" xr:uid="{00000000-0005-0000-0000-000088010000}"/>
    <cellStyle name="Accent1 4 2" xfId="464" xr:uid="{00000000-0005-0000-0000-000089010000}"/>
    <cellStyle name="Accent1 5" xfId="465" xr:uid="{00000000-0005-0000-0000-00008A010000}"/>
    <cellStyle name="Accent1 6" xfId="466" xr:uid="{00000000-0005-0000-0000-00008B010000}"/>
    <cellStyle name="Accent1 7" xfId="467" xr:uid="{00000000-0005-0000-0000-00008C010000}"/>
    <cellStyle name="Accent1 8" xfId="468" xr:uid="{00000000-0005-0000-0000-00008D010000}"/>
    <cellStyle name="Accent1 9" xfId="469" xr:uid="{00000000-0005-0000-0000-00008E010000}"/>
    <cellStyle name="Accent2 10" xfId="470" xr:uid="{00000000-0005-0000-0000-00008F010000}"/>
    <cellStyle name="Accent2 11" xfId="471" xr:uid="{00000000-0005-0000-0000-000090010000}"/>
    <cellStyle name="Accent2 2" xfId="472" xr:uid="{00000000-0005-0000-0000-000091010000}"/>
    <cellStyle name="Accent2 2 2" xfId="473" xr:uid="{00000000-0005-0000-0000-000092010000}"/>
    <cellStyle name="Accent2 2 2 2" xfId="474" xr:uid="{00000000-0005-0000-0000-000093010000}"/>
    <cellStyle name="Accent2 2 2 3" xfId="475" xr:uid="{00000000-0005-0000-0000-000094010000}"/>
    <cellStyle name="Accent2 2 2_T-straight with PEDs adjustor" xfId="476" xr:uid="{00000000-0005-0000-0000-000095010000}"/>
    <cellStyle name="Accent2 2 3" xfId="477" xr:uid="{00000000-0005-0000-0000-000096010000}"/>
    <cellStyle name="Accent2 3" xfId="478" xr:uid="{00000000-0005-0000-0000-000097010000}"/>
    <cellStyle name="Accent2 3 2" xfId="479" xr:uid="{00000000-0005-0000-0000-000098010000}"/>
    <cellStyle name="Accent2 4" xfId="480" xr:uid="{00000000-0005-0000-0000-000099010000}"/>
    <cellStyle name="Accent2 4 2" xfId="481" xr:uid="{00000000-0005-0000-0000-00009A010000}"/>
    <cellStyle name="Accent2 5" xfId="482" xr:uid="{00000000-0005-0000-0000-00009B010000}"/>
    <cellStyle name="Accent2 6" xfId="483" xr:uid="{00000000-0005-0000-0000-00009C010000}"/>
    <cellStyle name="Accent2 7" xfId="484" xr:uid="{00000000-0005-0000-0000-00009D010000}"/>
    <cellStyle name="Accent2 8" xfId="485" xr:uid="{00000000-0005-0000-0000-00009E010000}"/>
    <cellStyle name="Accent2 9" xfId="486" xr:uid="{00000000-0005-0000-0000-00009F010000}"/>
    <cellStyle name="Accent3 10" xfId="487" xr:uid="{00000000-0005-0000-0000-0000A0010000}"/>
    <cellStyle name="Accent3 11" xfId="488" xr:uid="{00000000-0005-0000-0000-0000A1010000}"/>
    <cellStyle name="Accent3 2" xfId="489" xr:uid="{00000000-0005-0000-0000-0000A2010000}"/>
    <cellStyle name="Accent3 2 2" xfId="490" xr:uid="{00000000-0005-0000-0000-0000A3010000}"/>
    <cellStyle name="Accent3 2 2 2" xfId="491" xr:uid="{00000000-0005-0000-0000-0000A4010000}"/>
    <cellStyle name="Accent3 2 2 3" xfId="492" xr:uid="{00000000-0005-0000-0000-0000A5010000}"/>
    <cellStyle name="Accent3 2 2_T-straight with PEDs adjustor" xfId="493" xr:uid="{00000000-0005-0000-0000-0000A6010000}"/>
    <cellStyle name="Accent3 2 3" xfId="494" xr:uid="{00000000-0005-0000-0000-0000A7010000}"/>
    <cellStyle name="Accent3 3" xfId="495" xr:uid="{00000000-0005-0000-0000-0000A8010000}"/>
    <cellStyle name="Accent3 3 2" xfId="496" xr:uid="{00000000-0005-0000-0000-0000A9010000}"/>
    <cellStyle name="Accent3 4" xfId="497" xr:uid="{00000000-0005-0000-0000-0000AA010000}"/>
    <cellStyle name="Accent3 4 2" xfId="498" xr:uid="{00000000-0005-0000-0000-0000AB010000}"/>
    <cellStyle name="Accent3 5" xfId="499" xr:uid="{00000000-0005-0000-0000-0000AC010000}"/>
    <cellStyle name="Accent3 6" xfId="500" xr:uid="{00000000-0005-0000-0000-0000AD010000}"/>
    <cellStyle name="Accent3 7" xfId="501" xr:uid="{00000000-0005-0000-0000-0000AE010000}"/>
    <cellStyle name="Accent3 8" xfId="502" xr:uid="{00000000-0005-0000-0000-0000AF010000}"/>
    <cellStyle name="Accent3 9" xfId="503" xr:uid="{00000000-0005-0000-0000-0000B0010000}"/>
    <cellStyle name="Accent4 10" xfId="504" xr:uid="{00000000-0005-0000-0000-0000B1010000}"/>
    <cellStyle name="Accent4 11" xfId="505" xr:uid="{00000000-0005-0000-0000-0000B2010000}"/>
    <cellStyle name="Accent4 2" xfId="506" xr:uid="{00000000-0005-0000-0000-0000B3010000}"/>
    <cellStyle name="Accent4 2 2" xfId="507" xr:uid="{00000000-0005-0000-0000-0000B4010000}"/>
    <cellStyle name="Accent4 2 2 2" xfId="508" xr:uid="{00000000-0005-0000-0000-0000B5010000}"/>
    <cellStyle name="Accent4 2 2 3" xfId="509" xr:uid="{00000000-0005-0000-0000-0000B6010000}"/>
    <cellStyle name="Accent4 2 2_T-straight with PEDs adjustor" xfId="510" xr:uid="{00000000-0005-0000-0000-0000B7010000}"/>
    <cellStyle name="Accent4 2 3" xfId="511" xr:uid="{00000000-0005-0000-0000-0000B8010000}"/>
    <cellStyle name="Accent4 3" xfId="512" xr:uid="{00000000-0005-0000-0000-0000B9010000}"/>
    <cellStyle name="Accent4 3 2" xfId="513" xr:uid="{00000000-0005-0000-0000-0000BA010000}"/>
    <cellStyle name="Accent4 4" xfId="514" xr:uid="{00000000-0005-0000-0000-0000BB010000}"/>
    <cellStyle name="Accent4 4 2" xfId="515" xr:uid="{00000000-0005-0000-0000-0000BC010000}"/>
    <cellStyle name="Accent4 5" xfId="516" xr:uid="{00000000-0005-0000-0000-0000BD010000}"/>
    <cellStyle name="Accent4 5 2" xfId="517" xr:uid="{00000000-0005-0000-0000-0000BE010000}"/>
    <cellStyle name="Accent4 5_T-straight with PEDs adjustor" xfId="518" xr:uid="{00000000-0005-0000-0000-0000BF010000}"/>
    <cellStyle name="Accent4 6" xfId="519" xr:uid="{00000000-0005-0000-0000-0000C0010000}"/>
    <cellStyle name="Accent4 7" xfId="520" xr:uid="{00000000-0005-0000-0000-0000C1010000}"/>
    <cellStyle name="Accent4 8" xfId="521" xr:uid="{00000000-0005-0000-0000-0000C2010000}"/>
    <cellStyle name="Accent4 9" xfId="522" xr:uid="{00000000-0005-0000-0000-0000C3010000}"/>
    <cellStyle name="Accent5 10" xfId="523" xr:uid="{00000000-0005-0000-0000-0000C4010000}"/>
    <cellStyle name="Accent5 11" xfId="524" xr:uid="{00000000-0005-0000-0000-0000C5010000}"/>
    <cellStyle name="Accent5 2" xfId="525" xr:uid="{00000000-0005-0000-0000-0000C6010000}"/>
    <cellStyle name="Accent5 2 2" xfId="526" xr:uid="{00000000-0005-0000-0000-0000C7010000}"/>
    <cellStyle name="Accent5 2 2 2" xfId="527" xr:uid="{00000000-0005-0000-0000-0000C8010000}"/>
    <cellStyle name="Accent5 2 2 3" xfId="528" xr:uid="{00000000-0005-0000-0000-0000C9010000}"/>
    <cellStyle name="Accent5 2 2_T-straight with PEDs adjustor" xfId="529" xr:uid="{00000000-0005-0000-0000-0000CA010000}"/>
    <cellStyle name="Accent5 2 3" xfId="530" xr:uid="{00000000-0005-0000-0000-0000CB010000}"/>
    <cellStyle name="Accent5 3" xfId="531" xr:uid="{00000000-0005-0000-0000-0000CC010000}"/>
    <cellStyle name="Accent5 3 2" xfId="532" xr:uid="{00000000-0005-0000-0000-0000CD010000}"/>
    <cellStyle name="Accent5 4" xfId="533" xr:uid="{00000000-0005-0000-0000-0000CE010000}"/>
    <cellStyle name="Accent5 4 2" xfId="534" xr:uid="{00000000-0005-0000-0000-0000CF010000}"/>
    <cellStyle name="Accent5 5" xfId="535" xr:uid="{00000000-0005-0000-0000-0000D0010000}"/>
    <cellStyle name="Accent5 6" xfId="536" xr:uid="{00000000-0005-0000-0000-0000D1010000}"/>
    <cellStyle name="Accent5 7" xfId="537" xr:uid="{00000000-0005-0000-0000-0000D2010000}"/>
    <cellStyle name="Accent5 8" xfId="538" xr:uid="{00000000-0005-0000-0000-0000D3010000}"/>
    <cellStyle name="Accent5 9" xfId="539" xr:uid="{00000000-0005-0000-0000-0000D4010000}"/>
    <cellStyle name="Accent6 10" xfId="540" xr:uid="{00000000-0005-0000-0000-0000D5010000}"/>
    <cellStyle name="Accent6 11" xfId="541" xr:uid="{00000000-0005-0000-0000-0000D6010000}"/>
    <cellStyle name="Accent6 2" xfId="542" xr:uid="{00000000-0005-0000-0000-0000D7010000}"/>
    <cellStyle name="Accent6 2 2" xfId="543" xr:uid="{00000000-0005-0000-0000-0000D8010000}"/>
    <cellStyle name="Accent6 2 2 2" xfId="544" xr:uid="{00000000-0005-0000-0000-0000D9010000}"/>
    <cellStyle name="Accent6 2 2 3" xfId="545" xr:uid="{00000000-0005-0000-0000-0000DA010000}"/>
    <cellStyle name="Accent6 2 2_T-straight with PEDs adjustor" xfId="546" xr:uid="{00000000-0005-0000-0000-0000DB010000}"/>
    <cellStyle name="Accent6 2 3" xfId="547" xr:uid="{00000000-0005-0000-0000-0000DC010000}"/>
    <cellStyle name="Accent6 3" xfId="548" xr:uid="{00000000-0005-0000-0000-0000DD010000}"/>
    <cellStyle name="Accent6 3 2" xfId="549" xr:uid="{00000000-0005-0000-0000-0000DE010000}"/>
    <cellStyle name="Accent6 4" xfId="550" xr:uid="{00000000-0005-0000-0000-0000DF010000}"/>
    <cellStyle name="Accent6 4 2" xfId="551" xr:uid="{00000000-0005-0000-0000-0000E0010000}"/>
    <cellStyle name="Accent6 5" xfId="552" xr:uid="{00000000-0005-0000-0000-0000E1010000}"/>
    <cellStyle name="Accent6 6" xfId="553" xr:uid="{00000000-0005-0000-0000-0000E2010000}"/>
    <cellStyle name="Accent6 7" xfId="554" xr:uid="{00000000-0005-0000-0000-0000E3010000}"/>
    <cellStyle name="Accent6 8" xfId="555" xr:uid="{00000000-0005-0000-0000-0000E4010000}"/>
    <cellStyle name="Accent6 9" xfId="556" xr:uid="{00000000-0005-0000-0000-0000E5010000}"/>
    <cellStyle name="Bad 10" xfId="557" xr:uid="{00000000-0005-0000-0000-0000E6010000}"/>
    <cellStyle name="Bad 11" xfId="558" xr:uid="{00000000-0005-0000-0000-0000E7010000}"/>
    <cellStyle name="Bad 2" xfId="559" xr:uid="{00000000-0005-0000-0000-0000E8010000}"/>
    <cellStyle name="Bad 2 2" xfId="560" xr:uid="{00000000-0005-0000-0000-0000E9010000}"/>
    <cellStyle name="Bad 2 2 2" xfId="561" xr:uid="{00000000-0005-0000-0000-0000EA010000}"/>
    <cellStyle name="Bad 2 2 3" xfId="562" xr:uid="{00000000-0005-0000-0000-0000EB010000}"/>
    <cellStyle name="Bad 2 2_T-straight with PEDs adjustor" xfId="563" xr:uid="{00000000-0005-0000-0000-0000EC010000}"/>
    <cellStyle name="Bad 2 3" xfId="564" xr:uid="{00000000-0005-0000-0000-0000ED010000}"/>
    <cellStyle name="Bad 3" xfId="565" xr:uid="{00000000-0005-0000-0000-0000EE010000}"/>
    <cellStyle name="Bad 3 2" xfId="566" xr:uid="{00000000-0005-0000-0000-0000EF010000}"/>
    <cellStyle name="Bad 4" xfId="567" xr:uid="{00000000-0005-0000-0000-0000F0010000}"/>
    <cellStyle name="Bad 4 2" xfId="568" xr:uid="{00000000-0005-0000-0000-0000F1010000}"/>
    <cellStyle name="Bad 5" xfId="569" xr:uid="{00000000-0005-0000-0000-0000F2010000}"/>
    <cellStyle name="Bad 6" xfId="570" xr:uid="{00000000-0005-0000-0000-0000F3010000}"/>
    <cellStyle name="Bad 7" xfId="571" xr:uid="{00000000-0005-0000-0000-0000F4010000}"/>
    <cellStyle name="Bad 8" xfId="572" xr:uid="{00000000-0005-0000-0000-0000F5010000}"/>
    <cellStyle name="Bad 9" xfId="573" xr:uid="{00000000-0005-0000-0000-0000F6010000}"/>
    <cellStyle name="Calculation 10" xfId="574" xr:uid="{00000000-0005-0000-0000-0000F7010000}"/>
    <cellStyle name="Calculation 10 2" xfId="575" xr:uid="{00000000-0005-0000-0000-0000F8010000}"/>
    <cellStyle name="Calculation 11" xfId="576" xr:uid="{00000000-0005-0000-0000-0000F9010000}"/>
    <cellStyle name="Calculation 11 2" xfId="577" xr:uid="{00000000-0005-0000-0000-0000FA010000}"/>
    <cellStyle name="Calculation 2" xfId="578" xr:uid="{00000000-0005-0000-0000-0000FB010000}"/>
    <cellStyle name="Calculation 2 2" xfId="579" xr:uid="{00000000-0005-0000-0000-0000FC010000}"/>
    <cellStyle name="Calculation 2 2 2" xfId="580" xr:uid="{00000000-0005-0000-0000-0000FD010000}"/>
    <cellStyle name="Calculation 2 2 2 2" xfId="581" xr:uid="{00000000-0005-0000-0000-0000FE010000}"/>
    <cellStyle name="Calculation 2 2 2 2 10" xfId="582" xr:uid="{00000000-0005-0000-0000-0000FF010000}"/>
    <cellStyle name="Calculation 2 2 2 2 10 2" xfId="583" xr:uid="{00000000-0005-0000-0000-000000020000}"/>
    <cellStyle name="Calculation 2 2 2 2 10 2 2" xfId="584" xr:uid="{00000000-0005-0000-0000-000001020000}"/>
    <cellStyle name="Calculation 2 2 2 2 10 2 2 2" xfId="585" xr:uid="{00000000-0005-0000-0000-000002020000}"/>
    <cellStyle name="Calculation 2 2 2 2 10 2 2 3" xfId="586" xr:uid="{00000000-0005-0000-0000-000003020000}"/>
    <cellStyle name="Calculation 2 2 2 2 10 2 2 4" xfId="587" xr:uid="{00000000-0005-0000-0000-000004020000}"/>
    <cellStyle name="Calculation 2 2 2 2 10 2 2 5" xfId="588" xr:uid="{00000000-0005-0000-0000-000005020000}"/>
    <cellStyle name="Calculation 2 2 2 2 10 2 3" xfId="589" xr:uid="{00000000-0005-0000-0000-000006020000}"/>
    <cellStyle name="Calculation 2 2 2 2 10 2 3 2" xfId="590" xr:uid="{00000000-0005-0000-0000-000007020000}"/>
    <cellStyle name="Calculation 2 2 2 2 10 2 3 3" xfId="591" xr:uid="{00000000-0005-0000-0000-000008020000}"/>
    <cellStyle name="Calculation 2 2 2 2 10 2 3 4" xfId="592" xr:uid="{00000000-0005-0000-0000-000009020000}"/>
    <cellStyle name="Calculation 2 2 2 2 10 2 3 5" xfId="593" xr:uid="{00000000-0005-0000-0000-00000A020000}"/>
    <cellStyle name="Calculation 2 2 2 2 10 2 4" xfId="594" xr:uid="{00000000-0005-0000-0000-00000B020000}"/>
    <cellStyle name="Calculation 2 2 2 2 10 2 4 2" xfId="595" xr:uid="{00000000-0005-0000-0000-00000C020000}"/>
    <cellStyle name="Calculation 2 2 2 2 10 2 5" xfId="596" xr:uid="{00000000-0005-0000-0000-00000D020000}"/>
    <cellStyle name="Calculation 2 2 2 2 10 2 5 2" xfId="597" xr:uid="{00000000-0005-0000-0000-00000E020000}"/>
    <cellStyle name="Calculation 2 2 2 2 10 2 6" xfId="598" xr:uid="{00000000-0005-0000-0000-00000F020000}"/>
    <cellStyle name="Calculation 2 2 2 2 10 2 7" xfId="599" xr:uid="{00000000-0005-0000-0000-000010020000}"/>
    <cellStyle name="Calculation 2 2 2 2 10 3" xfId="600" xr:uid="{00000000-0005-0000-0000-000011020000}"/>
    <cellStyle name="Calculation 2 2 2 2 10 3 2" xfId="601" xr:uid="{00000000-0005-0000-0000-000012020000}"/>
    <cellStyle name="Calculation 2 2 2 2 10 3 3" xfId="602" xr:uid="{00000000-0005-0000-0000-000013020000}"/>
    <cellStyle name="Calculation 2 2 2 2 10 3 4" xfId="603" xr:uid="{00000000-0005-0000-0000-000014020000}"/>
    <cellStyle name="Calculation 2 2 2 2 10 3 5" xfId="604" xr:uid="{00000000-0005-0000-0000-000015020000}"/>
    <cellStyle name="Calculation 2 2 2 2 10 4" xfId="605" xr:uid="{00000000-0005-0000-0000-000016020000}"/>
    <cellStyle name="Calculation 2 2 2 2 10 4 2" xfId="606" xr:uid="{00000000-0005-0000-0000-000017020000}"/>
    <cellStyle name="Calculation 2 2 2 2 10 4 3" xfId="607" xr:uid="{00000000-0005-0000-0000-000018020000}"/>
    <cellStyle name="Calculation 2 2 2 2 10 4 4" xfId="608" xr:uid="{00000000-0005-0000-0000-000019020000}"/>
    <cellStyle name="Calculation 2 2 2 2 10 4 5" xfId="609" xr:uid="{00000000-0005-0000-0000-00001A020000}"/>
    <cellStyle name="Calculation 2 2 2 2 10 5" xfId="610" xr:uid="{00000000-0005-0000-0000-00001B020000}"/>
    <cellStyle name="Calculation 2 2 2 2 10 5 2" xfId="611" xr:uid="{00000000-0005-0000-0000-00001C020000}"/>
    <cellStyle name="Calculation 2 2 2 2 10 6" xfId="612" xr:uid="{00000000-0005-0000-0000-00001D020000}"/>
    <cellStyle name="Calculation 2 2 2 2 10 6 2" xfId="613" xr:uid="{00000000-0005-0000-0000-00001E020000}"/>
    <cellStyle name="Calculation 2 2 2 2 10 7" xfId="614" xr:uid="{00000000-0005-0000-0000-00001F020000}"/>
    <cellStyle name="Calculation 2 2 2 2 10 8" xfId="615" xr:uid="{00000000-0005-0000-0000-000020020000}"/>
    <cellStyle name="Calculation 2 2 2 2 11" xfId="616" xr:uid="{00000000-0005-0000-0000-000021020000}"/>
    <cellStyle name="Calculation 2 2 2 2 11 2" xfId="617" xr:uid="{00000000-0005-0000-0000-000022020000}"/>
    <cellStyle name="Calculation 2 2 2 2 11 2 2" xfId="618" xr:uid="{00000000-0005-0000-0000-000023020000}"/>
    <cellStyle name="Calculation 2 2 2 2 11 2 2 2" xfId="619" xr:uid="{00000000-0005-0000-0000-000024020000}"/>
    <cellStyle name="Calculation 2 2 2 2 11 2 2 3" xfId="620" xr:uid="{00000000-0005-0000-0000-000025020000}"/>
    <cellStyle name="Calculation 2 2 2 2 11 2 2 4" xfId="621" xr:uid="{00000000-0005-0000-0000-000026020000}"/>
    <cellStyle name="Calculation 2 2 2 2 11 2 2 5" xfId="622" xr:uid="{00000000-0005-0000-0000-000027020000}"/>
    <cellStyle name="Calculation 2 2 2 2 11 2 3" xfId="623" xr:uid="{00000000-0005-0000-0000-000028020000}"/>
    <cellStyle name="Calculation 2 2 2 2 11 2 3 2" xfId="624" xr:uid="{00000000-0005-0000-0000-000029020000}"/>
    <cellStyle name="Calculation 2 2 2 2 11 2 3 3" xfId="625" xr:uid="{00000000-0005-0000-0000-00002A020000}"/>
    <cellStyle name="Calculation 2 2 2 2 11 2 3 4" xfId="626" xr:uid="{00000000-0005-0000-0000-00002B020000}"/>
    <cellStyle name="Calculation 2 2 2 2 11 2 3 5" xfId="627" xr:uid="{00000000-0005-0000-0000-00002C020000}"/>
    <cellStyle name="Calculation 2 2 2 2 11 2 4" xfId="628" xr:uid="{00000000-0005-0000-0000-00002D020000}"/>
    <cellStyle name="Calculation 2 2 2 2 11 2 4 2" xfId="629" xr:uid="{00000000-0005-0000-0000-00002E020000}"/>
    <cellStyle name="Calculation 2 2 2 2 11 2 5" xfId="630" xr:uid="{00000000-0005-0000-0000-00002F020000}"/>
    <cellStyle name="Calculation 2 2 2 2 11 2 5 2" xfId="631" xr:uid="{00000000-0005-0000-0000-000030020000}"/>
    <cellStyle name="Calculation 2 2 2 2 11 2 6" xfId="632" xr:uid="{00000000-0005-0000-0000-000031020000}"/>
    <cellStyle name="Calculation 2 2 2 2 11 2 7" xfId="633" xr:uid="{00000000-0005-0000-0000-000032020000}"/>
    <cellStyle name="Calculation 2 2 2 2 11 3" xfId="634" xr:uid="{00000000-0005-0000-0000-000033020000}"/>
    <cellStyle name="Calculation 2 2 2 2 11 3 2" xfId="635" xr:uid="{00000000-0005-0000-0000-000034020000}"/>
    <cellStyle name="Calculation 2 2 2 2 11 3 3" xfId="636" xr:uid="{00000000-0005-0000-0000-000035020000}"/>
    <cellStyle name="Calculation 2 2 2 2 11 3 4" xfId="637" xr:uid="{00000000-0005-0000-0000-000036020000}"/>
    <cellStyle name="Calculation 2 2 2 2 11 3 5" xfId="638" xr:uid="{00000000-0005-0000-0000-000037020000}"/>
    <cellStyle name="Calculation 2 2 2 2 11 4" xfId="639" xr:uid="{00000000-0005-0000-0000-000038020000}"/>
    <cellStyle name="Calculation 2 2 2 2 11 4 2" xfId="640" xr:uid="{00000000-0005-0000-0000-000039020000}"/>
    <cellStyle name="Calculation 2 2 2 2 11 4 3" xfId="641" xr:uid="{00000000-0005-0000-0000-00003A020000}"/>
    <cellStyle name="Calculation 2 2 2 2 11 4 4" xfId="642" xr:uid="{00000000-0005-0000-0000-00003B020000}"/>
    <cellStyle name="Calculation 2 2 2 2 11 4 5" xfId="643" xr:uid="{00000000-0005-0000-0000-00003C020000}"/>
    <cellStyle name="Calculation 2 2 2 2 11 5" xfId="644" xr:uid="{00000000-0005-0000-0000-00003D020000}"/>
    <cellStyle name="Calculation 2 2 2 2 11 5 2" xfId="645" xr:uid="{00000000-0005-0000-0000-00003E020000}"/>
    <cellStyle name="Calculation 2 2 2 2 11 6" xfId="646" xr:uid="{00000000-0005-0000-0000-00003F020000}"/>
    <cellStyle name="Calculation 2 2 2 2 11 6 2" xfId="647" xr:uid="{00000000-0005-0000-0000-000040020000}"/>
    <cellStyle name="Calculation 2 2 2 2 11 7" xfId="648" xr:uid="{00000000-0005-0000-0000-000041020000}"/>
    <cellStyle name="Calculation 2 2 2 2 11 8" xfId="649" xr:uid="{00000000-0005-0000-0000-000042020000}"/>
    <cellStyle name="Calculation 2 2 2 2 12" xfId="650" xr:uid="{00000000-0005-0000-0000-000043020000}"/>
    <cellStyle name="Calculation 2 2 2 2 12 2" xfId="651" xr:uid="{00000000-0005-0000-0000-000044020000}"/>
    <cellStyle name="Calculation 2 2 2 2 12 2 2" xfId="652" xr:uid="{00000000-0005-0000-0000-000045020000}"/>
    <cellStyle name="Calculation 2 2 2 2 12 2 2 2" xfId="653" xr:uid="{00000000-0005-0000-0000-000046020000}"/>
    <cellStyle name="Calculation 2 2 2 2 12 2 2 3" xfId="654" xr:uid="{00000000-0005-0000-0000-000047020000}"/>
    <cellStyle name="Calculation 2 2 2 2 12 2 2 4" xfId="655" xr:uid="{00000000-0005-0000-0000-000048020000}"/>
    <cellStyle name="Calculation 2 2 2 2 12 2 2 5" xfId="656" xr:uid="{00000000-0005-0000-0000-000049020000}"/>
    <cellStyle name="Calculation 2 2 2 2 12 2 3" xfId="657" xr:uid="{00000000-0005-0000-0000-00004A020000}"/>
    <cellStyle name="Calculation 2 2 2 2 12 2 3 2" xfId="658" xr:uid="{00000000-0005-0000-0000-00004B020000}"/>
    <cellStyle name="Calculation 2 2 2 2 12 2 3 3" xfId="659" xr:uid="{00000000-0005-0000-0000-00004C020000}"/>
    <cellStyle name="Calculation 2 2 2 2 12 2 3 4" xfId="660" xr:uid="{00000000-0005-0000-0000-00004D020000}"/>
    <cellStyle name="Calculation 2 2 2 2 12 2 3 5" xfId="661" xr:uid="{00000000-0005-0000-0000-00004E020000}"/>
    <cellStyle name="Calculation 2 2 2 2 12 2 4" xfId="662" xr:uid="{00000000-0005-0000-0000-00004F020000}"/>
    <cellStyle name="Calculation 2 2 2 2 12 2 4 2" xfId="663" xr:uid="{00000000-0005-0000-0000-000050020000}"/>
    <cellStyle name="Calculation 2 2 2 2 12 2 5" xfId="664" xr:uid="{00000000-0005-0000-0000-000051020000}"/>
    <cellStyle name="Calculation 2 2 2 2 12 2 5 2" xfId="665" xr:uid="{00000000-0005-0000-0000-000052020000}"/>
    <cellStyle name="Calculation 2 2 2 2 12 2 6" xfId="666" xr:uid="{00000000-0005-0000-0000-000053020000}"/>
    <cellStyle name="Calculation 2 2 2 2 12 2 7" xfId="667" xr:uid="{00000000-0005-0000-0000-000054020000}"/>
    <cellStyle name="Calculation 2 2 2 2 12 3" xfId="668" xr:uid="{00000000-0005-0000-0000-000055020000}"/>
    <cellStyle name="Calculation 2 2 2 2 12 3 2" xfId="669" xr:uid="{00000000-0005-0000-0000-000056020000}"/>
    <cellStyle name="Calculation 2 2 2 2 12 3 3" xfId="670" xr:uid="{00000000-0005-0000-0000-000057020000}"/>
    <cellStyle name="Calculation 2 2 2 2 12 3 4" xfId="671" xr:uid="{00000000-0005-0000-0000-000058020000}"/>
    <cellStyle name="Calculation 2 2 2 2 12 3 5" xfId="672" xr:uid="{00000000-0005-0000-0000-000059020000}"/>
    <cellStyle name="Calculation 2 2 2 2 12 4" xfId="673" xr:uid="{00000000-0005-0000-0000-00005A020000}"/>
    <cellStyle name="Calculation 2 2 2 2 12 4 2" xfId="674" xr:uid="{00000000-0005-0000-0000-00005B020000}"/>
    <cellStyle name="Calculation 2 2 2 2 12 4 3" xfId="675" xr:uid="{00000000-0005-0000-0000-00005C020000}"/>
    <cellStyle name="Calculation 2 2 2 2 12 4 4" xfId="676" xr:uid="{00000000-0005-0000-0000-00005D020000}"/>
    <cellStyle name="Calculation 2 2 2 2 12 4 5" xfId="677" xr:uid="{00000000-0005-0000-0000-00005E020000}"/>
    <cellStyle name="Calculation 2 2 2 2 12 5" xfId="678" xr:uid="{00000000-0005-0000-0000-00005F020000}"/>
    <cellStyle name="Calculation 2 2 2 2 12 5 2" xfId="679" xr:uid="{00000000-0005-0000-0000-000060020000}"/>
    <cellStyle name="Calculation 2 2 2 2 12 6" xfId="680" xr:uid="{00000000-0005-0000-0000-000061020000}"/>
    <cellStyle name="Calculation 2 2 2 2 12 6 2" xfId="681" xr:uid="{00000000-0005-0000-0000-000062020000}"/>
    <cellStyle name="Calculation 2 2 2 2 12 7" xfId="682" xr:uid="{00000000-0005-0000-0000-000063020000}"/>
    <cellStyle name="Calculation 2 2 2 2 12 8" xfId="683" xr:uid="{00000000-0005-0000-0000-000064020000}"/>
    <cellStyle name="Calculation 2 2 2 2 13" xfId="684" xr:uid="{00000000-0005-0000-0000-000065020000}"/>
    <cellStyle name="Calculation 2 2 2 2 13 2" xfId="685" xr:uid="{00000000-0005-0000-0000-000066020000}"/>
    <cellStyle name="Calculation 2 2 2 2 13 2 2" xfId="686" xr:uid="{00000000-0005-0000-0000-000067020000}"/>
    <cellStyle name="Calculation 2 2 2 2 13 2 2 2" xfId="687" xr:uid="{00000000-0005-0000-0000-000068020000}"/>
    <cellStyle name="Calculation 2 2 2 2 13 2 2 3" xfId="688" xr:uid="{00000000-0005-0000-0000-000069020000}"/>
    <cellStyle name="Calculation 2 2 2 2 13 2 2 4" xfId="689" xr:uid="{00000000-0005-0000-0000-00006A020000}"/>
    <cellStyle name="Calculation 2 2 2 2 13 2 2 5" xfId="690" xr:uid="{00000000-0005-0000-0000-00006B020000}"/>
    <cellStyle name="Calculation 2 2 2 2 13 2 3" xfId="691" xr:uid="{00000000-0005-0000-0000-00006C020000}"/>
    <cellStyle name="Calculation 2 2 2 2 13 2 3 2" xfId="692" xr:uid="{00000000-0005-0000-0000-00006D020000}"/>
    <cellStyle name="Calculation 2 2 2 2 13 2 3 3" xfId="693" xr:uid="{00000000-0005-0000-0000-00006E020000}"/>
    <cellStyle name="Calculation 2 2 2 2 13 2 3 4" xfId="694" xr:uid="{00000000-0005-0000-0000-00006F020000}"/>
    <cellStyle name="Calculation 2 2 2 2 13 2 3 5" xfId="695" xr:uid="{00000000-0005-0000-0000-000070020000}"/>
    <cellStyle name="Calculation 2 2 2 2 13 2 4" xfId="696" xr:uid="{00000000-0005-0000-0000-000071020000}"/>
    <cellStyle name="Calculation 2 2 2 2 13 2 4 2" xfId="697" xr:uid="{00000000-0005-0000-0000-000072020000}"/>
    <cellStyle name="Calculation 2 2 2 2 13 2 5" xfId="698" xr:uid="{00000000-0005-0000-0000-000073020000}"/>
    <cellStyle name="Calculation 2 2 2 2 13 2 5 2" xfId="699" xr:uid="{00000000-0005-0000-0000-000074020000}"/>
    <cellStyle name="Calculation 2 2 2 2 13 2 6" xfId="700" xr:uid="{00000000-0005-0000-0000-000075020000}"/>
    <cellStyle name="Calculation 2 2 2 2 13 2 7" xfId="701" xr:uid="{00000000-0005-0000-0000-000076020000}"/>
    <cellStyle name="Calculation 2 2 2 2 13 3" xfId="702" xr:uid="{00000000-0005-0000-0000-000077020000}"/>
    <cellStyle name="Calculation 2 2 2 2 13 3 2" xfId="703" xr:uid="{00000000-0005-0000-0000-000078020000}"/>
    <cellStyle name="Calculation 2 2 2 2 13 3 3" xfId="704" xr:uid="{00000000-0005-0000-0000-000079020000}"/>
    <cellStyle name="Calculation 2 2 2 2 13 3 4" xfId="705" xr:uid="{00000000-0005-0000-0000-00007A020000}"/>
    <cellStyle name="Calculation 2 2 2 2 13 3 5" xfId="706" xr:uid="{00000000-0005-0000-0000-00007B020000}"/>
    <cellStyle name="Calculation 2 2 2 2 13 4" xfId="707" xr:uid="{00000000-0005-0000-0000-00007C020000}"/>
    <cellStyle name="Calculation 2 2 2 2 13 4 2" xfId="708" xr:uid="{00000000-0005-0000-0000-00007D020000}"/>
    <cellStyle name="Calculation 2 2 2 2 13 4 3" xfId="709" xr:uid="{00000000-0005-0000-0000-00007E020000}"/>
    <cellStyle name="Calculation 2 2 2 2 13 4 4" xfId="710" xr:uid="{00000000-0005-0000-0000-00007F020000}"/>
    <cellStyle name="Calculation 2 2 2 2 13 4 5" xfId="711" xr:uid="{00000000-0005-0000-0000-000080020000}"/>
    <cellStyle name="Calculation 2 2 2 2 13 5" xfId="712" xr:uid="{00000000-0005-0000-0000-000081020000}"/>
    <cellStyle name="Calculation 2 2 2 2 13 5 2" xfId="713" xr:uid="{00000000-0005-0000-0000-000082020000}"/>
    <cellStyle name="Calculation 2 2 2 2 13 6" xfId="714" xr:uid="{00000000-0005-0000-0000-000083020000}"/>
    <cellStyle name="Calculation 2 2 2 2 13 6 2" xfId="715" xr:uid="{00000000-0005-0000-0000-000084020000}"/>
    <cellStyle name="Calculation 2 2 2 2 13 7" xfId="716" xr:uid="{00000000-0005-0000-0000-000085020000}"/>
    <cellStyle name="Calculation 2 2 2 2 13 8" xfId="717" xr:uid="{00000000-0005-0000-0000-000086020000}"/>
    <cellStyle name="Calculation 2 2 2 2 14" xfId="718" xr:uid="{00000000-0005-0000-0000-000087020000}"/>
    <cellStyle name="Calculation 2 2 2 2 14 2" xfId="719" xr:uid="{00000000-0005-0000-0000-000088020000}"/>
    <cellStyle name="Calculation 2 2 2 2 14 2 2" xfId="720" xr:uid="{00000000-0005-0000-0000-000089020000}"/>
    <cellStyle name="Calculation 2 2 2 2 14 2 2 2" xfId="721" xr:uid="{00000000-0005-0000-0000-00008A020000}"/>
    <cellStyle name="Calculation 2 2 2 2 14 2 2 3" xfId="722" xr:uid="{00000000-0005-0000-0000-00008B020000}"/>
    <cellStyle name="Calculation 2 2 2 2 14 2 2 4" xfId="723" xr:uid="{00000000-0005-0000-0000-00008C020000}"/>
    <cellStyle name="Calculation 2 2 2 2 14 2 2 5" xfId="724" xr:uid="{00000000-0005-0000-0000-00008D020000}"/>
    <cellStyle name="Calculation 2 2 2 2 14 2 3" xfId="725" xr:uid="{00000000-0005-0000-0000-00008E020000}"/>
    <cellStyle name="Calculation 2 2 2 2 14 2 3 2" xfId="726" xr:uid="{00000000-0005-0000-0000-00008F020000}"/>
    <cellStyle name="Calculation 2 2 2 2 14 2 3 3" xfId="727" xr:uid="{00000000-0005-0000-0000-000090020000}"/>
    <cellStyle name="Calculation 2 2 2 2 14 2 3 4" xfId="728" xr:uid="{00000000-0005-0000-0000-000091020000}"/>
    <cellStyle name="Calculation 2 2 2 2 14 2 3 5" xfId="729" xr:uid="{00000000-0005-0000-0000-000092020000}"/>
    <cellStyle name="Calculation 2 2 2 2 14 2 4" xfId="730" xr:uid="{00000000-0005-0000-0000-000093020000}"/>
    <cellStyle name="Calculation 2 2 2 2 14 2 4 2" xfId="731" xr:uid="{00000000-0005-0000-0000-000094020000}"/>
    <cellStyle name="Calculation 2 2 2 2 14 2 5" xfId="732" xr:uid="{00000000-0005-0000-0000-000095020000}"/>
    <cellStyle name="Calculation 2 2 2 2 14 2 5 2" xfId="733" xr:uid="{00000000-0005-0000-0000-000096020000}"/>
    <cellStyle name="Calculation 2 2 2 2 14 2 6" xfId="734" xr:uid="{00000000-0005-0000-0000-000097020000}"/>
    <cellStyle name="Calculation 2 2 2 2 14 2 7" xfId="735" xr:uid="{00000000-0005-0000-0000-000098020000}"/>
    <cellStyle name="Calculation 2 2 2 2 14 3" xfId="736" xr:uid="{00000000-0005-0000-0000-000099020000}"/>
    <cellStyle name="Calculation 2 2 2 2 14 3 2" xfId="737" xr:uid="{00000000-0005-0000-0000-00009A020000}"/>
    <cellStyle name="Calculation 2 2 2 2 14 3 3" xfId="738" xr:uid="{00000000-0005-0000-0000-00009B020000}"/>
    <cellStyle name="Calculation 2 2 2 2 14 3 4" xfId="739" xr:uid="{00000000-0005-0000-0000-00009C020000}"/>
    <cellStyle name="Calculation 2 2 2 2 14 3 5" xfId="740" xr:uid="{00000000-0005-0000-0000-00009D020000}"/>
    <cellStyle name="Calculation 2 2 2 2 14 4" xfId="741" xr:uid="{00000000-0005-0000-0000-00009E020000}"/>
    <cellStyle name="Calculation 2 2 2 2 14 4 2" xfId="742" xr:uid="{00000000-0005-0000-0000-00009F020000}"/>
    <cellStyle name="Calculation 2 2 2 2 14 4 3" xfId="743" xr:uid="{00000000-0005-0000-0000-0000A0020000}"/>
    <cellStyle name="Calculation 2 2 2 2 14 4 4" xfId="744" xr:uid="{00000000-0005-0000-0000-0000A1020000}"/>
    <cellStyle name="Calculation 2 2 2 2 14 4 5" xfId="745" xr:uid="{00000000-0005-0000-0000-0000A2020000}"/>
    <cellStyle name="Calculation 2 2 2 2 14 5" xfId="746" xr:uid="{00000000-0005-0000-0000-0000A3020000}"/>
    <cellStyle name="Calculation 2 2 2 2 14 5 2" xfId="747" xr:uid="{00000000-0005-0000-0000-0000A4020000}"/>
    <cellStyle name="Calculation 2 2 2 2 14 6" xfId="748" xr:uid="{00000000-0005-0000-0000-0000A5020000}"/>
    <cellStyle name="Calculation 2 2 2 2 14 6 2" xfId="749" xr:uid="{00000000-0005-0000-0000-0000A6020000}"/>
    <cellStyle name="Calculation 2 2 2 2 14 7" xfId="750" xr:uid="{00000000-0005-0000-0000-0000A7020000}"/>
    <cellStyle name="Calculation 2 2 2 2 14 8" xfId="751" xr:uid="{00000000-0005-0000-0000-0000A8020000}"/>
    <cellStyle name="Calculation 2 2 2 2 15" xfId="752" xr:uid="{00000000-0005-0000-0000-0000A9020000}"/>
    <cellStyle name="Calculation 2 2 2 2 15 2" xfId="753" xr:uid="{00000000-0005-0000-0000-0000AA020000}"/>
    <cellStyle name="Calculation 2 2 2 2 15 2 2" xfId="754" xr:uid="{00000000-0005-0000-0000-0000AB020000}"/>
    <cellStyle name="Calculation 2 2 2 2 15 2 3" xfId="755" xr:uid="{00000000-0005-0000-0000-0000AC020000}"/>
    <cellStyle name="Calculation 2 2 2 2 15 2 4" xfId="756" xr:uid="{00000000-0005-0000-0000-0000AD020000}"/>
    <cellStyle name="Calculation 2 2 2 2 15 2 5" xfId="757" xr:uid="{00000000-0005-0000-0000-0000AE020000}"/>
    <cellStyle name="Calculation 2 2 2 2 15 3" xfId="758" xr:uid="{00000000-0005-0000-0000-0000AF020000}"/>
    <cellStyle name="Calculation 2 2 2 2 15 3 2" xfId="759" xr:uid="{00000000-0005-0000-0000-0000B0020000}"/>
    <cellStyle name="Calculation 2 2 2 2 15 3 3" xfId="760" xr:uid="{00000000-0005-0000-0000-0000B1020000}"/>
    <cellStyle name="Calculation 2 2 2 2 15 3 4" xfId="761" xr:uid="{00000000-0005-0000-0000-0000B2020000}"/>
    <cellStyle name="Calculation 2 2 2 2 15 3 5" xfId="762" xr:uid="{00000000-0005-0000-0000-0000B3020000}"/>
    <cellStyle name="Calculation 2 2 2 2 15 4" xfId="763" xr:uid="{00000000-0005-0000-0000-0000B4020000}"/>
    <cellStyle name="Calculation 2 2 2 2 15 4 2" xfId="764" xr:uid="{00000000-0005-0000-0000-0000B5020000}"/>
    <cellStyle name="Calculation 2 2 2 2 15 5" xfId="765" xr:uid="{00000000-0005-0000-0000-0000B6020000}"/>
    <cellStyle name="Calculation 2 2 2 2 15 5 2" xfId="766" xr:uid="{00000000-0005-0000-0000-0000B7020000}"/>
    <cellStyle name="Calculation 2 2 2 2 15 6" xfId="767" xr:uid="{00000000-0005-0000-0000-0000B8020000}"/>
    <cellStyle name="Calculation 2 2 2 2 15 7" xfId="768" xr:uid="{00000000-0005-0000-0000-0000B9020000}"/>
    <cellStyle name="Calculation 2 2 2 2 16" xfId="769" xr:uid="{00000000-0005-0000-0000-0000BA020000}"/>
    <cellStyle name="Calculation 2 2 2 2 16 2" xfId="770" xr:uid="{00000000-0005-0000-0000-0000BB020000}"/>
    <cellStyle name="Calculation 2 2 2 2 16 3" xfId="771" xr:uid="{00000000-0005-0000-0000-0000BC020000}"/>
    <cellStyle name="Calculation 2 2 2 2 16 4" xfId="772" xr:uid="{00000000-0005-0000-0000-0000BD020000}"/>
    <cellStyle name="Calculation 2 2 2 2 16 5" xfId="773" xr:uid="{00000000-0005-0000-0000-0000BE020000}"/>
    <cellStyle name="Calculation 2 2 2 2 17" xfId="774" xr:uid="{00000000-0005-0000-0000-0000BF020000}"/>
    <cellStyle name="Calculation 2 2 2 2 17 2" xfId="775" xr:uid="{00000000-0005-0000-0000-0000C0020000}"/>
    <cellStyle name="Calculation 2 2 2 2 17 3" xfId="776" xr:uid="{00000000-0005-0000-0000-0000C1020000}"/>
    <cellStyle name="Calculation 2 2 2 2 17 4" xfId="777" xr:uid="{00000000-0005-0000-0000-0000C2020000}"/>
    <cellStyle name="Calculation 2 2 2 2 17 5" xfId="778" xr:uid="{00000000-0005-0000-0000-0000C3020000}"/>
    <cellStyle name="Calculation 2 2 2 2 18" xfId="779" xr:uid="{00000000-0005-0000-0000-0000C4020000}"/>
    <cellStyle name="Calculation 2 2 2 2 18 2" xfId="780" xr:uid="{00000000-0005-0000-0000-0000C5020000}"/>
    <cellStyle name="Calculation 2 2 2 2 19" xfId="781" xr:uid="{00000000-0005-0000-0000-0000C6020000}"/>
    <cellStyle name="Calculation 2 2 2 2 19 2" xfId="782" xr:uid="{00000000-0005-0000-0000-0000C7020000}"/>
    <cellStyle name="Calculation 2 2 2 2 2" xfId="783" xr:uid="{00000000-0005-0000-0000-0000C8020000}"/>
    <cellStyle name="Calculation 2 2 2 2 2 2" xfId="784" xr:uid="{00000000-0005-0000-0000-0000C9020000}"/>
    <cellStyle name="Calculation 2 2 2 2 2 2 2" xfId="785" xr:uid="{00000000-0005-0000-0000-0000CA020000}"/>
    <cellStyle name="Calculation 2 2 2 2 2 2 2 2" xfId="786" xr:uid="{00000000-0005-0000-0000-0000CB020000}"/>
    <cellStyle name="Calculation 2 2 2 2 2 2 2 3" xfId="787" xr:uid="{00000000-0005-0000-0000-0000CC020000}"/>
    <cellStyle name="Calculation 2 2 2 2 2 2 2 4" xfId="788" xr:uid="{00000000-0005-0000-0000-0000CD020000}"/>
    <cellStyle name="Calculation 2 2 2 2 2 2 2 5" xfId="789" xr:uid="{00000000-0005-0000-0000-0000CE020000}"/>
    <cellStyle name="Calculation 2 2 2 2 2 2 3" xfId="790" xr:uid="{00000000-0005-0000-0000-0000CF020000}"/>
    <cellStyle name="Calculation 2 2 2 2 2 2 3 2" xfId="791" xr:uid="{00000000-0005-0000-0000-0000D0020000}"/>
    <cellStyle name="Calculation 2 2 2 2 2 2 3 3" xfId="792" xr:uid="{00000000-0005-0000-0000-0000D1020000}"/>
    <cellStyle name="Calculation 2 2 2 2 2 2 3 4" xfId="793" xr:uid="{00000000-0005-0000-0000-0000D2020000}"/>
    <cellStyle name="Calculation 2 2 2 2 2 2 3 5" xfId="794" xr:uid="{00000000-0005-0000-0000-0000D3020000}"/>
    <cellStyle name="Calculation 2 2 2 2 2 2 4" xfId="795" xr:uid="{00000000-0005-0000-0000-0000D4020000}"/>
    <cellStyle name="Calculation 2 2 2 2 2 2 4 2" xfId="796" xr:uid="{00000000-0005-0000-0000-0000D5020000}"/>
    <cellStyle name="Calculation 2 2 2 2 2 2 5" xfId="797" xr:uid="{00000000-0005-0000-0000-0000D6020000}"/>
    <cellStyle name="Calculation 2 2 2 2 2 2 5 2" xfId="798" xr:uid="{00000000-0005-0000-0000-0000D7020000}"/>
    <cellStyle name="Calculation 2 2 2 2 2 2 6" xfId="799" xr:uid="{00000000-0005-0000-0000-0000D8020000}"/>
    <cellStyle name="Calculation 2 2 2 2 2 2 7" xfId="800" xr:uid="{00000000-0005-0000-0000-0000D9020000}"/>
    <cellStyle name="Calculation 2 2 2 2 2 3" xfId="801" xr:uid="{00000000-0005-0000-0000-0000DA020000}"/>
    <cellStyle name="Calculation 2 2 2 2 2 3 2" xfId="802" xr:uid="{00000000-0005-0000-0000-0000DB020000}"/>
    <cellStyle name="Calculation 2 2 2 2 2 3 3" xfId="803" xr:uid="{00000000-0005-0000-0000-0000DC020000}"/>
    <cellStyle name="Calculation 2 2 2 2 2 3 4" xfId="804" xr:uid="{00000000-0005-0000-0000-0000DD020000}"/>
    <cellStyle name="Calculation 2 2 2 2 2 3 5" xfId="805" xr:uid="{00000000-0005-0000-0000-0000DE020000}"/>
    <cellStyle name="Calculation 2 2 2 2 2 4" xfId="806" xr:uid="{00000000-0005-0000-0000-0000DF020000}"/>
    <cellStyle name="Calculation 2 2 2 2 2 4 2" xfId="807" xr:uid="{00000000-0005-0000-0000-0000E0020000}"/>
    <cellStyle name="Calculation 2 2 2 2 2 4 3" xfId="808" xr:uid="{00000000-0005-0000-0000-0000E1020000}"/>
    <cellStyle name="Calculation 2 2 2 2 2 4 4" xfId="809" xr:uid="{00000000-0005-0000-0000-0000E2020000}"/>
    <cellStyle name="Calculation 2 2 2 2 2 4 5" xfId="810" xr:uid="{00000000-0005-0000-0000-0000E3020000}"/>
    <cellStyle name="Calculation 2 2 2 2 2 5" xfId="811" xr:uid="{00000000-0005-0000-0000-0000E4020000}"/>
    <cellStyle name="Calculation 2 2 2 2 2 5 2" xfId="812" xr:uid="{00000000-0005-0000-0000-0000E5020000}"/>
    <cellStyle name="Calculation 2 2 2 2 2 6" xfId="813" xr:uid="{00000000-0005-0000-0000-0000E6020000}"/>
    <cellStyle name="Calculation 2 2 2 2 2 6 2" xfId="814" xr:uid="{00000000-0005-0000-0000-0000E7020000}"/>
    <cellStyle name="Calculation 2 2 2 2 2 7" xfId="815" xr:uid="{00000000-0005-0000-0000-0000E8020000}"/>
    <cellStyle name="Calculation 2 2 2 2 2 8" xfId="816" xr:uid="{00000000-0005-0000-0000-0000E9020000}"/>
    <cellStyle name="Calculation 2 2 2 2 20" xfId="817" xr:uid="{00000000-0005-0000-0000-0000EA020000}"/>
    <cellStyle name="Calculation 2 2 2 2 21" xfId="818" xr:uid="{00000000-0005-0000-0000-0000EB020000}"/>
    <cellStyle name="Calculation 2 2 2 2 3" xfId="819" xr:uid="{00000000-0005-0000-0000-0000EC020000}"/>
    <cellStyle name="Calculation 2 2 2 2 3 2" xfId="820" xr:uid="{00000000-0005-0000-0000-0000ED020000}"/>
    <cellStyle name="Calculation 2 2 2 2 3 2 2" xfId="821" xr:uid="{00000000-0005-0000-0000-0000EE020000}"/>
    <cellStyle name="Calculation 2 2 2 2 3 2 2 2" xfId="822" xr:uid="{00000000-0005-0000-0000-0000EF020000}"/>
    <cellStyle name="Calculation 2 2 2 2 3 2 2 3" xfId="823" xr:uid="{00000000-0005-0000-0000-0000F0020000}"/>
    <cellStyle name="Calculation 2 2 2 2 3 2 2 4" xfId="824" xr:uid="{00000000-0005-0000-0000-0000F1020000}"/>
    <cellStyle name="Calculation 2 2 2 2 3 2 2 5" xfId="825" xr:uid="{00000000-0005-0000-0000-0000F2020000}"/>
    <cellStyle name="Calculation 2 2 2 2 3 2 3" xfId="826" xr:uid="{00000000-0005-0000-0000-0000F3020000}"/>
    <cellStyle name="Calculation 2 2 2 2 3 2 3 2" xfId="827" xr:uid="{00000000-0005-0000-0000-0000F4020000}"/>
    <cellStyle name="Calculation 2 2 2 2 3 2 3 3" xfId="828" xr:uid="{00000000-0005-0000-0000-0000F5020000}"/>
    <cellStyle name="Calculation 2 2 2 2 3 2 3 4" xfId="829" xr:uid="{00000000-0005-0000-0000-0000F6020000}"/>
    <cellStyle name="Calculation 2 2 2 2 3 2 3 5" xfId="830" xr:uid="{00000000-0005-0000-0000-0000F7020000}"/>
    <cellStyle name="Calculation 2 2 2 2 3 2 4" xfId="831" xr:uid="{00000000-0005-0000-0000-0000F8020000}"/>
    <cellStyle name="Calculation 2 2 2 2 3 2 4 2" xfId="832" xr:uid="{00000000-0005-0000-0000-0000F9020000}"/>
    <cellStyle name="Calculation 2 2 2 2 3 2 5" xfId="833" xr:uid="{00000000-0005-0000-0000-0000FA020000}"/>
    <cellStyle name="Calculation 2 2 2 2 3 2 5 2" xfId="834" xr:uid="{00000000-0005-0000-0000-0000FB020000}"/>
    <cellStyle name="Calculation 2 2 2 2 3 2 6" xfId="835" xr:uid="{00000000-0005-0000-0000-0000FC020000}"/>
    <cellStyle name="Calculation 2 2 2 2 3 2 7" xfId="836" xr:uid="{00000000-0005-0000-0000-0000FD020000}"/>
    <cellStyle name="Calculation 2 2 2 2 3 3" xfId="837" xr:uid="{00000000-0005-0000-0000-0000FE020000}"/>
    <cellStyle name="Calculation 2 2 2 2 3 3 2" xfId="838" xr:uid="{00000000-0005-0000-0000-0000FF020000}"/>
    <cellStyle name="Calculation 2 2 2 2 3 3 3" xfId="839" xr:uid="{00000000-0005-0000-0000-000000030000}"/>
    <cellStyle name="Calculation 2 2 2 2 3 3 4" xfId="840" xr:uid="{00000000-0005-0000-0000-000001030000}"/>
    <cellStyle name="Calculation 2 2 2 2 3 3 5" xfId="841" xr:uid="{00000000-0005-0000-0000-000002030000}"/>
    <cellStyle name="Calculation 2 2 2 2 3 4" xfId="842" xr:uid="{00000000-0005-0000-0000-000003030000}"/>
    <cellStyle name="Calculation 2 2 2 2 3 4 2" xfId="843" xr:uid="{00000000-0005-0000-0000-000004030000}"/>
    <cellStyle name="Calculation 2 2 2 2 3 4 3" xfId="844" xr:uid="{00000000-0005-0000-0000-000005030000}"/>
    <cellStyle name="Calculation 2 2 2 2 3 4 4" xfId="845" xr:uid="{00000000-0005-0000-0000-000006030000}"/>
    <cellStyle name="Calculation 2 2 2 2 3 4 5" xfId="846" xr:uid="{00000000-0005-0000-0000-000007030000}"/>
    <cellStyle name="Calculation 2 2 2 2 3 5" xfId="847" xr:uid="{00000000-0005-0000-0000-000008030000}"/>
    <cellStyle name="Calculation 2 2 2 2 3 5 2" xfId="848" xr:uid="{00000000-0005-0000-0000-000009030000}"/>
    <cellStyle name="Calculation 2 2 2 2 3 6" xfId="849" xr:uid="{00000000-0005-0000-0000-00000A030000}"/>
    <cellStyle name="Calculation 2 2 2 2 3 6 2" xfId="850" xr:uid="{00000000-0005-0000-0000-00000B030000}"/>
    <cellStyle name="Calculation 2 2 2 2 3 7" xfId="851" xr:uid="{00000000-0005-0000-0000-00000C030000}"/>
    <cellStyle name="Calculation 2 2 2 2 3 8" xfId="852" xr:uid="{00000000-0005-0000-0000-00000D030000}"/>
    <cellStyle name="Calculation 2 2 2 2 4" xfId="853" xr:uid="{00000000-0005-0000-0000-00000E030000}"/>
    <cellStyle name="Calculation 2 2 2 2 4 2" xfId="854" xr:uid="{00000000-0005-0000-0000-00000F030000}"/>
    <cellStyle name="Calculation 2 2 2 2 4 2 2" xfId="855" xr:uid="{00000000-0005-0000-0000-000010030000}"/>
    <cellStyle name="Calculation 2 2 2 2 4 2 2 2" xfId="856" xr:uid="{00000000-0005-0000-0000-000011030000}"/>
    <cellStyle name="Calculation 2 2 2 2 4 2 2 3" xfId="857" xr:uid="{00000000-0005-0000-0000-000012030000}"/>
    <cellStyle name="Calculation 2 2 2 2 4 2 2 4" xfId="858" xr:uid="{00000000-0005-0000-0000-000013030000}"/>
    <cellStyle name="Calculation 2 2 2 2 4 2 2 5" xfId="859" xr:uid="{00000000-0005-0000-0000-000014030000}"/>
    <cellStyle name="Calculation 2 2 2 2 4 2 3" xfId="860" xr:uid="{00000000-0005-0000-0000-000015030000}"/>
    <cellStyle name="Calculation 2 2 2 2 4 2 3 2" xfId="861" xr:uid="{00000000-0005-0000-0000-000016030000}"/>
    <cellStyle name="Calculation 2 2 2 2 4 2 3 3" xfId="862" xr:uid="{00000000-0005-0000-0000-000017030000}"/>
    <cellStyle name="Calculation 2 2 2 2 4 2 3 4" xfId="863" xr:uid="{00000000-0005-0000-0000-000018030000}"/>
    <cellStyle name="Calculation 2 2 2 2 4 2 3 5" xfId="864" xr:uid="{00000000-0005-0000-0000-000019030000}"/>
    <cellStyle name="Calculation 2 2 2 2 4 2 4" xfId="865" xr:uid="{00000000-0005-0000-0000-00001A030000}"/>
    <cellStyle name="Calculation 2 2 2 2 4 2 4 2" xfId="866" xr:uid="{00000000-0005-0000-0000-00001B030000}"/>
    <cellStyle name="Calculation 2 2 2 2 4 2 5" xfId="867" xr:uid="{00000000-0005-0000-0000-00001C030000}"/>
    <cellStyle name="Calculation 2 2 2 2 4 2 5 2" xfId="868" xr:uid="{00000000-0005-0000-0000-00001D030000}"/>
    <cellStyle name="Calculation 2 2 2 2 4 2 6" xfId="869" xr:uid="{00000000-0005-0000-0000-00001E030000}"/>
    <cellStyle name="Calculation 2 2 2 2 4 2 7" xfId="870" xr:uid="{00000000-0005-0000-0000-00001F030000}"/>
    <cellStyle name="Calculation 2 2 2 2 4 3" xfId="871" xr:uid="{00000000-0005-0000-0000-000020030000}"/>
    <cellStyle name="Calculation 2 2 2 2 4 3 2" xfId="872" xr:uid="{00000000-0005-0000-0000-000021030000}"/>
    <cellStyle name="Calculation 2 2 2 2 4 3 3" xfId="873" xr:uid="{00000000-0005-0000-0000-000022030000}"/>
    <cellStyle name="Calculation 2 2 2 2 4 3 4" xfId="874" xr:uid="{00000000-0005-0000-0000-000023030000}"/>
    <cellStyle name="Calculation 2 2 2 2 4 3 5" xfId="875" xr:uid="{00000000-0005-0000-0000-000024030000}"/>
    <cellStyle name="Calculation 2 2 2 2 4 4" xfId="876" xr:uid="{00000000-0005-0000-0000-000025030000}"/>
    <cellStyle name="Calculation 2 2 2 2 4 4 2" xfId="877" xr:uid="{00000000-0005-0000-0000-000026030000}"/>
    <cellStyle name="Calculation 2 2 2 2 4 4 3" xfId="878" xr:uid="{00000000-0005-0000-0000-000027030000}"/>
    <cellStyle name="Calculation 2 2 2 2 4 4 4" xfId="879" xr:uid="{00000000-0005-0000-0000-000028030000}"/>
    <cellStyle name="Calculation 2 2 2 2 4 4 5" xfId="880" xr:uid="{00000000-0005-0000-0000-000029030000}"/>
    <cellStyle name="Calculation 2 2 2 2 4 5" xfId="881" xr:uid="{00000000-0005-0000-0000-00002A030000}"/>
    <cellStyle name="Calculation 2 2 2 2 4 5 2" xfId="882" xr:uid="{00000000-0005-0000-0000-00002B030000}"/>
    <cellStyle name="Calculation 2 2 2 2 4 6" xfId="883" xr:uid="{00000000-0005-0000-0000-00002C030000}"/>
    <cellStyle name="Calculation 2 2 2 2 4 6 2" xfId="884" xr:uid="{00000000-0005-0000-0000-00002D030000}"/>
    <cellStyle name="Calculation 2 2 2 2 4 7" xfId="885" xr:uid="{00000000-0005-0000-0000-00002E030000}"/>
    <cellStyle name="Calculation 2 2 2 2 4 8" xfId="886" xr:uid="{00000000-0005-0000-0000-00002F030000}"/>
    <cellStyle name="Calculation 2 2 2 2 5" xfId="887" xr:uid="{00000000-0005-0000-0000-000030030000}"/>
    <cellStyle name="Calculation 2 2 2 2 5 2" xfId="888" xr:uid="{00000000-0005-0000-0000-000031030000}"/>
    <cellStyle name="Calculation 2 2 2 2 5 2 2" xfId="889" xr:uid="{00000000-0005-0000-0000-000032030000}"/>
    <cellStyle name="Calculation 2 2 2 2 5 2 2 2" xfId="890" xr:uid="{00000000-0005-0000-0000-000033030000}"/>
    <cellStyle name="Calculation 2 2 2 2 5 2 2 3" xfId="891" xr:uid="{00000000-0005-0000-0000-000034030000}"/>
    <cellStyle name="Calculation 2 2 2 2 5 2 2 4" xfId="892" xr:uid="{00000000-0005-0000-0000-000035030000}"/>
    <cellStyle name="Calculation 2 2 2 2 5 2 2 5" xfId="893" xr:uid="{00000000-0005-0000-0000-000036030000}"/>
    <cellStyle name="Calculation 2 2 2 2 5 2 3" xfId="894" xr:uid="{00000000-0005-0000-0000-000037030000}"/>
    <cellStyle name="Calculation 2 2 2 2 5 2 3 2" xfId="895" xr:uid="{00000000-0005-0000-0000-000038030000}"/>
    <cellStyle name="Calculation 2 2 2 2 5 2 3 3" xfId="896" xr:uid="{00000000-0005-0000-0000-000039030000}"/>
    <cellStyle name="Calculation 2 2 2 2 5 2 3 4" xfId="897" xr:uid="{00000000-0005-0000-0000-00003A030000}"/>
    <cellStyle name="Calculation 2 2 2 2 5 2 3 5" xfId="898" xr:uid="{00000000-0005-0000-0000-00003B030000}"/>
    <cellStyle name="Calculation 2 2 2 2 5 2 4" xfId="899" xr:uid="{00000000-0005-0000-0000-00003C030000}"/>
    <cellStyle name="Calculation 2 2 2 2 5 2 4 2" xfId="900" xr:uid="{00000000-0005-0000-0000-00003D030000}"/>
    <cellStyle name="Calculation 2 2 2 2 5 2 5" xfId="901" xr:uid="{00000000-0005-0000-0000-00003E030000}"/>
    <cellStyle name="Calculation 2 2 2 2 5 2 5 2" xfId="902" xr:uid="{00000000-0005-0000-0000-00003F030000}"/>
    <cellStyle name="Calculation 2 2 2 2 5 2 6" xfId="903" xr:uid="{00000000-0005-0000-0000-000040030000}"/>
    <cellStyle name="Calculation 2 2 2 2 5 2 7" xfId="904" xr:uid="{00000000-0005-0000-0000-000041030000}"/>
    <cellStyle name="Calculation 2 2 2 2 5 3" xfId="905" xr:uid="{00000000-0005-0000-0000-000042030000}"/>
    <cellStyle name="Calculation 2 2 2 2 5 3 2" xfId="906" xr:uid="{00000000-0005-0000-0000-000043030000}"/>
    <cellStyle name="Calculation 2 2 2 2 5 3 3" xfId="907" xr:uid="{00000000-0005-0000-0000-000044030000}"/>
    <cellStyle name="Calculation 2 2 2 2 5 3 4" xfId="908" xr:uid="{00000000-0005-0000-0000-000045030000}"/>
    <cellStyle name="Calculation 2 2 2 2 5 3 5" xfId="909" xr:uid="{00000000-0005-0000-0000-000046030000}"/>
    <cellStyle name="Calculation 2 2 2 2 5 4" xfId="910" xr:uid="{00000000-0005-0000-0000-000047030000}"/>
    <cellStyle name="Calculation 2 2 2 2 5 4 2" xfId="911" xr:uid="{00000000-0005-0000-0000-000048030000}"/>
    <cellStyle name="Calculation 2 2 2 2 5 4 3" xfId="912" xr:uid="{00000000-0005-0000-0000-000049030000}"/>
    <cellStyle name="Calculation 2 2 2 2 5 4 4" xfId="913" xr:uid="{00000000-0005-0000-0000-00004A030000}"/>
    <cellStyle name="Calculation 2 2 2 2 5 4 5" xfId="914" xr:uid="{00000000-0005-0000-0000-00004B030000}"/>
    <cellStyle name="Calculation 2 2 2 2 5 5" xfId="915" xr:uid="{00000000-0005-0000-0000-00004C030000}"/>
    <cellStyle name="Calculation 2 2 2 2 5 5 2" xfId="916" xr:uid="{00000000-0005-0000-0000-00004D030000}"/>
    <cellStyle name="Calculation 2 2 2 2 5 6" xfId="917" xr:uid="{00000000-0005-0000-0000-00004E030000}"/>
    <cellStyle name="Calculation 2 2 2 2 5 6 2" xfId="918" xr:uid="{00000000-0005-0000-0000-00004F030000}"/>
    <cellStyle name="Calculation 2 2 2 2 5 7" xfId="919" xr:uid="{00000000-0005-0000-0000-000050030000}"/>
    <cellStyle name="Calculation 2 2 2 2 5 8" xfId="920" xr:uid="{00000000-0005-0000-0000-000051030000}"/>
    <cellStyle name="Calculation 2 2 2 2 6" xfId="921" xr:uid="{00000000-0005-0000-0000-000052030000}"/>
    <cellStyle name="Calculation 2 2 2 2 6 2" xfId="922" xr:uid="{00000000-0005-0000-0000-000053030000}"/>
    <cellStyle name="Calculation 2 2 2 2 6 2 2" xfId="923" xr:uid="{00000000-0005-0000-0000-000054030000}"/>
    <cellStyle name="Calculation 2 2 2 2 6 2 2 2" xfId="924" xr:uid="{00000000-0005-0000-0000-000055030000}"/>
    <cellStyle name="Calculation 2 2 2 2 6 2 2 3" xfId="925" xr:uid="{00000000-0005-0000-0000-000056030000}"/>
    <cellStyle name="Calculation 2 2 2 2 6 2 2 4" xfId="926" xr:uid="{00000000-0005-0000-0000-000057030000}"/>
    <cellStyle name="Calculation 2 2 2 2 6 2 2 5" xfId="927" xr:uid="{00000000-0005-0000-0000-000058030000}"/>
    <cellStyle name="Calculation 2 2 2 2 6 2 3" xfId="928" xr:uid="{00000000-0005-0000-0000-000059030000}"/>
    <cellStyle name="Calculation 2 2 2 2 6 2 3 2" xfId="929" xr:uid="{00000000-0005-0000-0000-00005A030000}"/>
    <cellStyle name="Calculation 2 2 2 2 6 2 3 3" xfId="930" xr:uid="{00000000-0005-0000-0000-00005B030000}"/>
    <cellStyle name="Calculation 2 2 2 2 6 2 3 4" xfId="931" xr:uid="{00000000-0005-0000-0000-00005C030000}"/>
    <cellStyle name="Calculation 2 2 2 2 6 2 3 5" xfId="932" xr:uid="{00000000-0005-0000-0000-00005D030000}"/>
    <cellStyle name="Calculation 2 2 2 2 6 2 4" xfId="933" xr:uid="{00000000-0005-0000-0000-00005E030000}"/>
    <cellStyle name="Calculation 2 2 2 2 6 2 4 2" xfId="934" xr:uid="{00000000-0005-0000-0000-00005F030000}"/>
    <cellStyle name="Calculation 2 2 2 2 6 2 5" xfId="935" xr:uid="{00000000-0005-0000-0000-000060030000}"/>
    <cellStyle name="Calculation 2 2 2 2 6 2 5 2" xfId="936" xr:uid="{00000000-0005-0000-0000-000061030000}"/>
    <cellStyle name="Calculation 2 2 2 2 6 2 6" xfId="937" xr:uid="{00000000-0005-0000-0000-000062030000}"/>
    <cellStyle name="Calculation 2 2 2 2 6 2 7" xfId="938" xr:uid="{00000000-0005-0000-0000-000063030000}"/>
    <cellStyle name="Calculation 2 2 2 2 6 3" xfId="939" xr:uid="{00000000-0005-0000-0000-000064030000}"/>
    <cellStyle name="Calculation 2 2 2 2 6 3 2" xfId="940" xr:uid="{00000000-0005-0000-0000-000065030000}"/>
    <cellStyle name="Calculation 2 2 2 2 6 3 3" xfId="941" xr:uid="{00000000-0005-0000-0000-000066030000}"/>
    <cellStyle name="Calculation 2 2 2 2 6 3 4" xfId="942" xr:uid="{00000000-0005-0000-0000-000067030000}"/>
    <cellStyle name="Calculation 2 2 2 2 6 3 5" xfId="943" xr:uid="{00000000-0005-0000-0000-000068030000}"/>
    <cellStyle name="Calculation 2 2 2 2 6 4" xfId="944" xr:uid="{00000000-0005-0000-0000-000069030000}"/>
    <cellStyle name="Calculation 2 2 2 2 6 4 2" xfId="945" xr:uid="{00000000-0005-0000-0000-00006A030000}"/>
    <cellStyle name="Calculation 2 2 2 2 6 4 3" xfId="946" xr:uid="{00000000-0005-0000-0000-00006B030000}"/>
    <cellStyle name="Calculation 2 2 2 2 6 4 4" xfId="947" xr:uid="{00000000-0005-0000-0000-00006C030000}"/>
    <cellStyle name="Calculation 2 2 2 2 6 4 5" xfId="948" xr:uid="{00000000-0005-0000-0000-00006D030000}"/>
    <cellStyle name="Calculation 2 2 2 2 6 5" xfId="949" xr:uid="{00000000-0005-0000-0000-00006E030000}"/>
    <cellStyle name="Calculation 2 2 2 2 6 5 2" xfId="950" xr:uid="{00000000-0005-0000-0000-00006F030000}"/>
    <cellStyle name="Calculation 2 2 2 2 6 6" xfId="951" xr:uid="{00000000-0005-0000-0000-000070030000}"/>
    <cellStyle name="Calculation 2 2 2 2 6 6 2" xfId="952" xr:uid="{00000000-0005-0000-0000-000071030000}"/>
    <cellStyle name="Calculation 2 2 2 2 6 7" xfId="953" xr:uid="{00000000-0005-0000-0000-000072030000}"/>
    <cellStyle name="Calculation 2 2 2 2 6 8" xfId="954" xr:uid="{00000000-0005-0000-0000-000073030000}"/>
    <cellStyle name="Calculation 2 2 2 2 7" xfId="955" xr:uid="{00000000-0005-0000-0000-000074030000}"/>
    <cellStyle name="Calculation 2 2 2 2 7 2" xfId="956" xr:uid="{00000000-0005-0000-0000-000075030000}"/>
    <cellStyle name="Calculation 2 2 2 2 7 2 2" xfId="957" xr:uid="{00000000-0005-0000-0000-000076030000}"/>
    <cellStyle name="Calculation 2 2 2 2 7 2 2 2" xfId="958" xr:uid="{00000000-0005-0000-0000-000077030000}"/>
    <cellStyle name="Calculation 2 2 2 2 7 2 2 3" xfId="959" xr:uid="{00000000-0005-0000-0000-000078030000}"/>
    <cellStyle name="Calculation 2 2 2 2 7 2 2 4" xfId="960" xr:uid="{00000000-0005-0000-0000-000079030000}"/>
    <cellStyle name="Calculation 2 2 2 2 7 2 2 5" xfId="961" xr:uid="{00000000-0005-0000-0000-00007A030000}"/>
    <cellStyle name="Calculation 2 2 2 2 7 2 3" xfId="962" xr:uid="{00000000-0005-0000-0000-00007B030000}"/>
    <cellStyle name="Calculation 2 2 2 2 7 2 3 2" xfId="963" xr:uid="{00000000-0005-0000-0000-00007C030000}"/>
    <cellStyle name="Calculation 2 2 2 2 7 2 3 3" xfId="964" xr:uid="{00000000-0005-0000-0000-00007D030000}"/>
    <cellStyle name="Calculation 2 2 2 2 7 2 3 4" xfId="965" xr:uid="{00000000-0005-0000-0000-00007E030000}"/>
    <cellStyle name="Calculation 2 2 2 2 7 2 3 5" xfId="966" xr:uid="{00000000-0005-0000-0000-00007F030000}"/>
    <cellStyle name="Calculation 2 2 2 2 7 2 4" xfId="967" xr:uid="{00000000-0005-0000-0000-000080030000}"/>
    <cellStyle name="Calculation 2 2 2 2 7 2 4 2" xfId="968" xr:uid="{00000000-0005-0000-0000-000081030000}"/>
    <cellStyle name="Calculation 2 2 2 2 7 2 5" xfId="969" xr:uid="{00000000-0005-0000-0000-000082030000}"/>
    <cellStyle name="Calculation 2 2 2 2 7 2 5 2" xfId="970" xr:uid="{00000000-0005-0000-0000-000083030000}"/>
    <cellStyle name="Calculation 2 2 2 2 7 2 6" xfId="971" xr:uid="{00000000-0005-0000-0000-000084030000}"/>
    <cellStyle name="Calculation 2 2 2 2 7 2 7" xfId="972" xr:uid="{00000000-0005-0000-0000-000085030000}"/>
    <cellStyle name="Calculation 2 2 2 2 7 3" xfId="973" xr:uid="{00000000-0005-0000-0000-000086030000}"/>
    <cellStyle name="Calculation 2 2 2 2 7 3 2" xfId="974" xr:uid="{00000000-0005-0000-0000-000087030000}"/>
    <cellStyle name="Calculation 2 2 2 2 7 3 3" xfId="975" xr:uid="{00000000-0005-0000-0000-000088030000}"/>
    <cellStyle name="Calculation 2 2 2 2 7 3 4" xfId="976" xr:uid="{00000000-0005-0000-0000-000089030000}"/>
    <cellStyle name="Calculation 2 2 2 2 7 3 5" xfId="977" xr:uid="{00000000-0005-0000-0000-00008A030000}"/>
    <cellStyle name="Calculation 2 2 2 2 7 4" xfId="978" xr:uid="{00000000-0005-0000-0000-00008B030000}"/>
    <cellStyle name="Calculation 2 2 2 2 7 4 2" xfId="979" xr:uid="{00000000-0005-0000-0000-00008C030000}"/>
    <cellStyle name="Calculation 2 2 2 2 7 4 3" xfId="980" xr:uid="{00000000-0005-0000-0000-00008D030000}"/>
    <cellStyle name="Calculation 2 2 2 2 7 4 4" xfId="981" xr:uid="{00000000-0005-0000-0000-00008E030000}"/>
    <cellStyle name="Calculation 2 2 2 2 7 4 5" xfId="982" xr:uid="{00000000-0005-0000-0000-00008F030000}"/>
    <cellStyle name="Calculation 2 2 2 2 7 5" xfId="983" xr:uid="{00000000-0005-0000-0000-000090030000}"/>
    <cellStyle name="Calculation 2 2 2 2 7 5 2" xfId="984" xr:uid="{00000000-0005-0000-0000-000091030000}"/>
    <cellStyle name="Calculation 2 2 2 2 7 6" xfId="985" xr:uid="{00000000-0005-0000-0000-000092030000}"/>
    <cellStyle name="Calculation 2 2 2 2 7 6 2" xfId="986" xr:uid="{00000000-0005-0000-0000-000093030000}"/>
    <cellStyle name="Calculation 2 2 2 2 7 7" xfId="987" xr:uid="{00000000-0005-0000-0000-000094030000}"/>
    <cellStyle name="Calculation 2 2 2 2 7 8" xfId="988" xr:uid="{00000000-0005-0000-0000-000095030000}"/>
    <cellStyle name="Calculation 2 2 2 2 8" xfId="989" xr:uid="{00000000-0005-0000-0000-000096030000}"/>
    <cellStyle name="Calculation 2 2 2 2 8 2" xfId="990" xr:uid="{00000000-0005-0000-0000-000097030000}"/>
    <cellStyle name="Calculation 2 2 2 2 8 2 2" xfId="991" xr:uid="{00000000-0005-0000-0000-000098030000}"/>
    <cellStyle name="Calculation 2 2 2 2 8 2 2 2" xfId="992" xr:uid="{00000000-0005-0000-0000-000099030000}"/>
    <cellStyle name="Calculation 2 2 2 2 8 2 2 3" xfId="993" xr:uid="{00000000-0005-0000-0000-00009A030000}"/>
    <cellStyle name="Calculation 2 2 2 2 8 2 2 4" xfId="994" xr:uid="{00000000-0005-0000-0000-00009B030000}"/>
    <cellStyle name="Calculation 2 2 2 2 8 2 2 5" xfId="995" xr:uid="{00000000-0005-0000-0000-00009C030000}"/>
    <cellStyle name="Calculation 2 2 2 2 8 2 3" xfId="996" xr:uid="{00000000-0005-0000-0000-00009D030000}"/>
    <cellStyle name="Calculation 2 2 2 2 8 2 3 2" xfId="997" xr:uid="{00000000-0005-0000-0000-00009E030000}"/>
    <cellStyle name="Calculation 2 2 2 2 8 2 3 3" xfId="998" xr:uid="{00000000-0005-0000-0000-00009F030000}"/>
    <cellStyle name="Calculation 2 2 2 2 8 2 3 4" xfId="999" xr:uid="{00000000-0005-0000-0000-0000A0030000}"/>
    <cellStyle name="Calculation 2 2 2 2 8 2 3 5" xfId="1000" xr:uid="{00000000-0005-0000-0000-0000A1030000}"/>
    <cellStyle name="Calculation 2 2 2 2 8 2 4" xfId="1001" xr:uid="{00000000-0005-0000-0000-0000A2030000}"/>
    <cellStyle name="Calculation 2 2 2 2 8 2 4 2" xfId="1002" xr:uid="{00000000-0005-0000-0000-0000A3030000}"/>
    <cellStyle name="Calculation 2 2 2 2 8 2 5" xfId="1003" xr:uid="{00000000-0005-0000-0000-0000A4030000}"/>
    <cellStyle name="Calculation 2 2 2 2 8 2 5 2" xfId="1004" xr:uid="{00000000-0005-0000-0000-0000A5030000}"/>
    <cellStyle name="Calculation 2 2 2 2 8 2 6" xfId="1005" xr:uid="{00000000-0005-0000-0000-0000A6030000}"/>
    <cellStyle name="Calculation 2 2 2 2 8 2 7" xfId="1006" xr:uid="{00000000-0005-0000-0000-0000A7030000}"/>
    <cellStyle name="Calculation 2 2 2 2 8 3" xfId="1007" xr:uid="{00000000-0005-0000-0000-0000A8030000}"/>
    <cellStyle name="Calculation 2 2 2 2 8 3 2" xfId="1008" xr:uid="{00000000-0005-0000-0000-0000A9030000}"/>
    <cellStyle name="Calculation 2 2 2 2 8 3 3" xfId="1009" xr:uid="{00000000-0005-0000-0000-0000AA030000}"/>
    <cellStyle name="Calculation 2 2 2 2 8 3 4" xfId="1010" xr:uid="{00000000-0005-0000-0000-0000AB030000}"/>
    <cellStyle name="Calculation 2 2 2 2 8 3 5" xfId="1011" xr:uid="{00000000-0005-0000-0000-0000AC030000}"/>
    <cellStyle name="Calculation 2 2 2 2 8 4" xfId="1012" xr:uid="{00000000-0005-0000-0000-0000AD030000}"/>
    <cellStyle name="Calculation 2 2 2 2 8 4 2" xfId="1013" xr:uid="{00000000-0005-0000-0000-0000AE030000}"/>
    <cellStyle name="Calculation 2 2 2 2 8 4 3" xfId="1014" xr:uid="{00000000-0005-0000-0000-0000AF030000}"/>
    <cellStyle name="Calculation 2 2 2 2 8 4 4" xfId="1015" xr:uid="{00000000-0005-0000-0000-0000B0030000}"/>
    <cellStyle name="Calculation 2 2 2 2 8 4 5" xfId="1016" xr:uid="{00000000-0005-0000-0000-0000B1030000}"/>
    <cellStyle name="Calculation 2 2 2 2 8 5" xfId="1017" xr:uid="{00000000-0005-0000-0000-0000B2030000}"/>
    <cellStyle name="Calculation 2 2 2 2 8 5 2" xfId="1018" xr:uid="{00000000-0005-0000-0000-0000B3030000}"/>
    <cellStyle name="Calculation 2 2 2 2 8 6" xfId="1019" xr:uid="{00000000-0005-0000-0000-0000B4030000}"/>
    <cellStyle name="Calculation 2 2 2 2 8 6 2" xfId="1020" xr:uid="{00000000-0005-0000-0000-0000B5030000}"/>
    <cellStyle name="Calculation 2 2 2 2 8 7" xfId="1021" xr:uid="{00000000-0005-0000-0000-0000B6030000}"/>
    <cellStyle name="Calculation 2 2 2 2 8 8" xfId="1022" xr:uid="{00000000-0005-0000-0000-0000B7030000}"/>
    <cellStyle name="Calculation 2 2 2 2 9" xfId="1023" xr:uid="{00000000-0005-0000-0000-0000B8030000}"/>
    <cellStyle name="Calculation 2 2 2 2 9 2" xfId="1024" xr:uid="{00000000-0005-0000-0000-0000B9030000}"/>
    <cellStyle name="Calculation 2 2 2 2 9 2 2" xfId="1025" xr:uid="{00000000-0005-0000-0000-0000BA030000}"/>
    <cellStyle name="Calculation 2 2 2 2 9 2 2 2" xfId="1026" xr:uid="{00000000-0005-0000-0000-0000BB030000}"/>
    <cellStyle name="Calculation 2 2 2 2 9 2 2 3" xfId="1027" xr:uid="{00000000-0005-0000-0000-0000BC030000}"/>
    <cellStyle name="Calculation 2 2 2 2 9 2 2 4" xfId="1028" xr:uid="{00000000-0005-0000-0000-0000BD030000}"/>
    <cellStyle name="Calculation 2 2 2 2 9 2 2 5" xfId="1029" xr:uid="{00000000-0005-0000-0000-0000BE030000}"/>
    <cellStyle name="Calculation 2 2 2 2 9 2 3" xfId="1030" xr:uid="{00000000-0005-0000-0000-0000BF030000}"/>
    <cellStyle name="Calculation 2 2 2 2 9 2 3 2" xfId="1031" xr:uid="{00000000-0005-0000-0000-0000C0030000}"/>
    <cellStyle name="Calculation 2 2 2 2 9 2 3 3" xfId="1032" xr:uid="{00000000-0005-0000-0000-0000C1030000}"/>
    <cellStyle name="Calculation 2 2 2 2 9 2 3 4" xfId="1033" xr:uid="{00000000-0005-0000-0000-0000C2030000}"/>
    <cellStyle name="Calculation 2 2 2 2 9 2 3 5" xfId="1034" xr:uid="{00000000-0005-0000-0000-0000C3030000}"/>
    <cellStyle name="Calculation 2 2 2 2 9 2 4" xfId="1035" xr:uid="{00000000-0005-0000-0000-0000C4030000}"/>
    <cellStyle name="Calculation 2 2 2 2 9 2 4 2" xfId="1036" xr:uid="{00000000-0005-0000-0000-0000C5030000}"/>
    <cellStyle name="Calculation 2 2 2 2 9 2 5" xfId="1037" xr:uid="{00000000-0005-0000-0000-0000C6030000}"/>
    <cellStyle name="Calculation 2 2 2 2 9 2 5 2" xfId="1038" xr:uid="{00000000-0005-0000-0000-0000C7030000}"/>
    <cellStyle name="Calculation 2 2 2 2 9 2 6" xfId="1039" xr:uid="{00000000-0005-0000-0000-0000C8030000}"/>
    <cellStyle name="Calculation 2 2 2 2 9 2 7" xfId="1040" xr:uid="{00000000-0005-0000-0000-0000C9030000}"/>
    <cellStyle name="Calculation 2 2 2 2 9 3" xfId="1041" xr:uid="{00000000-0005-0000-0000-0000CA030000}"/>
    <cellStyle name="Calculation 2 2 2 2 9 3 2" xfId="1042" xr:uid="{00000000-0005-0000-0000-0000CB030000}"/>
    <cellStyle name="Calculation 2 2 2 2 9 3 3" xfId="1043" xr:uid="{00000000-0005-0000-0000-0000CC030000}"/>
    <cellStyle name="Calculation 2 2 2 2 9 3 4" xfId="1044" xr:uid="{00000000-0005-0000-0000-0000CD030000}"/>
    <cellStyle name="Calculation 2 2 2 2 9 3 5" xfId="1045" xr:uid="{00000000-0005-0000-0000-0000CE030000}"/>
    <cellStyle name="Calculation 2 2 2 2 9 4" xfId="1046" xr:uid="{00000000-0005-0000-0000-0000CF030000}"/>
    <cellStyle name="Calculation 2 2 2 2 9 4 2" xfId="1047" xr:uid="{00000000-0005-0000-0000-0000D0030000}"/>
    <cellStyle name="Calculation 2 2 2 2 9 4 3" xfId="1048" xr:uid="{00000000-0005-0000-0000-0000D1030000}"/>
    <cellStyle name="Calculation 2 2 2 2 9 4 4" xfId="1049" xr:uid="{00000000-0005-0000-0000-0000D2030000}"/>
    <cellStyle name="Calculation 2 2 2 2 9 4 5" xfId="1050" xr:uid="{00000000-0005-0000-0000-0000D3030000}"/>
    <cellStyle name="Calculation 2 2 2 2 9 5" xfId="1051" xr:uid="{00000000-0005-0000-0000-0000D4030000}"/>
    <cellStyle name="Calculation 2 2 2 2 9 5 2" xfId="1052" xr:uid="{00000000-0005-0000-0000-0000D5030000}"/>
    <cellStyle name="Calculation 2 2 2 2 9 6" xfId="1053" xr:uid="{00000000-0005-0000-0000-0000D6030000}"/>
    <cellStyle name="Calculation 2 2 2 2 9 6 2" xfId="1054" xr:uid="{00000000-0005-0000-0000-0000D7030000}"/>
    <cellStyle name="Calculation 2 2 2 2 9 7" xfId="1055" xr:uid="{00000000-0005-0000-0000-0000D8030000}"/>
    <cellStyle name="Calculation 2 2 2 2 9 8" xfId="1056" xr:uid="{00000000-0005-0000-0000-0000D9030000}"/>
    <cellStyle name="Calculation 2 2 2 3" xfId="1057" xr:uid="{00000000-0005-0000-0000-0000DA030000}"/>
    <cellStyle name="Calculation 2 2 2 3 2" xfId="1058" xr:uid="{00000000-0005-0000-0000-0000DB030000}"/>
    <cellStyle name="Calculation 2 2 2 4" xfId="1059" xr:uid="{00000000-0005-0000-0000-0000DC030000}"/>
    <cellStyle name="Calculation 2 2 2 4 2" xfId="1060" xr:uid="{00000000-0005-0000-0000-0000DD030000}"/>
    <cellStyle name="Calculation 2 2 2 5" xfId="1061" xr:uid="{00000000-0005-0000-0000-0000DE030000}"/>
    <cellStyle name="Calculation 2 2 2 6" xfId="1062" xr:uid="{00000000-0005-0000-0000-0000DF030000}"/>
    <cellStyle name="Calculation 2 2 2 6 2" xfId="1063" xr:uid="{00000000-0005-0000-0000-0000E0030000}"/>
    <cellStyle name="Calculation 2 2 2_T-straight with PEDs adjustor" xfId="1064" xr:uid="{00000000-0005-0000-0000-0000E1030000}"/>
    <cellStyle name="Calculation 2 2 3" xfId="1065" xr:uid="{00000000-0005-0000-0000-0000E2030000}"/>
    <cellStyle name="Calculation 2 2 3 10" xfId="1066" xr:uid="{00000000-0005-0000-0000-0000E3030000}"/>
    <cellStyle name="Calculation 2 2 3 10 2" xfId="1067" xr:uid="{00000000-0005-0000-0000-0000E4030000}"/>
    <cellStyle name="Calculation 2 2 3 10 2 2" xfId="1068" xr:uid="{00000000-0005-0000-0000-0000E5030000}"/>
    <cellStyle name="Calculation 2 2 3 10 2 2 2" xfId="1069" xr:uid="{00000000-0005-0000-0000-0000E6030000}"/>
    <cellStyle name="Calculation 2 2 3 10 2 2 3" xfId="1070" xr:uid="{00000000-0005-0000-0000-0000E7030000}"/>
    <cellStyle name="Calculation 2 2 3 10 2 2 4" xfId="1071" xr:uid="{00000000-0005-0000-0000-0000E8030000}"/>
    <cellStyle name="Calculation 2 2 3 10 2 2 5" xfId="1072" xr:uid="{00000000-0005-0000-0000-0000E9030000}"/>
    <cellStyle name="Calculation 2 2 3 10 2 3" xfId="1073" xr:uid="{00000000-0005-0000-0000-0000EA030000}"/>
    <cellStyle name="Calculation 2 2 3 10 2 3 2" xfId="1074" xr:uid="{00000000-0005-0000-0000-0000EB030000}"/>
    <cellStyle name="Calculation 2 2 3 10 2 3 3" xfId="1075" xr:uid="{00000000-0005-0000-0000-0000EC030000}"/>
    <cellStyle name="Calculation 2 2 3 10 2 3 4" xfId="1076" xr:uid="{00000000-0005-0000-0000-0000ED030000}"/>
    <cellStyle name="Calculation 2 2 3 10 2 3 5" xfId="1077" xr:uid="{00000000-0005-0000-0000-0000EE030000}"/>
    <cellStyle name="Calculation 2 2 3 10 2 4" xfId="1078" xr:uid="{00000000-0005-0000-0000-0000EF030000}"/>
    <cellStyle name="Calculation 2 2 3 10 2 4 2" xfId="1079" xr:uid="{00000000-0005-0000-0000-0000F0030000}"/>
    <cellStyle name="Calculation 2 2 3 10 2 5" xfId="1080" xr:uid="{00000000-0005-0000-0000-0000F1030000}"/>
    <cellStyle name="Calculation 2 2 3 10 2 5 2" xfId="1081" xr:uid="{00000000-0005-0000-0000-0000F2030000}"/>
    <cellStyle name="Calculation 2 2 3 10 2 6" xfId="1082" xr:uid="{00000000-0005-0000-0000-0000F3030000}"/>
    <cellStyle name="Calculation 2 2 3 10 2 7" xfId="1083" xr:uid="{00000000-0005-0000-0000-0000F4030000}"/>
    <cellStyle name="Calculation 2 2 3 10 3" xfId="1084" xr:uid="{00000000-0005-0000-0000-0000F5030000}"/>
    <cellStyle name="Calculation 2 2 3 10 3 2" xfId="1085" xr:uid="{00000000-0005-0000-0000-0000F6030000}"/>
    <cellStyle name="Calculation 2 2 3 10 3 3" xfId="1086" xr:uid="{00000000-0005-0000-0000-0000F7030000}"/>
    <cellStyle name="Calculation 2 2 3 10 3 4" xfId="1087" xr:uid="{00000000-0005-0000-0000-0000F8030000}"/>
    <cellStyle name="Calculation 2 2 3 10 3 5" xfId="1088" xr:uid="{00000000-0005-0000-0000-0000F9030000}"/>
    <cellStyle name="Calculation 2 2 3 10 4" xfId="1089" xr:uid="{00000000-0005-0000-0000-0000FA030000}"/>
    <cellStyle name="Calculation 2 2 3 10 4 2" xfId="1090" xr:uid="{00000000-0005-0000-0000-0000FB030000}"/>
    <cellStyle name="Calculation 2 2 3 10 4 3" xfId="1091" xr:uid="{00000000-0005-0000-0000-0000FC030000}"/>
    <cellStyle name="Calculation 2 2 3 10 4 4" xfId="1092" xr:uid="{00000000-0005-0000-0000-0000FD030000}"/>
    <cellStyle name="Calculation 2 2 3 10 4 5" xfId="1093" xr:uid="{00000000-0005-0000-0000-0000FE030000}"/>
    <cellStyle name="Calculation 2 2 3 10 5" xfId="1094" xr:uid="{00000000-0005-0000-0000-0000FF030000}"/>
    <cellStyle name="Calculation 2 2 3 10 5 2" xfId="1095" xr:uid="{00000000-0005-0000-0000-000000040000}"/>
    <cellStyle name="Calculation 2 2 3 10 6" xfId="1096" xr:uid="{00000000-0005-0000-0000-000001040000}"/>
    <cellStyle name="Calculation 2 2 3 10 6 2" xfId="1097" xr:uid="{00000000-0005-0000-0000-000002040000}"/>
    <cellStyle name="Calculation 2 2 3 10 7" xfId="1098" xr:uid="{00000000-0005-0000-0000-000003040000}"/>
    <cellStyle name="Calculation 2 2 3 10 8" xfId="1099" xr:uid="{00000000-0005-0000-0000-000004040000}"/>
    <cellStyle name="Calculation 2 2 3 11" xfId="1100" xr:uid="{00000000-0005-0000-0000-000005040000}"/>
    <cellStyle name="Calculation 2 2 3 11 2" xfId="1101" xr:uid="{00000000-0005-0000-0000-000006040000}"/>
    <cellStyle name="Calculation 2 2 3 11 2 2" xfId="1102" xr:uid="{00000000-0005-0000-0000-000007040000}"/>
    <cellStyle name="Calculation 2 2 3 11 2 2 2" xfId="1103" xr:uid="{00000000-0005-0000-0000-000008040000}"/>
    <cellStyle name="Calculation 2 2 3 11 2 2 3" xfId="1104" xr:uid="{00000000-0005-0000-0000-000009040000}"/>
    <cellStyle name="Calculation 2 2 3 11 2 2 4" xfId="1105" xr:uid="{00000000-0005-0000-0000-00000A040000}"/>
    <cellStyle name="Calculation 2 2 3 11 2 2 5" xfId="1106" xr:uid="{00000000-0005-0000-0000-00000B040000}"/>
    <cellStyle name="Calculation 2 2 3 11 2 3" xfId="1107" xr:uid="{00000000-0005-0000-0000-00000C040000}"/>
    <cellStyle name="Calculation 2 2 3 11 2 3 2" xfId="1108" xr:uid="{00000000-0005-0000-0000-00000D040000}"/>
    <cellStyle name="Calculation 2 2 3 11 2 3 3" xfId="1109" xr:uid="{00000000-0005-0000-0000-00000E040000}"/>
    <cellStyle name="Calculation 2 2 3 11 2 3 4" xfId="1110" xr:uid="{00000000-0005-0000-0000-00000F040000}"/>
    <cellStyle name="Calculation 2 2 3 11 2 3 5" xfId="1111" xr:uid="{00000000-0005-0000-0000-000010040000}"/>
    <cellStyle name="Calculation 2 2 3 11 2 4" xfId="1112" xr:uid="{00000000-0005-0000-0000-000011040000}"/>
    <cellStyle name="Calculation 2 2 3 11 2 4 2" xfId="1113" xr:uid="{00000000-0005-0000-0000-000012040000}"/>
    <cellStyle name="Calculation 2 2 3 11 2 5" xfId="1114" xr:uid="{00000000-0005-0000-0000-000013040000}"/>
    <cellStyle name="Calculation 2 2 3 11 2 5 2" xfId="1115" xr:uid="{00000000-0005-0000-0000-000014040000}"/>
    <cellStyle name="Calculation 2 2 3 11 2 6" xfId="1116" xr:uid="{00000000-0005-0000-0000-000015040000}"/>
    <cellStyle name="Calculation 2 2 3 11 2 7" xfId="1117" xr:uid="{00000000-0005-0000-0000-000016040000}"/>
    <cellStyle name="Calculation 2 2 3 11 3" xfId="1118" xr:uid="{00000000-0005-0000-0000-000017040000}"/>
    <cellStyle name="Calculation 2 2 3 11 3 2" xfId="1119" xr:uid="{00000000-0005-0000-0000-000018040000}"/>
    <cellStyle name="Calculation 2 2 3 11 3 3" xfId="1120" xr:uid="{00000000-0005-0000-0000-000019040000}"/>
    <cellStyle name="Calculation 2 2 3 11 3 4" xfId="1121" xr:uid="{00000000-0005-0000-0000-00001A040000}"/>
    <cellStyle name="Calculation 2 2 3 11 3 5" xfId="1122" xr:uid="{00000000-0005-0000-0000-00001B040000}"/>
    <cellStyle name="Calculation 2 2 3 11 4" xfId="1123" xr:uid="{00000000-0005-0000-0000-00001C040000}"/>
    <cellStyle name="Calculation 2 2 3 11 4 2" xfId="1124" xr:uid="{00000000-0005-0000-0000-00001D040000}"/>
    <cellStyle name="Calculation 2 2 3 11 4 3" xfId="1125" xr:uid="{00000000-0005-0000-0000-00001E040000}"/>
    <cellStyle name="Calculation 2 2 3 11 4 4" xfId="1126" xr:uid="{00000000-0005-0000-0000-00001F040000}"/>
    <cellStyle name="Calculation 2 2 3 11 4 5" xfId="1127" xr:uid="{00000000-0005-0000-0000-000020040000}"/>
    <cellStyle name="Calculation 2 2 3 11 5" xfId="1128" xr:uid="{00000000-0005-0000-0000-000021040000}"/>
    <cellStyle name="Calculation 2 2 3 11 5 2" xfId="1129" xr:uid="{00000000-0005-0000-0000-000022040000}"/>
    <cellStyle name="Calculation 2 2 3 11 6" xfId="1130" xr:uid="{00000000-0005-0000-0000-000023040000}"/>
    <cellStyle name="Calculation 2 2 3 11 6 2" xfId="1131" xr:uid="{00000000-0005-0000-0000-000024040000}"/>
    <cellStyle name="Calculation 2 2 3 11 7" xfId="1132" xr:uid="{00000000-0005-0000-0000-000025040000}"/>
    <cellStyle name="Calculation 2 2 3 11 8" xfId="1133" xr:uid="{00000000-0005-0000-0000-000026040000}"/>
    <cellStyle name="Calculation 2 2 3 12" xfId="1134" xr:uid="{00000000-0005-0000-0000-000027040000}"/>
    <cellStyle name="Calculation 2 2 3 12 2" xfId="1135" xr:uid="{00000000-0005-0000-0000-000028040000}"/>
    <cellStyle name="Calculation 2 2 3 12 2 2" xfId="1136" xr:uid="{00000000-0005-0000-0000-000029040000}"/>
    <cellStyle name="Calculation 2 2 3 12 2 2 2" xfId="1137" xr:uid="{00000000-0005-0000-0000-00002A040000}"/>
    <cellStyle name="Calculation 2 2 3 12 2 2 3" xfId="1138" xr:uid="{00000000-0005-0000-0000-00002B040000}"/>
    <cellStyle name="Calculation 2 2 3 12 2 2 4" xfId="1139" xr:uid="{00000000-0005-0000-0000-00002C040000}"/>
    <cellStyle name="Calculation 2 2 3 12 2 2 5" xfId="1140" xr:uid="{00000000-0005-0000-0000-00002D040000}"/>
    <cellStyle name="Calculation 2 2 3 12 2 3" xfId="1141" xr:uid="{00000000-0005-0000-0000-00002E040000}"/>
    <cellStyle name="Calculation 2 2 3 12 2 3 2" xfId="1142" xr:uid="{00000000-0005-0000-0000-00002F040000}"/>
    <cellStyle name="Calculation 2 2 3 12 2 3 3" xfId="1143" xr:uid="{00000000-0005-0000-0000-000030040000}"/>
    <cellStyle name="Calculation 2 2 3 12 2 3 4" xfId="1144" xr:uid="{00000000-0005-0000-0000-000031040000}"/>
    <cellStyle name="Calculation 2 2 3 12 2 3 5" xfId="1145" xr:uid="{00000000-0005-0000-0000-000032040000}"/>
    <cellStyle name="Calculation 2 2 3 12 2 4" xfId="1146" xr:uid="{00000000-0005-0000-0000-000033040000}"/>
    <cellStyle name="Calculation 2 2 3 12 2 4 2" xfId="1147" xr:uid="{00000000-0005-0000-0000-000034040000}"/>
    <cellStyle name="Calculation 2 2 3 12 2 5" xfId="1148" xr:uid="{00000000-0005-0000-0000-000035040000}"/>
    <cellStyle name="Calculation 2 2 3 12 2 5 2" xfId="1149" xr:uid="{00000000-0005-0000-0000-000036040000}"/>
    <cellStyle name="Calculation 2 2 3 12 2 6" xfId="1150" xr:uid="{00000000-0005-0000-0000-000037040000}"/>
    <cellStyle name="Calculation 2 2 3 12 2 7" xfId="1151" xr:uid="{00000000-0005-0000-0000-000038040000}"/>
    <cellStyle name="Calculation 2 2 3 12 3" xfId="1152" xr:uid="{00000000-0005-0000-0000-000039040000}"/>
    <cellStyle name="Calculation 2 2 3 12 3 2" xfId="1153" xr:uid="{00000000-0005-0000-0000-00003A040000}"/>
    <cellStyle name="Calculation 2 2 3 12 3 3" xfId="1154" xr:uid="{00000000-0005-0000-0000-00003B040000}"/>
    <cellStyle name="Calculation 2 2 3 12 3 4" xfId="1155" xr:uid="{00000000-0005-0000-0000-00003C040000}"/>
    <cellStyle name="Calculation 2 2 3 12 3 5" xfId="1156" xr:uid="{00000000-0005-0000-0000-00003D040000}"/>
    <cellStyle name="Calculation 2 2 3 12 4" xfId="1157" xr:uid="{00000000-0005-0000-0000-00003E040000}"/>
    <cellStyle name="Calculation 2 2 3 12 4 2" xfId="1158" xr:uid="{00000000-0005-0000-0000-00003F040000}"/>
    <cellStyle name="Calculation 2 2 3 12 4 3" xfId="1159" xr:uid="{00000000-0005-0000-0000-000040040000}"/>
    <cellStyle name="Calculation 2 2 3 12 4 4" xfId="1160" xr:uid="{00000000-0005-0000-0000-000041040000}"/>
    <cellStyle name="Calculation 2 2 3 12 4 5" xfId="1161" xr:uid="{00000000-0005-0000-0000-000042040000}"/>
    <cellStyle name="Calculation 2 2 3 12 5" xfId="1162" xr:uid="{00000000-0005-0000-0000-000043040000}"/>
    <cellStyle name="Calculation 2 2 3 12 5 2" xfId="1163" xr:uid="{00000000-0005-0000-0000-000044040000}"/>
    <cellStyle name="Calculation 2 2 3 12 6" xfId="1164" xr:uid="{00000000-0005-0000-0000-000045040000}"/>
    <cellStyle name="Calculation 2 2 3 12 6 2" xfId="1165" xr:uid="{00000000-0005-0000-0000-000046040000}"/>
    <cellStyle name="Calculation 2 2 3 12 7" xfId="1166" xr:uid="{00000000-0005-0000-0000-000047040000}"/>
    <cellStyle name="Calculation 2 2 3 12 8" xfId="1167" xr:uid="{00000000-0005-0000-0000-000048040000}"/>
    <cellStyle name="Calculation 2 2 3 13" xfId="1168" xr:uid="{00000000-0005-0000-0000-000049040000}"/>
    <cellStyle name="Calculation 2 2 3 13 2" xfId="1169" xr:uid="{00000000-0005-0000-0000-00004A040000}"/>
    <cellStyle name="Calculation 2 2 3 13 2 2" xfId="1170" xr:uid="{00000000-0005-0000-0000-00004B040000}"/>
    <cellStyle name="Calculation 2 2 3 13 2 2 2" xfId="1171" xr:uid="{00000000-0005-0000-0000-00004C040000}"/>
    <cellStyle name="Calculation 2 2 3 13 2 2 3" xfId="1172" xr:uid="{00000000-0005-0000-0000-00004D040000}"/>
    <cellStyle name="Calculation 2 2 3 13 2 2 4" xfId="1173" xr:uid="{00000000-0005-0000-0000-00004E040000}"/>
    <cellStyle name="Calculation 2 2 3 13 2 2 5" xfId="1174" xr:uid="{00000000-0005-0000-0000-00004F040000}"/>
    <cellStyle name="Calculation 2 2 3 13 2 3" xfId="1175" xr:uid="{00000000-0005-0000-0000-000050040000}"/>
    <cellStyle name="Calculation 2 2 3 13 2 3 2" xfId="1176" xr:uid="{00000000-0005-0000-0000-000051040000}"/>
    <cellStyle name="Calculation 2 2 3 13 2 3 3" xfId="1177" xr:uid="{00000000-0005-0000-0000-000052040000}"/>
    <cellStyle name="Calculation 2 2 3 13 2 3 4" xfId="1178" xr:uid="{00000000-0005-0000-0000-000053040000}"/>
    <cellStyle name="Calculation 2 2 3 13 2 3 5" xfId="1179" xr:uid="{00000000-0005-0000-0000-000054040000}"/>
    <cellStyle name="Calculation 2 2 3 13 2 4" xfId="1180" xr:uid="{00000000-0005-0000-0000-000055040000}"/>
    <cellStyle name="Calculation 2 2 3 13 2 4 2" xfId="1181" xr:uid="{00000000-0005-0000-0000-000056040000}"/>
    <cellStyle name="Calculation 2 2 3 13 2 5" xfId="1182" xr:uid="{00000000-0005-0000-0000-000057040000}"/>
    <cellStyle name="Calculation 2 2 3 13 2 5 2" xfId="1183" xr:uid="{00000000-0005-0000-0000-000058040000}"/>
    <cellStyle name="Calculation 2 2 3 13 2 6" xfId="1184" xr:uid="{00000000-0005-0000-0000-000059040000}"/>
    <cellStyle name="Calculation 2 2 3 13 2 7" xfId="1185" xr:uid="{00000000-0005-0000-0000-00005A040000}"/>
    <cellStyle name="Calculation 2 2 3 13 3" xfId="1186" xr:uid="{00000000-0005-0000-0000-00005B040000}"/>
    <cellStyle name="Calculation 2 2 3 13 3 2" xfId="1187" xr:uid="{00000000-0005-0000-0000-00005C040000}"/>
    <cellStyle name="Calculation 2 2 3 13 3 3" xfId="1188" xr:uid="{00000000-0005-0000-0000-00005D040000}"/>
    <cellStyle name="Calculation 2 2 3 13 3 4" xfId="1189" xr:uid="{00000000-0005-0000-0000-00005E040000}"/>
    <cellStyle name="Calculation 2 2 3 13 3 5" xfId="1190" xr:uid="{00000000-0005-0000-0000-00005F040000}"/>
    <cellStyle name="Calculation 2 2 3 13 4" xfId="1191" xr:uid="{00000000-0005-0000-0000-000060040000}"/>
    <cellStyle name="Calculation 2 2 3 13 4 2" xfId="1192" xr:uid="{00000000-0005-0000-0000-000061040000}"/>
    <cellStyle name="Calculation 2 2 3 13 4 3" xfId="1193" xr:uid="{00000000-0005-0000-0000-000062040000}"/>
    <cellStyle name="Calculation 2 2 3 13 4 4" xfId="1194" xr:uid="{00000000-0005-0000-0000-000063040000}"/>
    <cellStyle name="Calculation 2 2 3 13 4 5" xfId="1195" xr:uid="{00000000-0005-0000-0000-000064040000}"/>
    <cellStyle name="Calculation 2 2 3 13 5" xfId="1196" xr:uid="{00000000-0005-0000-0000-000065040000}"/>
    <cellStyle name="Calculation 2 2 3 13 5 2" xfId="1197" xr:uid="{00000000-0005-0000-0000-000066040000}"/>
    <cellStyle name="Calculation 2 2 3 13 6" xfId="1198" xr:uid="{00000000-0005-0000-0000-000067040000}"/>
    <cellStyle name="Calculation 2 2 3 13 6 2" xfId="1199" xr:uid="{00000000-0005-0000-0000-000068040000}"/>
    <cellStyle name="Calculation 2 2 3 13 7" xfId="1200" xr:uid="{00000000-0005-0000-0000-000069040000}"/>
    <cellStyle name="Calculation 2 2 3 13 8" xfId="1201" xr:uid="{00000000-0005-0000-0000-00006A040000}"/>
    <cellStyle name="Calculation 2 2 3 14" xfId="1202" xr:uid="{00000000-0005-0000-0000-00006B040000}"/>
    <cellStyle name="Calculation 2 2 3 14 2" xfId="1203" xr:uid="{00000000-0005-0000-0000-00006C040000}"/>
    <cellStyle name="Calculation 2 2 3 14 2 2" xfId="1204" xr:uid="{00000000-0005-0000-0000-00006D040000}"/>
    <cellStyle name="Calculation 2 2 3 14 2 2 2" xfId="1205" xr:uid="{00000000-0005-0000-0000-00006E040000}"/>
    <cellStyle name="Calculation 2 2 3 14 2 2 3" xfId="1206" xr:uid="{00000000-0005-0000-0000-00006F040000}"/>
    <cellStyle name="Calculation 2 2 3 14 2 2 4" xfId="1207" xr:uid="{00000000-0005-0000-0000-000070040000}"/>
    <cellStyle name="Calculation 2 2 3 14 2 2 5" xfId="1208" xr:uid="{00000000-0005-0000-0000-000071040000}"/>
    <cellStyle name="Calculation 2 2 3 14 2 3" xfId="1209" xr:uid="{00000000-0005-0000-0000-000072040000}"/>
    <cellStyle name="Calculation 2 2 3 14 2 3 2" xfId="1210" xr:uid="{00000000-0005-0000-0000-000073040000}"/>
    <cellStyle name="Calculation 2 2 3 14 2 3 3" xfId="1211" xr:uid="{00000000-0005-0000-0000-000074040000}"/>
    <cellStyle name="Calculation 2 2 3 14 2 3 4" xfId="1212" xr:uid="{00000000-0005-0000-0000-000075040000}"/>
    <cellStyle name="Calculation 2 2 3 14 2 3 5" xfId="1213" xr:uid="{00000000-0005-0000-0000-000076040000}"/>
    <cellStyle name="Calculation 2 2 3 14 2 4" xfId="1214" xr:uid="{00000000-0005-0000-0000-000077040000}"/>
    <cellStyle name="Calculation 2 2 3 14 2 4 2" xfId="1215" xr:uid="{00000000-0005-0000-0000-000078040000}"/>
    <cellStyle name="Calculation 2 2 3 14 2 5" xfId="1216" xr:uid="{00000000-0005-0000-0000-000079040000}"/>
    <cellStyle name="Calculation 2 2 3 14 2 5 2" xfId="1217" xr:uid="{00000000-0005-0000-0000-00007A040000}"/>
    <cellStyle name="Calculation 2 2 3 14 2 6" xfId="1218" xr:uid="{00000000-0005-0000-0000-00007B040000}"/>
    <cellStyle name="Calculation 2 2 3 14 2 7" xfId="1219" xr:uid="{00000000-0005-0000-0000-00007C040000}"/>
    <cellStyle name="Calculation 2 2 3 14 3" xfId="1220" xr:uid="{00000000-0005-0000-0000-00007D040000}"/>
    <cellStyle name="Calculation 2 2 3 14 3 2" xfId="1221" xr:uid="{00000000-0005-0000-0000-00007E040000}"/>
    <cellStyle name="Calculation 2 2 3 14 3 3" xfId="1222" xr:uid="{00000000-0005-0000-0000-00007F040000}"/>
    <cellStyle name="Calculation 2 2 3 14 3 4" xfId="1223" xr:uid="{00000000-0005-0000-0000-000080040000}"/>
    <cellStyle name="Calculation 2 2 3 14 3 5" xfId="1224" xr:uid="{00000000-0005-0000-0000-000081040000}"/>
    <cellStyle name="Calculation 2 2 3 14 4" xfId="1225" xr:uid="{00000000-0005-0000-0000-000082040000}"/>
    <cellStyle name="Calculation 2 2 3 14 4 2" xfId="1226" xr:uid="{00000000-0005-0000-0000-000083040000}"/>
    <cellStyle name="Calculation 2 2 3 14 4 3" xfId="1227" xr:uid="{00000000-0005-0000-0000-000084040000}"/>
    <cellStyle name="Calculation 2 2 3 14 4 4" xfId="1228" xr:uid="{00000000-0005-0000-0000-000085040000}"/>
    <cellStyle name="Calculation 2 2 3 14 4 5" xfId="1229" xr:uid="{00000000-0005-0000-0000-000086040000}"/>
    <cellStyle name="Calculation 2 2 3 14 5" xfId="1230" xr:uid="{00000000-0005-0000-0000-000087040000}"/>
    <cellStyle name="Calculation 2 2 3 14 5 2" xfId="1231" xr:uid="{00000000-0005-0000-0000-000088040000}"/>
    <cellStyle name="Calculation 2 2 3 14 6" xfId="1232" xr:uid="{00000000-0005-0000-0000-000089040000}"/>
    <cellStyle name="Calculation 2 2 3 14 6 2" xfId="1233" xr:uid="{00000000-0005-0000-0000-00008A040000}"/>
    <cellStyle name="Calculation 2 2 3 14 7" xfId="1234" xr:uid="{00000000-0005-0000-0000-00008B040000}"/>
    <cellStyle name="Calculation 2 2 3 14 8" xfId="1235" xr:uid="{00000000-0005-0000-0000-00008C040000}"/>
    <cellStyle name="Calculation 2 2 3 15" xfId="1236" xr:uid="{00000000-0005-0000-0000-00008D040000}"/>
    <cellStyle name="Calculation 2 2 3 15 2" xfId="1237" xr:uid="{00000000-0005-0000-0000-00008E040000}"/>
    <cellStyle name="Calculation 2 2 3 15 2 2" xfId="1238" xr:uid="{00000000-0005-0000-0000-00008F040000}"/>
    <cellStyle name="Calculation 2 2 3 15 2 3" xfId="1239" xr:uid="{00000000-0005-0000-0000-000090040000}"/>
    <cellStyle name="Calculation 2 2 3 15 2 4" xfId="1240" xr:uid="{00000000-0005-0000-0000-000091040000}"/>
    <cellStyle name="Calculation 2 2 3 15 2 5" xfId="1241" xr:uid="{00000000-0005-0000-0000-000092040000}"/>
    <cellStyle name="Calculation 2 2 3 15 3" xfId="1242" xr:uid="{00000000-0005-0000-0000-000093040000}"/>
    <cellStyle name="Calculation 2 2 3 15 3 2" xfId="1243" xr:uid="{00000000-0005-0000-0000-000094040000}"/>
    <cellStyle name="Calculation 2 2 3 15 3 3" xfId="1244" xr:uid="{00000000-0005-0000-0000-000095040000}"/>
    <cellStyle name="Calculation 2 2 3 15 3 4" xfId="1245" xr:uid="{00000000-0005-0000-0000-000096040000}"/>
    <cellStyle name="Calculation 2 2 3 15 3 5" xfId="1246" xr:uid="{00000000-0005-0000-0000-000097040000}"/>
    <cellStyle name="Calculation 2 2 3 15 4" xfId="1247" xr:uid="{00000000-0005-0000-0000-000098040000}"/>
    <cellStyle name="Calculation 2 2 3 15 4 2" xfId="1248" xr:uid="{00000000-0005-0000-0000-000099040000}"/>
    <cellStyle name="Calculation 2 2 3 15 5" xfId="1249" xr:uid="{00000000-0005-0000-0000-00009A040000}"/>
    <cellStyle name="Calculation 2 2 3 15 5 2" xfId="1250" xr:uid="{00000000-0005-0000-0000-00009B040000}"/>
    <cellStyle name="Calculation 2 2 3 15 6" xfId="1251" xr:uid="{00000000-0005-0000-0000-00009C040000}"/>
    <cellStyle name="Calculation 2 2 3 15 7" xfId="1252" xr:uid="{00000000-0005-0000-0000-00009D040000}"/>
    <cellStyle name="Calculation 2 2 3 16" xfId="1253" xr:uid="{00000000-0005-0000-0000-00009E040000}"/>
    <cellStyle name="Calculation 2 2 3 16 2" xfId="1254" xr:uid="{00000000-0005-0000-0000-00009F040000}"/>
    <cellStyle name="Calculation 2 2 3 16 3" xfId="1255" xr:uid="{00000000-0005-0000-0000-0000A0040000}"/>
    <cellStyle name="Calculation 2 2 3 16 4" xfId="1256" xr:uid="{00000000-0005-0000-0000-0000A1040000}"/>
    <cellStyle name="Calculation 2 2 3 16 5" xfId="1257" xr:uid="{00000000-0005-0000-0000-0000A2040000}"/>
    <cellStyle name="Calculation 2 2 3 17" xfId="1258" xr:uid="{00000000-0005-0000-0000-0000A3040000}"/>
    <cellStyle name="Calculation 2 2 3 17 2" xfId="1259" xr:uid="{00000000-0005-0000-0000-0000A4040000}"/>
    <cellStyle name="Calculation 2 2 3 17 3" xfId="1260" xr:uid="{00000000-0005-0000-0000-0000A5040000}"/>
    <cellStyle name="Calculation 2 2 3 17 4" xfId="1261" xr:uid="{00000000-0005-0000-0000-0000A6040000}"/>
    <cellStyle name="Calculation 2 2 3 17 5" xfId="1262" xr:uid="{00000000-0005-0000-0000-0000A7040000}"/>
    <cellStyle name="Calculation 2 2 3 18" xfId="1263" xr:uid="{00000000-0005-0000-0000-0000A8040000}"/>
    <cellStyle name="Calculation 2 2 3 18 2" xfId="1264" xr:uid="{00000000-0005-0000-0000-0000A9040000}"/>
    <cellStyle name="Calculation 2 2 3 19" xfId="1265" xr:uid="{00000000-0005-0000-0000-0000AA040000}"/>
    <cellStyle name="Calculation 2 2 3 19 2" xfId="1266" xr:uid="{00000000-0005-0000-0000-0000AB040000}"/>
    <cellStyle name="Calculation 2 2 3 2" xfId="1267" xr:uid="{00000000-0005-0000-0000-0000AC040000}"/>
    <cellStyle name="Calculation 2 2 3 2 2" xfId="1268" xr:uid="{00000000-0005-0000-0000-0000AD040000}"/>
    <cellStyle name="Calculation 2 2 3 2 2 2" xfId="1269" xr:uid="{00000000-0005-0000-0000-0000AE040000}"/>
    <cellStyle name="Calculation 2 2 3 2 2 2 2" xfId="1270" xr:uid="{00000000-0005-0000-0000-0000AF040000}"/>
    <cellStyle name="Calculation 2 2 3 2 2 2 3" xfId="1271" xr:uid="{00000000-0005-0000-0000-0000B0040000}"/>
    <cellStyle name="Calculation 2 2 3 2 2 2 4" xfId="1272" xr:uid="{00000000-0005-0000-0000-0000B1040000}"/>
    <cellStyle name="Calculation 2 2 3 2 2 2 5" xfId="1273" xr:uid="{00000000-0005-0000-0000-0000B2040000}"/>
    <cellStyle name="Calculation 2 2 3 2 2 3" xfId="1274" xr:uid="{00000000-0005-0000-0000-0000B3040000}"/>
    <cellStyle name="Calculation 2 2 3 2 2 3 2" xfId="1275" xr:uid="{00000000-0005-0000-0000-0000B4040000}"/>
    <cellStyle name="Calculation 2 2 3 2 2 3 3" xfId="1276" xr:uid="{00000000-0005-0000-0000-0000B5040000}"/>
    <cellStyle name="Calculation 2 2 3 2 2 3 4" xfId="1277" xr:uid="{00000000-0005-0000-0000-0000B6040000}"/>
    <cellStyle name="Calculation 2 2 3 2 2 3 5" xfId="1278" xr:uid="{00000000-0005-0000-0000-0000B7040000}"/>
    <cellStyle name="Calculation 2 2 3 2 2 4" xfId="1279" xr:uid="{00000000-0005-0000-0000-0000B8040000}"/>
    <cellStyle name="Calculation 2 2 3 2 2 4 2" xfId="1280" xr:uid="{00000000-0005-0000-0000-0000B9040000}"/>
    <cellStyle name="Calculation 2 2 3 2 2 5" xfId="1281" xr:uid="{00000000-0005-0000-0000-0000BA040000}"/>
    <cellStyle name="Calculation 2 2 3 2 2 5 2" xfId="1282" xr:uid="{00000000-0005-0000-0000-0000BB040000}"/>
    <cellStyle name="Calculation 2 2 3 2 2 6" xfId="1283" xr:uid="{00000000-0005-0000-0000-0000BC040000}"/>
    <cellStyle name="Calculation 2 2 3 2 2 7" xfId="1284" xr:uid="{00000000-0005-0000-0000-0000BD040000}"/>
    <cellStyle name="Calculation 2 2 3 2 3" xfId="1285" xr:uid="{00000000-0005-0000-0000-0000BE040000}"/>
    <cellStyle name="Calculation 2 2 3 2 3 2" xfId="1286" xr:uid="{00000000-0005-0000-0000-0000BF040000}"/>
    <cellStyle name="Calculation 2 2 3 2 3 3" xfId="1287" xr:uid="{00000000-0005-0000-0000-0000C0040000}"/>
    <cellStyle name="Calculation 2 2 3 2 3 4" xfId="1288" xr:uid="{00000000-0005-0000-0000-0000C1040000}"/>
    <cellStyle name="Calculation 2 2 3 2 3 5" xfId="1289" xr:uid="{00000000-0005-0000-0000-0000C2040000}"/>
    <cellStyle name="Calculation 2 2 3 2 4" xfId="1290" xr:uid="{00000000-0005-0000-0000-0000C3040000}"/>
    <cellStyle name="Calculation 2 2 3 2 4 2" xfId="1291" xr:uid="{00000000-0005-0000-0000-0000C4040000}"/>
    <cellStyle name="Calculation 2 2 3 2 4 3" xfId="1292" xr:uid="{00000000-0005-0000-0000-0000C5040000}"/>
    <cellStyle name="Calculation 2 2 3 2 4 4" xfId="1293" xr:uid="{00000000-0005-0000-0000-0000C6040000}"/>
    <cellStyle name="Calculation 2 2 3 2 4 5" xfId="1294" xr:uid="{00000000-0005-0000-0000-0000C7040000}"/>
    <cellStyle name="Calculation 2 2 3 2 5" xfId="1295" xr:uid="{00000000-0005-0000-0000-0000C8040000}"/>
    <cellStyle name="Calculation 2 2 3 2 5 2" xfId="1296" xr:uid="{00000000-0005-0000-0000-0000C9040000}"/>
    <cellStyle name="Calculation 2 2 3 2 6" xfId="1297" xr:uid="{00000000-0005-0000-0000-0000CA040000}"/>
    <cellStyle name="Calculation 2 2 3 2 6 2" xfId="1298" xr:uid="{00000000-0005-0000-0000-0000CB040000}"/>
    <cellStyle name="Calculation 2 2 3 2 7" xfId="1299" xr:uid="{00000000-0005-0000-0000-0000CC040000}"/>
    <cellStyle name="Calculation 2 2 3 2 8" xfId="1300" xr:uid="{00000000-0005-0000-0000-0000CD040000}"/>
    <cellStyle name="Calculation 2 2 3 20" xfId="1301" xr:uid="{00000000-0005-0000-0000-0000CE040000}"/>
    <cellStyle name="Calculation 2 2 3 21" xfId="1302" xr:uid="{00000000-0005-0000-0000-0000CF040000}"/>
    <cellStyle name="Calculation 2 2 3 3" xfId="1303" xr:uid="{00000000-0005-0000-0000-0000D0040000}"/>
    <cellStyle name="Calculation 2 2 3 3 2" xfId="1304" xr:uid="{00000000-0005-0000-0000-0000D1040000}"/>
    <cellStyle name="Calculation 2 2 3 3 2 2" xfId="1305" xr:uid="{00000000-0005-0000-0000-0000D2040000}"/>
    <cellStyle name="Calculation 2 2 3 3 2 2 2" xfId="1306" xr:uid="{00000000-0005-0000-0000-0000D3040000}"/>
    <cellStyle name="Calculation 2 2 3 3 2 2 3" xfId="1307" xr:uid="{00000000-0005-0000-0000-0000D4040000}"/>
    <cellStyle name="Calculation 2 2 3 3 2 2 4" xfId="1308" xr:uid="{00000000-0005-0000-0000-0000D5040000}"/>
    <cellStyle name="Calculation 2 2 3 3 2 2 5" xfId="1309" xr:uid="{00000000-0005-0000-0000-0000D6040000}"/>
    <cellStyle name="Calculation 2 2 3 3 2 3" xfId="1310" xr:uid="{00000000-0005-0000-0000-0000D7040000}"/>
    <cellStyle name="Calculation 2 2 3 3 2 3 2" xfId="1311" xr:uid="{00000000-0005-0000-0000-0000D8040000}"/>
    <cellStyle name="Calculation 2 2 3 3 2 3 3" xfId="1312" xr:uid="{00000000-0005-0000-0000-0000D9040000}"/>
    <cellStyle name="Calculation 2 2 3 3 2 3 4" xfId="1313" xr:uid="{00000000-0005-0000-0000-0000DA040000}"/>
    <cellStyle name="Calculation 2 2 3 3 2 3 5" xfId="1314" xr:uid="{00000000-0005-0000-0000-0000DB040000}"/>
    <cellStyle name="Calculation 2 2 3 3 2 4" xfId="1315" xr:uid="{00000000-0005-0000-0000-0000DC040000}"/>
    <cellStyle name="Calculation 2 2 3 3 2 4 2" xfId="1316" xr:uid="{00000000-0005-0000-0000-0000DD040000}"/>
    <cellStyle name="Calculation 2 2 3 3 2 5" xfId="1317" xr:uid="{00000000-0005-0000-0000-0000DE040000}"/>
    <cellStyle name="Calculation 2 2 3 3 2 5 2" xfId="1318" xr:uid="{00000000-0005-0000-0000-0000DF040000}"/>
    <cellStyle name="Calculation 2 2 3 3 2 6" xfId="1319" xr:uid="{00000000-0005-0000-0000-0000E0040000}"/>
    <cellStyle name="Calculation 2 2 3 3 2 7" xfId="1320" xr:uid="{00000000-0005-0000-0000-0000E1040000}"/>
    <cellStyle name="Calculation 2 2 3 3 3" xfId="1321" xr:uid="{00000000-0005-0000-0000-0000E2040000}"/>
    <cellStyle name="Calculation 2 2 3 3 3 2" xfId="1322" xr:uid="{00000000-0005-0000-0000-0000E3040000}"/>
    <cellStyle name="Calculation 2 2 3 3 3 3" xfId="1323" xr:uid="{00000000-0005-0000-0000-0000E4040000}"/>
    <cellStyle name="Calculation 2 2 3 3 3 4" xfId="1324" xr:uid="{00000000-0005-0000-0000-0000E5040000}"/>
    <cellStyle name="Calculation 2 2 3 3 3 5" xfId="1325" xr:uid="{00000000-0005-0000-0000-0000E6040000}"/>
    <cellStyle name="Calculation 2 2 3 3 4" xfId="1326" xr:uid="{00000000-0005-0000-0000-0000E7040000}"/>
    <cellStyle name="Calculation 2 2 3 3 4 2" xfId="1327" xr:uid="{00000000-0005-0000-0000-0000E8040000}"/>
    <cellStyle name="Calculation 2 2 3 3 4 3" xfId="1328" xr:uid="{00000000-0005-0000-0000-0000E9040000}"/>
    <cellStyle name="Calculation 2 2 3 3 4 4" xfId="1329" xr:uid="{00000000-0005-0000-0000-0000EA040000}"/>
    <cellStyle name="Calculation 2 2 3 3 4 5" xfId="1330" xr:uid="{00000000-0005-0000-0000-0000EB040000}"/>
    <cellStyle name="Calculation 2 2 3 3 5" xfId="1331" xr:uid="{00000000-0005-0000-0000-0000EC040000}"/>
    <cellStyle name="Calculation 2 2 3 3 5 2" xfId="1332" xr:uid="{00000000-0005-0000-0000-0000ED040000}"/>
    <cellStyle name="Calculation 2 2 3 3 6" xfId="1333" xr:uid="{00000000-0005-0000-0000-0000EE040000}"/>
    <cellStyle name="Calculation 2 2 3 3 6 2" xfId="1334" xr:uid="{00000000-0005-0000-0000-0000EF040000}"/>
    <cellStyle name="Calculation 2 2 3 3 7" xfId="1335" xr:uid="{00000000-0005-0000-0000-0000F0040000}"/>
    <cellStyle name="Calculation 2 2 3 3 8" xfId="1336" xr:uid="{00000000-0005-0000-0000-0000F1040000}"/>
    <cellStyle name="Calculation 2 2 3 4" xfId="1337" xr:uid="{00000000-0005-0000-0000-0000F2040000}"/>
    <cellStyle name="Calculation 2 2 3 4 2" xfId="1338" xr:uid="{00000000-0005-0000-0000-0000F3040000}"/>
    <cellStyle name="Calculation 2 2 3 4 2 2" xfId="1339" xr:uid="{00000000-0005-0000-0000-0000F4040000}"/>
    <cellStyle name="Calculation 2 2 3 4 2 2 2" xfId="1340" xr:uid="{00000000-0005-0000-0000-0000F5040000}"/>
    <cellStyle name="Calculation 2 2 3 4 2 2 3" xfId="1341" xr:uid="{00000000-0005-0000-0000-0000F6040000}"/>
    <cellStyle name="Calculation 2 2 3 4 2 2 4" xfId="1342" xr:uid="{00000000-0005-0000-0000-0000F7040000}"/>
    <cellStyle name="Calculation 2 2 3 4 2 2 5" xfId="1343" xr:uid="{00000000-0005-0000-0000-0000F8040000}"/>
    <cellStyle name="Calculation 2 2 3 4 2 3" xfId="1344" xr:uid="{00000000-0005-0000-0000-0000F9040000}"/>
    <cellStyle name="Calculation 2 2 3 4 2 3 2" xfId="1345" xr:uid="{00000000-0005-0000-0000-0000FA040000}"/>
    <cellStyle name="Calculation 2 2 3 4 2 3 3" xfId="1346" xr:uid="{00000000-0005-0000-0000-0000FB040000}"/>
    <cellStyle name="Calculation 2 2 3 4 2 3 4" xfId="1347" xr:uid="{00000000-0005-0000-0000-0000FC040000}"/>
    <cellStyle name="Calculation 2 2 3 4 2 3 5" xfId="1348" xr:uid="{00000000-0005-0000-0000-0000FD040000}"/>
    <cellStyle name="Calculation 2 2 3 4 2 4" xfId="1349" xr:uid="{00000000-0005-0000-0000-0000FE040000}"/>
    <cellStyle name="Calculation 2 2 3 4 2 4 2" xfId="1350" xr:uid="{00000000-0005-0000-0000-0000FF040000}"/>
    <cellStyle name="Calculation 2 2 3 4 2 5" xfId="1351" xr:uid="{00000000-0005-0000-0000-000000050000}"/>
    <cellStyle name="Calculation 2 2 3 4 2 5 2" xfId="1352" xr:uid="{00000000-0005-0000-0000-000001050000}"/>
    <cellStyle name="Calculation 2 2 3 4 2 6" xfId="1353" xr:uid="{00000000-0005-0000-0000-000002050000}"/>
    <cellStyle name="Calculation 2 2 3 4 2 7" xfId="1354" xr:uid="{00000000-0005-0000-0000-000003050000}"/>
    <cellStyle name="Calculation 2 2 3 4 3" xfId="1355" xr:uid="{00000000-0005-0000-0000-000004050000}"/>
    <cellStyle name="Calculation 2 2 3 4 3 2" xfId="1356" xr:uid="{00000000-0005-0000-0000-000005050000}"/>
    <cellStyle name="Calculation 2 2 3 4 3 3" xfId="1357" xr:uid="{00000000-0005-0000-0000-000006050000}"/>
    <cellStyle name="Calculation 2 2 3 4 3 4" xfId="1358" xr:uid="{00000000-0005-0000-0000-000007050000}"/>
    <cellStyle name="Calculation 2 2 3 4 3 5" xfId="1359" xr:uid="{00000000-0005-0000-0000-000008050000}"/>
    <cellStyle name="Calculation 2 2 3 4 4" xfId="1360" xr:uid="{00000000-0005-0000-0000-000009050000}"/>
    <cellStyle name="Calculation 2 2 3 4 4 2" xfId="1361" xr:uid="{00000000-0005-0000-0000-00000A050000}"/>
    <cellStyle name="Calculation 2 2 3 4 4 3" xfId="1362" xr:uid="{00000000-0005-0000-0000-00000B050000}"/>
    <cellStyle name="Calculation 2 2 3 4 4 4" xfId="1363" xr:uid="{00000000-0005-0000-0000-00000C050000}"/>
    <cellStyle name="Calculation 2 2 3 4 4 5" xfId="1364" xr:uid="{00000000-0005-0000-0000-00000D050000}"/>
    <cellStyle name="Calculation 2 2 3 4 5" xfId="1365" xr:uid="{00000000-0005-0000-0000-00000E050000}"/>
    <cellStyle name="Calculation 2 2 3 4 5 2" xfId="1366" xr:uid="{00000000-0005-0000-0000-00000F050000}"/>
    <cellStyle name="Calculation 2 2 3 4 6" xfId="1367" xr:uid="{00000000-0005-0000-0000-000010050000}"/>
    <cellStyle name="Calculation 2 2 3 4 6 2" xfId="1368" xr:uid="{00000000-0005-0000-0000-000011050000}"/>
    <cellStyle name="Calculation 2 2 3 4 7" xfId="1369" xr:uid="{00000000-0005-0000-0000-000012050000}"/>
    <cellStyle name="Calculation 2 2 3 4 8" xfId="1370" xr:uid="{00000000-0005-0000-0000-000013050000}"/>
    <cellStyle name="Calculation 2 2 3 5" xfId="1371" xr:uid="{00000000-0005-0000-0000-000014050000}"/>
    <cellStyle name="Calculation 2 2 3 5 2" xfId="1372" xr:uid="{00000000-0005-0000-0000-000015050000}"/>
    <cellStyle name="Calculation 2 2 3 5 2 2" xfId="1373" xr:uid="{00000000-0005-0000-0000-000016050000}"/>
    <cellStyle name="Calculation 2 2 3 5 2 2 2" xfId="1374" xr:uid="{00000000-0005-0000-0000-000017050000}"/>
    <cellStyle name="Calculation 2 2 3 5 2 2 3" xfId="1375" xr:uid="{00000000-0005-0000-0000-000018050000}"/>
    <cellStyle name="Calculation 2 2 3 5 2 2 4" xfId="1376" xr:uid="{00000000-0005-0000-0000-000019050000}"/>
    <cellStyle name="Calculation 2 2 3 5 2 2 5" xfId="1377" xr:uid="{00000000-0005-0000-0000-00001A050000}"/>
    <cellStyle name="Calculation 2 2 3 5 2 3" xfId="1378" xr:uid="{00000000-0005-0000-0000-00001B050000}"/>
    <cellStyle name="Calculation 2 2 3 5 2 3 2" xfId="1379" xr:uid="{00000000-0005-0000-0000-00001C050000}"/>
    <cellStyle name="Calculation 2 2 3 5 2 3 3" xfId="1380" xr:uid="{00000000-0005-0000-0000-00001D050000}"/>
    <cellStyle name="Calculation 2 2 3 5 2 3 4" xfId="1381" xr:uid="{00000000-0005-0000-0000-00001E050000}"/>
    <cellStyle name="Calculation 2 2 3 5 2 3 5" xfId="1382" xr:uid="{00000000-0005-0000-0000-00001F050000}"/>
    <cellStyle name="Calculation 2 2 3 5 2 4" xfId="1383" xr:uid="{00000000-0005-0000-0000-000020050000}"/>
    <cellStyle name="Calculation 2 2 3 5 2 4 2" xfId="1384" xr:uid="{00000000-0005-0000-0000-000021050000}"/>
    <cellStyle name="Calculation 2 2 3 5 2 5" xfId="1385" xr:uid="{00000000-0005-0000-0000-000022050000}"/>
    <cellStyle name="Calculation 2 2 3 5 2 5 2" xfId="1386" xr:uid="{00000000-0005-0000-0000-000023050000}"/>
    <cellStyle name="Calculation 2 2 3 5 2 6" xfId="1387" xr:uid="{00000000-0005-0000-0000-000024050000}"/>
    <cellStyle name="Calculation 2 2 3 5 2 7" xfId="1388" xr:uid="{00000000-0005-0000-0000-000025050000}"/>
    <cellStyle name="Calculation 2 2 3 5 3" xfId="1389" xr:uid="{00000000-0005-0000-0000-000026050000}"/>
    <cellStyle name="Calculation 2 2 3 5 3 2" xfId="1390" xr:uid="{00000000-0005-0000-0000-000027050000}"/>
    <cellStyle name="Calculation 2 2 3 5 3 3" xfId="1391" xr:uid="{00000000-0005-0000-0000-000028050000}"/>
    <cellStyle name="Calculation 2 2 3 5 3 4" xfId="1392" xr:uid="{00000000-0005-0000-0000-000029050000}"/>
    <cellStyle name="Calculation 2 2 3 5 3 5" xfId="1393" xr:uid="{00000000-0005-0000-0000-00002A050000}"/>
    <cellStyle name="Calculation 2 2 3 5 4" xfId="1394" xr:uid="{00000000-0005-0000-0000-00002B050000}"/>
    <cellStyle name="Calculation 2 2 3 5 4 2" xfId="1395" xr:uid="{00000000-0005-0000-0000-00002C050000}"/>
    <cellStyle name="Calculation 2 2 3 5 4 3" xfId="1396" xr:uid="{00000000-0005-0000-0000-00002D050000}"/>
    <cellStyle name="Calculation 2 2 3 5 4 4" xfId="1397" xr:uid="{00000000-0005-0000-0000-00002E050000}"/>
    <cellStyle name="Calculation 2 2 3 5 4 5" xfId="1398" xr:uid="{00000000-0005-0000-0000-00002F050000}"/>
    <cellStyle name="Calculation 2 2 3 5 5" xfId="1399" xr:uid="{00000000-0005-0000-0000-000030050000}"/>
    <cellStyle name="Calculation 2 2 3 5 5 2" xfId="1400" xr:uid="{00000000-0005-0000-0000-000031050000}"/>
    <cellStyle name="Calculation 2 2 3 5 6" xfId="1401" xr:uid="{00000000-0005-0000-0000-000032050000}"/>
    <cellStyle name="Calculation 2 2 3 5 6 2" xfId="1402" xr:uid="{00000000-0005-0000-0000-000033050000}"/>
    <cellStyle name="Calculation 2 2 3 5 7" xfId="1403" xr:uid="{00000000-0005-0000-0000-000034050000}"/>
    <cellStyle name="Calculation 2 2 3 5 8" xfId="1404" xr:uid="{00000000-0005-0000-0000-000035050000}"/>
    <cellStyle name="Calculation 2 2 3 6" xfId="1405" xr:uid="{00000000-0005-0000-0000-000036050000}"/>
    <cellStyle name="Calculation 2 2 3 6 2" xfId="1406" xr:uid="{00000000-0005-0000-0000-000037050000}"/>
    <cellStyle name="Calculation 2 2 3 6 2 2" xfId="1407" xr:uid="{00000000-0005-0000-0000-000038050000}"/>
    <cellStyle name="Calculation 2 2 3 6 2 2 2" xfId="1408" xr:uid="{00000000-0005-0000-0000-000039050000}"/>
    <cellStyle name="Calculation 2 2 3 6 2 2 3" xfId="1409" xr:uid="{00000000-0005-0000-0000-00003A050000}"/>
    <cellStyle name="Calculation 2 2 3 6 2 2 4" xfId="1410" xr:uid="{00000000-0005-0000-0000-00003B050000}"/>
    <cellStyle name="Calculation 2 2 3 6 2 2 5" xfId="1411" xr:uid="{00000000-0005-0000-0000-00003C050000}"/>
    <cellStyle name="Calculation 2 2 3 6 2 3" xfId="1412" xr:uid="{00000000-0005-0000-0000-00003D050000}"/>
    <cellStyle name="Calculation 2 2 3 6 2 3 2" xfId="1413" xr:uid="{00000000-0005-0000-0000-00003E050000}"/>
    <cellStyle name="Calculation 2 2 3 6 2 3 3" xfId="1414" xr:uid="{00000000-0005-0000-0000-00003F050000}"/>
    <cellStyle name="Calculation 2 2 3 6 2 3 4" xfId="1415" xr:uid="{00000000-0005-0000-0000-000040050000}"/>
    <cellStyle name="Calculation 2 2 3 6 2 3 5" xfId="1416" xr:uid="{00000000-0005-0000-0000-000041050000}"/>
    <cellStyle name="Calculation 2 2 3 6 2 4" xfId="1417" xr:uid="{00000000-0005-0000-0000-000042050000}"/>
    <cellStyle name="Calculation 2 2 3 6 2 4 2" xfId="1418" xr:uid="{00000000-0005-0000-0000-000043050000}"/>
    <cellStyle name="Calculation 2 2 3 6 2 5" xfId="1419" xr:uid="{00000000-0005-0000-0000-000044050000}"/>
    <cellStyle name="Calculation 2 2 3 6 2 5 2" xfId="1420" xr:uid="{00000000-0005-0000-0000-000045050000}"/>
    <cellStyle name="Calculation 2 2 3 6 2 6" xfId="1421" xr:uid="{00000000-0005-0000-0000-000046050000}"/>
    <cellStyle name="Calculation 2 2 3 6 2 7" xfId="1422" xr:uid="{00000000-0005-0000-0000-000047050000}"/>
    <cellStyle name="Calculation 2 2 3 6 3" xfId="1423" xr:uid="{00000000-0005-0000-0000-000048050000}"/>
    <cellStyle name="Calculation 2 2 3 6 3 2" xfId="1424" xr:uid="{00000000-0005-0000-0000-000049050000}"/>
    <cellStyle name="Calculation 2 2 3 6 3 3" xfId="1425" xr:uid="{00000000-0005-0000-0000-00004A050000}"/>
    <cellStyle name="Calculation 2 2 3 6 3 4" xfId="1426" xr:uid="{00000000-0005-0000-0000-00004B050000}"/>
    <cellStyle name="Calculation 2 2 3 6 3 5" xfId="1427" xr:uid="{00000000-0005-0000-0000-00004C050000}"/>
    <cellStyle name="Calculation 2 2 3 6 4" xfId="1428" xr:uid="{00000000-0005-0000-0000-00004D050000}"/>
    <cellStyle name="Calculation 2 2 3 6 4 2" xfId="1429" xr:uid="{00000000-0005-0000-0000-00004E050000}"/>
    <cellStyle name="Calculation 2 2 3 6 4 3" xfId="1430" xr:uid="{00000000-0005-0000-0000-00004F050000}"/>
    <cellStyle name="Calculation 2 2 3 6 4 4" xfId="1431" xr:uid="{00000000-0005-0000-0000-000050050000}"/>
    <cellStyle name="Calculation 2 2 3 6 4 5" xfId="1432" xr:uid="{00000000-0005-0000-0000-000051050000}"/>
    <cellStyle name="Calculation 2 2 3 6 5" xfId="1433" xr:uid="{00000000-0005-0000-0000-000052050000}"/>
    <cellStyle name="Calculation 2 2 3 6 5 2" xfId="1434" xr:uid="{00000000-0005-0000-0000-000053050000}"/>
    <cellStyle name="Calculation 2 2 3 6 6" xfId="1435" xr:uid="{00000000-0005-0000-0000-000054050000}"/>
    <cellStyle name="Calculation 2 2 3 6 6 2" xfId="1436" xr:uid="{00000000-0005-0000-0000-000055050000}"/>
    <cellStyle name="Calculation 2 2 3 6 7" xfId="1437" xr:uid="{00000000-0005-0000-0000-000056050000}"/>
    <cellStyle name="Calculation 2 2 3 6 8" xfId="1438" xr:uid="{00000000-0005-0000-0000-000057050000}"/>
    <cellStyle name="Calculation 2 2 3 7" xfId="1439" xr:uid="{00000000-0005-0000-0000-000058050000}"/>
    <cellStyle name="Calculation 2 2 3 7 2" xfId="1440" xr:uid="{00000000-0005-0000-0000-000059050000}"/>
    <cellStyle name="Calculation 2 2 3 7 2 2" xfId="1441" xr:uid="{00000000-0005-0000-0000-00005A050000}"/>
    <cellStyle name="Calculation 2 2 3 7 2 2 2" xfId="1442" xr:uid="{00000000-0005-0000-0000-00005B050000}"/>
    <cellStyle name="Calculation 2 2 3 7 2 2 3" xfId="1443" xr:uid="{00000000-0005-0000-0000-00005C050000}"/>
    <cellStyle name="Calculation 2 2 3 7 2 2 4" xfId="1444" xr:uid="{00000000-0005-0000-0000-00005D050000}"/>
    <cellStyle name="Calculation 2 2 3 7 2 2 5" xfId="1445" xr:uid="{00000000-0005-0000-0000-00005E050000}"/>
    <cellStyle name="Calculation 2 2 3 7 2 3" xfId="1446" xr:uid="{00000000-0005-0000-0000-00005F050000}"/>
    <cellStyle name="Calculation 2 2 3 7 2 3 2" xfId="1447" xr:uid="{00000000-0005-0000-0000-000060050000}"/>
    <cellStyle name="Calculation 2 2 3 7 2 3 3" xfId="1448" xr:uid="{00000000-0005-0000-0000-000061050000}"/>
    <cellStyle name="Calculation 2 2 3 7 2 3 4" xfId="1449" xr:uid="{00000000-0005-0000-0000-000062050000}"/>
    <cellStyle name="Calculation 2 2 3 7 2 3 5" xfId="1450" xr:uid="{00000000-0005-0000-0000-000063050000}"/>
    <cellStyle name="Calculation 2 2 3 7 2 4" xfId="1451" xr:uid="{00000000-0005-0000-0000-000064050000}"/>
    <cellStyle name="Calculation 2 2 3 7 2 4 2" xfId="1452" xr:uid="{00000000-0005-0000-0000-000065050000}"/>
    <cellStyle name="Calculation 2 2 3 7 2 5" xfId="1453" xr:uid="{00000000-0005-0000-0000-000066050000}"/>
    <cellStyle name="Calculation 2 2 3 7 2 5 2" xfId="1454" xr:uid="{00000000-0005-0000-0000-000067050000}"/>
    <cellStyle name="Calculation 2 2 3 7 2 6" xfId="1455" xr:uid="{00000000-0005-0000-0000-000068050000}"/>
    <cellStyle name="Calculation 2 2 3 7 2 7" xfId="1456" xr:uid="{00000000-0005-0000-0000-000069050000}"/>
    <cellStyle name="Calculation 2 2 3 7 3" xfId="1457" xr:uid="{00000000-0005-0000-0000-00006A050000}"/>
    <cellStyle name="Calculation 2 2 3 7 3 2" xfId="1458" xr:uid="{00000000-0005-0000-0000-00006B050000}"/>
    <cellStyle name="Calculation 2 2 3 7 3 3" xfId="1459" xr:uid="{00000000-0005-0000-0000-00006C050000}"/>
    <cellStyle name="Calculation 2 2 3 7 3 4" xfId="1460" xr:uid="{00000000-0005-0000-0000-00006D050000}"/>
    <cellStyle name="Calculation 2 2 3 7 3 5" xfId="1461" xr:uid="{00000000-0005-0000-0000-00006E050000}"/>
    <cellStyle name="Calculation 2 2 3 7 4" xfId="1462" xr:uid="{00000000-0005-0000-0000-00006F050000}"/>
    <cellStyle name="Calculation 2 2 3 7 4 2" xfId="1463" xr:uid="{00000000-0005-0000-0000-000070050000}"/>
    <cellStyle name="Calculation 2 2 3 7 4 3" xfId="1464" xr:uid="{00000000-0005-0000-0000-000071050000}"/>
    <cellStyle name="Calculation 2 2 3 7 4 4" xfId="1465" xr:uid="{00000000-0005-0000-0000-000072050000}"/>
    <cellStyle name="Calculation 2 2 3 7 4 5" xfId="1466" xr:uid="{00000000-0005-0000-0000-000073050000}"/>
    <cellStyle name="Calculation 2 2 3 7 5" xfId="1467" xr:uid="{00000000-0005-0000-0000-000074050000}"/>
    <cellStyle name="Calculation 2 2 3 7 5 2" xfId="1468" xr:uid="{00000000-0005-0000-0000-000075050000}"/>
    <cellStyle name="Calculation 2 2 3 7 6" xfId="1469" xr:uid="{00000000-0005-0000-0000-000076050000}"/>
    <cellStyle name="Calculation 2 2 3 7 6 2" xfId="1470" xr:uid="{00000000-0005-0000-0000-000077050000}"/>
    <cellStyle name="Calculation 2 2 3 7 7" xfId="1471" xr:uid="{00000000-0005-0000-0000-000078050000}"/>
    <cellStyle name="Calculation 2 2 3 7 8" xfId="1472" xr:uid="{00000000-0005-0000-0000-000079050000}"/>
    <cellStyle name="Calculation 2 2 3 8" xfId="1473" xr:uid="{00000000-0005-0000-0000-00007A050000}"/>
    <cellStyle name="Calculation 2 2 3 8 2" xfId="1474" xr:uid="{00000000-0005-0000-0000-00007B050000}"/>
    <cellStyle name="Calculation 2 2 3 8 2 2" xfId="1475" xr:uid="{00000000-0005-0000-0000-00007C050000}"/>
    <cellStyle name="Calculation 2 2 3 8 2 2 2" xfId="1476" xr:uid="{00000000-0005-0000-0000-00007D050000}"/>
    <cellStyle name="Calculation 2 2 3 8 2 2 3" xfId="1477" xr:uid="{00000000-0005-0000-0000-00007E050000}"/>
    <cellStyle name="Calculation 2 2 3 8 2 2 4" xfId="1478" xr:uid="{00000000-0005-0000-0000-00007F050000}"/>
    <cellStyle name="Calculation 2 2 3 8 2 2 5" xfId="1479" xr:uid="{00000000-0005-0000-0000-000080050000}"/>
    <cellStyle name="Calculation 2 2 3 8 2 3" xfId="1480" xr:uid="{00000000-0005-0000-0000-000081050000}"/>
    <cellStyle name="Calculation 2 2 3 8 2 3 2" xfId="1481" xr:uid="{00000000-0005-0000-0000-000082050000}"/>
    <cellStyle name="Calculation 2 2 3 8 2 3 3" xfId="1482" xr:uid="{00000000-0005-0000-0000-000083050000}"/>
    <cellStyle name="Calculation 2 2 3 8 2 3 4" xfId="1483" xr:uid="{00000000-0005-0000-0000-000084050000}"/>
    <cellStyle name="Calculation 2 2 3 8 2 3 5" xfId="1484" xr:uid="{00000000-0005-0000-0000-000085050000}"/>
    <cellStyle name="Calculation 2 2 3 8 2 4" xfId="1485" xr:uid="{00000000-0005-0000-0000-000086050000}"/>
    <cellStyle name="Calculation 2 2 3 8 2 4 2" xfId="1486" xr:uid="{00000000-0005-0000-0000-000087050000}"/>
    <cellStyle name="Calculation 2 2 3 8 2 5" xfId="1487" xr:uid="{00000000-0005-0000-0000-000088050000}"/>
    <cellStyle name="Calculation 2 2 3 8 2 5 2" xfId="1488" xr:uid="{00000000-0005-0000-0000-000089050000}"/>
    <cellStyle name="Calculation 2 2 3 8 2 6" xfId="1489" xr:uid="{00000000-0005-0000-0000-00008A050000}"/>
    <cellStyle name="Calculation 2 2 3 8 2 7" xfId="1490" xr:uid="{00000000-0005-0000-0000-00008B050000}"/>
    <cellStyle name="Calculation 2 2 3 8 3" xfId="1491" xr:uid="{00000000-0005-0000-0000-00008C050000}"/>
    <cellStyle name="Calculation 2 2 3 8 3 2" xfId="1492" xr:uid="{00000000-0005-0000-0000-00008D050000}"/>
    <cellStyle name="Calculation 2 2 3 8 3 3" xfId="1493" xr:uid="{00000000-0005-0000-0000-00008E050000}"/>
    <cellStyle name="Calculation 2 2 3 8 3 4" xfId="1494" xr:uid="{00000000-0005-0000-0000-00008F050000}"/>
    <cellStyle name="Calculation 2 2 3 8 3 5" xfId="1495" xr:uid="{00000000-0005-0000-0000-000090050000}"/>
    <cellStyle name="Calculation 2 2 3 8 4" xfId="1496" xr:uid="{00000000-0005-0000-0000-000091050000}"/>
    <cellStyle name="Calculation 2 2 3 8 4 2" xfId="1497" xr:uid="{00000000-0005-0000-0000-000092050000}"/>
    <cellStyle name="Calculation 2 2 3 8 4 3" xfId="1498" xr:uid="{00000000-0005-0000-0000-000093050000}"/>
    <cellStyle name="Calculation 2 2 3 8 4 4" xfId="1499" xr:uid="{00000000-0005-0000-0000-000094050000}"/>
    <cellStyle name="Calculation 2 2 3 8 4 5" xfId="1500" xr:uid="{00000000-0005-0000-0000-000095050000}"/>
    <cellStyle name="Calculation 2 2 3 8 5" xfId="1501" xr:uid="{00000000-0005-0000-0000-000096050000}"/>
    <cellStyle name="Calculation 2 2 3 8 5 2" xfId="1502" xr:uid="{00000000-0005-0000-0000-000097050000}"/>
    <cellStyle name="Calculation 2 2 3 8 6" xfId="1503" xr:uid="{00000000-0005-0000-0000-000098050000}"/>
    <cellStyle name="Calculation 2 2 3 8 6 2" xfId="1504" xr:uid="{00000000-0005-0000-0000-000099050000}"/>
    <cellStyle name="Calculation 2 2 3 8 7" xfId="1505" xr:uid="{00000000-0005-0000-0000-00009A050000}"/>
    <cellStyle name="Calculation 2 2 3 8 8" xfId="1506" xr:uid="{00000000-0005-0000-0000-00009B050000}"/>
    <cellStyle name="Calculation 2 2 3 9" xfId="1507" xr:uid="{00000000-0005-0000-0000-00009C050000}"/>
    <cellStyle name="Calculation 2 2 3 9 2" xfId="1508" xr:uid="{00000000-0005-0000-0000-00009D050000}"/>
    <cellStyle name="Calculation 2 2 3 9 2 2" xfId="1509" xr:uid="{00000000-0005-0000-0000-00009E050000}"/>
    <cellStyle name="Calculation 2 2 3 9 2 2 2" xfId="1510" xr:uid="{00000000-0005-0000-0000-00009F050000}"/>
    <cellStyle name="Calculation 2 2 3 9 2 2 3" xfId="1511" xr:uid="{00000000-0005-0000-0000-0000A0050000}"/>
    <cellStyle name="Calculation 2 2 3 9 2 2 4" xfId="1512" xr:uid="{00000000-0005-0000-0000-0000A1050000}"/>
    <cellStyle name="Calculation 2 2 3 9 2 2 5" xfId="1513" xr:uid="{00000000-0005-0000-0000-0000A2050000}"/>
    <cellStyle name="Calculation 2 2 3 9 2 3" xfId="1514" xr:uid="{00000000-0005-0000-0000-0000A3050000}"/>
    <cellStyle name="Calculation 2 2 3 9 2 3 2" xfId="1515" xr:uid="{00000000-0005-0000-0000-0000A4050000}"/>
    <cellStyle name="Calculation 2 2 3 9 2 3 3" xfId="1516" xr:uid="{00000000-0005-0000-0000-0000A5050000}"/>
    <cellStyle name="Calculation 2 2 3 9 2 3 4" xfId="1517" xr:uid="{00000000-0005-0000-0000-0000A6050000}"/>
    <cellStyle name="Calculation 2 2 3 9 2 3 5" xfId="1518" xr:uid="{00000000-0005-0000-0000-0000A7050000}"/>
    <cellStyle name="Calculation 2 2 3 9 2 4" xfId="1519" xr:uid="{00000000-0005-0000-0000-0000A8050000}"/>
    <cellStyle name="Calculation 2 2 3 9 2 4 2" xfId="1520" xr:uid="{00000000-0005-0000-0000-0000A9050000}"/>
    <cellStyle name="Calculation 2 2 3 9 2 5" xfId="1521" xr:uid="{00000000-0005-0000-0000-0000AA050000}"/>
    <cellStyle name="Calculation 2 2 3 9 2 5 2" xfId="1522" xr:uid="{00000000-0005-0000-0000-0000AB050000}"/>
    <cellStyle name="Calculation 2 2 3 9 2 6" xfId="1523" xr:uid="{00000000-0005-0000-0000-0000AC050000}"/>
    <cellStyle name="Calculation 2 2 3 9 2 7" xfId="1524" xr:uid="{00000000-0005-0000-0000-0000AD050000}"/>
    <cellStyle name="Calculation 2 2 3 9 3" xfId="1525" xr:uid="{00000000-0005-0000-0000-0000AE050000}"/>
    <cellStyle name="Calculation 2 2 3 9 3 2" xfId="1526" xr:uid="{00000000-0005-0000-0000-0000AF050000}"/>
    <cellStyle name="Calculation 2 2 3 9 3 3" xfId="1527" xr:uid="{00000000-0005-0000-0000-0000B0050000}"/>
    <cellStyle name="Calculation 2 2 3 9 3 4" xfId="1528" xr:uid="{00000000-0005-0000-0000-0000B1050000}"/>
    <cellStyle name="Calculation 2 2 3 9 3 5" xfId="1529" xr:uid="{00000000-0005-0000-0000-0000B2050000}"/>
    <cellStyle name="Calculation 2 2 3 9 4" xfId="1530" xr:uid="{00000000-0005-0000-0000-0000B3050000}"/>
    <cellStyle name="Calculation 2 2 3 9 4 2" xfId="1531" xr:uid="{00000000-0005-0000-0000-0000B4050000}"/>
    <cellStyle name="Calculation 2 2 3 9 4 3" xfId="1532" xr:uid="{00000000-0005-0000-0000-0000B5050000}"/>
    <cellStyle name="Calculation 2 2 3 9 4 4" xfId="1533" xr:uid="{00000000-0005-0000-0000-0000B6050000}"/>
    <cellStyle name="Calculation 2 2 3 9 4 5" xfId="1534" xr:uid="{00000000-0005-0000-0000-0000B7050000}"/>
    <cellStyle name="Calculation 2 2 3 9 5" xfId="1535" xr:uid="{00000000-0005-0000-0000-0000B8050000}"/>
    <cellStyle name="Calculation 2 2 3 9 5 2" xfId="1536" xr:uid="{00000000-0005-0000-0000-0000B9050000}"/>
    <cellStyle name="Calculation 2 2 3 9 6" xfId="1537" xr:uid="{00000000-0005-0000-0000-0000BA050000}"/>
    <cellStyle name="Calculation 2 2 3 9 6 2" xfId="1538" xr:uid="{00000000-0005-0000-0000-0000BB050000}"/>
    <cellStyle name="Calculation 2 2 3 9 7" xfId="1539" xr:uid="{00000000-0005-0000-0000-0000BC050000}"/>
    <cellStyle name="Calculation 2 2 3 9 8" xfId="1540" xr:uid="{00000000-0005-0000-0000-0000BD050000}"/>
    <cellStyle name="Calculation 2 2 4" xfId="1541" xr:uid="{00000000-0005-0000-0000-0000BE050000}"/>
    <cellStyle name="Calculation 2 2 4 2" xfId="1542" xr:uid="{00000000-0005-0000-0000-0000BF050000}"/>
    <cellStyle name="Calculation 2 2 5" xfId="1543" xr:uid="{00000000-0005-0000-0000-0000C0050000}"/>
    <cellStyle name="Calculation 2 2 5 2" xfId="1544" xr:uid="{00000000-0005-0000-0000-0000C1050000}"/>
    <cellStyle name="Calculation 2 2 6" xfId="1545" xr:uid="{00000000-0005-0000-0000-0000C2050000}"/>
    <cellStyle name="Calculation 2 2 7" xfId="1546" xr:uid="{00000000-0005-0000-0000-0000C3050000}"/>
    <cellStyle name="Calculation 2 2 7 2" xfId="1547" xr:uid="{00000000-0005-0000-0000-0000C4050000}"/>
    <cellStyle name="Calculation 2 2_T-straight with PEDs adjustor" xfId="1548" xr:uid="{00000000-0005-0000-0000-0000C5050000}"/>
    <cellStyle name="Calculation 2 3" xfId="1549" xr:uid="{00000000-0005-0000-0000-0000C6050000}"/>
    <cellStyle name="Calculation 2 3 2" xfId="1550" xr:uid="{00000000-0005-0000-0000-0000C7050000}"/>
    <cellStyle name="Calculation 2 3 2 10" xfId="1551" xr:uid="{00000000-0005-0000-0000-0000C8050000}"/>
    <cellStyle name="Calculation 2 3 2 10 2" xfId="1552" xr:uid="{00000000-0005-0000-0000-0000C9050000}"/>
    <cellStyle name="Calculation 2 3 2 10 2 2" xfId="1553" xr:uid="{00000000-0005-0000-0000-0000CA050000}"/>
    <cellStyle name="Calculation 2 3 2 10 2 2 2" xfId="1554" xr:uid="{00000000-0005-0000-0000-0000CB050000}"/>
    <cellStyle name="Calculation 2 3 2 10 2 2 3" xfId="1555" xr:uid="{00000000-0005-0000-0000-0000CC050000}"/>
    <cellStyle name="Calculation 2 3 2 10 2 2 4" xfId="1556" xr:uid="{00000000-0005-0000-0000-0000CD050000}"/>
    <cellStyle name="Calculation 2 3 2 10 2 2 5" xfId="1557" xr:uid="{00000000-0005-0000-0000-0000CE050000}"/>
    <cellStyle name="Calculation 2 3 2 10 2 3" xfId="1558" xr:uid="{00000000-0005-0000-0000-0000CF050000}"/>
    <cellStyle name="Calculation 2 3 2 10 2 3 2" xfId="1559" xr:uid="{00000000-0005-0000-0000-0000D0050000}"/>
    <cellStyle name="Calculation 2 3 2 10 2 3 3" xfId="1560" xr:uid="{00000000-0005-0000-0000-0000D1050000}"/>
    <cellStyle name="Calculation 2 3 2 10 2 3 4" xfId="1561" xr:uid="{00000000-0005-0000-0000-0000D2050000}"/>
    <cellStyle name="Calculation 2 3 2 10 2 3 5" xfId="1562" xr:uid="{00000000-0005-0000-0000-0000D3050000}"/>
    <cellStyle name="Calculation 2 3 2 10 2 4" xfId="1563" xr:uid="{00000000-0005-0000-0000-0000D4050000}"/>
    <cellStyle name="Calculation 2 3 2 10 2 4 2" xfId="1564" xr:uid="{00000000-0005-0000-0000-0000D5050000}"/>
    <cellStyle name="Calculation 2 3 2 10 2 5" xfId="1565" xr:uid="{00000000-0005-0000-0000-0000D6050000}"/>
    <cellStyle name="Calculation 2 3 2 10 2 5 2" xfId="1566" xr:uid="{00000000-0005-0000-0000-0000D7050000}"/>
    <cellStyle name="Calculation 2 3 2 10 2 6" xfId="1567" xr:uid="{00000000-0005-0000-0000-0000D8050000}"/>
    <cellStyle name="Calculation 2 3 2 10 2 7" xfId="1568" xr:uid="{00000000-0005-0000-0000-0000D9050000}"/>
    <cellStyle name="Calculation 2 3 2 10 3" xfId="1569" xr:uid="{00000000-0005-0000-0000-0000DA050000}"/>
    <cellStyle name="Calculation 2 3 2 10 3 2" xfId="1570" xr:uid="{00000000-0005-0000-0000-0000DB050000}"/>
    <cellStyle name="Calculation 2 3 2 10 3 3" xfId="1571" xr:uid="{00000000-0005-0000-0000-0000DC050000}"/>
    <cellStyle name="Calculation 2 3 2 10 3 4" xfId="1572" xr:uid="{00000000-0005-0000-0000-0000DD050000}"/>
    <cellStyle name="Calculation 2 3 2 10 3 5" xfId="1573" xr:uid="{00000000-0005-0000-0000-0000DE050000}"/>
    <cellStyle name="Calculation 2 3 2 10 4" xfId="1574" xr:uid="{00000000-0005-0000-0000-0000DF050000}"/>
    <cellStyle name="Calculation 2 3 2 10 4 2" xfId="1575" xr:uid="{00000000-0005-0000-0000-0000E0050000}"/>
    <cellStyle name="Calculation 2 3 2 10 4 3" xfId="1576" xr:uid="{00000000-0005-0000-0000-0000E1050000}"/>
    <cellStyle name="Calculation 2 3 2 10 4 4" xfId="1577" xr:uid="{00000000-0005-0000-0000-0000E2050000}"/>
    <cellStyle name="Calculation 2 3 2 10 4 5" xfId="1578" xr:uid="{00000000-0005-0000-0000-0000E3050000}"/>
    <cellStyle name="Calculation 2 3 2 10 5" xfId="1579" xr:uid="{00000000-0005-0000-0000-0000E4050000}"/>
    <cellStyle name="Calculation 2 3 2 10 5 2" xfId="1580" xr:uid="{00000000-0005-0000-0000-0000E5050000}"/>
    <cellStyle name="Calculation 2 3 2 10 6" xfId="1581" xr:uid="{00000000-0005-0000-0000-0000E6050000}"/>
    <cellStyle name="Calculation 2 3 2 10 6 2" xfId="1582" xr:uid="{00000000-0005-0000-0000-0000E7050000}"/>
    <cellStyle name="Calculation 2 3 2 10 7" xfId="1583" xr:uid="{00000000-0005-0000-0000-0000E8050000}"/>
    <cellStyle name="Calculation 2 3 2 10 8" xfId="1584" xr:uid="{00000000-0005-0000-0000-0000E9050000}"/>
    <cellStyle name="Calculation 2 3 2 11" xfId="1585" xr:uid="{00000000-0005-0000-0000-0000EA050000}"/>
    <cellStyle name="Calculation 2 3 2 11 2" xfId="1586" xr:uid="{00000000-0005-0000-0000-0000EB050000}"/>
    <cellStyle name="Calculation 2 3 2 11 2 2" xfId="1587" xr:uid="{00000000-0005-0000-0000-0000EC050000}"/>
    <cellStyle name="Calculation 2 3 2 11 2 2 2" xfId="1588" xr:uid="{00000000-0005-0000-0000-0000ED050000}"/>
    <cellStyle name="Calculation 2 3 2 11 2 2 3" xfId="1589" xr:uid="{00000000-0005-0000-0000-0000EE050000}"/>
    <cellStyle name="Calculation 2 3 2 11 2 2 4" xfId="1590" xr:uid="{00000000-0005-0000-0000-0000EF050000}"/>
    <cellStyle name="Calculation 2 3 2 11 2 2 5" xfId="1591" xr:uid="{00000000-0005-0000-0000-0000F0050000}"/>
    <cellStyle name="Calculation 2 3 2 11 2 3" xfId="1592" xr:uid="{00000000-0005-0000-0000-0000F1050000}"/>
    <cellStyle name="Calculation 2 3 2 11 2 3 2" xfId="1593" xr:uid="{00000000-0005-0000-0000-0000F2050000}"/>
    <cellStyle name="Calculation 2 3 2 11 2 3 3" xfId="1594" xr:uid="{00000000-0005-0000-0000-0000F3050000}"/>
    <cellStyle name="Calculation 2 3 2 11 2 3 4" xfId="1595" xr:uid="{00000000-0005-0000-0000-0000F4050000}"/>
    <cellStyle name="Calculation 2 3 2 11 2 3 5" xfId="1596" xr:uid="{00000000-0005-0000-0000-0000F5050000}"/>
    <cellStyle name="Calculation 2 3 2 11 2 4" xfId="1597" xr:uid="{00000000-0005-0000-0000-0000F6050000}"/>
    <cellStyle name="Calculation 2 3 2 11 2 4 2" xfId="1598" xr:uid="{00000000-0005-0000-0000-0000F7050000}"/>
    <cellStyle name="Calculation 2 3 2 11 2 5" xfId="1599" xr:uid="{00000000-0005-0000-0000-0000F8050000}"/>
    <cellStyle name="Calculation 2 3 2 11 2 5 2" xfId="1600" xr:uid="{00000000-0005-0000-0000-0000F9050000}"/>
    <cellStyle name="Calculation 2 3 2 11 2 6" xfId="1601" xr:uid="{00000000-0005-0000-0000-0000FA050000}"/>
    <cellStyle name="Calculation 2 3 2 11 2 7" xfId="1602" xr:uid="{00000000-0005-0000-0000-0000FB050000}"/>
    <cellStyle name="Calculation 2 3 2 11 3" xfId="1603" xr:uid="{00000000-0005-0000-0000-0000FC050000}"/>
    <cellStyle name="Calculation 2 3 2 11 3 2" xfId="1604" xr:uid="{00000000-0005-0000-0000-0000FD050000}"/>
    <cellStyle name="Calculation 2 3 2 11 3 3" xfId="1605" xr:uid="{00000000-0005-0000-0000-0000FE050000}"/>
    <cellStyle name="Calculation 2 3 2 11 3 4" xfId="1606" xr:uid="{00000000-0005-0000-0000-0000FF050000}"/>
    <cellStyle name="Calculation 2 3 2 11 3 5" xfId="1607" xr:uid="{00000000-0005-0000-0000-000000060000}"/>
    <cellStyle name="Calculation 2 3 2 11 4" xfId="1608" xr:uid="{00000000-0005-0000-0000-000001060000}"/>
    <cellStyle name="Calculation 2 3 2 11 4 2" xfId="1609" xr:uid="{00000000-0005-0000-0000-000002060000}"/>
    <cellStyle name="Calculation 2 3 2 11 4 3" xfId="1610" xr:uid="{00000000-0005-0000-0000-000003060000}"/>
    <cellStyle name="Calculation 2 3 2 11 4 4" xfId="1611" xr:uid="{00000000-0005-0000-0000-000004060000}"/>
    <cellStyle name="Calculation 2 3 2 11 4 5" xfId="1612" xr:uid="{00000000-0005-0000-0000-000005060000}"/>
    <cellStyle name="Calculation 2 3 2 11 5" xfId="1613" xr:uid="{00000000-0005-0000-0000-000006060000}"/>
    <cellStyle name="Calculation 2 3 2 11 5 2" xfId="1614" xr:uid="{00000000-0005-0000-0000-000007060000}"/>
    <cellStyle name="Calculation 2 3 2 11 6" xfId="1615" xr:uid="{00000000-0005-0000-0000-000008060000}"/>
    <cellStyle name="Calculation 2 3 2 11 6 2" xfId="1616" xr:uid="{00000000-0005-0000-0000-000009060000}"/>
    <cellStyle name="Calculation 2 3 2 11 7" xfId="1617" xr:uid="{00000000-0005-0000-0000-00000A060000}"/>
    <cellStyle name="Calculation 2 3 2 11 8" xfId="1618" xr:uid="{00000000-0005-0000-0000-00000B060000}"/>
    <cellStyle name="Calculation 2 3 2 12" xfId="1619" xr:uid="{00000000-0005-0000-0000-00000C060000}"/>
    <cellStyle name="Calculation 2 3 2 12 2" xfId="1620" xr:uid="{00000000-0005-0000-0000-00000D060000}"/>
    <cellStyle name="Calculation 2 3 2 12 2 2" xfId="1621" xr:uid="{00000000-0005-0000-0000-00000E060000}"/>
    <cellStyle name="Calculation 2 3 2 12 2 2 2" xfId="1622" xr:uid="{00000000-0005-0000-0000-00000F060000}"/>
    <cellStyle name="Calculation 2 3 2 12 2 2 3" xfId="1623" xr:uid="{00000000-0005-0000-0000-000010060000}"/>
    <cellStyle name="Calculation 2 3 2 12 2 2 4" xfId="1624" xr:uid="{00000000-0005-0000-0000-000011060000}"/>
    <cellStyle name="Calculation 2 3 2 12 2 2 5" xfId="1625" xr:uid="{00000000-0005-0000-0000-000012060000}"/>
    <cellStyle name="Calculation 2 3 2 12 2 3" xfId="1626" xr:uid="{00000000-0005-0000-0000-000013060000}"/>
    <cellStyle name="Calculation 2 3 2 12 2 3 2" xfId="1627" xr:uid="{00000000-0005-0000-0000-000014060000}"/>
    <cellStyle name="Calculation 2 3 2 12 2 3 3" xfId="1628" xr:uid="{00000000-0005-0000-0000-000015060000}"/>
    <cellStyle name="Calculation 2 3 2 12 2 3 4" xfId="1629" xr:uid="{00000000-0005-0000-0000-000016060000}"/>
    <cellStyle name="Calculation 2 3 2 12 2 3 5" xfId="1630" xr:uid="{00000000-0005-0000-0000-000017060000}"/>
    <cellStyle name="Calculation 2 3 2 12 2 4" xfId="1631" xr:uid="{00000000-0005-0000-0000-000018060000}"/>
    <cellStyle name="Calculation 2 3 2 12 2 4 2" xfId="1632" xr:uid="{00000000-0005-0000-0000-000019060000}"/>
    <cellStyle name="Calculation 2 3 2 12 2 5" xfId="1633" xr:uid="{00000000-0005-0000-0000-00001A060000}"/>
    <cellStyle name="Calculation 2 3 2 12 2 5 2" xfId="1634" xr:uid="{00000000-0005-0000-0000-00001B060000}"/>
    <cellStyle name="Calculation 2 3 2 12 2 6" xfId="1635" xr:uid="{00000000-0005-0000-0000-00001C060000}"/>
    <cellStyle name="Calculation 2 3 2 12 2 7" xfId="1636" xr:uid="{00000000-0005-0000-0000-00001D060000}"/>
    <cellStyle name="Calculation 2 3 2 12 3" xfId="1637" xr:uid="{00000000-0005-0000-0000-00001E060000}"/>
    <cellStyle name="Calculation 2 3 2 12 3 2" xfId="1638" xr:uid="{00000000-0005-0000-0000-00001F060000}"/>
    <cellStyle name="Calculation 2 3 2 12 3 3" xfId="1639" xr:uid="{00000000-0005-0000-0000-000020060000}"/>
    <cellStyle name="Calculation 2 3 2 12 3 4" xfId="1640" xr:uid="{00000000-0005-0000-0000-000021060000}"/>
    <cellStyle name="Calculation 2 3 2 12 3 5" xfId="1641" xr:uid="{00000000-0005-0000-0000-000022060000}"/>
    <cellStyle name="Calculation 2 3 2 12 4" xfId="1642" xr:uid="{00000000-0005-0000-0000-000023060000}"/>
    <cellStyle name="Calculation 2 3 2 12 4 2" xfId="1643" xr:uid="{00000000-0005-0000-0000-000024060000}"/>
    <cellStyle name="Calculation 2 3 2 12 4 3" xfId="1644" xr:uid="{00000000-0005-0000-0000-000025060000}"/>
    <cellStyle name="Calculation 2 3 2 12 4 4" xfId="1645" xr:uid="{00000000-0005-0000-0000-000026060000}"/>
    <cellStyle name="Calculation 2 3 2 12 4 5" xfId="1646" xr:uid="{00000000-0005-0000-0000-000027060000}"/>
    <cellStyle name="Calculation 2 3 2 12 5" xfId="1647" xr:uid="{00000000-0005-0000-0000-000028060000}"/>
    <cellStyle name="Calculation 2 3 2 12 5 2" xfId="1648" xr:uid="{00000000-0005-0000-0000-000029060000}"/>
    <cellStyle name="Calculation 2 3 2 12 6" xfId="1649" xr:uid="{00000000-0005-0000-0000-00002A060000}"/>
    <cellStyle name="Calculation 2 3 2 12 6 2" xfId="1650" xr:uid="{00000000-0005-0000-0000-00002B060000}"/>
    <cellStyle name="Calculation 2 3 2 12 7" xfId="1651" xr:uid="{00000000-0005-0000-0000-00002C060000}"/>
    <cellStyle name="Calculation 2 3 2 12 8" xfId="1652" xr:uid="{00000000-0005-0000-0000-00002D060000}"/>
    <cellStyle name="Calculation 2 3 2 13" xfId="1653" xr:uid="{00000000-0005-0000-0000-00002E060000}"/>
    <cellStyle name="Calculation 2 3 2 13 2" xfId="1654" xr:uid="{00000000-0005-0000-0000-00002F060000}"/>
    <cellStyle name="Calculation 2 3 2 13 2 2" xfId="1655" xr:uid="{00000000-0005-0000-0000-000030060000}"/>
    <cellStyle name="Calculation 2 3 2 13 2 2 2" xfId="1656" xr:uid="{00000000-0005-0000-0000-000031060000}"/>
    <cellStyle name="Calculation 2 3 2 13 2 2 3" xfId="1657" xr:uid="{00000000-0005-0000-0000-000032060000}"/>
    <cellStyle name="Calculation 2 3 2 13 2 2 4" xfId="1658" xr:uid="{00000000-0005-0000-0000-000033060000}"/>
    <cellStyle name="Calculation 2 3 2 13 2 2 5" xfId="1659" xr:uid="{00000000-0005-0000-0000-000034060000}"/>
    <cellStyle name="Calculation 2 3 2 13 2 3" xfId="1660" xr:uid="{00000000-0005-0000-0000-000035060000}"/>
    <cellStyle name="Calculation 2 3 2 13 2 3 2" xfId="1661" xr:uid="{00000000-0005-0000-0000-000036060000}"/>
    <cellStyle name="Calculation 2 3 2 13 2 3 3" xfId="1662" xr:uid="{00000000-0005-0000-0000-000037060000}"/>
    <cellStyle name="Calculation 2 3 2 13 2 3 4" xfId="1663" xr:uid="{00000000-0005-0000-0000-000038060000}"/>
    <cellStyle name="Calculation 2 3 2 13 2 3 5" xfId="1664" xr:uid="{00000000-0005-0000-0000-000039060000}"/>
    <cellStyle name="Calculation 2 3 2 13 2 4" xfId="1665" xr:uid="{00000000-0005-0000-0000-00003A060000}"/>
    <cellStyle name="Calculation 2 3 2 13 2 4 2" xfId="1666" xr:uid="{00000000-0005-0000-0000-00003B060000}"/>
    <cellStyle name="Calculation 2 3 2 13 2 5" xfId="1667" xr:uid="{00000000-0005-0000-0000-00003C060000}"/>
    <cellStyle name="Calculation 2 3 2 13 2 5 2" xfId="1668" xr:uid="{00000000-0005-0000-0000-00003D060000}"/>
    <cellStyle name="Calculation 2 3 2 13 2 6" xfId="1669" xr:uid="{00000000-0005-0000-0000-00003E060000}"/>
    <cellStyle name="Calculation 2 3 2 13 2 7" xfId="1670" xr:uid="{00000000-0005-0000-0000-00003F060000}"/>
    <cellStyle name="Calculation 2 3 2 13 3" xfId="1671" xr:uid="{00000000-0005-0000-0000-000040060000}"/>
    <cellStyle name="Calculation 2 3 2 13 3 2" xfId="1672" xr:uid="{00000000-0005-0000-0000-000041060000}"/>
    <cellStyle name="Calculation 2 3 2 13 3 3" xfId="1673" xr:uid="{00000000-0005-0000-0000-000042060000}"/>
    <cellStyle name="Calculation 2 3 2 13 3 4" xfId="1674" xr:uid="{00000000-0005-0000-0000-000043060000}"/>
    <cellStyle name="Calculation 2 3 2 13 3 5" xfId="1675" xr:uid="{00000000-0005-0000-0000-000044060000}"/>
    <cellStyle name="Calculation 2 3 2 13 4" xfId="1676" xr:uid="{00000000-0005-0000-0000-000045060000}"/>
    <cellStyle name="Calculation 2 3 2 13 4 2" xfId="1677" xr:uid="{00000000-0005-0000-0000-000046060000}"/>
    <cellStyle name="Calculation 2 3 2 13 4 3" xfId="1678" xr:uid="{00000000-0005-0000-0000-000047060000}"/>
    <cellStyle name="Calculation 2 3 2 13 4 4" xfId="1679" xr:uid="{00000000-0005-0000-0000-000048060000}"/>
    <cellStyle name="Calculation 2 3 2 13 4 5" xfId="1680" xr:uid="{00000000-0005-0000-0000-000049060000}"/>
    <cellStyle name="Calculation 2 3 2 13 5" xfId="1681" xr:uid="{00000000-0005-0000-0000-00004A060000}"/>
    <cellStyle name="Calculation 2 3 2 13 5 2" xfId="1682" xr:uid="{00000000-0005-0000-0000-00004B060000}"/>
    <cellStyle name="Calculation 2 3 2 13 6" xfId="1683" xr:uid="{00000000-0005-0000-0000-00004C060000}"/>
    <cellStyle name="Calculation 2 3 2 13 6 2" xfId="1684" xr:uid="{00000000-0005-0000-0000-00004D060000}"/>
    <cellStyle name="Calculation 2 3 2 13 7" xfId="1685" xr:uid="{00000000-0005-0000-0000-00004E060000}"/>
    <cellStyle name="Calculation 2 3 2 13 8" xfId="1686" xr:uid="{00000000-0005-0000-0000-00004F060000}"/>
    <cellStyle name="Calculation 2 3 2 14" xfId="1687" xr:uid="{00000000-0005-0000-0000-000050060000}"/>
    <cellStyle name="Calculation 2 3 2 14 2" xfId="1688" xr:uid="{00000000-0005-0000-0000-000051060000}"/>
    <cellStyle name="Calculation 2 3 2 14 2 2" xfId="1689" xr:uid="{00000000-0005-0000-0000-000052060000}"/>
    <cellStyle name="Calculation 2 3 2 14 2 2 2" xfId="1690" xr:uid="{00000000-0005-0000-0000-000053060000}"/>
    <cellStyle name="Calculation 2 3 2 14 2 2 3" xfId="1691" xr:uid="{00000000-0005-0000-0000-000054060000}"/>
    <cellStyle name="Calculation 2 3 2 14 2 2 4" xfId="1692" xr:uid="{00000000-0005-0000-0000-000055060000}"/>
    <cellStyle name="Calculation 2 3 2 14 2 2 5" xfId="1693" xr:uid="{00000000-0005-0000-0000-000056060000}"/>
    <cellStyle name="Calculation 2 3 2 14 2 3" xfId="1694" xr:uid="{00000000-0005-0000-0000-000057060000}"/>
    <cellStyle name="Calculation 2 3 2 14 2 3 2" xfId="1695" xr:uid="{00000000-0005-0000-0000-000058060000}"/>
    <cellStyle name="Calculation 2 3 2 14 2 3 3" xfId="1696" xr:uid="{00000000-0005-0000-0000-000059060000}"/>
    <cellStyle name="Calculation 2 3 2 14 2 3 4" xfId="1697" xr:uid="{00000000-0005-0000-0000-00005A060000}"/>
    <cellStyle name="Calculation 2 3 2 14 2 3 5" xfId="1698" xr:uid="{00000000-0005-0000-0000-00005B060000}"/>
    <cellStyle name="Calculation 2 3 2 14 2 4" xfId="1699" xr:uid="{00000000-0005-0000-0000-00005C060000}"/>
    <cellStyle name="Calculation 2 3 2 14 2 4 2" xfId="1700" xr:uid="{00000000-0005-0000-0000-00005D060000}"/>
    <cellStyle name="Calculation 2 3 2 14 2 5" xfId="1701" xr:uid="{00000000-0005-0000-0000-00005E060000}"/>
    <cellStyle name="Calculation 2 3 2 14 2 5 2" xfId="1702" xr:uid="{00000000-0005-0000-0000-00005F060000}"/>
    <cellStyle name="Calculation 2 3 2 14 2 6" xfId="1703" xr:uid="{00000000-0005-0000-0000-000060060000}"/>
    <cellStyle name="Calculation 2 3 2 14 2 7" xfId="1704" xr:uid="{00000000-0005-0000-0000-000061060000}"/>
    <cellStyle name="Calculation 2 3 2 14 3" xfId="1705" xr:uid="{00000000-0005-0000-0000-000062060000}"/>
    <cellStyle name="Calculation 2 3 2 14 3 2" xfId="1706" xr:uid="{00000000-0005-0000-0000-000063060000}"/>
    <cellStyle name="Calculation 2 3 2 14 3 3" xfId="1707" xr:uid="{00000000-0005-0000-0000-000064060000}"/>
    <cellStyle name="Calculation 2 3 2 14 3 4" xfId="1708" xr:uid="{00000000-0005-0000-0000-000065060000}"/>
    <cellStyle name="Calculation 2 3 2 14 3 5" xfId="1709" xr:uid="{00000000-0005-0000-0000-000066060000}"/>
    <cellStyle name="Calculation 2 3 2 14 4" xfId="1710" xr:uid="{00000000-0005-0000-0000-000067060000}"/>
    <cellStyle name="Calculation 2 3 2 14 4 2" xfId="1711" xr:uid="{00000000-0005-0000-0000-000068060000}"/>
    <cellStyle name="Calculation 2 3 2 14 4 3" xfId="1712" xr:uid="{00000000-0005-0000-0000-000069060000}"/>
    <cellStyle name="Calculation 2 3 2 14 4 4" xfId="1713" xr:uid="{00000000-0005-0000-0000-00006A060000}"/>
    <cellStyle name="Calculation 2 3 2 14 4 5" xfId="1714" xr:uid="{00000000-0005-0000-0000-00006B060000}"/>
    <cellStyle name="Calculation 2 3 2 14 5" xfId="1715" xr:uid="{00000000-0005-0000-0000-00006C060000}"/>
    <cellStyle name="Calculation 2 3 2 14 5 2" xfId="1716" xr:uid="{00000000-0005-0000-0000-00006D060000}"/>
    <cellStyle name="Calculation 2 3 2 14 6" xfId="1717" xr:uid="{00000000-0005-0000-0000-00006E060000}"/>
    <cellStyle name="Calculation 2 3 2 14 6 2" xfId="1718" xr:uid="{00000000-0005-0000-0000-00006F060000}"/>
    <cellStyle name="Calculation 2 3 2 14 7" xfId="1719" xr:uid="{00000000-0005-0000-0000-000070060000}"/>
    <cellStyle name="Calculation 2 3 2 14 8" xfId="1720" xr:uid="{00000000-0005-0000-0000-000071060000}"/>
    <cellStyle name="Calculation 2 3 2 15" xfId="1721" xr:uid="{00000000-0005-0000-0000-000072060000}"/>
    <cellStyle name="Calculation 2 3 2 15 2" xfId="1722" xr:uid="{00000000-0005-0000-0000-000073060000}"/>
    <cellStyle name="Calculation 2 3 2 15 2 2" xfId="1723" xr:uid="{00000000-0005-0000-0000-000074060000}"/>
    <cellStyle name="Calculation 2 3 2 15 2 3" xfId="1724" xr:uid="{00000000-0005-0000-0000-000075060000}"/>
    <cellStyle name="Calculation 2 3 2 15 2 4" xfId="1725" xr:uid="{00000000-0005-0000-0000-000076060000}"/>
    <cellStyle name="Calculation 2 3 2 15 2 5" xfId="1726" xr:uid="{00000000-0005-0000-0000-000077060000}"/>
    <cellStyle name="Calculation 2 3 2 15 3" xfId="1727" xr:uid="{00000000-0005-0000-0000-000078060000}"/>
    <cellStyle name="Calculation 2 3 2 15 3 2" xfId="1728" xr:uid="{00000000-0005-0000-0000-000079060000}"/>
    <cellStyle name="Calculation 2 3 2 15 3 3" xfId="1729" xr:uid="{00000000-0005-0000-0000-00007A060000}"/>
    <cellStyle name="Calculation 2 3 2 15 3 4" xfId="1730" xr:uid="{00000000-0005-0000-0000-00007B060000}"/>
    <cellStyle name="Calculation 2 3 2 15 3 5" xfId="1731" xr:uid="{00000000-0005-0000-0000-00007C060000}"/>
    <cellStyle name="Calculation 2 3 2 15 4" xfId="1732" xr:uid="{00000000-0005-0000-0000-00007D060000}"/>
    <cellStyle name="Calculation 2 3 2 15 4 2" xfId="1733" xr:uid="{00000000-0005-0000-0000-00007E060000}"/>
    <cellStyle name="Calculation 2 3 2 15 5" xfId="1734" xr:uid="{00000000-0005-0000-0000-00007F060000}"/>
    <cellStyle name="Calculation 2 3 2 15 5 2" xfId="1735" xr:uid="{00000000-0005-0000-0000-000080060000}"/>
    <cellStyle name="Calculation 2 3 2 15 6" xfId="1736" xr:uid="{00000000-0005-0000-0000-000081060000}"/>
    <cellStyle name="Calculation 2 3 2 15 7" xfId="1737" xr:uid="{00000000-0005-0000-0000-000082060000}"/>
    <cellStyle name="Calculation 2 3 2 16" xfId="1738" xr:uid="{00000000-0005-0000-0000-000083060000}"/>
    <cellStyle name="Calculation 2 3 2 16 2" xfId="1739" xr:uid="{00000000-0005-0000-0000-000084060000}"/>
    <cellStyle name="Calculation 2 3 2 16 3" xfId="1740" xr:uid="{00000000-0005-0000-0000-000085060000}"/>
    <cellStyle name="Calculation 2 3 2 16 4" xfId="1741" xr:uid="{00000000-0005-0000-0000-000086060000}"/>
    <cellStyle name="Calculation 2 3 2 16 5" xfId="1742" xr:uid="{00000000-0005-0000-0000-000087060000}"/>
    <cellStyle name="Calculation 2 3 2 17" xfId="1743" xr:uid="{00000000-0005-0000-0000-000088060000}"/>
    <cellStyle name="Calculation 2 3 2 17 2" xfId="1744" xr:uid="{00000000-0005-0000-0000-000089060000}"/>
    <cellStyle name="Calculation 2 3 2 17 3" xfId="1745" xr:uid="{00000000-0005-0000-0000-00008A060000}"/>
    <cellStyle name="Calculation 2 3 2 17 4" xfId="1746" xr:uid="{00000000-0005-0000-0000-00008B060000}"/>
    <cellStyle name="Calculation 2 3 2 17 5" xfId="1747" xr:uid="{00000000-0005-0000-0000-00008C060000}"/>
    <cellStyle name="Calculation 2 3 2 18" xfId="1748" xr:uid="{00000000-0005-0000-0000-00008D060000}"/>
    <cellStyle name="Calculation 2 3 2 18 2" xfId="1749" xr:uid="{00000000-0005-0000-0000-00008E060000}"/>
    <cellStyle name="Calculation 2 3 2 19" xfId="1750" xr:uid="{00000000-0005-0000-0000-00008F060000}"/>
    <cellStyle name="Calculation 2 3 2 19 2" xfId="1751" xr:uid="{00000000-0005-0000-0000-000090060000}"/>
    <cellStyle name="Calculation 2 3 2 2" xfId="1752" xr:uid="{00000000-0005-0000-0000-000091060000}"/>
    <cellStyle name="Calculation 2 3 2 2 2" xfId="1753" xr:uid="{00000000-0005-0000-0000-000092060000}"/>
    <cellStyle name="Calculation 2 3 2 2 2 2" xfId="1754" xr:uid="{00000000-0005-0000-0000-000093060000}"/>
    <cellStyle name="Calculation 2 3 2 2 2 2 2" xfId="1755" xr:uid="{00000000-0005-0000-0000-000094060000}"/>
    <cellStyle name="Calculation 2 3 2 2 2 2 3" xfId="1756" xr:uid="{00000000-0005-0000-0000-000095060000}"/>
    <cellStyle name="Calculation 2 3 2 2 2 2 4" xfId="1757" xr:uid="{00000000-0005-0000-0000-000096060000}"/>
    <cellStyle name="Calculation 2 3 2 2 2 2 5" xfId="1758" xr:uid="{00000000-0005-0000-0000-000097060000}"/>
    <cellStyle name="Calculation 2 3 2 2 2 3" xfId="1759" xr:uid="{00000000-0005-0000-0000-000098060000}"/>
    <cellStyle name="Calculation 2 3 2 2 2 3 2" xfId="1760" xr:uid="{00000000-0005-0000-0000-000099060000}"/>
    <cellStyle name="Calculation 2 3 2 2 2 3 3" xfId="1761" xr:uid="{00000000-0005-0000-0000-00009A060000}"/>
    <cellStyle name="Calculation 2 3 2 2 2 3 4" xfId="1762" xr:uid="{00000000-0005-0000-0000-00009B060000}"/>
    <cellStyle name="Calculation 2 3 2 2 2 3 5" xfId="1763" xr:uid="{00000000-0005-0000-0000-00009C060000}"/>
    <cellStyle name="Calculation 2 3 2 2 2 4" xfId="1764" xr:uid="{00000000-0005-0000-0000-00009D060000}"/>
    <cellStyle name="Calculation 2 3 2 2 2 4 2" xfId="1765" xr:uid="{00000000-0005-0000-0000-00009E060000}"/>
    <cellStyle name="Calculation 2 3 2 2 2 5" xfId="1766" xr:uid="{00000000-0005-0000-0000-00009F060000}"/>
    <cellStyle name="Calculation 2 3 2 2 2 5 2" xfId="1767" xr:uid="{00000000-0005-0000-0000-0000A0060000}"/>
    <cellStyle name="Calculation 2 3 2 2 2 6" xfId="1768" xr:uid="{00000000-0005-0000-0000-0000A1060000}"/>
    <cellStyle name="Calculation 2 3 2 2 2 7" xfId="1769" xr:uid="{00000000-0005-0000-0000-0000A2060000}"/>
    <cellStyle name="Calculation 2 3 2 2 3" xfId="1770" xr:uid="{00000000-0005-0000-0000-0000A3060000}"/>
    <cellStyle name="Calculation 2 3 2 2 3 2" xfId="1771" xr:uid="{00000000-0005-0000-0000-0000A4060000}"/>
    <cellStyle name="Calculation 2 3 2 2 3 3" xfId="1772" xr:uid="{00000000-0005-0000-0000-0000A5060000}"/>
    <cellStyle name="Calculation 2 3 2 2 3 4" xfId="1773" xr:uid="{00000000-0005-0000-0000-0000A6060000}"/>
    <cellStyle name="Calculation 2 3 2 2 3 5" xfId="1774" xr:uid="{00000000-0005-0000-0000-0000A7060000}"/>
    <cellStyle name="Calculation 2 3 2 2 4" xfId="1775" xr:uid="{00000000-0005-0000-0000-0000A8060000}"/>
    <cellStyle name="Calculation 2 3 2 2 4 2" xfId="1776" xr:uid="{00000000-0005-0000-0000-0000A9060000}"/>
    <cellStyle name="Calculation 2 3 2 2 4 3" xfId="1777" xr:uid="{00000000-0005-0000-0000-0000AA060000}"/>
    <cellStyle name="Calculation 2 3 2 2 4 4" xfId="1778" xr:uid="{00000000-0005-0000-0000-0000AB060000}"/>
    <cellStyle name="Calculation 2 3 2 2 4 5" xfId="1779" xr:uid="{00000000-0005-0000-0000-0000AC060000}"/>
    <cellStyle name="Calculation 2 3 2 2 5" xfId="1780" xr:uid="{00000000-0005-0000-0000-0000AD060000}"/>
    <cellStyle name="Calculation 2 3 2 2 5 2" xfId="1781" xr:uid="{00000000-0005-0000-0000-0000AE060000}"/>
    <cellStyle name="Calculation 2 3 2 2 6" xfId="1782" xr:uid="{00000000-0005-0000-0000-0000AF060000}"/>
    <cellStyle name="Calculation 2 3 2 2 6 2" xfId="1783" xr:uid="{00000000-0005-0000-0000-0000B0060000}"/>
    <cellStyle name="Calculation 2 3 2 2 7" xfId="1784" xr:uid="{00000000-0005-0000-0000-0000B1060000}"/>
    <cellStyle name="Calculation 2 3 2 2 8" xfId="1785" xr:uid="{00000000-0005-0000-0000-0000B2060000}"/>
    <cellStyle name="Calculation 2 3 2 20" xfId="1786" xr:uid="{00000000-0005-0000-0000-0000B3060000}"/>
    <cellStyle name="Calculation 2 3 2 21" xfId="1787" xr:uid="{00000000-0005-0000-0000-0000B4060000}"/>
    <cellStyle name="Calculation 2 3 2 3" xfId="1788" xr:uid="{00000000-0005-0000-0000-0000B5060000}"/>
    <cellStyle name="Calculation 2 3 2 3 2" xfId="1789" xr:uid="{00000000-0005-0000-0000-0000B6060000}"/>
    <cellStyle name="Calculation 2 3 2 3 2 2" xfId="1790" xr:uid="{00000000-0005-0000-0000-0000B7060000}"/>
    <cellStyle name="Calculation 2 3 2 3 2 2 2" xfId="1791" xr:uid="{00000000-0005-0000-0000-0000B8060000}"/>
    <cellStyle name="Calculation 2 3 2 3 2 2 3" xfId="1792" xr:uid="{00000000-0005-0000-0000-0000B9060000}"/>
    <cellStyle name="Calculation 2 3 2 3 2 2 4" xfId="1793" xr:uid="{00000000-0005-0000-0000-0000BA060000}"/>
    <cellStyle name="Calculation 2 3 2 3 2 2 5" xfId="1794" xr:uid="{00000000-0005-0000-0000-0000BB060000}"/>
    <cellStyle name="Calculation 2 3 2 3 2 3" xfId="1795" xr:uid="{00000000-0005-0000-0000-0000BC060000}"/>
    <cellStyle name="Calculation 2 3 2 3 2 3 2" xfId="1796" xr:uid="{00000000-0005-0000-0000-0000BD060000}"/>
    <cellStyle name="Calculation 2 3 2 3 2 3 3" xfId="1797" xr:uid="{00000000-0005-0000-0000-0000BE060000}"/>
    <cellStyle name="Calculation 2 3 2 3 2 3 4" xfId="1798" xr:uid="{00000000-0005-0000-0000-0000BF060000}"/>
    <cellStyle name="Calculation 2 3 2 3 2 3 5" xfId="1799" xr:uid="{00000000-0005-0000-0000-0000C0060000}"/>
    <cellStyle name="Calculation 2 3 2 3 2 4" xfId="1800" xr:uid="{00000000-0005-0000-0000-0000C1060000}"/>
    <cellStyle name="Calculation 2 3 2 3 2 4 2" xfId="1801" xr:uid="{00000000-0005-0000-0000-0000C2060000}"/>
    <cellStyle name="Calculation 2 3 2 3 2 5" xfId="1802" xr:uid="{00000000-0005-0000-0000-0000C3060000}"/>
    <cellStyle name="Calculation 2 3 2 3 2 5 2" xfId="1803" xr:uid="{00000000-0005-0000-0000-0000C4060000}"/>
    <cellStyle name="Calculation 2 3 2 3 2 6" xfId="1804" xr:uid="{00000000-0005-0000-0000-0000C5060000}"/>
    <cellStyle name="Calculation 2 3 2 3 2 7" xfId="1805" xr:uid="{00000000-0005-0000-0000-0000C6060000}"/>
    <cellStyle name="Calculation 2 3 2 3 3" xfId="1806" xr:uid="{00000000-0005-0000-0000-0000C7060000}"/>
    <cellStyle name="Calculation 2 3 2 3 3 2" xfId="1807" xr:uid="{00000000-0005-0000-0000-0000C8060000}"/>
    <cellStyle name="Calculation 2 3 2 3 3 3" xfId="1808" xr:uid="{00000000-0005-0000-0000-0000C9060000}"/>
    <cellStyle name="Calculation 2 3 2 3 3 4" xfId="1809" xr:uid="{00000000-0005-0000-0000-0000CA060000}"/>
    <cellStyle name="Calculation 2 3 2 3 3 5" xfId="1810" xr:uid="{00000000-0005-0000-0000-0000CB060000}"/>
    <cellStyle name="Calculation 2 3 2 3 4" xfId="1811" xr:uid="{00000000-0005-0000-0000-0000CC060000}"/>
    <cellStyle name="Calculation 2 3 2 3 4 2" xfId="1812" xr:uid="{00000000-0005-0000-0000-0000CD060000}"/>
    <cellStyle name="Calculation 2 3 2 3 4 3" xfId="1813" xr:uid="{00000000-0005-0000-0000-0000CE060000}"/>
    <cellStyle name="Calculation 2 3 2 3 4 4" xfId="1814" xr:uid="{00000000-0005-0000-0000-0000CF060000}"/>
    <cellStyle name="Calculation 2 3 2 3 4 5" xfId="1815" xr:uid="{00000000-0005-0000-0000-0000D0060000}"/>
    <cellStyle name="Calculation 2 3 2 3 5" xfId="1816" xr:uid="{00000000-0005-0000-0000-0000D1060000}"/>
    <cellStyle name="Calculation 2 3 2 3 5 2" xfId="1817" xr:uid="{00000000-0005-0000-0000-0000D2060000}"/>
    <cellStyle name="Calculation 2 3 2 3 6" xfId="1818" xr:uid="{00000000-0005-0000-0000-0000D3060000}"/>
    <cellStyle name="Calculation 2 3 2 3 6 2" xfId="1819" xr:uid="{00000000-0005-0000-0000-0000D4060000}"/>
    <cellStyle name="Calculation 2 3 2 3 7" xfId="1820" xr:uid="{00000000-0005-0000-0000-0000D5060000}"/>
    <cellStyle name="Calculation 2 3 2 3 8" xfId="1821" xr:uid="{00000000-0005-0000-0000-0000D6060000}"/>
    <cellStyle name="Calculation 2 3 2 4" xfId="1822" xr:uid="{00000000-0005-0000-0000-0000D7060000}"/>
    <cellStyle name="Calculation 2 3 2 4 2" xfId="1823" xr:uid="{00000000-0005-0000-0000-0000D8060000}"/>
    <cellStyle name="Calculation 2 3 2 4 2 2" xfId="1824" xr:uid="{00000000-0005-0000-0000-0000D9060000}"/>
    <cellStyle name="Calculation 2 3 2 4 2 2 2" xfId="1825" xr:uid="{00000000-0005-0000-0000-0000DA060000}"/>
    <cellStyle name="Calculation 2 3 2 4 2 2 3" xfId="1826" xr:uid="{00000000-0005-0000-0000-0000DB060000}"/>
    <cellStyle name="Calculation 2 3 2 4 2 2 4" xfId="1827" xr:uid="{00000000-0005-0000-0000-0000DC060000}"/>
    <cellStyle name="Calculation 2 3 2 4 2 2 5" xfId="1828" xr:uid="{00000000-0005-0000-0000-0000DD060000}"/>
    <cellStyle name="Calculation 2 3 2 4 2 3" xfId="1829" xr:uid="{00000000-0005-0000-0000-0000DE060000}"/>
    <cellStyle name="Calculation 2 3 2 4 2 3 2" xfId="1830" xr:uid="{00000000-0005-0000-0000-0000DF060000}"/>
    <cellStyle name="Calculation 2 3 2 4 2 3 3" xfId="1831" xr:uid="{00000000-0005-0000-0000-0000E0060000}"/>
    <cellStyle name="Calculation 2 3 2 4 2 3 4" xfId="1832" xr:uid="{00000000-0005-0000-0000-0000E1060000}"/>
    <cellStyle name="Calculation 2 3 2 4 2 3 5" xfId="1833" xr:uid="{00000000-0005-0000-0000-0000E2060000}"/>
    <cellStyle name="Calculation 2 3 2 4 2 4" xfId="1834" xr:uid="{00000000-0005-0000-0000-0000E3060000}"/>
    <cellStyle name="Calculation 2 3 2 4 2 4 2" xfId="1835" xr:uid="{00000000-0005-0000-0000-0000E4060000}"/>
    <cellStyle name="Calculation 2 3 2 4 2 5" xfId="1836" xr:uid="{00000000-0005-0000-0000-0000E5060000}"/>
    <cellStyle name="Calculation 2 3 2 4 2 5 2" xfId="1837" xr:uid="{00000000-0005-0000-0000-0000E6060000}"/>
    <cellStyle name="Calculation 2 3 2 4 2 6" xfId="1838" xr:uid="{00000000-0005-0000-0000-0000E7060000}"/>
    <cellStyle name="Calculation 2 3 2 4 2 7" xfId="1839" xr:uid="{00000000-0005-0000-0000-0000E8060000}"/>
    <cellStyle name="Calculation 2 3 2 4 3" xfId="1840" xr:uid="{00000000-0005-0000-0000-0000E9060000}"/>
    <cellStyle name="Calculation 2 3 2 4 3 2" xfId="1841" xr:uid="{00000000-0005-0000-0000-0000EA060000}"/>
    <cellStyle name="Calculation 2 3 2 4 3 3" xfId="1842" xr:uid="{00000000-0005-0000-0000-0000EB060000}"/>
    <cellStyle name="Calculation 2 3 2 4 3 4" xfId="1843" xr:uid="{00000000-0005-0000-0000-0000EC060000}"/>
    <cellStyle name="Calculation 2 3 2 4 3 5" xfId="1844" xr:uid="{00000000-0005-0000-0000-0000ED060000}"/>
    <cellStyle name="Calculation 2 3 2 4 4" xfId="1845" xr:uid="{00000000-0005-0000-0000-0000EE060000}"/>
    <cellStyle name="Calculation 2 3 2 4 4 2" xfId="1846" xr:uid="{00000000-0005-0000-0000-0000EF060000}"/>
    <cellStyle name="Calculation 2 3 2 4 4 3" xfId="1847" xr:uid="{00000000-0005-0000-0000-0000F0060000}"/>
    <cellStyle name="Calculation 2 3 2 4 4 4" xfId="1848" xr:uid="{00000000-0005-0000-0000-0000F1060000}"/>
    <cellStyle name="Calculation 2 3 2 4 4 5" xfId="1849" xr:uid="{00000000-0005-0000-0000-0000F2060000}"/>
    <cellStyle name="Calculation 2 3 2 4 5" xfId="1850" xr:uid="{00000000-0005-0000-0000-0000F3060000}"/>
    <cellStyle name="Calculation 2 3 2 4 5 2" xfId="1851" xr:uid="{00000000-0005-0000-0000-0000F4060000}"/>
    <cellStyle name="Calculation 2 3 2 4 6" xfId="1852" xr:uid="{00000000-0005-0000-0000-0000F5060000}"/>
    <cellStyle name="Calculation 2 3 2 4 6 2" xfId="1853" xr:uid="{00000000-0005-0000-0000-0000F6060000}"/>
    <cellStyle name="Calculation 2 3 2 4 7" xfId="1854" xr:uid="{00000000-0005-0000-0000-0000F7060000}"/>
    <cellStyle name="Calculation 2 3 2 4 8" xfId="1855" xr:uid="{00000000-0005-0000-0000-0000F8060000}"/>
    <cellStyle name="Calculation 2 3 2 5" xfId="1856" xr:uid="{00000000-0005-0000-0000-0000F9060000}"/>
    <cellStyle name="Calculation 2 3 2 5 2" xfId="1857" xr:uid="{00000000-0005-0000-0000-0000FA060000}"/>
    <cellStyle name="Calculation 2 3 2 5 2 2" xfId="1858" xr:uid="{00000000-0005-0000-0000-0000FB060000}"/>
    <cellStyle name="Calculation 2 3 2 5 2 2 2" xfId="1859" xr:uid="{00000000-0005-0000-0000-0000FC060000}"/>
    <cellStyle name="Calculation 2 3 2 5 2 2 3" xfId="1860" xr:uid="{00000000-0005-0000-0000-0000FD060000}"/>
    <cellStyle name="Calculation 2 3 2 5 2 2 4" xfId="1861" xr:uid="{00000000-0005-0000-0000-0000FE060000}"/>
    <cellStyle name="Calculation 2 3 2 5 2 2 5" xfId="1862" xr:uid="{00000000-0005-0000-0000-0000FF060000}"/>
    <cellStyle name="Calculation 2 3 2 5 2 3" xfId="1863" xr:uid="{00000000-0005-0000-0000-000000070000}"/>
    <cellStyle name="Calculation 2 3 2 5 2 3 2" xfId="1864" xr:uid="{00000000-0005-0000-0000-000001070000}"/>
    <cellStyle name="Calculation 2 3 2 5 2 3 3" xfId="1865" xr:uid="{00000000-0005-0000-0000-000002070000}"/>
    <cellStyle name="Calculation 2 3 2 5 2 3 4" xfId="1866" xr:uid="{00000000-0005-0000-0000-000003070000}"/>
    <cellStyle name="Calculation 2 3 2 5 2 3 5" xfId="1867" xr:uid="{00000000-0005-0000-0000-000004070000}"/>
    <cellStyle name="Calculation 2 3 2 5 2 4" xfId="1868" xr:uid="{00000000-0005-0000-0000-000005070000}"/>
    <cellStyle name="Calculation 2 3 2 5 2 4 2" xfId="1869" xr:uid="{00000000-0005-0000-0000-000006070000}"/>
    <cellStyle name="Calculation 2 3 2 5 2 5" xfId="1870" xr:uid="{00000000-0005-0000-0000-000007070000}"/>
    <cellStyle name="Calculation 2 3 2 5 2 5 2" xfId="1871" xr:uid="{00000000-0005-0000-0000-000008070000}"/>
    <cellStyle name="Calculation 2 3 2 5 2 6" xfId="1872" xr:uid="{00000000-0005-0000-0000-000009070000}"/>
    <cellStyle name="Calculation 2 3 2 5 2 7" xfId="1873" xr:uid="{00000000-0005-0000-0000-00000A070000}"/>
    <cellStyle name="Calculation 2 3 2 5 3" xfId="1874" xr:uid="{00000000-0005-0000-0000-00000B070000}"/>
    <cellStyle name="Calculation 2 3 2 5 3 2" xfId="1875" xr:uid="{00000000-0005-0000-0000-00000C070000}"/>
    <cellStyle name="Calculation 2 3 2 5 3 3" xfId="1876" xr:uid="{00000000-0005-0000-0000-00000D070000}"/>
    <cellStyle name="Calculation 2 3 2 5 3 4" xfId="1877" xr:uid="{00000000-0005-0000-0000-00000E070000}"/>
    <cellStyle name="Calculation 2 3 2 5 3 5" xfId="1878" xr:uid="{00000000-0005-0000-0000-00000F070000}"/>
    <cellStyle name="Calculation 2 3 2 5 4" xfId="1879" xr:uid="{00000000-0005-0000-0000-000010070000}"/>
    <cellStyle name="Calculation 2 3 2 5 4 2" xfId="1880" xr:uid="{00000000-0005-0000-0000-000011070000}"/>
    <cellStyle name="Calculation 2 3 2 5 4 3" xfId="1881" xr:uid="{00000000-0005-0000-0000-000012070000}"/>
    <cellStyle name="Calculation 2 3 2 5 4 4" xfId="1882" xr:uid="{00000000-0005-0000-0000-000013070000}"/>
    <cellStyle name="Calculation 2 3 2 5 4 5" xfId="1883" xr:uid="{00000000-0005-0000-0000-000014070000}"/>
    <cellStyle name="Calculation 2 3 2 5 5" xfId="1884" xr:uid="{00000000-0005-0000-0000-000015070000}"/>
    <cellStyle name="Calculation 2 3 2 5 5 2" xfId="1885" xr:uid="{00000000-0005-0000-0000-000016070000}"/>
    <cellStyle name="Calculation 2 3 2 5 6" xfId="1886" xr:uid="{00000000-0005-0000-0000-000017070000}"/>
    <cellStyle name="Calculation 2 3 2 5 6 2" xfId="1887" xr:uid="{00000000-0005-0000-0000-000018070000}"/>
    <cellStyle name="Calculation 2 3 2 5 7" xfId="1888" xr:uid="{00000000-0005-0000-0000-000019070000}"/>
    <cellStyle name="Calculation 2 3 2 5 8" xfId="1889" xr:uid="{00000000-0005-0000-0000-00001A070000}"/>
    <cellStyle name="Calculation 2 3 2 6" xfId="1890" xr:uid="{00000000-0005-0000-0000-00001B070000}"/>
    <cellStyle name="Calculation 2 3 2 6 2" xfId="1891" xr:uid="{00000000-0005-0000-0000-00001C070000}"/>
    <cellStyle name="Calculation 2 3 2 6 2 2" xfId="1892" xr:uid="{00000000-0005-0000-0000-00001D070000}"/>
    <cellStyle name="Calculation 2 3 2 6 2 2 2" xfId="1893" xr:uid="{00000000-0005-0000-0000-00001E070000}"/>
    <cellStyle name="Calculation 2 3 2 6 2 2 3" xfId="1894" xr:uid="{00000000-0005-0000-0000-00001F070000}"/>
    <cellStyle name="Calculation 2 3 2 6 2 2 4" xfId="1895" xr:uid="{00000000-0005-0000-0000-000020070000}"/>
    <cellStyle name="Calculation 2 3 2 6 2 2 5" xfId="1896" xr:uid="{00000000-0005-0000-0000-000021070000}"/>
    <cellStyle name="Calculation 2 3 2 6 2 3" xfId="1897" xr:uid="{00000000-0005-0000-0000-000022070000}"/>
    <cellStyle name="Calculation 2 3 2 6 2 3 2" xfId="1898" xr:uid="{00000000-0005-0000-0000-000023070000}"/>
    <cellStyle name="Calculation 2 3 2 6 2 3 3" xfId="1899" xr:uid="{00000000-0005-0000-0000-000024070000}"/>
    <cellStyle name="Calculation 2 3 2 6 2 3 4" xfId="1900" xr:uid="{00000000-0005-0000-0000-000025070000}"/>
    <cellStyle name="Calculation 2 3 2 6 2 3 5" xfId="1901" xr:uid="{00000000-0005-0000-0000-000026070000}"/>
    <cellStyle name="Calculation 2 3 2 6 2 4" xfId="1902" xr:uid="{00000000-0005-0000-0000-000027070000}"/>
    <cellStyle name="Calculation 2 3 2 6 2 4 2" xfId="1903" xr:uid="{00000000-0005-0000-0000-000028070000}"/>
    <cellStyle name="Calculation 2 3 2 6 2 5" xfId="1904" xr:uid="{00000000-0005-0000-0000-000029070000}"/>
    <cellStyle name="Calculation 2 3 2 6 2 5 2" xfId="1905" xr:uid="{00000000-0005-0000-0000-00002A070000}"/>
    <cellStyle name="Calculation 2 3 2 6 2 6" xfId="1906" xr:uid="{00000000-0005-0000-0000-00002B070000}"/>
    <cellStyle name="Calculation 2 3 2 6 2 7" xfId="1907" xr:uid="{00000000-0005-0000-0000-00002C070000}"/>
    <cellStyle name="Calculation 2 3 2 6 3" xfId="1908" xr:uid="{00000000-0005-0000-0000-00002D070000}"/>
    <cellStyle name="Calculation 2 3 2 6 3 2" xfId="1909" xr:uid="{00000000-0005-0000-0000-00002E070000}"/>
    <cellStyle name="Calculation 2 3 2 6 3 3" xfId="1910" xr:uid="{00000000-0005-0000-0000-00002F070000}"/>
    <cellStyle name="Calculation 2 3 2 6 3 4" xfId="1911" xr:uid="{00000000-0005-0000-0000-000030070000}"/>
    <cellStyle name="Calculation 2 3 2 6 3 5" xfId="1912" xr:uid="{00000000-0005-0000-0000-000031070000}"/>
    <cellStyle name="Calculation 2 3 2 6 4" xfId="1913" xr:uid="{00000000-0005-0000-0000-000032070000}"/>
    <cellStyle name="Calculation 2 3 2 6 4 2" xfId="1914" xr:uid="{00000000-0005-0000-0000-000033070000}"/>
    <cellStyle name="Calculation 2 3 2 6 4 3" xfId="1915" xr:uid="{00000000-0005-0000-0000-000034070000}"/>
    <cellStyle name="Calculation 2 3 2 6 4 4" xfId="1916" xr:uid="{00000000-0005-0000-0000-000035070000}"/>
    <cellStyle name="Calculation 2 3 2 6 4 5" xfId="1917" xr:uid="{00000000-0005-0000-0000-000036070000}"/>
    <cellStyle name="Calculation 2 3 2 6 5" xfId="1918" xr:uid="{00000000-0005-0000-0000-000037070000}"/>
    <cellStyle name="Calculation 2 3 2 6 5 2" xfId="1919" xr:uid="{00000000-0005-0000-0000-000038070000}"/>
    <cellStyle name="Calculation 2 3 2 6 6" xfId="1920" xr:uid="{00000000-0005-0000-0000-000039070000}"/>
    <cellStyle name="Calculation 2 3 2 6 6 2" xfId="1921" xr:uid="{00000000-0005-0000-0000-00003A070000}"/>
    <cellStyle name="Calculation 2 3 2 6 7" xfId="1922" xr:uid="{00000000-0005-0000-0000-00003B070000}"/>
    <cellStyle name="Calculation 2 3 2 6 8" xfId="1923" xr:uid="{00000000-0005-0000-0000-00003C070000}"/>
    <cellStyle name="Calculation 2 3 2 7" xfId="1924" xr:uid="{00000000-0005-0000-0000-00003D070000}"/>
    <cellStyle name="Calculation 2 3 2 7 2" xfId="1925" xr:uid="{00000000-0005-0000-0000-00003E070000}"/>
    <cellStyle name="Calculation 2 3 2 7 2 2" xfId="1926" xr:uid="{00000000-0005-0000-0000-00003F070000}"/>
    <cellStyle name="Calculation 2 3 2 7 2 2 2" xfId="1927" xr:uid="{00000000-0005-0000-0000-000040070000}"/>
    <cellStyle name="Calculation 2 3 2 7 2 2 3" xfId="1928" xr:uid="{00000000-0005-0000-0000-000041070000}"/>
    <cellStyle name="Calculation 2 3 2 7 2 2 4" xfId="1929" xr:uid="{00000000-0005-0000-0000-000042070000}"/>
    <cellStyle name="Calculation 2 3 2 7 2 2 5" xfId="1930" xr:uid="{00000000-0005-0000-0000-000043070000}"/>
    <cellStyle name="Calculation 2 3 2 7 2 3" xfId="1931" xr:uid="{00000000-0005-0000-0000-000044070000}"/>
    <cellStyle name="Calculation 2 3 2 7 2 3 2" xfId="1932" xr:uid="{00000000-0005-0000-0000-000045070000}"/>
    <cellStyle name="Calculation 2 3 2 7 2 3 3" xfId="1933" xr:uid="{00000000-0005-0000-0000-000046070000}"/>
    <cellStyle name="Calculation 2 3 2 7 2 3 4" xfId="1934" xr:uid="{00000000-0005-0000-0000-000047070000}"/>
    <cellStyle name="Calculation 2 3 2 7 2 3 5" xfId="1935" xr:uid="{00000000-0005-0000-0000-000048070000}"/>
    <cellStyle name="Calculation 2 3 2 7 2 4" xfId="1936" xr:uid="{00000000-0005-0000-0000-000049070000}"/>
    <cellStyle name="Calculation 2 3 2 7 2 4 2" xfId="1937" xr:uid="{00000000-0005-0000-0000-00004A070000}"/>
    <cellStyle name="Calculation 2 3 2 7 2 5" xfId="1938" xr:uid="{00000000-0005-0000-0000-00004B070000}"/>
    <cellStyle name="Calculation 2 3 2 7 2 5 2" xfId="1939" xr:uid="{00000000-0005-0000-0000-00004C070000}"/>
    <cellStyle name="Calculation 2 3 2 7 2 6" xfId="1940" xr:uid="{00000000-0005-0000-0000-00004D070000}"/>
    <cellStyle name="Calculation 2 3 2 7 2 7" xfId="1941" xr:uid="{00000000-0005-0000-0000-00004E070000}"/>
    <cellStyle name="Calculation 2 3 2 7 3" xfId="1942" xr:uid="{00000000-0005-0000-0000-00004F070000}"/>
    <cellStyle name="Calculation 2 3 2 7 3 2" xfId="1943" xr:uid="{00000000-0005-0000-0000-000050070000}"/>
    <cellStyle name="Calculation 2 3 2 7 3 3" xfId="1944" xr:uid="{00000000-0005-0000-0000-000051070000}"/>
    <cellStyle name="Calculation 2 3 2 7 3 4" xfId="1945" xr:uid="{00000000-0005-0000-0000-000052070000}"/>
    <cellStyle name="Calculation 2 3 2 7 3 5" xfId="1946" xr:uid="{00000000-0005-0000-0000-000053070000}"/>
    <cellStyle name="Calculation 2 3 2 7 4" xfId="1947" xr:uid="{00000000-0005-0000-0000-000054070000}"/>
    <cellStyle name="Calculation 2 3 2 7 4 2" xfId="1948" xr:uid="{00000000-0005-0000-0000-000055070000}"/>
    <cellStyle name="Calculation 2 3 2 7 4 3" xfId="1949" xr:uid="{00000000-0005-0000-0000-000056070000}"/>
    <cellStyle name="Calculation 2 3 2 7 4 4" xfId="1950" xr:uid="{00000000-0005-0000-0000-000057070000}"/>
    <cellStyle name="Calculation 2 3 2 7 4 5" xfId="1951" xr:uid="{00000000-0005-0000-0000-000058070000}"/>
    <cellStyle name="Calculation 2 3 2 7 5" xfId="1952" xr:uid="{00000000-0005-0000-0000-000059070000}"/>
    <cellStyle name="Calculation 2 3 2 7 5 2" xfId="1953" xr:uid="{00000000-0005-0000-0000-00005A070000}"/>
    <cellStyle name="Calculation 2 3 2 7 6" xfId="1954" xr:uid="{00000000-0005-0000-0000-00005B070000}"/>
    <cellStyle name="Calculation 2 3 2 7 6 2" xfId="1955" xr:uid="{00000000-0005-0000-0000-00005C070000}"/>
    <cellStyle name="Calculation 2 3 2 7 7" xfId="1956" xr:uid="{00000000-0005-0000-0000-00005D070000}"/>
    <cellStyle name="Calculation 2 3 2 7 8" xfId="1957" xr:uid="{00000000-0005-0000-0000-00005E070000}"/>
    <cellStyle name="Calculation 2 3 2 8" xfId="1958" xr:uid="{00000000-0005-0000-0000-00005F070000}"/>
    <cellStyle name="Calculation 2 3 2 8 2" xfId="1959" xr:uid="{00000000-0005-0000-0000-000060070000}"/>
    <cellStyle name="Calculation 2 3 2 8 2 2" xfId="1960" xr:uid="{00000000-0005-0000-0000-000061070000}"/>
    <cellStyle name="Calculation 2 3 2 8 2 2 2" xfId="1961" xr:uid="{00000000-0005-0000-0000-000062070000}"/>
    <cellStyle name="Calculation 2 3 2 8 2 2 3" xfId="1962" xr:uid="{00000000-0005-0000-0000-000063070000}"/>
    <cellStyle name="Calculation 2 3 2 8 2 2 4" xfId="1963" xr:uid="{00000000-0005-0000-0000-000064070000}"/>
    <cellStyle name="Calculation 2 3 2 8 2 2 5" xfId="1964" xr:uid="{00000000-0005-0000-0000-000065070000}"/>
    <cellStyle name="Calculation 2 3 2 8 2 3" xfId="1965" xr:uid="{00000000-0005-0000-0000-000066070000}"/>
    <cellStyle name="Calculation 2 3 2 8 2 3 2" xfId="1966" xr:uid="{00000000-0005-0000-0000-000067070000}"/>
    <cellStyle name="Calculation 2 3 2 8 2 3 3" xfId="1967" xr:uid="{00000000-0005-0000-0000-000068070000}"/>
    <cellStyle name="Calculation 2 3 2 8 2 3 4" xfId="1968" xr:uid="{00000000-0005-0000-0000-000069070000}"/>
    <cellStyle name="Calculation 2 3 2 8 2 3 5" xfId="1969" xr:uid="{00000000-0005-0000-0000-00006A070000}"/>
    <cellStyle name="Calculation 2 3 2 8 2 4" xfId="1970" xr:uid="{00000000-0005-0000-0000-00006B070000}"/>
    <cellStyle name="Calculation 2 3 2 8 2 4 2" xfId="1971" xr:uid="{00000000-0005-0000-0000-00006C070000}"/>
    <cellStyle name="Calculation 2 3 2 8 2 5" xfId="1972" xr:uid="{00000000-0005-0000-0000-00006D070000}"/>
    <cellStyle name="Calculation 2 3 2 8 2 5 2" xfId="1973" xr:uid="{00000000-0005-0000-0000-00006E070000}"/>
    <cellStyle name="Calculation 2 3 2 8 2 6" xfId="1974" xr:uid="{00000000-0005-0000-0000-00006F070000}"/>
    <cellStyle name="Calculation 2 3 2 8 2 7" xfId="1975" xr:uid="{00000000-0005-0000-0000-000070070000}"/>
    <cellStyle name="Calculation 2 3 2 8 3" xfId="1976" xr:uid="{00000000-0005-0000-0000-000071070000}"/>
    <cellStyle name="Calculation 2 3 2 8 3 2" xfId="1977" xr:uid="{00000000-0005-0000-0000-000072070000}"/>
    <cellStyle name="Calculation 2 3 2 8 3 3" xfId="1978" xr:uid="{00000000-0005-0000-0000-000073070000}"/>
    <cellStyle name="Calculation 2 3 2 8 3 4" xfId="1979" xr:uid="{00000000-0005-0000-0000-000074070000}"/>
    <cellStyle name="Calculation 2 3 2 8 3 5" xfId="1980" xr:uid="{00000000-0005-0000-0000-000075070000}"/>
    <cellStyle name="Calculation 2 3 2 8 4" xfId="1981" xr:uid="{00000000-0005-0000-0000-000076070000}"/>
    <cellStyle name="Calculation 2 3 2 8 4 2" xfId="1982" xr:uid="{00000000-0005-0000-0000-000077070000}"/>
    <cellStyle name="Calculation 2 3 2 8 4 3" xfId="1983" xr:uid="{00000000-0005-0000-0000-000078070000}"/>
    <cellStyle name="Calculation 2 3 2 8 4 4" xfId="1984" xr:uid="{00000000-0005-0000-0000-000079070000}"/>
    <cellStyle name="Calculation 2 3 2 8 4 5" xfId="1985" xr:uid="{00000000-0005-0000-0000-00007A070000}"/>
    <cellStyle name="Calculation 2 3 2 8 5" xfId="1986" xr:uid="{00000000-0005-0000-0000-00007B070000}"/>
    <cellStyle name="Calculation 2 3 2 8 5 2" xfId="1987" xr:uid="{00000000-0005-0000-0000-00007C070000}"/>
    <cellStyle name="Calculation 2 3 2 8 6" xfId="1988" xr:uid="{00000000-0005-0000-0000-00007D070000}"/>
    <cellStyle name="Calculation 2 3 2 8 6 2" xfId="1989" xr:uid="{00000000-0005-0000-0000-00007E070000}"/>
    <cellStyle name="Calculation 2 3 2 8 7" xfId="1990" xr:uid="{00000000-0005-0000-0000-00007F070000}"/>
    <cellStyle name="Calculation 2 3 2 8 8" xfId="1991" xr:uid="{00000000-0005-0000-0000-000080070000}"/>
    <cellStyle name="Calculation 2 3 2 9" xfId="1992" xr:uid="{00000000-0005-0000-0000-000081070000}"/>
    <cellStyle name="Calculation 2 3 2 9 2" xfId="1993" xr:uid="{00000000-0005-0000-0000-000082070000}"/>
    <cellStyle name="Calculation 2 3 2 9 2 2" xfId="1994" xr:uid="{00000000-0005-0000-0000-000083070000}"/>
    <cellStyle name="Calculation 2 3 2 9 2 2 2" xfId="1995" xr:uid="{00000000-0005-0000-0000-000084070000}"/>
    <cellStyle name="Calculation 2 3 2 9 2 2 3" xfId="1996" xr:uid="{00000000-0005-0000-0000-000085070000}"/>
    <cellStyle name="Calculation 2 3 2 9 2 2 4" xfId="1997" xr:uid="{00000000-0005-0000-0000-000086070000}"/>
    <cellStyle name="Calculation 2 3 2 9 2 2 5" xfId="1998" xr:uid="{00000000-0005-0000-0000-000087070000}"/>
    <cellStyle name="Calculation 2 3 2 9 2 3" xfId="1999" xr:uid="{00000000-0005-0000-0000-000088070000}"/>
    <cellStyle name="Calculation 2 3 2 9 2 3 2" xfId="2000" xr:uid="{00000000-0005-0000-0000-000089070000}"/>
    <cellStyle name="Calculation 2 3 2 9 2 3 3" xfId="2001" xr:uid="{00000000-0005-0000-0000-00008A070000}"/>
    <cellStyle name="Calculation 2 3 2 9 2 3 4" xfId="2002" xr:uid="{00000000-0005-0000-0000-00008B070000}"/>
    <cellStyle name="Calculation 2 3 2 9 2 3 5" xfId="2003" xr:uid="{00000000-0005-0000-0000-00008C070000}"/>
    <cellStyle name="Calculation 2 3 2 9 2 4" xfId="2004" xr:uid="{00000000-0005-0000-0000-00008D070000}"/>
    <cellStyle name="Calculation 2 3 2 9 2 4 2" xfId="2005" xr:uid="{00000000-0005-0000-0000-00008E070000}"/>
    <cellStyle name="Calculation 2 3 2 9 2 5" xfId="2006" xr:uid="{00000000-0005-0000-0000-00008F070000}"/>
    <cellStyle name="Calculation 2 3 2 9 2 5 2" xfId="2007" xr:uid="{00000000-0005-0000-0000-000090070000}"/>
    <cellStyle name="Calculation 2 3 2 9 2 6" xfId="2008" xr:uid="{00000000-0005-0000-0000-000091070000}"/>
    <cellStyle name="Calculation 2 3 2 9 2 7" xfId="2009" xr:uid="{00000000-0005-0000-0000-000092070000}"/>
    <cellStyle name="Calculation 2 3 2 9 3" xfId="2010" xr:uid="{00000000-0005-0000-0000-000093070000}"/>
    <cellStyle name="Calculation 2 3 2 9 3 2" xfId="2011" xr:uid="{00000000-0005-0000-0000-000094070000}"/>
    <cellStyle name="Calculation 2 3 2 9 3 3" xfId="2012" xr:uid="{00000000-0005-0000-0000-000095070000}"/>
    <cellStyle name="Calculation 2 3 2 9 3 4" xfId="2013" xr:uid="{00000000-0005-0000-0000-000096070000}"/>
    <cellStyle name="Calculation 2 3 2 9 3 5" xfId="2014" xr:uid="{00000000-0005-0000-0000-000097070000}"/>
    <cellStyle name="Calculation 2 3 2 9 4" xfId="2015" xr:uid="{00000000-0005-0000-0000-000098070000}"/>
    <cellStyle name="Calculation 2 3 2 9 4 2" xfId="2016" xr:uid="{00000000-0005-0000-0000-000099070000}"/>
    <cellStyle name="Calculation 2 3 2 9 4 3" xfId="2017" xr:uid="{00000000-0005-0000-0000-00009A070000}"/>
    <cellStyle name="Calculation 2 3 2 9 4 4" xfId="2018" xr:uid="{00000000-0005-0000-0000-00009B070000}"/>
    <cellStyle name="Calculation 2 3 2 9 4 5" xfId="2019" xr:uid="{00000000-0005-0000-0000-00009C070000}"/>
    <cellStyle name="Calculation 2 3 2 9 5" xfId="2020" xr:uid="{00000000-0005-0000-0000-00009D070000}"/>
    <cellStyle name="Calculation 2 3 2 9 5 2" xfId="2021" xr:uid="{00000000-0005-0000-0000-00009E070000}"/>
    <cellStyle name="Calculation 2 3 2 9 6" xfId="2022" xr:uid="{00000000-0005-0000-0000-00009F070000}"/>
    <cellStyle name="Calculation 2 3 2 9 6 2" xfId="2023" xr:uid="{00000000-0005-0000-0000-0000A0070000}"/>
    <cellStyle name="Calculation 2 3 2 9 7" xfId="2024" xr:uid="{00000000-0005-0000-0000-0000A1070000}"/>
    <cellStyle name="Calculation 2 3 2 9 8" xfId="2025" xr:uid="{00000000-0005-0000-0000-0000A2070000}"/>
    <cellStyle name="Calculation 2 3 3" xfId="2026" xr:uid="{00000000-0005-0000-0000-0000A3070000}"/>
    <cellStyle name="Calculation 2 3 3 2" xfId="2027" xr:uid="{00000000-0005-0000-0000-0000A4070000}"/>
    <cellStyle name="Calculation 2 3 4" xfId="2028" xr:uid="{00000000-0005-0000-0000-0000A5070000}"/>
    <cellStyle name="Calculation 2 3 4 2" xfId="2029" xr:uid="{00000000-0005-0000-0000-0000A6070000}"/>
    <cellStyle name="Calculation 2 3 5" xfId="2030" xr:uid="{00000000-0005-0000-0000-0000A7070000}"/>
    <cellStyle name="Calculation 2 3 6" xfId="2031" xr:uid="{00000000-0005-0000-0000-0000A8070000}"/>
    <cellStyle name="Calculation 2 3 6 2" xfId="2032" xr:uid="{00000000-0005-0000-0000-0000A9070000}"/>
    <cellStyle name="Calculation 2 3_T-straight with PEDs adjustor" xfId="2033" xr:uid="{00000000-0005-0000-0000-0000AA070000}"/>
    <cellStyle name="Calculation 2 4" xfId="2034" xr:uid="{00000000-0005-0000-0000-0000AB070000}"/>
    <cellStyle name="Calculation 2 4 2" xfId="2035" xr:uid="{00000000-0005-0000-0000-0000AC070000}"/>
    <cellStyle name="Calculation 2 4 3" xfId="2036" xr:uid="{00000000-0005-0000-0000-0000AD070000}"/>
    <cellStyle name="Calculation 2 4_T-straight with PEDs adjustor" xfId="2037" xr:uid="{00000000-0005-0000-0000-0000AE070000}"/>
    <cellStyle name="Calculation 2 5" xfId="2038" xr:uid="{00000000-0005-0000-0000-0000AF070000}"/>
    <cellStyle name="Calculation 2 5 10" xfId="2039" xr:uid="{00000000-0005-0000-0000-0000B0070000}"/>
    <cellStyle name="Calculation 2 5 10 2" xfId="2040" xr:uid="{00000000-0005-0000-0000-0000B1070000}"/>
    <cellStyle name="Calculation 2 5 10 2 2" xfId="2041" xr:uid="{00000000-0005-0000-0000-0000B2070000}"/>
    <cellStyle name="Calculation 2 5 10 2 2 2" xfId="2042" xr:uid="{00000000-0005-0000-0000-0000B3070000}"/>
    <cellStyle name="Calculation 2 5 10 2 2 3" xfId="2043" xr:uid="{00000000-0005-0000-0000-0000B4070000}"/>
    <cellStyle name="Calculation 2 5 10 2 2 4" xfId="2044" xr:uid="{00000000-0005-0000-0000-0000B5070000}"/>
    <cellStyle name="Calculation 2 5 10 2 2 5" xfId="2045" xr:uid="{00000000-0005-0000-0000-0000B6070000}"/>
    <cellStyle name="Calculation 2 5 10 2 3" xfId="2046" xr:uid="{00000000-0005-0000-0000-0000B7070000}"/>
    <cellStyle name="Calculation 2 5 10 2 3 2" xfId="2047" xr:uid="{00000000-0005-0000-0000-0000B8070000}"/>
    <cellStyle name="Calculation 2 5 10 2 3 3" xfId="2048" xr:uid="{00000000-0005-0000-0000-0000B9070000}"/>
    <cellStyle name="Calculation 2 5 10 2 3 4" xfId="2049" xr:uid="{00000000-0005-0000-0000-0000BA070000}"/>
    <cellStyle name="Calculation 2 5 10 2 3 5" xfId="2050" xr:uid="{00000000-0005-0000-0000-0000BB070000}"/>
    <cellStyle name="Calculation 2 5 10 2 4" xfId="2051" xr:uid="{00000000-0005-0000-0000-0000BC070000}"/>
    <cellStyle name="Calculation 2 5 10 2 4 2" xfId="2052" xr:uid="{00000000-0005-0000-0000-0000BD070000}"/>
    <cellStyle name="Calculation 2 5 10 2 5" xfId="2053" xr:uid="{00000000-0005-0000-0000-0000BE070000}"/>
    <cellStyle name="Calculation 2 5 10 2 5 2" xfId="2054" xr:uid="{00000000-0005-0000-0000-0000BF070000}"/>
    <cellStyle name="Calculation 2 5 10 2 6" xfId="2055" xr:uid="{00000000-0005-0000-0000-0000C0070000}"/>
    <cellStyle name="Calculation 2 5 10 2 7" xfId="2056" xr:uid="{00000000-0005-0000-0000-0000C1070000}"/>
    <cellStyle name="Calculation 2 5 10 3" xfId="2057" xr:uid="{00000000-0005-0000-0000-0000C2070000}"/>
    <cellStyle name="Calculation 2 5 10 3 2" xfId="2058" xr:uid="{00000000-0005-0000-0000-0000C3070000}"/>
    <cellStyle name="Calculation 2 5 10 3 3" xfId="2059" xr:uid="{00000000-0005-0000-0000-0000C4070000}"/>
    <cellStyle name="Calculation 2 5 10 3 4" xfId="2060" xr:uid="{00000000-0005-0000-0000-0000C5070000}"/>
    <cellStyle name="Calculation 2 5 10 3 5" xfId="2061" xr:uid="{00000000-0005-0000-0000-0000C6070000}"/>
    <cellStyle name="Calculation 2 5 10 4" xfId="2062" xr:uid="{00000000-0005-0000-0000-0000C7070000}"/>
    <cellStyle name="Calculation 2 5 10 4 2" xfId="2063" xr:uid="{00000000-0005-0000-0000-0000C8070000}"/>
    <cellStyle name="Calculation 2 5 10 4 3" xfId="2064" xr:uid="{00000000-0005-0000-0000-0000C9070000}"/>
    <cellStyle name="Calculation 2 5 10 4 4" xfId="2065" xr:uid="{00000000-0005-0000-0000-0000CA070000}"/>
    <cellStyle name="Calculation 2 5 10 4 5" xfId="2066" xr:uid="{00000000-0005-0000-0000-0000CB070000}"/>
    <cellStyle name="Calculation 2 5 10 5" xfId="2067" xr:uid="{00000000-0005-0000-0000-0000CC070000}"/>
    <cellStyle name="Calculation 2 5 10 5 2" xfId="2068" xr:uid="{00000000-0005-0000-0000-0000CD070000}"/>
    <cellStyle name="Calculation 2 5 10 6" xfId="2069" xr:uid="{00000000-0005-0000-0000-0000CE070000}"/>
    <cellStyle name="Calculation 2 5 10 6 2" xfId="2070" xr:uid="{00000000-0005-0000-0000-0000CF070000}"/>
    <cellStyle name="Calculation 2 5 10 7" xfId="2071" xr:uid="{00000000-0005-0000-0000-0000D0070000}"/>
    <cellStyle name="Calculation 2 5 10 8" xfId="2072" xr:uid="{00000000-0005-0000-0000-0000D1070000}"/>
    <cellStyle name="Calculation 2 5 11" xfId="2073" xr:uid="{00000000-0005-0000-0000-0000D2070000}"/>
    <cellStyle name="Calculation 2 5 11 2" xfId="2074" xr:uid="{00000000-0005-0000-0000-0000D3070000}"/>
    <cellStyle name="Calculation 2 5 11 2 2" xfId="2075" xr:uid="{00000000-0005-0000-0000-0000D4070000}"/>
    <cellStyle name="Calculation 2 5 11 2 2 2" xfId="2076" xr:uid="{00000000-0005-0000-0000-0000D5070000}"/>
    <cellStyle name="Calculation 2 5 11 2 2 3" xfId="2077" xr:uid="{00000000-0005-0000-0000-0000D6070000}"/>
    <cellStyle name="Calculation 2 5 11 2 2 4" xfId="2078" xr:uid="{00000000-0005-0000-0000-0000D7070000}"/>
    <cellStyle name="Calculation 2 5 11 2 2 5" xfId="2079" xr:uid="{00000000-0005-0000-0000-0000D8070000}"/>
    <cellStyle name="Calculation 2 5 11 2 3" xfId="2080" xr:uid="{00000000-0005-0000-0000-0000D9070000}"/>
    <cellStyle name="Calculation 2 5 11 2 3 2" xfId="2081" xr:uid="{00000000-0005-0000-0000-0000DA070000}"/>
    <cellStyle name="Calculation 2 5 11 2 3 3" xfId="2082" xr:uid="{00000000-0005-0000-0000-0000DB070000}"/>
    <cellStyle name="Calculation 2 5 11 2 3 4" xfId="2083" xr:uid="{00000000-0005-0000-0000-0000DC070000}"/>
    <cellStyle name="Calculation 2 5 11 2 3 5" xfId="2084" xr:uid="{00000000-0005-0000-0000-0000DD070000}"/>
    <cellStyle name="Calculation 2 5 11 2 4" xfId="2085" xr:uid="{00000000-0005-0000-0000-0000DE070000}"/>
    <cellStyle name="Calculation 2 5 11 2 4 2" xfId="2086" xr:uid="{00000000-0005-0000-0000-0000DF070000}"/>
    <cellStyle name="Calculation 2 5 11 2 5" xfId="2087" xr:uid="{00000000-0005-0000-0000-0000E0070000}"/>
    <cellStyle name="Calculation 2 5 11 2 5 2" xfId="2088" xr:uid="{00000000-0005-0000-0000-0000E1070000}"/>
    <cellStyle name="Calculation 2 5 11 2 6" xfId="2089" xr:uid="{00000000-0005-0000-0000-0000E2070000}"/>
    <cellStyle name="Calculation 2 5 11 2 7" xfId="2090" xr:uid="{00000000-0005-0000-0000-0000E3070000}"/>
    <cellStyle name="Calculation 2 5 11 3" xfId="2091" xr:uid="{00000000-0005-0000-0000-0000E4070000}"/>
    <cellStyle name="Calculation 2 5 11 3 2" xfId="2092" xr:uid="{00000000-0005-0000-0000-0000E5070000}"/>
    <cellStyle name="Calculation 2 5 11 3 3" xfId="2093" xr:uid="{00000000-0005-0000-0000-0000E6070000}"/>
    <cellStyle name="Calculation 2 5 11 3 4" xfId="2094" xr:uid="{00000000-0005-0000-0000-0000E7070000}"/>
    <cellStyle name="Calculation 2 5 11 3 5" xfId="2095" xr:uid="{00000000-0005-0000-0000-0000E8070000}"/>
    <cellStyle name="Calculation 2 5 11 4" xfId="2096" xr:uid="{00000000-0005-0000-0000-0000E9070000}"/>
    <cellStyle name="Calculation 2 5 11 4 2" xfId="2097" xr:uid="{00000000-0005-0000-0000-0000EA070000}"/>
    <cellStyle name="Calculation 2 5 11 4 3" xfId="2098" xr:uid="{00000000-0005-0000-0000-0000EB070000}"/>
    <cellStyle name="Calculation 2 5 11 4 4" xfId="2099" xr:uid="{00000000-0005-0000-0000-0000EC070000}"/>
    <cellStyle name="Calculation 2 5 11 4 5" xfId="2100" xr:uid="{00000000-0005-0000-0000-0000ED070000}"/>
    <cellStyle name="Calculation 2 5 11 5" xfId="2101" xr:uid="{00000000-0005-0000-0000-0000EE070000}"/>
    <cellStyle name="Calculation 2 5 11 5 2" xfId="2102" xr:uid="{00000000-0005-0000-0000-0000EF070000}"/>
    <cellStyle name="Calculation 2 5 11 6" xfId="2103" xr:uid="{00000000-0005-0000-0000-0000F0070000}"/>
    <cellStyle name="Calculation 2 5 11 6 2" xfId="2104" xr:uid="{00000000-0005-0000-0000-0000F1070000}"/>
    <cellStyle name="Calculation 2 5 11 7" xfId="2105" xr:uid="{00000000-0005-0000-0000-0000F2070000}"/>
    <cellStyle name="Calculation 2 5 11 8" xfId="2106" xr:uid="{00000000-0005-0000-0000-0000F3070000}"/>
    <cellStyle name="Calculation 2 5 12" xfId="2107" xr:uid="{00000000-0005-0000-0000-0000F4070000}"/>
    <cellStyle name="Calculation 2 5 12 2" xfId="2108" xr:uid="{00000000-0005-0000-0000-0000F5070000}"/>
    <cellStyle name="Calculation 2 5 12 2 2" xfId="2109" xr:uid="{00000000-0005-0000-0000-0000F6070000}"/>
    <cellStyle name="Calculation 2 5 12 2 2 2" xfId="2110" xr:uid="{00000000-0005-0000-0000-0000F7070000}"/>
    <cellStyle name="Calculation 2 5 12 2 2 3" xfId="2111" xr:uid="{00000000-0005-0000-0000-0000F8070000}"/>
    <cellStyle name="Calculation 2 5 12 2 2 4" xfId="2112" xr:uid="{00000000-0005-0000-0000-0000F9070000}"/>
    <cellStyle name="Calculation 2 5 12 2 2 5" xfId="2113" xr:uid="{00000000-0005-0000-0000-0000FA070000}"/>
    <cellStyle name="Calculation 2 5 12 2 3" xfId="2114" xr:uid="{00000000-0005-0000-0000-0000FB070000}"/>
    <cellStyle name="Calculation 2 5 12 2 3 2" xfId="2115" xr:uid="{00000000-0005-0000-0000-0000FC070000}"/>
    <cellStyle name="Calculation 2 5 12 2 3 3" xfId="2116" xr:uid="{00000000-0005-0000-0000-0000FD070000}"/>
    <cellStyle name="Calculation 2 5 12 2 3 4" xfId="2117" xr:uid="{00000000-0005-0000-0000-0000FE070000}"/>
    <cellStyle name="Calculation 2 5 12 2 3 5" xfId="2118" xr:uid="{00000000-0005-0000-0000-0000FF070000}"/>
    <cellStyle name="Calculation 2 5 12 2 4" xfId="2119" xr:uid="{00000000-0005-0000-0000-000000080000}"/>
    <cellStyle name="Calculation 2 5 12 2 4 2" xfId="2120" xr:uid="{00000000-0005-0000-0000-000001080000}"/>
    <cellStyle name="Calculation 2 5 12 2 5" xfId="2121" xr:uid="{00000000-0005-0000-0000-000002080000}"/>
    <cellStyle name="Calculation 2 5 12 2 5 2" xfId="2122" xr:uid="{00000000-0005-0000-0000-000003080000}"/>
    <cellStyle name="Calculation 2 5 12 2 6" xfId="2123" xr:uid="{00000000-0005-0000-0000-000004080000}"/>
    <cellStyle name="Calculation 2 5 12 2 7" xfId="2124" xr:uid="{00000000-0005-0000-0000-000005080000}"/>
    <cellStyle name="Calculation 2 5 12 3" xfId="2125" xr:uid="{00000000-0005-0000-0000-000006080000}"/>
    <cellStyle name="Calculation 2 5 12 3 2" xfId="2126" xr:uid="{00000000-0005-0000-0000-000007080000}"/>
    <cellStyle name="Calculation 2 5 12 3 3" xfId="2127" xr:uid="{00000000-0005-0000-0000-000008080000}"/>
    <cellStyle name="Calculation 2 5 12 3 4" xfId="2128" xr:uid="{00000000-0005-0000-0000-000009080000}"/>
    <cellStyle name="Calculation 2 5 12 3 5" xfId="2129" xr:uid="{00000000-0005-0000-0000-00000A080000}"/>
    <cellStyle name="Calculation 2 5 12 4" xfId="2130" xr:uid="{00000000-0005-0000-0000-00000B080000}"/>
    <cellStyle name="Calculation 2 5 12 4 2" xfId="2131" xr:uid="{00000000-0005-0000-0000-00000C080000}"/>
    <cellStyle name="Calculation 2 5 12 4 3" xfId="2132" xr:uid="{00000000-0005-0000-0000-00000D080000}"/>
    <cellStyle name="Calculation 2 5 12 4 4" xfId="2133" xr:uid="{00000000-0005-0000-0000-00000E080000}"/>
    <cellStyle name="Calculation 2 5 12 4 5" xfId="2134" xr:uid="{00000000-0005-0000-0000-00000F080000}"/>
    <cellStyle name="Calculation 2 5 12 5" xfId="2135" xr:uid="{00000000-0005-0000-0000-000010080000}"/>
    <cellStyle name="Calculation 2 5 12 5 2" xfId="2136" xr:uid="{00000000-0005-0000-0000-000011080000}"/>
    <cellStyle name="Calculation 2 5 12 6" xfId="2137" xr:uid="{00000000-0005-0000-0000-000012080000}"/>
    <cellStyle name="Calculation 2 5 12 6 2" xfId="2138" xr:uid="{00000000-0005-0000-0000-000013080000}"/>
    <cellStyle name="Calculation 2 5 12 7" xfId="2139" xr:uid="{00000000-0005-0000-0000-000014080000}"/>
    <cellStyle name="Calculation 2 5 12 8" xfId="2140" xr:uid="{00000000-0005-0000-0000-000015080000}"/>
    <cellStyle name="Calculation 2 5 13" xfId="2141" xr:uid="{00000000-0005-0000-0000-000016080000}"/>
    <cellStyle name="Calculation 2 5 13 2" xfId="2142" xr:uid="{00000000-0005-0000-0000-000017080000}"/>
    <cellStyle name="Calculation 2 5 13 2 2" xfId="2143" xr:uid="{00000000-0005-0000-0000-000018080000}"/>
    <cellStyle name="Calculation 2 5 13 2 2 2" xfId="2144" xr:uid="{00000000-0005-0000-0000-000019080000}"/>
    <cellStyle name="Calculation 2 5 13 2 2 3" xfId="2145" xr:uid="{00000000-0005-0000-0000-00001A080000}"/>
    <cellStyle name="Calculation 2 5 13 2 2 4" xfId="2146" xr:uid="{00000000-0005-0000-0000-00001B080000}"/>
    <cellStyle name="Calculation 2 5 13 2 2 5" xfId="2147" xr:uid="{00000000-0005-0000-0000-00001C080000}"/>
    <cellStyle name="Calculation 2 5 13 2 3" xfId="2148" xr:uid="{00000000-0005-0000-0000-00001D080000}"/>
    <cellStyle name="Calculation 2 5 13 2 3 2" xfId="2149" xr:uid="{00000000-0005-0000-0000-00001E080000}"/>
    <cellStyle name="Calculation 2 5 13 2 3 3" xfId="2150" xr:uid="{00000000-0005-0000-0000-00001F080000}"/>
    <cellStyle name="Calculation 2 5 13 2 3 4" xfId="2151" xr:uid="{00000000-0005-0000-0000-000020080000}"/>
    <cellStyle name="Calculation 2 5 13 2 3 5" xfId="2152" xr:uid="{00000000-0005-0000-0000-000021080000}"/>
    <cellStyle name="Calculation 2 5 13 2 4" xfId="2153" xr:uid="{00000000-0005-0000-0000-000022080000}"/>
    <cellStyle name="Calculation 2 5 13 2 4 2" xfId="2154" xr:uid="{00000000-0005-0000-0000-000023080000}"/>
    <cellStyle name="Calculation 2 5 13 2 5" xfId="2155" xr:uid="{00000000-0005-0000-0000-000024080000}"/>
    <cellStyle name="Calculation 2 5 13 2 5 2" xfId="2156" xr:uid="{00000000-0005-0000-0000-000025080000}"/>
    <cellStyle name="Calculation 2 5 13 2 6" xfId="2157" xr:uid="{00000000-0005-0000-0000-000026080000}"/>
    <cellStyle name="Calculation 2 5 13 2 7" xfId="2158" xr:uid="{00000000-0005-0000-0000-000027080000}"/>
    <cellStyle name="Calculation 2 5 13 3" xfId="2159" xr:uid="{00000000-0005-0000-0000-000028080000}"/>
    <cellStyle name="Calculation 2 5 13 3 2" xfId="2160" xr:uid="{00000000-0005-0000-0000-000029080000}"/>
    <cellStyle name="Calculation 2 5 13 3 3" xfId="2161" xr:uid="{00000000-0005-0000-0000-00002A080000}"/>
    <cellStyle name="Calculation 2 5 13 3 4" xfId="2162" xr:uid="{00000000-0005-0000-0000-00002B080000}"/>
    <cellStyle name="Calculation 2 5 13 3 5" xfId="2163" xr:uid="{00000000-0005-0000-0000-00002C080000}"/>
    <cellStyle name="Calculation 2 5 13 4" xfId="2164" xr:uid="{00000000-0005-0000-0000-00002D080000}"/>
    <cellStyle name="Calculation 2 5 13 4 2" xfId="2165" xr:uid="{00000000-0005-0000-0000-00002E080000}"/>
    <cellStyle name="Calculation 2 5 13 4 3" xfId="2166" xr:uid="{00000000-0005-0000-0000-00002F080000}"/>
    <cellStyle name="Calculation 2 5 13 4 4" xfId="2167" xr:uid="{00000000-0005-0000-0000-000030080000}"/>
    <cellStyle name="Calculation 2 5 13 4 5" xfId="2168" xr:uid="{00000000-0005-0000-0000-000031080000}"/>
    <cellStyle name="Calculation 2 5 13 5" xfId="2169" xr:uid="{00000000-0005-0000-0000-000032080000}"/>
    <cellStyle name="Calculation 2 5 13 5 2" xfId="2170" xr:uid="{00000000-0005-0000-0000-000033080000}"/>
    <cellStyle name="Calculation 2 5 13 6" xfId="2171" xr:uid="{00000000-0005-0000-0000-000034080000}"/>
    <cellStyle name="Calculation 2 5 13 6 2" xfId="2172" xr:uid="{00000000-0005-0000-0000-000035080000}"/>
    <cellStyle name="Calculation 2 5 13 7" xfId="2173" xr:uid="{00000000-0005-0000-0000-000036080000}"/>
    <cellStyle name="Calculation 2 5 13 8" xfId="2174" xr:uid="{00000000-0005-0000-0000-000037080000}"/>
    <cellStyle name="Calculation 2 5 14" xfId="2175" xr:uid="{00000000-0005-0000-0000-000038080000}"/>
    <cellStyle name="Calculation 2 5 14 2" xfId="2176" xr:uid="{00000000-0005-0000-0000-000039080000}"/>
    <cellStyle name="Calculation 2 5 14 2 2" xfId="2177" xr:uid="{00000000-0005-0000-0000-00003A080000}"/>
    <cellStyle name="Calculation 2 5 14 2 2 2" xfId="2178" xr:uid="{00000000-0005-0000-0000-00003B080000}"/>
    <cellStyle name="Calculation 2 5 14 2 2 3" xfId="2179" xr:uid="{00000000-0005-0000-0000-00003C080000}"/>
    <cellStyle name="Calculation 2 5 14 2 2 4" xfId="2180" xr:uid="{00000000-0005-0000-0000-00003D080000}"/>
    <cellStyle name="Calculation 2 5 14 2 2 5" xfId="2181" xr:uid="{00000000-0005-0000-0000-00003E080000}"/>
    <cellStyle name="Calculation 2 5 14 2 3" xfId="2182" xr:uid="{00000000-0005-0000-0000-00003F080000}"/>
    <cellStyle name="Calculation 2 5 14 2 3 2" xfId="2183" xr:uid="{00000000-0005-0000-0000-000040080000}"/>
    <cellStyle name="Calculation 2 5 14 2 3 3" xfId="2184" xr:uid="{00000000-0005-0000-0000-000041080000}"/>
    <cellStyle name="Calculation 2 5 14 2 3 4" xfId="2185" xr:uid="{00000000-0005-0000-0000-000042080000}"/>
    <cellStyle name="Calculation 2 5 14 2 3 5" xfId="2186" xr:uid="{00000000-0005-0000-0000-000043080000}"/>
    <cellStyle name="Calculation 2 5 14 2 4" xfId="2187" xr:uid="{00000000-0005-0000-0000-000044080000}"/>
    <cellStyle name="Calculation 2 5 14 2 4 2" xfId="2188" xr:uid="{00000000-0005-0000-0000-000045080000}"/>
    <cellStyle name="Calculation 2 5 14 2 5" xfId="2189" xr:uid="{00000000-0005-0000-0000-000046080000}"/>
    <cellStyle name="Calculation 2 5 14 2 5 2" xfId="2190" xr:uid="{00000000-0005-0000-0000-000047080000}"/>
    <cellStyle name="Calculation 2 5 14 2 6" xfId="2191" xr:uid="{00000000-0005-0000-0000-000048080000}"/>
    <cellStyle name="Calculation 2 5 14 2 7" xfId="2192" xr:uid="{00000000-0005-0000-0000-000049080000}"/>
    <cellStyle name="Calculation 2 5 14 3" xfId="2193" xr:uid="{00000000-0005-0000-0000-00004A080000}"/>
    <cellStyle name="Calculation 2 5 14 3 2" xfId="2194" xr:uid="{00000000-0005-0000-0000-00004B080000}"/>
    <cellStyle name="Calculation 2 5 14 3 3" xfId="2195" xr:uid="{00000000-0005-0000-0000-00004C080000}"/>
    <cellStyle name="Calculation 2 5 14 3 4" xfId="2196" xr:uid="{00000000-0005-0000-0000-00004D080000}"/>
    <cellStyle name="Calculation 2 5 14 3 5" xfId="2197" xr:uid="{00000000-0005-0000-0000-00004E080000}"/>
    <cellStyle name="Calculation 2 5 14 4" xfId="2198" xr:uid="{00000000-0005-0000-0000-00004F080000}"/>
    <cellStyle name="Calculation 2 5 14 4 2" xfId="2199" xr:uid="{00000000-0005-0000-0000-000050080000}"/>
    <cellStyle name="Calculation 2 5 14 4 3" xfId="2200" xr:uid="{00000000-0005-0000-0000-000051080000}"/>
    <cellStyle name="Calculation 2 5 14 4 4" xfId="2201" xr:uid="{00000000-0005-0000-0000-000052080000}"/>
    <cellStyle name="Calculation 2 5 14 4 5" xfId="2202" xr:uid="{00000000-0005-0000-0000-000053080000}"/>
    <cellStyle name="Calculation 2 5 14 5" xfId="2203" xr:uid="{00000000-0005-0000-0000-000054080000}"/>
    <cellStyle name="Calculation 2 5 14 5 2" xfId="2204" xr:uid="{00000000-0005-0000-0000-000055080000}"/>
    <cellStyle name="Calculation 2 5 14 6" xfId="2205" xr:uid="{00000000-0005-0000-0000-000056080000}"/>
    <cellStyle name="Calculation 2 5 14 6 2" xfId="2206" xr:uid="{00000000-0005-0000-0000-000057080000}"/>
    <cellStyle name="Calculation 2 5 14 7" xfId="2207" xr:uid="{00000000-0005-0000-0000-000058080000}"/>
    <cellStyle name="Calculation 2 5 14 8" xfId="2208" xr:uid="{00000000-0005-0000-0000-000059080000}"/>
    <cellStyle name="Calculation 2 5 15" xfId="2209" xr:uid="{00000000-0005-0000-0000-00005A080000}"/>
    <cellStyle name="Calculation 2 5 15 2" xfId="2210" xr:uid="{00000000-0005-0000-0000-00005B080000}"/>
    <cellStyle name="Calculation 2 5 15 2 2" xfId="2211" xr:uid="{00000000-0005-0000-0000-00005C080000}"/>
    <cellStyle name="Calculation 2 5 15 2 3" xfId="2212" xr:uid="{00000000-0005-0000-0000-00005D080000}"/>
    <cellStyle name="Calculation 2 5 15 2 4" xfId="2213" xr:uid="{00000000-0005-0000-0000-00005E080000}"/>
    <cellStyle name="Calculation 2 5 15 2 5" xfId="2214" xr:uid="{00000000-0005-0000-0000-00005F080000}"/>
    <cellStyle name="Calculation 2 5 15 3" xfId="2215" xr:uid="{00000000-0005-0000-0000-000060080000}"/>
    <cellStyle name="Calculation 2 5 15 3 2" xfId="2216" xr:uid="{00000000-0005-0000-0000-000061080000}"/>
    <cellStyle name="Calculation 2 5 15 3 3" xfId="2217" xr:uid="{00000000-0005-0000-0000-000062080000}"/>
    <cellStyle name="Calculation 2 5 15 3 4" xfId="2218" xr:uid="{00000000-0005-0000-0000-000063080000}"/>
    <cellStyle name="Calculation 2 5 15 3 5" xfId="2219" xr:uid="{00000000-0005-0000-0000-000064080000}"/>
    <cellStyle name="Calculation 2 5 15 4" xfId="2220" xr:uid="{00000000-0005-0000-0000-000065080000}"/>
    <cellStyle name="Calculation 2 5 15 4 2" xfId="2221" xr:uid="{00000000-0005-0000-0000-000066080000}"/>
    <cellStyle name="Calculation 2 5 15 5" xfId="2222" xr:uid="{00000000-0005-0000-0000-000067080000}"/>
    <cellStyle name="Calculation 2 5 15 5 2" xfId="2223" xr:uid="{00000000-0005-0000-0000-000068080000}"/>
    <cellStyle name="Calculation 2 5 15 6" xfId="2224" xr:uid="{00000000-0005-0000-0000-000069080000}"/>
    <cellStyle name="Calculation 2 5 15 7" xfId="2225" xr:uid="{00000000-0005-0000-0000-00006A080000}"/>
    <cellStyle name="Calculation 2 5 16" xfId="2226" xr:uid="{00000000-0005-0000-0000-00006B080000}"/>
    <cellStyle name="Calculation 2 5 16 2" xfId="2227" xr:uid="{00000000-0005-0000-0000-00006C080000}"/>
    <cellStyle name="Calculation 2 5 16 3" xfId="2228" xr:uid="{00000000-0005-0000-0000-00006D080000}"/>
    <cellStyle name="Calculation 2 5 16 4" xfId="2229" xr:uid="{00000000-0005-0000-0000-00006E080000}"/>
    <cellStyle name="Calculation 2 5 16 5" xfId="2230" xr:uid="{00000000-0005-0000-0000-00006F080000}"/>
    <cellStyle name="Calculation 2 5 17" xfId="2231" xr:uid="{00000000-0005-0000-0000-000070080000}"/>
    <cellStyle name="Calculation 2 5 17 2" xfId="2232" xr:uid="{00000000-0005-0000-0000-000071080000}"/>
    <cellStyle name="Calculation 2 5 17 3" xfId="2233" xr:uid="{00000000-0005-0000-0000-000072080000}"/>
    <cellStyle name="Calculation 2 5 17 4" xfId="2234" xr:uid="{00000000-0005-0000-0000-000073080000}"/>
    <cellStyle name="Calculation 2 5 17 5" xfId="2235" xr:uid="{00000000-0005-0000-0000-000074080000}"/>
    <cellStyle name="Calculation 2 5 18" xfId="2236" xr:uid="{00000000-0005-0000-0000-000075080000}"/>
    <cellStyle name="Calculation 2 5 18 2" xfId="2237" xr:uid="{00000000-0005-0000-0000-000076080000}"/>
    <cellStyle name="Calculation 2 5 19" xfId="2238" xr:uid="{00000000-0005-0000-0000-000077080000}"/>
    <cellStyle name="Calculation 2 5 19 2" xfId="2239" xr:uid="{00000000-0005-0000-0000-000078080000}"/>
    <cellStyle name="Calculation 2 5 2" xfId="2240" xr:uid="{00000000-0005-0000-0000-000079080000}"/>
    <cellStyle name="Calculation 2 5 2 2" xfId="2241" xr:uid="{00000000-0005-0000-0000-00007A080000}"/>
    <cellStyle name="Calculation 2 5 2 2 2" xfId="2242" xr:uid="{00000000-0005-0000-0000-00007B080000}"/>
    <cellStyle name="Calculation 2 5 2 2 2 2" xfId="2243" xr:uid="{00000000-0005-0000-0000-00007C080000}"/>
    <cellStyle name="Calculation 2 5 2 2 2 3" xfId="2244" xr:uid="{00000000-0005-0000-0000-00007D080000}"/>
    <cellStyle name="Calculation 2 5 2 2 2 4" xfId="2245" xr:uid="{00000000-0005-0000-0000-00007E080000}"/>
    <cellStyle name="Calculation 2 5 2 2 2 5" xfId="2246" xr:uid="{00000000-0005-0000-0000-00007F080000}"/>
    <cellStyle name="Calculation 2 5 2 2 3" xfId="2247" xr:uid="{00000000-0005-0000-0000-000080080000}"/>
    <cellStyle name="Calculation 2 5 2 2 3 2" xfId="2248" xr:uid="{00000000-0005-0000-0000-000081080000}"/>
    <cellStyle name="Calculation 2 5 2 2 3 3" xfId="2249" xr:uid="{00000000-0005-0000-0000-000082080000}"/>
    <cellStyle name="Calculation 2 5 2 2 3 4" xfId="2250" xr:uid="{00000000-0005-0000-0000-000083080000}"/>
    <cellStyle name="Calculation 2 5 2 2 3 5" xfId="2251" xr:uid="{00000000-0005-0000-0000-000084080000}"/>
    <cellStyle name="Calculation 2 5 2 2 4" xfId="2252" xr:uid="{00000000-0005-0000-0000-000085080000}"/>
    <cellStyle name="Calculation 2 5 2 2 4 2" xfId="2253" xr:uid="{00000000-0005-0000-0000-000086080000}"/>
    <cellStyle name="Calculation 2 5 2 2 5" xfId="2254" xr:uid="{00000000-0005-0000-0000-000087080000}"/>
    <cellStyle name="Calculation 2 5 2 2 5 2" xfId="2255" xr:uid="{00000000-0005-0000-0000-000088080000}"/>
    <cellStyle name="Calculation 2 5 2 2 6" xfId="2256" xr:uid="{00000000-0005-0000-0000-000089080000}"/>
    <cellStyle name="Calculation 2 5 2 2 7" xfId="2257" xr:uid="{00000000-0005-0000-0000-00008A080000}"/>
    <cellStyle name="Calculation 2 5 2 3" xfId="2258" xr:uid="{00000000-0005-0000-0000-00008B080000}"/>
    <cellStyle name="Calculation 2 5 2 3 2" xfId="2259" xr:uid="{00000000-0005-0000-0000-00008C080000}"/>
    <cellStyle name="Calculation 2 5 2 3 3" xfId="2260" xr:uid="{00000000-0005-0000-0000-00008D080000}"/>
    <cellStyle name="Calculation 2 5 2 3 4" xfId="2261" xr:uid="{00000000-0005-0000-0000-00008E080000}"/>
    <cellStyle name="Calculation 2 5 2 3 5" xfId="2262" xr:uid="{00000000-0005-0000-0000-00008F080000}"/>
    <cellStyle name="Calculation 2 5 2 4" xfId="2263" xr:uid="{00000000-0005-0000-0000-000090080000}"/>
    <cellStyle name="Calculation 2 5 2 4 2" xfId="2264" xr:uid="{00000000-0005-0000-0000-000091080000}"/>
    <cellStyle name="Calculation 2 5 2 4 3" xfId="2265" xr:uid="{00000000-0005-0000-0000-000092080000}"/>
    <cellStyle name="Calculation 2 5 2 4 4" xfId="2266" xr:uid="{00000000-0005-0000-0000-000093080000}"/>
    <cellStyle name="Calculation 2 5 2 4 5" xfId="2267" xr:uid="{00000000-0005-0000-0000-000094080000}"/>
    <cellStyle name="Calculation 2 5 2 5" xfId="2268" xr:uid="{00000000-0005-0000-0000-000095080000}"/>
    <cellStyle name="Calculation 2 5 2 5 2" xfId="2269" xr:uid="{00000000-0005-0000-0000-000096080000}"/>
    <cellStyle name="Calculation 2 5 2 6" xfId="2270" xr:uid="{00000000-0005-0000-0000-000097080000}"/>
    <cellStyle name="Calculation 2 5 2 6 2" xfId="2271" xr:uid="{00000000-0005-0000-0000-000098080000}"/>
    <cellStyle name="Calculation 2 5 2 7" xfId="2272" xr:uid="{00000000-0005-0000-0000-000099080000}"/>
    <cellStyle name="Calculation 2 5 2 8" xfId="2273" xr:uid="{00000000-0005-0000-0000-00009A080000}"/>
    <cellStyle name="Calculation 2 5 20" xfId="2274" xr:uid="{00000000-0005-0000-0000-00009B080000}"/>
    <cellStyle name="Calculation 2 5 21" xfId="2275" xr:uid="{00000000-0005-0000-0000-00009C080000}"/>
    <cellStyle name="Calculation 2 5 3" xfId="2276" xr:uid="{00000000-0005-0000-0000-00009D080000}"/>
    <cellStyle name="Calculation 2 5 3 2" xfId="2277" xr:uid="{00000000-0005-0000-0000-00009E080000}"/>
    <cellStyle name="Calculation 2 5 3 2 2" xfId="2278" xr:uid="{00000000-0005-0000-0000-00009F080000}"/>
    <cellStyle name="Calculation 2 5 3 2 2 2" xfId="2279" xr:uid="{00000000-0005-0000-0000-0000A0080000}"/>
    <cellStyle name="Calculation 2 5 3 2 2 3" xfId="2280" xr:uid="{00000000-0005-0000-0000-0000A1080000}"/>
    <cellStyle name="Calculation 2 5 3 2 2 4" xfId="2281" xr:uid="{00000000-0005-0000-0000-0000A2080000}"/>
    <cellStyle name="Calculation 2 5 3 2 2 5" xfId="2282" xr:uid="{00000000-0005-0000-0000-0000A3080000}"/>
    <cellStyle name="Calculation 2 5 3 2 3" xfId="2283" xr:uid="{00000000-0005-0000-0000-0000A4080000}"/>
    <cellStyle name="Calculation 2 5 3 2 3 2" xfId="2284" xr:uid="{00000000-0005-0000-0000-0000A5080000}"/>
    <cellStyle name="Calculation 2 5 3 2 3 3" xfId="2285" xr:uid="{00000000-0005-0000-0000-0000A6080000}"/>
    <cellStyle name="Calculation 2 5 3 2 3 4" xfId="2286" xr:uid="{00000000-0005-0000-0000-0000A7080000}"/>
    <cellStyle name="Calculation 2 5 3 2 3 5" xfId="2287" xr:uid="{00000000-0005-0000-0000-0000A8080000}"/>
    <cellStyle name="Calculation 2 5 3 2 4" xfId="2288" xr:uid="{00000000-0005-0000-0000-0000A9080000}"/>
    <cellStyle name="Calculation 2 5 3 2 4 2" xfId="2289" xr:uid="{00000000-0005-0000-0000-0000AA080000}"/>
    <cellStyle name="Calculation 2 5 3 2 5" xfId="2290" xr:uid="{00000000-0005-0000-0000-0000AB080000}"/>
    <cellStyle name="Calculation 2 5 3 2 5 2" xfId="2291" xr:uid="{00000000-0005-0000-0000-0000AC080000}"/>
    <cellStyle name="Calculation 2 5 3 2 6" xfId="2292" xr:uid="{00000000-0005-0000-0000-0000AD080000}"/>
    <cellStyle name="Calculation 2 5 3 2 7" xfId="2293" xr:uid="{00000000-0005-0000-0000-0000AE080000}"/>
    <cellStyle name="Calculation 2 5 3 3" xfId="2294" xr:uid="{00000000-0005-0000-0000-0000AF080000}"/>
    <cellStyle name="Calculation 2 5 3 3 2" xfId="2295" xr:uid="{00000000-0005-0000-0000-0000B0080000}"/>
    <cellStyle name="Calculation 2 5 3 3 3" xfId="2296" xr:uid="{00000000-0005-0000-0000-0000B1080000}"/>
    <cellStyle name="Calculation 2 5 3 3 4" xfId="2297" xr:uid="{00000000-0005-0000-0000-0000B2080000}"/>
    <cellStyle name="Calculation 2 5 3 3 5" xfId="2298" xr:uid="{00000000-0005-0000-0000-0000B3080000}"/>
    <cellStyle name="Calculation 2 5 3 4" xfId="2299" xr:uid="{00000000-0005-0000-0000-0000B4080000}"/>
    <cellStyle name="Calculation 2 5 3 4 2" xfId="2300" xr:uid="{00000000-0005-0000-0000-0000B5080000}"/>
    <cellStyle name="Calculation 2 5 3 4 3" xfId="2301" xr:uid="{00000000-0005-0000-0000-0000B6080000}"/>
    <cellStyle name="Calculation 2 5 3 4 4" xfId="2302" xr:uid="{00000000-0005-0000-0000-0000B7080000}"/>
    <cellStyle name="Calculation 2 5 3 4 5" xfId="2303" xr:uid="{00000000-0005-0000-0000-0000B8080000}"/>
    <cellStyle name="Calculation 2 5 3 5" xfId="2304" xr:uid="{00000000-0005-0000-0000-0000B9080000}"/>
    <cellStyle name="Calculation 2 5 3 5 2" xfId="2305" xr:uid="{00000000-0005-0000-0000-0000BA080000}"/>
    <cellStyle name="Calculation 2 5 3 6" xfId="2306" xr:uid="{00000000-0005-0000-0000-0000BB080000}"/>
    <cellStyle name="Calculation 2 5 3 6 2" xfId="2307" xr:uid="{00000000-0005-0000-0000-0000BC080000}"/>
    <cellStyle name="Calculation 2 5 3 7" xfId="2308" xr:uid="{00000000-0005-0000-0000-0000BD080000}"/>
    <cellStyle name="Calculation 2 5 3 8" xfId="2309" xr:uid="{00000000-0005-0000-0000-0000BE080000}"/>
    <cellStyle name="Calculation 2 5 4" xfId="2310" xr:uid="{00000000-0005-0000-0000-0000BF080000}"/>
    <cellStyle name="Calculation 2 5 4 2" xfId="2311" xr:uid="{00000000-0005-0000-0000-0000C0080000}"/>
    <cellStyle name="Calculation 2 5 4 2 2" xfId="2312" xr:uid="{00000000-0005-0000-0000-0000C1080000}"/>
    <cellStyle name="Calculation 2 5 4 2 2 2" xfId="2313" xr:uid="{00000000-0005-0000-0000-0000C2080000}"/>
    <cellStyle name="Calculation 2 5 4 2 2 3" xfId="2314" xr:uid="{00000000-0005-0000-0000-0000C3080000}"/>
    <cellStyle name="Calculation 2 5 4 2 2 4" xfId="2315" xr:uid="{00000000-0005-0000-0000-0000C4080000}"/>
    <cellStyle name="Calculation 2 5 4 2 2 5" xfId="2316" xr:uid="{00000000-0005-0000-0000-0000C5080000}"/>
    <cellStyle name="Calculation 2 5 4 2 3" xfId="2317" xr:uid="{00000000-0005-0000-0000-0000C6080000}"/>
    <cellStyle name="Calculation 2 5 4 2 3 2" xfId="2318" xr:uid="{00000000-0005-0000-0000-0000C7080000}"/>
    <cellStyle name="Calculation 2 5 4 2 3 3" xfId="2319" xr:uid="{00000000-0005-0000-0000-0000C8080000}"/>
    <cellStyle name="Calculation 2 5 4 2 3 4" xfId="2320" xr:uid="{00000000-0005-0000-0000-0000C9080000}"/>
    <cellStyle name="Calculation 2 5 4 2 3 5" xfId="2321" xr:uid="{00000000-0005-0000-0000-0000CA080000}"/>
    <cellStyle name="Calculation 2 5 4 2 4" xfId="2322" xr:uid="{00000000-0005-0000-0000-0000CB080000}"/>
    <cellStyle name="Calculation 2 5 4 2 4 2" xfId="2323" xr:uid="{00000000-0005-0000-0000-0000CC080000}"/>
    <cellStyle name="Calculation 2 5 4 2 5" xfId="2324" xr:uid="{00000000-0005-0000-0000-0000CD080000}"/>
    <cellStyle name="Calculation 2 5 4 2 5 2" xfId="2325" xr:uid="{00000000-0005-0000-0000-0000CE080000}"/>
    <cellStyle name="Calculation 2 5 4 2 6" xfId="2326" xr:uid="{00000000-0005-0000-0000-0000CF080000}"/>
    <cellStyle name="Calculation 2 5 4 2 7" xfId="2327" xr:uid="{00000000-0005-0000-0000-0000D0080000}"/>
    <cellStyle name="Calculation 2 5 4 3" xfId="2328" xr:uid="{00000000-0005-0000-0000-0000D1080000}"/>
    <cellStyle name="Calculation 2 5 4 3 2" xfId="2329" xr:uid="{00000000-0005-0000-0000-0000D2080000}"/>
    <cellStyle name="Calculation 2 5 4 3 3" xfId="2330" xr:uid="{00000000-0005-0000-0000-0000D3080000}"/>
    <cellStyle name="Calculation 2 5 4 3 4" xfId="2331" xr:uid="{00000000-0005-0000-0000-0000D4080000}"/>
    <cellStyle name="Calculation 2 5 4 3 5" xfId="2332" xr:uid="{00000000-0005-0000-0000-0000D5080000}"/>
    <cellStyle name="Calculation 2 5 4 4" xfId="2333" xr:uid="{00000000-0005-0000-0000-0000D6080000}"/>
    <cellStyle name="Calculation 2 5 4 4 2" xfId="2334" xr:uid="{00000000-0005-0000-0000-0000D7080000}"/>
    <cellStyle name="Calculation 2 5 4 4 3" xfId="2335" xr:uid="{00000000-0005-0000-0000-0000D8080000}"/>
    <cellStyle name="Calculation 2 5 4 4 4" xfId="2336" xr:uid="{00000000-0005-0000-0000-0000D9080000}"/>
    <cellStyle name="Calculation 2 5 4 4 5" xfId="2337" xr:uid="{00000000-0005-0000-0000-0000DA080000}"/>
    <cellStyle name="Calculation 2 5 4 5" xfId="2338" xr:uid="{00000000-0005-0000-0000-0000DB080000}"/>
    <cellStyle name="Calculation 2 5 4 5 2" xfId="2339" xr:uid="{00000000-0005-0000-0000-0000DC080000}"/>
    <cellStyle name="Calculation 2 5 4 6" xfId="2340" xr:uid="{00000000-0005-0000-0000-0000DD080000}"/>
    <cellStyle name="Calculation 2 5 4 6 2" xfId="2341" xr:uid="{00000000-0005-0000-0000-0000DE080000}"/>
    <cellStyle name="Calculation 2 5 4 7" xfId="2342" xr:uid="{00000000-0005-0000-0000-0000DF080000}"/>
    <cellStyle name="Calculation 2 5 4 8" xfId="2343" xr:uid="{00000000-0005-0000-0000-0000E0080000}"/>
    <cellStyle name="Calculation 2 5 5" xfId="2344" xr:uid="{00000000-0005-0000-0000-0000E1080000}"/>
    <cellStyle name="Calculation 2 5 5 2" xfId="2345" xr:uid="{00000000-0005-0000-0000-0000E2080000}"/>
    <cellStyle name="Calculation 2 5 5 2 2" xfId="2346" xr:uid="{00000000-0005-0000-0000-0000E3080000}"/>
    <cellStyle name="Calculation 2 5 5 2 2 2" xfId="2347" xr:uid="{00000000-0005-0000-0000-0000E4080000}"/>
    <cellStyle name="Calculation 2 5 5 2 2 3" xfId="2348" xr:uid="{00000000-0005-0000-0000-0000E5080000}"/>
    <cellStyle name="Calculation 2 5 5 2 2 4" xfId="2349" xr:uid="{00000000-0005-0000-0000-0000E6080000}"/>
    <cellStyle name="Calculation 2 5 5 2 2 5" xfId="2350" xr:uid="{00000000-0005-0000-0000-0000E7080000}"/>
    <cellStyle name="Calculation 2 5 5 2 3" xfId="2351" xr:uid="{00000000-0005-0000-0000-0000E8080000}"/>
    <cellStyle name="Calculation 2 5 5 2 3 2" xfId="2352" xr:uid="{00000000-0005-0000-0000-0000E9080000}"/>
    <cellStyle name="Calculation 2 5 5 2 3 3" xfId="2353" xr:uid="{00000000-0005-0000-0000-0000EA080000}"/>
    <cellStyle name="Calculation 2 5 5 2 3 4" xfId="2354" xr:uid="{00000000-0005-0000-0000-0000EB080000}"/>
    <cellStyle name="Calculation 2 5 5 2 3 5" xfId="2355" xr:uid="{00000000-0005-0000-0000-0000EC080000}"/>
    <cellStyle name="Calculation 2 5 5 2 4" xfId="2356" xr:uid="{00000000-0005-0000-0000-0000ED080000}"/>
    <cellStyle name="Calculation 2 5 5 2 4 2" xfId="2357" xr:uid="{00000000-0005-0000-0000-0000EE080000}"/>
    <cellStyle name="Calculation 2 5 5 2 5" xfId="2358" xr:uid="{00000000-0005-0000-0000-0000EF080000}"/>
    <cellStyle name="Calculation 2 5 5 2 5 2" xfId="2359" xr:uid="{00000000-0005-0000-0000-0000F0080000}"/>
    <cellStyle name="Calculation 2 5 5 2 6" xfId="2360" xr:uid="{00000000-0005-0000-0000-0000F1080000}"/>
    <cellStyle name="Calculation 2 5 5 2 7" xfId="2361" xr:uid="{00000000-0005-0000-0000-0000F2080000}"/>
    <cellStyle name="Calculation 2 5 5 3" xfId="2362" xr:uid="{00000000-0005-0000-0000-0000F3080000}"/>
    <cellStyle name="Calculation 2 5 5 3 2" xfId="2363" xr:uid="{00000000-0005-0000-0000-0000F4080000}"/>
    <cellStyle name="Calculation 2 5 5 3 3" xfId="2364" xr:uid="{00000000-0005-0000-0000-0000F5080000}"/>
    <cellStyle name="Calculation 2 5 5 3 4" xfId="2365" xr:uid="{00000000-0005-0000-0000-0000F6080000}"/>
    <cellStyle name="Calculation 2 5 5 3 5" xfId="2366" xr:uid="{00000000-0005-0000-0000-0000F7080000}"/>
    <cellStyle name="Calculation 2 5 5 4" xfId="2367" xr:uid="{00000000-0005-0000-0000-0000F8080000}"/>
    <cellStyle name="Calculation 2 5 5 4 2" xfId="2368" xr:uid="{00000000-0005-0000-0000-0000F9080000}"/>
    <cellStyle name="Calculation 2 5 5 4 3" xfId="2369" xr:uid="{00000000-0005-0000-0000-0000FA080000}"/>
    <cellStyle name="Calculation 2 5 5 4 4" xfId="2370" xr:uid="{00000000-0005-0000-0000-0000FB080000}"/>
    <cellStyle name="Calculation 2 5 5 4 5" xfId="2371" xr:uid="{00000000-0005-0000-0000-0000FC080000}"/>
    <cellStyle name="Calculation 2 5 5 5" xfId="2372" xr:uid="{00000000-0005-0000-0000-0000FD080000}"/>
    <cellStyle name="Calculation 2 5 5 5 2" xfId="2373" xr:uid="{00000000-0005-0000-0000-0000FE080000}"/>
    <cellStyle name="Calculation 2 5 5 6" xfId="2374" xr:uid="{00000000-0005-0000-0000-0000FF080000}"/>
    <cellStyle name="Calculation 2 5 5 6 2" xfId="2375" xr:uid="{00000000-0005-0000-0000-000000090000}"/>
    <cellStyle name="Calculation 2 5 5 7" xfId="2376" xr:uid="{00000000-0005-0000-0000-000001090000}"/>
    <cellStyle name="Calculation 2 5 5 8" xfId="2377" xr:uid="{00000000-0005-0000-0000-000002090000}"/>
    <cellStyle name="Calculation 2 5 6" xfId="2378" xr:uid="{00000000-0005-0000-0000-000003090000}"/>
    <cellStyle name="Calculation 2 5 6 2" xfId="2379" xr:uid="{00000000-0005-0000-0000-000004090000}"/>
    <cellStyle name="Calculation 2 5 6 2 2" xfId="2380" xr:uid="{00000000-0005-0000-0000-000005090000}"/>
    <cellStyle name="Calculation 2 5 6 2 2 2" xfId="2381" xr:uid="{00000000-0005-0000-0000-000006090000}"/>
    <cellStyle name="Calculation 2 5 6 2 2 3" xfId="2382" xr:uid="{00000000-0005-0000-0000-000007090000}"/>
    <cellStyle name="Calculation 2 5 6 2 2 4" xfId="2383" xr:uid="{00000000-0005-0000-0000-000008090000}"/>
    <cellStyle name="Calculation 2 5 6 2 2 5" xfId="2384" xr:uid="{00000000-0005-0000-0000-000009090000}"/>
    <cellStyle name="Calculation 2 5 6 2 3" xfId="2385" xr:uid="{00000000-0005-0000-0000-00000A090000}"/>
    <cellStyle name="Calculation 2 5 6 2 3 2" xfId="2386" xr:uid="{00000000-0005-0000-0000-00000B090000}"/>
    <cellStyle name="Calculation 2 5 6 2 3 3" xfId="2387" xr:uid="{00000000-0005-0000-0000-00000C090000}"/>
    <cellStyle name="Calculation 2 5 6 2 3 4" xfId="2388" xr:uid="{00000000-0005-0000-0000-00000D090000}"/>
    <cellStyle name="Calculation 2 5 6 2 3 5" xfId="2389" xr:uid="{00000000-0005-0000-0000-00000E090000}"/>
    <cellStyle name="Calculation 2 5 6 2 4" xfId="2390" xr:uid="{00000000-0005-0000-0000-00000F090000}"/>
    <cellStyle name="Calculation 2 5 6 2 4 2" xfId="2391" xr:uid="{00000000-0005-0000-0000-000010090000}"/>
    <cellStyle name="Calculation 2 5 6 2 5" xfId="2392" xr:uid="{00000000-0005-0000-0000-000011090000}"/>
    <cellStyle name="Calculation 2 5 6 2 5 2" xfId="2393" xr:uid="{00000000-0005-0000-0000-000012090000}"/>
    <cellStyle name="Calculation 2 5 6 2 6" xfId="2394" xr:uid="{00000000-0005-0000-0000-000013090000}"/>
    <cellStyle name="Calculation 2 5 6 2 7" xfId="2395" xr:uid="{00000000-0005-0000-0000-000014090000}"/>
    <cellStyle name="Calculation 2 5 6 3" xfId="2396" xr:uid="{00000000-0005-0000-0000-000015090000}"/>
    <cellStyle name="Calculation 2 5 6 3 2" xfId="2397" xr:uid="{00000000-0005-0000-0000-000016090000}"/>
    <cellStyle name="Calculation 2 5 6 3 3" xfId="2398" xr:uid="{00000000-0005-0000-0000-000017090000}"/>
    <cellStyle name="Calculation 2 5 6 3 4" xfId="2399" xr:uid="{00000000-0005-0000-0000-000018090000}"/>
    <cellStyle name="Calculation 2 5 6 3 5" xfId="2400" xr:uid="{00000000-0005-0000-0000-000019090000}"/>
    <cellStyle name="Calculation 2 5 6 4" xfId="2401" xr:uid="{00000000-0005-0000-0000-00001A090000}"/>
    <cellStyle name="Calculation 2 5 6 4 2" xfId="2402" xr:uid="{00000000-0005-0000-0000-00001B090000}"/>
    <cellStyle name="Calculation 2 5 6 4 3" xfId="2403" xr:uid="{00000000-0005-0000-0000-00001C090000}"/>
    <cellStyle name="Calculation 2 5 6 4 4" xfId="2404" xr:uid="{00000000-0005-0000-0000-00001D090000}"/>
    <cellStyle name="Calculation 2 5 6 4 5" xfId="2405" xr:uid="{00000000-0005-0000-0000-00001E090000}"/>
    <cellStyle name="Calculation 2 5 6 5" xfId="2406" xr:uid="{00000000-0005-0000-0000-00001F090000}"/>
    <cellStyle name="Calculation 2 5 6 5 2" xfId="2407" xr:uid="{00000000-0005-0000-0000-000020090000}"/>
    <cellStyle name="Calculation 2 5 6 6" xfId="2408" xr:uid="{00000000-0005-0000-0000-000021090000}"/>
    <cellStyle name="Calculation 2 5 6 6 2" xfId="2409" xr:uid="{00000000-0005-0000-0000-000022090000}"/>
    <cellStyle name="Calculation 2 5 6 7" xfId="2410" xr:uid="{00000000-0005-0000-0000-000023090000}"/>
    <cellStyle name="Calculation 2 5 6 8" xfId="2411" xr:uid="{00000000-0005-0000-0000-000024090000}"/>
    <cellStyle name="Calculation 2 5 7" xfId="2412" xr:uid="{00000000-0005-0000-0000-000025090000}"/>
    <cellStyle name="Calculation 2 5 7 2" xfId="2413" xr:uid="{00000000-0005-0000-0000-000026090000}"/>
    <cellStyle name="Calculation 2 5 7 2 2" xfId="2414" xr:uid="{00000000-0005-0000-0000-000027090000}"/>
    <cellStyle name="Calculation 2 5 7 2 2 2" xfId="2415" xr:uid="{00000000-0005-0000-0000-000028090000}"/>
    <cellStyle name="Calculation 2 5 7 2 2 3" xfId="2416" xr:uid="{00000000-0005-0000-0000-000029090000}"/>
    <cellStyle name="Calculation 2 5 7 2 2 4" xfId="2417" xr:uid="{00000000-0005-0000-0000-00002A090000}"/>
    <cellStyle name="Calculation 2 5 7 2 2 5" xfId="2418" xr:uid="{00000000-0005-0000-0000-00002B090000}"/>
    <cellStyle name="Calculation 2 5 7 2 3" xfId="2419" xr:uid="{00000000-0005-0000-0000-00002C090000}"/>
    <cellStyle name="Calculation 2 5 7 2 3 2" xfId="2420" xr:uid="{00000000-0005-0000-0000-00002D090000}"/>
    <cellStyle name="Calculation 2 5 7 2 3 3" xfId="2421" xr:uid="{00000000-0005-0000-0000-00002E090000}"/>
    <cellStyle name="Calculation 2 5 7 2 3 4" xfId="2422" xr:uid="{00000000-0005-0000-0000-00002F090000}"/>
    <cellStyle name="Calculation 2 5 7 2 3 5" xfId="2423" xr:uid="{00000000-0005-0000-0000-000030090000}"/>
    <cellStyle name="Calculation 2 5 7 2 4" xfId="2424" xr:uid="{00000000-0005-0000-0000-000031090000}"/>
    <cellStyle name="Calculation 2 5 7 2 4 2" xfId="2425" xr:uid="{00000000-0005-0000-0000-000032090000}"/>
    <cellStyle name="Calculation 2 5 7 2 5" xfId="2426" xr:uid="{00000000-0005-0000-0000-000033090000}"/>
    <cellStyle name="Calculation 2 5 7 2 5 2" xfId="2427" xr:uid="{00000000-0005-0000-0000-000034090000}"/>
    <cellStyle name="Calculation 2 5 7 2 6" xfId="2428" xr:uid="{00000000-0005-0000-0000-000035090000}"/>
    <cellStyle name="Calculation 2 5 7 2 7" xfId="2429" xr:uid="{00000000-0005-0000-0000-000036090000}"/>
    <cellStyle name="Calculation 2 5 7 3" xfId="2430" xr:uid="{00000000-0005-0000-0000-000037090000}"/>
    <cellStyle name="Calculation 2 5 7 3 2" xfId="2431" xr:uid="{00000000-0005-0000-0000-000038090000}"/>
    <cellStyle name="Calculation 2 5 7 3 3" xfId="2432" xr:uid="{00000000-0005-0000-0000-000039090000}"/>
    <cellStyle name="Calculation 2 5 7 3 4" xfId="2433" xr:uid="{00000000-0005-0000-0000-00003A090000}"/>
    <cellStyle name="Calculation 2 5 7 3 5" xfId="2434" xr:uid="{00000000-0005-0000-0000-00003B090000}"/>
    <cellStyle name="Calculation 2 5 7 4" xfId="2435" xr:uid="{00000000-0005-0000-0000-00003C090000}"/>
    <cellStyle name="Calculation 2 5 7 4 2" xfId="2436" xr:uid="{00000000-0005-0000-0000-00003D090000}"/>
    <cellStyle name="Calculation 2 5 7 4 3" xfId="2437" xr:uid="{00000000-0005-0000-0000-00003E090000}"/>
    <cellStyle name="Calculation 2 5 7 4 4" xfId="2438" xr:uid="{00000000-0005-0000-0000-00003F090000}"/>
    <cellStyle name="Calculation 2 5 7 4 5" xfId="2439" xr:uid="{00000000-0005-0000-0000-000040090000}"/>
    <cellStyle name="Calculation 2 5 7 5" xfId="2440" xr:uid="{00000000-0005-0000-0000-000041090000}"/>
    <cellStyle name="Calculation 2 5 7 5 2" xfId="2441" xr:uid="{00000000-0005-0000-0000-000042090000}"/>
    <cellStyle name="Calculation 2 5 7 6" xfId="2442" xr:uid="{00000000-0005-0000-0000-000043090000}"/>
    <cellStyle name="Calculation 2 5 7 6 2" xfId="2443" xr:uid="{00000000-0005-0000-0000-000044090000}"/>
    <cellStyle name="Calculation 2 5 7 7" xfId="2444" xr:uid="{00000000-0005-0000-0000-000045090000}"/>
    <cellStyle name="Calculation 2 5 7 8" xfId="2445" xr:uid="{00000000-0005-0000-0000-000046090000}"/>
    <cellStyle name="Calculation 2 5 8" xfId="2446" xr:uid="{00000000-0005-0000-0000-000047090000}"/>
    <cellStyle name="Calculation 2 5 8 2" xfId="2447" xr:uid="{00000000-0005-0000-0000-000048090000}"/>
    <cellStyle name="Calculation 2 5 8 2 2" xfId="2448" xr:uid="{00000000-0005-0000-0000-000049090000}"/>
    <cellStyle name="Calculation 2 5 8 2 2 2" xfId="2449" xr:uid="{00000000-0005-0000-0000-00004A090000}"/>
    <cellStyle name="Calculation 2 5 8 2 2 3" xfId="2450" xr:uid="{00000000-0005-0000-0000-00004B090000}"/>
    <cellStyle name="Calculation 2 5 8 2 2 4" xfId="2451" xr:uid="{00000000-0005-0000-0000-00004C090000}"/>
    <cellStyle name="Calculation 2 5 8 2 2 5" xfId="2452" xr:uid="{00000000-0005-0000-0000-00004D090000}"/>
    <cellStyle name="Calculation 2 5 8 2 3" xfId="2453" xr:uid="{00000000-0005-0000-0000-00004E090000}"/>
    <cellStyle name="Calculation 2 5 8 2 3 2" xfId="2454" xr:uid="{00000000-0005-0000-0000-00004F090000}"/>
    <cellStyle name="Calculation 2 5 8 2 3 3" xfId="2455" xr:uid="{00000000-0005-0000-0000-000050090000}"/>
    <cellStyle name="Calculation 2 5 8 2 3 4" xfId="2456" xr:uid="{00000000-0005-0000-0000-000051090000}"/>
    <cellStyle name="Calculation 2 5 8 2 3 5" xfId="2457" xr:uid="{00000000-0005-0000-0000-000052090000}"/>
    <cellStyle name="Calculation 2 5 8 2 4" xfId="2458" xr:uid="{00000000-0005-0000-0000-000053090000}"/>
    <cellStyle name="Calculation 2 5 8 2 4 2" xfId="2459" xr:uid="{00000000-0005-0000-0000-000054090000}"/>
    <cellStyle name="Calculation 2 5 8 2 5" xfId="2460" xr:uid="{00000000-0005-0000-0000-000055090000}"/>
    <cellStyle name="Calculation 2 5 8 2 5 2" xfId="2461" xr:uid="{00000000-0005-0000-0000-000056090000}"/>
    <cellStyle name="Calculation 2 5 8 2 6" xfId="2462" xr:uid="{00000000-0005-0000-0000-000057090000}"/>
    <cellStyle name="Calculation 2 5 8 2 7" xfId="2463" xr:uid="{00000000-0005-0000-0000-000058090000}"/>
    <cellStyle name="Calculation 2 5 8 3" xfId="2464" xr:uid="{00000000-0005-0000-0000-000059090000}"/>
    <cellStyle name="Calculation 2 5 8 3 2" xfId="2465" xr:uid="{00000000-0005-0000-0000-00005A090000}"/>
    <cellStyle name="Calculation 2 5 8 3 3" xfId="2466" xr:uid="{00000000-0005-0000-0000-00005B090000}"/>
    <cellStyle name="Calculation 2 5 8 3 4" xfId="2467" xr:uid="{00000000-0005-0000-0000-00005C090000}"/>
    <cellStyle name="Calculation 2 5 8 3 5" xfId="2468" xr:uid="{00000000-0005-0000-0000-00005D090000}"/>
    <cellStyle name="Calculation 2 5 8 4" xfId="2469" xr:uid="{00000000-0005-0000-0000-00005E090000}"/>
    <cellStyle name="Calculation 2 5 8 4 2" xfId="2470" xr:uid="{00000000-0005-0000-0000-00005F090000}"/>
    <cellStyle name="Calculation 2 5 8 4 3" xfId="2471" xr:uid="{00000000-0005-0000-0000-000060090000}"/>
    <cellStyle name="Calculation 2 5 8 4 4" xfId="2472" xr:uid="{00000000-0005-0000-0000-000061090000}"/>
    <cellStyle name="Calculation 2 5 8 4 5" xfId="2473" xr:uid="{00000000-0005-0000-0000-000062090000}"/>
    <cellStyle name="Calculation 2 5 8 5" xfId="2474" xr:uid="{00000000-0005-0000-0000-000063090000}"/>
    <cellStyle name="Calculation 2 5 8 5 2" xfId="2475" xr:uid="{00000000-0005-0000-0000-000064090000}"/>
    <cellStyle name="Calculation 2 5 8 6" xfId="2476" xr:uid="{00000000-0005-0000-0000-000065090000}"/>
    <cellStyle name="Calculation 2 5 8 6 2" xfId="2477" xr:uid="{00000000-0005-0000-0000-000066090000}"/>
    <cellStyle name="Calculation 2 5 8 7" xfId="2478" xr:uid="{00000000-0005-0000-0000-000067090000}"/>
    <cellStyle name="Calculation 2 5 8 8" xfId="2479" xr:uid="{00000000-0005-0000-0000-000068090000}"/>
    <cellStyle name="Calculation 2 5 9" xfId="2480" xr:uid="{00000000-0005-0000-0000-000069090000}"/>
    <cellStyle name="Calculation 2 5 9 2" xfId="2481" xr:uid="{00000000-0005-0000-0000-00006A090000}"/>
    <cellStyle name="Calculation 2 5 9 2 2" xfId="2482" xr:uid="{00000000-0005-0000-0000-00006B090000}"/>
    <cellStyle name="Calculation 2 5 9 2 2 2" xfId="2483" xr:uid="{00000000-0005-0000-0000-00006C090000}"/>
    <cellStyle name="Calculation 2 5 9 2 2 3" xfId="2484" xr:uid="{00000000-0005-0000-0000-00006D090000}"/>
    <cellStyle name="Calculation 2 5 9 2 2 4" xfId="2485" xr:uid="{00000000-0005-0000-0000-00006E090000}"/>
    <cellStyle name="Calculation 2 5 9 2 2 5" xfId="2486" xr:uid="{00000000-0005-0000-0000-00006F090000}"/>
    <cellStyle name="Calculation 2 5 9 2 3" xfId="2487" xr:uid="{00000000-0005-0000-0000-000070090000}"/>
    <cellStyle name="Calculation 2 5 9 2 3 2" xfId="2488" xr:uid="{00000000-0005-0000-0000-000071090000}"/>
    <cellStyle name="Calculation 2 5 9 2 3 3" xfId="2489" xr:uid="{00000000-0005-0000-0000-000072090000}"/>
    <cellStyle name="Calculation 2 5 9 2 3 4" xfId="2490" xr:uid="{00000000-0005-0000-0000-000073090000}"/>
    <cellStyle name="Calculation 2 5 9 2 3 5" xfId="2491" xr:uid="{00000000-0005-0000-0000-000074090000}"/>
    <cellStyle name="Calculation 2 5 9 2 4" xfId="2492" xr:uid="{00000000-0005-0000-0000-000075090000}"/>
    <cellStyle name="Calculation 2 5 9 2 4 2" xfId="2493" xr:uid="{00000000-0005-0000-0000-000076090000}"/>
    <cellStyle name="Calculation 2 5 9 2 5" xfId="2494" xr:uid="{00000000-0005-0000-0000-000077090000}"/>
    <cellStyle name="Calculation 2 5 9 2 5 2" xfId="2495" xr:uid="{00000000-0005-0000-0000-000078090000}"/>
    <cellStyle name="Calculation 2 5 9 2 6" xfId="2496" xr:uid="{00000000-0005-0000-0000-000079090000}"/>
    <cellStyle name="Calculation 2 5 9 2 7" xfId="2497" xr:uid="{00000000-0005-0000-0000-00007A090000}"/>
    <cellStyle name="Calculation 2 5 9 3" xfId="2498" xr:uid="{00000000-0005-0000-0000-00007B090000}"/>
    <cellStyle name="Calculation 2 5 9 3 2" xfId="2499" xr:uid="{00000000-0005-0000-0000-00007C090000}"/>
    <cellStyle name="Calculation 2 5 9 3 3" xfId="2500" xr:uid="{00000000-0005-0000-0000-00007D090000}"/>
    <cellStyle name="Calculation 2 5 9 3 4" xfId="2501" xr:uid="{00000000-0005-0000-0000-00007E090000}"/>
    <cellStyle name="Calculation 2 5 9 3 5" xfId="2502" xr:uid="{00000000-0005-0000-0000-00007F090000}"/>
    <cellStyle name="Calculation 2 5 9 4" xfId="2503" xr:uid="{00000000-0005-0000-0000-000080090000}"/>
    <cellStyle name="Calculation 2 5 9 4 2" xfId="2504" xr:uid="{00000000-0005-0000-0000-000081090000}"/>
    <cellStyle name="Calculation 2 5 9 4 3" xfId="2505" xr:uid="{00000000-0005-0000-0000-000082090000}"/>
    <cellStyle name="Calculation 2 5 9 4 4" xfId="2506" xr:uid="{00000000-0005-0000-0000-000083090000}"/>
    <cellStyle name="Calculation 2 5 9 4 5" xfId="2507" xr:uid="{00000000-0005-0000-0000-000084090000}"/>
    <cellStyle name="Calculation 2 5 9 5" xfId="2508" xr:uid="{00000000-0005-0000-0000-000085090000}"/>
    <cellStyle name="Calculation 2 5 9 5 2" xfId="2509" xr:uid="{00000000-0005-0000-0000-000086090000}"/>
    <cellStyle name="Calculation 2 5 9 6" xfId="2510" xr:uid="{00000000-0005-0000-0000-000087090000}"/>
    <cellStyle name="Calculation 2 5 9 6 2" xfId="2511" xr:uid="{00000000-0005-0000-0000-000088090000}"/>
    <cellStyle name="Calculation 2 5 9 7" xfId="2512" xr:uid="{00000000-0005-0000-0000-000089090000}"/>
    <cellStyle name="Calculation 2 5 9 8" xfId="2513" xr:uid="{00000000-0005-0000-0000-00008A090000}"/>
    <cellStyle name="Calculation 2 6" xfId="2514" xr:uid="{00000000-0005-0000-0000-00008B090000}"/>
    <cellStyle name="Calculation 2 6 2" xfId="2515" xr:uid="{00000000-0005-0000-0000-00008C090000}"/>
    <cellStyle name="Calculation 2 7" xfId="2516" xr:uid="{00000000-0005-0000-0000-00008D090000}"/>
    <cellStyle name="Calculation 2 7 2" xfId="2517" xr:uid="{00000000-0005-0000-0000-00008E090000}"/>
    <cellStyle name="Calculation 2 8" xfId="2518" xr:uid="{00000000-0005-0000-0000-00008F090000}"/>
    <cellStyle name="Calculation 2 9" xfId="2519" xr:uid="{00000000-0005-0000-0000-000090090000}"/>
    <cellStyle name="Calculation 2 9 2" xfId="2520" xr:uid="{00000000-0005-0000-0000-000091090000}"/>
    <cellStyle name="Calculation 2_T-straight with PEDs adjustor" xfId="2521" xr:uid="{00000000-0005-0000-0000-000092090000}"/>
    <cellStyle name="Calculation 3" xfId="2522" xr:uid="{00000000-0005-0000-0000-000093090000}"/>
    <cellStyle name="Calculation 3 2" xfId="2523" xr:uid="{00000000-0005-0000-0000-000094090000}"/>
    <cellStyle name="Calculation 3 2 2" xfId="2524" xr:uid="{00000000-0005-0000-0000-000095090000}"/>
    <cellStyle name="Calculation 3 2 2 10" xfId="2525" xr:uid="{00000000-0005-0000-0000-000096090000}"/>
    <cellStyle name="Calculation 3 2 2 10 2" xfId="2526" xr:uid="{00000000-0005-0000-0000-000097090000}"/>
    <cellStyle name="Calculation 3 2 2 10 2 2" xfId="2527" xr:uid="{00000000-0005-0000-0000-000098090000}"/>
    <cellStyle name="Calculation 3 2 2 10 2 2 2" xfId="2528" xr:uid="{00000000-0005-0000-0000-000099090000}"/>
    <cellStyle name="Calculation 3 2 2 10 2 2 3" xfId="2529" xr:uid="{00000000-0005-0000-0000-00009A090000}"/>
    <cellStyle name="Calculation 3 2 2 10 2 2 4" xfId="2530" xr:uid="{00000000-0005-0000-0000-00009B090000}"/>
    <cellStyle name="Calculation 3 2 2 10 2 2 5" xfId="2531" xr:uid="{00000000-0005-0000-0000-00009C090000}"/>
    <cellStyle name="Calculation 3 2 2 10 2 3" xfId="2532" xr:uid="{00000000-0005-0000-0000-00009D090000}"/>
    <cellStyle name="Calculation 3 2 2 10 2 3 2" xfId="2533" xr:uid="{00000000-0005-0000-0000-00009E090000}"/>
    <cellStyle name="Calculation 3 2 2 10 2 3 3" xfId="2534" xr:uid="{00000000-0005-0000-0000-00009F090000}"/>
    <cellStyle name="Calculation 3 2 2 10 2 3 4" xfId="2535" xr:uid="{00000000-0005-0000-0000-0000A0090000}"/>
    <cellStyle name="Calculation 3 2 2 10 2 3 5" xfId="2536" xr:uid="{00000000-0005-0000-0000-0000A1090000}"/>
    <cellStyle name="Calculation 3 2 2 10 2 4" xfId="2537" xr:uid="{00000000-0005-0000-0000-0000A2090000}"/>
    <cellStyle name="Calculation 3 2 2 10 2 4 2" xfId="2538" xr:uid="{00000000-0005-0000-0000-0000A3090000}"/>
    <cellStyle name="Calculation 3 2 2 10 2 5" xfId="2539" xr:uid="{00000000-0005-0000-0000-0000A4090000}"/>
    <cellStyle name="Calculation 3 2 2 10 2 5 2" xfId="2540" xr:uid="{00000000-0005-0000-0000-0000A5090000}"/>
    <cellStyle name="Calculation 3 2 2 10 2 6" xfId="2541" xr:uid="{00000000-0005-0000-0000-0000A6090000}"/>
    <cellStyle name="Calculation 3 2 2 10 2 7" xfId="2542" xr:uid="{00000000-0005-0000-0000-0000A7090000}"/>
    <cellStyle name="Calculation 3 2 2 10 3" xfId="2543" xr:uid="{00000000-0005-0000-0000-0000A8090000}"/>
    <cellStyle name="Calculation 3 2 2 10 3 2" xfId="2544" xr:uid="{00000000-0005-0000-0000-0000A9090000}"/>
    <cellStyle name="Calculation 3 2 2 10 3 3" xfId="2545" xr:uid="{00000000-0005-0000-0000-0000AA090000}"/>
    <cellStyle name="Calculation 3 2 2 10 3 4" xfId="2546" xr:uid="{00000000-0005-0000-0000-0000AB090000}"/>
    <cellStyle name="Calculation 3 2 2 10 3 5" xfId="2547" xr:uid="{00000000-0005-0000-0000-0000AC090000}"/>
    <cellStyle name="Calculation 3 2 2 10 4" xfId="2548" xr:uid="{00000000-0005-0000-0000-0000AD090000}"/>
    <cellStyle name="Calculation 3 2 2 10 4 2" xfId="2549" xr:uid="{00000000-0005-0000-0000-0000AE090000}"/>
    <cellStyle name="Calculation 3 2 2 10 4 3" xfId="2550" xr:uid="{00000000-0005-0000-0000-0000AF090000}"/>
    <cellStyle name="Calculation 3 2 2 10 4 4" xfId="2551" xr:uid="{00000000-0005-0000-0000-0000B0090000}"/>
    <cellStyle name="Calculation 3 2 2 10 4 5" xfId="2552" xr:uid="{00000000-0005-0000-0000-0000B1090000}"/>
    <cellStyle name="Calculation 3 2 2 10 5" xfId="2553" xr:uid="{00000000-0005-0000-0000-0000B2090000}"/>
    <cellStyle name="Calculation 3 2 2 10 5 2" xfId="2554" xr:uid="{00000000-0005-0000-0000-0000B3090000}"/>
    <cellStyle name="Calculation 3 2 2 10 6" xfId="2555" xr:uid="{00000000-0005-0000-0000-0000B4090000}"/>
    <cellStyle name="Calculation 3 2 2 10 6 2" xfId="2556" xr:uid="{00000000-0005-0000-0000-0000B5090000}"/>
    <cellStyle name="Calculation 3 2 2 10 7" xfId="2557" xr:uid="{00000000-0005-0000-0000-0000B6090000}"/>
    <cellStyle name="Calculation 3 2 2 10 8" xfId="2558" xr:uid="{00000000-0005-0000-0000-0000B7090000}"/>
    <cellStyle name="Calculation 3 2 2 11" xfId="2559" xr:uid="{00000000-0005-0000-0000-0000B8090000}"/>
    <cellStyle name="Calculation 3 2 2 11 2" xfId="2560" xr:uid="{00000000-0005-0000-0000-0000B9090000}"/>
    <cellStyle name="Calculation 3 2 2 11 2 2" xfId="2561" xr:uid="{00000000-0005-0000-0000-0000BA090000}"/>
    <cellStyle name="Calculation 3 2 2 11 2 2 2" xfId="2562" xr:uid="{00000000-0005-0000-0000-0000BB090000}"/>
    <cellStyle name="Calculation 3 2 2 11 2 2 3" xfId="2563" xr:uid="{00000000-0005-0000-0000-0000BC090000}"/>
    <cellStyle name="Calculation 3 2 2 11 2 2 4" xfId="2564" xr:uid="{00000000-0005-0000-0000-0000BD090000}"/>
    <cellStyle name="Calculation 3 2 2 11 2 2 5" xfId="2565" xr:uid="{00000000-0005-0000-0000-0000BE090000}"/>
    <cellStyle name="Calculation 3 2 2 11 2 3" xfId="2566" xr:uid="{00000000-0005-0000-0000-0000BF090000}"/>
    <cellStyle name="Calculation 3 2 2 11 2 3 2" xfId="2567" xr:uid="{00000000-0005-0000-0000-0000C0090000}"/>
    <cellStyle name="Calculation 3 2 2 11 2 3 3" xfId="2568" xr:uid="{00000000-0005-0000-0000-0000C1090000}"/>
    <cellStyle name="Calculation 3 2 2 11 2 3 4" xfId="2569" xr:uid="{00000000-0005-0000-0000-0000C2090000}"/>
    <cellStyle name="Calculation 3 2 2 11 2 3 5" xfId="2570" xr:uid="{00000000-0005-0000-0000-0000C3090000}"/>
    <cellStyle name="Calculation 3 2 2 11 2 4" xfId="2571" xr:uid="{00000000-0005-0000-0000-0000C4090000}"/>
    <cellStyle name="Calculation 3 2 2 11 2 4 2" xfId="2572" xr:uid="{00000000-0005-0000-0000-0000C5090000}"/>
    <cellStyle name="Calculation 3 2 2 11 2 5" xfId="2573" xr:uid="{00000000-0005-0000-0000-0000C6090000}"/>
    <cellStyle name="Calculation 3 2 2 11 2 5 2" xfId="2574" xr:uid="{00000000-0005-0000-0000-0000C7090000}"/>
    <cellStyle name="Calculation 3 2 2 11 2 6" xfId="2575" xr:uid="{00000000-0005-0000-0000-0000C8090000}"/>
    <cellStyle name="Calculation 3 2 2 11 2 7" xfId="2576" xr:uid="{00000000-0005-0000-0000-0000C9090000}"/>
    <cellStyle name="Calculation 3 2 2 11 3" xfId="2577" xr:uid="{00000000-0005-0000-0000-0000CA090000}"/>
    <cellStyle name="Calculation 3 2 2 11 3 2" xfId="2578" xr:uid="{00000000-0005-0000-0000-0000CB090000}"/>
    <cellStyle name="Calculation 3 2 2 11 3 3" xfId="2579" xr:uid="{00000000-0005-0000-0000-0000CC090000}"/>
    <cellStyle name="Calculation 3 2 2 11 3 4" xfId="2580" xr:uid="{00000000-0005-0000-0000-0000CD090000}"/>
    <cellStyle name="Calculation 3 2 2 11 3 5" xfId="2581" xr:uid="{00000000-0005-0000-0000-0000CE090000}"/>
    <cellStyle name="Calculation 3 2 2 11 4" xfId="2582" xr:uid="{00000000-0005-0000-0000-0000CF090000}"/>
    <cellStyle name="Calculation 3 2 2 11 4 2" xfId="2583" xr:uid="{00000000-0005-0000-0000-0000D0090000}"/>
    <cellStyle name="Calculation 3 2 2 11 4 3" xfId="2584" xr:uid="{00000000-0005-0000-0000-0000D1090000}"/>
    <cellStyle name="Calculation 3 2 2 11 4 4" xfId="2585" xr:uid="{00000000-0005-0000-0000-0000D2090000}"/>
    <cellStyle name="Calculation 3 2 2 11 4 5" xfId="2586" xr:uid="{00000000-0005-0000-0000-0000D3090000}"/>
    <cellStyle name="Calculation 3 2 2 11 5" xfId="2587" xr:uid="{00000000-0005-0000-0000-0000D4090000}"/>
    <cellStyle name="Calculation 3 2 2 11 5 2" xfId="2588" xr:uid="{00000000-0005-0000-0000-0000D5090000}"/>
    <cellStyle name="Calculation 3 2 2 11 6" xfId="2589" xr:uid="{00000000-0005-0000-0000-0000D6090000}"/>
    <cellStyle name="Calculation 3 2 2 11 6 2" xfId="2590" xr:uid="{00000000-0005-0000-0000-0000D7090000}"/>
    <cellStyle name="Calculation 3 2 2 11 7" xfId="2591" xr:uid="{00000000-0005-0000-0000-0000D8090000}"/>
    <cellStyle name="Calculation 3 2 2 11 8" xfId="2592" xr:uid="{00000000-0005-0000-0000-0000D9090000}"/>
    <cellStyle name="Calculation 3 2 2 12" xfId="2593" xr:uid="{00000000-0005-0000-0000-0000DA090000}"/>
    <cellStyle name="Calculation 3 2 2 12 2" xfId="2594" xr:uid="{00000000-0005-0000-0000-0000DB090000}"/>
    <cellStyle name="Calculation 3 2 2 12 2 2" xfId="2595" xr:uid="{00000000-0005-0000-0000-0000DC090000}"/>
    <cellStyle name="Calculation 3 2 2 12 2 2 2" xfId="2596" xr:uid="{00000000-0005-0000-0000-0000DD090000}"/>
    <cellStyle name="Calculation 3 2 2 12 2 2 3" xfId="2597" xr:uid="{00000000-0005-0000-0000-0000DE090000}"/>
    <cellStyle name="Calculation 3 2 2 12 2 2 4" xfId="2598" xr:uid="{00000000-0005-0000-0000-0000DF090000}"/>
    <cellStyle name="Calculation 3 2 2 12 2 2 5" xfId="2599" xr:uid="{00000000-0005-0000-0000-0000E0090000}"/>
    <cellStyle name="Calculation 3 2 2 12 2 3" xfId="2600" xr:uid="{00000000-0005-0000-0000-0000E1090000}"/>
    <cellStyle name="Calculation 3 2 2 12 2 3 2" xfId="2601" xr:uid="{00000000-0005-0000-0000-0000E2090000}"/>
    <cellStyle name="Calculation 3 2 2 12 2 3 3" xfId="2602" xr:uid="{00000000-0005-0000-0000-0000E3090000}"/>
    <cellStyle name="Calculation 3 2 2 12 2 3 4" xfId="2603" xr:uid="{00000000-0005-0000-0000-0000E4090000}"/>
    <cellStyle name="Calculation 3 2 2 12 2 3 5" xfId="2604" xr:uid="{00000000-0005-0000-0000-0000E5090000}"/>
    <cellStyle name="Calculation 3 2 2 12 2 4" xfId="2605" xr:uid="{00000000-0005-0000-0000-0000E6090000}"/>
    <cellStyle name="Calculation 3 2 2 12 2 4 2" xfId="2606" xr:uid="{00000000-0005-0000-0000-0000E7090000}"/>
    <cellStyle name="Calculation 3 2 2 12 2 5" xfId="2607" xr:uid="{00000000-0005-0000-0000-0000E8090000}"/>
    <cellStyle name="Calculation 3 2 2 12 2 5 2" xfId="2608" xr:uid="{00000000-0005-0000-0000-0000E9090000}"/>
    <cellStyle name="Calculation 3 2 2 12 2 6" xfId="2609" xr:uid="{00000000-0005-0000-0000-0000EA090000}"/>
    <cellStyle name="Calculation 3 2 2 12 2 7" xfId="2610" xr:uid="{00000000-0005-0000-0000-0000EB090000}"/>
    <cellStyle name="Calculation 3 2 2 12 3" xfId="2611" xr:uid="{00000000-0005-0000-0000-0000EC090000}"/>
    <cellStyle name="Calculation 3 2 2 12 3 2" xfId="2612" xr:uid="{00000000-0005-0000-0000-0000ED090000}"/>
    <cellStyle name="Calculation 3 2 2 12 3 3" xfId="2613" xr:uid="{00000000-0005-0000-0000-0000EE090000}"/>
    <cellStyle name="Calculation 3 2 2 12 3 4" xfId="2614" xr:uid="{00000000-0005-0000-0000-0000EF090000}"/>
    <cellStyle name="Calculation 3 2 2 12 3 5" xfId="2615" xr:uid="{00000000-0005-0000-0000-0000F0090000}"/>
    <cellStyle name="Calculation 3 2 2 12 4" xfId="2616" xr:uid="{00000000-0005-0000-0000-0000F1090000}"/>
    <cellStyle name="Calculation 3 2 2 12 4 2" xfId="2617" xr:uid="{00000000-0005-0000-0000-0000F2090000}"/>
    <cellStyle name="Calculation 3 2 2 12 4 3" xfId="2618" xr:uid="{00000000-0005-0000-0000-0000F3090000}"/>
    <cellStyle name="Calculation 3 2 2 12 4 4" xfId="2619" xr:uid="{00000000-0005-0000-0000-0000F4090000}"/>
    <cellStyle name="Calculation 3 2 2 12 4 5" xfId="2620" xr:uid="{00000000-0005-0000-0000-0000F5090000}"/>
    <cellStyle name="Calculation 3 2 2 12 5" xfId="2621" xr:uid="{00000000-0005-0000-0000-0000F6090000}"/>
    <cellStyle name="Calculation 3 2 2 12 5 2" xfId="2622" xr:uid="{00000000-0005-0000-0000-0000F7090000}"/>
    <cellStyle name="Calculation 3 2 2 12 6" xfId="2623" xr:uid="{00000000-0005-0000-0000-0000F8090000}"/>
    <cellStyle name="Calculation 3 2 2 12 6 2" xfId="2624" xr:uid="{00000000-0005-0000-0000-0000F9090000}"/>
    <cellStyle name="Calculation 3 2 2 12 7" xfId="2625" xr:uid="{00000000-0005-0000-0000-0000FA090000}"/>
    <cellStyle name="Calculation 3 2 2 12 8" xfId="2626" xr:uid="{00000000-0005-0000-0000-0000FB090000}"/>
    <cellStyle name="Calculation 3 2 2 13" xfId="2627" xr:uid="{00000000-0005-0000-0000-0000FC090000}"/>
    <cellStyle name="Calculation 3 2 2 13 2" xfId="2628" xr:uid="{00000000-0005-0000-0000-0000FD090000}"/>
    <cellStyle name="Calculation 3 2 2 13 2 2" xfId="2629" xr:uid="{00000000-0005-0000-0000-0000FE090000}"/>
    <cellStyle name="Calculation 3 2 2 13 2 2 2" xfId="2630" xr:uid="{00000000-0005-0000-0000-0000FF090000}"/>
    <cellStyle name="Calculation 3 2 2 13 2 2 3" xfId="2631" xr:uid="{00000000-0005-0000-0000-0000000A0000}"/>
    <cellStyle name="Calculation 3 2 2 13 2 2 4" xfId="2632" xr:uid="{00000000-0005-0000-0000-0000010A0000}"/>
    <cellStyle name="Calculation 3 2 2 13 2 2 5" xfId="2633" xr:uid="{00000000-0005-0000-0000-0000020A0000}"/>
    <cellStyle name="Calculation 3 2 2 13 2 3" xfId="2634" xr:uid="{00000000-0005-0000-0000-0000030A0000}"/>
    <cellStyle name="Calculation 3 2 2 13 2 3 2" xfId="2635" xr:uid="{00000000-0005-0000-0000-0000040A0000}"/>
    <cellStyle name="Calculation 3 2 2 13 2 3 3" xfId="2636" xr:uid="{00000000-0005-0000-0000-0000050A0000}"/>
    <cellStyle name="Calculation 3 2 2 13 2 3 4" xfId="2637" xr:uid="{00000000-0005-0000-0000-0000060A0000}"/>
    <cellStyle name="Calculation 3 2 2 13 2 3 5" xfId="2638" xr:uid="{00000000-0005-0000-0000-0000070A0000}"/>
    <cellStyle name="Calculation 3 2 2 13 2 4" xfId="2639" xr:uid="{00000000-0005-0000-0000-0000080A0000}"/>
    <cellStyle name="Calculation 3 2 2 13 2 4 2" xfId="2640" xr:uid="{00000000-0005-0000-0000-0000090A0000}"/>
    <cellStyle name="Calculation 3 2 2 13 2 5" xfId="2641" xr:uid="{00000000-0005-0000-0000-00000A0A0000}"/>
    <cellStyle name="Calculation 3 2 2 13 2 5 2" xfId="2642" xr:uid="{00000000-0005-0000-0000-00000B0A0000}"/>
    <cellStyle name="Calculation 3 2 2 13 2 6" xfId="2643" xr:uid="{00000000-0005-0000-0000-00000C0A0000}"/>
    <cellStyle name="Calculation 3 2 2 13 2 7" xfId="2644" xr:uid="{00000000-0005-0000-0000-00000D0A0000}"/>
    <cellStyle name="Calculation 3 2 2 13 3" xfId="2645" xr:uid="{00000000-0005-0000-0000-00000E0A0000}"/>
    <cellStyle name="Calculation 3 2 2 13 3 2" xfId="2646" xr:uid="{00000000-0005-0000-0000-00000F0A0000}"/>
    <cellStyle name="Calculation 3 2 2 13 3 3" xfId="2647" xr:uid="{00000000-0005-0000-0000-0000100A0000}"/>
    <cellStyle name="Calculation 3 2 2 13 3 4" xfId="2648" xr:uid="{00000000-0005-0000-0000-0000110A0000}"/>
    <cellStyle name="Calculation 3 2 2 13 3 5" xfId="2649" xr:uid="{00000000-0005-0000-0000-0000120A0000}"/>
    <cellStyle name="Calculation 3 2 2 13 4" xfId="2650" xr:uid="{00000000-0005-0000-0000-0000130A0000}"/>
    <cellStyle name="Calculation 3 2 2 13 4 2" xfId="2651" xr:uid="{00000000-0005-0000-0000-0000140A0000}"/>
    <cellStyle name="Calculation 3 2 2 13 4 3" xfId="2652" xr:uid="{00000000-0005-0000-0000-0000150A0000}"/>
    <cellStyle name="Calculation 3 2 2 13 4 4" xfId="2653" xr:uid="{00000000-0005-0000-0000-0000160A0000}"/>
    <cellStyle name="Calculation 3 2 2 13 4 5" xfId="2654" xr:uid="{00000000-0005-0000-0000-0000170A0000}"/>
    <cellStyle name="Calculation 3 2 2 13 5" xfId="2655" xr:uid="{00000000-0005-0000-0000-0000180A0000}"/>
    <cellStyle name="Calculation 3 2 2 13 5 2" xfId="2656" xr:uid="{00000000-0005-0000-0000-0000190A0000}"/>
    <cellStyle name="Calculation 3 2 2 13 6" xfId="2657" xr:uid="{00000000-0005-0000-0000-00001A0A0000}"/>
    <cellStyle name="Calculation 3 2 2 13 6 2" xfId="2658" xr:uid="{00000000-0005-0000-0000-00001B0A0000}"/>
    <cellStyle name="Calculation 3 2 2 13 7" xfId="2659" xr:uid="{00000000-0005-0000-0000-00001C0A0000}"/>
    <cellStyle name="Calculation 3 2 2 13 8" xfId="2660" xr:uid="{00000000-0005-0000-0000-00001D0A0000}"/>
    <cellStyle name="Calculation 3 2 2 14" xfId="2661" xr:uid="{00000000-0005-0000-0000-00001E0A0000}"/>
    <cellStyle name="Calculation 3 2 2 14 2" xfId="2662" xr:uid="{00000000-0005-0000-0000-00001F0A0000}"/>
    <cellStyle name="Calculation 3 2 2 14 2 2" xfId="2663" xr:uid="{00000000-0005-0000-0000-0000200A0000}"/>
    <cellStyle name="Calculation 3 2 2 14 2 2 2" xfId="2664" xr:uid="{00000000-0005-0000-0000-0000210A0000}"/>
    <cellStyle name="Calculation 3 2 2 14 2 2 3" xfId="2665" xr:uid="{00000000-0005-0000-0000-0000220A0000}"/>
    <cellStyle name="Calculation 3 2 2 14 2 2 4" xfId="2666" xr:uid="{00000000-0005-0000-0000-0000230A0000}"/>
    <cellStyle name="Calculation 3 2 2 14 2 2 5" xfId="2667" xr:uid="{00000000-0005-0000-0000-0000240A0000}"/>
    <cellStyle name="Calculation 3 2 2 14 2 3" xfId="2668" xr:uid="{00000000-0005-0000-0000-0000250A0000}"/>
    <cellStyle name="Calculation 3 2 2 14 2 3 2" xfId="2669" xr:uid="{00000000-0005-0000-0000-0000260A0000}"/>
    <cellStyle name="Calculation 3 2 2 14 2 3 3" xfId="2670" xr:uid="{00000000-0005-0000-0000-0000270A0000}"/>
    <cellStyle name="Calculation 3 2 2 14 2 3 4" xfId="2671" xr:uid="{00000000-0005-0000-0000-0000280A0000}"/>
    <cellStyle name="Calculation 3 2 2 14 2 3 5" xfId="2672" xr:uid="{00000000-0005-0000-0000-0000290A0000}"/>
    <cellStyle name="Calculation 3 2 2 14 2 4" xfId="2673" xr:uid="{00000000-0005-0000-0000-00002A0A0000}"/>
    <cellStyle name="Calculation 3 2 2 14 2 4 2" xfId="2674" xr:uid="{00000000-0005-0000-0000-00002B0A0000}"/>
    <cellStyle name="Calculation 3 2 2 14 2 5" xfId="2675" xr:uid="{00000000-0005-0000-0000-00002C0A0000}"/>
    <cellStyle name="Calculation 3 2 2 14 2 5 2" xfId="2676" xr:uid="{00000000-0005-0000-0000-00002D0A0000}"/>
    <cellStyle name="Calculation 3 2 2 14 2 6" xfId="2677" xr:uid="{00000000-0005-0000-0000-00002E0A0000}"/>
    <cellStyle name="Calculation 3 2 2 14 2 7" xfId="2678" xr:uid="{00000000-0005-0000-0000-00002F0A0000}"/>
    <cellStyle name="Calculation 3 2 2 14 3" xfId="2679" xr:uid="{00000000-0005-0000-0000-0000300A0000}"/>
    <cellStyle name="Calculation 3 2 2 14 3 2" xfId="2680" xr:uid="{00000000-0005-0000-0000-0000310A0000}"/>
    <cellStyle name="Calculation 3 2 2 14 3 3" xfId="2681" xr:uid="{00000000-0005-0000-0000-0000320A0000}"/>
    <cellStyle name="Calculation 3 2 2 14 3 4" xfId="2682" xr:uid="{00000000-0005-0000-0000-0000330A0000}"/>
    <cellStyle name="Calculation 3 2 2 14 3 5" xfId="2683" xr:uid="{00000000-0005-0000-0000-0000340A0000}"/>
    <cellStyle name="Calculation 3 2 2 14 4" xfId="2684" xr:uid="{00000000-0005-0000-0000-0000350A0000}"/>
    <cellStyle name="Calculation 3 2 2 14 4 2" xfId="2685" xr:uid="{00000000-0005-0000-0000-0000360A0000}"/>
    <cellStyle name="Calculation 3 2 2 14 4 3" xfId="2686" xr:uid="{00000000-0005-0000-0000-0000370A0000}"/>
    <cellStyle name="Calculation 3 2 2 14 4 4" xfId="2687" xr:uid="{00000000-0005-0000-0000-0000380A0000}"/>
    <cellStyle name="Calculation 3 2 2 14 4 5" xfId="2688" xr:uid="{00000000-0005-0000-0000-0000390A0000}"/>
    <cellStyle name="Calculation 3 2 2 14 5" xfId="2689" xr:uid="{00000000-0005-0000-0000-00003A0A0000}"/>
    <cellStyle name="Calculation 3 2 2 14 5 2" xfId="2690" xr:uid="{00000000-0005-0000-0000-00003B0A0000}"/>
    <cellStyle name="Calculation 3 2 2 14 6" xfId="2691" xr:uid="{00000000-0005-0000-0000-00003C0A0000}"/>
    <cellStyle name="Calculation 3 2 2 14 6 2" xfId="2692" xr:uid="{00000000-0005-0000-0000-00003D0A0000}"/>
    <cellStyle name="Calculation 3 2 2 14 7" xfId="2693" xr:uid="{00000000-0005-0000-0000-00003E0A0000}"/>
    <cellStyle name="Calculation 3 2 2 14 8" xfId="2694" xr:uid="{00000000-0005-0000-0000-00003F0A0000}"/>
    <cellStyle name="Calculation 3 2 2 15" xfId="2695" xr:uid="{00000000-0005-0000-0000-0000400A0000}"/>
    <cellStyle name="Calculation 3 2 2 15 2" xfId="2696" xr:uid="{00000000-0005-0000-0000-0000410A0000}"/>
    <cellStyle name="Calculation 3 2 2 15 2 2" xfId="2697" xr:uid="{00000000-0005-0000-0000-0000420A0000}"/>
    <cellStyle name="Calculation 3 2 2 15 2 3" xfId="2698" xr:uid="{00000000-0005-0000-0000-0000430A0000}"/>
    <cellStyle name="Calculation 3 2 2 15 2 4" xfId="2699" xr:uid="{00000000-0005-0000-0000-0000440A0000}"/>
    <cellStyle name="Calculation 3 2 2 15 2 5" xfId="2700" xr:uid="{00000000-0005-0000-0000-0000450A0000}"/>
    <cellStyle name="Calculation 3 2 2 15 3" xfId="2701" xr:uid="{00000000-0005-0000-0000-0000460A0000}"/>
    <cellStyle name="Calculation 3 2 2 15 3 2" xfId="2702" xr:uid="{00000000-0005-0000-0000-0000470A0000}"/>
    <cellStyle name="Calculation 3 2 2 15 3 3" xfId="2703" xr:uid="{00000000-0005-0000-0000-0000480A0000}"/>
    <cellStyle name="Calculation 3 2 2 15 3 4" xfId="2704" xr:uid="{00000000-0005-0000-0000-0000490A0000}"/>
    <cellStyle name="Calculation 3 2 2 15 3 5" xfId="2705" xr:uid="{00000000-0005-0000-0000-00004A0A0000}"/>
    <cellStyle name="Calculation 3 2 2 15 4" xfId="2706" xr:uid="{00000000-0005-0000-0000-00004B0A0000}"/>
    <cellStyle name="Calculation 3 2 2 15 4 2" xfId="2707" xr:uid="{00000000-0005-0000-0000-00004C0A0000}"/>
    <cellStyle name="Calculation 3 2 2 15 5" xfId="2708" xr:uid="{00000000-0005-0000-0000-00004D0A0000}"/>
    <cellStyle name="Calculation 3 2 2 15 5 2" xfId="2709" xr:uid="{00000000-0005-0000-0000-00004E0A0000}"/>
    <cellStyle name="Calculation 3 2 2 15 6" xfId="2710" xr:uid="{00000000-0005-0000-0000-00004F0A0000}"/>
    <cellStyle name="Calculation 3 2 2 15 7" xfId="2711" xr:uid="{00000000-0005-0000-0000-0000500A0000}"/>
    <cellStyle name="Calculation 3 2 2 16" xfId="2712" xr:uid="{00000000-0005-0000-0000-0000510A0000}"/>
    <cellStyle name="Calculation 3 2 2 16 2" xfId="2713" xr:uid="{00000000-0005-0000-0000-0000520A0000}"/>
    <cellStyle name="Calculation 3 2 2 16 3" xfId="2714" xr:uid="{00000000-0005-0000-0000-0000530A0000}"/>
    <cellStyle name="Calculation 3 2 2 16 4" xfId="2715" xr:uid="{00000000-0005-0000-0000-0000540A0000}"/>
    <cellStyle name="Calculation 3 2 2 16 5" xfId="2716" xr:uid="{00000000-0005-0000-0000-0000550A0000}"/>
    <cellStyle name="Calculation 3 2 2 17" xfId="2717" xr:uid="{00000000-0005-0000-0000-0000560A0000}"/>
    <cellStyle name="Calculation 3 2 2 17 2" xfId="2718" xr:uid="{00000000-0005-0000-0000-0000570A0000}"/>
    <cellStyle name="Calculation 3 2 2 17 3" xfId="2719" xr:uid="{00000000-0005-0000-0000-0000580A0000}"/>
    <cellStyle name="Calculation 3 2 2 17 4" xfId="2720" xr:uid="{00000000-0005-0000-0000-0000590A0000}"/>
    <cellStyle name="Calculation 3 2 2 17 5" xfId="2721" xr:uid="{00000000-0005-0000-0000-00005A0A0000}"/>
    <cellStyle name="Calculation 3 2 2 18" xfId="2722" xr:uid="{00000000-0005-0000-0000-00005B0A0000}"/>
    <cellStyle name="Calculation 3 2 2 18 2" xfId="2723" xr:uid="{00000000-0005-0000-0000-00005C0A0000}"/>
    <cellStyle name="Calculation 3 2 2 19" xfId="2724" xr:uid="{00000000-0005-0000-0000-00005D0A0000}"/>
    <cellStyle name="Calculation 3 2 2 19 2" xfId="2725" xr:uid="{00000000-0005-0000-0000-00005E0A0000}"/>
    <cellStyle name="Calculation 3 2 2 2" xfId="2726" xr:uid="{00000000-0005-0000-0000-00005F0A0000}"/>
    <cellStyle name="Calculation 3 2 2 2 2" xfId="2727" xr:uid="{00000000-0005-0000-0000-0000600A0000}"/>
    <cellStyle name="Calculation 3 2 2 2 2 2" xfId="2728" xr:uid="{00000000-0005-0000-0000-0000610A0000}"/>
    <cellStyle name="Calculation 3 2 2 2 2 2 2" xfId="2729" xr:uid="{00000000-0005-0000-0000-0000620A0000}"/>
    <cellStyle name="Calculation 3 2 2 2 2 2 3" xfId="2730" xr:uid="{00000000-0005-0000-0000-0000630A0000}"/>
    <cellStyle name="Calculation 3 2 2 2 2 2 4" xfId="2731" xr:uid="{00000000-0005-0000-0000-0000640A0000}"/>
    <cellStyle name="Calculation 3 2 2 2 2 2 5" xfId="2732" xr:uid="{00000000-0005-0000-0000-0000650A0000}"/>
    <cellStyle name="Calculation 3 2 2 2 2 3" xfId="2733" xr:uid="{00000000-0005-0000-0000-0000660A0000}"/>
    <cellStyle name="Calculation 3 2 2 2 2 3 2" xfId="2734" xr:uid="{00000000-0005-0000-0000-0000670A0000}"/>
    <cellStyle name="Calculation 3 2 2 2 2 3 3" xfId="2735" xr:uid="{00000000-0005-0000-0000-0000680A0000}"/>
    <cellStyle name="Calculation 3 2 2 2 2 3 4" xfId="2736" xr:uid="{00000000-0005-0000-0000-0000690A0000}"/>
    <cellStyle name="Calculation 3 2 2 2 2 3 5" xfId="2737" xr:uid="{00000000-0005-0000-0000-00006A0A0000}"/>
    <cellStyle name="Calculation 3 2 2 2 2 4" xfId="2738" xr:uid="{00000000-0005-0000-0000-00006B0A0000}"/>
    <cellStyle name="Calculation 3 2 2 2 2 4 2" xfId="2739" xr:uid="{00000000-0005-0000-0000-00006C0A0000}"/>
    <cellStyle name="Calculation 3 2 2 2 2 5" xfId="2740" xr:uid="{00000000-0005-0000-0000-00006D0A0000}"/>
    <cellStyle name="Calculation 3 2 2 2 2 5 2" xfId="2741" xr:uid="{00000000-0005-0000-0000-00006E0A0000}"/>
    <cellStyle name="Calculation 3 2 2 2 2 6" xfId="2742" xr:uid="{00000000-0005-0000-0000-00006F0A0000}"/>
    <cellStyle name="Calculation 3 2 2 2 2 7" xfId="2743" xr:uid="{00000000-0005-0000-0000-0000700A0000}"/>
    <cellStyle name="Calculation 3 2 2 2 3" xfId="2744" xr:uid="{00000000-0005-0000-0000-0000710A0000}"/>
    <cellStyle name="Calculation 3 2 2 2 3 2" xfId="2745" xr:uid="{00000000-0005-0000-0000-0000720A0000}"/>
    <cellStyle name="Calculation 3 2 2 2 3 3" xfId="2746" xr:uid="{00000000-0005-0000-0000-0000730A0000}"/>
    <cellStyle name="Calculation 3 2 2 2 3 4" xfId="2747" xr:uid="{00000000-0005-0000-0000-0000740A0000}"/>
    <cellStyle name="Calculation 3 2 2 2 3 5" xfId="2748" xr:uid="{00000000-0005-0000-0000-0000750A0000}"/>
    <cellStyle name="Calculation 3 2 2 2 4" xfId="2749" xr:uid="{00000000-0005-0000-0000-0000760A0000}"/>
    <cellStyle name="Calculation 3 2 2 2 4 2" xfId="2750" xr:uid="{00000000-0005-0000-0000-0000770A0000}"/>
    <cellStyle name="Calculation 3 2 2 2 4 3" xfId="2751" xr:uid="{00000000-0005-0000-0000-0000780A0000}"/>
    <cellStyle name="Calculation 3 2 2 2 4 4" xfId="2752" xr:uid="{00000000-0005-0000-0000-0000790A0000}"/>
    <cellStyle name="Calculation 3 2 2 2 4 5" xfId="2753" xr:uid="{00000000-0005-0000-0000-00007A0A0000}"/>
    <cellStyle name="Calculation 3 2 2 2 5" xfId="2754" xr:uid="{00000000-0005-0000-0000-00007B0A0000}"/>
    <cellStyle name="Calculation 3 2 2 2 5 2" xfId="2755" xr:uid="{00000000-0005-0000-0000-00007C0A0000}"/>
    <cellStyle name="Calculation 3 2 2 2 6" xfId="2756" xr:uid="{00000000-0005-0000-0000-00007D0A0000}"/>
    <cellStyle name="Calculation 3 2 2 2 6 2" xfId="2757" xr:uid="{00000000-0005-0000-0000-00007E0A0000}"/>
    <cellStyle name="Calculation 3 2 2 2 7" xfId="2758" xr:uid="{00000000-0005-0000-0000-00007F0A0000}"/>
    <cellStyle name="Calculation 3 2 2 2 8" xfId="2759" xr:uid="{00000000-0005-0000-0000-0000800A0000}"/>
    <cellStyle name="Calculation 3 2 2 20" xfId="2760" xr:uid="{00000000-0005-0000-0000-0000810A0000}"/>
    <cellStyle name="Calculation 3 2 2 21" xfId="2761" xr:uid="{00000000-0005-0000-0000-0000820A0000}"/>
    <cellStyle name="Calculation 3 2 2 3" xfId="2762" xr:uid="{00000000-0005-0000-0000-0000830A0000}"/>
    <cellStyle name="Calculation 3 2 2 3 2" xfId="2763" xr:uid="{00000000-0005-0000-0000-0000840A0000}"/>
    <cellStyle name="Calculation 3 2 2 3 2 2" xfId="2764" xr:uid="{00000000-0005-0000-0000-0000850A0000}"/>
    <cellStyle name="Calculation 3 2 2 3 2 2 2" xfId="2765" xr:uid="{00000000-0005-0000-0000-0000860A0000}"/>
    <cellStyle name="Calculation 3 2 2 3 2 2 3" xfId="2766" xr:uid="{00000000-0005-0000-0000-0000870A0000}"/>
    <cellStyle name="Calculation 3 2 2 3 2 2 4" xfId="2767" xr:uid="{00000000-0005-0000-0000-0000880A0000}"/>
    <cellStyle name="Calculation 3 2 2 3 2 2 5" xfId="2768" xr:uid="{00000000-0005-0000-0000-0000890A0000}"/>
    <cellStyle name="Calculation 3 2 2 3 2 3" xfId="2769" xr:uid="{00000000-0005-0000-0000-00008A0A0000}"/>
    <cellStyle name="Calculation 3 2 2 3 2 3 2" xfId="2770" xr:uid="{00000000-0005-0000-0000-00008B0A0000}"/>
    <cellStyle name="Calculation 3 2 2 3 2 3 3" xfId="2771" xr:uid="{00000000-0005-0000-0000-00008C0A0000}"/>
    <cellStyle name="Calculation 3 2 2 3 2 3 4" xfId="2772" xr:uid="{00000000-0005-0000-0000-00008D0A0000}"/>
    <cellStyle name="Calculation 3 2 2 3 2 3 5" xfId="2773" xr:uid="{00000000-0005-0000-0000-00008E0A0000}"/>
    <cellStyle name="Calculation 3 2 2 3 2 4" xfId="2774" xr:uid="{00000000-0005-0000-0000-00008F0A0000}"/>
    <cellStyle name="Calculation 3 2 2 3 2 4 2" xfId="2775" xr:uid="{00000000-0005-0000-0000-0000900A0000}"/>
    <cellStyle name="Calculation 3 2 2 3 2 5" xfId="2776" xr:uid="{00000000-0005-0000-0000-0000910A0000}"/>
    <cellStyle name="Calculation 3 2 2 3 2 5 2" xfId="2777" xr:uid="{00000000-0005-0000-0000-0000920A0000}"/>
    <cellStyle name="Calculation 3 2 2 3 2 6" xfId="2778" xr:uid="{00000000-0005-0000-0000-0000930A0000}"/>
    <cellStyle name="Calculation 3 2 2 3 2 7" xfId="2779" xr:uid="{00000000-0005-0000-0000-0000940A0000}"/>
    <cellStyle name="Calculation 3 2 2 3 3" xfId="2780" xr:uid="{00000000-0005-0000-0000-0000950A0000}"/>
    <cellStyle name="Calculation 3 2 2 3 3 2" xfId="2781" xr:uid="{00000000-0005-0000-0000-0000960A0000}"/>
    <cellStyle name="Calculation 3 2 2 3 3 3" xfId="2782" xr:uid="{00000000-0005-0000-0000-0000970A0000}"/>
    <cellStyle name="Calculation 3 2 2 3 3 4" xfId="2783" xr:uid="{00000000-0005-0000-0000-0000980A0000}"/>
    <cellStyle name="Calculation 3 2 2 3 3 5" xfId="2784" xr:uid="{00000000-0005-0000-0000-0000990A0000}"/>
    <cellStyle name="Calculation 3 2 2 3 4" xfId="2785" xr:uid="{00000000-0005-0000-0000-00009A0A0000}"/>
    <cellStyle name="Calculation 3 2 2 3 4 2" xfId="2786" xr:uid="{00000000-0005-0000-0000-00009B0A0000}"/>
    <cellStyle name="Calculation 3 2 2 3 4 3" xfId="2787" xr:uid="{00000000-0005-0000-0000-00009C0A0000}"/>
    <cellStyle name="Calculation 3 2 2 3 4 4" xfId="2788" xr:uid="{00000000-0005-0000-0000-00009D0A0000}"/>
    <cellStyle name="Calculation 3 2 2 3 4 5" xfId="2789" xr:uid="{00000000-0005-0000-0000-00009E0A0000}"/>
    <cellStyle name="Calculation 3 2 2 3 5" xfId="2790" xr:uid="{00000000-0005-0000-0000-00009F0A0000}"/>
    <cellStyle name="Calculation 3 2 2 3 5 2" xfId="2791" xr:uid="{00000000-0005-0000-0000-0000A00A0000}"/>
    <cellStyle name="Calculation 3 2 2 3 6" xfId="2792" xr:uid="{00000000-0005-0000-0000-0000A10A0000}"/>
    <cellStyle name="Calculation 3 2 2 3 6 2" xfId="2793" xr:uid="{00000000-0005-0000-0000-0000A20A0000}"/>
    <cellStyle name="Calculation 3 2 2 3 7" xfId="2794" xr:uid="{00000000-0005-0000-0000-0000A30A0000}"/>
    <cellStyle name="Calculation 3 2 2 3 8" xfId="2795" xr:uid="{00000000-0005-0000-0000-0000A40A0000}"/>
    <cellStyle name="Calculation 3 2 2 4" xfId="2796" xr:uid="{00000000-0005-0000-0000-0000A50A0000}"/>
    <cellStyle name="Calculation 3 2 2 4 2" xfId="2797" xr:uid="{00000000-0005-0000-0000-0000A60A0000}"/>
    <cellStyle name="Calculation 3 2 2 4 2 2" xfId="2798" xr:uid="{00000000-0005-0000-0000-0000A70A0000}"/>
    <cellStyle name="Calculation 3 2 2 4 2 2 2" xfId="2799" xr:uid="{00000000-0005-0000-0000-0000A80A0000}"/>
    <cellStyle name="Calculation 3 2 2 4 2 2 3" xfId="2800" xr:uid="{00000000-0005-0000-0000-0000A90A0000}"/>
    <cellStyle name="Calculation 3 2 2 4 2 2 4" xfId="2801" xr:uid="{00000000-0005-0000-0000-0000AA0A0000}"/>
    <cellStyle name="Calculation 3 2 2 4 2 2 5" xfId="2802" xr:uid="{00000000-0005-0000-0000-0000AB0A0000}"/>
    <cellStyle name="Calculation 3 2 2 4 2 3" xfId="2803" xr:uid="{00000000-0005-0000-0000-0000AC0A0000}"/>
    <cellStyle name="Calculation 3 2 2 4 2 3 2" xfId="2804" xr:uid="{00000000-0005-0000-0000-0000AD0A0000}"/>
    <cellStyle name="Calculation 3 2 2 4 2 3 3" xfId="2805" xr:uid="{00000000-0005-0000-0000-0000AE0A0000}"/>
    <cellStyle name="Calculation 3 2 2 4 2 3 4" xfId="2806" xr:uid="{00000000-0005-0000-0000-0000AF0A0000}"/>
    <cellStyle name="Calculation 3 2 2 4 2 3 5" xfId="2807" xr:uid="{00000000-0005-0000-0000-0000B00A0000}"/>
    <cellStyle name="Calculation 3 2 2 4 2 4" xfId="2808" xr:uid="{00000000-0005-0000-0000-0000B10A0000}"/>
    <cellStyle name="Calculation 3 2 2 4 2 4 2" xfId="2809" xr:uid="{00000000-0005-0000-0000-0000B20A0000}"/>
    <cellStyle name="Calculation 3 2 2 4 2 5" xfId="2810" xr:uid="{00000000-0005-0000-0000-0000B30A0000}"/>
    <cellStyle name="Calculation 3 2 2 4 2 5 2" xfId="2811" xr:uid="{00000000-0005-0000-0000-0000B40A0000}"/>
    <cellStyle name="Calculation 3 2 2 4 2 6" xfId="2812" xr:uid="{00000000-0005-0000-0000-0000B50A0000}"/>
    <cellStyle name="Calculation 3 2 2 4 2 7" xfId="2813" xr:uid="{00000000-0005-0000-0000-0000B60A0000}"/>
    <cellStyle name="Calculation 3 2 2 4 3" xfId="2814" xr:uid="{00000000-0005-0000-0000-0000B70A0000}"/>
    <cellStyle name="Calculation 3 2 2 4 3 2" xfId="2815" xr:uid="{00000000-0005-0000-0000-0000B80A0000}"/>
    <cellStyle name="Calculation 3 2 2 4 3 3" xfId="2816" xr:uid="{00000000-0005-0000-0000-0000B90A0000}"/>
    <cellStyle name="Calculation 3 2 2 4 3 4" xfId="2817" xr:uid="{00000000-0005-0000-0000-0000BA0A0000}"/>
    <cellStyle name="Calculation 3 2 2 4 3 5" xfId="2818" xr:uid="{00000000-0005-0000-0000-0000BB0A0000}"/>
    <cellStyle name="Calculation 3 2 2 4 4" xfId="2819" xr:uid="{00000000-0005-0000-0000-0000BC0A0000}"/>
    <cellStyle name="Calculation 3 2 2 4 4 2" xfId="2820" xr:uid="{00000000-0005-0000-0000-0000BD0A0000}"/>
    <cellStyle name="Calculation 3 2 2 4 4 3" xfId="2821" xr:uid="{00000000-0005-0000-0000-0000BE0A0000}"/>
    <cellStyle name="Calculation 3 2 2 4 4 4" xfId="2822" xr:uid="{00000000-0005-0000-0000-0000BF0A0000}"/>
    <cellStyle name="Calculation 3 2 2 4 4 5" xfId="2823" xr:uid="{00000000-0005-0000-0000-0000C00A0000}"/>
    <cellStyle name="Calculation 3 2 2 4 5" xfId="2824" xr:uid="{00000000-0005-0000-0000-0000C10A0000}"/>
    <cellStyle name="Calculation 3 2 2 4 5 2" xfId="2825" xr:uid="{00000000-0005-0000-0000-0000C20A0000}"/>
    <cellStyle name="Calculation 3 2 2 4 6" xfId="2826" xr:uid="{00000000-0005-0000-0000-0000C30A0000}"/>
    <cellStyle name="Calculation 3 2 2 4 6 2" xfId="2827" xr:uid="{00000000-0005-0000-0000-0000C40A0000}"/>
    <cellStyle name="Calculation 3 2 2 4 7" xfId="2828" xr:uid="{00000000-0005-0000-0000-0000C50A0000}"/>
    <cellStyle name="Calculation 3 2 2 4 8" xfId="2829" xr:uid="{00000000-0005-0000-0000-0000C60A0000}"/>
    <cellStyle name="Calculation 3 2 2 5" xfId="2830" xr:uid="{00000000-0005-0000-0000-0000C70A0000}"/>
    <cellStyle name="Calculation 3 2 2 5 2" xfId="2831" xr:uid="{00000000-0005-0000-0000-0000C80A0000}"/>
    <cellStyle name="Calculation 3 2 2 5 2 2" xfId="2832" xr:uid="{00000000-0005-0000-0000-0000C90A0000}"/>
    <cellStyle name="Calculation 3 2 2 5 2 2 2" xfId="2833" xr:uid="{00000000-0005-0000-0000-0000CA0A0000}"/>
    <cellStyle name="Calculation 3 2 2 5 2 2 3" xfId="2834" xr:uid="{00000000-0005-0000-0000-0000CB0A0000}"/>
    <cellStyle name="Calculation 3 2 2 5 2 2 4" xfId="2835" xr:uid="{00000000-0005-0000-0000-0000CC0A0000}"/>
    <cellStyle name="Calculation 3 2 2 5 2 2 5" xfId="2836" xr:uid="{00000000-0005-0000-0000-0000CD0A0000}"/>
    <cellStyle name="Calculation 3 2 2 5 2 3" xfId="2837" xr:uid="{00000000-0005-0000-0000-0000CE0A0000}"/>
    <cellStyle name="Calculation 3 2 2 5 2 3 2" xfId="2838" xr:uid="{00000000-0005-0000-0000-0000CF0A0000}"/>
    <cellStyle name="Calculation 3 2 2 5 2 3 3" xfId="2839" xr:uid="{00000000-0005-0000-0000-0000D00A0000}"/>
    <cellStyle name="Calculation 3 2 2 5 2 3 4" xfId="2840" xr:uid="{00000000-0005-0000-0000-0000D10A0000}"/>
    <cellStyle name="Calculation 3 2 2 5 2 3 5" xfId="2841" xr:uid="{00000000-0005-0000-0000-0000D20A0000}"/>
    <cellStyle name="Calculation 3 2 2 5 2 4" xfId="2842" xr:uid="{00000000-0005-0000-0000-0000D30A0000}"/>
    <cellStyle name="Calculation 3 2 2 5 2 4 2" xfId="2843" xr:uid="{00000000-0005-0000-0000-0000D40A0000}"/>
    <cellStyle name="Calculation 3 2 2 5 2 5" xfId="2844" xr:uid="{00000000-0005-0000-0000-0000D50A0000}"/>
    <cellStyle name="Calculation 3 2 2 5 2 5 2" xfId="2845" xr:uid="{00000000-0005-0000-0000-0000D60A0000}"/>
    <cellStyle name="Calculation 3 2 2 5 2 6" xfId="2846" xr:uid="{00000000-0005-0000-0000-0000D70A0000}"/>
    <cellStyle name="Calculation 3 2 2 5 2 7" xfId="2847" xr:uid="{00000000-0005-0000-0000-0000D80A0000}"/>
    <cellStyle name="Calculation 3 2 2 5 3" xfId="2848" xr:uid="{00000000-0005-0000-0000-0000D90A0000}"/>
    <cellStyle name="Calculation 3 2 2 5 3 2" xfId="2849" xr:uid="{00000000-0005-0000-0000-0000DA0A0000}"/>
    <cellStyle name="Calculation 3 2 2 5 3 3" xfId="2850" xr:uid="{00000000-0005-0000-0000-0000DB0A0000}"/>
    <cellStyle name="Calculation 3 2 2 5 3 4" xfId="2851" xr:uid="{00000000-0005-0000-0000-0000DC0A0000}"/>
    <cellStyle name="Calculation 3 2 2 5 3 5" xfId="2852" xr:uid="{00000000-0005-0000-0000-0000DD0A0000}"/>
    <cellStyle name="Calculation 3 2 2 5 4" xfId="2853" xr:uid="{00000000-0005-0000-0000-0000DE0A0000}"/>
    <cellStyle name="Calculation 3 2 2 5 4 2" xfId="2854" xr:uid="{00000000-0005-0000-0000-0000DF0A0000}"/>
    <cellStyle name="Calculation 3 2 2 5 4 3" xfId="2855" xr:uid="{00000000-0005-0000-0000-0000E00A0000}"/>
    <cellStyle name="Calculation 3 2 2 5 4 4" xfId="2856" xr:uid="{00000000-0005-0000-0000-0000E10A0000}"/>
    <cellStyle name="Calculation 3 2 2 5 4 5" xfId="2857" xr:uid="{00000000-0005-0000-0000-0000E20A0000}"/>
    <cellStyle name="Calculation 3 2 2 5 5" xfId="2858" xr:uid="{00000000-0005-0000-0000-0000E30A0000}"/>
    <cellStyle name="Calculation 3 2 2 5 5 2" xfId="2859" xr:uid="{00000000-0005-0000-0000-0000E40A0000}"/>
    <cellStyle name="Calculation 3 2 2 5 6" xfId="2860" xr:uid="{00000000-0005-0000-0000-0000E50A0000}"/>
    <cellStyle name="Calculation 3 2 2 5 6 2" xfId="2861" xr:uid="{00000000-0005-0000-0000-0000E60A0000}"/>
    <cellStyle name="Calculation 3 2 2 5 7" xfId="2862" xr:uid="{00000000-0005-0000-0000-0000E70A0000}"/>
    <cellStyle name="Calculation 3 2 2 5 8" xfId="2863" xr:uid="{00000000-0005-0000-0000-0000E80A0000}"/>
    <cellStyle name="Calculation 3 2 2 6" xfId="2864" xr:uid="{00000000-0005-0000-0000-0000E90A0000}"/>
    <cellStyle name="Calculation 3 2 2 6 2" xfId="2865" xr:uid="{00000000-0005-0000-0000-0000EA0A0000}"/>
    <cellStyle name="Calculation 3 2 2 6 2 2" xfId="2866" xr:uid="{00000000-0005-0000-0000-0000EB0A0000}"/>
    <cellStyle name="Calculation 3 2 2 6 2 2 2" xfId="2867" xr:uid="{00000000-0005-0000-0000-0000EC0A0000}"/>
    <cellStyle name="Calculation 3 2 2 6 2 2 3" xfId="2868" xr:uid="{00000000-0005-0000-0000-0000ED0A0000}"/>
    <cellStyle name="Calculation 3 2 2 6 2 2 4" xfId="2869" xr:uid="{00000000-0005-0000-0000-0000EE0A0000}"/>
    <cellStyle name="Calculation 3 2 2 6 2 2 5" xfId="2870" xr:uid="{00000000-0005-0000-0000-0000EF0A0000}"/>
    <cellStyle name="Calculation 3 2 2 6 2 3" xfId="2871" xr:uid="{00000000-0005-0000-0000-0000F00A0000}"/>
    <cellStyle name="Calculation 3 2 2 6 2 3 2" xfId="2872" xr:uid="{00000000-0005-0000-0000-0000F10A0000}"/>
    <cellStyle name="Calculation 3 2 2 6 2 3 3" xfId="2873" xr:uid="{00000000-0005-0000-0000-0000F20A0000}"/>
    <cellStyle name="Calculation 3 2 2 6 2 3 4" xfId="2874" xr:uid="{00000000-0005-0000-0000-0000F30A0000}"/>
    <cellStyle name="Calculation 3 2 2 6 2 3 5" xfId="2875" xr:uid="{00000000-0005-0000-0000-0000F40A0000}"/>
    <cellStyle name="Calculation 3 2 2 6 2 4" xfId="2876" xr:uid="{00000000-0005-0000-0000-0000F50A0000}"/>
    <cellStyle name="Calculation 3 2 2 6 2 4 2" xfId="2877" xr:uid="{00000000-0005-0000-0000-0000F60A0000}"/>
    <cellStyle name="Calculation 3 2 2 6 2 5" xfId="2878" xr:uid="{00000000-0005-0000-0000-0000F70A0000}"/>
    <cellStyle name="Calculation 3 2 2 6 2 5 2" xfId="2879" xr:uid="{00000000-0005-0000-0000-0000F80A0000}"/>
    <cellStyle name="Calculation 3 2 2 6 2 6" xfId="2880" xr:uid="{00000000-0005-0000-0000-0000F90A0000}"/>
    <cellStyle name="Calculation 3 2 2 6 2 7" xfId="2881" xr:uid="{00000000-0005-0000-0000-0000FA0A0000}"/>
    <cellStyle name="Calculation 3 2 2 6 3" xfId="2882" xr:uid="{00000000-0005-0000-0000-0000FB0A0000}"/>
    <cellStyle name="Calculation 3 2 2 6 3 2" xfId="2883" xr:uid="{00000000-0005-0000-0000-0000FC0A0000}"/>
    <cellStyle name="Calculation 3 2 2 6 3 3" xfId="2884" xr:uid="{00000000-0005-0000-0000-0000FD0A0000}"/>
    <cellStyle name="Calculation 3 2 2 6 3 4" xfId="2885" xr:uid="{00000000-0005-0000-0000-0000FE0A0000}"/>
    <cellStyle name="Calculation 3 2 2 6 3 5" xfId="2886" xr:uid="{00000000-0005-0000-0000-0000FF0A0000}"/>
    <cellStyle name="Calculation 3 2 2 6 4" xfId="2887" xr:uid="{00000000-0005-0000-0000-0000000B0000}"/>
    <cellStyle name="Calculation 3 2 2 6 4 2" xfId="2888" xr:uid="{00000000-0005-0000-0000-0000010B0000}"/>
    <cellStyle name="Calculation 3 2 2 6 4 3" xfId="2889" xr:uid="{00000000-0005-0000-0000-0000020B0000}"/>
    <cellStyle name="Calculation 3 2 2 6 4 4" xfId="2890" xr:uid="{00000000-0005-0000-0000-0000030B0000}"/>
    <cellStyle name="Calculation 3 2 2 6 4 5" xfId="2891" xr:uid="{00000000-0005-0000-0000-0000040B0000}"/>
    <cellStyle name="Calculation 3 2 2 6 5" xfId="2892" xr:uid="{00000000-0005-0000-0000-0000050B0000}"/>
    <cellStyle name="Calculation 3 2 2 6 5 2" xfId="2893" xr:uid="{00000000-0005-0000-0000-0000060B0000}"/>
    <cellStyle name="Calculation 3 2 2 6 6" xfId="2894" xr:uid="{00000000-0005-0000-0000-0000070B0000}"/>
    <cellStyle name="Calculation 3 2 2 6 6 2" xfId="2895" xr:uid="{00000000-0005-0000-0000-0000080B0000}"/>
    <cellStyle name="Calculation 3 2 2 6 7" xfId="2896" xr:uid="{00000000-0005-0000-0000-0000090B0000}"/>
    <cellStyle name="Calculation 3 2 2 6 8" xfId="2897" xr:uid="{00000000-0005-0000-0000-00000A0B0000}"/>
    <cellStyle name="Calculation 3 2 2 7" xfId="2898" xr:uid="{00000000-0005-0000-0000-00000B0B0000}"/>
    <cellStyle name="Calculation 3 2 2 7 2" xfId="2899" xr:uid="{00000000-0005-0000-0000-00000C0B0000}"/>
    <cellStyle name="Calculation 3 2 2 7 2 2" xfId="2900" xr:uid="{00000000-0005-0000-0000-00000D0B0000}"/>
    <cellStyle name="Calculation 3 2 2 7 2 2 2" xfId="2901" xr:uid="{00000000-0005-0000-0000-00000E0B0000}"/>
    <cellStyle name="Calculation 3 2 2 7 2 2 3" xfId="2902" xr:uid="{00000000-0005-0000-0000-00000F0B0000}"/>
    <cellStyle name="Calculation 3 2 2 7 2 2 4" xfId="2903" xr:uid="{00000000-0005-0000-0000-0000100B0000}"/>
    <cellStyle name="Calculation 3 2 2 7 2 2 5" xfId="2904" xr:uid="{00000000-0005-0000-0000-0000110B0000}"/>
    <cellStyle name="Calculation 3 2 2 7 2 3" xfId="2905" xr:uid="{00000000-0005-0000-0000-0000120B0000}"/>
    <cellStyle name="Calculation 3 2 2 7 2 3 2" xfId="2906" xr:uid="{00000000-0005-0000-0000-0000130B0000}"/>
    <cellStyle name="Calculation 3 2 2 7 2 3 3" xfId="2907" xr:uid="{00000000-0005-0000-0000-0000140B0000}"/>
    <cellStyle name="Calculation 3 2 2 7 2 3 4" xfId="2908" xr:uid="{00000000-0005-0000-0000-0000150B0000}"/>
    <cellStyle name="Calculation 3 2 2 7 2 3 5" xfId="2909" xr:uid="{00000000-0005-0000-0000-0000160B0000}"/>
    <cellStyle name="Calculation 3 2 2 7 2 4" xfId="2910" xr:uid="{00000000-0005-0000-0000-0000170B0000}"/>
    <cellStyle name="Calculation 3 2 2 7 2 4 2" xfId="2911" xr:uid="{00000000-0005-0000-0000-0000180B0000}"/>
    <cellStyle name="Calculation 3 2 2 7 2 5" xfId="2912" xr:uid="{00000000-0005-0000-0000-0000190B0000}"/>
    <cellStyle name="Calculation 3 2 2 7 2 5 2" xfId="2913" xr:uid="{00000000-0005-0000-0000-00001A0B0000}"/>
    <cellStyle name="Calculation 3 2 2 7 2 6" xfId="2914" xr:uid="{00000000-0005-0000-0000-00001B0B0000}"/>
    <cellStyle name="Calculation 3 2 2 7 2 7" xfId="2915" xr:uid="{00000000-0005-0000-0000-00001C0B0000}"/>
    <cellStyle name="Calculation 3 2 2 7 3" xfId="2916" xr:uid="{00000000-0005-0000-0000-00001D0B0000}"/>
    <cellStyle name="Calculation 3 2 2 7 3 2" xfId="2917" xr:uid="{00000000-0005-0000-0000-00001E0B0000}"/>
    <cellStyle name="Calculation 3 2 2 7 3 3" xfId="2918" xr:uid="{00000000-0005-0000-0000-00001F0B0000}"/>
    <cellStyle name="Calculation 3 2 2 7 3 4" xfId="2919" xr:uid="{00000000-0005-0000-0000-0000200B0000}"/>
    <cellStyle name="Calculation 3 2 2 7 3 5" xfId="2920" xr:uid="{00000000-0005-0000-0000-0000210B0000}"/>
    <cellStyle name="Calculation 3 2 2 7 4" xfId="2921" xr:uid="{00000000-0005-0000-0000-0000220B0000}"/>
    <cellStyle name="Calculation 3 2 2 7 4 2" xfId="2922" xr:uid="{00000000-0005-0000-0000-0000230B0000}"/>
    <cellStyle name="Calculation 3 2 2 7 4 3" xfId="2923" xr:uid="{00000000-0005-0000-0000-0000240B0000}"/>
    <cellStyle name="Calculation 3 2 2 7 4 4" xfId="2924" xr:uid="{00000000-0005-0000-0000-0000250B0000}"/>
    <cellStyle name="Calculation 3 2 2 7 4 5" xfId="2925" xr:uid="{00000000-0005-0000-0000-0000260B0000}"/>
    <cellStyle name="Calculation 3 2 2 7 5" xfId="2926" xr:uid="{00000000-0005-0000-0000-0000270B0000}"/>
    <cellStyle name="Calculation 3 2 2 7 5 2" xfId="2927" xr:uid="{00000000-0005-0000-0000-0000280B0000}"/>
    <cellStyle name="Calculation 3 2 2 7 6" xfId="2928" xr:uid="{00000000-0005-0000-0000-0000290B0000}"/>
    <cellStyle name="Calculation 3 2 2 7 6 2" xfId="2929" xr:uid="{00000000-0005-0000-0000-00002A0B0000}"/>
    <cellStyle name="Calculation 3 2 2 7 7" xfId="2930" xr:uid="{00000000-0005-0000-0000-00002B0B0000}"/>
    <cellStyle name="Calculation 3 2 2 7 8" xfId="2931" xr:uid="{00000000-0005-0000-0000-00002C0B0000}"/>
    <cellStyle name="Calculation 3 2 2 8" xfId="2932" xr:uid="{00000000-0005-0000-0000-00002D0B0000}"/>
    <cellStyle name="Calculation 3 2 2 8 2" xfId="2933" xr:uid="{00000000-0005-0000-0000-00002E0B0000}"/>
    <cellStyle name="Calculation 3 2 2 8 2 2" xfId="2934" xr:uid="{00000000-0005-0000-0000-00002F0B0000}"/>
    <cellStyle name="Calculation 3 2 2 8 2 2 2" xfId="2935" xr:uid="{00000000-0005-0000-0000-0000300B0000}"/>
    <cellStyle name="Calculation 3 2 2 8 2 2 3" xfId="2936" xr:uid="{00000000-0005-0000-0000-0000310B0000}"/>
    <cellStyle name="Calculation 3 2 2 8 2 2 4" xfId="2937" xr:uid="{00000000-0005-0000-0000-0000320B0000}"/>
    <cellStyle name="Calculation 3 2 2 8 2 2 5" xfId="2938" xr:uid="{00000000-0005-0000-0000-0000330B0000}"/>
    <cellStyle name="Calculation 3 2 2 8 2 3" xfId="2939" xr:uid="{00000000-0005-0000-0000-0000340B0000}"/>
    <cellStyle name="Calculation 3 2 2 8 2 3 2" xfId="2940" xr:uid="{00000000-0005-0000-0000-0000350B0000}"/>
    <cellStyle name="Calculation 3 2 2 8 2 3 3" xfId="2941" xr:uid="{00000000-0005-0000-0000-0000360B0000}"/>
    <cellStyle name="Calculation 3 2 2 8 2 3 4" xfId="2942" xr:uid="{00000000-0005-0000-0000-0000370B0000}"/>
    <cellStyle name="Calculation 3 2 2 8 2 3 5" xfId="2943" xr:uid="{00000000-0005-0000-0000-0000380B0000}"/>
    <cellStyle name="Calculation 3 2 2 8 2 4" xfId="2944" xr:uid="{00000000-0005-0000-0000-0000390B0000}"/>
    <cellStyle name="Calculation 3 2 2 8 2 4 2" xfId="2945" xr:uid="{00000000-0005-0000-0000-00003A0B0000}"/>
    <cellStyle name="Calculation 3 2 2 8 2 5" xfId="2946" xr:uid="{00000000-0005-0000-0000-00003B0B0000}"/>
    <cellStyle name="Calculation 3 2 2 8 2 5 2" xfId="2947" xr:uid="{00000000-0005-0000-0000-00003C0B0000}"/>
    <cellStyle name="Calculation 3 2 2 8 2 6" xfId="2948" xr:uid="{00000000-0005-0000-0000-00003D0B0000}"/>
    <cellStyle name="Calculation 3 2 2 8 2 7" xfId="2949" xr:uid="{00000000-0005-0000-0000-00003E0B0000}"/>
    <cellStyle name="Calculation 3 2 2 8 3" xfId="2950" xr:uid="{00000000-0005-0000-0000-00003F0B0000}"/>
    <cellStyle name="Calculation 3 2 2 8 3 2" xfId="2951" xr:uid="{00000000-0005-0000-0000-0000400B0000}"/>
    <cellStyle name="Calculation 3 2 2 8 3 3" xfId="2952" xr:uid="{00000000-0005-0000-0000-0000410B0000}"/>
    <cellStyle name="Calculation 3 2 2 8 3 4" xfId="2953" xr:uid="{00000000-0005-0000-0000-0000420B0000}"/>
    <cellStyle name="Calculation 3 2 2 8 3 5" xfId="2954" xr:uid="{00000000-0005-0000-0000-0000430B0000}"/>
    <cellStyle name="Calculation 3 2 2 8 4" xfId="2955" xr:uid="{00000000-0005-0000-0000-0000440B0000}"/>
    <cellStyle name="Calculation 3 2 2 8 4 2" xfId="2956" xr:uid="{00000000-0005-0000-0000-0000450B0000}"/>
    <cellStyle name="Calculation 3 2 2 8 4 3" xfId="2957" xr:uid="{00000000-0005-0000-0000-0000460B0000}"/>
    <cellStyle name="Calculation 3 2 2 8 4 4" xfId="2958" xr:uid="{00000000-0005-0000-0000-0000470B0000}"/>
    <cellStyle name="Calculation 3 2 2 8 4 5" xfId="2959" xr:uid="{00000000-0005-0000-0000-0000480B0000}"/>
    <cellStyle name="Calculation 3 2 2 8 5" xfId="2960" xr:uid="{00000000-0005-0000-0000-0000490B0000}"/>
    <cellStyle name="Calculation 3 2 2 8 5 2" xfId="2961" xr:uid="{00000000-0005-0000-0000-00004A0B0000}"/>
    <cellStyle name="Calculation 3 2 2 8 6" xfId="2962" xr:uid="{00000000-0005-0000-0000-00004B0B0000}"/>
    <cellStyle name="Calculation 3 2 2 8 6 2" xfId="2963" xr:uid="{00000000-0005-0000-0000-00004C0B0000}"/>
    <cellStyle name="Calculation 3 2 2 8 7" xfId="2964" xr:uid="{00000000-0005-0000-0000-00004D0B0000}"/>
    <cellStyle name="Calculation 3 2 2 8 8" xfId="2965" xr:uid="{00000000-0005-0000-0000-00004E0B0000}"/>
    <cellStyle name="Calculation 3 2 2 9" xfId="2966" xr:uid="{00000000-0005-0000-0000-00004F0B0000}"/>
    <cellStyle name="Calculation 3 2 2 9 2" xfId="2967" xr:uid="{00000000-0005-0000-0000-0000500B0000}"/>
    <cellStyle name="Calculation 3 2 2 9 2 2" xfId="2968" xr:uid="{00000000-0005-0000-0000-0000510B0000}"/>
    <cellStyle name="Calculation 3 2 2 9 2 2 2" xfId="2969" xr:uid="{00000000-0005-0000-0000-0000520B0000}"/>
    <cellStyle name="Calculation 3 2 2 9 2 2 3" xfId="2970" xr:uid="{00000000-0005-0000-0000-0000530B0000}"/>
    <cellStyle name="Calculation 3 2 2 9 2 2 4" xfId="2971" xr:uid="{00000000-0005-0000-0000-0000540B0000}"/>
    <cellStyle name="Calculation 3 2 2 9 2 2 5" xfId="2972" xr:uid="{00000000-0005-0000-0000-0000550B0000}"/>
    <cellStyle name="Calculation 3 2 2 9 2 3" xfId="2973" xr:uid="{00000000-0005-0000-0000-0000560B0000}"/>
    <cellStyle name="Calculation 3 2 2 9 2 3 2" xfId="2974" xr:uid="{00000000-0005-0000-0000-0000570B0000}"/>
    <cellStyle name="Calculation 3 2 2 9 2 3 3" xfId="2975" xr:uid="{00000000-0005-0000-0000-0000580B0000}"/>
    <cellStyle name="Calculation 3 2 2 9 2 3 4" xfId="2976" xr:uid="{00000000-0005-0000-0000-0000590B0000}"/>
    <cellStyle name="Calculation 3 2 2 9 2 3 5" xfId="2977" xr:uid="{00000000-0005-0000-0000-00005A0B0000}"/>
    <cellStyle name="Calculation 3 2 2 9 2 4" xfId="2978" xr:uid="{00000000-0005-0000-0000-00005B0B0000}"/>
    <cellStyle name="Calculation 3 2 2 9 2 4 2" xfId="2979" xr:uid="{00000000-0005-0000-0000-00005C0B0000}"/>
    <cellStyle name="Calculation 3 2 2 9 2 5" xfId="2980" xr:uid="{00000000-0005-0000-0000-00005D0B0000}"/>
    <cellStyle name="Calculation 3 2 2 9 2 5 2" xfId="2981" xr:uid="{00000000-0005-0000-0000-00005E0B0000}"/>
    <cellStyle name="Calculation 3 2 2 9 2 6" xfId="2982" xr:uid="{00000000-0005-0000-0000-00005F0B0000}"/>
    <cellStyle name="Calculation 3 2 2 9 2 7" xfId="2983" xr:uid="{00000000-0005-0000-0000-0000600B0000}"/>
    <cellStyle name="Calculation 3 2 2 9 3" xfId="2984" xr:uid="{00000000-0005-0000-0000-0000610B0000}"/>
    <cellStyle name="Calculation 3 2 2 9 3 2" xfId="2985" xr:uid="{00000000-0005-0000-0000-0000620B0000}"/>
    <cellStyle name="Calculation 3 2 2 9 3 3" xfId="2986" xr:uid="{00000000-0005-0000-0000-0000630B0000}"/>
    <cellStyle name="Calculation 3 2 2 9 3 4" xfId="2987" xr:uid="{00000000-0005-0000-0000-0000640B0000}"/>
    <cellStyle name="Calculation 3 2 2 9 3 5" xfId="2988" xr:uid="{00000000-0005-0000-0000-0000650B0000}"/>
    <cellStyle name="Calculation 3 2 2 9 4" xfId="2989" xr:uid="{00000000-0005-0000-0000-0000660B0000}"/>
    <cellStyle name="Calculation 3 2 2 9 4 2" xfId="2990" xr:uid="{00000000-0005-0000-0000-0000670B0000}"/>
    <cellStyle name="Calculation 3 2 2 9 4 3" xfId="2991" xr:uid="{00000000-0005-0000-0000-0000680B0000}"/>
    <cellStyle name="Calculation 3 2 2 9 4 4" xfId="2992" xr:uid="{00000000-0005-0000-0000-0000690B0000}"/>
    <cellStyle name="Calculation 3 2 2 9 4 5" xfId="2993" xr:uid="{00000000-0005-0000-0000-00006A0B0000}"/>
    <cellStyle name="Calculation 3 2 2 9 5" xfId="2994" xr:uid="{00000000-0005-0000-0000-00006B0B0000}"/>
    <cellStyle name="Calculation 3 2 2 9 5 2" xfId="2995" xr:uid="{00000000-0005-0000-0000-00006C0B0000}"/>
    <cellStyle name="Calculation 3 2 2 9 6" xfId="2996" xr:uid="{00000000-0005-0000-0000-00006D0B0000}"/>
    <cellStyle name="Calculation 3 2 2 9 6 2" xfId="2997" xr:uid="{00000000-0005-0000-0000-00006E0B0000}"/>
    <cellStyle name="Calculation 3 2 2 9 7" xfId="2998" xr:uid="{00000000-0005-0000-0000-00006F0B0000}"/>
    <cellStyle name="Calculation 3 2 2 9 8" xfId="2999" xr:uid="{00000000-0005-0000-0000-0000700B0000}"/>
    <cellStyle name="Calculation 3 2 3" xfId="3000" xr:uid="{00000000-0005-0000-0000-0000710B0000}"/>
    <cellStyle name="Calculation 3 2 3 2" xfId="3001" xr:uid="{00000000-0005-0000-0000-0000720B0000}"/>
    <cellStyle name="Calculation 3 2 4" xfId="3002" xr:uid="{00000000-0005-0000-0000-0000730B0000}"/>
    <cellStyle name="Calculation 3 2 4 2" xfId="3003" xr:uid="{00000000-0005-0000-0000-0000740B0000}"/>
    <cellStyle name="Calculation 3 2 5" xfId="3004" xr:uid="{00000000-0005-0000-0000-0000750B0000}"/>
    <cellStyle name="Calculation 3 2 6" xfId="3005" xr:uid="{00000000-0005-0000-0000-0000760B0000}"/>
    <cellStyle name="Calculation 3 2 6 2" xfId="3006" xr:uid="{00000000-0005-0000-0000-0000770B0000}"/>
    <cellStyle name="Calculation 3 2_T-straight with PEDs adjustor" xfId="3007" xr:uid="{00000000-0005-0000-0000-0000780B0000}"/>
    <cellStyle name="Calculation 3 3" xfId="3008" xr:uid="{00000000-0005-0000-0000-0000790B0000}"/>
    <cellStyle name="Calculation 3 3 10" xfId="3009" xr:uid="{00000000-0005-0000-0000-00007A0B0000}"/>
    <cellStyle name="Calculation 3 3 10 2" xfId="3010" xr:uid="{00000000-0005-0000-0000-00007B0B0000}"/>
    <cellStyle name="Calculation 3 3 10 2 2" xfId="3011" xr:uid="{00000000-0005-0000-0000-00007C0B0000}"/>
    <cellStyle name="Calculation 3 3 10 2 2 2" xfId="3012" xr:uid="{00000000-0005-0000-0000-00007D0B0000}"/>
    <cellStyle name="Calculation 3 3 10 2 2 3" xfId="3013" xr:uid="{00000000-0005-0000-0000-00007E0B0000}"/>
    <cellStyle name="Calculation 3 3 10 2 2 4" xfId="3014" xr:uid="{00000000-0005-0000-0000-00007F0B0000}"/>
    <cellStyle name="Calculation 3 3 10 2 2 5" xfId="3015" xr:uid="{00000000-0005-0000-0000-0000800B0000}"/>
    <cellStyle name="Calculation 3 3 10 2 3" xfId="3016" xr:uid="{00000000-0005-0000-0000-0000810B0000}"/>
    <cellStyle name="Calculation 3 3 10 2 3 2" xfId="3017" xr:uid="{00000000-0005-0000-0000-0000820B0000}"/>
    <cellStyle name="Calculation 3 3 10 2 3 3" xfId="3018" xr:uid="{00000000-0005-0000-0000-0000830B0000}"/>
    <cellStyle name="Calculation 3 3 10 2 3 4" xfId="3019" xr:uid="{00000000-0005-0000-0000-0000840B0000}"/>
    <cellStyle name="Calculation 3 3 10 2 3 5" xfId="3020" xr:uid="{00000000-0005-0000-0000-0000850B0000}"/>
    <cellStyle name="Calculation 3 3 10 2 4" xfId="3021" xr:uid="{00000000-0005-0000-0000-0000860B0000}"/>
    <cellStyle name="Calculation 3 3 10 2 4 2" xfId="3022" xr:uid="{00000000-0005-0000-0000-0000870B0000}"/>
    <cellStyle name="Calculation 3 3 10 2 5" xfId="3023" xr:uid="{00000000-0005-0000-0000-0000880B0000}"/>
    <cellStyle name="Calculation 3 3 10 2 5 2" xfId="3024" xr:uid="{00000000-0005-0000-0000-0000890B0000}"/>
    <cellStyle name="Calculation 3 3 10 2 6" xfId="3025" xr:uid="{00000000-0005-0000-0000-00008A0B0000}"/>
    <cellStyle name="Calculation 3 3 10 2 7" xfId="3026" xr:uid="{00000000-0005-0000-0000-00008B0B0000}"/>
    <cellStyle name="Calculation 3 3 10 3" xfId="3027" xr:uid="{00000000-0005-0000-0000-00008C0B0000}"/>
    <cellStyle name="Calculation 3 3 10 3 2" xfId="3028" xr:uid="{00000000-0005-0000-0000-00008D0B0000}"/>
    <cellStyle name="Calculation 3 3 10 3 3" xfId="3029" xr:uid="{00000000-0005-0000-0000-00008E0B0000}"/>
    <cellStyle name="Calculation 3 3 10 3 4" xfId="3030" xr:uid="{00000000-0005-0000-0000-00008F0B0000}"/>
    <cellStyle name="Calculation 3 3 10 3 5" xfId="3031" xr:uid="{00000000-0005-0000-0000-0000900B0000}"/>
    <cellStyle name="Calculation 3 3 10 4" xfId="3032" xr:uid="{00000000-0005-0000-0000-0000910B0000}"/>
    <cellStyle name="Calculation 3 3 10 4 2" xfId="3033" xr:uid="{00000000-0005-0000-0000-0000920B0000}"/>
    <cellStyle name="Calculation 3 3 10 4 3" xfId="3034" xr:uid="{00000000-0005-0000-0000-0000930B0000}"/>
    <cellStyle name="Calculation 3 3 10 4 4" xfId="3035" xr:uid="{00000000-0005-0000-0000-0000940B0000}"/>
    <cellStyle name="Calculation 3 3 10 4 5" xfId="3036" xr:uid="{00000000-0005-0000-0000-0000950B0000}"/>
    <cellStyle name="Calculation 3 3 10 5" xfId="3037" xr:uid="{00000000-0005-0000-0000-0000960B0000}"/>
    <cellStyle name="Calculation 3 3 10 5 2" xfId="3038" xr:uid="{00000000-0005-0000-0000-0000970B0000}"/>
    <cellStyle name="Calculation 3 3 10 6" xfId="3039" xr:uid="{00000000-0005-0000-0000-0000980B0000}"/>
    <cellStyle name="Calculation 3 3 10 6 2" xfId="3040" xr:uid="{00000000-0005-0000-0000-0000990B0000}"/>
    <cellStyle name="Calculation 3 3 10 7" xfId="3041" xr:uid="{00000000-0005-0000-0000-00009A0B0000}"/>
    <cellStyle name="Calculation 3 3 10 8" xfId="3042" xr:uid="{00000000-0005-0000-0000-00009B0B0000}"/>
    <cellStyle name="Calculation 3 3 11" xfId="3043" xr:uid="{00000000-0005-0000-0000-00009C0B0000}"/>
    <cellStyle name="Calculation 3 3 11 2" xfId="3044" xr:uid="{00000000-0005-0000-0000-00009D0B0000}"/>
    <cellStyle name="Calculation 3 3 11 2 2" xfId="3045" xr:uid="{00000000-0005-0000-0000-00009E0B0000}"/>
    <cellStyle name="Calculation 3 3 11 2 2 2" xfId="3046" xr:uid="{00000000-0005-0000-0000-00009F0B0000}"/>
    <cellStyle name="Calculation 3 3 11 2 2 3" xfId="3047" xr:uid="{00000000-0005-0000-0000-0000A00B0000}"/>
    <cellStyle name="Calculation 3 3 11 2 2 4" xfId="3048" xr:uid="{00000000-0005-0000-0000-0000A10B0000}"/>
    <cellStyle name="Calculation 3 3 11 2 2 5" xfId="3049" xr:uid="{00000000-0005-0000-0000-0000A20B0000}"/>
    <cellStyle name="Calculation 3 3 11 2 3" xfId="3050" xr:uid="{00000000-0005-0000-0000-0000A30B0000}"/>
    <cellStyle name="Calculation 3 3 11 2 3 2" xfId="3051" xr:uid="{00000000-0005-0000-0000-0000A40B0000}"/>
    <cellStyle name="Calculation 3 3 11 2 3 3" xfId="3052" xr:uid="{00000000-0005-0000-0000-0000A50B0000}"/>
    <cellStyle name="Calculation 3 3 11 2 3 4" xfId="3053" xr:uid="{00000000-0005-0000-0000-0000A60B0000}"/>
    <cellStyle name="Calculation 3 3 11 2 3 5" xfId="3054" xr:uid="{00000000-0005-0000-0000-0000A70B0000}"/>
    <cellStyle name="Calculation 3 3 11 2 4" xfId="3055" xr:uid="{00000000-0005-0000-0000-0000A80B0000}"/>
    <cellStyle name="Calculation 3 3 11 2 4 2" xfId="3056" xr:uid="{00000000-0005-0000-0000-0000A90B0000}"/>
    <cellStyle name="Calculation 3 3 11 2 5" xfId="3057" xr:uid="{00000000-0005-0000-0000-0000AA0B0000}"/>
    <cellStyle name="Calculation 3 3 11 2 5 2" xfId="3058" xr:uid="{00000000-0005-0000-0000-0000AB0B0000}"/>
    <cellStyle name="Calculation 3 3 11 2 6" xfId="3059" xr:uid="{00000000-0005-0000-0000-0000AC0B0000}"/>
    <cellStyle name="Calculation 3 3 11 2 7" xfId="3060" xr:uid="{00000000-0005-0000-0000-0000AD0B0000}"/>
    <cellStyle name="Calculation 3 3 11 3" xfId="3061" xr:uid="{00000000-0005-0000-0000-0000AE0B0000}"/>
    <cellStyle name="Calculation 3 3 11 3 2" xfId="3062" xr:uid="{00000000-0005-0000-0000-0000AF0B0000}"/>
    <cellStyle name="Calculation 3 3 11 3 3" xfId="3063" xr:uid="{00000000-0005-0000-0000-0000B00B0000}"/>
    <cellStyle name="Calculation 3 3 11 3 4" xfId="3064" xr:uid="{00000000-0005-0000-0000-0000B10B0000}"/>
    <cellStyle name="Calculation 3 3 11 3 5" xfId="3065" xr:uid="{00000000-0005-0000-0000-0000B20B0000}"/>
    <cellStyle name="Calculation 3 3 11 4" xfId="3066" xr:uid="{00000000-0005-0000-0000-0000B30B0000}"/>
    <cellStyle name="Calculation 3 3 11 4 2" xfId="3067" xr:uid="{00000000-0005-0000-0000-0000B40B0000}"/>
    <cellStyle name="Calculation 3 3 11 4 3" xfId="3068" xr:uid="{00000000-0005-0000-0000-0000B50B0000}"/>
    <cellStyle name="Calculation 3 3 11 4 4" xfId="3069" xr:uid="{00000000-0005-0000-0000-0000B60B0000}"/>
    <cellStyle name="Calculation 3 3 11 4 5" xfId="3070" xr:uid="{00000000-0005-0000-0000-0000B70B0000}"/>
    <cellStyle name="Calculation 3 3 11 5" xfId="3071" xr:uid="{00000000-0005-0000-0000-0000B80B0000}"/>
    <cellStyle name="Calculation 3 3 11 5 2" xfId="3072" xr:uid="{00000000-0005-0000-0000-0000B90B0000}"/>
    <cellStyle name="Calculation 3 3 11 6" xfId="3073" xr:uid="{00000000-0005-0000-0000-0000BA0B0000}"/>
    <cellStyle name="Calculation 3 3 11 6 2" xfId="3074" xr:uid="{00000000-0005-0000-0000-0000BB0B0000}"/>
    <cellStyle name="Calculation 3 3 11 7" xfId="3075" xr:uid="{00000000-0005-0000-0000-0000BC0B0000}"/>
    <cellStyle name="Calculation 3 3 11 8" xfId="3076" xr:uid="{00000000-0005-0000-0000-0000BD0B0000}"/>
    <cellStyle name="Calculation 3 3 12" xfId="3077" xr:uid="{00000000-0005-0000-0000-0000BE0B0000}"/>
    <cellStyle name="Calculation 3 3 12 2" xfId="3078" xr:uid="{00000000-0005-0000-0000-0000BF0B0000}"/>
    <cellStyle name="Calculation 3 3 12 2 2" xfId="3079" xr:uid="{00000000-0005-0000-0000-0000C00B0000}"/>
    <cellStyle name="Calculation 3 3 12 2 2 2" xfId="3080" xr:uid="{00000000-0005-0000-0000-0000C10B0000}"/>
    <cellStyle name="Calculation 3 3 12 2 2 3" xfId="3081" xr:uid="{00000000-0005-0000-0000-0000C20B0000}"/>
    <cellStyle name="Calculation 3 3 12 2 2 4" xfId="3082" xr:uid="{00000000-0005-0000-0000-0000C30B0000}"/>
    <cellStyle name="Calculation 3 3 12 2 2 5" xfId="3083" xr:uid="{00000000-0005-0000-0000-0000C40B0000}"/>
    <cellStyle name="Calculation 3 3 12 2 3" xfId="3084" xr:uid="{00000000-0005-0000-0000-0000C50B0000}"/>
    <cellStyle name="Calculation 3 3 12 2 3 2" xfId="3085" xr:uid="{00000000-0005-0000-0000-0000C60B0000}"/>
    <cellStyle name="Calculation 3 3 12 2 3 3" xfId="3086" xr:uid="{00000000-0005-0000-0000-0000C70B0000}"/>
    <cellStyle name="Calculation 3 3 12 2 3 4" xfId="3087" xr:uid="{00000000-0005-0000-0000-0000C80B0000}"/>
    <cellStyle name="Calculation 3 3 12 2 3 5" xfId="3088" xr:uid="{00000000-0005-0000-0000-0000C90B0000}"/>
    <cellStyle name="Calculation 3 3 12 2 4" xfId="3089" xr:uid="{00000000-0005-0000-0000-0000CA0B0000}"/>
    <cellStyle name="Calculation 3 3 12 2 4 2" xfId="3090" xr:uid="{00000000-0005-0000-0000-0000CB0B0000}"/>
    <cellStyle name="Calculation 3 3 12 2 5" xfId="3091" xr:uid="{00000000-0005-0000-0000-0000CC0B0000}"/>
    <cellStyle name="Calculation 3 3 12 2 5 2" xfId="3092" xr:uid="{00000000-0005-0000-0000-0000CD0B0000}"/>
    <cellStyle name="Calculation 3 3 12 2 6" xfId="3093" xr:uid="{00000000-0005-0000-0000-0000CE0B0000}"/>
    <cellStyle name="Calculation 3 3 12 2 7" xfId="3094" xr:uid="{00000000-0005-0000-0000-0000CF0B0000}"/>
    <cellStyle name="Calculation 3 3 12 3" xfId="3095" xr:uid="{00000000-0005-0000-0000-0000D00B0000}"/>
    <cellStyle name="Calculation 3 3 12 3 2" xfId="3096" xr:uid="{00000000-0005-0000-0000-0000D10B0000}"/>
    <cellStyle name="Calculation 3 3 12 3 3" xfId="3097" xr:uid="{00000000-0005-0000-0000-0000D20B0000}"/>
    <cellStyle name="Calculation 3 3 12 3 4" xfId="3098" xr:uid="{00000000-0005-0000-0000-0000D30B0000}"/>
    <cellStyle name="Calculation 3 3 12 3 5" xfId="3099" xr:uid="{00000000-0005-0000-0000-0000D40B0000}"/>
    <cellStyle name="Calculation 3 3 12 4" xfId="3100" xr:uid="{00000000-0005-0000-0000-0000D50B0000}"/>
    <cellStyle name="Calculation 3 3 12 4 2" xfId="3101" xr:uid="{00000000-0005-0000-0000-0000D60B0000}"/>
    <cellStyle name="Calculation 3 3 12 4 3" xfId="3102" xr:uid="{00000000-0005-0000-0000-0000D70B0000}"/>
    <cellStyle name="Calculation 3 3 12 4 4" xfId="3103" xr:uid="{00000000-0005-0000-0000-0000D80B0000}"/>
    <cellStyle name="Calculation 3 3 12 4 5" xfId="3104" xr:uid="{00000000-0005-0000-0000-0000D90B0000}"/>
    <cellStyle name="Calculation 3 3 12 5" xfId="3105" xr:uid="{00000000-0005-0000-0000-0000DA0B0000}"/>
    <cellStyle name="Calculation 3 3 12 5 2" xfId="3106" xr:uid="{00000000-0005-0000-0000-0000DB0B0000}"/>
    <cellStyle name="Calculation 3 3 12 6" xfId="3107" xr:uid="{00000000-0005-0000-0000-0000DC0B0000}"/>
    <cellStyle name="Calculation 3 3 12 6 2" xfId="3108" xr:uid="{00000000-0005-0000-0000-0000DD0B0000}"/>
    <cellStyle name="Calculation 3 3 12 7" xfId="3109" xr:uid="{00000000-0005-0000-0000-0000DE0B0000}"/>
    <cellStyle name="Calculation 3 3 12 8" xfId="3110" xr:uid="{00000000-0005-0000-0000-0000DF0B0000}"/>
    <cellStyle name="Calculation 3 3 13" xfId="3111" xr:uid="{00000000-0005-0000-0000-0000E00B0000}"/>
    <cellStyle name="Calculation 3 3 13 2" xfId="3112" xr:uid="{00000000-0005-0000-0000-0000E10B0000}"/>
    <cellStyle name="Calculation 3 3 13 2 2" xfId="3113" xr:uid="{00000000-0005-0000-0000-0000E20B0000}"/>
    <cellStyle name="Calculation 3 3 13 2 2 2" xfId="3114" xr:uid="{00000000-0005-0000-0000-0000E30B0000}"/>
    <cellStyle name="Calculation 3 3 13 2 2 3" xfId="3115" xr:uid="{00000000-0005-0000-0000-0000E40B0000}"/>
    <cellStyle name="Calculation 3 3 13 2 2 4" xfId="3116" xr:uid="{00000000-0005-0000-0000-0000E50B0000}"/>
    <cellStyle name="Calculation 3 3 13 2 2 5" xfId="3117" xr:uid="{00000000-0005-0000-0000-0000E60B0000}"/>
    <cellStyle name="Calculation 3 3 13 2 3" xfId="3118" xr:uid="{00000000-0005-0000-0000-0000E70B0000}"/>
    <cellStyle name="Calculation 3 3 13 2 3 2" xfId="3119" xr:uid="{00000000-0005-0000-0000-0000E80B0000}"/>
    <cellStyle name="Calculation 3 3 13 2 3 3" xfId="3120" xr:uid="{00000000-0005-0000-0000-0000E90B0000}"/>
    <cellStyle name="Calculation 3 3 13 2 3 4" xfId="3121" xr:uid="{00000000-0005-0000-0000-0000EA0B0000}"/>
    <cellStyle name="Calculation 3 3 13 2 3 5" xfId="3122" xr:uid="{00000000-0005-0000-0000-0000EB0B0000}"/>
    <cellStyle name="Calculation 3 3 13 2 4" xfId="3123" xr:uid="{00000000-0005-0000-0000-0000EC0B0000}"/>
    <cellStyle name="Calculation 3 3 13 2 4 2" xfId="3124" xr:uid="{00000000-0005-0000-0000-0000ED0B0000}"/>
    <cellStyle name="Calculation 3 3 13 2 5" xfId="3125" xr:uid="{00000000-0005-0000-0000-0000EE0B0000}"/>
    <cellStyle name="Calculation 3 3 13 2 5 2" xfId="3126" xr:uid="{00000000-0005-0000-0000-0000EF0B0000}"/>
    <cellStyle name="Calculation 3 3 13 2 6" xfId="3127" xr:uid="{00000000-0005-0000-0000-0000F00B0000}"/>
    <cellStyle name="Calculation 3 3 13 2 7" xfId="3128" xr:uid="{00000000-0005-0000-0000-0000F10B0000}"/>
    <cellStyle name="Calculation 3 3 13 3" xfId="3129" xr:uid="{00000000-0005-0000-0000-0000F20B0000}"/>
    <cellStyle name="Calculation 3 3 13 3 2" xfId="3130" xr:uid="{00000000-0005-0000-0000-0000F30B0000}"/>
    <cellStyle name="Calculation 3 3 13 3 3" xfId="3131" xr:uid="{00000000-0005-0000-0000-0000F40B0000}"/>
    <cellStyle name="Calculation 3 3 13 3 4" xfId="3132" xr:uid="{00000000-0005-0000-0000-0000F50B0000}"/>
    <cellStyle name="Calculation 3 3 13 3 5" xfId="3133" xr:uid="{00000000-0005-0000-0000-0000F60B0000}"/>
    <cellStyle name="Calculation 3 3 13 4" xfId="3134" xr:uid="{00000000-0005-0000-0000-0000F70B0000}"/>
    <cellStyle name="Calculation 3 3 13 4 2" xfId="3135" xr:uid="{00000000-0005-0000-0000-0000F80B0000}"/>
    <cellStyle name="Calculation 3 3 13 4 3" xfId="3136" xr:uid="{00000000-0005-0000-0000-0000F90B0000}"/>
    <cellStyle name="Calculation 3 3 13 4 4" xfId="3137" xr:uid="{00000000-0005-0000-0000-0000FA0B0000}"/>
    <cellStyle name="Calculation 3 3 13 4 5" xfId="3138" xr:uid="{00000000-0005-0000-0000-0000FB0B0000}"/>
    <cellStyle name="Calculation 3 3 13 5" xfId="3139" xr:uid="{00000000-0005-0000-0000-0000FC0B0000}"/>
    <cellStyle name="Calculation 3 3 13 5 2" xfId="3140" xr:uid="{00000000-0005-0000-0000-0000FD0B0000}"/>
    <cellStyle name="Calculation 3 3 13 6" xfId="3141" xr:uid="{00000000-0005-0000-0000-0000FE0B0000}"/>
    <cellStyle name="Calculation 3 3 13 6 2" xfId="3142" xr:uid="{00000000-0005-0000-0000-0000FF0B0000}"/>
    <cellStyle name="Calculation 3 3 13 7" xfId="3143" xr:uid="{00000000-0005-0000-0000-0000000C0000}"/>
    <cellStyle name="Calculation 3 3 13 8" xfId="3144" xr:uid="{00000000-0005-0000-0000-0000010C0000}"/>
    <cellStyle name="Calculation 3 3 14" xfId="3145" xr:uid="{00000000-0005-0000-0000-0000020C0000}"/>
    <cellStyle name="Calculation 3 3 14 2" xfId="3146" xr:uid="{00000000-0005-0000-0000-0000030C0000}"/>
    <cellStyle name="Calculation 3 3 14 2 2" xfId="3147" xr:uid="{00000000-0005-0000-0000-0000040C0000}"/>
    <cellStyle name="Calculation 3 3 14 2 2 2" xfId="3148" xr:uid="{00000000-0005-0000-0000-0000050C0000}"/>
    <cellStyle name="Calculation 3 3 14 2 2 3" xfId="3149" xr:uid="{00000000-0005-0000-0000-0000060C0000}"/>
    <cellStyle name="Calculation 3 3 14 2 2 4" xfId="3150" xr:uid="{00000000-0005-0000-0000-0000070C0000}"/>
    <cellStyle name="Calculation 3 3 14 2 2 5" xfId="3151" xr:uid="{00000000-0005-0000-0000-0000080C0000}"/>
    <cellStyle name="Calculation 3 3 14 2 3" xfId="3152" xr:uid="{00000000-0005-0000-0000-0000090C0000}"/>
    <cellStyle name="Calculation 3 3 14 2 3 2" xfId="3153" xr:uid="{00000000-0005-0000-0000-00000A0C0000}"/>
    <cellStyle name="Calculation 3 3 14 2 3 3" xfId="3154" xr:uid="{00000000-0005-0000-0000-00000B0C0000}"/>
    <cellStyle name="Calculation 3 3 14 2 3 4" xfId="3155" xr:uid="{00000000-0005-0000-0000-00000C0C0000}"/>
    <cellStyle name="Calculation 3 3 14 2 3 5" xfId="3156" xr:uid="{00000000-0005-0000-0000-00000D0C0000}"/>
    <cellStyle name="Calculation 3 3 14 2 4" xfId="3157" xr:uid="{00000000-0005-0000-0000-00000E0C0000}"/>
    <cellStyle name="Calculation 3 3 14 2 4 2" xfId="3158" xr:uid="{00000000-0005-0000-0000-00000F0C0000}"/>
    <cellStyle name="Calculation 3 3 14 2 5" xfId="3159" xr:uid="{00000000-0005-0000-0000-0000100C0000}"/>
    <cellStyle name="Calculation 3 3 14 2 5 2" xfId="3160" xr:uid="{00000000-0005-0000-0000-0000110C0000}"/>
    <cellStyle name="Calculation 3 3 14 2 6" xfId="3161" xr:uid="{00000000-0005-0000-0000-0000120C0000}"/>
    <cellStyle name="Calculation 3 3 14 2 7" xfId="3162" xr:uid="{00000000-0005-0000-0000-0000130C0000}"/>
    <cellStyle name="Calculation 3 3 14 3" xfId="3163" xr:uid="{00000000-0005-0000-0000-0000140C0000}"/>
    <cellStyle name="Calculation 3 3 14 3 2" xfId="3164" xr:uid="{00000000-0005-0000-0000-0000150C0000}"/>
    <cellStyle name="Calculation 3 3 14 3 3" xfId="3165" xr:uid="{00000000-0005-0000-0000-0000160C0000}"/>
    <cellStyle name="Calculation 3 3 14 3 4" xfId="3166" xr:uid="{00000000-0005-0000-0000-0000170C0000}"/>
    <cellStyle name="Calculation 3 3 14 3 5" xfId="3167" xr:uid="{00000000-0005-0000-0000-0000180C0000}"/>
    <cellStyle name="Calculation 3 3 14 4" xfId="3168" xr:uid="{00000000-0005-0000-0000-0000190C0000}"/>
    <cellStyle name="Calculation 3 3 14 4 2" xfId="3169" xr:uid="{00000000-0005-0000-0000-00001A0C0000}"/>
    <cellStyle name="Calculation 3 3 14 4 3" xfId="3170" xr:uid="{00000000-0005-0000-0000-00001B0C0000}"/>
    <cellStyle name="Calculation 3 3 14 4 4" xfId="3171" xr:uid="{00000000-0005-0000-0000-00001C0C0000}"/>
    <cellStyle name="Calculation 3 3 14 4 5" xfId="3172" xr:uid="{00000000-0005-0000-0000-00001D0C0000}"/>
    <cellStyle name="Calculation 3 3 14 5" xfId="3173" xr:uid="{00000000-0005-0000-0000-00001E0C0000}"/>
    <cellStyle name="Calculation 3 3 14 5 2" xfId="3174" xr:uid="{00000000-0005-0000-0000-00001F0C0000}"/>
    <cellStyle name="Calculation 3 3 14 6" xfId="3175" xr:uid="{00000000-0005-0000-0000-0000200C0000}"/>
    <cellStyle name="Calculation 3 3 14 6 2" xfId="3176" xr:uid="{00000000-0005-0000-0000-0000210C0000}"/>
    <cellStyle name="Calculation 3 3 14 7" xfId="3177" xr:uid="{00000000-0005-0000-0000-0000220C0000}"/>
    <cellStyle name="Calculation 3 3 14 8" xfId="3178" xr:uid="{00000000-0005-0000-0000-0000230C0000}"/>
    <cellStyle name="Calculation 3 3 15" xfId="3179" xr:uid="{00000000-0005-0000-0000-0000240C0000}"/>
    <cellStyle name="Calculation 3 3 15 2" xfId="3180" xr:uid="{00000000-0005-0000-0000-0000250C0000}"/>
    <cellStyle name="Calculation 3 3 15 2 2" xfId="3181" xr:uid="{00000000-0005-0000-0000-0000260C0000}"/>
    <cellStyle name="Calculation 3 3 15 2 3" xfId="3182" xr:uid="{00000000-0005-0000-0000-0000270C0000}"/>
    <cellStyle name="Calculation 3 3 15 2 4" xfId="3183" xr:uid="{00000000-0005-0000-0000-0000280C0000}"/>
    <cellStyle name="Calculation 3 3 15 2 5" xfId="3184" xr:uid="{00000000-0005-0000-0000-0000290C0000}"/>
    <cellStyle name="Calculation 3 3 15 3" xfId="3185" xr:uid="{00000000-0005-0000-0000-00002A0C0000}"/>
    <cellStyle name="Calculation 3 3 15 3 2" xfId="3186" xr:uid="{00000000-0005-0000-0000-00002B0C0000}"/>
    <cellStyle name="Calculation 3 3 15 3 3" xfId="3187" xr:uid="{00000000-0005-0000-0000-00002C0C0000}"/>
    <cellStyle name="Calculation 3 3 15 3 4" xfId="3188" xr:uid="{00000000-0005-0000-0000-00002D0C0000}"/>
    <cellStyle name="Calculation 3 3 15 3 5" xfId="3189" xr:uid="{00000000-0005-0000-0000-00002E0C0000}"/>
    <cellStyle name="Calculation 3 3 15 4" xfId="3190" xr:uid="{00000000-0005-0000-0000-00002F0C0000}"/>
    <cellStyle name="Calculation 3 3 15 4 2" xfId="3191" xr:uid="{00000000-0005-0000-0000-0000300C0000}"/>
    <cellStyle name="Calculation 3 3 15 5" xfId="3192" xr:uid="{00000000-0005-0000-0000-0000310C0000}"/>
    <cellStyle name="Calculation 3 3 15 5 2" xfId="3193" xr:uid="{00000000-0005-0000-0000-0000320C0000}"/>
    <cellStyle name="Calculation 3 3 15 6" xfId="3194" xr:uid="{00000000-0005-0000-0000-0000330C0000}"/>
    <cellStyle name="Calculation 3 3 15 7" xfId="3195" xr:uid="{00000000-0005-0000-0000-0000340C0000}"/>
    <cellStyle name="Calculation 3 3 16" xfId="3196" xr:uid="{00000000-0005-0000-0000-0000350C0000}"/>
    <cellStyle name="Calculation 3 3 16 2" xfId="3197" xr:uid="{00000000-0005-0000-0000-0000360C0000}"/>
    <cellStyle name="Calculation 3 3 16 3" xfId="3198" xr:uid="{00000000-0005-0000-0000-0000370C0000}"/>
    <cellStyle name="Calculation 3 3 16 4" xfId="3199" xr:uid="{00000000-0005-0000-0000-0000380C0000}"/>
    <cellStyle name="Calculation 3 3 16 5" xfId="3200" xr:uid="{00000000-0005-0000-0000-0000390C0000}"/>
    <cellStyle name="Calculation 3 3 17" xfId="3201" xr:uid="{00000000-0005-0000-0000-00003A0C0000}"/>
    <cellStyle name="Calculation 3 3 17 2" xfId="3202" xr:uid="{00000000-0005-0000-0000-00003B0C0000}"/>
    <cellStyle name="Calculation 3 3 17 3" xfId="3203" xr:uid="{00000000-0005-0000-0000-00003C0C0000}"/>
    <cellStyle name="Calculation 3 3 17 4" xfId="3204" xr:uid="{00000000-0005-0000-0000-00003D0C0000}"/>
    <cellStyle name="Calculation 3 3 17 5" xfId="3205" xr:uid="{00000000-0005-0000-0000-00003E0C0000}"/>
    <cellStyle name="Calculation 3 3 18" xfId="3206" xr:uid="{00000000-0005-0000-0000-00003F0C0000}"/>
    <cellStyle name="Calculation 3 3 18 2" xfId="3207" xr:uid="{00000000-0005-0000-0000-0000400C0000}"/>
    <cellStyle name="Calculation 3 3 19" xfId="3208" xr:uid="{00000000-0005-0000-0000-0000410C0000}"/>
    <cellStyle name="Calculation 3 3 19 2" xfId="3209" xr:uid="{00000000-0005-0000-0000-0000420C0000}"/>
    <cellStyle name="Calculation 3 3 2" xfId="3210" xr:uid="{00000000-0005-0000-0000-0000430C0000}"/>
    <cellStyle name="Calculation 3 3 2 2" xfId="3211" xr:uid="{00000000-0005-0000-0000-0000440C0000}"/>
    <cellStyle name="Calculation 3 3 2 2 2" xfId="3212" xr:uid="{00000000-0005-0000-0000-0000450C0000}"/>
    <cellStyle name="Calculation 3 3 2 2 2 2" xfId="3213" xr:uid="{00000000-0005-0000-0000-0000460C0000}"/>
    <cellStyle name="Calculation 3 3 2 2 2 3" xfId="3214" xr:uid="{00000000-0005-0000-0000-0000470C0000}"/>
    <cellStyle name="Calculation 3 3 2 2 2 4" xfId="3215" xr:uid="{00000000-0005-0000-0000-0000480C0000}"/>
    <cellStyle name="Calculation 3 3 2 2 2 5" xfId="3216" xr:uid="{00000000-0005-0000-0000-0000490C0000}"/>
    <cellStyle name="Calculation 3 3 2 2 3" xfId="3217" xr:uid="{00000000-0005-0000-0000-00004A0C0000}"/>
    <cellStyle name="Calculation 3 3 2 2 3 2" xfId="3218" xr:uid="{00000000-0005-0000-0000-00004B0C0000}"/>
    <cellStyle name="Calculation 3 3 2 2 3 3" xfId="3219" xr:uid="{00000000-0005-0000-0000-00004C0C0000}"/>
    <cellStyle name="Calculation 3 3 2 2 3 4" xfId="3220" xr:uid="{00000000-0005-0000-0000-00004D0C0000}"/>
    <cellStyle name="Calculation 3 3 2 2 3 5" xfId="3221" xr:uid="{00000000-0005-0000-0000-00004E0C0000}"/>
    <cellStyle name="Calculation 3 3 2 2 4" xfId="3222" xr:uid="{00000000-0005-0000-0000-00004F0C0000}"/>
    <cellStyle name="Calculation 3 3 2 2 4 2" xfId="3223" xr:uid="{00000000-0005-0000-0000-0000500C0000}"/>
    <cellStyle name="Calculation 3 3 2 2 5" xfId="3224" xr:uid="{00000000-0005-0000-0000-0000510C0000}"/>
    <cellStyle name="Calculation 3 3 2 2 5 2" xfId="3225" xr:uid="{00000000-0005-0000-0000-0000520C0000}"/>
    <cellStyle name="Calculation 3 3 2 2 6" xfId="3226" xr:uid="{00000000-0005-0000-0000-0000530C0000}"/>
    <cellStyle name="Calculation 3 3 2 2 7" xfId="3227" xr:uid="{00000000-0005-0000-0000-0000540C0000}"/>
    <cellStyle name="Calculation 3 3 2 3" xfId="3228" xr:uid="{00000000-0005-0000-0000-0000550C0000}"/>
    <cellStyle name="Calculation 3 3 2 3 2" xfId="3229" xr:uid="{00000000-0005-0000-0000-0000560C0000}"/>
    <cellStyle name="Calculation 3 3 2 3 3" xfId="3230" xr:uid="{00000000-0005-0000-0000-0000570C0000}"/>
    <cellStyle name="Calculation 3 3 2 3 4" xfId="3231" xr:uid="{00000000-0005-0000-0000-0000580C0000}"/>
    <cellStyle name="Calculation 3 3 2 3 5" xfId="3232" xr:uid="{00000000-0005-0000-0000-0000590C0000}"/>
    <cellStyle name="Calculation 3 3 2 4" xfId="3233" xr:uid="{00000000-0005-0000-0000-00005A0C0000}"/>
    <cellStyle name="Calculation 3 3 2 4 2" xfId="3234" xr:uid="{00000000-0005-0000-0000-00005B0C0000}"/>
    <cellStyle name="Calculation 3 3 2 4 3" xfId="3235" xr:uid="{00000000-0005-0000-0000-00005C0C0000}"/>
    <cellStyle name="Calculation 3 3 2 4 4" xfId="3236" xr:uid="{00000000-0005-0000-0000-00005D0C0000}"/>
    <cellStyle name="Calculation 3 3 2 4 5" xfId="3237" xr:uid="{00000000-0005-0000-0000-00005E0C0000}"/>
    <cellStyle name="Calculation 3 3 2 5" xfId="3238" xr:uid="{00000000-0005-0000-0000-00005F0C0000}"/>
    <cellStyle name="Calculation 3 3 2 5 2" xfId="3239" xr:uid="{00000000-0005-0000-0000-0000600C0000}"/>
    <cellStyle name="Calculation 3 3 2 6" xfId="3240" xr:uid="{00000000-0005-0000-0000-0000610C0000}"/>
    <cellStyle name="Calculation 3 3 2 6 2" xfId="3241" xr:uid="{00000000-0005-0000-0000-0000620C0000}"/>
    <cellStyle name="Calculation 3 3 2 7" xfId="3242" xr:uid="{00000000-0005-0000-0000-0000630C0000}"/>
    <cellStyle name="Calculation 3 3 2 8" xfId="3243" xr:uid="{00000000-0005-0000-0000-0000640C0000}"/>
    <cellStyle name="Calculation 3 3 20" xfId="3244" xr:uid="{00000000-0005-0000-0000-0000650C0000}"/>
    <cellStyle name="Calculation 3 3 21" xfId="3245" xr:uid="{00000000-0005-0000-0000-0000660C0000}"/>
    <cellStyle name="Calculation 3 3 3" xfId="3246" xr:uid="{00000000-0005-0000-0000-0000670C0000}"/>
    <cellStyle name="Calculation 3 3 3 2" xfId="3247" xr:uid="{00000000-0005-0000-0000-0000680C0000}"/>
    <cellStyle name="Calculation 3 3 3 2 2" xfId="3248" xr:uid="{00000000-0005-0000-0000-0000690C0000}"/>
    <cellStyle name="Calculation 3 3 3 2 2 2" xfId="3249" xr:uid="{00000000-0005-0000-0000-00006A0C0000}"/>
    <cellStyle name="Calculation 3 3 3 2 2 3" xfId="3250" xr:uid="{00000000-0005-0000-0000-00006B0C0000}"/>
    <cellStyle name="Calculation 3 3 3 2 2 4" xfId="3251" xr:uid="{00000000-0005-0000-0000-00006C0C0000}"/>
    <cellStyle name="Calculation 3 3 3 2 2 5" xfId="3252" xr:uid="{00000000-0005-0000-0000-00006D0C0000}"/>
    <cellStyle name="Calculation 3 3 3 2 3" xfId="3253" xr:uid="{00000000-0005-0000-0000-00006E0C0000}"/>
    <cellStyle name="Calculation 3 3 3 2 3 2" xfId="3254" xr:uid="{00000000-0005-0000-0000-00006F0C0000}"/>
    <cellStyle name="Calculation 3 3 3 2 3 3" xfId="3255" xr:uid="{00000000-0005-0000-0000-0000700C0000}"/>
    <cellStyle name="Calculation 3 3 3 2 3 4" xfId="3256" xr:uid="{00000000-0005-0000-0000-0000710C0000}"/>
    <cellStyle name="Calculation 3 3 3 2 3 5" xfId="3257" xr:uid="{00000000-0005-0000-0000-0000720C0000}"/>
    <cellStyle name="Calculation 3 3 3 2 4" xfId="3258" xr:uid="{00000000-0005-0000-0000-0000730C0000}"/>
    <cellStyle name="Calculation 3 3 3 2 4 2" xfId="3259" xr:uid="{00000000-0005-0000-0000-0000740C0000}"/>
    <cellStyle name="Calculation 3 3 3 2 5" xfId="3260" xr:uid="{00000000-0005-0000-0000-0000750C0000}"/>
    <cellStyle name="Calculation 3 3 3 2 5 2" xfId="3261" xr:uid="{00000000-0005-0000-0000-0000760C0000}"/>
    <cellStyle name="Calculation 3 3 3 2 6" xfId="3262" xr:uid="{00000000-0005-0000-0000-0000770C0000}"/>
    <cellStyle name="Calculation 3 3 3 2 7" xfId="3263" xr:uid="{00000000-0005-0000-0000-0000780C0000}"/>
    <cellStyle name="Calculation 3 3 3 3" xfId="3264" xr:uid="{00000000-0005-0000-0000-0000790C0000}"/>
    <cellStyle name="Calculation 3 3 3 3 2" xfId="3265" xr:uid="{00000000-0005-0000-0000-00007A0C0000}"/>
    <cellStyle name="Calculation 3 3 3 3 3" xfId="3266" xr:uid="{00000000-0005-0000-0000-00007B0C0000}"/>
    <cellStyle name="Calculation 3 3 3 3 4" xfId="3267" xr:uid="{00000000-0005-0000-0000-00007C0C0000}"/>
    <cellStyle name="Calculation 3 3 3 3 5" xfId="3268" xr:uid="{00000000-0005-0000-0000-00007D0C0000}"/>
    <cellStyle name="Calculation 3 3 3 4" xfId="3269" xr:uid="{00000000-0005-0000-0000-00007E0C0000}"/>
    <cellStyle name="Calculation 3 3 3 4 2" xfId="3270" xr:uid="{00000000-0005-0000-0000-00007F0C0000}"/>
    <cellStyle name="Calculation 3 3 3 4 3" xfId="3271" xr:uid="{00000000-0005-0000-0000-0000800C0000}"/>
    <cellStyle name="Calculation 3 3 3 4 4" xfId="3272" xr:uid="{00000000-0005-0000-0000-0000810C0000}"/>
    <cellStyle name="Calculation 3 3 3 4 5" xfId="3273" xr:uid="{00000000-0005-0000-0000-0000820C0000}"/>
    <cellStyle name="Calculation 3 3 3 5" xfId="3274" xr:uid="{00000000-0005-0000-0000-0000830C0000}"/>
    <cellStyle name="Calculation 3 3 3 5 2" xfId="3275" xr:uid="{00000000-0005-0000-0000-0000840C0000}"/>
    <cellStyle name="Calculation 3 3 3 6" xfId="3276" xr:uid="{00000000-0005-0000-0000-0000850C0000}"/>
    <cellStyle name="Calculation 3 3 3 6 2" xfId="3277" xr:uid="{00000000-0005-0000-0000-0000860C0000}"/>
    <cellStyle name="Calculation 3 3 3 7" xfId="3278" xr:uid="{00000000-0005-0000-0000-0000870C0000}"/>
    <cellStyle name="Calculation 3 3 3 8" xfId="3279" xr:uid="{00000000-0005-0000-0000-0000880C0000}"/>
    <cellStyle name="Calculation 3 3 4" xfId="3280" xr:uid="{00000000-0005-0000-0000-0000890C0000}"/>
    <cellStyle name="Calculation 3 3 4 2" xfId="3281" xr:uid="{00000000-0005-0000-0000-00008A0C0000}"/>
    <cellStyle name="Calculation 3 3 4 2 2" xfId="3282" xr:uid="{00000000-0005-0000-0000-00008B0C0000}"/>
    <cellStyle name="Calculation 3 3 4 2 2 2" xfId="3283" xr:uid="{00000000-0005-0000-0000-00008C0C0000}"/>
    <cellStyle name="Calculation 3 3 4 2 2 3" xfId="3284" xr:uid="{00000000-0005-0000-0000-00008D0C0000}"/>
    <cellStyle name="Calculation 3 3 4 2 2 4" xfId="3285" xr:uid="{00000000-0005-0000-0000-00008E0C0000}"/>
    <cellStyle name="Calculation 3 3 4 2 2 5" xfId="3286" xr:uid="{00000000-0005-0000-0000-00008F0C0000}"/>
    <cellStyle name="Calculation 3 3 4 2 3" xfId="3287" xr:uid="{00000000-0005-0000-0000-0000900C0000}"/>
    <cellStyle name="Calculation 3 3 4 2 3 2" xfId="3288" xr:uid="{00000000-0005-0000-0000-0000910C0000}"/>
    <cellStyle name="Calculation 3 3 4 2 3 3" xfId="3289" xr:uid="{00000000-0005-0000-0000-0000920C0000}"/>
    <cellStyle name="Calculation 3 3 4 2 3 4" xfId="3290" xr:uid="{00000000-0005-0000-0000-0000930C0000}"/>
    <cellStyle name="Calculation 3 3 4 2 3 5" xfId="3291" xr:uid="{00000000-0005-0000-0000-0000940C0000}"/>
    <cellStyle name="Calculation 3 3 4 2 4" xfId="3292" xr:uid="{00000000-0005-0000-0000-0000950C0000}"/>
    <cellStyle name="Calculation 3 3 4 2 4 2" xfId="3293" xr:uid="{00000000-0005-0000-0000-0000960C0000}"/>
    <cellStyle name="Calculation 3 3 4 2 5" xfId="3294" xr:uid="{00000000-0005-0000-0000-0000970C0000}"/>
    <cellStyle name="Calculation 3 3 4 2 5 2" xfId="3295" xr:uid="{00000000-0005-0000-0000-0000980C0000}"/>
    <cellStyle name="Calculation 3 3 4 2 6" xfId="3296" xr:uid="{00000000-0005-0000-0000-0000990C0000}"/>
    <cellStyle name="Calculation 3 3 4 2 7" xfId="3297" xr:uid="{00000000-0005-0000-0000-00009A0C0000}"/>
    <cellStyle name="Calculation 3 3 4 3" xfId="3298" xr:uid="{00000000-0005-0000-0000-00009B0C0000}"/>
    <cellStyle name="Calculation 3 3 4 3 2" xfId="3299" xr:uid="{00000000-0005-0000-0000-00009C0C0000}"/>
    <cellStyle name="Calculation 3 3 4 3 3" xfId="3300" xr:uid="{00000000-0005-0000-0000-00009D0C0000}"/>
    <cellStyle name="Calculation 3 3 4 3 4" xfId="3301" xr:uid="{00000000-0005-0000-0000-00009E0C0000}"/>
    <cellStyle name="Calculation 3 3 4 3 5" xfId="3302" xr:uid="{00000000-0005-0000-0000-00009F0C0000}"/>
    <cellStyle name="Calculation 3 3 4 4" xfId="3303" xr:uid="{00000000-0005-0000-0000-0000A00C0000}"/>
    <cellStyle name="Calculation 3 3 4 4 2" xfId="3304" xr:uid="{00000000-0005-0000-0000-0000A10C0000}"/>
    <cellStyle name="Calculation 3 3 4 4 3" xfId="3305" xr:uid="{00000000-0005-0000-0000-0000A20C0000}"/>
    <cellStyle name="Calculation 3 3 4 4 4" xfId="3306" xr:uid="{00000000-0005-0000-0000-0000A30C0000}"/>
    <cellStyle name="Calculation 3 3 4 4 5" xfId="3307" xr:uid="{00000000-0005-0000-0000-0000A40C0000}"/>
    <cellStyle name="Calculation 3 3 4 5" xfId="3308" xr:uid="{00000000-0005-0000-0000-0000A50C0000}"/>
    <cellStyle name="Calculation 3 3 4 5 2" xfId="3309" xr:uid="{00000000-0005-0000-0000-0000A60C0000}"/>
    <cellStyle name="Calculation 3 3 4 6" xfId="3310" xr:uid="{00000000-0005-0000-0000-0000A70C0000}"/>
    <cellStyle name="Calculation 3 3 4 6 2" xfId="3311" xr:uid="{00000000-0005-0000-0000-0000A80C0000}"/>
    <cellStyle name="Calculation 3 3 4 7" xfId="3312" xr:uid="{00000000-0005-0000-0000-0000A90C0000}"/>
    <cellStyle name="Calculation 3 3 4 8" xfId="3313" xr:uid="{00000000-0005-0000-0000-0000AA0C0000}"/>
    <cellStyle name="Calculation 3 3 5" xfId="3314" xr:uid="{00000000-0005-0000-0000-0000AB0C0000}"/>
    <cellStyle name="Calculation 3 3 5 2" xfId="3315" xr:uid="{00000000-0005-0000-0000-0000AC0C0000}"/>
    <cellStyle name="Calculation 3 3 5 2 2" xfId="3316" xr:uid="{00000000-0005-0000-0000-0000AD0C0000}"/>
    <cellStyle name="Calculation 3 3 5 2 2 2" xfId="3317" xr:uid="{00000000-0005-0000-0000-0000AE0C0000}"/>
    <cellStyle name="Calculation 3 3 5 2 2 3" xfId="3318" xr:uid="{00000000-0005-0000-0000-0000AF0C0000}"/>
    <cellStyle name="Calculation 3 3 5 2 2 4" xfId="3319" xr:uid="{00000000-0005-0000-0000-0000B00C0000}"/>
    <cellStyle name="Calculation 3 3 5 2 2 5" xfId="3320" xr:uid="{00000000-0005-0000-0000-0000B10C0000}"/>
    <cellStyle name="Calculation 3 3 5 2 3" xfId="3321" xr:uid="{00000000-0005-0000-0000-0000B20C0000}"/>
    <cellStyle name="Calculation 3 3 5 2 3 2" xfId="3322" xr:uid="{00000000-0005-0000-0000-0000B30C0000}"/>
    <cellStyle name="Calculation 3 3 5 2 3 3" xfId="3323" xr:uid="{00000000-0005-0000-0000-0000B40C0000}"/>
    <cellStyle name="Calculation 3 3 5 2 3 4" xfId="3324" xr:uid="{00000000-0005-0000-0000-0000B50C0000}"/>
    <cellStyle name="Calculation 3 3 5 2 3 5" xfId="3325" xr:uid="{00000000-0005-0000-0000-0000B60C0000}"/>
    <cellStyle name="Calculation 3 3 5 2 4" xfId="3326" xr:uid="{00000000-0005-0000-0000-0000B70C0000}"/>
    <cellStyle name="Calculation 3 3 5 2 4 2" xfId="3327" xr:uid="{00000000-0005-0000-0000-0000B80C0000}"/>
    <cellStyle name="Calculation 3 3 5 2 5" xfId="3328" xr:uid="{00000000-0005-0000-0000-0000B90C0000}"/>
    <cellStyle name="Calculation 3 3 5 2 5 2" xfId="3329" xr:uid="{00000000-0005-0000-0000-0000BA0C0000}"/>
    <cellStyle name="Calculation 3 3 5 2 6" xfId="3330" xr:uid="{00000000-0005-0000-0000-0000BB0C0000}"/>
    <cellStyle name="Calculation 3 3 5 2 7" xfId="3331" xr:uid="{00000000-0005-0000-0000-0000BC0C0000}"/>
    <cellStyle name="Calculation 3 3 5 3" xfId="3332" xr:uid="{00000000-0005-0000-0000-0000BD0C0000}"/>
    <cellStyle name="Calculation 3 3 5 3 2" xfId="3333" xr:uid="{00000000-0005-0000-0000-0000BE0C0000}"/>
    <cellStyle name="Calculation 3 3 5 3 3" xfId="3334" xr:uid="{00000000-0005-0000-0000-0000BF0C0000}"/>
    <cellStyle name="Calculation 3 3 5 3 4" xfId="3335" xr:uid="{00000000-0005-0000-0000-0000C00C0000}"/>
    <cellStyle name="Calculation 3 3 5 3 5" xfId="3336" xr:uid="{00000000-0005-0000-0000-0000C10C0000}"/>
    <cellStyle name="Calculation 3 3 5 4" xfId="3337" xr:uid="{00000000-0005-0000-0000-0000C20C0000}"/>
    <cellStyle name="Calculation 3 3 5 4 2" xfId="3338" xr:uid="{00000000-0005-0000-0000-0000C30C0000}"/>
    <cellStyle name="Calculation 3 3 5 4 3" xfId="3339" xr:uid="{00000000-0005-0000-0000-0000C40C0000}"/>
    <cellStyle name="Calculation 3 3 5 4 4" xfId="3340" xr:uid="{00000000-0005-0000-0000-0000C50C0000}"/>
    <cellStyle name="Calculation 3 3 5 4 5" xfId="3341" xr:uid="{00000000-0005-0000-0000-0000C60C0000}"/>
    <cellStyle name="Calculation 3 3 5 5" xfId="3342" xr:uid="{00000000-0005-0000-0000-0000C70C0000}"/>
    <cellStyle name="Calculation 3 3 5 5 2" xfId="3343" xr:uid="{00000000-0005-0000-0000-0000C80C0000}"/>
    <cellStyle name="Calculation 3 3 5 6" xfId="3344" xr:uid="{00000000-0005-0000-0000-0000C90C0000}"/>
    <cellStyle name="Calculation 3 3 5 6 2" xfId="3345" xr:uid="{00000000-0005-0000-0000-0000CA0C0000}"/>
    <cellStyle name="Calculation 3 3 5 7" xfId="3346" xr:uid="{00000000-0005-0000-0000-0000CB0C0000}"/>
    <cellStyle name="Calculation 3 3 5 8" xfId="3347" xr:uid="{00000000-0005-0000-0000-0000CC0C0000}"/>
    <cellStyle name="Calculation 3 3 6" xfId="3348" xr:uid="{00000000-0005-0000-0000-0000CD0C0000}"/>
    <cellStyle name="Calculation 3 3 6 2" xfId="3349" xr:uid="{00000000-0005-0000-0000-0000CE0C0000}"/>
    <cellStyle name="Calculation 3 3 6 2 2" xfId="3350" xr:uid="{00000000-0005-0000-0000-0000CF0C0000}"/>
    <cellStyle name="Calculation 3 3 6 2 2 2" xfId="3351" xr:uid="{00000000-0005-0000-0000-0000D00C0000}"/>
    <cellStyle name="Calculation 3 3 6 2 2 3" xfId="3352" xr:uid="{00000000-0005-0000-0000-0000D10C0000}"/>
    <cellStyle name="Calculation 3 3 6 2 2 4" xfId="3353" xr:uid="{00000000-0005-0000-0000-0000D20C0000}"/>
    <cellStyle name="Calculation 3 3 6 2 2 5" xfId="3354" xr:uid="{00000000-0005-0000-0000-0000D30C0000}"/>
    <cellStyle name="Calculation 3 3 6 2 3" xfId="3355" xr:uid="{00000000-0005-0000-0000-0000D40C0000}"/>
    <cellStyle name="Calculation 3 3 6 2 3 2" xfId="3356" xr:uid="{00000000-0005-0000-0000-0000D50C0000}"/>
    <cellStyle name="Calculation 3 3 6 2 3 3" xfId="3357" xr:uid="{00000000-0005-0000-0000-0000D60C0000}"/>
    <cellStyle name="Calculation 3 3 6 2 3 4" xfId="3358" xr:uid="{00000000-0005-0000-0000-0000D70C0000}"/>
    <cellStyle name="Calculation 3 3 6 2 3 5" xfId="3359" xr:uid="{00000000-0005-0000-0000-0000D80C0000}"/>
    <cellStyle name="Calculation 3 3 6 2 4" xfId="3360" xr:uid="{00000000-0005-0000-0000-0000D90C0000}"/>
    <cellStyle name="Calculation 3 3 6 2 4 2" xfId="3361" xr:uid="{00000000-0005-0000-0000-0000DA0C0000}"/>
    <cellStyle name="Calculation 3 3 6 2 5" xfId="3362" xr:uid="{00000000-0005-0000-0000-0000DB0C0000}"/>
    <cellStyle name="Calculation 3 3 6 2 5 2" xfId="3363" xr:uid="{00000000-0005-0000-0000-0000DC0C0000}"/>
    <cellStyle name="Calculation 3 3 6 2 6" xfId="3364" xr:uid="{00000000-0005-0000-0000-0000DD0C0000}"/>
    <cellStyle name="Calculation 3 3 6 2 7" xfId="3365" xr:uid="{00000000-0005-0000-0000-0000DE0C0000}"/>
    <cellStyle name="Calculation 3 3 6 3" xfId="3366" xr:uid="{00000000-0005-0000-0000-0000DF0C0000}"/>
    <cellStyle name="Calculation 3 3 6 3 2" xfId="3367" xr:uid="{00000000-0005-0000-0000-0000E00C0000}"/>
    <cellStyle name="Calculation 3 3 6 3 3" xfId="3368" xr:uid="{00000000-0005-0000-0000-0000E10C0000}"/>
    <cellStyle name="Calculation 3 3 6 3 4" xfId="3369" xr:uid="{00000000-0005-0000-0000-0000E20C0000}"/>
    <cellStyle name="Calculation 3 3 6 3 5" xfId="3370" xr:uid="{00000000-0005-0000-0000-0000E30C0000}"/>
    <cellStyle name="Calculation 3 3 6 4" xfId="3371" xr:uid="{00000000-0005-0000-0000-0000E40C0000}"/>
    <cellStyle name="Calculation 3 3 6 4 2" xfId="3372" xr:uid="{00000000-0005-0000-0000-0000E50C0000}"/>
    <cellStyle name="Calculation 3 3 6 4 3" xfId="3373" xr:uid="{00000000-0005-0000-0000-0000E60C0000}"/>
    <cellStyle name="Calculation 3 3 6 4 4" xfId="3374" xr:uid="{00000000-0005-0000-0000-0000E70C0000}"/>
    <cellStyle name="Calculation 3 3 6 4 5" xfId="3375" xr:uid="{00000000-0005-0000-0000-0000E80C0000}"/>
    <cellStyle name="Calculation 3 3 6 5" xfId="3376" xr:uid="{00000000-0005-0000-0000-0000E90C0000}"/>
    <cellStyle name="Calculation 3 3 6 5 2" xfId="3377" xr:uid="{00000000-0005-0000-0000-0000EA0C0000}"/>
    <cellStyle name="Calculation 3 3 6 6" xfId="3378" xr:uid="{00000000-0005-0000-0000-0000EB0C0000}"/>
    <cellStyle name="Calculation 3 3 6 6 2" xfId="3379" xr:uid="{00000000-0005-0000-0000-0000EC0C0000}"/>
    <cellStyle name="Calculation 3 3 6 7" xfId="3380" xr:uid="{00000000-0005-0000-0000-0000ED0C0000}"/>
    <cellStyle name="Calculation 3 3 6 8" xfId="3381" xr:uid="{00000000-0005-0000-0000-0000EE0C0000}"/>
    <cellStyle name="Calculation 3 3 7" xfId="3382" xr:uid="{00000000-0005-0000-0000-0000EF0C0000}"/>
    <cellStyle name="Calculation 3 3 7 2" xfId="3383" xr:uid="{00000000-0005-0000-0000-0000F00C0000}"/>
    <cellStyle name="Calculation 3 3 7 2 2" xfId="3384" xr:uid="{00000000-0005-0000-0000-0000F10C0000}"/>
    <cellStyle name="Calculation 3 3 7 2 2 2" xfId="3385" xr:uid="{00000000-0005-0000-0000-0000F20C0000}"/>
    <cellStyle name="Calculation 3 3 7 2 2 3" xfId="3386" xr:uid="{00000000-0005-0000-0000-0000F30C0000}"/>
    <cellStyle name="Calculation 3 3 7 2 2 4" xfId="3387" xr:uid="{00000000-0005-0000-0000-0000F40C0000}"/>
    <cellStyle name="Calculation 3 3 7 2 2 5" xfId="3388" xr:uid="{00000000-0005-0000-0000-0000F50C0000}"/>
    <cellStyle name="Calculation 3 3 7 2 3" xfId="3389" xr:uid="{00000000-0005-0000-0000-0000F60C0000}"/>
    <cellStyle name="Calculation 3 3 7 2 3 2" xfId="3390" xr:uid="{00000000-0005-0000-0000-0000F70C0000}"/>
    <cellStyle name="Calculation 3 3 7 2 3 3" xfId="3391" xr:uid="{00000000-0005-0000-0000-0000F80C0000}"/>
    <cellStyle name="Calculation 3 3 7 2 3 4" xfId="3392" xr:uid="{00000000-0005-0000-0000-0000F90C0000}"/>
    <cellStyle name="Calculation 3 3 7 2 3 5" xfId="3393" xr:uid="{00000000-0005-0000-0000-0000FA0C0000}"/>
    <cellStyle name="Calculation 3 3 7 2 4" xfId="3394" xr:uid="{00000000-0005-0000-0000-0000FB0C0000}"/>
    <cellStyle name="Calculation 3 3 7 2 4 2" xfId="3395" xr:uid="{00000000-0005-0000-0000-0000FC0C0000}"/>
    <cellStyle name="Calculation 3 3 7 2 5" xfId="3396" xr:uid="{00000000-0005-0000-0000-0000FD0C0000}"/>
    <cellStyle name="Calculation 3 3 7 2 5 2" xfId="3397" xr:uid="{00000000-0005-0000-0000-0000FE0C0000}"/>
    <cellStyle name="Calculation 3 3 7 2 6" xfId="3398" xr:uid="{00000000-0005-0000-0000-0000FF0C0000}"/>
    <cellStyle name="Calculation 3 3 7 2 7" xfId="3399" xr:uid="{00000000-0005-0000-0000-0000000D0000}"/>
    <cellStyle name="Calculation 3 3 7 3" xfId="3400" xr:uid="{00000000-0005-0000-0000-0000010D0000}"/>
    <cellStyle name="Calculation 3 3 7 3 2" xfId="3401" xr:uid="{00000000-0005-0000-0000-0000020D0000}"/>
    <cellStyle name="Calculation 3 3 7 3 3" xfId="3402" xr:uid="{00000000-0005-0000-0000-0000030D0000}"/>
    <cellStyle name="Calculation 3 3 7 3 4" xfId="3403" xr:uid="{00000000-0005-0000-0000-0000040D0000}"/>
    <cellStyle name="Calculation 3 3 7 3 5" xfId="3404" xr:uid="{00000000-0005-0000-0000-0000050D0000}"/>
    <cellStyle name="Calculation 3 3 7 4" xfId="3405" xr:uid="{00000000-0005-0000-0000-0000060D0000}"/>
    <cellStyle name="Calculation 3 3 7 4 2" xfId="3406" xr:uid="{00000000-0005-0000-0000-0000070D0000}"/>
    <cellStyle name="Calculation 3 3 7 4 3" xfId="3407" xr:uid="{00000000-0005-0000-0000-0000080D0000}"/>
    <cellStyle name="Calculation 3 3 7 4 4" xfId="3408" xr:uid="{00000000-0005-0000-0000-0000090D0000}"/>
    <cellStyle name="Calculation 3 3 7 4 5" xfId="3409" xr:uid="{00000000-0005-0000-0000-00000A0D0000}"/>
    <cellStyle name="Calculation 3 3 7 5" xfId="3410" xr:uid="{00000000-0005-0000-0000-00000B0D0000}"/>
    <cellStyle name="Calculation 3 3 7 5 2" xfId="3411" xr:uid="{00000000-0005-0000-0000-00000C0D0000}"/>
    <cellStyle name="Calculation 3 3 7 6" xfId="3412" xr:uid="{00000000-0005-0000-0000-00000D0D0000}"/>
    <cellStyle name="Calculation 3 3 7 6 2" xfId="3413" xr:uid="{00000000-0005-0000-0000-00000E0D0000}"/>
    <cellStyle name="Calculation 3 3 7 7" xfId="3414" xr:uid="{00000000-0005-0000-0000-00000F0D0000}"/>
    <cellStyle name="Calculation 3 3 7 8" xfId="3415" xr:uid="{00000000-0005-0000-0000-0000100D0000}"/>
    <cellStyle name="Calculation 3 3 8" xfId="3416" xr:uid="{00000000-0005-0000-0000-0000110D0000}"/>
    <cellStyle name="Calculation 3 3 8 2" xfId="3417" xr:uid="{00000000-0005-0000-0000-0000120D0000}"/>
    <cellStyle name="Calculation 3 3 8 2 2" xfId="3418" xr:uid="{00000000-0005-0000-0000-0000130D0000}"/>
    <cellStyle name="Calculation 3 3 8 2 2 2" xfId="3419" xr:uid="{00000000-0005-0000-0000-0000140D0000}"/>
    <cellStyle name="Calculation 3 3 8 2 2 3" xfId="3420" xr:uid="{00000000-0005-0000-0000-0000150D0000}"/>
    <cellStyle name="Calculation 3 3 8 2 2 4" xfId="3421" xr:uid="{00000000-0005-0000-0000-0000160D0000}"/>
    <cellStyle name="Calculation 3 3 8 2 2 5" xfId="3422" xr:uid="{00000000-0005-0000-0000-0000170D0000}"/>
    <cellStyle name="Calculation 3 3 8 2 3" xfId="3423" xr:uid="{00000000-0005-0000-0000-0000180D0000}"/>
    <cellStyle name="Calculation 3 3 8 2 3 2" xfId="3424" xr:uid="{00000000-0005-0000-0000-0000190D0000}"/>
    <cellStyle name="Calculation 3 3 8 2 3 3" xfId="3425" xr:uid="{00000000-0005-0000-0000-00001A0D0000}"/>
    <cellStyle name="Calculation 3 3 8 2 3 4" xfId="3426" xr:uid="{00000000-0005-0000-0000-00001B0D0000}"/>
    <cellStyle name="Calculation 3 3 8 2 3 5" xfId="3427" xr:uid="{00000000-0005-0000-0000-00001C0D0000}"/>
    <cellStyle name="Calculation 3 3 8 2 4" xfId="3428" xr:uid="{00000000-0005-0000-0000-00001D0D0000}"/>
    <cellStyle name="Calculation 3 3 8 2 4 2" xfId="3429" xr:uid="{00000000-0005-0000-0000-00001E0D0000}"/>
    <cellStyle name="Calculation 3 3 8 2 5" xfId="3430" xr:uid="{00000000-0005-0000-0000-00001F0D0000}"/>
    <cellStyle name="Calculation 3 3 8 2 5 2" xfId="3431" xr:uid="{00000000-0005-0000-0000-0000200D0000}"/>
    <cellStyle name="Calculation 3 3 8 2 6" xfId="3432" xr:uid="{00000000-0005-0000-0000-0000210D0000}"/>
    <cellStyle name="Calculation 3 3 8 2 7" xfId="3433" xr:uid="{00000000-0005-0000-0000-0000220D0000}"/>
    <cellStyle name="Calculation 3 3 8 3" xfId="3434" xr:uid="{00000000-0005-0000-0000-0000230D0000}"/>
    <cellStyle name="Calculation 3 3 8 3 2" xfId="3435" xr:uid="{00000000-0005-0000-0000-0000240D0000}"/>
    <cellStyle name="Calculation 3 3 8 3 3" xfId="3436" xr:uid="{00000000-0005-0000-0000-0000250D0000}"/>
    <cellStyle name="Calculation 3 3 8 3 4" xfId="3437" xr:uid="{00000000-0005-0000-0000-0000260D0000}"/>
    <cellStyle name="Calculation 3 3 8 3 5" xfId="3438" xr:uid="{00000000-0005-0000-0000-0000270D0000}"/>
    <cellStyle name="Calculation 3 3 8 4" xfId="3439" xr:uid="{00000000-0005-0000-0000-0000280D0000}"/>
    <cellStyle name="Calculation 3 3 8 4 2" xfId="3440" xr:uid="{00000000-0005-0000-0000-0000290D0000}"/>
    <cellStyle name="Calculation 3 3 8 4 3" xfId="3441" xr:uid="{00000000-0005-0000-0000-00002A0D0000}"/>
    <cellStyle name="Calculation 3 3 8 4 4" xfId="3442" xr:uid="{00000000-0005-0000-0000-00002B0D0000}"/>
    <cellStyle name="Calculation 3 3 8 4 5" xfId="3443" xr:uid="{00000000-0005-0000-0000-00002C0D0000}"/>
    <cellStyle name="Calculation 3 3 8 5" xfId="3444" xr:uid="{00000000-0005-0000-0000-00002D0D0000}"/>
    <cellStyle name="Calculation 3 3 8 5 2" xfId="3445" xr:uid="{00000000-0005-0000-0000-00002E0D0000}"/>
    <cellStyle name="Calculation 3 3 8 6" xfId="3446" xr:uid="{00000000-0005-0000-0000-00002F0D0000}"/>
    <cellStyle name="Calculation 3 3 8 6 2" xfId="3447" xr:uid="{00000000-0005-0000-0000-0000300D0000}"/>
    <cellStyle name="Calculation 3 3 8 7" xfId="3448" xr:uid="{00000000-0005-0000-0000-0000310D0000}"/>
    <cellStyle name="Calculation 3 3 8 8" xfId="3449" xr:uid="{00000000-0005-0000-0000-0000320D0000}"/>
    <cellStyle name="Calculation 3 3 9" xfId="3450" xr:uid="{00000000-0005-0000-0000-0000330D0000}"/>
    <cellStyle name="Calculation 3 3 9 2" xfId="3451" xr:uid="{00000000-0005-0000-0000-0000340D0000}"/>
    <cellStyle name="Calculation 3 3 9 2 2" xfId="3452" xr:uid="{00000000-0005-0000-0000-0000350D0000}"/>
    <cellStyle name="Calculation 3 3 9 2 2 2" xfId="3453" xr:uid="{00000000-0005-0000-0000-0000360D0000}"/>
    <cellStyle name="Calculation 3 3 9 2 2 3" xfId="3454" xr:uid="{00000000-0005-0000-0000-0000370D0000}"/>
    <cellStyle name="Calculation 3 3 9 2 2 4" xfId="3455" xr:uid="{00000000-0005-0000-0000-0000380D0000}"/>
    <cellStyle name="Calculation 3 3 9 2 2 5" xfId="3456" xr:uid="{00000000-0005-0000-0000-0000390D0000}"/>
    <cellStyle name="Calculation 3 3 9 2 3" xfId="3457" xr:uid="{00000000-0005-0000-0000-00003A0D0000}"/>
    <cellStyle name="Calculation 3 3 9 2 3 2" xfId="3458" xr:uid="{00000000-0005-0000-0000-00003B0D0000}"/>
    <cellStyle name="Calculation 3 3 9 2 3 3" xfId="3459" xr:uid="{00000000-0005-0000-0000-00003C0D0000}"/>
    <cellStyle name="Calculation 3 3 9 2 3 4" xfId="3460" xr:uid="{00000000-0005-0000-0000-00003D0D0000}"/>
    <cellStyle name="Calculation 3 3 9 2 3 5" xfId="3461" xr:uid="{00000000-0005-0000-0000-00003E0D0000}"/>
    <cellStyle name="Calculation 3 3 9 2 4" xfId="3462" xr:uid="{00000000-0005-0000-0000-00003F0D0000}"/>
    <cellStyle name="Calculation 3 3 9 2 4 2" xfId="3463" xr:uid="{00000000-0005-0000-0000-0000400D0000}"/>
    <cellStyle name="Calculation 3 3 9 2 5" xfId="3464" xr:uid="{00000000-0005-0000-0000-0000410D0000}"/>
    <cellStyle name="Calculation 3 3 9 2 5 2" xfId="3465" xr:uid="{00000000-0005-0000-0000-0000420D0000}"/>
    <cellStyle name="Calculation 3 3 9 2 6" xfId="3466" xr:uid="{00000000-0005-0000-0000-0000430D0000}"/>
    <cellStyle name="Calculation 3 3 9 2 7" xfId="3467" xr:uid="{00000000-0005-0000-0000-0000440D0000}"/>
    <cellStyle name="Calculation 3 3 9 3" xfId="3468" xr:uid="{00000000-0005-0000-0000-0000450D0000}"/>
    <cellStyle name="Calculation 3 3 9 3 2" xfId="3469" xr:uid="{00000000-0005-0000-0000-0000460D0000}"/>
    <cellStyle name="Calculation 3 3 9 3 3" xfId="3470" xr:uid="{00000000-0005-0000-0000-0000470D0000}"/>
    <cellStyle name="Calculation 3 3 9 3 4" xfId="3471" xr:uid="{00000000-0005-0000-0000-0000480D0000}"/>
    <cellStyle name="Calculation 3 3 9 3 5" xfId="3472" xr:uid="{00000000-0005-0000-0000-0000490D0000}"/>
    <cellStyle name="Calculation 3 3 9 4" xfId="3473" xr:uid="{00000000-0005-0000-0000-00004A0D0000}"/>
    <cellStyle name="Calculation 3 3 9 4 2" xfId="3474" xr:uid="{00000000-0005-0000-0000-00004B0D0000}"/>
    <cellStyle name="Calculation 3 3 9 4 3" xfId="3475" xr:uid="{00000000-0005-0000-0000-00004C0D0000}"/>
    <cellStyle name="Calculation 3 3 9 4 4" xfId="3476" xr:uid="{00000000-0005-0000-0000-00004D0D0000}"/>
    <cellStyle name="Calculation 3 3 9 4 5" xfId="3477" xr:uid="{00000000-0005-0000-0000-00004E0D0000}"/>
    <cellStyle name="Calculation 3 3 9 5" xfId="3478" xr:uid="{00000000-0005-0000-0000-00004F0D0000}"/>
    <cellStyle name="Calculation 3 3 9 5 2" xfId="3479" xr:uid="{00000000-0005-0000-0000-0000500D0000}"/>
    <cellStyle name="Calculation 3 3 9 6" xfId="3480" xr:uid="{00000000-0005-0000-0000-0000510D0000}"/>
    <cellStyle name="Calculation 3 3 9 6 2" xfId="3481" xr:uid="{00000000-0005-0000-0000-0000520D0000}"/>
    <cellStyle name="Calculation 3 3 9 7" xfId="3482" xr:uid="{00000000-0005-0000-0000-0000530D0000}"/>
    <cellStyle name="Calculation 3 3 9 8" xfId="3483" xr:uid="{00000000-0005-0000-0000-0000540D0000}"/>
    <cellStyle name="Calculation 3 4" xfId="3484" xr:uid="{00000000-0005-0000-0000-0000550D0000}"/>
    <cellStyle name="Calculation 3 4 2" xfId="3485" xr:uid="{00000000-0005-0000-0000-0000560D0000}"/>
    <cellStyle name="Calculation 3 5" xfId="3486" xr:uid="{00000000-0005-0000-0000-0000570D0000}"/>
    <cellStyle name="Calculation 3 5 2" xfId="3487" xr:uid="{00000000-0005-0000-0000-0000580D0000}"/>
    <cellStyle name="Calculation 3 6" xfId="3488" xr:uid="{00000000-0005-0000-0000-0000590D0000}"/>
    <cellStyle name="Calculation 3 7" xfId="3489" xr:uid="{00000000-0005-0000-0000-00005A0D0000}"/>
    <cellStyle name="Calculation 3 7 2" xfId="3490" xr:uid="{00000000-0005-0000-0000-00005B0D0000}"/>
    <cellStyle name="Calculation 3_T-straight with PEDs adjustor" xfId="3491" xr:uid="{00000000-0005-0000-0000-00005C0D0000}"/>
    <cellStyle name="Calculation 4" xfId="3492" xr:uid="{00000000-0005-0000-0000-00005D0D0000}"/>
    <cellStyle name="Calculation 4 2" xfId="3493" xr:uid="{00000000-0005-0000-0000-00005E0D0000}"/>
    <cellStyle name="Calculation 4 2 10" xfId="3494" xr:uid="{00000000-0005-0000-0000-00005F0D0000}"/>
    <cellStyle name="Calculation 4 2 10 2" xfId="3495" xr:uid="{00000000-0005-0000-0000-0000600D0000}"/>
    <cellStyle name="Calculation 4 2 10 2 2" xfId="3496" xr:uid="{00000000-0005-0000-0000-0000610D0000}"/>
    <cellStyle name="Calculation 4 2 10 2 2 2" xfId="3497" xr:uid="{00000000-0005-0000-0000-0000620D0000}"/>
    <cellStyle name="Calculation 4 2 10 2 2 3" xfId="3498" xr:uid="{00000000-0005-0000-0000-0000630D0000}"/>
    <cellStyle name="Calculation 4 2 10 2 2 4" xfId="3499" xr:uid="{00000000-0005-0000-0000-0000640D0000}"/>
    <cellStyle name="Calculation 4 2 10 2 2 5" xfId="3500" xr:uid="{00000000-0005-0000-0000-0000650D0000}"/>
    <cellStyle name="Calculation 4 2 10 2 3" xfId="3501" xr:uid="{00000000-0005-0000-0000-0000660D0000}"/>
    <cellStyle name="Calculation 4 2 10 2 3 2" xfId="3502" xr:uid="{00000000-0005-0000-0000-0000670D0000}"/>
    <cellStyle name="Calculation 4 2 10 2 3 3" xfId="3503" xr:uid="{00000000-0005-0000-0000-0000680D0000}"/>
    <cellStyle name="Calculation 4 2 10 2 3 4" xfId="3504" xr:uid="{00000000-0005-0000-0000-0000690D0000}"/>
    <cellStyle name="Calculation 4 2 10 2 3 5" xfId="3505" xr:uid="{00000000-0005-0000-0000-00006A0D0000}"/>
    <cellStyle name="Calculation 4 2 10 2 4" xfId="3506" xr:uid="{00000000-0005-0000-0000-00006B0D0000}"/>
    <cellStyle name="Calculation 4 2 10 2 4 2" xfId="3507" xr:uid="{00000000-0005-0000-0000-00006C0D0000}"/>
    <cellStyle name="Calculation 4 2 10 2 5" xfId="3508" xr:uid="{00000000-0005-0000-0000-00006D0D0000}"/>
    <cellStyle name="Calculation 4 2 10 2 5 2" xfId="3509" xr:uid="{00000000-0005-0000-0000-00006E0D0000}"/>
    <cellStyle name="Calculation 4 2 10 2 6" xfId="3510" xr:uid="{00000000-0005-0000-0000-00006F0D0000}"/>
    <cellStyle name="Calculation 4 2 10 2 7" xfId="3511" xr:uid="{00000000-0005-0000-0000-0000700D0000}"/>
    <cellStyle name="Calculation 4 2 10 3" xfId="3512" xr:uid="{00000000-0005-0000-0000-0000710D0000}"/>
    <cellStyle name="Calculation 4 2 10 3 2" xfId="3513" xr:uid="{00000000-0005-0000-0000-0000720D0000}"/>
    <cellStyle name="Calculation 4 2 10 3 3" xfId="3514" xr:uid="{00000000-0005-0000-0000-0000730D0000}"/>
    <cellStyle name="Calculation 4 2 10 3 4" xfId="3515" xr:uid="{00000000-0005-0000-0000-0000740D0000}"/>
    <cellStyle name="Calculation 4 2 10 3 5" xfId="3516" xr:uid="{00000000-0005-0000-0000-0000750D0000}"/>
    <cellStyle name="Calculation 4 2 10 4" xfId="3517" xr:uid="{00000000-0005-0000-0000-0000760D0000}"/>
    <cellStyle name="Calculation 4 2 10 4 2" xfId="3518" xr:uid="{00000000-0005-0000-0000-0000770D0000}"/>
    <cellStyle name="Calculation 4 2 10 4 3" xfId="3519" xr:uid="{00000000-0005-0000-0000-0000780D0000}"/>
    <cellStyle name="Calculation 4 2 10 4 4" xfId="3520" xr:uid="{00000000-0005-0000-0000-0000790D0000}"/>
    <cellStyle name="Calculation 4 2 10 4 5" xfId="3521" xr:uid="{00000000-0005-0000-0000-00007A0D0000}"/>
    <cellStyle name="Calculation 4 2 10 5" xfId="3522" xr:uid="{00000000-0005-0000-0000-00007B0D0000}"/>
    <cellStyle name="Calculation 4 2 10 5 2" xfId="3523" xr:uid="{00000000-0005-0000-0000-00007C0D0000}"/>
    <cellStyle name="Calculation 4 2 10 6" xfId="3524" xr:uid="{00000000-0005-0000-0000-00007D0D0000}"/>
    <cellStyle name="Calculation 4 2 10 6 2" xfId="3525" xr:uid="{00000000-0005-0000-0000-00007E0D0000}"/>
    <cellStyle name="Calculation 4 2 10 7" xfId="3526" xr:uid="{00000000-0005-0000-0000-00007F0D0000}"/>
    <cellStyle name="Calculation 4 2 10 8" xfId="3527" xr:uid="{00000000-0005-0000-0000-0000800D0000}"/>
    <cellStyle name="Calculation 4 2 11" xfId="3528" xr:uid="{00000000-0005-0000-0000-0000810D0000}"/>
    <cellStyle name="Calculation 4 2 11 2" xfId="3529" xr:uid="{00000000-0005-0000-0000-0000820D0000}"/>
    <cellStyle name="Calculation 4 2 11 2 2" xfId="3530" xr:uid="{00000000-0005-0000-0000-0000830D0000}"/>
    <cellStyle name="Calculation 4 2 11 2 2 2" xfId="3531" xr:uid="{00000000-0005-0000-0000-0000840D0000}"/>
    <cellStyle name="Calculation 4 2 11 2 2 3" xfId="3532" xr:uid="{00000000-0005-0000-0000-0000850D0000}"/>
    <cellStyle name="Calculation 4 2 11 2 2 4" xfId="3533" xr:uid="{00000000-0005-0000-0000-0000860D0000}"/>
    <cellStyle name="Calculation 4 2 11 2 2 5" xfId="3534" xr:uid="{00000000-0005-0000-0000-0000870D0000}"/>
    <cellStyle name="Calculation 4 2 11 2 3" xfId="3535" xr:uid="{00000000-0005-0000-0000-0000880D0000}"/>
    <cellStyle name="Calculation 4 2 11 2 3 2" xfId="3536" xr:uid="{00000000-0005-0000-0000-0000890D0000}"/>
    <cellStyle name="Calculation 4 2 11 2 3 3" xfId="3537" xr:uid="{00000000-0005-0000-0000-00008A0D0000}"/>
    <cellStyle name="Calculation 4 2 11 2 3 4" xfId="3538" xr:uid="{00000000-0005-0000-0000-00008B0D0000}"/>
    <cellStyle name="Calculation 4 2 11 2 3 5" xfId="3539" xr:uid="{00000000-0005-0000-0000-00008C0D0000}"/>
    <cellStyle name="Calculation 4 2 11 2 4" xfId="3540" xr:uid="{00000000-0005-0000-0000-00008D0D0000}"/>
    <cellStyle name="Calculation 4 2 11 2 4 2" xfId="3541" xr:uid="{00000000-0005-0000-0000-00008E0D0000}"/>
    <cellStyle name="Calculation 4 2 11 2 5" xfId="3542" xr:uid="{00000000-0005-0000-0000-00008F0D0000}"/>
    <cellStyle name="Calculation 4 2 11 2 5 2" xfId="3543" xr:uid="{00000000-0005-0000-0000-0000900D0000}"/>
    <cellStyle name="Calculation 4 2 11 2 6" xfId="3544" xr:uid="{00000000-0005-0000-0000-0000910D0000}"/>
    <cellStyle name="Calculation 4 2 11 2 7" xfId="3545" xr:uid="{00000000-0005-0000-0000-0000920D0000}"/>
    <cellStyle name="Calculation 4 2 11 3" xfId="3546" xr:uid="{00000000-0005-0000-0000-0000930D0000}"/>
    <cellStyle name="Calculation 4 2 11 3 2" xfId="3547" xr:uid="{00000000-0005-0000-0000-0000940D0000}"/>
    <cellStyle name="Calculation 4 2 11 3 3" xfId="3548" xr:uid="{00000000-0005-0000-0000-0000950D0000}"/>
    <cellStyle name="Calculation 4 2 11 3 4" xfId="3549" xr:uid="{00000000-0005-0000-0000-0000960D0000}"/>
    <cellStyle name="Calculation 4 2 11 3 5" xfId="3550" xr:uid="{00000000-0005-0000-0000-0000970D0000}"/>
    <cellStyle name="Calculation 4 2 11 4" xfId="3551" xr:uid="{00000000-0005-0000-0000-0000980D0000}"/>
    <cellStyle name="Calculation 4 2 11 4 2" xfId="3552" xr:uid="{00000000-0005-0000-0000-0000990D0000}"/>
    <cellStyle name="Calculation 4 2 11 4 3" xfId="3553" xr:uid="{00000000-0005-0000-0000-00009A0D0000}"/>
    <cellStyle name="Calculation 4 2 11 4 4" xfId="3554" xr:uid="{00000000-0005-0000-0000-00009B0D0000}"/>
    <cellStyle name="Calculation 4 2 11 4 5" xfId="3555" xr:uid="{00000000-0005-0000-0000-00009C0D0000}"/>
    <cellStyle name="Calculation 4 2 11 5" xfId="3556" xr:uid="{00000000-0005-0000-0000-00009D0D0000}"/>
    <cellStyle name="Calculation 4 2 11 5 2" xfId="3557" xr:uid="{00000000-0005-0000-0000-00009E0D0000}"/>
    <cellStyle name="Calculation 4 2 11 6" xfId="3558" xr:uid="{00000000-0005-0000-0000-00009F0D0000}"/>
    <cellStyle name="Calculation 4 2 11 6 2" xfId="3559" xr:uid="{00000000-0005-0000-0000-0000A00D0000}"/>
    <cellStyle name="Calculation 4 2 11 7" xfId="3560" xr:uid="{00000000-0005-0000-0000-0000A10D0000}"/>
    <cellStyle name="Calculation 4 2 11 8" xfId="3561" xr:uid="{00000000-0005-0000-0000-0000A20D0000}"/>
    <cellStyle name="Calculation 4 2 12" xfId="3562" xr:uid="{00000000-0005-0000-0000-0000A30D0000}"/>
    <cellStyle name="Calculation 4 2 12 2" xfId="3563" xr:uid="{00000000-0005-0000-0000-0000A40D0000}"/>
    <cellStyle name="Calculation 4 2 12 2 2" xfId="3564" xr:uid="{00000000-0005-0000-0000-0000A50D0000}"/>
    <cellStyle name="Calculation 4 2 12 2 2 2" xfId="3565" xr:uid="{00000000-0005-0000-0000-0000A60D0000}"/>
    <cellStyle name="Calculation 4 2 12 2 2 3" xfId="3566" xr:uid="{00000000-0005-0000-0000-0000A70D0000}"/>
    <cellStyle name="Calculation 4 2 12 2 2 4" xfId="3567" xr:uid="{00000000-0005-0000-0000-0000A80D0000}"/>
    <cellStyle name="Calculation 4 2 12 2 2 5" xfId="3568" xr:uid="{00000000-0005-0000-0000-0000A90D0000}"/>
    <cellStyle name="Calculation 4 2 12 2 3" xfId="3569" xr:uid="{00000000-0005-0000-0000-0000AA0D0000}"/>
    <cellStyle name="Calculation 4 2 12 2 3 2" xfId="3570" xr:uid="{00000000-0005-0000-0000-0000AB0D0000}"/>
    <cellStyle name="Calculation 4 2 12 2 3 3" xfId="3571" xr:uid="{00000000-0005-0000-0000-0000AC0D0000}"/>
    <cellStyle name="Calculation 4 2 12 2 3 4" xfId="3572" xr:uid="{00000000-0005-0000-0000-0000AD0D0000}"/>
    <cellStyle name="Calculation 4 2 12 2 3 5" xfId="3573" xr:uid="{00000000-0005-0000-0000-0000AE0D0000}"/>
    <cellStyle name="Calculation 4 2 12 2 4" xfId="3574" xr:uid="{00000000-0005-0000-0000-0000AF0D0000}"/>
    <cellStyle name="Calculation 4 2 12 2 4 2" xfId="3575" xr:uid="{00000000-0005-0000-0000-0000B00D0000}"/>
    <cellStyle name="Calculation 4 2 12 2 5" xfId="3576" xr:uid="{00000000-0005-0000-0000-0000B10D0000}"/>
    <cellStyle name="Calculation 4 2 12 2 5 2" xfId="3577" xr:uid="{00000000-0005-0000-0000-0000B20D0000}"/>
    <cellStyle name="Calculation 4 2 12 2 6" xfId="3578" xr:uid="{00000000-0005-0000-0000-0000B30D0000}"/>
    <cellStyle name="Calculation 4 2 12 2 7" xfId="3579" xr:uid="{00000000-0005-0000-0000-0000B40D0000}"/>
    <cellStyle name="Calculation 4 2 12 3" xfId="3580" xr:uid="{00000000-0005-0000-0000-0000B50D0000}"/>
    <cellStyle name="Calculation 4 2 12 3 2" xfId="3581" xr:uid="{00000000-0005-0000-0000-0000B60D0000}"/>
    <cellStyle name="Calculation 4 2 12 3 3" xfId="3582" xr:uid="{00000000-0005-0000-0000-0000B70D0000}"/>
    <cellStyle name="Calculation 4 2 12 3 4" xfId="3583" xr:uid="{00000000-0005-0000-0000-0000B80D0000}"/>
    <cellStyle name="Calculation 4 2 12 3 5" xfId="3584" xr:uid="{00000000-0005-0000-0000-0000B90D0000}"/>
    <cellStyle name="Calculation 4 2 12 4" xfId="3585" xr:uid="{00000000-0005-0000-0000-0000BA0D0000}"/>
    <cellStyle name="Calculation 4 2 12 4 2" xfId="3586" xr:uid="{00000000-0005-0000-0000-0000BB0D0000}"/>
    <cellStyle name="Calculation 4 2 12 4 3" xfId="3587" xr:uid="{00000000-0005-0000-0000-0000BC0D0000}"/>
    <cellStyle name="Calculation 4 2 12 4 4" xfId="3588" xr:uid="{00000000-0005-0000-0000-0000BD0D0000}"/>
    <cellStyle name="Calculation 4 2 12 4 5" xfId="3589" xr:uid="{00000000-0005-0000-0000-0000BE0D0000}"/>
    <cellStyle name="Calculation 4 2 12 5" xfId="3590" xr:uid="{00000000-0005-0000-0000-0000BF0D0000}"/>
    <cellStyle name="Calculation 4 2 12 5 2" xfId="3591" xr:uid="{00000000-0005-0000-0000-0000C00D0000}"/>
    <cellStyle name="Calculation 4 2 12 6" xfId="3592" xr:uid="{00000000-0005-0000-0000-0000C10D0000}"/>
    <cellStyle name="Calculation 4 2 12 6 2" xfId="3593" xr:uid="{00000000-0005-0000-0000-0000C20D0000}"/>
    <cellStyle name="Calculation 4 2 12 7" xfId="3594" xr:uid="{00000000-0005-0000-0000-0000C30D0000}"/>
    <cellStyle name="Calculation 4 2 12 8" xfId="3595" xr:uid="{00000000-0005-0000-0000-0000C40D0000}"/>
    <cellStyle name="Calculation 4 2 13" xfId="3596" xr:uid="{00000000-0005-0000-0000-0000C50D0000}"/>
    <cellStyle name="Calculation 4 2 13 2" xfId="3597" xr:uid="{00000000-0005-0000-0000-0000C60D0000}"/>
    <cellStyle name="Calculation 4 2 13 2 2" xfId="3598" xr:uid="{00000000-0005-0000-0000-0000C70D0000}"/>
    <cellStyle name="Calculation 4 2 13 2 2 2" xfId="3599" xr:uid="{00000000-0005-0000-0000-0000C80D0000}"/>
    <cellStyle name="Calculation 4 2 13 2 2 3" xfId="3600" xr:uid="{00000000-0005-0000-0000-0000C90D0000}"/>
    <cellStyle name="Calculation 4 2 13 2 2 4" xfId="3601" xr:uid="{00000000-0005-0000-0000-0000CA0D0000}"/>
    <cellStyle name="Calculation 4 2 13 2 2 5" xfId="3602" xr:uid="{00000000-0005-0000-0000-0000CB0D0000}"/>
    <cellStyle name="Calculation 4 2 13 2 3" xfId="3603" xr:uid="{00000000-0005-0000-0000-0000CC0D0000}"/>
    <cellStyle name="Calculation 4 2 13 2 3 2" xfId="3604" xr:uid="{00000000-0005-0000-0000-0000CD0D0000}"/>
    <cellStyle name="Calculation 4 2 13 2 3 3" xfId="3605" xr:uid="{00000000-0005-0000-0000-0000CE0D0000}"/>
    <cellStyle name="Calculation 4 2 13 2 3 4" xfId="3606" xr:uid="{00000000-0005-0000-0000-0000CF0D0000}"/>
    <cellStyle name="Calculation 4 2 13 2 3 5" xfId="3607" xr:uid="{00000000-0005-0000-0000-0000D00D0000}"/>
    <cellStyle name="Calculation 4 2 13 2 4" xfId="3608" xr:uid="{00000000-0005-0000-0000-0000D10D0000}"/>
    <cellStyle name="Calculation 4 2 13 2 4 2" xfId="3609" xr:uid="{00000000-0005-0000-0000-0000D20D0000}"/>
    <cellStyle name="Calculation 4 2 13 2 5" xfId="3610" xr:uid="{00000000-0005-0000-0000-0000D30D0000}"/>
    <cellStyle name="Calculation 4 2 13 2 5 2" xfId="3611" xr:uid="{00000000-0005-0000-0000-0000D40D0000}"/>
    <cellStyle name="Calculation 4 2 13 2 6" xfId="3612" xr:uid="{00000000-0005-0000-0000-0000D50D0000}"/>
    <cellStyle name="Calculation 4 2 13 2 7" xfId="3613" xr:uid="{00000000-0005-0000-0000-0000D60D0000}"/>
    <cellStyle name="Calculation 4 2 13 3" xfId="3614" xr:uid="{00000000-0005-0000-0000-0000D70D0000}"/>
    <cellStyle name="Calculation 4 2 13 3 2" xfId="3615" xr:uid="{00000000-0005-0000-0000-0000D80D0000}"/>
    <cellStyle name="Calculation 4 2 13 3 3" xfId="3616" xr:uid="{00000000-0005-0000-0000-0000D90D0000}"/>
    <cellStyle name="Calculation 4 2 13 3 4" xfId="3617" xr:uid="{00000000-0005-0000-0000-0000DA0D0000}"/>
    <cellStyle name="Calculation 4 2 13 3 5" xfId="3618" xr:uid="{00000000-0005-0000-0000-0000DB0D0000}"/>
    <cellStyle name="Calculation 4 2 13 4" xfId="3619" xr:uid="{00000000-0005-0000-0000-0000DC0D0000}"/>
    <cellStyle name="Calculation 4 2 13 4 2" xfId="3620" xr:uid="{00000000-0005-0000-0000-0000DD0D0000}"/>
    <cellStyle name="Calculation 4 2 13 4 3" xfId="3621" xr:uid="{00000000-0005-0000-0000-0000DE0D0000}"/>
    <cellStyle name="Calculation 4 2 13 4 4" xfId="3622" xr:uid="{00000000-0005-0000-0000-0000DF0D0000}"/>
    <cellStyle name="Calculation 4 2 13 4 5" xfId="3623" xr:uid="{00000000-0005-0000-0000-0000E00D0000}"/>
    <cellStyle name="Calculation 4 2 13 5" xfId="3624" xr:uid="{00000000-0005-0000-0000-0000E10D0000}"/>
    <cellStyle name="Calculation 4 2 13 5 2" xfId="3625" xr:uid="{00000000-0005-0000-0000-0000E20D0000}"/>
    <cellStyle name="Calculation 4 2 13 6" xfId="3626" xr:uid="{00000000-0005-0000-0000-0000E30D0000}"/>
    <cellStyle name="Calculation 4 2 13 6 2" xfId="3627" xr:uid="{00000000-0005-0000-0000-0000E40D0000}"/>
    <cellStyle name="Calculation 4 2 13 7" xfId="3628" xr:uid="{00000000-0005-0000-0000-0000E50D0000}"/>
    <cellStyle name="Calculation 4 2 13 8" xfId="3629" xr:uid="{00000000-0005-0000-0000-0000E60D0000}"/>
    <cellStyle name="Calculation 4 2 14" xfId="3630" xr:uid="{00000000-0005-0000-0000-0000E70D0000}"/>
    <cellStyle name="Calculation 4 2 14 2" xfId="3631" xr:uid="{00000000-0005-0000-0000-0000E80D0000}"/>
    <cellStyle name="Calculation 4 2 14 2 2" xfId="3632" xr:uid="{00000000-0005-0000-0000-0000E90D0000}"/>
    <cellStyle name="Calculation 4 2 14 2 2 2" xfId="3633" xr:uid="{00000000-0005-0000-0000-0000EA0D0000}"/>
    <cellStyle name="Calculation 4 2 14 2 2 3" xfId="3634" xr:uid="{00000000-0005-0000-0000-0000EB0D0000}"/>
    <cellStyle name="Calculation 4 2 14 2 2 4" xfId="3635" xr:uid="{00000000-0005-0000-0000-0000EC0D0000}"/>
    <cellStyle name="Calculation 4 2 14 2 2 5" xfId="3636" xr:uid="{00000000-0005-0000-0000-0000ED0D0000}"/>
    <cellStyle name="Calculation 4 2 14 2 3" xfId="3637" xr:uid="{00000000-0005-0000-0000-0000EE0D0000}"/>
    <cellStyle name="Calculation 4 2 14 2 3 2" xfId="3638" xr:uid="{00000000-0005-0000-0000-0000EF0D0000}"/>
    <cellStyle name="Calculation 4 2 14 2 3 3" xfId="3639" xr:uid="{00000000-0005-0000-0000-0000F00D0000}"/>
    <cellStyle name="Calculation 4 2 14 2 3 4" xfId="3640" xr:uid="{00000000-0005-0000-0000-0000F10D0000}"/>
    <cellStyle name="Calculation 4 2 14 2 3 5" xfId="3641" xr:uid="{00000000-0005-0000-0000-0000F20D0000}"/>
    <cellStyle name="Calculation 4 2 14 2 4" xfId="3642" xr:uid="{00000000-0005-0000-0000-0000F30D0000}"/>
    <cellStyle name="Calculation 4 2 14 2 4 2" xfId="3643" xr:uid="{00000000-0005-0000-0000-0000F40D0000}"/>
    <cellStyle name="Calculation 4 2 14 2 5" xfId="3644" xr:uid="{00000000-0005-0000-0000-0000F50D0000}"/>
    <cellStyle name="Calculation 4 2 14 2 5 2" xfId="3645" xr:uid="{00000000-0005-0000-0000-0000F60D0000}"/>
    <cellStyle name="Calculation 4 2 14 2 6" xfId="3646" xr:uid="{00000000-0005-0000-0000-0000F70D0000}"/>
    <cellStyle name="Calculation 4 2 14 2 7" xfId="3647" xr:uid="{00000000-0005-0000-0000-0000F80D0000}"/>
    <cellStyle name="Calculation 4 2 14 3" xfId="3648" xr:uid="{00000000-0005-0000-0000-0000F90D0000}"/>
    <cellStyle name="Calculation 4 2 14 3 2" xfId="3649" xr:uid="{00000000-0005-0000-0000-0000FA0D0000}"/>
    <cellStyle name="Calculation 4 2 14 3 3" xfId="3650" xr:uid="{00000000-0005-0000-0000-0000FB0D0000}"/>
    <cellStyle name="Calculation 4 2 14 3 4" xfId="3651" xr:uid="{00000000-0005-0000-0000-0000FC0D0000}"/>
    <cellStyle name="Calculation 4 2 14 3 5" xfId="3652" xr:uid="{00000000-0005-0000-0000-0000FD0D0000}"/>
    <cellStyle name="Calculation 4 2 14 4" xfId="3653" xr:uid="{00000000-0005-0000-0000-0000FE0D0000}"/>
    <cellStyle name="Calculation 4 2 14 4 2" xfId="3654" xr:uid="{00000000-0005-0000-0000-0000FF0D0000}"/>
    <cellStyle name="Calculation 4 2 14 4 3" xfId="3655" xr:uid="{00000000-0005-0000-0000-0000000E0000}"/>
    <cellStyle name="Calculation 4 2 14 4 4" xfId="3656" xr:uid="{00000000-0005-0000-0000-0000010E0000}"/>
    <cellStyle name="Calculation 4 2 14 4 5" xfId="3657" xr:uid="{00000000-0005-0000-0000-0000020E0000}"/>
    <cellStyle name="Calculation 4 2 14 5" xfId="3658" xr:uid="{00000000-0005-0000-0000-0000030E0000}"/>
    <cellStyle name="Calculation 4 2 14 5 2" xfId="3659" xr:uid="{00000000-0005-0000-0000-0000040E0000}"/>
    <cellStyle name="Calculation 4 2 14 6" xfId="3660" xr:uid="{00000000-0005-0000-0000-0000050E0000}"/>
    <cellStyle name="Calculation 4 2 14 6 2" xfId="3661" xr:uid="{00000000-0005-0000-0000-0000060E0000}"/>
    <cellStyle name="Calculation 4 2 14 7" xfId="3662" xr:uid="{00000000-0005-0000-0000-0000070E0000}"/>
    <cellStyle name="Calculation 4 2 14 8" xfId="3663" xr:uid="{00000000-0005-0000-0000-0000080E0000}"/>
    <cellStyle name="Calculation 4 2 15" xfId="3664" xr:uid="{00000000-0005-0000-0000-0000090E0000}"/>
    <cellStyle name="Calculation 4 2 15 2" xfId="3665" xr:uid="{00000000-0005-0000-0000-00000A0E0000}"/>
    <cellStyle name="Calculation 4 2 15 2 2" xfId="3666" xr:uid="{00000000-0005-0000-0000-00000B0E0000}"/>
    <cellStyle name="Calculation 4 2 15 2 3" xfId="3667" xr:uid="{00000000-0005-0000-0000-00000C0E0000}"/>
    <cellStyle name="Calculation 4 2 15 2 4" xfId="3668" xr:uid="{00000000-0005-0000-0000-00000D0E0000}"/>
    <cellStyle name="Calculation 4 2 15 2 5" xfId="3669" xr:uid="{00000000-0005-0000-0000-00000E0E0000}"/>
    <cellStyle name="Calculation 4 2 15 3" xfId="3670" xr:uid="{00000000-0005-0000-0000-00000F0E0000}"/>
    <cellStyle name="Calculation 4 2 15 3 2" xfId="3671" xr:uid="{00000000-0005-0000-0000-0000100E0000}"/>
    <cellStyle name="Calculation 4 2 15 3 3" xfId="3672" xr:uid="{00000000-0005-0000-0000-0000110E0000}"/>
    <cellStyle name="Calculation 4 2 15 3 4" xfId="3673" xr:uid="{00000000-0005-0000-0000-0000120E0000}"/>
    <cellStyle name="Calculation 4 2 15 3 5" xfId="3674" xr:uid="{00000000-0005-0000-0000-0000130E0000}"/>
    <cellStyle name="Calculation 4 2 15 4" xfId="3675" xr:uid="{00000000-0005-0000-0000-0000140E0000}"/>
    <cellStyle name="Calculation 4 2 15 4 2" xfId="3676" xr:uid="{00000000-0005-0000-0000-0000150E0000}"/>
    <cellStyle name="Calculation 4 2 15 5" xfId="3677" xr:uid="{00000000-0005-0000-0000-0000160E0000}"/>
    <cellStyle name="Calculation 4 2 15 5 2" xfId="3678" xr:uid="{00000000-0005-0000-0000-0000170E0000}"/>
    <cellStyle name="Calculation 4 2 15 6" xfId="3679" xr:uid="{00000000-0005-0000-0000-0000180E0000}"/>
    <cellStyle name="Calculation 4 2 15 7" xfId="3680" xr:uid="{00000000-0005-0000-0000-0000190E0000}"/>
    <cellStyle name="Calculation 4 2 16" xfId="3681" xr:uid="{00000000-0005-0000-0000-00001A0E0000}"/>
    <cellStyle name="Calculation 4 2 16 2" xfId="3682" xr:uid="{00000000-0005-0000-0000-00001B0E0000}"/>
    <cellStyle name="Calculation 4 2 16 3" xfId="3683" xr:uid="{00000000-0005-0000-0000-00001C0E0000}"/>
    <cellStyle name="Calculation 4 2 16 4" xfId="3684" xr:uid="{00000000-0005-0000-0000-00001D0E0000}"/>
    <cellStyle name="Calculation 4 2 16 5" xfId="3685" xr:uid="{00000000-0005-0000-0000-00001E0E0000}"/>
    <cellStyle name="Calculation 4 2 17" xfId="3686" xr:uid="{00000000-0005-0000-0000-00001F0E0000}"/>
    <cellStyle name="Calculation 4 2 17 2" xfId="3687" xr:uid="{00000000-0005-0000-0000-0000200E0000}"/>
    <cellStyle name="Calculation 4 2 17 3" xfId="3688" xr:uid="{00000000-0005-0000-0000-0000210E0000}"/>
    <cellStyle name="Calculation 4 2 17 4" xfId="3689" xr:uid="{00000000-0005-0000-0000-0000220E0000}"/>
    <cellStyle name="Calculation 4 2 17 5" xfId="3690" xr:uid="{00000000-0005-0000-0000-0000230E0000}"/>
    <cellStyle name="Calculation 4 2 18" xfId="3691" xr:uid="{00000000-0005-0000-0000-0000240E0000}"/>
    <cellStyle name="Calculation 4 2 18 2" xfId="3692" xr:uid="{00000000-0005-0000-0000-0000250E0000}"/>
    <cellStyle name="Calculation 4 2 19" xfId="3693" xr:uid="{00000000-0005-0000-0000-0000260E0000}"/>
    <cellStyle name="Calculation 4 2 19 2" xfId="3694" xr:uid="{00000000-0005-0000-0000-0000270E0000}"/>
    <cellStyle name="Calculation 4 2 2" xfId="3695" xr:uid="{00000000-0005-0000-0000-0000280E0000}"/>
    <cellStyle name="Calculation 4 2 2 2" xfId="3696" xr:uid="{00000000-0005-0000-0000-0000290E0000}"/>
    <cellStyle name="Calculation 4 2 2 2 2" xfId="3697" xr:uid="{00000000-0005-0000-0000-00002A0E0000}"/>
    <cellStyle name="Calculation 4 2 2 2 2 2" xfId="3698" xr:uid="{00000000-0005-0000-0000-00002B0E0000}"/>
    <cellStyle name="Calculation 4 2 2 2 2 3" xfId="3699" xr:uid="{00000000-0005-0000-0000-00002C0E0000}"/>
    <cellStyle name="Calculation 4 2 2 2 2 4" xfId="3700" xr:uid="{00000000-0005-0000-0000-00002D0E0000}"/>
    <cellStyle name="Calculation 4 2 2 2 2 5" xfId="3701" xr:uid="{00000000-0005-0000-0000-00002E0E0000}"/>
    <cellStyle name="Calculation 4 2 2 2 3" xfId="3702" xr:uid="{00000000-0005-0000-0000-00002F0E0000}"/>
    <cellStyle name="Calculation 4 2 2 2 3 2" xfId="3703" xr:uid="{00000000-0005-0000-0000-0000300E0000}"/>
    <cellStyle name="Calculation 4 2 2 2 3 3" xfId="3704" xr:uid="{00000000-0005-0000-0000-0000310E0000}"/>
    <cellStyle name="Calculation 4 2 2 2 3 4" xfId="3705" xr:uid="{00000000-0005-0000-0000-0000320E0000}"/>
    <cellStyle name="Calculation 4 2 2 2 3 5" xfId="3706" xr:uid="{00000000-0005-0000-0000-0000330E0000}"/>
    <cellStyle name="Calculation 4 2 2 2 4" xfId="3707" xr:uid="{00000000-0005-0000-0000-0000340E0000}"/>
    <cellStyle name="Calculation 4 2 2 2 4 2" xfId="3708" xr:uid="{00000000-0005-0000-0000-0000350E0000}"/>
    <cellStyle name="Calculation 4 2 2 2 5" xfId="3709" xr:uid="{00000000-0005-0000-0000-0000360E0000}"/>
    <cellStyle name="Calculation 4 2 2 2 5 2" xfId="3710" xr:uid="{00000000-0005-0000-0000-0000370E0000}"/>
    <cellStyle name="Calculation 4 2 2 2 6" xfId="3711" xr:uid="{00000000-0005-0000-0000-0000380E0000}"/>
    <cellStyle name="Calculation 4 2 2 2 7" xfId="3712" xr:uid="{00000000-0005-0000-0000-0000390E0000}"/>
    <cellStyle name="Calculation 4 2 2 3" xfId="3713" xr:uid="{00000000-0005-0000-0000-00003A0E0000}"/>
    <cellStyle name="Calculation 4 2 2 3 2" xfId="3714" xr:uid="{00000000-0005-0000-0000-00003B0E0000}"/>
    <cellStyle name="Calculation 4 2 2 3 3" xfId="3715" xr:uid="{00000000-0005-0000-0000-00003C0E0000}"/>
    <cellStyle name="Calculation 4 2 2 3 4" xfId="3716" xr:uid="{00000000-0005-0000-0000-00003D0E0000}"/>
    <cellStyle name="Calculation 4 2 2 3 5" xfId="3717" xr:uid="{00000000-0005-0000-0000-00003E0E0000}"/>
    <cellStyle name="Calculation 4 2 2 4" xfId="3718" xr:uid="{00000000-0005-0000-0000-00003F0E0000}"/>
    <cellStyle name="Calculation 4 2 2 4 2" xfId="3719" xr:uid="{00000000-0005-0000-0000-0000400E0000}"/>
    <cellStyle name="Calculation 4 2 2 4 3" xfId="3720" xr:uid="{00000000-0005-0000-0000-0000410E0000}"/>
    <cellStyle name="Calculation 4 2 2 4 4" xfId="3721" xr:uid="{00000000-0005-0000-0000-0000420E0000}"/>
    <cellStyle name="Calculation 4 2 2 4 5" xfId="3722" xr:uid="{00000000-0005-0000-0000-0000430E0000}"/>
    <cellStyle name="Calculation 4 2 2 5" xfId="3723" xr:uid="{00000000-0005-0000-0000-0000440E0000}"/>
    <cellStyle name="Calculation 4 2 2 5 2" xfId="3724" xr:uid="{00000000-0005-0000-0000-0000450E0000}"/>
    <cellStyle name="Calculation 4 2 2 6" xfId="3725" xr:uid="{00000000-0005-0000-0000-0000460E0000}"/>
    <cellStyle name="Calculation 4 2 2 6 2" xfId="3726" xr:uid="{00000000-0005-0000-0000-0000470E0000}"/>
    <cellStyle name="Calculation 4 2 2 7" xfId="3727" xr:uid="{00000000-0005-0000-0000-0000480E0000}"/>
    <cellStyle name="Calculation 4 2 2 8" xfId="3728" xr:uid="{00000000-0005-0000-0000-0000490E0000}"/>
    <cellStyle name="Calculation 4 2 20" xfId="3729" xr:uid="{00000000-0005-0000-0000-00004A0E0000}"/>
    <cellStyle name="Calculation 4 2 21" xfId="3730" xr:uid="{00000000-0005-0000-0000-00004B0E0000}"/>
    <cellStyle name="Calculation 4 2 3" xfId="3731" xr:uid="{00000000-0005-0000-0000-00004C0E0000}"/>
    <cellStyle name="Calculation 4 2 3 2" xfId="3732" xr:uid="{00000000-0005-0000-0000-00004D0E0000}"/>
    <cellStyle name="Calculation 4 2 3 2 2" xfId="3733" xr:uid="{00000000-0005-0000-0000-00004E0E0000}"/>
    <cellStyle name="Calculation 4 2 3 2 2 2" xfId="3734" xr:uid="{00000000-0005-0000-0000-00004F0E0000}"/>
    <cellStyle name="Calculation 4 2 3 2 2 3" xfId="3735" xr:uid="{00000000-0005-0000-0000-0000500E0000}"/>
    <cellStyle name="Calculation 4 2 3 2 2 4" xfId="3736" xr:uid="{00000000-0005-0000-0000-0000510E0000}"/>
    <cellStyle name="Calculation 4 2 3 2 2 5" xfId="3737" xr:uid="{00000000-0005-0000-0000-0000520E0000}"/>
    <cellStyle name="Calculation 4 2 3 2 3" xfId="3738" xr:uid="{00000000-0005-0000-0000-0000530E0000}"/>
    <cellStyle name="Calculation 4 2 3 2 3 2" xfId="3739" xr:uid="{00000000-0005-0000-0000-0000540E0000}"/>
    <cellStyle name="Calculation 4 2 3 2 3 3" xfId="3740" xr:uid="{00000000-0005-0000-0000-0000550E0000}"/>
    <cellStyle name="Calculation 4 2 3 2 3 4" xfId="3741" xr:uid="{00000000-0005-0000-0000-0000560E0000}"/>
    <cellStyle name="Calculation 4 2 3 2 3 5" xfId="3742" xr:uid="{00000000-0005-0000-0000-0000570E0000}"/>
    <cellStyle name="Calculation 4 2 3 2 4" xfId="3743" xr:uid="{00000000-0005-0000-0000-0000580E0000}"/>
    <cellStyle name="Calculation 4 2 3 2 4 2" xfId="3744" xr:uid="{00000000-0005-0000-0000-0000590E0000}"/>
    <cellStyle name="Calculation 4 2 3 2 5" xfId="3745" xr:uid="{00000000-0005-0000-0000-00005A0E0000}"/>
    <cellStyle name="Calculation 4 2 3 2 5 2" xfId="3746" xr:uid="{00000000-0005-0000-0000-00005B0E0000}"/>
    <cellStyle name="Calculation 4 2 3 2 6" xfId="3747" xr:uid="{00000000-0005-0000-0000-00005C0E0000}"/>
    <cellStyle name="Calculation 4 2 3 2 7" xfId="3748" xr:uid="{00000000-0005-0000-0000-00005D0E0000}"/>
    <cellStyle name="Calculation 4 2 3 3" xfId="3749" xr:uid="{00000000-0005-0000-0000-00005E0E0000}"/>
    <cellStyle name="Calculation 4 2 3 3 2" xfId="3750" xr:uid="{00000000-0005-0000-0000-00005F0E0000}"/>
    <cellStyle name="Calculation 4 2 3 3 3" xfId="3751" xr:uid="{00000000-0005-0000-0000-0000600E0000}"/>
    <cellStyle name="Calculation 4 2 3 3 4" xfId="3752" xr:uid="{00000000-0005-0000-0000-0000610E0000}"/>
    <cellStyle name="Calculation 4 2 3 3 5" xfId="3753" xr:uid="{00000000-0005-0000-0000-0000620E0000}"/>
    <cellStyle name="Calculation 4 2 3 4" xfId="3754" xr:uid="{00000000-0005-0000-0000-0000630E0000}"/>
    <cellStyle name="Calculation 4 2 3 4 2" xfId="3755" xr:uid="{00000000-0005-0000-0000-0000640E0000}"/>
    <cellStyle name="Calculation 4 2 3 4 3" xfId="3756" xr:uid="{00000000-0005-0000-0000-0000650E0000}"/>
    <cellStyle name="Calculation 4 2 3 4 4" xfId="3757" xr:uid="{00000000-0005-0000-0000-0000660E0000}"/>
    <cellStyle name="Calculation 4 2 3 4 5" xfId="3758" xr:uid="{00000000-0005-0000-0000-0000670E0000}"/>
    <cellStyle name="Calculation 4 2 3 5" xfId="3759" xr:uid="{00000000-0005-0000-0000-0000680E0000}"/>
    <cellStyle name="Calculation 4 2 3 5 2" xfId="3760" xr:uid="{00000000-0005-0000-0000-0000690E0000}"/>
    <cellStyle name="Calculation 4 2 3 6" xfId="3761" xr:uid="{00000000-0005-0000-0000-00006A0E0000}"/>
    <cellStyle name="Calculation 4 2 3 6 2" xfId="3762" xr:uid="{00000000-0005-0000-0000-00006B0E0000}"/>
    <cellStyle name="Calculation 4 2 3 7" xfId="3763" xr:uid="{00000000-0005-0000-0000-00006C0E0000}"/>
    <cellStyle name="Calculation 4 2 3 8" xfId="3764" xr:uid="{00000000-0005-0000-0000-00006D0E0000}"/>
    <cellStyle name="Calculation 4 2 4" xfId="3765" xr:uid="{00000000-0005-0000-0000-00006E0E0000}"/>
    <cellStyle name="Calculation 4 2 4 2" xfId="3766" xr:uid="{00000000-0005-0000-0000-00006F0E0000}"/>
    <cellStyle name="Calculation 4 2 4 2 2" xfId="3767" xr:uid="{00000000-0005-0000-0000-0000700E0000}"/>
    <cellStyle name="Calculation 4 2 4 2 2 2" xfId="3768" xr:uid="{00000000-0005-0000-0000-0000710E0000}"/>
    <cellStyle name="Calculation 4 2 4 2 2 3" xfId="3769" xr:uid="{00000000-0005-0000-0000-0000720E0000}"/>
    <cellStyle name="Calculation 4 2 4 2 2 4" xfId="3770" xr:uid="{00000000-0005-0000-0000-0000730E0000}"/>
    <cellStyle name="Calculation 4 2 4 2 2 5" xfId="3771" xr:uid="{00000000-0005-0000-0000-0000740E0000}"/>
    <cellStyle name="Calculation 4 2 4 2 3" xfId="3772" xr:uid="{00000000-0005-0000-0000-0000750E0000}"/>
    <cellStyle name="Calculation 4 2 4 2 3 2" xfId="3773" xr:uid="{00000000-0005-0000-0000-0000760E0000}"/>
    <cellStyle name="Calculation 4 2 4 2 3 3" xfId="3774" xr:uid="{00000000-0005-0000-0000-0000770E0000}"/>
    <cellStyle name="Calculation 4 2 4 2 3 4" xfId="3775" xr:uid="{00000000-0005-0000-0000-0000780E0000}"/>
    <cellStyle name="Calculation 4 2 4 2 3 5" xfId="3776" xr:uid="{00000000-0005-0000-0000-0000790E0000}"/>
    <cellStyle name="Calculation 4 2 4 2 4" xfId="3777" xr:uid="{00000000-0005-0000-0000-00007A0E0000}"/>
    <cellStyle name="Calculation 4 2 4 2 4 2" xfId="3778" xr:uid="{00000000-0005-0000-0000-00007B0E0000}"/>
    <cellStyle name="Calculation 4 2 4 2 5" xfId="3779" xr:uid="{00000000-0005-0000-0000-00007C0E0000}"/>
    <cellStyle name="Calculation 4 2 4 2 5 2" xfId="3780" xr:uid="{00000000-0005-0000-0000-00007D0E0000}"/>
    <cellStyle name="Calculation 4 2 4 2 6" xfId="3781" xr:uid="{00000000-0005-0000-0000-00007E0E0000}"/>
    <cellStyle name="Calculation 4 2 4 2 7" xfId="3782" xr:uid="{00000000-0005-0000-0000-00007F0E0000}"/>
    <cellStyle name="Calculation 4 2 4 3" xfId="3783" xr:uid="{00000000-0005-0000-0000-0000800E0000}"/>
    <cellStyle name="Calculation 4 2 4 3 2" xfId="3784" xr:uid="{00000000-0005-0000-0000-0000810E0000}"/>
    <cellStyle name="Calculation 4 2 4 3 3" xfId="3785" xr:uid="{00000000-0005-0000-0000-0000820E0000}"/>
    <cellStyle name="Calculation 4 2 4 3 4" xfId="3786" xr:uid="{00000000-0005-0000-0000-0000830E0000}"/>
    <cellStyle name="Calculation 4 2 4 3 5" xfId="3787" xr:uid="{00000000-0005-0000-0000-0000840E0000}"/>
    <cellStyle name="Calculation 4 2 4 4" xfId="3788" xr:uid="{00000000-0005-0000-0000-0000850E0000}"/>
    <cellStyle name="Calculation 4 2 4 4 2" xfId="3789" xr:uid="{00000000-0005-0000-0000-0000860E0000}"/>
    <cellStyle name="Calculation 4 2 4 4 3" xfId="3790" xr:uid="{00000000-0005-0000-0000-0000870E0000}"/>
    <cellStyle name="Calculation 4 2 4 4 4" xfId="3791" xr:uid="{00000000-0005-0000-0000-0000880E0000}"/>
    <cellStyle name="Calculation 4 2 4 4 5" xfId="3792" xr:uid="{00000000-0005-0000-0000-0000890E0000}"/>
    <cellStyle name="Calculation 4 2 4 5" xfId="3793" xr:uid="{00000000-0005-0000-0000-00008A0E0000}"/>
    <cellStyle name="Calculation 4 2 4 5 2" xfId="3794" xr:uid="{00000000-0005-0000-0000-00008B0E0000}"/>
    <cellStyle name="Calculation 4 2 4 6" xfId="3795" xr:uid="{00000000-0005-0000-0000-00008C0E0000}"/>
    <cellStyle name="Calculation 4 2 4 6 2" xfId="3796" xr:uid="{00000000-0005-0000-0000-00008D0E0000}"/>
    <cellStyle name="Calculation 4 2 4 7" xfId="3797" xr:uid="{00000000-0005-0000-0000-00008E0E0000}"/>
    <cellStyle name="Calculation 4 2 4 8" xfId="3798" xr:uid="{00000000-0005-0000-0000-00008F0E0000}"/>
    <cellStyle name="Calculation 4 2 5" xfId="3799" xr:uid="{00000000-0005-0000-0000-0000900E0000}"/>
    <cellStyle name="Calculation 4 2 5 2" xfId="3800" xr:uid="{00000000-0005-0000-0000-0000910E0000}"/>
    <cellStyle name="Calculation 4 2 5 2 2" xfId="3801" xr:uid="{00000000-0005-0000-0000-0000920E0000}"/>
    <cellStyle name="Calculation 4 2 5 2 2 2" xfId="3802" xr:uid="{00000000-0005-0000-0000-0000930E0000}"/>
    <cellStyle name="Calculation 4 2 5 2 2 3" xfId="3803" xr:uid="{00000000-0005-0000-0000-0000940E0000}"/>
    <cellStyle name="Calculation 4 2 5 2 2 4" xfId="3804" xr:uid="{00000000-0005-0000-0000-0000950E0000}"/>
    <cellStyle name="Calculation 4 2 5 2 2 5" xfId="3805" xr:uid="{00000000-0005-0000-0000-0000960E0000}"/>
    <cellStyle name="Calculation 4 2 5 2 3" xfId="3806" xr:uid="{00000000-0005-0000-0000-0000970E0000}"/>
    <cellStyle name="Calculation 4 2 5 2 3 2" xfId="3807" xr:uid="{00000000-0005-0000-0000-0000980E0000}"/>
    <cellStyle name="Calculation 4 2 5 2 3 3" xfId="3808" xr:uid="{00000000-0005-0000-0000-0000990E0000}"/>
    <cellStyle name="Calculation 4 2 5 2 3 4" xfId="3809" xr:uid="{00000000-0005-0000-0000-00009A0E0000}"/>
    <cellStyle name="Calculation 4 2 5 2 3 5" xfId="3810" xr:uid="{00000000-0005-0000-0000-00009B0E0000}"/>
    <cellStyle name="Calculation 4 2 5 2 4" xfId="3811" xr:uid="{00000000-0005-0000-0000-00009C0E0000}"/>
    <cellStyle name="Calculation 4 2 5 2 4 2" xfId="3812" xr:uid="{00000000-0005-0000-0000-00009D0E0000}"/>
    <cellStyle name="Calculation 4 2 5 2 5" xfId="3813" xr:uid="{00000000-0005-0000-0000-00009E0E0000}"/>
    <cellStyle name="Calculation 4 2 5 2 5 2" xfId="3814" xr:uid="{00000000-0005-0000-0000-00009F0E0000}"/>
    <cellStyle name="Calculation 4 2 5 2 6" xfId="3815" xr:uid="{00000000-0005-0000-0000-0000A00E0000}"/>
    <cellStyle name="Calculation 4 2 5 2 7" xfId="3816" xr:uid="{00000000-0005-0000-0000-0000A10E0000}"/>
    <cellStyle name="Calculation 4 2 5 3" xfId="3817" xr:uid="{00000000-0005-0000-0000-0000A20E0000}"/>
    <cellStyle name="Calculation 4 2 5 3 2" xfId="3818" xr:uid="{00000000-0005-0000-0000-0000A30E0000}"/>
    <cellStyle name="Calculation 4 2 5 3 3" xfId="3819" xr:uid="{00000000-0005-0000-0000-0000A40E0000}"/>
    <cellStyle name="Calculation 4 2 5 3 4" xfId="3820" xr:uid="{00000000-0005-0000-0000-0000A50E0000}"/>
    <cellStyle name="Calculation 4 2 5 3 5" xfId="3821" xr:uid="{00000000-0005-0000-0000-0000A60E0000}"/>
    <cellStyle name="Calculation 4 2 5 4" xfId="3822" xr:uid="{00000000-0005-0000-0000-0000A70E0000}"/>
    <cellStyle name="Calculation 4 2 5 4 2" xfId="3823" xr:uid="{00000000-0005-0000-0000-0000A80E0000}"/>
    <cellStyle name="Calculation 4 2 5 4 3" xfId="3824" xr:uid="{00000000-0005-0000-0000-0000A90E0000}"/>
    <cellStyle name="Calculation 4 2 5 4 4" xfId="3825" xr:uid="{00000000-0005-0000-0000-0000AA0E0000}"/>
    <cellStyle name="Calculation 4 2 5 4 5" xfId="3826" xr:uid="{00000000-0005-0000-0000-0000AB0E0000}"/>
    <cellStyle name="Calculation 4 2 5 5" xfId="3827" xr:uid="{00000000-0005-0000-0000-0000AC0E0000}"/>
    <cellStyle name="Calculation 4 2 5 5 2" xfId="3828" xr:uid="{00000000-0005-0000-0000-0000AD0E0000}"/>
    <cellStyle name="Calculation 4 2 5 6" xfId="3829" xr:uid="{00000000-0005-0000-0000-0000AE0E0000}"/>
    <cellStyle name="Calculation 4 2 5 6 2" xfId="3830" xr:uid="{00000000-0005-0000-0000-0000AF0E0000}"/>
    <cellStyle name="Calculation 4 2 5 7" xfId="3831" xr:uid="{00000000-0005-0000-0000-0000B00E0000}"/>
    <cellStyle name="Calculation 4 2 5 8" xfId="3832" xr:uid="{00000000-0005-0000-0000-0000B10E0000}"/>
    <cellStyle name="Calculation 4 2 6" xfId="3833" xr:uid="{00000000-0005-0000-0000-0000B20E0000}"/>
    <cellStyle name="Calculation 4 2 6 2" xfId="3834" xr:uid="{00000000-0005-0000-0000-0000B30E0000}"/>
    <cellStyle name="Calculation 4 2 6 2 2" xfId="3835" xr:uid="{00000000-0005-0000-0000-0000B40E0000}"/>
    <cellStyle name="Calculation 4 2 6 2 2 2" xfId="3836" xr:uid="{00000000-0005-0000-0000-0000B50E0000}"/>
    <cellStyle name="Calculation 4 2 6 2 2 3" xfId="3837" xr:uid="{00000000-0005-0000-0000-0000B60E0000}"/>
    <cellStyle name="Calculation 4 2 6 2 2 4" xfId="3838" xr:uid="{00000000-0005-0000-0000-0000B70E0000}"/>
    <cellStyle name="Calculation 4 2 6 2 2 5" xfId="3839" xr:uid="{00000000-0005-0000-0000-0000B80E0000}"/>
    <cellStyle name="Calculation 4 2 6 2 3" xfId="3840" xr:uid="{00000000-0005-0000-0000-0000B90E0000}"/>
    <cellStyle name="Calculation 4 2 6 2 3 2" xfId="3841" xr:uid="{00000000-0005-0000-0000-0000BA0E0000}"/>
    <cellStyle name="Calculation 4 2 6 2 3 3" xfId="3842" xr:uid="{00000000-0005-0000-0000-0000BB0E0000}"/>
    <cellStyle name="Calculation 4 2 6 2 3 4" xfId="3843" xr:uid="{00000000-0005-0000-0000-0000BC0E0000}"/>
    <cellStyle name="Calculation 4 2 6 2 3 5" xfId="3844" xr:uid="{00000000-0005-0000-0000-0000BD0E0000}"/>
    <cellStyle name="Calculation 4 2 6 2 4" xfId="3845" xr:uid="{00000000-0005-0000-0000-0000BE0E0000}"/>
    <cellStyle name="Calculation 4 2 6 2 4 2" xfId="3846" xr:uid="{00000000-0005-0000-0000-0000BF0E0000}"/>
    <cellStyle name="Calculation 4 2 6 2 5" xfId="3847" xr:uid="{00000000-0005-0000-0000-0000C00E0000}"/>
    <cellStyle name="Calculation 4 2 6 2 5 2" xfId="3848" xr:uid="{00000000-0005-0000-0000-0000C10E0000}"/>
    <cellStyle name="Calculation 4 2 6 2 6" xfId="3849" xr:uid="{00000000-0005-0000-0000-0000C20E0000}"/>
    <cellStyle name="Calculation 4 2 6 2 7" xfId="3850" xr:uid="{00000000-0005-0000-0000-0000C30E0000}"/>
    <cellStyle name="Calculation 4 2 6 3" xfId="3851" xr:uid="{00000000-0005-0000-0000-0000C40E0000}"/>
    <cellStyle name="Calculation 4 2 6 3 2" xfId="3852" xr:uid="{00000000-0005-0000-0000-0000C50E0000}"/>
    <cellStyle name="Calculation 4 2 6 3 3" xfId="3853" xr:uid="{00000000-0005-0000-0000-0000C60E0000}"/>
    <cellStyle name="Calculation 4 2 6 3 4" xfId="3854" xr:uid="{00000000-0005-0000-0000-0000C70E0000}"/>
    <cellStyle name="Calculation 4 2 6 3 5" xfId="3855" xr:uid="{00000000-0005-0000-0000-0000C80E0000}"/>
    <cellStyle name="Calculation 4 2 6 4" xfId="3856" xr:uid="{00000000-0005-0000-0000-0000C90E0000}"/>
    <cellStyle name="Calculation 4 2 6 4 2" xfId="3857" xr:uid="{00000000-0005-0000-0000-0000CA0E0000}"/>
    <cellStyle name="Calculation 4 2 6 4 3" xfId="3858" xr:uid="{00000000-0005-0000-0000-0000CB0E0000}"/>
    <cellStyle name="Calculation 4 2 6 4 4" xfId="3859" xr:uid="{00000000-0005-0000-0000-0000CC0E0000}"/>
    <cellStyle name="Calculation 4 2 6 4 5" xfId="3860" xr:uid="{00000000-0005-0000-0000-0000CD0E0000}"/>
    <cellStyle name="Calculation 4 2 6 5" xfId="3861" xr:uid="{00000000-0005-0000-0000-0000CE0E0000}"/>
    <cellStyle name="Calculation 4 2 6 5 2" xfId="3862" xr:uid="{00000000-0005-0000-0000-0000CF0E0000}"/>
    <cellStyle name="Calculation 4 2 6 6" xfId="3863" xr:uid="{00000000-0005-0000-0000-0000D00E0000}"/>
    <cellStyle name="Calculation 4 2 6 6 2" xfId="3864" xr:uid="{00000000-0005-0000-0000-0000D10E0000}"/>
    <cellStyle name="Calculation 4 2 6 7" xfId="3865" xr:uid="{00000000-0005-0000-0000-0000D20E0000}"/>
    <cellStyle name="Calculation 4 2 6 8" xfId="3866" xr:uid="{00000000-0005-0000-0000-0000D30E0000}"/>
    <cellStyle name="Calculation 4 2 7" xfId="3867" xr:uid="{00000000-0005-0000-0000-0000D40E0000}"/>
    <cellStyle name="Calculation 4 2 7 2" xfId="3868" xr:uid="{00000000-0005-0000-0000-0000D50E0000}"/>
    <cellStyle name="Calculation 4 2 7 2 2" xfId="3869" xr:uid="{00000000-0005-0000-0000-0000D60E0000}"/>
    <cellStyle name="Calculation 4 2 7 2 2 2" xfId="3870" xr:uid="{00000000-0005-0000-0000-0000D70E0000}"/>
    <cellStyle name="Calculation 4 2 7 2 2 3" xfId="3871" xr:uid="{00000000-0005-0000-0000-0000D80E0000}"/>
    <cellStyle name="Calculation 4 2 7 2 2 4" xfId="3872" xr:uid="{00000000-0005-0000-0000-0000D90E0000}"/>
    <cellStyle name="Calculation 4 2 7 2 2 5" xfId="3873" xr:uid="{00000000-0005-0000-0000-0000DA0E0000}"/>
    <cellStyle name="Calculation 4 2 7 2 3" xfId="3874" xr:uid="{00000000-0005-0000-0000-0000DB0E0000}"/>
    <cellStyle name="Calculation 4 2 7 2 3 2" xfId="3875" xr:uid="{00000000-0005-0000-0000-0000DC0E0000}"/>
    <cellStyle name="Calculation 4 2 7 2 3 3" xfId="3876" xr:uid="{00000000-0005-0000-0000-0000DD0E0000}"/>
    <cellStyle name="Calculation 4 2 7 2 3 4" xfId="3877" xr:uid="{00000000-0005-0000-0000-0000DE0E0000}"/>
    <cellStyle name="Calculation 4 2 7 2 3 5" xfId="3878" xr:uid="{00000000-0005-0000-0000-0000DF0E0000}"/>
    <cellStyle name="Calculation 4 2 7 2 4" xfId="3879" xr:uid="{00000000-0005-0000-0000-0000E00E0000}"/>
    <cellStyle name="Calculation 4 2 7 2 4 2" xfId="3880" xr:uid="{00000000-0005-0000-0000-0000E10E0000}"/>
    <cellStyle name="Calculation 4 2 7 2 5" xfId="3881" xr:uid="{00000000-0005-0000-0000-0000E20E0000}"/>
    <cellStyle name="Calculation 4 2 7 2 5 2" xfId="3882" xr:uid="{00000000-0005-0000-0000-0000E30E0000}"/>
    <cellStyle name="Calculation 4 2 7 2 6" xfId="3883" xr:uid="{00000000-0005-0000-0000-0000E40E0000}"/>
    <cellStyle name="Calculation 4 2 7 2 7" xfId="3884" xr:uid="{00000000-0005-0000-0000-0000E50E0000}"/>
    <cellStyle name="Calculation 4 2 7 3" xfId="3885" xr:uid="{00000000-0005-0000-0000-0000E60E0000}"/>
    <cellStyle name="Calculation 4 2 7 3 2" xfId="3886" xr:uid="{00000000-0005-0000-0000-0000E70E0000}"/>
    <cellStyle name="Calculation 4 2 7 3 3" xfId="3887" xr:uid="{00000000-0005-0000-0000-0000E80E0000}"/>
    <cellStyle name="Calculation 4 2 7 3 4" xfId="3888" xr:uid="{00000000-0005-0000-0000-0000E90E0000}"/>
    <cellStyle name="Calculation 4 2 7 3 5" xfId="3889" xr:uid="{00000000-0005-0000-0000-0000EA0E0000}"/>
    <cellStyle name="Calculation 4 2 7 4" xfId="3890" xr:uid="{00000000-0005-0000-0000-0000EB0E0000}"/>
    <cellStyle name="Calculation 4 2 7 4 2" xfId="3891" xr:uid="{00000000-0005-0000-0000-0000EC0E0000}"/>
    <cellStyle name="Calculation 4 2 7 4 3" xfId="3892" xr:uid="{00000000-0005-0000-0000-0000ED0E0000}"/>
    <cellStyle name="Calculation 4 2 7 4 4" xfId="3893" xr:uid="{00000000-0005-0000-0000-0000EE0E0000}"/>
    <cellStyle name="Calculation 4 2 7 4 5" xfId="3894" xr:uid="{00000000-0005-0000-0000-0000EF0E0000}"/>
    <cellStyle name="Calculation 4 2 7 5" xfId="3895" xr:uid="{00000000-0005-0000-0000-0000F00E0000}"/>
    <cellStyle name="Calculation 4 2 7 5 2" xfId="3896" xr:uid="{00000000-0005-0000-0000-0000F10E0000}"/>
    <cellStyle name="Calculation 4 2 7 6" xfId="3897" xr:uid="{00000000-0005-0000-0000-0000F20E0000}"/>
    <cellStyle name="Calculation 4 2 7 6 2" xfId="3898" xr:uid="{00000000-0005-0000-0000-0000F30E0000}"/>
    <cellStyle name="Calculation 4 2 7 7" xfId="3899" xr:uid="{00000000-0005-0000-0000-0000F40E0000}"/>
    <cellStyle name="Calculation 4 2 7 8" xfId="3900" xr:uid="{00000000-0005-0000-0000-0000F50E0000}"/>
    <cellStyle name="Calculation 4 2 8" xfId="3901" xr:uid="{00000000-0005-0000-0000-0000F60E0000}"/>
    <cellStyle name="Calculation 4 2 8 2" xfId="3902" xr:uid="{00000000-0005-0000-0000-0000F70E0000}"/>
    <cellStyle name="Calculation 4 2 8 2 2" xfId="3903" xr:uid="{00000000-0005-0000-0000-0000F80E0000}"/>
    <cellStyle name="Calculation 4 2 8 2 2 2" xfId="3904" xr:uid="{00000000-0005-0000-0000-0000F90E0000}"/>
    <cellStyle name="Calculation 4 2 8 2 2 3" xfId="3905" xr:uid="{00000000-0005-0000-0000-0000FA0E0000}"/>
    <cellStyle name="Calculation 4 2 8 2 2 4" xfId="3906" xr:uid="{00000000-0005-0000-0000-0000FB0E0000}"/>
    <cellStyle name="Calculation 4 2 8 2 2 5" xfId="3907" xr:uid="{00000000-0005-0000-0000-0000FC0E0000}"/>
    <cellStyle name="Calculation 4 2 8 2 3" xfId="3908" xr:uid="{00000000-0005-0000-0000-0000FD0E0000}"/>
    <cellStyle name="Calculation 4 2 8 2 3 2" xfId="3909" xr:uid="{00000000-0005-0000-0000-0000FE0E0000}"/>
    <cellStyle name="Calculation 4 2 8 2 3 3" xfId="3910" xr:uid="{00000000-0005-0000-0000-0000FF0E0000}"/>
    <cellStyle name="Calculation 4 2 8 2 3 4" xfId="3911" xr:uid="{00000000-0005-0000-0000-0000000F0000}"/>
    <cellStyle name="Calculation 4 2 8 2 3 5" xfId="3912" xr:uid="{00000000-0005-0000-0000-0000010F0000}"/>
    <cellStyle name="Calculation 4 2 8 2 4" xfId="3913" xr:uid="{00000000-0005-0000-0000-0000020F0000}"/>
    <cellStyle name="Calculation 4 2 8 2 4 2" xfId="3914" xr:uid="{00000000-0005-0000-0000-0000030F0000}"/>
    <cellStyle name="Calculation 4 2 8 2 5" xfId="3915" xr:uid="{00000000-0005-0000-0000-0000040F0000}"/>
    <cellStyle name="Calculation 4 2 8 2 5 2" xfId="3916" xr:uid="{00000000-0005-0000-0000-0000050F0000}"/>
    <cellStyle name="Calculation 4 2 8 2 6" xfId="3917" xr:uid="{00000000-0005-0000-0000-0000060F0000}"/>
    <cellStyle name="Calculation 4 2 8 2 7" xfId="3918" xr:uid="{00000000-0005-0000-0000-0000070F0000}"/>
    <cellStyle name="Calculation 4 2 8 3" xfId="3919" xr:uid="{00000000-0005-0000-0000-0000080F0000}"/>
    <cellStyle name="Calculation 4 2 8 3 2" xfId="3920" xr:uid="{00000000-0005-0000-0000-0000090F0000}"/>
    <cellStyle name="Calculation 4 2 8 3 3" xfId="3921" xr:uid="{00000000-0005-0000-0000-00000A0F0000}"/>
    <cellStyle name="Calculation 4 2 8 3 4" xfId="3922" xr:uid="{00000000-0005-0000-0000-00000B0F0000}"/>
    <cellStyle name="Calculation 4 2 8 3 5" xfId="3923" xr:uid="{00000000-0005-0000-0000-00000C0F0000}"/>
    <cellStyle name="Calculation 4 2 8 4" xfId="3924" xr:uid="{00000000-0005-0000-0000-00000D0F0000}"/>
    <cellStyle name="Calculation 4 2 8 4 2" xfId="3925" xr:uid="{00000000-0005-0000-0000-00000E0F0000}"/>
    <cellStyle name="Calculation 4 2 8 4 3" xfId="3926" xr:uid="{00000000-0005-0000-0000-00000F0F0000}"/>
    <cellStyle name="Calculation 4 2 8 4 4" xfId="3927" xr:uid="{00000000-0005-0000-0000-0000100F0000}"/>
    <cellStyle name="Calculation 4 2 8 4 5" xfId="3928" xr:uid="{00000000-0005-0000-0000-0000110F0000}"/>
    <cellStyle name="Calculation 4 2 8 5" xfId="3929" xr:uid="{00000000-0005-0000-0000-0000120F0000}"/>
    <cellStyle name="Calculation 4 2 8 5 2" xfId="3930" xr:uid="{00000000-0005-0000-0000-0000130F0000}"/>
    <cellStyle name="Calculation 4 2 8 6" xfId="3931" xr:uid="{00000000-0005-0000-0000-0000140F0000}"/>
    <cellStyle name="Calculation 4 2 8 6 2" xfId="3932" xr:uid="{00000000-0005-0000-0000-0000150F0000}"/>
    <cellStyle name="Calculation 4 2 8 7" xfId="3933" xr:uid="{00000000-0005-0000-0000-0000160F0000}"/>
    <cellStyle name="Calculation 4 2 8 8" xfId="3934" xr:uid="{00000000-0005-0000-0000-0000170F0000}"/>
    <cellStyle name="Calculation 4 2 9" xfId="3935" xr:uid="{00000000-0005-0000-0000-0000180F0000}"/>
    <cellStyle name="Calculation 4 2 9 2" xfId="3936" xr:uid="{00000000-0005-0000-0000-0000190F0000}"/>
    <cellStyle name="Calculation 4 2 9 2 2" xfId="3937" xr:uid="{00000000-0005-0000-0000-00001A0F0000}"/>
    <cellStyle name="Calculation 4 2 9 2 2 2" xfId="3938" xr:uid="{00000000-0005-0000-0000-00001B0F0000}"/>
    <cellStyle name="Calculation 4 2 9 2 2 3" xfId="3939" xr:uid="{00000000-0005-0000-0000-00001C0F0000}"/>
    <cellStyle name="Calculation 4 2 9 2 2 4" xfId="3940" xr:uid="{00000000-0005-0000-0000-00001D0F0000}"/>
    <cellStyle name="Calculation 4 2 9 2 2 5" xfId="3941" xr:uid="{00000000-0005-0000-0000-00001E0F0000}"/>
    <cellStyle name="Calculation 4 2 9 2 3" xfId="3942" xr:uid="{00000000-0005-0000-0000-00001F0F0000}"/>
    <cellStyle name="Calculation 4 2 9 2 3 2" xfId="3943" xr:uid="{00000000-0005-0000-0000-0000200F0000}"/>
    <cellStyle name="Calculation 4 2 9 2 3 3" xfId="3944" xr:uid="{00000000-0005-0000-0000-0000210F0000}"/>
    <cellStyle name="Calculation 4 2 9 2 3 4" xfId="3945" xr:uid="{00000000-0005-0000-0000-0000220F0000}"/>
    <cellStyle name="Calculation 4 2 9 2 3 5" xfId="3946" xr:uid="{00000000-0005-0000-0000-0000230F0000}"/>
    <cellStyle name="Calculation 4 2 9 2 4" xfId="3947" xr:uid="{00000000-0005-0000-0000-0000240F0000}"/>
    <cellStyle name="Calculation 4 2 9 2 4 2" xfId="3948" xr:uid="{00000000-0005-0000-0000-0000250F0000}"/>
    <cellStyle name="Calculation 4 2 9 2 5" xfId="3949" xr:uid="{00000000-0005-0000-0000-0000260F0000}"/>
    <cellStyle name="Calculation 4 2 9 2 5 2" xfId="3950" xr:uid="{00000000-0005-0000-0000-0000270F0000}"/>
    <cellStyle name="Calculation 4 2 9 2 6" xfId="3951" xr:uid="{00000000-0005-0000-0000-0000280F0000}"/>
    <cellStyle name="Calculation 4 2 9 2 7" xfId="3952" xr:uid="{00000000-0005-0000-0000-0000290F0000}"/>
    <cellStyle name="Calculation 4 2 9 3" xfId="3953" xr:uid="{00000000-0005-0000-0000-00002A0F0000}"/>
    <cellStyle name="Calculation 4 2 9 3 2" xfId="3954" xr:uid="{00000000-0005-0000-0000-00002B0F0000}"/>
    <cellStyle name="Calculation 4 2 9 3 3" xfId="3955" xr:uid="{00000000-0005-0000-0000-00002C0F0000}"/>
    <cellStyle name="Calculation 4 2 9 3 4" xfId="3956" xr:uid="{00000000-0005-0000-0000-00002D0F0000}"/>
    <cellStyle name="Calculation 4 2 9 3 5" xfId="3957" xr:uid="{00000000-0005-0000-0000-00002E0F0000}"/>
    <cellStyle name="Calculation 4 2 9 4" xfId="3958" xr:uid="{00000000-0005-0000-0000-00002F0F0000}"/>
    <cellStyle name="Calculation 4 2 9 4 2" xfId="3959" xr:uid="{00000000-0005-0000-0000-0000300F0000}"/>
    <cellStyle name="Calculation 4 2 9 4 3" xfId="3960" xr:uid="{00000000-0005-0000-0000-0000310F0000}"/>
    <cellStyle name="Calculation 4 2 9 4 4" xfId="3961" xr:uid="{00000000-0005-0000-0000-0000320F0000}"/>
    <cellStyle name="Calculation 4 2 9 4 5" xfId="3962" xr:uid="{00000000-0005-0000-0000-0000330F0000}"/>
    <cellStyle name="Calculation 4 2 9 5" xfId="3963" xr:uid="{00000000-0005-0000-0000-0000340F0000}"/>
    <cellStyle name="Calculation 4 2 9 5 2" xfId="3964" xr:uid="{00000000-0005-0000-0000-0000350F0000}"/>
    <cellStyle name="Calculation 4 2 9 6" xfId="3965" xr:uid="{00000000-0005-0000-0000-0000360F0000}"/>
    <cellStyle name="Calculation 4 2 9 6 2" xfId="3966" xr:uid="{00000000-0005-0000-0000-0000370F0000}"/>
    <cellStyle name="Calculation 4 2 9 7" xfId="3967" xr:uid="{00000000-0005-0000-0000-0000380F0000}"/>
    <cellStyle name="Calculation 4 2 9 8" xfId="3968" xr:uid="{00000000-0005-0000-0000-0000390F0000}"/>
    <cellStyle name="Calculation 4 3" xfId="3969" xr:uid="{00000000-0005-0000-0000-00003A0F0000}"/>
    <cellStyle name="Calculation 4 3 2" xfId="3970" xr:uid="{00000000-0005-0000-0000-00003B0F0000}"/>
    <cellStyle name="Calculation 4 4" xfId="3971" xr:uid="{00000000-0005-0000-0000-00003C0F0000}"/>
    <cellStyle name="Calculation 4 4 2" xfId="3972" xr:uid="{00000000-0005-0000-0000-00003D0F0000}"/>
    <cellStyle name="Calculation 4 5" xfId="3973" xr:uid="{00000000-0005-0000-0000-00003E0F0000}"/>
    <cellStyle name="Calculation 4 6" xfId="3974" xr:uid="{00000000-0005-0000-0000-00003F0F0000}"/>
    <cellStyle name="Calculation 4 6 2" xfId="3975" xr:uid="{00000000-0005-0000-0000-0000400F0000}"/>
    <cellStyle name="Calculation 4_T-straight with PEDs adjustor" xfId="3976" xr:uid="{00000000-0005-0000-0000-0000410F0000}"/>
    <cellStyle name="Calculation 5" xfId="3977" xr:uid="{00000000-0005-0000-0000-0000420F0000}"/>
    <cellStyle name="Calculation 5 2" xfId="3978" xr:uid="{00000000-0005-0000-0000-0000430F0000}"/>
    <cellStyle name="Calculation 5 2 2" xfId="3979" xr:uid="{00000000-0005-0000-0000-0000440F0000}"/>
    <cellStyle name="Calculation 5 3" xfId="3980" xr:uid="{00000000-0005-0000-0000-0000450F0000}"/>
    <cellStyle name="Calculation 5 3 2" xfId="3981" xr:uid="{00000000-0005-0000-0000-0000460F0000}"/>
    <cellStyle name="Calculation 5 4" xfId="3982" xr:uid="{00000000-0005-0000-0000-0000470F0000}"/>
    <cellStyle name="Calculation 6" xfId="3983" xr:uid="{00000000-0005-0000-0000-0000480F0000}"/>
    <cellStyle name="Calculation 6 2" xfId="3984" xr:uid="{00000000-0005-0000-0000-0000490F0000}"/>
    <cellStyle name="Calculation 7" xfId="3985" xr:uid="{00000000-0005-0000-0000-00004A0F0000}"/>
    <cellStyle name="Calculation 7 2" xfId="3986" xr:uid="{00000000-0005-0000-0000-00004B0F0000}"/>
    <cellStyle name="Calculation 8" xfId="3987" xr:uid="{00000000-0005-0000-0000-00004C0F0000}"/>
    <cellStyle name="Calculation 8 2" xfId="3988" xr:uid="{00000000-0005-0000-0000-00004D0F0000}"/>
    <cellStyle name="Calculation 9" xfId="3989" xr:uid="{00000000-0005-0000-0000-00004E0F0000}"/>
    <cellStyle name="Calculation 9 2" xfId="3990" xr:uid="{00000000-0005-0000-0000-00004F0F0000}"/>
    <cellStyle name="Check Cell 10" xfId="3991" xr:uid="{00000000-0005-0000-0000-0000500F0000}"/>
    <cellStyle name="Check Cell 11" xfId="3992" xr:uid="{00000000-0005-0000-0000-0000510F0000}"/>
    <cellStyle name="Check Cell 2" xfId="3993" xr:uid="{00000000-0005-0000-0000-0000520F0000}"/>
    <cellStyle name="Check Cell 2 2" xfId="3994" xr:uid="{00000000-0005-0000-0000-0000530F0000}"/>
    <cellStyle name="Check Cell 2 2 2" xfId="3995" xr:uid="{00000000-0005-0000-0000-0000540F0000}"/>
    <cellStyle name="Check Cell 2 2 3" xfId="3996" xr:uid="{00000000-0005-0000-0000-0000550F0000}"/>
    <cellStyle name="Check Cell 2 2_T-straight with PEDs adjustor" xfId="3997" xr:uid="{00000000-0005-0000-0000-0000560F0000}"/>
    <cellStyle name="Check Cell 2 3" xfId="3998" xr:uid="{00000000-0005-0000-0000-0000570F0000}"/>
    <cellStyle name="Check Cell 3" xfId="3999" xr:uid="{00000000-0005-0000-0000-0000580F0000}"/>
    <cellStyle name="Check Cell 3 2" xfId="4000" xr:uid="{00000000-0005-0000-0000-0000590F0000}"/>
    <cellStyle name="Check Cell 4" xfId="4001" xr:uid="{00000000-0005-0000-0000-00005A0F0000}"/>
    <cellStyle name="Check Cell 4 2" xfId="4002" xr:uid="{00000000-0005-0000-0000-00005B0F0000}"/>
    <cellStyle name="Check Cell 5" xfId="4003" xr:uid="{00000000-0005-0000-0000-00005C0F0000}"/>
    <cellStyle name="Check Cell 6" xfId="4004" xr:uid="{00000000-0005-0000-0000-00005D0F0000}"/>
    <cellStyle name="Check Cell 7" xfId="4005" xr:uid="{00000000-0005-0000-0000-00005E0F0000}"/>
    <cellStyle name="Check Cell 8" xfId="4006" xr:uid="{00000000-0005-0000-0000-00005F0F0000}"/>
    <cellStyle name="Check Cell 9" xfId="4007" xr:uid="{00000000-0005-0000-0000-0000600F0000}"/>
    <cellStyle name="Comma" xfId="1" builtinId="3"/>
    <cellStyle name="Comma 10" xfId="4008" xr:uid="{00000000-0005-0000-0000-0000620F0000}"/>
    <cellStyle name="Comma 10 10" xfId="4009" xr:uid="{00000000-0005-0000-0000-0000630F0000}"/>
    <cellStyle name="Comma 10 11" xfId="4010" xr:uid="{00000000-0005-0000-0000-0000640F0000}"/>
    <cellStyle name="Comma 10 2" xfId="4011" xr:uid="{00000000-0005-0000-0000-0000650F0000}"/>
    <cellStyle name="Comma 10 2 10" xfId="4012" xr:uid="{00000000-0005-0000-0000-0000660F0000}"/>
    <cellStyle name="Comma 10 2 10 2" xfId="4013" xr:uid="{00000000-0005-0000-0000-0000670F0000}"/>
    <cellStyle name="Comma 10 2 2" xfId="4014" xr:uid="{00000000-0005-0000-0000-0000680F0000}"/>
    <cellStyle name="Comma 10 2 2 2" xfId="4015" xr:uid="{00000000-0005-0000-0000-0000690F0000}"/>
    <cellStyle name="Comma 10 2 2 2 2" xfId="4016" xr:uid="{00000000-0005-0000-0000-00006A0F0000}"/>
    <cellStyle name="Comma 10 2 2 2 3" xfId="4017" xr:uid="{00000000-0005-0000-0000-00006B0F0000}"/>
    <cellStyle name="Comma 10 2 2 2 3 2" xfId="4018" xr:uid="{00000000-0005-0000-0000-00006C0F0000}"/>
    <cellStyle name="Comma 10 2 2 2 3 2 2" xfId="4019" xr:uid="{00000000-0005-0000-0000-00006D0F0000}"/>
    <cellStyle name="Comma 10 2 2 2 3 3" xfId="4020" xr:uid="{00000000-0005-0000-0000-00006E0F0000}"/>
    <cellStyle name="Comma 10 2 2 2 4" xfId="4021" xr:uid="{00000000-0005-0000-0000-00006F0F0000}"/>
    <cellStyle name="Comma 10 2 2 3" xfId="4022" xr:uid="{00000000-0005-0000-0000-0000700F0000}"/>
    <cellStyle name="Comma 10 2 2 4" xfId="4023" xr:uid="{00000000-0005-0000-0000-0000710F0000}"/>
    <cellStyle name="Comma 10 2 2 4 2" xfId="4024" xr:uid="{00000000-0005-0000-0000-0000720F0000}"/>
    <cellStyle name="Comma 10 2 2 4 2 2" xfId="4025" xr:uid="{00000000-0005-0000-0000-0000730F0000}"/>
    <cellStyle name="Comma 10 2 2 4 3" xfId="4026" xr:uid="{00000000-0005-0000-0000-0000740F0000}"/>
    <cellStyle name="Comma 10 2 2 5" xfId="4027" xr:uid="{00000000-0005-0000-0000-0000750F0000}"/>
    <cellStyle name="Comma 10 2 3" xfId="4028" xr:uid="{00000000-0005-0000-0000-0000760F0000}"/>
    <cellStyle name="Comma 10 2 3 2" xfId="4029" xr:uid="{00000000-0005-0000-0000-0000770F0000}"/>
    <cellStyle name="Comma 10 2 3 3" xfId="4030" xr:uid="{00000000-0005-0000-0000-0000780F0000}"/>
    <cellStyle name="Comma 10 2 3 3 2" xfId="4031" xr:uid="{00000000-0005-0000-0000-0000790F0000}"/>
    <cellStyle name="Comma 10 2 3 3 2 2" xfId="4032" xr:uid="{00000000-0005-0000-0000-00007A0F0000}"/>
    <cellStyle name="Comma 10 2 3 3 3" xfId="4033" xr:uid="{00000000-0005-0000-0000-00007B0F0000}"/>
    <cellStyle name="Comma 10 2 3 4" xfId="4034" xr:uid="{00000000-0005-0000-0000-00007C0F0000}"/>
    <cellStyle name="Comma 10 2 4" xfId="4035" xr:uid="{00000000-0005-0000-0000-00007D0F0000}"/>
    <cellStyle name="Comma 10 2 4 2" xfId="4036" xr:uid="{00000000-0005-0000-0000-00007E0F0000}"/>
    <cellStyle name="Comma 10 2 4 3" xfId="4037" xr:uid="{00000000-0005-0000-0000-00007F0F0000}"/>
    <cellStyle name="Comma 10 2 4 3 2" xfId="4038" xr:uid="{00000000-0005-0000-0000-0000800F0000}"/>
    <cellStyle name="Comma 10 2 4 3 2 2" xfId="4039" xr:uid="{00000000-0005-0000-0000-0000810F0000}"/>
    <cellStyle name="Comma 10 2 4 3 3" xfId="4040" xr:uid="{00000000-0005-0000-0000-0000820F0000}"/>
    <cellStyle name="Comma 10 2 4 4" xfId="4041" xr:uid="{00000000-0005-0000-0000-0000830F0000}"/>
    <cellStyle name="Comma 10 2 5" xfId="4042" xr:uid="{00000000-0005-0000-0000-0000840F0000}"/>
    <cellStyle name="Comma 10 2 6" xfId="4043" xr:uid="{00000000-0005-0000-0000-0000850F0000}"/>
    <cellStyle name="Comma 10 2 6 2" xfId="4044" xr:uid="{00000000-0005-0000-0000-0000860F0000}"/>
    <cellStyle name="Comma 10 2 6 2 2" xfId="4045" xr:uid="{00000000-0005-0000-0000-0000870F0000}"/>
    <cellStyle name="Comma 10 2 6 3" xfId="4046" xr:uid="{00000000-0005-0000-0000-0000880F0000}"/>
    <cellStyle name="Comma 10 2 7" xfId="4047" xr:uid="{00000000-0005-0000-0000-0000890F0000}"/>
    <cellStyle name="Comma 10 2 7 2" xfId="4048" xr:uid="{00000000-0005-0000-0000-00008A0F0000}"/>
    <cellStyle name="Comma 10 2 8" xfId="4049" xr:uid="{00000000-0005-0000-0000-00008B0F0000}"/>
    <cellStyle name="Comma 10 2 8 2" xfId="4050" xr:uid="{00000000-0005-0000-0000-00008C0F0000}"/>
    <cellStyle name="Comma 10 2 8 3" xfId="4051" xr:uid="{00000000-0005-0000-0000-00008D0F0000}"/>
    <cellStyle name="Comma 10 2 9" xfId="4052" xr:uid="{00000000-0005-0000-0000-00008E0F0000}"/>
    <cellStyle name="Comma 10 3" xfId="4053" xr:uid="{00000000-0005-0000-0000-00008F0F0000}"/>
    <cellStyle name="Comma 10 3 2" xfId="4054" xr:uid="{00000000-0005-0000-0000-0000900F0000}"/>
    <cellStyle name="Comma 10 3 2 2" xfId="4055" xr:uid="{00000000-0005-0000-0000-0000910F0000}"/>
    <cellStyle name="Comma 10 3 2 2 2" xfId="4056" xr:uid="{00000000-0005-0000-0000-0000920F0000}"/>
    <cellStyle name="Comma 10 3 2 2 3" xfId="4057" xr:uid="{00000000-0005-0000-0000-0000930F0000}"/>
    <cellStyle name="Comma 10 3 2 2 3 2" xfId="4058" xr:uid="{00000000-0005-0000-0000-0000940F0000}"/>
    <cellStyle name="Comma 10 3 2 2 3 2 2" xfId="4059" xr:uid="{00000000-0005-0000-0000-0000950F0000}"/>
    <cellStyle name="Comma 10 3 2 2 3 3" xfId="4060" xr:uid="{00000000-0005-0000-0000-0000960F0000}"/>
    <cellStyle name="Comma 10 3 2 2 4" xfId="4061" xr:uid="{00000000-0005-0000-0000-0000970F0000}"/>
    <cellStyle name="Comma 10 3 2 3" xfId="4062" xr:uid="{00000000-0005-0000-0000-0000980F0000}"/>
    <cellStyle name="Comma 10 3 2 4" xfId="4063" xr:uid="{00000000-0005-0000-0000-0000990F0000}"/>
    <cellStyle name="Comma 10 3 2 4 2" xfId="4064" xr:uid="{00000000-0005-0000-0000-00009A0F0000}"/>
    <cellStyle name="Comma 10 3 2 4 2 2" xfId="4065" xr:uid="{00000000-0005-0000-0000-00009B0F0000}"/>
    <cellStyle name="Comma 10 3 2 4 3" xfId="4066" xr:uid="{00000000-0005-0000-0000-00009C0F0000}"/>
    <cellStyle name="Comma 10 3 2 5" xfId="4067" xr:uid="{00000000-0005-0000-0000-00009D0F0000}"/>
    <cellStyle name="Comma 10 3 3" xfId="4068" xr:uid="{00000000-0005-0000-0000-00009E0F0000}"/>
    <cellStyle name="Comma 10 3 3 2" xfId="4069" xr:uid="{00000000-0005-0000-0000-00009F0F0000}"/>
    <cellStyle name="Comma 10 3 3 3" xfId="4070" xr:uid="{00000000-0005-0000-0000-0000A00F0000}"/>
    <cellStyle name="Comma 10 3 3 3 2" xfId="4071" xr:uid="{00000000-0005-0000-0000-0000A10F0000}"/>
    <cellStyle name="Comma 10 3 3 3 2 2" xfId="4072" xr:uid="{00000000-0005-0000-0000-0000A20F0000}"/>
    <cellStyle name="Comma 10 3 3 3 3" xfId="4073" xr:uid="{00000000-0005-0000-0000-0000A30F0000}"/>
    <cellStyle name="Comma 10 3 3 4" xfId="4074" xr:uid="{00000000-0005-0000-0000-0000A40F0000}"/>
    <cellStyle name="Comma 10 3 4" xfId="4075" xr:uid="{00000000-0005-0000-0000-0000A50F0000}"/>
    <cellStyle name="Comma 10 3 5" xfId="4076" xr:uid="{00000000-0005-0000-0000-0000A60F0000}"/>
    <cellStyle name="Comma 10 3 5 2" xfId="4077" xr:uid="{00000000-0005-0000-0000-0000A70F0000}"/>
    <cellStyle name="Comma 10 3 5 2 2" xfId="4078" xr:uid="{00000000-0005-0000-0000-0000A80F0000}"/>
    <cellStyle name="Comma 10 3 5 3" xfId="4079" xr:uid="{00000000-0005-0000-0000-0000A90F0000}"/>
    <cellStyle name="Comma 10 3 6" xfId="4080" xr:uid="{00000000-0005-0000-0000-0000AA0F0000}"/>
    <cellStyle name="Comma 10 4" xfId="4081" xr:uid="{00000000-0005-0000-0000-0000AB0F0000}"/>
    <cellStyle name="Comma 10 4 2" xfId="4082" xr:uid="{00000000-0005-0000-0000-0000AC0F0000}"/>
    <cellStyle name="Comma 10 5" xfId="4083" xr:uid="{00000000-0005-0000-0000-0000AD0F0000}"/>
    <cellStyle name="Comma 10 5 2" xfId="4084" xr:uid="{00000000-0005-0000-0000-0000AE0F0000}"/>
    <cellStyle name="Comma 10 5 2 2" xfId="4085" xr:uid="{00000000-0005-0000-0000-0000AF0F0000}"/>
    <cellStyle name="Comma 10 5 2 3" xfId="4086" xr:uid="{00000000-0005-0000-0000-0000B00F0000}"/>
    <cellStyle name="Comma 10 5 2 3 2" xfId="4087" xr:uid="{00000000-0005-0000-0000-0000B10F0000}"/>
    <cellStyle name="Comma 10 5 2 3 2 2" xfId="4088" xr:uid="{00000000-0005-0000-0000-0000B20F0000}"/>
    <cellStyle name="Comma 10 5 2 3 3" xfId="4089" xr:uid="{00000000-0005-0000-0000-0000B30F0000}"/>
    <cellStyle name="Comma 10 5 2 4" xfId="4090" xr:uid="{00000000-0005-0000-0000-0000B40F0000}"/>
    <cellStyle name="Comma 10 5 3" xfId="4091" xr:uid="{00000000-0005-0000-0000-0000B50F0000}"/>
    <cellStyle name="Comma 10 5 4" xfId="4092" xr:uid="{00000000-0005-0000-0000-0000B60F0000}"/>
    <cellStyle name="Comma 10 5 4 2" xfId="4093" xr:uid="{00000000-0005-0000-0000-0000B70F0000}"/>
    <cellStyle name="Comma 10 5 4 2 2" xfId="4094" xr:uid="{00000000-0005-0000-0000-0000B80F0000}"/>
    <cellStyle name="Comma 10 5 4 3" xfId="4095" xr:uid="{00000000-0005-0000-0000-0000B90F0000}"/>
    <cellStyle name="Comma 10 5 5" xfId="4096" xr:uid="{00000000-0005-0000-0000-0000BA0F0000}"/>
    <cellStyle name="Comma 10 6" xfId="4097" xr:uid="{00000000-0005-0000-0000-0000BB0F0000}"/>
    <cellStyle name="Comma 10 6 2" xfId="4098" xr:uid="{00000000-0005-0000-0000-0000BC0F0000}"/>
    <cellStyle name="Comma 10 6 3" xfId="4099" xr:uid="{00000000-0005-0000-0000-0000BD0F0000}"/>
    <cellStyle name="Comma 10 6 3 2" xfId="4100" xr:uid="{00000000-0005-0000-0000-0000BE0F0000}"/>
    <cellStyle name="Comma 10 6 3 2 2" xfId="4101" xr:uid="{00000000-0005-0000-0000-0000BF0F0000}"/>
    <cellStyle name="Comma 10 6 3 3" xfId="4102" xr:uid="{00000000-0005-0000-0000-0000C00F0000}"/>
    <cellStyle name="Comma 10 6 4" xfId="4103" xr:uid="{00000000-0005-0000-0000-0000C10F0000}"/>
    <cellStyle name="Comma 10 7" xfId="4104" xr:uid="{00000000-0005-0000-0000-0000C20F0000}"/>
    <cellStyle name="Comma 10 7 2" xfId="4105" xr:uid="{00000000-0005-0000-0000-0000C30F0000}"/>
    <cellStyle name="Comma 10 8" xfId="4106" xr:uid="{00000000-0005-0000-0000-0000C40F0000}"/>
    <cellStyle name="Comma 10 8 2" xfId="4107" xr:uid="{00000000-0005-0000-0000-0000C50F0000}"/>
    <cellStyle name="Comma 10 8 2 2" xfId="4108" xr:uid="{00000000-0005-0000-0000-0000C60F0000}"/>
    <cellStyle name="Comma 10 8 3" xfId="4109" xr:uid="{00000000-0005-0000-0000-0000C70F0000}"/>
    <cellStyle name="Comma 10 9" xfId="4110" xr:uid="{00000000-0005-0000-0000-0000C80F0000}"/>
    <cellStyle name="Comma 10 9 2" xfId="4111" xr:uid="{00000000-0005-0000-0000-0000C90F0000}"/>
    <cellStyle name="Comma 11" xfId="4112" xr:uid="{00000000-0005-0000-0000-0000CA0F0000}"/>
    <cellStyle name="Comma 11 2" xfId="4113" xr:uid="{00000000-0005-0000-0000-0000CB0F0000}"/>
    <cellStyle name="Comma 11 2 2" xfId="4114" xr:uid="{00000000-0005-0000-0000-0000CC0F0000}"/>
    <cellStyle name="Comma 11 2 3" xfId="4115" xr:uid="{00000000-0005-0000-0000-0000CD0F0000}"/>
    <cellStyle name="Comma 11 2 4" xfId="4116" xr:uid="{00000000-0005-0000-0000-0000CE0F0000}"/>
    <cellStyle name="Comma 11 3" xfId="4117" xr:uid="{00000000-0005-0000-0000-0000CF0F0000}"/>
    <cellStyle name="Comma 11 4" xfId="4118" xr:uid="{00000000-0005-0000-0000-0000D00F0000}"/>
    <cellStyle name="Comma 11 5" xfId="4119" xr:uid="{00000000-0005-0000-0000-0000D10F0000}"/>
    <cellStyle name="Comma 12" xfId="4120" xr:uid="{00000000-0005-0000-0000-0000D20F0000}"/>
    <cellStyle name="Comma 12 2" xfId="4121" xr:uid="{00000000-0005-0000-0000-0000D30F0000}"/>
    <cellStyle name="Comma 13" xfId="4122" xr:uid="{00000000-0005-0000-0000-0000D40F0000}"/>
    <cellStyle name="Comma 13 2" xfId="4123" xr:uid="{00000000-0005-0000-0000-0000D50F0000}"/>
    <cellStyle name="Comma 14" xfId="4124" xr:uid="{00000000-0005-0000-0000-0000D60F0000}"/>
    <cellStyle name="Comma 15" xfId="4125" xr:uid="{00000000-0005-0000-0000-0000D70F0000}"/>
    <cellStyle name="Comma 15 2" xfId="4126" xr:uid="{00000000-0005-0000-0000-0000D80F0000}"/>
    <cellStyle name="Comma 15 2 2" xfId="4127" xr:uid="{00000000-0005-0000-0000-0000D90F0000}"/>
    <cellStyle name="Comma 15 2 3" xfId="4128" xr:uid="{00000000-0005-0000-0000-0000DA0F0000}"/>
    <cellStyle name="Comma 15 2 3 2" xfId="4129" xr:uid="{00000000-0005-0000-0000-0000DB0F0000}"/>
    <cellStyle name="Comma 15 2 3 2 2" xfId="4130" xr:uid="{00000000-0005-0000-0000-0000DC0F0000}"/>
    <cellStyle name="Comma 15 2 3 3" xfId="4131" xr:uid="{00000000-0005-0000-0000-0000DD0F0000}"/>
    <cellStyle name="Comma 15 2 4" xfId="4132" xr:uid="{00000000-0005-0000-0000-0000DE0F0000}"/>
    <cellStyle name="Comma 15 3" xfId="4133" xr:uid="{00000000-0005-0000-0000-0000DF0F0000}"/>
    <cellStyle name="Comma 15 3 2" xfId="4134" xr:uid="{00000000-0005-0000-0000-0000E00F0000}"/>
    <cellStyle name="Comma 15 4" xfId="4135" xr:uid="{00000000-0005-0000-0000-0000E10F0000}"/>
    <cellStyle name="Comma 15 5" xfId="4136" xr:uid="{00000000-0005-0000-0000-0000E20F0000}"/>
    <cellStyle name="Comma 15 5 2" xfId="4137" xr:uid="{00000000-0005-0000-0000-0000E30F0000}"/>
    <cellStyle name="Comma 15 5 2 2" xfId="4138" xr:uid="{00000000-0005-0000-0000-0000E40F0000}"/>
    <cellStyle name="Comma 15 5 3" xfId="4139" xr:uid="{00000000-0005-0000-0000-0000E50F0000}"/>
    <cellStyle name="Comma 15 6" xfId="4140" xr:uid="{00000000-0005-0000-0000-0000E60F0000}"/>
    <cellStyle name="Comma 16" xfId="4141" xr:uid="{00000000-0005-0000-0000-0000E70F0000}"/>
    <cellStyle name="Comma 16 2" xfId="4142" xr:uid="{00000000-0005-0000-0000-0000E80F0000}"/>
    <cellStyle name="Comma 16 2 2" xfId="4143" xr:uid="{00000000-0005-0000-0000-0000E90F0000}"/>
    <cellStyle name="Comma 16 3" xfId="4144" xr:uid="{00000000-0005-0000-0000-0000EA0F0000}"/>
    <cellStyle name="Comma 17" xfId="4145" xr:uid="{00000000-0005-0000-0000-0000EB0F0000}"/>
    <cellStyle name="Comma 17 2" xfId="4146" xr:uid="{00000000-0005-0000-0000-0000EC0F0000}"/>
    <cellStyle name="Comma 18" xfId="4147" xr:uid="{00000000-0005-0000-0000-0000ED0F0000}"/>
    <cellStyle name="Comma 18 2" xfId="4148" xr:uid="{00000000-0005-0000-0000-0000EE0F0000}"/>
    <cellStyle name="Comma 18 2 2" xfId="4149" xr:uid="{00000000-0005-0000-0000-0000EF0F0000}"/>
    <cellStyle name="Comma 19" xfId="4150" xr:uid="{00000000-0005-0000-0000-0000F00F0000}"/>
    <cellStyle name="Comma 2" xfId="4" xr:uid="{00000000-0005-0000-0000-0000F10F0000}"/>
    <cellStyle name="Comma 2 10" xfId="4151" xr:uid="{00000000-0005-0000-0000-0000F20F0000}"/>
    <cellStyle name="Comma 2 11" xfId="4152" xr:uid="{00000000-0005-0000-0000-0000F30F0000}"/>
    <cellStyle name="Comma 2 2" xfId="8" xr:uid="{00000000-0005-0000-0000-0000F40F0000}"/>
    <cellStyle name="Comma 2 2 2" xfId="4153" xr:uid="{00000000-0005-0000-0000-0000F50F0000}"/>
    <cellStyle name="Comma 2 2 2 2" xfId="4154" xr:uid="{00000000-0005-0000-0000-0000F60F0000}"/>
    <cellStyle name="Comma 2 2 3" xfId="4155" xr:uid="{00000000-0005-0000-0000-0000F70F0000}"/>
    <cellStyle name="Comma 2 2 4" xfId="4156" xr:uid="{00000000-0005-0000-0000-0000F80F0000}"/>
    <cellStyle name="Comma 2 3" xfId="9" xr:uid="{00000000-0005-0000-0000-0000F90F0000}"/>
    <cellStyle name="Comma 2 3 2" xfId="4157" xr:uid="{00000000-0005-0000-0000-0000FA0F0000}"/>
    <cellStyle name="Comma 2 3 2 2" xfId="4158" xr:uid="{00000000-0005-0000-0000-0000FB0F0000}"/>
    <cellStyle name="Comma 2 3 2 2 2" xfId="4159" xr:uid="{00000000-0005-0000-0000-0000FC0F0000}"/>
    <cellStyle name="Comma 2 3 2 3" xfId="4160" xr:uid="{00000000-0005-0000-0000-0000FD0F0000}"/>
    <cellStyle name="Comma 2 3 3" xfId="4161" xr:uid="{00000000-0005-0000-0000-0000FE0F0000}"/>
    <cellStyle name="Comma 2 3 3 2" xfId="4162" xr:uid="{00000000-0005-0000-0000-0000FF0F0000}"/>
    <cellStyle name="Comma 2 3 3 2 2" xfId="4163" xr:uid="{00000000-0005-0000-0000-000000100000}"/>
    <cellStyle name="Comma 2 3 3 3" xfId="4164" xr:uid="{00000000-0005-0000-0000-000001100000}"/>
    <cellStyle name="Comma 2 3 4" xfId="4165" xr:uid="{00000000-0005-0000-0000-000002100000}"/>
    <cellStyle name="Comma 2 3 4 2" xfId="4166" xr:uid="{00000000-0005-0000-0000-000003100000}"/>
    <cellStyle name="Comma 2 3 4 2 2" xfId="4167" xr:uid="{00000000-0005-0000-0000-000004100000}"/>
    <cellStyle name="Comma 2 3 4 3" xfId="4168" xr:uid="{00000000-0005-0000-0000-000005100000}"/>
    <cellStyle name="Comma 2 3 5" xfId="4169" xr:uid="{00000000-0005-0000-0000-000006100000}"/>
    <cellStyle name="Comma 2 3 5 2" xfId="4170" xr:uid="{00000000-0005-0000-0000-000007100000}"/>
    <cellStyle name="Comma 2 3 6" xfId="4171" xr:uid="{00000000-0005-0000-0000-000008100000}"/>
    <cellStyle name="Comma 2 3 7" xfId="4172" xr:uid="{00000000-0005-0000-0000-000009100000}"/>
    <cellStyle name="Comma 2 4" xfId="4173" xr:uid="{00000000-0005-0000-0000-00000A100000}"/>
    <cellStyle name="Comma 2 4 2" xfId="4174" xr:uid="{00000000-0005-0000-0000-00000B100000}"/>
    <cellStyle name="Comma 2 4 2 2" xfId="4175" xr:uid="{00000000-0005-0000-0000-00000C100000}"/>
    <cellStyle name="Comma 2 4 2 2 2" xfId="4176" xr:uid="{00000000-0005-0000-0000-00000D100000}"/>
    <cellStyle name="Comma 2 4 2 2 3" xfId="4177" xr:uid="{00000000-0005-0000-0000-00000E100000}"/>
    <cellStyle name="Comma 2 4 2 2 3 2" xfId="4178" xr:uid="{00000000-0005-0000-0000-00000F100000}"/>
    <cellStyle name="Comma 2 4 2 2 3 2 2" xfId="4179" xr:uid="{00000000-0005-0000-0000-000010100000}"/>
    <cellStyle name="Comma 2 4 2 2 3 3" xfId="4180" xr:uid="{00000000-0005-0000-0000-000011100000}"/>
    <cellStyle name="Comma 2 4 2 2 4" xfId="4181" xr:uid="{00000000-0005-0000-0000-000012100000}"/>
    <cellStyle name="Comma 2 4 2 3" xfId="4182" xr:uid="{00000000-0005-0000-0000-000013100000}"/>
    <cellStyle name="Comma 2 4 2 4" xfId="4183" xr:uid="{00000000-0005-0000-0000-000014100000}"/>
    <cellStyle name="Comma 2 4 2 4 2" xfId="4184" xr:uid="{00000000-0005-0000-0000-000015100000}"/>
    <cellStyle name="Comma 2 4 2 4 2 2" xfId="4185" xr:uid="{00000000-0005-0000-0000-000016100000}"/>
    <cellStyle name="Comma 2 4 2 4 3" xfId="4186" xr:uid="{00000000-0005-0000-0000-000017100000}"/>
    <cellStyle name="Comma 2 4 2 5" xfId="4187" xr:uid="{00000000-0005-0000-0000-000018100000}"/>
    <cellStyle name="Comma 2 4 3" xfId="4188" xr:uid="{00000000-0005-0000-0000-000019100000}"/>
    <cellStyle name="Comma 2 4 3 2" xfId="4189" xr:uid="{00000000-0005-0000-0000-00001A100000}"/>
    <cellStyle name="Comma 2 4 3 3" xfId="4190" xr:uid="{00000000-0005-0000-0000-00001B100000}"/>
    <cellStyle name="Comma 2 4 3 3 2" xfId="4191" xr:uid="{00000000-0005-0000-0000-00001C100000}"/>
    <cellStyle name="Comma 2 4 3 3 2 2" xfId="4192" xr:uid="{00000000-0005-0000-0000-00001D100000}"/>
    <cellStyle name="Comma 2 4 3 3 3" xfId="4193" xr:uid="{00000000-0005-0000-0000-00001E100000}"/>
    <cellStyle name="Comma 2 4 3 4" xfId="4194" xr:uid="{00000000-0005-0000-0000-00001F100000}"/>
    <cellStyle name="Comma 2 4 4" xfId="4195" xr:uid="{00000000-0005-0000-0000-000020100000}"/>
    <cellStyle name="Comma 2 4 5" xfId="4196" xr:uid="{00000000-0005-0000-0000-000021100000}"/>
    <cellStyle name="Comma 2 4 5 2" xfId="4197" xr:uid="{00000000-0005-0000-0000-000022100000}"/>
    <cellStyle name="Comma 2 4 5 2 2" xfId="4198" xr:uid="{00000000-0005-0000-0000-000023100000}"/>
    <cellStyle name="Comma 2 4 5 3" xfId="4199" xr:uid="{00000000-0005-0000-0000-000024100000}"/>
    <cellStyle name="Comma 2 4 6" xfId="4200" xr:uid="{00000000-0005-0000-0000-000025100000}"/>
    <cellStyle name="Comma 2 5" xfId="4201" xr:uid="{00000000-0005-0000-0000-000026100000}"/>
    <cellStyle name="Comma 2 5 2" xfId="4202" xr:uid="{00000000-0005-0000-0000-000027100000}"/>
    <cellStyle name="Comma 2 5 3" xfId="4203" xr:uid="{00000000-0005-0000-0000-000028100000}"/>
    <cellStyle name="Comma 2 5 3 2" xfId="4204" xr:uid="{00000000-0005-0000-0000-000029100000}"/>
    <cellStyle name="Comma 2 5 3 2 2" xfId="4205" xr:uid="{00000000-0005-0000-0000-00002A100000}"/>
    <cellStyle name="Comma 2 5 3 3" xfId="4206" xr:uid="{00000000-0005-0000-0000-00002B100000}"/>
    <cellStyle name="Comma 2 5 4" xfId="4207" xr:uid="{00000000-0005-0000-0000-00002C100000}"/>
    <cellStyle name="Comma 2 6" xfId="4208" xr:uid="{00000000-0005-0000-0000-00002D100000}"/>
    <cellStyle name="Comma 2 7" xfId="4209" xr:uid="{00000000-0005-0000-0000-00002E100000}"/>
    <cellStyle name="Comma 2 7 2" xfId="4210" xr:uid="{00000000-0005-0000-0000-00002F100000}"/>
    <cellStyle name="Comma 2 8" xfId="4211" xr:uid="{00000000-0005-0000-0000-000030100000}"/>
    <cellStyle name="Comma 2 8 2" xfId="4212" xr:uid="{00000000-0005-0000-0000-000031100000}"/>
    <cellStyle name="Comma 2 9" xfId="4213" xr:uid="{00000000-0005-0000-0000-000032100000}"/>
    <cellStyle name="Comma 20" xfId="4214" xr:uid="{00000000-0005-0000-0000-000033100000}"/>
    <cellStyle name="Comma 20 2" xfId="4215" xr:uid="{00000000-0005-0000-0000-000034100000}"/>
    <cellStyle name="Comma 20 3" xfId="4216" xr:uid="{00000000-0005-0000-0000-000035100000}"/>
    <cellStyle name="Comma 21" xfId="4217" xr:uid="{00000000-0005-0000-0000-000036100000}"/>
    <cellStyle name="Comma 21 2" xfId="4218" xr:uid="{00000000-0005-0000-0000-000037100000}"/>
    <cellStyle name="Comma 22" xfId="4219" xr:uid="{00000000-0005-0000-0000-000038100000}"/>
    <cellStyle name="Comma 22 2" xfId="4220" xr:uid="{00000000-0005-0000-0000-000039100000}"/>
    <cellStyle name="Comma 22 3" xfId="4221" xr:uid="{00000000-0005-0000-0000-00003A100000}"/>
    <cellStyle name="Comma 23" xfId="4222" xr:uid="{00000000-0005-0000-0000-00003B100000}"/>
    <cellStyle name="Comma 23 2" xfId="4223" xr:uid="{00000000-0005-0000-0000-00003C100000}"/>
    <cellStyle name="Comma 23 3" xfId="4224" xr:uid="{00000000-0005-0000-0000-00003D100000}"/>
    <cellStyle name="Comma 24" xfId="4225" xr:uid="{00000000-0005-0000-0000-00003E100000}"/>
    <cellStyle name="Comma 25" xfId="64460" xr:uid="{00000000-0005-0000-0000-00003F100000}"/>
    <cellStyle name="Comma 26" xfId="64470" xr:uid="{00000000-0005-0000-0000-000040100000}"/>
    <cellStyle name="Comma 3" xfId="28" xr:uid="{00000000-0005-0000-0000-000041100000}"/>
    <cellStyle name="Comma 3 10" xfId="4226" xr:uid="{00000000-0005-0000-0000-000042100000}"/>
    <cellStyle name="Comma 3 10 2" xfId="4227" xr:uid="{00000000-0005-0000-0000-000043100000}"/>
    <cellStyle name="Comma 3 11" xfId="4228" xr:uid="{00000000-0005-0000-0000-000044100000}"/>
    <cellStyle name="Comma 3 11 2" xfId="4229" xr:uid="{00000000-0005-0000-0000-000045100000}"/>
    <cellStyle name="Comma 3 12" xfId="4230" xr:uid="{00000000-0005-0000-0000-000046100000}"/>
    <cellStyle name="Comma 3 13" xfId="4231" xr:uid="{00000000-0005-0000-0000-000047100000}"/>
    <cellStyle name="Comma 3 14" xfId="4232" xr:uid="{00000000-0005-0000-0000-000048100000}"/>
    <cellStyle name="Comma 3 2" xfId="38" xr:uid="{00000000-0005-0000-0000-000049100000}"/>
    <cellStyle name="Comma 3 2 2" xfId="52" xr:uid="{00000000-0005-0000-0000-00004A100000}"/>
    <cellStyle name="Comma 3 2 2 2" xfId="4233" xr:uid="{00000000-0005-0000-0000-00004B100000}"/>
    <cellStyle name="Comma 3 2 2 3" xfId="4234" xr:uid="{00000000-0005-0000-0000-00004C100000}"/>
    <cellStyle name="Comma 3 2 3" xfId="4235" xr:uid="{00000000-0005-0000-0000-00004D100000}"/>
    <cellStyle name="Comma 3 2 4" xfId="4236" xr:uid="{00000000-0005-0000-0000-00004E100000}"/>
    <cellStyle name="Comma 3 3" xfId="48" xr:uid="{00000000-0005-0000-0000-00004F100000}"/>
    <cellStyle name="Comma 3 3 2" xfId="4237" xr:uid="{00000000-0005-0000-0000-000050100000}"/>
    <cellStyle name="Comma 3 3 2 2" xfId="4238" xr:uid="{00000000-0005-0000-0000-000051100000}"/>
    <cellStyle name="Comma 3 3 2 2 2" xfId="4239" xr:uid="{00000000-0005-0000-0000-000052100000}"/>
    <cellStyle name="Comma 3 3 2 2 2 2" xfId="4240" xr:uid="{00000000-0005-0000-0000-000053100000}"/>
    <cellStyle name="Comma 3 3 2 2 2 2 2" xfId="4241" xr:uid="{00000000-0005-0000-0000-000054100000}"/>
    <cellStyle name="Comma 3 3 2 2 2 3" xfId="4242" xr:uid="{00000000-0005-0000-0000-000055100000}"/>
    <cellStyle name="Comma 3 3 2 2 3" xfId="4243" xr:uid="{00000000-0005-0000-0000-000056100000}"/>
    <cellStyle name="Comma 3 3 2 2 3 2" xfId="4244" xr:uid="{00000000-0005-0000-0000-000057100000}"/>
    <cellStyle name="Comma 3 3 2 2 4" xfId="4245" xr:uid="{00000000-0005-0000-0000-000058100000}"/>
    <cellStyle name="Comma 3 3 2 3" xfId="4246" xr:uid="{00000000-0005-0000-0000-000059100000}"/>
    <cellStyle name="Comma 3 3 2 3 2" xfId="4247" xr:uid="{00000000-0005-0000-0000-00005A100000}"/>
    <cellStyle name="Comma 3 3 2 3 2 2" xfId="4248" xr:uid="{00000000-0005-0000-0000-00005B100000}"/>
    <cellStyle name="Comma 3 3 2 3 3" xfId="4249" xr:uid="{00000000-0005-0000-0000-00005C100000}"/>
    <cellStyle name="Comma 3 3 2 4" xfId="4250" xr:uid="{00000000-0005-0000-0000-00005D100000}"/>
    <cellStyle name="Comma 3 3 2 4 2" xfId="4251" xr:uid="{00000000-0005-0000-0000-00005E100000}"/>
    <cellStyle name="Comma 3 3 2 5" xfId="4252" xr:uid="{00000000-0005-0000-0000-00005F100000}"/>
    <cellStyle name="Comma 3 3 3" xfId="4253" xr:uid="{00000000-0005-0000-0000-000060100000}"/>
    <cellStyle name="Comma 3 3 3 2" xfId="4254" xr:uid="{00000000-0005-0000-0000-000061100000}"/>
    <cellStyle name="Comma 3 3 3 2 2" xfId="4255" xr:uid="{00000000-0005-0000-0000-000062100000}"/>
    <cellStyle name="Comma 3 3 3 2 2 2" xfId="4256" xr:uid="{00000000-0005-0000-0000-000063100000}"/>
    <cellStyle name="Comma 3 3 3 2 3" xfId="4257" xr:uid="{00000000-0005-0000-0000-000064100000}"/>
    <cellStyle name="Comma 3 3 3 3" xfId="4258" xr:uid="{00000000-0005-0000-0000-000065100000}"/>
    <cellStyle name="Comma 3 3 3 3 2" xfId="4259" xr:uid="{00000000-0005-0000-0000-000066100000}"/>
    <cellStyle name="Comma 3 3 3 4" xfId="4260" xr:uid="{00000000-0005-0000-0000-000067100000}"/>
    <cellStyle name="Comma 3 3 4" xfId="4261" xr:uid="{00000000-0005-0000-0000-000068100000}"/>
    <cellStyle name="Comma 3 3 4 2" xfId="4262" xr:uid="{00000000-0005-0000-0000-000069100000}"/>
    <cellStyle name="Comma 3 3 4 2 2" xfId="4263" xr:uid="{00000000-0005-0000-0000-00006A100000}"/>
    <cellStyle name="Comma 3 3 4 3" xfId="4264" xr:uid="{00000000-0005-0000-0000-00006B100000}"/>
    <cellStyle name="Comma 3 3 5" xfId="4265" xr:uid="{00000000-0005-0000-0000-00006C100000}"/>
    <cellStyle name="Comma 3 3 5 2" xfId="4266" xr:uid="{00000000-0005-0000-0000-00006D100000}"/>
    <cellStyle name="Comma 3 3 6" xfId="4267" xr:uid="{00000000-0005-0000-0000-00006E100000}"/>
    <cellStyle name="Comma 3 4" xfId="58" xr:uid="{00000000-0005-0000-0000-00006F100000}"/>
    <cellStyle name="Comma 3 4 2" xfId="4268" xr:uid="{00000000-0005-0000-0000-000070100000}"/>
    <cellStyle name="Comma 3 4 2 2" xfId="4269" xr:uid="{00000000-0005-0000-0000-000071100000}"/>
    <cellStyle name="Comma 3 4 2 2 2" xfId="4270" xr:uid="{00000000-0005-0000-0000-000072100000}"/>
    <cellStyle name="Comma 3 4 2 2 2 2" xfId="4271" xr:uid="{00000000-0005-0000-0000-000073100000}"/>
    <cellStyle name="Comma 3 4 2 2 3" xfId="4272" xr:uid="{00000000-0005-0000-0000-000074100000}"/>
    <cellStyle name="Comma 3 4 2 3" xfId="4273" xr:uid="{00000000-0005-0000-0000-000075100000}"/>
    <cellStyle name="Comma 3 4 2 3 2" xfId="4274" xr:uid="{00000000-0005-0000-0000-000076100000}"/>
    <cellStyle name="Comma 3 4 2 4" xfId="4275" xr:uid="{00000000-0005-0000-0000-000077100000}"/>
    <cellStyle name="Comma 3 4 3" xfId="4276" xr:uid="{00000000-0005-0000-0000-000078100000}"/>
    <cellStyle name="Comma 3 4 3 2" xfId="4277" xr:uid="{00000000-0005-0000-0000-000079100000}"/>
    <cellStyle name="Comma 3 4 3 2 2" xfId="4278" xr:uid="{00000000-0005-0000-0000-00007A100000}"/>
    <cellStyle name="Comma 3 4 3 3" xfId="4279" xr:uid="{00000000-0005-0000-0000-00007B100000}"/>
    <cellStyle name="Comma 3 4 4" xfId="4280" xr:uid="{00000000-0005-0000-0000-00007C100000}"/>
    <cellStyle name="Comma 3 4 4 2" xfId="4281" xr:uid="{00000000-0005-0000-0000-00007D100000}"/>
    <cellStyle name="Comma 3 4 5" xfId="4282" xr:uid="{00000000-0005-0000-0000-00007E100000}"/>
    <cellStyle name="Comma 3 5" xfId="4283" xr:uid="{00000000-0005-0000-0000-00007F100000}"/>
    <cellStyle name="Comma 3 5 2" xfId="4284" xr:uid="{00000000-0005-0000-0000-000080100000}"/>
    <cellStyle name="Comma 3 5 2 2" xfId="4285" xr:uid="{00000000-0005-0000-0000-000081100000}"/>
    <cellStyle name="Comma 3 5 2 2 2" xfId="4286" xr:uid="{00000000-0005-0000-0000-000082100000}"/>
    <cellStyle name="Comma 3 5 2 2 2 2" xfId="4287" xr:uid="{00000000-0005-0000-0000-000083100000}"/>
    <cellStyle name="Comma 3 5 2 2 3" xfId="4288" xr:uid="{00000000-0005-0000-0000-000084100000}"/>
    <cellStyle name="Comma 3 5 2 3" xfId="4289" xr:uid="{00000000-0005-0000-0000-000085100000}"/>
    <cellStyle name="Comma 3 5 2 3 2" xfId="4290" xr:uid="{00000000-0005-0000-0000-000086100000}"/>
    <cellStyle name="Comma 3 5 2 4" xfId="4291" xr:uid="{00000000-0005-0000-0000-000087100000}"/>
    <cellStyle name="Comma 3 5 3" xfId="4292" xr:uid="{00000000-0005-0000-0000-000088100000}"/>
    <cellStyle name="Comma 3 5 3 2" xfId="4293" xr:uid="{00000000-0005-0000-0000-000089100000}"/>
    <cellStyle name="Comma 3 5 3 2 2" xfId="4294" xr:uid="{00000000-0005-0000-0000-00008A100000}"/>
    <cellStyle name="Comma 3 5 3 3" xfId="4295" xr:uid="{00000000-0005-0000-0000-00008B100000}"/>
    <cellStyle name="Comma 3 5 4" xfId="4296" xr:uid="{00000000-0005-0000-0000-00008C100000}"/>
    <cellStyle name="Comma 3 5 4 2" xfId="4297" xr:uid="{00000000-0005-0000-0000-00008D100000}"/>
    <cellStyle name="Comma 3 5 5" xfId="4298" xr:uid="{00000000-0005-0000-0000-00008E100000}"/>
    <cellStyle name="Comma 3 6" xfId="4299" xr:uid="{00000000-0005-0000-0000-00008F100000}"/>
    <cellStyle name="Comma 3 6 2" xfId="4300" xr:uid="{00000000-0005-0000-0000-000090100000}"/>
    <cellStyle name="Comma 3 6 2 2" xfId="4301" xr:uid="{00000000-0005-0000-0000-000091100000}"/>
    <cellStyle name="Comma 3 6 2 2 2" xfId="4302" xr:uid="{00000000-0005-0000-0000-000092100000}"/>
    <cellStyle name="Comma 3 6 2 2 2 2" xfId="4303" xr:uid="{00000000-0005-0000-0000-000093100000}"/>
    <cellStyle name="Comma 3 6 2 2 3" xfId="4304" xr:uid="{00000000-0005-0000-0000-000094100000}"/>
    <cellStyle name="Comma 3 6 2 3" xfId="4305" xr:uid="{00000000-0005-0000-0000-000095100000}"/>
    <cellStyle name="Comma 3 6 2 3 2" xfId="4306" xr:uid="{00000000-0005-0000-0000-000096100000}"/>
    <cellStyle name="Comma 3 6 2 4" xfId="4307" xr:uid="{00000000-0005-0000-0000-000097100000}"/>
    <cellStyle name="Comma 3 6 3" xfId="4308" xr:uid="{00000000-0005-0000-0000-000098100000}"/>
    <cellStyle name="Comma 3 6 3 2" xfId="4309" xr:uid="{00000000-0005-0000-0000-000099100000}"/>
    <cellStyle name="Comma 3 6 3 2 2" xfId="4310" xr:uid="{00000000-0005-0000-0000-00009A100000}"/>
    <cellStyle name="Comma 3 6 3 3" xfId="4311" xr:uid="{00000000-0005-0000-0000-00009B100000}"/>
    <cellStyle name="Comma 3 6 4" xfId="4312" xr:uid="{00000000-0005-0000-0000-00009C100000}"/>
    <cellStyle name="Comma 3 6 4 2" xfId="4313" xr:uid="{00000000-0005-0000-0000-00009D100000}"/>
    <cellStyle name="Comma 3 6 5" xfId="4314" xr:uid="{00000000-0005-0000-0000-00009E100000}"/>
    <cellStyle name="Comma 3 7" xfId="4315" xr:uid="{00000000-0005-0000-0000-00009F100000}"/>
    <cellStyle name="Comma 3 7 2" xfId="4316" xr:uid="{00000000-0005-0000-0000-0000A0100000}"/>
    <cellStyle name="Comma 3 7 2 2" xfId="4317" xr:uid="{00000000-0005-0000-0000-0000A1100000}"/>
    <cellStyle name="Comma 3 7 2 2 2" xfId="4318" xr:uid="{00000000-0005-0000-0000-0000A2100000}"/>
    <cellStyle name="Comma 3 7 2 3" xfId="4319" xr:uid="{00000000-0005-0000-0000-0000A3100000}"/>
    <cellStyle name="Comma 3 7 3" xfId="4320" xr:uid="{00000000-0005-0000-0000-0000A4100000}"/>
    <cellStyle name="Comma 3 7 3 2" xfId="4321" xr:uid="{00000000-0005-0000-0000-0000A5100000}"/>
    <cellStyle name="Comma 3 7 4" xfId="4322" xr:uid="{00000000-0005-0000-0000-0000A6100000}"/>
    <cellStyle name="Comma 3 8" xfId="4323" xr:uid="{00000000-0005-0000-0000-0000A7100000}"/>
    <cellStyle name="Comma 3 8 2" xfId="4324" xr:uid="{00000000-0005-0000-0000-0000A8100000}"/>
    <cellStyle name="Comma 3 8 2 2" xfId="4325" xr:uid="{00000000-0005-0000-0000-0000A9100000}"/>
    <cellStyle name="Comma 3 8 3" xfId="4326" xr:uid="{00000000-0005-0000-0000-0000AA100000}"/>
    <cellStyle name="Comma 3 9" xfId="4327" xr:uid="{00000000-0005-0000-0000-0000AB100000}"/>
    <cellStyle name="Comma 3 9 2" xfId="4328" xr:uid="{00000000-0005-0000-0000-0000AC100000}"/>
    <cellStyle name="Comma 4" xfId="29" xr:uid="{00000000-0005-0000-0000-0000AD100000}"/>
    <cellStyle name="Comma 4 10" xfId="4329" xr:uid="{00000000-0005-0000-0000-0000AE100000}"/>
    <cellStyle name="Comma 4 2" xfId="4330" xr:uid="{00000000-0005-0000-0000-0000AF100000}"/>
    <cellStyle name="Comma 4 2 2" xfId="4331" xr:uid="{00000000-0005-0000-0000-0000B0100000}"/>
    <cellStyle name="Comma 4 2 2 2" xfId="4332" xr:uid="{00000000-0005-0000-0000-0000B1100000}"/>
    <cellStyle name="Comma 4 2 2 2 2" xfId="4333" xr:uid="{00000000-0005-0000-0000-0000B2100000}"/>
    <cellStyle name="Comma 4 2 2 2 2 2" xfId="4334" xr:uid="{00000000-0005-0000-0000-0000B3100000}"/>
    <cellStyle name="Comma 4 2 2 2 2 2 2" xfId="4335" xr:uid="{00000000-0005-0000-0000-0000B4100000}"/>
    <cellStyle name="Comma 4 2 2 2 2 3" xfId="4336" xr:uid="{00000000-0005-0000-0000-0000B5100000}"/>
    <cellStyle name="Comma 4 2 2 2 3" xfId="4337" xr:uid="{00000000-0005-0000-0000-0000B6100000}"/>
    <cellStyle name="Comma 4 2 2 2 3 2" xfId="4338" xr:uid="{00000000-0005-0000-0000-0000B7100000}"/>
    <cellStyle name="Comma 4 2 2 2 4" xfId="4339" xr:uid="{00000000-0005-0000-0000-0000B8100000}"/>
    <cellStyle name="Comma 4 2 2 3" xfId="4340" xr:uid="{00000000-0005-0000-0000-0000B9100000}"/>
    <cellStyle name="Comma 4 2 2 3 2" xfId="4341" xr:uid="{00000000-0005-0000-0000-0000BA100000}"/>
    <cellStyle name="Comma 4 2 2 3 2 2" xfId="4342" xr:uid="{00000000-0005-0000-0000-0000BB100000}"/>
    <cellStyle name="Comma 4 2 2 3 3" xfId="4343" xr:uid="{00000000-0005-0000-0000-0000BC100000}"/>
    <cellStyle name="Comma 4 2 2 4" xfId="4344" xr:uid="{00000000-0005-0000-0000-0000BD100000}"/>
    <cellStyle name="Comma 4 2 2 4 2" xfId="4345" xr:uid="{00000000-0005-0000-0000-0000BE100000}"/>
    <cellStyle name="Comma 4 2 2 5" xfId="4346" xr:uid="{00000000-0005-0000-0000-0000BF100000}"/>
    <cellStyle name="Comma 4 2 3" xfId="4347" xr:uid="{00000000-0005-0000-0000-0000C0100000}"/>
    <cellStyle name="Comma 4 2 3 2" xfId="4348" xr:uid="{00000000-0005-0000-0000-0000C1100000}"/>
    <cellStyle name="Comma 4 2 3 2 2" xfId="4349" xr:uid="{00000000-0005-0000-0000-0000C2100000}"/>
    <cellStyle name="Comma 4 2 3 2 2 2" xfId="4350" xr:uid="{00000000-0005-0000-0000-0000C3100000}"/>
    <cellStyle name="Comma 4 2 3 2 3" xfId="4351" xr:uid="{00000000-0005-0000-0000-0000C4100000}"/>
    <cellStyle name="Comma 4 2 3 3" xfId="4352" xr:uid="{00000000-0005-0000-0000-0000C5100000}"/>
    <cellStyle name="Comma 4 2 3 3 2" xfId="4353" xr:uid="{00000000-0005-0000-0000-0000C6100000}"/>
    <cellStyle name="Comma 4 2 3 4" xfId="4354" xr:uid="{00000000-0005-0000-0000-0000C7100000}"/>
    <cellStyle name="Comma 4 2 4" xfId="4355" xr:uid="{00000000-0005-0000-0000-0000C8100000}"/>
    <cellStyle name="Comma 4 2 4 2" xfId="4356" xr:uid="{00000000-0005-0000-0000-0000C9100000}"/>
    <cellStyle name="Comma 4 2 4 2 2" xfId="4357" xr:uid="{00000000-0005-0000-0000-0000CA100000}"/>
    <cellStyle name="Comma 4 2 4 3" xfId="4358" xr:uid="{00000000-0005-0000-0000-0000CB100000}"/>
    <cellStyle name="Comma 4 2 5" xfId="4359" xr:uid="{00000000-0005-0000-0000-0000CC100000}"/>
    <cellStyle name="Comma 4 2 5 2" xfId="4360" xr:uid="{00000000-0005-0000-0000-0000CD100000}"/>
    <cellStyle name="Comma 4 2 6" xfId="4361" xr:uid="{00000000-0005-0000-0000-0000CE100000}"/>
    <cellStyle name="Comma 4 3" xfId="4362" xr:uid="{00000000-0005-0000-0000-0000CF100000}"/>
    <cellStyle name="Comma 4 3 2" xfId="4363" xr:uid="{00000000-0005-0000-0000-0000D0100000}"/>
    <cellStyle name="Comma 4 3 2 2" xfId="4364" xr:uid="{00000000-0005-0000-0000-0000D1100000}"/>
    <cellStyle name="Comma 4 3 2 2 2" xfId="4365" xr:uid="{00000000-0005-0000-0000-0000D2100000}"/>
    <cellStyle name="Comma 4 3 2 2 2 2" xfId="4366" xr:uid="{00000000-0005-0000-0000-0000D3100000}"/>
    <cellStyle name="Comma 4 3 2 2 3" xfId="4367" xr:uid="{00000000-0005-0000-0000-0000D4100000}"/>
    <cellStyle name="Comma 4 3 2 3" xfId="4368" xr:uid="{00000000-0005-0000-0000-0000D5100000}"/>
    <cellStyle name="Comma 4 3 2 3 2" xfId="4369" xr:uid="{00000000-0005-0000-0000-0000D6100000}"/>
    <cellStyle name="Comma 4 3 2 4" xfId="4370" xr:uid="{00000000-0005-0000-0000-0000D7100000}"/>
    <cellStyle name="Comma 4 3 3" xfId="4371" xr:uid="{00000000-0005-0000-0000-0000D8100000}"/>
    <cellStyle name="Comma 4 3 3 2" xfId="4372" xr:uid="{00000000-0005-0000-0000-0000D9100000}"/>
    <cellStyle name="Comma 4 3 3 2 2" xfId="4373" xr:uid="{00000000-0005-0000-0000-0000DA100000}"/>
    <cellStyle name="Comma 4 3 3 3" xfId="4374" xr:uid="{00000000-0005-0000-0000-0000DB100000}"/>
    <cellStyle name="Comma 4 3 4" xfId="4375" xr:uid="{00000000-0005-0000-0000-0000DC100000}"/>
    <cellStyle name="Comma 4 3 4 2" xfId="4376" xr:uid="{00000000-0005-0000-0000-0000DD100000}"/>
    <cellStyle name="Comma 4 3 5" xfId="4377" xr:uid="{00000000-0005-0000-0000-0000DE100000}"/>
    <cellStyle name="Comma 4 4" xfId="4378" xr:uid="{00000000-0005-0000-0000-0000DF100000}"/>
    <cellStyle name="Comma 4 4 2" xfId="4379" xr:uid="{00000000-0005-0000-0000-0000E0100000}"/>
    <cellStyle name="Comma 4 4 2 2" xfId="4380" xr:uid="{00000000-0005-0000-0000-0000E1100000}"/>
    <cellStyle name="Comma 4 4 2 2 2" xfId="4381" xr:uid="{00000000-0005-0000-0000-0000E2100000}"/>
    <cellStyle name="Comma 4 4 2 2 2 2" xfId="4382" xr:uid="{00000000-0005-0000-0000-0000E3100000}"/>
    <cellStyle name="Comma 4 4 2 2 3" xfId="4383" xr:uid="{00000000-0005-0000-0000-0000E4100000}"/>
    <cellStyle name="Comma 4 4 2 3" xfId="4384" xr:uid="{00000000-0005-0000-0000-0000E5100000}"/>
    <cellStyle name="Comma 4 4 2 3 2" xfId="4385" xr:uid="{00000000-0005-0000-0000-0000E6100000}"/>
    <cellStyle name="Comma 4 4 2 4" xfId="4386" xr:uid="{00000000-0005-0000-0000-0000E7100000}"/>
    <cellStyle name="Comma 4 4 3" xfId="4387" xr:uid="{00000000-0005-0000-0000-0000E8100000}"/>
    <cellStyle name="Comma 4 4 3 2" xfId="4388" xr:uid="{00000000-0005-0000-0000-0000E9100000}"/>
    <cellStyle name="Comma 4 4 3 2 2" xfId="4389" xr:uid="{00000000-0005-0000-0000-0000EA100000}"/>
    <cellStyle name="Comma 4 4 3 3" xfId="4390" xr:uid="{00000000-0005-0000-0000-0000EB100000}"/>
    <cellStyle name="Comma 4 4 4" xfId="4391" xr:uid="{00000000-0005-0000-0000-0000EC100000}"/>
    <cellStyle name="Comma 4 4 4 2" xfId="4392" xr:uid="{00000000-0005-0000-0000-0000ED100000}"/>
    <cellStyle name="Comma 4 4 5" xfId="4393" xr:uid="{00000000-0005-0000-0000-0000EE100000}"/>
    <cellStyle name="Comma 4 5" xfId="4394" xr:uid="{00000000-0005-0000-0000-0000EF100000}"/>
    <cellStyle name="Comma 4 5 2" xfId="4395" xr:uid="{00000000-0005-0000-0000-0000F0100000}"/>
    <cellStyle name="Comma 4 5 2 2" xfId="4396" xr:uid="{00000000-0005-0000-0000-0000F1100000}"/>
    <cellStyle name="Comma 4 5 2 2 2" xfId="4397" xr:uid="{00000000-0005-0000-0000-0000F2100000}"/>
    <cellStyle name="Comma 4 5 2 2 2 2" xfId="4398" xr:uid="{00000000-0005-0000-0000-0000F3100000}"/>
    <cellStyle name="Comma 4 5 2 2 3" xfId="4399" xr:uid="{00000000-0005-0000-0000-0000F4100000}"/>
    <cellStyle name="Comma 4 5 2 3" xfId="4400" xr:uid="{00000000-0005-0000-0000-0000F5100000}"/>
    <cellStyle name="Comma 4 5 2 3 2" xfId="4401" xr:uid="{00000000-0005-0000-0000-0000F6100000}"/>
    <cellStyle name="Comma 4 5 2 4" xfId="4402" xr:uid="{00000000-0005-0000-0000-0000F7100000}"/>
    <cellStyle name="Comma 4 5 3" xfId="4403" xr:uid="{00000000-0005-0000-0000-0000F8100000}"/>
    <cellStyle name="Comma 4 5 3 2" xfId="4404" xr:uid="{00000000-0005-0000-0000-0000F9100000}"/>
    <cellStyle name="Comma 4 5 3 2 2" xfId="4405" xr:uid="{00000000-0005-0000-0000-0000FA100000}"/>
    <cellStyle name="Comma 4 5 3 3" xfId="4406" xr:uid="{00000000-0005-0000-0000-0000FB100000}"/>
    <cellStyle name="Comma 4 5 4" xfId="4407" xr:uid="{00000000-0005-0000-0000-0000FC100000}"/>
    <cellStyle name="Comma 4 5 4 2" xfId="4408" xr:uid="{00000000-0005-0000-0000-0000FD100000}"/>
    <cellStyle name="Comma 4 5 5" xfId="4409" xr:uid="{00000000-0005-0000-0000-0000FE100000}"/>
    <cellStyle name="Comma 4 6" xfId="4410" xr:uid="{00000000-0005-0000-0000-0000FF100000}"/>
    <cellStyle name="Comma 4 6 2" xfId="4411" xr:uid="{00000000-0005-0000-0000-000000110000}"/>
    <cellStyle name="Comma 4 6 2 2" xfId="4412" xr:uid="{00000000-0005-0000-0000-000001110000}"/>
    <cellStyle name="Comma 4 6 2 2 2" xfId="4413" xr:uid="{00000000-0005-0000-0000-000002110000}"/>
    <cellStyle name="Comma 4 6 2 3" xfId="4414" xr:uid="{00000000-0005-0000-0000-000003110000}"/>
    <cellStyle name="Comma 4 6 3" xfId="4415" xr:uid="{00000000-0005-0000-0000-000004110000}"/>
    <cellStyle name="Comma 4 6 3 2" xfId="4416" xr:uid="{00000000-0005-0000-0000-000005110000}"/>
    <cellStyle name="Comma 4 6 4" xfId="4417" xr:uid="{00000000-0005-0000-0000-000006110000}"/>
    <cellStyle name="Comma 4 7" xfId="4418" xr:uid="{00000000-0005-0000-0000-000007110000}"/>
    <cellStyle name="Comma 4 7 2" xfId="4419" xr:uid="{00000000-0005-0000-0000-000008110000}"/>
    <cellStyle name="Comma 4 7 2 2" xfId="4420" xr:uid="{00000000-0005-0000-0000-000009110000}"/>
    <cellStyle name="Comma 4 7 3" xfId="4421" xr:uid="{00000000-0005-0000-0000-00000A110000}"/>
    <cellStyle name="Comma 4 8" xfId="4422" xr:uid="{00000000-0005-0000-0000-00000B110000}"/>
    <cellStyle name="Comma 4 9" xfId="4423" xr:uid="{00000000-0005-0000-0000-00000C110000}"/>
    <cellStyle name="Comma 4 9 2" xfId="4424" xr:uid="{00000000-0005-0000-0000-00000D110000}"/>
    <cellStyle name="Comma 5" xfId="35" xr:uid="{00000000-0005-0000-0000-00000E110000}"/>
    <cellStyle name="Comma 5 10" xfId="4425" xr:uid="{00000000-0005-0000-0000-00000F110000}"/>
    <cellStyle name="Comma 5 2" xfId="63" xr:uid="{00000000-0005-0000-0000-000010110000}"/>
    <cellStyle name="Comma 5 2 2" xfId="4426" xr:uid="{00000000-0005-0000-0000-000011110000}"/>
    <cellStyle name="Comma 5 2 2 2" xfId="4427" xr:uid="{00000000-0005-0000-0000-000012110000}"/>
    <cellStyle name="Comma 5 2 2 2 2" xfId="4428" xr:uid="{00000000-0005-0000-0000-000013110000}"/>
    <cellStyle name="Comma 5 2 2 2 2 2" xfId="4429" xr:uid="{00000000-0005-0000-0000-000014110000}"/>
    <cellStyle name="Comma 5 2 2 2 2 2 2" xfId="4430" xr:uid="{00000000-0005-0000-0000-000015110000}"/>
    <cellStyle name="Comma 5 2 2 2 2 3" xfId="4431" xr:uid="{00000000-0005-0000-0000-000016110000}"/>
    <cellStyle name="Comma 5 2 2 2 3" xfId="4432" xr:uid="{00000000-0005-0000-0000-000017110000}"/>
    <cellStyle name="Comma 5 2 2 2 3 2" xfId="4433" xr:uid="{00000000-0005-0000-0000-000018110000}"/>
    <cellStyle name="Comma 5 2 2 2 4" xfId="4434" xr:uid="{00000000-0005-0000-0000-000019110000}"/>
    <cellStyle name="Comma 5 2 2 3" xfId="4435" xr:uid="{00000000-0005-0000-0000-00001A110000}"/>
    <cellStyle name="Comma 5 2 2 3 2" xfId="4436" xr:uid="{00000000-0005-0000-0000-00001B110000}"/>
    <cellStyle name="Comma 5 2 2 3 2 2" xfId="4437" xr:uid="{00000000-0005-0000-0000-00001C110000}"/>
    <cellStyle name="Comma 5 2 2 3 3" xfId="4438" xr:uid="{00000000-0005-0000-0000-00001D110000}"/>
    <cellStyle name="Comma 5 2 2 4" xfId="4439" xr:uid="{00000000-0005-0000-0000-00001E110000}"/>
    <cellStyle name="Comma 5 2 2 4 2" xfId="4440" xr:uid="{00000000-0005-0000-0000-00001F110000}"/>
    <cellStyle name="Comma 5 2 2 5" xfId="4441" xr:uid="{00000000-0005-0000-0000-000020110000}"/>
    <cellStyle name="Comma 5 2 3" xfId="4442" xr:uid="{00000000-0005-0000-0000-000021110000}"/>
    <cellStyle name="Comma 5 2 3 2" xfId="4443" xr:uid="{00000000-0005-0000-0000-000022110000}"/>
    <cellStyle name="Comma 5 2 3 2 2" xfId="4444" xr:uid="{00000000-0005-0000-0000-000023110000}"/>
    <cellStyle name="Comma 5 2 3 2 2 2" xfId="4445" xr:uid="{00000000-0005-0000-0000-000024110000}"/>
    <cellStyle name="Comma 5 2 3 2 3" xfId="4446" xr:uid="{00000000-0005-0000-0000-000025110000}"/>
    <cellStyle name="Comma 5 2 3 3" xfId="4447" xr:uid="{00000000-0005-0000-0000-000026110000}"/>
    <cellStyle name="Comma 5 2 3 3 2" xfId="4448" xr:uid="{00000000-0005-0000-0000-000027110000}"/>
    <cellStyle name="Comma 5 2 3 4" xfId="4449" xr:uid="{00000000-0005-0000-0000-000028110000}"/>
    <cellStyle name="Comma 5 2 4" xfId="4450" xr:uid="{00000000-0005-0000-0000-000029110000}"/>
    <cellStyle name="Comma 5 2 4 2" xfId="4451" xr:uid="{00000000-0005-0000-0000-00002A110000}"/>
    <cellStyle name="Comma 5 2 4 2 2" xfId="4452" xr:uid="{00000000-0005-0000-0000-00002B110000}"/>
    <cellStyle name="Comma 5 2 4 3" xfId="4453" xr:uid="{00000000-0005-0000-0000-00002C110000}"/>
    <cellStyle name="Comma 5 2 5" xfId="4454" xr:uid="{00000000-0005-0000-0000-00002D110000}"/>
    <cellStyle name="Comma 5 2 5 2" xfId="4455" xr:uid="{00000000-0005-0000-0000-00002E110000}"/>
    <cellStyle name="Comma 5 2 6" xfId="4456" xr:uid="{00000000-0005-0000-0000-00002F110000}"/>
    <cellStyle name="Comma 5 2 7" xfId="4457" xr:uid="{00000000-0005-0000-0000-000030110000}"/>
    <cellStyle name="Comma 5 3" xfId="4458" xr:uid="{00000000-0005-0000-0000-000031110000}"/>
    <cellStyle name="Comma 5 3 2" xfId="4459" xr:uid="{00000000-0005-0000-0000-000032110000}"/>
    <cellStyle name="Comma 5 3 2 2" xfId="4460" xr:uid="{00000000-0005-0000-0000-000033110000}"/>
    <cellStyle name="Comma 5 3 2 2 2" xfId="4461" xr:uid="{00000000-0005-0000-0000-000034110000}"/>
    <cellStyle name="Comma 5 3 2 2 2 2" xfId="4462" xr:uid="{00000000-0005-0000-0000-000035110000}"/>
    <cellStyle name="Comma 5 3 2 2 3" xfId="4463" xr:uid="{00000000-0005-0000-0000-000036110000}"/>
    <cellStyle name="Comma 5 3 2 3" xfId="4464" xr:uid="{00000000-0005-0000-0000-000037110000}"/>
    <cellStyle name="Comma 5 3 2 3 2" xfId="4465" xr:uid="{00000000-0005-0000-0000-000038110000}"/>
    <cellStyle name="Comma 5 3 2 4" xfId="4466" xr:uid="{00000000-0005-0000-0000-000039110000}"/>
    <cellStyle name="Comma 5 3 3" xfId="4467" xr:uid="{00000000-0005-0000-0000-00003A110000}"/>
    <cellStyle name="Comma 5 3 3 2" xfId="4468" xr:uid="{00000000-0005-0000-0000-00003B110000}"/>
    <cellStyle name="Comma 5 3 3 2 2" xfId="4469" xr:uid="{00000000-0005-0000-0000-00003C110000}"/>
    <cellStyle name="Comma 5 3 3 3" xfId="4470" xr:uid="{00000000-0005-0000-0000-00003D110000}"/>
    <cellStyle name="Comma 5 3 4" xfId="4471" xr:uid="{00000000-0005-0000-0000-00003E110000}"/>
    <cellStyle name="Comma 5 3 4 2" xfId="4472" xr:uid="{00000000-0005-0000-0000-00003F110000}"/>
    <cellStyle name="Comma 5 3 5" xfId="4473" xr:uid="{00000000-0005-0000-0000-000040110000}"/>
    <cellStyle name="Comma 5 4" xfId="4474" xr:uid="{00000000-0005-0000-0000-000041110000}"/>
    <cellStyle name="Comma 5 4 2" xfId="4475" xr:uid="{00000000-0005-0000-0000-000042110000}"/>
    <cellStyle name="Comma 5 4 2 2" xfId="4476" xr:uid="{00000000-0005-0000-0000-000043110000}"/>
    <cellStyle name="Comma 5 4 2 2 2" xfId="4477" xr:uid="{00000000-0005-0000-0000-000044110000}"/>
    <cellStyle name="Comma 5 4 2 2 2 2" xfId="4478" xr:uid="{00000000-0005-0000-0000-000045110000}"/>
    <cellStyle name="Comma 5 4 2 2 3" xfId="4479" xr:uid="{00000000-0005-0000-0000-000046110000}"/>
    <cellStyle name="Comma 5 4 2 3" xfId="4480" xr:uid="{00000000-0005-0000-0000-000047110000}"/>
    <cellStyle name="Comma 5 4 2 3 2" xfId="4481" xr:uid="{00000000-0005-0000-0000-000048110000}"/>
    <cellStyle name="Comma 5 4 2 4" xfId="4482" xr:uid="{00000000-0005-0000-0000-000049110000}"/>
    <cellStyle name="Comma 5 4 3" xfId="4483" xr:uid="{00000000-0005-0000-0000-00004A110000}"/>
    <cellStyle name="Comma 5 4 3 2" xfId="4484" xr:uid="{00000000-0005-0000-0000-00004B110000}"/>
    <cellStyle name="Comma 5 4 3 2 2" xfId="4485" xr:uid="{00000000-0005-0000-0000-00004C110000}"/>
    <cellStyle name="Comma 5 4 3 3" xfId="4486" xr:uid="{00000000-0005-0000-0000-00004D110000}"/>
    <cellStyle name="Comma 5 4 4" xfId="4487" xr:uid="{00000000-0005-0000-0000-00004E110000}"/>
    <cellStyle name="Comma 5 4 4 2" xfId="4488" xr:uid="{00000000-0005-0000-0000-00004F110000}"/>
    <cellStyle name="Comma 5 4 5" xfId="4489" xr:uid="{00000000-0005-0000-0000-000050110000}"/>
    <cellStyle name="Comma 5 5" xfId="4490" xr:uid="{00000000-0005-0000-0000-000051110000}"/>
    <cellStyle name="Comma 5 5 2" xfId="4491" xr:uid="{00000000-0005-0000-0000-000052110000}"/>
    <cellStyle name="Comma 5 5 2 2" xfId="4492" xr:uid="{00000000-0005-0000-0000-000053110000}"/>
    <cellStyle name="Comma 5 5 2 2 2" xfId="4493" xr:uid="{00000000-0005-0000-0000-000054110000}"/>
    <cellStyle name="Comma 5 5 2 2 2 2" xfId="4494" xr:uid="{00000000-0005-0000-0000-000055110000}"/>
    <cellStyle name="Comma 5 5 2 2 3" xfId="4495" xr:uid="{00000000-0005-0000-0000-000056110000}"/>
    <cellStyle name="Comma 5 5 2 3" xfId="4496" xr:uid="{00000000-0005-0000-0000-000057110000}"/>
    <cellStyle name="Comma 5 5 2 3 2" xfId="4497" xr:uid="{00000000-0005-0000-0000-000058110000}"/>
    <cellStyle name="Comma 5 5 2 4" xfId="4498" xr:uid="{00000000-0005-0000-0000-000059110000}"/>
    <cellStyle name="Comma 5 5 3" xfId="4499" xr:uid="{00000000-0005-0000-0000-00005A110000}"/>
    <cellStyle name="Comma 5 5 3 2" xfId="4500" xr:uid="{00000000-0005-0000-0000-00005B110000}"/>
    <cellStyle name="Comma 5 5 3 2 2" xfId="4501" xr:uid="{00000000-0005-0000-0000-00005C110000}"/>
    <cellStyle name="Comma 5 5 3 3" xfId="4502" xr:uid="{00000000-0005-0000-0000-00005D110000}"/>
    <cellStyle name="Comma 5 5 4" xfId="4503" xr:uid="{00000000-0005-0000-0000-00005E110000}"/>
    <cellStyle name="Comma 5 5 4 2" xfId="4504" xr:uid="{00000000-0005-0000-0000-00005F110000}"/>
    <cellStyle name="Comma 5 5 5" xfId="4505" xr:uid="{00000000-0005-0000-0000-000060110000}"/>
    <cellStyle name="Comma 5 6" xfId="4506" xr:uid="{00000000-0005-0000-0000-000061110000}"/>
    <cellStyle name="Comma 5 6 2" xfId="4507" xr:uid="{00000000-0005-0000-0000-000062110000}"/>
    <cellStyle name="Comma 5 6 2 2" xfId="4508" xr:uid="{00000000-0005-0000-0000-000063110000}"/>
    <cellStyle name="Comma 5 6 2 2 2" xfId="4509" xr:uid="{00000000-0005-0000-0000-000064110000}"/>
    <cellStyle name="Comma 5 6 2 3" xfId="4510" xr:uid="{00000000-0005-0000-0000-000065110000}"/>
    <cellStyle name="Comma 5 6 3" xfId="4511" xr:uid="{00000000-0005-0000-0000-000066110000}"/>
    <cellStyle name="Comma 5 6 3 2" xfId="4512" xr:uid="{00000000-0005-0000-0000-000067110000}"/>
    <cellStyle name="Comma 5 6 4" xfId="4513" xr:uid="{00000000-0005-0000-0000-000068110000}"/>
    <cellStyle name="Comma 5 7" xfId="4514" xr:uid="{00000000-0005-0000-0000-000069110000}"/>
    <cellStyle name="Comma 5 7 2" xfId="4515" xr:uid="{00000000-0005-0000-0000-00006A110000}"/>
    <cellStyle name="Comma 5 7 2 2" xfId="4516" xr:uid="{00000000-0005-0000-0000-00006B110000}"/>
    <cellStyle name="Comma 5 7 3" xfId="4517" xr:uid="{00000000-0005-0000-0000-00006C110000}"/>
    <cellStyle name="Comma 5 8" xfId="4518" xr:uid="{00000000-0005-0000-0000-00006D110000}"/>
    <cellStyle name="Comma 5 8 2" xfId="4519" xr:uid="{00000000-0005-0000-0000-00006E110000}"/>
    <cellStyle name="Comma 5 9" xfId="4520" xr:uid="{00000000-0005-0000-0000-00006F110000}"/>
    <cellStyle name="Comma 6" xfId="45" xr:uid="{00000000-0005-0000-0000-000070110000}"/>
    <cellStyle name="Comma 6 2" xfId="4521" xr:uid="{00000000-0005-0000-0000-000071110000}"/>
    <cellStyle name="Comma 6 2 2" xfId="4522" xr:uid="{00000000-0005-0000-0000-000072110000}"/>
    <cellStyle name="Comma 6 2 3" xfId="4523" xr:uid="{00000000-0005-0000-0000-000073110000}"/>
    <cellStyle name="Comma 6 3" xfId="4524" xr:uid="{00000000-0005-0000-0000-000074110000}"/>
    <cellStyle name="Comma 6 4" xfId="4525" xr:uid="{00000000-0005-0000-0000-000075110000}"/>
    <cellStyle name="Comma 7" xfId="4526" xr:uid="{00000000-0005-0000-0000-000076110000}"/>
    <cellStyle name="Comma 7 2" xfId="4527" xr:uid="{00000000-0005-0000-0000-000077110000}"/>
    <cellStyle name="Comma 7 2 2" xfId="4528" xr:uid="{00000000-0005-0000-0000-000078110000}"/>
    <cellStyle name="Comma 7 2 3" xfId="4529" xr:uid="{00000000-0005-0000-0000-000079110000}"/>
    <cellStyle name="Comma 7 3" xfId="4530" xr:uid="{00000000-0005-0000-0000-00007A110000}"/>
    <cellStyle name="Comma 7 4" xfId="4531" xr:uid="{00000000-0005-0000-0000-00007B110000}"/>
    <cellStyle name="Comma 8" xfId="4532" xr:uid="{00000000-0005-0000-0000-00007C110000}"/>
    <cellStyle name="Comma 8 2" xfId="4533" xr:uid="{00000000-0005-0000-0000-00007D110000}"/>
    <cellStyle name="Comma 8 2 2" xfId="4534" xr:uid="{00000000-0005-0000-0000-00007E110000}"/>
    <cellStyle name="Comma 8 2 3" xfId="4535" xr:uid="{00000000-0005-0000-0000-00007F110000}"/>
    <cellStyle name="Comma 8 3" xfId="4536" xr:uid="{00000000-0005-0000-0000-000080110000}"/>
    <cellStyle name="Comma 8 4" xfId="4537" xr:uid="{00000000-0005-0000-0000-000081110000}"/>
    <cellStyle name="Comma 9" xfId="4538" xr:uid="{00000000-0005-0000-0000-000082110000}"/>
    <cellStyle name="Comma 9 10" xfId="4539" xr:uid="{00000000-0005-0000-0000-000083110000}"/>
    <cellStyle name="Comma 9 10 2" xfId="4540" xr:uid="{00000000-0005-0000-0000-000084110000}"/>
    <cellStyle name="Comma 9 10 2 2" xfId="4541" xr:uid="{00000000-0005-0000-0000-000085110000}"/>
    <cellStyle name="Comma 9 10 3" xfId="4542" xr:uid="{00000000-0005-0000-0000-000086110000}"/>
    <cellStyle name="Comma 9 11" xfId="4543" xr:uid="{00000000-0005-0000-0000-000087110000}"/>
    <cellStyle name="Comma 9 11 2" xfId="4544" xr:uid="{00000000-0005-0000-0000-000088110000}"/>
    <cellStyle name="Comma 9 12" xfId="4545" xr:uid="{00000000-0005-0000-0000-000089110000}"/>
    <cellStyle name="Comma 9 2" xfId="4546" xr:uid="{00000000-0005-0000-0000-00008A110000}"/>
    <cellStyle name="Comma 9 2 10" xfId="4547" xr:uid="{00000000-0005-0000-0000-00008B110000}"/>
    <cellStyle name="Comma 9 2 10 2" xfId="4548" xr:uid="{00000000-0005-0000-0000-00008C110000}"/>
    <cellStyle name="Comma 9 2 11" xfId="4549" xr:uid="{00000000-0005-0000-0000-00008D110000}"/>
    <cellStyle name="Comma 9 2 2" xfId="4550" xr:uid="{00000000-0005-0000-0000-00008E110000}"/>
    <cellStyle name="Comma 9 2 2 2" xfId="4551" xr:uid="{00000000-0005-0000-0000-00008F110000}"/>
    <cellStyle name="Comma 9 2 2 2 2" xfId="4552" xr:uid="{00000000-0005-0000-0000-000090110000}"/>
    <cellStyle name="Comma 9 2 2 2 2 2" xfId="4553" xr:uid="{00000000-0005-0000-0000-000091110000}"/>
    <cellStyle name="Comma 9 2 2 2 2 2 2" xfId="4554" xr:uid="{00000000-0005-0000-0000-000092110000}"/>
    <cellStyle name="Comma 9 2 2 2 2 2 3" xfId="4555" xr:uid="{00000000-0005-0000-0000-000093110000}"/>
    <cellStyle name="Comma 9 2 2 2 2 2 3 2" xfId="4556" xr:uid="{00000000-0005-0000-0000-000094110000}"/>
    <cellStyle name="Comma 9 2 2 2 2 2 3 2 2" xfId="4557" xr:uid="{00000000-0005-0000-0000-000095110000}"/>
    <cellStyle name="Comma 9 2 2 2 2 2 3 3" xfId="4558" xr:uid="{00000000-0005-0000-0000-000096110000}"/>
    <cellStyle name="Comma 9 2 2 2 2 2 4" xfId="4559" xr:uid="{00000000-0005-0000-0000-000097110000}"/>
    <cellStyle name="Comma 9 2 2 2 2 3" xfId="4560" xr:uid="{00000000-0005-0000-0000-000098110000}"/>
    <cellStyle name="Comma 9 2 2 2 2 4" xfId="4561" xr:uid="{00000000-0005-0000-0000-000099110000}"/>
    <cellStyle name="Comma 9 2 2 2 2 4 2" xfId="4562" xr:uid="{00000000-0005-0000-0000-00009A110000}"/>
    <cellStyle name="Comma 9 2 2 2 2 4 2 2" xfId="4563" xr:uid="{00000000-0005-0000-0000-00009B110000}"/>
    <cellStyle name="Comma 9 2 2 2 2 4 3" xfId="4564" xr:uid="{00000000-0005-0000-0000-00009C110000}"/>
    <cellStyle name="Comma 9 2 2 2 2 5" xfId="4565" xr:uid="{00000000-0005-0000-0000-00009D110000}"/>
    <cellStyle name="Comma 9 2 2 2 3" xfId="4566" xr:uid="{00000000-0005-0000-0000-00009E110000}"/>
    <cellStyle name="Comma 9 2 2 2 3 2" xfId="4567" xr:uid="{00000000-0005-0000-0000-00009F110000}"/>
    <cellStyle name="Comma 9 2 2 2 3 3" xfId="4568" xr:uid="{00000000-0005-0000-0000-0000A0110000}"/>
    <cellStyle name="Comma 9 2 2 2 3 3 2" xfId="4569" xr:uid="{00000000-0005-0000-0000-0000A1110000}"/>
    <cellStyle name="Comma 9 2 2 2 3 3 2 2" xfId="4570" xr:uid="{00000000-0005-0000-0000-0000A2110000}"/>
    <cellStyle name="Comma 9 2 2 2 3 3 3" xfId="4571" xr:uid="{00000000-0005-0000-0000-0000A3110000}"/>
    <cellStyle name="Comma 9 2 2 2 3 4" xfId="4572" xr:uid="{00000000-0005-0000-0000-0000A4110000}"/>
    <cellStyle name="Comma 9 2 2 2 4" xfId="4573" xr:uid="{00000000-0005-0000-0000-0000A5110000}"/>
    <cellStyle name="Comma 9 2 2 2 4 2" xfId="4574" xr:uid="{00000000-0005-0000-0000-0000A6110000}"/>
    <cellStyle name="Comma 9 2 2 2 4 3" xfId="4575" xr:uid="{00000000-0005-0000-0000-0000A7110000}"/>
    <cellStyle name="Comma 9 2 2 2 4 3 2" xfId="4576" xr:uid="{00000000-0005-0000-0000-0000A8110000}"/>
    <cellStyle name="Comma 9 2 2 2 4 3 2 2" xfId="4577" xr:uid="{00000000-0005-0000-0000-0000A9110000}"/>
    <cellStyle name="Comma 9 2 2 2 4 3 3" xfId="4578" xr:uid="{00000000-0005-0000-0000-0000AA110000}"/>
    <cellStyle name="Comma 9 2 2 2 4 4" xfId="4579" xr:uid="{00000000-0005-0000-0000-0000AB110000}"/>
    <cellStyle name="Comma 9 2 2 2 5" xfId="4580" xr:uid="{00000000-0005-0000-0000-0000AC110000}"/>
    <cellStyle name="Comma 9 2 2 2 6" xfId="4581" xr:uid="{00000000-0005-0000-0000-0000AD110000}"/>
    <cellStyle name="Comma 9 2 2 2 6 2" xfId="4582" xr:uid="{00000000-0005-0000-0000-0000AE110000}"/>
    <cellStyle name="Comma 9 2 2 2 6 2 2" xfId="4583" xr:uid="{00000000-0005-0000-0000-0000AF110000}"/>
    <cellStyle name="Comma 9 2 2 2 6 3" xfId="4584" xr:uid="{00000000-0005-0000-0000-0000B0110000}"/>
    <cellStyle name="Comma 9 2 2 2 7" xfId="4585" xr:uid="{00000000-0005-0000-0000-0000B1110000}"/>
    <cellStyle name="Comma 9 2 2 2 7 2" xfId="4586" xr:uid="{00000000-0005-0000-0000-0000B2110000}"/>
    <cellStyle name="Comma 9 2 2 2 8" xfId="4587" xr:uid="{00000000-0005-0000-0000-0000B3110000}"/>
    <cellStyle name="Comma 9 2 2 3" xfId="4588" xr:uid="{00000000-0005-0000-0000-0000B4110000}"/>
    <cellStyle name="Comma 9 2 2 3 2" xfId="4589" xr:uid="{00000000-0005-0000-0000-0000B5110000}"/>
    <cellStyle name="Comma 9 2 2 3 2 2" xfId="4590" xr:uid="{00000000-0005-0000-0000-0000B6110000}"/>
    <cellStyle name="Comma 9 2 2 3 2 3" xfId="4591" xr:uid="{00000000-0005-0000-0000-0000B7110000}"/>
    <cellStyle name="Comma 9 2 2 3 2 3 2" xfId="4592" xr:uid="{00000000-0005-0000-0000-0000B8110000}"/>
    <cellStyle name="Comma 9 2 2 3 2 3 2 2" xfId="4593" xr:uid="{00000000-0005-0000-0000-0000B9110000}"/>
    <cellStyle name="Comma 9 2 2 3 2 3 3" xfId="4594" xr:uid="{00000000-0005-0000-0000-0000BA110000}"/>
    <cellStyle name="Comma 9 2 2 3 2 4" xfId="4595" xr:uid="{00000000-0005-0000-0000-0000BB110000}"/>
    <cellStyle name="Comma 9 2 2 3 3" xfId="4596" xr:uid="{00000000-0005-0000-0000-0000BC110000}"/>
    <cellStyle name="Comma 9 2 2 3 4" xfId="4597" xr:uid="{00000000-0005-0000-0000-0000BD110000}"/>
    <cellStyle name="Comma 9 2 2 3 4 2" xfId="4598" xr:uid="{00000000-0005-0000-0000-0000BE110000}"/>
    <cellStyle name="Comma 9 2 2 3 4 2 2" xfId="4599" xr:uid="{00000000-0005-0000-0000-0000BF110000}"/>
    <cellStyle name="Comma 9 2 2 3 4 3" xfId="4600" xr:uid="{00000000-0005-0000-0000-0000C0110000}"/>
    <cellStyle name="Comma 9 2 2 3 5" xfId="4601" xr:uid="{00000000-0005-0000-0000-0000C1110000}"/>
    <cellStyle name="Comma 9 2 2 4" xfId="4602" xr:uid="{00000000-0005-0000-0000-0000C2110000}"/>
    <cellStyle name="Comma 9 2 2 4 2" xfId="4603" xr:uid="{00000000-0005-0000-0000-0000C3110000}"/>
    <cellStyle name="Comma 9 2 2 4 3" xfId="4604" xr:uid="{00000000-0005-0000-0000-0000C4110000}"/>
    <cellStyle name="Comma 9 2 2 4 3 2" xfId="4605" xr:uid="{00000000-0005-0000-0000-0000C5110000}"/>
    <cellStyle name="Comma 9 2 2 4 3 2 2" xfId="4606" xr:uid="{00000000-0005-0000-0000-0000C6110000}"/>
    <cellStyle name="Comma 9 2 2 4 3 3" xfId="4607" xr:uid="{00000000-0005-0000-0000-0000C7110000}"/>
    <cellStyle name="Comma 9 2 2 4 4" xfId="4608" xr:uid="{00000000-0005-0000-0000-0000C8110000}"/>
    <cellStyle name="Comma 9 2 2 5" xfId="4609" xr:uid="{00000000-0005-0000-0000-0000C9110000}"/>
    <cellStyle name="Comma 9 2 2 5 2" xfId="4610" xr:uid="{00000000-0005-0000-0000-0000CA110000}"/>
    <cellStyle name="Comma 9 2 2 5 3" xfId="4611" xr:uid="{00000000-0005-0000-0000-0000CB110000}"/>
    <cellStyle name="Comma 9 2 2 5 3 2" xfId="4612" xr:uid="{00000000-0005-0000-0000-0000CC110000}"/>
    <cellStyle name="Comma 9 2 2 5 3 2 2" xfId="4613" xr:uid="{00000000-0005-0000-0000-0000CD110000}"/>
    <cellStyle name="Comma 9 2 2 5 3 3" xfId="4614" xr:uid="{00000000-0005-0000-0000-0000CE110000}"/>
    <cellStyle name="Comma 9 2 2 5 4" xfId="4615" xr:uid="{00000000-0005-0000-0000-0000CF110000}"/>
    <cellStyle name="Comma 9 2 2 6" xfId="4616" xr:uid="{00000000-0005-0000-0000-0000D0110000}"/>
    <cellStyle name="Comma 9 2 2 7" xfId="4617" xr:uid="{00000000-0005-0000-0000-0000D1110000}"/>
    <cellStyle name="Comma 9 2 2 7 2" xfId="4618" xr:uid="{00000000-0005-0000-0000-0000D2110000}"/>
    <cellStyle name="Comma 9 2 2 7 2 2" xfId="4619" xr:uid="{00000000-0005-0000-0000-0000D3110000}"/>
    <cellStyle name="Comma 9 2 2 7 3" xfId="4620" xr:uid="{00000000-0005-0000-0000-0000D4110000}"/>
    <cellStyle name="Comma 9 2 2 8" xfId="4621" xr:uid="{00000000-0005-0000-0000-0000D5110000}"/>
    <cellStyle name="Comma 9 2 2 8 2" xfId="4622" xr:uid="{00000000-0005-0000-0000-0000D6110000}"/>
    <cellStyle name="Comma 9 2 2 9" xfId="4623" xr:uid="{00000000-0005-0000-0000-0000D7110000}"/>
    <cellStyle name="Comma 9 2 3" xfId="4624" xr:uid="{00000000-0005-0000-0000-0000D8110000}"/>
    <cellStyle name="Comma 9 2 3 2" xfId="4625" xr:uid="{00000000-0005-0000-0000-0000D9110000}"/>
    <cellStyle name="Comma 9 2 3 2 2" xfId="4626" xr:uid="{00000000-0005-0000-0000-0000DA110000}"/>
    <cellStyle name="Comma 9 2 3 2 2 2" xfId="4627" xr:uid="{00000000-0005-0000-0000-0000DB110000}"/>
    <cellStyle name="Comma 9 2 3 2 2 3" xfId="4628" xr:uid="{00000000-0005-0000-0000-0000DC110000}"/>
    <cellStyle name="Comma 9 2 3 2 2 3 2" xfId="4629" xr:uid="{00000000-0005-0000-0000-0000DD110000}"/>
    <cellStyle name="Comma 9 2 3 2 2 3 2 2" xfId="4630" xr:uid="{00000000-0005-0000-0000-0000DE110000}"/>
    <cellStyle name="Comma 9 2 3 2 2 3 3" xfId="4631" xr:uid="{00000000-0005-0000-0000-0000DF110000}"/>
    <cellStyle name="Comma 9 2 3 2 2 4" xfId="4632" xr:uid="{00000000-0005-0000-0000-0000E0110000}"/>
    <cellStyle name="Comma 9 2 3 2 3" xfId="4633" xr:uid="{00000000-0005-0000-0000-0000E1110000}"/>
    <cellStyle name="Comma 9 2 3 2 4" xfId="4634" xr:uid="{00000000-0005-0000-0000-0000E2110000}"/>
    <cellStyle name="Comma 9 2 3 2 4 2" xfId="4635" xr:uid="{00000000-0005-0000-0000-0000E3110000}"/>
    <cellStyle name="Comma 9 2 3 2 4 2 2" xfId="4636" xr:uid="{00000000-0005-0000-0000-0000E4110000}"/>
    <cellStyle name="Comma 9 2 3 2 4 3" xfId="4637" xr:uid="{00000000-0005-0000-0000-0000E5110000}"/>
    <cellStyle name="Comma 9 2 3 2 5" xfId="4638" xr:uid="{00000000-0005-0000-0000-0000E6110000}"/>
    <cellStyle name="Comma 9 2 3 3" xfId="4639" xr:uid="{00000000-0005-0000-0000-0000E7110000}"/>
    <cellStyle name="Comma 9 2 3 3 2" xfId="4640" xr:uid="{00000000-0005-0000-0000-0000E8110000}"/>
    <cellStyle name="Comma 9 2 3 3 3" xfId="4641" xr:uid="{00000000-0005-0000-0000-0000E9110000}"/>
    <cellStyle name="Comma 9 2 3 3 3 2" xfId="4642" xr:uid="{00000000-0005-0000-0000-0000EA110000}"/>
    <cellStyle name="Comma 9 2 3 3 3 2 2" xfId="4643" xr:uid="{00000000-0005-0000-0000-0000EB110000}"/>
    <cellStyle name="Comma 9 2 3 3 3 3" xfId="4644" xr:uid="{00000000-0005-0000-0000-0000EC110000}"/>
    <cellStyle name="Comma 9 2 3 3 4" xfId="4645" xr:uid="{00000000-0005-0000-0000-0000ED110000}"/>
    <cellStyle name="Comma 9 2 3 4" xfId="4646" xr:uid="{00000000-0005-0000-0000-0000EE110000}"/>
    <cellStyle name="Comma 9 2 3 4 2" xfId="4647" xr:uid="{00000000-0005-0000-0000-0000EF110000}"/>
    <cellStyle name="Comma 9 2 3 4 3" xfId="4648" xr:uid="{00000000-0005-0000-0000-0000F0110000}"/>
    <cellStyle name="Comma 9 2 3 4 3 2" xfId="4649" xr:uid="{00000000-0005-0000-0000-0000F1110000}"/>
    <cellStyle name="Comma 9 2 3 4 3 2 2" xfId="4650" xr:uid="{00000000-0005-0000-0000-0000F2110000}"/>
    <cellStyle name="Comma 9 2 3 4 3 3" xfId="4651" xr:uid="{00000000-0005-0000-0000-0000F3110000}"/>
    <cellStyle name="Comma 9 2 3 4 4" xfId="4652" xr:uid="{00000000-0005-0000-0000-0000F4110000}"/>
    <cellStyle name="Comma 9 2 3 5" xfId="4653" xr:uid="{00000000-0005-0000-0000-0000F5110000}"/>
    <cellStyle name="Comma 9 2 3 6" xfId="4654" xr:uid="{00000000-0005-0000-0000-0000F6110000}"/>
    <cellStyle name="Comma 9 2 3 6 2" xfId="4655" xr:uid="{00000000-0005-0000-0000-0000F7110000}"/>
    <cellStyle name="Comma 9 2 3 6 2 2" xfId="4656" xr:uid="{00000000-0005-0000-0000-0000F8110000}"/>
    <cellStyle name="Comma 9 2 3 6 3" xfId="4657" xr:uid="{00000000-0005-0000-0000-0000F9110000}"/>
    <cellStyle name="Comma 9 2 3 7" xfId="4658" xr:uid="{00000000-0005-0000-0000-0000FA110000}"/>
    <cellStyle name="Comma 9 2 3 7 2" xfId="4659" xr:uid="{00000000-0005-0000-0000-0000FB110000}"/>
    <cellStyle name="Comma 9 2 3 8" xfId="4660" xr:uid="{00000000-0005-0000-0000-0000FC110000}"/>
    <cellStyle name="Comma 9 2 4" xfId="4661" xr:uid="{00000000-0005-0000-0000-0000FD110000}"/>
    <cellStyle name="Comma 9 2 4 2" xfId="4662" xr:uid="{00000000-0005-0000-0000-0000FE110000}"/>
    <cellStyle name="Comma 9 2 5" xfId="4663" xr:uid="{00000000-0005-0000-0000-0000FF110000}"/>
    <cellStyle name="Comma 9 2 5 2" xfId="4664" xr:uid="{00000000-0005-0000-0000-000000120000}"/>
    <cellStyle name="Comma 9 2 5 2 2" xfId="4665" xr:uid="{00000000-0005-0000-0000-000001120000}"/>
    <cellStyle name="Comma 9 2 5 2 3" xfId="4666" xr:uid="{00000000-0005-0000-0000-000002120000}"/>
    <cellStyle name="Comma 9 2 5 2 3 2" xfId="4667" xr:uid="{00000000-0005-0000-0000-000003120000}"/>
    <cellStyle name="Comma 9 2 5 2 3 2 2" xfId="4668" xr:uid="{00000000-0005-0000-0000-000004120000}"/>
    <cellStyle name="Comma 9 2 5 2 3 3" xfId="4669" xr:uid="{00000000-0005-0000-0000-000005120000}"/>
    <cellStyle name="Comma 9 2 5 2 4" xfId="4670" xr:uid="{00000000-0005-0000-0000-000006120000}"/>
    <cellStyle name="Comma 9 2 5 3" xfId="4671" xr:uid="{00000000-0005-0000-0000-000007120000}"/>
    <cellStyle name="Comma 9 2 5 4" xfId="4672" xr:uid="{00000000-0005-0000-0000-000008120000}"/>
    <cellStyle name="Comma 9 2 5 4 2" xfId="4673" xr:uid="{00000000-0005-0000-0000-000009120000}"/>
    <cellStyle name="Comma 9 2 5 4 2 2" xfId="4674" xr:uid="{00000000-0005-0000-0000-00000A120000}"/>
    <cellStyle name="Comma 9 2 5 4 3" xfId="4675" xr:uid="{00000000-0005-0000-0000-00000B120000}"/>
    <cellStyle name="Comma 9 2 5 5" xfId="4676" xr:uid="{00000000-0005-0000-0000-00000C120000}"/>
    <cellStyle name="Comma 9 2 6" xfId="4677" xr:uid="{00000000-0005-0000-0000-00000D120000}"/>
    <cellStyle name="Comma 9 2 6 2" xfId="4678" xr:uid="{00000000-0005-0000-0000-00000E120000}"/>
    <cellStyle name="Comma 9 2 6 3" xfId="4679" xr:uid="{00000000-0005-0000-0000-00000F120000}"/>
    <cellStyle name="Comma 9 2 6 3 2" xfId="4680" xr:uid="{00000000-0005-0000-0000-000010120000}"/>
    <cellStyle name="Comma 9 2 6 3 2 2" xfId="4681" xr:uid="{00000000-0005-0000-0000-000011120000}"/>
    <cellStyle name="Comma 9 2 6 3 3" xfId="4682" xr:uid="{00000000-0005-0000-0000-000012120000}"/>
    <cellStyle name="Comma 9 2 6 4" xfId="4683" xr:uid="{00000000-0005-0000-0000-000013120000}"/>
    <cellStyle name="Comma 9 2 7" xfId="4684" xr:uid="{00000000-0005-0000-0000-000014120000}"/>
    <cellStyle name="Comma 9 2 7 2" xfId="4685" xr:uid="{00000000-0005-0000-0000-000015120000}"/>
    <cellStyle name="Comma 9 2 7 3" xfId="4686" xr:uid="{00000000-0005-0000-0000-000016120000}"/>
    <cellStyle name="Comma 9 2 7 3 2" xfId="4687" xr:uid="{00000000-0005-0000-0000-000017120000}"/>
    <cellStyle name="Comma 9 2 7 3 2 2" xfId="4688" xr:uid="{00000000-0005-0000-0000-000018120000}"/>
    <cellStyle name="Comma 9 2 7 3 3" xfId="4689" xr:uid="{00000000-0005-0000-0000-000019120000}"/>
    <cellStyle name="Comma 9 2 7 4" xfId="4690" xr:uid="{00000000-0005-0000-0000-00001A120000}"/>
    <cellStyle name="Comma 9 2 8" xfId="4691" xr:uid="{00000000-0005-0000-0000-00001B120000}"/>
    <cellStyle name="Comma 9 2 9" xfId="4692" xr:uid="{00000000-0005-0000-0000-00001C120000}"/>
    <cellStyle name="Comma 9 2 9 2" xfId="4693" xr:uid="{00000000-0005-0000-0000-00001D120000}"/>
    <cellStyle name="Comma 9 2 9 2 2" xfId="4694" xr:uid="{00000000-0005-0000-0000-00001E120000}"/>
    <cellStyle name="Comma 9 2 9 3" xfId="4695" xr:uid="{00000000-0005-0000-0000-00001F120000}"/>
    <cellStyle name="Comma 9 3" xfId="4696" xr:uid="{00000000-0005-0000-0000-000020120000}"/>
    <cellStyle name="Comma 9 3 2" xfId="4697" xr:uid="{00000000-0005-0000-0000-000021120000}"/>
    <cellStyle name="Comma 9 4" xfId="4698" xr:uid="{00000000-0005-0000-0000-000022120000}"/>
    <cellStyle name="Comma 9 4 2" xfId="4699" xr:uid="{00000000-0005-0000-0000-000023120000}"/>
    <cellStyle name="Comma 9 4 2 2" xfId="4700" xr:uid="{00000000-0005-0000-0000-000024120000}"/>
    <cellStyle name="Comma 9 4 2 2 2" xfId="4701" xr:uid="{00000000-0005-0000-0000-000025120000}"/>
    <cellStyle name="Comma 9 4 2 2 2 2" xfId="4702" xr:uid="{00000000-0005-0000-0000-000026120000}"/>
    <cellStyle name="Comma 9 4 2 2 2 3" xfId="4703" xr:uid="{00000000-0005-0000-0000-000027120000}"/>
    <cellStyle name="Comma 9 4 2 2 2 3 2" xfId="4704" xr:uid="{00000000-0005-0000-0000-000028120000}"/>
    <cellStyle name="Comma 9 4 2 2 2 3 2 2" xfId="4705" xr:uid="{00000000-0005-0000-0000-000029120000}"/>
    <cellStyle name="Comma 9 4 2 2 2 3 3" xfId="4706" xr:uid="{00000000-0005-0000-0000-00002A120000}"/>
    <cellStyle name="Comma 9 4 2 2 2 4" xfId="4707" xr:uid="{00000000-0005-0000-0000-00002B120000}"/>
    <cellStyle name="Comma 9 4 2 2 3" xfId="4708" xr:uid="{00000000-0005-0000-0000-00002C120000}"/>
    <cellStyle name="Comma 9 4 2 2 4" xfId="4709" xr:uid="{00000000-0005-0000-0000-00002D120000}"/>
    <cellStyle name="Comma 9 4 2 2 4 2" xfId="4710" xr:uid="{00000000-0005-0000-0000-00002E120000}"/>
    <cellStyle name="Comma 9 4 2 2 4 2 2" xfId="4711" xr:uid="{00000000-0005-0000-0000-00002F120000}"/>
    <cellStyle name="Comma 9 4 2 2 4 3" xfId="4712" xr:uid="{00000000-0005-0000-0000-000030120000}"/>
    <cellStyle name="Comma 9 4 2 2 5" xfId="4713" xr:uid="{00000000-0005-0000-0000-000031120000}"/>
    <cellStyle name="Comma 9 4 2 3" xfId="4714" xr:uid="{00000000-0005-0000-0000-000032120000}"/>
    <cellStyle name="Comma 9 4 2 3 2" xfId="4715" xr:uid="{00000000-0005-0000-0000-000033120000}"/>
    <cellStyle name="Comma 9 4 2 3 3" xfId="4716" xr:uid="{00000000-0005-0000-0000-000034120000}"/>
    <cellStyle name="Comma 9 4 2 3 3 2" xfId="4717" xr:uid="{00000000-0005-0000-0000-000035120000}"/>
    <cellStyle name="Comma 9 4 2 3 3 2 2" xfId="4718" xr:uid="{00000000-0005-0000-0000-000036120000}"/>
    <cellStyle name="Comma 9 4 2 3 3 3" xfId="4719" xr:uid="{00000000-0005-0000-0000-000037120000}"/>
    <cellStyle name="Comma 9 4 2 3 4" xfId="4720" xr:uid="{00000000-0005-0000-0000-000038120000}"/>
    <cellStyle name="Comma 9 4 2 4" xfId="4721" xr:uid="{00000000-0005-0000-0000-000039120000}"/>
    <cellStyle name="Comma 9 4 2 4 2" xfId="4722" xr:uid="{00000000-0005-0000-0000-00003A120000}"/>
    <cellStyle name="Comma 9 4 2 4 3" xfId="4723" xr:uid="{00000000-0005-0000-0000-00003B120000}"/>
    <cellStyle name="Comma 9 4 2 4 3 2" xfId="4724" xr:uid="{00000000-0005-0000-0000-00003C120000}"/>
    <cellStyle name="Comma 9 4 2 4 3 2 2" xfId="4725" xr:uid="{00000000-0005-0000-0000-00003D120000}"/>
    <cellStyle name="Comma 9 4 2 4 3 3" xfId="4726" xr:uid="{00000000-0005-0000-0000-00003E120000}"/>
    <cellStyle name="Comma 9 4 2 4 4" xfId="4727" xr:uid="{00000000-0005-0000-0000-00003F120000}"/>
    <cellStyle name="Comma 9 4 2 5" xfId="4728" xr:uid="{00000000-0005-0000-0000-000040120000}"/>
    <cellStyle name="Comma 9 4 2 6" xfId="4729" xr:uid="{00000000-0005-0000-0000-000041120000}"/>
    <cellStyle name="Comma 9 4 2 6 2" xfId="4730" xr:uid="{00000000-0005-0000-0000-000042120000}"/>
    <cellStyle name="Comma 9 4 2 6 2 2" xfId="4731" xr:uid="{00000000-0005-0000-0000-000043120000}"/>
    <cellStyle name="Comma 9 4 2 6 3" xfId="4732" xr:uid="{00000000-0005-0000-0000-000044120000}"/>
    <cellStyle name="Comma 9 4 2 7" xfId="4733" xr:uid="{00000000-0005-0000-0000-000045120000}"/>
    <cellStyle name="Comma 9 4 2 7 2" xfId="4734" xr:uid="{00000000-0005-0000-0000-000046120000}"/>
    <cellStyle name="Comma 9 4 2 8" xfId="4735" xr:uid="{00000000-0005-0000-0000-000047120000}"/>
    <cellStyle name="Comma 9 4 3" xfId="4736" xr:uid="{00000000-0005-0000-0000-000048120000}"/>
    <cellStyle name="Comma 9 4 3 2" xfId="4737" xr:uid="{00000000-0005-0000-0000-000049120000}"/>
    <cellStyle name="Comma 9 4 3 2 2" xfId="4738" xr:uid="{00000000-0005-0000-0000-00004A120000}"/>
    <cellStyle name="Comma 9 4 3 2 3" xfId="4739" xr:uid="{00000000-0005-0000-0000-00004B120000}"/>
    <cellStyle name="Comma 9 4 3 2 3 2" xfId="4740" xr:uid="{00000000-0005-0000-0000-00004C120000}"/>
    <cellStyle name="Comma 9 4 3 2 3 2 2" xfId="4741" xr:uid="{00000000-0005-0000-0000-00004D120000}"/>
    <cellStyle name="Comma 9 4 3 2 3 3" xfId="4742" xr:uid="{00000000-0005-0000-0000-00004E120000}"/>
    <cellStyle name="Comma 9 4 3 2 4" xfId="4743" xr:uid="{00000000-0005-0000-0000-00004F120000}"/>
    <cellStyle name="Comma 9 4 3 3" xfId="4744" xr:uid="{00000000-0005-0000-0000-000050120000}"/>
    <cellStyle name="Comma 9 4 3 4" xfId="4745" xr:uid="{00000000-0005-0000-0000-000051120000}"/>
    <cellStyle name="Comma 9 4 3 4 2" xfId="4746" xr:uid="{00000000-0005-0000-0000-000052120000}"/>
    <cellStyle name="Comma 9 4 3 4 2 2" xfId="4747" xr:uid="{00000000-0005-0000-0000-000053120000}"/>
    <cellStyle name="Comma 9 4 3 4 3" xfId="4748" xr:uid="{00000000-0005-0000-0000-000054120000}"/>
    <cellStyle name="Comma 9 4 3 5" xfId="4749" xr:uid="{00000000-0005-0000-0000-000055120000}"/>
    <cellStyle name="Comma 9 4 4" xfId="4750" xr:uid="{00000000-0005-0000-0000-000056120000}"/>
    <cellStyle name="Comma 9 4 4 2" xfId="4751" xr:uid="{00000000-0005-0000-0000-000057120000}"/>
    <cellStyle name="Comma 9 4 4 3" xfId="4752" xr:uid="{00000000-0005-0000-0000-000058120000}"/>
    <cellStyle name="Comma 9 4 4 3 2" xfId="4753" xr:uid="{00000000-0005-0000-0000-000059120000}"/>
    <cellStyle name="Comma 9 4 4 3 2 2" xfId="4754" xr:uid="{00000000-0005-0000-0000-00005A120000}"/>
    <cellStyle name="Comma 9 4 4 3 3" xfId="4755" xr:uid="{00000000-0005-0000-0000-00005B120000}"/>
    <cellStyle name="Comma 9 4 4 4" xfId="4756" xr:uid="{00000000-0005-0000-0000-00005C120000}"/>
    <cellStyle name="Comma 9 4 5" xfId="4757" xr:uid="{00000000-0005-0000-0000-00005D120000}"/>
    <cellStyle name="Comma 9 4 5 2" xfId="4758" xr:uid="{00000000-0005-0000-0000-00005E120000}"/>
    <cellStyle name="Comma 9 4 5 3" xfId="4759" xr:uid="{00000000-0005-0000-0000-00005F120000}"/>
    <cellStyle name="Comma 9 4 5 3 2" xfId="4760" xr:uid="{00000000-0005-0000-0000-000060120000}"/>
    <cellStyle name="Comma 9 4 5 3 2 2" xfId="4761" xr:uid="{00000000-0005-0000-0000-000061120000}"/>
    <cellStyle name="Comma 9 4 5 3 3" xfId="4762" xr:uid="{00000000-0005-0000-0000-000062120000}"/>
    <cellStyle name="Comma 9 4 5 4" xfId="4763" xr:uid="{00000000-0005-0000-0000-000063120000}"/>
    <cellStyle name="Comma 9 4 6" xfId="4764" xr:uid="{00000000-0005-0000-0000-000064120000}"/>
    <cellStyle name="Comma 9 4 7" xfId="4765" xr:uid="{00000000-0005-0000-0000-000065120000}"/>
    <cellStyle name="Comma 9 4 7 2" xfId="4766" xr:uid="{00000000-0005-0000-0000-000066120000}"/>
    <cellStyle name="Comma 9 4 7 2 2" xfId="4767" xr:uid="{00000000-0005-0000-0000-000067120000}"/>
    <cellStyle name="Comma 9 4 7 3" xfId="4768" xr:uid="{00000000-0005-0000-0000-000068120000}"/>
    <cellStyle name="Comma 9 4 8" xfId="4769" xr:uid="{00000000-0005-0000-0000-000069120000}"/>
    <cellStyle name="Comma 9 4 8 2" xfId="4770" xr:uid="{00000000-0005-0000-0000-00006A120000}"/>
    <cellStyle name="Comma 9 4 9" xfId="4771" xr:uid="{00000000-0005-0000-0000-00006B120000}"/>
    <cellStyle name="Comma 9 5" xfId="4772" xr:uid="{00000000-0005-0000-0000-00006C120000}"/>
    <cellStyle name="Comma 9 5 2" xfId="4773" xr:uid="{00000000-0005-0000-0000-00006D120000}"/>
    <cellStyle name="Comma 9 5 2 2" xfId="4774" xr:uid="{00000000-0005-0000-0000-00006E120000}"/>
    <cellStyle name="Comma 9 5 2 2 2" xfId="4775" xr:uid="{00000000-0005-0000-0000-00006F120000}"/>
    <cellStyle name="Comma 9 5 2 2 3" xfId="4776" xr:uid="{00000000-0005-0000-0000-000070120000}"/>
    <cellStyle name="Comma 9 5 2 2 3 2" xfId="4777" xr:uid="{00000000-0005-0000-0000-000071120000}"/>
    <cellStyle name="Comma 9 5 2 2 3 2 2" xfId="4778" xr:uid="{00000000-0005-0000-0000-000072120000}"/>
    <cellStyle name="Comma 9 5 2 2 3 3" xfId="4779" xr:uid="{00000000-0005-0000-0000-000073120000}"/>
    <cellStyle name="Comma 9 5 2 2 4" xfId="4780" xr:uid="{00000000-0005-0000-0000-000074120000}"/>
    <cellStyle name="Comma 9 5 2 3" xfId="4781" xr:uid="{00000000-0005-0000-0000-000075120000}"/>
    <cellStyle name="Comma 9 5 2 4" xfId="4782" xr:uid="{00000000-0005-0000-0000-000076120000}"/>
    <cellStyle name="Comma 9 5 2 4 2" xfId="4783" xr:uid="{00000000-0005-0000-0000-000077120000}"/>
    <cellStyle name="Comma 9 5 2 4 2 2" xfId="4784" xr:uid="{00000000-0005-0000-0000-000078120000}"/>
    <cellStyle name="Comma 9 5 2 4 3" xfId="4785" xr:uid="{00000000-0005-0000-0000-000079120000}"/>
    <cellStyle name="Comma 9 5 2 5" xfId="4786" xr:uid="{00000000-0005-0000-0000-00007A120000}"/>
    <cellStyle name="Comma 9 5 3" xfId="4787" xr:uid="{00000000-0005-0000-0000-00007B120000}"/>
    <cellStyle name="Comma 9 5 3 2" xfId="4788" xr:uid="{00000000-0005-0000-0000-00007C120000}"/>
    <cellStyle name="Comma 9 5 3 3" xfId="4789" xr:uid="{00000000-0005-0000-0000-00007D120000}"/>
    <cellStyle name="Comma 9 5 3 3 2" xfId="4790" xr:uid="{00000000-0005-0000-0000-00007E120000}"/>
    <cellStyle name="Comma 9 5 3 3 2 2" xfId="4791" xr:uid="{00000000-0005-0000-0000-00007F120000}"/>
    <cellStyle name="Comma 9 5 3 3 3" xfId="4792" xr:uid="{00000000-0005-0000-0000-000080120000}"/>
    <cellStyle name="Comma 9 5 3 4" xfId="4793" xr:uid="{00000000-0005-0000-0000-000081120000}"/>
    <cellStyle name="Comma 9 5 4" xfId="4794" xr:uid="{00000000-0005-0000-0000-000082120000}"/>
    <cellStyle name="Comma 9 5 4 2" xfId="4795" xr:uid="{00000000-0005-0000-0000-000083120000}"/>
    <cellStyle name="Comma 9 5 4 3" xfId="4796" xr:uid="{00000000-0005-0000-0000-000084120000}"/>
    <cellStyle name="Comma 9 5 4 3 2" xfId="4797" xr:uid="{00000000-0005-0000-0000-000085120000}"/>
    <cellStyle name="Comma 9 5 4 3 2 2" xfId="4798" xr:uid="{00000000-0005-0000-0000-000086120000}"/>
    <cellStyle name="Comma 9 5 4 3 3" xfId="4799" xr:uid="{00000000-0005-0000-0000-000087120000}"/>
    <cellStyle name="Comma 9 5 4 4" xfId="4800" xr:uid="{00000000-0005-0000-0000-000088120000}"/>
    <cellStyle name="Comma 9 5 5" xfId="4801" xr:uid="{00000000-0005-0000-0000-000089120000}"/>
    <cellStyle name="Comma 9 5 6" xfId="4802" xr:uid="{00000000-0005-0000-0000-00008A120000}"/>
    <cellStyle name="Comma 9 5 6 2" xfId="4803" xr:uid="{00000000-0005-0000-0000-00008B120000}"/>
    <cellStyle name="Comma 9 5 6 2 2" xfId="4804" xr:uid="{00000000-0005-0000-0000-00008C120000}"/>
    <cellStyle name="Comma 9 5 6 3" xfId="4805" xr:uid="{00000000-0005-0000-0000-00008D120000}"/>
    <cellStyle name="Comma 9 5 7" xfId="4806" xr:uid="{00000000-0005-0000-0000-00008E120000}"/>
    <cellStyle name="Comma 9 5 7 2" xfId="4807" xr:uid="{00000000-0005-0000-0000-00008F120000}"/>
    <cellStyle name="Comma 9 5 8" xfId="4808" xr:uid="{00000000-0005-0000-0000-000090120000}"/>
    <cellStyle name="Comma 9 6" xfId="4809" xr:uid="{00000000-0005-0000-0000-000091120000}"/>
    <cellStyle name="Comma 9 6 2" xfId="4810" xr:uid="{00000000-0005-0000-0000-000092120000}"/>
    <cellStyle name="Comma 9 6 2 2" xfId="4811" xr:uid="{00000000-0005-0000-0000-000093120000}"/>
    <cellStyle name="Comma 9 6 2 3" xfId="4812" xr:uid="{00000000-0005-0000-0000-000094120000}"/>
    <cellStyle name="Comma 9 6 2 3 2" xfId="4813" xr:uid="{00000000-0005-0000-0000-000095120000}"/>
    <cellStyle name="Comma 9 6 2 3 2 2" xfId="4814" xr:uid="{00000000-0005-0000-0000-000096120000}"/>
    <cellStyle name="Comma 9 6 2 3 3" xfId="4815" xr:uid="{00000000-0005-0000-0000-000097120000}"/>
    <cellStyle name="Comma 9 6 2 4" xfId="4816" xr:uid="{00000000-0005-0000-0000-000098120000}"/>
    <cellStyle name="Comma 9 6 3" xfId="4817" xr:uid="{00000000-0005-0000-0000-000099120000}"/>
    <cellStyle name="Comma 9 6 4" xfId="4818" xr:uid="{00000000-0005-0000-0000-00009A120000}"/>
    <cellStyle name="Comma 9 6 4 2" xfId="4819" xr:uid="{00000000-0005-0000-0000-00009B120000}"/>
    <cellStyle name="Comma 9 6 4 2 2" xfId="4820" xr:uid="{00000000-0005-0000-0000-00009C120000}"/>
    <cellStyle name="Comma 9 6 4 3" xfId="4821" xr:uid="{00000000-0005-0000-0000-00009D120000}"/>
    <cellStyle name="Comma 9 6 5" xfId="4822" xr:uid="{00000000-0005-0000-0000-00009E120000}"/>
    <cellStyle name="Comma 9 7" xfId="4823" xr:uid="{00000000-0005-0000-0000-00009F120000}"/>
    <cellStyle name="Comma 9 7 2" xfId="4824" xr:uid="{00000000-0005-0000-0000-0000A0120000}"/>
    <cellStyle name="Comma 9 7 3" xfId="4825" xr:uid="{00000000-0005-0000-0000-0000A1120000}"/>
    <cellStyle name="Comma 9 7 3 2" xfId="4826" xr:uid="{00000000-0005-0000-0000-0000A2120000}"/>
    <cellStyle name="Comma 9 7 3 2 2" xfId="4827" xr:uid="{00000000-0005-0000-0000-0000A3120000}"/>
    <cellStyle name="Comma 9 7 3 3" xfId="4828" xr:uid="{00000000-0005-0000-0000-0000A4120000}"/>
    <cellStyle name="Comma 9 7 4" xfId="4829" xr:uid="{00000000-0005-0000-0000-0000A5120000}"/>
    <cellStyle name="Comma 9 8" xfId="4830" xr:uid="{00000000-0005-0000-0000-0000A6120000}"/>
    <cellStyle name="Comma 9 8 2" xfId="4831" xr:uid="{00000000-0005-0000-0000-0000A7120000}"/>
    <cellStyle name="Comma 9 8 3" xfId="4832" xr:uid="{00000000-0005-0000-0000-0000A8120000}"/>
    <cellStyle name="Comma 9 8 3 2" xfId="4833" xr:uid="{00000000-0005-0000-0000-0000A9120000}"/>
    <cellStyle name="Comma 9 8 3 2 2" xfId="4834" xr:uid="{00000000-0005-0000-0000-0000AA120000}"/>
    <cellStyle name="Comma 9 8 3 3" xfId="4835" xr:uid="{00000000-0005-0000-0000-0000AB120000}"/>
    <cellStyle name="Comma 9 8 4" xfId="4836" xr:uid="{00000000-0005-0000-0000-0000AC120000}"/>
    <cellStyle name="Comma 9 9" xfId="4837" xr:uid="{00000000-0005-0000-0000-0000AD120000}"/>
    <cellStyle name="Comma0" xfId="4838" xr:uid="{00000000-0005-0000-0000-0000AE120000}"/>
    <cellStyle name="Currency" xfId="2" builtinId="4"/>
    <cellStyle name="Currency 10" xfId="4839" xr:uid="{00000000-0005-0000-0000-0000B0120000}"/>
    <cellStyle name="Currency 10 2" xfId="4840" xr:uid="{00000000-0005-0000-0000-0000B1120000}"/>
    <cellStyle name="Currency 10 2 2" xfId="4841" xr:uid="{00000000-0005-0000-0000-0000B2120000}"/>
    <cellStyle name="Currency 10 3" xfId="4842" xr:uid="{00000000-0005-0000-0000-0000B3120000}"/>
    <cellStyle name="Currency 11" xfId="4843" xr:uid="{00000000-0005-0000-0000-0000B4120000}"/>
    <cellStyle name="Currency 11 2" xfId="4844" xr:uid="{00000000-0005-0000-0000-0000B5120000}"/>
    <cellStyle name="Currency 11 2 2" xfId="4845" xr:uid="{00000000-0005-0000-0000-0000B6120000}"/>
    <cellStyle name="Currency 11 2 3" xfId="4846" xr:uid="{00000000-0005-0000-0000-0000B7120000}"/>
    <cellStyle name="Currency 11 2 4" xfId="4847" xr:uid="{00000000-0005-0000-0000-0000B8120000}"/>
    <cellStyle name="Currency 11 3" xfId="4848" xr:uid="{00000000-0005-0000-0000-0000B9120000}"/>
    <cellStyle name="Currency 11 3 2" xfId="4849" xr:uid="{00000000-0005-0000-0000-0000BA120000}"/>
    <cellStyle name="Currency 11 4" xfId="4850" xr:uid="{00000000-0005-0000-0000-0000BB120000}"/>
    <cellStyle name="Currency 11 5" xfId="4851" xr:uid="{00000000-0005-0000-0000-0000BC120000}"/>
    <cellStyle name="Currency 11 6" xfId="4852" xr:uid="{00000000-0005-0000-0000-0000BD120000}"/>
    <cellStyle name="Currency 12" xfId="4853" xr:uid="{00000000-0005-0000-0000-0000BE120000}"/>
    <cellStyle name="Currency 12 2" xfId="4854" xr:uid="{00000000-0005-0000-0000-0000BF120000}"/>
    <cellStyle name="Currency 12 2 2" xfId="4855" xr:uid="{00000000-0005-0000-0000-0000C0120000}"/>
    <cellStyle name="Currency 12 2 3" xfId="4856" xr:uid="{00000000-0005-0000-0000-0000C1120000}"/>
    <cellStyle name="Currency 12 2 4" xfId="4857" xr:uid="{00000000-0005-0000-0000-0000C2120000}"/>
    <cellStyle name="Currency 12 3" xfId="4858" xr:uid="{00000000-0005-0000-0000-0000C3120000}"/>
    <cellStyle name="Currency 12 3 2" xfId="4859" xr:uid="{00000000-0005-0000-0000-0000C4120000}"/>
    <cellStyle name="Currency 12 3 2 2" xfId="4860" xr:uid="{00000000-0005-0000-0000-0000C5120000}"/>
    <cellStyle name="Currency 12 3 3" xfId="4861" xr:uid="{00000000-0005-0000-0000-0000C6120000}"/>
    <cellStyle name="Currency 12 4" xfId="4862" xr:uid="{00000000-0005-0000-0000-0000C7120000}"/>
    <cellStyle name="Currency 12 4 2" xfId="4863" xr:uid="{00000000-0005-0000-0000-0000C8120000}"/>
    <cellStyle name="Currency 12 4 2 2" xfId="4864" xr:uid="{00000000-0005-0000-0000-0000C9120000}"/>
    <cellStyle name="Currency 12 4 3" xfId="4865" xr:uid="{00000000-0005-0000-0000-0000CA120000}"/>
    <cellStyle name="Currency 12 5" xfId="4866" xr:uid="{00000000-0005-0000-0000-0000CB120000}"/>
    <cellStyle name="Currency 12 6" xfId="4867" xr:uid="{00000000-0005-0000-0000-0000CC120000}"/>
    <cellStyle name="Currency 12 7" xfId="4868" xr:uid="{00000000-0005-0000-0000-0000CD120000}"/>
    <cellStyle name="Currency 13" xfId="4869" xr:uid="{00000000-0005-0000-0000-0000CE120000}"/>
    <cellStyle name="Currency 13 2" xfId="4870" xr:uid="{00000000-0005-0000-0000-0000CF120000}"/>
    <cellStyle name="Currency 13 3" xfId="4871" xr:uid="{00000000-0005-0000-0000-0000D0120000}"/>
    <cellStyle name="Currency 13 4" xfId="4872" xr:uid="{00000000-0005-0000-0000-0000D1120000}"/>
    <cellStyle name="Currency 14" xfId="4873" xr:uid="{00000000-0005-0000-0000-0000D2120000}"/>
    <cellStyle name="Currency 14 2" xfId="4874" xr:uid="{00000000-0005-0000-0000-0000D3120000}"/>
    <cellStyle name="Currency 15" xfId="4875" xr:uid="{00000000-0005-0000-0000-0000D4120000}"/>
    <cellStyle name="Currency 16" xfId="4876" xr:uid="{00000000-0005-0000-0000-0000D5120000}"/>
    <cellStyle name="Currency 16 2" xfId="4877" xr:uid="{00000000-0005-0000-0000-0000D6120000}"/>
    <cellStyle name="Currency 16 2 2" xfId="4878" xr:uid="{00000000-0005-0000-0000-0000D7120000}"/>
    <cellStyle name="Currency 16 2 3" xfId="4879" xr:uid="{00000000-0005-0000-0000-0000D8120000}"/>
    <cellStyle name="Currency 16 2 3 2" xfId="4880" xr:uid="{00000000-0005-0000-0000-0000D9120000}"/>
    <cellStyle name="Currency 16 2 3 2 2" xfId="4881" xr:uid="{00000000-0005-0000-0000-0000DA120000}"/>
    <cellStyle name="Currency 16 2 3 3" xfId="4882" xr:uid="{00000000-0005-0000-0000-0000DB120000}"/>
    <cellStyle name="Currency 16 2 4" xfId="4883" xr:uid="{00000000-0005-0000-0000-0000DC120000}"/>
    <cellStyle name="Currency 16 3" xfId="4884" xr:uid="{00000000-0005-0000-0000-0000DD120000}"/>
    <cellStyle name="Currency 16 3 2" xfId="4885" xr:uid="{00000000-0005-0000-0000-0000DE120000}"/>
    <cellStyle name="Currency 16 4" xfId="4886" xr:uid="{00000000-0005-0000-0000-0000DF120000}"/>
    <cellStyle name="Currency 16 5" xfId="4887" xr:uid="{00000000-0005-0000-0000-0000E0120000}"/>
    <cellStyle name="Currency 16 5 2" xfId="4888" xr:uid="{00000000-0005-0000-0000-0000E1120000}"/>
    <cellStyle name="Currency 16 5 2 2" xfId="4889" xr:uid="{00000000-0005-0000-0000-0000E2120000}"/>
    <cellStyle name="Currency 16 5 3" xfId="4890" xr:uid="{00000000-0005-0000-0000-0000E3120000}"/>
    <cellStyle name="Currency 16 6" xfId="4891" xr:uid="{00000000-0005-0000-0000-0000E4120000}"/>
    <cellStyle name="Currency 17" xfId="4892" xr:uid="{00000000-0005-0000-0000-0000E5120000}"/>
    <cellStyle name="Currency 17 2" xfId="4893" xr:uid="{00000000-0005-0000-0000-0000E6120000}"/>
    <cellStyle name="Currency 17 3" xfId="4894" xr:uid="{00000000-0005-0000-0000-0000E7120000}"/>
    <cellStyle name="Currency 17 3 2" xfId="4895" xr:uid="{00000000-0005-0000-0000-0000E8120000}"/>
    <cellStyle name="Currency 17 3 2 2" xfId="4896" xr:uid="{00000000-0005-0000-0000-0000E9120000}"/>
    <cellStyle name="Currency 17 3 3" xfId="4897" xr:uid="{00000000-0005-0000-0000-0000EA120000}"/>
    <cellStyle name="Currency 17 4" xfId="4898" xr:uid="{00000000-0005-0000-0000-0000EB120000}"/>
    <cellStyle name="Currency 18" xfId="4899" xr:uid="{00000000-0005-0000-0000-0000EC120000}"/>
    <cellStyle name="Currency 19" xfId="4900" xr:uid="{00000000-0005-0000-0000-0000ED120000}"/>
    <cellStyle name="Currency 2" xfId="5" xr:uid="{00000000-0005-0000-0000-0000EE120000}"/>
    <cellStyle name="Currency 2 10" xfId="4901" xr:uid="{00000000-0005-0000-0000-0000EF120000}"/>
    <cellStyle name="Currency 2 10 2" xfId="4902" xr:uid="{00000000-0005-0000-0000-0000F0120000}"/>
    <cellStyle name="Currency 2 10 2 2" xfId="4903" xr:uid="{00000000-0005-0000-0000-0000F1120000}"/>
    <cellStyle name="Currency 2 10 3" xfId="4904" xr:uid="{00000000-0005-0000-0000-0000F2120000}"/>
    <cellStyle name="Currency 2 11" xfId="4905" xr:uid="{00000000-0005-0000-0000-0000F3120000}"/>
    <cellStyle name="Currency 2 11 2" xfId="4906" xr:uid="{00000000-0005-0000-0000-0000F4120000}"/>
    <cellStyle name="Currency 2 12" xfId="4907" xr:uid="{00000000-0005-0000-0000-0000F5120000}"/>
    <cellStyle name="Currency 2 12 2" xfId="4908" xr:uid="{00000000-0005-0000-0000-0000F6120000}"/>
    <cellStyle name="Currency 2 13" xfId="4909" xr:uid="{00000000-0005-0000-0000-0000F7120000}"/>
    <cellStyle name="Currency 2 13 2" xfId="4910" xr:uid="{00000000-0005-0000-0000-0000F8120000}"/>
    <cellStyle name="Currency 2 14" xfId="4911" xr:uid="{00000000-0005-0000-0000-0000F9120000}"/>
    <cellStyle name="Currency 2 15" xfId="4912" xr:uid="{00000000-0005-0000-0000-0000FA120000}"/>
    <cellStyle name="Currency 2 16" xfId="4913" xr:uid="{00000000-0005-0000-0000-0000FB120000}"/>
    <cellStyle name="Currency 2 17" xfId="4914" xr:uid="{00000000-0005-0000-0000-0000FC120000}"/>
    <cellStyle name="Currency 2 18" xfId="4915" xr:uid="{00000000-0005-0000-0000-0000FD120000}"/>
    <cellStyle name="Currency 2 2" xfId="10" xr:uid="{00000000-0005-0000-0000-0000FE120000}"/>
    <cellStyle name="Currency 2 2 2" xfId="4916" xr:uid="{00000000-0005-0000-0000-0000FF120000}"/>
    <cellStyle name="Currency 2 2 2 2" xfId="4917" xr:uid="{00000000-0005-0000-0000-000000130000}"/>
    <cellStyle name="Currency 2 2 3" xfId="4918" xr:uid="{00000000-0005-0000-0000-000001130000}"/>
    <cellStyle name="Currency 2 3" xfId="11" xr:uid="{00000000-0005-0000-0000-000002130000}"/>
    <cellStyle name="Currency 2 3 2" xfId="53" xr:uid="{00000000-0005-0000-0000-000003130000}"/>
    <cellStyle name="Currency 2 3 2 2" xfId="4919" xr:uid="{00000000-0005-0000-0000-000004130000}"/>
    <cellStyle name="Currency 2 3 2 3" xfId="4920" xr:uid="{00000000-0005-0000-0000-000005130000}"/>
    <cellStyle name="Currency 2 3 3" xfId="39" xr:uid="{00000000-0005-0000-0000-000006130000}"/>
    <cellStyle name="Currency 2 3 3 2" xfId="4921" xr:uid="{00000000-0005-0000-0000-000007130000}"/>
    <cellStyle name="Currency 2 3 4" xfId="4922" xr:uid="{00000000-0005-0000-0000-000008130000}"/>
    <cellStyle name="Currency 2 4" xfId="49" xr:uid="{00000000-0005-0000-0000-000009130000}"/>
    <cellStyle name="Currency 2 4 2" xfId="4923" xr:uid="{00000000-0005-0000-0000-00000A130000}"/>
    <cellStyle name="Currency 2 4 2 2" xfId="4924" xr:uid="{00000000-0005-0000-0000-00000B130000}"/>
    <cellStyle name="Currency 2 4 2 2 2" xfId="4925" xr:uid="{00000000-0005-0000-0000-00000C130000}"/>
    <cellStyle name="Currency 2 4 2 2 2 2" xfId="4926" xr:uid="{00000000-0005-0000-0000-00000D130000}"/>
    <cellStyle name="Currency 2 4 2 2 2 2 2" xfId="4927" xr:uid="{00000000-0005-0000-0000-00000E130000}"/>
    <cellStyle name="Currency 2 4 2 2 2 3" xfId="4928" xr:uid="{00000000-0005-0000-0000-00000F130000}"/>
    <cellStyle name="Currency 2 4 2 2 3" xfId="4929" xr:uid="{00000000-0005-0000-0000-000010130000}"/>
    <cellStyle name="Currency 2 4 2 2 3 2" xfId="4930" xr:uid="{00000000-0005-0000-0000-000011130000}"/>
    <cellStyle name="Currency 2 4 2 2 4" xfId="4931" xr:uid="{00000000-0005-0000-0000-000012130000}"/>
    <cellStyle name="Currency 2 4 2 3" xfId="4932" xr:uid="{00000000-0005-0000-0000-000013130000}"/>
    <cellStyle name="Currency 2 4 2 3 2" xfId="4933" xr:uid="{00000000-0005-0000-0000-000014130000}"/>
    <cellStyle name="Currency 2 4 2 3 2 2" xfId="4934" xr:uid="{00000000-0005-0000-0000-000015130000}"/>
    <cellStyle name="Currency 2 4 2 3 3" xfId="4935" xr:uid="{00000000-0005-0000-0000-000016130000}"/>
    <cellStyle name="Currency 2 4 2 4" xfId="4936" xr:uid="{00000000-0005-0000-0000-000017130000}"/>
    <cellStyle name="Currency 2 4 2 4 2" xfId="4937" xr:uid="{00000000-0005-0000-0000-000018130000}"/>
    <cellStyle name="Currency 2 4 2 5" xfId="4938" xr:uid="{00000000-0005-0000-0000-000019130000}"/>
    <cellStyle name="Currency 2 4 3" xfId="4939" xr:uid="{00000000-0005-0000-0000-00001A130000}"/>
    <cellStyle name="Currency 2 4 3 2" xfId="4940" xr:uid="{00000000-0005-0000-0000-00001B130000}"/>
    <cellStyle name="Currency 2 4 3 2 2" xfId="4941" xr:uid="{00000000-0005-0000-0000-00001C130000}"/>
    <cellStyle name="Currency 2 4 3 2 2 2" xfId="4942" xr:uid="{00000000-0005-0000-0000-00001D130000}"/>
    <cellStyle name="Currency 2 4 3 2 3" xfId="4943" xr:uid="{00000000-0005-0000-0000-00001E130000}"/>
    <cellStyle name="Currency 2 4 3 3" xfId="4944" xr:uid="{00000000-0005-0000-0000-00001F130000}"/>
    <cellStyle name="Currency 2 4 3 3 2" xfId="4945" xr:uid="{00000000-0005-0000-0000-000020130000}"/>
    <cellStyle name="Currency 2 4 3 4" xfId="4946" xr:uid="{00000000-0005-0000-0000-000021130000}"/>
    <cellStyle name="Currency 2 4 4" xfId="4947" xr:uid="{00000000-0005-0000-0000-000022130000}"/>
    <cellStyle name="Currency 2 4 4 2" xfId="4948" xr:uid="{00000000-0005-0000-0000-000023130000}"/>
    <cellStyle name="Currency 2 4 4 2 2" xfId="4949" xr:uid="{00000000-0005-0000-0000-000024130000}"/>
    <cellStyle name="Currency 2 4 4 3" xfId="4950" xr:uid="{00000000-0005-0000-0000-000025130000}"/>
    <cellStyle name="Currency 2 4 5" xfId="4951" xr:uid="{00000000-0005-0000-0000-000026130000}"/>
    <cellStyle name="Currency 2 4 5 2" xfId="4952" xr:uid="{00000000-0005-0000-0000-000027130000}"/>
    <cellStyle name="Currency 2 4 6" xfId="4953" xr:uid="{00000000-0005-0000-0000-000028130000}"/>
    <cellStyle name="Currency 2 5" xfId="30" xr:uid="{00000000-0005-0000-0000-000029130000}"/>
    <cellStyle name="Currency 2 5 2" xfId="4954" xr:uid="{00000000-0005-0000-0000-00002A130000}"/>
    <cellStyle name="Currency 2 5 2 2" xfId="4955" xr:uid="{00000000-0005-0000-0000-00002B130000}"/>
    <cellStyle name="Currency 2 5 2 2 2" xfId="4956" xr:uid="{00000000-0005-0000-0000-00002C130000}"/>
    <cellStyle name="Currency 2 5 2 2 2 2" xfId="4957" xr:uid="{00000000-0005-0000-0000-00002D130000}"/>
    <cellStyle name="Currency 2 5 2 2 3" xfId="4958" xr:uid="{00000000-0005-0000-0000-00002E130000}"/>
    <cellStyle name="Currency 2 5 2 3" xfId="4959" xr:uid="{00000000-0005-0000-0000-00002F130000}"/>
    <cellStyle name="Currency 2 5 2 3 2" xfId="4960" xr:uid="{00000000-0005-0000-0000-000030130000}"/>
    <cellStyle name="Currency 2 5 2 4" xfId="4961" xr:uid="{00000000-0005-0000-0000-000031130000}"/>
    <cellStyle name="Currency 2 5 3" xfId="4962" xr:uid="{00000000-0005-0000-0000-000032130000}"/>
    <cellStyle name="Currency 2 5 3 2" xfId="4963" xr:uid="{00000000-0005-0000-0000-000033130000}"/>
    <cellStyle name="Currency 2 5 3 2 2" xfId="4964" xr:uid="{00000000-0005-0000-0000-000034130000}"/>
    <cellStyle name="Currency 2 5 3 3" xfId="4965" xr:uid="{00000000-0005-0000-0000-000035130000}"/>
    <cellStyle name="Currency 2 5 4" xfId="4966" xr:uid="{00000000-0005-0000-0000-000036130000}"/>
    <cellStyle name="Currency 2 5 4 2" xfId="4967" xr:uid="{00000000-0005-0000-0000-000037130000}"/>
    <cellStyle name="Currency 2 5 5" xfId="4968" xr:uid="{00000000-0005-0000-0000-000038130000}"/>
    <cellStyle name="Currency 2 6" xfId="4969" xr:uid="{00000000-0005-0000-0000-000039130000}"/>
    <cellStyle name="Currency 2 6 2" xfId="4970" xr:uid="{00000000-0005-0000-0000-00003A130000}"/>
    <cellStyle name="Currency 2 6 2 2" xfId="4971" xr:uid="{00000000-0005-0000-0000-00003B130000}"/>
    <cellStyle name="Currency 2 6 2 2 2" xfId="4972" xr:uid="{00000000-0005-0000-0000-00003C130000}"/>
    <cellStyle name="Currency 2 6 2 2 2 2" xfId="4973" xr:uid="{00000000-0005-0000-0000-00003D130000}"/>
    <cellStyle name="Currency 2 6 2 2 3" xfId="4974" xr:uid="{00000000-0005-0000-0000-00003E130000}"/>
    <cellStyle name="Currency 2 6 2 3" xfId="4975" xr:uid="{00000000-0005-0000-0000-00003F130000}"/>
    <cellStyle name="Currency 2 6 2 3 2" xfId="4976" xr:uid="{00000000-0005-0000-0000-000040130000}"/>
    <cellStyle name="Currency 2 6 2 4" xfId="4977" xr:uid="{00000000-0005-0000-0000-000041130000}"/>
    <cellStyle name="Currency 2 6 3" xfId="4978" xr:uid="{00000000-0005-0000-0000-000042130000}"/>
    <cellStyle name="Currency 2 6 3 2" xfId="4979" xr:uid="{00000000-0005-0000-0000-000043130000}"/>
    <cellStyle name="Currency 2 6 3 2 2" xfId="4980" xr:uid="{00000000-0005-0000-0000-000044130000}"/>
    <cellStyle name="Currency 2 6 3 3" xfId="4981" xr:uid="{00000000-0005-0000-0000-000045130000}"/>
    <cellStyle name="Currency 2 6 4" xfId="4982" xr:uid="{00000000-0005-0000-0000-000046130000}"/>
    <cellStyle name="Currency 2 6 4 2" xfId="4983" xr:uid="{00000000-0005-0000-0000-000047130000}"/>
    <cellStyle name="Currency 2 6 5" xfId="4984" xr:uid="{00000000-0005-0000-0000-000048130000}"/>
    <cellStyle name="Currency 2 7" xfId="4985" xr:uid="{00000000-0005-0000-0000-000049130000}"/>
    <cellStyle name="Currency 2 7 2" xfId="4986" xr:uid="{00000000-0005-0000-0000-00004A130000}"/>
    <cellStyle name="Currency 2 7 2 2" xfId="4987" xr:uid="{00000000-0005-0000-0000-00004B130000}"/>
    <cellStyle name="Currency 2 7 2 2 2" xfId="4988" xr:uid="{00000000-0005-0000-0000-00004C130000}"/>
    <cellStyle name="Currency 2 7 2 2 2 2" xfId="4989" xr:uid="{00000000-0005-0000-0000-00004D130000}"/>
    <cellStyle name="Currency 2 7 2 2 3" xfId="4990" xr:uid="{00000000-0005-0000-0000-00004E130000}"/>
    <cellStyle name="Currency 2 7 2 3" xfId="4991" xr:uid="{00000000-0005-0000-0000-00004F130000}"/>
    <cellStyle name="Currency 2 7 2 3 2" xfId="4992" xr:uid="{00000000-0005-0000-0000-000050130000}"/>
    <cellStyle name="Currency 2 7 2 4" xfId="4993" xr:uid="{00000000-0005-0000-0000-000051130000}"/>
    <cellStyle name="Currency 2 7 3" xfId="4994" xr:uid="{00000000-0005-0000-0000-000052130000}"/>
    <cellStyle name="Currency 2 7 3 2" xfId="4995" xr:uid="{00000000-0005-0000-0000-000053130000}"/>
    <cellStyle name="Currency 2 7 3 2 2" xfId="4996" xr:uid="{00000000-0005-0000-0000-000054130000}"/>
    <cellStyle name="Currency 2 7 3 3" xfId="4997" xr:uid="{00000000-0005-0000-0000-000055130000}"/>
    <cellStyle name="Currency 2 7 4" xfId="4998" xr:uid="{00000000-0005-0000-0000-000056130000}"/>
    <cellStyle name="Currency 2 7 4 2" xfId="4999" xr:uid="{00000000-0005-0000-0000-000057130000}"/>
    <cellStyle name="Currency 2 7 5" xfId="5000" xr:uid="{00000000-0005-0000-0000-000058130000}"/>
    <cellStyle name="Currency 2 8" xfId="5001" xr:uid="{00000000-0005-0000-0000-000059130000}"/>
    <cellStyle name="Currency 2 8 2" xfId="5002" xr:uid="{00000000-0005-0000-0000-00005A130000}"/>
    <cellStyle name="Currency 2 8 2 2" xfId="5003" xr:uid="{00000000-0005-0000-0000-00005B130000}"/>
    <cellStyle name="Currency 2 8 2 2 2" xfId="5004" xr:uid="{00000000-0005-0000-0000-00005C130000}"/>
    <cellStyle name="Currency 2 8 2 3" xfId="5005" xr:uid="{00000000-0005-0000-0000-00005D130000}"/>
    <cellStyle name="Currency 2 8 3" xfId="5006" xr:uid="{00000000-0005-0000-0000-00005E130000}"/>
    <cellStyle name="Currency 2 8 3 2" xfId="5007" xr:uid="{00000000-0005-0000-0000-00005F130000}"/>
    <cellStyle name="Currency 2 8 4" xfId="5008" xr:uid="{00000000-0005-0000-0000-000060130000}"/>
    <cellStyle name="Currency 2 9" xfId="5009" xr:uid="{00000000-0005-0000-0000-000061130000}"/>
    <cellStyle name="Currency 2 9 2" xfId="5010" xr:uid="{00000000-0005-0000-0000-000062130000}"/>
    <cellStyle name="Currency 2 9 2 2" xfId="5011" xr:uid="{00000000-0005-0000-0000-000063130000}"/>
    <cellStyle name="Currency 2 9 3" xfId="5012" xr:uid="{00000000-0005-0000-0000-000064130000}"/>
    <cellStyle name="Currency 20" xfId="5013" xr:uid="{00000000-0005-0000-0000-000065130000}"/>
    <cellStyle name="Currency 20 2" xfId="5014" xr:uid="{00000000-0005-0000-0000-000066130000}"/>
    <cellStyle name="Currency 20 2 2" xfId="5015" xr:uid="{00000000-0005-0000-0000-000067130000}"/>
    <cellStyle name="Currency 20 3" xfId="5016" xr:uid="{00000000-0005-0000-0000-000068130000}"/>
    <cellStyle name="Currency 21" xfId="5017" xr:uid="{00000000-0005-0000-0000-000069130000}"/>
    <cellStyle name="Currency 21 2" xfId="5018" xr:uid="{00000000-0005-0000-0000-00006A130000}"/>
    <cellStyle name="Currency 22" xfId="5019" xr:uid="{00000000-0005-0000-0000-00006B130000}"/>
    <cellStyle name="Currency 22 2" xfId="5020" xr:uid="{00000000-0005-0000-0000-00006C130000}"/>
    <cellStyle name="Currency 23" xfId="5021" xr:uid="{00000000-0005-0000-0000-00006D130000}"/>
    <cellStyle name="Currency 23 2" xfId="5022" xr:uid="{00000000-0005-0000-0000-00006E130000}"/>
    <cellStyle name="Currency 23 2 2" xfId="5023" xr:uid="{00000000-0005-0000-0000-00006F130000}"/>
    <cellStyle name="Currency 24" xfId="5024" xr:uid="{00000000-0005-0000-0000-000070130000}"/>
    <cellStyle name="Currency 25" xfId="5025" xr:uid="{00000000-0005-0000-0000-000071130000}"/>
    <cellStyle name="Currency 26" xfId="5026" xr:uid="{00000000-0005-0000-0000-000072130000}"/>
    <cellStyle name="Currency 26 2" xfId="5027" xr:uid="{00000000-0005-0000-0000-000073130000}"/>
    <cellStyle name="Currency 26 3" xfId="5028" xr:uid="{00000000-0005-0000-0000-000074130000}"/>
    <cellStyle name="Currency 27" xfId="5029" xr:uid="{00000000-0005-0000-0000-000075130000}"/>
    <cellStyle name="Currency 3" xfId="12" xr:uid="{00000000-0005-0000-0000-000076130000}"/>
    <cellStyle name="Currency 3 2" xfId="31" xr:uid="{00000000-0005-0000-0000-000077130000}"/>
    <cellStyle name="Currency 3 2 2" xfId="5030" xr:uid="{00000000-0005-0000-0000-000078130000}"/>
    <cellStyle name="Currency 3 2 2 2" xfId="5031" xr:uid="{00000000-0005-0000-0000-000079130000}"/>
    <cellStyle name="Currency 3 2 3" xfId="5032" xr:uid="{00000000-0005-0000-0000-00007A130000}"/>
    <cellStyle name="Currency 3 2 4" xfId="5033" xr:uid="{00000000-0005-0000-0000-00007B130000}"/>
    <cellStyle name="Currency 3 3" xfId="5034" xr:uid="{00000000-0005-0000-0000-00007C130000}"/>
    <cellStyle name="Currency 3 3 2" xfId="5035" xr:uid="{00000000-0005-0000-0000-00007D130000}"/>
    <cellStyle name="Currency 3 4" xfId="5036" xr:uid="{00000000-0005-0000-0000-00007E130000}"/>
    <cellStyle name="Currency 3 4 2" xfId="5037" xr:uid="{00000000-0005-0000-0000-00007F130000}"/>
    <cellStyle name="Currency 3 4 3" xfId="5038" xr:uid="{00000000-0005-0000-0000-000080130000}"/>
    <cellStyle name="Currency 3 4 3 2" xfId="5039" xr:uid="{00000000-0005-0000-0000-000081130000}"/>
    <cellStyle name="Currency 3 4 3 2 2" xfId="5040" xr:uid="{00000000-0005-0000-0000-000082130000}"/>
    <cellStyle name="Currency 3 4 3 3" xfId="5041" xr:uid="{00000000-0005-0000-0000-000083130000}"/>
    <cellStyle name="Currency 3 4 4" xfId="5042" xr:uid="{00000000-0005-0000-0000-000084130000}"/>
    <cellStyle name="Currency 3 5" xfId="5043" xr:uid="{00000000-0005-0000-0000-000085130000}"/>
    <cellStyle name="Currency 3 5 2" xfId="5044" xr:uid="{00000000-0005-0000-0000-000086130000}"/>
    <cellStyle name="Currency 3 6" xfId="5045" xr:uid="{00000000-0005-0000-0000-000087130000}"/>
    <cellStyle name="Currency 3 7" xfId="5046" xr:uid="{00000000-0005-0000-0000-000088130000}"/>
    <cellStyle name="Currency 4" xfId="13" xr:uid="{00000000-0005-0000-0000-000089130000}"/>
    <cellStyle name="Currency 4 10" xfId="5047" xr:uid="{00000000-0005-0000-0000-00008A130000}"/>
    <cellStyle name="Currency 4 2" xfId="32" xr:uid="{00000000-0005-0000-0000-00008B130000}"/>
    <cellStyle name="Currency 4 2 2" xfId="5048" xr:uid="{00000000-0005-0000-0000-00008C130000}"/>
    <cellStyle name="Currency 4 2 2 2" xfId="5049" xr:uid="{00000000-0005-0000-0000-00008D130000}"/>
    <cellStyle name="Currency 4 2 2 2 2" xfId="5050" xr:uid="{00000000-0005-0000-0000-00008E130000}"/>
    <cellStyle name="Currency 4 2 2 2 2 2" xfId="5051" xr:uid="{00000000-0005-0000-0000-00008F130000}"/>
    <cellStyle name="Currency 4 2 2 2 2 2 2" xfId="5052" xr:uid="{00000000-0005-0000-0000-000090130000}"/>
    <cellStyle name="Currency 4 2 2 2 2 3" xfId="5053" xr:uid="{00000000-0005-0000-0000-000091130000}"/>
    <cellStyle name="Currency 4 2 2 2 3" xfId="5054" xr:uid="{00000000-0005-0000-0000-000092130000}"/>
    <cellStyle name="Currency 4 2 2 2 3 2" xfId="5055" xr:uid="{00000000-0005-0000-0000-000093130000}"/>
    <cellStyle name="Currency 4 2 2 2 4" xfId="5056" xr:uid="{00000000-0005-0000-0000-000094130000}"/>
    <cellStyle name="Currency 4 2 2 3" xfId="5057" xr:uid="{00000000-0005-0000-0000-000095130000}"/>
    <cellStyle name="Currency 4 2 2 3 2" xfId="5058" xr:uid="{00000000-0005-0000-0000-000096130000}"/>
    <cellStyle name="Currency 4 2 2 3 2 2" xfId="5059" xr:uid="{00000000-0005-0000-0000-000097130000}"/>
    <cellStyle name="Currency 4 2 2 3 3" xfId="5060" xr:uid="{00000000-0005-0000-0000-000098130000}"/>
    <cellStyle name="Currency 4 2 2 4" xfId="5061" xr:uid="{00000000-0005-0000-0000-000099130000}"/>
    <cellStyle name="Currency 4 2 2 4 2" xfId="5062" xr:uid="{00000000-0005-0000-0000-00009A130000}"/>
    <cellStyle name="Currency 4 2 2 5" xfId="5063" xr:uid="{00000000-0005-0000-0000-00009B130000}"/>
    <cellStyle name="Currency 4 2 3" xfId="5064" xr:uid="{00000000-0005-0000-0000-00009C130000}"/>
    <cellStyle name="Currency 4 2 3 2" xfId="5065" xr:uid="{00000000-0005-0000-0000-00009D130000}"/>
    <cellStyle name="Currency 4 2 3 2 2" xfId="5066" xr:uid="{00000000-0005-0000-0000-00009E130000}"/>
    <cellStyle name="Currency 4 2 3 2 2 2" xfId="5067" xr:uid="{00000000-0005-0000-0000-00009F130000}"/>
    <cellStyle name="Currency 4 2 3 2 3" xfId="5068" xr:uid="{00000000-0005-0000-0000-0000A0130000}"/>
    <cellStyle name="Currency 4 2 3 3" xfId="5069" xr:uid="{00000000-0005-0000-0000-0000A1130000}"/>
    <cellStyle name="Currency 4 2 3 3 2" xfId="5070" xr:uid="{00000000-0005-0000-0000-0000A2130000}"/>
    <cellStyle name="Currency 4 2 3 4" xfId="5071" xr:uid="{00000000-0005-0000-0000-0000A3130000}"/>
    <cellStyle name="Currency 4 2 4" xfId="5072" xr:uid="{00000000-0005-0000-0000-0000A4130000}"/>
    <cellStyle name="Currency 4 2 4 2" xfId="5073" xr:uid="{00000000-0005-0000-0000-0000A5130000}"/>
    <cellStyle name="Currency 4 2 4 2 2" xfId="5074" xr:uid="{00000000-0005-0000-0000-0000A6130000}"/>
    <cellStyle name="Currency 4 2 4 3" xfId="5075" xr:uid="{00000000-0005-0000-0000-0000A7130000}"/>
    <cellStyle name="Currency 4 2 5" xfId="5076" xr:uid="{00000000-0005-0000-0000-0000A8130000}"/>
    <cellStyle name="Currency 4 2 5 2" xfId="5077" xr:uid="{00000000-0005-0000-0000-0000A9130000}"/>
    <cellStyle name="Currency 4 2 6" xfId="5078" xr:uid="{00000000-0005-0000-0000-0000AA130000}"/>
    <cellStyle name="Currency 4 3" xfId="5079" xr:uid="{00000000-0005-0000-0000-0000AB130000}"/>
    <cellStyle name="Currency 4 3 2" xfId="5080" xr:uid="{00000000-0005-0000-0000-0000AC130000}"/>
    <cellStyle name="Currency 4 3 2 2" xfId="5081" xr:uid="{00000000-0005-0000-0000-0000AD130000}"/>
    <cellStyle name="Currency 4 3 2 2 2" xfId="5082" xr:uid="{00000000-0005-0000-0000-0000AE130000}"/>
    <cellStyle name="Currency 4 3 2 2 2 2" xfId="5083" xr:uid="{00000000-0005-0000-0000-0000AF130000}"/>
    <cellStyle name="Currency 4 3 2 2 3" xfId="5084" xr:uid="{00000000-0005-0000-0000-0000B0130000}"/>
    <cellStyle name="Currency 4 3 2 3" xfId="5085" xr:uid="{00000000-0005-0000-0000-0000B1130000}"/>
    <cellStyle name="Currency 4 3 2 3 2" xfId="5086" xr:uid="{00000000-0005-0000-0000-0000B2130000}"/>
    <cellStyle name="Currency 4 3 2 4" xfId="5087" xr:uid="{00000000-0005-0000-0000-0000B3130000}"/>
    <cellStyle name="Currency 4 3 3" xfId="5088" xr:uid="{00000000-0005-0000-0000-0000B4130000}"/>
    <cellStyle name="Currency 4 3 3 2" xfId="5089" xr:uid="{00000000-0005-0000-0000-0000B5130000}"/>
    <cellStyle name="Currency 4 3 3 2 2" xfId="5090" xr:uid="{00000000-0005-0000-0000-0000B6130000}"/>
    <cellStyle name="Currency 4 3 3 3" xfId="5091" xr:uid="{00000000-0005-0000-0000-0000B7130000}"/>
    <cellStyle name="Currency 4 3 4" xfId="5092" xr:uid="{00000000-0005-0000-0000-0000B8130000}"/>
    <cellStyle name="Currency 4 3 4 2" xfId="5093" xr:uid="{00000000-0005-0000-0000-0000B9130000}"/>
    <cellStyle name="Currency 4 3 5" xfId="5094" xr:uid="{00000000-0005-0000-0000-0000BA130000}"/>
    <cellStyle name="Currency 4 4" xfId="5095" xr:uid="{00000000-0005-0000-0000-0000BB130000}"/>
    <cellStyle name="Currency 4 4 2" xfId="5096" xr:uid="{00000000-0005-0000-0000-0000BC130000}"/>
    <cellStyle name="Currency 4 4 2 2" xfId="5097" xr:uid="{00000000-0005-0000-0000-0000BD130000}"/>
    <cellStyle name="Currency 4 4 2 2 2" xfId="5098" xr:uid="{00000000-0005-0000-0000-0000BE130000}"/>
    <cellStyle name="Currency 4 4 2 2 2 2" xfId="5099" xr:uid="{00000000-0005-0000-0000-0000BF130000}"/>
    <cellStyle name="Currency 4 4 2 2 3" xfId="5100" xr:uid="{00000000-0005-0000-0000-0000C0130000}"/>
    <cellStyle name="Currency 4 4 2 3" xfId="5101" xr:uid="{00000000-0005-0000-0000-0000C1130000}"/>
    <cellStyle name="Currency 4 4 2 3 2" xfId="5102" xr:uid="{00000000-0005-0000-0000-0000C2130000}"/>
    <cellStyle name="Currency 4 4 2 4" xfId="5103" xr:uid="{00000000-0005-0000-0000-0000C3130000}"/>
    <cellStyle name="Currency 4 4 3" xfId="5104" xr:uid="{00000000-0005-0000-0000-0000C4130000}"/>
    <cellStyle name="Currency 4 4 3 2" xfId="5105" xr:uid="{00000000-0005-0000-0000-0000C5130000}"/>
    <cellStyle name="Currency 4 4 3 2 2" xfId="5106" xr:uid="{00000000-0005-0000-0000-0000C6130000}"/>
    <cellStyle name="Currency 4 4 3 3" xfId="5107" xr:uid="{00000000-0005-0000-0000-0000C7130000}"/>
    <cellStyle name="Currency 4 4 4" xfId="5108" xr:uid="{00000000-0005-0000-0000-0000C8130000}"/>
    <cellStyle name="Currency 4 4 4 2" xfId="5109" xr:uid="{00000000-0005-0000-0000-0000C9130000}"/>
    <cellStyle name="Currency 4 4 5" xfId="5110" xr:uid="{00000000-0005-0000-0000-0000CA130000}"/>
    <cellStyle name="Currency 4 5" xfId="5111" xr:uid="{00000000-0005-0000-0000-0000CB130000}"/>
    <cellStyle name="Currency 4 5 2" xfId="5112" xr:uid="{00000000-0005-0000-0000-0000CC130000}"/>
    <cellStyle name="Currency 4 5 2 2" xfId="5113" xr:uid="{00000000-0005-0000-0000-0000CD130000}"/>
    <cellStyle name="Currency 4 5 2 2 2" xfId="5114" xr:uid="{00000000-0005-0000-0000-0000CE130000}"/>
    <cellStyle name="Currency 4 5 2 2 2 2" xfId="5115" xr:uid="{00000000-0005-0000-0000-0000CF130000}"/>
    <cellStyle name="Currency 4 5 2 2 3" xfId="5116" xr:uid="{00000000-0005-0000-0000-0000D0130000}"/>
    <cellStyle name="Currency 4 5 2 3" xfId="5117" xr:uid="{00000000-0005-0000-0000-0000D1130000}"/>
    <cellStyle name="Currency 4 5 2 3 2" xfId="5118" xr:uid="{00000000-0005-0000-0000-0000D2130000}"/>
    <cellStyle name="Currency 4 5 2 4" xfId="5119" xr:uid="{00000000-0005-0000-0000-0000D3130000}"/>
    <cellStyle name="Currency 4 5 3" xfId="5120" xr:uid="{00000000-0005-0000-0000-0000D4130000}"/>
    <cellStyle name="Currency 4 5 3 2" xfId="5121" xr:uid="{00000000-0005-0000-0000-0000D5130000}"/>
    <cellStyle name="Currency 4 5 3 2 2" xfId="5122" xr:uid="{00000000-0005-0000-0000-0000D6130000}"/>
    <cellStyle name="Currency 4 5 3 3" xfId="5123" xr:uid="{00000000-0005-0000-0000-0000D7130000}"/>
    <cellStyle name="Currency 4 5 4" xfId="5124" xr:uid="{00000000-0005-0000-0000-0000D8130000}"/>
    <cellStyle name="Currency 4 5 4 2" xfId="5125" xr:uid="{00000000-0005-0000-0000-0000D9130000}"/>
    <cellStyle name="Currency 4 5 5" xfId="5126" xr:uid="{00000000-0005-0000-0000-0000DA130000}"/>
    <cellStyle name="Currency 4 6" xfId="5127" xr:uid="{00000000-0005-0000-0000-0000DB130000}"/>
    <cellStyle name="Currency 4 6 2" xfId="5128" xr:uid="{00000000-0005-0000-0000-0000DC130000}"/>
    <cellStyle name="Currency 4 6 2 2" xfId="5129" xr:uid="{00000000-0005-0000-0000-0000DD130000}"/>
    <cellStyle name="Currency 4 6 2 2 2" xfId="5130" xr:uid="{00000000-0005-0000-0000-0000DE130000}"/>
    <cellStyle name="Currency 4 6 2 3" xfId="5131" xr:uid="{00000000-0005-0000-0000-0000DF130000}"/>
    <cellStyle name="Currency 4 6 3" xfId="5132" xr:uid="{00000000-0005-0000-0000-0000E0130000}"/>
    <cellStyle name="Currency 4 6 3 2" xfId="5133" xr:uid="{00000000-0005-0000-0000-0000E1130000}"/>
    <cellStyle name="Currency 4 6 4" xfId="5134" xr:uid="{00000000-0005-0000-0000-0000E2130000}"/>
    <cellStyle name="Currency 4 7" xfId="5135" xr:uid="{00000000-0005-0000-0000-0000E3130000}"/>
    <cellStyle name="Currency 4 7 2" xfId="5136" xr:uid="{00000000-0005-0000-0000-0000E4130000}"/>
    <cellStyle name="Currency 4 7 2 2" xfId="5137" xr:uid="{00000000-0005-0000-0000-0000E5130000}"/>
    <cellStyle name="Currency 4 7 3" xfId="5138" xr:uid="{00000000-0005-0000-0000-0000E6130000}"/>
    <cellStyle name="Currency 4 8" xfId="5139" xr:uid="{00000000-0005-0000-0000-0000E7130000}"/>
    <cellStyle name="Currency 4 8 2" xfId="5140" xr:uid="{00000000-0005-0000-0000-0000E8130000}"/>
    <cellStyle name="Currency 4 9" xfId="5141" xr:uid="{00000000-0005-0000-0000-0000E9130000}"/>
    <cellStyle name="Currency 5" xfId="14" xr:uid="{00000000-0005-0000-0000-0000EA130000}"/>
    <cellStyle name="Currency 5 2" xfId="57" xr:uid="{00000000-0005-0000-0000-0000EB130000}"/>
    <cellStyle name="Currency 5 2 2" xfId="65" xr:uid="{00000000-0005-0000-0000-0000EC130000}"/>
    <cellStyle name="Currency 5 2 2 2" xfId="5142" xr:uid="{00000000-0005-0000-0000-0000ED130000}"/>
    <cellStyle name="Currency 5 2 2 2 2" xfId="5143" xr:uid="{00000000-0005-0000-0000-0000EE130000}"/>
    <cellStyle name="Currency 5 2 2 2 2 2" xfId="5144" xr:uid="{00000000-0005-0000-0000-0000EF130000}"/>
    <cellStyle name="Currency 5 2 2 2 2 2 2" xfId="5145" xr:uid="{00000000-0005-0000-0000-0000F0130000}"/>
    <cellStyle name="Currency 5 2 2 2 2 3" xfId="5146" xr:uid="{00000000-0005-0000-0000-0000F1130000}"/>
    <cellStyle name="Currency 5 2 2 2 3" xfId="5147" xr:uid="{00000000-0005-0000-0000-0000F2130000}"/>
    <cellStyle name="Currency 5 2 2 2 3 2" xfId="5148" xr:uid="{00000000-0005-0000-0000-0000F3130000}"/>
    <cellStyle name="Currency 5 2 2 2 4" xfId="5149" xr:uid="{00000000-0005-0000-0000-0000F4130000}"/>
    <cellStyle name="Currency 5 2 2 3" xfId="5150" xr:uid="{00000000-0005-0000-0000-0000F5130000}"/>
    <cellStyle name="Currency 5 2 2 3 2" xfId="5151" xr:uid="{00000000-0005-0000-0000-0000F6130000}"/>
    <cellStyle name="Currency 5 2 2 3 2 2" xfId="5152" xr:uid="{00000000-0005-0000-0000-0000F7130000}"/>
    <cellStyle name="Currency 5 2 2 3 3" xfId="5153" xr:uid="{00000000-0005-0000-0000-0000F8130000}"/>
    <cellStyle name="Currency 5 2 2 4" xfId="5154" xr:uid="{00000000-0005-0000-0000-0000F9130000}"/>
    <cellStyle name="Currency 5 2 2 4 2" xfId="5155" xr:uid="{00000000-0005-0000-0000-0000FA130000}"/>
    <cellStyle name="Currency 5 2 2 5" xfId="5156" xr:uid="{00000000-0005-0000-0000-0000FB130000}"/>
    <cellStyle name="Currency 5 2 2 6" xfId="5157" xr:uid="{00000000-0005-0000-0000-0000FC130000}"/>
    <cellStyle name="Currency 5 2 3" xfId="5158" xr:uid="{00000000-0005-0000-0000-0000FD130000}"/>
    <cellStyle name="Currency 5 2 3 2" xfId="5159" xr:uid="{00000000-0005-0000-0000-0000FE130000}"/>
    <cellStyle name="Currency 5 2 3 2 2" xfId="5160" xr:uid="{00000000-0005-0000-0000-0000FF130000}"/>
    <cellStyle name="Currency 5 2 3 2 2 2" xfId="5161" xr:uid="{00000000-0005-0000-0000-000000140000}"/>
    <cellStyle name="Currency 5 2 3 2 3" xfId="5162" xr:uid="{00000000-0005-0000-0000-000001140000}"/>
    <cellStyle name="Currency 5 2 3 3" xfId="5163" xr:uid="{00000000-0005-0000-0000-000002140000}"/>
    <cellStyle name="Currency 5 2 3 3 2" xfId="5164" xr:uid="{00000000-0005-0000-0000-000003140000}"/>
    <cellStyle name="Currency 5 2 3 4" xfId="5165" xr:uid="{00000000-0005-0000-0000-000004140000}"/>
    <cellStyle name="Currency 5 2 4" xfId="5166" xr:uid="{00000000-0005-0000-0000-000005140000}"/>
    <cellStyle name="Currency 5 2 4 2" xfId="5167" xr:uid="{00000000-0005-0000-0000-000006140000}"/>
    <cellStyle name="Currency 5 2 4 2 2" xfId="5168" xr:uid="{00000000-0005-0000-0000-000007140000}"/>
    <cellStyle name="Currency 5 2 4 3" xfId="5169" xr:uid="{00000000-0005-0000-0000-000008140000}"/>
    <cellStyle name="Currency 5 2 5" xfId="5170" xr:uid="{00000000-0005-0000-0000-000009140000}"/>
    <cellStyle name="Currency 5 2 5 2" xfId="5171" xr:uid="{00000000-0005-0000-0000-00000A140000}"/>
    <cellStyle name="Currency 5 2 6" xfId="5172" xr:uid="{00000000-0005-0000-0000-00000B140000}"/>
    <cellStyle name="Currency 5 2 7" xfId="5173" xr:uid="{00000000-0005-0000-0000-00000C140000}"/>
    <cellStyle name="Currency 5 3" xfId="5174" xr:uid="{00000000-0005-0000-0000-00000D140000}"/>
    <cellStyle name="Currency 5 3 2" xfId="5175" xr:uid="{00000000-0005-0000-0000-00000E140000}"/>
    <cellStyle name="Currency 5 3 2 2" xfId="5176" xr:uid="{00000000-0005-0000-0000-00000F140000}"/>
    <cellStyle name="Currency 5 3 2 2 2" xfId="5177" xr:uid="{00000000-0005-0000-0000-000010140000}"/>
    <cellStyle name="Currency 5 3 2 2 2 2" xfId="5178" xr:uid="{00000000-0005-0000-0000-000011140000}"/>
    <cellStyle name="Currency 5 3 2 2 3" xfId="5179" xr:uid="{00000000-0005-0000-0000-000012140000}"/>
    <cellStyle name="Currency 5 3 2 3" xfId="5180" xr:uid="{00000000-0005-0000-0000-000013140000}"/>
    <cellStyle name="Currency 5 3 2 3 2" xfId="5181" xr:uid="{00000000-0005-0000-0000-000014140000}"/>
    <cellStyle name="Currency 5 3 2 4" xfId="5182" xr:uid="{00000000-0005-0000-0000-000015140000}"/>
    <cellStyle name="Currency 5 3 3" xfId="5183" xr:uid="{00000000-0005-0000-0000-000016140000}"/>
    <cellStyle name="Currency 5 3 3 2" xfId="5184" xr:uid="{00000000-0005-0000-0000-000017140000}"/>
    <cellStyle name="Currency 5 3 3 2 2" xfId="5185" xr:uid="{00000000-0005-0000-0000-000018140000}"/>
    <cellStyle name="Currency 5 3 3 3" xfId="5186" xr:uid="{00000000-0005-0000-0000-000019140000}"/>
    <cellStyle name="Currency 5 3 4" xfId="5187" xr:uid="{00000000-0005-0000-0000-00001A140000}"/>
    <cellStyle name="Currency 5 3 4 2" xfId="5188" xr:uid="{00000000-0005-0000-0000-00001B140000}"/>
    <cellStyle name="Currency 5 3 5" xfId="5189" xr:uid="{00000000-0005-0000-0000-00001C140000}"/>
    <cellStyle name="Currency 5 4" xfId="5190" xr:uid="{00000000-0005-0000-0000-00001D140000}"/>
    <cellStyle name="Currency 5 4 2" xfId="5191" xr:uid="{00000000-0005-0000-0000-00001E140000}"/>
    <cellStyle name="Currency 5 4 2 2" xfId="5192" xr:uid="{00000000-0005-0000-0000-00001F140000}"/>
    <cellStyle name="Currency 5 4 2 2 2" xfId="5193" xr:uid="{00000000-0005-0000-0000-000020140000}"/>
    <cellStyle name="Currency 5 4 2 2 2 2" xfId="5194" xr:uid="{00000000-0005-0000-0000-000021140000}"/>
    <cellStyle name="Currency 5 4 2 2 3" xfId="5195" xr:uid="{00000000-0005-0000-0000-000022140000}"/>
    <cellStyle name="Currency 5 4 2 3" xfId="5196" xr:uid="{00000000-0005-0000-0000-000023140000}"/>
    <cellStyle name="Currency 5 4 2 3 2" xfId="5197" xr:uid="{00000000-0005-0000-0000-000024140000}"/>
    <cellStyle name="Currency 5 4 2 4" xfId="5198" xr:uid="{00000000-0005-0000-0000-000025140000}"/>
    <cellStyle name="Currency 5 4 3" xfId="5199" xr:uid="{00000000-0005-0000-0000-000026140000}"/>
    <cellStyle name="Currency 5 4 3 2" xfId="5200" xr:uid="{00000000-0005-0000-0000-000027140000}"/>
    <cellStyle name="Currency 5 4 3 2 2" xfId="5201" xr:uid="{00000000-0005-0000-0000-000028140000}"/>
    <cellStyle name="Currency 5 4 3 3" xfId="5202" xr:uid="{00000000-0005-0000-0000-000029140000}"/>
    <cellStyle name="Currency 5 4 4" xfId="5203" xr:uid="{00000000-0005-0000-0000-00002A140000}"/>
    <cellStyle name="Currency 5 4 4 2" xfId="5204" xr:uid="{00000000-0005-0000-0000-00002B140000}"/>
    <cellStyle name="Currency 5 4 5" xfId="5205" xr:uid="{00000000-0005-0000-0000-00002C140000}"/>
    <cellStyle name="Currency 5 5" xfId="5206" xr:uid="{00000000-0005-0000-0000-00002D140000}"/>
    <cellStyle name="Currency 5 5 2" xfId="5207" xr:uid="{00000000-0005-0000-0000-00002E140000}"/>
    <cellStyle name="Currency 5 5 2 2" xfId="5208" xr:uid="{00000000-0005-0000-0000-00002F140000}"/>
    <cellStyle name="Currency 5 5 2 2 2" xfId="5209" xr:uid="{00000000-0005-0000-0000-000030140000}"/>
    <cellStyle name="Currency 5 5 2 2 2 2" xfId="5210" xr:uid="{00000000-0005-0000-0000-000031140000}"/>
    <cellStyle name="Currency 5 5 2 2 3" xfId="5211" xr:uid="{00000000-0005-0000-0000-000032140000}"/>
    <cellStyle name="Currency 5 5 2 3" xfId="5212" xr:uid="{00000000-0005-0000-0000-000033140000}"/>
    <cellStyle name="Currency 5 5 2 3 2" xfId="5213" xr:uid="{00000000-0005-0000-0000-000034140000}"/>
    <cellStyle name="Currency 5 5 2 4" xfId="5214" xr:uid="{00000000-0005-0000-0000-000035140000}"/>
    <cellStyle name="Currency 5 5 3" xfId="5215" xr:uid="{00000000-0005-0000-0000-000036140000}"/>
    <cellStyle name="Currency 5 5 3 2" xfId="5216" xr:uid="{00000000-0005-0000-0000-000037140000}"/>
    <cellStyle name="Currency 5 5 3 2 2" xfId="5217" xr:uid="{00000000-0005-0000-0000-000038140000}"/>
    <cellStyle name="Currency 5 5 3 3" xfId="5218" xr:uid="{00000000-0005-0000-0000-000039140000}"/>
    <cellStyle name="Currency 5 5 4" xfId="5219" xr:uid="{00000000-0005-0000-0000-00003A140000}"/>
    <cellStyle name="Currency 5 5 4 2" xfId="5220" xr:uid="{00000000-0005-0000-0000-00003B140000}"/>
    <cellStyle name="Currency 5 5 5" xfId="5221" xr:uid="{00000000-0005-0000-0000-00003C140000}"/>
    <cellStyle name="Currency 5 6" xfId="5222" xr:uid="{00000000-0005-0000-0000-00003D140000}"/>
    <cellStyle name="Currency 5 6 2" xfId="5223" xr:uid="{00000000-0005-0000-0000-00003E140000}"/>
    <cellStyle name="Currency 5 6 2 2" xfId="5224" xr:uid="{00000000-0005-0000-0000-00003F140000}"/>
    <cellStyle name="Currency 5 6 2 2 2" xfId="5225" xr:uid="{00000000-0005-0000-0000-000040140000}"/>
    <cellStyle name="Currency 5 6 2 3" xfId="5226" xr:uid="{00000000-0005-0000-0000-000041140000}"/>
    <cellStyle name="Currency 5 6 3" xfId="5227" xr:uid="{00000000-0005-0000-0000-000042140000}"/>
    <cellStyle name="Currency 5 6 3 2" xfId="5228" xr:uid="{00000000-0005-0000-0000-000043140000}"/>
    <cellStyle name="Currency 5 6 4" xfId="5229" xr:uid="{00000000-0005-0000-0000-000044140000}"/>
    <cellStyle name="Currency 5 7" xfId="5230" xr:uid="{00000000-0005-0000-0000-000045140000}"/>
    <cellStyle name="Currency 5 7 2" xfId="5231" xr:uid="{00000000-0005-0000-0000-000046140000}"/>
    <cellStyle name="Currency 5 7 2 2" xfId="5232" xr:uid="{00000000-0005-0000-0000-000047140000}"/>
    <cellStyle name="Currency 5 7 3" xfId="5233" xr:uid="{00000000-0005-0000-0000-000048140000}"/>
    <cellStyle name="Currency 5 8" xfId="5234" xr:uid="{00000000-0005-0000-0000-000049140000}"/>
    <cellStyle name="Currency 5 8 2" xfId="5235" xr:uid="{00000000-0005-0000-0000-00004A140000}"/>
    <cellStyle name="Currency 5 9" xfId="5236" xr:uid="{00000000-0005-0000-0000-00004B140000}"/>
    <cellStyle name="Currency 6" xfId="41" xr:uid="{00000000-0005-0000-0000-00004C140000}"/>
    <cellStyle name="Currency 6 2" xfId="64" xr:uid="{00000000-0005-0000-0000-00004D140000}"/>
    <cellStyle name="Currency 6 2 2" xfId="5237" xr:uid="{00000000-0005-0000-0000-00004E140000}"/>
    <cellStyle name="Currency 6 2 2 2" xfId="5238" xr:uid="{00000000-0005-0000-0000-00004F140000}"/>
    <cellStyle name="Currency 6 2 3" xfId="5239" xr:uid="{00000000-0005-0000-0000-000050140000}"/>
    <cellStyle name="Currency 6 2 4" xfId="5240" xr:uid="{00000000-0005-0000-0000-000051140000}"/>
    <cellStyle name="Currency 6 3" xfId="5241" xr:uid="{00000000-0005-0000-0000-000052140000}"/>
    <cellStyle name="Currency 6 3 2" xfId="5242" xr:uid="{00000000-0005-0000-0000-000053140000}"/>
    <cellStyle name="Currency 6 4" xfId="5243" xr:uid="{00000000-0005-0000-0000-000054140000}"/>
    <cellStyle name="Currency 6 5" xfId="5244" xr:uid="{00000000-0005-0000-0000-000055140000}"/>
    <cellStyle name="Currency 7" xfId="46" xr:uid="{00000000-0005-0000-0000-000056140000}"/>
    <cellStyle name="Currency 7 2" xfId="5245" xr:uid="{00000000-0005-0000-0000-000057140000}"/>
    <cellStyle name="Currency 7 2 2" xfId="5246" xr:uid="{00000000-0005-0000-0000-000058140000}"/>
    <cellStyle name="Currency 7 2 3" xfId="5247" xr:uid="{00000000-0005-0000-0000-000059140000}"/>
    <cellStyle name="Currency 7 3" xfId="5248" xr:uid="{00000000-0005-0000-0000-00005A140000}"/>
    <cellStyle name="Currency 7 4" xfId="5249" xr:uid="{00000000-0005-0000-0000-00005B140000}"/>
    <cellStyle name="Currency 8" xfId="5250" xr:uid="{00000000-0005-0000-0000-00005C140000}"/>
    <cellStyle name="Currency 8 2" xfId="5251" xr:uid="{00000000-0005-0000-0000-00005D140000}"/>
    <cellStyle name="Currency 8 2 2" xfId="5252" xr:uid="{00000000-0005-0000-0000-00005E140000}"/>
    <cellStyle name="Currency 8 3" xfId="5253" xr:uid="{00000000-0005-0000-0000-00005F140000}"/>
    <cellStyle name="Currency 8 4" xfId="5254" xr:uid="{00000000-0005-0000-0000-000060140000}"/>
    <cellStyle name="Currency 9" xfId="5255" xr:uid="{00000000-0005-0000-0000-000061140000}"/>
    <cellStyle name="Currency 9 2" xfId="5256" xr:uid="{00000000-0005-0000-0000-000062140000}"/>
    <cellStyle name="Currency 9 2 2" xfId="5257" xr:uid="{00000000-0005-0000-0000-000063140000}"/>
    <cellStyle name="Currency 9 2 2 2" xfId="5258" xr:uid="{00000000-0005-0000-0000-000064140000}"/>
    <cellStyle name="Currency 9 2 3" xfId="5259" xr:uid="{00000000-0005-0000-0000-000065140000}"/>
    <cellStyle name="Currency 9 3" xfId="5260" xr:uid="{00000000-0005-0000-0000-000066140000}"/>
    <cellStyle name="Currency 9 3 2" xfId="5261" xr:uid="{00000000-0005-0000-0000-000067140000}"/>
    <cellStyle name="Currency 9 4" xfId="5262" xr:uid="{00000000-0005-0000-0000-000068140000}"/>
    <cellStyle name="Currency0" xfId="5263" xr:uid="{00000000-0005-0000-0000-000069140000}"/>
    <cellStyle name="DRG Table" xfId="5264" xr:uid="{00000000-0005-0000-0000-00006A140000}"/>
    <cellStyle name="DRG Table 2" xfId="5265" xr:uid="{00000000-0005-0000-0000-00006B140000}"/>
    <cellStyle name="DRG Table_T-straight with PEDs adjustor" xfId="5266" xr:uid="{00000000-0005-0000-0000-00006C140000}"/>
    <cellStyle name="Explanatory Text 10" xfId="5267" xr:uid="{00000000-0005-0000-0000-00006D140000}"/>
    <cellStyle name="Explanatory Text 11" xfId="5268" xr:uid="{00000000-0005-0000-0000-00006E140000}"/>
    <cellStyle name="Explanatory Text 2" xfId="5269" xr:uid="{00000000-0005-0000-0000-00006F140000}"/>
    <cellStyle name="Explanatory Text 2 2" xfId="5270" xr:uid="{00000000-0005-0000-0000-000070140000}"/>
    <cellStyle name="Explanatory Text 2 2 2" xfId="5271" xr:uid="{00000000-0005-0000-0000-000071140000}"/>
    <cellStyle name="Explanatory Text 2 2 3" xfId="5272" xr:uid="{00000000-0005-0000-0000-000072140000}"/>
    <cellStyle name="Explanatory Text 2 2_T-straight with PEDs adjustor" xfId="5273" xr:uid="{00000000-0005-0000-0000-000073140000}"/>
    <cellStyle name="Explanatory Text 2 3" xfId="5274" xr:uid="{00000000-0005-0000-0000-000074140000}"/>
    <cellStyle name="Explanatory Text 3" xfId="5275" xr:uid="{00000000-0005-0000-0000-000075140000}"/>
    <cellStyle name="Explanatory Text 3 2" xfId="5276" xr:uid="{00000000-0005-0000-0000-000076140000}"/>
    <cellStyle name="Explanatory Text 4" xfId="5277" xr:uid="{00000000-0005-0000-0000-000077140000}"/>
    <cellStyle name="Explanatory Text 4 2" xfId="5278" xr:uid="{00000000-0005-0000-0000-000078140000}"/>
    <cellStyle name="Explanatory Text 5" xfId="5279" xr:uid="{00000000-0005-0000-0000-000079140000}"/>
    <cellStyle name="Explanatory Text 6" xfId="5280" xr:uid="{00000000-0005-0000-0000-00007A140000}"/>
    <cellStyle name="Explanatory Text 7" xfId="5281" xr:uid="{00000000-0005-0000-0000-00007B140000}"/>
    <cellStyle name="Explanatory Text 8" xfId="5282" xr:uid="{00000000-0005-0000-0000-00007C140000}"/>
    <cellStyle name="Explanatory Text 9" xfId="5283" xr:uid="{00000000-0005-0000-0000-00007D140000}"/>
    <cellStyle name="Followed Hyperlink 2" xfId="5284" xr:uid="{00000000-0005-0000-0000-00007E140000}"/>
    <cellStyle name="Followed Hyperlink 2 2" xfId="5285" xr:uid="{00000000-0005-0000-0000-00007F140000}"/>
    <cellStyle name="Followed Hyperlink 2_T-straight with PEDs adjustor" xfId="5286" xr:uid="{00000000-0005-0000-0000-000080140000}"/>
    <cellStyle name="Good 10" xfId="5287" xr:uid="{00000000-0005-0000-0000-000081140000}"/>
    <cellStyle name="Good 11" xfId="5288" xr:uid="{00000000-0005-0000-0000-000082140000}"/>
    <cellStyle name="Good 2" xfId="5289" xr:uid="{00000000-0005-0000-0000-000083140000}"/>
    <cellStyle name="Good 2 2" xfId="5290" xr:uid="{00000000-0005-0000-0000-000084140000}"/>
    <cellStyle name="Good 2 2 2" xfId="5291" xr:uid="{00000000-0005-0000-0000-000085140000}"/>
    <cellStyle name="Good 2 2 3" xfId="5292" xr:uid="{00000000-0005-0000-0000-000086140000}"/>
    <cellStyle name="Good 2 2_T-straight with PEDs adjustor" xfId="5293" xr:uid="{00000000-0005-0000-0000-000087140000}"/>
    <cellStyle name="Good 2 3" xfId="5294" xr:uid="{00000000-0005-0000-0000-000088140000}"/>
    <cellStyle name="Good 3" xfId="5295" xr:uid="{00000000-0005-0000-0000-000089140000}"/>
    <cellStyle name="Good 3 2" xfId="5296" xr:uid="{00000000-0005-0000-0000-00008A140000}"/>
    <cellStyle name="Good 4" xfId="5297" xr:uid="{00000000-0005-0000-0000-00008B140000}"/>
    <cellStyle name="Good 4 2" xfId="5298" xr:uid="{00000000-0005-0000-0000-00008C140000}"/>
    <cellStyle name="Good 5" xfId="5299" xr:uid="{00000000-0005-0000-0000-00008D140000}"/>
    <cellStyle name="Good 6" xfId="5300" xr:uid="{00000000-0005-0000-0000-00008E140000}"/>
    <cellStyle name="Good 7" xfId="5301" xr:uid="{00000000-0005-0000-0000-00008F140000}"/>
    <cellStyle name="Good 8" xfId="5302" xr:uid="{00000000-0005-0000-0000-000090140000}"/>
    <cellStyle name="Good 9" xfId="5303" xr:uid="{00000000-0005-0000-0000-000091140000}"/>
    <cellStyle name="Heading 1 10" xfId="5304" xr:uid="{00000000-0005-0000-0000-000092140000}"/>
    <cellStyle name="Heading 1 11" xfId="5305" xr:uid="{00000000-0005-0000-0000-000093140000}"/>
    <cellStyle name="Heading 1 2" xfId="5306" xr:uid="{00000000-0005-0000-0000-000094140000}"/>
    <cellStyle name="Heading 1 2 2" xfId="5307" xr:uid="{00000000-0005-0000-0000-000095140000}"/>
    <cellStyle name="Heading 1 2 2 2" xfId="5308" xr:uid="{00000000-0005-0000-0000-000096140000}"/>
    <cellStyle name="Heading 1 2 2 3" xfId="5309" xr:uid="{00000000-0005-0000-0000-000097140000}"/>
    <cellStyle name="Heading 1 2 2_T-straight with PEDs adjustor" xfId="5310" xr:uid="{00000000-0005-0000-0000-000098140000}"/>
    <cellStyle name="Heading 1 2 3" xfId="5311" xr:uid="{00000000-0005-0000-0000-000099140000}"/>
    <cellStyle name="Heading 1 3" xfId="5312" xr:uid="{00000000-0005-0000-0000-00009A140000}"/>
    <cellStyle name="Heading 1 3 2" xfId="5313" xr:uid="{00000000-0005-0000-0000-00009B140000}"/>
    <cellStyle name="Heading 1 4" xfId="5314" xr:uid="{00000000-0005-0000-0000-00009C140000}"/>
    <cellStyle name="Heading 1 4 2" xfId="5315" xr:uid="{00000000-0005-0000-0000-00009D140000}"/>
    <cellStyle name="Heading 1 5" xfId="5316" xr:uid="{00000000-0005-0000-0000-00009E140000}"/>
    <cellStyle name="Heading 1 6" xfId="5317" xr:uid="{00000000-0005-0000-0000-00009F140000}"/>
    <cellStyle name="Heading 1 7" xfId="5318" xr:uid="{00000000-0005-0000-0000-0000A0140000}"/>
    <cellStyle name="Heading 1 8" xfId="5319" xr:uid="{00000000-0005-0000-0000-0000A1140000}"/>
    <cellStyle name="Heading 1 9" xfId="5320" xr:uid="{00000000-0005-0000-0000-0000A2140000}"/>
    <cellStyle name="Heading 2 10" xfId="5321" xr:uid="{00000000-0005-0000-0000-0000A3140000}"/>
    <cellStyle name="Heading 2 11" xfId="5322" xr:uid="{00000000-0005-0000-0000-0000A4140000}"/>
    <cellStyle name="Heading 2 2" xfId="5323" xr:uid="{00000000-0005-0000-0000-0000A5140000}"/>
    <cellStyle name="Heading 2 2 2" xfId="5324" xr:uid="{00000000-0005-0000-0000-0000A6140000}"/>
    <cellStyle name="Heading 2 2 2 2" xfId="5325" xr:uid="{00000000-0005-0000-0000-0000A7140000}"/>
    <cellStyle name="Heading 2 2 2 3" xfId="5326" xr:uid="{00000000-0005-0000-0000-0000A8140000}"/>
    <cellStyle name="Heading 2 2 2_T-straight with PEDs adjustor" xfId="5327" xr:uid="{00000000-0005-0000-0000-0000A9140000}"/>
    <cellStyle name="Heading 2 2 3" xfId="5328" xr:uid="{00000000-0005-0000-0000-0000AA140000}"/>
    <cellStyle name="Heading 2 3" xfId="5329" xr:uid="{00000000-0005-0000-0000-0000AB140000}"/>
    <cellStyle name="Heading 2 3 2" xfId="5330" xr:uid="{00000000-0005-0000-0000-0000AC140000}"/>
    <cellStyle name="Heading 2 4" xfId="5331" xr:uid="{00000000-0005-0000-0000-0000AD140000}"/>
    <cellStyle name="Heading 2 4 2" xfId="5332" xr:uid="{00000000-0005-0000-0000-0000AE140000}"/>
    <cellStyle name="Heading 2 5" xfId="5333" xr:uid="{00000000-0005-0000-0000-0000AF140000}"/>
    <cellStyle name="Heading 2 6" xfId="5334" xr:uid="{00000000-0005-0000-0000-0000B0140000}"/>
    <cellStyle name="Heading 2 7" xfId="5335" xr:uid="{00000000-0005-0000-0000-0000B1140000}"/>
    <cellStyle name="Heading 2 8" xfId="5336" xr:uid="{00000000-0005-0000-0000-0000B2140000}"/>
    <cellStyle name="Heading 2 9" xfId="5337" xr:uid="{00000000-0005-0000-0000-0000B3140000}"/>
    <cellStyle name="Heading 3 10" xfId="5338" xr:uid="{00000000-0005-0000-0000-0000B4140000}"/>
    <cellStyle name="Heading 3 11" xfId="5339" xr:uid="{00000000-0005-0000-0000-0000B5140000}"/>
    <cellStyle name="Heading 3 2" xfId="5340" xr:uid="{00000000-0005-0000-0000-0000B6140000}"/>
    <cellStyle name="Heading 3 2 2" xfId="5341" xr:uid="{00000000-0005-0000-0000-0000B7140000}"/>
    <cellStyle name="Heading 3 2 2 2" xfId="5342" xr:uid="{00000000-0005-0000-0000-0000B8140000}"/>
    <cellStyle name="Heading 3 2 2 3" xfId="5343" xr:uid="{00000000-0005-0000-0000-0000B9140000}"/>
    <cellStyle name="Heading 3 2 2_T-straight with PEDs adjustor" xfId="5344" xr:uid="{00000000-0005-0000-0000-0000BA140000}"/>
    <cellStyle name="Heading 3 2 3" xfId="5345" xr:uid="{00000000-0005-0000-0000-0000BB140000}"/>
    <cellStyle name="Heading 3 3" xfId="5346" xr:uid="{00000000-0005-0000-0000-0000BC140000}"/>
    <cellStyle name="Heading 3 3 2" xfId="5347" xr:uid="{00000000-0005-0000-0000-0000BD140000}"/>
    <cellStyle name="Heading 3 4" xfId="5348" xr:uid="{00000000-0005-0000-0000-0000BE140000}"/>
    <cellStyle name="Heading 3 4 2" xfId="5349" xr:uid="{00000000-0005-0000-0000-0000BF140000}"/>
    <cellStyle name="Heading 3 5" xfId="5350" xr:uid="{00000000-0005-0000-0000-0000C0140000}"/>
    <cellStyle name="Heading 3 6" xfId="5351" xr:uid="{00000000-0005-0000-0000-0000C1140000}"/>
    <cellStyle name="Heading 3 7" xfId="5352" xr:uid="{00000000-0005-0000-0000-0000C2140000}"/>
    <cellStyle name="Heading 3 8" xfId="5353" xr:uid="{00000000-0005-0000-0000-0000C3140000}"/>
    <cellStyle name="Heading 3 9" xfId="5354" xr:uid="{00000000-0005-0000-0000-0000C4140000}"/>
    <cellStyle name="Heading 4 10" xfId="5355" xr:uid="{00000000-0005-0000-0000-0000C5140000}"/>
    <cellStyle name="Heading 4 11" xfId="5356" xr:uid="{00000000-0005-0000-0000-0000C6140000}"/>
    <cellStyle name="Heading 4 2" xfId="5357" xr:uid="{00000000-0005-0000-0000-0000C7140000}"/>
    <cellStyle name="Heading 4 2 2" xfId="5358" xr:uid="{00000000-0005-0000-0000-0000C8140000}"/>
    <cellStyle name="Heading 4 2 2 2" xfId="5359" xr:uid="{00000000-0005-0000-0000-0000C9140000}"/>
    <cellStyle name="Heading 4 2 2 3" xfId="5360" xr:uid="{00000000-0005-0000-0000-0000CA140000}"/>
    <cellStyle name="Heading 4 2 2_T-straight with PEDs adjustor" xfId="5361" xr:uid="{00000000-0005-0000-0000-0000CB140000}"/>
    <cellStyle name="Heading 4 2 3" xfId="5362" xr:uid="{00000000-0005-0000-0000-0000CC140000}"/>
    <cellStyle name="Heading 4 3" xfId="5363" xr:uid="{00000000-0005-0000-0000-0000CD140000}"/>
    <cellStyle name="Heading 4 3 2" xfId="5364" xr:uid="{00000000-0005-0000-0000-0000CE140000}"/>
    <cellStyle name="Heading 4 4" xfId="5365" xr:uid="{00000000-0005-0000-0000-0000CF140000}"/>
    <cellStyle name="Heading 4 4 2" xfId="5366" xr:uid="{00000000-0005-0000-0000-0000D0140000}"/>
    <cellStyle name="Heading 4 5" xfId="5367" xr:uid="{00000000-0005-0000-0000-0000D1140000}"/>
    <cellStyle name="Heading 4 6" xfId="5368" xr:uid="{00000000-0005-0000-0000-0000D2140000}"/>
    <cellStyle name="Heading 4 7" xfId="5369" xr:uid="{00000000-0005-0000-0000-0000D3140000}"/>
    <cellStyle name="Heading 4 8" xfId="5370" xr:uid="{00000000-0005-0000-0000-0000D4140000}"/>
    <cellStyle name="Heading 4 9" xfId="5371" xr:uid="{00000000-0005-0000-0000-0000D5140000}"/>
    <cellStyle name="Hyperlink" xfId="64465" builtinId="8"/>
    <cellStyle name="Hyperlink 2" xfId="5372" xr:uid="{00000000-0005-0000-0000-0000D7140000}"/>
    <cellStyle name="Hyperlink 2 2" xfId="5373" xr:uid="{00000000-0005-0000-0000-0000D8140000}"/>
    <cellStyle name="Hyperlink 2 2 2" xfId="5374" xr:uid="{00000000-0005-0000-0000-0000D9140000}"/>
    <cellStyle name="Hyperlink 2 2_T-straight with PEDs adjustor" xfId="5375" xr:uid="{00000000-0005-0000-0000-0000DA140000}"/>
    <cellStyle name="Hyperlink 2 3" xfId="5376" xr:uid="{00000000-0005-0000-0000-0000DB140000}"/>
    <cellStyle name="Hyperlink 2_T-straight with PEDs adjustor" xfId="5377" xr:uid="{00000000-0005-0000-0000-0000DC140000}"/>
    <cellStyle name="Hyperlink 3" xfId="5378" xr:uid="{00000000-0005-0000-0000-0000DD140000}"/>
    <cellStyle name="Hyperlink 3 2" xfId="5379" xr:uid="{00000000-0005-0000-0000-0000DE140000}"/>
    <cellStyle name="Hyperlink 4" xfId="5380" xr:uid="{00000000-0005-0000-0000-0000DF140000}"/>
    <cellStyle name="Hyperlink 4 2" xfId="5381" xr:uid="{00000000-0005-0000-0000-0000E0140000}"/>
    <cellStyle name="Hyperlink 4_T-straight with PEDs adjustor" xfId="5382" xr:uid="{00000000-0005-0000-0000-0000E1140000}"/>
    <cellStyle name="Hyperlink 5" xfId="5383" xr:uid="{00000000-0005-0000-0000-0000E2140000}"/>
    <cellStyle name="Input 10" xfId="5384" xr:uid="{00000000-0005-0000-0000-0000E3140000}"/>
    <cellStyle name="Input 10 2" xfId="5385" xr:uid="{00000000-0005-0000-0000-0000E4140000}"/>
    <cellStyle name="Input 11" xfId="5386" xr:uid="{00000000-0005-0000-0000-0000E5140000}"/>
    <cellStyle name="Input 11 2" xfId="5387" xr:uid="{00000000-0005-0000-0000-0000E6140000}"/>
    <cellStyle name="Input 2" xfId="5388" xr:uid="{00000000-0005-0000-0000-0000E7140000}"/>
    <cellStyle name="Input 2 2" xfId="5389" xr:uid="{00000000-0005-0000-0000-0000E8140000}"/>
    <cellStyle name="Input 2 2 2" xfId="5390" xr:uid="{00000000-0005-0000-0000-0000E9140000}"/>
    <cellStyle name="Input 2 2 2 2" xfId="5391" xr:uid="{00000000-0005-0000-0000-0000EA140000}"/>
    <cellStyle name="Input 2 2 2 2 10" xfId="5392" xr:uid="{00000000-0005-0000-0000-0000EB140000}"/>
    <cellStyle name="Input 2 2 2 2 10 2" xfId="5393" xr:uid="{00000000-0005-0000-0000-0000EC140000}"/>
    <cellStyle name="Input 2 2 2 2 10 2 2" xfId="5394" xr:uid="{00000000-0005-0000-0000-0000ED140000}"/>
    <cellStyle name="Input 2 2 2 2 10 2 2 2" xfId="5395" xr:uid="{00000000-0005-0000-0000-0000EE140000}"/>
    <cellStyle name="Input 2 2 2 2 10 2 2 3" xfId="5396" xr:uid="{00000000-0005-0000-0000-0000EF140000}"/>
    <cellStyle name="Input 2 2 2 2 10 2 2 4" xfId="5397" xr:uid="{00000000-0005-0000-0000-0000F0140000}"/>
    <cellStyle name="Input 2 2 2 2 10 2 2 5" xfId="5398" xr:uid="{00000000-0005-0000-0000-0000F1140000}"/>
    <cellStyle name="Input 2 2 2 2 10 2 3" xfId="5399" xr:uid="{00000000-0005-0000-0000-0000F2140000}"/>
    <cellStyle name="Input 2 2 2 2 10 2 3 2" xfId="5400" xr:uid="{00000000-0005-0000-0000-0000F3140000}"/>
    <cellStyle name="Input 2 2 2 2 10 2 3 3" xfId="5401" xr:uid="{00000000-0005-0000-0000-0000F4140000}"/>
    <cellStyle name="Input 2 2 2 2 10 2 3 4" xfId="5402" xr:uid="{00000000-0005-0000-0000-0000F5140000}"/>
    <cellStyle name="Input 2 2 2 2 10 2 3 5" xfId="5403" xr:uid="{00000000-0005-0000-0000-0000F6140000}"/>
    <cellStyle name="Input 2 2 2 2 10 2 4" xfId="5404" xr:uid="{00000000-0005-0000-0000-0000F7140000}"/>
    <cellStyle name="Input 2 2 2 2 10 2 4 2" xfId="5405" xr:uid="{00000000-0005-0000-0000-0000F8140000}"/>
    <cellStyle name="Input 2 2 2 2 10 2 5" xfId="5406" xr:uid="{00000000-0005-0000-0000-0000F9140000}"/>
    <cellStyle name="Input 2 2 2 2 10 2 5 2" xfId="5407" xr:uid="{00000000-0005-0000-0000-0000FA140000}"/>
    <cellStyle name="Input 2 2 2 2 10 2 6" xfId="5408" xr:uid="{00000000-0005-0000-0000-0000FB140000}"/>
    <cellStyle name="Input 2 2 2 2 10 2 7" xfId="5409" xr:uid="{00000000-0005-0000-0000-0000FC140000}"/>
    <cellStyle name="Input 2 2 2 2 10 3" xfId="5410" xr:uid="{00000000-0005-0000-0000-0000FD140000}"/>
    <cellStyle name="Input 2 2 2 2 10 3 2" xfId="5411" xr:uid="{00000000-0005-0000-0000-0000FE140000}"/>
    <cellStyle name="Input 2 2 2 2 10 3 3" xfId="5412" xr:uid="{00000000-0005-0000-0000-0000FF140000}"/>
    <cellStyle name="Input 2 2 2 2 10 3 4" xfId="5413" xr:uid="{00000000-0005-0000-0000-000000150000}"/>
    <cellStyle name="Input 2 2 2 2 10 3 5" xfId="5414" xr:uid="{00000000-0005-0000-0000-000001150000}"/>
    <cellStyle name="Input 2 2 2 2 10 4" xfId="5415" xr:uid="{00000000-0005-0000-0000-000002150000}"/>
    <cellStyle name="Input 2 2 2 2 10 4 2" xfId="5416" xr:uid="{00000000-0005-0000-0000-000003150000}"/>
    <cellStyle name="Input 2 2 2 2 10 4 3" xfId="5417" xr:uid="{00000000-0005-0000-0000-000004150000}"/>
    <cellStyle name="Input 2 2 2 2 10 4 4" xfId="5418" xr:uid="{00000000-0005-0000-0000-000005150000}"/>
    <cellStyle name="Input 2 2 2 2 10 4 5" xfId="5419" xr:uid="{00000000-0005-0000-0000-000006150000}"/>
    <cellStyle name="Input 2 2 2 2 10 5" xfId="5420" xr:uid="{00000000-0005-0000-0000-000007150000}"/>
    <cellStyle name="Input 2 2 2 2 10 5 2" xfId="5421" xr:uid="{00000000-0005-0000-0000-000008150000}"/>
    <cellStyle name="Input 2 2 2 2 10 6" xfId="5422" xr:uid="{00000000-0005-0000-0000-000009150000}"/>
    <cellStyle name="Input 2 2 2 2 10 6 2" xfId="5423" xr:uid="{00000000-0005-0000-0000-00000A150000}"/>
    <cellStyle name="Input 2 2 2 2 10 7" xfId="5424" xr:uid="{00000000-0005-0000-0000-00000B150000}"/>
    <cellStyle name="Input 2 2 2 2 10 8" xfId="5425" xr:uid="{00000000-0005-0000-0000-00000C150000}"/>
    <cellStyle name="Input 2 2 2 2 11" xfId="5426" xr:uid="{00000000-0005-0000-0000-00000D150000}"/>
    <cellStyle name="Input 2 2 2 2 11 2" xfId="5427" xr:uid="{00000000-0005-0000-0000-00000E150000}"/>
    <cellStyle name="Input 2 2 2 2 11 2 2" xfId="5428" xr:uid="{00000000-0005-0000-0000-00000F150000}"/>
    <cellStyle name="Input 2 2 2 2 11 2 2 2" xfId="5429" xr:uid="{00000000-0005-0000-0000-000010150000}"/>
    <cellStyle name="Input 2 2 2 2 11 2 2 3" xfId="5430" xr:uid="{00000000-0005-0000-0000-000011150000}"/>
    <cellStyle name="Input 2 2 2 2 11 2 2 4" xfId="5431" xr:uid="{00000000-0005-0000-0000-000012150000}"/>
    <cellStyle name="Input 2 2 2 2 11 2 2 5" xfId="5432" xr:uid="{00000000-0005-0000-0000-000013150000}"/>
    <cellStyle name="Input 2 2 2 2 11 2 3" xfId="5433" xr:uid="{00000000-0005-0000-0000-000014150000}"/>
    <cellStyle name="Input 2 2 2 2 11 2 3 2" xfId="5434" xr:uid="{00000000-0005-0000-0000-000015150000}"/>
    <cellStyle name="Input 2 2 2 2 11 2 3 3" xfId="5435" xr:uid="{00000000-0005-0000-0000-000016150000}"/>
    <cellStyle name="Input 2 2 2 2 11 2 3 4" xfId="5436" xr:uid="{00000000-0005-0000-0000-000017150000}"/>
    <cellStyle name="Input 2 2 2 2 11 2 3 5" xfId="5437" xr:uid="{00000000-0005-0000-0000-000018150000}"/>
    <cellStyle name="Input 2 2 2 2 11 2 4" xfId="5438" xr:uid="{00000000-0005-0000-0000-000019150000}"/>
    <cellStyle name="Input 2 2 2 2 11 2 4 2" xfId="5439" xr:uid="{00000000-0005-0000-0000-00001A150000}"/>
    <cellStyle name="Input 2 2 2 2 11 2 5" xfId="5440" xr:uid="{00000000-0005-0000-0000-00001B150000}"/>
    <cellStyle name="Input 2 2 2 2 11 2 5 2" xfId="5441" xr:uid="{00000000-0005-0000-0000-00001C150000}"/>
    <cellStyle name="Input 2 2 2 2 11 2 6" xfId="5442" xr:uid="{00000000-0005-0000-0000-00001D150000}"/>
    <cellStyle name="Input 2 2 2 2 11 2 7" xfId="5443" xr:uid="{00000000-0005-0000-0000-00001E150000}"/>
    <cellStyle name="Input 2 2 2 2 11 3" xfId="5444" xr:uid="{00000000-0005-0000-0000-00001F150000}"/>
    <cellStyle name="Input 2 2 2 2 11 3 2" xfId="5445" xr:uid="{00000000-0005-0000-0000-000020150000}"/>
    <cellStyle name="Input 2 2 2 2 11 3 3" xfId="5446" xr:uid="{00000000-0005-0000-0000-000021150000}"/>
    <cellStyle name="Input 2 2 2 2 11 3 4" xfId="5447" xr:uid="{00000000-0005-0000-0000-000022150000}"/>
    <cellStyle name="Input 2 2 2 2 11 3 5" xfId="5448" xr:uid="{00000000-0005-0000-0000-000023150000}"/>
    <cellStyle name="Input 2 2 2 2 11 4" xfId="5449" xr:uid="{00000000-0005-0000-0000-000024150000}"/>
    <cellStyle name="Input 2 2 2 2 11 4 2" xfId="5450" xr:uid="{00000000-0005-0000-0000-000025150000}"/>
    <cellStyle name="Input 2 2 2 2 11 4 3" xfId="5451" xr:uid="{00000000-0005-0000-0000-000026150000}"/>
    <cellStyle name="Input 2 2 2 2 11 4 4" xfId="5452" xr:uid="{00000000-0005-0000-0000-000027150000}"/>
    <cellStyle name="Input 2 2 2 2 11 4 5" xfId="5453" xr:uid="{00000000-0005-0000-0000-000028150000}"/>
    <cellStyle name="Input 2 2 2 2 11 5" xfId="5454" xr:uid="{00000000-0005-0000-0000-000029150000}"/>
    <cellStyle name="Input 2 2 2 2 11 5 2" xfId="5455" xr:uid="{00000000-0005-0000-0000-00002A150000}"/>
    <cellStyle name="Input 2 2 2 2 11 6" xfId="5456" xr:uid="{00000000-0005-0000-0000-00002B150000}"/>
    <cellStyle name="Input 2 2 2 2 11 6 2" xfId="5457" xr:uid="{00000000-0005-0000-0000-00002C150000}"/>
    <cellStyle name="Input 2 2 2 2 11 7" xfId="5458" xr:uid="{00000000-0005-0000-0000-00002D150000}"/>
    <cellStyle name="Input 2 2 2 2 11 8" xfId="5459" xr:uid="{00000000-0005-0000-0000-00002E150000}"/>
    <cellStyle name="Input 2 2 2 2 12" xfId="5460" xr:uid="{00000000-0005-0000-0000-00002F150000}"/>
    <cellStyle name="Input 2 2 2 2 12 2" xfId="5461" xr:uid="{00000000-0005-0000-0000-000030150000}"/>
    <cellStyle name="Input 2 2 2 2 12 2 2" xfId="5462" xr:uid="{00000000-0005-0000-0000-000031150000}"/>
    <cellStyle name="Input 2 2 2 2 12 2 2 2" xfId="5463" xr:uid="{00000000-0005-0000-0000-000032150000}"/>
    <cellStyle name="Input 2 2 2 2 12 2 2 3" xfId="5464" xr:uid="{00000000-0005-0000-0000-000033150000}"/>
    <cellStyle name="Input 2 2 2 2 12 2 2 4" xfId="5465" xr:uid="{00000000-0005-0000-0000-000034150000}"/>
    <cellStyle name="Input 2 2 2 2 12 2 2 5" xfId="5466" xr:uid="{00000000-0005-0000-0000-000035150000}"/>
    <cellStyle name="Input 2 2 2 2 12 2 3" xfId="5467" xr:uid="{00000000-0005-0000-0000-000036150000}"/>
    <cellStyle name="Input 2 2 2 2 12 2 3 2" xfId="5468" xr:uid="{00000000-0005-0000-0000-000037150000}"/>
    <cellStyle name="Input 2 2 2 2 12 2 3 3" xfId="5469" xr:uid="{00000000-0005-0000-0000-000038150000}"/>
    <cellStyle name="Input 2 2 2 2 12 2 3 4" xfId="5470" xr:uid="{00000000-0005-0000-0000-000039150000}"/>
    <cellStyle name="Input 2 2 2 2 12 2 3 5" xfId="5471" xr:uid="{00000000-0005-0000-0000-00003A150000}"/>
    <cellStyle name="Input 2 2 2 2 12 2 4" xfId="5472" xr:uid="{00000000-0005-0000-0000-00003B150000}"/>
    <cellStyle name="Input 2 2 2 2 12 2 4 2" xfId="5473" xr:uid="{00000000-0005-0000-0000-00003C150000}"/>
    <cellStyle name="Input 2 2 2 2 12 2 5" xfId="5474" xr:uid="{00000000-0005-0000-0000-00003D150000}"/>
    <cellStyle name="Input 2 2 2 2 12 2 5 2" xfId="5475" xr:uid="{00000000-0005-0000-0000-00003E150000}"/>
    <cellStyle name="Input 2 2 2 2 12 2 6" xfId="5476" xr:uid="{00000000-0005-0000-0000-00003F150000}"/>
    <cellStyle name="Input 2 2 2 2 12 2 7" xfId="5477" xr:uid="{00000000-0005-0000-0000-000040150000}"/>
    <cellStyle name="Input 2 2 2 2 12 3" xfId="5478" xr:uid="{00000000-0005-0000-0000-000041150000}"/>
    <cellStyle name="Input 2 2 2 2 12 3 2" xfId="5479" xr:uid="{00000000-0005-0000-0000-000042150000}"/>
    <cellStyle name="Input 2 2 2 2 12 3 3" xfId="5480" xr:uid="{00000000-0005-0000-0000-000043150000}"/>
    <cellStyle name="Input 2 2 2 2 12 3 4" xfId="5481" xr:uid="{00000000-0005-0000-0000-000044150000}"/>
    <cellStyle name="Input 2 2 2 2 12 3 5" xfId="5482" xr:uid="{00000000-0005-0000-0000-000045150000}"/>
    <cellStyle name="Input 2 2 2 2 12 4" xfId="5483" xr:uid="{00000000-0005-0000-0000-000046150000}"/>
    <cellStyle name="Input 2 2 2 2 12 4 2" xfId="5484" xr:uid="{00000000-0005-0000-0000-000047150000}"/>
    <cellStyle name="Input 2 2 2 2 12 4 3" xfId="5485" xr:uid="{00000000-0005-0000-0000-000048150000}"/>
    <cellStyle name="Input 2 2 2 2 12 4 4" xfId="5486" xr:uid="{00000000-0005-0000-0000-000049150000}"/>
    <cellStyle name="Input 2 2 2 2 12 4 5" xfId="5487" xr:uid="{00000000-0005-0000-0000-00004A150000}"/>
    <cellStyle name="Input 2 2 2 2 12 5" xfId="5488" xr:uid="{00000000-0005-0000-0000-00004B150000}"/>
    <cellStyle name="Input 2 2 2 2 12 5 2" xfId="5489" xr:uid="{00000000-0005-0000-0000-00004C150000}"/>
    <cellStyle name="Input 2 2 2 2 12 6" xfId="5490" xr:uid="{00000000-0005-0000-0000-00004D150000}"/>
    <cellStyle name="Input 2 2 2 2 12 6 2" xfId="5491" xr:uid="{00000000-0005-0000-0000-00004E150000}"/>
    <cellStyle name="Input 2 2 2 2 12 7" xfId="5492" xr:uid="{00000000-0005-0000-0000-00004F150000}"/>
    <cellStyle name="Input 2 2 2 2 12 8" xfId="5493" xr:uid="{00000000-0005-0000-0000-000050150000}"/>
    <cellStyle name="Input 2 2 2 2 13" xfId="5494" xr:uid="{00000000-0005-0000-0000-000051150000}"/>
    <cellStyle name="Input 2 2 2 2 13 2" xfId="5495" xr:uid="{00000000-0005-0000-0000-000052150000}"/>
    <cellStyle name="Input 2 2 2 2 13 2 2" xfId="5496" xr:uid="{00000000-0005-0000-0000-000053150000}"/>
    <cellStyle name="Input 2 2 2 2 13 2 2 2" xfId="5497" xr:uid="{00000000-0005-0000-0000-000054150000}"/>
    <cellStyle name="Input 2 2 2 2 13 2 2 3" xfId="5498" xr:uid="{00000000-0005-0000-0000-000055150000}"/>
    <cellStyle name="Input 2 2 2 2 13 2 2 4" xfId="5499" xr:uid="{00000000-0005-0000-0000-000056150000}"/>
    <cellStyle name="Input 2 2 2 2 13 2 2 5" xfId="5500" xr:uid="{00000000-0005-0000-0000-000057150000}"/>
    <cellStyle name="Input 2 2 2 2 13 2 3" xfId="5501" xr:uid="{00000000-0005-0000-0000-000058150000}"/>
    <cellStyle name="Input 2 2 2 2 13 2 3 2" xfId="5502" xr:uid="{00000000-0005-0000-0000-000059150000}"/>
    <cellStyle name="Input 2 2 2 2 13 2 3 3" xfId="5503" xr:uid="{00000000-0005-0000-0000-00005A150000}"/>
    <cellStyle name="Input 2 2 2 2 13 2 3 4" xfId="5504" xr:uid="{00000000-0005-0000-0000-00005B150000}"/>
    <cellStyle name="Input 2 2 2 2 13 2 3 5" xfId="5505" xr:uid="{00000000-0005-0000-0000-00005C150000}"/>
    <cellStyle name="Input 2 2 2 2 13 2 4" xfId="5506" xr:uid="{00000000-0005-0000-0000-00005D150000}"/>
    <cellStyle name="Input 2 2 2 2 13 2 4 2" xfId="5507" xr:uid="{00000000-0005-0000-0000-00005E150000}"/>
    <cellStyle name="Input 2 2 2 2 13 2 5" xfId="5508" xr:uid="{00000000-0005-0000-0000-00005F150000}"/>
    <cellStyle name="Input 2 2 2 2 13 2 5 2" xfId="5509" xr:uid="{00000000-0005-0000-0000-000060150000}"/>
    <cellStyle name="Input 2 2 2 2 13 2 6" xfId="5510" xr:uid="{00000000-0005-0000-0000-000061150000}"/>
    <cellStyle name="Input 2 2 2 2 13 2 7" xfId="5511" xr:uid="{00000000-0005-0000-0000-000062150000}"/>
    <cellStyle name="Input 2 2 2 2 13 3" xfId="5512" xr:uid="{00000000-0005-0000-0000-000063150000}"/>
    <cellStyle name="Input 2 2 2 2 13 3 2" xfId="5513" xr:uid="{00000000-0005-0000-0000-000064150000}"/>
    <cellStyle name="Input 2 2 2 2 13 3 3" xfId="5514" xr:uid="{00000000-0005-0000-0000-000065150000}"/>
    <cellStyle name="Input 2 2 2 2 13 3 4" xfId="5515" xr:uid="{00000000-0005-0000-0000-000066150000}"/>
    <cellStyle name="Input 2 2 2 2 13 3 5" xfId="5516" xr:uid="{00000000-0005-0000-0000-000067150000}"/>
    <cellStyle name="Input 2 2 2 2 13 4" xfId="5517" xr:uid="{00000000-0005-0000-0000-000068150000}"/>
    <cellStyle name="Input 2 2 2 2 13 4 2" xfId="5518" xr:uid="{00000000-0005-0000-0000-000069150000}"/>
    <cellStyle name="Input 2 2 2 2 13 4 3" xfId="5519" xr:uid="{00000000-0005-0000-0000-00006A150000}"/>
    <cellStyle name="Input 2 2 2 2 13 4 4" xfId="5520" xr:uid="{00000000-0005-0000-0000-00006B150000}"/>
    <cellStyle name="Input 2 2 2 2 13 4 5" xfId="5521" xr:uid="{00000000-0005-0000-0000-00006C150000}"/>
    <cellStyle name="Input 2 2 2 2 13 5" xfId="5522" xr:uid="{00000000-0005-0000-0000-00006D150000}"/>
    <cellStyle name="Input 2 2 2 2 13 5 2" xfId="5523" xr:uid="{00000000-0005-0000-0000-00006E150000}"/>
    <cellStyle name="Input 2 2 2 2 13 6" xfId="5524" xr:uid="{00000000-0005-0000-0000-00006F150000}"/>
    <cellStyle name="Input 2 2 2 2 13 6 2" xfId="5525" xr:uid="{00000000-0005-0000-0000-000070150000}"/>
    <cellStyle name="Input 2 2 2 2 13 7" xfId="5526" xr:uid="{00000000-0005-0000-0000-000071150000}"/>
    <cellStyle name="Input 2 2 2 2 13 8" xfId="5527" xr:uid="{00000000-0005-0000-0000-000072150000}"/>
    <cellStyle name="Input 2 2 2 2 14" xfId="5528" xr:uid="{00000000-0005-0000-0000-000073150000}"/>
    <cellStyle name="Input 2 2 2 2 14 2" xfId="5529" xr:uid="{00000000-0005-0000-0000-000074150000}"/>
    <cellStyle name="Input 2 2 2 2 14 2 2" xfId="5530" xr:uid="{00000000-0005-0000-0000-000075150000}"/>
    <cellStyle name="Input 2 2 2 2 14 2 2 2" xfId="5531" xr:uid="{00000000-0005-0000-0000-000076150000}"/>
    <cellStyle name="Input 2 2 2 2 14 2 2 3" xfId="5532" xr:uid="{00000000-0005-0000-0000-000077150000}"/>
    <cellStyle name="Input 2 2 2 2 14 2 2 4" xfId="5533" xr:uid="{00000000-0005-0000-0000-000078150000}"/>
    <cellStyle name="Input 2 2 2 2 14 2 2 5" xfId="5534" xr:uid="{00000000-0005-0000-0000-000079150000}"/>
    <cellStyle name="Input 2 2 2 2 14 2 3" xfId="5535" xr:uid="{00000000-0005-0000-0000-00007A150000}"/>
    <cellStyle name="Input 2 2 2 2 14 2 3 2" xfId="5536" xr:uid="{00000000-0005-0000-0000-00007B150000}"/>
    <cellStyle name="Input 2 2 2 2 14 2 3 3" xfId="5537" xr:uid="{00000000-0005-0000-0000-00007C150000}"/>
    <cellStyle name="Input 2 2 2 2 14 2 3 4" xfId="5538" xr:uid="{00000000-0005-0000-0000-00007D150000}"/>
    <cellStyle name="Input 2 2 2 2 14 2 3 5" xfId="5539" xr:uid="{00000000-0005-0000-0000-00007E150000}"/>
    <cellStyle name="Input 2 2 2 2 14 2 4" xfId="5540" xr:uid="{00000000-0005-0000-0000-00007F150000}"/>
    <cellStyle name="Input 2 2 2 2 14 2 4 2" xfId="5541" xr:uid="{00000000-0005-0000-0000-000080150000}"/>
    <cellStyle name="Input 2 2 2 2 14 2 5" xfId="5542" xr:uid="{00000000-0005-0000-0000-000081150000}"/>
    <cellStyle name="Input 2 2 2 2 14 2 5 2" xfId="5543" xr:uid="{00000000-0005-0000-0000-000082150000}"/>
    <cellStyle name="Input 2 2 2 2 14 2 6" xfId="5544" xr:uid="{00000000-0005-0000-0000-000083150000}"/>
    <cellStyle name="Input 2 2 2 2 14 2 7" xfId="5545" xr:uid="{00000000-0005-0000-0000-000084150000}"/>
    <cellStyle name="Input 2 2 2 2 14 3" xfId="5546" xr:uid="{00000000-0005-0000-0000-000085150000}"/>
    <cellStyle name="Input 2 2 2 2 14 3 2" xfId="5547" xr:uid="{00000000-0005-0000-0000-000086150000}"/>
    <cellStyle name="Input 2 2 2 2 14 3 3" xfId="5548" xr:uid="{00000000-0005-0000-0000-000087150000}"/>
    <cellStyle name="Input 2 2 2 2 14 3 4" xfId="5549" xr:uid="{00000000-0005-0000-0000-000088150000}"/>
    <cellStyle name="Input 2 2 2 2 14 3 5" xfId="5550" xr:uid="{00000000-0005-0000-0000-000089150000}"/>
    <cellStyle name="Input 2 2 2 2 14 4" xfId="5551" xr:uid="{00000000-0005-0000-0000-00008A150000}"/>
    <cellStyle name="Input 2 2 2 2 14 4 2" xfId="5552" xr:uid="{00000000-0005-0000-0000-00008B150000}"/>
    <cellStyle name="Input 2 2 2 2 14 4 3" xfId="5553" xr:uid="{00000000-0005-0000-0000-00008C150000}"/>
    <cellStyle name="Input 2 2 2 2 14 4 4" xfId="5554" xr:uid="{00000000-0005-0000-0000-00008D150000}"/>
    <cellStyle name="Input 2 2 2 2 14 4 5" xfId="5555" xr:uid="{00000000-0005-0000-0000-00008E150000}"/>
    <cellStyle name="Input 2 2 2 2 14 5" xfId="5556" xr:uid="{00000000-0005-0000-0000-00008F150000}"/>
    <cellStyle name="Input 2 2 2 2 14 5 2" xfId="5557" xr:uid="{00000000-0005-0000-0000-000090150000}"/>
    <cellStyle name="Input 2 2 2 2 14 6" xfId="5558" xr:uid="{00000000-0005-0000-0000-000091150000}"/>
    <cellStyle name="Input 2 2 2 2 14 6 2" xfId="5559" xr:uid="{00000000-0005-0000-0000-000092150000}"/>
    <cellStyle name="Input 2 2 2 2 14 7" xfId="5560" xr:uid="{00000000-0005-0000-0000-000093150000}"/>
    <cellStyle name="Input 2 2 2 2 14 8" xfId="5561" xr:uid="{00000000-0005-0000-0000-000094150000}"/>
    <cellStyle name="Input 2 2 2 2 15" xfId="5562" xr:uid="{00000000-0005-0000-0000-000095150000}"/>
    <cellStyle name="Input 2 2 2 2 15 2" xfId="5563" xr:uid="{00000000-0005-0000-0000-000096150000}"/>
    <cellStyle name="Input 2 2 2 2 15 2 2" xfId="5564" xr:uid="{00000000-0005-0000-0000-000097150000}"/>
    <cellStyle name="Input 2 2 2 2 15 2 3" xfId="5565" xr:uid="{00000000-0005-0000-0000-000098150000}"/>
    <cellStyle name="Input 2 2 2 2 15 2 4" xfId="5566" xr:uid="{00000000-0005-0000-0000-000099150000}"/>
    <cellStyle name="Input 2 2 2 2 15 2 5" xfId="5567" xr:uid="{00000000-0005-0000-0000-00009A150000}"/>
    <cellStyle name="Input 2 2 2 2 15 3" xfId="5568" xr:uid="{00000000-0005-0000-0000-00009B150000}"/>
    <cellStyle name="Input 2 2 2 2 15 3 2" xfId="5569" xr:uid="{00000000-0005-0000-0000-00009C150000}"/>
    <cellStyle name="Input 2 2 2 2 15 3 3" xfId="5570" xr:uid="{00000000-0005-0000-0000-00009D150000}"/>
    <cellStyle name="Input 2 2 2 2 15 3 4" xfId="5571" xr:uid="{00000000-0005-0000-0000-00009E150000}"/>
    <cellStyle name="Input 2 2 2 2 15 3 5" xfId="5572" xr:uid="{00000000-0005-0000-0000-00009F150000}"/>
    <cellStyle name="Input 2 2 2 2 15 4" xfId="5573" xr:uid="{00000000-0005-0000-0000-0000A0150000}"/>
    <cellStyle name="Input 2 2 2 2 15 4 2" xfId="5574" xr:uid="{00000000-0005-0000-0000-0000A1150000}"/>
    <cellStyle name="Input 2 2 2 2 15 5" xfId="5575" xr:uid="{00000000-0005-0000-0000-0000A2150000}"/>
    <cellStyle name="Input 2 2 2 2 15 5 2" xfId="5576" xr:uid="{00000000-0005-0000-0000-0000A3150000}"/>
    <cellStyle name="Input 2 2 2 2 15 6" xfId="5577" xr:uid="{00000000-0005-0000-0000-0000A4150000}"/>
    <cellStyle name="Input 2 2 2 2 15 7" xfId="5578" xr:uid="{00000000-0005-0000-0000-0000A5150000}"/>
    <cellStyle name="Input 2 2 2 2 16" xfId="5579" xr:uid="{00000000-0005-0000-0000-0000A6150000}"/>
    <cellStyle name="Input 2 2 2 2 16 2" xfId="5580" xr:uid="{00000000-0005-0000-0000-0000A7150000}"/>
    <cellStyle name="Input 2 2 2 2 16 3" xfId="5581" xr:uid="{00000000-0005-0000-0000-0000A8150000}"/>
    <cellStyle name="Input 2 2 2 2 16 4" xfId="5582" xr:uid="{00000000-0005-0000-0000-0000A9150000}"/>
    <cellStyle name="Input 2 2 2 2 16 5" xfId="5583" xr:uid="{00000000-0005-0000-0000-0000AA150000}"/>
    <cellStyle name="Input 2 2 2 2 17" xfId="5584" xr:uid="{00000000-0005-0000-0000-0000AB150000}"/>
    <cellStyle name="Input 2 2 2 2 17 2" xfId="5585" xr:uid="{00000000-0005-0000-0000-0000AC150000}"/>
    <cellStyle name="Input 2 2 2 2 17 3" xfId="5586" xr:uid="{00000000-0005-0000-0000-0000AD150000}"/>
    <cellStyle name="Input 2 2 2 2 17 4" xfId="5587" xr:uid="{00000000-0005-0000-0000-0000AE150000}"/>
    <cellStyle name="Input 2 2 2 2 17 5" xfId="5588" xr:uid="{00000000-0005-0000-0000-0000AF150000}"/>
    <cellStyle name="Input 2 2 2 2 18" xfId="5589" xr:uid="{00000000-0005-0000-0000-0000B0150000}"/>
    <cellStyle name="Input 2 2 2 2 18 2" xfId="5590" xr:uid="{00000000-0005-0000-0000-0000B1150000}"/>
    <cellStyle name="Input 2 2 2 2 19" xfId="5591" xr:uid="{00000000-0005-0000-0000-0000B2150000}"/>
    <cellStyle name="Input 2 2 2 2 19 2" xfId="5592" xr:uid="{00000000-0005-0000-0000-0000B3150000}"/>
    <cellStyle name="Input 2 2 2 2 2" xfId="5593" xr:uid="{00000000-0005-0000-0000-0000B4150000}"/>
    <cellStyle name="Input 2 2 2 2 2 2" xfId="5594" xr:uid="{00000000-0005-0000-0000-0000B5150000}"/>
    <cellStyle name="Input 2 2 2 2 2 2 2" xfId="5595" xr:uid="{00000000-0005-0000-0000-0000B6150000}"/>
    <cellStyle name="Input 2 2 2 2 2 2 2 2" xfId="5596" xr:uid="{00000000-0005-0000-0000-0000B7150000}"/>
    <cellStyle name="Input 2 2 2 2 2 2 2 3" xfId="5597" xr:uid="{00000000-0005-0000-0000-0000B8150000}"/>
    <cellStyle name="Input 2 2 2 2 2 2 2 4" xfId="5598" xr:uid="{00000000-0005-0000-0000-0000B9150000}"/>
    <cellStyle name="Input 2 2 2 2 2 2 2 5" xfId="5599" xr:uid="{00000000-0005-0000-0000-0000BA150000}"/>
    <cellStyle name="Input 2 2 2 2 2 2 3" xfId="5600" xr:uid="{00000000-0005-0000-0000-0000BB150000}"/>
    <cellStyle name="Input 2 2 2 2 2 2 3 2" xfId="5601" xr:uid="{00000000-0005-0000-0000-0000BC150000}"/>
    <cellStyle name="Input 2 2 2 2 2 2 3 3" xfId="5602" xr:uid="{00000000-0005-0000-0000-0000BD150000}"/>
    <cellStyle name="Input 2 2 2 2 2 2 3 4" xfId="5603" xr:uid="{00000000-0005-0000-0000-0000BE150000}"/>
    <cellStyle name="Input 2 2 2 2 2 2 3 5" xfId="5604" xr:uid="{00000000-0005-0000-0000-0000BF150000}"/>
    <cellStyle name="Input 2 2 2 2 2 2 4" xfId="5605" xr:uid="{00000000-0005-0000-0000-0000C0150000}"/>
    <cellStyle name="Input 2 2 2 2 2 2 4 2" xfId="5606" xr:uid="{00000000-0005-0000-0000-0000C1150000}"/>
    <cellStyle name="Input 2 2 2 2 2 2 5" xfId="5607" xr:uid="{00000000-0005-0000-0000-0000C2150000}"/>
    <cellStyle name="Input 2 2 2 2 2 2 5 2" xfId="5608" xr:uid="{00000000-0005-0000-0000-0000C3150000}"/>
    <cellStyle name="Input 2 2 2 2 2 2 6" xfId="5609" xr:uid="{00000000-0005-0000-0000-0000C4150000}"/>
    <cellStyle name="Input 2 2 2 2 2 2 7" xfId="5610" xr:uid="{00000000-0005-0000-0000-0000C5150000}"/>
    <cellStyle name="Input 2 2 2 2 2 3" xfId="5611" xr:uid="{00000000-0005-0000-0000-0000C6150000}"/>
    <cellStyle name="Input 2 2 2 2 2 3 2" xfId="5612" xr:uid="{00000000-0005-0000-0000-0000C7150000}"/>
    <cellStyle name="Input 2 2 2 2 2 3 3" xfId="5613" xr:uid="{00000000-0005-0000-0000-0000C8150000}"/>
    <cellStyle name="Input 2 2 2 2 2 3 4" xfId="5614" xr:uid="{00000000-0005-0000-0000-0000C9150000}"/>
    <cellStyle name="Input 2 2 2 2 2 3 5" xfId="5615" xr:uid="{00000000-0005-0000-0000-0000CA150000}"/>
    <cellStyle name="Input 2 2 2 2 2 4" xfId="5616" xr:uid="{00000000-0005-0000-0000-0000CB150000}"/>
    <cellStyle name="Input 2 2 2 2 2 4 2" xfId="5617" xr:uid="{00000000-0005-0000-0000-0000CC150000}"/>
    <cellStyle name="Input 2 2 2 2 2 4 3" xfId="5618" xr:uid="{00000000-0005-0000-0000-0000CD150000}"/>
    <cellStyle name="Input 2 2 2 2 2 4 4" xfId="5619" xr:uid="{00000000-0005-0000-0000-0000CE150000}"/>
    <cellStyle name="Input 2 2 2 2 2 4 5" xfId="5620" xr:uid="{00000000-0005-0000-0000-0000CF150000}"/>
    <cellStyle name="Input 2 2 2 2 2 5" xfId="5621" xr:uid="{00000000-0005-0000-0000-0000D0150000}"/>
    <cellStyle name="Input 2 2 2 2 2 5 2" xfId="5622" xr:uid="{00000000-0005-0000-0000-0000D1150000}"/>
    <cellStyle name="Input 2 2 2 2 2 6" xfId="5623" xr:uid="{00000000-0005-0000-0000-0000D2150000}"/>
    <cellStyle name="Input 2 2 2 2 2 6 2" xfId="5624" xr:uid="{00000000-0005-0000-0000-0000D3150000}"/>
    <cellStyle name="Input 2 2 2 2 2 7" xfId="5625" xr:uid="{00000000-0005-0000-0000-0000D4150000}"/>
    <cellStyle name="Input 2 2 2 2 2 8" xfId="5626" xr:uid="{00000000-0005-0000-0000-0000D5150000}"/>
    <cellStyle name="Input 2 2 2 2 20" xfId="5627" xr:uid="{00000000-0005-0000-0000-0000D6150000}"/>
    <cellStyle name="Input 2 2 2 2 21" xfId="5628" xr:uid="{00000000-0005-0000-0000-0000D7150000}"/>
    <cellStyle name="Input 2 2 2 2 3" xfId="5629" xr:uid="{00000000-0005-0000-0000-0000D8150000}"/>
    <cellStyle name="Input 2 2 2 2 3 2" xfId="5630" xr:uid="{00000000-0005-0000-0000-0000D9150000}"/>
    <cellStyle name="Input 2 2 2 2 3 2 2" xfId="5631" xr:uid="{00000000-0005-0000-0000-0000DA150000}"/>
    <cellStyle name="Input 2 2 2 2 3 2 2 2" xfId="5632" xr:uid="{00000000-0005-0000-0000-0000DB150000}"/>
    <cellStyle name="Input 2 2 2 2 3 2 2 3" xfId="5633" xr:uid="{00000000-0005-0000-0000-0000DC150000}"/>
    <cellStyle name="Input 2 2 2 2 3 2 2 4" xfId="5634" xr:uid="{00000000-0005-0000-0000-0000DD150000}"/>
    <cellStyle name="Input 2 2 2 2 3 2 2 5" xfId="5635" xr:uid="{00000000-0005-0000-0000-0000DE150000}"/>
    <cellStyle name="Input 2 2 2 2 3 2 3" xfId="5636" xr:uid="{00000000-0005-0000-0000-0000DF150000}"/>
    <cellStyle name="Input 2 2 2 2 3 2 3 2" xfId="5637" xr:uid="{00000000-0005-0000-0000-0000E0150000}"/>
    <cellStyle name="Input 2 2 2 2 3 2 3 3" xfId="5638" xr:uid="{00000000-0005-0000-0000-0000E1150000}"/>
    <cellStyle name="Input 2 2 2 2 3 2 3 4" xfId="5639" xr:uid="{00000000-0005-0000-0000-0000E2150000}"/>
    <cellStyle name="Input 2 2 2 2 3 2 3 5" xfId="5640" xr:uid="{00000000-0005-0000-0000-0000E3150000}"/>
    <cellStyle name="Input 2 2 2 2 3 2 4" xfId="5641" xr:uid="{00000000-0005-0000-0000-0000E4150000}"/>
    <cellStyle name="Input 2 2 2 2 3 2 4 2" xfId="5642" xr:uid="{00000000-0005-0000-0000-0000E5150000}"/>
    <cellStyle name="Input 2 2 2 2 3 2 5" xfId="5643" xr:uid="{00000000-0005-0000-0000-0000E6150000}"/>
    <cellStyle name="Input 2 2 2 2 3 2 5 2" xfId="5644" xr:uid="{00000000-0005-0000-0000-0000E7150000}"/>
    <cellStyle name="Input 2 2 2 2 3 2 6" xfId="5645" xr:uid="{00000000-0005-0000-0000-0000E8150000}"/>
    <cellStyle name="Input 2 2 2 2 3 2 7" xfId="5646" xr:uid="{00000000-0005-0000-0000-0000E9150000}"/>
    <cellStyle name="Input 2 2 2 2 3 3" xfId="5647" xr:uid="{00000000-0005-0000-0000-0000EA150000}"/>
    <cellStyle name="Input 2 2 2 2 3 3 2" xfId="5648" xr:uid="{00000000-0005-0000-0000-0000EB150000}"/>
    <cellStyle name="Input 2 2 2 2 3 3 3" xfId="5649" xr:uid="{00000000-0005-0000-0000-0000EC150000}"/>
    <cellStyle name="Input 2 2 2 2 3 3 4" xfId="5650" xr:uid="{00000000-0005-0000-0000-0000ED150000}"/>
    <cellStyle name="Input 2 2 2 2 3 3 5" xfId="5651" xr:uid="{00000000-0005-0000-0000-0000EE150000}"/>
    <cellStyle name="Input 2 2 2 2 3 4" xfId="5652" xr:uid="{00000000-0005-0000-0000-0000EF150000}"/>
    <cellStyle name="Input 2 2 2 2 3 4 2" xfId="5653" xr:uid="{00000000-0005-0000-0000-0000F0150000}"/>
    <cellStyle name="Input 2 2 2 2 3 4 3" xfId="5654" xr:uid="{00000000-0005-0000-0000-0000F1150000}"/>
    <cellStyle name="Input 2 2 2 2 3 4 4" xfId="5655" xr:uid="{00000000-0005-0000-0000-0000F2150000}"/>
    <cellStyle name="Input 2 2 2 2 3 4 5" xfId="5656" xr:uid="{00000000-0005-0000-0000-0000F3150000}"/>
    <cellStyle name="Input 2 2 2 2 3 5" xfId="5657" xr:uid="{00000000-0005-0000-0000-0000F4150000}"/>
    <cellStyle name="Input 2 2 2 2 3 5 2" xfId="5658" xr:uid="{00000000-0005-0000-0000-0000F5150000}"/>
    <cellStyle name="Input 2 2 2 2 3 6" xfId="5659" xr:uid="{00000000-0005-0000-0000-0000F6150000}"/>
    <cellStyle name="Input 2 2 2 2 3 6 2" xfId="5660" xr:uid="{00000000-0005-0000-0000-0000F7150000}"/>
    <cellStyle name="Input 2 2 2 2 3 7" xfId="5661" xr:uid="{00000000-0005-0000-0000-0000F8150000}"/>
    <cellStyle name="Input 2 2 2 2 3 8" xfId="5662" xr:uid="{00000000-0005-0000-0000-0000F9150000}"/>
    <cellStyle name="Input 2 2 2 2 4" xfId="5663" xr:uid="{00000000-0005-0000-0000-0000FA150000}"/>
    <cellStyle name="Input 2 2 2 2 4 2" xfId="5664" xr:uid="{00000000-0005-0000-0000-0000FB150000}"/>
    <cellStyle name="Input 2 2 2 2 4 2 2" xfId="5665" xr:uid="{00000000-0005-0000-0000-0000FC150000}"/>
    <cellStyle name="Input 2 2 2 2 4 2 2 2" xfId="5666" xr:uid="{00000000-0005-0000-0000-0000FD150000}"/>
    <cellStyle name="Input 2 2 2 2 4 2 2 3" xfId="5667" xr:uid="{00000000-0005-0000-0000-0000FE150000}"/>
    <cellStyle name="Input 2 2 2 2 4 2 2 4" xfId="5668" xr:uid="{00000000-0005-0000-0000-0000FF150000}"/>
    <cellStyle name="Input 2 2 2 2 4 2 2 5" xfId="5669" xr:uid="{00000000-0005-0000-0000-000000160000}"/>
    <cellStyle name="Input 2 2 2 2 4 2 3" xfId="5670" xr:uid="{00000000-0005-0000-0000-000001160000}"/>
    <cellStyle name="Input 2 2 2 2 4 2 3 2" xfId="5671" xr:uid="{00000000-0005-0000-0000-000002160000}"/>
    <cellStyle name="Input 2 2 2 2 4 2 3 3" xfId="5672" xr:uid="{00000000-0005-0000-0000-000003160000}"/>
    <cellStyle name="Input 2 2 2 2 4 2 3 4" xfId="5673" xr:uid="{00000000-0005-0000-0000-000004160000}"/>
    <cellStyle name="Input 2 2 2 2 4 2 3 5" xfId="5674" xr:uid="{00000000-0005-0000-0000-000005160000}"/>
    <cellStyle name="Input 2 2 2 2 4 2 4" xfId="5675" xr:uid="{00000000-0005-0000-0000-000006160000}"/>
    <cellStyle name="Input 2 2 2 2 4 2 4 2" xfId="5676" xr:uid="{00000000-0005-0000-0000-000007160000}"/>
    <cellStyle name="Input 2 2 2 2 4 2 5" xfId="5677" xr:uid="{00000000-0005-0000-0000-000008160000}"/>
    <cellStyle name="Input 2 2 2 2 4 2 5 2" xfId="5678" xr:uid="{00000000-0005-0000-0000-000009160000}"/>
    <cellStyle name="Input 2 2 2 2 4 2 6" xfId="5679" xr:uid="{00000000-0005-0000-0000-00000A160000}"/>
    <cellStyle name="Input 2 2 2 2 4 2 7" xfId="5680" xr:uid="{00000000-0005-0000-0000-00000B160000}"/>
    <cellStyle name="Input 2 2 2 2 4 3" xfId="5681" xr:uid="{00000000-0005-0000-0000-00000C160000}"/>
    <cellStyle name="Input 2 2 2 2 4 3 2" xfId="5682" xr:uid="{00000000-0005-0000-0000-00000D160000}"/>
    <cellStyle name="Input 2 2 2 2 4 3 3" xfId="5683" xr:uid="{00000000-0005-0000-0000-00000E160000}"/>
    <cellStyle name="Input 2 2 2 2 4 3 4" xfId="5684" xr:uid="{00000000-0005-0000-0000-00000F160000}"/>
    <cellStyle name="Input 2 2 2 2 4 3 5" xfId="5685" xr:uid="{00000000-0005-0000-0000-000010160000}"/>
    <cellStyle name="Input 2 2 2 2 4 4" xfId="5686" xr:uid="{00000000-0005-0000-0000-000011160000}"/>
    <cellStyle name="Input 2 2 2 2 4 4 2" xfId="5687" xr:uid="{00000000-0005-0000-0000-000012160000}"/>
    <cellStyle name="Input 2 2 2 2 4 4 3" xfId="5688" xr:uid="{00000000-0005-0000-0000-000013160000}"/>
    <cellStyle name="Input 2 2 2 2 4 4 4" xfId="5689" xr:uid="{00000000-0005-0000-0000-000014160000}"/>
    <cellStyle name="Input 2 2 2 2 4 4 5" xfId="5690" xr:uid="{00000000-0005-0000-0000-000015160000}"/>
    <cellStyle name="Input 2 2 2 2 4 5" xfId="5691" xr:uid="{00000000-0005-0000-0000-000016160000}"/>
    <cellStyle name="Input 2 2 2 2 4 5 2" xfId="5692" xr:uid="{00000000-0005-0000-0000-000017160000}"/>
    <cellStyle name="Input 2 2 2 2 4 6" xfId="5693" xr:uid="{00000000-0005-0000-0000-000018160000}"/>
    <cellStyle name="Input 2 2 2 2 4 6 2" xfId="5694" xr:uid="{00000000-0005-0000-0000-000019160000}"/>
    <cellStyle name="Input 2 2 2 2 4 7" xfId="5695" xr:uid="{00000000-0005-0000-0000-00001A160000}"/>
    <cellStyle name="Input 2 2 2 2 4 8" xfId="5696" xr:uid="{00000000-0005-0000-0000-00001B160000}"/>
    <cellStyle name="Input 2 2 2 2 5" xfId="5697" xr:uid="{00000000-0005-0000-0000-00001C160000}"/>
    <cellStyle name="Input 2 2 2 2 5 2" xfId="5698" xr:uid="{00000000-0005-0000-0000-00001D160000}"/>
    <cellStyle name="Input 2 2 2 2 5 2 2" xfId="5699" xr:uid="{00000000-0005-0000-0000-00001E160000}"/>
    <cellStyle name="Input 2 2 2 2 5 2 2 2" xfId="5700" xr:uid="{00000000-0005-0000-0000-00001F160000}"/>
    <cellStyle name="Input 2 2 2 2 5 2 2 3" xfId="5701" xr:uid="{00000000-0005-0000-0000-000020160000}"/>
    <cellStyle name="Input 2 2 2 2 5 2 2 4" xfId="5702" xr:uid="{00000000-0005-0000-0000-000021160000}"/>
    <cellStyle name="Input 2 2 2 2 5 2 2 5" xfId="5703" xr:uid="{00000000-0005-0000-0000-000022160000}"/>
    <cellStyle name="Input 2 2 2 2 5 2 3" xfId="5704" xr:uid="{00000000-0005-0000-0000-000023160000}"/>
    <cellStyle name="Input 2 2 2 2 5 2 3 2" xfId="5705" xr:uid="{00000000-0005-0000-0000-000024160000}"/>
    <cellStyle name="Input 2 2 2 2 5 2 3 3" xfId="5706" xr:uid="{00000000-0005-0000-0000-000025160000}"/>
    <cellStyle name="Input 2 2 2 2 5 2 3 4" xfId="5707" xr:uid="{00000000-0005-0000-0000-000026160000}"/>
    <cellStyle name="Input 2 2 2 2 5 2 3 5" xfId="5708" xr:uid="{00000000-0005-0000-0000-000027160000}"/>
    <cellStyle name="Input 2 2 2 2 5 2 4" xfId="5709" xr:uid="{00000000-0005-0000-0000-000028160000}"/>
    <cellStyle name="Input 2 2 2 2 5 2 4 2" xfId="5710" xr:uid="{00000000-0005-0000-0000-000029160000}"/>
    <cellStyle name="Input 2 2 2 2 5 2 5" xfId="5711" xr:uid="{00000000-0005-0000-0000-00002A160000}"/>
    <cellStyle name="Input 2 2 2 2 5 2 5 2" xfId="5712" xr:uid="{00000000-0005-0000-0000-00002B160000}"/>
    <cellStyle name="Input 2 2 2 2 5 2 6" xfId="5713" xr:uid="{00000000-0005-0000-0000-00002C160000}"/>
    <cellStyle name="Input 2 2 2 2 5 2 7" xfId="5714" xr:uid="{00000000-0005-0000-0000-00002D160000}"/>
    <cellStyle name="Input 2 2 2 2 5 3" xfId="5715" xr:uid="{00000000-0005-0000-0000-00002E160000}"/>
    <cellStyle name="Input 2 2 2 2 5 3 2" xfId="5716" xr:uid="{00000000-0005-0000-0000-00002F160000}"/>
    <cellStyle name="Input 2 2 2 2 5 3 3" xfId="5717" xr:uid="{00000000-0005-0000-0000-000030160000}"/>
    <cellStyle name="Input 2 2 2 2 5 3 4" xfId="5718" xr:uid="{00000000-0005-0000-0000-000031160000}"/>
    <cellStyle name="Input 2 2 2 2 5 3 5" xfId="5719" xr:uid="{00000000-0005-0000-0000-000032160000}"/>
    <cellStyle name="Input 2 2 2 2 5 4" xfId="5720" xr:uid="{00000000-0005-0000-0000-000033160000}"/>
    <cellStyle name="Input 2 2 2 2 5 4 2" xfId="5721" xr:uid="{00000000-0005-0000-0000-000034160000}"/>
    <cellStyle name="Input 2 2 2 2 5 4 3" xfId="5722" xr:uid="{00000000-0005-0000-0000-000035160000}"/>
    <cellStyle name="Input 2 2 2 2 5 4 4" xfId="5723" xr:uid="{00000000-0005-0000-0000-000036160000}"/>
    <cellStyle name="Input 2 2 2 2 5 4 5" xfId="5724" xr:uid="{00000000-0005-0000-0000-000037160000}"/>
    <cellStyle name="Input 2 2 2 2 5 5" xfId="5725" xr:uid="{00000000-0005-0000-0000-000038160000}"/>
    <cellStyle name="Input 2 2 2 2 5 5 2" xfId="5726" xr:uid="{00000000-0005-0000-0000-000039160000}"/>
    <cellStyle name="Input 2 2 2 2 5 6" xfId="5727" xr:uid="{00000000-0005-0000-0000-00003A160000}"/>
    <cellStyle name="Input 2 2 2 2 5 6 2" xfId="5728" xr:uid="{00000000-0005-0000-0000-00003B160000}"/>
    <cellStyle name="Input 2 2 2 2 5 7" xfId="5729" xr:uid="{00000000-0005-0000-0000-00003C160000}"/>
    <cellStyle name="Input 2 2 2 2 5 8" xfId="5730" xr:uid="{00000000-0005-0000-0000-00003D160000}"/>
    <cellStyle name="Input 2 2 2 2 6" xfId="5731" xr:uid="{00000000-0005-0000-0000-00003E160000}"/>
    <cellStyle name="Input 2 2 2 2 6 2" xfId="5732" xr:uid="{00000000-0005-0000-0000-00003F160000}"/>
    <cellStyle name="Input 2 2 2 2 6 2 2" xfId="5733" xr:uid="{00000000-0005-0000-0000-000040160000}"/>
    <cellStyle name="Input 2 2 2 2 6 2 2 2" xfId="5734" xr:uid="{00000000-0005-0000-0000-000041160000}"/>
    <cellStyle name="Input 2 2 2 2 6 2 2 3" xfId="5735" xr:uid="{00000000-0005-0000-0000-000042160000}"/>
    <cellStyle name="Input 2 2 2 2 6 2 2 4" xfId="5736" xr:uid="{00000000-0005-0000-0000-000043160000}"/>
    <cellStyle name="Input 2 2 2 2 6 2 2 5" xfId="5737" xr:uid="{00000000-0005-0000-0000-000044160000}"/>
    <cellStyle name="Input 2 2 2 2 6 2 3" xfId="5738" xr:uid="{00000000-0005-0000-0000-000045160000}"/>
    <cellStyle name="Input 2 2 2 2 6 2 3 2" xfId="5739" xr:uid="{00000000-0005-0000-0000-000046160000}"/>
    <cellStyle name="Input 2 2 2 2 6 2 3 3" xfId="5740" xr:uid="{00000000-0005-0000-0000-000047160000}"/>
    <cellStyle name="Input 2 2 2 2 6 2 3 4" xfId="5741" xr:uid="{00000000-0005-0000-0000-000048160000}"/>
    <cellStyle name="Input 2 2 2 2 6 2 3 5" xfId="5742" xr:uid="{00000000-0005-0000-0000-000049160000}"/>
    <cellStyle name="Input 2 2 2 2 6 2 4" xfId="5743" xr:uid="{00000000-0005-0000-0000-00004A160000}"/>
    <cellStyle name="Input 2 2 2 2 6 2 4 2" xfId="5744" xr:uid="{00000000-0005-0000-0000-00004B160000}"/>
    <cellStyle name="Input 2 2 2 2 6 2 5" xfId="5745" xr:uid="{00000000-0005-0000-0000-00004C160000}"/>
    <cellStyle name="Input 2 2 2 2 6 2 5 2" xfId="5746" xr:uid="{00000000-0005-0000-0000-00004D160000}"/>
    <cellStyle name="Input 2 2 2 2 6 2 6" xfId="5747" xr:uid="{00000000-0005-0000-0000-00004E160000}"/>
    <cellStyle name="Input 2 2 2 2 6 2 7" xfId="5748" xr:uid="{00000000-0005-0000-0000-00004F160000}"/>
    <cellStyle name="Input 2 2 2 2 6 3" xfId="5749" xr:uid="{00000000-0005-0000-0000-000050160000}"/>
    <cellStyle name="Input 2 2 2 2 6 3 2" xfId="5750" xr:uid="{00000000-0005-0000-0000-000051160000}"/>
    <cellStyle name="Input 2 2 2 2 6 3 3" xfId="5751" xr:uid="{00000000-0005-0000-0000-000052160000}"/>
    <cellStyle name="Input 2 2 2 2 6 3 4" xfId="5752" xr:uid="{00000000-0005-0000-0000-000053160000}"/>
    <cellStyle name="Input 2 2 2 2 6 3 5" xfId="5753" xr:uid="{00000000-0005-0000-0000-000054160000}"/>
    <cellStyle name="Input 2 2 2 2 6 4" xfId="5754" xr:uid="{00000000-0005-0000-0000-000055160000}"/>
    <cellStyle name="Input 2 2 2 2 6 4 2" xfId="5755" xr:uid="{00000000-0005-0000-0000-000056160000}"/>
    <cellStyle name="Input 2 2 2 2 6 4 3" xfId="5756" xr:uid="{00000000-0005-0000-0000-000057160000}"/>
    <cellStyle name="Input 2 2 2 2 6 4 4" xfId="5757" xr:uid="{00000000-0005-0000-0000-000058160000}"/>
    <cellStyle name="Input 2 2 2 2 6 4 5" xfId="5758" xr:uid="{00000000-0005-0000-0000-000059160000}"/>
    <cellStyle name="Input 2 2 2 2 6 5" xfId="5759" xr:uid="{00000000-0005-0000-0000-00005A160000}"/>
    <cellStyle name="Input 2 2 2 2 6 5 2" xfId="5760" xr:uid="{00000000-0005-0000-0000-00005B160000}"/>
    <cellStyle name="Input 2 2 2 2 6 6" xfId="5761" xr:uid="{00000000-0005-0000-0000-00005C160000}"/>
    <cellStyle name="Input 2 2 2 2 6 6 2" xfId="5762" xr:uid="{00000000-0005-0000-0000-00005D160000}"/>
    <cellStyle name="Input 2 2 2 2 6 7" xfId="5763" xr:uid="{00000000-0005-0000-0000-00005E160000}"/>
    <cellStyle name="Input 2 2 2 2 6 8" xfId="5764" xr:uid="{00000000-0005-0000-0000-00005F160000}"/>
    <cellStyle name="Input 2 2 2 2 7" xfId="5765" xr:uid="{00000000-0005-0000-0000-000060160000}"/>
    <cellStyle name="Input 2 2 2 2 7 2" xfId="5766" xr:uid="{00000000-0005-0000-0000-000061160000}"/>
    <cellStyle name="Input 2 2 2 2 7 2 2" xfId="5767" xr:uid="{00000000-0005-0000-0000-000062160000}"/>
    <cellStyle name="Input 2 2 2 2 7 2 2 2" xfId="5768" xr:uid="{00000000-0005-0000-0000-000063160000}"/>
    <cellStyle name="Input 2 2 2 2 7 2 2 3" xfId="5769" xr:uid="{00000000-0005-0000-0000-000064160000}"/>
    <cellStyle name="Input 2 2 2 2 7 2 2 4" xfId="5770" xr:uid="{00000000-0005-0000-0000-000065160000}"/>
    <cellStyle name="Input 2 2 2 2 7 2 2 5" xfId="5771" xr:uid="{00000000-0005-0000-0000-000066160000}"/>
    <cellStyle name="Input 2 2 2 2 7 2 3" xfId="5772" xr:uid="{00000000-0005-0000-0000-000067160000}"/>
    <cellStyle name="Input 2 2 2 2 7 2 3 2" xfId="5773" xr:uid="{00000000-0005-0000-0000-000068160000}"/>
    <cellStyle name="Input 2 2 2 2 7 2 3 3" xfId="5774" xr:uid="{00000000-0005-0000-0000-000069160000}"/>
    <cellStyle name="Input 2 2 2 2 7 2 3 4" xfId="5775" xr:uid="{00000000-0005-0000-0000-00006A160000}"/>
    <cellStyle name="Input 2 2 2 2 7 2 3 5" xfId="5776" xr:uid="{00000000-0005-0000-0000-00006B160000}"/>
    <cellStyle name="Input 2 2 2 2 7 2 4" xfId="5777" xr:uid="{00000000-0005-0000-0000-00006C160000}"/>
    <cellStyle name="Input 2 2 2 2 7 2 4 2" xfId="5778" xr:uid="{00000000-0005-0000-0000-00006D160000}"/>
    <cellStyle name="Input 2 2 2 2 7 2 5" xfId="5779" xr:uid="{00000000-0005-0000-0000-00006E160000}"/>
    <cellStyle name="Input 2 2 2 2 7 2 5 2" xfId="5780" xr:uid="{00000000-0005-0000-0000-00006F160000}"/>
    <cellStyle name="Input 2 2 2 2 7 2 6" xfId="5781" xr:uid="{00000000-0005-0000-0000-000070160000}"/>
    <cellStyle name="Input 2 2 2 2 7 2 7" xfId="5782" xr:uid="{00000000-0005-0000-0000-000071160000}"/>
    <cellStyle name="Input 2 2 2 2 7 3" xfId="5783" xr:uid="{00000000-0005-0000-0000-000072160000}"/>
    <cellStyle name="Input 2 2 2 2 7 3 2" xfId="5784" xr:uid="{00000000-0005-0000-0000-000073160000}"/>
    <cellStyle name="Input 2 2 2 2 7 3 3" xfId="5785" xr:uid="{00000000-0005-0000-0000-000074160000}"/>
    <cellStyle name="Input 2 2 2 2 7 3 4" xfId="5786" xr:uid="{00000000-0005-0000-0000-000075160000}"/>
    <cellStyle name="Input 2 2 2 2 7 3 5" xfId="5787" xr:uid="{00000000-0005-0000-0000-000076160000}"/>
    <cellStyle name="Input 2 2 2 2 7 4" xfId="5788" xr:uid="{00000000-0005-0000-0000-000077160000}"/>
    <cellStyle name="Input 2 2 2 2 7 4 2" xfId="5789" xr:uid="{00000000-0005-0000-0000-000078160000}"/>
    <cellStyle name="Input 2 2 2 2 7 4 3" xfId="5790" xr:uid="{00000000-0005-0000-0000-000079160000}"/>
    <cellStyle name="Input 2 2 2 2 7 4 4" xfId="5791" xr:uid="{00000000-0005-0000-0000-00007A160000}"/>
    <cellStyle name="Input 2 2 2 2 7 4 5" xfId="5792" xr:uid="{00000000-0005-0000-0000-00007B160000}"/>
    <cellStyle name="Input 2 2 2 2 7 5" xfId="5793" xr:uid="{00000000-0005-0000-0000-00007C160000}"/>
    <cellStyle name="Input 2 2 2 2 7 5 2" xfId="5794" xr:uid="{00000000-0005-0000-0000-00007D160000}"/>
    <cellStyle name="Input 2 2 2 2 7 6" xfId="5795" xr:uid="{00000000-0005-0000-0000-00007E160000}"/>
    <cellStyle name="Input 2 2 2 2 7 6 2" xfId="5796" xr:uid="{00000000-0005-0000-0000-00007F160000}"/>
    <cellStyle name="Input 2 2 2 2 7 7" xfId="5797" xr:uid="{00000000-0005-0000-0000-000080160000}"/>
    <cellStyle name="Input 2 2 2 2 7 8" xfId="5798" xr:uid="{00000000-0005-0000-0000-000081160000}"/>
    <cellStyle name="Input 2 2 2 2 8" xfId="5799" xr:uid="{00000000-0005-0000-0000-000082160000}"/>
    <cellStyle name="Input 2 2 2 2 8 2" xfId="5800" xr:uid="{00000000-0005-0000-0000-000083160000}"/>
    <cellStyle name="Input 2 2 2 2 8 2 2" xfId="5801" xr:uid="{00000000-0005-0000-0000-000084160000}"/>
    <cellStyle name="Input 2 2 2 2 8 2 2 2" xfId="5802" xr:uid="{00000000-0005-0000-0000-000085160000}"/>
    <cellStyle name="Input 2 2 2 2 8 2 2 3" xfId="5803" xr:uid="{00000000-0005-0000-0000-000086160000}"/>
    <cellStyle name="Input 2 2 2 2 8 2 2 4" xfId="5804" xr:uid="{00000000-0005-0000-0000-000087160000}"/>
    <cellStyle name="Input 2 2 2 2 8 2 2 5" xfId="5805" xr:uid="{00000000-0005-0000-0000-000088160000}"/>
    <cellStyle name="Input 2 2 2 2 8 2 3" xfId="5806" xr:uid="{00000000-0005-0000-0000-000089160000}"/>
    <cellStyle name="Input 2 2 2 2 8 2 3 2" xfId="5807" xr:uid="{00000000-0005-0000-0000-00008A160000}"/>
    <cellStyle name="Input 2 2 2 2 8 2 3 3" xfId="5808" xr:uid="{00000000-0005-0000-0000-00008B160000}"/>
    <cellStyle name="Input 2 2 2 2 8 2 3 4" xfId="5809" xr:uid="{00000000-0005-0000-0000-00008C160000}"/>
    <cellStyle name="Input 2 2 2 2 8 2 3 5" xfId="5810" xr:uid="{00000000-0005-0000-0000-00008D160000}"/>
    <cellStyle name="Input 2 2 2 2 8 2 4" xfId="5811" xr:uid="{00000000-0005-0000-0000-00008E160000}"/>
    <cellStyle name="Input 2 2 2 2 8 2 4 2" xfId="5812" xr:uid="{00000000-0005-0000-0000-00008F160000}"/>
    <cellStyle name="Input 2 2 2 2 8 2 5" xfId="5813" xr:uid="{00000000-0005-0000-0000-000090160000}"/>
    <cellStyle name="Input 2 2 2 2 8 2 5 2" xfId="5814" xr:uid="{00000000-0005-0000-0000-000091160000}"/>
    <cellStyle name="Input 2 2 2 2 8 2 6" xfId="5815" xr:uid="{00000000-0005-0000-0000-000092160000}"/>
    <cellStyle name="Input 2 2 2 2 8 2 7" xfId="5816" xr:uid="{00000000-0005-0000-0000-000093160000}"/>
    <cellStyle name="Input 2 2 2 2 8 3" xfId="5817" xr:uid="{00000000-0005-0000-0000-000094160000}"/>
    <cellStyle name="Input 2 2 2 2 8 3 2" xfId="5818" xr:uid="{00000000-0005-0000-0000-000095160000}"/>
    <cellStyle name="Input 2 2 2 2 8 3 3" xfId="5819" xr:uid="{00000000-0005-0000-0000-000096160000}"/>
    <cellStyle name="Input 2 2 2 2 8 3 4" xfId="5820" xr:uid="{00000000-0005-0000-0000-000097160000}"/>
    <cellStyle name="Input 2 2 2 2 8 3 5" xfId="5821" xr:uid="{00000000-0005-0000-0000-000098160000}"/>
    <cellStyle name="Input 2 2 2 2 8 4" xfId="5822" xr:uid="{00000000-0005-0000-0000-000099160000}"/>
    <cellStyle name="Input 2 2 2 2 8 4 2" xfId="5823" xr:uid="{00000000-0005-0000-0000-00009A160000}"/>
    <cellStyle name="Input 2 2 2 2 8 4 3" xfId="5824" xr:uid="{00000000-0005-0000-0000-00009B160000}"/>
    <cellStyle name="Input 2 2 2 2 8 4 4" xfId="5825" xr:uid="{00000000-0005-0000-0000-00009C160000}"/>
    <cellStyle name="Input 2 2 2 2 8 4 5" xfId="5826" xr:uid="{00000000-0005-0000-0000-00009D160000}"/>
    <cellStyle name="Input 2 2 2 2 8 5" xfId="5827" xr:uid="{00000000-0005-0000-0000-00009E160000}"/>
    <cellStyle name="Input 2 2 2 2 8 5 2" xfId="5828" xr:uid="{00000000-0005-0000-0000-00009F160000}"/>
    <cellStyle name="Input 2 2 2 2 8 6" xfId="5829" xr:uid="{00000000-0005-0000-0000-0000A0160000}"/>
    <cellStyle name="Input 2 2 2 2 8 6 2" xfId="5830" xr:uid="{00000000-0005-0000-0000-0000A1160000}"/>
    <cellStyle name="Input 2 2 2 2 8 7" xfId="5831" xr:uid="{00000000-0005-0000-0000-0000A2160000}"/>
    <cellStyle name="Input 2 2 2 2 8 8" xfId="5832" xr:uid="{00000000-0005-0000-0000-0000A3160000}"/>
    <cellStyle name="Input 2 2 2 2 9" xfId="5833" xr:uid="{00000000-0005-0000-0000-0000A4160000}"/>
    <cellStyle name="Input 2 2 2 2 9 2" xfId="5834" xr:uid="{00000000-0005-0000-0000-0000A5160000}"/>
    <cellStyle name="Input 2 2 2 2 9 2 2" xfId="5835" xr:uid="{00000000-0005-0000-0000-0000A6160000}"/>
    <cellStyle name="Input 2 2 2 2 9 2 2 2" xfId="5836" xr:uid="{00000000-0005-0000-0000-0000A7160000}"/>
    <cellStyle name="Input 2 2 2 2 9 2 2 3" xfId="5837" xr:uid="{00000000-0005-0000-0000-0000A8160000}"/>
    <cellStyle name="Input 2 2 2 2 9 2 2 4" xfId="5838" xr:uid="{00000000-0005-0000-0000-0000A9160000}"/>
    <cellStyle name="Input 2 2 2 2 9 2 2 5" xfId="5839" xr:uid="{00000000-0005-0000-0000-0000AA160000}"/>
    <cellStyle name="Input 2 2 2 2 9 2 3" xfId="5840" xr:uid="{00000000-0005-0000-0000-0000AB160000}"/>
    <cellStyle name="Input 2 2 2 2 9 2 3 2" xfId="5841" xr:uid="{00000000-0005-0000-0000-0000AC160000}"/>
    <cellStyle name="Input 2 2 2 2 9 2 3 3" xfId="5842" xr:uid="{00000000-0005-0000-0000-0000AD160000}"/>
    <cellStyle name="Input 2 2 2 2 9 2 3 4" xfId="5843" xr:uid="{00000000-0005-0000-0000-0000AE160000}"/>
    <cellStyle name="Input 2 2 2 2 9 2 3 5" xfId="5844" xr:uid="{00000000-0005-0000-0000-0000AF160000}"/>
    <cellStyle name="Input 2 2 2 2 9 2 4" xfId="5845" xr:uid="{00000000-0005-0000-0000-0000B0160000}"/>
    <cellStyle name="Input 2 2 2 2 9 2 4 2" xfId="5846" xr:uid="{00000000-0005-0000-0000-0000B1160000}"/>
    <cellStyle name="Input 2 2 2 2 9 2 5" xfId="5847" xr:uid="{00000000-0005-0000-0000-0000B2160000}"/>
    <cellStyle name="Input 2 2 2 2 9 2 5 2" xfId="5848" xr:uid="{00000000-0005-0000-0000-0000B3160000}"/>
    <cellStyle name="Input 2 2 2 2 9 2 6" xfId="5849" xr:uid="{00000000-0005-0000-0000-0000B4160000}"/>
    <cellStyle name="Input 2 2 2 2 9 2 7" xfId="5850" xr:uid="{00000000-0005-0000-0000-0000B5160000}"/>
    <cellStyle name="Input 2 2 2 2 9 3" xfId="5851" xr:uid="{00000000-0005-0000-0000-0000B6160000}"/>
    <cellStyle name="Input 2 2 2 2 9 3 2" xfId="5852" xr:uid="{00000000-0005-0000-0000-0000B7160000}"/>
    <cellStyle name="Input 2 2 2 2 9 3 3" xfId="5853" xr:uid="{00000000-0005-0000-0000-0000B8160000}"/>
    <cellStyle name="Input 2 2 2 2 9 3 4" xfId="5854" xr:uid="{00000000-0005-0000-0000-0000B9160000}"/>
    <cellStyle name="Input 2 2 2 2 9 3 5" xfId="5855" xr:uid="{00000000-0005-0000-0000-0000BA160000}"/>
    <cellStyle name="Input 2 2 2 2 9 4" xfId="5856" xr:uid="{00000000-0005-0000-0000-0000BB160000}"/>
    <cellStyle name="Input 2 2 2 2 9 4 2" xfId="5857" xr:uid="{00000000-0005-0000-0000-0000BC160000}"/>
    <cellStyle name="Input 2 2 2 2 9 4 3" xfId="5858" xr:uid="{00000000-0005-0000-0000-0000BD160000}"/>
    <cellStyle name="Input 2 2 2 2 9 4 4" xfId="5859" xr:uid="{00000000-0005-0000-0000-0000BE160000}"/>
    <cellStyle name="Input 2 2 2 2 9 4 5" xfId="5860" xr:uid="{00000000-0005-0000-0000-0000BF160000}"/>
    <cellStyle name="Input 2 2 2 2 9 5" xfId="5861" xr:uid="{00000000-0005-0000-0000-0000C0160000}"/>
    <cellStyle name="Input 2 2 2 2 9 5 2" xfId="5862" xr:uid="{00000000-0005-0000-0000-0000C1160000}"/>
    <cellStyle name="Input 2 2 2 2 9 6" xfId="5863" xr:uid="{00000000-0005-0000-0000-0000C2160000}"/>
    <cellStyle name="Input 2 2 2 2 9 6 2" xfId="5864" xr:uid="{00000000-0005-0000-0000-0000C3160000}"/>
    <cellStyle name="Input 2 2 2 2 9 7" xfId="5865" xr:uid="{00000000-0005-0000-0000-0000C4160000}"/>
    <cellStyle name="Input 2 2 2 2 9 8" xfId="5866" xr:uid="{00000000-0005-0000-0000-0000C5160000}"/>
    <cellStyle name="Input 2 2 2 3" xfId="5867" xr:uid="{00000000-0005-0000-0000-0000C6160000}"/>
    <cellStyle name="Input 2 2 2 3 2" xfId="5868" xr:uid="{00000000-0005-0000-0000-0000C7160000}"/>
    <cellStyle name="Input 2 2 2 4" xfId="5869" xr:uid="{00000000-0005-0000-0000-0000C8160000}"/>
    <cellStyle name="Input 2 2 2 4 2" xfId="5870" xr:uid="{00000000-0005-0000-0000-0000C9160000}"/>
    <cellStyle name="Input 2 2 2 5" xfId="5871" xr:uid="{00000000-0005-0000-0000-0000CA160000}"/>
    <cellStyle name="Input 2 2 2 6" xfId="5872" xr:uid="{00000000-0005-0000-0000-0000CB160000}"/>
    <cellStyle name="Input 2 2 2 6 2" xfId="5873" xr:uid="{00000000-0005-0000-0000-0000CC160000}"/>
    <cellStyle name="Input 2 2 2_T-straight with PEDs adjustor" xfId="5874" xr:uid="{00000000-0005-0000-0000-0000CD160000}"/>
    <cellStyle name="Input 2 2 3" xfId="5875" xr:uid="{00000000-0005-0000-0000-0000CE160000}"/>
    <cellStyle name="Input 2 2 3 10" xfId="5876" xr:uid="{00000000-0005-0000-0000-0000CF160000}"/>
    <cellStyle name="Input 2 2 3 10 2" xfId="5877" xr:uid="{00000000-0005-0000-0000-0000D0160000}"/>
    <cellStyle name="Input 2 2 3 10 2 2" xfId="5878" xr:uid="{00000000-0005-0000-0000-0000D1160000}"/>
    <cellStyle name="Input 2 2 3 10 2 2 2" xfId="5879" xr:uid="{00000000-0005-0000-0000-0000D2160000}"/>
    <cellStyle name="Input 2 2 3 10 2 2 3" xfId="5880" xr:uid="{00000000-0005-0000-0000-0000D3160000}"/>
    <cellStyle name="Input 2 2 3 10 2 2 4" xfId="5881" xr:uid="{00000000-0005-0000-0000-0000D4160000}"/>
    <cellStyle name="Input 2 2 3 10 2 2 5" xfId="5882" xr:uid="{00000000-0005-0000-0000-0000D5160000}"/>
    <cellStyle name="Input 2 2 3 10 2 3" xfId="5883" xr:uid="{00000000-0005-0000-0000-0000D6160000}"/>
    <cellStyle name="Input 2 2 3 10 2 3 2" xfId="5884" xr:uid="{00000000-0005-0000-0000-0000D7160000}"/>
    <cellStyle name="Input 2 2 3 10 2 3 3" xfId="5885" xr:uid="{00000000-0005-0000-0000-0000D8160000}"/>
    <cellStyle name="Input 2 2 3 10 2 3 4" xfId="5886" xr:uid="{00000000-0005-0000-0000-0000D9160000}"/>
    <cellStyle name="Input 2 2 3 10 2 3 5" xfId="5887" xr:uid="{00000000-0005-0000-0000-0000DA160000}"/>
    <cellStyle name="Input 2 2 3 10 2 4" xfId="5888" xr:uid="{00000000-0005-0000-0000-0000DB160000}"/>
    <cellStyle name="Input 2 2 3 10 2 4 2" xfId="5889" xr:uid="{00000000-0005-0000-0000-0000DC160000}"/>
    <cellStyle name="Input 2 2 3 10 2 5" xfId="5890" xr:uid="{00000000-0005-0000-0000-0000DD160000}"/>
    <cellStyle name="Input 2 2 3 10 2 5 2" xfId="5891" xr:uid="{00000000-0005-0000-0000-0000DE160000}"/>
    <cellStyle name="Input 2 2 3 10 2 6" xfId="5892" xr:uid="{00000000-0005-0000-0000-0000DF160000}"/>
    <cellStyle name="Input 2 2 3 10 2 7" xfId="5893" xr:uid="{00000000-0005-0000-0000-0000E0160000}"/>
    <cellStyle name="Input 2 2 3 10 3" xfId="5894" xr:uid="{00000000-0005-0000-0000-0000E1160000}"/>
    <cellStyle name="Input 2 2 3 10 3 2" xfId="5895" xr:uid="{00000000-0005-0000-0000-0000E2160000}"/>
    <cellStyle name="Input 2 2 3 10 3 3" xfId="5896" xr:uid="{00000000-0005-0000-0000-0000E3160000}"/>
    <cellStyle name="Input 2 2 3 10 3 4" xfId="5897" xr:uid="{00000000-0005-0000-0000-0000E4160000}"/>
    <cellStyle name="Input 2 2 3 10 3 5" xfId="5898" xr:uid="{00000000-0005-0000-0000-0000E5160000}"/>
    <cellStyle name="Input 2 2 3 10 4" xfId="5899" xr:uid="{00000000-0005-0000-0000-0000E6160000}"/>
    <cellStyle name="Input 2 2 3 10 4 2" xfId="5900" xr:uid="{00000000-0005-0000-0000-0000E7160000}"/>
    <cellStyle name="Input 2 2 3 10 4 3" xfId="5901" xr:uid="{00000000-0005-0000-0000-0000E8160000}"/>
    <cellStyle name="Input 2 2 3 10 4 4" xfId="5902" xr:uid="{00000000-0005-0000-0000-0000E9160000}"/>
    <cellStyle name="Input 2 2 3 10 4 5" xfId="5903" xr:uid="{00000000-0005-0000-0000-0000EA160000}"/>
    <cellStyle name="Input 2 2 3 10 5" xfId="5904" xr:uid="{00000000-0005-0000-0000-0000EB160000}"/>
    <cellStyle name="Input 2 2 3 10 5 2" xfId="5905" xr:uid="{00000000-0005-0000-0000-0000EC160000}"/>
    <cellStyle name="Input 2 2 3 10 6" xfId="5906" xr:uid="{00000000-0005-0000-0000-0000ED160000}"/>
    <cellStyle name="Input 2 2 3 10 6 2" xfId="5907" xr:uid="{00000000-0005-0000-0000-0000EE160000}"/>
    <cellStyle name="Input 2 2 3 10 7" xfId="5908" xr:uid="{00000000-0005-0000-0000-0000EF160000}"/>
    <cellStyle name="Input 2 2 3 10 8" xfId="5909" xr:uid="{00000000-0005-0000-0000-0000F0160000}"/>
    <cellStyle name="Input 2 2 3 11" xfId="5910" xr:uid="{00000000-0005-0000-0000-0000F1160000}"/>
    <cellStyle name="Input 2 2 3 11 2" xfId="5911" xr:uid="{00000000-0005-0000-0000-0000F2160000}"/>
    <cellStyle name="Input 2 2 3 11 2 2" xfId="5912" xr:uid="{00000000-0005-0000-0000-0000F3160000}"/>
    <cellStyle name="Input 2 2 3 11 2 2 2" xfId="5913" xr:uid="{00000000-0005-0000-0000-0000F4160000}"/>
    <cellStyle name="Input 2 2 3 11 2 2 3" xfId="5914" xr:uid="{00000000-0005-0000-0000-0000F5160000}"/>
    <cellStyle name="Input 2 2 3 11 2 2 4" xfId="5915" xr:uid="{00000000-0005-0000-0000-0000F6160000}"/>
    <cellStyle name="Input 2 2 3 11 2 2 5" xfId="5916" xr:uid="{00000000-0005-0000-0000-0000F7160000}"/>
    <cellStyle name="Input 2 2 3 11 2 3" xfId="5917" xr:uid="{00000000-0005-0000-0000-0000F8160000}"/>
    <cellStyle name="Input 2 2 3 11 2 3 2" xfId="5918" xr:uid="{00000000-0005-0000-0000-0000F9160000}"/>
    <cellStyle name="Input 2 2 3 11 2 3 3" xfId="5919" xr:uid="{00000000-0005-0000-0000-0000FA160000}"/>
    <cellStyle name="Input 2 2 3 11 2 3 4" xfId="5920" xr:uid="{00000000-0005-0000-0000-0000FB160000}"/>
    <cellStyle name="Input 2 2 3 11 2 3 5" xfId="5921" xr:uid="{00000000-0005-0000-0000-0000FC160000}"/>
    <cellStyle name="Input 2 2 3 11 2 4" xfId="5922" xr:uid="{00000000-0005-0000-0000-0000FD160000}"/>
    <cellStyle name="Input 2 2 3 11 2 4 2" xfId="5923" xr:uid="{00000000-0005-0000-0000-0000FE160000}"/>
    <cellStyle name="Input 2 2 3 11 2 5" xfId="5924" xr:uid="{00000000-0005-0000-0000-0000FF160000}"/>
    <cellStyle name="Input 2 2 3 11 2 5 2" xfId="5925" xr:uid="{00000000-0005-0000-0000-000000170000}"/>
    <cellStyle name="Input 2 2 3 11 2 6" xfId="5926" xr:uid="{00000000-0005-0000-0000-000001170000}"/>
    <cellStyle name="Input 2 2 3 11 2 7" xfId="5927" xr:uid="{00000000-0005-0000-0000-000002170000}"/>
    <cellStyle name="Input 2 2 3 11 3" xfId="5928" xr:uid="{00000000-0005-0000-0000-000003170000}"/>
    <cellStyle name="Input 2 2 3 11 3 2" xfId="5929" xr:uid="{00000000-0005-0000-0000-000004170000}"/>
    <cellStyle name="Input 2 2 3 11 3 3" xfId="5930" xr:uid="{00000000-0005-0000-0000-000005170000}"/>
    <cellStyle name="Input 2 2 3 11 3 4" xfId="5931" xr:uid="{00000000-0005-0000-0000-000006170000}"/>
    <cellStyle name="Input 2 2 3 11 3 5" xfId="5932" xr:uid="{00000000-0005-0000-0000-000007170000}"/>
    <cellStyle name="Input 2 2 3 11 4" xfId="5933" xr:uid="{00000000-0005-0000-0000-000008170000}"/>
    <cellStyle name="Input 2 2 3 11 4 2" xfId="5934" xr:uid="{00000000-0005-0000-0000-000009170000}"/>
    <cellStyle name="Input 2 2 3 11 4 3" xfId="5935" xr:uid="{00000000-0005-0000-0000-00000A170000}"/>
    <cellStyle name="Input 2 2 3 11 4 4" xfId="5936" xr:uid="{00000000-0005-0000-0000-00000B170000}"/>
    <cellStyle name="Input 2 2 3 11 4 5" xfId="5937" xr:uid="{00000000-0005-0000-0000-00000C170000}"/>
    <cellStyle name="Input 2 2 3 11 5" xfId="5938" xr:uid="{00000000-0005-0000-0000-00000D170000}"/>
    <cellStyle name="Input 2 2 3 11 5 2" xfId="5939" xr:uid="{00000000-0005-0000-0000-00000E170000}"/>
    <cellStyle name="Input 2 2 3 11 6" xfId="5940" xr:uid="{00000000-0005-0000-0000-00000F170000}"/>
    <cellStyle name="Input 2 2 3 11 6 2" xfId="5941" xr:uid="{00000000-0005-0000-0000-000010170000}"/>
    <cellStyle name="Input 2 2 3 11 7" xfId="5942" xr:uid="{00000000-0005-0000-0000-000011170000}"/>
    <cellStyle name="Input 2 2 3 11 8" xfId="5943" xr:uid="{00000000-0005-0000-0000-000012170000}"/>
    <cellStyle name="Input 2 2 3 12" xfId="5944" xr:uid="{00000000-0005-0000-0000-000013170000}"/>
    <cellStyle name="Input 2 2 3 12 2" xfId="5945" xr:uid="{00000000-0005-0000-0000-000014170000}"/>
    <cellStyle name="Input 2 2 3 12 2 2" xfId="5946" xr:uid="{00000000-0005-0000-0000-000015170000}"/>
    <cellStyle name="Input 2 2 3 12 2 2 2" xfId="5947" xr:uid="{00000000-0005-0000-0000-000016170000}"/>
    <cellStyle name="Input 2 2 3 12 2 2 3" xfId="5948" xr:uid="{00000000-0005-0000-0000-000017170000}"/>
    <cellStyle name="Input 2 2 3 12 2 2 4" xfId="5949" xr:uid="{00000000-0005-0000-0000-000018170000}"/>
    <cellStyle name="Input 2 2 3 12 2 2 5" xfId="5950" xr:uid="{00000000-0005-0000-0000-000019170000}"/>
    <cellStyle name="Input 2 2 3 12 2 3" xfId="5951" xr:uid="{00000000-0005-0000-0000-00001A170000}"/>
    <cellStyle name="Input 2 2 3 12 2 3 2" xfId="5952" xr:uid="{00000000-0005-0000-0000-00001B170000}"/>
    <cellStyle name="Input 2 2 3 12 2 3 3" xfId="5953" xr:uid="{00000000-0005-0000-0000-00001C170000}"/>
    <cellStyle name="Input 2 2 3 12 2 3 4" xfId="5954" xr:uid="{00000000-0005-0000-0000-00001D170000}"/>
    <cellStyle name="Input 2 2 3 12 2 3 5" xfId="5955" xr:uid="{00000000-0005-0000-0000-00001E170000}"/>
    <cellStyle name="Input 2 2 3 12 2 4" xfId="5956" xr:uid="{00000000-0005-0000-0000-00001F170000}"/>
    <cellStyle name="Input 2 2 3 12 2 4 2" xfId="5957" xr:uid="{00000000-0005-0000-0000-000020170000}"/>
    <cellStyle name="Input 2 2 3 12 2 5" xfId="5958" xr:uid="{00000000-0005-0000-0000-000021170000}"/>
    <cellStyle name="Input 2 2 3 12 2 5 2" xfId="5959" xr:uid="{00000000-0005-0000-0000-000022170000}"/>
    <cellStyle name="Input 2 2 3 12 2 6" xfId="5960" xr:uid="{00000000-0005-0000-0000-000023170000}"/>
    <cellStyle name="Input 2 2 3 12 2 7" xfId="5961" xr:uid="{00000000-0005-0000-0000-000024170000}"/>
    <cellStyle name="Input 2 2 3 12 3" xfId="5962" xr:uid="{00000000-0005-0000-0000-000025170000}"/>
    <cellStyle name="Input 2 2 3 12 3 2" xfId="5963" xr:uid="{00000000-0005-0000-0000-000026170000}"/>
    <cellStyle name="Input 2 2 3 12 3 3" xfId="5964" xr:uid="{00000000-0005-0000-0000-000027170000}"/>
    <cellStyle name="Input 2 2 3 12 3 4" xfId="5965" xr:uid="{00000000-0005-0000-0000-000028170000}"/>
    <cellStyle name="Input 2 2 3 12 3 5" xfId="5966" xr:uid="{00000000-0005-0000-0000-000029170000}"/>
    <cellStyle name="Input 2 2 3 12 4" xfId="5967" xr:uid="{00000000-0005-0000-0000-00002A170000}"/>
    <cellStyle name="Input 2 2 3 12 4 2" xfId="5968" xr:uid="{00000000-0005-0000-0000-00002B170000}"/>
    <cellStyle name="Input 2 2 3 12 4 3" xfId="5969" xr:uid="{00000000-0005-0000-0000-00002C170000}"/>
    <cellStyle name="Input 2 2 3 12 4 4" xfId="5970" xr:uid="{00000000-0005-0000-0000-00002D170000}"/>
    <cellStyle name="Input 2 2 3 12 4 5" xfId="5971" xr:uid="{00000000-0005-0000-0000-00002E170000}"/>
    <cellStyle name="Input 2 2 3 12 5" xfId="5972" xr:uid="{00000000-0005-0000-0000-00002F170000}"/>
    <cellStyle name="Input 2 2 3 12 5 2" xfId="5973" xr:uid="{00000000-0005-0000-0000-000030170000}"/>
    <cellStyle name="Input 2 2 3 12 6" xfId="5974" xr:uid="{00000000-0005-0000-0000-000031170000}"/>
    <cellStyle name="Input 2 2 3 12 6 2" xfId="5975" xr:uid="{00000000-0005-0000-0000-000032170000}"/>
    <cellStyle name="Input 2 2 3 12 7" xfId="5976" xr:uid="{00000000-0005-0000-0000-000033170000}"/>
    <cellStyle name="Input 2 2 3 12 8" xfId="5977" xr:uid="{00000000-0005-0000-0000-000034170000}"/>
    <cellStyle name="Input 2 2 3 13" xfId="5978" xr:uid="{00000000-0005-0000-0000-000035170000}"/>
    <cellStyle name="Input 2 2 3 13 2" xfId="5979" xr:uid="{00000000-0005-0000-0000-000036170000}"/>
    <cellStyle name="Input 2 2 3 13 2 2" xfId="5980" xr:uid="{00000000-0005-0000-0000-000037170000}"/>
    <cellStyle name="Input 2 2 3 13 2 2 2" xfId="5981" xr:uid="{00000000-0005-0000-0000-000038170000}"/>
    <cellStyle name="Input 2 2 3 13 2 2 3" xfId="5982" xr:uid="{00000000-0005-0000-0000-000039170000}"/>
    <cellStyle name="Input 2 2 3 13 2 2 4" xfId="5983" xr:uid="{00000000-0005-0000-0000-00003A170000}"/>
    <cellStyle name="Input 2 2 3 13 2 2 5" xfId="5984" xr:uid="{00000000-0005-0000-0000-00003B170000}"/>
    <cellStyle name="Input 2 2 3 13 2 3" xfId="5985" xr:uid="{00000000-0005-0000-0000-00003C170000}"/>
    <cellStyle name="Input 2 2 3 13 2 3 2" xfId="5986" xr:uid="{00000000-0005-0000-0000-00003D170000}"/>
    <cellStyle name="Input 2 2 3 13 2 3 3" xfId="5987" xr:uid="{00000000-0005-0000-0000-00003E170000}"/>
    <cellStyle name="Input 2 2 3 13 2 3 4" xfId="5988" xr:uid="{00000000-0005-0000-0000-00003F170000}"/>
    <cellStyle name="Input 2 2 3 13 2 3 5" xfId="5989" xr:uid="{00000000-0005-0000-0000-000040170000}"/>
    <cellStyle name="Input 2 2 3 13 2 4" xfId="5990" xr:uid="{00000000-0005-0000-0000-000041170000}"/>
    <cellStyle name="Input 2 2 3 13 2 4 2" xfId="5991" xr:uid="{00000000-0005-0000-0000-000042170000}"/>
    <cellStyle name="Input 2 2 3 13 2 5" xfId="5992" xr:uid="{00000000-0005-0000-0000-000043170000}"/>
    <cellStyle name="Input 2 2 3 13 2 5 2" xfId="5993" xr:uid="{00000000-0005-0000-0000-000044170000}"/>
    <cellStyle name="Input 2 2 3 13 2 6" xfId="5994" xr:uid="{00000000-0005-0000-0000-000045170000}"/>
    <cellStyle name="Input 2 2 3 13 2 7" xfId="5995" xr:uid="{00000000-0005-0000-0000-000046170000}"/>
    <cellStyle name="Input 2 2 3 13 3" xfId="5996" xr:uid="{00000000-0005-0000-0000-000047170000}"/>
    <cellStyle name="Input 2 2 3 13 3 2" xfId="5997" xr:uid="{00000000-0005-0000-0000-000048170000}"/>
    <cellStyle name="Input 2 2 3 13 3 3" xfId="5998" xr:uid="{00000000-0005-0000-0000-000049170000}"/>
    <cellStyle name="Input 2 2 3 13 3 4" xfId="5999" xr:uid="{00000000-0005-0000-0000-00004A170000}"/>
    <cellStyle name="Input 2 2 3 13 3 5" xfId="6000" xr:uid="{00000000-0005-0000-0000-00004B170000}"/>
    <cellStyle name="Input 2 2 3 13 4" xfId="6001" xr:uid="{00000000-0005-0000-0000-00004C170000}"/>
    <cellStyle name="Input 2 2 3 13 4 2" xfId="6002" xr:uid="{00000000-0005-0000-0000-00004D170000}"/>
    <cellStyle name="Input 2 2 3 13 4 3" xfId="6003" xr:uid="{00000000-0005-0000-0000-00004E170000}"/>
    <cellStyle name="Input 2 2 3 13 4 4" xfId="6004" xr:uid="{00000000-0005-0000-0000-00004F170000}"/>
    <cellStyle name="Input 2 2 3 13 4 5" xfId="6005" xr:uid="{00000000-0005-0000-0000-000050170000}"/>
    <cellStyle name="Input 2 2 3 13 5" xfId="6006" xr:uid="{00000000-0005-0000-0000-000051170000}"/>
    <cellStyle name="Input 2 2 3 13 5 2" xfId="6007" xr:uid="{00000000-0005-0000-0000-000052170000}"/>
    <cellStyle name="Input 2 2 3 13 6" xfId="6008" xr:uid="{00000000-0005-0000-0000-000053170000}"/>
    <cellStyle name="Input 2 2 3 13 6 2" xfId="6009" xr:uid="{00000000-0005-0000-0000-000054170000}"/>
    <cellStyle name="Input 2 2 3 13 7" xfId="6010" xr:uid="{00000000-0005-0000-0000-000055170000}"/>
    <cellStyle name="Input 2 2 3 13 8" xfId="6011" xr:uid="{00000000-0005-0000-0000-000056170000}"/>
    <cellStyle name="Input 2 2 3 14" xfId="6012" xr:uid="{00000000-0005-0000-0000-000057170000}"/>
    <cellStyle name="Input 2 2 3 14 2" xfId="6013" xr:uid="{00000000-0005-0000-0000-000058170000}"/>
    <cellStyle name="Input 2 2 3 14 2 2" xfId="6014" xr:uid="{00000000-0005-0000-0000-000059170000}"/>
    <cellStyle name="Input 2 2 3 14 2 2 2" xfId="6015" xr:uid="{00000000-0005-0000-0000-00005A170000}"/>
    <cellStyle name="Input 2 2 3 14 2 2 3" xfId="6016" xr:uid="{00000000-0005-0000-0000-00005B170000}"/>
    <cellStyle name="Input 2 2 3 14 2 2 4" xfId="6017" xr:uid="{00000000-0005-0000-0000-00005C170000}"/>
    <cellStyle name="Input 2 2 3 14 2 2 5" xfId="6018" xr:uid="{00000000-0005-0000-0000-00005D170000}"/>
    <cellStyle name="Input 2 2 3 14 2 3" xfId="6019" xr:uid="{00000000-0005-0000-0000-00005E170000}"/>
    <cellStyle name="Input 2 2 3 14 2 3 2" xfId="6020" xr:uid="{00000000-0005-0000-0000-00005F170000}"/>
    <cellStyle name="Input 2 2 3 14 2 3 3" xfId="6021" xr:uid="{00000000-0005-0000-0000-000060170000}"/>
    <cellStyle name="Input 2 2 3 14 2 3 4" xfId="6022" xr:uid="{00000000-0005-0000-0000-000061170000}"/>
    <cellStyle name="Input 2 2 3 14 2 3 5" xfId="6023" xr:uid="{00000000-0005-0000-0000-000062170000}"/>
    <cellStyle name="Input 2 2 3 14 2 4" xfId="6024" xr:uid="{00000000-0005-0000-0000-000063170000}"/>
    <cellStyle name="Input 2 2 3 14 2 4 2" xfId="6025" xr:uid="{00000000-0005-0000-0000-000064170000}"/>
    <cellStyle name="Input 2 2 3 14 2 5" xfId="6026" xr:uid="{00000000-0005-0000-0000-000065170000}"/>
    <cellStyle name="Input 2 2 3 14 2 5 2" xfId="6027" xr:uid="{00000000-0005-0000-0000-000066170000}"/>
    <cellStyle name="Input 2 2 3 14 2 6" xfId="6028" xr:uid="{00000000-0005-0000-0000-000067170000}"/>
    <cellStyle name="Input 2 2 3 14 2 7" xfId="6029" xr:uid="{00000000-0005-0000-0000-000068170000}"/>
    <cellStyle name="Input 2 2 3 14 3" xfId="6030" xr:uid="{00000000-0005-0000-0000-000069170000}"/>
    <cellStyle name="Input 2 2 3 14 3 2" xfId="6031" xr:uid="{00000000-0005-0000-0000-00006A170000}"/>
    <cellStyle name="Input 2 2 3 14 3 3" xfId="6032" xr:uid="{00000000-0005-0000-0000-00006B170000}"/>
    <cellStyle name="Input 2 2 3 14 3 4" xfId="6033" xr:uid="{00000000-0005-0000-0000-00006C170000}"/>
    <cellStyle name="Input 2 2 3 14 3 5" xfId="6034" xr:uid="{00000000-0005-0000-0000-00006D170000}"/>
    <cellStyle name="Input 2 2 3 14 4" xfId="6035" xr:uid="{00000000-0005-0000-0000-00006E170000}"/>
    <cellStyle name="Input 2 2 3 14 4 2" xfId="6036" xr:uid="{00000000-0005-0000-0000-00006F170000}"/>
    <cellStyle name="Input 2 2 3 14 4 3" xfId="6037" xr:uid="{00000000-0005-0000-0000-000070170000}"/>
    <cellStyle name="Input 2 2 3 14 4 4" xfId="6038" xr:uid="{00000000-0005-0000-0000-000071170000}"/>
    <cellStyle name="Input 2 2 3 14 4 5" xfId="6039" xr:uid="{00000000-0005-0000-0000-000072170000}"/>
    <cellStyle name="Input 2 2 3 14 5" xfId="6040" xr:uid="{00000000-0005-0000-0000-000073170000}"/>
    <cellStyle name="Input 2 2 3 14 5 2" xfId="6041" xr:uid="{00000000-0005-0000-0000-000074170000}"/>
    <cellStyle name="Input 2 2 3 14 6" xfId="6042" xr:uid="{00000000-0005-0000-0000-000075170000}"/>
    <cellStyle name="Input 2 2 3 14 6 2" xfId="6043" xr:uid="{00000000-0005-0000-0000-000076170000}"/>
    <cellStyle name="Input 2 2 3 14 7" xfId="6044" xr:uid="{00000000-0005-0000-0000-000077170000}"/>
    <cellStyle name="Input 2 2 3 14 8" xfId="6045" xr:uid="{00000000-0005-0000-0000-000078170000}"/>
    <cellStyle name="Input 2 2 3 15" xfId="6046" xr:uid="{00000000-0005-0000-0000-000079170000}"/>
    <cellStyle name="Input 2 2 3 15 2" xfId="6047" xr:uid="{00000000-0005-0000-0000-00007A170000}"/>
    <cellStyle name="Input 2 2 3 15 2 2" xfId="6048" xr:uid="{00000000-0005-0000-0000-00007B170000}"/>
    <cellStyle name="Input 2 2 3 15 2 3" xfId="6049" xr:uid="{00000000-0005-0000-0000-00007C170000}"/>
    <cellStyle name="Input 2 2 3 15 2 4" xfId="6050" xr:uid="{00000000-0005-0000-0000-00007D170000}"/>
    <cellStyle name="Input 2 2 3 15 2 5" xfId="6051" xr:uid="{00000000-0005-0000-0000-00007E170000}"/>
    <cellStyle name="Input 2 2 3 15 3" xfId="6052" xr:uid="{00000000-0005-0000-0000-00007F170000}"/>
    <cellStyle name="Input 2 2 3 15 3 2" xfId="6053" xr:uid="{00000000-0005-0000-0000-000080170000}"/>
    <cellStyle name="Input 2 2 3 15 3 3" xfId="6054" xr:uid="{00000000-0005-0000-0000-000081170000}"/>
    <cellStyle name="Input 2 2 3 15 3 4" xfId="6055" xr:uid="{00000000-0005-0000-0000-000082170000}"/>
    <cellStyle name="Input 2 2 3 15 3 5" xfId="6056" xr:uid="{00000000-0005-0000-0000-000083170000}"/>
    <cellStyle name="Input 2 2 3 15 4" xfId="6057" xr:uid="{00000000-0005-0000-0000-000084170000}"/>
    <cellStyle name="Input 2 2 3 15 4 2" xfId="6058" xr:uid="{00000000-0005-0000-0000-000085170000}"/>
    <cellStyle name="Input 2 2 3 15 5" xfId="6059" xr:uid="{00000000-0005-0000-0000-000086170000}"/>
    <cellStyle name="Input 2 2 3 15 5 2" xfId="6060" xr:uid="{00000000-0005-0000-0000-000087170000}"/>
    <cellStyle name="Input 2 2 3 15 6" xfId="6061" xr:uid="{00000000-0005-0000-0000-000088170000}"/>
    <cellStyle name="Input 2 2 3 15 7" xfId="6062" xr:uid="{00000000-0005-0000-0000-000089170000}"/>
    <cellStyle name="Input 2 2 3 16" xfId="6063" xr:uid="{00000000-0005-0000-0000-00008A170000}"/>
    <cellStyle name="Input 2 2 3 16 2" xfId="6064" xr:uid="{00000000-0005-0000-0000-00008B170000}"/>
    <cellStyle name="Input 2 2 3 16 3" xfId="6065" xr:uid="{00000000-0005-0000-0000-00008C170000}"/>
    <cellStyle name="Input 2 2 3 16 4" xfId="6066" xr:uid="{00000000-0005-0000-0000-00008D170000}"/>
    <cellStyle name="Input 2 2 3 16 5" xfId="6067" xr:uid="{00000000-0005-0000-0000-00008E170000}"/>
    <cellStyle name="Input 2 2 3 17" xfId="6068" xr:uid="{00000000-0005-0000-0000-00008F170000}"/>
    <cellStyle name="Input 2 2 3 17 2" xfId="6069" xr:uid="{00000000-0005-0000-0000-000090170000}"/>
    <cellStyle name="Input 2 2 3 17 3" xfId="6070" xr:uid="{00000000-0005-0000-0000-000091170000}"/>
    <cellStyle name="Input 2 2 3 17 4" xfId="6071" xr:uid="{00000000-0005-0000-0000-000092170000}"/>
    <cellStyle name="Input 2 2 3 17 5" xfId="6072" xr:uid="{00000000-0005-0000-0000-000093170000}"/>
    <cellStyle name="Input 2 2 3 18" xfId="6073" xr:uid="{00000000-0005-0000-0000-000094170000}"/>
    <cellStyle name="Input 2 2 3 18 2" xfId="6074" xr:uid="{00000000-0005-0000-0000-000095170000}"/>
    <cellStyle name="Input 2 2 3 19" xfId="6075" xr:uid="{00000000-0005-0000-0000-000096170000}"/>
    <cellStyle name="Input 2 2 3 19 2" xfId="6076" xr:uid="{00000000-0005-0000-0000-000097170000}"/>
    <cellStyle name="Input 2 2 3 2" xfId="6077" xr:uid="{00000000-0005-0000-0000-000098170000}"/>
    <cellStyle name="Input 2 2 3 2 2" xfId="6078" xr:uid="{00000000-0005-0000-0000-000099170000}"/>
    <cellStyle name="Input 2 2 3 2 2 2" xfId="6079" xr:uid="{00000000-0005-0000-0000-00009A170000}"/>
    <cellStyle name="Input 2 2 3 2 2 2 2" xfId="6080" xr:uid="{00000000-0005-0000-0000-00009B170000}"/>
    <cellStyle name="Input 2 2 3 2 2 2 3" xfId="6081" xr:uid="{00000000-0005-0000-0000-00009C170000}"/>
    <cellStyle name="Input 2 2 3 2 2 2 4" xfId="6082" xr:uid="{00000000-0005-0000-0000-00009D170000}"/>
    <cellStyle name="Input 2 2 3 2 2 2 5" xfId="6083" xr:uid="{00000000-0005-0000-0000-00009E170000}"/>
    <cellStyle name="Input 2 2 3 2 2 3" xfId="6084" xr:uid="{00000000-0005-0000-0000-00009F170000}"/>
    <cellStyle name="Input 2 2 3 2 2 3 2" xfId="6085" xr:uid="{00000000-0005-0000-0000-0000A0170000}"/>
    <cellStyle name="Input 2 2 3 2 2 3 3" xfId="6086" xr:uid="{00000000-0005-0000-0000-0000A1170000}"/>
    <cellStyle name="Input 2 2 3 2 2 3 4" xfId="6087" xr:uid="{00000000-0005-0000-0000-0000A2170000}"/>
    <cellStyle name="Input 2 2 3 2 2 3 5" xfId="6088" xr:uid="{00000000-0005-0000-0000-0000A3170000}"/>
    <cellStyle name="Input 2 2 3 2 2 4" xfId="6089" xr:uid="{00000000-0005-0000-0000-0000A4170000}"/>
    <cellStyle name="Input 2 2 3 2 2 4 2" xfId="6090" xr:uid="{00000000-0005-0000-0000-0000A5170000}"/>
    <cellStyle name="Input 2 2 3 2 2 5" xfId="6091" xr:uid="{00000000-0005-0000-0000-0000A6170000}"/>
    <cellStyle name="Input 2 2 3 2 2 5 2" xfId="6092" xr:uid="{00000000-0005-0000-0000-0000A7170000}"/>
    <cellStyle name="Input 2 2 3 2 2 6" xfId="6093" xr:uid="{00000000-0005-0000-0000-0000A8170000}"/>
    <cellStyle name="Input 2 2 3 2 2 7" xfId="6094" xr:uid="{00000000-0005-0000-0000-0000A9170000}"/>
    <cellStyle name="Input 2 2 3 2 3" xfId="6095" xr:uid="{00000000-0005-0000-0000-0000AA170000}"/>
    <cellStyle name="Input 2 2 3 2 3 2" xfId="6096" xr:uid="{00000000-0005-0000-0000-0000AB170000}"/>
    <cellStyle name="Input 2 2 3 2 3 3" xfId="6097" xr:uid="{00000000-0005-0000-0000-0000AC170000}"/>
    <cellStyle name="Input 2 2 3 2 3 4" xfId="6098" xr:uid="{00000000-0005-0000-0000-0000AD170000}"/>
    <cellStyle name="Input 2 2 3 2 3 5" xfId="6099" xr:uid="{00000000-0005-0000-0000-0000AE170000}"/>
    <cellStyle name="Input 2 2 3 2 4" xfId="6100" xr:uid="{00000000-0005-0000-0000-0000AF170000}"/>
    <cellStyle name="Input 2 2 3 2 4 2" xfId="6101" xr:uid="{00000000-0005-0000-0000-0000B0170000}"/>
    <cellStyle name="Input 2 2 3 2 4 3" xfId="6102" xr:uid="{00000000-0005-0000-0000-0000B1170000}"/>
    <cellStyle name="Input 2 2 3 2 4 4" xfId="6103" xr:uid="{00000000-0005-0000-0000-0000B2170000}"/>
    <cellStyle name="Input 2 2 3 2 4 5" xfId="6104" xr:uid="{00000000-0005-0000-0000-0000B3170000}"/>
    <cellStyle name="Input 2 2 3 2 5" xfId="6105" xr:uid="{00000000-0005-0000-0000-0000B4170000}"/>
    <cellStyle name="Input 2 2 3 2 5 2" xfId="6106" xr:uid="{00000000-0005-0000-0000-0000B5170000}"/>
    <cellStyle name="Input 2 2 3 2 6" xfId="6107" xr:uid="{00000000-0005-0000-0000-0000B6170000}"/>
    <cellStyle name="Input 2 2 3 2 6 2" xfId="6108" xr:uid="{00000000-0005-0000-0000-0000B7170000}"/>
    <cellStyle name="Input 2 2 3 2 7" xfId="6109" xr:uid="{00000000-0005-0000-0000-0000B8170000}"/>
    <cellStyle name="Input 2 2 3 2 8" xfId="6110" xr:uid="{00000000-0005-0000-0000-0000B9170000}"/>
    <cellStyle name="Input 2 2 3 20" xfId="6111" xr:uid="{00000000-0005-0000-0000-0000BA170000}"/>
    <cellStyle name="Input 2 2 3 21" xfId="6112" xr:uid="{00000000-0005-0000-0000-0000BB170000}"/>
    <cellStyle name="Input 2 2 3 3" xfId="6113" xr:uid="{00000000-0005-0000-0000-0000BC170000}"/>
    <cellStyle name="Input 2 2 3 3 2" xfId="6114" xr:uid="{00000000-0005-0000-0000-0000BD170000}"/>
    <cellStyle name="Input 2 2 3 3 2 2" xfId="6115" xr:uid="{00000000-0005-0000-0000-0000BE170000}"/>
    <cellStyle name="Input 2 2 3 3 2 2 2" xfId="6116" xr:uid="{00000000-0005-0000-0000-0000BF170000}"/>
    <cellStyle name="Input 2 2 3 3 2 2 3" xfId="6117" xr:uid="{00000000-0005-0000-0000-0000C0170000}"/>
    <cellStyle name="Input 2 2 3 3 2 2 4" xfId="6118" xr:uid="{00000000-0005-0000-0000-0000C1170000}"/>
    <cellStyle name="Input 2 2 3 3 2 2 5" xfId="6119" xr:uid="{00000000-0005-0000-0000-0000C2170000}"/>
    <cellStyle name="Input 2 2 3 3 2 3" xfId="6120" xr:uid="{00000000-0005-0000-0000-0000C3170000}"/>
    <cellStyle name="Input 2 2 3 3 2 3 2" xfId="6121" xr:uid="{00000000-0005-0000-0000-0000C4170000}"/>
    <cellStyle name="Input 2 2 3 3 2 3 3" xfId="6122" xr:uid="{00000000-0005-0000-0000-0000C5170000}"/>
    <cellStyle name="Input 2 2 3 3 2 3 4" xfId="6123" xr:uid="{00000000-0005-0000-0000-0000C6170000}"/>
    <cellStyle name="Input 2 2 3 3 2 3 5" xfId="6124" xr:uid="{00000000-0005-0000-0000-0000C7170000}"/>
    <cellStyle name="Input 2 2 3 3 2 4" xfId="6125" xr:uid="{00000000-0005-0000-0000-0000C8170000}"/>
    <cellStyle name="Input 2 2 3 3 2 4 2" xfId="6126" xr:uid="{00000000-0005-0000-0000-0000C9170000}"/>
    <cellStyle name="Input 2 2 3 3 2 5" xfId="6127" xr:uid="{00000000-0005-0000-0000-0000CA170000}"/>
    <cellStyle name="Input 2 2 3 3 2 5 2" xfId="6128" xr:uid="{00000000-0005-0000-0000-0000CB170000}"/>
    <cellStyle name="Input 2 2 3 3 2 6" xfId="6129" xr:uid="{00000000-0005-0000-0000-0000CC170000}"/>
    <cellStyle name="Input 2 2 3 3 2 7" xfId="6130" xr:uid="{00000000-0005-0000-0000-0000CD170000}"/>
    <cellStyle name="Input 2 2 3 3 3" xfId="6131" xr:uid="{00000000-0005-0000-0000-0000CE170000}"/>
    <cellStyle name="Input 2 2 3 3 3 2" xfId="6132" xr:uid="{00000000-0005-0000-0000-0000CF170000}"/>
    <cellStyle name="Input 2 2 3 3 3 3" xfId="6133" xr:uid="{00000000-0005-0000-0000-0000D0170000}"/>
    <cellStyle name="Input 2 2 3 3 3 4" xfId="6134" xr:uid="{00000000-0005-0000-0000-0000D1170000}"/>
    <cellStyle name="Input 2 2 3 3 3 5" xfId="6135" xr:uid="{00000000-0005-0000-0000-0000D2170000}"/>
    <cellStyle name="Input 2 2 3 3 4" xfId="6136" xr:uid="{00000000-0005-0000-0000-0000D3170000}"/>
    <cellStyle name="Input 2 2 3 3 4 2" xfId="6137" xr:uid="{00000000-0005-0000-0000-0000D4170000}"/>
    <cellStyle name="Input 2 2 3 3 4 3" xfId="6138" xr:uid="{00000000-0005-0000-0000-0000D5170000}"/>
    <cellStyle name="Input 2 2 3 3 4 4" xfId="6139" xr:uid="{00000000-0005-0000-0000-0000D6170000}"/>
    <cellStyle name="Input 2 2 3 3 4 5" xfId="6140" xr:uid="{00000000-0005-0000-0000-0000D7170000}"/>
    <cellStyle name="Input 2 2 3 3 5" xfId="6141" xr:uid="{00000000-0005-0000-0000-0000D8170000}"/>
    <cellStyle name="Input 2 2 3 3 5 2" xfId="6142" xr:uid="{00000000-0005-0000-0000-0000D9170000}"/>
    <cellStyle name="Input 2 2 3 3 6" xfId="6143" xr:uid="{00000000-0005-0000-0000-0000DA170000}"/>
    <cellStyle name="Input 2 2 3 3 6 2" xfId="6144" xr:uid="{00000000-0005-0000-0000-0000DB170000}"/>
    <cellStyle name="Input 2 2 3 3 7" xfId="6145" xr:uid="{00000000-0005-0000-0000-0000DC170000}"/>
    <cellStyle name="Input 2 2 3 3 8" xfId="6146" xr:uid="{00000000-0005-0000-0000-0000DD170000}"/>
    <cellStyle name="Input 2 2 3 4" xfId="6147" xr:uid="{00000000-0005-0000-0000-0000DE170000}"/>
    <cellStyle name="Input 2 2 3 4 2" xfId="6148" xr:uid="{00000000-0005-0000-0000-0000DF170000}"/>
    <cellStyle name="Input 2 2 3 4 2 2" xfId="6149" xr:uid="{00000000-0005-0000-0000-0000E0170000}"/>
    <cellStyle name="Input 2 2 3 4 2 2 2" xfId="6150" xr:uid="{00000000-0005-0000-0000-0000E1170000}"/>
    <cellStyle name="Input 2 2 3 4 2 2 3" xfId="6151" xr:uid="{00000000-0005-0000-0000-0000E2170000}"/>
    <cellStyle name="Input 2 2 3 4 2 2 4" xfId="6152" xr:uid="{00000000-0005-0000-0000-0000E3170000}"/>
    <cellStyle name="Input 2 2 3 4 2 2 5" xfId="6153" xr:uid="{00000000-0005-0000-0000-0000E4170000}"/>
    <cellStyle name="Input 2 2 3 4 2 3" xfId="6154" xr:uid="{00000000-0005-0000-0000-0000E5170000}"/>
    <cellStyle name="Input 2 2 3 4 2 3 2" xfId="6155" xr:uid="{00000000-0005-0000-0000-0000E6170000}"/>
    <cellStyle name="Input 2 2 3 4 2 3 3" xfId="6156" xr:uid="{00000000-0005-0000-0000-0000E7170000}"/>
    <cellStyle name="Input 2 2 3 4 2 3 4" xfId="6157" xr:uid="{00000000-0005-0000-0000-0000E8170000}"/>
    <cellStyle name="Input 2 2 3 4 2 3 5" xfId="6158" xr:uid="{00000000-0005-0000-0000-0000E9170000}"/>
    <cellStyle name="Input 2 2 3 4 2 4" xfId="6159" xr:uid="{00000000-0005-0000-0000-0000EA170000}"/>
    <cellStyle name="Input 2 2 3 4 2 4 2" xfId="6160" xr:uid="{00000000-0005-0000-0000-0000EB170000}"/>
    <cellStyle name="Input 2 2 3 4 2 5" xfId="6161" xr:uid="{00000000-0005-0000-0000-0000EC170000}"/>
    <cellStyle name="Input 2 2 3 4 2 5 2" xfId="6162" xr:uid="{00000000-0005-0000-0000-0000ED170000}"/>
    <cellStyle name="Input 2 2 3 4 2 6" xfId="6163" xr:uid="{00000000-0005-0000-0000-0000EE170000}"/>
    <cellStyle name="Input 2 2 3 4 2 7" xfId="6164" xr:uid="{00000000-0005-0000-0000-0000EF170000}"/>
    <cellStyle name="Input 2 2 3 4 3" xfId="6165" xr:uid="{00000000-0005-0000-0000-0000F0170000}"/>
    <cellStyle name="Input 2 2 3 4 3 2" xfId="6166" xr:uid="{00000000-0005-0000-0000-0000F1170000}"/>
    <cellStyle name="Input 2 2 3 4 3 3" xfId="6167" xr:uid="{00000000-0005-0000-0000-0000F2170000}"/>
    <cellStyle name="Input 2 2 3 4 3 4" xfId="6168" xr:uid="{00000000-0005-0000-0000-0000F3170000}"/>
    <cellStyle name="Input 2 2 3 4 3 5" xfId="6169" xr:uid="{00000000-0005-0000-0000-0000F4170000}"/>
    <cellStyle name="Input 2 2 3 4 4" xfId="6170" xr:uid="{00000000-0005-0000-0000-0000F5170000}"/>
    <cellStyle name="Input 2 2 3 4 4 2" xfId="6171" xr:uid="{00000000-0005-0000-0000-0000F6170000}"/>
    <cellStyle name="Input 2 2 3 4 4 3" xfId="6172" xr:uid="{00000000-0005-0000-0000-0000F7170000}"/>
    <cellStyle name="Input 2 2 3 4 4 4" xfId="6173" xr:uid="{00000000-0005-0000-0000-0000F8170000}"/>
    <cellStyle name="Input 2 2 3 4 4 5" xfId="6174" xr:uid="{00000000-0005-0000-0000-0000F9170000}"/>
    <cellStyle name="Input 2 2 3 4 5" xfId="6175" xr:uid="{00000000-0005-0000-0000-0000FA170000}"/>
    <cellStyle name="Input 2 2 3 4 5 2" xfId="6176" xr:uid="{00000000-0005-0000-0000-0000FB170000}"/>
    <cellStyle name="Input 2 2 3 4 6" xfId="6177" xr:uid="{00000000-0005-0000-0000-0000FC170000}"/>
    <cellStyle name="Input 2 2 3 4 6 2" xfId="6178" xr:uid="{00000000-0005-0000-0000-0000FD170000}"/>
    <cellStyle name="Input 2 2 3 4 7" xfId="6179" xr:uid="{00000000-0005-0000-0000-0000FE170000}"/>
    <cellStyle name="Input 2 2 3 4 8" xfId="6180" xr:uid="{00000000-0005-0000-0000-0000FF170000}"/>
    <cellStyle name="Input 2 2 3 5" xfId="6181" xr:uid="{00000000-0005-0000-0000-000000180000}"/>
    <cellStyle name="Input 2 2 3 5 2" xfId="6182" xr:uid="{00000000-0005-0000-0000-000001180000}"/>
    <cellStyle name="Input 2 2 3 5 2 2" xfId="6183" xr:uid="{00000000-0005-0000-0000-000002180000}"/>
    <cellStyle name="Input 2 2 3 5 2 2 2" xfId="6184" xr:uid="{00000000-0005-0000-0000-000003180000}"/>
    <cellStyle name="Input 2 2 3 5 2 2 3" xfId="6185" xr:uid="{00000000-0005-0000-0000-000004180000}"/>
    <cellStyle name="Input 2 2 3 5 2 2 4" xfId="6186" xr:uid="{00000000-0005-0000-0000-000005180000}"/>
    <cellStyle name="Input 2 2 3 5 2 2 5" xfId="6187" xr:uid="{00000000-0005-0000-0000-000006180000}"/>
    <cellStyle name="Input 2 2 3 5 2 3" xfId="6188" xr:uid="{00000000-0005-0000-0000-000007180000}"/>
    <cellStyle name="Input 2 2 3 5 2 3 2" xfId="6189" xr:uid="{00000000-0005-0000-0000-000008180000}"/>
    <cellStyle name="Input 2 2 3 5 2 3 3" xfId="6190" xr:uid="{00000000-0005-0000-0000-000009180000}"/>
    <cellStyle name="Input 2 2 3 5 2 3 4" xfId="6191" xr:uid="{00000000-0005-0000-0000-00000A180000}"/>
    <cellStyle name="Input 2 2 3 5 2 3 5" xfId="6192" xr:uid="{00000000-0005-0000-0000-00000B180000}"/>
    <cellStyle name="Input 2 2 3 5 2 4" xfId="6193" xr:uid="{00000000-0005-0000-0000-00000C180000}"/>
    <cellStyle name="Input 2 2 3 5 2 4 2" xfId="6194" xr:uid="{00000000-0005-0000-0000-00000D180000}"/>
    <cellStyle name="Input 2 2 3 5 2 5" xfId="6195" xr:uid="{00000000-0005-0000-0000-00000E180000}"/>
    <cellStyle name="Input 2 2 3 5 2 5 2" xfId="6196" xr:uid="{00000000-0005-0000-0000-00000F180000}"/>
    <cellStyle name="Input 2 2 3 5 2 6" xfId="6197" xr:uid="{00000000-0005-0000-0000-000010180000}"/>
    <cellStyle name="Input 2 2 3 5 2 7" xfId="6198" xr:uid="{00000000-0005-0000-0000-000011180000}"/>
    <cellStyle name="Input 2 2 3 5 3" xfId="6199" xr:uid="{00000000-0005-0000-0000-000012180000}"/>
    <cellStyle name="Input 2 2 3 5 3 2" xfId="6200" xr:uid="{00000000-0005-0000-0000-000013180000}"/>
    <cellStyle name="Input 2 2 3 5 3 3" xfId="6201" xr:uid="{00000000-0005-0000-0000-000014180000}"/>
    <cellStyle name="Input 2 2 3 5 3 4" xfId="6202" xr:uid="{00000000-0005-0000-0000-000015180000}"/>
    <cellStyle name="Input 2 2 3 5 3 5" xfId="6203" xr:uid="{00000000-0005-0000-0000-000016180000}"/>
    <cellStyle name="Input 2 2 3 5 4" xfId="6204" xr:uid="{00000000-0005-0000-0000-000017180000}"/>
    <cellStyle name="Input 2 2 3 5 4 2" xfId="6205" xr:uid="{00000000-0005-0000-0000-000018180000}"/>
    <cellStyle name="Input 2 2 3 5 4 3" xfId="6206" xr:uid="{00000000-0005-0000-0000-000019180000}"/>
    <cellStyle name="Input 2 2 3 5 4 4" xfId="6207" xr:uid="{00000000-0005-0000-0000-00001A180000}"/>
    <cellStyle name="Input 2 2 3 5 4 5" xfId="6208" xr:uid="{00000000-0005-0000-0000-00001B180000}"/>
    <cellStyle name="Input 2 2 3 5 5" xfId="6209" xr:uid="{00000000-0005-0000-0000-00001C180000}"/>
    <cellStyle name="Input 2 2 3 5 5 2" xfId="6210" xr:uid="{00000000-0005-0000-0000-00001D180000}"/>
    <cellStyle name="Input 2 2 3 5 6" xfId="6211" xr:uid="{00000000-0005-0000-0000-00001E180000}"/>
    <cellStyle name="Input 2 2 3 5 6 2" xfId="6212" xr:uid="{00000000-0005-0000-0000-00001F180000}"/>
    <cellStyle name="Input 2 2 3 5 7" xfId="6213" xr:uid="{00000000-0005-0000-0000-000020180000}"/>
    <cellStyle name="Input 2 2 3 5 8" xfId="6214" xr:uid="{00000000-0005-0000-0000-000021180000}"/>
    <cellStyle name="Input 2 2 3 6" xfId="6215" xr:uid="{00000000-0005-0000-0000-000022180000}"/>
    <cellStyle name="Input 2 2 3 6 2" xfId="6216" xr:uid="{00000000-0005-0000-0000-000023180000}"/>
    <cellStyle name="Input 2 2 3 6 2 2" xfId="6217" xr:uid="{00000000-0005-0000-0000-000024180000}"/>
    <cellStyle name="Input 2 2 3 6 2 2 2" xfId="6218" xr:uid="{00000000-0005-0000-0000-000025180000}"/>
    <cellStyle name="Input 2 2 3 6 2 2 3" xfId="6219" xr:uid="{00000000-0005-0000-0000-000026180000}"/>
    <cellStyle name="Input 2 2 3 6 2 2 4" xfId="6220" xr:uid="{00000000-0005-0000-0000-000027180000}"/>
    <cellStyle name="Input 2 2 3 6 2 2 5" xfId="6221" xr:uid="{00000000-0005-0000-0000-000028180000}"/>
    <cellStyle name="Input 2 2 3 6 2 3" xfId="6222" xr:uid="{00000000-0005-0000-0000-000029180000}"/>
    <cellStyle name="Input 2 2 3 6 2 3 2" xfId="6223" xr:uid="{00000000-0005-0000-0000-00002A180000}"/>
    <cellStyle name="Input 2 2 3 6 2 3 3" xfId="6224" xr:uid="{00000000-0005-0000-0000-00002B180000}"/>
    <cellStyle name="Input 2 2 3 6 2 3 4" xfId="6225" xr:uid="{00000000-0005-0000-0000-00002C180000}"/>
    <cellStyle name="Input 2 2 3 6 2 3 5" xfId="6226" xr:uid="{00000000-0005-0000-0000-00002D180000}"/>
    <cellStyle name="Input 2 2 3 6 2 4" xfId="6227" xr:uid="{00000000-0005-0000-0000-00002E180000}"/>
    <cellStyle name="Input 2 2 3 6 2 4 2" xfId="6228" xr:uid="{00000000-0005-0000-0000-00002F180000}"/>
    <cellStyle name="Input 2 2 3 6 2 5" xfId="6229" xr:uid="{00000000-0005-0000-0000-000030180000}"/>
    <cellStyle name="Input 2 2 3 6 2 5 2" xfId="6230" xr:uid="{00000000-0005-0000-0000-000031180000}"/>
    <cellStyle name="Input 2 2 3 6 2 6" xfId="6231" xr:uid="{00000000-0005-0000-0000-000032180000}"/>
    <cellStyle name="Input 2 2 3 6 2 7" xfId="6232" xr:uid="{00000000-0005-0000-0000-000033180000}"/>
    <cellStyle name="Input 2 2 3 6 3" xfId="6233" xr:uid="{00000000-0005-0000-0000-000034180000}"/>
    <cellStyle name="Input 2 2 3 6 3 2" xfId="6234" xr:uid="{00000000-0005-0000-0000-000035180000}"/>
    <cellStyle name="Input 2 2 3 6 3 3" xfId="6235" xr:uid="{00000000-0005-0000-0000-000036180000}"/>
    <cellStyle name="Input 2 2 3 6 3 4" xfId="6236" xr:uid="{00000000-0005-0000-0000-000037180000}"/>
    <cellStyle name="Input 2 2 3 6 3 5" xfId="6237" xr:uid="{00000000-0005-0000-0000-000038180000}"/>
    <cellStyle name="Input 2 2 3 6 4" xfId="6238" xr:uid="{00000000-0005-0000-0000-000039180000}"/>
    <cellStyle name="Input 2 2 3 6 4 2" xfId="6239" xr:uid="{00000000-0005-0000-0000-00003A180000}"/>
    <cellStyle name="Input 2 2 3 6 4 3" xfId="6240" xr:uid="{00000000-0005-0000-0000-00003B180000}"/>
    <cellStyle name="Input 2 2 3 6 4 4" xfId="6241" xr:uid="{00000000-0005-0000-0000-00003C180000}"/>
    <cellStyle name="Input 2 2 3 6 4 5" xfId="6242" xr:uid="{00000000-0005-0000-0000-00003D180000}"/>
    <cellStyle name="Input 2 2 3 6 5" xfId="6243" xr:uid="{00000000-0005-0000-0000-00003E180000}"/>
    <cellStyle name="Input 2 2 3 6 5 2" xfId="6244" xr:uid="{00000000-0005-0000-0000-00003F180000}"/>
    <cellStyle name="Input 2 2 3 6 6" xfId="6245" xr:uid="{00000000-0005-0000-0000-000040180000}"/>
    <cellStyle name="Input 2 2 3 6 6 2" xfId="6246" xr:uid="{00000000-0005-0000-0000-000041180000}"/>
    <cellStyle name="Input 2 2 3 6 7" xfId="6247" xr:uid="{00000000-0005-0000-0000-000042180000}"/>
    <cellStyle name="Input 2 2 3 6 8" xfId="6248" xr:uid="{00000000-0005-0000-0000-000043180000}"/>
    <cellStyle name="Input 2 2 3 7" xfId="6249" xr:uid="{00000000-0005-0000-0000-000044180000}"/>
    <cellStyle name="Input 2 2 3 7 2" xfId="6250" xr:uid="{00000000-0005-0000-0000-000045180000}"/>
    <cellStyle name="Input 2 2 3 7 2 2" xfId="6251" xr:uid="{00000000-0005-0000-0000-000046180000}"/>
    <cellStyle name="Input 2 2 3 7 2 2 2" xfId="6252" xr:uid="{00000000-0005-0000-0000-000047180000}"/>
    <cellStyle name="Input 2 2 3 7 2 2 3" xfId="6253" xr:uid="{00000000-0005-0000-0000-000048180000}"/>
    <cellStyle name="Input 2 2 3 7 2 2 4" xfId="6254" xr:uid="{00000000-0005-0000-0000-000049180000}"/>
    <cellStyle name="Input 2 2 3 7 2 2 5" xfId="6255" xr:uid="{00000000-0005-0000-0000-00004A180000}"/>
    <cellStyle name="Input 2 2 3 7 2 3" xfId="6256" xr:uid="{00000000-0005-0000-0000-00004B180000}"/>
    <cellStyle name="Input 2 2 3 7 2 3 2" xfId="6257" xr:uid="{00000000-0005-0000-0000-00004C180000}"/>
    <cellStyle name="Input 2 2 3 7 2 3 3" xfId="6258" xr:uid="{00000000-0005-0000-0000-00004D180000}"/>
    <cellStyle name="Input 2 2 3 7 2 3 4" xfId="6259" xr:uid="{00000000-0005-0000-0000-00004E180000}"/>
    <cellStyle name="Input 2 2 3 7 2 3 5" xfId="6260" xr:uid="{00000000-0005-0000-0000-00004F180000}"/>
    <cellStyle name="Input 2 2 3 7 2 4" xfId="6261" xr:uid="{00000000-0005-0000-0000-000050180000}"/>
    <cellStyle name="Input 2 2 3 7 2 4 2" xfId="6262" xr:uid="{00000000-0005-0000-0000-000051180000}"/>
    <cellStyle name="Input 2 2 3 7 2 5" xfId="6263" xr:uid="{00000000-0005-0000-0000-000052180000}"/>
    <cellStyle name="Input 2 2 3 7 2 5 2" xfId="6264" xr:uid="{00000000-0005-0000-0000-000053180000}"/>
    <cellStyle name="Input 2 2 3 7 2 6" xfId="6265" xr:uid="{00000000-0005-0000-0000-000054180000}"/>
    <cellStyle name="Input 2 2 3 7 2 7" xfId="6266" xr:uid="{00000000-0005-0000-0000-000055180000}"/>
    <cellStyle name="Input 2 2 3 7 3" xfId="6267" xr:uid="{00000000-0005-0000-0000-000056180000}"/>
    <cellStyle name="Input 2 2 3 7 3 2" xfId="6268" xr:uid="{00000000-0005-0000-0000-000057180000}"/>
    <cellStyle name="Input 2 2 3 7 3 3" xfId="6269" xr:uid="{00000000-0005-0000-0000-000058180000}"/>
    <cellStyle name="Input 2 2 3 7 3 4" xfId="6270" xr:uid="{00000000-0005-0000-0000-000059180000}"/>
    <cellStyle name="Input 2 2 3 7 3 5" xfId="6271" xr:uid="{00000000-0005-0000-0000-00005A180000}"/>
    <cellStyle name="Input 2 2 3 7 4" xfId="6272" xr:uid="{00000000-0005-0000-0000-00005B180000}"/>
    <cellStyle name="Input 2 2 3 7 4 2" xfId="6273" xr:uid="{00000000-0005-0000-0000-00005C180000}"/>
    <cellStyle name="Input 2 2 3 7 4 3" xfId="6274" xr:uid="{00000000-0005-0000-0000-00005D180000}"/>
    <cellStyle name="Input 2 2 3 7 4 4" xfId="6275" xr:uid="{00000000-0005-0000-0000-00005E180000}"/>
    <cellStyle name="Input 2 2 3 7 4 5" xfId="6276" xr:uid="{00000000-0005-0000-0000-00005F180000}"/>
    <cellStyle name="Input 2 2 3 7 5" xfId="6277" xr:uid="{00000000-0005-0000-0000-000060180000}"/>
    <cellStyle name="Input 2 2 3 7 5 2" xfId="6278" xr:uid="{00000000-0005-0000-0000-000061180000}"/>
    <cellStyle name="Input 2 2 3 7 6" xfId="6279" xr:uid="{00000000-0005-0000-0000-000062180000}"/>
    <cellStyle name="Input 2 2 3 7 6 2" xfId="6280" xr:uid="{00000000-0005-0000-0000-000063180000}"/>
    <cellStyle name="Input 2 2 3 7 7" xfId="6281" xr:uid="{00000000-0005-0000-0000-000064180000}"/>
    <cellStyle name="Input 2 2 3 7 8" xfId="6282" xr:uid="{00000000-0005-0000-0000-000065180000}"/>
    <cellStyle name="Input 2 2 3 8" xfId="6283" xr:uid="{00000000-0005-0000-0000-000066180000}"/>
    <cellStyle name="Input 2 2 3 8 2" xfId="6284" xr:uid="{00000000-0005-0000-0000-000067180000}"/>
    <cellStyle name="Input 2 2 3 8 2 2" xfId="6285" xr:uid="{00000000-0005-0000-0000-000068180000}"/>
    <cellStyle name="Input 2 2 3 8 2 2 2" xfId="6286" xr:uid="{00000000-0005-0000-0000-000069180000}"/>
    <cellStyle name="Input 2 2 3 8 2 2 3" xfId="6287" xr:uid="{00000000-0005-0000-0000-00006A180000}"/>
    <cellStyle name="Input 2 2 3 8 2 2 4" xfId="6288" xr:uid="{00000000-0005-0000-0000-00006B180000}"/>
    <cellStyle name="Input 2 2 3 8 2 2 5" xfId="6289" xr:uid="{00000000-0005-0000-0000-00006C180000}"/>
    <cellStyle name="Input 2 2 3 8 2 3" xfId="6290" xr:uid="{00000000-0005-0000-0000-00006D180000}"/>
    <cellStyle name="Input 2 2 3 8 2 3 2" xfId="6291" xr:uid="{00000000-0005-0000-0000-00006E180000}"/>
    <cellStyle name="Input 2 2 3 8 2 3 3" xfId="6292" xr:uid="{00000000-0005-0000-0000-00006F180000}"/>
    <cellStyle name="Input 2 2 3 8 2 3 4" xfId="6293" xr:uid="{00000000-0005-0000-0000-000070180000}"/>
    <cellStyle name="Input 2 2 3 8 2 3 5" xfId="6294" xr:uid="{00000000-0005-0000-0000-000071180000}"/>
    <cellStyle name="Input 2 2 3 8 2 4" xfId="6295" xr:uid="{00000000-0005-0000-0000-000072180000}"/>
    <cellStyle name="Input 2 2 3 8 2 4 2" xfId="6296" xr:uid="{00000000-0005-0000-0000-000073180000}"/>
    <cellStyle name="Input 2 2 3 8 2 5" xfId="6297" xr:uid="{00000000-0005-0000-0000-000074180000}"/>
    <cellStyle name="Input 2 2 3 8 2 5 2" xfId="6298" xr:uid="{00000000-0005-0000-0000-000075180000}"/>
    <cellStyle name="Input 2 2 3 8 2 6" xfId="6299" xr:uid="{00000000-0005-0000-0000-000076180000}"/>
    <cellStyle name="Input 2 2 3 8 2 7" xfId="6300" xr:uid="{00000000-0005-0000-0000-000077180000}"/>
    <cellStyle name="Input 2 2 3 8 3" xfId="6301" xr:uid="{00000000-0005-0000-0000-000078180000}"/>
    <cellStyle name="Input 2 2 3 8 3 2" xfId="6302" xr:uid="{00000000-0005-0000-0000-000079180000}"/>
    <cellStyle name="Input 2 2 3 8 3 3" xfId="6303" xr:uid="{00000000-0005-0000-0000-00007A180000}"/>
    <cellStyle name="Input 2 2 3 8 3 4" xfId="6304" xr:uid="{00000000-0005-0000-0000-00007B180000}"/>
    <cellStyle name="Input 2 2 3 8 3 5" xfId="6305" xr:uid="{00000000-0005-0000-0000-00007C180000}"/>
    <cellStyle name="Input 2 2 3 8 4" xfId="6306" xr:uid="{00000000-0005-0000-0000-00007D180000}"/>
    <cellStyle name="Input 2 2 3 8 4 2" xfId="6307" xr:uid="{00000000-0005-0000-0000-00007E180000}"/>
    <cellStyle name="Input 2 2 3 8 4 3" xfId="6308" xr:uid="{00000000-0005-0000-0000-00007F180000}"/>
    <cellStyle name="Input 2 2 3 8 4 4" xfId="6309" xr:uid="{00000000-0005-0000-0000-000080180000}"/>
    <cellStyle name="Input 2 2 3 8 4 5" xfId="6310" xr:uid="{00000000-0005-0000-0000-000081180000}"/>
    <cellStyle name="Input 2 2 3 8 5" xfId="6311" xr:uid="{00000000-0005-0000-0000-000082180000}"/>
    <cellStyle name="Input 2 2 3 8 5 2" xfId="6312" xr:uid="{00000000-0005-0000-0000-000083180000}"/>
    <cellStyle name="Input 2 2 3 8 6" xfId="6313" xr:uid="{00000000-0005-0000-0000-000084180000}"/>
    <cellStyle name="Input 2 2 3 8 6 2" xfId="6314" xr:uid="{00000000-0005-0000-0000-000085180000}"/>
    <cellStyle name="Input 2 2 3 8 7" xfId="6315" xr:uid="{00000000-0005-0000-0000-000086180000}"/>
    <cellStyle name="Input 2 2 3 8 8" xfId="6316" xr:uid="{00000000-0005-0000-0000-000087180000}"/>
    <cellStyle name="Input 2 2 3 9" xfId="6317" xr:uid="{00000000-0005-0000-0000-000088180000}"/>
    <cellStyle name="Input 2 2 3 9 2" xfId="6318" xr:uid="{00000000-0005-0000-0000-000089180000}"/>
    <cellStyle name="Input 2 2 3 9 2 2" xfId="6319" xr:uid="{00000000-0005-0000-0000-00008A180000}"/>
    <cellStyle name="Input 2 2 3 9 2 2 2" xfId="6320" xr:uid="{00000000-0005-0000-0000-00008B180000}"/>
    <cellStyle name="Input 2 2 3 9 2 2 3" xfId="6321" xr:uid="{00000000-0005-0000-0000-00008C180000}"/>
    <cellStyle name="Input 2 2 3 9 2 2 4" xfId="6322" xr:uid="{00000000-0005-0000-0000-00008D180000}"/>
    <cellStyle name="Input 2 2 3 9 2 2 5" xfId="6323" xr:uid="{00000000-0005-0000-0000-00008E180000}"/>
    <cellStyle name="Input 2 2 3 9 2 3" xfId="6324" xr:uid="{00000000-0005-0000-0000-00008F180000}"/>
    <cellStyle name="Input 2 2 3 9 2 3 2" xfId="6325" xr:uid="{00000000-0005-0000-0000-000090180000}"/>
    <cellStyle name="Input 2 2 3 9 2 3 3" xfId="6326" xr:uid="{00000000-0005-0000-0000-000091180000}"/>
    <cellStyle name="Input 2 2 3 9 2 3 4" xfId="6327" xr:uid="{00000000-0005-0000-0000-000092180000}"/>
    <cellStyle name="Input 2 2 3 9 2 3 5" xfId="6328" xr:uid="{00000000-0005-0000-0000-000093180000}"/>
    <cellStyle name="Input 2 2 3 9 2 4" xfId="6329" xr:uid="{00000000-0005-0000-0000-000094180000}"/>
    <cellStyle name="Input 2 2 3 9 2 4 2" xfId="6330" xr:uid="{00000000-0005-0000-0000-000095180000}"/>
    <cellStyle name="Input 2 2 3 9 2 5" xfId="6331" xr:uid="{00000000-0005-0000-0000-000096180000}"/>
    <cellStyle name="Input 2 2 3 9 2 5 2" xfId="6332" xr:uid="{00000000-0005-0000-0000-000097180000}"/>
    <cellStyle name="Input 2 2 3 9 2 6" xfId="6333" xr:uid="{00000000-0005-0000-0000-000098180000}"/>
    <cellStyle name="Input 2 2 3 9 2 7" xfId="6334" xr:uid="{00000000-0005-0000-0000-000099180000}"/>
    <cellStyle name="Input 2 2 3 9 3" xfId="6335" xr:uid="{00000000-0005-0000-0000-00009A180000}"/>
    <cellStyle name="Input 2 2 3 9 3 2" xfId="6336" xr:uid="{00000000-0005-0000-0000-00009B180000}"/>
    <cellStyle name="Input 2 2 3 9 3 3" xfId="6337" xr:uid="{00000000-0005-0000-0000-00009C180000}"/>
    <cellStyle name="Input 2 2 3 9 3 4" xfId="6338" xr:uid="{00000000-0005-0000-0000-00009D180000}"/>
    <cellStyle name="Input 2 2 3 9 3 5" xfId="6339" xr:uid="{00000000-0005-0000-0000-00009E180000}"/>
    <cellStyle name="Input 2 2 3 9 4" xfId="6340" xr:uid="{00000000-0005-0000-0000-00009F180000}"/>
    <cellStyle name="Input 2 2 3 9 4 2" xfId="6341" xr:uid="{00000000-0005-0000-0000-0000A0180000}"/>
    <cellStyle name="Input 2 2 3 9 4 3" xfId="6342" xr:uid="{00000000-0005-0000-0000-0000A1180000}"/>
    <cellStyle name="Input 2 2 3 9 4 4" xfId="6343" xr:uid="{00000000-0005-0000-0000-0000A2180000}"/>
    <cellStyle name="Input 2 2 3 9 4 5" xfId="6344" xr:uid="{00000000-0005-0000-0000-0000A3180000}"/>
    <cellStyle name="Input 2 2 3 9 5" xfId="6345" xr:uid="{00000000-0005-0000-0000-0000A4180000}"/>
    <cellStyle name="Input 2 2 3 9 5 2" xfId="6346" xr:uid="{00000000-0005-0000-0000-0000A5180000}"/>
    <cellStyle name="Input 2 2 3 9 6" xfId="6347" xr:uid="{00000000-0005-0000-0000-0000A6180000}"/>
    <cellStyle name="Input 2 2 3 9 6 2" xfId="6348" xr:uid="{00000000-0005-0000-0000-0000A7180000}"/>
    <cellStyle name="Input 2 2 3 9 7" xfId="6349" xr:uid="{00000000-0005-0000-0000-0000A8180000}"/>
    <cellStyle name="Input 2 2 3 9 8" xfId="6350" xr:uid="{00000000-0005-0000-0000-0000A9180000}"/>
    <cellStyle name="Input 2 2 4" xfId="6351" xr:uid="{00000000-0005-0000-0000-0000AA180000}"/>
    <cellStyle name="Input 2 2 4 2" xfId="6352" xr:uid="{00000000-0005-0000-0000-0000AB180000}"/>
    <cellStyle name="Input 2 2 5" xfId="6353" xr:uid="{00000000-0005-0000-0000-0000AC180000}"/>
    <cellStyle name="Input 2 2 5 2" xfId="6354" xr:uid="{00000000-0005-0000-0000-0000AD180000}"/>
    <cellStyle name="Input 2 2 6" xfId="6355" xr:uid="{00000000-0005-0000-0000-0000AE180000}"/>
    <cellStyle name="Input 2 2 7" xfId="6356" xr:uid="{00000000-0005-0000-0000-0000AF180000}"/>
    <cellStyle name="Input 2 2 7 2" xfId="6357" xr:uid="{00000000-0005-0000-0000-0000B0180000}"/>
    <cellStyle name="Input 2 2_T-straight with PEDs adjustor" xfId="6358" xr:uid="{00000000-0005-0000-0000-0000B1180000}"/>
    <cellStyle name="Input 2 3" xfId="6359" xr:uid="{00000000-0005-0000-0000-0000B2180000}"/>
    <cellStyle name="Input 2 3 2" xfId="6360" xr:uid="{00000000-0005-0000-0000-0000B3180000}"/>
    <cellStyle name="Input 2 3 2 10" xfId="6361" xr:uid="{00000000-0005-0000-0000-0000B4180000}"/>
    <cellStyle name="Input 2 3 2 10 2" xfId="6362" xr:uid="{00000000-0005-0000-0000-0000B5180000}"/>
    <cellStyle name="Input 2 3 2 10 2 2" xfId="6363" xr:uid="{00000000-0005-0000-0000-0000B6180000}"/>
    <cellStyle name="Input 2 3 2 10 2 2 2" xfId="6364" xr:uid="{00000000-0005-0000-0000-0000B7180000}"/>
    <cellStyle name="Input 2 3 2 10 2 2 3" xfId="6365" xr:uid="{00000000-0005-0000-0000-0000B8180000}"/>
    <cellStyle name="Input 2 3 2 10 2 2 4" xfId="6366" xr:uid="{00000000-0005-0000-0000-0000B9180000}"/>
    <cellStyle name="Input 2 3 2 10 2 2 5" xfId="6367" xr:uid="{00000000-0005-0000-0000-0000BA180000}"/>
    <cellStyle name="Input 2 3 2 10 2 3" xfId="6368" xr:uid="{00000000-0005-0000-0000-0000BB180000}"/>
    <cellStyle name="Input 2 3 2 10 2 3 2" xfId="6369" xr:uid="{00000000-0005-0000-0000-0000BC180000}"/>
    <cellStyle name="Input 2 3 2 10 2 3 3" xfId="6370" xr:uid="{00000000-0005-0000-0000-0000BD180000}"/>
    <cellStyle name="Input 2 3 2 10 2 3 4" xfId="6371" xr:uid="{00000000-0005-0000-0000-0000BE180000}"/>
    <cellStyle name="Input 2 3 2 10 2 3 5" xfId="6372" xr:uid="{00000000-0005-0000-0000-0000BF180000}"/>
    <cellStyle name="Input 2 3 2 10 2 4" xfId="6373" xr:uid="{00000000-0005-0000-0000-0000C0180000}"/>
    <cellStyle name="Input 2 3 2 10 2 4 2" xfId="6374" xr:uid="{00000000-0005-0000-0000-0000C1180000}"/>
    <cellStyle name="Input 2 3 2 10 2 5" xfId="6375" xr:uid="{00000000-0005-0000-0000-0000C2180000}"/>
    <cellStyle name="Input 2 3 2 10 2 5 2" xfId="6376" xr:uid="{00000000-0005-0000-0000-0000C3180000}"/>
    <cellStyle name="Input 2 3 2 10 2 6" xfId="6377" xr:uid="{00000000-0005-0000-0000-0000C4180000}"/>
    <cellStyle name="Input 2 3 2 10 2 7" xfId="6378" xr:uid="{00000000-0005-0000-0000-0000C5180000}"/>
    <cellStyle name="Input 2 3 2 10 3" xfId="6379" xr:uid="{00000000-0005-0000-0000-0000C6180000}"/>
    <cellStyle name="Input 2 3 2 10 3 2" xfId="6380" xr:uid="{00000000-0005-0000-0000-0000C7180000}"/>
    <cellStyle name="Input 2 3 2 10 3 3" xfId="6381" xr:uid="{00000000-0005-0000-0000-0000C8180000}"/>
    <cellStyle name="Input 2 3 2 10 3 4" xfId="6382" xr:uid="{00000000-0005-0000-0000-0000C9180000}"/>
    <cellStyle name="Input 2 3 2 10 3 5" xfId="6383" xr:uid="{00000000-0005-0000-0000-0000CA180000}"/>
    <cellStyle name="Input 2 3 2 10 4" xfId="6384" xr:uid="{00000000-0005-0000-0000-0000CB180000}"/>
    <cellStyle name="Input 2 3 2 10 4 2" xfId="6385" xr:uid="{00000000-0005-0000-0000-0000CC180000}"/>
    <cellStyle name="Input 2 3 2 10 4 3" xfId="6386" xr:uid="{00000000-0005-0000-0000-0000CD180000}"/>
    <cellStyle name="Input 2 3 2 10 4 4" xfId="6387" xr:uid="{00000000-0005-0000-0000-0000CE180000}"/>
    <cellStyle name="Input 2 3 2 10 4 5" xfId="6388" xr:uid="{00000000-0005-0000-0000-0000CF180000}"/>
    <cellStyle name="Input 2 3 2 10 5" xfId="6389" xr:uid="{00000000-0005-0000-0000-0000D0180000}"/>
    <cellStyle name="Input 2 3 2 10 5 2" xfId="6390" xr:uid="{00000000-0005-0000-0000-0000D1180000}"/>
    <cellStyle name="Input 2 3 2 10 6" xfId="6391" xr:uid="{00000000-0005-0000-0000-0000D2180000}"/>
    <cellStyle name="Input 2 3 2 10 6 2" xfId="6392" xr:uid="{00000000-0005-0000-0000-0000D3180000}"/>
    <cellStyle name="Input 2 3 2 10 7" xfId="6393" xr:uid="{00000000-0005-0000-0000-0000D4180000}"/>
    <cellStyle name="Input 2 3 2 10 8" xfId="6394" xr:uid="{00000000-0005-0000-0000-0000D5180000}"/>
    <cellStyle name="Input 2 3 2 11" xfId="6395" xr:uid="{00000000-0005-0000-0000-0000D6180000}"/>
    <cellStyle name="Input 2 3 2 11 2" xfId="6396" xr:uid="{00000000-0005-0000-0000-0000D7180000}"/>
    <cellStyle name="Input 2 3 2 11 2 2" xfId="6397" xr:uid="{00000000-0005-0000-0000-0000D8180000}"/>
    <cellStyle name="Input 2 3 2 11 2 2 2" xfId="6398" xr:uid="{00000000-0005-0000-0000-0000D9180000}"/>
    <cellStyle name="Input 2 3 2 11 2 2 3" xfId="6399" xr:uid="{00000000-0005-0000-0000-0000DA180000}"/>
    <cellStyle name="Input 2 3 2 11 2 2 4" xfId="6400" xr:uid="{00000000-0005-0000-0000-0000DB180000}"/>
    <cellStyle name="Input 2 3 2 11 2 2 5" xfId="6401" xr:uid="{00000000-0005-0000-0000-0000DC180000}"/>
    <cellStyle name="Input 2 3 2 11 2 3" xfId="6402" xr:uid="{00000000-0005-0000-0000-0000DD180000}"/>
    <cellStyle name="Input 2 3 2 11 2 3 2" xfId="6403" xr:uid="{00000000-0005-0000-0000-0000DE180000}"/>
    <cellStyle name="Input 2 3 2 11 2 3 3" xfId="6404" xr:uid="{00000000-0005-0000-0000-0000DF180000}"/>
    <cellStyle name="Input 2 3 2 11 2 3 4" xfId="6405" xr:uid="{00000000-0005-0000-0000-0000E0180000}"/>
    <cellStyle name="Input 2 3 2 11 2 3 5" xfId="6406" xr:uid="{00000000-0005-0000-0000-0000E1180000}"/>
    <cellStyle name="Input 2 3 2 11 2 4" xfId="6407" xr:uid="{00000000-0005-0000-0000-0000E2180000}"/>
    <cellStyle name="Input 2 3 2 11 2 4 2" xfId="6408" xr:uid="{00000000-0005-0000-0000-0000E3180000}"/>
    <cellStyle name="Input 2 3 2 11 2 5" xfId="6409" xr:uid="{00000000-0005-0000-0000-0000E4180000}"/>
    <cellStyle name="Input 2 3 2 11 2 5 2" xfId="6410" xr:uid="{00000000-0005-0000-0000-0000E5180000}"/>
    <cellStyle name="Input 2 3 2 11 2 6" xfId="6411" xr:uid="{00000000-0005-0000-0000-0000E6180000}"/>
    <cellStyle name="Input 2 3 2 11 2 7" xfId="6412" xr:uid="{00000000-0005-0000-0000-0000E7180000}"/>
    <cellStyle name="Input 2 3 2 11 3" xfId="6413" xr:uid="{00000000-0005-0000-0000-0000E8180000}"/>
    <cellStyle name="Input 2 3 2 11 3 2" xfId="6414" xr:uid="{00000000-0005-0000-0000-0000E9180000}"/>
    <cellStyle name="Input 2 3 2 11 3 3" xfId="6415" xr:uid="{00000000-0005-0000-0000-0000EA180000}"/>
    <cellStyle name="Input 2 3 2 11 3 4" xfId="6416" xr:uid="{00000000-0005-0000-0000-0000EB180000}"/>
    <cellStyle name="Input 2 3 2 11 3 5" xfId="6417" xr:uid="{00000000-0005-0000-0000-0000EC180000}"/>
    <cellStyle name="Input 2 3 2 11 4" xfId="6418" xr:uid="{00000000-0005-0000-0000-0000ED180000}"/>
    <cellStyle name="Input 2 3 2 11 4 2" xfId="6419" xr:uid="{00000000-0005-0000-0000-0000EE180000}"/>
    <cellStyle name="Input 2 3 2 11 4 3" xfId="6420" xr:uid="{00000000-0005-0000-0000-0000EF180000}"/>
    <cellStyle name="Input 2 3 2 11 4 4" xfId="6421" xr:uid="{00000000-0005-0000-0000-0000F0180000}"/>
    <cellStyle name="Input 2 3 2 11 4 5" xfId="6422" xr:uid="{00000000-0005-0000-0000-0000F1180000}"/>
    <cellStyle name="Input 2 3 2 11 5" xfId="6423" xr:uid="{00000000-0005-0000-0000-0000F2180000}"/>
    <cellStyle name="Input 2 3 2 11 5 2" xfId="6424" xr:uid="{00000000-0005-0000-0000-0000F3180000}"/>
    <cellStyle name="Input 2 3 2 11 6" xfId="6425" xr:uid="{00000000-0005-0000-0000-0000F4180000}"/>
    <cellStyle name="Input 2 3 2 11 6 2" xfId="6426" xr:uid="{00000000-0005-0000-0000-0000F5180000}"/>
    <cellStyle name="Input 2 3 2 11 7" xfId="6427" xr:uid="{00000000-0005-0000-0000-0000F6180000}"/>
    <cellStyle name="Input 2 3 2 11 8" xfId="6428" xr:uid="{00000000-0005-0000-0000-0000F7180000}"/>
    <cellStyle name="Input 2 3 2 12" xfId="6429" xr:uid="{00000000-0005-0000-0000-0000F8180000}"/>
    <cellStyle name="Input 2 3 2 12 2" xfId="6430" xr:uid="{00000000-0005-0000-0000-0000F9180000}"/>
    <cellStyle name="Input 2 3 2 12 2 2" xfId="6431" xr:uid="{00000000-0005-0000-0000-0000FA180000}"/>
    <cellStyle name="Input 2 3 2 12 2 2 2" xfId="6432" xr:uid="{00000000-0005-0000-0000-0000FB180000}"/>
    <cellStyle name="Input 2 3 2 12 2 2 3" xfId="6433" xr:uid="{00000000-0005-0000-0000-0000FC180000}"/>
    <cellStyle name="Input 2 3 2 12 2 2 4" xfId="6434" xr:uid="{00000000-0005-0000-0000-0000FD180000}"/>
    <cellStyle name="Input 2 3 2 12 2 2 5" xfId="6435" xr:uid="{00000000-0005-0000-0000-0000FE180000}"/>
    <cellStyle name="Input 2 3 2 12 2 3" xfId="6436" xr:uid="{00000000-0005-0000-0000-0000FF180000}"/>
    <cellStyle name="Input 2 3 2 12 2 3 2" xfId="6437" xr:uid="{00000000-0005-0000-0000-000000190000}"/>
    <cellStyle name="Input 2 3 2 12 2 3 3" xfId="6438" xr:uid="{00000000-0005-0000-0000-000001190000}"/>
    <cellStyle name="Input 2 3 2 12 2 3 4" xfId="6439" xr:uid="{00000000-0005-0000-0000-000002190000}"/>
    <cellStyle name="Input 2 3 2 12 2 3 5" xfId="6440" xr:uid="{00000000-0005-0000-0000-000003190000}"/>
    <cellStyle name="Input 2 3 2 12 2 4" xfId="6441" xr:uid="{00000000-0005-0000-0000-000004190000}"/>
    <cellStyle name="Input 2 3 2 12 2 4 2" xfId="6442" xr:uid="{00000000-0005-0000-0000-000005190000}"/>
    <cellStyle name="Input 2 3 2 12 2 5" xfId="6443" xr:uid="{00000000-0005-0000-0000-000006190000}"/>
    <cellStyle name="Input 2 3 2 12 2 5 2" xfId="6444" xr:uid="{00000000-0005-0000-0000-000007190000}"/>
    <cellStyle name="Input 2 3 2 12 2 6" xfId="6445" xr:uid="{00000000-0005-0000-0000-000008190000}"/>
    <cellStyle name="Input 2 3 2 12 2 7" xfId="6446" xr:uid="{00000000-0005-0000-0000-000009190000}"/>
    <cellStyle name="Input 2 3 2 12 3" xfId="6447" xr:uid="{00000000-0005-0000-0000-00000A190000}"/>
    <cellStyle name="Input 2 3 2 12 3 2" xfId="6448" xr:uid="{00000000-0005-0000-0000-00000B190000}"/>
    <cellStyle name="Input 2 3 2 12 3 3" xfId="6449" xr:uid="{00000000-0005-0000-0000-00000C190000}"/>
    <cellStyle name="Input 2 3 2 12 3 4" xfId="6450" xr:uid="{00000000-0005-0000-0000-00000D190000}"/>
    <cellStyle name="Input 2 3 2 12 3 5" xfId="6451" xr:uid="{00000000-0005-0000-0000-00000E190000}"/>
    <cellStyle name="Input 2 3 2 12 4" xfId="6452" xr:uid="{00000000-0005-0000-0000-00000F190000}"/>
    <cellStyle name="Input 2 3 2 12 4 2" xfId="6453" xr:uid="{00000000-0005-0000-0000-000010190000}"/>
    <cellStyle name="Input 2 3 2 12 4 3" xfId="6454" xr:uid="{00000000-0005-0000-0000-000011190000}"/>
    <cellStyle name="Input 2 3 2 12 4 4" xfId="6455" xr:uid="{00000000-0005-0000-0000-000012190000}"/>
    <cellStyle name="Input 2 3 2 12 4 5" xfId="6456" xr:uid="{00000000-0005-0000-0000-000013190000}"/>
    <cellStyle name="Input 2 3 2 12 5" xfId="6457" xr:uid="{00000000-0005-0000-0000-000014190000}"/>
    <cellStyle name="Input 2 3 2 12 5 2" xfId="6458" xr:uid="{00000000-0005-0000-0000-000015190000}"/>
    <cellStyle name="Input 2 3 2 12 6" xfId="6459" xr:uid="{00000000-0005-0000-0000-000016190000}"/>
    <cellStyle name="Input 2 3 2 12 6 2" xfId="6460" xr:uid="{00000000-0005-0000-0000-000017190000}"/>
    <cellStyle name="Input 2 3 2 12 7" xfId="6461" xr:uid="{00000000-0005-0000-0000-000018190000}"/>
    <cellStyle name="Input 2 3 2 12 8" xfId="6462" xr:uid="{00000000-0005-0000-0000-000019190000}"/>
    <cellStyle name="Input 2 3 2 13" xfId="6463" xr:uid="{00000000-0005-0000-0000-00001A190000}"/>
    <cellStyle name="Input 2 3 2 13 2" xfId="6464" xr:uid="{00000000-0005-0000-0000-00001B190000}"/>
    <cellStyle name="Input 2 3 2 13 2 2" xfId="6465" xr:uid="{00000000-0005-0000-0000-00001C190000}"/>
    <cellStyle name="Input 2 3 2 13 2 2 2" xfId="6466" xr:uid="{00000000-0005-0000-0000-00001D190000}"/>
    <cellStyle name="Input 2 3 2 13 2 2 3" xfId="6467" xr:uid="{00000000-0005-0000-0000-00001E190000}"/>
    <cellStyle name="Input 2 3 2 13 2 2 4" xfId="6468" xr:uid="{00000000-0005-0000-0000-00001F190000}"/>
    <cellStyle name="Input 2 3 2 13 2 2 5" xfId="6469" xr:uid="{00000000-0005-0000-0000-000020190000}"/>
    <cellStyle name="Input 2 3 2 13 2 3" xfId="6470" xr:uid="{00000000-0005-0000-0000-000021190000}"/>
    <cellStyle name="Input 2 3 2 13 2 3 2" xfId="6471" xr:uid="{00000000-0005-0000-0000-000022190000}"/>
    <cellStyle name="Input 2 3 2 13 2 3 3" xfId="6472" xr:uid="{00000000-0005-0000-0000-000023190000}"/>
    <cellStyle name="Input 2 3 2 13 2 3 4" xfId="6473" xr:uid="{00000000-0005-0000-0000-000024190000}"/>
    <cellStyle name="Input 2 3 2 13 2 3 5" xfId="6474" xr:uid="{00000000-0005-0000-0000-000025190000}"/>
    <cellStyle name="Input 2 3 2 13 2 4" xfId="6475" xr:uid="{00000000-0005-0000-0000-000026190000}"/>
    <cellStyle name="Input 2 3 2 13 2 4 2" xfId="6476" xr:uid="{00000000-0005-0000-0000-000027190000}"/>
    <cellStyle name="Input 2 3 2 13 2 5" xfId="6477" xr:uid="{00000000-0005-0000-0000-000028190000}"/>
    <cellStyle name="Input 2 3 2 13 2 5 2" xfId="6478" xr:uid="{00000000-0005-0000-0000-000029190000}"/>
    <cellStyle name="Input 2 3 2 13 2 6" xfId="6479" xr:uid="{00000000-0005-0000-0000-00002A190000}"/>
    <cellStyle name="Input 2 3 2 13 2 7" xfId="6480" xr:uid="{00000000-0005-0000-0000-00002B190000}"/>
    <cellStyle name="Input 2 3 2 13 3" xfId="6481" xr:uid="{00000000-0005-0000-0000-00002C190000}"/>
    <cellStyle name="Input 2 3 2 13 3 2" xfId="6482" xr:uid="{00000000-0005-0000-0000-00002D190000}"/>
    <cellStyle name="Input 2 3 2 13 3 3" xfId="6483" xr:uid="{00000000-0005-0000-0000-00002E190000}"/>
    <cellStyle name="Input 2 3 2 13 3 4" xfId="6484" xr:uid="{00000000-0005-0000-0000-00002F190000}"/>
    <cellStyle name="Input 2 3 2 13 3 5" xfId="6485" xr:uid="{00000000-0005-0000-0000-000030190000}"/>
    <cellStyle name="Input 2 3 2 13 4" xfId="6486" xr:uid="{00000000-0005-0000-0000-000031190000}"/>
    <cellStyle name="Input 2 3 2 13 4 2" xfId="6487" xr:uid="{00000000-0005-0000-0000-000032190000}"/>
    <cellStyle name="Input 2 3 2 13 4 3" xfId="6488" xr:uid="{00000000-0005-0000-0000-000033190000}"/>
    <cellStyle name="Input 2 3 2 13 4 4" xfId="6489" xr:uid="{00000000-0005-0000-0000-000034190000}"/>
    <cellStyle name="Input 2 3 2 13 4 5" xfId="6490" xr:uid="{00000000-0005-0000-0000-000035190000}"/>
    <cellStyle name="Input 2 3 2 13 5" xfId="6491" xr:uid="{00000000-0005-0000-0000-000036190000}"/>
    <cellStyle name="Input 2 3 2 13 5 2" xfId="6492" xr:uid="{00000000-0005-0000-0000-000037190000}"/>
    <cellStyle name="Input 2 3 2 13 6" xfId="6493" xr:uid="{00000000-0005-0000-0000-000038190000}"/>
    <cellStyle name="Input 2 3 2 13 6 2" xfId="6494" xr:uid="{00000000-0005-0000-0000-000039190000}"/>
    <cellStyle name="Input 2 3 2 13 7" xfId="6495" xr:uid="{00000000-0005-0000-0000-00003A190000}"/>
    <cellStyle name="Input 2 3 2 13 8" xfId="6496" xr:uid="{00000000-0005-0000-0000-00003B190000}"/>
    <cellStyle name="Input 2 3 2 14" xfId="6497" xr:uid="{00000000-0005-0000-0000-00003C190000}"/>
    <cellStyle name="Input 2 3 2 14 2" xfId="6498" xr:uid="{00000000-0005-0000-0000-00003D190000}"/>
    <cellStyle name="Input 2 3 2 14 2 2" xfId="6499" xr:uid="{00000000-0005-0000-0000-00003E190000}"/>
    <cellStyle name="Input 2 3 2 14 2 2 2" xfId="6500" xr:uid="{00000000-0005-0000-0000-00003F190000}"/>
    <cellStyle name="Input 2 3 2 14 2 2 3" xfId="6501" xr:uid="{00000000-0005-0000-0000-000040190000}"/>
    <cellStyle name="Input 2 3 2 14 2 2 4" xfId="6502" xr:uid="{00000000-0005-0000-0000-000041190000}"/>
    <cellStyle name="Input 2 3 2 14 2 2 5" xfId="6503" xr:uid="{00000000-0005-0000-0000-000042190000}"/>
    <cellStyle name="Input 2 3 2 14 2 3" xfId="6504" xr:uid="{00000000-0005-0000-0000-000043190000}"/>
    <cellStyle name="Input 2 3 2 14 2 3 2" xfId="6505" xr:uid="{00000000-0005-0000-0000-000044190000}"/>
    <cellStyle name="Input 2 3 2 14 2 3 3" xfId="6506" xr:uid="{00000000-0005-0000-0000-000045190000}"/>
    <cellStyle name="Input 2 3 2 14 2 3 4" xfId="6507" xr:uid="{00000000-0005-0000-0000-000046190000}"/>
    <cellStyle name="Input 2 3 2 14 2 3 5" xfId="6508" xr:uid="{00000000-0005-0000-0000-000047190000}"/>
    <cellStyle name="Input 2 3 2 14 2 4" xfId="6509" xr:uid="{00000000-0005-0000-0000-000048190000}"/>
    <cellStyle name="Input 2 3 2 14 2 4 2" xfId="6510" xr:uid="{00000000-0005-0000-0000-000049190000}"/>
    <cellStyle name="Input 2 3 2 14 2 5" xfId="6511" xr:uid="{00000000-0005-0000-0000-00004A190000}"/>
    <cellStyle name="Input 2 3 2 14 2 5 2" xfId="6512" xr:uid="{00000000-0005-0000-0000-00004B190000}"/>
    <cellStyle name="Input 2 3 2 14 2 6" xfId="6513" xr:uid="{00000000-0005-0000-0000-00004C190000}"/>
    <cellStyle name="Input 2 3 2 14 2 7" xfId="6514" xr:uid="{00000000-0005-0000-0000-00004D190000}"/>
    <cellStyle name="Input 2 3 2 14 3" xfId="6515" xr:uid="{00000000-0005-0000-0000-00004E190000}"/>
    <cellStyle name="Input 2 3 2 14 3 2" xfId="6516" xr:uid="{00000000-0005-0000-0000-00004F190000}"/>
    <cellStyle name="Input 2 3 2 14 3 3" xfId="6517" xr:uid="{00000000-0005-0000-0000-000050190000}"/>
    <cellStyle name="Input 2 3 2 14 3 4" xfId="6518" xr:uid="{00000000-0005-0000-0000-000051190000}"/>
    <cellStyle name="Input 2 3 2 14 3 5" xfId="6519" xr:uid="{00000000-0005-0000-0000-000052190000}"/>
    <cellStyle name="Input 2 3 2 14 4" xfId="6520" xr:uid="{00000000-0005-0000-0000-000053190000}"/>
    <cellStyle name="Input 2 3 2 14 4 2" xfId="6521" xr:uid="{00000000-0005-0000-0000-000054190000}"/>
    <cellStyle name="Input 2 3 2 14 4 3" xfId="6522" xr:uid="{00000000-0005-0000-0000-000055190000}"/>
    <cellStyle name="Input 2 3 2 14 4 4" xfId="6523" xr:uid="{00000000-0005-0000-0000-000056190000}"/>
    <cellStyle name="Input 2 3 2 14 4 5" xfId="6524" xr:uid="{00000000-0005-0000-0000-000057190000}"/>
    <cellStyle name="Input 2 3 2 14 5" xfId="6525" xr:uid="{00000000-0005-0000-0000-000058190000}"/>
    <cellStyle name="Input 2 3 2 14 5 2" xfId="6526" xr:uid="{00000000-0005-0000-0000-000059190000}"/>
    <cellStyle name="Input 2 3 2 14 6" xfId="6527" xr:uid="{00000000-0005-0000-0000-00005A190000}"/>
    <cellStyle name="Input 2 3 2 14 6 2" xfId="6528" xr:uid="{00000000-0005-0000-0000-00005B190000}"/>
    <cellStyle name="Input 2 3 2 14 7" xfId="6529" xr:uid="{00000000-0005-0000-0000-00005C190000}"/>
    <cellStyle name="Input 2 3 2 14 8" xfId="6530" xr:uid="{00000000-0005-0000-0000-00005D190000}"/>
    <cellStyle name="Input 2 3 2 15" xfId="6531" xr:uid="{00000000-0005-0000-0000-00005E190000}"/>
    <cellStyle name="Input 2 3 2 15 2" xfId="6532" xr:uid="{00000000-0005-0000-0000-00005F190000}"/>
    <cellStyle name="Input 2 3 2 15 2 2" xfId="6533" xr:uid="{00000000-0005-0000-0000-000060190000}"/>
    <cellStyle name="Input 2 3 2 15 2 3" xfId="6534" xr:uid="{00000000-0005-0000-0000-000061190000}"/>
    <cellStyle name="Input 2 3 2 15 2 4" xfId="6535" xr:uid="{00000000-0005-0000-0000-000062190000}"/>
    <cellStyle name="Input 2 3 2 15 2 5" xfId="6536" xr:uid="{00000000-0005-0000-0000-000063190000}"/>
    <cellStyle name="Input 2 3 2 15 3" xfId="6537" xr:uid="{00000000-0005-0000-0000-000064190000}"/>
    <cellStyle name="Input 2 3 2 15 3 2" xfId="6538" xr:uid="{00000000-0005-0000-0000-000065190000}"/>
    <cellStyle name="Input 2 3 2 15 3 3" xfId="6539" xr:uid="{00000000-0005-0000-0000-000066190000}"/>
    <cellStyle name="Input 2 3 2 15 3 4" xfId="6540" xr:uid="{00000000-0005-0000-0000-000067190000}"/>
    <cellStyle name="Input 2 3 2 15 3 5" xfId="6541" xr:uid="{00000000-0005-0000-0000-000068190000}"/>
    <cellStyle name="Input 2 3 2 15 4" xfId="6542" xr:uid="{00000000-0005-0000-0000-000069190000}"/>
    <cellStyle name="Input 2 3 2 15 4 2" xfId="6543" xr:uid="{00000000-0005-0000-0000-00006A190000}"/>
    <cellStyle name="Input 2 3 2 15 5" xfId="6544" xr:uid="{00000000-0005-0000-0000-00006B190000}"/>
    <cellStyle name="Input 2 3 2 15 5 2" xfId="6545" xr:uid="{00000000-0005-0000-0000-00006C190000}"/>
    <cellStyle name="Input 2 3 2 15 6" xfId="6546" xr:uid="{00000000-0005-0000-0000-00006D190000}"/>
    <cellStyle name="Input 2 3 2 15 7" xfId="6547" xr:uid="{00000000-0005-0000-0000-00006E190000}"/>
    <cellStyle name="Input 2 3 2 16" xfId="6548" xr:uid="{00000000-0005-0000-0000-00006F190000}"/>
    <cellStyle name="Input 2 3 2 16 2" xfId="6549" xr:uid="{00000000-0005-0000-0000-000070190000}"/>
    <cellStyle name="Input 2 3 2 16 3" xfId="6550" xr:uid="{00000000-0005-0000-0000-000071190000}"/>
    <cellStyle name="Input 2 3 2 16 4" xfId="6551" xr:uid="{00000000-0005-0000-0000-000072190000}"/>
    <cellStyle name="Input 2 3 2 16 5" xfId="6552" xr:uid="{00000000-0005-0000-0000-000073190000}"/>
    <cellStyle name="Input 2 3 2 17" xfId="6553" xr:uid="{00000000-0005-0000-0000-000074190000}"/>
    <cellStyle name="Input 2 3 2 17 2" xfId="6554" xr:uid="{00000000-0005-0000-0000-000075190000}"/>
    <cellStyle name="Input 2 3 2 17 3" xfId="6555" xr:uid="{00000000-0005-0000-0000-000076190000}"/>
    <cellStyle name="Input 2 3 2 17 4" xfId="6556" xr:uid="{00000000-0005-0000-0000-000077190000}"/>
    <cellStyle name="Input 2 3 2 17 5" xfId="6557" xr:uid="{00000000-0005-0000-0000-000078190000}"/>
    <cellStyle name="Input 2 3 2 18" xfId="6558" xr:uid="{00000000-0005-0000-0000-000079190000}"/>
    <cellStyle name="Input 2 3 2 18 2" xfId="6559" xr:uid="{00000000-0005-0000-0000-00007A190000}"/>
    <cellStyle name="Input 2 3 2 19" xfId="6560" xr:uid="{00000000-0005-0000-0000-00007B190000}"/>
    <cellStyle name="Input 2 3 2 19 2" xfId="6561" xr:uid="{00000000-0005-0000-0000-00007C190000}"/>
    <cellStyle name="Input 2 3 2 2" xfId="6562" xr:uid="{00000000-0005-0000-0000-00007D190000}"/>
    <cellStyle name="Input 2 3 2 2 2" xfId="6563" xr:uid="{00000000-0005-0000-0000-00007E190000}"/>
    <cellStyle name="Input 2 3 2 2 2 2" xfId="6564" xr:uid="{00000000-0005-0000-0000-00007F190000}"/>
    <cellStyle name="Input 2 3 2 2 2 2 2" xfId="6565" xr:uid="{00000000-0005-0000-0000-000080190000}"/>
    <cellStyle name="Input 2 3 2 2 2 2 3" xfId="6566" xr:uid="{00000000-0005-0000-0000-000081190000}"/>
    <cellStyle name="Input 2 3 2 2 2 2 4" xfId="6567" xr:uid="{00000000-0005-0000-0000-000082190000}"/>
    <cellStyle name="Input 2 3 2 2 2 2 5" xfId="6568" xr:uid="{00000000-0005-0000-0000-000083190000}"/>
    <cellStyle name="Input 2 3 2 2 2 3" xfId="6569" xr:uid="{00000000-0005-0000-0000-000084190000}"/>
    <cellStyle name="Input 2 3 2 2 2 3 2" xfId="6570" xr:uid="{00000000-0005-0000-0000-000085190000}"/>
    <cellStyle name="Input 2 3 2 2 2 3 3" xfId="6571" xr:uid="{00000000-0005-0000-0000-000086190000}"/>
    <cellStyle name="Input 2 3 2 2 2 3 4" xfId="6572" xr:uid="{00000000-0005-0000-0000-000087190000}"/>
    <cellStyle name="Input 2 3 2 2 2 3 5" xfId="6573" xr:uid="{00000000-0005-0000-0000-000088190000}"/>
    <cellStyle name="Input 2 3 2 2 2 4" xfId="6574" xr:uid="{00000000-0005-0000-0000-000089190000}"/>
    <cellStyle name="Input 2 3 2 2 2 4 2" xfId="6575" xr:uid="{00000000-0005-0000-0000-00008A190000}"/>
    <cellStyle name="Input 2 3 2 2 2 5" xfId="6576" xr:uid="{00000000-0005-0000-0000-00008B190000}"/>
    <cellStyle name="Input 2 3 2 2 2 5 2" xfId="6577" xr:uid="{00000000-0005-0000-0000-00008C190000}"/>
    <cellStyle name="Input 2 3 2 2 2 6" xfId="6578" xr:uid="{00000000-0005-0000-0000-00008D190000}"/>
    <cellStyle name="Input 2 3 2 2 2 7" xfId="6579" xr:uid="{00000000-0005-0000-0000-00008E190000}"/>
    <cellStyle name="Input 2 3 2 2 3" xfId="6580" xr:uid="{00000000-0005-0000-0000-00008F190000}"/>
    <cellStyle name="Input 2 3 2 2 3 2" xfId="6581" xr:uid="{00000000-0005-0000-0000-000090190000}"/>
    <cellStyle name="Input 2 3 2 2 3 3" xfId="6582" xr:uid="{00000000-0005-0000-0000-000091190000}"/>
    <cellStyle name="Input 2 3 2 2 3 4" xfId="6583" xr:uid="{00000000-0005-0000-0000-000092190000}"/>
    <cellStyle name="Input 2 3 2 2 3 5" xfId="6584" xr:uid="{00000000-0005-0000-0000-000093190000}"/>
    <cellStyle name="Input 2 3 2 2 4" xfId="6585" xr:uid="{00000000-0005-0000-0000-000094190000}"/>
    <cellStyle name="Input 2 3 2 2 4 2" xfId="6586" xr:uid="{00000000-0005-0000-0000-000095190000}"/>
    <cellStyle name="Input 2 3 2 2 4 3" xfId="6587" xr:uid="{00000000-0005-0000-0000-000096190000}"/>
    <cellStyle name="Input 2 3 2 2 4 4" xfId="6588" xr:uid="{00000000-0005-0000-0000-000097190000}"/>
    <cellStyle name="Input 2 3 2 2 4 5" xfId="6589" xr:uid="{00000000-0005-0000-0000-000098190000}"/>
    <cellStyle name="Input 2 3 2 2 5" xfId="6590" xr:uid="{00000000-0005-0000-0000-000099190000}"/>
    <cellStyle name="Input 2 3 2 2 5 2" xfId="6591" xr:uid="{00000000-0005-0000-0000-00009A190000}"/>
    <cellStyle name="Input 2 3 2 2 6" xfId="6592" xr:uid="{00000000-0005-0000-0000-00009B190000}"/>
    <cellStyle name="Input 2 3 2 2 6 2" xfId="6593" xr:uid="{00000000-0005-0000-0000-00009C190000}"/>
    <cellStyle name="Input 2 3 2 2 7" xfId="6594" xr:uid="{00000000-0005-0000-0000-00009D190000}"/>
    <cellStyle name="Input 2 3 2 2 8" xfId="6595" xr:uid="{00000000-0005-0000-0000-00009E190000}"/>
    <cellStyle name="Input 2 3 2 20" xfId="6596" xr:uid="{00000000-0005-0000-0000-00009F190000}"/>
    <cellStyle name="Input 2 3 2 21" xfId="6597" xr:uid="{00000000-0005-0000-0000-0000A0190000}"/>
    <cellStyle name="Input 2 3 2 3" xfId="6598" xr:uid="{00000000-0005-0000-0000-0000A1190000}"/>
    <cellStyle name="Input 2 3 2 3 2" xfId="6599" xr:uid="{00000000-0005-0000-0000-0000A2190000}"/>
    <cellStyle name="Input 2 3 2 3 2 2" xfId="6600" xr:uid="{00000000-0005-0000-0000-0000A3190000}"/>
    <cellStyle name="Input 2 3 2 3 2 2 2" xfId="6601" xr:uid="{00000000-0005-0000-0000-0000A4190000}"/>
    <cellStyle name="Input 2 3 2 3 2 2 3" xfId="6602" xr:uid="{00000000-0005-0000-0000-0000A5190000}"/>
    <cellStyle name="Input 2 3 2 3 2 2 4" xfId="6603" xr:uid="{00000000-0005-0000-0000-0000A6190000}"/>
    <cellStyle name="Input 2 3 2 3 2 2 5" xfId="6604" xr:uid="{00000000-0005-0000-0000-0000A7190000}"/>
    <cellStyle name="Input 2 3 2 3 2 3" xfId="6605" xr:uid="{00000000-0005-0000-0000-0000A8190000}"/>
    <cellStyle name="Input 2 3 2 3 2 3 2" xfId="6606" xr:uid="{00000000-0005-0000-0000-0000A9190000}"/>
    <cellStyle name="Input 2 3 2 3 2 3 3" xfId="6607" xr:uid="{00000000-0005-0000-0000-0000AA190000}"/>
    <cellStyle name="Input 2 3 2 3 2 3 4" xfId="6608" xr:uid="{00000000-0005-0000-0000-0000AB190000}"/>
    <cellStyle name="Input 2 3 2 3 2 3 5" xfId="6609" xr:uid="{00000000-0005-0000-0000-0000AC190000}"/>
    <cellStyle name="Input 2 3 2 3 2 4" xfId="6610" xr:uid="{00000000-0005-0000-0000-0000AD190000}"/>
    <cellStyle name="Input 2 3 2 3 2 4 2" xfId="6611" xr:uid="{00000000-0005-0000-0000-0000AE190000}"/>
    <cellStyle name="Input 2 3 2 3 2 5" xfId="6612" xr:uid="{00000000-0005-0000-0000-0000AF190000}"/>
    <cellStyle name="Input 2 3 2 3 2 5 2" xfId="6613" xr:uid="{00000000-0005-0000-0000-0000B0190000}"/>
    <cellStyle name="Input 2 3 2 3 2 6" xfId="6614" xr:uid="{00000000-0005-0000-0000-0000B1190000}"/>
    <cellStyle name="Input 2 3 2 3 2 7" xfId="6615" xr:uid="{00000000-0005-0000-0000-0000B2190000}"/>
    <cellStyle name="Input 2 3 2 3 3" xfId="6616" xr:uid="{00000000-0005-0000-0000-0000B3190000}"/>
    <cellStyle name="Input 2 3 2 3 3 2" xfId="6617" xr:uid="{00000000-0005-0000-0000-0000B4190000}"/>
    <cellStyle name="Input 2 3 2 3 3 3" xfId="6618" xr:uid="{00000000-0005-0000-0000-0000B5190000}"/>
    <cellStyle name="Input 2 3 2 3 3 4" xfId="6619" xr:uid="{00000000-0005-0000-0000-0000B6190000}"/>
    <cellStyle name="Input 2 3 2 3 3 5" xfId="6620" xr:uid="{00000000-0005-0000-0000-0000B7190000}"/>
    <cellStyle name="Input 2 3 2 3 4" xfId="6621" xr:uid="{00000000-0005-0000-0000-0000B8190000}"/>
    <cellStyle name="Input 2 3 2 3 4 2" xfId="6622" xr:uid="{00000000-0005-0000-0000-0000B9190000}"/>
    <cellStyle name="Input 2 3 2 3 4 3" xfId="6623" xr:uid="{00000000-0005-0000-0000-0000BA190000}"/>
    <cellStyle name="Input 2 3 2 3 4 4" xfId="6624" xr:uid="{00000000-0005-0000-0000-0000BB190000}"/>
    <cellStyle name="Input 2 3 2 3 4 5" xfId="6625" xr:uid="{00000000-0005-0000-0000-0000BC190000}"/>
    <cellStyle name="Input 2 3 2 3 5" xfId="6626" xr:uid="{00000000-0005-0000-0000-0000BD190000}"/>
    <cellStyle name="Input 2 3 2 3 5 2" xfId="6627" xr:uid="{00000000-0005-0000-0000-0000BE190000}"/>
    <cellStyle name="Input 2 3 2 3 6" xfId="6628" xr:uid="{00000000-0005-0000-0000-0000BF190000}"/>
    <cellStyle name="Input 2 3 2 3 6 2" xfId="6629" xr:uid="{00000000-0005-0000-0000-0000C0190000}"/>
    <cellStyle name="Input 2 3 2 3 7" xfId="6630" xr:uid="{00000000-0005-0000-0000-0000C1190000}"/>
    <cellStyle name="Input 2 3 2 3 8" xfId="6631" xr:uid="{00000000-0005-0000-0000-0000C2190000}"/>
    <cellStyle name="Input 2 3 2 4" xfId="6632" xr:uid="{00000000-0005-0000-0000-0000C3190000}"/>
    <cellStyle name="Input 2 3 2 4 2" xfId="6633" xr:uid="{00000000-0005-0000-0000-0000C4190000}"/>
    <cellStyle name="Input 2 3 2 4 2 2" xfId="6634" xr:uid="{00000000-0005-0000-0000-0000C5190000}"/>
    <cellStyle name="Input 2 3 2 4 2 2 2" xfId="6635" xr:uid="{00000000-0005-0000-0000-0000C6190000}"/>
    <cellStyle name="Input 2 3 2 4 2 2 3" xfId="6636" xr:uid="{00000000-0005-0000-0000-0000C7190000}"/>
    <cellStyle name="Input 2 3 2 4 2 2 4" xfId="6637" xr:uid="{00000000-0005-0000-0000-0000C8190000}"/>
    <cellStyle name="Input 2 3 2 4 2 2 5" xfId="6638" xr:uid="{00000000-0005-0000-0000-0000C9190000}"/>
    <cellStyle name="Input 2 3 2 4 2 3" xfId="6639" xr:uid="{00000000-0005-0000-0000-0000CA190000}"/>
    <cellStyle name="Input 2 3 2 4 2 3 2" xfId="6640" xr:uid="{00000000-0005-0000-0000-0000CB190000}"/>
    <cellStyle name="Input 2 3 2 4 2 3 3" xfId="6641" xr:uid="{00000000-0005-0000-0000-0000CC190000}"/>
    <cellStyle name="Input 2 3 2 4 2 3 4" xfId="6642" xr:uid="{00000000-0005-0000-0000-0000CD190000}"/>
    <cellStyle name="Input 2 3 2 4 2 3 5" xfId="6643" xr:uid="{00000000-0005-0000-0000-0000CE190000}"/>
    <cellStyle name="Input 2 3 2 4 2 4" xfId="6644" xr:uid="{00000000-0005-0000-0000-0000CF190000}"/>
    <cellStyle name="Input 2 3 2 4 2 4 2" xfId="6645" xr:uid="{00000000-0005-0000-0000-0000D0190000}"/>
    <cellStyle name="Input 2 3 2 4 2 5" xfId="6646" xr:uid="{00000000-0005-0000-0000-0000D1190000}"/>
    <cellStyle name="Input 2 3 2 4 2 5 2" xfId="6647" xr:uid="{00000000-0005-0000-0000-0000D2190000}"/>
    <cellStyle name="Input 2 3 2 4 2 6" xfId="6648" xr:uid="{00000000-0005-0000-0000-0000D3190000}"/>
    <cellStyle name="Input 2 3 2 4 2 7" xfId="6649" xr:uid="{00000000-0005-0000-0000-0000D4190000}"/>
    <cellStyle name="Input 2 3 2 4 3" xfId="6650" xr:uid="{00000000-0005-0000-0000-0000D5190000}"/>
    <cellStyle name="Input 2 3 2 4 3 2" xfId="6651" xr:uid="{00000000-0005-0000-0000-0000D6190000}"/>
    <cellStyle name="Input 2 3 2 4 3 3" xfId="6652" xr:uid="{00000000-0005-0000-0000-0000D7190000}"/>
    <cellStyle name="Input 2 3 2 4 3 4" xfId="6653" xr:uid="{00000000-0005-0000-0000-0000D8190000}"/>
    <cellStyle name="Input 2 3 2 4 3 5" xfId="6654" xr:uid="{00000000-0005-0000-0000-0000D9190000}"/>
    <cellStyle name="Input 2 3 2 4 4" xfId="6655" xr:uid="{00000000-0005-0000-0000-0000DA190000}"/>
    <cellStyle name="Input 2 3 2 4 4 2" xfId="6656" xr:uid="{00000000-0005-0000-0000-0000DB190000}"/>
    <cellStyle name="Input 2 3 2 4 4 3" xfId="6657" xr:uid="{00000000-0005-0000-0000-0000DC190000}"/>
    <cellStyle name="Input 2 3 2 4 4 4" xfId="6658" xr:uid="{00000000-0005-0000-0000-0000DD190000}"/>
    <cellStyle name="Input 2 3 2 4 4 5" xfId="6659" xr:uid="{00000000-0005-0000-0000-0000DE190000}"/>
    <cellStyle name="Input 2 3 2 4 5" xfId="6660" xr:uid="{00000000-0005-0000-0000-0000DF190000}"/>
    <cellStyle name="Input 2 3 2 4 5 2" xfId="6661" xr:uid="{00000000-0005-0000-0000-0000E0190000}"/>
    <cellStyle name="Input 2 3 2 4 6" xfId="6662" xr:uid="{00000000-0005-0000-0000-0000E1190000}"/>
    <cellStyle name="Input 2 3 2 4 6 2" xfId="6663" xr:uid="{00000000-0005-0000-0000-0000E2190000}"/>
    <cellStyle name="Input 2 3 2 4 7" xfId="6664" xr:uid="{00000000-0005-0000-0000-0000E3190000}"/>
    <cellStyle name="Input 2 3 2 4 8" xfId="6665" xr:uid="{00000000-0005-0000-0000-0000E4190000}"/>
    <cellStyle name="Input 2 3 2 5" xfId="6666" xr:uid="{00000000-0005-0000-0000-0000E5190000}"/>
    <cellStyle name="Input 2 3 2 5 2" xfId="6667" xr:uid="{00000000-0005-0000-0000-0000E6190000}"/>
    <cellStyle name="Input 2 3 2 5 2 2" xfId="6668" xr:uid="{00000000-0005-0000-0000-0000E7190000}"/>
    <cellStyle name="Input 2 3 2 5 2 2 2" xfId="6669" xr:uid="{00000000-0005-0000-0000-0000E8190000}"/>
    <cellStyle name="Input 2 3 2 5 2 2 3" xfId="6670" xr:uid="{00000000-0005-0000-0000-0000E9190000}"/>
    <cellStyle name="Input 2 3 2 5 2 2 4" xfId="6671" xr:uid="{00000000-0005-0000-0000-0000EA190000}"/>
    <cellStyle name="Input 2 3 2 5 2 2 5" xfId="6672" xr:uid="{00000000-0005-0000-0000-0000EB190000}"/>
    <cellStyle name="Input 2 3 2 5 2 3" xfId="6673" xr:uid="{00000000-0005-0000-0000-0000EC190000}"/>
    <cellStyle name="Input 2 3 2 5 2 3 2" xfId="6674" xr:uid="{00000000-0005-0000-0000-0000ED190000}"/>
    <cellStyle name="Input 2 3 2 5 2 3 3" xfId="6675" xr:uid="{00000000-0005-0000-0000-0000EE190000}"/>
    <cellStyle name="Input 2 3 2 5 2 3 4" xfId="6676" xr:uid="{00000000-0005-0000-0000-0000EF190000}"/>
    <cellStyle name="Input 2 3 2 5 2 3 5" xfId="6677" xr:uid="{00000000-0005-0000-0000-0000F0190000}"/>
    <cellStyle name="Input 2 3 2 5 2 4" xfId="6678" xr:uid="{00000000-0005-0000-0000-0000F1190000}"/>
    <cellStyle name="Input 2 3 2 5 2 4 2" xfId="6679" xr:uid="{00000000-0005-0000-0000-0000F2190000}"/>
    <cellStyle name="Input 2 3 2 5 2 5" xfId="6680" xr:uid="{00000000-0005-0000-0000-0000F3190000}"/>
    <cellStyle name="Input 2 3 2 5 2 5 2" xfId="6681" xr:uid="{00000000-0005-0000-0000-0000F4190000}"/>
    <cellStyle name="Input 2 3 2 5 2 6" xfId="6682" xr:uid="{00000000-0005-0000-0000-0000F5190000}"/>
    <cellStyle name="Input 2 3 2 5 2 7" xfId="6683" xr:uid="{00000000-0005-0000-0000-0000F6190000}"/>
    <cellStyle name="Input 2 3 2 5 3" xfId="6684" xr:uid="{00000000-0005-0000-0000-0000F7190000}"/>
    <cellStyle name="Input 2 3 2 5 3 2" xfId="6685" xr:uid="{00000000-0005-0000-0000-0000F8190000}"/>
    <cellStyle name="Input 2 3 2 5 3 3" xfId="6686" xr:uid="{00000000-0005-0000-0000-0000F9190000}"/>
    <cellStyle name="Input 2 3 2 5 3 4" xfId="6687" xr:uid="{00000000-0005-0000-0000-0000FA190000}"/>
    <cellStyle name="Input 2 3 2 5 3 5" xfId="6688" xr:uid="{00000000-0005-0000-0000-0000FB190000}"/>
    <cellStyle name="Input 2 3 2 5 4" xfId="6689" xr:uid="{00000000-0005-0000-0000-0000FC190000}"/>
    <cellStyle name="Input 2 3 2 5 4 2" xfId="6690" xr:uid="{00000000-0005-0000-0000-0000FD190000}"/>
    <cellStyle name="Input 2 3 2 5 4 3" xfId="6691" xr:uid="{00000000-0005-0000-0000-0000FE190000}"/>
    <cellStyle name="Input 2 3 2 5 4 4" xfId="6692" xr:uid="{00000000-0005-0000-0000-0000FF190000}"/>
    <cellStyle name="Input 2 3 2 5 4 5" xfId="6693" xr:uid="{00000000-0005-0000-0000-0000001A0000}"/>
    <cellStyle name="Input 2 3 2 5 5" xfId="6694" xr:uid="{00000000-0005-0000-0000-0000011A0000}"/>
    <cellStyle name="Input 2 3 2 5 5 2" xfId="6695" xr:uid="{00000000-0005-0000-0000-0000021A0000}"/>
    <cellStyle name="Input 2 3 2 5 6" xfId="6696" xr:uid="{00000000-0005-0000-0000-0000031A0000}"/>
    <cellStyle name="Input 2 3 2 5 6 2" xfId="6697" xr:uid="{00000000-0005-0000-0000-0000041A0000}"/>
    <cellStyle name="Input 2 3 2 5 7" xfId="6698" xr:uid="{00000000-0005-0000-0000-0000051A0000}"/>
    <cellStyle name="Input 2 3 2 5 8" xfId="6699" xr:uid="{00000000-0005-0000-0000-0000061A0000}"/>
    <cellStyle name="Input 2 3 2 6" xfId="6700" xr:uid="{00000000-0005-0000-0000-0000071A0000}"/>
    <cellStyle name="Input 2 3 2 6 2" xfId="6701" xr:uid="{00000000-0005-0000-0000-0000081A0000}"/>
    <cellStyle name="Input 2 3 2 6 2 2" xfId="6702" xr:uid="{00000000-0005-0000-0000-0000091A0000}"/>
    <cellStyle name="Input 2 3 2 6 2 2 2" xfId="6703" xr:uid="{00000000-0005-0000-0000-00000A1A0000}"/>
    <cellStyle name="Input 2 3 2 6 2 2 3" xfId="6704" xr:uid="{00000000-0005-0000-0000-00000B1A0000}"/>
    <cellStyle name="Input 2 3 2 6 2 2 4" xfId="6705" xr:uid="{00000000-0005-0000-0000-00000C1A0000}"/>
    <cellStyle name="Input 2 3 2 6 2 2 5" xfId="6706" xr:uid="{00000000-0005-0000-0000-00000D1A0000}"/>
    <cellStyle name="Input 2 3 2 6 2 3" xfId="6707" xr:uid="{00000000-0005-0000-0000-00000E1A0000}"/>
    <cellStyle name="Input 2 3 2 6 2 3 2" xfId="6708" xr:uid="{00000000-0005-0000-0000-00000F1A0000}"/>
    <cellStyle name="Input 2 3 2 6 2 3 3" xfId="6709" xr:uid="{00000000-0005-0000-0000-0000101A0000}"/>
    <cellStyle name="Input 2 3 2 6 2 3 4" xfId="6710" xr:uid="{00000000-0005-0000-0000-0000111A0000}"/>
    <cellStyle name="Input 2 3 2 6 2 3 5" xfId="6711" xr:uid="{00000000-0005-0000-0000-0000121A0000}"/>
    <cellStyle name="Input 2 3 2 6 2 4" xfId="6712" xr:uid="{00000000-0005-0000-0000-0000131A0000}"/>
    <cellStyle name="Input 2 3 2 6 2 4 2" xfId="6713" xr:uid="{00000000-0005-0000-0000-0000141A0000}"/>
    <cellStyle name="Input 2 3 2 6 2 5" xfId="6714" xr:uid="{00000000-0005-0000-0000-0000151A0000}"/>
    <cellStyle name="Input 2 3 2 6 2 5 2" xfId="6715" xr:uid="{00000000-0005-0000-0000-0000161A0000}"/>
    <cellStyle name="Input 2 3 2 6 2 6" xfId="6716" xr:uid="{00000000-0005-0000-0000-0000171A0000}"/>
    <cellStyle name="Input 2 3 2 6 2 7" xfId="6717" xr:uid="{00000000-0005-0000-0000-0000181A0000}"/>
    <cellStyle name="Input 2 3 2 6 3" xfId="6718" xr:uid="{00000000-0005-0000-0000-0000191A0000}"/>
    <cellStyle name="Input 2 3 2 6 3 2" xfId="6719" xr:uid="{00000000-0005-0000-0000-00001A1A0000}"/>
    <cellStyle name="Input 2 3 2 6 3 3" xfId="6720" xr:uid="{00000000-0005-0000-0000-00001B1A0000}"/>
    <cellStyle name="Input 2 3 2 6 3 4" xfId="6721" xr:uid="{00000000-0005-0000-0000-00001C1A0000}"/>
    <cellStyle name="Input 2 3 2 6 3 5" xfId="6722" xr:uid="{00000000-0005-0000-0000-00001D1A0000}"/>
    <cellStyle name="Input 2 3 2 6 4" xfId="6723" xr:uid="{00000000-0005-0000-0000-00001E1A0000}"/>
    <cellStyle name="Input 2 3 2 6 4 2" xfId="6724" xr:uid="{00000000-0005-0000-0000-00001F1A0000}"/>
    <cellStyle name="Input 2 3 2 6 4 3" xfId="6725" xr:uid="{00000000-0005-0000-0000-0000201A0000}"/>
    <cellStyle name="Input 2 3 2 6 4 4" xfId="6726" xr:uid="{00000000-0005-0000-0000-0000211A0000}"/>
    <cellStyle name="Input 2 3 2 6 4 5" xfId="6727" xr:uid="{00000000-0005-0000-0000-0000221A0000}"/>
    <cellStyle name="Input 2 3 2 6 5" xfId="6728" xr:uid="{00000000-0005-0000-0000-0000231A0000}"/>
    <cellStyle name="Input 2 3 2 6 5 2" xfId="6729" xr:uid="{00000000-0005-0000-0000-0000241A0000}"/>
    <cellStyle name="Input 2 3 2 6 6" xfId="6730" xr:uid="{00000000-0005-0000-0000-0000251A0000}"/>
    <cellStyle name="Input 2 3 2 6 6 2" xfId="6731" xr:uid="{00000000-0005-0000-0000-0000261A0000}"/>
    <cellStyle name="Input 2 3 2 6 7" xfId="6732" xr:uid="{00000000-0005-0000-0000-0000271A0000}"/>
    <cellStyle name="Input 2 3 2 6 8" xfId="6733" xr:uid="{00000000-0005-0000-0000-0000281A0000}"/>
    <cellStyle name="Input 2 3 2 7" xfId="6734" xr:uid="{00000000-0005-0000-0000-0000291A0000}"/>
    <cellStyle name="Input 2 3 2 7 2" xfId="6735" xr:uid="{00000000-0005-0000-0000-00002A1A0000}"/>
    <cellStyle name="Input 2 3 2 7 2 2" xfId="6736" xr:uid="{00000000-0005-0000-0000-00002B1A0000}"/>
    <cellStyle name="Input 2 3 2 7 2 2 2" xfId="6737" xr:uid="{00000000-0005-0000-0000-00002C1A0000}"/>
    <cellStyle name="Input 2 3 2 7 2 2 3" xfId="6738" xr:uid="{00000000-0005-0000-0000-00002D1A0000}"/>
    <cellStyle name="Input 2 3 2 7 2 2 4" xfId="6739" xr:uid="{00000000-0005-0000-0000-00002E1A0000}"/>
    <cellStyle name="Input 2 3 2 7 2 2 5" xfId="6740" xr:uid="{00000000-0005-0000-0000-00002F1A0000}"/>
    <cellStyle name="Input 2 3 2 7 2 3" xfId="6741" xr:uid="{00000000-0005-0000-0000-0000301A0000}"/>
    <cellStyle name="Input 2 3 2 7 2 3 2" xfId="6742" xr:uid="{00000000-0005-0000-0000-0000311A0000}"/>
    <cellStyle name="Input 2 3 2 7 2 3 3" xfId="6743" xr:uid="{00000000-0005-0000-0000-0000321A0000}"/>
    <cellStyle name="Input 2 3 2 7 2 3 4" xfId="6744" xr:uid="{00000000-0005-0000-0000-0000331A0000}"/>
    <cellStyle name="Input 2 3 2 7 2 3 5" xfId="6745" xr:uid="{00000000-0005-0000-0000-0000341A0000}"/>
    <cellStyle name="Input 2 3 2 7 2 4" xfId="6746" xr:uid="{00000000-0005-0000-0000-0000351A0000}"/>
    <cellStyle name="Input 2 3 2 7 2 4 2" xfId="6747" xr:uid="{00000000-0005-0000-0000-0000361A0000}"/>
    <cellStyle name="Input 2 3 2 7 2 5" xfId="6748" xr:uid="{00000000-0005-0000-0000-0000371A0000}"/>
    <cellStyle name="Input 2 3 2 7 2 5 2" xfId="6749" xr:uid="{00000000-0005-0000-0000-0000381A0000}"/>
    <cellStyle name="Input 2 3 2 7 2 6" xfId="6750" xr:uid="{00000000-0005-0000-0000-0000391A0000}"/>
    <cellStyle name="Input 2 3 2 7 2 7" xfId="6751" xr:uid="{00000000-0005-0000-0000-00003A1A0000}"/>
    <cellStyle name="Input 2 3 2 7 3" xfId="6752" xr:uid="{00000000-0005-0000-0000-00003B1A0000}"/>
    <cellStyle name="Input 2 3 2 7 3 2" xfId="6753" xr:uid="{00000000-0005-0000-0000-00003C1A0000}"/>
    <cellStyle name="Input 2 3 2 7 3 3" xfId="6754" xr:uid="{00000000-0005-0000-0000-00003D1A0000}"/>
    <cellStyle name="Input 2 3 2 7 3 4" xfId="6755" xr:uid="{00000000-0005-0000-0000-00003E1A0000}"/>
    <cellStyle name="Input 2 3 2 7 3 5" xfId="6756" xr:uid="{00000000-0005-0000-0000-00003F1A0000}"/>
    <cellStyle name="Input 2 3 2 7 4" xfId="6757" xr:uid="{00000000-0005-0000-0000-0000401A0000}"/>
    <cellStyle name="Input 2 3 2 7 4 2" xfId="6758" xr:uid="{00000000-0005-0000-0000-0000411A0000}"/>
    <cellStyle name="Input 2 3 2 7 4 3" xfId="6759" xr:uid="{00000000-0005-0000-0000-0000421A0000}"/>
    <cellStyle name="Input 2 3 2 7 4 4" xfId="6760" xr:uid="{00000000-0005-0000-0000-0000431A0000}"/>
    <cellStyle name="Input 2 3 2 7 4 5" xfId="6761" xr:uid="{00000000-0005-0000-0000-0000441A0000}"/>
    <cellStyle name="Input 2 3 2 7 5" xfId="6762" xr:uid="{00000000-0005-0000-0000-0000451A0000}"/>
    <cellStyle name="Input 2 3 2 7 5 2" xfId="6763" xr:uid="{00000000-0005-0000-0000-0000461A0000}"/>
    <cellStyle name="Input 2 3 2 7 6" xfId="6764" xr:uid="{00000000-0005-0000-0000-0000471A0000}"/>
    <cellStyle name="Input 2 3 2 7 6 2" xfId="6765" xr:uid="{00000000-0005-0000-0000-0000481A0000}"/>
    <cellStyle name="Input 2 3 2 7 7" xfId="6766" xr:uid="{00000000-0005-0000-0000-0000491A0000}"/>
    <cellStyle name="Input 2 3 2 7 8" xfId="6767" xr:uid="{00000000-0005-0000-0000-00004A1A0000}"/>
    <cellStyle name="Input 2 3 2 8" xfId="6768" xr:uid="{00000000-0005-0000-0000-00004B1A0000}"/>
    <cellStyle name="Input 2 3 2 8 2" xfId="6769" xr:uid="{00000000-0005-0000-0000-00004C1A0000}"/>
    <cellStyle name="Input 2 3 2 8 2 2" xfId="6770" xr:uid="{00000000-0005-0000-0000-00004D1A0000}"/>
    <cellStyle name="Input 2 3 2 8 2 2 2" xfId="6771" xr:uid="{00000000-0005-0000-0000-00004E1A0000}"/>
    <cellStyle name="Input 2 3 2 8 2 2 3" xfId="6772" xr:uid="{00000000-0005-0000-0000-00004F1A0000}"/>
    <cellStyle name="Input 2 3 2 8 2 2 4" xfId="6773" xr:uid="{00000000-0005-0000-0000-0000501A0000}"/>
    <cellStyle name="Input 2 3 2 8 2 2 5" xfId="6774" xr:uid="{00000000-0005-0000-0000-0000511A0000}"/>
    <cellStyle name="Input 2 3 2 8 2 3" xfId="6775" xr:uid="{00000000-0005-0000-0000-0000521A0000}"/>
    <cellStyle name="Input 2 3 2 8 2 3 2" xfId="6776" xr:uid="{00000000-0005-0000-0000-0000531A0000}"/>
    <cellStyle name="Input 2 3 2 8 2 3 3" xfId="6777" xr:uid="{00000000-0005-0000-0000-0000541A0000}"/>
    <cellStyle name="Input 2 3 2 8 2 3 4" xfId="6778" xr:uid="{00000000-0005-0000-0000-0000551A0000}"/>
    <cellStyle name="Input 2 3 2 8 2 3 5" xfId="6779" xr:uid="{00000000-0005-0000-0000-0000561A0000}"/>
    <cellStyle name="Input 2 3 2 8 2 4" xfId="6780" xr:uid="{00000000-0005-0000-0000-0000571A0000}"/>
    <cellStyle name="Input 2 3 2 8 2 4 2" xfId="6781" xr:uid="{00000000-0005-0000-0000-0000581A0000}"/>
    <cellStyle name="Input 2 3 2 8 2 5" xfId="6782" xr:uid="{00000000-0005-0000-0000-0000591A0000}"/>
    <cellStyle name="Input 2 3 2 8 2 5 2" xfId="6783" xr:uid="{00000000-0005-0000-0000-00005A1A0000}"/>
    <cellStyle name="Input 2 3 2 8 2 6" xfId="6784" xr:uid="{00000000-0005-0000-0000-00005B1A0000}"/>
    <cellStyle name="Input 2 3 2 8 2 7" xfId="6785" xr:uid="{00000000-0005-0000-0000-00005C1A0000}"/>
    <cellStyle name="Input 2 3 2 8 3" xfId="6786" xr:uid="{00000000-0005-0000-0000-00005D1A0000}"/>
    <cellStyle name="Input 2 3 2 8 3 2" xfId="6787" xr:uid="{00000000-0005-0000-0000-00005E1A0000}"/>
    <cellStyle name="Input 2 3 2 8 3 3" xfId="6788" xr:uid="{00000000-0005-0000-0000-00005F1A0000}"/>
    <cellStyle name="Input 2 3 2 8 3 4" xfId="6789" xr:uid="{00000000-0005-0000-0000-0000601A0000}"/>
    <cellStyle name="Input 2 3 2 8 3 5" xfId="6790" xr:uid="{00000000-0005-0000-0000-0000611A0000}"/>
    <cellStyle name="Input 2 3 2 8 4" xfId="6791" xr:uid="{00000000-0005-0000-0000-0000621A0000}"/>
    <cellStyle name="Input 2 3 2 8 4 2" xfId="6792" xr:uid="{00000000-0005-0000-0000-0000631A0000}"/>
    <cellStyle name="Input 2 3 2 8 4 3" xfId="6793" xr:uid="{00000000-0005-0000-0000-0000641A0000}"/>
    <cellStyle name="Input 2 3 2 8 4 4" xfId="6794" xr:uid="{00000000-0005-0000-0000-0000651A0000}"/>
    <cellStyle name="Input 2 3 2 8 4 5" xfId="6795" xr:uid="{00000000-0005-0000-0000-0000661A0000}"/>
    <cellStyle name="Input 2 3 2 8 5" xfId="6796" xr:uid="{00000000-0005-0000-0000-0000671A0000}"/>
    <cellStyle name="Input 2 3 2 8 5 2" xfId="6797" xr:uid="{00000000-0005-0000-0000-0000681A0000}"/>
    <cellStyle name="Input 2 3 2 8 6" xfId="6798" xr:uid="{00000000-0005-0000-0000-0000691A0000}"/>
    <cellStyle name="Input 2 3 2 8 6 2" xfId="6799" xr:uid="{00000000-0005-0000-0000-00006A1A0000}"/>
    <cellStyle name="Input 2 3 2 8 7" xfId="6800" xr:uid="{00000000-0005-0000-0000-00006B1A0000}"/>
    <cellStyle name="Input 2 3 2 8 8" xfId="6801" xr:uid="{00000000-0005-0000-0000-00006C1A0000}"/>
    <cellStyle name="Input 2 3 2 9" xfId="6802" xr:uid="{00000000-0005-0000-0000-00006D1A0000}"/>
    <cellStyle name="Input 2 3 2 9 2" xfId="6803" xr:uid="{00000000-0005-0000-0000-00006E1A0000}"/>
    <cellStyle name="Input 2 3 2 9 2 2" xfId="6804" xr:uid="{00000000-0005-0000-0000-00006F1A0000}"/>
    <cellStyle name="Input 2 3 2 9 2 2 2" xfId="6805" xr:uid="{00000000-0005-0000-0000-0000701A0000}"/>
    <cellStyle name="Input 2 3 2 9 2 2 3" xfId="6806" xr:uid="{00000000-0005-0000-0000-0000711A0000}"/>
    <cellStyle name="Input 2 3 2 9 2 2 4" xfId="6807" xr:uid="{00000000-0005-0000-0000-0000721A0000}"/>
    <cellStyle name="Input 2 3 2 9 2 2 5" xfId="6808" xr:uid="{00000000-0005-0000-0000-0000731A0000}"/>
    <cellStyle name="Input 2 3 2 9 2 3" xfId="6809" xr:uid="{00000000-0005-0000-0000-0000741A0000}"/>
    <cellStyle name="Input 2 3 2 9 2 3 2" xfId="6810" xr:uid="{00000000-0005-0000-0000-0000751A0000}"/>
    <cellStyle name="Input 2 3 2 9 2 3 3" xfId="6811" xr:uid="{00000000-0005-0000-0000-0000761A0000}"/>
    <cellStyle name="Input 2 3 2 9 2 3 4" xfId="6812" xr:uid="{00000000-0005-0000-0000-0000771A0000}"/>
    <cellStyle name="Input 2 3 2 9 2 3 5" xfId="6813" xr:uid="{00000000-0005-0000-0000-0000781A0000}"/>
    <cellStyle name="Input 2 3 2 9 2 4" xfId="6814" xr:uid="{00000000-0005-0000-0000-0000791A0000}"/>
    <cellStyle name="Input 2 3 2 9 2 4 2" xfId="6815" xr:uid="{00000000-0005-0000-0000-00007A1A0000}"/>
    <cellStyle name="Input 2 3 2 9 2 5" xfId="6816" xr:uid="{00000000-0005-0000-0000-00007B1A0000}"/>
    <cellStyle name="Input 2 3 2 9 2 5 2" xfId="6817" xr:uid="{00000000-0005-0000-0000-00007C1A0000}"/>
    <cellStyle name="Input 2 3 2 9 2 6" xfId="6818" xr:uid="{00000000-0005-0000-0000-00007D1A0000}"/>
    <cellStyle name="Input 2 3 2 9 2 7" xfId="6819" xr:uid="{00000000-0005-0000-0000-00007E1A0000}"/>
    <cellStyle name="Input 2 3 2 9 3" xfId="6820" xr:uid="{00000000-0005-0000-0000-00007F1A0000}"/>
    <cellStyle name="Input 2 3 2 9 3 2" xfId="6821" xr:uid="{00000000-0005-0000-0000-0000801A0000}"/>
    <cellStyle name="Input 2 3 2 9 3 3" xfId="6822" xr:uid="{00000000-0005-0000-0000-0000811A0000}"/>
    <cellStyle name="Input 2 3 2 9 3 4" xfId="6823" xr:uid="{00000000-0005-0000-0000-0000821A0000}"/>
    <cellStyle name="Input 2 3 2 9 3 5" xfId="6824" xr:uid="{00000000-0005-0000-0000-0000831A0000}"/>
    <cellStyle name="Input 2 3 2 9 4" xfId="6825" xr:uid="{00000000-0005-0000-0000-0000841A0000}"/>
    <cellStyle name="Input 2 3 2 9 4 2" xfId="6826" xr:uid="{00000000-0005-0000-0000-0000851A0000}"/>
    <cellStyle name="Input 2 3 2 9 4 3" xfId="6827" xr:uid="{00000000-0005-0000-0000-0000861A0000}"/>
    <cellStyle name="Input 2 3 2 9 4 4" xfId="6828" xr:uid="{00000000-0005-0000-0000-0000871A0000}"/>
    <cellStyle name="Input 2 3 2 9 4 5" xfId="6829" xr:uid="{00000000-0005-0000-0000-0000881A0000}"/>
    <cellStyle name="Input 2 3 2 9 5" xfId="6830" xr:uid="{00000000-0005-0000-0000-0000891A0000}"/>
    <cellStyle name="Input 2 3 2 9 5 2" xfId="6831" xr:uid="{00000000-0005-0000-0000-00008A1A0000}"/>
    <cellStyle name="Input 2 3 2 9 6" xfId="6832" xr:uid="{00000000-0005-0000-0000-00008B1A0000}"/>
    <cellStyle name="Input 2 3 2 9 6 2" xfId="6833" xr:uid="{00000000-0005-0000-0000-00008C1A0000}"/>
    <cellStyle name="Input 2 3 2 9 7" xfId="6834" xr:uid="{00000000-0005-0000-0000-00008D1A0000}"/>
    <cellStyle name="Input 2 3 2 9 8" xfId="6835" xr:uid="{00000000-0005-0000-0000-00008E1A0000}"/>
    <cellStyle name="Input 2 3 3" xfId="6836" xr:uid="{00000000-0005-0000-0000-00008F1A0000}"/>
    <cellStyle name="Input 2 3 3 2" xfId="6837" xr:uid="{00000000-0005-0000-0000-0000901A0000}"/>
    <cellStyle name="Input 2 3 4" xfId="6838" xr:uid="{00000000-0005-0000-0000-0000911A0000}"/>
    <cellStyle name="Input 2 3 4 2" xfId="6839" xr:uid="{00000000-0005-0000-0000-0000921A0000}"/>
    <cellStyle name="Input 2 3 5" xfId="6840" xr:uid="{00000000-0005-0000-0000-0000931A0000}"/>
    <cellStyle name="Input 2 3 6" xfId="6841" xr:uid="{00000000-0005-0000-0000-0000941A0000}"/>
    <cellStyle name="Input 2 3 6 2" xfId="6842" xr:uid="{00000000-0005-0000-0000-0000951A0000}"/>
    <cellStyle name="Input 2 3_T-straight with PEDs adjustor" xfId="6843" xr:uid="{00000000-0005-0000-0000-0000961A0000}"/>
    <cellStyle name="Input 2 4" xfId="6844" xr:uid="{00000000-0005-0000-0000-0000971A0000}"/>
    <cellStyle name="Input 2 4 2" xfId="6845" xr:uid="{00000000-0005-0000-0000-0000981A0000}"/>
    <cellStyle name="Input 2 4 3" xfId="6846" xr:uid="{00000000-0005-0000-0000-0000991A0000}"/>
    <cellStyle name="Input 2 4_T-straight with PEDs adjustor" xfId="6847" xr:uid="{00000000-0005-0000-0000-00009A1A0000}"/>
    <cellStyle name="Input 2 5" xfId="6848" xr:uid="{00000000-0005-0000-0000-00009B1A0000}"/>
    <cellStyle name="Input 2 5 10" xfId="6849" xr:uid="{00000000-0005-0000-0000-00009C1A0000}"/>
    <cellStyle name="Input 2 5 10 2" xfId="6850" xr:uid="{00000000-0005-0000-0000-00009D1A0000}"/>
    <cellStyle name="Input 2 5 10 2 2" xfId="6851" xr:uid="{00000000-0005-0000-0000-00009E1A0000}"/>
    <cellStyle name="Input 2 5 10 2 2 2" xfId="6852" xr:uid="{00000000-0005-0000-0000-00009F1A0000}"/>
    <cellStyle name="Input 2 5 10 2 2 3" xfId="6853" xr:uid="{00000000-0005-0000-0000-0000A01A0000}"/>
    <cellStyle name="Input 2 5 10 2 2 4" xfId="6854" xr:uid="{00000000-0005-0000-0000-0000A11A0000}"/>
    <cellStyle name="Input 2 5 10 2 2 5" xfId="6855" xr:uid="{00000000-0005-0000-0000-0000A21A0000}"/>
    <cellStyle name="Input 2 5 10 2 3" xfId="6856" xr:uid="{00000000-0005-0000-0000-0000A31A0000}"/>
    <cellStyle name="Input 2 5 10 2 3 2" xfId="6857" xr:uid="{00000000-0005-0000-0000-0000A41A0000}"/>
    <cellStyle name="Input 2 5 10 2 3 3" xfId="6858" xr:uid="{00000000-0005-0000-0000-0000A51A0000}"/>
    <cellStyle name="Input 2 5 10 2 3 4" xfId="6859" xr:uid="{00000000-0005-0000-0000-0000A61A0000}"/>
    <cellStyle name="Input 2 5 10 2 3 5" xfId="6860" xr:uid="{00000000-0005-0000-0000-0000A71A0000}"/>
    <cellStyle name="Input 2 5 10 2 4" xfId="6861" xr:uid="{00000000-0005-0000-0000-0000A81A0000}"/>
    <cellStyle name="Input 2 5 10 2 4 2" xfId="6862" xr:uid="{00000000-0005-0000-0000-0000A91A0000}"/>
    <cellStyle name="Input 2 5 10 2 5" xfId="6863" xr:uid="{00000000-0005-0000-0000-0000AA1A0000}"/>
    <cellStyle name="Input 2 5 10 2 5 2" xfId="6864" xr:uid="{00000000-0005-0000-0000-0000AB1A0000}"/>
    <cellStyle name="Input 2 5 10 2 6" xfId="6865" xr:uid="{00000000-0005-0000-0000-0000AC1A0000}"/>
    <cellStyle name="Input 2 5 10 2 7" xfId="6866" xr:uid="{00000000-0005-0000-0000-0000AD1A0000}"/>
    <cellStyle name="Input 2 5 10 3" xfId="6867" xr:uid="{00000000-0005-0000-0000-0000AE1A0000}"/>
    <cellStyle name="Input 2 5 10 3 2" xfId="6868" xr:uid="{00000000-0005-0000-0000-0000AF1A0000}"/>
    <cellStyle name="Input 2 5 10 3 3" xfId="6869" xr:uid="{00000000-0005-0000-0000-0000B01A0000}"/>
    <cellStyle name="Input 2 5 10 3 4" xfId="6870" xr:uid="{00000000-0005-0000-0000-0000B11A0000}"/>
    <cellStyle name="Input 2 5 10 3 5" xfId="6871" xr:uid="{00000000-0005-0000-0000-0000B21A0000}"/>
    <cellStyle name="Input 2 5 10 4" xfId="6872" xr:uid="{00000000-0005-0000-0000-0000B31A0000}"/>
    <cellStyle name="Input 2 5 10 4 2" xfId="6873" xr:uid="{00000000-0005-0000-0000-0000B41A0000}"/>
    <cellStyle name="Input 2 5 10 4 3" xfId="6874" xr:uid="{00000000-0005-0000-0000-0000B51A0000}"/>
    <cellStyle name="Input 2 5 10 4 4" xfId="6875" xr:uid="{00000000-0005-0000-0000-0000B61A0000}"/>
    <cellStyle name="Input 2 5 10 4 5" xfId="6876" xr:uid="{00000000-0005-0000-0000-0000B71A0000}"/>
    <cellStyle name="Input 2 5 10 5" xfId="6877" xr:uid="{00000000-0005-0000-0000-0000B81A0000}"/>
    <cellStyle name="Input 2 5 10 5 2" xfId="6878" xr:uid="{00000000-0005-0000-0000-0000B91A0000}"/>
    <cellStyle name="Input 2 5 10 6" xfId="6879" xr:uid="{00000000-0005-0000-0000-0000BA1A0000}"/>
    <cellStyle name="Input 2 5 10 6 2" xfId="6880" xr:uid="{00000000-0005-0000-0000-0000BB1A0000}"/>
    <cellStyle name="Input 2 5 10 7" xfId="6881" xr:uid="{00000000-0005-0000-0000-0000BC1A0000}"/>
    <cellStyle name="Input 2 5 10 8" xfId="6882" xr:uid="{00000000-0005-0000-0000-0000BD1A0000}"/>
    <cellStyle name="Input 2 5 11" xfId="6883" xr:uid="{00000000-0005-0000-0000-0000BE1A0000}"/>
    <cellStyle name="Input 2 5 11 2" xfId="6884" xr:uid="{00000000-0005-0000-0000-0000BF1A0000}"/>
    <cellStyle name="Input 2 5 11 2 2" xfId="6885" xr:uid="{00000000-0005-0000-0000-0000C01A0000}"/>
    <cellStyle name="Input 2 5 11 2 2 2" xfId="6886" xr:uid="{00000000-0005-0000-0000-0000C11A0000}"/>
    <cellStyle name="Input 2 5 11 2 2 3" xfId="6887" xr:uid="{00000000-0005-0000-0000-0000C21A0000}"/>
    <cellStyle name="Input 2 5 11 2 2 4" xfId="6888" xr:uid="{00000000-0005-0000-0000-0000C31A0000}"/>
    <cellStyle name="Input 2 5 11 2 2 5" xfId="6889" xr:uid="{00000000-0005-0000-0000-0000C41A0000}"/>
    <cellStyle name="Input 2 5 11 2 3" xfId="6890" xr:uid="{00000000-0005-0000-0000-0000C51A0000}"/>
    <cellStyle name="Input 2 5 11 2 3 2" xfId="6891" xr:uid="{00000000-0005-0000-0000-0000C61A0000}"/>
    <cellStyle name="Input 2 5 11 2 3 3" xfId="6892" xr:uid="{00000000-0005-0000-0000-0000C71A0000}"/>
    <cellStyle name="Input 2 5 11 2 3 4" xfId="6893" xr:uid="{00000000-0005-0000-0000-0000C81A0000}"/>
    <cellStyle name="Input 2 5 11 2 3 5" xfId="6894" xr:uid="{00000000-0005-0000-0000-0000C91A0000}"/>
    <cellStyle name="Input 2 5 11 2 4" xfId="6895" xr:uid="{00000000-0005-0000-0000-0000CA1A0000}"/>
    <cellStyle name="Input 2 5 11 2 4 2" xfId="6896" xr:uid="{00000000-0005-0000-0000-0000CB1A0000}"/>
    <cellStyle name="Input 2 5 11 2 5" xfId="6897" xr:uid="{00000000-0005-0000-0000-0000CC1A0000}"/>
    <cellStyle name="Input 2 5 11 2 5 2" xfId="6898" xr:uid="{00000000-0005-0000-0000-0000CD1A0000}"/>
    <cellStyle name="Input 2 5 11 2 6" xfId="6899" xr:uid="{00000000-0005-0000-0000-0000CE1A0000}"/>
    <cellStyle name="Input 2 5 11 2 7" xfId="6900" xr:uid="{00000000-0005-0000-0000-0000CF1A0000}"/>
    <cellStyle name="Input 2 5 11 3" xfId="6901" xr:uid="{00000000-0005-0000-0000-0000D01A0000}"/>
    <cellStyle name="Input 2 5 11 3 2" xfId="6902" xr:uid="{00000000-0005-0000-0000-0000D11A0000}"/>
    <cellStyle name="Input 2 5 11 3 3" xfId="6903" xr:uid="{00000000-0005-0000-0000-0000D21A0000}"/>
    <cellStyle name="Input 2 5 11 3 4" xfId="6904" xr:uid="{00000000-0005-0000-0000-0000D31A0000}"/>
    <cellStyle name="Input 2 5 11 3 5" xfId="6905" xr:uid="{00000000-0005-0000-0000-0000D41A0000}"/>
    <cellStyle name="Input 2 5 11 4" xfId="6906" xr:uid="{00000000-0005-0000-0000-0000D51A0000}"/>
    <cellStyle name="Input 2 5 11 4 2" xfId="6907" xr:uid="{00000000-0005-0000-0000-0000D61A0000}"/>
    <cellStyle name="Input 2 5 11 4 3" xfId="6908" xr:uid="{00000000-0005-0000-0000-0000D71A0000}"/>
    <cellStyle name="Input 2 5 11 4 4" xfId="6909" xr:uid="{00000000-0005-0000-0000-0000D81A0000}"/>
    <cellStyle name="Input 2 5 11 4 5" xfId="6910" xr:uid="{00000000-0005-0000-0000-0000D91A0000}"/>
    <cellStyle name="Input 2 5 11 5" xfId="6911" xr:uid="{00000000-0005-0000-0000-0000DA1A0000}"/>
    <cellStyle name="Input 2 5 11 5 2" xfId="6912" xr:uid="{00000000-0005-0000-0000-0000DB1A0000}"/>
    <cellStyle name="Input 2 5 11 6" xfId="6913" xr:uid="{00000000-0005-0000-0000-0000DC1A0000}"/>
    <cellStyle name="Input 2 5 11 6 2" xfId="6914" xr:uid="{00000000-0005-0000-0000-0000DD1A0000}"/>
    <cellStyle name="Input 2 5 11 7" xfId="6915" xr:uid="{00000000-0005-0000-0000-0000DE1A0000}"/>
    <cellStyle name="Input 2 5 11 8" xfId="6916" xr:uid="{00000000-0005-0000-0000-0000DF1A0000}"/>
    <cellStyle name="Input 2 5 12" xfId="6917" xr:uid="{00000000-0005-0000-0000-0000E01A0000}"/>
    <cellStyle name="Input 2 5 12 2" xfId="6918" xr:uid="{00000000-0005-0000-0000-0000E11A0000}"/>
    <cellStyle name="Input 2 5 12 2 2" xfId="6919" xr:uid="{00000000-0005-0000-0000-0000E21A0000}"/>
    <cellStyle name="Input 2 5 12 2 2 2" xfId="6920" xr:uid="{00000000-0005-0000-0000-0000E31A0000}"/>
    <cellStyle name="Input 2 5 12 2 2 3" xfId="6921" xr:uid="{00000000-0005-0000-0000-0000E41A0000}"/>
    <cellStyle name="Input 2 5 12 2 2 4" xfId="6922" xr:uid="{00000000-0005-0000-0000-0000E51A0000}"/>
    <cellStyle name="Input 2 5 12 2 2 5" xfId="6923" xr:uid="{00000000-0005-0000-0000-0000E61A0000}"/>
    <cellStyle name="Input 2 5 12 2 3" xfId="6924" xr:uid="{00000000-0005-0000-0000-0000E71A0000}"/>
    <cellStyle name="Input 2 5 12 2 3 2" xfId="6925" xr:uid="{00000000-0005-0000-0000-0000E81A0000}"/>
    <cellStyle name="Input 2 5 12 2 3 3" xfId="6926" xr:uid="{00000000-0005-0000-0000-0000E91A0000}"/>
    <cellStyle name="Input 2 5 12 2 3 4" xfId="6927" xr:uid="{00000000-0005-0000-0000-0000EA1A0000}"/>
    <cellStyle name="Input 2 5 12 2 3 5" xfId="6928" xr:uid="{00000000-0005-0000-0000-0000EB1A0000}"/>
    <cellStyle name="Input 2 5 12 2 4" xfId="6929" xr:uid="{00000000-0005-0000-0000-0000EC1A0000}"/>
    <cellStyle name="Input 2 5 12 2 4 2" xfId="6930" xr:uid="{00000000-0005-0000-0000-0000ED1A0000}"/>
    <cellStyle name="Input 2 5 12 2 5" xfId="6931" xr:uid="{00000000-0005-0000-0000-0000EE1A0000}"/>
    <cellStyle name="Input 2 5 12 2 5 2" xfId="6932" xr:uid="{00000000-0005-0000-0000-0000EF1A0000}"/>
    <cellStyle name="Input 2 5 12 2 6" xfId="6933" xr:uid="{00000000-0005-0000-0000-0000F01A0000}"/>
    <cellStyle name="Input 2 5 12 2 7" xfId="6934" xr:uid="{00000000-0005-0000-0000-0000F11A0000}"/>
    <cellStyle name="Input 2 5 12 3" xfId="6935" xr:uid="{00000000-0005-0000-0000-0000F21A0000}"/>
    <cellStyle name="Input 2 5 12 3 2" xfId="6936" xr:uid="{00000000-0005-0000-0000-0000F31A0000}"/>
    <cellStyle name="Input 2 5 12 3 3" xfId="6937" xr:uid="{00000000-0005-0000-0000-0000F41A0000}"/>
    <cellStyle name="Input 2 5 12 3 4" xfId="6938" xr:uid="{00000000-0005-0000-0000-0000F51A0000}"/>
    <cellStyle name="Input 2 5 12 3 5" xfId="6939" xr:uid="{00000000-0005-0000-0000-0000F61A0000}"/>
    <cellStyle name="Input 2 5 12 4" xfId="6940" xr:uid="{00000000-0005-0000-0000-0000F71A0000}"/>
    <cellStyle name="Input 2 5 12 4 2" xfId="6941" xr:uid="{00000000-0005-0000-0000-0000F81A0000}"/>
    <cellStyle name="Input 2 5 12 4 3" xfId="6942" xr:uid="{00000000-0005-0000-0000-0000F91A0000}"/>
    <cellStyle name="Input 2 5 12 4 4" xfId="6943" xr:uid="{00000000-0005-0000-0000-0000FA1A0000}"/>
    <cellStyle name="Input 2 5 12 4 5" xfId="6944" xr:uid="{00000000-0005-0000-0000-0000FB1A0000}"/>
    <cellStyle name="Input 2 5 12 5" xfId="6945" xr:uid="{00000000-0005-0000-0000-0000FC1A0000}"/>
    <cellStyle name="Input 2 5 12 5 2" xfId="6946" xr:uid="{00000000-0005-0000-0000-0000FD1A0000}"/>
    <cellStyle name="Input 2 5 12 6" xfId="6947" xr:uid="{00000000-0005-0000-0000-0000FE1A0000}"/>
    <cellStyle name="Input 2 5 12 6 2" xfId="6948" xr:uid="{00000000-0005-0000-0000-0000FF1A0000}"/>
    <cellStyle name="Input 2 5 12 7" xfId="6949" xr:uid="{00000000-0005-0000-0000-0000001B0000}"/>
    <cellStyle name="Input 2 5 12 8" xfId="6950" xr:uid="{00000000-0005-0000-0000-0000011B0000}"/>
    <cellStyle name="Input 2 5 13" xfId="6951" xr:uid="{00000000-0005-0000-0000-0000021B0000}"/>
    <cellStyle name="Input 2 5 13 2" xfId="6952" xr:uid="{00000000-0005-0000-0000-0000031B0000}"/>
    <cellStyle name="Input 2 5 13 2 2" xfId="6953" xr:uid="{00000000-0005-0000-0000-0000041B0000}"/>
    <cellStyle name="Input 2 5 13 2 2 2" xfId="6954" xr:uid="{00000000-0005-0000-0000-0000051B0000}"/>
    <cellStyle name="Input 2 5 13 2 2 3" xfId="6955" xr:uid="{00000000-0005-0000-0000-0000061B0000}"/>
    <cellStyle name="Input 2 5 13 2 2 4" xfId="6956" xr:uid="{00000000-0005-0000-0000-0000071B0000}"/>
    <cellStyle name="Input 2 5 13 2 2 5" xfId="6957" xr:uid="{00000000-0005-0000-0000-0000081B0000}"/>
    <cellStyle name="Input 2 5 13 2 3" xfId="6958" xr:uid="{00000000-0005-0000-0000-0000091B0000}"/>
    <cellStyle name="Input 2 5 13 2 3 2" xfId="6959" xr:uid="{00000000-0005-0000-0000-00000A1B0000}"/>
    <cellStyle name="Input 2 5 13 2 3 3" xfId="6960" xr:uid="{00000000-0005-0000-0000-00000B1B0000}"/>
    <cellStyle name="Input 2 5 13 2 3 4" xfId="6961" xr:uid="{00000000-0005-0000-0000-00000C1B0000}"/>
    <cellStyle name="Input 2 5 13 2 3 5" xfId="6962" xr:uid="{00000000-0005-0000-0000-00000D1B0000}"/>
    <cellStyle name="Input 2 5 13 2 4" xfId="6963" xr:uid="{00000000-0005-0000-0000-00000E1B0000}"/>
    <cellStyle name="Input 2 5 13 2 4 2" xfId="6964" xr:uid="{00000000-0005-0000-0000-00000F1B0000}"/>
    <cellStyle name="Input 2 5 13 2 5" xfId="6965" xr:uid="{00000000-0005-0000-0000-0000101B0000}"/>
    <cellStyle name="Input 2 5 13 2 5 2" xfId="6966" xr:uid="{00000000-0005-0000-0000-0000111B0000}"/>
    <cellStyle name="Input 2 5 13 2 6" xfId="6967" xr:uid="{00000000-0005-0000-0000-0000121B0000}"/>
    <cellStyle name="Input 2 5 13 2 7" xfId="6968" xr:uid="{00000000-0005-0000-0000-0000131B0000}"/>
    <cellStyle name="Input 2 5 13 3" xfId="6969" xr:uid="{00000000-0005-0000-0000-0000141B0000}"/>
    <cellStyle name="Input 2 5 13 3 2" xfId="6970" xr:uid="{00000000-0005-0000-0000-0000151B0000}"/>
    <cellStyle name="Input 2 5 13 3 3" xfId="6971" xr:uid="{00000000-0005-0000-0000-0000161B0000}"/>
    <cellStyle name="Input 2 5 13 3 4" xfId="6972" xr:uid="{00000000-0005-0000-0000-0000171B0000}"/>
    <cellStyle name="Input 2 5 13 3 5" xfId="6973" xr:uid="{00000000-0005-0000-0000-0000181B0000}"/>
    <cellStyle name="Input 2 5 13 4" xfId="6974" xr:uid="{00000000-0005-0000-0000-0000191B0000}"/>
    <cellStyle name="Input 2 5 13 4 2" xfId="6975" xr:uid="{00000000-0005-0000-0000-00001A1B0000}"/>
    <cellStyle name="Input 2 5 13 4 3" xfId="6976" xr:uid="{00000000-0005-0000-0000-00001B1B0000}"/>
    <cellStyle name="Input 2 5 13 4 4" xfId="6977" xr:uid="{00000000-0005-0000-0000-00001C1B0000}"/>
    <cellStyle name="Input 2 5 13 4 5" xfId="6978" xr:uid="{00000000-0005-0000-0000-00001D1B0000}"/>
    <cellStyle name="Input 2 5 13 5" xfId="6979" xr:uid="{00000000-0005-0000-0000-00001E1B0000}"/>
    <cellStyle name="Input 2 5 13 5 2" xfId="6980" xr:uid="{00000000-0005-0000-0000-00001F1B0000}"/>
    <cellStyle name="Input 2 5 13 6" xfId="6981" xr:uid="{00000000-0005-0000-0000-0000201B0000}"/>
    <cellStyle name="Input 2 5 13 6 2" xfId="6982" xr:uid="{00000000-0005-0000-0000-0000211B0000}"/>
    <cellStyle name="Input 2 5 13 7" xfId="6983" xr:uid="{00000000-0005-0000-0000-0000221B0000}"/>
    <cellStyle name="Input 2 5 13 8" xfId="6984" xr:uid="{00000000-0005-0000-0000-0000231B0000}"/>
    <cellStyle name="Input 2 5 14" xfId="6985" xr:uid="{00000000-0005-0000-0000-0000241B0000}"/>
    <cellStyle name="Input 2 5 14 2" xfId="6986" xr:uid="{00000000-0005-0000-0000-0000251B0000}"/>
    <cellStyle name="Input 2 5 14 2 2" xfId="6987" xr:uid="{00000000-0005-0000-0000-0000261B0000}"/>
    <cellStyle name="Input 2 5 14 2 2 2" xfId="6988" xr:uid="{00000000-0005-0000-0000-0000271B0000}"/>
    <cellStyle name="Input 2 5 14 2 2 3" xfId="6989" xr:uid="{00000000-0005-0000-0000-0000281B0000}"/>
    <cellStyle name="Input 2 5 14 2 2 4" xfId="6990" xr:uid="{00000000-0005-0000-0000-0000291B0000}"/>
    <cellStyle name="Input 2 5 14 2 2 5" xfId="6991" xr:uid="{00000000-0005-0000-0000-00002A1B0000}"/>
    <cellStyle name="Input 2 5 14 2 3" xfId="6992" xr:uid="{00000000-0005-0000-0000-00002B1B0000}"/>
    <cellStyle name="Input 2 5 14 2 3 2" xfId="6993" xr:uid="{00000000-0005-0000-0000-00002C1B0000}"/>
    <cellStyle name="Input 2 5 14 2 3 3" xfId="6994" xr:uid="{00000000-0005-0000-0000-00002D1B0000}"/>
    <cellStyle name="Input 2 5 14 2 3 4" xfId="6995" xr:uid="{00000000-0005-0000-0000-00002E1B0000}"/>
    <cellStyle name="Input 2 5 14 2 3 5" xfId="6996" xr:uid="{00000000-0005-0000-0000-00002F1B0000}"/>
    <cellStyle name="Input 2 5 14 2 4" xfId="6997" xr:uid="{00000000-0005-0000-0000-0000301B0000}"/>
    <cellStyle name="Input 2 5 14 2 4 2" xfId="6998" xr:uid="{00000000-0005-0000-0000-0000311B0000}"/>
    <cellStyle name="Input 2 5 14 2 5" xfId="6999" xr:uid="{00000000-0005-0000-0000-0000321B0000}"/>
    <cellStyle name="Input 2 5 14 2 5 2" xfId="7000" xr:uid="{00000000-0005-0000-0000-0000331B0000}"/>
    <cellStyle name="Input 2 5 14 2 6" xfId="7001" xr:uid="{00000000-0005-0000-0000-0000341B0000}"/>
    <cellStyle name="Input 2 5 14 2 7" xfId="7002" xr:uid="{00000000-0005-0000-0000-0000351B0000}"/>
    <cellStyle name="Input 2 5 14 3" xfId="7003" xr:uid="{00000000-0005-0000-0000-0000361B0000}"/>
    <cellStyle name="Input 2 5 14 3 2" xfId="7004" xr:uid="{00000000-0005-0000-0000-0000371B0000}"/>
    <cellStyle name="Input 2 5 14 3 3" xfId="7005" xr:uid="{00000000-0005-0000-0000-0000381B0000}"/>
    <cellStyle name="Input 2 5 14 3 4" xfId="7006" xr:uid="{00000000-0005-0000-0000-0000391B0000}"/>
    <cellStyle name="Input 2 5 14 3 5" xfId="7007" xr:uid="{00000000-0005-0000-0000-00003A1B0000}"/>
    <cellStyle name="Input 2 5 14 4" xfId="7008" xr:uid="{00000000-0005-0000-0000-00003B1B0000}"/>
    <cellStyle name="Input 2 5 14 4 2" xfId="7009" xr:uid="{00000000-0005-0000-0000-00003C1B0000}"/>
    <cellStyle name="Input 2 5 14 4 3" xfId="7010" xr:uid="{00000000-0005-0000-0000-00003D1B0000}"/>
    <cellStyle name="Input 2 5 14 4 4" xfId="7011" xr:uid="{00000000-0005-0000-0000-00003E1B0000}"/>
    <cellStyle name="Input 2 5 14 4 5" xfId="7012" xr:uid="{00000000-0005-0000-0000-00003F1B0000}"/>
    <cellStyle name="Input 2 5 14 5" xfId="7013" xr:uid="{00000000-0005-0000-0000-0000401B0000}"/>
    <cellStyle name="Input 2 5 14 5 2" xfId="7014" xr:uid="{00000000-0005-0000-0000-0000411B0000}"/>
    <cellStyle name="Input 2 5 14 6" xfId="7015" xr:uid="{00000000-0005-0000-0000-0000421B0000}"/>
    <cellStyle name="Input 2 5 14 6 2" xfId="7016" xr:uid="{00000000-0005-0000-0000-0000431B0000}"/>
    <cellStyle name="Input 2 5 14 7" xfId="7017" xr:uid="{00000000-0005-0000-0000-0000441B0000}"/>
    <cellStyle name="Input 2 5 14 8" xfId="7018" xr:uid="{00000000-0005-0000-0000-0000451B0000}"/>
    <cellStyle name="Input 2 5 15" xfId="7019" xr:uid="{00000000-0005-0000-0000-0000461B0000}"/>
    <cellStyle name="Input 2 5 15 2" xfId="7020" xr:uid="{00000000-0005-0000-0000-0000471B0000}"/>
    <cellStyle name="Input 2 5 15 2 2" xfId="7021" xr:uid="{00000000-0005-0000-0000-0000481B0000}"/>
    <cellStyle name="Input 2 5 15 2 3" xfId="7022" xr:uid="{00000000-0005-0000-0000-0000491B0000}"/>
    <cellStyle name="Input 2 5 15 2 4" xfId="7023" xr:uid="{00000000-0005-0000-0000-00004A1B0000}"/>
    <cellStyle name="Input 2 5 15 2 5" xfId="7024" xr:uid="{00000000-0005-0000-0000-00004B1B0000}"/>
    <cellStyle name="Input 2 5 15 3" xfId="7025" xr:uid="{00000000-0005-0000-0000-00004C1B0000}"/>
    <cellStyle name="Input 2 5 15 3 2" xfId="7026" xr:uid="{00000000-0005-0000-0000-00004D1B0000}"/>
    <cellStyle name="Input 2 5 15 3 3" xfId="7027" xr:uid="{00000000-0005-0000-0000-00004E1B0000}"/>
    <cellStyle name="Input 2 5 15 3 4" xfId="7028" xr:uid="{00000000-0005-0000-0000-00004F1B0000}"/>
    <cellStyle name="Input 2 5 15 3 5" xfId="7029" xr:uid="{00000000-0005-0000-0000-0000501B0000}"/>
    <cellStyle name="Input 2 5 15 4" xfId="7030" xr:uid="{00000000-0005-0000-0000-0000511B0000}"/>
    <cellStyle name="Input 2 5 15 4 2" xfId="7031" xr:uid="{00000000-0005-0000-0000-0000521B0000}"/>
    <cellStyle name="Input 2 5 15 5" xfId="7032" xr:uid="{00000000-0005-0000-0000-0000531B0000}"/>
    <cellStyle name="Input 2 5 15 5 2" xfId="7033" xr:uid="{00000000-0005-0000-0000-0000541B0000}"/>
    <cellStyle name="Input 2 5 15 6" xfId="7034" xr:uid="{00000000-0005-0000-0000-0000551B0000}"/>
    <cellStyle name="Input 2 5 15 7" xfId="7035" xr:uid="{00000000-0005-0000-0000-0000561B0000}"/>
    <cellStyle name="Input 2 5 16" xfId="7036" xr:uid="{00000000-0005-0000-0000-0000571B0000}"/>
    <cellStyle name="Input 2 5 16 2" xfId="7037" xr:uid="{00000000-0005-0000-0000-0000581B0000}"/>
    <cellStyle name="Input 2 5 16 3" xfId="7038" xr:uid="{00000000-0005-0000-0000-0000591B0000}"/>
    <cellStyle name="Input 2 5 16 4" xfId="7039" xr:uid="{00000000-0005-0000-0000-00005A1B0000}"/>
    <cellStyle name="Input 2 5 16 5" xfId="7040" xr:uid="{00000000-0005-0000-0000-00005B1B0000}"/>
    <cellStyle name="Input 2 5 17" xfId="7041" xr:uid="{00000000-0005-0000-0000-00005C1B0000}"/>
    <cellStyle name="Input 2 5 17 2" xfId="7042" xr:uid="{00000000-0005-0000-0000-00005D1B0000}"/>
    <cellStyle name="Input 2 5 17 3" xfId="7043" xr:uid="{00000000-0005-0000-0000-00005E1B0000}"/>
    <cellStyle name="Input 2 5 17 4" xfId="7044" xr:uid="{00000000-0005-0000-0000-00005F1B0000}"/>
    <cellStyle name="Input 2 5 17 5" xfId="7045" xr:uid="{00000000-0005-0000-0000-0000601B0000}"/>
    <cellStyle name="Input 2 5 18" xfId="7046" xr:uid="{00000000-0005-0000-0000-0000611B0000}"/>
    <cellStyle name="Input 2 5 18 2" xfId="7047" xr:uid="{00000000-0005-0000-0000-0000621B0000}"/>
    <cellStyle name="Input 2 5 19" xfId="7048" xr:uid="{00000000-0005-0000-0000-0000631B0000}"/>
    <cellStyle name="Input 2 5 19 2" xfId="7049" xr:uid="{00000000-0005-0000-0000-0000641B0000}"/>
    <cellStyle name="Input 2 5 2" xfId="7050" xr:uid="{00000000-0005-0000-0000-0000651B0000}"/>
    <cellStyle name="Input 2 5 2 2" xfId="7051" xr:uid="{00000000-0005-0000-0000-0000661B0000}"/>
    <cellStyle name="Input 2 5 2 2 2" xfId="7052" xr:uid="{00000000-0005-0000-0000-0000671B0000}"/>
    <cellStyle name="Input 2 5 2 2 2 2" xfId="7053" xr:uid="{00000000-0005-0000-0000-0000681B0000}"/>
    <cellStyle name="Input 2 5 2 2 2 3" xfId="7054" xr:uid="{00000000-0005-0000-0000-0000691B0000}"/>
    <cellStyle name="Input 2 5 2 2 2 4" xfId="7055" xr:uid="{00000000-0005-0000-0000-00006A1B0000}"/>
    <cellStyle name="Input 2 5 2 2 2 5" xfId="7056" xr:uid="{00000000-0005-0000-0000-00006B1B0000}"/>
    <cellStyle name="Input 2 5 2 2 3" xfId="7057" xr:uid="{00000000-0005-0000-0000-00006C1B0000}"/>
    <cellStyle name="Input 2 5 2 2 3 2" xfId="7058" xr:uid="{00000000-0005-0000-0000-00006D1B0000}"/>
    <cellStyle name="Input 2 5 2 2 3 3" xfId="7059" xr:uid="{00000000-0005-0000-0000-00006E1B0000}"/>
    <cellStyle name="Input 2 5 2 2 3 4" xfId="7060" xr:uid="{00000000-0005-0000-0000-00006F1B0000}"/>
    <cellStyle name="Input 2 5 2 2 3 5" xfId="7061" xr:uid="{00000000-0005-0000-0000-0000701B0000}"/>
    <cellStyle name="Input 2 5 2 2 4" xfId="7062" xr:uid="{00000000-0005-0000-0000-0000711B0000}"/>
    <cellStyle name="Input 2 5 2 2 4 2" xfId="7063" xr:uid="{00000000-0005-0000-0000-0000721B0000}"/>
    <cellStyle name="Input 2 5 2 2 5" xfId="7064" xr:uid="{00000000-0005-0000-0000-0000731B0000}"/>
    <cellStyle name="Input 2 5 2 2 5 2" xfId="7065" xr:uid="{00000000-0005-0000-0000-0000741B0000}"/>
    <cellStyle name="Input 2 5 2 2 6" xfId="7066" xr:uid="{00000000-0005-0000-0000-0000751B0000}"/>
    <cellStyle name="Input 2 5 2 2 7" xfId="7067" xr:uid="{00000000-0005-0000-0000-0000761B0000}"/>
    <cellStyle name="Input 2 5 2 3" xfId="7068" xr:uid="{00000000-0005-0000-0000-0000771B0000}"/>
    <cellStyle name="Input 2 5 2 3 2" xfId="7069" xr:uid="{00000000-0005-0000-0000-0000781B0000}"/>
    <cellStyle name="Input 2 5 2 3 3" xfId="7070" xr:uid="{00000000-0005-0000-0000-0000791B0000}"/>
    <cellStyle name="Input 2 5 2 3 4" xfId="7071" xr:uid="{00000000-0005-0000-0000-00007A1B0000}"/>
    <cellStyle name="Input 2 5 2 3 5" xfId="7072" xr:uid="{00000000-0005-0000-0000-00007B1B0000}"/>
    <cellStyle name="Input 2 5 2 4" xfId="7073" xr:uid="{00000000-0005-0000-0000-00007C1B0000}"/>
    <cellStyle name="Input 2 5 2 4 2" xfId="7074" xr:uid="{00000000-0005-0000-0000-00007D1B0000}"/>
    <cellStyle name="Input 2 5 2 4 3" xfId="7075" xr:uid="{00000000-0005-0000-0000-00007E1B0000}"/>
    <cellStyle name="Input 2 5 2 4 4" xfId="7076" xr:uid="{00000000-0005-0000-0000-00007F1B0000}"/>
    <cellStyle name="Input 2 5 2 4 5" xfId="7077" xr:uid="{00000000-0005-0000-0000-0000801B0000}"/>
    <cellStyle name="Input 2 5 2 5" xfId="7078" xr:uid="{00000000-0005-0000-0000-0000811B0000}"/>
    <cellStyle name="Input 2 5 2 5 2" xfId="7079" xr:uid="{00000000-0005-0000-0000-0000821B0000}"/>
    <cellStyle name="Input 2 5 2 6" xfId="7080" xr:uid="{00000000-0005-0000-0000-0000831B0000}"/>
    <cellStyle name="Input 2 5 2 6 2" xfId="7081" xr:uid="{00000000-0005-0000-0000-0000841B0000}"/>
    <cellStyle name="Input 2 5 2 7" xfId="7082" xr:uid="{00000000-0005-0000-0000-0000851B0000}"/>
    <cellStyle name="Input 2 5 2 8" xfId="7083" xr:uid="{00000000-0005-0000-0000-0000861B0000}"/>
    <cellStyle name="Input 2 5 20" xfId="7084" xr:uid="{00000000-0005-0000-0000-0000871B0000}"/>
    <cellStyle name="Input 2 5 21" xfId="7085" xr:uid="{00000000-0005-0000-0000-0000881B0000}"/>
    <cellStyle name="Input 2 5 3" xfId="7086" xr:uid="{00000000-0005-0000-0000-0000891B0000}"/>
    <cellStyle name="Input 2 5 3 2" xfId="7087" xr:uid="{00000000-0005-0000-0000-00008A1B0000}"/>
    <cellStyle name="Input 2 5 3 2 2" xfId="7088" xr:uid="{00000000-0005-0000-0000-00008B1B0000}"/>
    <cellStyle name="Input 2 5 3 2 2 2" xfId="7089" xr:uid="{00000000-0005-0000-0000-00008C1B0000}"/>
    <cellStyle name="Input 2 5 3 2 2 3" xfId="7090" xr:uid="{00000000-0005-0000-0000-00008D1B0000}"/>
    <cellStyle name="Input 2 5 3 2 2 4" xfId="7091" xr:uid="{00000000-0005-0000-0000-00008E1B0000}"/>
    <cellStyle name="Input 2 5 3 2 2 5" xfId="7092" xr:uid="{00000000-0005-0000-0000-00008F1B0000}"/>
    <cellStyle name="Input 2 5 3 2 3" xfId="7093" xr:uid="{00000000-0005-0000-0000-0000901B0000}"/>
    <cellStyle name="Input 2 5 3 2 3 2" xfId="7094" xr:uid="{00000000-0005-0000-0000-0000911B0000}"/>
    <cellStyle name="Input 2 5 3 2 3 3" xfId="7095" xr:uid="{00000000-0005-0000-0000-0000921B0000}"/>
    <cellStyle name="Input 2 5 3 2 3 4" xfId="7096" xr:uid="{00000000-0005-0000-0000-0000931B0000}"/>
    <cellStyle name="Input 2 5 3 2 3 5" xfId="7097" xr:uid="{00000000-0005-0000-0000-0000941B0000}"/>
    <cellStyle name="Input 2 5 3 2 4" xfId="7098" xr:uid="{00000000-0005-0000-0000-0000951B0000}"/>
    <cellStyle name="Input 2 5 3 2 4 2" xfId="7099" xr:uid="{00000000-0005-0000-0000-0000961B0000}"/>
    <cellStyle name="Input 2 5 3 2 5" xfId="7100" xr:uid="{00000000-0005-0000-0000-0000971B0000}"/>
    <cellStyle name="Input 2 5 3 2 5 2" xfId="7101" xr:uid="{00000000-0005-0000-0000-0000981B0000}"/>
    <cellStyle name="Input 2 5 3 2 6" xfId="7102" xr:uid="{00000000-0005-0000-0000-0000991B0000}"/>
    <cellStyle name="Input 2 5 3 2 7" xfId="7103" xr:uid="{00000000-0005-0000-0000-00009A1B0000}"/>
    <cellStyle name="Input 2 5 3 3" xfId="7104" xr:uid="{00000000-0005-0000-0000-00009B1B0000}"/>
    <cellStyle name="Input 2 5 3 3 2" xfId="7105" xr:uid="{00000000-0005-0000-0000-00009C1B0000}"/>
    <cellStyle name="Input 2 5 3 3 3" xfId="7106" xr:uid="{00000000-0005-0000-0000-00009D1B0000}"/>
    <cellStyle name="Input 2 5 3 3 4" xfId="7107" xr:uid="{00000000-0005-0000-0000-00009E1B0000}"/>
    <cellStyle name="Input 2 5 3 3 5" xfId="7108" xr:uid="{00000000-0005-0000-0000-00009F1B0000}"/>
    <cellStyle name="Input 2 5 3 4" xfId="7109" xr:uid="{00000000-0005-0000-0000-0000A01B0000}"/>
    <cellStyle name="Input 2 5 3 4 2" xfId="7110" xr:uid="{00000000-0005-0000-0000-0000A11B0000}"/>
    <cellStyle name="Input 2 5 3 4 3" xfId="7111" xr:uid="{00000000-0005-0000-0000-0000A21B0000}"/>
    <cellStyle name="Input 2 5 3 4 4" xfId="7112" xr:uid="{00000000-0005-0000-0000-0000A31B0000}"/>
    <cellStyle name="Input 2 5 3 4 5" xfId="7113" xr:uid="{00000000-0005-0000-0000-0000A41B0000}"/>
    <cellStyle name="Input 2 5 3 5" xfId="7114" xr:uid="{00000000-0005-0000-0000-0000A51B0000}"/>
    <cellStyle name="Input 2 5 3 5 2" xfId="7115" xr:uid="{00000000-0005-0000-0000-0000A61B0000}"/>
    <cellStyle name="Input 2 5 3 6" xfId="7116" xr:uid="{00000000-0005-0000-0000-0000A71B0000}"/>
    <cellStyle name="Input 2 5 3 6 2" xfId="7117" xr:uid="{00000000-0005-0000-0000-0000A81B0000}"/>
    <cellStyle name="Input 2 5 3 7" xfId="7118" xr:uid="{00000000-0005-0000-0000-0000A91B0000}"/>
    <cellStyle name="Input 2 5 3 8" xfId="7119" xr:uid="{00000000-0005-0000-0000-0000AA1B0000}"/>
    <cellStyle name="Input 2 5 4" xfId="7120" xr:uid="{00000000-0005-0000-0000-0000AB1B0000}"/>
    <cellStyle name="Input 2 5 4 2" xfId="7121" xr:uid="{00000000-0005-0000-0000-0000AC1B0000}"/>
    <cellStyle name="Input 2 5 4 2 2" xfId="7122" xr:uid="{00000000-0005-0000-0000-0000AD1B0000}"/>
    <cellStyle name="Input 2 5 4 2 2 2" xfId="7123" xr:uid="{00000000-0005-0000-0000-0000AE1B0000}"/>
    <cellStyle name="Input 2 5 4 2 2 3" xfId="7124" xr:uid="{00000000-0005-0000-0000-0000AF1B0000}"/>
    <cellStyle name="Input 2 5 4 2 2 4" xfId="7125" xr:uid="{00000000-0005-0000-0000-0000B01B0000}"/>
    <cellStyle name="Input 2 5 4 2 2 5" xfId="7126" xr:uid="{00000000-0005-0000-0000-0000B11B0000}"/>
    <cellStyle name="Input 2 5 4 2 3" xfId="7127" xr:uid="{00000000-0005-0000-0000-0000B21B0000}"/>
    <cellStyle name="Input 2 5 4 2 3 2" xfId="7128" xr:uid="{00000000-0005-0000-0000-0000B31B0000}"/>
    <cellStyle name="Input 2 5 4 2 3 3" xfId="7129" xr:uid="{00000000-0005-0000-0000-0000B41B0000}"/>
    <cellStyle name="Input 2 5 4 2 3 4" xfId="7130" xr:uid="{00000000-0005-0000-0000-0000B51B0000}"/>
    <cellStyle name="Input 2 5 4 2 3 5" xfId="7131" xr:uid="{00000000-0005-0000-0000-0000B61B0000}"/>
    <cellStyle name="Input 2 5 4 2 4" xfId="7132" xr:uid="{00000000-0005-0000-0000-0000B71B0000}"/>
    <cellStyle name="Input 2 5 4 2 4 2" xfId="7133" xr:uid="{00000000-0005-0000-0000-0000B81B0000}"/>
    <cellStyle name="Input 2 5 4 2 5" xfId="7134" xr:uid="{00000000-0005-0000-0000-0000B91B0000}"/>
    <cellStyle name="Input 2 5 4 2 5 2" xfId="7135" xr:uid="{00000000-0005-0000-0000-0000BA1B0000}"/>
    <cellStyle name="Input 2 5 4 2 6" xfId="7136" xr:uid="{00000000-0005-0000-0000-0000BB1B0000}"/>
    <cellStyle name="Input 2 5 4 2 7" xfId="7137" xr:uid="{00000000-0005-0000-0000-0000BC1B0000}"/>
    <cellStyle name="Input 2 5 4 3" xfId="7138" xr:uid="{00000000-0005-0000-0000-0000BD1B0000}"/>
    <cellStyle name="Input 2 5 4 3 2" xfId="7139" xr:uid="{00000000-0005-0000-0000-0000BE1B0000}"/>
    <cellStyle name="Input 2 5 4 3 3" xfId="7140" xr:uid="{00000000-0005-0000-0000-0000BF1B0000}"/>
    <cellStyle name="Input 2 5 4 3 4" xfId="7141" xr:uid="{00000000-0005-0000-0000-0000C01B0000}"/>
    <cellStyle name="Input 2 5 4 3 5" xfId="7142" xr:uid="{00000000-0005-0000-0000-0000C11B0000}"/>
    <cellStyle name="Input 2 5 4 4" xfId="7143" xr:uid="{00000000-0005-0000-0000-0000C21B0000}"/>
    <cellStyle name="Input 2 5 4 4 2" xfId="7144" xr:uid="{00000000-0005-0000-0000-0000C31B0000}"/>
    <cellStyle name="Input 2 5 4 4 3" xfId="7145" xr:uid="{00000000-0005-0000-0000-0000C41B0000}"/>
    <cellStyle name="Input 2 5 4 4 4" xfId="7146" xr:uid="{00000000-0005-0000-0000-0000C51B0000}"/>
    <cellStyle name="Input 2 5 4 4 5" xfId="7147" xr:uid="{00000000-0005-0000-0000-0000C61B0000}"/>
    <cellStyle name="Input 2 5 4 5" xfId="7148" xr:uid="{00000000-0005-0000-0000-0000C71B0000}"/>
    <cellStyle name="Input 2 5 4 5 2" xfId="7149" xr:uid="{00000000-0005-0000-0000-0000C81B0000}"/>
    <cellStyle name="Input 2 5 4 6" xfId="7150" xr:uid="{00000000-0005-0000-0000-0000C91B0000}"/>
    <cellStyle name="Input 2 5 4 6 2" xfId="7151" xr:uid="{00000000-0005-0000-0000-0000CA1B0000}"/>
    <cellStyle name="Input 2 5 4 7" xfId="7152" xr:uid="{00000000-0005-0000-0000-0000CB1B0000}"/>
    <cellStyle name="Input 2 5 4 8" xfId="7153" xr:uid="{00000000-0005-0000-0000-0000CC1B0000}"/>
    <cellStyle name="Input 2 5 5" xfId="7154" xr:uid="{00000000-0005-0000-0000-0000CD1B0000}"/>
    <cellStyle name="Input 2 5 5 2" xfId="7155" xr:uid="{00000000-0005-0000-0000-0000CE1B0000}"/>
    <cellStyle name="Input 2 5 5 2 2" xfId="7156" xr:uid="{00000000-0005-0000-0000-0000CF1B0000}"/>
    <cellStyle name="Input 2 5 5 2 2 2" xfId="7157" xr:uid="{00000000-0005-0000-0000-0000D01B0000}"/>
    <cellStyle name="Input 2 5 5 2 2 3" xfId="7158" xr:uid="{00000000-0005-0000-0000-0000D11B0000}"/>
    <cellStyle name="Input 2 5 5 2 2 4" xfId="7159" xr:uid="{00000000-0005-0000-0000-0000D21B0000}"/>
    <cellStyle name="Input 2 5 5 2 2 5" xfId="7160" xr:uid="{00000000-0005-0000-0000-0000D31B0000}"/>
    <cellStyle name="Input 2 5 5 2 3" xfId="7161" xr:uid="{00000000-0005-0000-0000-0000D41B0000}"/>
    <cellStyle name="Input 2 5 5 2 3 2" xfId="7162" xr:uid="{00000000-0005-0000-0000-0000D51B0000}"/>
    <cellStyle name="Input 2 5 5 2 3 3" xfId="7163" xr:uid="{00000000-0005-0000-0000-0000D61B0000}"/>
    <cellStyle name="Input 2 5 5 2 3 4" xfId="7164" xr:uid="{00000000-0005-0000-0000-0000D71B0000}"/>
    <cellStyle name="Input 2 5 5 2 3 5" xfId="7165" xr:uid="{00000000-0005-0000-0000-0000D81B0000}"/>
    <cellStyle name="Input 2 5 5 2 4" xfId="7166" xr:uid="{00000000-0005-0000-0000-0000D91B0000}"/>
    <cellStyle name="Input 2 5 5 2 4 2" xfId="7167" xr:uid="{00000000-0005-0000-0000-0000DA1B0000}"/>
    <cellStyle name="Input 2 5 5 2 5" xfId="7168" xr:uid="{00000000-0005-0000-0000-0000DB1B0000}"/>
    <cellStyle name="Input 2 5 5 2 5 2" xfId="7169" xr:uid="{00000000-0005-0000-0000-0000DC1B0000}"/>
    <cellStyle name="Input 2 5 5 2 6" xfId="7170" xr:uid="{00000000-0005-0000-0000-0000DD1B0000}"/>
    <cellStyle name="Input 2 5 5 2 7" xfId="7171" xr:uid="{00000000-0005-0000-0000-0000DE1B0000}"/>
    <cellStyle name="Input 2 5 5 3" xfId="7172" xr:uid="{00000000-0005-0000-0000-0000DF1B0000}"/>
    <cellStyle name="Input 2 5 5 3 2" xfId="7173" xr:uid="{00000000-0005-0000-0000-0000E01B0000}"/>
    <cellStyle name="Input 2 5 5 3 3" xfId="7174" xr:uid="{00000000-0005-0000-0000-0000E11B0000}"/>
    <cellStyle name="Input 2 5 5 3 4" xfId="7175" xr:uid="{00000000-0005-0000-0000-0000E21B0000}"/>
    <cellStyle name="Input 2 5 5 3 5" xfId="7176" xr:uid="{00000000-0005-0000-0000-0000E31B0000}"/>
    <cellStyle name="Input 2 5 5 4" xfId="7177" xr:uid="{00000000-0005-0000-0000-0000E41B0000}"/>
    <cellStyle name="Input 2 5 5 4 2" xfId="7178" xr:uid="{00000000-0005-0000-0000-0000E51B0000}"/>
    <cellStyle name="Input 2 5 5 4 3" xfId="7179" xr:uid="{00000000-0005-0000-0000-0000E61B0000}"/>
    <cellStyle name="Input 2 5 5 4 4" xfId="7180" xr:uid="{00000000-0005-0000-0000-0000E71B0000}"/>
    <cellStyle name="Input 2 5 5 4 5" xfId="7181" xr:uid="{00000000-0005-0000-0000-0000E81B0000}"/>
    <cellStyle name="Input 2 5 5 5" xfId="7182" xr:uid="{00000000-0005-0000-0000-0000E91B0000}"/>
    <cellStyle name="Input 2 5 5 5 2" xfId="7183" xr:uid="{00000000-0005-0000-0000-0000EA1B0000}"/>
    <cellStyle name="Input 2 5 5 6" xfId="7184" xr:uid="{00000000-0005-0000-0000-0000EB1B0000}"/>
    <cellStyle name="Input 2 5 5 6 2" xfId="7185" xr:uid="{00000000-0005-0000-0000-0000EC1B0000}"/>
    <cellStyle name="Input 2 5 5 7" xfId="7186" xr:uid="{00000000-0005-0000-0000-0000ED1B0000}"/>
    <cellStyle name="Input 2 5 5 8" xfId="7187" xr:uid="{00000000-0005-0000-0000-0000EE1B0000}"/>
    <cellStyle name="Input 2 5 6" xfId="7188" xr:uid="{00000000-0005-0000-0000-0000EF1B0000}"/>
    <cellStyle name="Input 2 5 6 2" xfId="7189" xr:uid="{00000000-0005-0000-0000-0000F01B0000}"/>
    <cellStyle name="Input 2 5 6 2 2" xfId="7190" xr:uid="{00000000-0005-0000-0000-0000F11B0000}"/>
    <cellStyle name="Input 2 5 6 2 2 2" xfId="7191" xr:uid="{00000000-0005-0000-0000-0000F21B0000}"/>
    <cellStyle name="Input 2 5 6 2 2 3" xfId="7192" xr:uid="{00000000-0005-0000-0000-0000F31B0000}"/>
    <cellStyle name="Input 2 5 6 2 2 4" xfId="7193" xr:uid="{00000000-0005-0000-0000-0000F41B0000}"/>
    <cellStyle name="Input 2 5 6 2 2 5" xfId="7194" xr:uid="{00000000-0005-0000-0000-0000F51B0000}"/>
    <cellStyle name="Input 2 5 6 2 3" xfId="7195" xr:uid="{00000000-0005-0000-0000-0000F61B0000}"/>
    <cellStyle name="Input 2 5 6 2 3 2" xfId="7196" xr:uid="{00000000-0005-0000-0000-0000F71B0000}"/>
    <cellStyle name="Input 2 5 6 2 3 3" xfId="7197" xr:uid="{00000000-0005-0000-0000-0000F81B0000}"/>
    <cellStyle name="Input 2 5 6 2 3 4" xfId="7198" xr:uid="{00000000-0005-0000-0000-0000F91B0000}"/>
    <cellStyle name="Input 2 5 6 2 3 5" xfId="7199" xr:uid="{00000000-0005-0000-0000-0000FA1B0000}"/>
    <cellStyle name="Input 2 5 6 2 4" xfId="7200" xr:uid="{00000000-0005-0000-0000-0000FB1B0000}"/>
    <cellStyle name="Input 2 5 6 2 4 2" xfId="7201" xr:uid="{00000000-0005-0000-0000-0000FC1B0000}"/>
    <cellStyle name="Input 2 5 6 2 5" xfId="7202" xr:uid="{00000000-0005-0000-0000-0000FD1B0000}"/>
    <cellStyle name="Input 2 5 6 2 5 2" xfId="7203" xr:uid="{00000000-0005-0000-0000-0000FE1B0000}"/>
    <cellStyle name="Input 2 5 6 2 6" xfId="7204" xr:uid="{00000000-0005-0000-0000-0000FF1B0000}"/>
    <cellStyle name="Input 2 5 6 2 7" xfId="7205" xr:uid="{00000000-0005-0000-0000-0000001C0000}"/>
    <cellStyle name="Input 2 5 6 3" xfId="7206" xr:uid="{00000000-0005-0000-0000-0000011C0000}"/>
    <cellStyle name="Input 2 5 6 3 2" xfId="7207" xr:uid="{00000000-0005-0000-0000-0000021C0000}"/>
    <cellStyle name="Input 2 5 6 3 3" xfId="7208" xr:uid="{00000000-0005-0000-0000-0000031C0000}"/>
    <cellStyle name="Input 2 5 6 3 4" xfId="7209" xr:uid="{00000000-0005-0000-0000-0000041C0000}"/>
    <cellStyle name="Input 2 5 6 3 5" xfId="7210" xr:uid="{00000000-0005-0000-0000-0000051C0000}"/>
    <cellStyle name="Input 2 5 6 4" xfId="7211" xr:uid="{00000000-0005-0000-0000-0000061C0000}"/>
    <cellStyle name="Input 2 5 6 4 2" xfId="7212" xr:uid="{00000000-0005-0000-0000-0000071C0000}"/>
    <cellStyle name="Input 2 5 6 4 3" xfId="7213" xr:uid="{00000000-0005-0000-0000-0000081C0000}"/>
    <cellStyle name="Input 2 5 6 4 4" xfId="7214" xr:uid="{00000000-0005-0000-0000-0000091C0000}"/>
    <cellStyle name="Input 2 5 6 4 5" xfId="7215" xr:uid="{00000000-0005-0000-0000-00000A1C0000}"/>
    <cellStyle name="Input 2 5 6 5" xfId="7216" xr:uid="{00000000-0005-0000-0000-00000B1C0000}"/>
    <cellStyle name="Input 2 5 6 5 2" xfId="7217" xr:uid="{00000000-0005-0000-0000-00000C1C0000}"/>
    <cellStyle name="Input 2 5 6 6" xfId="7218" xr:uid="{00000000-0005-0000-0000-00000D1C0000}"/>
    <cellStyle name="Input 2 5 6 6 2" xfId="7219" xr:uid="{00000000-0005-0000-0000-00000E1C0000}"/>
    <cellStyle name="Input 2 5 6 7" xfId="7220" xr:uid="{00000000-0005-0000-0000-00000F1C0000}"/>
    <cellStyle name="Input 2 5 6 8" xfId="7221" xr:uid="{00000000-0005-0000-0000-0000101C0000}"/>
    <cellStyle name="Input 2 5 7" xfId="7222" xr:uid="{00000000-0005-0000-0000-0000111C0000}"/>
    <cellStyle name="Input 2 5 7 2" xfId="7223" xr:uid="{00000000-0005-0000-0000-0000121C0000}"/>
    <cellStyle name="Input 2 5 7 2 2" xfId="7224" xr:uid="{00000000-0005-0000-0000-0000131C0000}"/>
    <cellStyle name="Input 2 5 7 2 2 2" xfId="7225" xr:uid="{00000000-0005-0000-0000-0000141C0000}"/>
    <cellStyle name="Input 2 5 7 2 2 3" xfId="7226" xr:uid="{00000000-0005-0000-0000-0000151C0000}"/>
    <cellStyle name="Input 2 5 7 2 2 4" xfId="7227" xr:uid="{00000000-0005-0000-0000-0000161C0000}"/>
    <cellStyle name="Input 2 5 7 2 2 5" xfId="7228" xr:uid="{00000000-0005-0000-0000-0000171C0000}"/>
    <cellStyle name="Input 2 5 7 2 3" xfId="7229" xr:uid="{00000000-0005-0000-0000-0000181C0000}"/>
    <cellStyle name="Input 2 5 7 2 3 2" xfId="7230" xr:uid="{00000000-0005-0000-0000-0000191C0000}"/>
    <cellStyle name="Input 2 5 7 2 3 3" xfId="7231" xr:uid="{00000000-0005-0000-0000-00001A1C0000}"/>
    <cellStyle name="Input 2 5 7 2 3 4" xfId="7232" xr:uid="{00000000-0005-0000-0000-00001B1C0000}"/>
    <cellStyle name="Input 2 5 7 2 3 5" xfId="7233" xr:uid="{00000000-0005-0000-0000-00001C1C0000}"/>
    <cellStyle name="Input 2 5 7 2 4" xfId="7234" xr:uid="{00000000-0005-0000-0000-00001D1C0000}"/>
    <cellStyle name="Input 2 5 7 2 4 2" xfId="7235" xr:uid="{00000000-0005-0000-0000-00001E1C0000}"/>
    <cellStyle name="Input 2 5 7 2 5" xfId="7236" xr:uid="{00000000-0005-0000-0000-00001F1C0000}"/>
    <cellStyle name="Input 2 5 7 2 5 2" xfId="7237" xr:uid="{00000000-0005-0000-0000-0000201C0000}"/>
    <cellStyle name="Input 2 5 7 2 6" xfId="7238" xr:uid="{00000000-0005-0000-0000-0000211C0000}"/>
    <cellStyle name="Input 2 5 7 2 7" xfId="7239" xr:uid="{00000000-0005-0000-0000-0000221C0000}"/>
    <cellStyle name="Input 2 5 7 3" xfId="7240" xr:uid="{00000000-0005-0000-0000-0000231C0000}"/>
    <cellStyle name="Input 2 5 7 3 2" xfId="7241" xr:uid="{00000000-0005-0000-0000-0000241C0000}"/>
    <cellStyle name="Input 2 5 7 3 3" xfId="7242" xr:uid="{00000000-0005-0000-0000-0000251C0000}"/>
    <cellStyle name="Input 2 5 7 3 4" xfId="7243" xr:uid="{00000000-0005-0000-0000-0000261C0000}"/>
    <cellStyle name="Input 2 5 7 3 5" xfId="7244" xr:uid="{00000000-0005-0000-0000-0000271C0000}"/>
    <cellStyle name="Input 2 5 7 4" xfId="7245" xr:uid="{00000000-0005-0000-0000-0000281C0000}"/>
    <cellStyle name="Input 2 5 7 4 2" xfId="7246" xr:uid="{00000000-0005-0000-0000-0000291C0000}"/>
    <cellStyle name="Input 2 5 7 4 3" xfId="7247" xr:uid="{00000000-0005-0000-0000-00002A1C0000}"/>
    <cellStyle name="Input 2 5 7 4 4" xfId="7248" xr:uid="{00000000-0005-0000-0000-00002B1C0000}"/>
    <cellStyle name="Input 2 5 7 4 5" xfId="7249" xr:uid="{00000000-0005-0000-0000-00002C1C0000}"/>
    <cellStyle name="Input 2 5 7 5" xfId="7250" xr:uid="{00000000-0005-0000-0000-00002D1C0000}"/>
    <cellStyle name="Input 2 5 7 5 2" xfId="7251" xr:uid="{00000000-0005-0000-0000-00002E1C0000}"/>
    <cellStyle name="Input 2 5 7 6" xfId="7252" xr:uid="{00000000-0005-0000-0000-00002F1C0000}"/>
    <cellStyle name="Input 2 5 7 6 2" xfId="7253" xr:uid="{00000000-0005-0000-0000-0000301C0000}"/>
    <cellStyle name="Input 2 5 7 7" xfId="7254" xr:uid="{00000000-0005-0000-0000-0000311C0000}"/>
    <cellStyle name="Input 2 5 7 8" xfId="7255" xr:uid="{00000000-0005-0000-0000-0000321C0000}"/>
    <cellStyle name="Input 2 5 8" xfId="7256" xr:uid="{00000000-0005-0000-0000-0000331C0000}"/>
    <cellStyle name="Input 2 5 8 2" xfId="7257" xr:uid="{00000000-0005-0000-0000-0000341C0000}"/>
    <cellStyle name="Input 2 5 8 2 2" xfId="7258" xr:uid="{00000000-0005-0000-0000-0000351C0000}"/>
    <cellStyle name="Input 2 5 8 2 2 2" xfId="7259" xr:uid="{00000000-0005-0000-0000-0000361C0000}"/>
    <cellStyle name="Input 2 5 8 2 2 3" xfId="7260" xr:uid="{00000000-0005-0000-0000-0000371C0000}"/>
    <cellStyle name="Input 2 5 8 2 2 4" xfId="7261" xr:uid="{00000000-0005-0000-0000-0000381C0000}"/>
    <cellStyle name="Input 2 5 8 2 2 5" xfId="7262" xr:uid="{00000000-0005-0000-0000-0000391C0000}"/>
    <cellStyle name="Input 2 5 8 2 3" xfId="7263" xr:uid="{00000000-0005-0000-0000-00003A1C0000}"/>
    <cellStyle name="Input 2 5 8 2 3 2" xfId="7264" xr:uid="{00000000-0005-0000-0000-00003B1C0000}"/>
    <cellStyle name="Input 2 5 8 2 3 3" xfId="7265" xr:uid="{00000000-0005-0000-0000-00003C1C0000}"/>
    <cellStyle name="Input 2 5 8 2 3 4" xfId="7266" xr:uid="{00000000-0005-0000-0000-00003D1C0000}"/>
    <cellStyle name="Input 2 5 8 2 3 5" xfId="7267" xr:uid="{00000000-0005-0000-0000-00003E1C0000}"/>
    <cellStyle name="Input 2 5 8 2 4" xfId="7268" xr:uid="{00000000-0005-0000-0000-00003F1C0000}"/>
    <cellStyle name="Input 2 5 8 2 4 2" xfId="7269" xr:uid="{00000000-0005-0000-0000-0000401C0000}"/>
    <cellStyle name="Input 2 5 8 2 5" xfId="7270" xr:uid="{00000000-0005-0000-0000-0000411C0000}"/>
    <cellStyle name="Input 2 5 8 2 5 2" xfId="7271" xr:uid="{00000000-0005-0000-0000-0000421C0000}"/>
    <cellStyle name="Input 2 5 8 2 6" xfId="7272" xr:uid="{00000000-0005-0000-0000-0000431C0000}"/>
    <cellStyle name="Input 2 5 8 2 7" xfId="7273" xr:uid="{00000000-0005-0000-0000-0000441C0000}"/>
    <cellStyle name="Input 2 5 8 3" xfId="7274" xr:uid="{00000000-0005-0000-0000-0000451C0000}"/>
    <cellStyle name="Input 2 5 8 3 2" xfId="7275" xr:uid="{00000000-0005-0000-0000-0000461C0000}"/>
    <cellStyle name="Input 2 5 8 3 3" xfId="7276" xr:uid="{00000000-0005-0000-0000-0000471C0000}"/>
    <cellStyle name="Input 2 5 8 3 4" xfId="7277" xr:uid="{00000000-0005-0000-0000-0000481C0000}"/>
    <cellStyle name="Input 2 5 8 3 5" xfId="7278" xr:uid="{00000000-0005-0000-0000-0000491C0000}"/>
    <cellStyle name="Input 2 5 8 4" xfId="7279" xr:uid="{00000000-0005-0000-0000-00004A1C0000}"/>
    <cellStyle name="Input 2 5 8 4 2" xfId="7280" xr:uid="{00000000-0005-0000-0000-00004B1C0000}"/>
    <cellStyle name="Input 2 5 8 4 3" xfId="7281" xr:uid="{00000000-0005-0000-0000-00004C1C0000}"/>
    <cellStyle name="Input 2 5 8 4 4" xfId="7282" xr:uid="{00000000-0005-0000-0000-00004D1C0000}"/>
    <cellStyle name="Input 2 5 8 4 5" xfId="7283" xr:uid="{00000000-0005-0000-0000-00004E1C0000}"/>
    <cellStyle name="Input 2 5 8 5" xfId="7284" xr:uid="{00000000-0005-0000-0000-00004F1C0000}"/>
    <cellStyle name="Input 2 5 8 5 2" xfId="7285" xr:uid="{00000000-0005-0000-0000-0000501C0000}"/>
    <cellStyle name="Input 2 5 8 6" xfId="7286" xr:uid="{00000000-0005-0000-0000-0000511C0000}"/>
    <cellStyle name="Input 2 5 8 6 2" xfId="7287" xr:uid="{00000000-0005-0000-0000-0000521C0000}"/>
    <cellStyle name="Input 2 5 8 7" xfId="7288" xr:uid="{00000000-0005-0000-0000-0000531C0000}"/>
    <cellStyle name="Input 2 5 8 8" xfId="7289" xr:uid="{00000000-0005-0000-0000-0000541C0000}"/>
    <cellStyle name="Input 2 5 9" xfId="7290" xr:uid="{00000000-0005-0000-0000-0000551C0000}"/>
    <cellStyle name="Input 2 5 9 2" xfId="7291" xr:uid="{00000000-0005-0000-0000-0000561C0000}"/>
    <cellStyle name="Input 2 5 9 2 2" xfId="7292" xr:uid="{00000000-0005-0000-0000-0000571C0000}"/>
    <cellStyle name="Input 2 5 9 2 2 2" xfId="7293" xr:uid="{00000000-0005-0000-0000-0000581C0000}"/>
    <cellStyle name="Input 2 5 9 2 2 3" xfId="7294" xr:uid="{00000000-0005-0000-0000-0000591C0000}"/>
    <cellStyle name="Input 2 5 9 2 2 4" xfId="7295" xr:uid="{00000000-0005-0000-0000-00005A1C0000}"/>
    <cellStyle name="Input 2 5 9 2 2 5" xfId="7296" xr:uid="{00000000-0005-0000-0000-00005B1C0000}"/>
    <cellStyle name="Input 2 5 9 2 3" xfId="7297" xr:uid="{00000000-0005-0000-0000-00005C1C0000}"/>
    <cellStyle name="Input 2 5 9 2 3 2" xfId="7298" xr:uid="{00000000-0005-0000-0000-00005D1C0000}"/>
    <cellStyle name="Input 2 5 9 2 3 3" xfId="7299" xr:uid="{00000000-0005-0000-0000-00005E1C0000}"/>
    <cellStyle name="Input 2 5 9 2 3 4" xfId="7300" xr:uid="{00000000-0005-0000-0000-00005F1C0000}"/>
    <cellStyle name="Input 2 5 9 2 3 5" xfId="7301" xr:uid="{00000000-0005-0000-0000-0000601C0000}"/>
    <cellStyle name="Input 2 5 9 2 4" xfId="7302" xr:uid="{00000000-0005-0000-0000-0000611C0000}"/>
    <cellStyle name="Input 2 5 9 2 4 2" xfId="7303" xr:uid="{00000000-0005-0000-0000-0000621C0000}"/>
    <cellStyle name="Input 2 5 9 2 5" xfId="7304" xr:uid="{00000000-0005-0000-0000-0000631C0000}"/>
    <cellStyle name="Input 2 5 9 2 5 2" xfId="7305" xr:uid="{00000000-0005-0000-0000-0000641C0000}"/>
    <cellStyle name="Input 2 5 9 2 6" xfId="7306" xr:uid="{00000000-0005-0000-0000-0000651C0000}"/>
    <cellStyle name="Input 2 5 9 2 7" xfId="7307" xr:uid="{00000000-0005-0000-0000-0000661C0000}"/>
    <cellStyle name="Input 2 5 9 3" xfId="7308" xr:uid="{00000000-0005-0000-0000-0000671C0000}"/>
    <cellStyle name="Input 2 5 9 3 2" xfId="7309" xr:uid="{00000000-0005-0000-0000-0000681C0000}"/>
    <cellStyle name="Input 2 5 9 3 3" xfId="7310" xr:uid="{00000000-0005-0000-0000-0000691C0000}"/>
    <cellStyle name="Input 2 5 9 3 4" xfId="7311" xr:uid="{00000000-0005-0000-0000-00006A1C0000}"/>
    <cellStyle name="Input 2 5 9 3 5" xfId="7312" xr:uid="{00000000-0005-0000-0000-00006B1C0000}"/>
    <cellStyle name="Input 2 5 9 4" xfId="7313" xr:uid="{00000000-0005-0000-0000-00006C1C0000}"/>
    <cellStyle name="Input 2 5 9 4 2" xfId="7314" xr:uid="{00000000-0005-0000-0000-00006D1C0000}"/>
    <cellStyle name="Input 2 5 9 4 3" xfId="7315" xr:uid="{00000000-0005-0000-0000-00006E1C0000}"/>
    <cellStyle name="Input 2 5 9 4 4" xfId="7316" xr:uid="{00000000-0005-0000-0000-00006F1C0000}"/>
    <cellStyle name="Input 2 5 9 4 5" xfId="7317" xr:uid="{00000000-0005-0000-0000-0000701C0000}"/>
    <cellStyle name="Input 2 5 9 5" xfId="7318" xr:uid="{00000000-0005-0000-0000-0000711C0000}"/>
    <cellStyle name="Input 2 5 9 5 2" xfId="7319" xr:uid="{00000000-0005-0000-0000-0000721C0000}"/>
    <cellStyle name="Input 2 5 9 6" xfId="7320" xr:uid="{00000000-0005-0000-0000-0000731C0000}"/>
    <cellStyle name="Input 2 5 9 6 2" xfId="7321" xr:uid="{00000000-0005-0000-0000-0000741C0000}"/>
    <cellStyle name="Input 2 5 9 7" xfId="7322" xr:uid="{00000000-0005-0000-0000-0000751C0000}"/>
    <cellStyle name="Input 2 5 9 8" xfId="7323" xr:uid="{00000000-0005-0000-0000-0000761C0000}"/>
    <cellStyle name="Input 2 6" xfId="7324" xr:uid="{00000000-0005-0000-0000-0000771C0000}"/>
    <cellStyle name="Input 2 6 2" xfId="7325" xr:uid="{00000000-0005-0000-0000-0000781C0000}"/>
    <cellStyle name="Input 2 7" xfId="7326" xr:uid="{00000000-0005-0000-0000-0000791C0000}"/>
    <cellStyle name="Input 2 7 2" xfId="7327" xr:uid="{00000000-0005-0000-0000-00007A1C0000}"/>
    <cellStyle name="Input 2 8" xfId="7328" xr:uid="{00000000-0005-0000-0000-00007B1C0000}"/>
    <cellStyle name="Input 2 9" xfId="7329" xr:uid="{00000000-0005-0000-0000-00007C1C0000}"/>
    <cellStyle name="Input 2 9 2" xfId="7330" xr:uid="{00000000-0005-0000-0000-00007D1C0000}"/>
    <cellStyle name="Input 2_T-straight with PEDs adjustor" xfId="7331" xr:uid="{00000000-0005-0000-0000-00007E1C0000}"/>
    <cellStyle name="Input 3" xfId="7332" xr:uid="{00000000-0005-0000-0000-00007F1C0000}"/>
    <cellStyle name="Input 3 2" xfId="7333" xr:uid="{00000000-0005-0000-0000-0000801C0000}"/>
    <cellStyle name="Input 3 2 2" xfId="7334" xr:uid="{00000000-0005-0000-0000-0000811C0000}"/>
    <cellStyle name="Input 3 2 2 10" xfId="7335" xr:uid="{00000000-0005-0000-0000-0000821C0000}"/>
    <cellStyle name="Input 3 2 2 10 2" xfId="7336" xr:uid="{00000000-0005-0000-0000-0000831C0000}"/>
    <cellStyle name="Input 3 2 2 10 2 2" xfId="7337" xr:uid="{00000000-0005-0000-0000-0000841C0000}"/>
    <cellStyle name="Input 3 2 2 10 2 2 2" xfId="7338" xr:uid="{00000000-0005-0000-0000-0000851C0000}"/>
    <cellStyle name="Input 3 2 2 10 2 2 3" xfId="7339" xr:uid="{00000000-0005-0000-0000-0000861C0000}"/>
    <cellStyle name="Input 3 2 2 10 2 2 4" xfId="7340" xr:uid="{00000000-0005-0000-0000-0000871C0000}"/>
    <cellStyle name="Input 3 2 2 10 2 2 5" xfId="7341" xr:uid="{00000000-0005-0000-0000-0000881C0000}"/>
    <cellStyle name="Input 3 2 2 10 2 3" xfId="7342" xr:uid="{00000000-0005-0000-0000-0000891C0000}"/>
    <cellStyle name="Input 3 2 2 10 2 3 2" xfId="7343" xr:uid="{00000000-0005-0000-0000-00008A1C0000}"/>
    <cellStyle name="Input 3 2 2 10 2 3 3" xfId="7344" xr:uid="{00000000-0005-0000-0000-00008B1C0000}"/>
    <cellStyle name="Input 3 2 2 10 2 3 4" xfId="7345" xr:uid="{00000000-0005-0000-0000-00008C1C0000}"/>
    <cellStyle name="Input 3 2 2 10 2 3 5" xfId="7346" xr:uid="{00000000-0005-0000-0000-00008D1C0000}"/>
    <cellStyle name="Input 3 2 2 10 2 4" xfId="7347" xr:uid="{00000000-0005-0000-0000-00008E1C0000}"/>
    <cellStyle name="Input 3 2 2 10 2 4 2" xfId="7348" xr:uid="{00000000-0005-0000-0000-00008F1C0000}"/>
    <cellStyle name="Input 3 2 2 10 2 5" xfId="7349" xr:uid="{00000000-0005-0000-0000-0000901C0000}"/>
    <cellStyle name="Input 3 2 2 10 2 5 2" xfId="7350" xr:uid="{00000000-0005-0000-0000-0000911C0000}"/>
    <cellStyle name="Input 3 2 2 10 2 6" xfId="7351" xr:uid="{00000000-0005-0000-0000-0000921C0000}"/>
    <cellStyle name="Input 3 2 2 10 2 7" xfId="7352" xr:uid="{00000000-0005-0000-0000-0000931C0000}"/>
    <cellStyle name="Input 3 2 2 10 3" xfId="7353" xr:uid="{00000000-0005-0000-0000-0000941C0000}"/>
    <cellStyle name="Input 3 2 2 10 3 2" xfId="7354" xr:uid="{00000000-0005-0000-0000-0000951C0000}"/>
    <cellStyle name="Input 3 2 2 10 3 3" xfId="7355" xr:uid="{00000000-0005-0000-0000-0000961C0000}"/>
    <cellStyle name="Input 3 2 2 10 3 4" xfId="7356" xr:uid="{00000000-0005-0000-0000-0000971C0000}"/>
    <cellStyle name="Input 3 2 2 10 3 5" xfId="7357" xr:uid="{00000000-0005-0000-0000-0000981C0000}"/>
    <cellStyle name="Input 3 2 2 10 4" xfId="7358" xr:uid="{00000000-0005-0000-0000-0000991C0000}"/>
    <cellStyle name="Input 3 2 2 10 4 2" xfId="7359" xr:uid="{00000000-0005-0000-0000-00009A1C0000}"/>
    <cellStyle name="Input 3 2 2 10 4 3" xfId="7360" xr:uid="{00000000-0005-0000-0000-00009B1C0000}"/>
    <cellStyle name="Input 3 2 2 10 4 4" xfId="7361" xr:uid="{00000000-0005-0000-0000-00009C1C0000}"/>
    <cellStyle name="Input 3 2 2 10 4 5" xfId="7362" xr:uid="{00000000-0005-0000-0000-00009D1C0000}"/>
    <cellStyle name="Input 3 2 2 10 5" xfId="7363" xr:uid="{00000000-0005-0000-0000-00009E1C0000}"/>
    <cellStyle name="Input 3 2 2 10 5 2" xfId="7364" xr:uid="{00000000-0005-0000-0000-00009F1C0000}"/>
    <cellStyle name="Input 3 2 2 10 6" xfId="7365" xr:uid="{00000000-0005-0000-0000-0000A01C0000}"/>
    <cellStyle name="Input 3 2 2 10 6 2" xfId="7366" xr:uid="{00000000-0005-0000-0000-0000A11C0000}"/>
    <cellStyle name="Input 3 2 2 10 7" xfId="7367" xr:uid="{00000000-0005-0000-0000-0000A21C0000}"/>
    <cellStyle name="Input 3 2 2 10 8" xfId="7368" xr:uid="{00000000-0005-0000-0000-0000A31C0000}"/>
    <cellStyle name="Input 3 2 2 11" xfId="7369" xr:uid="{00000000-0005-0000-0000-0000A41C0000}"/>
    <cellStyle name="Input 3 2 2 11 2" xfId="7370" xr:uid="{00000000-0005-0000-0000-0000A51C0000}"/>
    <cellStyle name="Input 3 2 2 11 2 2" xfId="7371" xr:uid="{00000000-0005-0000-0000-0000A61C0000}"/>
    <cellStyle name="Input 3 2 2 11 2 2 2" xfId="7372" xr:uid="{00000000-0005-0000-0000-0000A71C0000}"/>
    <cellStyle name="Input 3 2 2 11 2 2 3" xfId="7373" xr:uid="{00000000-0005-0000-0000-0000A81C0000}"/>
    <cellStyle name="Input 3 2 2 11 2 2 4" xfId="7374" xr:uid="{00000000-0005-0000-0000-0000A91C0000}"/>
    <cellStyle name="Input 3 2 2 11 2 2 5" xfId="7375" xr:uid="{00000000-0005-0000-0000-0000AA1C0000}"/>
    <cellStyle name="Input 3 2 2 11 2 3" xfId="7376" xr:uid="{00000000-0005-0000-0000-0000AB1C0000}"/>
    <cellStyle name="Input 3 2 2 11 2 3 2" xfId="7377" xr:uid="{00000000-0005-0000-0000-0000AC1C0000}"/>
    <cellStyle name="Input 3 2 2 11 2 3 3" xfId="7378" xr:uid="{00000000-0005-0000-0000-0000AD1C0000}"/>
    <cellStyle name="Input 3 2 2 11 2 3 4" xfId="7379" xr:uid="{00000000-0005-0000-0000-0000AE1C0000}"/>
    <cellStyle name="Input 3 2 2 11 2 3 5" xfId="7380" xr:uid="{00000000-0005-0000-0000-0000AF1C0000}"/>
    <cellStyle name="Input 3 2 2 11 2 4" xfId="7381" xr:uid="{00000000-0005-0000-0000-0000B01C0000}"/>
    <cellStyle name="Input 3 2 2 11 2 4 2" xfId="7382" xr:uid="{00000000-0005-0000-0000-0000B11C0000}"/>
    <cellStyle name="Input 3 2 2 11 2 5" xfId="7383" xr:uid="{00000000-0005-0000-0000-0000B21C0000}"/>
    <cellStyle name="Input 3 2 2 11 2 5 2" xfId="7384" xr:uid="{00000000-0005-0000-0000-0000B31C0000}"/>
    <cellStyle name="Input 3 2 2 11 2 6" xfId="7385" xr:uid="{00000000-0005-0000-0000-0000B41C0000}"/>
    <cellStyle name="Input 3 2 2 11 2 7" xfId="7386" xr:uid="{00000000-0005-0000-0000-0000B51C0000}"/>
    <cellStyle name="Input 3 2 2 11 3" xfId="7387" xr:uid="{00000000-0005-0000-0000-0000B61C0000}"/>
    <cellStyle name="Input 3 2 2 11 3 2" xfId="7388" xr:uid="{00000000-0005-0000-0000-0000B71C0000}"/>
    <cellStyle name="Input 3 2 2 11 3 3" xfId="7389" xr:uid="{00000000-0005-0000-0000-0000B81C0000}"/>
    <cellStyle name="Input 3 2 2 11 3 4" xfId="7390" xr:uid="{00000000-0005-0000-0000-0000B91C0000}"/>
    <cellStyle name="Input 3 2 2 11 3 5" xfId="7391" xr:uid="{00000000-0005-0000-0000-0000BA1C0000}"/>
    <cellStyle name="Input 3 2 2 11 4" xfId="7392" xr:uid="{00000000-0005-0000-0000-0000BB1C0000}"/>
    <cellStyle name="Input 3 2 2 11 4 2" xfId="7393" xr:uid="{00000000-0005-0000-0000-0000BC1C0000}"/>
    <cellStyle name="Input 3 2 2 11 4 3" xfId="7394" xr:uid="{00000000-0005-0000-0000-0000BD1C0000}"/>
    <cellStyle name="Input 3 2 2 11 4 4" xfId="7395" xr:uid="{00000000-0005-0000-0000-0000BE1C0000}"/>
    <cellStyle name="Input 3 2 2 11 4 5" xfId="7396" xr:uid="{00000000-0005-0000-0000-0000BF1C0000}"/>
    <cellStyle name="Input 3 2 2 11 5" xfId="7397" xr:uid="{00000000-0005-0000-0000-0000C01C0000}"/>
    <cellStyle name="Input 3 2 2 11 5 2" xfId="7398" xr:uid="{00000000-0005-0000-0000-0000C11C0000}"/>
    <cellStyle name="Input 3 2 2 11 6" xfId="7399" xr:uid="{00000000-0005-0000-0000-0000C21C0000}"/>
    <cellStyle name="Input 3 2 2 11 6 2" xfId="7400" xr:uid="{00000000-0005-0000-0000-0000C31C0000}"/>
    <cellStyle name="Input 3 2 2 11 7" xfId="7401" xr:uid="{00000000-0005-0000-0000-0000C41C0000}"/>
    <cellStyle name="Input 3 2 2 11 8" xfId="7402" xr:uid="{00000000-0005-0000-0000-0000C51C0000}"/>
    <cellStyle name="Input 3 2 2 12" xfId="7403" xr:uid="{00000000-0005-0000-0000-0000C61C0000}"/>
    <cellStyle name="Input 3 2 2 12 2" xfId="7404" xr:uid="{00000000-0005-0000-0000-0000C71C0000}"/>
    <cellStyle name="Input 3 2 2 12 2 2" xfId="7405" xr:uid="{00000000-0005-0000-0000-0000C81C0000}"/>
    <cellStyle name="Input 3 2 2 12 2 2 2" xfId="7406" xr:uid="{00000000-0005-0000-0000-0000C91C0000}"/>
    <cellStyle name="Input 3 2 2 12 2 2 3" xfId="7407" xr:uid="{00000000-0005-0000-0000-0000CA1C0000}"/>
    <cellStyle name="Input 3 2 2 12 2 2 4" xfId="7408" xr:uid="{00000000-0005-0000-0000-0000CB1C0000}"/>
    <cellStyle name="Input 3 2 2 12 2 2 5" xfId="7409" xr:uid="{00000000-0005-0000-0000-0000CC1C0000}"/>
    <cellStyle name="Input 3 2 2 12 2 3" xfId="7410" xr:uid="{00000000-0005-0000-0000-0000CD1C0000}"/>
    <cellStyle name="Input 3 2 2 12 2 3 2" xfId="7411" xr:uid="{00000000-0005-0000-0000-0000CE1C0000}"/>
    <cellStyle name="Input 3 2 2 12 2 3 3" xfId="7412" xr:uid="{00000000-0005-0000-0000-0000CF1C0000}"/>
    <cellStyle name="Input 3 2 2 12 2 3 4" xfId="7413" xr:uid="{00000000-0005-0000-0000-0000D01C0000}"/>
    <cellStyle name="Input 3 2 2 12 2 3 5" xfId="7414" xr:uid="{00000000-0005-0000-0000-0000D11C0000}"/>
    <cellStyle name="Input 3 2 2 12 2 4" xfId="7415" xr:uid="{00000000-0005-0000-0000-0000D21C0000}"/>
    <cellStyle name="Input 3 2 2 12 2 4 2" xfId="7416" xr:uid="{00000000-0005-0000-0000-0000D31C0000}"/>
    <cellStyle name="Input 3 2 2 12 2 5" xfId="7417" xr:uid="{00000000-0005-0000-0000-0000D41C0000}"/>
    <cellStyle name="Input 3 2 2 12 2 5 2" xfId="7418" xr:uid="{00000000-0005-0000-0000-0000D51C0000}"/>
    <cellStyle name="Input 3 2 2 12 2 6" xfId="7419" xr:uid="{00000000-0005-0000-0000-0000D61C0000}"/>
    <cellStyle name="Input 3 2 2 12 2 7" xfId="7420" xr:uid="{00000000-0005-0000-0000-0000D71C0000}"/>
    <cellStyle name="Input 3 2 2 12 3" xfId="7421" xr:uid="{00000000-0005-0000-0000-0000D81C0000}"/>
    <cellStyle name="Input 3 2 2 12 3 2" xfId="7422" xr:uid="{00000000-0005-0000-0000-0000D91C0000}"/>
    <cellStyle name="Input 3 2 2 12 3 3" xfId="7423" xr:uid="{00000000-0005-0000-0000-0000DA1C0000}"/>
    <cellStyle name="Input 3 2 2 12 3 4" xfId="7424" xr:uid="{00000000-0005-0000-0000-0000DB1C0000}"/>
    <cellStyle name="Input 3 2 2 12 3 5" xfId="7425" xr:uid="{00000000-0005-0000-0000-0000DC1C0000}"/>
    <cellStyle name="Input 3 2 2 12 4" xfId="7426" xr:uid="{00000000-0005-0000-0000-0000DD1C0000}"/>
    <cellStyle name="Input 3 2 2 12 4 2" xfId="7427" xr:uid="{00000000-0005-0000-0000-0000DE1C0000}"/>
    <cellStyle name="Input 3 2 2 12 4 3" xfId="7428" xr:uid="{00000000-0005-0000-0000-0000DF1C0000}"/>
    <cellStyle name="Input 3 2 2 12 4 4" xfId="7429" xr:uid="{00000000-0005-0000-0000-0000E01C0000}"/>
    <cellStyle name="Input 3 2 2 12 4 5" xfId="7430" xr:uid="{00000000-0005-0000-0000-0000E11C0000}"/>
    <cellStyle name="Input 3 2 2 12 5" xfId="7431" xr:uid="{00000000-0005-0000-0000-0000E21C0000}"/>
    <cellStyle name="Input 3 2 2 12 5 2" xfId="7432" xr:uid="{00000000-0005-0000-0000-0000E31C0000}"/>
    <cellStyle name="Input 3 2 2 12 6" xfId="7433" xr:uid="{00000000-0005-0000-0000-0000E41C0000}"/>
    <cellStyle name="Input 3 2 2 12 6 2" xfId="7434" xr:uid="{00000000-0005-0000-0000-0000E51C0000}"/>
    <cellStyle name="Input 3 2 2 12 7" xfId="7435" xr:uid="{00000000-0005-0000-0000-0000E61C0000}"/>
    <cellStyle name="Input 3 2 2 12 8" xfId="7436" xr:uid="{00000000-0005-0000-0000-0000E71C0000}"/>
    <cellStyle name="Input 3 2 2 13" xfId="7437" xr:uid="{00000000-0005-0000-0000-0000E81C0000}"/>
    <cellStyle name="Input 3 2 2 13 2" xfId="7438" xr:uid="{00000000-0005-0000-0000-0000E91C0000}"/>
    <cellStyle name="Input 3 2 2 13 2 2" xfId="7439" xr:uid="{00000000-0005-0000-0000-0000EA1C0000}"/>
    <cellStyle name="Input 3 2 2 13 2 2 2" xfId="7440" xr:uid="{00000000-0005-0000-0000-0000EB1C0000}"/>
    <cellStyle name="Input 3 2 2 13 2 2 3" xfId="7441" xr:uid="{00000000-0005-0000-0000-0000EC1C0000}"/>
    <cellStyle name="Input 3 2 2 13 2 2 4" xfId="7442" xr:uid="{00000000-0005-0000-0000-0000ED1C0000}"/>
    <cellStyle name="Input 3 2 2 13 2 2 5" xfId="7443" xr:uid="{00000000-0005-0000-0000-0000EE1C0000}"/>
    <cellStyle name="Input 3 2 2 13 2 3" xfId="7444" xr:uid="{00000000-0005-0000-0000-0000EF1C0000}"/>
    <cellStyle name="Input 3 2 2 13 2 3 2" xfId="7445" xr:uid="{00000000-0005-0000-0000-0000F01C0000}"/>
    <cellStyle name="Input 3 2 2 13 2 3 3" xfId="7446" xr:uid="{00000000-0005-0000-0000-0000F11C0000}"/>
    <cellStyle name="Input 3 2 2 13 2 3 4" xfId="7447" xr:uid="{00000000-0005-0000-0000-0000F21C0000}"/>
    <cellStyle name="Input 3 2 2 13 2 3 5" xfId="7448" xr:uid="{00000000-0005-0000-0000-0000F31C0000}"/>
    <cellStyle name="Input 3 2 2 13 2 4" xfId="7449" xr:uid="{00000000-0005-0000-0000-0000F41C0000}"/>
    <cellStyle name="Input 3 2 2 13 2 4 2" xfId="7450" xr:uid="{00000000-0005-0000-0000-0000F51C0000}"/>
    <cellStyle name="Input 3 2 2 13 2 5" xfId="7451" xr:uid="{00000000-0005-0000-0000-0000F61C0000}"/>
    <cellStyle name="Input 3 2 2 13 2 5 2" xfId="7452" xr:uid="{00000000-0005-0000-0000-0000F71C0000}"/>
    <cellStyle name="Input 3 2 2 13 2 6" xfId="7453" xr:uid="{00000000-0005-0000-0000-0000F81C0000}"/>
    <cellStyle name="Input 3 2 2 13 2 7" xfId="7454" xr:uid="{00000000-0005-0000-0000-0000F91C0000}"/>
    <cellStyle name="Input 3 2 2 13 3" xfId="7455" xr:uid="{00000000-0005-0000-0000-0000FA1C0000}"/>
    <cellStyle name="Input 3 2 2 13 3 2" xfId="7456" xr:uid="{00000000-0005-0000-0000-0000FB1C0000}"/>
    <cellStyle name="Input 3 2 2 13 3 3" xfId="7457" xr:uid="{00000000-0005-0000-0000-0000FC1C0000}"/>
    <cellStyle name="Input 3 2 2 13 3 4" xfId="7458" xr:uid="{00000000-0005-0000-0000-0000FD1C0000}"/>
    <cellStyle name="Input 3 2 2 13 3 5" xfId="7459" xr:uid="{00000000-0005-0000-0000-0000FE1C0000}"/>
    <cellStyle name="Input 3 2 2 13 4" xfId="7460" xr:uid="{00000000-0005-0000-0000-0000FF1C0000}"/>
    <cellStyle name="Input 3 2 2 13 4 2" xfId="7461" xr:uid="{00000000-0005-0000-0000-0000001D0000}"/>
    <cellStyle name="Input 3 2 2 13 4 3" xfId="7462" xr:uid="{00000000-0005-0000-0000-0000011D0000}"/>
    <cellStyle name="Input 3 2 2 13 4 4" xfId="7463" xr:uid="{00000000-0005-0000-0000-0000021D0000}"/>
    <cellStyle name="Input 3 2 2 13 4 5" xfId="7464" xr:uid="{00000000-0005-0000-0000-0000031D0000}"/>
    <cellStyle name="Input 3 2 2 13 5" xfId="7465" xr:uid="{00000000-0005-0000-0000-0000041D0000}"/>
    <cellStyle name="Input 3 2 2 13 5 2" xfId="7466" xr:uid="{00000000-0005-0000-0000-0000051D0000}"/>
    <cellStyle name="Input 3 2 2 13 6" xfId="7467" xr:uid="{00000000-0005-0000-0000-0000061D0000}"/>
    <cellStyle name="Input 3 2 2 13 6 2" xfId="7468" xr:uid="{00000000-0005-0000-0000-0000071D0000}"/>
    <cellStyle name="Input 3 2 2 13 7" xfId="7469" xr:uid="{00000000-0005-0000-0000-0000081D0000}"/>
    <cellStyle name="Input 3 2 2 13 8" xfId="7470" xr:uid="{00000000-0005-0000-0000-0000091D0000}"/>
    <cellStyle name="Input 3 2 2 14" xfId="7471" xr:uid="{00000000-0005-0000-0000-00000A1D0000}"/>
    <cellStyle name="Input 3 2 2 14 2" xfId="7472" xr:uid="{00000000-0005-0000-0000-00000B1D0000}"/>
    <cellStyle name="Input 3 2 2 14 2 2" xfId="7473" xr:uid="{00000000-0005-0000-0000-00000C1D0000}"/>
    <cellStyle name="Input 3 2 2 14 2 2 2" xfId="7474" xr:uid="{00000000-0005-0000-0000-00000D1D0000}"/>
    <cellStyle name="Input 3 2 2 14 2 2 3" xfId="7475" xr:uid="{00000000-0005-0000-0000-00000E1D0000}"/>
    <cellStyle name="Input 3 2 2 14 2 2 4" xfId="7476" xr:uid="{00000000-0005-0000-0000-00000F1D0000}"/>
    <cellStyle name="Input 3 2 2 14 2 2 5" xfId="7477" xr:uid="{00000000-0005-0000-0000-0000101D0000}"/>
    <cellStyle name="Input 3 2 2 14 2 3" xfId="7478" xr:uid="{00000000-0005-0000-0000-0000111D0000}"/>
    <cellStyle name="Input 3 2 2 14 2 3 2" xfId="7479" xr:uid="{00000000-0005-0000-0000-0000121D0000}"/>
    <cellStyle name="Input 3 2 2 14 2 3 3" xfId="7480" xr:uid="{00000000-0005-0000-0000-0000131D0000}"/>
    <cellStyle name="Input 3 2 2 14 2 3 4" xfId="7481" xr:uid="{00000000-0005-0000-0000-0000141D0000}"/>
    <cellStyle name="Input 3 2 2 14 2 3 5" xfId="7482" xr:uid="{00000000-0005-0000-0000-0000151D0000}"/>
    <cellStyle name="Input 3 2 2 14 2 4" xfId="7483" xr:uid="{00000000-0005-0000-0000-0000161D0000}"/>
    <cellStyle name="Input 3 2 2 14 2 4 2" xfId="7484" xr:uid="{00000000-0005-0000-0000-0000171D0000}"/>
    <cellStyle name="Input 3 2 2 14 2 5" xfId="7485" xr:uid="{00000000-0005-0000-0000-0000181D0000}"/>
    <cellStyle name="Input 3 2 2 14 2 5 2" xfId="7486" xr:uid="{00000000-0005-0000-0000-0000191D0000}"/>
    <cellStyle name="Input 3 2 2 14 2 6" xfId="7487" xr:uid="{00000000-0005-0000-0000-00001A1D0000}"/>
    <cellStyle name="Input 3 2 2 14 2 7" xfId="7488" xr:uid="{00000000-0005-0000-0000-00001B1D0000}"/>
    <cellStyle name="Input 3 2 2 14 3" xfId="7489" xr:uid="{00000000-0005-0000-0000-00001C1D0000}"/>
    <cellStyle name="Input 3 2 2 14 3 2" xfId="7490" xr:uid="{00000000-0005-0000-0000-00001D1D0000}"/>
    <cellStyle name="Input 3 2 2 14 3 3" xfId="7491" xr:uid="{00000000-0005-0000-0000-00001E1D0000}"/>
    <cellStyle name="Input 3 2 2 14 3 4" xfId="7492" xr:uid="{00000000-0005-0000-0000-00001F1D0000}"/>
    <cellStyle name="Input 3 2 2 14 3 5" xfId="7493" xr:uid="{00000000-0005-0000-0000-0000201D0000}"/>
    <cellStyle name="Input 3 2 2 14 4" xfId="7494" xr:uid="{00000000-0005-0000-0000-0000211D0000}"/>
    <cellStyle name="Input 3 2 2 14 4 2" xfId="7495" xr:uid="{00000000-0005-0000-0000-0000221D0000}"/>
    <cellStyle name="Input 3 2 2 14 4 3" xfId="7496" xr:uid="{00000000-0005-0000-0000-0000231D0000}"/>
    <cellStyle name="Input 3 2 2 14 4 4" xfId="7497" xr:uid="{00000000-0005-0000-0000-0000241D0000}"/>
    <cellStyle name="Input 3 2 2 14 4 5" xfId="7498" xr:uid="{00000000-0005-0000-0000-0000251D0000}"/>
    <cellStyle name="Input 3 2 2 14 5" xfId="7499" xr:uid="{00000000-0005-0000-0000-0000261D0000}"/>
    <cellStyle name="Input 3 2 2 14 5 2" xfId="7500" xr:uid="{00000000-0005-0000-0000-0000271D0000}"/>
    <cellStyle name="Input 3 2 2 14 6" xfId="7501" xr:uid="{00000000-0005-0000-0000-0000281D0000}"/>
    <cellStyle name="Input 3 2 2 14 6 2" xfId="7502" xr:uid="{00000000-0005-0000-0000-0000291D0000}"/>
    <cellStyle name="Input 3 2 2 14 7" xfId="7503" xr:uid="{00000000-0005-0000-0000-00002A1D0000}"/>
    <cellStyle name="Input 3 2 2 14 8" xfId="7504" xr:uid="{00000000-0005-0000-0000-00002B1D0000}"/>
    <cellStyle name="Input 3 2 2 15" xfId="7505" xr:uid="{00000000-0005-0000-0000-00002C1D0000}"/>
    <cellStyle name="Input 3 2 2 15 2" xfId="7506" xr:uid="{00000000-0005-0000-0000-00002D1D0000}"/>
    <cellStyle name="Input 3 2 2 15 2 2" xfId="7507" xr:uid="{00000000-0005-0000-0000-00002E1D0000}"/>
    <cellStyle name="Input 3 2 2 15 2 3" xfId="7508" xr:uid="{00000000-0005-0000-0000-00002F1D0000}"/>
    <cellStyle name="Input 3 2 2 15 2 4" xfId="7509" xr:uid="{00000000-0005-0000-0000-0000301D0000}"/>
    <cellStyle name="Input 3 2 2 15 2 5" xfId="7510" xr:uid="{00000000-0005-0000-0000-0000311D0000}"/>
    <cellStyle name="Input 3 2 2 15 3" xfId="7511" xr:uid="{00000000-0005-0000-0000-0000321D0000}"/>
    <cellStyle name="Input 3 2 2 15 3 2" xfId="7512" xr:uid="{00000000-0005-0000-0000-0000331D0000}"/>
    <cellStyle name="Input 3 2 2 15 3 3" xfId="7513" xr:uid="{00000000-0005-0000-0000-0000341D0000}"/>
    <cellStyle name="Input 3 2 2 15 3 4" xfId="7514" xr:uid="{00000000-0005-0000-0000-0000351D0000}"/>
    <cellStyle name="Input 3 2 2 15 3 5" xfId="7515" xr:uid="{00000000-0005-0000-0000-0000361D0000}"/>
    <cellStyle name="Input 3 2 2 15 4" xfId="7516" xr:uid="{00000000-0005-0000-0000-0000371D0000}"/>
    <cellStyle name="Input 3 2 2 15 4 2" xfId="7517" xr:uid="{00000000-0005-0000-0000-0000381D0000}"/>
    <cellStyle name="Input 3 2 2 15 5" xfId="7518" xr:uid="{00000000-0005-0000-0000-0000391D0000}"/>
    <cellStyle name="Input 3 2 2 15 5 2" xfId="7519" xr:uid="{00000000-0005-0000-0000-00003A1D0000}"/>
    <cellStyle name="Input 3 2 2 15 6" xfId="7520" xr:uid="{00000000-0005-0000-0000-00003B1D0000}"/>
    <cellStyle name="Input 3 2 2 15 7" xfId="7521" xr:uid="{00000000-0005-0000-0000-00003C1D0000}"/>
    <cellStyle name="Input 3 2 2 16" xfId="7522" xr:uid="{00000000-0005-0000-0000-00003D1D0000}"/>
    <cellStyle name="Input 3 2 2 16 2" xfId="7523" xr:uid="{00000000-0005-0000-0000-00003E1D0000}"/>
    <cellStyle name="Input 3 2 2 16 3" xfId="7524" xr:uid="{00000000-0005-0000-0000-00003F1D0000}"/>
    <cellStyle name="Input 3 2 2 16 4" xfId="7525" xr:uid="{00000000-0005-0000-0000-0000401D0000}"/>
    <cellStyle name="Input 3 2 2 16 5" xfId="7526" xr:uid="{00000000-0005-0000-0000-0000411D0000}"/>
    <cellStyle name="Input 3 2 2 17" xfId="7527" xr:uid="{00000000-0005-0000-0000-0000421D0000}"/>
    <cellStyle name="Input 3 2 2 17 2" xfId="7528" xr:uid="{00000000-0005-0000-0000-0000431D0000}"/>
    <cellStyle name="Input 3 2 2 17 3" xfId="7529" xr:uid="{00000000-0005-0000-0000-0000441D0000}"/>
    <cellStyle name="Input 3 2 2 17 4" xfId="7530" xr:uid="{00000000-0005-0000-0000-0000451D0000}"/>
    <cellStyle name="Input 3 2 2 17 5" xfId="7531" xr:uid="{00000000-0005-0000-0000-0000461D0000}"/>
    <cellStyle name="Input 3 2 2 18" xfId="7532" xr:uid="{00000000-0005-0000-0000-0000471D0000}"/>
    <cellStyle name="Input 3 2 2 18 2" xfId="7533" xr:uid="{00000000-0005-0000-0000-0000481D0000}"/>
    <cellStyle name="Input 3 2 2 19" xfId="7534" xr:uid="{00000000-0005-0000-0000-0000491D0000}"/>
    <cellStyle name="Input 3 2 2 19 2" xfId="7535" xr:uid="{00000000-0005-0000-0000-00004A1D0000}"/>
    <cellStyle name="Input 3 2 2 2" xfId="7536" xr:uid="{00000000-0005-0000-0000-00004B1D0000}"/>
    <cellStyle name="Input 3 2 2 2 2" xfId="7537" xr:uid="{00000000-0005-0000-0000-00004C1D0000}"/>
    <cellStyle name="Input 3 2 2 2 2 2" xfId="7538" xr:uid="{00000000-0005-0000-0000-00004D1D0000}"/>
    <cellStyle name="Input 3 2 2 2 2 2 2" xfId="7539" xr:uid="{00000000-0005-0000-0000-00004E1D0000}"/>
    <cellStyle name="Input 3 2 2 2 2 2 3" xfId="7540" xr:uid="{00000000-0005-0000-0000-00004F1D0000}"/>
    <cellStyle name="Input 3 2 2 2 2 2 4" xfId="7541" xr:uid="{00000000-0005-0000-0000-0000501D0000}"/>
    <cellStyle name="Input 3 2 2 2 2 2 5" xfId="7542" xr:uid="{00000000-0005-0000-0000-0000511D0000}"/>
    <cellStyle name="Input 3 2 2 2 2 3" xfId="7543" xr:uid="{00000000-0005-0000-0000-0000521D0000}"/>
    <cellStyle name="Input 3 2 2 2 2 3 2" xfId="7544" xr:uid="{00000000-0005-0000-0000-0000531D0000}"/>
    <cellStyle name="Input 3 2 2 2 2 3 3" xfId="7545" xr:uid="{00000000-0005-0000-0000-0000541D0000}"/>
    <cellStyle name="Input 3 2 2 2 2 3 4" xfId="7546" xr:uid="{00000000-0005-0000-0000-0000551D0000}"/>
    <cellStyle name="Input 3 2 2 2 2 3 5" xfId="7547" xr:uid="{00000000-0005-0000-0000-0000561D0000}"/>
    <cellStyle name="Input 3 2 2 2 2 4" xfId="7548" xr:uid="{00000000-0005-0000-0000-0000571D0000}"/>
    <cellStyle name="Input 3 2 2 2 2 4 2" xfId="7549" xr:uid="{00000000-0005-0000-0000-0000581D0000}"/>
    <cellStyle name="Input 3 2 2 2 2 5" xfId="7550" xr:uid="{00000000-0005-0000-0000-0000591D0000}"/>
    <cellStyle name="Input 3 2 2 2 2 5 2" xfId="7551" xr:uid="{00000000-0005-0000-0000-00005A1D0000}"/>
    <cellStyle name="Input 3 2 2 2 2 6" xfId="7552" xr:uid="{00000000-0005-0000-0000-00005B1D0000}"/>
    <cellStyle name="Input 3 2 2 2 2 7" xfId="7553" xr:uid="{00000000-0005-0000-0000-00005C1D0000}"/>
    <cellStyle name="Input 3 2 2 2 3" xfId="7554" xr:uid="{00000000-0005-0000-0000-00005D1D0000}"/>
    <cellStyle name="Input 3 2 2 2 3 2" xfId="7555" xr:uid="{00000000-0005-0000-0000-00005E1D0000}"/>
    <cellStyle name="Input 3 2 2 2 3 3" xfId="7556" xr:uid="{00000000-0005-0000-0000-00005F1D0000}"/>
    <cellStyle name="Input 3 2 2 2 3 4" xfId="7557" xr:uid="{00000000-0005-0000-0000-0000601D0000}"/>
    <cellStyle name="Input 3 2 2 2 3 5" xfId="7558" xr:uid="{00000000-0005-0000-0000-0000611D0000}"/>
    <cellStyle name="Input 3 2 2 2 4" xfId="7559" xr:uid="{00000000-0005-0000-0000-0000621D0000}"/>
    <cellStyle name="Input 3 2 2 2 4 2" xfId="7560" xr:uid="{00000000-0005-0000-0000-0000631D0000}"/>
    <cellStyle name="Input 3 2 2 2 4 3" xfId="7561" xr:uid="{00000000-0005-0000-0000-0000641D0000}"/>
    <cellStyle name="Input 3 2 2 2 4 4" xfId="7562" xr:uid="{00000000-0005-0000-0000-0000651D0000}"/>
    <cellStyle name="Input 3 2 2 2 4 5" xfId="7563" xr:uid="{00000000-0005-0000-0000-0000661D0000}"/>
    <cellStyle name="Input 3 2 2 2 5" xfId="7564" xr:uid="{00000000-0005-0000-0000-0000671D0000}"/>
    <cellStyle name="Input 3 2 2 2 5 2" xfId="7565" xr:uid="{00000000-0005-0000-0000-0000681D0000}"/>
    <cellStyle name="Input 3 2 2 2 6" xfId="7566" xr:uid="{00000000-0005-0000-0000-0000691D0000}"/>
    <cellStyle name="Input 3 2 2 2 6 2" xfId="7567" xr:uid="{00000000-0005-0000-0000-00006A1D0000}"/>
    <cellStyle name="Input 3 2 2 2 7" xfId="7568" xr:uid="{00000000-0005-0000-0000-00006B1D0000}"/>
    <cellStyle name="Input 3 2 2 2 8" xfId="7569" xr:uid="{00000000-0005-0000-0000-00006C1D0000}"/>
    <cellStyle name="Input 3 2 2 20" xfId="7570" xr:uid="{00000000-0005-0000-0000-00006D1D0000}"/>
    <cellStyle name="Input 3 2 2 21" xfId="7571" xr:uid="{00000000-0005-0000-0000-00006E1D0000}"/>
    <cellStyle name="Input 3 2 2 3" xfId="7572" xr:uid="{00000000-0005-0000-0000-00006F1D0000}"/>
    <cellStyle name="Input 3 2 2 3 2" xfId="7573" xr:uid="{00000000-0005-0000-0000-0000701D0000}"/>
    <cellStyle name="Input 3 2 2 3 2 2" xfId="7574" xr:uid="{00000000-0005-0000-0000-0000711D0000}"/>
    <cellStyle name="Input 3 2 2 3 2 2 2" xfId="7575" xr:uid="{00000000-0005-0000-0000-0000721D0000}"/>
    <cellStyle name="Input 3 2 2 3 2 2 3" xfId="7576" xr:uid="{00000000-0005-0000-0000-0000731D0000}"/>
    <cellStyle name="Input 3 2 2 3 2 2 4" xfId="7577" xr:uid="{00000000-0005-0000-0000-0000741D0000}"/>
    <cellStyle name="Input 3 2 2 3 2 2 5" xfId="7578" xr:uid="{00000000-0005-0000-0000-0000751D0000}"/>
    <cellStyle name="Input 3 2 2 3 2 3" xfId="7579" xr:uid="{00000000-0005-0000-0000-0000761D0000}"/>
    <cellStyle name="Input 3 2 2 3 2 3 2" xfId="7580" xr:uid="{00000000-0005-0000-0000-0000771D0000}"/>
    <cellStyle name="Input 3 2 2 3 2 3 3" xfId="7581" xr:uid="{00000000-0005-0000-0000-0000781D0000}"/>
    <cellStyle name="Input 3 2 2 3 2 3 4" xfId="7582" xr:uid="{00000000-0005-0000-0000-0000791D0000}"/>
    <cellStyle name="Input 3 2 2 3 2 3 5" xfId="7583" xr:uid="{00000000-0005-0000-0000-00007A1D0000}"/>
    <cellStyle name="Input 3 2 2 3 2 4" xfId="7584" xr:uid="{00000000-0005-0000-0000-00007B1D0000}"/>
    <cellStyle name="Input 3 2 2 3 2 4 2" xfId="7585" xr:uid="{00000000-0005-0000-0000-00007C1D0000}"/>
    <cellStyle name="Input 3 2 2 3 2 5" xfId="7586" xr:uid="{00000000-0005-0000-0000-00007D1D0000}"/>
    <cellStyle name="Input 3 2 2 3 2 5 2" xfId="7587" xr:uid="{00000000-0005-0000-0000-00007E1D0000}"/>
    <cellStyle name="Input 3 2 2 3 2 6" xfId="7588" xr:uid="{00000000-0005-0000-0000-00007F1D0000}"/>
    <cellStyle name="Input 3 2 2 3 2 7" xfId="7589" xr:uid="{00000000-0005-0000-0000-0000801D0000}"/>
    <cellStyle name="Input 3 2 2 3 3" xfId="7590" xr:uid="{00000000-0005-0000-0000-0000811D0000}"/>
    <cellStyle name="Input 3 2 2 3 3 2" xfId="7591" xr:uid="{00000000-0005-0000-0000-0000821D0000}"/>
    <cellStyle name="Input 3 2 2 3 3 3" xfId="7592" xr:uid="{00000000-0005-0000-0000-0000831D0000}"/>
    <cellStyle name="Input 3 2 2 3 3 4" xfId="7593" xr:uid="{00000000-0005-0000-0000-0000841D0000}"/>
    <cellStyle name="Input 3 2 2 3 3 5" xfId="7594" xr:uid="{00000000-0005-0000-0000-0000851D0000}"/>
    <cellStyle name="Input 3 2 2 3 4" xfId="7595" xr:uid="{00000000-0005-0000-0000-0000861D0000}"/>
    <cellStyle name="Input 3 2 2 3 4 2" xfId="7596" xr:uid="{00000000-0005-0000-0000-0000871D0000}"/>
    <cellStyle name="Input 3 2 2 3 4 3" xfId="7597" xr:uid="{00000000-0005-0000-0000-0000881D0000}"/>
    <cellStyle name="Input 3 2 2 3 4 4" xfId="7598" xr:uid="{00000000-0005-0000-0000-0000891D0000}"/>
    <cellStyle name="Input 3 2 2 3 4 5" xfId="7599" xr:uid="{00000000-0005-0000-0000-00008A1D0000}"/>
    <cellStyle name="Input 3 2 2 3 5" xfId="7600" xr:uid="{00000000-0005-0000-0000-00008B1D0000}"/>
    <cellStyle name="Input 3 2 2 3 5 2" xfId="7601" xr:uid="{00000000-0005-0000-0000-00008C1D0000}"/>
    <cellStyle name="Input 3 2 2 3 6" xfId="7602" xr:uid="{00000000-0005-0000-0000-00008D1D0000}"/>
    <cellStyle name="Input 3 2 2 3 6 2" xfId="7603" xr:uid="{00000000-0005-0000-0000-00008E1D0000}"/>
    <cellStyle name="Input 3 2 2 3 7" xfId="7604" xr:uid="{00000000-0005-0000-0000-00008F1D0000}"/>
    <cellStyle name="Input 3 2 2 3 8" xfId="7605" xr:uid="{00000000-0005-0000-0000-0000901D0000}"/>
    <cellStyle name="Input 3 2 2 4" xfId="7606" xr:uid="{00000000-0005-0000-0000-0000911D0000}"/>
    <cellStyle name="Input 3 2 2 4 2" xfId="7607" xr:uid="{00000000-0005-0000-0000-0000921D0000}"/>
    <cellStyle name="Input 3 2 2 4 2 2" xfId="7608" xr:uid="{00000000-0005-0000-0000-0000931D0000}"/>
    <cellStyle name="Input 3 2 2 4 2 2 2" xfId="7609" xr:uid="{00000000-0005-0000-0000-0000941D0000}"/>
    <cellStyle name="Input 3 2 2 4 2 2 3" xfId="7610" xr:uid="{00000000-0005-0000-0000-0000951D0000}"/>
    <cellStyle name="Input 3 2 2 4 2 2 4" xfId="7611" xr:uid="{00000000-0005-0000-0000-0000961D0000}"/>
    <cellStyle name="Input 3 2 2 4 2 2 5" xfId="7612" xr:uid="{00000000-0005-0000-0000-0000971D0000}"/>
    <cellStyle name="Input 3 2 2 4 2 3" xfId="7613" xr:uid="{00000000-0005-0000-0000-0000981D0000}"/>
    <cellStyle name="Input 3 2 2 4 2 3 2" xfId="7614" xr:uid="{00000000-0005-0000-0000-0000991D0000}"/>
    <cellStyle name="Input 3 2 2 4 2 3 3" xfId="7615" xr:uid="{00000000-0005-0000-0000-00009A1D0000}"/>
    <cellStyle name="Input 3 2 2 4 2 3 4" xfId="7616" xr:uid="{00000000-0005-0000-0000-00009B1D0000}"/>
    <cellStyle name="Input 3 2 2 4 2 3 5" xfId="7617" xr:uid="{00000000-0005-0000-0000-00009C1D0000}"/>
    <cellStyle name="Input 3 2 2 4 2 4" xfId="7618" xr:uid="{00000000-0005-0000-0000-00009D1D0000}"/>
    <cellStyle name="Input 3 2 2 4 2 4 2" xfId="7619" xr:uid="{00000000-0005-0000-0000-00009E1D0000}"/>
    <cellStyle name="Input 3 2 2 4 2 5" xfId="7620" xr:uid="{00000000-0005-0000-0000-00009F1D0000}"/>
    <cellStyle name="Input 3 2 2 4 2 5 2" xfId="7621" xr:uid="{00000000-0005-0000-0000-0000A01D0000}"/>
    <cellStyle name="Input 3 2 2 4 2 6" xfId="7622" xr:uid="{00000000-0005-0000-0000-0000A11D0000}"/>
    <cellStyle name="Input 3 2 2 4 2 7" xfId="7623" xr:uid="{00000000-0005-0000-0000-0000A21D0000}"/>
    <cellStyle name="Input 3 2 2 4 3" xfId="7624" xr:uid="{00000000-0005-0000-0000-0000A31D0000}"/>
    <cellStyle name="Input 3 2 2 4 3 2" xfId="7625" xr:uid="{00000000-0005-0000-0000-0000A41D0000}"/>
    <cellStyle name="Input 3 2 2 4 3 3" xfId="7626" xr:uid="{00000000-0005-0000-0000-0000A51D0000}"/>
    <cellStyle name="Input 3 2 2 4 3 4" xfId="7627" xr:uid="{00000000-0005-0000-0000-0000A61D0000}"/>
    <cellStyle name="Input 3 2 2 4 3 5" xfId="7628" xr:uid="{00000000-0005-0000-0000-0000A71D0000}"/>
    <cellStyle name="Input 3 2 2 4 4" xfId="7629" xr:uid="{00000000-0005-0000-0000-0000A81D0000}"/>
    <cellStyle name="Input 3 2 2 4 4 2" xfId="7630" xr:uid="{00000000-0005-0000-0000-0000A91D0000}"/>
    <cellStyle name="Input 3 2 2 4 4 3" xfId="7631" xr:uid="{00000000-0005-0000-0000-0000AA1D0000}"/>
    <cellStyle name="Input 3 2 2 4 4 4" xfId="7632" xr:uid="{00000000-0005-0000-0000-0000AB1D0000}"/>
    <cellStyle name="Input 3 2 2 4 4 5" xfId="7633" xr:uid="{00000000-0005-0000-0000-0000AC1D0000}"/>
    <cellStyle name="Input 3 2 2 4 5" xfId="7634" xr:uid="{00000000-0005-0000-0000-0000AD1D0000}"/>
    <cellStyle name="Input 3 2 2 4 5 2" xfId="7635" xr:uid="{00000000-0005-0000-0000-0000AE1D0000}"/>
    <cellStyle name="Input 3 2 2 4 6" xfId="7636" xr:uid="{00000000-0005-0000-0000-0000AF1D0000}"/>
    <cellStyle name="Input 3 2 2 4 6 2" xfId="7637" xr:uid="{00000000-0005-0000-0000-0000B01D0000}"/>
    <cellStyle name="Input 3 2 2 4 7" xfId="7638" xr:uid="{00000000-0005-0000-0000-0000B11D0000}"/>
    <cellStyle name="Input 3 2 2 4 8" xfId="7639" xr:uid="{00000000-0005-0000-0000-0000B21D0000}"/>
    <cellStyle name="Input 3 2 2 5" xfId="7640" xr:uid="{00000000-0005-0000-0000-0000B31D0000}"/>
    <cellStyle name="Input 3 2 2 5 2" xfId="7641" xr:uid="{00000000-0005-0000-0000-0000B41D0000}"/>
    <cellStyle name="Input 3 2 2 5 2 2" xfId="7642" xr:uid="{00000000-0005-0000-0000-0000B51D0000}"/>
    <cellStyle name="Input 3 2 2 5 2 2 2" xfId="7643" xr:uid="{00000000-0005-0000-0000-0000B61D0000}"/>
    <cellStyle name="Input 3 2 2 5 2 2 3" xfId="7644" xr:uid="{00000000-0005-0000-0000-0000B71D0000}"/>
    <cellStyle name="Input 3 2 2 5 2 2 4" xfId="7645" xr:uid="{00000000-0005-0000-0000-0000B81D0000}"/>
    <cellStyle name="Input 3 2 2 5 2 2 5" xfId="7646" xr:uid="{00000000-0005-0000-0000-0000B91D0000}"/>
    <cellStyle name="Input 3 2 2 5 2 3" xfId="7647" xr:uid="{00000000-0005-0000-0000-0000BA1D0000}"/>
    <cellStyle name="Input 3 2 2 5 2 3 2" xfId="7648" xr:uid="{00000000-0005-0000-0000-0000BB1D0000}"/>
    <cellStyle name="Input 3 2 2 5 2 3 3" xfId="7649" xr:uid="{00000000-0005-0000-0000-0000BC1D0000}"/>
    <cellStyle name="Input 3 2 2 5 2 3 4" xfId="7650" xr:uid="{00000000-0005-0000-0000-0000BD1D0000}"/>
    <cellStyle name="Input 3 2 2 5 2 3 5" xfId="7651" xr:uid="{00000000-0005-0000-0000-0000BE1D0000}"/>
    <cellStyle name="Input 3 2 2 5 2 4" xfId="7652" xr:uid="{00000000-0005-0000-0000-0000BF1D0000}"/>
    <cellStyle name="Input 3 2 2 5 2 4 2" xfId="7653" xr:uid="{00000000-0005-0000-0000-0000C01D0000}"/>
    <cellStyle name="Input 3 2 2 5 2 5" xfId="7654" xr:uid="{00000000-0005-0000-0000-0000C11D0000}"/>
    <cellStyle name="Input 3 2 2 5 2 5 2" xfId="7655" xr:uid="{00000000-0005-0000-0000-0000C21D0000}"/>
    <cellStyle name="Input 3 2 2 5 2 6" xfId="7656" xr:uid="{00000000-0005-0000-0000-0000C31D0000}"/>
    <cellStyle name="Input 3 2 2 5 2 7" xfId="7657" xr:uid="{00000000-0005-0000-0000-0000C41D0000}"/>
    <cellStyle name="Input 3 2 2 5 3" xfId="7658" xr:uid="{00000000-0005-0000-0000-0000C51D0000}"/>
    <cellStyle name="Input 3 2 2 5 3 2" xfId="7659" xr:uid="{00000000-0005-0000-0000-0000C61D0000}"/>
    <cellStyle name="Input 3 2 2 5 3 3" xfId="7660" xr:uid="{00000000-0005-0000-0000-0000C71D0000}"/>
    <cellStyle name="Input 3 2 2 5 3 4" xfId="7661" xr:uid="{00000000-0005-0000-0000-0000C81D0000}"/>
    <cellStyle name="Input 3 2 2 5 3 5" xfId="7662" xr:uid="{00000000-0005-0000-0000-0000C91D0000}"/>
    <cellStyle name="Input 3 2 2 5 4" xfId="7663" xr:uid="{00000000-0005-0000-0000-0000CA1D0000}"/>
    <cellStyle name="Input 3 2 2 5 4 2" xfId="7664" xr:uid="{00000000-0005-0000-0000-0000CB1D0000}"/>
    <cellStyle name="Input 3 2 2 5 4 3" xfId="7665" xr:uid="{00000000-0005-0000-0000-0000CC1D0000}"/>
    <cellStyle name="Input 3 2 2 5 4 4" xfId="7666" xr:uid="{00000000-0005-0000-0000-0000CD1D0000}"/>
    <cellStyle name="Input 3 2 2 5 4 5" xfId="7667" xr:uid="{00000000-0005-0000-0000-0000CE1D0000}"/>
    <cellStyle name="Input 3 2 2 5 5" xfId="7668" xr:uid="{00000000-0005-0000-0000-0000CF1D0000}"/>
    <cellStyle name="Input 3 2 2 5 5 2" xfId="7669" xr:uid="{00000000-0005-0000-0000-0000D01D0000}"/>
    <cellStyle name="Input 3 2 2 5 6" xfId="7670" xr:uid="{00000000-0005-0000-0000-0000D11D0000}"/>
    <cellStyle name="Input 3 2 2 5 6 2" xfId="7671" xr:uid="{00000000-0005-0000-0000-0000D21D0000}"/>
    <cellStyle name="Input 3 2 2 5 7" xfId="7672" xr:uid="{00000000-0005-0000-0000-0000D31D0000}"/>
    <cellStyle name="Input 3 2 2 5 8" xfId="7673" xr:uid="{00000000-0005-0000-0000-0000D41D0000}"/>
    <cellStyle name="Input 3 2 2 6" xfId="7674" xr:uid="{00000000-0005-0000-0000-0000D51D0000}"/>
    <cellStyle name="Input 3 2 2 6 2" xfId="7675" xr:uid="{00000000-0005-0000-0000-0000D61D0000}"/>
    <cellStyle name="Input 3 2 2 6 2 2" xfId="7676" xr:uid="{00000000-0005-0000-0000-0000D71D0000}"/>
    <cellStyle name="Input 3 2 2 6 2 2 2" xfId="7677" xr:uid="{00000000-0005-0000-0000-0000D81D0000}"/>
    <cellStyle name="Input 3 2 2 6 2 2 3" xfId="7678" xr:uid="{00000000-0005-0000-0000-0000D91D0000}"/>
    <cellStyle name="Input 3 2 2 6 2 2 4" xfId="7679" xr:uid="{00000000-0005-0000-0000-0000DA1D0000}"/>
    <cellStyle name="Input 3 2 2 6 2 2 5" xfId="7680" xr:uid="{00000000-0005-0000-0000-0000DB1D0000}"/>
    <cellStyle name="Input 3 2 2 6 2 3" xfId="7681" xr:uid="{00000000-0005-0000-0000-0000DC1D0000}"/>
    <cellStyle name="Input 3 2 2 6 2 3 2" xfId="7682" xr:uid="{00000000-0005-0000-0000-0000DD1D0000}"/>
    <cellStyle name="Input 3 2 2 6 2 3 3" xfId="7683" xr:uid="{00000000-0005-0000-0000-0000DE1D0000}"/>
    <cellStyle name="Input 3 2 2 6 2 3 4" xfId="7684" xr:uid="{00000000-0005-0000-0000-0000DF1D0000}"/>
    <cellStyle name="Input 3 2 2 6 2 3 5" xfId="7685" xr:uid="{00000000-0005-0000-0000-0000E01D0000}"/>
    <cellStyle name="Input 3 2 2 6 2 4" xfId="7686" xr:uid="{00000000-0005-0000-0000-0000E11D0000}"/>
    <cellStyle name="Input 3 2 2 6 2 4 2" xfId="7687" xr:uid="{00000000-0005-0000-0000-0000E21D0000}"/>
    <cellStyle name="Input 3 2 2 6 2 5" xfId="7688" xr:uid="{00000000-0005-0000-0000-0000E31D0000}"/>
    <cellStyle name="Input 3 2 2 6 2 5 2" xfId="7689" xr:uid="{00000000-0005-0000-0000-0000E41D0000}"/>
    <cellStyle name="Input 3 2 2 6 2 6" xfId="7690" xr:uid="{00000000-0005-0000-0000-0000E51D0000}"/>
    <cellStyle name="Input 3 2 2 6 2 7" xfId="7691" xr:uid="{00000000-0005-0000-0000-0000E61D0000}"/>
    <cellStyle name="Input 3 2 2 6 3" xfId="7692" xr:uid="{00000000-0005-0000-0000-0000E71D0000}"/>
    <cellStyle name="Input 3 2 2 6 3 2" xfId="7693" xr:uid="{00000000-0005-0000-0000-0000E81D0000}"/>
    <cellStyle name="Input 3 2 2 6 3 3" xfId="7694" xr:uid="{00000000-0005-0000-0000-0000E91D0000}"/>
    <cellStyle name="Input 3 2 2 6 3 4" xfId="7695" xr:uid="{00000000-0005-0000-0000-0000EA1D0000}"/>
    <cellStyle name="Input 3 2 2 6 3 5" xfId="7696" xr:uid="{00000000-0005-0000-0000-0000EB1D0000}"/>
    <cellStyle name="Input 3 2 2 6 4" xfId="7697" xr:uid="{00000000-0005-0000-0000-0000EC1D0000}"/>
    <cellStyle name="Input 3 2 2 6 4 2" xfId="7698" xr:uid="{00000000-0005-0000-0000-0000ED1D0000}"/>
    <cellStyle name="Input 3 2 2 6 4 3" xfId="7699" xr:uid="{00000000-0005-0000-0000-0000EE1D0000}"/>
    <cellStyle name="Input 3 2 2 6 4 4" xfId="7700" xr:uid="{00000000-0005-0000-0000-0000EF1D0000}"/>
    <cellStyle name="Input 3 2 2 6 4 5" xfId="7701" xr:uid="{00000000-0005-0000-0000-0000F01D0000}"/>
    <cellStyle name="Input 3 2 2 6 5" xfId="7702" xr:uid="{00000000-0005-0000-0000-0000F11D0000}"/>
    <cellStyle name="Input 3 2 2 6 5 2" xfId="7703" xr:uid="{00000000-0005-0000-0000-0000F21D0000}"/>
    <cellStyle name="Input 3 2 2 6 6" xfId="7704" xr:uid="{00000000-0005-0000-0000-0000F31D0000}"/>
    <cellStyle name="Input 3 2 2 6 6 2" xfId="7705" xr:uid="{00000000-0005-0000-0000-0000F41D0000}"/>
    <cellStyle name="Input 3 2 2 6 7" xfId="7706" xr:uid="{00000000-0005-0000-0000-0000F51D0000}"/>
    <cellStyle name="Input 3 2 2 6 8" xfId="7707" xr:uid="{00000000-0005-0000-0000-0000F61D0000}"/>
    <cellStyle name="Input 3 2 2 7" xfId="7708" xr:uid="{00000000-0005-0000-0000-0000F71D0000}"/>
    <cellStyle name="Input 3 2 2 7 2" xfId="7709" xr:uid="{00000000-0005-0000-0000-0000F81D0000}"/>
    <cellStyle name="Input 3 2 2 7 2 2" xfId="7710" xr:uid="{00000000-0005-0000-0000-0000F91D0000}"/>
    <cellStyle name="Input 3 2 2 7 2 2 2" xfId="7711" xr:uid="{00000000-0005-0000-0000-0000FA1D0000}"/>
    <cellStyle name="Input 3 2 2 7 2 2 3" xfId="7712" xr:uid="{00000000-0005-0000-0000-0000FB1D0000}"/>
    <cellStyle name="Input 3 2 2 7 2 2 4" xfId="7713" xr:uid="{00000000-0005-0000-0000-0000FC1D0000}"/>
    <cellStyle name="Input 3 2 2 7 2 2 5" xfId="7714" xr:uid="{00000000-0005-0000-0000-0000FD1D0000}"/>
    <cellStyle name="Input 3 2 2 7 2 3" xfId="7715" xr:uid="{00000000-0005-0000-0000-0000FE1D0000}"/>
    <cellStyle name="Input 3 2 2 7 2 3 2" xfId="7716" xr:uid="{00000000-0005-0000-0000-0000FF1D0000}"/>
    <cellStyle name="Input 3 2 2 7 2 3 3" xfId="7717" xr:uid="{00000000-0005-0000-0000-0000001E0000}"/>
    <cellStyle name="Input 3 2 2 7 2 3 4" xfId="7718" xr:uid="{00000000-0005-0000-0000-0000011E0000}"/>
    <cellStyle name="Input 3 2 2 7 2 3 5" xfId="7719" xr:uid="{00000000-0005-0000-0000-0000021E0000}"/>
    <cellStyle name="Input 3 2 2 7 2 4" xfId="7720" xr:uid="{00000000-0005-0000-0000-0000031E0000}"/>
    <cellStyle name="Input 3 2 2 7 2 4 2" xfId="7721" xr:uid="{00000000-0005-0000-0000-0000041E0000}"/>
    <cellStyle name="Input 3 2 2 7 2 5" xfId="7722" xr:uid="{00000000-0005-0000-0000-0000051E0000}"/>
    <cellStyle name="Input 3 2 2 7 2 5 2" xfId="7723" xr:uid="{00000000-0005-0000-0000-0000061E0000}"/>
    <cellStyle name="Input 3 2 2 7 2 6" xfId="7724" xr:uid="{00000000-0005-0000-0000-0000071E0000}"/>
    <cellStyle name="Input 3 2 2 7 2 7" xfId="7725" xr:uid="{00000000-0005-0000-0000-0000081E0000}"/>
    <cellStyle name="Input 3 2 2 7 3" xfId="7726" xr:uid="{00000000-0005-0000-0000-0000091E0000}"/>
    <cellStyle name="Input 3 2 2 7 3 2" xfId="7727" xr:uid="{00000000-0005-0000-0000-00000A1E0000}"/>
    <cellStyle name="Input 3 2 2 7 3 3" xfId="7728" xr:uid="{00000000-0005-0000-0000-00000B1E0000}"/>
    <cellStyle name="Input 3 2 2 7 3 4" xfId="7729" xr:uid="{00000000-0005-0000-0000-00000C1E0000}"/>
    <cellStyle name="Input 3 2 2 7 3 5" xfId="7730" xr:uid="{00000000-0005-0000-0000-00000D1E0000}"/>
    <cellStyle name="Input 3 2 2 7 4" xfId="7731" xr:uid="{00000000-0005-0000-0000-00000E1E0000}"/>
    <cellStyle name="Input 3 2 2 7 4 2" xfId="7732" xr:uid="{00000000-0005-0000-0000-00000F1E0000}"/>
    <cellStyle name="Input 3 2 2 7 4 3" xfId="7733" xr:uid="{00000000-0005-0000-0000-0000101E0000}"/>
    <cellStyle name="Input 3 2 2 7 4 4" xfId="7734" xr:uid="{00000000-0005-0000-0000-0000111E0000}"/>
    <cellStyle name="Input 3 2 2 7 4 5" xfId="7735" xr:uid="{00000000-0005-0000-0000-0000121E0000}"/>
    <cellStyle name="Input 3 2 2 7 5" xfId="7736" xr:uid="{00000000-0005-0000-0000-0000131E0000}"/>
    <cellStyle name="Input 3 2 2 7 5 2" xfId="7737" xr:uid="{00000000-0005-0000-0000-0000141E0000}"/>
    <cellStyle name="Input 3 2 2 7 6" xfId="7738" xr:uid="{00000000-0005-0000-0000-0000151E0000}"/>
    <cellStyle name="Input 3 2 2 7 6 2" xfId="7739" xr:uid="{00000000-0005-0000-0000-0000161E0000}"/>
    <cellStyle name="Input 3 2 2 7 7" xfId="7740" xr:uid="{00000000-0005-0000-0000-0000171E0000}"/>
    <cellStyle name="Input 3 2 2 7 8" xfId="7741" xr:uid="{00000000-0005-0000-0000-0000181E0000}"/>
    <cellStyle name="Input 3 2 2 8" xfId="7742" xr:uid="{00000000-0005-0000-0000-0000191E0000}"/>
    <cellStyle name="Input 3 2 2 8 2" xfId="7743" xr:uid="{00000000-0005-0000-0000-00001A1E0000}"/>
    <cellStyle name="Input 3 2 2 8 2 2" xfId="7744" xr:uid="{00000000-0005-0000-0000-00001B1E0000}"/>
    <cellStyle name="Input 3 2 2 8 2 2 2" xfId="7745" xr:uid="{00000000-0005-0000-0000-00001C1E0000}"/>
    <cellStyle name="Input 3 2 2 8 2 2 3" xfId="7746" xr:uid="{00000000-0005-0000-0000-00001D1E0000}"/>
    <cellStyle name="Input 3 2 2 8 2 2 4" xfId="7747" xr:uid="{00000000-0005-0000-0000-00001E1E0000}"/>
    <cellStyle name="Input 3 2 2 8 2 2 5" xfId="7748" xr:uid="{00000000-0005-0000-0000-00001F1E0000}"/>
    <cellStyle name="Input 3 2 2 8 2 3" xfId="7749" xr:uid="{00000000-0005-0000-0000-0000201E0000}"/>
    <cellStyle name="Input 3 2 2 8 2 3 2" xfId="7750" xr:uid="{00000000-0005-0000-0000-0000211E0000}"/>
    <cellStyle name="Input 3 2 2 8 2 3 3" xfId="7751" xr:uid="{00000000-0005-0000-0000-0000221E0000}"/>
    <cellStyle name="Input 3 2 2 8 2 3 4" xfId="7752" xr:uid="{00000000-0005-0000-0000-0000231E0000}"/>
    <cellStyle name="Input 3 2 2 8 2 3 5" xfId="7753" xr:uid="{00000000-0005-0000-0000-0000241E0000}"/>
    <cellStyle name="Input 3 2 2 8 2 4" xfId="7754" xr:uid="{00000000-0005-0000-0000-0000251E0000}"/>
    <cellStyle name="Input 3 2 2 8 2 4 2" xfId="7755" xr:uid="{00000000-0005-0000-0000-0000261E0000}"/>
    <cellStyle name="Input 3 2 2 8 2 5" xfId="7756" xr:uid="{00000000-0005-0000-0000-0000271E0000}"/>
    <cellStyle name="Input 3 2 2 8 2 5 2" xfId="7757" xr:uid="{00000000-0005-0000-0000-0000281E0000}"/>
    <cellStyle name="Input 3 2 2 8 2 6" xfId="7758" xr:uid="{00000000-0005-0000-0000-0000291E0000}"/>
    <cellStyle name="Input 3 2 2 8 2 7" xfId="7759" xr:uid="{00000000-0005-0000-0000-00002A1E0000}"/>
    <cellStyle name="Input 3 2 2 8 3" xfId="7760" xr:uid="{00000000-0005-0000-0000-00002B1E0000}"/>
    <cellStyle name="Input 3 2 2 8 3 2" xfId="7761" xr:uid="{00000000-0005-0000-0000-00002C1E0000}"/>
    <cellStyle name="Input 3 2 2 8 3 3" xfId="7762" xr:uid="{00000000-0005-0000-0000-00002D1E0000}"/>
    <cellStyle name="Input 3 2 2 8 3 4" xfId="7763" xr:uid="{00000000-0005-0000-0000-00002E1E0000}"/>
    <cellStyle name="Input 3 2 2 8 3 5" xfId="7764" xr:uid="{00000000-0005-0000-0000-00002F1E0000}"/>
    <cellStyle name="Input 3 2 2 8 4" xfId="7765" xr:uid="{00000000-0005-0000-0000-0000301E0000}"/>
    <cellStyle name="Input 3 2 2 8 4 2" xfId="7766" xr:uid="{00000000-0005-0000-0000-0000311E0000}"/>
    <cellStyle name="Input 3 2 2 8 4 3" xfId="7767" xr:uid="{00000000-0005-0000-0000-0000321E0000}"/>
    <cellStyle name="Input 3 2 2 8 4 4" xfId="7768" xr:uid="{00000000-0005-0000-0000-0000331E0000}"/>
    <cellStyle name="Input 3 2 2 8 4 5" xfId="7769" xr:uid="{00000000-0005-0000-0000-0000341E0000}"/>
    <cellStyle name="Input 3 2 2 8 5" xfId="7770" xr:uid="{00000000-0005-0000-0000-0000351E0000}"/>
    <cellStyle name="Input 3 2 2 8 5 2" xfId="7771" xr:uid="{00000000-0005-0000-0000-0000361E0000}"/>
    <cellStyle name="Input 3 2 2 8 6" xfId="7772" xr:uid="{00000000-0005-0000-0000-0000371E0000}"/>
    <cellStyle name="Input 3 2 2 8 6 2" xfId="7773" xr:uid="{00000000-0005-0000-0000-0000381E0000}"/>
    <cellStyle name="Input 3 2 2 8 7" xfId="7774" xr:uid="{00000000-0005-0000-0000-0000391E0000}"/>
    <cellStyle name="Input 3 2 2 8 8" xfId="7775" xr:uid="{00000000-0005-0000-0000-00003A1E0000}"/>
    <cellStyle name="Input 3 2 2 9" xfId="7776" xr:uid="{00000000-0005-0000-0000-00003B1E0000}"/>
    <cellStyle name="Input 3 2 2 9 2" xfId="7777" xr:uid="{00000000-0005-0000-0000-00003C1E0000}"/>
    <cellStyle name="Input 3 2 2 9 2 2" xfId="7778" xr:uid="{00000000-0005-0000-0000-00003D1E0000}"/>
    <cellStyle name="Input 3 2 2 9 2 2 2" xfId="7779" xr:uid="{00000000-0005-0000-0000-00003E1E0000}"/>
    <cellStyle name="Input 3 2 2 9 2 2 3" xfId="7780" xr:uid="{00000000-0005-0000-0000-00003F1E0000}"/>
    <cellStyle name="Input 3 2 2 9 2 2 4" xfId="7781" xr:uid="{00000000-0005-0000-0000-0000401E0000}"/>
    <cellStyle name="Input 3 2 2 9 2 2 5" xfId="7782" xr:uid="{00000000-0005-0000-0000-0000411E0000}"/>
    <cellStyle name="Input 3 2 2 9 2 3" xfId="7783" xr:uid="{00000000-0005-0000-0000-0000421E0000}"/>
    <cellStyle name="Input 3 2 2 9 2 3 2" xfId="7784" xr:uid="{00000000-0005-0000-0000-0000431E0000}"/>
    <cellStyle name="Input 3 2 2 9 2 3 3" xfId="7785" xr:uid="{00000000-0005-0000-0000-0000441E0000}"/>
    <cellStyle name="Input 3 2 2 9 2 3 4" xfId="7786" xr:uid="{00000000-0005-0000-0000-0000451E0000}"/>
    <cellStyle name="Input 3 2 2 9 2 3 5" xfId="7787" xr:uid="{00000000-0005-0000-0000-0000461E0000}"/>
    <cellStyle name="Input 3 2 2 9 2 4" xfId="7788" xr:uid="{00000000-0005-0000-0000-0000471E0000}"/>
    <cellStyle name="Input 3 2 2 9 2 4 2" xfId="7789" xr:uid="{00000000-0005-0000-0000-0000481E0000}"/>
    <cellStyle name="Input 3 2 2 9 2 5" xfId="7790" xr:uid="{00000000-0005-0000-0000-0000491E0000}"/>
    <cellStyle name="Input 3 2 2 9 2 5 2" xfId="7791" xr:uid="{00000000-0005-0000-0000-00004A1E0000}"/>
    <cellStyle name="Input 3 2 2 9 2 6" xfId="7792" xr:uid="{00000000-0005-0000-0000-00004B1E0000}"/>
    <cellStyle name="Input 3 2 2 9 2 7" xfId="7793" xr:uid="{00000000-0005-0000-0000-00004C1E0000}"/>
    <cellStyle name="Input 3 2 2 9 3" xfId="7794" xr:uid="{00000000-0005-0000-0000-00004D1E0000}"/>
    <cellStyle name="Input 3 2 2 9 3 2" xfId="7795" xr:uid="{00000000-0005-0000-0000-00004E1E0000}"/>
    <cellStyle name="Input 3 2 2 9 3 3" xfId="7796" xr:uid="{00000000-0005-0000-0000-00004F1E0000}"/>
    <cellStyle name="Input 3 2 2 9 3 4" xfId="7797" xr:uid="{00000000-0005-0000-0000-0000501E0000}"/>
    <cellStyle name="Input 3 2 2 9 3 5" xfId="7798" xr:uid="{00000000-0005-0000-0000-0000511E0000}"/>
    <cellStyle name="Input 3 2 2 9 4" xfId="7799" xr:uid="{00000000-0005-0000-0000-0000521E0000}"/>
    <cellStyle name="Input 3 2 2 9 4 2" xfId="7800" xr:uid="{00000000-0005-0000-0000-0000531E0000}"/>
    <cellStyle name="Input 3 2 2 9 4 3" xfId="7801" xr:uid="{00000000-0005-0000-0000-0000541E0000}"/>
    <cellStyle name="Input 3 2 2 9 4 4" xfId="7802" xr:uid="{00000000-0005-0000-0000-0000551E0000}"/>
    <cellStyle name="Input 3 2 2 9 4 5" xfId="7803" xr:uid="{00000000-0005-0000-0000-0000561E0000}"/>
    <cellStyle name="Input 3 2 2 9 5" xfId="7804" xr:uid="{00000000-0005-0000-0000-0000571E0000}"/>
    <cellStyle name="Input 3 2 2 9 5 2" xfId="7805" xr:uid="{00000000-0005-0000-0000-0000581E0000}"/>
    <cellStyle name="Input 3 2 2 9 6" xfId="7806" xr:uid="{00000000-0005-0000-0000-0000591E0000}"/>
    <cellStyle name="Input 3 2 2 9 6 2" xfId="7807" xr:uid="{00000000-0005-0000-0000-00005A1E0000}"/>
    <cellStyle name="Input 3 2 2 9 7" xfId="7808" xr:uid="{00000000-0005-0000-0000-00005B1E0000}"/>
    <cellStyle name="Input 3 2 2 9 8" xfId="7809" xr:uid="{00000000-0005-0000-0000-00005C1E0000}"/>
    <cellStyle name="Input 3 2 3" xfId="7810" xr:uid="{00000000-0005-0000-0000-00005D1E0000}"/>
    <cellStyle name="Input 3 2 3 2" xfId="7811" xr:uid="{00000000-0005-0000-0000-00005E1E0000}"/>
    <cellStyle name="Input 3 2 4" xfId="7812" xr:uid="{00000000-0005-0000-0000-00005F1E0000}"/>
    <cellStyle name="Input 3 2 4 2" xfId="7813" xr:uid="{00000000-0005-0000-0000-0000601E0000}"/>
    <cellStyle name="Input 3 2 5" xfId="7814" xr:uid="{00000000-0005-0000-0000-0000611E0000}"/>
    <cellStyle name="Input 3 2 6" xfId="7815" xr:uid="{00000000-0005-0000-0000-0000621E0000}"/>
    <cellStyle name="Input 3 2 6 2" xfId="7816" xr:uid="{00000000-0005-0000-0000-0000631E0000}"/>
    <cellStyle name="Input 3 2_T-straight with PEDs adjustor" xfId="7817" xr:uid="{00000000-0005-0000-0000-0000641E0000}"/>
    <cellStyle name="Input 3 3" xfId="7818" xr:uid="{00000000-0005-0000-0000-0000651E0000}"/>
    <cellStyle name="Input 3 3 10" xfId="7819" xr:uid="{00000000-0005-0000-0000-0000661E0000}"/>
    <cellStyle name="Input 3 3 10 2" xfId="7820" xr:uid="{00000000-0005-0000-0000-0000671E0000}"/>
    <cellStyle name="Input 3 3 10 2 2" xfId="7821" xr:uid="{00000000-0005-0000-0000-0000681E0000}"/>
    <cellStyle name="Input 3 3 10 2 2 2" xfId="7822" xr:uid="{00000000-0005-0000-0000-0000691E0000}"/>
    <cellStyle name="Input 3 3 10 2 2 3" xfId="7823" xr:uid="{00000000-0005-0000-0000-00006A1E0000}"/>
    <cellStyle name="Input 3 3 10 2 2 4" xfId="7824" xr:uid="{00000000-0005-0000-0000-00006B1E0000}"/>
    <cellStyle name="Input 3 3 10 2 2 5" xfId="7825" xr:uid="{00000000-0005-0000-0000-00006C1E0000}"/>
    <cellStyle name="Input 3 3 10 2 3" xfId="7826" xr:uid="{00000000-0005-0000-0000-00006D1E0000}"/>
    <cellStyle name="Input 3 3 10 2 3 2" xfId="7827" xr:uid="{00000000-0005-0000-0000-00006E1E0000}"/>
    <cellStyle name="Input 3 3 10 2 3 3" xfId="7828" xr:uid="{00000000-0005-0000-0000-00006F1E0000}"/>
    <cellStyle name="Input 3 3 10 2 3 4" xfId="7829" xr:uid="{00000000-0005-0000-0000-0000701E0000}"/>
    <cellStyle name="Input 3 3 10 2 3 5" xfId="7830" xr:uid="{00000000-0005-0000-0000-0000711E0000}"/>
    <cellStyle name="Input 3 3 10 2 4" xfId="7831" xr:uid="{00000000-0005-0000-0000-0000721E0000}"/>
    <cellStyle name="Input 3 3 10 2 4 2" xfId="7832" xr:uid="{00000000-0005-0000-0000-0000731E0000}"/>
    <cellStyle name="Input 3 3 10 2 5" xfId="7833" xr:uid="{00000000-0005-0000-0000-0000741E0000}"/>
    <cellStyle name="Input 3 3 10 2 5 2" xfId="7834" xr:uid="{00000000-0005-0000-0000-0000751E0000}"/>
    <cellStyle name="Input 3 3 10 2 6" xfId="7835" xr:uid="{00000000-0005-0000-0000-0000761E0000}"/>
    <cellStyle name="Input 3 3 10 2 7" xfId="7836" xr:uid="{00000000-0005-0000-0000-0000771E0000}"/>
    <cellStyle name="Input 3 3 10 3" xfId="7837" xr:uid="{00000000-0005-0000-0000-0000781E0000}"/>
    <cellStyle name="Input 3 3 10 3 2" xfId="7838" xr:uid="{00000000-0005-0000-0000-0000791E0000}"/>
    <cellStyle name="Input 3 3 10 3 3" xfId="7839" xr:uid="{00000000-0005-0000-0000-00007A1E0000}"/>
    <cellStyle name="Input 3 3 10 3 4" xfId="7840" xr:uid="{00000000-0005-0000-0000-00007B1E0000}"/>
    <cellStyle name="Input 3 3 10 3 5" xfId="7841" xr:uid="{00000000-0005-0000-0000-00007C1E0000}"/>
    <cellStyle name="Input 3 3 10 4" xfId="7842" xr:uid="{00000000-0005-0000-0000-00007D1E0000}"/>
    <cellStyle name="Input 3 3 10 4 2" xfId="7843" xr:uid="{00000000-0005-0000-0000-00007E1E0000}"/>
    <cellStyle name="Input 3 3 10 4 3" xfId="7844" xr:uid="{00000000-0005-0000-0000-00007F1E0000}"/>
    <cellStyle name="Input 3 3 10 4 4" xfId="7845" xr:uid="{00000000-0005-0000-0000-0000801E0000}"/>
    <cellStyle name="Input 3 3 10 4 5" xfId="7846" xr:uid="{00000000-0005-0000-0000-0000811E0000}"/>
    <cellStyle name="Input 3 3 10 5" xfId="7847" xr:uid="{00000000-0005-0000-0000-0000821E0000}"/>
    <cellStyle name="Input 3 3 10 5 2" xfId="7848" xr:uid="{00000000-0005-0000-0000-0000831E0000}"/>
    <cellStyle name="Input 3 3 10 6" xfId="7849" xr:uid="{00000000-0005-0000-0000-0000841E0000}"/>
    <cellStyle name="Input 3 3 10 6 2" xfId="7850" xr:uid="{00000000-0005-0000-0000-0000851E0000}"/>
    <cellStyle name="Input 3 3 10 7" xfId="7851" xr:uid="{00000000-0005-0000-0000-0000861E0000}"/>
    <cellStyle name="Input 3 3 10 8" xfId="7852" xr:uid="{00000000-0005-0000-0000-0000871E0000}"/>
    <cellStyle name="Input 3 3 11" xfId="7853" xr:uid="{00000000-0005-0000-0000-0000881E0000}"/>
    <cellStyle name="Input 3 3 11 2" xfId="7854" xr:uid="{00000000-0005-0000-0000-0000891E0000}"/>
    <cellStyle name="Input 3 3 11 2 2" xfId="7855" xr:uid="{00000000-0005-0000-0000-00008A1E0000}"/>
    <cellStyle name="Input 3 3 11 2 2 2" xfId="7856" xr:uid="{00000000-0005-0000-0000-00008B1E0000}"/>
    <cellStyle name="Input 3 3 11 2 2 3" xfId="7857" xr:uid="{00000000-0005-0000-0000-00008C1E0000}"/>
    <cellStyle name="Input 3 3 11 2 2 4" xfId="7858" xr:uid="{00000000-0005-0000-0000-00008D1E0000}"/>
    <cellStyle name="Input 3 3 11 2 2 5" xfId="7859" xr:uid="{00000000-0005-0000-0000-00008E1E0000}"/>
    <cellStyle name="Input 3 3 11 2 3" xfId="7860" xr:uid="{00000000-0005-0000-0000-00008F1E0000}"/>
    <cellStyle name="Input 3 3 11 2 3 2" xfId="7861" xr:uid="{00000000-0005-0000-0000-0000901E0000}"/>
    <cellStyle name="Input 3 3 11 2 3 3" xfId="7862" xr:uid="{00000000-0005-0000-0000-0000911E0000}"/>
    <cellStyle name="Input 3 3 11 2 3 4" xfId="7863" xr:uid="{00000000-0005-0000-0000-0000921E0000}"/>
    <cellStyle name="Input 3 3 11 2 3 5" xfId="7864" xr:uid="{00000000-0005-0000-0000-0000931E0000}"/>
    <cellStyle name="Input 3 3 11 2 4" xfId="7865" xr:uid="{00000000-0005-0000-0000-0000941E0000}"/>
    <cellStyle name="Input 3 3 11 2 4 2" xfId="7866" xr:uid="{00000000-0005-0000-0000-0000951E0000}"/>
    <cellStyle name="Input 3 3 11 2 5" xfId="7867" xr:uid="{00000000-0005-0000-0000-0000961E0000}"/>
    <cellStyle name="Input 3 3 11 2 5 2" xfId="7868" xr:uid="{00000000-0005-0000-0000-0000971E0000}"/>
    <cellStyle name="Input 3 3 11 2 6" xfId="7869" xr:uid="{00000000-0005-0000-0000-0000981E0000}"/>
    <cellStyle name="Input 3 3 11 2 7" xfId="7870" xr:uid="{00000000-0005-0000-0000-0000991E0000}"/>
    <cellStyle name="Input 3 3 11 3" xfId="7871" xr:uid="{00000000-0005-0000-0000-00009A1E0000}"/>
    <cellStyle name="Input 3 3 11 3 2" xfId="7872" xr:uid="{00000000-0005-0000-0000-00009B1E0000}"/>
    <cellStyle name="Input 3 3 11 3 3" xfId="7873" xr:uid="{00000000-0005-0000-0000-00009C1E0000}"/>
    <cellStyle name="Input 3 3 11 3 4" xfId="7874" xr:uid="{00000000-0005-0000-0000-00009D1E0000}"/>
    <cellStyle name="Input 3 3 11 3 5" xfId="7875" xr:uid="{00000000-0005-0000-0000-00009E1E0000}"/>
    <cellStyle name="Input 3 3 11 4" xfId="7876" xr:uid="{00000000-0005-0000-0000-00009F1E0000}"/>
    <cellStyle name="Input 3 3 11 4 2" xfId="7877" xr:uid="{00000000-0005-0000-0000-0000A01E0000}"/>
    <cellStyle name="Input 3 3 11 4 3" xfId="7878" xr:uid="{00000000-0005-0000-0000-0000A11E0000}"/>
    <cellStyle name="Input 3 3 11 4 4" xfId="7879" xr:uid="{00000000-0005-0000-0000-0000A21E0000}"/>
    <cellStyle name="Input 3 3 11 4 5" xfId="7880" xr:uid="{00000000-0005-0000-0000-0000A31E0000}"/>
    <cellStyle name="Input 3 3 11 5" xfId="7881" xr:uid="{00000000-0005-0000-0000-0000A41E0000}"/>
    <cellStyle name="Input 3 3 11 5 2" xfId="7882" xr:uid="{00000000-0005-0000-0000-0000A51E0000}"/>
    <cellStyle name="Input 3 3 11 6" xfId="7883" xr:uid="{00000000-0005-0000-0000-0000A61E0000}"/>
    <cellStyle name="Input 3 3 11 6 2" xfId="7884" xr:uid="{00000000-0005-0000-0000-0000A71E0000}"/>
    <cellStyle name="Input 3 3 11 7" xfId="7885" xr:uid="{00000000-0005-0000-0000-0000A81E0000}"/>
    <cellStyle name="Input 3 3 11 8" xfId="7886" xr:uid="{00000000-0005-0000-0000-0000A91E0000}"/>
    <cellStyle name="Input 3 3 12" xfId="7887" xr:uid="{00000000-0005-0000-0000-0000AA1E0000}"/>
    <cellStyle name="Input 3 3 12 2" xfId="7888" xr:uid="{00000000-0005-0000-0000-0000AB1E0000}"/>
    <cellStyle name="Input 3 3 12 2 2" xfId="7889" xr:uid="{00000000-0005-0000-0000-0000AC1E0000}"/>
    <cellStyle name="Input 3 3 12 2 2 2" xfId="7890" xr:uid="{00000000-0005-0000-0000-0000AD1E0000}"/>
    <cellStyle name="Input 3 3 12 2 2 3" xfId="7891" xr:uid="{00000000-0005-0000-0000-0000AE1E0000}"/>
    <cellStyle name="Input 3 3 12 2 2 4" xfId="7892" xr:uid="{00000000-0005-0000-0000-0000AF1E0000}"/>
    <cellStyle name="Input 3 3 12 2 2 5" xfId="7893" xr:uid="{00000000-0005-0000-0000-0000B01E0000}"/>
    <cellStyle name="Input 3 3 12 2 3" xfId="7894" xr:uid="{00000000-0005-0000-0000-0000B11E0000}"/>
    <cellStyle name="Input 3 3 12 2 3 2" xfId="7895" xr:uid="{00000000-0005-0000-0000-0000B21E0000}"/>
    <cellStyle name="Input 3 3 12 2 3 3" xfId="7896" xr:uid="{00000000-0005-0000-0000-0000B31E0000}"/>
    <cellStyle name="Input 3 3 12 2 3 4" xfId="7897" xr:uid="{00000000-0005-0000-0000-0000B41E0000}"/>
    <cellStyle name="Input 3 3 12 2 3 5" xfId="7898" xr:uid="{00000000-0005-0000-0000-0000B51E0000}"/>
    <cellStyle name="Input 3 3 12 2 4" xfId="7899" xr:uid="{00000000-0005-0000-0000-0000B61E0000}"/>
    <cellStyle name="Input 3 3 12 2 4 2" xfId="7900" xr:uid="{00000000-0005-0000-0000-0000B71E0000}"/>
    <cellStyle name="Input 3 3 12 2 5" xfId="7901" xr:uid="{00000000-0005-0000-0000-0000B81E0000}"/>
    <cellStyle name="Input 3 3 12 2 5 2" xfId="7902" xr:uid="{00000000-0005-0000-0000-0000B91E0000}"/>
    <cellStyle name="Input 3 3 12 2 6" xfId="7903" xr:uid="{00000000-0005-0000-0000-0000BA1E0000}"/>
    <cellStyle name="Input 3 3 12 2 7" xfId="7904" xr:uid="{00000000-0005-0000-0000-0000BB1E0000}"/>
    <cellStyle name="Input 3 3 12 3" xfId="7905" xr:uid="{00000000-0005-0000-0000-0000BC1E0000}"/>
    <cellStyle name="Input 3 3 12 3 2" xfId="7906" xr:uid="{00000000-0005-0000-0000-0000BD1E0000}"/>
    <cellStyle name="Input 3 3 12 3 3" xfId="7907" xr:uid="{00000000-0005-0000-0000-0000BE1E0000}"/>
    <cellStyle name="Input 3 3 12 3 4" xfId="7908" xr:uid="{00000000-0005-0000-0000-0000BF1E0000}"/>
    <cellStyle name="Input 3 3 12 3 5" xfId="7909" xr:uid="{00000000-0005-0000-0000-0000C01E0000}"/>
    <cellStyle name="Input 3 3 12 4" xfId="7910" xr:uid="{00000000-0005-0000-0000-0000C11E0000}"/>
    <cellStyle name="Input 3 3 12 4 2" xfId="7911" xr:uid="{00000000-0005-0000-0000-0000C21E0000}"/>
    <cellStyle name="Input 3 3 12 4 3" xfId="7912" xr:uid="{00000000-0005-0000-0000-0000C31E0000}"/>
    <cellStyle name="Input 3 3 12 4 4" xfId="7913" xr:uid="{00000000-0005-0000-0000-0000C41E0000}"/>
    <cellStyle name="Input 3 3 12 4 5" xfId="7914" xr:uid="{00000000-0005-0000-0000-0000C51E0000}"/>
    <cellStyle name="Input 3 3 12 5" xfId="7915" xr:uid="{00000000-0005-0000-0000-0000C61E0000}"/>
    <cellStyle name="Input 3 3 12 5 2" xfId="7916" xr:uid="{00000000-0005-0000-0000-0000C71E0000}"/>
    <cellStyle name="Input 3 3 12 6" xfId="7917" xr:uid="{00000000-0005-0000-0000-0000C81E0000}"/>
    <cellStyle name="Input 3 3 12 6 2" xfId="7918" xr:uid="{00000000-0005-0000-0000-0000C91E0000}"/>
    <cellStyle name="Input 3 3 12 7" xfId="7919" xr:uid="{00000000-0005-0000-0000-0000CA1E0000}"/>
    <cellStyle name="Input 3 3 12 8" xfId="7920" xr:uid="{00000000-0005-0000-0000-0000CB1E0000}"/>
    <cellStyle name="Input 3 3 13" xfId="7921" xr:uid="{00000000-0005-0000-0000-0000CC1E0000}"/>
    <cellStyle name="Input 3 3 13 2" xfId="7922" xr:uid="{00000000-0005-0000-0000-0000CD1E0000}"/>
    <cellStyle name="Input 3 3 13 2 2" xfId="7923" xr:uid="{00000000-0005-0000-0000-0000CE1E0000}"/>
    <cellStyle name="Input 3 3 13 2 2 2" xfId="7924" xr:uid="{00000000-0005-0000-0000-0000CF1E0000}"/>
    <cellStyle name="Input 3 3 13 2 2 3" xfId="7925" xr:uid="{00000000-0005-0000-0000-0000D01E0000}"/>
    <cellStyle name="Input 3 3 13 2 2 4" xfId="7926" xr:uid="{00000000-0005-0000-0000-0000D11E0000}"/>
    <cellStyle name="Input 3 3 13 2 2 5" xfId="7927" xr:uid="{00000000-0005-0000-0000-0000D21E0000}"/>
    <cellStyle name="Input 3 3 13 2 3" xfId="7928" xr:uid="{00000000-0005-0000-0000-0000D31E0000}"/>
    <cellStyle name="Input 3 3 13 2 3 2" xfId="7929" xr:uid="{00000000-0005-0000-0000-0000D41E0000}"/>
    <cellStyle name="Input 3 3 13 2 3 3" xfId="7930" xr:uid="{00000000-0005-0000-0000-0000D51E0000}"/>
    <cellStyle name="Input 3 3 13 2 3 4" xfId="7931" xr:uid="{00000000-0005-0000-0000-0000D61E0000}"/>
    <cellStyle name="Input 3 3 13 2 3 5" xfId="7932" xr:uid="{00000000-0005-0000-0000-0000D71E0000}"/>
    <cellStyle name="Input 3 3 13 2 4" xfId="7933" xr:uid="{00000000-0005-0000-0000-0000D81E0000}"/>
    <cellStyle name="Input 3 3 13 2 4 2" xfId="7934" xr:uid="{00000000-0005-0000-0000-0000D91E0000}"/>
    <cellStyle name="Input 3 3 13 2 5" xfId="7935" xr:uid="{00000000-0005-0000-0000-0000DA1E0000}"/>
    <cellStyle name="Input 3 3 13 2 5 2" xfId="7936" xr:uid="{00000000-0005-0000-0000-0000DB1E0000}"/>
    <cellStyle name="Input 3 3 13 2 6" xfId="7937" xr:uid="{00000000-0005-0000-0000-0000DC1E0000}"/>
    <cellStyle name="Input 3 3 13 2 7" xfId="7938" xr:uid="{00000000-0005-0000-0000-0000DD1E0000}"/>
    <cellStyle name="Input 3 3 13 3" xfId="7939" xr:uid="{00000000-0005-0000-0000-0000DE1E0000}"/>
    <cellStyle name="Input 3 3 13 3 2" xfId="7940" xr:uid="{00000000-0005-0000-0000-0000DF1E0000}"/>
    <cellStyle name="Input 3 3 13 3 3" xfId="7941" xr:uid="{00000000-0005-0000-0000-0000E01E0000}"/>
    <cellStyle name="Input 3 3 13 3 4" xfId="7942" xr:uid="{00000000-0005-0000-0000-0000E11E0000}"/>
    <cellStyle name="Input 3 3 13 3 5" xfId="7943" xr:uid="{00000000-0005-0000-0000-0000E21E0000}"/>
    <cellStyle name="Input 3 3 13 4" xfId="7944" xr:uid="{00000000-0005-0000-0000-0000E31E0000}"/>
    <cellStyle name="Input 3 3 13 4 2" xfId="7945" xr:uid="{00000000-0005-0000-0000-0000E41E0000}"/>
    <cellStyle name="Input 3 3 13 4 3" xfId="7946" xr:uid="{00000000-0005-0000-0000-0000E51E0000}"/>
    <cellStyle name="Input 3 3 13 4 4" xfId="7947" xr:uid="{00000000-0005-0000-0000-0000E61E0000}"/>
    <cellStyle name="Input 3 3 13 4 5" xfId="7948" xr:uid="{00000000-0005-0000-0000-0000E71E0000}"/>
    <cellStyle name="Input 3 3 13 5" xfId="7949" xr:uid="{00000000-0005-0000-0000-0000E81E0000}"/>
    <cellStyle name="Input 3 3 13 5 2" xfId="7950" xr:uid="{00000000-0005-0000-0000-0000E91E0000}"/>
    <cellStyle name="Input 3 3 13 6" xfId="7951" xr:uid="{00000000-0005-0000-0000-0000EA1E0000}"/>
    <cellStyle name="Input 3 3 13 6 2" xfId="7952" xr:uid="{00000000-0005-0000-0000-0000EB1E0000}"/>
    <cellStyle name="Input 3 3 13 7" xfId="7953" xr:uid="{00000000-0005-0000-0000-0000EC1E0000}"/>
    <cellStyle name="Input 3 3 13 8" xfId="7954" xr:uid="{00000000-0005-0000-0000-0000ED1E0000}"/>
    <cellStyle name="Input 3 3 14" xfId="7955" xr:uid="{00000000-0005-0000-0000-0000EE1E0000}"/>
    <cellStyle name="Input 3 3 14 2" xfId="7956" xr:uid="{00000000-0005-0000-0000-0000EF1E0000}"/>
    <cellStyle name="Input 3 3 14 2 2" xfId="7957" xr:uid="{00000000-0005-0000-0000-0000F01E0000}"/>
    <cellStyle name="Input 3 3 14 2 2 2" xfId="7958" xr:uid="{00000000-0005-0000-0000-0000F11E0000}"/>
    <cellStyle name="Input 3 3 14 2 2 3" xfId="7959" xr:uid="{00000000-0005-0000-0000-0000F21E0000}"/>
    <cellStyle name="Input 3 3 14 2 2 4" xfId="7960" xr:uid="{00000000-0005-0000-0000-0000F31E0000}"/>
    <cellStyle name="Input 3 3 14 2 2 5" xfId="7961" xr:uid="{00000000-0005-0000-0000-0000F41E0000}"/>
    <cellStyle name="Input 3 3 14 2 3" xfId="7962" xr:uid="{00000000-0005-0000-0000-0000F51E0000}"/>
    <cellStyle name="Input 3 3 14 2 3 2" xfId="7963" xr:uid="{00000000-0005-0000-0000-0000F61E0000}"/>
    <cellStyle name="Input 3 3 14 2 3 3" xfId="7964" xr:uid="{00000000-0005-0000-0000-0000F71E0000}"/>
    <cellStyle name="Input 3 3 14 2 3 4" xfId="7965" xr:uid="{00000000-0005-0000-0000-0000F81E0000}"/>
    <cellStyle name="Input 3 3 14 2 3 5" xfId="7966" xr:uid="{00000000-0005-0000-0000-0000F91E0000}"/>
    <cellStyle name="Input 3 3 14 2 4" xfId="7967" xr:uid="{00000000-0005-0000-0000-0000FA1E0000}"/>
    <cellStyle name="Input 3 3 14 2 4 2" xfId="7968" xr:uid="{00000000-0005-0000-0000-0000FB1E0000}"/>
    <cellStyle name="Input 3 3 14 2 5" xfId="7969" xr:uid="{00000000-0005-0000-0000-0000FC1E0000}"/>
    <cellStyle name="Input 3 3 14 2 5 2" xfId="7970" xr:uid="{00000000-0005-0000-0000-0000FD1E0000}"/>
    <cellStyle name="Input 3 3 14 2 6" xfId="7971" xr:uid="{00000000-0005-0000-0000-0000FE1E0000}"/>
    <cellStyle name="Input 3 3 14 2 7" xfId="7972" xr:uid="{00000000-0005-0000-0000-0000FF1E0000}"/>
    <cellStyle name="Input 3 3 14 3" xfId="7973" xr:uid="{00000000-0005-0000-0000-0000001F0000}"/>
    <cellStyle name="Input 3 3 14 3 2" xfId="7974" xr:uid="{00000000-0005-0000-0000-0000011F0000}"/>
    <cellStyle name="Input 3 3 14 3 3" xfId="7975" xr:uid="{00000000-0005-0000-0000-0000021F0000}"/>
    <cellStyle name="Input 3 3 14 3 4" xfId="7976" xr:uid="{00000000-0005-0000-0000-0000031F0000}"/>
    <cellStyle name="Input 3 3 14 3 5" xfId="7977" xr:uid="{00000000-0005-0000-0000-0000041F0000}"/>
    <cellStyle name="Input 3 3 14 4" xfId="7978" xr:uid="{00000000-0005-0000-0000-0000051F0000}"/>
    <cellStyle name="Input 3 3 14 4 2" xfId="7979" xr:uid="{00000000-0005-0000-0000-0000061F0000}"/>
    <cellStyle name="Input 3 3 14 4 3" xfId="7980" xr:uid="{00000000-0005-0000-0000-0000071F0000}"/>
    <cellStyle name="Input 3 3 14 4 4" xfId="7981" xr:uid="{00000000-0005-0000-0000-0000081F0000}"/>
    <cellStyle name="Input 3 3 14 4 5" xfId="7982" xr:uid="{00000000-0005-0000-0000-0000091F0000}"/>
    <cellStyle name="Input 3 3 14 5" xfId="7983" xr:uid="{00000000-0005-0000-0000-00000A1F0000}"/>
    <cellStyle name="Input 3 3 14 5 2" xfId="7984" xr:uid="{00000000-0005-0000-0000-00000B1F0000}"/>
    <cellStyle name="Input 3 3 14 6" xfId="7985" xr:uid="{00000000-0005-0000-0000-00000C1F0000}"/>
    <cellStyle name="Input 3 3 14 6 2" xfId="7986" xr:uid="{00000000-0005-0000-0000-00000D1F0000}"/>
    <cellStyle name="Input 3 3 14 7" xfId="7987" xr:uid="{00000000-0005-0000-0000-00000E1F0000}"/>
    <cellStyle name="Input 3 3 14 8" xfId="7988" xr:uid="{00000000-0005-0000-0000-00000F1F0000}"/>
    <cellStyle name="Input 3 3 15" xfId="7989" xr:uid="{00000000-0005-0000-0000-0000101F0000}"/>
    <cellStyle name="Input 3 3 15 2" xfId="7990" xr:uid="{00000000-0005-0000-0000-0000111F0000}"/>
    <cellStyle name="Input 3 3 15 2 2" xfId="7991" xr:uid="{00000000-0005-0000-0000-0000121F0000}"/>
    <cellStyle name="Input 3 3 15 2 3" xfId="7992" xr:uid="{00000000-0005-0000-0000-0000131F0000}"/>
    <cellStyle name="Input 3 3 15 2 4" xfId="7993" xr:uid="{00000000-0005-0000-0000-0000141F0000}"/>
    <cellStyle name="Input 3 3 15 2 5" xfId="7994" xr:uid="{00000000-0005-0000-0000-0000151F0000}"/>
    <cellStyle name="Input 3 3 15 3" xfId="7995" xr:uid="{00000000-0005-0000-0000-0000161F0000}"/>
    <cellStyle name="Input 3 3 15 3 2" xfId="7996" xr:uid="{00000000-0005-0000-0000-0000171F0000}"/>
    <cellStyle name="Input 3 3 15 3 3" xfId="7997" xr:uid="{00000000-0005-0000-0000-0000181F0000}"/>
    <cellStyle name="Input 3 3 15 3 4" xfId="7998" xr:uid="{00000000-0005-0000-0000-0000191F0000}"/>
    <cellStyle name="Input 3 3 15 3 5" xfId="7999" xr:uid="{00000000-0005-0000-0000-00001A1F0000}"/>
    <cellStyle name="Input 3 3 15 4" xfId="8000" xr:uid="{00000000-0005-0000-0000-00001B1F0000}"/>
    <cellStyle name="Input 3 3 15 4 2" xfId="8001" xr:uid="{00000000-0005-0000-0000-00001C1F0000}"/>
    <cellStyle name="Input 3 3 15 5" xfId="8002" xr:uid="{00000000-0005-0000-0000-00001D1F0000}"/>
    <cellStyle name="Input 3 3 15 5 2" xfId="8003" xr:uid="{00000000-0005-0000-0000-00001E1F0000}"/>
    <cellStyle name="Input 3 3 15 6" xfId="8004" xr:uid="{00000000-0005-0000-0000-00001F1F0000}"/>
    <cellStyle name="Input 3 3 15 7" xfId="8005" xr:uid="{00000000-0005-0000-0000-0000201F0000}"/>
    <cellStyle name="Input 3 3 16" xfId="8006" xr:uid="{00000000-0005-0000-0000-0000211F0000}"/>
    <cellStyle name="Input 3 3 16 2" xfId="8007" xr:uid="{00000000-0005-0000-0000-0000221F0000}"/>
    <cellStyle name="Input 3 3 16 3" xfId="8008" xr:uid="{00000000-0005-0000-0000-0000231F0000}"/>
    <cellStyle name="Input 3 3 16 4" xfId="8009" xr:uid="{00000000-0005-0000-0000-0000241F0000}"/>
    <cellStyle name="Input 3 3 16 5" xfId="8010" xr:uid="{00000000-0005-0000-0000-0000251F0000}"/>
    <cellStyle name="Input 3 3 17" xfId="8011" xr:uid="{00000000-0005-0000-0000-0000261F0000}"/>
    <cellStyle name="Input 3 3 17 2" xfId="8012" xr:uid="{00000000-0005-0000-0000-0000271F0000}"/>
    <cellStyle name="Input 3 3 17 3" xfId="8013" xr:uid="{00000000-0005-0000-0000-0000281F0000}"/>
    <cellStyle name="Input 3 3 17 4" xfId="8014" xr:uid="{00000000-0005-0000-0000-0000291F0000}"/>
    <cellStyle name="Input 3 3 17 5" xfId="8015" xr:uid="{00000000-0005-0000-0000-00002A1F0000}"/>
    <cellStyle name="Input 3 3 18" xfId="8016" xr:uid="{00000000-0005-0000-0000-00002B1F0000}"/>
    <cellStyle name="Input 3 3 18 2" xfId="8017" xr:uid="{00000000-0005-0000-0000-00002C1F0000}"/>
    <cellStyle name="Input 3 3 19" xfId="8018" xr:uid="{00000000-0005-0000-0000-00002D1F0000}"/>
    <cellStyle name="Input 3 3 19 2" xfId="8019" xr:uid="{00000000-0005-0000-0000-00002E1F0000}"/>
    <cellStyle name="Input 3 3 2" xfId="8020" xr:uid="{00000000-0005-0000-0000-00002F1F0000}"/>
    <cellStyle name="Input 3 3 2 2" xfId="8021" xr:uid="{00000000-0005-0000-0000-0000301F0000}"/>
    <cellStyle name="Input 3 3 2 2 2" xfId="8022" xr:uid="{00000000-0005-0000-0000-0000311F0000}"/>
    <cellStyle name="Input 3 3 2 2 2 2" xfId="8023" xr:uid="{00000000-0005-0000-0000-0000321F0000}"/>
    <cellStyle name="Input 3 3 2 2 2 3" xfId="8024" xr:uid="{00000000-0005-0000-0000-0000331F0000}"/>
    <cellStyle name="Input 3 3 2 2 2 4" xfId="8025" xr:uid="{00000000-0005-0000-0000-0000341F0000}"/>
    <cellStyle name="Input 3 3 2 2 2 5" xfId="8026" xr:uid="{00000000-0005-0000-0000-0000351F0000}"/>
    <cellStyle name="Input 3 3 2 2 3" xfId="8027" xr:uid="{00000000-0005-0000-0000-0000361F0000}"/>
    <cellStyle name="Input 3 3 2 2 3 2" xfId="8028" xr:uid="{00000000-0005-0000-0000-0000371F0000}"/>
    <cellStyle name="Input 3 3 2 2 3 3" xfId="8029" xr:uid="{00000000-0005-0000-0000-0000381F0000}"/>
    <cellStyle name="Input 3 3 2 2 3 4" xfId="8030" xr:uid="{00000000-0005-0000-0000-0000391F0000}"/>
    <cellStyle name="Input 3 3 2 2 3 5" xfId="8031" xr:uid="{00000000-0005-0000-0000-00003A1F0000}"/>
    <cellStyle name="Input 3 3 2 2 4" xfId="8032" xr:uid="{00000000-0005-0000-0000-00003B1F0000}"/>
    <cellStyle name="Input 3 3 2 2 4 2" xfId="8033" xr:uid="{00000000-0005-0000-0000-00003C1F0000}"/>
    <cellStyle name="Input 3 3 2 2 5" xfId="8034" xr:uid="{00000000-0005-0000-0000-00003D1F0000}"/>
    <cellStyle name="Input 3 3 2 2 5 2" xfId="8035" xr:uid="{00000000-0005-0000-0000-00003E1F0000}"/>
    <cellStyle name="Input 3 3 2 2 6" xfId="8036" xr:uid="{00000000-0005-0000-0000-00003F1F0000}"/>
    <cellStyle name="Input 3 3 2 2 7" xfId="8037" xr:uid="{00000000-0005-0000-0000-0000401F0000}"/>
    <cellStyle name="Input 3 3 2 3" xfId="8038" xr:uid="{00000000-0005-0000-0000-0000411F0000}"/>
    <cellStyle name="Input 3 3 2 3 2" xfId="8039" xr:uid="{00000000-0005-0000-0000-0000421F0000}"/>
    <cellStyle name="Input 3 3 2 3 3" xfId="8040" xr:uid="{00000000-0005-0000-0000-0000431F0000}"/>
    <cellStyle name="Input 3 3 2 3 4" xfId="8041" xr:uid="{00000000-0005-0000-0000-0000441F0000}"/>
    <cellStyle name="Input 3 3 2 3 5" xfId="8042" xr:uid="{00000000-0005-0000-0000-0000451F0000}"/>
    <cellStyle name="Input 3 3 2 4" xfId="8043" xr:uid="{00000000-0005-0000-0000-0000461F0000}"/>
    <cellStyle name="Input 3 3 2 4 2" xfId="8044" xr:uid="{00000000-0005-0000-0000-0000471F0000}"/>
    <cellStyle name="Input 3 3 2 4 3" xfId="8045" xr:uid="{00000000-0005-0000-0000-0000481F0000}"/>
    <cellStyle name="Input 3 3 2 4 4" xfId="8046" xr:uid="{00000000-0005-0000-0000-0000491F0000}"/>
    <cellStyle name="Input 3 3 2 4 5" xfId="8047" xr:uid="{00000000-0005-0000-0000-00004A1F0000}"/>
    <cellStyle name="Input 3 3 2 5" xfId="8048" xr:uid="{00000000-0005-0000-0000-00004B1F0000}"/>
    <cellStyle name="Input 3 3 2 5 2" xfId="8049" xr:uid="{00000000-0005-0000-0000-00004C1F0000}"/>
    <cellStyle name="Input 3 3 2 6" xfId="8050" xr:uid="{00000000-0005-0000-0000-00004D1F0000}"/>
    <cellStyle name="Input 3 3 2 6 2" xfId="8051" xr:uid="{00000000-0005-0000-0000-00004E1F0000}"/>
    <cellStyle name="Input 3 3 2 7" xfId="8052" xr:uid="{00000000-0005-0000-0000-00004F1F0000}"/>
    <cellStyle name="Input 3 3 2 8" xfId="8053" xr:uid="{00000000-0005-0000-0000-0000501F0000}"/>
    <cellStyle name="Input 3 3 20" xfId="8054" xr:uid="{00000000-0005-0000-0000-0000511F0000}"/>
    <cellStyle name="Input 3 3 21" xfId="8055" xr:uid="{00000000-0005-0000-0000-0000521F0000}"/>
    <cellStyle name="Input 3 3 3" xfId="8056" xr:uid="{00000000-0005-0000-0000-0000531F0000}"/>
    <cellStyle name="Input 3 3 3 2" xfId="8057" xr:uid="{00000000-0005-0000-0000-0000541F0000}"/>
    <cellStyle name="Input 3 3 3 2 2" xfId="8058" xr:uid="{00000000-0005-0000-0000-0000551F0000}"/>
    <cellStyle name="Input 3 3 3 2 2 2" xfId="8059" xr:uid="{00000000-0005-0000-0000-0000561F0000}"/>
    <cellStyle name="Input 3 3 3 2 2 3" xfId="8060" xr:uid="{00000000-0005-0000-0000-0000571F0000}"/>
    <cellStyle name="Input 3 3 3 2 2 4" xfId="8061" xr:uid="{00000000-0005-0000-0000-0000581F0000}"/>
    <cellStyle name="Input 3 3 3 2 2 5" xfId="8062" xr:uid="{00000000-0005-0000-0000-0000591F0000}"/>
    <cellStyle name="Input 3 3 3 2 3" xfId="8063" xr:uid="{00000000-0005-0000-0000-00005A1F0000}"/>
    <cellStyle name="Input 3 3 3 2 3 2" xfId="8064" xr:uid="{00000000-0005-0000-0000-00005B1F0000}"/>
    <cellStyle name="Input 3 3 3 2 3 3" xfId="8065" xr:uid="{00000000-0005-0000-0000-00005C1F0000}"/>
    <cellStyle name="Input 3 3 3 2 3 4" xfId="8066" xr:uid="{00000000-0005-0000-0000-00005D1F0000}"/>
    <cellStyle name="Input 3 3 3 2 3 5" xfId="8067" xr:uid="{00000000-0005-0000-0000-00005E1F0000}"/>
    <cellStyle name="Input 3 3 3 2 4" xfId="8068" xr:uid="{00000000-0005-0000-0000-00005F1F0000}"/>
    <cellStyle name="Input 3 3 3 2 4 2" xfId="8069" xr:uid="{00000000-0005-0000-0000-0000601F0000}"/>
    <cellStyle name="Input 3 3 3 2 5" xfId="8070" xr:uid="{00000000-0005-0000-0000-0000611F0000}"/>
    <cellStyle name="Input 3 3 3 2 5 2" xfId="8071" xr:uid="{00000000-0005-0000-0000-0000621F0000}"/>
    <cellStyle name="Input 3 3 3 2 6" xfId="8072" xr:uid="{00000000-0005-0000-0000-0000631F0000}"/>
    <cellStyle name="Input 3 3 3 2 7" xfId="8073" xr:uid="{00000000-0005-0000-0000-0000641F0000}"/>
    <cellStyle name="Input 3 3 3 3" xfId="8074" xr:uid="{00000000-0005-0000-0000-0000651F0000}"/>
    <cellStyle name="Input 3 3 3 3 2" xfId="8075" xr:uid="{00000000-0005-0000-0000-0000661F0000}"/>
    <cellStyle name="Input 3 3 3 3 3" xfId="8076" xr:uid="{00000000-0005-0000-0000-0000671F0000}"/>
    <cellStyle name="Input 3 3 3 3 4" xfId="8077" xr:uid="{00000000-0005-0000-0000-0000681F0000}"/>
    <cellStyle name="Input 3 3 3 3 5" xfId="8078" xr:uid="{00000000-0005-0000-0000-0000691F0000}"/>
    <cellStyle name="Input 3 3 3 4" xfId="8079" xr:uid="{00000000-0005-0000-0000-00006A1F0000}"/>
    <cellStyle name="Input 3 3 3 4 2" xfId="8080" xr:uid="{00000000-0005-0000-0000-00006B1F0000}"/>
    <cellStyle name="Input 3 3 3 4 3" xfId="8081" xr:uid="{00000000-0005-0000-0000-00006C1F0000}"/>
    <cellStyle name="Input 3 3 3 4 4" xfId="8082" xr:uid="{00000000-0005-0000-0000-00006D1F0000}"/>
    <cellStyle name="Input 3 3 3 4 5" xfId="8083" xr:uid="{00000000-0005-0000-0000-00006E1F0000}"/>
    <cellStyle name="Input 3 3 3 5" xfId="8084" xr:uid="{00000000-0005-0000-0000-00006F1F0000}"/>
    <cellStyle name="Input 3 3 3 5 2" xfId="8085" xr:uid="{00000000-0005-0000-0000-0000701F0000}"/>
    <cellStyle name="Input 3 3 3 6" xfId="8086" xr:uid="{00000000-0005-0000-0000-0000711F0000}"/>
    <cellStyle name="Input 3 3 3 6 2" xfId="8087" xr:uid="{00000000-0005-0000-0000-0000721F0000}"/>
    <cellStyle name="Input 3 3 3 7" xfId="8088" xr:uid="{00000000-0005-0000-0000-0000731F0000}"/>
    <cellStyle name="Input 3 3 3 8" xfId="8089" xr:uid="{00000000-0005-0000-0000-0000741F0000}"/>
    <cellStyle name="Input 3 3 4" xfId="8090" xr:uid="{00000000-0005-0000-0000-0000751F0000}"/>
    <cellStyle name="Input 3 3 4 2" xfId="8091" xr:uid="{00000000-0005-0000-0000-0000761F0000}"/>
    <cellStyle name="Input 3 3 4 2 2" xfId="8092" xr:uid="{00000000-0005-0000-0000-0000771F0000}"/>
    <cellStyle name="Input 3 3 4 2 2 2" xfId="8093" xr:uid="{00000000-0005-0000-0000-0000781F0000}"/>
    <cellStyle name="Input 3 3 4 2 2 3" xfId="8094" xr:uid="{00000000-0005-0000-0000-0000791F0000}"/>
    <cellStyle name="Input 3 3 4 2 2 4" xfId="8095" xr:uid="{00000000-0005-0000-0000-00007A1F0000}"/>
    <cellStyle name="Input 3 3 4 2 2 5" xfId="8096" xr:uid="{00000000-0005-0000-0000-00007B1F0000}"/>
    <cellStyle name="Input 3 3 4 2 3" xfId="8097" xr:uid="{00000000-0005-0000-0000-00007C1F0000}"/>
    <cellStyle name="Input 3 3 4 2 3 2" xfId="8098" xr:uid="{00000000-0005-0000-0000-00007D1F0000}"/>
    <cellStyle name="Input 3 3 4 2 3 3" xfId="8099" xr:uid="{00000000-0005-0000-0000-00007E1F0000}"/>
    <cellStyle name="Input 3 3 4 2 3 4" xfId="8100" xr:uid="{00000000-0005-0000-0000-00007F1F0000}"/>
    <cellStyle name="Input 3 3 4 2 3 5" xfId="8101" xr:uid="{00000000-0005-0000-0000-0000801F0000}"/>
    <cellStyle name="Input 3 3 4 2 4" xfId="8102" xr:uid="{00000000-0005-0000-0000-0000811F0000}"/>
    <cellStyle name="Input 3 3 4 2 4 2" xfId="8103" xr:uid="{00000000-0005-0000-0000-0000821F0000}"/>
    <cellStyle name="Input 3 3 4 2 5" xfId="8104" xr:uid="{00000000-0005-0000-0000-0000831F0000}"/>
    <cellStyle name="Input 3 3 4 2 5 2" xfId="8105" xr:uid="{00000000-0005-0000-0000-0000841F0000}"/>
    <cellStyle name="Input 3 3 4 2 6" xfId="8106" xr:uid="{00000000-0005-0000-0000-0000851F0000}"/>
    <cellStyle name="Input 3 3 4 2 7" xfId="8107" xr:uid="{00000000-0005-0000-0000-0000861F0000}"/>
    <cellStyle name="Input 3 3 4 3" xfId="8108" xr:uid="{00000000-0005-0000-0000-0000871F0000}"/>
    <cellStyle name="Input 3 3 4 3 2" xfId="8109" xr:uid="{00000000-0005-0000-0000-0000881F0000}"/>
    <cellStyle name="Input 3 3 4 3 3" xfId="8110" xr:uid="{00000000-0005-0000-0000-0000891F0000}"/>
    <cellStyle name="Input 3 3 4 3 4" xfId="8111" xr:uid="{00000000-0005-0000-0000-00008A1F0000}"/>
    <cellStyle name="Input 3 3 4 3 5" xfId="8112" xr:uid="{00000000-0005-0000-0000-00008B1F0000}"/>
    <cellStyle name="Input 3 3 4 4" xfId="8113" xr:uid="{00000000-0005-0000-0000-00008C1F0000}"/>
    <cellStyle name="Input 3 3 4 4 2" xfId="8114" xr:uid="{00000000-0005-0000-0000-00008D1F0000}"/>
    <cellStyle name="Input 3 3 4 4 3" xfId="8115" xr:uid="{00000000-0005-0000-0000-00008E1F0000}"/>
    <cellStyle name="Input 3 3 4 4 4" xfId="8116" xr:uid="{00000000-0005-0000-0000-00008F1F0000}"/>
    <cellStyle name="Input 3 3 4 4 5" xfId="8117" xr:uid="{00000000-0005-0000-0000-0000901F0000}"/>
    <cellStyle name="Input 3 3 4 5" xfId="8118" xr:uid="{00000000-0005-0000-0000-0000911F0000}"/>
    <cellStyle name="Input 3 3 4 5 2" xfId="8119" xr:uid="{00000000-0005-0000-0000-0000921F0000}"/>
    <cellStyle name="Input 3 3 4 6" xfId="8120" xr:uid="{00000000-0005-0000-0000-0000931F0000}"/>
    <cellStyle name="Input 3 3 4 6 2" xfId="8121" xr:uid="{00000000-0005-0000-0000-0000941F0000}"/>
    <cellStyle name="Input 3 3 4 7" xfId="8122" xr:uid="{00000000-0005-0000-0000-0000951F0000}"/>
    <cellStyle name="Input 3 3 4 8" xfId="8123" xr:uid="{00000000-0005-0000-0000-0000961F0000}"/>
    <cellStyle name="Input 3 3 5" xfId="8124" xr:uid="{00000000-0005-0000-0000-0000971F0000}"/>
    <cellStyle name="Input 3 3 5 2" xfId="8125" xr:uid="{00000000-0005-0000-0000-0000981F0000}"/>
    <cellStyle name="Input 3 3 5 2 2" xfId="8126" xr:uid="{00000000-0005-0000-0000-0000991F0000}"/>
    <cellStyle name="Input 3 3 5 2 2 2" xfId="8127" xr:uid="{00000000-0005-0000-0000-00009A1F0000}"/>
    <cellStyle name="Input 3 3 5 2 2 3" xfId="8128" xr:uid="{00000000-0005-0000-0000-00009B1F0000}"/>
    <cellStyle name="Input 3 3 5 2 2 4" xfId="8129" xr:uid="{00000000-0005-0000-0000-00009C1F0000}"/>
    <cellStyle name="Input 3 3 5 2 2 5" xfId="8130" xr:uid="{00000000-0005-0000-0000-00009D1F0000}"/>
    <cellStyle name="Input 3 3 5 2 3" xfId="8131" xr:uid="{00000000-0005-0000-0000-00009E1F0000}"/>
    <cellStyle name="Input 3 3 5 2 3 2" xfId="8132" xr:uid="{00000000-0005-0000-0000-00009F1F0000}"/>
    <cellStyle name="Input 3 3 5 2 3 3" xfId="8133" xr:uid="{00000000-0005-0000-0000-0000A01F0000}"/>
    <cellStyle name="Input 3 3 5 2 3 4" xfId="8134" xr:uid="{00000000-0005-0000-0000-0000A11F0000}"/>
    <cellStyle name="Input 3 3 5 2 3 5" xfId="8135" xr:uid="{00000000-0005-0000-0000-0000A21F0000}"/>
    <cellStyle name="Input 3 3 5 2 4" xfId="8136" xr:uid="{00000000-0005-0000-0000-0000A31F0000}"/>
    <cellStyle name="Input 3 3 5 2 4 2" xfId="8137" xr:uid="{00000000-0005-0000-0000-0000A41F0000}"/>
    <cellStyle name="Input 3 3 5 2 5" xfId="8138" xr:uid="{00000000-0005-0000-0000-0000A51F0000}"/>
    <cellStyle name="Input 3 3 5 2 5 2" xfId="8139" xr:uid="{00000000-0005-0000-0000-0000A61F0000}"/>
    <cellStyle name="Input 3 3 5 2 6" xfId="8140" xr:uid="{00000000-0005-0000-0000-0000A71F0000}"/>
    <cellStyle name="Input 3 3 5 2 7" xfId="8141" xr:uid="{00000000-0005-0000-0000-0000A81F0000}"/>
    <cellStyle name="Input 3 3 5 3" xfId="8142" xr:uid="{00000000-0005-0000-0000-0000A91F0000}"/>
    <cellStyle name="Input 3 3 5 3 2" xfId="8143" xr:uid="{00000000-0005-0000-0000-0000AA1F0000}"/>
    <cellStyle name="Input 3 3 5 3 3" xfId="8144" xr:uid="{00000000-0005-0000-0000-0000AB1F0000}"/>
    <cellStyle name="Input 3 3 5 3 4" xfId="8145" xr:uid="{00000000-0005-0000-0000-0000AC1F0000}"/>
    <cellStyle name="Input 3 3 5 3 5" xfId="8146" xr:uid="{00000000-0005-0000-0000-0000AD1F0000}"/>
    <cellStyle name="Input 3 3 5 4" xfId="8147" xr:uid="{00000000-0005-0000-0000-0000AE1F0000}"/>
    <cellStyle name="Input 3 3 5 4 2" xfId="8148" xr:uid="{00000000-0005-0000-0000-0000AF1F0000}"/>
    <cellStyle name="Input 3 3 5 4 3" xfId="8149" xr:uid="{00000000-0005-0000-0000-0000B01F0000}"/>
    <cellStyle name="Input 3 3 5 4 4" xfId="8150" xr:uid="{00000000-0005-0000-0000-0000B11F0000}"/>
    <cellStyle name="Input 3 3 5 4 5" xfId="8151" xr:uid="{00000000-0005-0000-0000-0000B21F0000}"/>
    <cellStyle name="Input 3 3 5 5" xfId="8152" xr:uid="{00000000-0005-0000-0000-0000B31F0000}"/>
    <cellStyle name="Input 3 3 5 5 2" xfId="8153" xr:uid="{00000000-0005-0000-0000-0000B41F0000}"/>
    <cellStyle name="Input 3 3 5 6" xfId="8154" xr:uid="{00000000-0005-0000-0000-0000B51F0000}"/>
    <cellStyle name="Input 3 3 5 6 2" xfId="8155" xr:uid="{00000000-0005-0000-0000-0000B61F0000}"/>
    <cellStyle name="Input 3 3 5 7" xfId="8156" xr:uid="{00000000-0005-0000-0000-0000B71F0000}"/>
    <cellStyle name="Input 3 3 5 8" xfId="8157" xr:uid="{00000000-0005-0000-0000-0000B81F0000}"/>
    <cellStyle name="Input 3 3 6" xfId="8158" xr:uid="{00000000-0005-0000-0000-0000B91F0000}"/>
    <cellStyle name="Input 3 3 6 2" xfId="8159" xr:uid="{00000000-0005-0000-0000-0000BA1F0000}"/>
    <cellStyle name="Input 3 3 6 2 2" xfId="8160" xr:uid="{00000000-0005-0000-0000-0000BB1F0000}"/>
    <cellStyle name="Input 3 3 6 2 2 2" xfId="8161" xr:uid="{00000000-0005-0000-0000-0000BC1F0000}"/>
    <cellStyle name="Input 3 3 6 2 2 3" xfId="8162" xr:uid="{00000000-0005-0000-0000-0000BD1F0000}"/>
    <cellStyle name="Input 3 3 6 2 2 4" xfId="8163" xr:uid="{00000000-0005-0000-0000-0000BE1F0000}"/>
    <cellStyle name="Input 3 3 6 2 2 5" xfId="8164" xr:uid="{00000000-0005-0000-0000-0000BF1F0000}"/>
    <cellStyle name="Input 3 3 6 2 3" xfId="8165" xr:uid="{00000000-0005-0000-0000-0000C01F0000}"/>
    <cellStyle name="Input 3 3 6 2 3 2" xfId="8166" xr:uid="{00000000-0005-0000-0000-0000C11F0000}"/>
    <cellStyle name="Input 3 3 6 2 3 3" xfId="8167" xr:uid="{00000000-0005-0000-0000-0000C21F0000}"/>
    <cellStyle name="Input 3 3 6 2 3 4" xfId="8168" xr:uid="{00000000-0005-0000-0000-0000C31F0000}"/>
    <cellStyle name="Input 3 3 6 2 3 5" xfId="8169" xr:uid="{00000000-0005-0000-0000-0000C41F0000}"/>
    <cellStyle name="Input 3 3 6 2 4" xfId="8170" xr:uid="{00000000-0005-0000-0000-0000C51F0000}"/>
    <cellStyle name="Input 3 3 6 2 4 2" xfId="8171" xr:uid="{00000000-0005-0000-0000-0000C61F0000}"/>
    <cellStyle name="Input 3 3 6 2 5" xfId="8172" xr:uid="{00000000-0005-0000-0000-0000C71F0000}"/>
    <cellStyle name="Input 3 3 6 2 5 2" xfId="8173" xr:uid="{00000000-0005-0000-0000-0000C81F0000}"/>
    <cellStyle name="Input 3 3 6 2 6" xfId="8174" xr:uid="{00000000-0005-0000-0000-0000C91F0000}"/>
    <cellStyle name="Input 3 3 6 2 7" xfId="8175" xr:uid="{00000000-0005-0000-0000-0000CA1F0000}"/>
    <cellStyle name="Input 3 3 6 3" xfId="8176" xr:uid="{00000000-0005-0000-0000-0000CB1F0000}"/>
    <cellStyle name="Input 3 3 6 3 2" xfId="8177" xr:uid="{00000000-0005-0000-0000-0000CC1F0000}"/>
    <cellStyle name="Input 3 3 6 3 3" xfId="8178" xr:uid="{00000000-0005-0000-0000-0000CD1F0000}"/>
    <cellStyle name="Input 3 3 6 3 4" xfId="8179" xr:uid="{00000000-0005-0000-0000-0000CE1F0000}"/>
    <cellStyle name="Input 3 3 6 3 5" xfId="8180" xr:uid="{00000000-0005-0000-0000-0000CF1F0000}"/>
    <cellStyle name="Input 3 3 6 4" xfId="8181" xr:uid="{00000000-0005-0000-0000-0000D01F0000}"/>
    <cellStyle name="Input 3 3 6 4 2" xfId="8182" xr:uid="{00000000-0005-0000-0000-0000D11F0000}"/>
    <cellStyle name="Input 3 3 6 4 3" xfId="8183" xr:uid="{00000000-0005-0000-0000-0000D21F0000}"/>
    <cellStyle name="Input 3 3 6 4 4" xfId="8184" xr:uid="{00000000-0005-0000-0000-0000D31F0000}"/>
    <cellStyle name="Input 3 3 6 4 5" xfId="8185" xr:uid="{00000000-0005-0000-0000-0000D41F0000}"/>
    <cellStyle name="Input 3 3 6 5" xfId="8186" xr:uid="{00000000-0005-0000-0000-0000D51F0000}"/>
    <cellStyle name="Input 3 3 6 5 2" xfId="8187" xr:uid="{00000000-0005-0000-0000-0000D61F0000}"/>
    <cellStyle name="Input 3 3 6 6" xfId="8188" xr:uid="{00000000-0005-0000-0000-0000D71F0000}"/>
    <cellStyle name="Input 3 3 6 6 2" xfId="8189" xr:uid="{00000000-0005-0000-0000-0000D81F0000}"/>
    <cellStyle name="Input 3 3 6 7" xfId="8190" xr:uid="{00000000-0005-0000-0000-0000D91F0000}"/>
    <cellStyle name="Input 3 3 6 8" xfId="8191" xr:uid="{00000000-0005-0000-0000-0000DA1F0000}"/>
    <cellStyle name="Input 3 3 7" xfId="8192" xr:uid="{00000000-0005-0000-0000-0000DB1F0000}"/>
    <cellStyle name="Input 3 3 7 2" xfId="8193" xr:uid="{00000000-0005-0000-0000-0000DC1F0000}"/>
    <cellStyle name="Input 3 3 7 2 2" xfId="8194" xr:uid="{00000000-0005-0000-0000-0000DD1F0000}"/>
    <cellStyle name="Input 3 3 7 2 2 2" xfId="8195" xr:uid="{00000000-0005-0000-0000-0000DE1F0000}"/>
    <cellStyle name="Input 3 3 7 2 2 3" xfId="8196" xr:uid="{00000000-0005-0000-0000-0000DF1F0000}"/>
    <cellStyle name="Input 3 3 7 2 2 4" xfId="8197" xr:uid="{00000000-0005-0000-0000-0000E01F0000}"/>
    <cellStyle name="Input 3 3 7 2 2 5" xfId="8198" xr:uid="{00000000-0005-0000-0000-0000E11F0000}"/>
    <cellStyle name="Input 3 3 7 2 3" xfId="8199" xr:uid="{00000000-0005-0000-0000-0000E21F0000}"/>
    <cellStyle name="Input 3 3 7 2 3 2" xfId="8200" xr:uid="{00000000-0005-0000-0000-0000E31F0000}"/>
    <cellStyle name="Input 3 3 7 2 3 3" xfId="8201" xr:uid="{00000000-0005-0000-0000-0000E41F0000}"/>
    <cellStyle name="Input 3 3 7 2 3 4" xfId="8202" xr:uid="{00000000-0005-0000-0000-0000E51F0000}"/>
    <cellStyle name="Input 3 3 7 2 3 5" xfId="8203" xr:uid="{00000000-0005-0000-0000-0000E61F0000}"/>
    <cellStyle name="Input 3 3 7 2 4" xfId="8204" xr:uid="{00000000-0005-0000-0000-0000E71F0000}"/>
    <cellStyle name="Input 3 3 7 2 4 2" xfId="8205" xr:uid="{00000000-0005-0000-0000-0000E81F0000}"/>
    <cellStyle name="Input 3 3 7 2 5" xfId="8206" xr:uid="{00000000-0005-0000-0000-0000E91F0000}"/>
    <cellStyle name="Input 3 3 7 2 5 2" xfId="8207" xr:uid="{00000000-0005-0000-0000-0000EA1F0000}"/>
    <cellStyle name="Input 3 3 7 2 6" xfId="8208" xr:uid="{00000000-0005-0000-0000-0000EB1F0000}"/>
    <cellStyle name="Input 3 3 7 2 7" xfId="8209" xr:uid="{00000000-0005-0000-0000-0000EC1F0000}"/>
    <cellStyle name="Input 3 3 7 3" xfId="8210" xr:uid="{00000000-0005-0000-0000-0000ED1F0000}"/>
    <cellStyle name="Input 3 3 7 3 2" xfId="8211" xr:uid="{00000000-0005-0000-0000-0000EE1F0000}"/>
    <cellStyle name="Input 3 3 7 3 3" xfId="8212" xr:uid="{00000000-0005-0000-0000-0000EF1F0000}"/>
    <cellStyle name="Input 3 3 7 3 4" xfId="8213" xr:uid="{00000000-0005-0000-0000-0000F01F0000}"/>
    <cellStyle name="Input 3 3 7 3 5" xfId="8214" xr:uid="{00000000-0005-0000-0000-0000F11F0000}"/>
    <cellStyle name="Input 3 3 7 4" xfId="8215" xr:uid="{00000000-0005-0000-0000-0000F21F0000}"/>
    <cellStyle name="Input 3 3 7 4 2" xfId="8216" xr:uid="{00000000-0005-0000-0000-0000F31F0000}"/>
    <cellStyle name="Input 3 3 7 4 3" xfId="8217" xr:uid="{00000000-0005-0000-0000-0000F41F0000}"/>
    <cellStyle name="Input 3 3 7 4 4" xfId="8218" xr:uid="{00000000-0005-0000-0000-0000F51F0000}"/>
    <cellStyle name="Input 3 3 7 4 5" xfId="8219" xr:uid="{00000000-0005-0000-0000-0000F61F0000}"/>
    <cellStyle name="Input 3 3 7 5" xfId="8220" xr:uid="{00000000-0005-0000-0000-0000F71F0000}"/>
    <cellStyle name="Input 3 3 7 5 2" xfId="8221" xr:uid="{00000000-0005-0000-0000-0000F81F0000}"/>
    <cellStyle name="Input 3 3 7 6" xfId="8222" xr:uid="{00000000-0005-0000-0000-0000F91F0000}"/>
    <cellStyle name="Input 3 3 7 6 2" xfId="8223" xr:uid="{00000000-0005-0000-0000-0000FA1F0000}"/>
    <cellStyle name="Input 3 3 7 7" xfId="8224" xr:uid="{00000000-0005-0000-0000-0000FB1F0000}"/>
    <cellStyle name="Input 3 3 7 8" xfId="8225" xr:uid="{00000000-0005-0000-0000-0000FC1F0000}"/>
    <cellStyle name="Input 3 3 8" xfId="8226" xr:uid="{00000000-0005-0000-0000-0000FD1F0000}"/>
    <cellStyle name="Input 3 3 8 2" xfId="8227" xr:uid="{00000000-0005-0000-0000-0000FE1F0000}"/>
    <cellStyle name="Input 3 3 8 2 2" xfId="8228" xr:uid="{00000000-0005-0000-0000-0000FF1F0000}"/>
    <cellStyle name="Input 3 3 8 2 2 2" xfId="8229" xr:uid="{00000000-0005-0000-0000-000000200000}"/>
    <cellStyle name="Input 3 3 8 2 2 3" xfId="8230" xr:uid="{00000000-0005-0000-0000-000001200000}"/>
    <cellStyle name="Input 3 3 8 2 2 4" xfId="8231" xr:uid="{00000000-0005-0000-0000-000002200000}"/>
    <cellStyle name="Input 3 3 8 2 2 5" xfId="8232" xr:uid="{00000000-0005-0000-0000-000003200000}"/>
    <cellStyle name="Input 3 3 8 2 3" xfId="8233" xr:uid="{00000000-0005-0000-0000-000004200000}"/>
    <cellStyle name="Input 3 3 8 2 3 2" xfId="8234" xr:uid="{00000000-0005-0000-0000-000005200000}"/>
    <cellStyle name="Input 3 3 8 2 3 3" xfId="8235" xr:uid="{00000000-0005-0000-0000-000006200000}"/>
    <cellStyle name="Input 3 3 8 2 3 4" xfId="8236" xr:uid="{00000000-0005-0000-0000-000007200000}"/>
    <cellStyle name="Input 3 3 8 2 3 5" xfId="8237" xr:uid="{00000000-0005-0000-0000-000008200000}"/>
    <cellStyle name="Input 3 3 8 2 4" xfId="8238" xr:uid="{00000000-0005-0000-0000-000009200000}"/>
    <cellStyle name="Input 3 3 8 2 4 2" xfId="8239" xr:uid="{00000000-0005-0000-0000-00000A200000}"/>
    <cellStyle name="Input 3 3 8 2 5" xfId="8240" xr:uid="{00000000-0005-0000-0000-00000B200000}"/>
    <cellStyle name="Input 3 3 8 2 5 2" xfId="8241" xr:uid="{00000000-0005-0000-0000-00000C200000}"/>
    <cellStyle name="Input 3 3 8 2 6" xfId="8242" xr:uid="{00000000-0005-0000-0000-00000D200000}"/>
    <cellStyle name="Input 3 3 8 2 7" xfId="8243" xr:uid="{00000000-0005-0000-0000-00000E200000}"/>
    <cellStyle name="Input 3 3 8 3" xfId="8244" xr:uid="{00000000-0005-0000-0000-00000F200000}"/>
    <cellStyle name="Input 3 3 8 3 2" xfId="8245" xr:uid="{00000000-0005-0000-0000-000010200000}"/>
    <cellStyle name="Input 3 3 8 3 3" xfId="8246" xr:uid="{00000000-0005-0000-0000-000011200000}"/>
    <cellStyle name="Input 3 3 8 3 4" xfId="8247" xr:uid="{00000000-0005-0000-0000-000012200000}"/>
    <cellStyle name="Input 3 3 8 3 5" xfId="8248" xr:uid="{00000000-0005-0000-0000-000013200000}"/>
    <cellStyle name="Input 3 3 8 4" xfId="8249" xr:uid="{00000000-0005-0000-0000-000014200000}"/>
    <cellStyle name="Input 3 3 8 4 2" xfId="8250" xr:uid="{00000000-0005-0000-0000-000015200000}"/>
    <cellStyle name="Input 3 3 8 4 3" xfId="8251" xr:uid="{00000000-0005-0000-0000-000016200000}"/>
    <cellStyle name="Input 3 3 8 4 4" xfId="8252" xr:uid="{00000000-0005-0000-0000-000017200000}"/>
    <cellStyle name="Input 3 3 8 4 5" xfId="8253" xr:uid="{00000000-0005-0000-0000-000018200000}"/>
    <cellStyle name="Input 3 3 8 5" xfId="8254" xr:uid="{00000000-0005-0000-0000-000019200000}"/>
    <cellStyle name="Input 3 3 8 5 2" xfId="8255" xr:uid="{00000000-0005-0000-0000-00001A200000}"/>
    <cellStyle name="Input 3 3 8 6" xfId="8256" xr:uid="{00000000-0005-0000-0000-00001B200000}"/>
    <cellStyle name="Input 3 3 8 6 2" xfId="8257" xr:uid="{00000000-0005-0000-0000-00001C200000}"/>
    <cellStyle name="Input 3 3 8 7" xfId="8258" xr:uid="{00000000-0005-0000-0000-00001D200000}"/>
    <cellStyle name="Input 3 3 8 8" xfId="8259" xr:uid="{00000000-0005-0000-0000-00001E200000}"/>
    <cellStyle name="Input 3 3 9" xfId="8260" xr:uid="{00000000-0005-0000-0000-00001F200000}"/>
    <cellStyle name="Input 3 3 9 2" xfId="8261" xr:uid="{00000000-0005-0000-0000-000020200000}"/>
    <cellStyle name="Input 3 3 9 2 2" xfId="8262" xr:uid="{00000000-0005-0000-0000-000021200000}"/>
    <cellStyle name="Input 3 3 9 2 2 2" xfId="8263" xr:uid="{00000000-0005-0000-0000-000022200000}"/>
    <cellStyle name="Input 3 3 9 2 2 3" xfId="8264" xr:uid="{00000000-0005-0000-0000-000023200000}"/>
    <cellStyle name="Input 3 3 9 2 2 4" xfId="8265" xr:uid="{00000000-0005-0000-0000-000024200000}"/>
    <cellStyle name="Input 3 3 9 2 2 5" xfId="8266" xr:uid="{00000000-0005-0000-0000-000025200000}"/>
    <cellStyle name="Input 3 3 9 2 3" xfId="8267" xr:uid="{00000000-0005-0000-0000-000026200000}"/>
    <cellStyle name="Input 3 3 9 2 3 2" xfId="8268" xr:uid="{00000000-0005-0000-0000-000027200000}"/>
    <cellStyle name="Input 3 3 9 2 3 3" xfId="8269" xr:uid="{00000000-0005-0000-0000-000028200000}"/>
    <cellStyle name="Input 3 3 9 2 3 4" xfId="8270" xr:uid="{00000000-0005-0000-0000-000029200000}"/>
    <cellStyle name="Input 3 3 9 2 3 5" xfId="8271" xr:uid="{00000000-0005-0000-0000-00002A200000}"/>
    <cellStyle name="Input 3 3 9 2 4" xfId="8272" xr:uid="{00000000-0005-0000-0000-00002B200000}"/>
    <cellStyle name="Input 3 3 9 2 4 2" xfId="8273" xr:uid="{00000000-0005-0000-0000-00002C200000}"/>
    <cellStyle name="Input 3 3 9 2 5" xfId="8274" xr:uid="{00000000-0005-0000-0000-00002D200000}"/>
    <cellStyle name="Input 3 3 9 2 5 2" xfId="8275" xr:uid="{00000000-0005-0000-0000-00002E200000}"/>
    <cellStyle name="Input 3 3 9 2 6" xfId="8276" xr:uid="{00000000-0005-0000-0000-00002F200000}"/>
    <cellStyle name="Input 3 3 9 2 7" xfId="8277" xr:uid="{00000000-0005-0000-0000-000030200000}"/>
    <cellStyle name="Input 3 3 9 3" xfId="8278" xr:uid="{00000000-0005-0000-0000-000031200000}"/>
    <cellStyle name="Input 3 3 9 3 2" xfId="8279" xr:uid="{00000000-0005-0000-0000-000032200000}"/>
    <cellStyle name="Input 3 3 9 3 3" xfId="8280" xr:uid="{00000000-0005-0000-0000-000033200000}"/>
    <cellStyle name="Input 3 3 9 3 4" xfId="8281" xr:uid="{00000000-0005-0000-0000-000034200000}"/>
    <cellStyle name="Input 3 3 9 3 5" xfId="8282" xr:uid="{00000000-0005-0000-0000-000035200000}"/>
    <cellStyle name="Input 3 3 9 4" xfId="8283" xr:uid="{00000000-0005-0000-0000-000036200000}"/>
    <cellStyle name="Input 3 3 9 4 2" xfId="8284" xr:uid="{00000000-0005-0000-0000-000037200000}"/>
    <cellStyle name="Input 3 3 9 4 3" xfId="8285" xr:uid="{00000000-0005-0000-0000-000038200000}"/>
    <cellStyle name="Input 3 3 9 4 4" xfId="8286" xr:uid="{00000000-0005-0000-0000-000039200000}"/>
    <cellStyle name="Input 3 3 9 4 5" xfId="8287" xr:uid="{00000000-0005-0000-0000-00003A200000}"/>
    <cellStyle name="Input 3 3 9 5" xfId="8288" xr:uid="{00000000-0005-0000-0000-00003B200000}"/>
    <cellStyle name="Input 3 3 9 5 2" xfId="8289" xr:uid="{00000000-0005-0000-0000-00003C200000}"/>
    <cellStyle name="Input 3 3 9 6" xfId="8290" xr:uid="{00000000-0005-0000-0000-00003D200000}"/>
    <cellStyle name="Input 3 3 9 6 2" xfId="8291" xr:uid="{00000000-0005-0000-0000-00003E200000}"/>
    <cellStyle name="Input 3 3 9 7" xfId="8292" xr:uid="{00000000-0005-0000-0000-00003F200000}"/>
    <cellStyle name="Input 3 3 9 8" xfId="8293" xr:uid="{00000000-0005-0000-0000-000040200000}"/>
    <cellStyle name="Input 3 4" xfId="8294" xr:uid="{00000000-0005-0000-0000-000041200000}"/>
    <cellStyle name="Input 3 4 2" xfId="8295" xr:uid="{00000000-0005-0000-0000-000042200000}"/>
    <cellStyle name="Input 3 5" xfId="8296" xr:uid="{00000000-0005-0000-0000-000043200000}"/>
    <cellStyle name="Input 3 5 2" xfId="8297" xr:uid="{00000000-0005-0000-0000-000044200000}"/>
    <cellStyle name="Input 3 6" xfId="8298" xr:uid="{00000000-0005-0000-0000-000045200000}"/>
    <cellStyle name="Input 3 7" xfId="8299" xr:uid="{00000000-0005-0000-0000-000046200000}"/>
    <cellStyle name="Input 3 7 2" xfId="8300" xr:uid="{00000000-0005-0000-0000-000047200000}"/>
    <cellStyle name="Input 3_T-straight with PEDs adjustor" xfId="8301" xr:uid="{00000000-0005-0000-0000-000048200000}"/>
    <cellStyle name="Input 4" xfId="8302" xr:uid="{00000000-0005-0000-0000-000049200000}"/>
    <cellStyle name="Input 4 2" xfId="8303" xr:uid="{00000000-0005-0000-0000-00004A200000}"/>
    <cellStyle name="Input 4 2 10" xfId="8304" xr:uid="{00000000-0005-0000-0000-00004B200000}"/>
    <cellStyle name="Input 4 2 10 2" xfId="8305" xr:uid="{00000000-0005-0000-0000-00004C200000}"/>
    <cellStyle name="Input 4 2 10 2 2" xfId="8306" xr:uid="{00000000-0005-0000-0000-00004D200000}"/>
    <cellStyle name="Input 4 2 10 2 2 2" xfId="8307" xr:uid="{00000000-0005-0000-0000-00004E200000}"/>
    <cellStyle name="Input 4 2 10 2 2 3" xfId="8308" xr:uid="{00000000-0005-0000-0000-00004F200000}"/>
    <cellStyle name="Input 4 2 10 2 2 4" xfId="8309" xr:uid="{00000000-0005-0000-0000-000050200000}"/>
    <cellStyle name="Input 4 2 10 2 2 5" xfId="8310" xr:uid="{00000000-0005-0000-0000-000051200000}"/>
    <cellStyle name="Input 4 2 10 2 3" xfId="8311" xr:uid="{00000000-0005-0000-0000-000052200000}"/>
    <cellStyle name="Input 4 2 10 2 3 2" xfId="8312" xr:uid="{00000000-0005-0000-0000-000053200000}"/>
    <cellStyle name="Input 4 2 10 2 3 3" xfId="8313" xr:uid="{00000000-0005-0000-0000-000054200000}"/>
    <cellStyle name="Input 4 2 10 2 3 4" xfId="8314" xr:uid="{00000000-0005-0000-0000-000055200000}"/>
    <cellStyle name="Input 4 2 10 2 3 5" xfId="8315" xr:uid="{00000000-0005-0000-0000-000056200000}"/>
    <cellStyle name="Input 4 2 10 2 4" xfId="8316" xr:uid="{00000000-0005-0000-0000-000057200000}"/>
    <cellStyle name="Input 4 2 10 2 4 2" xfId="8317" xr:uid="{00000000-0005-0000-0000-000058200000}"/>
    <cellStyle name="Input 4 2 10 2 5" xfId="8318" xr:uid="{00000000-0005-0000-0000-000059200000}"/>
    <cellStyle name="Input 4 2 10 2 5 2" xfId="8319" xr:uid="{00000000-0005-0000-0000-00005A200000}"/>
    <cellStyle name="Input 4 2 10 2 6" xfId="8320" xr:uid="{00000000-0005-0000-0000-00005B200000}"/>
    <cellStyle name="Input 4 2 10 2 7" xfId="8321" xr:uid="{00000000-0005-0000-0000-00005C200000}"/>
    <cellStyle name="Input 4 2 10 3" xfId="8322" xr:uid="{00000000-0005-0000-0000-00005D200000}"/>
    <cellStyle name="Input 4 2 10 3 2" xfId="8323" xr:uid="{00000000-0005-0000-0000-00005E200000}"/>
    <cellStyle name="Input 4 2 10 3 3" xfId="8324" xr:uid="{00000000-0005-0000-0000-00005F200000}"/>
    <cellStyle name="Input 4 2 10 3 4" xfId="8325" xr:uid="{00000000-0005-0000-0000-000060200000}"/>
    <cellStyle name="Input 4 2 10 3 5" xfId="8326" xr:uid="{00000000-0005-0000-0000-000061200000}"/>
    <cellStyle name="Input 4 2 10 4" xfId="8327" xr:uid="{00000000-0005-0000-0000-000062200000}"/>
    <cellStyle name="Input 4 2 10 4 2" xfId="8328" xr:uid="{00000000-0005-0000-0000-000063200000}"/>
    <cellStyle name="Input 4 2 10 4 3" xfId="8329" xr:uid="{00000000-0005-0000-0000-000064200000}"/>
    <cellStyle name="Input 4 2 10 4 4" xfId="8330" xr:uid="{00000000-0005-0000-0000-000065200000}"/>
    <cellStyle name="Input 4 2 10 4 5" xfId="8331" xr:uid="{00000000-0005-0000-0000-000066200000}"/>
    <cellStyle name="Input 4 2 10 5" xfId="8332" xr:uid="{00000000-0005-0000-0000-000067200000}"/>
    <cellStyle name="Input 4 2 10 5 2" xfId="8333" xr:uid="{00000000-0005-0000-0000-000068200000}"/>
    <cellStyle name="Input 4 2 10 6" xfId="8334" xr:uid="{00000000-0005-0000-0000-000069200000}"/>
    <cellStyle name="Input 4 2 10 6 2" xfId="8335" xr:uid="{00000000-0005-0000-0000-00006A200000}"/>
    <cellStyle name="Input 4 2 10 7" xfId="8336" xr:uid="{00000000-0005-0000-0000-00006B200000}"/>
    <cellStyle name="Input 4 2 10 8" xfId="8337" xr:uid="{00000000-0005-0000-0000-00006C200000}"/>
    <cellStyle name="Input 4 2 11" xfId="8338" xr:uid="{00000000-0005-0000-0000-00006D200000}"/>
    <cellStyle name="Input 4 2 11 2" xfId="8339" xr:uid="{00000000-0005-0000-0000-00006E200000}"/>
    <cellStyle name="Input 4 2 11 2 2" xfId="8340" xr:uid="{00000000-0005-0000-0000-00006F200000}"/>
    <cellStyle name="Input 4 2 11 2 2 2" xfId="8341" xr:uid="{00000000-0005-0000-0000-000070200000}"/>
    <cellStyle name="Input 4 2 11 2 2 3" xfId="8342" xr:uid="{00000000-0005-0000-0000-000071200000}"/>
    <cellStyle name="Input 4 2 11 2 2 4" xfId="8343" xr:uid="{00000000-0005-0000-0000-000072200000}"/>
    <cellStyle name="Input 4 2 11 2 2 5" xfId="8344" xr:uid="{00000000-0005-0000-0000-000073200000}"/>
    <cellStyle name="Input 4 2 11 2 3" xfId="8345" xr:uid="{00000000-0005-0000-0000-000074200000}"/>
    <cellStyle name="Input 4 2 11 2 3 2" xfId="8346" xr:uid="{00000000-0005-0000-0000-000075200000}"/>
    <cellStyle name="Input 4 2 11 2 3 3" xfId="8347" xr:uid="{00000000-0005-0000-0000-000076200000}"/>
    <cellStyle name="Input 4 2 11 2 3 4" xfId="8348" xr:uid="{00000000-0005-0000-0000-000077200000}"/>
    <cellStyle name="Input 4 2 11 2 3 5" xfId="8349" xr:uid="{00000000-0005-0000-0000-000078200000}"/>
    <cellStyle name="Input 4 2 11 2 4" xfId="8350" xr:uid="{00000000-0005-0000-0000-000079200000}"/>
    <cellStyle name="Input 4 2 11 2 4 2" xfId="8351" xr:uid="{00000000-0005-0000-0000-00007A200000}"/>
    <cellStyle name="Input 4 2 11 2 5" xfId="8352" xr:uid="{00000000-0005-0000-0000-00007B200000}"/>
    <cellStyle name="Input 4 2 11 2 5 2" xfId="8353" xr:uid="{00000000-0005-0000-0000-00007C200000}"/>
    <cellStyle name="Input 4 2 11 2 6" xfId="8354" xr:uid="{00000000-0005-0000-0000-00007D200000}"/>
    <cellStyle name="Input 4 2 11 2 7" xfId="8355" xr:uid="{00000000-0005-0000-0000-00007E200000}"/>
    <cellStyle name="Input 4 2 11 3" xfId="8356" xr:uid="{00000000-0005-0000-0000-00007F200000}"/>
    <cellStyle name="Input 4 2 11 3 2" xfId="8357" xr:uid="{00000000-0005-0000-0000-000080200000}"/>
    <cellStyle name="Input 4 2 11 3 3" xfId="8358" xr:uid="{00000000-0005-0000-0000-000081200000}"/>
    <cellStyle name="Input 4 2 11 3 4" xfId="8359" xr:uid="{00000000-0005-0000-0000-000082200000}"/>
    <cellStyle name="Input 4 2 11 3 5" xfId="8360" xr:uid="{00000000-0005-0000-0000-000083200000}"/>
    <cellStyle name="Input 4 2 11 4" xfId="8361" xr:uid="{00000000-0005-0000-0000-000084200000}"/>
    <cellStyle name="Input 4 2 11 4 2" xfId="8362" xr:uid="{00000000-0005-0000-0000-000085200000}"/>
    <cellStyle name="Input 4 2 11 4 3" xfId="8363" xr:uid="{00000000-0005-0000-0000-000086200000}"/>
    <cellStyle name="Input 4 2 11 4 4" xfId="8364" xr:uid="{00000000-0005-0000-0000-000087200000}"/>
    <cellStyle name="Input 4 2 11 4 5" xfId="8365" xr:uid="{00000000-0005-0000-0000-000088200000}"/>
    <cellStyle name="Input 4 2 11 5" xfId="8366" xr:uid="{00000000-0005-0000-0000-000089200000}"/>
    <cellStyle name="Input 4 2 11 5 2" xfId="8367" xr:uid="{00000000-0005-0000-0000-00008A200000}"/>
    <cellStyle name="Input 4 2 11 6" xfId="8368" xr:uid="{00000000-0005-0000-0000-00008B200000}"/>
    <cellStyle name="Input 4 2 11 6 2" xfId="8369" xr:uid="{00000000-0005-0000-0000-00008C200000}"/>
    <cellStyle name="Input 4 2 11 7" xfId="8370" xr:uid="{00000000-0005-0000-0000-00008D200000}"/>
    <cellStyle name="Input 4 2 11 8" xfId="8371" xr:uid="{00000000-0005-0000-0000-00008E200000}"/>
    <cellStyle name="Input 4 2 12" xfId="8372" xr:uid="{00000000-0005-0000-0000-00008F200000}"/>
    <cellStyle name="Input 4 2 12 2" xfId="8373" xr:uid="{00000000-0005-0000-0000-000090200000}"/>
    <cellStyle name="Input 4 2 12 2 2" xfId="8374" xr:uid="{00000000-0005-0000-0000-000091200000}"/>
    <cellStyle name="Input 4 2 12 2 2 2" xfId="8375" xr:uid="{00000000-0005-0000-0000-000092200000}"/>
    <cellStyle name="Input 4 2 12 2 2 3" xfId="8376" xr:uid="{00000000-0005-0000-0000-000093200000}"/>
    <cellStyle name="Input 4 2 12 2 2 4" xfId="8377" xr:uid="{00000000-0005-0000-0000-000094200000}"/>
    <cellStyle name="Input 4 2 12 2 2 5" xfId="8378" xr:uid="{00000000-0005-0000-0000-000095200000}"/>
    <cellStyle name="Input 4 2 12 2 3" xfId="8379" xr:uid="{00000000-0005-0000-0000-000096200000}"/>
    <cellStyle name="Input 4 2 12 2 3 2" xfId="8380" xr:uid="{00000000-0005-0000-0000-000097200000}"/>
    <cellStyle name="Input 4 2 12 2 3 3" xfId="8381" xr:uid="{00000000-0005-0000-0000-000098200000}"/>
    <cellStyle name="Input 4 2 12 2 3 4" xfId="8382" xr:uid="{00000000-0005-0000-0000-000099200000}"/>
    <cellStyle name="Input 4 2 12 2 3 5" xfId="8383" xr:uid="{00000000-0005-0000-0000-00009A200000}"/>
    <cellStyle name="Input 4 2 12 2 4" xfId="8384" xr:uid="{00000000-0005-0000-0000-00009B200000}"/>
    <cellStyle name="Input 4 2 12 2 4 2" xfId="8385" xr:uid="{00000000-0005-0000-0000-00009C200000}"/>
    <cellStyle name="Input 4 2 12 2 5" xfId="8386" xr:uid="{00000000-0005-0000-0000-00009D200000}"/>
    <cellStyle name="Input 4 2 12 2 5 2" xfId="8387" xr:uid="{00000000-0005-0000-0000-00009E200000}"/>
    <cellStyle name="Input 4 2 12 2 6" xfId="8388" xr:uid="{00000000-0005-0000-0000-00009F200000}"/>
    <cellStyle name="Input 4 2 12 2 7" xfId="8389" xr:uid="{00000000-0005-0000-0000-0000A0200000}"/>
    <cellStyle name="Input 4 2 12 3" xfId="8390" xr:uid="{00000000-0005-0000-0000-0000A1200000}"/>
    <cellStyle name="Input 4 2 12 3 2" xfId="8391" xr:uid="{00000000-0005-0000-0000-0000A2200000}"/>
    <cellStyle name="Input 4 2 12 3 3" xfId="8392" xr:uid="{00000000-0005-0000-0000-0000A3200000}"/>
    <cellStyle name="Input 4 2 12 3 4" xfId="8393" xr:uid="{00000000-0005-0000-0000-0000A4200000}"/>
    <cellStyle name="Input 4 2 12 3 5" xfId="8394" xr:uid="{00000000-0005-0000-0000-0000A5200000}"/>
    <cellStyle name="Input 4 2 12 4" xfId="8395" xr:uid="{00000000-0005-0000-0000-0000A6200000}"/>
    <cellStyle name="Input 4 2 12 4 2" xfId="8396" xr:uid="{00000000-0005-0000-0000-0000A7200000}"/>
    <cellStyle name="Input 4 2 12 4 3" xfId="8397" xr:uid="{00000000-0005-0000-0000-0000A8200000}"/>
    <cellStyle name="Input 4 2 12 4 4" xfId="8398" xr:uid="{00000000-0005-0000-0000-0000A9200000}"/>
    <cellStyle name="Input 4 2 12 4 5" xfId="8399" xr:uid="{00000000-0005-0000-0000-0000AA200000}"/>
    <cellStyle name="Input 4 2 12 5" xfId="8400" xr:uid="{00000000-0005-0000-0000-0000AB200000}"/>
    <cellStyle name="Input 4 2 12 5 2" xfId="8401" xr:uid="{00000000-0005-0000-0000-0000AC200000}"/>
    <cellStyle name="Input 4 2 12 6" xfId="8402" xr:uid="{00000000-0005-0000-0000-0000AD200000}"/>
    <cellStyle name="Input 4 2 12 6 2" xfId="8403" xr:uid="{00000000-0005-0000-0000-0000AE200000}"/>
    <cellStyle name="Input 4 2 12 7" xfId="8404" xr:uid="{00000000-0005-0000-0000-0000AF200000}"/>
    <cellStyle name="Input 4 2 12 8" xfId="8405" xr:uid="{00000000-0005-0000-0000-0000B0200000}"/>
    <cellStyle name="Input 4 2 13" xfId="8406" xr:uid="{00000000-0005-0000-0000-0000B1200000}"/>
    <cellStyle name="Input 4 2 13 2" xfId="8407" xr:uid="{00000000-0005-0000-0000-0000B2200000}"/>
    <cellStyle name="Input 4 2 13 2 2" xfId="8408" xr:uid="{00000000-0005-0000-0000-0000B3200000}"/>
    <cellStyle name="Input 4 2 13 2 2 2" xfId="8409" xr:uid="{00000000-0005-0000-0000-0000B4200000}"/>
    <cellStyle name="Input 4 2 13 2 2 3" xfId="8410" xr:uid="{00000000-0005-0000-0000-0000B5200000}"/>
    <cellStyle name="Input 4 2 13 2 2 4" xfId="8411" xr:uid="{00000000-0005-0000-0000-0000B6200000}"/>
    <cellStyle name="Input 4 2 13 2 2 5" xfId="8412" xr:uid="{00000000-0005-0000-0000-0000B7200000}"/>
    <cellStyle name="Input 4 2 13 2 3" xfId="8413" xr:uid="{00000000-0005-0000-0000-0000B8200000}"/>
    <cellStyle name="Input 4 2 13 2 3 2" xfId="8414" xr:uid="{00000000-0005-0000-0000-0000B9200000}"/>
    <cellStyle name="Input 4 2 13 2 3 3" xfId="8415" xr:uid="{00000000-0005-0000-0000-0000BA200000}"/>
    <cellStyle name="Input 4 2 13 2 3 4" xfId="8416" xr:uid="{00000000-0005-0000-0000-0000BB200000}"/>
    <cellStyle name="Input 4 2 13 2 3 5" xfId="8417" xr:uid="{00000000-0005-0000-0000-0000BC200000}"/>
    <cellStyle name="Input 4 2 13 2 4" xfId="8418" xr:uid="{00000000-0005-0000-0000-0000BD200000}"/>
    <cellStyle name="Input 4 2 13 2 4 2" xfId="8419" xr:uid="{00000000-0005-0000-0000-0000BE200000}"/>
    <cellStyle name="Input 4 2 13 2 5" xfId="8420" xr:uid="{00000000-0005-0000-0000-0000BF200000}"/>
    <cellStyle name="Input 4 2 13 2 5 2" xfId="8421" xr:uid="{00000000-0005-0000-0000-0000C0200000}"/>
    <cellStyle name="Input 4 2 13 2 6" xfId="8422" xr:uid="{00000000-0005-0000-0000-0000C1200000}"/>
    <cellStyle name="Input 4 2 13 2 7" xfId="8423" xr:uid="{00000000-0005-0000-0000-0000C2200000}"/>
    <cellStyle name="Input 4 2 13 3" xfId="8424" xr:uid="{00000000-0005-0000-0000-0000C3200000}"/>
    <cellStyle name="Input 4 2 13 3 2" xfId="8425" xr:uid="{00000000-0005-0000-0000-0000C4200000}"/>
    <cellStyle name="Input 4 2 13 3 3" xfId="8426" xr:uid="{00000000-0005-0000-0000-0000C5200000}"/>
    <cellStyle name="Input 4 2 13 3 4" xfId="8427" xr:uid="{00000000-0005-0000-0000-0000C6200000}"/>
    <cellStyle name="Input 4 2 13 3 5" xfId="8428" xr:uid="{00000000-0005-0000-0000-0000C7200000}"/>
    <cellStyle name="Input 4 2 13 4" xfId="8429" xr:uid="{00000000-0005-0000-0000-0000C8200000}"/>
    <cellStyle name="Input 4 2 13 4 2" xfId="8430" xr:uid="{00000000-0005-0000-0000-0000C9200000}"/>
    <cellStyle name="Input 4 2 13 4 3" xfId="8431" xr:uid="{00000000-0005-0000-0000-0000CA200000}"/>
    <cellStyle name="Input 4 2 13 4 4" xfId="8432" xr:uid="{00000000-0005-0000-0000-0000CB200000}"/>
    <cellStyle name="Input 4 2 13 4 5" xfId="8433" xr:uid="{00000000-0005-0000-0000-0000CC200000}"/>
    <cellStyle name="Input 4 2 13 5" xfId="8434" xr:uid="{00000000-0005-0000-0000-0000CD200000}"/>
    <cellStyle name="Input 4 2 13 5 2" xfId="8435" xr:uid="{00000000-0005-0000-0000-0000CE200000}"/>
    <cellStyle name="Input 4 2 13 6" xfId="8436" xr:uid="{00000000-0005-0000-0000-0000CF200000}"/>
    <cellStyle name="Input 4 2 13 6 2" xfId="8437" xr:uid="{00000000-0005-0000-0000-0000D0200000}"/>
    <cellStyle name="Input 4 2 13 7" xfId="8438" xr:uid="{00000000-0005-0000-0000-0000D1200000}"/>
    <cellStyle name="Input 4 2 13 8" xfId="8439" xr:uid="{00000000-0005-0000-0000-0000D2200000}"/>
    <cellStyle name="Input 4 2 14" xfId="8440" xr:uid="{00000000-0005-0000-0000-0000D3200000}"/>
    <cellStyle name="Input 4 2 14 2" xfId="8441" xr:uid="{00000000-0005-0000-0000-0000D4200000}"/>
    <cellStyle name="Input 4 2 14 2 2" xfId="8442" xr:uid="{00000000-0005-0000-0000-0000D5200000}"/>
    <cellStyle name="Input 4 2 14 2 2 2" xfId="8443" xr:uid="{00000000-0005-0000-0000-0000D6200000}"/>
    <cellStyle name="Input 4 2 14 2 2 3" xfId="8444" xr:uid="{00000000-0005-0000-0000-0000D7200000}"/>
    <cellStyle name="Input 4 2 14 2 2 4" xfId="8445" xr:uid="{00000000-0005-0000-0000-0000D8200000}"/>
    <cellStyle name="Input 4 2 14 2 2 5" xfId="8446" xr:uid="{00000000-0005-0000-0000-0000D9200000}"/>
    <cellStyle name="Input 4 2 14 2 3" xfId="8447" xr:uid="{00000000-0005-0000-0000-0000DA200000}"/>
    <cellStyle name="Input 4 2 14 2 3 2" xfId="8448" xr:uid="{00000000-0005-0000-0000-0000DB200000}"/>
    <cellStyle name="Input 4 2 14 2 3 3" xfId="8449" xr:uid="{00000000-0005-0000-0000-0000DC200000}"/>
    <cellStyle name="Input 4 2 14 2 3 4" xfId="8450" xr:uid="{00000000-0005-0000-0000-0000DD200000}"/>
    <cellStyle name="Input 4 2 14 2 3 5" xfId="8451" xr:uid="{00000000-0005-0000-0000-0000DE200000}"/>
    <cellStyle name="Input 4 2 14 2 4" xfId="8452" xr:uid="{00000000-0005-0000-0000-0000DF200000}"/>
    <cellStyle name="Input 4 2 14 2 4 2" xfId="8453" xr:uid="{00000000-0005-0000-0000-0000E0200000}"/>
    <cellStyle name="Input 4 2 14 2 5" xfId="8454" xr:uid="{00000000-0005-0000-0000-0000E1200000}"/>
    <cellStyle name="Input 4 2 14 2 5 2" xfId="8455" xr:uid="{00000000-0005-0000-0000-0000E2200000}"/>
    <cellStyle name="Input 4 2 14 2 6" xfId="8456" xr:uid="{00000000-0005-0000-0000-0000E3200000}"/>
    <cellStyle name="Input 4 2 14 2 7" xfId="8457" xr:uid="{00000000-0005-0000-0000-0000E4200000}"/>
    <cellStyle name="Input 4 2 14 3" xfId="8458" xr:uid="{00000000-0005-0000-0000-0000E5200000}"/>
    <cellStyle name="Input 4 2 14 3 2" xfId="8459" xr:uid="{00000000-0005-0000-0000-0000E6200000}"/>
    <cellStyle name="Input 4 2 14 3 3" xfId="8460" xr:uid="{00000000-0005-0000-0000-0000E7200000}"/>
    <cellStyle name="Input 4 2 14 3 4" xfId="8461" xr:uid="{00000000-0005-0000-0000-0000E8200000}"/>
    <cellStyle name="Input 4 2 14 3 5" xfId="8462" xr:uid="{00000000-0005-0000-0000-0000E9200000}"/>
    <cellStyle name="Input 4 2 14 4" xfId="8463" xr:uid="{00000000-0005-0000-0000-0000EA200000}"/>
    <cellStyle name="Input 4 2 14 4 2" xfId="8464" xr:uid="{00000000-0005-0000-0000-0000EB200000}"/>
    <cellStyle name="Input 4 2 14 4 3" xfId="8465" xr:uid="{00000000-0005-0000-0000-0000EC200000}"/>
    <cellStyle name="Input 4 2 14 4 4" xfId="8466" xr:uid="{00000000-0005-0000-0000-0000ED200000}"/>
    <cellStyle name="Input 4 2 14 4 5" xfId="8467" xr:uid="{00000000-0005-0000-0000-0000EE200000}"/>
    <cellStyle name="Input 4 2 14 5" xfId="8468" xr:uid="{00000000-0005-0000-0000-0000EF200000}"/>
    <cellStyle name="Input 4 2 14 5 2" xfId="8469" xr:uid="{00000000-0005-0000-0000-0000F0200000}"/>
    <cellStyle name="Input 4 2 14 6" xfId="8470" xr:uid="{00000000-0005-0000-0000-0000F1200000}"/>
    <cellStyle name="Input 4 2 14 6 2" xfId="8471" xr:uid="{00000000-0005-0000-0000-0000F2200000}"/>
    <cellStyle name="Input 4 2 14 7" xfId="8472" xr:uid="{00000000-0005-0000-0000-0000F3200000}"/>
    <cellStyle name="Input 4 2 14 8" xfId="8473" xr:uid="{00000000-0005-0000-0000-0000F4200000}"/>
    <cellStyle name="Input 4 2 15" xfId="8474" xr:uid="{00000000-0005-0000-0000-0000F5200000}"/>
    <cellStyle name="Input 4 2 15 2" xfId="8475" xr:uid="{00000000-0005-0000-0000-0000F6200000}"/>
    <cellStyle name="Input 4 2 15 2 2" xfId="8476" xr:uid="{00000000-0005-0000-0000-0000F7200000}"/>
    <cellStyle name="Input 4 2 15 2 3" xfId="8477" xr:uid="{00000000-0005-0000-0000-0000F8200000}"/>
    <cellStyle name="Input 4 2 15 2 4" xfId="8478" xr:uid="{00000000-0005-0000-0000-0000F9200000}"/>
    <cellStyle name="Input 4 2 15 2 5" xfId="8479" xr:uid="{00000000-0005-0000-0000-0000FA200000}"/>
    <cellStyle name="Input 4 2 15 3" xfId="8480" xr:uid="{00000000-0005-0000-0000-0000FB200000}"/>
    <cellStyle name="Input 4 2 15 3 2" xfId="8481" xr:uid="{00000000-0005-0000-0000-0000FC200000}"/>
    <cellStyle name="Input 4 2 15 3 3" xfId="8482" xr:uid="{00000000-0005-0000-0000-0000FD200000}"/>
    <cellStyle name="Input 4 2 15 3 4" xfId="8483" xr:uid="{00000000-0005-0000-0000-0000FE200000}"/>
    <cellStyle name="Input 4 2 15 3 5" xfId="8484" xr:uid="{00000000-0005-0000-0000-0000FF200000}"/>
    <cellStyle name="Input 4 2 15 4" xfId="8485" xr:uid="{00000000-0005-0000-0000-000000210000}"/>
    <cellStyle name="Input 4 2 15 4 2" xfId="8486" xr:uid="{00000000-0005-0000-0000-000001210000}"/>
    <cellStyle name="Input 4 2 15 5" xfId="8487" xr:uid="{00000000-0005-0000-0000-000002210000}"/>
    <cellStyle name="Input 4 2 15 5 2" xfId="8488" xr:uid="{00000000-0005-0000-0000-000003210000}"/>
    <cellStyle name="Input 4 2 15 6" xfId="8489" xr:uid="{00000000-0005-0000-0000-000004210000}"/>
    <cellStyle name="Input 4 2 15 7" xfId="8490" xr:uid="{00000000-0005-0000-0000-000005210000}"/>
    <cellStyle name="Input 4 2 16" xfId="8491" xr:uid="{00000000-0005-0000-0000-000006210000}"/>
    <cellStyle name="Input 4 2 16 2" xfId="8492" xr:uid="{00000000-0005-0000-0000-000007210000}"/>
    <cellStyle name="Input 4 2 16 3" xfId="8493" xr:uid="{00000000-0005-0000-0000-000008210000}"/>
    <cellStyle name="Input 4 2 16 4" xfId="8494" xr:uid="{00000000-0005-0000-0000-000009210000}"/>
    <cellStyle name="Input 4 2 16 5" xfId="8495" xr:uid="{00000000-0005-0000-0000-00000A210000}"/>
    <cellStyle name="Input 4 2 17" xfId="8496" xr:uid="{00000000-0005-0000-0000-00000B210000}"/>
    <cellStyle name="Input 4 2 17 2" xfId="8497" xr:uid="{00000000-0005-0000-0000-00000C210000}"/>
    <cellStyle name="Input 4 2 17 3" xfId="8498" xr:uid="{00000000-0005-0000-0000-00000D210000}"/>
    <cellStyle name="Input 4 2 17 4" xfId="8499" xr:uid="{00000000-0005-0000-0000-00000E210000}"/>
    <cellStyle name="Input 4 2 17 5" xfId="8500" xr:uid="{00000000-0005-0000-0000-00000F210000}"/>
    <cellStyle name="Input 4 2 18" xfId="8501" xr:uid="{00000000-0005-0000-0000-000010210000}"/>
    <cellStyle name="Input 4 2 18 2" xfId="8502" xr:uid="{00000000-0005-0000-0000-000011210000}"/>
    <cellStyle name="Input 4 2 19" xfId="8503" xr:uid="{00000000-0005-0000-0000-000012210000}"/>
    <cellStyle name="Input 4 2 19 2" xfId="8504" xr:uid="{00000000-0005-0000-0000-000013210000}"/>
    <cellStyle name="Input 4 2 2" xfId="8505" xr:uid="{00000000-0005-0000-0000-000014210000}"/>
    <cellStyle name="Input 4 2 2 2" xfId="8506" xr:uid="{00000000-0005-0000-0000-000015210000}"/>
    <cellStyle name="Input 4 2 2 2 2" xfId="8507" xr:uid="{00000000-0005-0000-0000-000016210000}"/>
    <cellStyle name="Input 4 2 2 2 2 2" xfId="8508" xr:uid="{00000000-0005-0000-0000-000017210000}"/>
    <cellStyle name="Input 4 2 2 2 2 3" xfId="8509" xr:uid="{00000000-0005-0000-0000-000018210000}"/>
    <cellStyle name="Input 4 2 2 2 2 4" xfId="8510" xr:uid="{00000000-0005-0000-0000-000019210000}"/>
    <cellStyle name="Input 4 2 2 2 2 5" xfId="8511" xr:uid="{00000000-0005-0000-0000-00001A210000}"/>
    <cellStyle name="Input 4 2 2 2 3" xfId="8512" xr:uid="{00000000-0005-0000-0000-00001B210000}"/>
    <cellStyle name="Input 4 2 2 2 3 2" xfId="8513" xr:uid="{00000000-0005-0000-0000-00001C210000}"/>
    <cellStyle name="Input 4 2 2 2 3 3" xfId="8514" xr:uid="{00000000-0005-0000-0000-00001D210000}"/>
    <cellStyle name="Input 4 2 2 2 3 4" xfId="8515" xr:uid="{00000000-0005-0000-0000-00001E210000}"/>
    <cellStyle name="Input 4 2 2 2 3 5" xfId="8516" xr:uid="{00000000-0005-0000-0000-00001F210000}"/>
    <cellStyle name="Input 4 2 2 2 4" xfId="8517" xr:uid="{00000000-0005-0000-0000-000020210000}"/>
    <cellStyle name="Input 4 2 2 2 4 2" xfId="8518" xr:uid="{00000000-0005-0000-0000-000021210000}"/>
    <cellStyle name="Input 4 2 2 2 5" xfId="8519" xr:uid="{00000000-0005-0000-0000-000022210000}"/>
    <cellStyle name="Input 4 2 2 2 5 2" xfId="8520" xr:uid="{00000000-0005-0000-0000-000023210000}"/>
    <cellStyle name="Input 4 2 2 2 6" xfId="8521" xr:uid="{00000000-0005-0000-0000-000024210000}"/>
    <cellStyle name="Input 4 2 2 2 7" xfId="8522" xr:uid="{00000000-0005-0000-0000-000025210000}"/>
    <cellStyle name="Input 4 2 2 3" xfId="8523" xr:uid="{00000000-0005-0000-0000-000026210000}"/>
    <cellStyle name="Input 4 2 2 3 2" xfId="8524" xr:uid="{00000000-0005-0000-0000-000027210000}"/>
    <cellStyle name="Input 4 2 2 3 3" xfId="8525" xr:uid="{00000000-0005-0000-0000-000028210000}"/>
    <cellStyle name="Input 4 2 2 3 4" xfId="8526" xr:uid="{00000000-0005-0000-0000-000029210000}"/>
    <cellStyle name="Input 4 2 2 3 5" xfId="8527" xr:uid="{00000000-0005-0000-0000-00002A210000}"/>
    <cellStyle name="Input 4 2 2 4" xfId="8528" xr:uid="{00000000-0005-0000-0000-00002B210000}"/>
    <cellStyle name="Input 4 2 2 4 2" xfId="8529" xr:uid="{00000000-0005-0000-0000-00002C210000}"/>
    <cellStyle name="Input 4 2 2 4 3" xfId="8530" xr:uid="{00000000-0005-0000-0000-00002D210000}"/>
    <cellStyle name="Input 4 2 2 4 4" xfId="8531" xr:uid="{00000000-0005-0000-0000-00002E210000}"/>
    <cellStyle name="Input 4 2 2 4 5" xfId="8532" xr:uid="{00000000-0005-0000-0000-00002F210000}"/>
    <cellStyle name="Input 4 2 2 5" xfId="8533" xr:uid="{00000000-0005-0000-0000-000030210000}"/>
    <cellStyle name="Input 4 2 2 5 2" xfId="8534" xr:uid="{00000000-0005-0000-0000-000031210000}"/>
    <cellStyle name="Input 4 2 2 6" xfId="8535" xr:uid="{00000000-0005-0000-0000-000032210000}"/>
    <cellStyle name="Input 4 2 2 6 2" xfId="8536" xr:uid="{00000000-0005-0000-0000-000033210000}"/>
    <cellStyle name="Input 4 2 2 7" xfId="8537" xr:uid="{00000000-0005-0000-0000-000034210000}"/>
    <cellStyle name="Input 4 2 2 8" xfId="8538" xr:uid="{00000000-0005-0000-0000-000035210000}"/>
    <cellStyle name="Input 4 2 20" xfId="8539" xr:uid="{00000000-0005-0000-0000-000036210000}"/>
    <cellStyle name="Input 4 2 21" xfId="8540" xr:uid="{00000000-0005-0000-0000-000037210000}"/>
    <cellStyle name="Input 4 2 3" xfId="8541" xr:uid="{00000000-0005-0000-0000-000038210000}"/>
    <cellStyle name="Input 4 2 3 2" xfId="8542" xr:uid="{00000000-0005-0000-0000-000039210000}"/>
    <cellStyle name="Input 4 2 3 2 2" xfId="8543" xr:uid="{00000000-0005-0000-0000-00003A210000}"/>
    <cellStyle name="Input 4 2 3 2 2 2" xfId="8544" xr:uid="{00000000-0005-0000-0000-00003B210000}"/>
    <cellStyle name="Input 4 2 3 2 2 3" xfId="8545" xr:uid="{00000000-0005-0000-0000-00003C210000}"/>
    <cellStyle name="Input 4 2 3 2 2 4" xfId="8546" xr:uid="{00000000-0005-0000-0000-00003D210000}"/>
    <cellStyle name="Input 4 2 3 2 2 5" xfId="8547" xr:uid="{00000000-0005-0000-0000-00003E210000}"/>
    <cellStyle name="Input 4 2 3 2 3" xfId="8548" xr:uid="{00000000-0005-0000-0000-00003F210000}"/>
    <cellStyle name="Input 4 2 3 2 3 2" xfId="8549" xr:uid="{00000000-0005-0000-0000-000040210000}"/>
    <cellStyle name="Input 4 2 3 2 3 3" xfId="8550" xr:uid="{00000000-0005-0000-0000-000041210000}"/>
    <cellStyle name="Input 4 2 3 2 3 4" xfId="8551" xr:uid="{00000000-0005-0000-0000-000042210000}"/>
    <cellStyle name="Input 4 2 3 2 3 5" xfId="8552" xr:uid="{00000000-0005-0000-0000-000043210000}"/>
    <cellStyle name="Input 4 2 3 2 4" xfId="8553" xr:uid="{00000000-0005-0000-0000-000044210000}"/>
    <cellStyle name="Input 4 2 3 2 4 2" xfId="8554" xr:uid="{00000000-0005-0000-0000-000045210000}"/>
    <cellStyle name="Input 4 2 3 2 5" xfId="8555" xr:uid="{00000000-0005-0000-0000-000046210000}"/>
    <cellStyle name="Input 4 2 3 2 5 2" xfId="8556" xr:uid="{00000000-0005-0000-0000-000047210000}"/>
    <cellStyle name="Input 4 2 3 2 6" xfId="8557" xr:uid="{00000000-0005-0000-0000-000048210000}"/>
    <cellStyle name="Input 4 2 3 2 7" xfId="8558" xr:uid="{00000000-0005-0000-0000-000049210000}"/>
    <cellStyle name="Input 4 2 3 3" xfId="8559" xr:uid="{00000000-0005-0000-0000-00004A210000}"/>
    <cellStyle name="Input 4 2 3 3 2" xfId="8560" xr:uid="{00000000-0005-0000-0000-00004B210000}"/>
    <cellStyle name="Input 4 2 3 3 3" xfId="8561" xr:uid="{00000000-0005-0000-0000-00004C210000}"/>
    <cellStyle name="Input 4 2 3 3 4" xfId="8562" xr:uid="{00000000-0005-0000-0000-00004D210000}"/>
    <cellStyle name="Input 4 2 3 3 5" xfId="8563" xr:uid="{00000000-0005-0000-0000-00004E210000}"/>
    <cellStyle name="Input 4 2 3 4" xfId="8564" xr:uid="{00000000-0005-0000-0000-00004F210000}"/>
    <cellStyle name="Input 4 2 3 4 2" xfId="8565" xr:uid="{00000000-0005-0000-0000-000050210000}"/>
    <cellStyle name="Input 4 2 3 4 3" xfId="8566" xr:uid="{00000000-0005-0000-0000-000051210000}"/>
    <cellStyle name="Input 4 2 3 4 4" xfId="8567" xr:uid="{00000000-0005-0000-0000-000052210000}"/>
    <cellStyle name="Input 4 2 3 4 5" xfId="8568" xr:uid="{00000000-0005-0000-0000-000053210000}"/>
    <cellStyle name="Input 4 2 3 5" xfId="8569" xr:uid="{00000000-0005-0000-0000-000054210000}"/>
    <cellStyle name="Input 4 2 3 5 2" xfId="8570" xr:uid="{00000000-0005-0000-0000-000055210000}"/>
    <cellStyle name="Input 4 2 3 6" xfId="8571" xr:uid="{00000000-0005-0000-0000-000056210000}"/>
    <cellStyle name="Input 4 2 3 6 2" xfId="8572" xr:uid="{00000000-0005-0000-0000-000057210000}"/>
    <cellStyle name="Input 4 2 3 7" xfId="8573" xr:uid="{00000000-0005-0000-0000-000058210000}"/>
    <cellStyle name="Input 4 2 3 8" xfId="8574" xr:uid="{00000000-0005-0000-0000-000059210000}"/>
    <cellStyle name="Input 4 2 4" xfId="8575" xr:uid="{00000000-0005-0000-0000-00005A210000}"/>
    <cellStyle name="Input 4 2 4 2" xfId="8576" xr:uid="{00000000-0005-0000-0000-00005B210000}"/>
    <cellStyle name="Input 4 2 4 2 2" xfId="8577" xr:uid="{00000000-0005-0000-0000-00005C210000}"/>
    <cellStyle name="Input 4 2 4 2 2 2" xfId="8578" xr:uid="{00000000-0005-0000-0000-00005D210000}"/>
    <cellStyle name="Input 4 2 4 2 2 3" xfId="8579" xr:uid="{00000000-0005-0000-0000-00005E210000}"/>
    <cellStyle name="Input 4 2 4 2 2 4" xfId="8580" xr:uid="{00000000-0005-0000-0000-00005F210000}"/>
    <cellStyle name="Input 4 2 4 2 2 5" xfId="8581" xr:uid="{00000000-0005-0000-0000-000060210000}"/>
    <cellStyle name="Input 4 2 4 2 3" xfId="8582" xr:uid="{00000000-0005-0000-0000-000061210000}"/>
    <cellStyle name="Input 4 2 4 2 3 2" xfId="8583" xr:uid="{00000000-0005-0000-0000-000062210000}"/>
    <cellStyle name="Input 4 2 4 2 3 3" xfId="8584" xr:uid="{00000000-0005-0000-0000-000063210000}"/>
    <cellStyle name="Input 4 2 4 2 3 4" xfId="8585" xr:uid="{00000000-0005-0000-0000-000064210000}"/>
    <cellStyle name="Input 4 2 4 2 3 5" xfId="8586" xr:uid="{00000000-0005-0000-0000-000065210000}"/>
    <cellStyle name="Input 4 2 4 2 4" xfId="8587" xr:uid="{00000000-0005-0000-0000-000066210000}"/>
    <cellStyle name="Input 4 2 4 2 4 2" xfId="8588" xr:uid="{00000000-0005-0000-0000-000067210000}"/>
    <cellStyle name="Input 4 2 4 2 5" xfId="8589" xr:uid="{00000000-0005-0000-0000-000068210000}"/>
    <cellStyle name="Input 4 2 4 2 5 2" xfId="8590" xr:uid="{00000000-0005-0000-0000-000069210000}"/>
    <cellStyle name="Input 4 2 4 2 6" xfId="8591" xr:uid="{00000000-0005-0000-0000-00006A210000}"/>
    <cellStyle name="Input 4 2 4 2 7" xfId="8592" xr:uid="{00000000-0005-0000-0000-00006B210000}"/>
    <cellStyle name="Input 4 2 4 3" xfId="8593" xr:uid="{00000000-0005-0000-0000-00006C210000}"/>
    <cellStyle name="Input 4 2 4 3 2" xfId="8594" xr:uid="{00000000-0005-0000-0000-00006D210000}"/>
    <cellStyle name="Input 4 2 4 3 3" xfId="8595" xr:uid="{00000000-0005-0000-0000-00006E210000}"/>
    <cellStyle name="Input 4 2 4 3 4" xfId="8596" xr:uid="{00000000-0005-0000-0000-00006F210000}"/>
    <cellStyle name="Input 4 2 4 3 5" xfId="8597" xr:uid="{00000000-0005-0000-0000-000070210000}"/>
    <cellStyle name="Input 4 2 4 4" xfId="8598" xr:uid="{00000000-0005-0000-0000-000071210000}"/>
    <cellStyle name="Input 4 2 4 4 2" xfId="8599" xr:uid="{00000000-0005-0000-0000-000072210000}"/>
    <cellStyle name="Input 4 2 4 4 3" xfId="8600" xr:uid="{00000000-0005-0000-0000-000073210000}"/>
    <cellStyle name="Input 4 2 4 4 4" xfId="8601" xr:uid="{00000000-0005-0000-0000-000074210000}"/>
    <cellStyle name="Input 4 2 4 4 5" xfId="8602" xr:uid="{00000000-0005-0000-0000-000075210000}"/>
    <cellStyle name="Input 4 2 4 5" xfId="8603" xr:uid="{00000000-0005-0000-0000-000076210000}"/>
    <cellStyle name="Input 4 2 4 5 2" xfId="8604" xr:uid="{00000000-0005-0000-0000-000077210000}"/>
    <cellStyle name="Input 4 2 4 6" xfId="8605" xr:uid="{00000000-0005-0000-0000-000078210000}"/>
    <cellStyle name="Input 4 2 4 6 2" xfId="8606" xr:uid="{00000000-0005-0000-0000-000079210000}"/>
    <cellStyle name="Input 4 2 4 7" xfId="8607" xr:uid="{00000000-0005-0000-0000-00007A210000}"/>
    <cellStyle name="Input 4 2 4 8" xfId="8608" xr:uid="{00000000-0005-0000-0000-00007B210000}"/>
    <cellStyle name="Input 4 2 5" xfId="8609" xr:uid="{00000000-0005-0000-0000-00007C210000}"/>
    <cellStyle name="Input 4 2 5 2" xfId="8610" xr:uid="{00000000-0005-0000-0000-00007D210000}"/>
    <cellStyle name="Input 4 2 5 2 2" xfId="8611" xr:uid="{00000000-0005-0000-0000-00007E210000}"/>
    <cellStyle name="Input 4 2 5 2 2 2" xfId="8612" xr:uid="{00000000-0005-0000-0000-00007F210000}"/>
    <cellStyle name="Input 4 2 5 2 2 3" xfId="8613" xr:uid="{00000000-0005-0000-0000-000080210000}"/>
    <cellStyle name="Input 4 2 5 2 2 4" xfId="8614" xr:uid="{00000000-0005-0000-0000-000081210000}"/>
    <cellStyle name="Input 4 2 5 2 2 5" xfId="8615" xr:uid="{00000000-0005-0000-0000-000082210000}"/>
    <cellStyle name="Input 4 2 5 2 3" xfId="8616" xr:uid="{00000000-0005-0000-0000-000083210000}"/>
    <cellStyle name="Input 4 2 5 2 3 2" xfId="8617" xr:uid="{00000000-0005-0000-0000-000084210000}"/>
    <cellStyle name="Input 4 2 5 2 3 3" xfId="8618" xr:uid="{00000000-0005-0000-0000-000085210000}"/>
    <cellStyle name="Input 4 2 5 2 3 4" xfId="8619" xr:uid="{00000000-0005-0000-0000-000086210000}"/>
    <cellStyle name="Input 4 2 5 2 3 5" xfId="8620" xr:uid="{00000000-0005-0000-0000-000087210000}"/>
    <cellStyle name="Input 4 2 5 2 4" xfId="8621" xr:uid="{00000000-0005-0000-0000-000088210000}"/>
    <cellStyle name="Input 4 2 5 2 4 2" xfId="8622" xr:uid="{00000000-0005-0000-0000-000089210000}"/>
    <cellStyle name="Input 4 2 5 2 5" xfId="8623" xr:uid="{00000000-0005-0000-0000-00008A210000}"/>
    <cellStyle name="Input 4 2 5 2 5 2" xfId="8624" xr:uid="{00000000-0005-0000-0000-00008B210000}"/>
    <cellStyle name="Input 4 2 5 2 6" xfId="8625" xr:uid="{00000000-0005-0000-0000-00008C210000}"/>
    <cellStyle name="Input 4 2 5 2 7" xfId="8626" xr:uid="{00000000-0005-0000-0000-00008D210000}"/>
    <cellStyle name="Input 4 2 5 3" xfId="8627" xr:uid="{00000000-0005-0000-0000-00008E210000}"/>
    <cellStyle name="Input 4 2 5 3 2" xfId="8628" xr:uid="{00000000-0005-0000-0000-00008F210000}"/>
    <cellStyle name="Input 4 2 5 3 3" xfId="8629" xr:uid="{00000000-0005-0000-0000-000090210000}"/>
    <cellStyle name="Input 4 2 5 3 4" xfId="8630" xr:uid="{00000000-0005-0000-0000-000091210000}"/>
    <cellStyle name="Input 4 2 5 3 5" xfId="8631" xr:uid="{00000000-0005-0000-0000-000092210000}"/>
    <cellStyle name="Input 4 2 5 4" xfId="8632" xr:uid="{00000000-0005-0000-0000-000093210000}"/>
    <cellStyle name="Input 4 2 5 4 2" xfId="8633" xr:uid="{00000000-0005-0000-0000-000094210000}"/>
    <cellStyle name="Input 4 2 5 4 3" xfId="8634" xr:uid="{00000000-0005-0000-0000-000095210000}"/>
    <cellStyle name="Input 4 2 5 4 4" xfId="8635" xr:uid="{00000000-0005-0000-0000-000096210000}"/>
    <cellStyle name="Input 4 2 5 4 5" xfId="8636" xr:uid="{00000000-0005-0000-0000-000097210000}"/>
    <cellStyle name="Input 4 2 5 5" xfId="8637" xr:uid="{00000000-0005-0000-0000-000098210000}"/>
    <cellStyle name="Input 4 2 5 5 2" xfId="8638" xr:uid="{00000000-0005-0000-0000-000099210000}"/>
    <cellStyle name="Input 4 2 5 6" xfId="8639" xr:uid="{00000000-0005-0000-0000-00009A210000}"/>
    <cellStyle name="Input 4 2 5 6 2" xfId="8640" xr:uid="{00000000-0005-0000-0000-00009B210000}"/>
    <cellStyle name="Input 4 2 5 7" xfId="8641" xr:uid="{00000000-0005-0000-0000-00009C210000}"/>
    <cellStyle name="Input 4 2 5 8" xfId="8642" xr:uid="{00000000-0005-0000-0000-00009D210000}"/>
    <cellStyle name="Input 4 2 6" xfId="8643" xr:uid="{00000000-0005-0000-0000-00009E210000}"/>
    <cellStyle name="Input 4 2 6 2" xfId="8644" xr:uid="{00000000-0005-0000-0000-00009F210000}"/>
    <cellStyle name="Input 4 2 6 2 2" xfId="8645" xr:uid="{00000000-0005-0000-0000-0000A0210000}"/>
    <cellStyle name="Input 4 2 6 2 2 2" xfId="8646" xr:uid="{00000000-0005-0000-0000-0000A1210000}"/>
    <cellStyle name="Input 4 2 6 2 2 3" xfId="8647" xr:uid="{00000000-0005-0000-0000-0000A2210000}"/>
    <cellStyle name="Input 4 2 6 2 2 4" xfId="8648" xr:uid="{00000000-0005-0000-0000-0000A3210000}"/>
    <cellStyle name="Input 4 2 6 2 2 5" xfId="8649" xr:uid="{00000000-0005-0000-0000-0000A4210000}"/>
    <cellStyle name="Input 4 2 6 2 3" xfId="8650" xr:uid="{00000000-0005-0000-0000-0000A5210000}"/>
    <cellStyle name="Input 4 2 6 2 3 2" xfId="8651" xr:uid="{00000000-0005-0000-0000-0000A6210000}"/>
    <cellStyle name="Input 4 2 6 2 3 3" xfId="8652" xr:uid="{00000000-0005-0000-0000-0000A7210000}"/>
    <cellStyle name="Input 4 2 6 2 3 4" xfId="8653" xr:uid="{00000000-0005-0000-0000-0000A8210000}"/>
    <cellStyle name="Input 4 2 6 2 3 5" xfId="8654" xr:uid="{00000000-0005-0000-0000-0000A9210000}"/>
    <cellStyle name="Input 4 2 6 2 4" xfId="8655" xr:uid="{00000000-0005-0000-0000-0000AA210000}"/>
    <cellStyle name="Input 4 2 6 2 4 2" xfId="8656" xr:uid="{00000000-0005-0000-0000-0000AB210000}"/>
    <cellStyle name="Input 4 2 6 2 5" xfId="8657" xr:uid="{00000000-0005-0000-0000-0000AC210000}"/>
    <cellStyle name="Input 4 2 6 2 5 2" xfId="8658" xr:uid="{00000000-0005-0000-0000-0000AD210000}"/>
    <cellStyle name="Input 4 2 6 2 6" xfId="8659" xr:uid="{00000000-0005-0000-0000-0000AE210000}"/>
    <cellStyle name="Input 4 2 6 2 7" xfId="8660" xr:uid="{00000000-0005-0000-0000-0000AF210000}"/>
    <cellStyle name="Input 4 2 6 3" xfId="8661" xr:uid="{00000000-0005-0000-0000-0000B0210000}"/>
    <cellStyle name="Input 4 2 6 3 2" xfId="8662" xr:uid="{00000000-0005-0000-0000-0000B1210000}"/>
    <cellStyle name="Input 4 2 6 3 3" xfId="8663" xr:uid="{00000000-0005-0000-0000-0000B2210000}"/>
    <cellStyle name="Input 4 2 6 3 4" xfId="8664" xr:uid="{00000000-0005-0000-0000-0000B3210000}"/>
    <cellStyle name="Input 4 2 6 3 5" xfId="8665" xr:uid="{00000000-0005-0000-0000-0000B4210000}"/>
    <cellStyle name="Input 4 2 6 4" xfId="8666" xr:uid="{00000000-0005-0000-0000-0000B5210000}"/>
    <cellStyle name="Input 4 2 6 4 2" xfId="8667" xr:uid="{00000000-0005-0000-0000-0000B6210000}"/>
    <cellStyle name="Input 4 2 6 4 3" xfId="8668" xr:uid="{00000000-0005-0000-0000-0000B7210000}"/>
    <cellStyle name="Input 4 2 6 4 4" xfId="8669" xr:uid="{00000000-0005-0000-0000-0000B8210000}"/>
    <cellStyle name="Input 4 2 6 4 5" xfId="8670" xr:uid="{00000000-0005-0000-0000-0000B9210000}"/>
    <cellStyle name="Input 4 2 6 5" xfId="8671" xr:uid="{00000000-0005-0000-0000-0000BA210000}"/>
    <cellStyle name="Input 4 2 6 5 2" xfId="8672" xr:uid="{00000000-0005-0000-0000-0000BB210000}"/>
    <cellStyle name="Input 4 2 6 6" xfId="8673" xr:uid="{00000000-0005-0000-0000-0000BC210000}"/>
    <cellStyle name="Input 4 2 6 6 2" xfId="8674" xr:uid="{00000000-0005-0000-0000-0000BD210000}"/>
    <cellStyle name="Input 4 2 6 7" xfId="8675" xr:uid="{00000000-0005-0000-0000-0000BE210000}"/>
    <cellStyle name="Input 4 2 6 8" xfId="8676" xr:uid="{00000000-0005-0000-0000-0000BF210000}"/>
    <cellStyle name="Input 4 2 7" xfId="8677" xr:uid="{00000000-0005-0000-0000-0000C0210000}"/>
    <cellStyle name="Input 4 2 7 2" xfId="8678" xr:uid="{00000000-0005-0000-0000-0000C1210000}"/>
    <cellStyle name="Input 4 2 7 2 2" xfId="8679" xr:uid="{00000000-0005-0000-0000-0000C2210000}"/>
    <cellStyle name="Input 4 2 7 2 2 2" xfId="8680" xr:uid="{00000000-0005-0000-0000-0000C3210000}"/>
    <cellStyle name="Input 4 2 7 2 2 3" xfId="8681" xr:uid="{00000000-0005-0000-0000-0000C4210000}"/>
    <cellStyle name="Input 4 2 7 2 2 4" xfId="8682" xr:uid="{00000000-0005-0000-0000-0000C5210000}"/>
    <cellStyle name="Input 4 2 7 2 2 5" xfId="8683" xr:uid="{00000000-0005-0000-0000-0000C6210000}"/>
    <cellStyle name="Input 4 2 7 2 3" xfId="8684" xr:uid="{00000000-0005-0000-0000-0000C7210000}"/>
    <cellStyle name="Input 4 2 7 2 3 2" xfId="8685" xr:uid="{00000000-0005-0000-0000-0000C8210000}"/>
    <cellStyle name="Input 4 2 7 2 3 3" xfId="8686" xr:uid="{00000000-0005-0000-0000-0000C9210000}"/>
    <cellStyle name="Input 4 2 7 2 3 4" xfId="8687" xr:uid="{00000000-0005-0000-0000-0000CA210000}"/>
    <cellStyle name="Input 4 2 7 2 3 5" xfId="8688" xr:uid="{00000000-0005-0000-0000-0000CB210000}"/>
    <cellStyle name="Input 4 2 7 2 4" xfId="8689" xr:uid="{00000000-0005-0000-0000-0000CC210000}"/>
    <cellStyle name="Input 4 2 7 2 4 2" xfId="8690" xr:uid="{00000000-0005-0000-0000-0000CD210000}"/>
    <cellStyle name="Input 4 2 7 2 5" xfId="8691" xr:uid="{00000000-0005-0000-0000-0000CE210000}"/>
    <cellStyle name="Input 4 2 7 2 5 2" xfId="8692" xr:uid="{00000000-0005-0000-0000-0000CF210000}"/>
    <cellStyle name="Input 4 2 7 2 6" xfId="8693" xr:uid="{00000000-0005-0000-0000-0000D0210000}"/>
    <cellStyle name="Input 4 2 7 2 7" xfId="8694" xr:uid="{00000000-0005-0000-0000-0000D1210000}"/>
    <cellStyle name="Input 4 2 7 3" xfId="8695" xr:uid="{00000000-0005-0000-0000-0000D2210000}"/>
    <cellStyle name="Input 4 2 7 3 2" xfId="8696" xr:uid="{00000000-0005-0000-0000-0000D3210000}"/>
    <cellStyle name="Input 4 2 7 3 3" xfId="8697" xr:uid="{00000000-0005-0000-0000-0000D4210000}"/>
    <cellStyle name="Input 4 2 7 3 4" xfId="8698" xr:uid="{00000000-0005-0000-0000-0000D5210000}"/>
    <cellStyle name="Input 4 2 7 3 5" xfId="8699" xr:uid="{00000000-0005-0000-0000-0000D6210000}"/>
    <cellStyle name="Input 4 2 7 4" xfId="8700" xr:uid="{00000000-0005-0000-0000-0000D7210000}"/>
    <cellStyle name="Input 4 2 7 4 2" xfId="8701" xr:uid="{00000000-0005-0000-0000-0000D8210000}"/>
    <cellStyle name="Input 4 2 7 4 3" xfId="8702" xr:uid="{00000000-0005-0000-0000-0000D9210000}"/>
    <cellStyle name="Input 4 2 7 4 4" xfId="8703" xr:uid="{00000000-0005-0000-0000-0000DA210000}"/>
    <cellStyle name="Input 4 2 7 4 5" xfId="8704" xr:uid="{00000000-0005-0000-0000-0000DB210000}"/>
    <cellStyle name="Input 4 2 7 5" xfId="8705" xr:uid="{00000000-0005-0000-0000-0000DC210000}"/>
    <cellStyle name="Input 4 2 7 5 2" xfId="8706" xr:uid="{00000000-0005-0000-0000-0000DD210000}"/>
    <cellStyle name="Input 4 2 7 6" xfId="8707" xr:uid="{00000000-0005-0000-0000-0000DE210000}"/>
    <cellStyle name="Input 4 2 7 6 2" xfId="8708" xr:uid="{00000000-0005-0000-0000-0000DF210000}"/>
    <cellStyle name="Input 4 2 7 7" xfId="8709" xr:uid="{00000000-0005-0000-0000-0000E0210000}"/>
    <cellStyle name="Input 4 2 7 8" xfId="8710" xr:uid="{00000000-0005-0000-0000-0000E1210000}"/>
    <cellStyle name="Input 4 2 8" xfId="8711" xr:uid="{00000000-0005-0000-0000-0000E2210000}"/>
    <cellStyle name="Input 4 2 8 2" xfId="8712" xr:uid="{00000000-0005-0000-0000-0000E3210000}"/>
    <cellStyle name="Input 4 2 8 2 2" xfId="8713" xr:uid="{00000000-0005-0000-0000-0000E4210000}"/>
    <cellStyle name="Input 4 2 8 2 2 2" xfId="8714" xr:uid="{00000000-0005-0000-0000-0000E5210000}"/>
    <cellStyle name="Input 4 2 8 2 2 3" xfId="8715" xr:uid="{00000000-0005-0000-0000-0000E6210000}"/>
    <cellStyle name="Input 4 2 8 2 2 4" xfId="8716" xr:uid="{00000000-0005-0000-0000-0000E7210000}"/>
    <cellStyle name="Input 4 2 8 2 2 5" xfId="8717" xr:uid="{00000000-0005-0000-0000-0000E8210000}"/>
    <cellStyle name="Input 4 2 8 2 3" xfId="8718" xr:uid="{00000000-0005-0000-0000-0000E9210000}"/>
    <cellStyle name="Input 4 2 8 2 3 2" xfId="8719" xr:uid="{00000000-0005-0000-0000-0000EA210000}"/>
    <cellStyle name="Input 4 2 8 2 3 3" xfId="8720" xr:uid="{00000000-0005-0000-0000-0000EB210000}"/>
    <cellStyle name="Input 4 2 8 2 3 4" xfId="8721" xr:uid="{00000000-0005-0000-0000-0000EC210000}"/>
    <cellStyle name="Input 4 2 8 2 3 5" xfId="8722" xr:uid="{00000000-0005-0000-0000-0000ED210000}"/>
    <cellStyle name="Input 4 2 8 2 4" xfId="8723" xr:uid="{00000000-0005-0000-0000-0000EE210000}"/>
    <cellStyle name="Input 4 2 8 2 4 2" xfId="8724" xr:uid="{00000000-0005-0000-0000-0000EF210000}"/>
    <cellStyle name="Input 4 2 8 2 5" xfId="8725" xr:uid="{00000000-0005-0000-0000-0000F0210000}"/>
    <cellStyle name="Input 4 2 8 2 5 2" xfId="8726" xr:uid="{00000000-0005-0000-0000-0000F1210000}"/>
    <cellStyle name="Input 4 2 8 2 6" xfId="8727" xr:uid="{00000000-0005-0000-0000-0000F2210000}"/>
    <cellStyle name="Input 4 2 8 2 7" xfId="8728" xr:uid="{00000000-0005-0000-0000-0000F3210000}"/>
    <cellStyle name="Input 4 2 8 3" xfId="8729" xr:uid="{00000000-0005-0000-0000-0000F4210000}"/>
    <cellStyle name="Input 4 2 8 3 2" xfId="8730" xr:uid="{00000000-0005-0000-0000-0000F5210000}"/>
    <cellStyle name="Input 4 2 8 3 3" xfId="8731" xr:uid="{00000000-0005-0000-0000-0000F6210000}"/>
    <cellStyle name="Input 4 2 8 3 4" xfId="8732" xr:uid="{00000000-0005-0000-0000-0000F7210000}"/>
    <cellStyle name="Input 4 2 8 3 5" xfId="8733" xr:uid="{00000000-0005-0000-0000-0000F8210000}"/>
    <cellStyle name="Input 4 2 8 4" xfId="8734" xr:uid="{00000000-0005-0000-0000-0000F9210000}"/>
    <cellStyle name="Input 4 2 8 4 2" xfId="8735" xr:uid="{00000000-0005-0000-0000-0000FA210000}"/>
    <cellStyle name="Input 4 2 8 4 3" xfId="8736" xr:uid="{00000000-0005-0000-0000-0000FB210000}"/>
    <cellStyle name="Input 4 2 8 4 4" xfId="8737" xr:uid="{00000000-0005-0000-0000-0000FC210000}"/>
    <cellStyle name="Input 4 2 8 4 5" xfId="8738" xr:uid="{00000000-0005-0000-0000-0000FD210000}"/>
    <cellStyle name="Input 4 2 8 5" xfId="8739" xr:uid="{00000000-0005-0000-0000-0000FE210000}"/>
    <cellStyle name="Input 4 2 8 5 2" xfId="8740" xr:uid="{00000000-0005-0000-0000-0000FF210000}"/>
    <cellStyle name="Input 4 2 8 6" xfId="8741" xr:uid="{00000000-0005-0000-0000-000000220000}"/>
    <cellStyle name="Input 4 2 8 6 2" xfId="8742" xr:uid="{00000000-0005-0000-0000-000001220000}"/>
    <cellStyle name="Input 4 2 8 7" xfId="8743" xr:uid="{00000000-0005-0000-0000-000002220000}"/>
    <cellStyle name="Input 4 2 8 8" xfId="8744" xr:uid="{00000000-0005-0000-0000-000003220000}"/>
    <cellStyle name="Input 4 2 9" xfId="8745" xr:uid="{00000000-0005-0000-0000-000004220000}"/>
    <cellStyle name="Input 4 2 9 2" xfId="8746" xr:uid="{00000000-0005-0000-0000-000005220000}"/>
    <cellStyle name="Input 4 2 9 2 2" xfId="8747" xr:uid="{00000000-0005-0000-0000-000006220000}"/>
    <cellStyle name="Input 4 2 9 2 2 2" xfId="8748" xr:uid="{00000000-0005-0000-0000-000007220000}"/>
    <cellStyle name="Input 4 2 9 2 2 3" xfId="8749" xr:uid="{00000000-0005-0000-0000-000008220000}"/>
    <cellStyle name="Input 4 2 9 2 2 4" xfId="8750" xr:uid="{00000000-0005-0000-0000-000009220000}"/>
    <cellStyle name="Input 4 2 9 2 2 5" xfId="8751" xr:uid="{00000000-0005-0000-0000-00000A220000}"/>
    <cellStyle name="Input 4 2 9 2 3" xfId="8752" xr:uid="{00000000-0005-0000-0000-00000B220000}"/>
    <cellStyle name="Input 4 2 9 2 3 2" xfId="8753" xr:uid="{00000000-0005-0000-0000-00000C220000}"/>
    <cellStyle name="Input 4 2 9 2 3 3" xfId="8754" xr:uid="{00000000-0005-0000-0000-00000D220000}"/>
    <cellStyle name="Input 4 2 9 2 3 4" xfId="8755" xr:uid="{00000000-0005-0000-0000-00000E220000}"/>
    <cellStyle name="Input 4 2 9 2 3 5" xfId="8756" xr:uid="{00000000-0005-0000-0000-00000F220000}"/>
    <cellStyle name="Input 4 2 9 2 4" xfId="8757" xr:uid="{00000000-0005-0000-0000-000010220000}"/>
    <cellStyle name="Input 4 2 9 2 4 2" xfId="8758" xr:uid="{00000000-0005-0000-0000-000011220000}"/>
    <cellStyle name="Input 4 2 9 2 5" xfId="8759" xr:uid="{00000000-0005-0000-0000-000012220000}"/>
    <cellStyle name="Input 4 2 9 2 5 2" xfId="8760" xr:uid="{00000000-0005-0000-0000-000013220000}"/>
    <cellStyle name="Input 4 2 9 2 6" xfId="8761" xr:uid="{00000000-0005-0000-0000-000014220000}"/>
    <cellStyle name="Input 4 2 9 2 7" xfId="8762" xr:uid="{00000000-0005-0000-0000-000015220000}"/>
    <cellStyle name="Input 4 2 9 3" xfId="8763" xr:uid="{00000000-0005-0000-0000-000016220000}"/>
    <cellStyle name="Input 4 2 9 3 2" xfId="8764" xr:uid="{00000000-0005-0000-0000-000017220000}"/>
    <cellStyle name="Input 4 2 9 3 3" xfId="8765" xr:uid="{00000000-0005-0000-0000-000018220000}"/>
    <cellStyle name="Input 4 2 9 3 4" xfId="8766" xr:uid="{00000000-0005-0000-0000-000019220000}"/>
    <cellStyle name="Input 4 2 9 3 5" xfId="8767" xr:uid="{00000000-0005-0000-0000-00001A220000}"/>
    <cellStyle name="Input 4 2 9 4" xfId="8768" xr:uid="{00000000-0005-0000-0000-00001B220000}"/>
    <cellStyle name="Input 4 2 9 4 2" xfId="8769" xr:uid="{00000000-0005-0000-0000-00001C220000}"/>
    <cellStyle name="Input 4 2 9 4 3" xfId="8770" xr:uid="{00000000-0005-0000-0000-00001D220000}"/>
    <cellStyle name="Input 4 2 9 4 4" xfId="8771" xr:uid="{00000000-0005-0000-0000-00001E220000}"/>
    <cellStyle name="Input 4 2 9 4 5" xfId="8772" xr:uid="{00000000-0005-0000-0000-00001F220000}"/>
    <cellStyle name="Input 4 2 9 5" xfId="8773" xr:uid="{00000000-0005-0000-0000-000020220000}"/>
    <cellStyle name="Input 4 2 9 5 2" xfId="8774" xr:uid="{00000000-0005-0000-0000-000021220000}"/>
    <cellStyle name="Input 4 2 9 6" xfId="8775" xr:uid="{00000000-0005-0000-0000-000022220000}"/>
    <cellStyle name="Input 4 2 9 6 2" xfId="8776" xr:uid="{00000000-0005-0000-0000-000023220000}"/>
    <cellStyle name="Input 4 2 9 7" xfId="8777" xr:uid="{00000000-0005-0000-0000-000024220000}"/>
    <cellStyle name="Input 4 2 9 8" xfId="8778" xr:uid="{00000000-0005-0000-0000-000025220000}"/>
    <cellStyle name="Input 4 3" xfId="8779" xr:uid="{00000000-0005-0000-0000-000026220000}"/>
    <cellStyle name="Input 4 3 2" xfId="8780" xr:uid="{00000000-0005-0000-0000-000027220000}"/>
    <cellStyle name="Input 4 4" xfId="8781" xr:uid="{00000000-0005-0000-0000-000028220000}"/>
    <cellStyle name="Input 4 4 2" xfId="8782" xr:uid="{00000000-0005-0000-0000-000029220000}"/>
    <cellStyle name="Input 4 5" xfId="8783" xr:uid="{00000000-0005-0000-0000-00002A220000}"/>
    <cellStyle name="Input 4 6" xfId="8784" xr:uid="{00000000-0005-0000-0000-00002B220000}"/>
    <cellStyle name="Input 4 6 2" xfId="8785" xr:uid="{00000000-0005-0000-0000-00002C220000}"/>
    <cellStyle name="Input 4_T-straight with PEDs adjustor" xfId="8786" xr:uid="{00000000-0005-0000-0000-00002D220000}"/>
    <cellStyle name="Input 5" xfId="8787" xr:uid="{00000000-0005-0000-0000-00002E220000}"/>
    <cellStyle name="Input 5 2" xfId="8788" xr:uid="{00000000-0005-0000-0000-00002F220000}"/>
    <cellStyle name="Input 5 2 2" xfId="8789" xr:uid="{00000000-0005-0000-0000-000030220000}"/>
    <cellStyle name="Input 5 3" xfId="8790" xr:uid="{00000000-0005-0000-0000-000031220000}"/>
    <cellStyle name="Input 5 3 2" xfId="8791" xr:uid="{00000000-0005-0000-0000-000032220000}"/>
    <cellStyle name="Input 5 4" xfId="8792" xr:uid="{00000000-0005-0000-0000-000033220000}"/>
    <cellStyle name="Input 6" xfId="8793" xr:uid="{00000000-0005-0000-0000-000034220000}"/>
    <cellStyle name="Input 6 2" xfId="8794" xr:uid="{00000000-0005-0000-0000-000035220000}"/>
    <cellStyle name="Input 7" xfId="8795" xr:uid="{00000000-0005-0000-0000-000036220000}"/>
    <cellStyle name="Input 7 2" xfId="8796" xr:uid="{00000000-0005-0000-0000-000037220000}"/>
    <cellStyle name="Input 8" xfId="8797" xr:uid="{00000000-0005-0000-0000-000038220000}"/>
    <cellStyle name="Input 8 2" xfId="8798" xr:uid="{00000000-0005-0000-0000-000039220000}"/>
    <cellStyle name="Input 9" xfId="8799" xr:uid="{00000000-0005-0000-0000-00003A220000}"/>
    <cellStyle name="Input 9 2" xfId="8800" xr:uid="{00000000-0005-0000-0000-00003B220000}"/>
    <cellStyle name="Linked Cell 10" xfId="8801" xr:uid="{00000000-0005-0000-0000-00003C220000}"/>
    <cellStyle name="Linked Cell 11" xfId="8802" xr:uid="{00000000-0005-0000-0000-00003D220000}"/>
    <cellStyle name="Linked Cell 2" xfId="8803" xr:uid="{00000000-0005-0000-0000-00003E220000}"/>
    <cellStyle name="Linked Cell 2 2" xfId="8804" xr:uid="{00000000-0005-0000-0000-00003F220000}"/>
    <cellStyle name="Linked Cell 2 2 2" xfId="8805" xr:uid="{00000000-0005-0000-0000-000040220000}"/>
    <cellStyle name="Linked Cell 2 2 3" xfId="8806" xr:uid="{00000000-0005-0000-0000-000041220000}"/>
    <cellStyle name="Linked Cell 2 2_T-straight with PEDs adjustor" xfId="8807" xr:uid="{00000000-0005-0000-0000-000042220000}"/>
    <cellStyle name="Linked Cell 2 3" xfId="8808" xr:uid="{00000000-0005-0000-0000-000043220000}"/>
    <cellStyle name="Linked Cell 3" xfId="8809" xr:uid="{00000000-0005-0000-0000-000044220000}"/>
    <cellStyle name="Linked Cell 3 2" xfId="8810" xr:uid="{00000000-0005-0000-0000-000045220000}"/>
    <cellStyle name="Linked Cell 4" xfId="8811" xr:uid="{00000000-0005-0000-0000-000046220000}"/>
    <cellStyle name="Linked Cell 4 2" xfId="8812" xr:uid="{00000000-0005-0000-0000-000047220000}"/>
    <cellStyle name="Linked Cell 5" xfId="8813" xr:uid="{00000000-0005-0000-0000-000048220000}"/>
    <cellStyle name="Linked Cell 6" xfId="8814" xr:uid="{00000000-0005-0000-0000-000049220000}"/>
    <cellStyle name="Linked Cell 7" xfId="8815" xr:uid="{00000000-0005-0000-0000-00004A220000}"/>
    <cellStyle name="Linked Cell 8" xfId="8816" xr:uid="{00000000-0005-0000-0000-00004B220000}"/>
    <cellStyle name="Linked Cell 9" xfId="8817" xr:uid="{00000000-0005-0000-0000-00004C220000}"/>
    <cellStyle name="Neutral 10" xfId="8818" xr:uid="{00000000-0005-0000-0000-00004D220000}"/>
    <cellStyle name="Neutral 11" xfId="8819" xr:uid="{00000000-0005-0000-0000-00004E220000}"/>
    <cellStyle name="Neutral 2" xfId="8820" xr:uid="{00000000-0005-0000-0000-00004F220000}"/>
    <cellStyle name="Neutral 2 2" xfId="8821" xr:uid="{00000000-0005-0000-0000-000050220000}"/>
    <cellStyle name="Neutral 2 2 2" xfId="8822" xr:uid="{00000000-0005-0000-0000-000051220000}"/>
    <cellStyle name="Neutral 2 2 3" xfId="8823" xr:uid="{00000000-0005-0000-0000-000052220000}"/>
    <cellStyle name="Neutral 2 2_T-straight with PEDs adjustor" xfId="8824" xr:uid="{00000000-0005-0000-0000-000053220000}"/>
    <cellStyle name="Neutral 2 3" xfId="8825" xr:uid="{00000000-0005-0000-0000-000054220000}"/>
    <cellStyle name="Neutral 3" xfId="8826" xr:uid="{00000000-0005-0000-0000-000055220000}"/>
    <cellStyle name="Neutral 3 2" xfId="8827" xr:uid="{00000000-0005-0000-0000-000056220000}"/>
    <cellStyle name="Neutral 4" xfId="8828" xr:uid="{00000000-0005-0000-0000-000057220000}"/>
    <cellStyle name="Neutral 4 2" xfId="8829" xr:uid="{00000000-0005-0000-0000-000058220000}"/>
    <cellStyle name="Neutral 5" xfId="8830" xr:uid="{00000000-0005-0000-0000-000059220000}"/>
    <cellStyle name="Neutral 6" xfId="8831" xr:uid="{00000000-0005-0000-0000-00005A220000}"/>
    <cellStyle name="Neutral 7" xfId="8832" xr:uid="{00000000-0005-0000-0000-00005B220000}"/>
    <cellStyle name="Neutral 8" xfId="8833" xr:uid="{00000000-0005-0000-0000-00005C220000}"/>
    <cellStyle name="Neutral 9" xfId="8834" xr:uid="{00000000-0005-0000-0000-00005D220000}"/>
    <cellStyle name="Normal" xfId="0" builtinId="0"/>
    <cellStyle name="Normal 10" xfId="68" xr:uid="{00000000-0005-0000-0000-00005F220000}"/>
    <cellStyle name="Normal 10 10" xfId="8835" xr:uid="{00000000-0005-0000-0000-000060220000}"/>
    <cellStyle name="Normal 10 10 2" xfId="8836" xr:uid="{00000000-0005-0000-0000-000061220000}"/>
    <cellStyle name="Normal 10 10 3" xfId="8837" xr:uid="{00000000-0005-0000-0000-000062220000}"/>
    <cellStyle name="Normal 10 11" xfId="8838" xr:uid="{00000000-0005-0000-0000-000063220000}"/>
    <cellStyle name="Normal 10 12" xfId="8839" xr:uid="{00000000-0005-0000-0000-000064220000}"/>
    <cellStyle name="Normal 10 2" xfId="8840" xr:uid="{00000000-0005-0000-0000-000065220000}"/>
    <cellStyle name="Normal 10 2 10" xfId="8841" xr:uid="{00000000-0005-0000-0000-000066220000}"/>
    <cellStyle name="Normal 10 2 11" xfId="8842" xr:uid="{00000000-0005-0000-0000-000067220000}"/>
    <cellStyle name="Normal 10 2 2" xfId="8843" xr:uid="{00000000-0005-0000-0000-000068220000}"/>
    <cellStyle name="Normal 10 2 2 10" xfId="8844" xr:uid="{00000000-0005-0000-0000-000069220000}"/>
    <cellStyle name="Normal 10 2 2 2" xfId="8845" xr:uid="{00000000-0005-0000-0000-00006A220000}"/>
    <cellStyle name="Normal 10 2 2 2 2" xfId="8846" xr:uid="{00000000-0005-0000-0000-00006B220000}"/>
    <cellStyle name="Normal 10 2 2 2 2 2" xfId="8847" xr:uid="{00000000-0005-0000-0000-00006C220000}"/>
    <cellStyle name="Normal 10 2 2 2 2 2 2" xfId="8848" xr:uid="{00000000-0005-0000-0000-00006D220000}"/>
    <cellStyle name="Normal 10 2 2 2 2 2 2 2" xfId="8849" xr:uid="{00000000-0005-0000-0000-00006E220000}"/>
    <cellStyle name="Normal 10 2 2 2 2 2 3" xfId="8850" xr:uid="{00000000-0005-0000-0000-00006F220000}"/>
    <cellStyle name="Normal 10 2 2 2 2 3" xfId="8851" xr:uid="{00000000-0005-0000-0000-000070220000}"/>
    <cellStyle name="Normal 10 2 2 2 2 3 2" xfId="8852" xr:uid="{00000000-0005-0000-0000-000071220000}"/>
    <cellStyle name="Normal 10 2 2 2 2 3 2 2" xfId="8853" xr:uid="{00000000-0005-0000-0000-000072220000}"/>
    <cellStyle name="Normal 10 2 2 2 2 3 3" xfId="8854" xr:uid="{00000000-0005-0000-0000-000073220000}"/>
    <cellStyle name="Normal 10 2 2 2 2 4" xfId="8855" xr:uid="{00000000-0005-0000-0000-000074220000}"/>
    <cellStyle name="Normal 10 2 2 2 2 4 2" xfId="8856" xr:uid="{00000000-0005-0000-0000-000075220000}"/>
    <cellStyle name="Normal 10 2 2 2 2 5" xfId="8857" xr:uid="{00000000-0005-0000-0000-000076220000}"/>
    <cellStyle name="Normal 10 2 2 2 2_T-straight with PEDs adjustor" xfId="8858" xr:uid="{00000000-0005-0000-0000-000077220000}"/>
    <cellStyle name="Normal 10 2 2 2 3" xfId="8859" xr:uid="{00000000-0005-0000-0000-000078220000}"/>
    <cellStyle name="Normal 10 2 2 2 3 2" xfId="8860" xr:uid="{00000000-0005-0000-0000-000079220000}"/>
    <cellStyle name="Normal 10 2 2 2 3 2 2" xfId="8861" xr:uid="{00000000-0005-0000-0000-00007A220000}"/>
    <cellStyle name="Normal 10 2 2 2 3 3" xfId="8862" xr:uid="{00000000-0005-0000-0000-00007B220000}"/>
    <cellStyle name="Normal 10 2 2 2 4" xfId="8863" xr:uid="{00000000-0005-0000-0000-00007C220000}"/>
    <cellStyle name="Normal 10 2 2 2 4 2" xfId="8864" xr:uid="{00000000-0005-0000-0000-00007D220000}"/>
    <cellStyle name="Normal 10 2 2 2 4 2 2" xfId="8865" xr:uid="{00000000-0005-0000-0000-00007E220000}"/>
    <cellStyle name="Normal 10 2 2 2 4 3" xfId="8866" xr:uid="{00000000-0005-0000-0000-00007F220000}"/>
    <cellStyle name="Normal 10 2 2 2 5" xfId="8867" xr:uid="{00000000-0005-0000-0000-000080220000}"/>
    <cellStyle name="Normal 10 2 2 2 5 2" xfId="8868" xr:uid="{00000000-0005-0000-0000-000081220000}"/>
    <cellStyle name="Normal 10 2 2 2 6" xfId="8869" xr:uid="{00000000-0005-0000-0000-000082220000}"/>
    <cellStyle name="Normal 10 2 2 2_T-straight with PEDs adjustor" xfId="8870" xr:uid="{00000000-0005-0000-0000-000083220000}"/>
    <cellStyle name="Normal 10 2 2 3" xfId="8871" xr:uid="{00000000-0005-0000-0000-000084220000}"/>
    <cellStyle name="Normal 10 2 2 3 2" xfId="8872" xr:uid="{00000000-0005-0000-0000-000085220000}"/>
    <cellStyle name="Normal 10 2 2 3 2 2" xfId="8873" xr:uid="{00000000-0005-0000-0000-000086220000}"/>
    <cellStyle name="Normal 10 2 2 3 2 2 2" xfId="8874" xr:uid="{00000000-0005-0000-0000-000087220000}"/>
    <cellStyle name="Normal 10 2 2 3 2 3" xfId="8875" xr:uid="{00000000-0005-0000-0000-000088220000}"/>
    <cellStyle name="Normal 10 2 2 3 3" xfId="8876" xr:uid="{00000000-0005-0000-0000-000089220000}"/>
    <cellStyle name="Normal 10 2 2 3 3 2" xfId="8877" xr:uid="{00000000-0005-0000-0000-00008A220000}"/>
    <cellStyle name="Normal 10 2 2 3 3 2 2" xfId="8878" xr:uid="{00000000-0005-0000-0000-00008B220000}"/>
    <cellStyle name="Normal 10 2 2 3 3 3" xfId="8879" xr:uid="{00000000-0005-0000-0000-00008C220000}"/>
    <cellStyle name="Normal 10 2 2 3 4" xfId="8880" xr:uid="{00000000-0005-0000-0000-00008D220000}"/>
    <cellStyle name="Normal 10 2 2 3 4 2" xfId="8881" xr:uid="{00000000-0005-0000-0000-00008E220000}"/>
    <cellStyle name="Normal 10 2 2 3 5" xfId="8882" xr:uid="{00000000-0005-0000-0000-00008F220000}"/>
    <cellStyle name="Normal 10 2 2 3_T-straight with PEDs adjustor" xfId="8883" xr:uid="{00000000-0005-0000-0000-000090220000}"/>
    <cellStyle name="Normal 10 2 2 4" xfId="8884" xr:uid="{00000000-0005-0000-0000-000091220000}"/>
    <cellStyle name="Normal 10 2 2 4 2" xfId="8885" xr:uid="{00000000-0005-0000-0000-000092220000}"/>
    <cellStyle name="Normal 10 2 2 4 2 2" xfId="8886" xr:uid="{00000000-0005-0000-0000-000093220000}"/>
    <cellStyle name="Normal 10 2 2 4 3" xfId="8887" xr:uid="{00000000-0005-0000-0000-000094220000}"/>
    <cellStyle name="Normal 10 2 2 5" xfId="8888" xr:uid="{00000000-0005-0000-0000-000095220000}"/>
    <cellStyle name="Normal 10 2 2 5 2" xfId="8889" xr:uid="{00000000-0005-0000-0000-000096220000}"/>
    <cellStyle name="Normal 10 2 2 5 2 2" xfId="8890" xr:uid="{00000000-0005-0000-0000-000097220000}"/>
    <cellStyle name="Normal 10 2 2 5 3" xfId="8891" xr:uid="{00000000-0005-0000-0000-000098220000}"/>
    <cellStyle name="Normal 10 2 2 6" xfId="8892" xr:uid="{00000000-0005-0000-0000-000099220000}"/>
    <cellStyle name="Normal 10 2 2 6 2" xfId="8893" xr:uid="{00000000-0005-0000-0000-00009A220000}"/>
    <cellStyle name="Normal 10 2 2 7" xfId="8894" xr:uid="{00000000-0005-0000-0000-00009B220000}"/>
    <cellStyle name="Normal 10 2 2 8" xfId="8895" xr:uid="{00000000-0005-0000-0000-00009C220000}"/>
    <cellStyle name="Normal 10 2 2 9" xfId="8896" xr:uid="{00000000-0005-0000-0000-00009D220000}"/>
    <cellStyle name="Normal 10 2 2_T-straight with PEDs adjustor" xfId="8897" xr:uid="{00000000-0005-0000-0000-00009E220000}"/>
    <cellStyle name="Normal 10 2 3" xfId="8898" xr:uid="{00000000-0005-0000-0000-00009F220000}"/>
    <cellStyle name="Normal 10 2 3 2" xfId="8899" xr:uid="{00000000-0005-0000-0000-0000A0220000}"/>
    <cellStyle name="Normal 10 2 3 2 2" xfId="8900" xr:uid="{00000000-0005-0000-0000-0000A1220000}"/>
    <cellStyle name="Normal 10 2 3 2 2 2" xfId="8901" xr:uid="{00000000-0005-0000-0000-0000A2220000}"/>
    <cellStyle name="Normal 10 2 3 2 2 2 2" xfId="8902" xr:uid="{00000000-0005-0000-0000-0000A3220000}"/>
    <cellStyle name="Normal 10 2 3 2 2 3" xfId="8903" xr:uid="{00000000-0005-0000-0000-0000A4220000}"/>
    <cellStyle name="Normal 10 2 3 2 3" xfId="8904" xr:uid="{00000000-0005-0000-0000-0000A5220000}"/>
    <cellStyle name="Normal 10 2 3 2 3 2" xfId="8905" xr:uid="{00000000-0005-0000-0000-0000A6220000}"/>
    <cellStyle name="Normal 10 2 3 2 3 2 2" xfId="8906" xr:uid="{00000000-0005-0000-0000-0000A7220000}"/>
    <cellStyle name="Normal 10 2 3 2 3 3" xfId="8907" xr:uid="{00000000-0005-0000-0000-0000A8220000}"/>
    <cellStyle name="Normal 10 2 3 2 4" xfId="8908" xr:uid="{00000000-0005-0000-0000-0000A9220000}"/>
    <cellStyle name="Normal 10 2 3 2 4 2" xfId="8909" xr:uid="{00000000-0005-0000-0000-0000AA220000}"/>
    <cellStyle name="Normal 10 2 3 2 5" xfId="8910" xr:uid="{00000000-0005-0000-0000-0000AB220000}"/>
    <cellStyle name="Normal 10 2 3 2_T-straight with PEDs adjustor" xfId="8911" xr:uid="{00000000-0005-0000-0000-0000AC220000}"/>
    <cellStyle name="Normal 10 2 3 3" xfId="8912" xr:uid="{00000000-0005-0000-0000-0000AD220000}"/>
    <cellStyle name="Normal 10 2 3 3 2" xfId="8913" xr:uid="{00000000-0005-0000-0000-0000AE220000}"/>
    <cellStyle name="Normal 10 2 3 3 2 2" xfId="8914" xr:uid="{00000000-0005-0000-0000-0000AF220000}"/>
    <cellStyle name="Normal 10 2 3 3 3" xfId="8915" xr:uid="{00000000-0005-0000-0000-0000B0220000}"/>
    <cellStyle name="Normal 10 2 3 4" xfId="8916" xr:uid="{00000000-0005-0000-0000-0000B1220000}"/>
    <cellStyle name="Normal 10 2 3 4 2" xfId="8917" xr:uid="{00000000-0005-0000-0000-0000B2220000}"/>
    <cellStyle name="Normal 10 2 3 4 2 2" xfId="8918" xr:uid="{00000000-0005-0000-0000-0000B3220000}"/>
    <cellStyle name="Normal 10 2 3 4 3" xfId="8919" xr:uid="{00000000-0005-0000-0000-0000B4220000}"/>
    <cellStyle name="Normal 10 2 3 5" xfId="8920" xr:uid="{00000000-0005-0000-0000-0000B5220000}"/>
    <cellStyle name="Normal 10 2 3 5 2" xfId="8921" xr:uid="{00000000-0005-0000-0000-0000B6220000}"/>
    <cellStyle name="Normal 10 2 3 6" xfId="8922" xr:uid="{00000000-0005-0000-0000-0000B7220000}"/>
    <cellStyle name="Normal 10 2 3_T-straight with PEDs adjustor" xfId="8923" xr:uid="{00000000-0005-0000-0000-0000B8220000}"/>
    <cellStyle name="Normal 10 2 4" xfId="8924" xr:uid="{00000000-0005-0000-0000-0000B9220000}"/>
    <cellStyle name="Normal 10 2 4 2" xfId="8925" xr:uid="{00000000-0005-0000-0000-0000BA220000}"/>
    <cellStyle name="Normal 10 2 4 2 2" xfId="8926" xr:uid="{00000000-0005-0000-0000-0000BB220000}"/>
    <cellStyle name="Normal 10 2 4 2 2 2" xfId="8927" xr:uid="{00000000-0005-0000-0000-0000BC220000}"/>
    <cellStyle name="Normal 10 2 4 2 3" xfId="8928" xr:uid="{00000000-0005-0000-0000-0000BD220000}"/>
    <cellStyle name="Normal 10 2 4 3" xfId="8929" xr:uid="{00000000-0005-0000-0000-0000BE220000}"/>
    <cellStyle name="Normal 10 2 4 3 2" xfId="8930" xr:uid="{00000000-0005-0000-0000-0000BF220000}"/>
    <cellStyle name="Normal 10 2 4 3 2 2" xfId="8931" xr:uid="{00000000-0005-0000-0000-0000C0220000}"/>
    <cellStyle name="Normal 10 2 4 3 3" xfId="8932" xr:uid="{00000000-0005-0000-0000-0000C1220000}"/>
    <cellStyle name="Normal 10 2 4 4" xfId="8933" xr:uid="{00000000-0005-0000-0000-0000C2220000}"/>
    <cellStyle name="Normal 10 2 4 4 2" xfId="8934" xr:uid="{00000000-0005-0000-0000-0000C3220000}"/>
    <cellStyle name="Normal 10 2 4 5" xfId="8935" xr:uid="{00000000-0005-0000-0000-0000C4220000}"/>
    <cellStyle name="Normal 10 2 4_T-straight with PEDs adjustor" xfId="8936" xr:uid="{00000000-0005-0000-0000-0000C5220000}"/>
    <cellStyle name="Normal 10 2 5" xfId="8937" xr:uid="{00000000-0005-0000-0000-0000C6220000}"/>
    <cellStyle name="Normal 10 2 5 2" xfId="8938" xr:uid="{00000000-0005-0000-0000-0000C7220000}"/>
    <cellStyle name="Normal 10 2 5 2 2" xfId="8939" xr:uid="{00000000-0005-0000-0000-0000C8220000}"/>
    <cellStyle name="Normal 10 2 5 3" xfId="8940" xr:uid="{00000000-0005-0000-0000-0000C9220000}"/>
    <cellStyle name="Normal 10 2 6" xfId="8941" xr:uid="{00000000-0005-0000-0000-0000CA220000}"/>
    <cellStyle name="Normal 10 2 6 2" xfId="8942" xr:uid="{00000000-0005-0000-0000-0000CB220000}"/>
    <cellStyle name="Normal 10 2 6 2 2" xfId="8943" xr:uid="{00000000-0005-0000-0000-0000CC220000}"/>
    <cellStyle name="Normal 10 2 6 3" xfId="8944" xr:uid="{00000000-0005-0000-0000-0000CD220000}"/>
    <cellStyle name="Normal 10 2 7" xfId="8945" xr:uid="{00000000-0005-0000-0000-0000CE220000}"/>
    <cellStyle name="Normal 10 2 7 2" xfId="8946" xr:uid="{00000000-0005-0000-0000-0000CF220000}"/>
    <cellStyle name="Normal 10 2 8" xfId="8947" xr:uid="{00000000-0005-0000-0000-0000D0220000}"/>
    <cellStyle name="Normal 10 2 9" xfId="8948" xr:uid="{00000000-0005-0000-0000-0000D1220000}"/>
    <cellStyle name="Normal 10 2_T-straight with PEDs adjustor" xfId="8949" xr:uid="{00000000-0005-0000-0000-0000D2220000}"/>
    <cellStyle name="Normal 10 3" xfId="8950" xr:uid="{00000000-0005-0000-0000-0000D3220000}"/>
    <cellStyle name="Normal 10 3 10" xfId="8951" xr:uid="{00000000-0005-0000-0000-0000D4220000}"/>
    <cellStyle name="Normal 10 3 11" xfId="8952" xr:uid="{00000000-0005-0000-0000-0000D5220000}"/>
    <cellStyle name="Normal 10 3 12" xfId="8953" xr:uid="{00000000-0005-0000-0000-0000D6220000}"/>
    <cellStyle name="Normal 10 3 13" xfId="8954" xr:uid="{00000000-0005-0000-0000-0000D7220000}"/>
    <cellStyle name="Normal 10 3 2" xfId="8955" xr:uid="{00000000-0005-0000-0000-0000D8220000}"/>
    <cellStyle name="Normal 10 3 2 2" xfId="8956" xr:uid="{00000000-0005-0000-0000-0000D9220000}"/>
    <cellStyle name="Normal 10 3 2 2 2" xfId="8957" xr:uid="{00000000-0005-0000-0000-0000DA220000}"/>
    <cellStyle name="Normal 10 3 2 2 2 2" xfId="8958" xr:uid="{00000000-0005-0000-0000-0000DB220000}"/>
    <cellStyle name="Normal 10 3 2 2 2 2 2" xfId="8959" xr:uid="{00000000-0005-0000-0000-0000DC220000}"/>
    <cellStyle name="Normal 10 3 2 2 2 2 3" xfId="8960" xr:uid="{00000000-0005-0000-0000-0000DD220000}"/>
    <cellStyle name="Normal 10 3 2 2 2 3" xfId="8961" xr:uid="{00000000-0005-0000-0000-0000DE220000}"/>
    <cellStyle name="Normal 10 3 2 2 2 4" xfId="8962" xr:uid="{00000000-0005-0000-0000-0000DF220000}"/>
    <cellStyle name="Normal 10 3 2 2 3" xfId="8963" xr:uid="{00000000-0005-0000-0000-0000E0220000}"/>
    <cellStyle name="Normal 10 3 2 2 3 2" xfId="8964" xr:uid="{00000000-0005-0000-0000-0000E1220000}"/>
    <cellStyle name="Normal 10 3 2 2 3 2 2" xfId="8965" xr:uid="{00000000-0005-0000-0000-0000E2220000}"/>
    <cellStyle name="Normal 10 3 2 2 3 3" xfId="8966" xr:uid="{00000000-0005-0000-0000-0000E3220000}"/>
    <cellStyle name="Normal 10 3 2 2 3 4" xfId="8967" xr:uid="{00000000-0005-0000-0000-0000E4220000}"/>
    <cellStyle name="Normal 10 3 2 2 4" xfId="8968" xr:uid="{00000000-0005-0000-0000-0000E5220000}"/>
    <cellStyle name="Normal 10 3 2 2 4 2" xfId="8969" xr:uid="{00000000-0005-0000-0000-0000E6220000}"/>
    <cellStyle name="Normal 10 3 2 2 5" xfId="8970" xr:uid="{00000000-0005-0000-0000-0000E7220000}"/>
    <cellStyle name="Normal 10 3 2 2 6" xfId="8971" xr:uid="{00000000-0005-0000-0000-0000E8220000}"/>
    <cellStyle name="Normal 10 3 2 2_T-straight with PEDs adjustor" xfId="8972" xr:uid="{00000000-0005-0000-0000-0000E9220000}"/>
    <cellStyle name="Normal 10 3 2 3" xfId="8973" xr:uid="{00000000-0005-0000-0000-0000EA220000}"/>
    <cellStyle name="Normal 10 3 2 3 2" xfId="8974" xr:uid="{00000000-0005-0000-0000-0000EB220000}"/>
    <cellStyle name="Normal 10 3 2 3 2 2" xfId="8975" xr:uid="{00000000-0005-0000-0000-0000EC220000}"/>
    <cellStyle name="Normal 10 3 2 3 2 3" xfId="8976" xr:uid="{00000000-0005-0000-0000-0000ED220000}"/>
    <cellStyle name="Normal 10 3 2 3 3" xfId="8977" xr:uid="{00000000-0005-0000-0000-0000EE220000}"/>
    <cellStyle name="Normal 10 3 2 3 4" xfId="8978" xr:uid="{00000000-0005-0000-0000-0000EF220000}"/>
    <cellStyle name="Normal 10 3 2 4" xfId="8979" xr:uid="{00000000-0005-0000-0000-0000F0220000}"/>
    <cellStyle name="Normal 10 3 2 4 2" xfId="8980" xr:uid="{00000000-0005-0000-0000-0000F1220000}"/>
    <cellStyle name="Normal 10 3 2 4 2 2" xfId="8981" xr:uid="{00000000-0005-0000-0000-0000F2220000}"/>
    <cellStyle name="Normal 10 3 2 4 3" xfId="8982" xr:uid="{00000000-0005-0000-0000-0000F3220000}"/>
    <cellStyle name="Normal 10 3 2 4 4" xfId="8983" xr:uid="{00000000-0005-0000-0000-0000F4220000}"/>
    <cellStyle name="Normal 10 3 2 5" xfId="8984" xr:uid="{00000000-0005-0000-0000-0000F5220000}"/>
    <cellStyle name="Normal 10 3 2 5 2" xfId="8985" xr:uid="{00000000-0005-0000-0000-0000F6220000}"/>
    <cellStyle name="Normal 10 3 2 6" xfId="8986" xr:uid="{00000000-0005-0000-0000-0000F7220000}"/>
    <cellStyle name="Normal 10 3 2 7" xfId="8987" xr:uid="{00000000-0005-0000-0000-0000F8220000}"/>
    <cellStyle name="Normal 10 3 2_T-straight with PEDs adjustor" xfId="8988" xr:uid="{00000000-0005-0000-0000-0000F9220000}"/>
    <cellStyle name="Normal 10 3 3" xfId="8989" xr:uid="{00000000-0005-0000-0000-0000FA220000}"/>
    <cellStyle name="Normal 10 3 3 2" xfId="8990" xr:uid="{00000000-0005-0000-0000-0000FB220000}"/>
    <cellStyle name="Normal 10 3 3 2 2" xfId="8991" xr:uid="{00000000-0005-0000-0000-0000FC220000}"/>
    <cellStyle name="Normal 10 3 3 2 2 2" xfId="8992" xr:uid="{00000000-0005-0000-0000-0000FD220000}"/>
    <cellStyle name="Normal 10 3 3 2 2 3" xfId="8993" xr:uid="{00000000-0005-0000-0000-0000FE220000}"/>
    <cellStyle name="Normal 10 3 3 2 3" xfId="8994" xr:uid="{00000000-0005-0000-0000-0000FF220000}"/>
    <cellStyle name="Normal 10 3 3 2 4" xfId="8995" xr:uid="{00000000-0005-0000-0000-000000230000}"/>
    <cellStyle name="Normal 10 3 3 3" xfId="8996" xr:uid="{00000000-0005-0000-0000-000001230000}"/>
    <cellStyle name="Normal 10 3 3 3 2" xfId="8997" xr:uid="{00000000-0005-0000-0000-000002230000}"/>
    <cellStyle name="Normal 10 3 3 3 2 2" xfId="8998" xr:uid="{00000000-0005-0000-0000-000003230000}"/>
    <cellStyle name="Normal 10 3 3 3 3" xfId="8999" xr:uid="{00000000-0005-0000-0000-000004230000}"/>
    <cellStyle name="Normal 10 3 3 3 4" xfId="9000" xr:uid="{00000000-0005-0000-0000-000005230000}"/>
    <cellStyle name="Normal 10 3 3 4" xfId="9001" xr:uid="{00000000-0005-0000-0000-000006230000}"/>
    <cellStyle name="Normal 10 3 3 4 2" xfId="9002" xr:uid="{00000000-0005-0000-0000-000007230000}"/>
    <cellStyle name="Normal 10 3 3 5" xfId="9003" xr:uid="{00000000-0005-0000-0000-000008230000}"/>
    <cellStyle name="Normal 10 3 3 6" xfId="9004" xr:uid="{00000000-0005-0000-0000-000009230000}"/>
    <cellStyle name="Normal 10 3 3_T-straight with PEDs adjustor" xfId="9005" xr:uid="{00000000-0005-0000-0000-00000A230000}"/>
    <cellStyle name="Normal 10 3 4" xfId="9006" xr:uid="{00000000-0005-0000-0000-00000B230000}"/>
    <cellStyle name="Normal 10 3 4 2" xfId="9007" xr:uid="{00000000-0005-0000-0000-00000C230000}"/>
    <cellStyle name="Normal 10 3 4 2 2" xfId="9008" xr:uid="{00000000-0005-0000-0000-00000D230000}"/>
    <cellStyle name="Normal 10 3 4 2 2 2" xfId="9009" xr:uid="{00000000-0005-0000-0000-00000E230000}"/>
    <cellStyle name="Normal 10 3 4 2 3" xfId="9010" xr:uid="{00000000-0005-0000-0000-00000F230000}"/>
    <cellStyle name="Normal 10 3 4 2 4" xfId="9011" xr:uid="{00000000-0005-0000-0000-000010230000}"/>
    <cellStyle name="Normal 10 3 4 3" xfId="9012" xr:uid="{00000000-0005-0000-0000-000011230000}"/>
    <cellStyle name="Normal 10 3 4 3 2" xfId="9013" xr:uid="{00000000-0005-0000-0000-000012230000}"/>
    <cellStyle name="Normal 10 3 4 4" xfId="9014" xr:uid="{00000000-0005-0000-0000-000013230000}"/>
    <cellStyle name="Normal 10 3 4 5" xfId="9015" xr:uid="{00000000-0005-0000-0000-000014230000}"/>
    <cellStyle name="Normal 10 3 5" xfId="9016" xr:uid="{00000000-0005-0000-0000-000015230000}"/>
    <cellStyle name="Normal 10 3 5 2" xfId="9017" xr:uid="{00000000-0005-0000-0000-000016230000}"/>
    <cellStyle name="Normal 10 3 5 2 2" xfId="9018" xr:uid="{00000000-0005-0000-0000-000017230000}"/>
    <cellStyle name="Normal 10 3 5 2 3" xfId="9019" xr:uid="{00000000-0005-0000-0000-000018230000}"/>
    <cellStyle name="Normal 10 3 5 3" xfId="9020" xr:uid="{00000000-0005-0000-0000-000019230000}"/>
    <cellStyle name="Normal 10 3 5 4" xfId="9021" xr:uid="{00000000-0005-0000-0000-00001A230000}"/>
    <cellStyle name="Normal 10 3 6" xfId="9022" xr:uid="{00000000-0005-0000-0000-00001B230000}"/>
    <cellStyle name="Normal 10 3 6 2" xfId="9023" xr:uid="{00000000-0005-0000-0000-00001C230000}"/>
    <cellStyle name="Normal 10 3 6 3" xfId="9024" xr:uid="{00000000-0005-0000-0000-00001D230000}"/>
    <cellStyle name="Normal 10 3 7" xfId="9025" xr:uid="{00000000-0005-0000-0000-00001E230000}"/>
    <cellStyle name="Normal 10 3 7 2" xfId="9026" xr:uid="{00000000-0005-0000-0000-00001F230000}"/>
    <cellStyle name="Normal 10 3 8" xfId="9027" xr:uid="{00000000-0005-0000-0000-000020230000}"/>
    <cellStyle name="Normal 10 3 8 2" xfId="9028" xr:uid="{00000000-0005-0000-0000-000021230000}"/>
    <cellStyle name="Normal 10 3 9" xfId="9029" xr:uid="{00000000-0005-0000-0000-000022230000}"/>
    <cellStyle name="Normal 10 3_T-straight with PEDs adjustor" xfId="9030" xr:uid="{00000000-0005-0000-0000-000023230000}"/>
    <cellStyle name="Normal 10 4" xfId="9031" xr:uid="{00000000-0005-0000-0000-000024230000}"/>
    <cellStyle name="Normal 10 4 10" xfId="9032" xr:uid="{00000000-0005-0000-0000-000025230000}"/>
    <cellStyle name="Normal 10 4 2" xfId="9033" xr:uid="{00000000-0005-0000-0000-000026230000}"/>
    <cellStyle name="Normal 10 4 2 2" xfId="9034" xr:uid="{00000000-0005-0000-0000-000027230000}"/>
    <cellStyle name="Normal 10 4 2 2 2" xfId="9035" xr:uid="{00000000-0005-0000-0000-000028230000}"/>
    <cellStyle name="Normal 10 4 2 2 2 2" xfId="9036" xr:uid="{00000000-0005-0000-0000-000029230000}"/>
    <cellStyle name="Normal 10 4 2 2 2 2 2" xfId="9037" xr:uid="{00000000-0005-0000-0000-00002A230000}"/>
    <cellStyle name="Normal 10 4 2 2 2 3" xfId="9038" xr:uid="{00000000-0005-0000-0000-00002B230000}"/>
    <cellStyle name="Normal 10 4 2 2 3" xfId="9039" xr:uid="{00000000-0005-0000-0000-00002C230000}"/>
    <cellStyle name="Normal 10 4 2 2 3 2" xfId="9040" xr:uid="{00000000-0005-0000-0000-00002D230000}"/>
    <cellStyle name="Normal 10 4 2 2 3 2 2" xfId="9041" xr:uid="{00000000-0005-0000-0000-00002E230000}"/>
    <cellStyle name="Normal 10 4 2 2 3 3" xfId="9042" xr:uid="{00000000-0005-0000-0000-00002F230000}"/>
    <cellStyle name="Normal 10 4 2 2 4" xfId="9043" xr:uid="{00000000-0005-0000-0000-000030230000}"/>
    <cellStyle name="Normal 10 4 2 2 4 2" xfId="9044" xr:uid="{00000000-0005-0000-0000-000031230000}"/>
    <cellStyle name="Normal 10 4 2 2 5" xfId="9045" xr:uid="{00000000-0005-0000-0000-000032230000}"/>
    <cellStyle name="Normal 10 4 2 2_T-straight with PEDs adjustor" xfId="9046" xr:uid="{00000000-0005-0000-0000-000033230000}"/>
    <cellStyle name="Normal 10 4 2 3" xfId="9047" xr:uid="{00000000-0005-0000-0000-000034230000}"/>
    <cellStyle name="Normal 10 4 2 3 2" xfId="9048" xr:uid="{00000000-0005-0000-0000-000035230000}"/>
    <cellStyle name="Normal 10 4 2 3 2 2" xfId="9049" xr:uid="{00000000-0005-0000-0000-000036230000}"/>
    <cellStyle name="Normal 10 4 2 3 3" xfId="9050" xr:uid="{00000000-0005-0000-0000-000037230000}"/>
    <cellStyle name="Normal 10 4 2 4" xfId="9051" xr:uid="{00000000-0005-0000-0000-000038230000}"/>
    <cellStyle name="Normal 10 4 2 4 2" xfId="9052" xr:uid="{00000000-0005-0000-0000-000039230000}"/>
    <cellStyle name="Normal 10 4 2 4 2 2" xfId="9053" xr:uid="{00000000-0005-0000-0000-00003A230000}"/>
    <cellStyle name="Normal 10 4 2 4 3" xfId="9054" xr:uid="{00000000-0005-0000-0000-00003B230000}"/>
    <cellStyle name="Normal 10 4 2 5" xfId="9055" xr:uid="{00000000-0005-0000-0000-00003C230000}"/>
    <cellStyle name="Normal 10 4 2 5 2" xfId="9056" xr:uid="{00000000-0005-0000-0000-00003D230000}"/>
    <cellStyle name="Normal 10 4 2 6" xfId="9057" xr:uid="{00000000-0005-0000-0000-00003E230000}"/>
    <cellStyle name="Normal 10 4 2_T-straight with PEDs adjustor" xfId="9058" xr:uid="{00000000-0005-0000-0000-00003F230000}"/>
    <cellStyle name="Normal 10 4 3" xfId="9059" xr:uid="{00000000-0005-0000-0000-000040230000}"/>
    <cellStyle name="Normal 10 4 3 2" xfId="9060" xr:uid="{00000000-0005-0000-0000-000041230000}"/>
    <cellStyle name="Normal 10 4 3 2 2" xfId="9061" xr:uid="{00000000-0005-0000-0000-000042230000}"/>
    <cellStyle name="Normal 10 4 3 2 2 2" xfId="9062" xr:uid="{00000000-0005-0000-0000-000043230000}"/>
    <cellStyle name="Normal 10 4 3 2 3" xfId="9063" xr:uid="{00000000-0005-0000-0000-000044230000}"/>
    <cellStyle name="Normal 10 4 3 3" xfId="9064" xr:uid="{00000000-0005-0000-0000-000045230000}"/>
    <cellStyle name="Normal 10 4 3 3 2" xfId="9065" xr:uid="{00000000-0005-0000-0000-000046230000}"/>
    <cellStyle name="Normal 10 4 3 3 2 2" xfId="9066" xr:uid="{00000000-0005-0000-0000-000047230000}"/>
    <cellStyle name="Normal 10 4 3 3 3" xfId="9067" xr:uid="{00000000-0005-0000-0000-000048230000}"/>
    <cellStyle name="Normal 10 4 3 4" xfId="9068" xr:uid="{00000000-0005-0000-0000-000049230000}"/>
    <cellStyle name="Normal 10 4 3 4 2" xfId="9069" xr:uid="{00000000-0005-0000-0000-00004A230000}"/>
    <cellStyle name="Normal 10 4 3 5" xfId="9070" xr:uid="{00000000-0005-0000-0000-00004B230000}"/>
    <cellStyle name="Normal 10 4 3_T-straight with PEDs adjustor" xfId="9071" xr:uid="{00000000-0005-0000-0000-00004C230000}"/>
    <cellStyle name="Normal 10 4 4" xfId="9072" xr:uid="{00000000-0005-0000-0000-00004D230000}"/>
    <cellStyle name="Normal 10 4 4 2" xfId="9073" xr:uid="{00000000-0005-0000-0000-00004E230000}"/>
    <cellStyle name="Normal 10 4 4 2 2" xfId="9074" xr:uid="{00000000-0005-0000-0000-00004F230000}"/>
    <cellStyle name="Normal 10 4 4 3" xfId="9075" xr:uid="{00000000-0005-0000-0000-000050230000}"/>
    <cellStyle name="Normal 10 4 5" xfId="9076" xr:uid="{00000000-0005-0000-0000-000051230000}"/>
    <cellStyle name="Normal 10 4 5 2" xfId="9077" xr:uid="{00000000-0005-0000-0000-000052230000}"/>
    <cellStyle name="Normal 10 4 5 2 2" xfId="9078" xr:uid="{00000000-0005-0000-0000-000053230000}"/>
    <cellStyle name="Normal 10 4 5 3" xfId="9079" xr:uid="{00000000-0005-0000-0000-000054230000}"/>
    <cellStyle name="Normal 10 4 6" xfId="9080" xr:uid="{00000000-0005-0000-0000-000055230000}"/>
    <cellStyle name="Normal 10 4 6 2" xfId="9081" xr:uid="{00000000-0005-0000-0000-000056230000}"/>
    <cellStyle name="Normal 10 4 7" xfId="9082" xr:uid="{00000000-0005-0000-0000-000057230000}"/>
    <cellStyle name="Normal 10 4 8" xfId="9083" xr:uid="{00000000-0005-0000-0000-000058230000}"/>
    <cellStyle name="Normal 10 4 9" xfId="9084" xr:uid="{00000000-0005-0000-0000-000059230000}"/>
    <cellStyle name="Normal 10 4_T-straight with PEDs adjustor" xfId="9085" xr:uid="{00000000-0005-0000-0000-00005A230000}"/>
    <cellStyle name="Normal 10 5" xfId="9086" xr:uid="{00000000-0005-0000-0000-00005B230000}"/>
    <cellStyle name="Normal 10 5 2" xfId="9087" xr:uid="{00000000-0005-0000-0000-00005C230000}"/>
    <cellStyle name="Normal 10 5 2 2" xfId="9088" xr:uid="{00000000-0005-0000-0000-00005D230000}"/>
    <cellStyle name="Normal 10 5 2 2 2" xfId="9089" xr:uid="{00000000-0005-0000-0000-00005E230000}"/>
    <cellStyle name="Normal 10 5 2 2 2 2" xfId="9090" xr:uid="{00000000-0005-0000-0000-00005F230000}"/>
    <cellStyle name="Normal 10 5 2 2 2 2 2" xfId="9091" xr:uid="{00000000-0005-0000-0000-000060230000}"/>
    <cellStyle name="Normal 10 5 2 2 2 3" xfId="9092" xr:uid="{00000000-0005-0000-0000-000061230000}"/>
    <cellStyle name="Normal 10 5 2 2 3" xfId="9093" xr:uid="{00000000-0005-0000-0000-000062230000}"/>
    <cellStyle name="Normal 10 5 2 2 3 2" xfId="9094" xr:uid="{00000000-0005-0000-0000-000063230000}"/>
    <cellStyle name="Normal 10 5 2 2 3 2 2" xfId="9095" xr:uid="{00000000-0005-0000-0000-000064230000}"/>
    <cellStyle name="Normal 10 5 2 2 3 3" xfId="9096" xr:uid="{00000000-0005-0000-0000-000065230000}"/>
    <cellStyle name="Normal 10 5 2 2 4" xfId="9097" xr:uid="{00000000-0005-0000-0000-000066230000}"/>
    <cellStyle name="Normal 10 5 2 2 4 2" xfId="9098" xr:uid="{00000000-0005-0000-0000-000067230000}"/>
    <cellStyle name="Normal 10 5 2 2 5" xfId="9099" xr:uid="{00000000-0005-0000-0000-000068230000}"/>
    <cellStyle name="Normal 10 5 2 2_T-straight with PEDs adjustor" xfId="9100" xr:uid="{00000000-0005-0000-0000-000069230000}"/>
    <cellStyle name="Normal 10 5 2 3" xfId="9101" xr:uid="{00000000-0005-0000-0000-00006A230000}"/>
    <cellStyle name="Normal 10 5 2 3 2" xfId="9102" xr:uid="{00000000-0005-0000-0000-00006B230000}"/>
    <cellStyle name="Normal 10 5 2 3 2 2" xfId="9103" xr:uid="{00000000-0005-0000-0000-00006C230000}"/>
    <cellStyle name="Normal 10 5 2 3 3" xfId="9104" xr:uid="{00000000-0005-0000-0000-00006D230000}"/>
    <cellStyle name="Normal 10 5 2 4" xfId="9105" xr:uid="{00000000-0005-0000-0000-00006E230000}"/>
    <cellStyle name="Normal 10 5 2 4 2" xfId="9106" xr:uid="{00000000-0005-0000-0000-00006F230000}"/>
    <cellStyle name="Normal 10 5 2 4 2 2" xfId="9107" xr:uid="{00000000-0005-0000-0000-000070230000}"/>
    <cellStyle name="Normal 10 5 2 4 3" xfId="9108" xr:uid="{00000000-0005-0000-0000-000071230000}"/>
    <cellStyle name="Normal 10 5 2 5" xfId="9109" xr:uid="{00000000-0005-0000-0000-000072230000}"/>
    <cellStyle name="Normal 10 5 2 5 2" xfId="9110" xr:uid="{00000000-0005-0000-0000-000073230000}"/>
    <cellStyle name="Normal 10 5 2 6" xfId="9111" xr:uid="{00000000-0005-0000-0000-000074230000}"/>
    <cellStyle name="Normal 10 5 2_T-straight with PEDs adjustor" xfId="9112" xr:uid="{00000000-0005-0000-0000-000075230000}"/>
    <cellStyle name="Normal 10 5 3" xfId="9113" xr:uid="{00000000-0005-0000-0000-000076230000}"/>
    <cellStyle name="Normal 10 5 3 2" xfId="9114" xr:uid="{00000000-0005-0000-0000-000077230000}"/>
    <cellStyle name="Normal 10 5 3 2 2" xfId="9115" xr:uid="{00000000-0005-0000-0000-000078230000}"/>
    <cellStyle name="Normal 10 5 3 2 2 2" xfId="9116" xr:uid="{00000000-0005-0000-0000-000079230000}"/>
    <cellStyle name="Normal 10 5 3 2 3" xfId="9117" xr:uid="{00000000-0005-0000-0000-00007A230000}"/>
    <cellStyle name="Normal 10 5 3 3" xfId="9118" xr:uid="{00000000-0005-0000-0000-00007B230000}"/>
    <cellStyle name="Normal 10 5 3 3 2" xfId="9119" xr:uid="{00000000-0005-0000-0000-00007C230000}"/>
    <cellStyle name="Normal 10 5 3 3 2 2" xfId="9120" xr:uid="{00000000-0005-0000-0000-00007D230000}"/>
    <cellStyle name="Normal 10 5 3 3 3" xfId="9121" xr:uid="{00000000-0005-0000-0000-00007E230000}"/>
    <cellStyle name="Normal 10 5 3 4" xfId="9122" xr:uid="{00000000-0005-0000-0000-00007F230000}"/>
    <cellStyle name="Normal 10 5 3 4 2" xfId="9123" xr:uid="{00000000-0005-0000-0000-000080230000}"/>
    <cellStyle name="Normal 10 5 3 5" xfId="9124" xr:uid="{00000000-0005-0000-0000-000081230000}"/>
    <cellStyle name="Normal 10 5 3_T-straight with PEDs adjustor" xfId="9125" xr:uid="{00000000-0005-0000-0000-000082230000}"/>
    <cellStyle name="Normal 10 5 4" xfId="9126" xr:uid="{00000000-0005-0000-0000-000083230000}"/>
    <cellStyle name="Normal 10 5 4 2" xfId="9127" xr:uid="{00000000-0005-0000-0000-000084230000}"/>
    <cellStyle name="Normal 10 5 4 2 2" xfId="9128" xr:uid="{00000000-0005-0000-0000-000085230000}"/>
    <cellStyle name="Normal 10 5 4 3" xfId="9129" xr:uid="{00000000-0005-0000-0000-000086230000}"/>
    <cellStyle name="Normal 10 5 5" xfId="9130" xr:uid="{00000000-0005-0000-0000-000087230000}"/>
    <cellStyle name="Normal 10 5 5 2" xfId="9131" xr:uid="{00000000-0005-0000-0000-000088230000}"/>
    <cellStyle name="Normal 10 5 5 2 2" xfId="9132" xr:uid="{00000000-0005-0000-0000-000089230000}"/>
    <cellStyle name="Normal 10 5 5 3" xfId="9133" xr:uid="{00000000-0005-0000-0000-00008A230000}"/>
    <cellStyle name="Normal 10 5 6" xfId="9134" xr:uid="{00000000-0005-0000-0000-00008B230000}"/>
    <cellStyle name="Normal 10 5 6 2" xfId="9135" xr:uid="{00000000-0005-0000-0000-00008C230000}"/>
    <cellStyle name="Normal 10 5 7" xfId="9136" xr:uid="{00000000-0005-0000-0000-00008D230000}"/>
    <cellStyle name="Normal 10 5_T-straight with PEDs adjustor" xfId="9137" xr:uid="{00000000-0005-0000-0000-00008E230000}"/>
    <cellStyle name="Normal 10 6" xfId="9138" xr:uid="{00000000-0005-0000-0000-00008F230000}"/>
    <cellStyle name="Normal 10 6 2" xfId="9139" xr:uid="{00000000-0005-0000-0000-000090230000}"/>
    <cellStyle name="Normal 10 6 2 2" xfId="9140" xr:uid="{00000000-0005-0000-0000-000091230000}"/>
    <cellStyle name="Normal 10 6 2 2 2" xfId="9141" xr:uid="{00000000-0005-0000-0000-000092230000}"/>
    <cellStyle name="Normal 10 6 2 2 2 2" xfId="9142" xr:uid="{00000000-0005-0000-0000-000093230000}"/>
    <cellStyle name="Normal 10 6 2 2 3" xfId="9143" xr:uid="{00000000-0005-0000-0000-000094230000}"/>
    <cellStyle name="Normal 10 6 2 3" xfId="9144" xr:uid="{00000000-0005-0000-0000-000095230000}"/>
    <cellStyle name="Normal 10 6 2 3 2" xfId="9145" xr:uid="{00000000-0005-0000-0000-000096230000}"/>
    <cellStyle name="Normal 10 6 2 3 2 2" xfId="9146" xr:uid="{00000000-0005-0000-0000-000097230000}"/>
    <cellStyle name="Normal 10 6 2 3 3" xfId="9147" xr:uid="{00000000-0005-0000-0000-000098230000}"/>
    <cellStyle name="Normal 10 6 2 4" xfId="9148" xr:uid="{00000000-0005-0000-0000-000099230000}"/>
    <cellStyle name="Normal 10 6 2 4 2" xfId="9149" xr:uid="{00000000-0005-0000-0000-00009A230000}"/>
    <cellStyle name="Normal 10 6 2 5" xfId="9150" xr:uid="{00000000-0005-0000-0000-00009B230000}"/>
    <cellStyle name="Normal 10 6 2_T-straight with PEDs adjustor" xfId="9151" xr:uid="{00000000-0005-0000-0000-00009C230000}"/>
    <cellStyle name="Normal 10 6 3" xfId="9152" xr:uid="{00000000-0005-0000-0000-00009D230000}"/>
    <cellStyle name="Normal 10 6 3 2" xfId="9153" xr:uid="{00000000-0005-0000-0000-00009E230000}"/>
    <cellStyle name="Normal 10 6 3 2 2" xfId="9154" xr:uid="{00000000-0005-0000-0000-00009F230000}"/>
    <cellStyle name="Normal 10 6 3 3" xfId="9155" xr:uid="{00000000-0005-0000-0000-0000A0230000}"/>
    <cellStyle name="Normal 10 6 4" xfId="9156" xr:uid="{00000000-0005-0000-0000-0000A1230000}"/>
    <cellStyle name="Normal 10 6 4 2" xfId="9157" xr:uid="{00000000-0005-0000-0000-0000A2230000}"/>
    <cellStyle name="Normal 10 6 4 2 2" xfId="9158" xr:uid="{00000000-0005-0000-0000-0000A3230000}"/>
    <cellStyle name="Normal 10 6 4 3" xfId="9159" xr:uid="{00000000-0005-0000-0000-0000A4230000}"/>
    <cellStyle name="Normal 10 6 5" xfId="9160" xr:uid="{00000000-0005-0000-0000-0000A5230000}"/>
    <cellStyle name="Normal 10 6 5 2" xfId="9161" xr:uid="{00000000-0005-0000-0000-0000A6230000}"/>
    <cellStyle name="Normal 10 6 6" xfId="9162" xr:uid="{00000000-0005-0000-0000-0000A7230000}"/>
    <cellStyle name="Normal 10 6_T-straight with PEDs adjustor" xfId="9163" xr:uid="{00000000-0005-0000-0000-0000A8230000}"/>
    <cellStyle name="Normal 10 7" xfId="9164" xr:uid="{00000000-0005-0000-0000-0000A9230000}"/>
    <cellStyle name="Normal 10 7 2" xfId="9165" xr:uid="{00000000-0005-0000-0000-0000AA230000}"/>
    <cellStyle name="Normal 10 7 2 2" xfId="9166" xr:uid="{00000000-0005-0000-0000-0000AB230000}"/>
    <cellStyle name="Normal 10 7 2 2 2" xfId="9167" xr:uid="{00000000-0005-0000-0000-0000AC230000}"/>
    <cellStyle name="Normal 10 7 2 3" xfId="9168" xr:uid="{00000000-0005-0000-0000-0000AD230000}"/>
    <cellStyle name="Normal 10 7 3" xfId="9169" xr:uid="{00000000-0005-0000-0000-0000AE230000}"/>
    <cellStyle name="Normal 10 7 3 2" xfId="9170" xr:uid="{00000000-0005-0000-0000-0000AF230000}"/>
    <cellStyle name="Normal 10 7 3 2 2" xfId="9171" xr:uid="{00000000-0005-0000-0000-0000B0230000}"/>
    <cellStyle name="Normal 10 7 3 3" xfId="9172" xr:uid="{00000000-0005-0000-0000-0000B1230000}"/>
    <cellStyle name="Normal 10 7 4" xfId="9173" xr:uid="{00000000-0005-0000-0000-0000B2230000}"/>
    <cellStyle name="Normal 10 7 4 2" xfId="9174" xr:uid="{00000000-0005-0000-0000-0000B3230000}"/>
    <cellStyle name="Normal 10 7 5" xfId="9175" xr:uid="{00000000-0005-0000-0000-0000B4230000}"/>
    <cellStyle name="Normal 10 7_T-straight with PEDs adjustor" xfId="9176" xr:uid="{00000000-0005-0000-0000-0000B5230000}"/>
    <cellStyle name="Normal 10 8" xfId="9177" xr:uid="{00000000-0005-0000-0000-0000B6230000}"/>
    <cellStyle name="Normal 10 8 2" xfId="9178" xr:uid="{00000000-0005-0000-0000-0000B7230000}"/>
    <cellStyle name="Normal 10 8 2 2" xfId="9179" xr:uid="{00000000-0005-0000-0000-0000B8230000}"/>
    <cellStyle name="Normal 10 8 3" xfId="9180" xr:uid="{00000000-0005-0000-0000-0000B9230000}"/>
    <cellStyle name="Normal 10 9" xfId="9181" xr:uid="{00000000-0005-0000-0000-0000BA230000}"/>
    <cellStyle name="Normal 10 9 2" xfId="9182" xr:uid="{00000000-0005-0000-0000-0000BB230000}"/>
    <cellStyle name="Normal 10 9 2 2" xfId="9183" xr:uid="{00000000-0005-0000-0000-0000BC230000}"/>
    <cellStyle name="Normal 10 9 3" xfId="9184" xr:uid="{00000000-0005-0000-0000-0000BD230000}"/>
    <cellStyle name="Normal 10_T-straight with PEDs adjustor" xfId="9185" xr:uid="{00000000-0005-0000-0000-0000BE230000}"/>
    <cellStyle name="Normal 11" xfId="9186" xr:uid="{00000000-0005-0000-0000-0000BF230000}"/>
    <cellStyle name="Normal 11 10" xfId="9187" xr:uid="{00000000-0005-0000-0000-0000C0230000}"/>
    <cellStyle name="Normal 11 10 2" xfId="9188" xr:uid="{00000000-0005-0000-0000-0000C1230000}"/>
    <cellStyle name="Normal 11 11" xfId="9189" xr:uid="{00000000-0005-0000-0000-0000C2230000}"/>
    <cellStyle name="Normal 11 2" xfId="9190" xr:uid="{00000000-0005-0000-0000-0000C3230000}"/>
    <cellStyle name="Normal 11 2 2" xfId="9191" xr:uid="{00000000-0005-0000-0000-0000C4230000}"/>
    <cellStyle name="Normal 11 2 3" xfId="9192" xr:uid="{00000000-0005-0000-0000-0000C5230000}"/>
    <cellStyle name="Normal 11 3" xfId="9193" xr:uid="{00000000-0005-0000-0000-0000C6230000}"/>
    <cellStyle name="Normal 11 3 10" xfId="9194" xr:uid="{00000000-0005-0000-0000-0000C7230000}"/>
    <cellStyle name="Normal 11 3 2" xfId="9195" xr:uid="{00000000-0005-0000-0000-0000C8230000}"/>
    <cellStyle name="Normal 11 3 2 2" xfId="9196" xr:uid="{00000000-0005-0000-0000-0000C9230000}"/>
    <cellStyle name="Normal 11 3 2 2 2" xfId="9197" xr:uid="{00000000-0005-0000-0000-0000CA230000}"/>
    <cellStyle name="Normal 11 3 2 2 2 2" xfId="9198" xr:uid="{00000000-0005-0000-0000-0000CB230000}"/>
    <cellStyle name="Normal 11 3 2 2 2 2 2" xfId="9199" xr:uid="{00000000-0005-0000-0000-0000CC230000}"/>
    <cellStyle name="Normal 11 3 2 2 2 2 2 2" xfId="9200" xr:uid="{00000000-0005-0000-0000-0000CD230000}"/>
    <cellStyle name="Normal 11 3 2 2 2 2 2 2 2" xfId="9201" xr:uid="{00000000-0005-0000-0000-0000CE230000}"/>
    <cellStyle name="Normal 11 3 2 2 2 2 2 3" xfId="9202" xr:uid="{00000000-0005-0000-0000-0000CF230000}"/>
    <cellStyle name="Normal 11 3 2 2 2 2 3" xfId="9203" xr:uid="{00000000-0005-0000-0000-0000D0230000}"/>
    <cellStyle name="Normal 11 3 2 2 2 2 3 2" xfId="9204" xr:uid="{00000000-0005-0000-0000-0000D1230000}"/>
    <cellStyle name="Normal 11 3 2 2 2 2 4" xfId="9205" xr:uid="{00000000-0005-0000-0000-0000D2230000}"/>
    <cellStyle name="Normal 11 3 2 2 2 3" xfId="9206" xr:uid="{00000000-0005-0000-0000-0000D3230000}"/>
    <cellStyle name="Normal 11 3 2 2 2 3 2" xfId="9207" xr:uid="{00000000-0005-0000-0000-0000D4230000}"/>
    <cellStyle name="Normal 11 3 2 2 2 3 2 2" xfId="9208" xr:uid="{00000000-0005-0000-0000-0000D5230000}"/>
    <cellStyle name="Normal 11 3 2 2 2 3 3" xfId="9209" xr:uid="{00000000-0005-0000-0000-0000D6230000}"/>
    <cellStyle name="Normal 11 3 2 2 2 4" xfId="9210" xr:uid="{00000000-0005-0000-0000-0000D7230000}"/>
    <cellStyle name="Normal 11 3 2 2 2 4 2" xfId="9211" xr:uid="{00000000-0005-0000-0000-0000D8230000}"/>
    <cellStyle name="Normal 11 3 2 2 2 5" xfId="9212" xr:uid="{00000000-0005-0000-0000-0000D9230000}"/>
    <cellStyle name="Normal 11 3 2 2 3" xfId="9213" xr:uid="{00000000-0005-0000-0000-0000DA230000}"/>
    <cellStyle name="Normal 11 3 2 2 3 2" xfId="9214" xr:uid="{00000000-0005-0000-0000-0000DB230000}"/>
    <cellStyle name="Normal 11 3 2 2 3 2 2" xfId="9215" xr:uid="{00000000-0005-0000-0000-0000DC230000}"/>
    <cellStyle name="Normal 11 3 2 2 3 2 2 2" xfId="9216" xr:uid="{00000000-0005-0000-0000-0000DD230000}"/>
    <cellStyle name="Normal 11 3 2 2 3 2 3" xfId="9217" xr:uid="{00000000-0005-0000-0000-0000DE230000}"/>
    <cellStyle name="Normal 11 3 2 2 3 3" xfId="9218" xr:uid="{00000000-0005-0000-0000-0000DF230000}"/>
    <cellStyle name="Normal 11 3 2 2 3 3 2" xfId="9219" xr:uid="{00000000-0005-0000-0000-0000E0230000}"/>
    <cellStyle name="Normal 11 3 2 2 3 4" xfId="9220" xr:uid="{00000000-0005-0000-0000-0000E1230000}"/>
    <cellStyle name="Normal 11 3 2 2 4" xfId="9221" xr:uid="{00000000-0005-0000-0000-0000E2230000}"/>
    <cellStyle name="Normal 11 3 2 2 4 2" xfId="9222" xr:uid="{00000000-0005-0000-0000-0000E3230000}"/>
    <cellStyle name="Normal 11 3 2 2 4 2 2" xfId="9223" xr:uid="{00000000-0005-0000-0000-0000E4230000}"/>
    <cellStyle name="Normal 11 3 2 2 4 2 2 2" xfId="9224" xr:uid="{00000000-0005-0000-0000-0000E5230000}"/>
    <cellStyle name="Normal 11 3 2 2 4 2 3" xfId="9225" xr:uid="{00000000-0005-0000-0000-0000E6230000}"/>
    <cellStyle name="Normal 11 3 2 2 4 3" xfId="9226" xr:uid="{00000000-0005-0000-0000-0000E7230000}"/>
    <cellStyle name="Normal 11 3 2 2 4 3 2" xfId="9227" xr:uid="{00000000-0005-0000-0000-0000E8230000}"/>
    <cellStyle name="Normal 11 3 2 2 4 4" xfId="9228" xr:uid="{00000000-0005-0000-0000-0000E9230000}"/>
    <cellStyle name="Normal 11 3 2 2 5" xfId="9229" xr:uid="{00000000-0005-0000-0000-0000EA230000}"/>
    <cellStyle name="Normal 11 3 2 2 5 2" xfId="9230" xr:uid="{00000000-0005-0000-0000-0000EB230000}"/>
    <cellStyle name="Normal 11 3 2 2 5 2 2" xfId="9231" xr:uid="{00000000-0005-0000-0000-0000EC230000}"/>
    <cellStyle name="Normal 11 3 2 2 5 3" xfId="9232" xr:uid="{00000000-0005-0000-0000-0000ED230000}"/>
    <cellStyle name="Normal 11 3 2 2 6" xfId="9233" xr:uid="{00000000-0005-0000-0000-0000EE230000}"/>
    <cellStyle name="Normal 11 3 2 2 6 2" xfId="9234" xr:uid="{00000000-0005-0000-0000-0000EF230000}"/>
    <cellStyle name="Normal 11 3 2 2 7" xfId="9235" xr:uid="{00000000-0005-0000-0000-0000F0230000}"/>
    <cellStyle name="Normal 11 3 2 2 7 2" xfId="9236" xr:uid="{00000000-0005-0000-0000-0000F1230000}"/>
    <cellStyle name="Normal 11 3 2 2 8" xfId="9237" xr:uid="{00000000-0005-0000-0000-0000F2230000}"/>
    <cellStyle name="Normal 11 3 2 3" xfId="9238" xr:uid="{00000000-0005-0000-0000-0000F3230000}"/>
    <cellStyle name="Normal 11 3 2 3 2" xfId="9239" xr:uid="{00000000-0005-0000-0000-0000F4230000}"/>
    <cellStyle name="Normal 11 3 2 3 2 2" xfId="9240" xr:uid="{00000000-0005-0000-0000-0000F5230000}"/>
    <cellStyle name="Normal 11 3 2 3 2 2 2" xfId="9241" xr:uid="{00000000-0005-0000-0000-0000F6230000}"/>
    <cellStyle name="Normal 11 3 2 3 2 2 2 2" xfId="9242" xr:uid="{00000000-0005-0000-0000-0000F7230000}"/>
    <cellStyle name="Normal 11 3 2 3 2 2 3" xfId="9243" xr:uid="{00000000-0005-0000-0000-0000F8230000}"/>
    <cellStyle name="Normal 11 3 2 3 2 3" xfId="9244" xr:uid="{00000000-0005-0000-0000-0000F9230000}"/>
    <cellStyle name="Normal 11 3 2 3 2 3 2" xfId="9245" xr:uid="{00000000-0005-0000-0000-0000FA230000}"/>
    <cellStyle name="Normal 11 3 2 3 2 4" xfId="9246" xr:uid="{00000000-0005-0000-0000-0000FB230000}"/>
    <cellStyle name="Normal 11 3 2 3 3" xfId="9247" xr:uid="{00000000-0005-0000-0000-0000FC230000}"/>
    <cellStyle name="Normal 11 3 2 3 3 2" xfId="9248" xr:uid="{00000000-0005-0000-0000-0000FD230000}"/>
    <cellStyle name="Normal 11 3 2 3 3 2 2" xfId="9249" xr:uid="{00000000-0005-0000-0000-0000FE230000}"/>
    <cellStyle name="Normal 11 3 2 3 3 3" xfId="9250" xr:uid="{00000000-0005-0000-0000-0000FF230000}"/>
    <cellStyle name="Normal 11 3 2 3 4" xfId="9251" xr:uid="{00000000-0005-0000-0000-000000240000}"/>
    <cellStyle name="Normal 11 3 2 3 4 2" xfId="9252" xr:uid="{00000000-0005-0000-0000-000001240000}"/>
    <cellStyle name="Normal 11 3 2 3 5" xfId="9253" xr:uid="{00000000-0005-0000-0000-000002240000}"/>
    <cellStyle name="Normal 11 3 2 4" xfId="9254" xr:uid="{00000000-0005-0000-0000-000003240000}"/>
    <cellStyle name="Normal 11 3 2 4 2" xfId="9255" xr:uid="{00000000-0005-0000-0000-000004240000}"/>
    <cellStyle name="Normal 11 3 2 4 2 2" xfId="9256" xr:uid="{00000000-0005-0000-0000-000005240000}"/>
    <cellStyle name="Normal 11 3 2 4 2 2 2" xfId="9257" xr:uid="{00000000-0005-0000-0000-000006240000}"/>
    <cellStyle name="Normal 11 3 2 4 2 3" xfId="9258" xr:uid="{00000000-0005-0000-0000-000007240000}"/>
    <cellStyle name="Normal 11 3 2 4 3" xfId="9259" xr:uid="{00000000-0005-0000-0000-000008240000}"/>
    <cellStyle name="Normal 11 3 2 4 3 2" xfId="9260" xr:uid="{00000000-0005-0000-0000-000009240000}"/>
    <cellStyle name="Normal 11 3 2 4 4" xfId="9261" xr:uid="{00000000-0005-0000-0000-00000A240000}"/>
    <cellStyle name="Normal 11 3 2 5" xfId="9262" xr:uid="{00000000-0005-0000-0000-00000B240000}"/>
    <cellStyle name="Normal 11 3 2 5 2" xfId="9263" xr:uid="{00000000-0005-0000-0000-00000C240000}"/>
    <cellStyle name="Normal 11 3 2 5 2 2" xfId="9264" xr:uid="{00000000-0005-0000-0000-00000D240000}"/>
    <cellStyle name="Normal 11 3 2 5 2 2 2" xfId="9265" xr:uid="{00000000-0005-0000-0000-00000E240000}"/>
    <cellStyle name="Normal 11 3 2 5 2 3" xfId="9266" xr:uid="{00000000-0005-0000-0000-00000F240000}"/>
    <cellStyle name="Normal 11 3 2 5 3" xfId="9267" xr:uid="{00000000-0005-0000-0000-000010240000}"/>
    <cellStyle name="Normal 11 3 2 5 3 2" xfId="9268" xr:uid="{00000000-0005-0000-0000-000011240000}"/>
    <cellStyle name="Normal 11 3 2 5 4" xfId="9269" xr:uid="{00000000-0005-0000-0000-000012240000}"/>
    <cellStyle name="Normal 11 3 2 6" xfId="9270" xr:uid="{00000000-0005-0000-0000-000013240000}"/>
    <cellStyle name="Normal 11 3 2 6 2" xfId="9271" xr:uid="{00000000-0005-0000-0000-000014240000}"/>
    <cellStyle name="Normal 11 3 2 6 2 2" xfId="9272" xr:uid="{00000000-0005-0000-0000-000015240000}"/>
    <cellStyle name="Normal 11 3 2 6 3" xfId="9273" xr:uid="{00000000-0005-0000-0000-000016240000}"/>
    <cellStyle name="Normal 11 3 2 7" xfId="9274" xr:uid="{00000000-0005-0000-0000-000017240000}"/>
    <cellStyle name="Normal 11 3 2 7 2" xfId="9275" xr:uid="{00000000-0005-0000-0000-000018240000}"/>
    <cellStyle name="Normal 11 3 2 8" xfId="9276" xr:uid="{00000000-0005-0000-0000-000019240000}"/>
    <cellStyle name="Normal 11 3 2 8 2" xfId="9277" xr:uid="{00000000-0005-0000-0000-00001A240000}"/>
    <cellStyle name="Normal 11 3 2 9" xfId="9278" xr:uid="{00000000-0005-0000-0000-00001B240000}"/>
    <cellStyle name="Normal 11 3 3" xfId="9279" xr:uid="{00000000-0005-0000-0000-00001C240000}"/>
    <cellStyle name="Normal 11 3 3 2" xfId="9280" xr:uid="{00000000-0005-0000-0000-00001D240000}"/>
    <cellStyle name="Normal 11 3 3 2 2" xfId="9281" xr:uid="{00000000-0005-0000-0000-00001E240000}"/>
    <cellStyle name="Normal 11 3 3 2 2 2" xfId="9282" xr:uid="{00000000-0005-0000-0000-00001F240000}"/>
    <cellStyle name="Normal 11 3 3 2 2 2 2" xfId="9283" xr:uid="{00000000-0005-0000-0000-000020240000}"/>
    <cellStyle name="Normal 11 3 3 2 2 2 2 2" xfId="9284" xr:uid="{00000000-0005-0000-0000-000021240000}"/>
    <cellStyle name="Normal 11 3 3 2 2 2 3" xfId="9285" xr:uid="{00000000-0005-0000-0000-000022240000}"/>
    <cellStyle name="Normal 11 3 3 2 2 3" xfId="9286" xr:uid="{00000000-0005-0000-0000-000023240000}"/>
    <cellStyle name="Normal 11 3 3 2 2 3 2" xfId="9287" xr:uid="{00000000-0005-0000-0000-000024240000}"/>
    <cellStyle name="Normal 11 3 3 2 2 4" xfId="9288" xr:uid="{00000000-0005-0000-0000-000025240000}"/>
    <cellStyle name="Normal 11 3 3 2 3" xfId="9289" xr:uid="{00000000-0005-0000-0000-000026240000}"/>
    <cellStyle name="Normal 11 3 3 2 3 2" xfId="9290" xr:uid="{00000000-0005-0000-0000-000027240000}"/>
    <cellStyle name="Normal 11 3 3 2 3 2 2" xfId="9291" xr:uid="{00000000-0005-0000-0000-000028240000}"/>
    <cellStyle name="Normal 11 3 3 2 3 3" xfId="9292" xr:uid="{00000000-0005-0000-0000-000029240000}"/>
    <cellStyle name="Normal 11 3 3 2 4" xfId="9293" xr:uid="{00000000-0005-0000-0000-00002A240000}"/>
    <cellStyle name="Normal 11 3 3 2 4 2" xfId="9294" xr:uid="{00000000-0005-0000-0000-00002B240000}"/>
    <cellStyle name="Normal 11 3 3 2 5" xfId="9295" xr:uid="{00000000-0005-0000-0000-00002C240000}"/>
    <cellStyle name="Normal 11 3 3 3" xfId="9296" xr:uid="{00000000-0005-0000-0000-00002D240000}"/>
    <cellStyle name="Normal 11 3 3 3 2" xfId="9297" xr:uid="{00000000-0005-0000-0000-00002E240000}"/>
    <cellStyle name="Normal 11 3 3 3 2 2" xfId="9298" xr:uid="{00000000-0005-0000-0000-00002F240000}"/>
    <cellStyle name="Normal 11 3 3 3 2 2 2" xfId="9299" xr:uid="{00000000-0005-0000-0000-000030240000}"/>
    <cellStyle name="Normal 11 3 3 3 2 3" xfId="9300" xr:uid="{00000000-0005-0000-0000-000031240000}"/>
    <cellStyle name="Normal 11 3 3 3 3" xfId="9301" xr:uid="{00000000-0005-0000-0000-000032240000}"/>
    <cellStyle name="Normal 11 3 3 3 3 2" xfId="9302" xr:uid="{00000000-0005-0000-0000-000033240000}"/>
    <cellStyle name="Normal 11 3 3 3 4" xfId="9303" xr:uid="{00000000-0005-0000-0000-000034240000}"/>
    <cellStyle name="Normal 11 3 3 4" xfId="9304" xr:uid="{00000000-0005-0000-0000-000035240000}"/>
    <cellStyle name="Normal 11 3 3 4 2" xfId="9305" xr:uid="{00000000-0005-0000-0000-000036240000}"/>
    <cellStyle name="Normal 11 3 3 4 2 2" xfId="9306" xr:uid="{00000000-0005-0000-0000-000037240000}"/>
    <cellStyle name="Normal 11 3 3 4 2 2 2" xfId="9307" xr:uid="{00000000-0005-0000-0000-000038240000}"/>
    <cellStyle name="Normal 11 3 3 4 2 3" xfId="9308" xr:uid="{00000000-0005-0000-0000-000039240000}"/>
    <cellStyle name="Normal 11 3 3 4 3" xfId="9309" xr:uid="{00000000-0005-0000-0000-00003A240000}"/>
    <cellStyle name="Normal 11 3 3 4 3 2" xfId="9310" xr:uid="{00000000-0005-0000-0000-00003B240000}"/>
    <cellStyle name="Normal 11 3 3 4 4" xfId="9311" xr:uid="{00000000-0005-0000-0000-00003C240000}"/>
    <cellStyle name="Normal 11 3 3 5" xfId="9312" xr:uid="{00000000-0005-0000-0000-00003D240000}"/>
    <cellStyle name="Normal 11 3 3 5 2" xfId="9313" xr:uid="{00000000-0005-0000-0000-00003E240000}"/>
    <cellStyle name="Normal 11 3 3 5 2 2" xfId="9314" xr:uid="{00000000-0005-0000-0000-00003F240000}"/>
    <cellStyle name="Normal 11 3 3 5 3" xfId="9315" xr:uid="{00000000-0005-0000-0000-000040240000}"/>
    <cellStyle name="Normal 11 3 3 6" xfId="9316" xr:uid="{00000000-0005-0000-0000-000041240000}"/>
    <cellStyle name="Normal 11 3 3 6 2" xfId="9317" xr:uid="{00000000-0005-0000-0000-000042240000}"/>
    <cellStyle name="Normal 11 3 3 7" xfId="9318" xr:uid="{00000000-0005-0000-0000-000043240000}"/>
    <cellStyle name="Normal 11 3 3 7 2" xfId="9319" xr:uid="{00000000-0005-0000-0000-000044240000}"/>
    <cellStyle name="Normal 11 3 3 8" xfId="9320" xr:uid="{00000000-0005-0000-0000-000045240000}"/>
    <cellStyle name="Normal 11 3 4" xfId="9321" xr:uid="{00000000-0005-0000-0000-000046240000}"/>
    <cellStyle name="Normal 11 3 4 2" xfId="9322" xr:uid="{00000000-0005-0000-0000-000047240000}"/>
    <cellStyle name="Normal 11 3 4 2 2" xfId="9323" xr:uid="{00000000-0005-0000-0000-000048240000}"/>
    <cellStyle name="Normal 11 3 4 2 2 2" xfId="9324" xr:uid="{00000000-0005-0000-0000-000049240000}"/>
    <cellStyle name="Normal 11 3 4 2 2 2 2" xfId="9325" xr:uid="{00000000-0005-0000-0000-00004A240000}"/>
    <cellStyle name="Normal 11 3 4 2 2 3" xfId="9326" xr:uid="{00000000-0005-0000-0000-00004B240000}"/>
    <cellStyle name="Normal 11 3 4 2 3" xfId="9327" xr:uid="{00000000-0005-0000-0000-00004C240000}"/>
    <cellStyle name="Normal 11 3 4 2 3 2" xfId="9328" xr:uid="{00000000-0005-0000-0000-00004D240000}"/>
    <cellStyle name="Normal 11 3 4 2 4" xfId="9329" xr:uid="{00000000-0005-0000-0000-00004E240000}"/>
    <cellStyle name="Normal 11 3 4 3" xfId="9330" xr:uid="{00000000-0005-0000-0000-00004F240000}"/>
    <cellStyle name="Normal 11 3 4 3 2" xfId="9331" xr:uid="{00000000-0005-0000-0000-000050240000}"/>
    <cellStyle name="Normal 11 3 4 3 2 2" xfId="9332" xr:uid="{00000000-0005-0000-0000-000051240000}"/>
    <cellStyle name="Normal 11 3 4 3 3" xfId="9333" xr:uid="{00000000-0005-0000-0000-000052240000}"/>
    <cellStyle name="Normal 11 3 4 4" xfId="9334" xr:uid="{00000000-0005-0000-0000-000053240000}"/>
    <cellStyle name="Normal 11 3 4 4 2" xfId="9335" xr:uid="{00000000-0005-0000-0000-000054240000}"/>
    <cellStyle name="Normal 11 3 4 5" xfId="9336" xr:uid="{00000000-0005-0000-0000-000055240000}"/>
    <cellStyle name="Normal 11 3 5" xfId="9337" xr:uid="{00000000-0005-0000-0000-000056240000}"/>
    <cellStyle name="Normal 11 3 5 2" xfId="9338" xr:uid="{00000000-0005-0000-0000-000057240000}"/>
    <cellStyle name="Normal 11 3 5 2 2" xfId="9339" xr:uid="{00000000-0005-0000-0000-000058240000}"/>
    <cellStyle name="Normal 11 3 5 2 2 2" xfId="9340" xr:uid="{00000000-0005-0000-0000-000059240000}"/>
    <cellStyle name="Normal 11 3 5 2 3" xfId="9341" xr:uid="{00000000-0005-0000-0000-00005A240000}"/>
    <cellStyle name="Normal 11 3 5 3" xfId="9342" xr:uid="{00000000-0005-0000-0000-00005B240000}"/>
    <cellStyle name="Normal 11 3 5 3 2" xfId="9343" xr:uid="{00000000-0005-0000-0000-00005C240000}"/>
    <cellStyle name="Normal 11 3 5 4" xfId="9344" xr:uid="{00000000-0005-0000-0000-00005D240000}"/>
    <cellStyle name="Normal 11 3 6" xfId="9345" xr:uid="{00000000-0005-0000-0000-00005E240000}"/>
    <cellStyle name="Normal 11 3 6 2" xfId="9346" xr:uid="{00000000-0005-0000-0000-00005F240000}"/>
    <cellStyle name="Normal 11 3 6 2 2" xfId="9347" xr:uid="{00000000-0005-0000-0000-000060240000}"/>
    <cellStyle name="Normal 11 3 6 2 2 2" xfId="9348" xr:uid="{00000000-0005-0000-0000-000061240000}"/>
    <cellStyle name="Normal 11 3 6 2 3" xfId="9349" xr:uid="{00000000-0005-0000-0000-000062240000}"/>
    <cellStyle name="Normal 11 3 6 3" xfId="9350" xr:uid="{00000000-0005-0000-0000-000063240000}"/>
    <cellStyle name="Normal 11 3 6 3 2" xfId="9351" xr:uid="{00000000-0005-0000-0000-000064240000}"/>
    <cellStyle name="Normal 11 3 6 4" xfId="9352" xr:uid="{00000000-0005-0000-0000-000065240000}"/>
    <cellStyle name="Normal 11 3 7" xfId="9353" xr:uid="{00000000-0005-0000-0000-000066240000}"/>
    <cellStyle name="Normal 11 3 7 2" xfId="9354" xr:uid="{00000000-0005-0000-0000-000067240000}"/>
    <cellStyle name="Normal 11 3 7 2 2" xfId="9355" xr:uid="{00000000-0005-0000-0000-000068240000}"/>
    <cellStyle name="Normal 11 3 7 3" xfId="9356" xr:uid="{00000000-0005-0000-0000-000069240000}"/>
    <cellStyle name="Normal 11 3 8" xfId="9357" xr:uid="{00000000-0005-0000-0000-00006A240000}"/>
    <cellStyle name="Normal 11 3 8 2" xfId="9358" xr:uid="{00000000-0005-0000-0000-00006B240000}"/>
    <cellStyle name="Normal 11 3 9" xfId="9359" xr:uid="{00000000-0005-0000-0000-00006C240000}"/>
    <cellStyle name="Normal 11 3 9 2" xfId="9360" xr:uid="{00000000-0005-0000-0000-00006D240000}"/>
    <cellStyle name="Normal 11 4" xfId="9361" xr:uid="{00000000-0005-0000-0000-00006E240000}"/>
    <cellStyle name="Normal 11 4 2" xfId="9362" xr:uid="{00000000-0005-0000-0000-00006F240000}"/>
    <cellStyle name="Normal 11 4 2 2" xfId="9363" xr:uid="{00000000-0005-0000-0000-000070240000}"/>
    <cellStyle name="Normal 11 4 2 2 2" xfId="9364" xr:uid="{00000000-0005-0000-0000-000071240000}"/>
    <cellStyle name="Normal 11 4 2 2 2 2" xfId="9365" xr:uid="{00000000-0005-0000-0000-000072240000}"/>
    <cellStyle name="Normal 11 4 2 2 2 2 2" xfId="9366" xr:uid="{00000000-0005-0000-0000-000073240000}"/>
    <cellStyle name="Normal 11 4 2 2 2 2 2 2" xfId="9367" xr:uid="{00000000-0005-0000-0000-000074240000}"/>
    <cellStyle name="Normal 11 4 2 2 2 2 3" xfId="9368" xr:uid="{00000000-0005-0000-0000-000075240000}"/>
    <cellStyle name="Normal 11 4 2 2 2 3" xfId="9369" xr:uid="{00000000-0005-0000-0000-000076240000}"/>
    <cellStyle name="Normal 11 4 2 2 2 3 2" xfId="9370" xr:uid="{00000000-0005-0000-0000-000077240000}"/>
    <cellStyle name="Normal 11 4 2 2 2 4" xfId="9371" xr:uid="{00000000-0005-0000-0000-000078240000}"/>
    <cellStyle name="Normal 11 4 2 2 3" xfId="9372" xr:uid="{00000000-0005-0000-0000-000079240000}"/>
    <cellStyle name="Normal 11 4 2 2 3 2" xfId="9373" xr:uid="{00000000-0005-0000-0000-00007A240000}"/>
    <cellStyle name="Normal 11 4 2 2 3 2 2" xfId="9374" xr:uid="{00000000-0005-0000-0000-00007B240000}"/>
    <cellStyle name="Normal 11 4 2 2 3 3" xfId="9375" xr:uid="{00000000-0005-0000-0000-00007C240000}"/>
    <cellStyle name="Normal 11 4 2 2 4" xfId="9376" xr:uid="{00000000-0005-0000-0000-00007D240000}"/>
    <cellStyle name="Normal 11 4 2 2 4 2" xfId="9377" xr:uid="{00000000-0005-0000-0000-00007E240000}"/>
    <cellStyle name="Normal 11 4 2 2 5" xfId="9378" xr:uid="{00000000-0005-0000-0000-00007F240000}"/>
    <cellStyle name="Normal 11 4 2 3" xfId="9379" xr:uid="{00000000-0005-0000-0000-000080240000}"/>
    <cellStyle name="Normal 11 4 2 3 2" xfId="9380" xr:uid="{00000000-0005-0000-0000-000081240000}"/>
    <cellStyle name="Normal 11 4 2 3 2 2" xfId="9381" xr:uid="{00000000-0005-0000-0000-000082240000}"/>
    <cellStyle name="Normal 11 4 2 3 2 2 2" xfId="9382" xr:uid="{00000000-0005-0000-0000-000083240000}"/>
    <cellStyle name="Normal 11 4 2 3 2 3" xfId="9383" xr:uid="{00000000-0005-0000-0000-000084240000}"/>
    <cellStyle name="Normal 11 4 2 3 3" xfId="9384" xr:uid="{00000000-0005-0000-0000-000085240000}"/>
    <cellStyle name="Normal 11 4 2 3 3 2" xfId="9385" xr:uid="{00000000-0005-0000-0000-000086240000}"/>
    <cellStyle name="Normal 11 4 2 3 4" xfId="9386" xr:uid="{00000000-0005-0000-0000-000087240000}"/>
    <cellStyle name="Normal 11 4 2 4" xfId="9387" xr:uid="{00000000-0005-0000-0000-000088240000}"/>
    <cellStyle name="Normal 11 4 2 4 2" xfId="9388" xr:uid="{00000000-0005-0000-0000-000089240000}"/>
    <cellStyle name="Normal 11 4 2 4 2 2" xfId="9389" xr:uid="{00000000-0005-0000-0000-00008A240000}"/>
    <cellStyle name="Normal 11 4 2 4 2 2 2" xfId="9390" xr:uid="{00000000-0005-0000-0000-00008B240000}"/>
    <cellStyle name="Normal 11 4 2 4 2 3" xfId="9391" xr:uid="{00000000-0005-0000-0000-00008C240000}"/>
    <cellStyle name="Normal 11 4 2 4 3" xfId="9392" xr:uid="{00000000-0005-0000-0000-00008D240000}"/>
    <cellStyle name="Normal 11 4 2 4 3 2" xfId="9393" xr:uid="{00000000-0005-0000-0000-00008E240000}"/>
    <cellStyle name="Normal 11 4 2 4 4" xfId="9394" xr:uid="{00000000-0005-0000-0000-00008F240000}"/>
    <cellStyle name="Normal 11 4 2 5" xfId="9395" xr:uid="{00000000-0005-0000-0000-000090240000}"/>
    <cellStyle name="Normal 11 4 2 5 2" xfId="9396" xr:uid="{00000000-0005-0000-0000-000091240000}"/>
    <cellStyle name="Normal 11 4 2 5 2 2" xfId="9397" xr:uid="{00000000-0005-0000-0000-000092240000}"/>
    <cellStyle name="Normal 11 4 2 5 3" xfId="9398" xr:uid="{00000000-0005-0000-0000-000093240000}"/>
    <cellStyle name="Normal 11 4 2 6" xfId="9399" xr:uid="{00000000-0005-0000-0000-000094240000}"/>
    <cellStyle name="Normal 11 4 2 6 2" xfId="9400" xr:uid="{00000000-0005-0000-0000-000095240000}"/>
    <cellStyle name="Normal 11 4 2 7" xfId="9401" xr:uid="{00000000-0005-0000-0000-000096240000}"/>
    <cellStyle name="Normal 11 4 2 7 2" xfId="9402" xr:uid="{00000000-0005-0000-0000-000097240000}"/>
    <cellStyle name="Normal 11 4 2 8" xfId="9403" xr:uid="{00000000-0005-0000-0000-000098240000}"/>
    <cellStyle name="Normal 11 4 3" xfId="9404" xr:uid="{00000000-0005-0000-0000-000099240000}"/>
    <cellStyle name="Normal 11 4 3 2" xfId="9405" xr:uid="{00000000-0005-0000-0000-00009A240000}"/>
    <cellStyle name="Normal 11 4 3 2 2" xfId="9406" xr:uid="{00000000-0005-0000-0000-00009B240000}"/>
    <cellStyle name="Normal 11 4 3 2 2 2" xfId="9407" xr:uid="{00000000-0005-0000-0000-00009C240000}"/>
    <cellStyle name="Normal 11 4 3 2 2 2 2" xfId="9408" xr:uid="{00000000-0005-0000-0000-00009D240000}"/>
    <cellStyle name="Normal 11 4 3 2 2 3" xfId="9409" xr:uid="{00000000-0005-0000-0000-00009E240000}"/>
    <cellStyle name="Normal 11 4 3 2 3" xfId="9410" xr:uid="{00000000-0005-0000-0000-00009F240000}"/>
    <cellStyle name="Normal 11 4 3 2 3 2" xfId="9411" xr:uid="{00000000-0005-0000-0000-0000A0240000}"/>
    <cellStyle name="Normal 11 4 3 2 4" xfId="9412" xr:uid="{00000000-0005-0000-0000-0000A1240000}"/>
    <cellStyle name="Normal 11 4 3 3" xfId="9413" xr:uid="{00000000-0005-0000-0000-0000A2240000}"/>
    <cellStyle name="Normal 11 4 3 3 2" xfId="9414" xr:uid="{00000000-0005-0000-0000-0000A3240000}"/>
    <cellStyle name="Normal 11 4 3 3 2 2" xfId="9415" xr:uid="{00000000-0005-0000-0000-0000A4240000}"/>
    <cellStyle name="Normal 11 4 3 3 3" xfId="9416" xr:uid="{00000000-0005-0000-0000-0000A5240000}"/>
    <cellStyle name="Normal 11 4 3 4" xfId="9417" xr:uid="{00000000-0005-0000-0000-0000A6240000}"/>
    <cellStyle name="Normal 11 4 3 4 2" xfId="9418" xr:uid="{00000000-0005-0000-0000-0000A7240000}"/>
    <cellStyle name="Normal 11 4 3 5" xfId="9419" xr:uid="{00000000-0005-0000-0000-0000A8240000}"/>
    <cellStyle name="Normal 11 4 4" xfId="9420" xr:uid="{00000000-0005-0000-0000-0000A9240000}"/>
    <cellStyle name="Normal 11 4 4 2" xfId="9421" xr:uid="{00000000-0005-0000-0000-0000AA240000}"/>
    <cellStyle name="Normal 11 4 4 2 2" xfId="9422" xr:uid="{00000000-0005-0000-0000-0000AB240000}"/>
    <cellStyle name="Normal 11 4 4 2 2 2" xfId="9423" xr:uid="{00000000-0005-0000-0000-0000AC240000}"/>
    <cellStyle name="Normal 11 4 4 2 3" xfId="9424" xr:uid="{00000000-0005-0000-0000-0000AD240000}"/>
    <cellStyle name="Normal 11 4 4 3" xfId="9425" xr:uid="{00000000-0005-0000-0000-0000AE240000}"/>
    <cellStyle name="Normal 11 4 4 3 2" xfId="9426" xr:uid="{00000000-0005-0000-0000-0000AF240000}"/>
    <cellStyle name="Normal 11 4 4 4" xfId="9427" xr:uid="{00000000-0005-0000-0000-0000B0240000}"/>
    <cellStyle name="Normal 11 4 5" xfId="9428" xr:uid="{00000000-0005-0000-0000-0000B1240000}"/>
    <cellStyle name="Normal 11 4 5 2" xfId="9429" xr:uid="{00000000-0005-0000-0000-0000B2240000}"/>
    <cellStyle name="Normal 11 4 5 2 2" xfId="9430" xr:uid="{00000000-0005-0000-0000-0000B3240000}"/>
    <cellStyle name="Normal 11 4 5 2 2 2" xfId="9431" xr:uid="{00000000-0005-0000-0000-0000B4240000}"/>
    <cellStyle name="Normal 11 4 5 2 3" xfId="9432" xr:uid="{00000000-0005-0000-0000-0000B5240000}"/>
    <cellStyle name="Normal 11 4 5 3" xfId="9433" xr:uid="{00000000-0005-0000-0000-0000B6240000}"/>
    <cellStyle name="Normal 11 4 5 3 2" xfId="9434" xr:uid="{00000000-0005-0000-0000-0000B7240000}"/>
    <cellStyle name="Normal 11 4 5 4" xfId="9435" xr:uid="{00000000-0005-0000-0000-0000B8240000}"/>
    <cellStyle name="Normal 11 4 6" xfId="9436" xr:uid="{00000000-0005-0000-0000-0000B9240000}"/>
    <cellStyle name="Normal 11 4 6 2" xfId="9437" xr:uid="{00000000-0005-0000-0000-0000BA240000}"/>
    <cellStyle name="Normal 11 4 6 2 2" xfId="9438" xr:uid="{00000000-0005-0000-0000-0000BB240000}"/>
    <cellStyle name="Normal 11 4 6 3" xfId="9439" xr:uid="{00000000-0005-0000-0000-0000BC240000}"/>
    <cellStyle name="Normal 11 4 7" xfId="9440" xr:uid="{00000000-0005-0000-0000-0000BD240000}"/>
    <cellStyle name="Normal 11 4 7 2" xfId="9441" xr:uid="{00000000-0005-0000-0000-0000BE240000}"/>
    <cellStyle name="Normal 11 4 8" xfId="9442" xr:uid="{00000000-0005-0000-0000-0000BF240000}"/>
    <cellStyle name="Normal 11 4 8 2" xfId="9443" xr:uid="{00000000-0005-0000-0000-0000C0240000}"/>
    <cellStyle name="Normal 11 4 9" xfId="9444" xr:uid="{00000000-0005-0000-0000-0000C1240000}"/>
    <cellStyle name="Normal 11 5" xfId="9445" xr:uid="{00000000-0005-0000-0000-0000C2240000}"/>
    <cellStyle name="Normal 11 5 2" xfId="9446" xr:uid="{00000000-0005-0000-0000-0000C3240000}"/>
    <cellStyle name="Normal 11 5 2 2" xfId="9447" xr:uid="{00000000-0005-0000-0000-0000C4240000}"/>
    <cellStyle name="Normal 11 5 2 2 2" xfId="9448" xr:uid="{00000000-0005-0000-0000-0000C5240000}"/>
    <cellStyle name="Normal 11 5 2 2 2 2" xfId="9449" xr:uid="{00000000-0005-0000-0000-0000C6240000}"/>
    <cellStyle name="Normal 11 5 2 2 2 2 2" xfId="9450" xr:uid="{00000000-0005-0000-0000-0000C7240000}"/>
    <cellStyle name="Normal 11 5 2 2 2 3" xfId="9451" xr:uid="{00000000-0005-0000-0000-0000C8240000}"/>
    <cellStyle name="Normal 11 5 2 2 3" xfId="9452" xr:uid="{00000000-0005-0000-0000-0000C9240000}"/>
    <cellStyle name="Normal 11 5 2 2 3 2" xfId="9453" xr:uid="{00000000-0005-0000-0000-0000CA240000}"/>
    <cellStyle name="Normal 11 5 2 2 4" xfId="9454" xr:uid="{00000000-0005-0000-0000-0000CB240000}"/>
    <cellStyle name="Normal 11 5 2 3" xfId="9455" xr:uid="{00000000-0005-0000-0000-0000CC240000}"/>
    <cellStyle name="Normal 11 5 2 3 2" xfId="9456" xr:uid="{00000000-0005-0000-0000-0000CD240000}"/>
    <cellStyle name="Normal 11 5 2 3 2 2" xfId="9457" xr:uid="{00000000-0005-0000-0000-0000CE240000}"/>
    <cellStyle name="Normal 11 5 2 3 3" xfId="9458" xr:uid="{00000000-0005-0000-0000-0000CF240000}"/>
    <cellStyle name="Normal 11 5 2 4" xfId="9459" xr:uid="{00000000-0005-0000-0000-0000D0240000}"/>
    <cellStyle name="Normal 11 5 2 4 2" xfId="9460" xr:uid="{00000000-0005-0000-0000-0000D1240000}"/>
    <cellStyle name="Normal 11 5 2 5" xfId="9461" xr:uid="{00000000-0005-0000-0000-0000D2240000}"/>
    <cellStyle name="Normal 11 5 3" xfId="9462" xr:uid="{00000000-0005-0000-0000-0000D3240000}"/>
    <cellStyle name="Normal 11 5 3 2" xfId="9463" xr:uid="{00000000-0005-0000-0000-0000D4240000}"/>
    <cellStyle name="Normal 11 5 3 2 2" xfId="9464" xr:uid="{00000000-0005-0000-0000-0000D5240000}"/>
    <cellStyle name="Normal 11 5 3 2 2 2" xfId="9465" xr:uid="{00000000-0005-0000-0000-0000D6240000}"/>
    <cellStyle name="Normal 11 5 3 2 3" xfId="9466" xr:uid="{00000000-0005-0000-0000-0000D7240000}"/>
    <cellStyle name="Normal 11 5 3 3" xfId="9467" xr:uid="{00000000-0005-0000-0000-0000D8240000}"/>
    <cellStyle name="Normal 11 5 3 3 2" xfId="9468" xr:uid="{00000000-0005-0000-0000-0000D9240000}"/>
    <cellStyle name="Normal 11 5 3 4" xfId="9469" xr:uid="{00000000-0005-0000-0000-0000DA240000}"/>
    <cellStyle name="Normal 11 5 4" xfId="9470" xr:uid="{00000000-0005-0000-0000-0000DB240000}"/>
    <cellStyle name="Normal 11 5 4 2" xfId="9471" xr:uid="{00000000-0005-0000-0000-0000DC240000}"/>
    <cellStyle name="Normal 11 5 4 2 2" xfId="9472" xr:uid="{00000000-0005-0000-0000-0000DD240000}"/>
    <cellStyle name="Normal 11 5 4 2 2 2" xfId="9473" xr:uid="{00000000-0005-0000-0000-0000DE240000}"/>
    <cellStyle name="Normal 11 5 4 2 3" xfId="9474" xr:uid="{00000000-0005-0000-0000-0000DF240000}"/>
    <cellStyle name="Normal 11 5 4 3" xfId="9475" xr:uid="{00000000-0005-0000-0000-0000E0240000}"/>
    <cellStyle name="Normal 11 5 4 3 2" xfId="9476" xr:uid="{00000000-0005-0000-0000-0000E1240000}"/>
    <cellStyle name="Normal 11 5 4 4" xfId="9477" xr:uid="{00000000-0005-0000-0000-0000E2240000}"/>
    <cellStyle name="Normal 11 5 5" xfId="9478" xr:uid="{00000000-0005-0000-0000-0000E3240000}"/>
    <cellStyle name="Normal 11 5 5 2" xfId="9479" xr:uid="{00000000-0005-0000-0000-0000E4240000}"/>
    <cellStyle name="Normal 11 5 5 2 2" xfId="9480" xr:uid="{00000000-0005-0000-0000-0000E5240000}"/>
    <cellStyle name="Normal 11 5 5 3" xfId="9481" xr:uid="{00000000-0005-0000-0000-0000E6240000}"/>
    <cellStyle name="Normal 11 5 6" xfId="9482" xr:uid="{00000000-0005-0000-0000-0000E7240000}"/>
    <cellStyle name="Normal 11 5 6 2" xfId="9483" xr:uid="{00000000-0005-0000-0000-0000E8240000}"/>
    <cellStyle name="Normal 11 5 7" xfId="9484" xr:uid="{00000000-0005-0000-0000-0000E9240000}"/>
    <cellStyle name="Normal 11 5 7 2" xfId="9485" xr:uid="{00000000-0005-0000-0000-0000EA240000}"/>
    <cellStyle name="Normal 11 5 8" xfId="9486" xr:uid="{00000000-0005-0000-0000-0000EB240000}"/>
    <cellStyle name="Normal 11 6" xfId="9487" xr:uid="{00000000-0005-0000-0000-0000EC240000}"/>
    <cellStyle name="Normal 11 6 2" xfId="9488" xr:uid="{00000000-0005-0000-0000-0000ED240000}"/>
    <cellStyle name="Normal 11 6 2 2" xfId="9489" xr:uid="{00000000-0005-0000-0000-0000EE240000}"/>
    <cellStyle name="Normal 11 6 2 2 2" xfId="9490" xr:uid="{00000000-0005-0000-0000-0000EF240000}"/>
    <cellStyle name="Normal 11 6 2 2 2 2" xfId="9491" xr:uid="{00000000-0005-0000-0000-0000F0240000}"/>
    <cellStyle name="Normal 11 6 2 2 3" xfId="9492" xr:uid="{00000000-0005-0000-0000-0000F1240000}"/>
    <cellStyle name="Normal 11 6 2 3" xfId="9493" xr:uid="{00000000-0005-0000-0000-0000F2240000}"/>
    <cellStyle name="Normal 11 6 2 3 2" xfId="9494" xr:uid="{00000000-0005-0000-0000-0000F3240000}"/>
    <cellStyle name="Normal 11 6 2 4" xfId="9495" xr:uid="{00000000-0005-0000-0000-0000F4240000}"/>
    <cellStyle name="Normal 11 6 3" xfId="9496" xr:uid="{00000000-0005-0000-0000-0000F5240000}"/>
    <cellStyle name="Normal 11 6 3 2" xfId="9497" xr:uid="{00000000-0005-0000-0000-0000F6240000}"/>
    <cellStyle name="Normal 11 6 3 2 2" xfId="9498" xr:uid="{00000000-0005-0000-0000-0000F7240000}"/>
    <cellStyle name="Normal 11 6 3 3" xfId="9499" xr:uid="{00000000-0005-0000-0000-0000F8240000}"/>
    <cellStyle name="Normal 11 6 4" xfId="9500" xr:uid="{00000000-0005-0000-0000-0000F9240000}"/>
    <cellStyle name="Normal 11 6 4 2" xfId="9501" xr:uid="{00000000-0005-0000-0000-0000FA240000}"/>
    <cellStyle name="Normal 11 6 5" xfId="9502" xr:uid="{00000000-0005-0000-0000-0000FB240000}"/>
    <cellStyle name="Normal 11 7" xfId="9503" xr:uid="{00000000-0005-0000-0000-0000FC240000}"/>
    <cellStyle name="Normal 11 7 2" xfId="9504" xr:uid="{00000000-0005-0000-0000-0000FD240000}"/>
    <cellStyle name="Normal 11 7 2 2" xfId="9505" xr:uid="{00000000-0005-0000-0000-0000FE240000}"/>
    <cellStyle name="Normal 11 7 2 2 2" xfId="9506" xr:uid="{00000000-0005-0000-0000-0000FF240000}"/>
    <cellStyle name="Normal 11 7 2 3" xfId="9507" xr:uid="{00000000-0005-0000-0000-000000250000}"/>
    <cellStyle name="Normal 11 7 3" xfId="9508" xr:uid="{00000000-0005-0000-0000-000001250000}"/>
    <cellStyle name="Normal 11 7 3 2" xfId="9509" xr:uid="{00000000-0005-0000-0000-000002250000}"/>
    <cellStyle name="Normal 11 7 4" xfId="9510" xr:uid="{00000000-0005-0000-0000-000003250000}"/>
    <cellStyle name="Normal 11 8" xfId="9511" xr:uid="{00000000-0005-0000-0000-000004250000}"/>
    <cellStyle name="Normal 11 8 2" xfId="9512" xr:uid="{00000000-0005-0000-0000-000005250000}"/>
    <cellStyle name="Normal 11 8 2 2" xfId="9513" xr:uid="{00000000-0005-0000-0000-000006250000}"/>
    <cellStyle name="Normal 11 8 2 2 2" xfId="9514" xr:uid="{00000000-0005-0000-0000-000007250000}"/>
    <cellStyle name="Normal 11 8 2 3" xfId="9515" xr:uid="{00000000-0005-0000-0000-000008250000}"/>
    <cellStyle name="Normal 11 8 3" xfId="9516" xr:uid="{00000000-0005-0000-0000-000009250000}"/>
    <cellStyle name="Normal 11 8 3 2" xfId="9517" xr:uid="{00000000-0005-0000-0000-00000A250000}"/>
    <cellStyle name="Normal 11 8 4" xfId="9518" xr:uid="{00000000-0005-0000-0000-00000B250000}"/>
    <cellStyle name="Normal 11 9" xfId="9519" xr:uid="{00000000-0005-0000-0000-00000C250000}"/>
    <cellStyle name="Normal 11 9 2" xfId="9520" xr:uid="{00000000-0005-0000-0000-00000D250000}"/>
    <cellStyle name="Normal 11 9 2 2" xfId="9521" xr:uid="{00000000-0005-0000-0000-00000E250000}"/>
    <cellStyle name="Normal 11 9 3" xfId="9522" xr:uid="{00000000-0005-0000-0000-00000F250000}"/>
    <cellStyle name="Normal 12" xfId="9523" xr:uid="{00000000-0005-0000-0000-000010250000}"/>
    <cellStyle name="Normal 12 10" xfId="9524" xr:uid="{00000000-0005-0000-0000-000011250000}"/>
    <cellStyle name="Normal 12 10 2" xfId="9525" xr:uid="{00000000-0005-0000-0000-000012250000}"/>
    <cellStyle name="Normal 12 11" xfId="9526" xr:uid="{00000000-0005-0000-0000-000013250000}"/>
    <cellStyle name="Normal 12 11 2" xfId="9527" xr:uid="{00000000-0005-0000-0000-000014250000}"/>
    <cellStyle name="Normal 12 12" xfId="9528" xr:uid="{00000000-0005-0000-0000-000015250000}"/>
    <cellStyle name="Normal 12 13" xfId="9529" xr:uid="{00000000-0005-0000-0000-000016250000}"/>
    <cellStyle name="Normal 12 14" xfId="9530" xr:uid="{00000000-0005-0000-0000-000017250000}"/>
    <cellStyle name="Normal 12 2" xfId="9531" xr:uid="{00000000-0005-0000-0000-000018250000}"/>
    <cellStyle name="Normal 12 2 10" xfId="9532" xr:uid="{00000000-0005-0000-0000-000019250000}"/>
    <cellStyle name="Normal 12 2 11" xfId="9533" xr:uid="{00000000-0005-0000-0000-00001A250000}"/>
    <cellStyle name="Normal 12 2 2" xfId="9534" xr:uid="{00000000-0005-0000-0000-00001B250000}"/>
    <cellStyle name="Normal 12 2 2 10" xfId="9535" xr:uid="{00000000-0005-0000-0000-00001C250000}"/>
    <cellStyle name="Normal 12 2 2 2" xfId="9536" xr:uid="{00000000-0005-0000-0000-00001D250000}"/>
    <cellStyle name="Normal 12 2 2 2 2" xfId="9537" xr:uid="{00000000-0005-0000-0000-00001E250000}"/>
    <cellStyle name="Normal 12 2 2 2 2 2" xfId="9538" xr:uid="{00000000-0005-0000-0000-00001F250000}"/>
    <cellStyle name="Normal 12 2 2 2 2 2 2" xfId="9539" xr:uid="{00000000-0005-0000-0000-000020250000}"/>
    <cellStyle name="Normal 12 2 2 2 2 2 2 2" xfId="9540" xr:uid="{00000000-0005-0000-0000-000021250000}"/>
    <cellStyle name="Normal 12 2 2 2 2 2 2 2 2" xfId="9541" xr:uid="{00000000-0005-0000-0000-000022250000}"/>
    <cellStyle name="Normal 12 2 2 2 2 2 2 3" xfId="9542" xr:uid="{00000000-0005-0000-0000-000023250000}"/>
    <cellStyle name="Normal 12 2 2 2 2 2 3" xfId="9543" xr:uid="{00000000-0005-0000-0000-000024250000}"/>
    <cellStyle name="Normal 12 2 2 2 2 2 3 2" xfId="9544" xr:uid="{00000000-0005-0000-0000-000025250000}"/>
    <cellStyle name="Normal 12 2 2 2 2 2 4" xfId="9545" xr:uid="{00000000-0005-0000-0000-000026250000}"/>
    <cellStyle name="Normal 12 2 2 2 2 3" xfId="9546" xr:uid="{00000000-0005-0000-0000-000027250000}"/>
    <cellStyle name="Normal 12 2 2 2 2 3 2" xfId="9547" xr:uid="{00000000-0005-0000-0000-000028250000}"/>
    <cellStyle name="Normal 12 2 2 2 2 3 2 2" xfId="9548" xr:uid="{00000000-0005-0000-0000-000029250000}"/>
    <cellStyle name="Normal 12 2 2 2 2 3 3" xfId="9549" xr:uid="{00000000-0005-0000-0000-00002A250000}"/>
    <cellStyle name="Normal 12 2 2 2 2 4" xfId="9550" xr:uid="{00000000-0005-0000-0000-00002B250000}"/>
    <cellStyle name="Normal 12 2 2 2 2 4 2" xfId="9551" xr:uid="{00000000-0005-0000-0000-00002C250000}"/>
    <cellStyle name="Normal 12 2 2 2 2 5" xfId="9552" xr:uid="{00000000-0005-0000-0000-00002D250000}"/>
    <cellStyle name="Normal 12 2 2 2 3" xfId="9553" xr:uid="{00000000-0005-0000-0000-00002E250000}"/>
    <cellStyle name="Normal 12 2 2 2 3 2" xfId="9554" xr:uid="{00000000-0005-0000-0000-00002F250000}"/>
    <cellStyle name="Normal 12 2 2 2 3 2 2" xfId="9555" xr:uid="{00000000-0005-0000-0000-000030250000}"/>
    <cellStyle name="Normal 12 2 2 2 3 2 2 2" xfId="9556" xr:uid="{00000000-0005-0000-0000-000031250000}"/>
    <cellStyle name="Normal 12 2 2 2 3 2 3" xfId="9557" xr:uid="{00000000-0005-0000-0000-000032250000}"/>
    <cellStyle name="Normal 12 2 2 2 3 3" xfId="9558" xr:uid="{00000000-0005-0000-0000-000033250000}"/>
    <cellStyle name="Normal 12 2 2 2 3 3 2" xfId="9559" xr:uid="{00000000-0005-0000-0000-000034250000}"/>
    <cellStyle name="Normal 12 2 2 2 3 4" xfId="9560" xr:uid="{00000000-0005-0000-0000-000035250000}"/>
    <cellStyle name="Normal 12 2 2 2 4" xfId="9561" xr:uid="{00000000-0005-0000-0000-000036250000}"/>
    <cellStyle name="Normal 12 2 2 2 4 2" xfId="9562" xr:uid="{00000000-0005-0000-0000-000037250000}"/>
    <cellStyle name="Normal 12 2 2 2 4 2 2" xfId="9563" xr:uid="{00000000-0005-0000-0000-000038250000}"/>
    <cellStyle name="Normal 12 2 2 2 4 2 2 2" xfId="9564" xr:uid="{00000000-0005-0000-0000-000039250000}"/>
    <cellStyle name="Normal 12 2 2 2 4 2 3" xfId="9565" xr:uid="{00000000-0005-0000-0000-00003A250000}"/>
    <cellStyle name="Normal 12 2 2 2 4 3" xfId="9566" xr:uid="{00000000-0005-0000-0000-00003B250000}"/>
    <cellStyle name="Normal 12 2 2 2 4 3 2" xfId="9567" xr:uid="{00000000-0005-0000-0000-00003C250000}"/>
    <cellStyle name="Normal 12 2 2 2 4 4" xfId="9568" xr:uid="{00000000-0005-0000-0000-00003D250000}"/>
    <cellStyle name="Normal 12 2 2 2 5" xfId="9569" xr:uid="{00000000-0005-0000-0000-00003E250000}"/>
    <cellStyle name="Normal 12 2 2 2 5 2" xfId="9570" xr:uid="{00000000-0005-0000-0000-00003F250000}"/>
    <cellStyle name="Normal 12 2 2 2 5 2 2" xfId="9571" xr:uid="{00000000-0005-0000-0000-000040250000}"/>
    <cellStyle name="Normal 12 2 2 2 5 3" xfId="9572" xr:uid="{00000000-0005-0000-0000-000041250000}"/>
    <cellStyle name="Normal 12 2 2 2 6" xfId="9573" xr:uid="{00000000-0005-0000-0000-000042250000}"/>
    <cellStyle name="Normal 12 2 2 2 6 2" xfId="9574" xr:uid="{00000000-0005-0000-0000-000043250000}"/>
    <cellStyle name="Normal 12 2 2 2 7" xfId="9575" xr:uid="{00000000-0005-0000-0000-000044250000}"/>
    <cellStyle name="Normal 12 2 2 2 7 2" xfId="9576" xr:uid="{00000000-0005-0000-0000-000045250000}"/>
    <cellStyle name="Normal 12 2 2 2 8" xfId="9577" xr:uid="{00000000-0005-0000-0000-000046250000}"/>
    <cellStyle name="Normal 12 2 2 2 9" xfId="9578" xr:uid="{00000000-0005-0000-0000-000047250000}"/>
    <cellStyle name="Normal 12 2 2 3" xfId="9579" xr:uid="{00000000-0005-0000-0000-000048250000}"/>
    <cellStyle name="Normal 12 2 2 3 2" xfId="9580" xr:uid="{00000000-0005-0000-0000-000049250000}"/>
    <cellStyle name="Normal 12 2 2 3 2 2" xfId="9581" xr:uid="{00000000-0005-0000-0000-00004A250000}"/>
    <cellStyle name="Normal 12 2 2 3 2 2 2" xfId="9582" xr:uid="{00000000-0005-0000-0000-00004B250000}"/>
    <cellStyle name="Normal 12 2 2 3 2 2 2 2" xfId="9583" xr:uid="{00000000-0005-0000-0000-00004C250000}"/>
    <cellStyle name="Normal 12 2 2 3 2 2 3" xfId="9584" xr:uid="{00000000-0005-0000-0000-00004D250000}"/>
    <cellStyle name="Normal 12 2 2 3 2 3" xfId="9585" xr:uid="{00000000-0005-0000-0000-00004E250000}"/>
    <cellStyle name="Normal 12 2 2 3 2 3 2" xfId="9586" xr:uid="{00000000-0005-0000-0000-00004F250000}"/>
    <cellStyle name="Normal 12 2 2 3 2 4" xfId="9587" xr:uid="{00000000-0005-0000-0000-000050250000}"/>
    <cellStyle name="Normal 12 2 2 3 3" xfId="9588" xr:uid="{00000000-0005-0000-0000-000051250000}"/>
    <cellStyle name="Normal 12 2 2 3 3 2" xfId="9589" xr:uid="{00000000-0005-0000-0000-000052250000}"/>
    <cellStyle name="Normal 12 2 2 3 3 2 2" xfId="9590" xr:uid="{00000000-0005-0000-0000-000053250000}"/>
    <cellStyle name="Normal 12 2 2 3 3 3" xfId="9591" xr:uid="{00000000-0005-0000-0000-000054250000}"/>
    <cellStyle name="Normal 12 2 2 3 4" xfId="9592" xr:uid="{00000000-0005-0000-0000-000055250000}"/>
    <cellStyle name="Normal 12 2 2 3 4 2" xfId="9593" xr:uid="{00000000-0005-0000-0000-000056250000}"/>
    <cellStyle name="Normal 12 2 2 3 5" xfId="9594" xr:uid="{00000000-0005-0000-0000-000057250000}"/>
    <cellStyle name="Normal 12 2 2 4" xfId="9595" xr:uid="{00000000-0005-0000-0000-000058250000}"/>
    <cellStyle name="Normal 12 2 2 4 2" xfId="9596" xr:uid="{00000000-0005-0000-0000-000059250000}"/>
    <cellStyle name="Normal 12 2 2 4 2 2" xfId="9597" xr:uid="{00000000-0005-0000-0000-00005A250000}"/>
    <cellStyle name="Normal 12 2 2 4 2 2 2" xfId="9598" xr:uid="{00000000-0005-0000-0000-00005B250000}"/>
    <cellStyle name="Normal 12 2 2 4 2 3" xfId="9599" xr:uid="{00000000-0005-0000-0000-00005C250000}"/>
    <cellStyle name="Normal 12 2 2 4 3" xfId="9600" xr:uid="{00000000-0005-0000-0000-00005D250000}"/>
    <cellStyle name="Normal 12 2 2 4 3 2" xfId="9601" xr:uid="{00000000-0005-0000-0000-00005E250000}"/>
    <cellStyle name="Normal 12 2 2 4 4" xfId="9602" xr:uid="{00000000-0005-0000-0000-00005F250000}"/>
    <cellStyle name="Normal 12 2 2 5" xfId="9603" xr:uid="{00000000-0005-0000-0000-000060250000}"/>
    <cellStyle name="Normal 12 2 2 5 2" xfId="9604" xr:uid="{00000000-0005-0000-0000-000061250000}"/>
    <cellStyle name="Normal 12 2 2 5 2 2" xfId="9605" xr:uid="{00000000-0005-0000-0000-000062250000}"/>
    <cellStyle name="Normal 12 2 2 5 2 2 2" xfId="9606" xr:uid="{00000000-0005-0000-0000-000063250000}"/>
    <cellStyle name="Normal 12 2 2 5 2 3" xfId="9607" xr:uid="{00000000-0005-0000-0000-000064250000}"/>
    <cellStyle name="Normal 12 2 2 5 3" xfId="9608" xr:uid="{00000000-0005-0000-0000-000065250000}"/>
    <cellStyle name="Normal 12 2 2 5 3 2" xfId="9609" xr:uid="{00000000-0005-0000-0000-000066250000}"/>
    <cellStyle name="Normal 12 2 2 5 4" xfId="9610" xr:uid="{00000000-0005-0000-0000-000067250000}"/>
    <cellStyle name="Normal 12 2 2 6" xfId="9611" xr:uid="{00000000-0005-0000-0000-000068250000}"/>
    <cellStyle name="Normal 12 2 2 6 2" xfId="9612" xr:uid="{00000000-0005-0000-0000-000069250000}"/>
    <cellStyle name="Normal 12 2 2 6 2 2" xfId="9613" xr:uid="{00000000-0005-0000-0000-00006A250000}"/>
    <cellStyle name="Normal 12 2 2 6 3" xfId="9614" xr:uid="{00000000-0005-0000-0000-00006B250000}"/>
    <cellStyle name="Normal 12 2 2 7" xfId="9615" xr:uid="{00000000-0005-0000-0000-00006C250000}"/>
    <cellStyle name="Normal 12 2 2 7 2" xfId="9616" xr:uid="{00000000-0005-0000-0000-00006D250000}"/>
    <cellStyle name="Normal 12 2 2 8" xfId="9617" xr:uid="{00000000-0005-0000-0000-00006E250000}"/>
    <cellStyle name="Normal 12 2 2 8 2" xfId="9618" xr:uid="{00000000-0005-0000-0000-00006F250000}"/>
    <cellStyle name="Normal 12 2 2 9" xfId="9619" xr:uid="{00000000-0005-0000-0000-000070250000}"/>
    <cellStyle name="Normal 12 2 3" xfId="9620" xr:uid="{00000000-0005-0000-0000-000071250000}"/>
    <cellStyle name="Normal 12 2 3 2" xfId="9621" xr:uid="{00000000-0005-0000-0000-000072250000}"/>
    <cellStyle name="Normal 12 2 3 2 2" xfId="9622" xr:uid="{00000000-0005-0000-0000-000073250000}"/>
    <cellStyle name="Normal 12 2 3 2 2 2" xfId="9623" xr:uid="{00000000-0005-0000-0000-000074250000}"/>
    <cellStyle name="Normal 12 2 3 2 2 2 2" xfId="9624" xr:uid="{00000000-0005-0000-0000-000075250000}"/>
    <cellStyle name="Normal 12 2 3 2 2 2 2 2" xfId="9625" xr:uid="{00000000-0005-0000-0000-000076250000}"/>
    <cellStyle name="Normal 12 2 3 2 2 2 3" xfId="9626" xr:uid="{00000000-0005-0000-0000-000077250000}"/>
    <cellStyle name="Normal 12 2 3 2 2 3" xfId="9627" xr:uid="{00000000-0005-0000-0000-000078250000}"/>
    <cellStyle name="Normal 12 2 3 2 2 3 2" xfId="9628" xr:uid="{00000000-0005-0000-0000-000079250000}"/>
    <cellStyle name="Normal 12 2 3 2 2 4" xfId="9629" xr:uid="{00000000-0005-0000-0000-00007A250000}"/>
    <cellStyle name="Normal 12 2 3 2 3" xfId="9630" xr:uid="{00000000-0005-0000-0000-00007B250000}"/>
    <cellStyle name="Normal 12 2 3 2 3 2" xfId="9631" xr:uid="{00000000-0005-0000-0000-00007C250000}"/>
    <cellStyle name="Normal 12 2 3 2 3 2 2" xfId="9632" xr:uid="{00000000-0005-0000-0000-00007D250000}"/>
    <cellStyle name="Normal 12 2 3 2 3 3" xfId="9633" xr:uid="{00000000-0005-0000-0000-00007E250000}"/>
    <cellStyle name="Normal 12 2 3 2 4" xfId="9634" xr:uid="{00000000-0005-0000-0000-00007F250000}"/>
    <cellStyle name="Normal 12 2 3 2 4 2" xfId="9635" xr:uid="{00000000-0005-0000-0000-000080250000}"/>
    <cellStyle name="Normal 12 2 3 2 5" xfId="9636" xr:uid="{00000000-0005-0000-0000-000081250000}"/>
    <cellStyle name="Normal 12 2 3 2 6" xfId="9637" xr:uid="{00000000-0005-0000-0000-000082250000}"/>
    <cellStyle name="Normal 12 2 3 3" xfId="9638" xr:uid="{00000000-0005-0000-0000-000083250000}"/>
    <cellStyle name="Normal 12 2 3 3 2" xfId="9639" xr:uid="{00000000-0005-0000-0000-000084250000}"/>
    <cellStyle name="Normal 12 2 3 3 2 2" xfId="9640" xr:uid="{00000000-0005-0000-0000-000085250000}"/>
    <cellStyle name="Normal 12 2 3 3 2 2 2" xfId="9641" xr:uid="{00000000-0005-0000-0000-000086250000}"/>
    <cellStyle name="Normal 12 2 3 3 2 3" xfId="9642" xr:uid="{00000000-0005-0000-0000-000087250000}"/>
    <cellStyle name="Normal 12 2 3 3 3" xfId="9643" xr:uid="{00000000-0005-0000-0000-000088250000}"/>
    <cellStyle name="Normal 12 2 3 3 3 2" xfId="9644" xr:uid="{00000000-0005-0000-0000-000089250000}"/>
    <cellStyle name="Normal 12 2 3 3 4" xfId="9645" xr:uid="{00000000-0005-0000-0000-00008A250000}"/>
    <cellStyle name="Normal 12 2 3 4" xfId="9646" xr:uid="{00000000-0005-0000-0000-00008B250000}"/>
    <cellStyle name="Normal 12 2 3 4 2" xfId="9647" xr:uid="{00000000-0005-0000-0000-00008C250000}"/>
    <cellStyle name="Normal 12 2 3 4 2 2" xfId="9648" xr:uid="{00000000-0005-0000-0000-00008D250000}"/>
    <cellStyle name="Normal 12 2 3 4 2 2 2" xfId="9649" xr:uid="{00000000-0005-0000-0000-00008E250000}"/>
    <cellStyle name="Normal 12 2 3 4 2 3" xfId="9650" xr:uid="{00000000-0005-0000-0000-00008F250000}"/>
    <cellStyle name="Normal 12 2 3 4 3" xfId="9651" xr:uid="{00000000-0005-0000-0000-000090250000}"/>
    <cellStyle name="Normal 12 2 3 4 3 2" xfId="9652" xr:uid="{00000000-0005-0000-0000-000091250000}"/>
    <cellStyle name="Normal 12 2 3 4 4" xfId="9653" xr:uid="{00000000-0005-0000-0000-000092250000}"/>
    <cellStyle name="Normal 12 2 3 5" xfId="9654" xr:uid="{00000000-0005-0000-0000-000093250000}"/>
    <cellStyle name="Normal 12 2 3 5 2" xfId="9655" xr:uid="{00000000-0005-0000-0000-000094250000}"/>
    <cellStyle name="Normal 12 2 3 5 2 2" xfId="9656" xr:uid="{00000000-0005-0000-0000-000095250000}"/>
    <cellStyle name="Normal 12 2 3 5 3" xfId="9657" xr:uid="{00000000-0005-0000-0000-000096250000}"/>
    <cellStyle name="Normal 12 2 3 6" xfId="9658" xr:uid="{00000000-0005-0000-0000-000097250000}"/>
    <cellStyle name="Normal 12 2 3 6 2" xfId="9659" xr:uid="{00000000-0005-0000-0000-000098250000}"/>
    <cellStyle name="Normal 12 2 3 7" xfId="9660" xr:uid="{00000000-0005-0000-0000-000099250000}"/>
    <cellStyle name="Normal 12 2 3 7 2" xfId="9661" xr:uid="{00000000-0005-0000-0000-00009A250000}"/>
    <cellStyle name="Normal 12 2 3 8" xfId="9662" xr:uid="{00000000-0005-0000-0000-00009B250000}"/>
    <cellStyle name="Normal 12 2 3 9" xfId="9663" xr:uid="{00000000-0005-0000-0000-00009C250000}"/>
    <cellStyle name="Normal 12 2 4" xfId="9664" xr:uid="{00000000-0005-0000-0000-00009D250000}"/>
    <cellStyle name="Normal 12 2 4 2" xfId="9665" xr:uid="{00000000-0005-0000-0000-00009E250000}"/>
    <cellStyle name="Normal 12 2 4 3" xfId="9666" xr:uid="{00000000-0005-0000-0000-00009F250000}"/>
    <cellStyle name="Normal 12 2 4 4" xfId="9667" xr:uid="{00000000-0005-0000-0000-0000A0250000}"/>
    <cellStyle name="Normal 12 2 5" xfId="9668" xr:uid="{00000000-0005-0000-0000-0000A1250000}"/>
    <cellStyle name="Normal 12 2 5 2" xfId="9669" xr:uid="{00000000-0005-0000-0000-0000A2250000}"/>
    <cellStyle name="Normal 12 2 5 2 2" xfId="9670" xr:uid="{00000000-0005-0000-0000-0000A3250000}"/>
    <cellStyle name="Normal 12 2 5 2 2 2" xfId="9671" xr:uid="{00000000-0005-0000-0000-0000A4250000}"/>
    <cellStyle name="Normal 12 2 5 2 2 2 2" xfId="9672" xr:uid="{00000000-0005-0000-0000-0000A5250000}"/>
    <cellStyle name="Normal 12 2 5 2 2 3" xfId="9673" xr:uid="{00000000-0005-0000-0000-0000A6250000}"/>
    <cellStyle name="Normal 12 2 5 2 3" xfId="9674" xr:uid="{00000000-0005-0000-0000-0000A7250000}"/>
    <cellStyle name="Normal 12 2 5 2 3 2" xfId="9675" xr:uid="{00000000-0005-0000-0000-0000A8250000}"/>
    <cellStyle name="Normal 12 2 5 2 4" xfId="9676" xr:uid="{00000000-0005-0000-0000-0000A9250000}"/>
    <cellStyle name="Normal 12 2 5 3" xfId="9677" xr:uid="{00000000-0005-0000-0000-0000AA250000}"/>
    <cellStyle name="Normal 12 2 5 3 2" xfId="9678" xr:uid="{00000000-0005-0000-0000-0000AB250000}"/>
    <cellStyle name="Normal 12 2 5 3 2 2" xfId="9679" xr:uid="{00000000-0005-0000-0000-0000AC250000}"/>
    <cellStyle name="Normal 12 2 5 3 3" xfId="9680" xr:uid="{00000000-0005-0000-0000-0000AD250000}"/>
    <cellStyle name="Normal 12 2 5 4" xfId="9681" xr:uid="{00000000-0005-0000-0000-0000AE250000}"/>
    <cellStyle name="Normal 12 2 5 4 2" xfId="9682" xr:uid="{00000000-0005-0000-0000-0000AF250000}"/>
    <cellStyle name="Normal 12 2 5 5" xfId="9683" xr:uid="{00000000-0005-0000-0000-0000B0250000}"/>
    <cellStyle name="Normal 12 2 6" xfId="9684" xr:uid="{00000000-0005-0000-0000-0000B1250000}"/>
    <cellStyle name="Normal 12 2 6 2" xfId="9685" xr:uid="{00000000-0005-0000-0000-0000B2250000}"/>
    <cellStyle name="Normal 12 2 6 2 2" xfId="9686" xr:uid="{00000000-0005-0000-0000-0000B3250000}"/>
    <cellStyle name="Normal 12 2 6 2 2 2" xfId="9687" xr:uid="{00000000-0005-0000-0000-0000B4250000}"/>
    <cellStyle name="Normal 12 2 6 2 3" xfId="9688" xr:uid="{00000000-0005-0000-0000-0000B5250000}"/>
    <cellStyle name="Normal 12 2 6 3" xfId="9689" xr:uid="{00000000-0005-0000-0000-0000B6250000}"/>
    <cellStyle name="Normal 12 2 6 3 2" xfId="9690" xr:uid="{00000000-0005-0000-0000-0000B7250000}"/>
    <cellStyle name="Normal 12 2 6 4" xfId="9691" xr:uid="{00000000-0005-0000-0000-0000B8250000}"/>
    <cellStyle name="Normal 12 2 7" xfId="9692" xr:uid="{00000000-0005-0000-0000-0000B9250000}"/>
    <cellStyle name="Normal 12 2 7 2" xfId="9693" xr:uid="{00000000-0005-0000-0000-0000BA250000}"/>
    <cellStyle name="Normal 12 2 7 2 2" xfId="9694" xr:uid="{00000000-0005-0000-0000-0000BB250000}"/>
    <cellStyle name="Normal 12 2 7 2 2 2" xfId="9695" xr:uid="{00000000-0005-0000-0000-0000BC250000}"/>
    <cellStyle name="Normal 12 2 7 2 3" xfId="9696" xr:uid="{00000000-0005-0000-0000-0000BD250000}"/>
    <cellStyle name="Normal 12 2 7 3" xfId="9697" xr:uid="{00000000-0005-0000-0000-0000BE250000}"/>
    <cellStyle name="Normal 12 2 7 3 2" xfId="9698" xr:uid="{00000000-0005-0000-0000-0000BF250000}"/>
    <cellStyle name="Normal 12 2 7 4" xfId="9699" xr:uid="{00000000-0005-0000-0000-0000C0250000}"/>
    <cellStyle name="Normal 12 2 8" xfId="9700" xr:uid="{00000000-0005-0000-0000-0000C1250000}"/>
    <cellStyle name="Normal 12 2 8 2" xfId="9701" xr:uid="{00000000-0005-0000-0000-0000C2250000}"/>
    <cellStyle name="Normal 12 2 8 2 2" xfId="9702" xr:uid="{00000000-0005-0000-0000-0000C3250000}"/>
    <cellStyle name="Normal 12 2 8 3" xfId="9703" xr:uid="{00000000-0005-0000-0000-0000C4250000}"/>
    <cellStyle name="Normal 12 2 9" xfId="9704" xr:uid="{00000000-0005-0000-0000-0000C5250000}"/>
    <cellStyle name="Normal 12 2 9 2" xfId="9705" xr:uid="{00000000-0005-0000-0000-0000C6250000}"/>
    <cellStyle name="Normal 12 2_T-straight with PEDs adjustor" xfId="9706" xr:uid="{00000000-0005-0000-0000-0000C7250000}"/>
    <cellStyle name="Normal 12 3" xfId="9707" xr:uid="{00000000-0005-0000-0000-0000C8250000}"/>
    <cellStyle name="Normal 12 3 2" xfId="9708" xr:uid="{00000000-0005-0000-0000-0000C9250000}"/>
    <cellStyle name="Normal 12 3 2 2" xfId="9709" xr:uid="{00000000-0005-0000-0000-0000CA250000}"/>
    <cellStyle name="Normal 12 3 2 3" xfId="9710" xr:uid="{00000000-0005-0000-0000-0000CB250000}"/>
    <cellStyle name="Normal 12 3 3" xfId="9711" xr:uid="{00000000-0005-0000-0000-0000CC250000}"/>
    <cellStyle name="Normal 12 3 4" xfId="9712" xr:uid="{00000000-0005-0000-0000-0000CD250000}"/>
    <cellStyle name="Normal 12 4" xfId="9713" xr:uid="{00000000-0005-0000-0000-0000CE250000}"/>
    <cellStyle name="Normal 12 4 10" xfId="9714" xr:uid="{00000000-0005-0000-0000-0000CF250000}"/>
    <cellStyle name="Normal 12 4 2" xfId="9715" xr:uid="{00000000-0005-0000-0000-0000D0250000}"/>
    <cellStyle name="Normal 12 4 2 2" xfId="9716" xr:uid="{00000000-0005-0000-0000-0000D1250000}"/>
    <cellStyle name="Normal 12 4 2 2 2" xfId="9717" xr:uid="{00000000-0005-0000-0000-0000D2250000}"/>
    <cellStyle name="Normal 12 4 2 2 2 2" xfId="9718" xr:uid="{00000000-0005-0000-0000-0000D3250000}"/>
    <cellStyle name="Normal 12 4 2 2 2 2 2" xfId="9719" xr:uid="{00000000-0005-0000-0000-0000D4250000}"/>
    <cellStyle name="Normal 12 4 2 2 2 2 2 2" xfId="9720" xr:uid="{00000000-0005-0000-0000-0000D5250000}"/>
    <cellStyle name="Normal 12 4 2 2 2 2 3" xfId="9721" xr:uid="{00000000-0005-0000-0000-0000D6250000}"/>
    <cellStyle name="Normal 12 4 2 2 2 3" xfId="9722" xr:uid="{00000000-0005-0000-0000-0000D7250000}"/>
    <cellStyle name="Normal 12 4 2 2 2 3 2" xfId="9723" xr:uid="{00000000-0005-0000-0000-0000D8250000}"/>
    <cellStyle name="Normal 12 4 2 2 2 4" xfId="9724" xr:uid="{00000000-0005-0000-0000-0000D9250000}"/>
    <cellStyle name="Normal 12 4 2 2 3" xfId="9725" xr:uid="{00000000-0005-0000-0000-0000DA250000}"/>
    <cellStyle name="Normal 12 4 2 2 3 2" xfId="9726" xr:uid="{00000000-0005-0000-0000-0000DB250000}"/>
    <cellStyle name="Normal 12 4 2 2 3 2 2" xfId="9727" xr:uid="{00000000-0005-0000-0000-0000DC250000}"/>
    <cellStyle name="Normal 12 4 2 2 3 3" xfId="9728" xr:uid="{00000000-0005-0000-0000-0000DD250000}"/>
    <cellStyle name="Normal 12 4 2 2 4" xfId="9729" xr:uid="{00000000-0005-0000-0000-0000DE250000}"/>
    <cellStyle name="Normal 12 4 2 2 4 2" xfId="9730" xr:uid="{00000000-0005-0000-0000-0000DF250000}"/>
    <cellStyle name="Normal 12 4 2 2 5" xfId="9731" xr:uid="{00000000-0005-0000-0000-0000E0250000}"/>
    <cellStyle name="Normal 12 4 2 3" xfId="9732" xr:uid="{00000000-0005-0000-0000-0000E1250000}"/>
    <cellStyle name="Normal 12 4 2 3 2" xfId="9733" xr:uid="{00000000-0005-0000-0000-0000E2250000}"/>
    <cellStyle name="Normal 12 4 2 3 2 2" xfId="9734" xr:uid="{00000000-0005-0000-0000-0000E3250000}"/>
    <cellStyle name="Normal 12 4 2 3 2 2 2" xfId="9735" xr:uid="{00000000-0005-0000-0000-0000E4250000}"/>
    <cellStyle name="Normal 12 4 2 3 2 3" xfId="9736" xr:uid="{00000000-0005-0000-0000-0000E5250000}"/>
    <cellStyle name="Normal 12 4 2 3 3" xfId="9737" xr:uid="{00000000-0005-0000-0000-0000E6250000}"/>
    <cellStyle name="Normal 12 4 2 3 3 2" xfId="9738" xr:uid="{00000000-0005-0000-0000-0000E7250000}"/>
    <cellStyle name="Normal 12 4 2 3 4" xfId="9739" xr:uid="{00000000-0005-0000-0000-0000E8250000}"/>
    <cellStyle name="Normal 12 4 2 4" xfId="9740" xr:uid="{00000000-0005-0000-0000-0000E9250000}"/>
    <cellStyle name="Normal 12 4 2 4 2" xfId="9741" xr:uid="{00000000-0005-0000-0000-0000EA250000}"/>
    <cellStyle name="Normal 12 4 2 4 2 2" xfId="9742" xr:uid="{00000000-0005-0000-0000-0000EB250000}"/>
    <cellStyle name="Normal 12 4 2 4 2 2 2" xfId="9743" xr:uid="{00000000-0005-0000-0000-0000EC250000}"/>
    <cellStyle name="Normal 12 4 2 4 2 3" xfId="9744" xr:uid="{00000000-0005-0000-0000-0000ED250000}"/>
    <cellStyle name="Normal 12 4 2 4 3" xfId="9745" xr:uid="{00000000-0005-0000-0000-0000EE250000}"/>
    <cellStyle name="Normal 12 4 2 4 3 2" xfId="9746" xr:uid="{00000000-0005-0000-0000-0000EF250000}"/>
    <cellStyle name="Normal 12 4 2 4 4" xfId="9747" xr:uid="{00000000-0005-0000-0000-0000F0250000}"/>
    <cellStyle name="Normal 12 4 2 5" xfId="9748" xr:uid="{00000000-0005-0000-0000-0000F1250000}"/>
    <cellStyle name="Normal 12 4 2 5 2" xfId="9749" xr:uid="{00000000-0005-0000-0000-0000F2250000}"/>
    <cellStyle name="Normal 12 4 2 5 2 2" xfId="9750" xr:uid="{00000000-0005-0000-0000-0000F3250000}"/>
    <cellStyle name="Normal 12 4 2 5 3" xfId="9751" xr:uid="{00000000-0005-0000-0000-0000F4250000}"/>
    <cellStyle name="Normal 12 4 2 6" xfId="9752" xr:uid="{00000000-0005-0000-0000-0000F5250000}"/>
    <cellStyle name="Normal 12 4 2 6 2" xfId="9753" xr:uid="{00000000-0005-0000-0000-0000F6250000}"/>
    <cellStyle name="Normal 12 4 2 7" xfId="9754" xr:uid="{00000000-0005-0000-0000-0000F7250000}"/>
    <cellStyle name="Normal 12 4 2 7 2" xfId="9755" xr:uid="{00000000-0005-0000-0000-0000F8250000}"/>
    <cellStyle name="Normal 12 4 2 8" xfId="9756" xr:uid="{00000000-0005-0000-0000-0000F9250000}"/>
    <cellStyle name="Normal 12 4 2 9" xfId="9757" xr:uid="{00000000-0005-0000-0000-0000FA250000}"/>
    <cellStyle name="Normal 12 4 3" xfId="9758" xr:uid="{00000000-0005-0000-0000-0000FB250000}"/>
    <cellStyle name="Normal 12 4 3 2" xfId="9759" xr:uid="{00000000-0005-0000-0000-0000FC250000}"/>
    <cellStyle name="Normal 12 4 3 2 2" xfId="9760" xr:uid="{00000000-0005-0000-0000-0000FD250000}"/>
    <cellStyle name="Normal 12 4 3 2 2 2" xfId="9761" xr:uid="{00000000-0005-0000-0000-0000FE250000}"/>
    <cellStyle name="Normal 12 4 3 2 2 2 2" xfId="9762" xr:uid="{00000000-0005-0000-0000-0000FF250000}"/>
    <cellStyle name="Normal 12 4 3 2 2 3" xfId="9763" xr:uid="{00000000-0005-0000-0000-000000260000}"/>
    <cellStyle name="Normal 12 4 3 2 3" xfId="9764" xr:uid="{00000000-0005-0000-0000-000001260000}"/>
    <cellStyle name="Normal 12 4 3 2 3 2" xfId="9765" xr:uid="{00000000-0005-0000-0000-000002260000}"/>
    <cellStyle name="Normal 12 4 3 2 4" xfId="9766" xr:uid="{00000000-0005-0000-0000-000003260000}"/>
    <cellStyle name="Normal 12 4 3 3" xfId="9767" xr:uid="{00000000-0005-0000-0000-000004260000}"/>
    <cellStyle name="Normal 12 4 3 3 2" xfId="9768" xr:uid="{00000000-0005-0000-0000-000005260000}"/>
    <cellStyle name="Normal 12 4 3 3 2 2" xfId="9769" xr:uid="{00000000-0005-0000-0000-000006260000}"/>
    <cellStyle name="Normal 12 4 3 3 3" xfId="9770" xr:uid="{00000000-0005-0000-0000-000007260000}"/>
    <cellStyle name="Normal 12 4 3 4" xfId="9771" xr:uid="{00000000-0005-0000-0000-000008260000}"/>
    <cellStyle name="Normal 12 4 3 4 2" xfId="9772" xr:uid="{00000000-0005-0000-0000-000009260000}"/>
    <cellStyle name="Normal 12 4 3 5" xfId="9773" xr:uid="{00000000-0005-0000-0000-00000A260000}"/>
    <cellStyle name="Normal 12 4 4" xfId="9774" xr:uid="{00000000-0005-0000-0000-00000B260000}"/>
    <cellStyle name="Normal 12 4 4 2" xfId="9775" xr:uid="{00000000-0005-0000-0000-00000C260000}"/>
    <cellStyle name="Normal 12 4 4 2 2" xfId="9776" xr:uid="{00000000-0005-0000-0000-00000D260000}"/>
    <cellStyle name="Normal 12 4 4 2 2 2" xfId="9777" xr:uid="{00000000-0005-0000-0000-00000E260000}"/>
    <cellStyle name="Normal 12 4 4 2 3" xfId="9778" xr:uid="{00000000-0005-0000-0000-00000F260000}"/>
    <cellStyle name="Normal 12 4 4 3" xfId="9779" xr:uid="{00000000-0005-0000-0000-000010260000}"/>
    <cellStyle name="Normal 12 4 4 3 2" xfId="9780" xr:uid="{00000000-0005-0000-0000-000011260000}"/>
    <cellStyle name="Normal 12 4 4 4" xfId="9781" xr:uid="{00000000-0005-0000-0000-000012260000}"/>
    <cellStyle name="Normal 12 4 5" xfId="9782" xr:uid="{00000000-0005-0000-0000-000013260000}"/>
    <cellStyle name="Normal 12 4 5 2" xfId="9783" xr:uid="{00000000-0005-0000-0000-000014260000}"/>
    <cellStyle name="Normal 12 4 5 2 2" xfId="9784" xr:uid="{00000000-0005-0000-0000-000015260000}"/>
    <cellStyle name="Normal 12 4 5 2 2 2" xfId="9785" xr:uid="{00000000-0005-0000-0000-000016260000}"/>
    <cellStyle name="Normal 12 4 5 2 3" xfId="9786" xr:uid="{00000000-0005-0000-0000-000017260000}"/>
    <cellStyle name="Normal 12 4 5 3" xfId="9787" xr:uid="{00000000-0005-0000-0000-000018260000}"/>
    <cellStyle name="Normal 12 4 5 3 2" xfId="9788" xr:uid="{00000000-0005-0000-0000-000019260000}"/>
    <cellStyle name="Normal 12 4 5 4" xfId="9789" xr:uid="{00000000-0005-0000-0000-00001A260000}"/>
    <cellStyle name="Normal 12 4 6" xfId="9790" xr:uid="{00000000-0005-0000-0000-00001B260000}"/>
    <cellStyle name="Normal 12 4 6 2" xfId="9791" xr:uid="{00000000-0005-0000-0000-00001C260000}"/>
    <cellStyle name="Normal 12 4 6 2 2" xfId="9792" xr:uid="{00000000-0005-0000-0000-00001D260000}"/>
    <cellStyle name="Normal 12 4 6 3" xfId="9793" xr:uid="{00000000-0005-0000-0000-00001E260000}"/>
    <cellStyle name="Normal 12 4 7" xfId="9794" xr:uid="{00000000-0005-0000-0000-00001F260000}"/>
    <cellStyle name="Normal 12 4 7 2" xfId="9795" xr:uid="{00000000-0005-0000-0000-000020260000}"/>
    <cellStyle name="Normal 12 4 8" xfId="9796" xr:uid="{00000000-0005-0000-0000-000021260000}"/>
    <cellStyle name="Normal 12 4 8 2" xfId="9797" xr:uid="{00000000-0005-0000-0000-000022260000}"/>
    <cellStyle name="Normal 12 4 9" xfId="9798" xr:uid="{00000000-0005-0000-0000-000023260000}"/>
    <cellStyle name="Normal 12 5" xfId="9799" xr:uid="{00000000-0005-0000-0000-000024260000}"/>
    <cellStyle name="Normal 12 5 2" xfId="9800" xr:uid="{00000000-0005-0000-0000-000025260000}"/>
    <cellStyle name="Normal 12 5 2 2" xfId="9801" xr:uid="{00000000-0005-0000-0000-000026260000}"/>
    <cellStyle name="Normal 12 5 2 2 2" xfId="9802" xr:uid="{00000000-0005-0000-0000-000027260000}"/>
    <cellStyle name="Normal 12 5 2 2 2 2" xfId="9803" xr:uid="{00000000-0005-0000-0000-000028260000}"/>
    <cellStyle name="Normal 12 5 2 2 2 2 2" xfId="9804" xr:uid="{00000000-0005-0000-0000-000029260000}"/>
    <cellStyle name="Normal 12 5 2 2 2 3" xfId="9805" xr:uid="{00000000-0005-0000-0000-00002A260000}"/>
    <cellStyle name="Normal 12 5 2 2 3" xfId="9806" xr:uid="{00000000-0005-0000-0000-00002B260000}"/>
    <cellStyle name="Normal 12 5 2 2 3 2" xfId="9807" xr:uid="{00000000-0005-0000-0000-00002C260000}"/>
    <cellStyle name="Normal 12 5 2 2 4" xfId="9808" xr:uid="{00000000-0005-0000-0000-00002D260000}"/>
    <cellStyle name="Normal 12 5 2 3" xfId="9809" xr:uid="{00000000-0005-0000-0000-00002E260000}"/>
    <cellStyle name="Normal 12 5 2 3 2" xfId="9810" xr:uid="{00000000-0005-0000-0000-00002F260000}"/>
    <cellStyle name="Normal 12 5 2 3 2 2" xfId="9811" xr:uid="{00000000-0005-0000-0000-000030260000}"/>
    <cellStyle name="Normal 12 5 2 3 3" xfId="9812" xr:uid="{00000000-0005-0000-0000-000031260000}"/>
    <cellStyle name="Normal 12 5 2 4" xfId="9813" xr:uid="{00000000-0005-0000-0000-000032260000}"/>
    <cellStyle name="Normal 12 5 2 4 2" xfId="9814" xr:uid="{00000000-0005-0000-0000-000033260000}"/>
    <cellStyle name="Normal 12 5 2 5" xfId="9815" xr:uid="{00000000-0005-0000-0000-000034260000}"/>
    <cellStyle name="Normal 12 5 3" xfId="9816" xr:uid="{00000000-0005-0000-0000-000035260000}"/>
    <cellStyle name="Normal 12 5 3 2" xfId="9817" xr:uid="{00000000-0005-0000-0000-000036260000}"/>
    <cellStyle name="Normal 12 5 3 2 2" xfId="9818" xr:uid="{00000000-0005-0000-0000-000037260000}"/>
    <cellStyle name="Normal 12 5 3 2 2 2" xfId="9819" xr:uid="{00000000-0005-0000-0000-000038260000}"/>
    <cellStyle name="Normal 12 5 3 2 3" xfId="9820" xr:uid="{00000000-0005-0000-0000-000039260000}"/>
    <cellStyle name="Normal 12 5 3 3" xfId="9821" xr:uid="{00000000-0005-0000-0000-00003A260000}"/>
    <cellStyle name="Normal 12 5 3 3 2" xfId="9822" xr:uid="{00000000-0005-0000-0000-00003B260000}"/>
    <cellStyle name="Normal 12 5 3 4" xfId="9823" xr:uid="{00000000-0005-0000-0000-00003C260000}"/>
    <cellStyle name="Normal 12 5 4" xfId="9824" xr:uid="{00000000-0005-0000-0000-00003D260000}"/>
    <cellStyle name="Normal 12 5 4 2" xfId="9825" xr:uid="{00000000-0005-0000-0000-00003E260000}"/>
    <cellStyle name="Normal 12 5 4 2 2" xfId="9826" xr:uid="{00000000-0005-0000-0000-00003F260000}"/>
    <cellStyle name="Normal 12 5 4 2 2 2" xfId="9827" xr:uid="{00000000-0005-0000-0000-000040260000}"/>
    <cellStyle name="Normal 12 5 4 2 3" xfId="9828" xr:uid="{00000000-0005-0000-0000-000041260000}"/>
    <cellStyle name="Normal 12 5 4 3" xfId="9829" xr:uid="{00000000-0005-0000-0000-000042260000}"/>
    <cellStyle name="Normal 12 5 4 3 2" xfId="9830" xr:uid="{00000000-0005-0000-0000-000043260000}"/>
    <cellStyle name="Normal 12 5 4 4" xfId="9831" xr:uid="{00000000-0005-0000-0000-000044260000}"/>
    <cellStyle name="Normal 12 5 5" xfId="9832" xr:uid="{00000000-0005-0000-0000-000045260000}"/>
    <cellStyle name="Normal 12 5 5 2" xfId="9833" xr:uid="{00000000-0005-0000-0000-000046260000}"/>
    <cellStyle name="Normal 12 5 5 2 2" xfId="9834" xr:uid="{00000000-0005-0000-0000-000047260000}"/>
    <cellStyle name="Normal 12 5 5 3" xfId="9835" xr:uid="{00000000-0005-0000-0000-000048260000}"/>
    <cellStyle name="Normal 12 5 6" xfId="9836" xr:uid="{00000000-0005-0000-0000-000049260000}"/>
    <cellStyle name="Normal 12 5 6 2" xfId="9837" xr:uid="{00000000-0005-0000-0000-00004A260000}"/>
    <cellStyle name="Normal 12 5 7" xfId="9838" xr:uid="{00000000-0005-0000-0000-00004B260000}"/>
    <cellStyle name="Normal 12 5 7 2" xfId="9839" xr:uid="{00000000-0005-0000-0000-00004C260000}"/>
    <cellStyle name="Normal 12 5 8" xfId="9840" xr:uid="{00000000-0005-0000-0000-00004D260000}"/>
    <cellStyle name="Normal 12 5 9" xfId="9841" xr:uid="{00000000-0005-0000-0000-00004E260000}"/>
    <cellStyle name="Normal 12 6" xfId="9842" xr:uid="{00000000-0005-0000-0000-00004F260000}"/>
    <cellStyle name="Normal 12 6 2" xfId="9843" xr:uid="{00000000-0005-0000-0000-000050260000}"/>
    <cellStyle name="Normal 12 6 2 2" xfId="9844" xr:uid="{00000000-0005-0000-0000-000051260000}"/>
    <cellStyle name="Normal 12 6 2 2 2" xfId="9845" xr:uid="{00000000-0005-0000-0000-000052260000}"/>
    <cellStyle name="Normal 12 6 2 2 2 2" xfId="9846" xr:uid="{00000000-0005-0000-0000-000053260000}"/>
    <cellStyle name="Normal 12 6 2 2 3" xfId="9847" xr:uid="{00000000-0005-0000-0000-000054260000}"/>
    <cellStyle name="Normal 12 6 2 3" xfId="9848" xr:uid="{00000000-0005-0000-0000-000055260000}"/>
    <cellStyle name="Normal 12 6 2 3 2" xfId="9849" xr:uid="{00000000-0005-0000-0000-000056260000}"/>
    <cellStyle name="Normal 12 6 2 4" xfId="9850" xr:uid="{00000000-0005-0000-0000-000057260000}"/>
    <cellStyle name="Normal 12 6 3" xfId="9851" xr:uid="{00000000-0005-0000-0000-000058260000}"/>
    <cellStyle name="Normal 12 6 3 2" xfId="9852" xr:uid="{00000000-0005-0000-0000-000059260000}"/>
    <cellStyle name="Normal 12 6 3 2 2" xfId="9853" xr:uid="{00000000-0005-0000-0000-00005A260000}"/>
    <cellStyle name="Normal 12 6 3 3" xfId="9854" xr:uid="{00000000-0005-0000-0000-00005B260000}"/>
    <cellStyle name="Normal 12 6 4" xfId="9855" xr:uid="{00000000-0005-0000-0000-00005C260000}"/>
    <cellStyle name="Normal 12 6 4 2" xfId="9856" xr:uid="{00000000-0005-0000-0000-00005D260000}"/>
    <cellStyle name="Normal 12 6 5" xfId="9857" xr:uid="{00000000-0005-0000-0000-00005E260000}"/>
    <cellStyle name="Normal 12 7" xfId="9858" xr:uid="{00000000-0005-0000-0000-00005F260000}"/>
    <cellStyle name="Normal 12 7 2" xfId="9859" xr:uid="{00000000-0005-0000-0000-000060260000}"/>
    <cellStyle name="Normal 12 7 2 2" xfId="9860" xr:uid="{00000000-0005-0000-0000-000061260000}"/>
    <cellStyle name="Normal 12 7 2 2 2" xfId="9861" xr:uid="{00000000-0005-0000-0000-000062260000}"/>
    <cellStyle name="Normal 12 7 2 3" xfId="9862" xr:uid="{00000000-0005-0000-0000-000063260000}"/>
    <cellStyle name="Normal 12 7 3" xfId="9863" xr:uid="{00000000-0005-0000-0000-000064260000}"/>
    <cellStyle name="Normal 12 7 3 2" xfId="9864" xr:uid="{00000000-0005-0000-0000-000065260000}"/>
    <cellStyle name="Normal 12 7 4" xfId="9865" xr:uid="{00000000-0005-0000-0000-000066260000}"/>
    <cellStyle name="Normal 12 8" xfId="9866" xr:uid="{00000000-0005-0000-0000-000067260000}"/>
    <cellStyle name="Normal 12 8 2" xfId="9867" xr:uid="{00000000-0005-0000-0000-000068260000}"/>
    <cellStyle name="Normal 12 8 2 2" xfId="9868" xr:uid="{00000000-0005-0000-0000-000069260000}"/>
    <cellStyle name="Normal 12 8 2 2 2" xfId="9869" xr:uid="{00000000-0005-0000-0000-00006A260000}"/>
    <cellStyle name="Normal 12 8 2 3" xfId="9870" xr:uid="{00000000-0005-0000-0000-00006B260000}"/>
    <cellStyle name="Normal 12 8 3" xfId="9871" xr:uid="{00000000-0005-0000-0000-00006C260000}"/>
    <cellStyle name="Normal 12 8 3 2" xfId="9872" xr:uid="{00000000-0005-0000-0000-00006D260000}"/>
    <cellStyle name="Normal 12 8 4" xfId="9873" xr:uid="{00000000-0005-0000-0000-00006E260000}"/>
    <cellStyle name="Normal 12 9" xfId="9874" xr:uid="{00000000-0005-0000-0000-00006F260000}"/>
    <cellStyle name="Normal 12 9 2" xfId="9875" xr:uid="{00000000-0005-0000-0000-000070260000}"/>
    <cellStyle name="Normal 12 9 2 2" xfId="9876" xr:uid="{00000000-0005-0000-0000-000071260000}"/>
    <cellStyle name="Normal 12 9 3" xfId="9877" xr:uid="{00000000-0005-0000-0000-000072260000}"/>
    <cellStyle name="Normal 12_T-straight with PEDs adjustor" xfId="9878" xr:uid="{00000000-0005-0000-0000-000073260000}"/>
    <cellStyle name="Normal 13" xfId="9879" xr:uid="{00000000-0005-0000-0000-000074260000}"/>
    <cellStyle name="Normal 13 10" xfId="9880" xr:uid="{00000000-0005-0000-0000-000075260000}"/>
    <cellStyle name="Normal 13 10 2" xfId="9881" xr:uid="{00000000-0005-0000-0000-000076260000}"/>
    <cellStyle name="Normal 13 10 2 2" xfId="9882" xr:uid="{00000000-0005-0000-0000-000077260000}"/>
    <cellStyle name="Normal 13 10 3" xfId="9883" xr:uid="{00000000-0005-0000-0000-000078260000}"/>
    <cellStyle name="Normal 13 11" xfId="9884" xr:uid="{00000000-0005-0000-0000-000079260000}"/>
    <cellStyle name="Normal 13 11 2" xfId="9885" xr:uid="{00000000-0005-0000-0000-00007A260000}"/>
    <cellStyle name="Normal 13 12" xfId="9886" xr:uid="{00000000-0005-0000-0000-00007B260000}"/>
    <cellStyle name="Normal 13 12 2" xfId="9887" xr:uid="{00000000-0005-0000-0000-00007C260000}"/>
    <cellStyle name="Normal 13 13" xfId="9888" xr:uid="{00000000-0005-0000-0000-00007D260000}"/>
    <cellStyle name="Normal 13 2" xfId="9889" xr:uid="{00000000-0005-0000-0000-00007E260000}"/>
    <cellStyle name="Normal 13 2 10" xfId="9890" xr:uid="{00000000-0005-0000-0000-00007F260000}"/>
    <cellStyle name="Normal 13 2 11" xfId="9891" xr:uid="{00000000-0005-0000-0000-000080260000}"/>
    <cellStyle name="Normal 13 2 12" xfId="9892" xr:uid="{00000000-0005-0000-0000-000081260000}"/>
    <cellStyle name="Normal 13 2 2" xfId="9893" xr:uid="{00000000-0005-0000-0000-000082260000}"/>
    <cellStyle name="Normal 13 2 2 2" xfId="9894" xr:uid="{00000000-0005-0000-0000-000083260000}"/>
    <cellStyle name="Normal 13 2 2 2 2" xfId="9895" xr:uid="{00000000-0005-0000-0000-000084260000}"/>
    <cellStyle name="Normal 13 2 2 2 2 2" xfId="9896" xr:uid="{00000000-0005-0000-0000-000085260000}"/>
    <cellStyle name="Normal 13 2 2 2 2 2 2" xfId="9897" xr:uid="{00000000-0005-0000-0000-000086260000}"/>
    <cellStyle name="Normal 13 2 2 2 2 2 2 2" xfId="9898" xr:uid="{00000000-0005-0000-0000-000087260000}"/>
    <cellStyle name="Normal 13 2 2 2 2 2 2 2 2" xfId="9899" xr:uid="{00000000-0005-0000-0000-000088260000}"/>
    <cellStyle name="Normal 13 2 2 2 2 2 2 3" xfId="9900" xr:uid="{00000000-0005-0000-0000-000089260000}"/>
    <cellStyle name="Normal 13 2 2 2 2 2 3" xfId="9901" xr:uid="{00000000-0005-0000-0000-00008A260000}"/>
    <cellStyle name="Normal 13 2 2 2 2 2 3 2" xfId="9902" xr:uid="{00000000-0005-0000-0000-00008B260000}"/>
    <cellStyle name="Normal 13 2 2 2 2 2 4" xfId="9903" xr:uid="{00000000-0005-0000-0000-00008C260000}"/>
    <cellStyle name="Normal 13 2 2 2 2 3" xfId="9904" xr:uid="{00000000-0005-0000-0000-00008D260000}"/>
    <cellStyle name="Normal 13 2 2 2 2 3 2" xfId="9905" xr:uid="{00000000-0005-0000-0000-00008E260000}"/>
    <cellStyle name="Normal 13 2 2 2 2 3 2 2" xfId="9906" xr:uid="{00000000-0005-0000-0000-00008F260000}"/>
    <cellStyle name="Normal 13 2 2 2 2 3 3" xfId="9907" xr:uid="{00000000-0005-0000-0000-000090260000}"/>
    <cellStyle name="Normal 13 2 2 2 2 4" xfId="9908" xr:uid="{00000000-0005-0000-0000-000091260000}"/>
    <cellStyle name="Normal 13 2 2 2 2 4 2" xfId="9909" xr:uid="{00000000-0005-0000-0000-000092260000}"/>
    <cellStyle name="Normal 13 2 2 2 2 5" xfId="9910" xr:uid="{00000000-0005-0000-0000-000093260000}"/>
    <cellStyle name="Normal 13 2 2 2 3" xfId="9911" xr:uid="{00000000-0005-0000-0000-000094260000}"/>
    <cellStyle name="Normal 13 2 2 2 3 2" xfId="9912" xr:uid="{00000000-0005-0000-0000-000095260000}"/>
    <cellStyle name="Normal 13 2 2 2 3 2 2" xfId="9913" xr:uid="{00000000-0005-0000-0000-000096260000}"/>
    <cellStyle name="Normal 13 2 2 2 3 2 2 2" xfId="9914" xr:uid="{00000000-0005-0000-0000-000097260000}"/>
    <cellStyle name="Normal 13 2 2 2 3 2 3" xfId="9915" xr:uid="{00000000-0005-0000-0000-000098260000}"/>
    <cellStyle name="Normal 13 2 2 2 3 3" xfId="9916" xr:uid="{00000000-0005-0000-0000-000099260000}"/>
    <cellStyle name="Normal 13 2 2 2 3 3 2" xfId="9917" xr:uid="{00000000-0005-0000-0000-00009A260000}"/>
    <cellStyle name="Normal 13 2 2 2 3 4" xfId="9918" xr:uid="{00000000-0005-0000-0000-00009B260000}"/>
    <cellStyle name="Normal 13 2 2 2 4" xfId="9919" xr:uid="{00000000-0005-0000-0000-00009C260000}"/>
    <cellStyle name="Normal 13 2 2 2 4 2" xfId="9920" xr:uid="{00000000-0005-0000-0000-00009D260000}"/>
    <cellStyle name="Normal 13 2 2 2 4 2 2" xfId="9921" xr:uid="{00000000-0005-0000-0000-00009E260000}"/>
    <cellStyle name="Normal 13 2 2 2 4 2 2 2" xfId="9922" xr:uid="{00000000-0005-0000-0000-00009F260000}"/>
    <cellStyle name="Normal 13 2 2 2 4 2 3" xfId="9923" xr:uid="{00000000-0005-0000-0000-0000A0260000}"/>
    <cellStyle name="Normal 13 2 2 2 4 3" xfId="9924" xr:uid="{00000000-0005-0000-0000-0000A1260000}"/>
    <cellStyle name="Normal 13 2 2 2 4 3 2" xfId="9925" xr:uid="{00000000-0005-0000-0000-0000A2260000}"/>
    <cellStyle name="Normal 13 2 2 2 4 4" xfId="9926" xr:uid="{00000000-0005-0000-0000-0000A3260000}"/>
    <cellStyle name="Normal 13 2 2 2 5" xfId="9927" xr:uid="{00000000-0005-0000-0000-0000A4260000}"/>
    <cellStyle name="Normal 13 2 2 2 5 2" xfId="9928" xr:uid="{00000000-0005-0000-0000-0000A5260000}"/>
    <cellStyle name="Normal 13 2 2 2 5 2 2" xfId="9929" xr:uid="{00000000-0005-0000-0000-0000A6260000}"/>
    <cellStyle name="Normal 13 2 2 2 5 3" xfId="9930" xr:uid="{00000000-0005-0000-0000-0000A7260000}"/>
    <cellStyle name="Normal 13 2 2 2 6" xfId="9931" xr:uid="{00000000-0005-0000-0000-0000A8260000}"/>
    <cellStyle name="Normal 13 2 2 2 6 2" xfId="9932" xr:uid="{00000000-0005-0000-0000-0000A9260000}"/>
    <cellStyle name="Normal 13 2 2 2 7" xfId="9933" xr:uid="{00000000-0005-0000-0000-0000AA260000}"/>
    <cellStyle name="Normal 13 2 2 2 7 2" xfId="9934" xr:uid="{00000000-0005-0000-0000-0000AB260000}"/>
    <cellStyle name="Normal 13 2 2 2 8" xfId="9935" xr:uid="{00000000-0005-0000-0000-0000AC260000}"/>
    <cellStyle name="Normal 13 2 2 3" xfId="9936" xr:uid="{00000000-0005-0000-0000-0000AD260000}"/>
    <cellStyle name="Normal 13 2 2 3 2" xfId="9937" xr:uid="{00000000-0005-0000-0000-0000AE260000}"/>
    <cellStyle name="Normal 13 2 2 3 2 2" xfId="9938" xr:uid="{00000000-0005-0000-0000-0000AF260000}"/>
    <cellStyle name="Normal 13 2 2 3 2 2 2" xfId="9939" xr:uid="{00000000-0005-0000-0000-0000B0260000}"/>
    <cellStyle name="Normal 13 2 2 3 2 2 2 2" xfId="9940" xr:uid="{00000000-0005-0000-0000-0000B1260000}"/>
    <cellStyle name="Normal 13 2 2 3 2 2 3" xfId="9941" xr:uid="{00000000-0005-0000-0000-0000B2260000}"/>
    <cellStyle name="Normal 13 2 2 3 2 3" xfId="9942" xr:uid="{00000000-0005-0000-0000-0000B3260000}"/>
    <cellStyle name="Normal 13 2 2 3 2 3 2" xfId="9943" xr:uid="{00000000-0005-0000-0000-0000B4260000}"/>
    <cellStyle name="Normal 13 2 2 3 2 4" xfId="9944" xr:uid="{00000000-0005-0000-0000-0000B5260000}"/>
    <cellStyle name="Normal 13 2 2 3 3" xfId="9945" xr:uid="{00000000-0005-0000-0000-0000B6260000}"/>
    <cellStyle name="Normal 13 2 2 3 3 2" xfId="9946" xr:uid="{00000000-0005-0000-0000-0000B7260000}"/>
    <cellStyle name="Normal 13 2 2 3 3 2 2" xfId="9947" xr:uid="{00000000-0005-0000-0000-0000B8260000}"/>
    <cellStyle name="Normal 13 2 2 3 3 3" xfId="9948" xr:uid="{00000000-0005-0000-0000-0000B9260000}"/>
    <cellStyle name="Normal 13 2 2 3 4" xfId="9949" xr:uid="{00000000-0005-0000-0000-0000BA260000}"/>
    <cellStyle name="Normal 13 2 2 3 4 2" xfId="9950" xr:uid="{00000000-0005-0000-0000-0000BB260000}"/>
    <cellStyle name="Normal 13 2 2 3 5" xfId="9951" xr:uid="{00000000-0005-0000-0000-0000BC260000}"/>
    <cellStyle name="Normal 13 2 2 4" xfId="9952" xr:uid="{00000000-0005-0000-0000-0000BD260000}"/>
    <cellStyle name="Normal 13 2 2 4 2" xfId="9953" xr:uid="{00000000-0005-0000-0000-0000BE260000}"/>
    <cellStyle name="Normal 13 2 2 4 2 2" xfId="9954" xr:uid="{00000000-0005-0000-0000-0000BF260000}"/>
    <cellStyle name="Normal 13 2 2 4 2 2 2" xfId="9955" xr:uid="{00000000-0005-0000-0000-0000C0260000}"/>
    <cellStyle name="Normal 13 2 2 4 2 3" xfId="9956" xr:uid="{00000000-0005-0000-0000-0000C1260000}"/>
    <cellStyle name="Normal 13 2 2 4 3" xfId="9957" xr:uid="{00000000-0005-0000-0000-0000C2260000}"/>
    <cellStyle name="Normal 13 2 2 4 3 2" xfId="9958" xr:uid="{00000000-0005-0000-0000-0000C3260000}"/>
    <cellStyle name="Normal 13 2 2 4 4" xfId="9959" xr:uid="{00000000-0005-0000-0000-0000C4260000}"/>
    <cellStyle name="Normal 13 2 2 5" xfId="9960" xr:uid="{00000000-0005-0000-0000-0000C5260000}"/>
    <cellStyle name="Normal 13 2 2 5 2" xfId="9961" xr:uid="{00000000-0005-0000-0000-0000C6260000}"/>
    <cellStyle name="Normal 13 2 2 5 2 2" xfId="9962" xr:uid="{00000000-0005-0000-0000-0000C7260000}"/>
    <cellStyle name="Normal 13 2 2 5 2 2 2" xfId="9963" xr:uid="{00000000-0005-0000-0000-0000C8260000}"/>
    <cellStyle name="Normal 13 2 2 5 2 3" xfId="9964" xr:uid="{00000000-0005-0000-0000-0000C9260000}"/>
    <cellStyle name="Normal 13 2 2 5 3" xfId="9965" xr:uid="{00000000-0005-0000-0000-0000CA260000}"/>
    <cellStyle name="Normal 13 2 2 5 3 2" xfId="9966" xr:uid="{00000000-0005-0000-0000-0000CB260000}"/>
    <cellStyle name="Normal 13 2 2 5 4" xfId="9967" xr:uid="{00000000-0005-0000-0000-0000CC260000}"/>
    <cellStyle name="Normal 13 2 2 6" xfId="9968" xr:uid="{00000000-0005-0000-0000-0000CD260000}"/>
    <cellStyle name="Normal 13 2 2 6 2" xfId="9969" xr:uid="{00000000-0005-0000-0000-0000CE260000}"/>
    <cellStyle name="Normal 13 2 2 6 2 2" xfId="9970" xr:uid="{00000000-0005-0000-0000-0000CF260000}"/>
    <cellStyle name="Normal 13 2 2 6 3" xfId="9971" xr:uid="{00000000-0005-0000-0000-0000D0260000}"/>
    <cellStyle name="Normal 13 2 2 7" xfId="9972" xr:uid="{00000000-0005-0000-0000-0000D1260000}"/>
    <cellStyle name="Normal 13 2 2 7 2" xfId="9973" xr:uid="{00000000-0005-0000-0000-0000D2260000}"/>
    <cellStyle name="Normal 13 2 2 8" xfId="9974" xr:uid="{00000000-0005-0000-0000-0000D3260000}"/>
    <cellStyle name="Normal 13 2 2 8 2" xfId="9975" xr:uid="{00000000-0005-0000-0000-0000D4260000}"/>
    <cellStyle name="Normal 13 2 2 9" xfId="9976" xr:uid="{00000000-0005-0000-0000-0000D5260000}"/>
    <cellStyle name="Normal 13 2 3" xfId="9977" xr:uid="{00000000-0005-0000-0000-0000D6260000}"/>
    <cellStyle name="Normal 13 2 3 2" xfId="9978" xr:uid="{00000000-0005-0000-0000-0000D7260000}"/>
    <cellStyle name="Normal 13 2 3 2 2" xfId="9979" xr:uid="{00000000-0005-0000-0000-0000D8260000}"/>
    <cellStyle name="Normal 13 2 3 2 2 2" xfId="9980" xr:uid="{00000000-0005-0000-0000-0000D9260000}"/>
    <cellStyle name="Normal 13 2 3 2 2 2 2" xfId="9981" xr:uid="{00000000-0005-0000-0000-0000DA260000}"/>
    <cellStyle name="Normal 13 2 3 2 2 2 2 2" xfId="9982" xr:uid="{00000000-0005-0000-0000-0000DB260000}"/>
    <cellStyle name="Normal 13 2 3 2 2 2 3" xfId="9983" xr:uid="{00000000-0005-0000-0000-0000DC260000}"/>
    <cellStyle name="Normal 13 2 3 2 2 3" xfId="9984" xr:uid="{00000000-0005-0000-0000-0000DD260000}"/>
    <cellStyle name="Normal 13 2 3 2 2 3 2" xfId="9985" xr:uid="{00000000-0005-0000-0000-0000DE260000}"/>
    <cellStyle name="Normal 13 2 3 2 2 4" xfId="9986" xr:uid="{00000000-0005-0000-0000-0000DF260000}"/>
    <cellStyle name="Normal 13 2 3 2 3" xfId="9987" xr:uid="{00000000-0005-0000-0000-0000E0260000}"/>
    <cellStyle name="Normal 13 2 3 2 3 2" xfId="9988" xr:uid="{00000000-0005-0000-0000-0000E1260000}"/>
    <cellStyle name="Normal 13 2 3 2 3 2 2" xfId="9989" xr:uid="{00000000-0005-0000-0000-0000E2260000}"/>
    <cellStyle name="Normal 13 2 3 2 3 3" xfId="9990" xr:uid="{00000000-0005-0000-0000-0000E3260000}"/>
    <cellStyle name="Normal 13 2 3 2 4" xfId="9991" xr:uid="{00000000-0005-0000-0000-0000E4260000}"/>
    <cellStyle name="Normal 13 2 3 2 4 2" xfId="9992" xr:uid="{00000000-0005-0000-0000-0000E5260000}"/>
    <cellStyle name="Normal 13 2 3 2 5" xfId="9993" xr:uid="{00000000-0005-0000-0000-0000E6260000}"/>
    <cellStyle name="Normal 13 2 3 3" xfId="9994" xr:uid="{00000000-0005-0000-0000-0000E7260000}"/>
    <cellStyle name="Normal 13 2 3 3 2" xfId="9995" xr:uid="{00000000-0005-0000-0000-0000E8260000}"/>
    <cellStyle name="Normal 13 2 3 3 2 2" xfId="9996" xr:uid="{00000000-0005-0000-0000-0000E9260000}"/>
    <cellStyle name="Normal 13 2 3 3 2 2 2" xfId="9997" xr:uid="{00000000-0005-0000-0000-0000EA260000}"/>
    <cellStyle name="Normal 13 2 3 3 2 3" xfId="9998" xr:uid="{00000000-0005-0000-0000-0000EB260000}"/>
    <cellStyle name="Normal 13 2 3 3 3" xfId="9999" xr:uid="{00000000-0005-0000-0000-0000EC260000}"/>
    <cellStyle name="Normal 13 2 3 3 3 2" xfId="10000" xr:uid="{00000000-0005-0000-0000-0000ED260000}"/>
    <cellStyle name="Normal 13 2 3 3 4" xfId="10001" xr:uid="{00000000-0005-0000-0000-0000EE260000}"/>
    <cellStyle name="Normal 13 2 3 4" xfId="10002" xr:uid="{00000000-0005-0000-0000-0000EF260000}"/>
    <cellStyle name="Normal 13 2 3 4 2" xfId="10003" xr:uid="{00000000-0005-0000-0000-0000F0260000}"/>
    <cellStyle name="Normal 13 2 3 4 2 2" xfId="10004" xr:uid="{00000000-0005-0000-0000-0000F1260000}"/>
    <cellStyle name="Normal 13 2 3 4 2 2 2" xfId="10005" xr:uid="{00000000-0005-0000-0000-0000F2260000}"/>
    <cellStyle name="Normal 13 2 3 4 2 3" xfId="10006" xr:uid="{00000000-0005-0000-0000-0000F3260000}"/>
    <cellStyle name="Normal 13 2 3 4 3" xfId="10007" xr:uid="{00000000-0005-0000-0000-0000F4260000}"/>
    <cellStyle name="Normal 13 2 3 4 3 2" xfId="10008" xr:uid="{00000000-0005-0000-0000-0000F5260000}"/>
    <cellStyle name="Normal 13 2 3 4 4" xfId="10009" xr:uid="{00000000-0005-0000-0000-0000F6260000}"/>
    <cellStyle name="Normal 13 2 3 5" xfId="10010" xr:uid="{00000000-0005-0000-0000-0000F7260000}"/>
    <cellStyle name="Normal 13 2 3 5 2" xfId="10011" xr:uid="{00000000-0005-0000-0000-0000F8260000}"/>
    <cellStyle name="Normal 13 2 3 5 2 2" xfId="10012" xr:uid="{00000000-0005-0000-0000-0000F9260000}"/>
    <cellStyle name="Normal 13 2 3 5 3" xfId="10013" xr:uid="{00000000-0005-0000-0000-0000FA260000}"/>
    <cellStyle name="Normal 13 2 3 6" xfId="10014" xr:uid="{00000000-0005-0000-0000-0000FB260000}"/>
    <cellStyle name="Normal 13 2 3 6 2" xfId="10015" xr:uid="{00000000-0005-0000-0000-0000FC260000}"/>
    <cellStyle name="Normal 13 2 3 7" xfId="10016" xr:uid="{00000000-0005-0000-0000-0000FD260000}"/>
    <cellStyle name="Normal 13 2 3 7 2" xfId="10017" xr:uid="{00000000-0005-0000-0000-0000FE260000}"/>
    <cellStyle name="Normal 13 2 3 8" xfId="10018" xr:uid="{00000000-0005-0000-0000-0000FF260000}"/>
    <cellStyle name="Normal 13 2 4" xfId="10019" xr:uid="{00000000-0005-0000-0000-000000270000}"/>
    <cellStyle name="Normal 13 2 4 2" xfId="10020" xr:uid="{00000000-0005-0000-0000-000001270000}"/>
    <cellStyle name="Normal 13 2 4 2 2" xfId="10021" xr:uid="{00000000-0005-0000-0000-000002270000}"/>
    <cellStyle name="Normal 13 2 4 2 2 2" xfId="10022" xr:uid="{00000000-0005-0000-0000-000003270000}"/>
    <cellStyle name="Normal 13 2 4 2 2 2 2" xfId="10023" xr:uid="{00000000-0005-0000-0000-000004270000}"/>
    <cellStyle name="Normal 13 2 4 2 2 3" xfId="10024" xr:uid="{00000000-0005-0000-0000-000005270000}"/>
    <cellStyle name="Normal 13 2 4 2 3" xfId="10025" xr:uid="{00000000-0005-0000-0000-000006270000}"/>
    <cellStyle name="Normal 13 2 4 2 3 2" xfId="10026" xr:uid="{00000000-0005-0000-0000-000007270000}"/>
    <cellStyle name="Normal 13 2 4 2 4" xfId="10027" xr:uid="{00000000-0005-0000-0000-000008270000}"/>
    <cellStyle name="Normal 13 2 4 3" xfId="10028" xr:uid="{00000000-0005-0000-0000-000009270000}"/>
    <cellStyle name="Normal 13 2 4 3 2" xfId="10029" xr:uid="{00000000-0005-0000-0000-00000A270000}"/>
    <cellStyle name="Normal 13 2 4 3 2 2" xfId="10030" xr:uid="{00000000-0005-0000-0000-00000B270000}"/>
    <cellStyle name="Normal 13 2 4 3 3" xfId="10031" xr:uid="{00000000-0005-0000-0000-00000C270000}"/>
    <cellStyle name="Normal 13 2 4 4" xfId="10032" xr:uid="{00000000-0005-0000-0000-00000D270000}"/>
    <cellStyle name="Normal 13 2 4 4 2" xfId="10033" xr:uid="{00000000-0005-0000-0000-00000E270000}"/>
    <cellStyle name="Normal 13 2 4 5" xfId="10034" xr:uid="{00000000-0005-0000-0000-00000F270000}"/>
    <cellStyle name="Normal 13 2 5" xfId="10035" xr:uid="{00000000-0005-0000-0000-000010270000}"/>
    <cellStyle name="Normal 13 2 5 2" xfId="10036" xr:uid="{00000000-0005-0000-0000-000011270000}"/>
    <cellStyle name="Normal 13 2 5 2 2" xfId="10037" xr:uid="{00000000-0005-0000-0000-000012270000}"/>
    <cellStyle name="Normal 13 2 5 2 2 2" xfId="10038" xr:uid="{00000000-0005-0000-0000-000013270000}"/>
    <cellStyle name="Normal 13 2 5 2 3" xfId="10039" xr:uid="{00000000-0005-0000-0000-000014270000}"/>
    <cellStyle name="Normal 13 2 5 3" xfId="10040" xr:uid="{00000000-0005-0000-0000-000015270000}"/>
    <cellStyle name="Normal 13 2 5 3 2" xfId="10041" xr:uid="{00000000-0005-0000-0000-000016270000}"/>
    <cellStyle name="Normal 13 2 5 4" xfId="10042" xr:uid="{00000000-0005-0000-0000-000017270000}"/>
    <cellStyle name="Normal 13 2 6" xfId="10043" xr:uid="{00000000-0005-0000-0000-000018270000}"/>
    <cellStyle name="Normal 13 2 6 2" xfId="10044" xr:uid="{00000000-0005-0000-0000-000019270000}"/>
    <cellStyle name="Normal 13 2 6 2 2" xfId="10045" xr:uid="{00000000-0005-0000-0000-00001A270000}"/>
    <cellStyle name="Normal 13 2 6 2 2 2" xfId="10046" xr:uid="{00000000-0005-0000-0000-00001B270000}"/>
    <cellStyle name="Normal 13 2 6 2 3" xfId="10047" xr:uid="{00000000-0005-0000-0000-00001C270000}"/>
    <cellStyle name="Normal 13 2 6 3" xfId="10048" xr:uid="{00000000-0005-0000-0000-00001D270000}"/>
    <cellStyle name="Normal 13 2 6 3 2" xfId="10049" xr:uid="{00000000-0005-0000-0000-00001E270000}"/>
    <cellStyle name="Normal 13 2 6 4" xfId="10050" xr:uid="{00000000-0005-0000-0000-00001F270000}"/>
    <cellStyle name="Normal 13 2 7" xfId="10051" xr:uid="{00000000-0005-0000-0000-000020270000}"/>
    <cellStyle name="Normal 13 2 7 2" xfId="10052" xr:uid="{00000000-0005-0000-0000-000021270000}"/>
    <cellStyle name="Normal 13 2 7 2 2" xfId="10053" xr:uid="{00000000-0005-0000-0000-000022270000}"/>
    <cellStyle name="Normal 13 2 7 3" xfId="10054" xr:uid="{00000000-0005-0000-0000-000023270000}"/>
    <cellStyle name="Normal 13 2 8" xfId="10055" xr:uid="{00000000-0005-0000-0000-000024270000}"/>
    <cellStyle name="Normal 13 2 8 2" xfId="10056" xr:uid="{00000000-0005-0000-0000-000025270000}"/>
    <cellStyle name="Normal 13 2 9" xfId="10057" xr:uid="{00000000-0005-0000-0000-000026270000}"/>
    <cellStyle name="Normal 13 2 9 2" xfId="10058" xr:uid="{00000000-0005-0000-0000-000027270000}"/>
    <cellStyle name="Normal 13 3" xfId="10059" xr:uid="{00000000-0005-0000-0000-000028270000}"/>
    <cellStyle name="Normal 13 3 2" xfId="10060" xr:uid="{00000000-0005-0000-0000-000029270000}"/>
    <cellStyle name="Normal 13 3 2 2" xfId="10061" xr:uid="{00000000-0005-0000-0000-00002A270000}"/>
    <cellStyle name="Normal 13 3 2 2 2" xfId="10062" xr:uid="{00000000-0005-0000-0000-00002B270000}"/>
    <cellStyle name="Normal 13 3 2 2 2 2" xfId="10063" xr:uid="{00000000-0005-0000-0000-00002C270000}"/>
    <cellStyle name="Normal 13 3 2 2 2 2 2" xfId="10064" xr:uid="{00000000-0005-0000-0000-00002D270000}"/>
    <cellStyle name="Normal 13 3 2 2 2 2 2 2" xfId="10065" xr:uid="{00000000-0005-0000-0000-00002E270000}"/>
    <cellStyle name="Normal 13 3 2 2 2 2 3" xfId="10066" xr:uid="{00000000-0005-0000-0000-00002F270000}"/>
    <cellStyle name="Normal 13 3 2 2 2 3" xfId="10067" xr:uid="{00000000-0005-0000-0000-000030270000}"/>
    <cellStyle name="Normal 13 3 2 2 2 3 2" xfId="10068" xr:uid="{00000000-0005-0000-0000-000031270000}"/>
    <cellStyle name="Normal 13 3 2 2 2 4" xfId="10069" xr:uid="{00000000-0005-0000-0000-000032270000}"/>
    <cellStyle name="Normal 13 3 2 2 3" xfId="10070" xr:uid="{00000000-0005-0000-0000-000033270000}"/>
    <cellStyle name="Normal 13 3 2 2 3 2" xfId="10071" xr:uid="{00000000-0005-0000-0000-000034270000}"/>
    <cellStyle name="Normal 13 3 2 2 3 2 2" xfId="10072" xr:uid="{00000000-0005-0000-0000-000035270000}"/>
    <cellStyle name="Normal 13 3 2 2 3 3" xfId="10073" xr:uid="{00000000-0005-0000-0000-000036270000}"/>
    <cellStyle name="Normal 13 3 2 2 4" xfId="10074" xr:uid="{00000000-0005-0000-0000-000037270000}"/>
    <cellStyle name="Normal 13 3 2 2 4 2" xfId="10075" xr:uid="{00000000-0005-0000-0000-000038270000}"/>
    <cellStyle name="Normal 13 3 2 2 5" xfId="10076" xr:uid="{00000000-0005-0000-0000-000039270000}"/>
    <cellStyle name="Normal 13 3 2 3" xfId="10077" xr:uid="{00000000-0005-0000-0000-00003A270000}"/>
    <cellStyle name="Normal 13 3 2 3 2" xfId="10078" xr:uid="{00000000-0005-0000-0000-00003B270000}"/>
    <cellStyle name="Normal 13 3 2 3 2 2" xfId="10079" xr:uid="{00000000-0005-0000-0000-00003C270000}"/>
    <cellStyle name="Normal 13 3 2 3 2 2 2" xfId="10080" xr:uid="{00000000-0005-0000-0000-00003D270000}"/>
    <cellStyle name="Normal 13 3 2 3 2 3" xfId="10081" xr:uid="{00000000-0005-0000-0000-00003E270000}"/>
    <cellStyle name="Normal 13 3 2 3 3" xfId="10082" xr:uid="{00000000-0005-0000-0000-00003F270000}"/>
    <cellStyle name="Normal 13 3 2 3 3 2" xfId="10083" xr:uid="{00000000-0005-0000-0000-000040270000}"/>
    <cellStyle name="Normal 13 3 2 3 4" xfId="10084" xr:uid="{00000000-0005-0000-0000-000041270000}"/>
    <cellStyle name="Normal 13 3 2 4" xfId="10085" xr:uid="{00000000-0005-0000-0000-000042270000}"/>
    <cellStyle name="Normal 13 3 2 4 2" xfId="10086" xr:uid="{00000000-0005-0000-0000-000043270000}"/>
    <cellStyle name="Normal 13 3 2 4 2 2" xfId="10087" xr:uid="{00000000-0005-0000-0000-000044270000}"/>
    <cellStyle name="Normal 13 3 2 4 2 2 2" xfId="10088" xr:uid="{00000000-0005-0000-0000-000045270000}"/>
    <cellStyle name="Normal 13 3 2 4 2 3" xfId="10089" xr:uid="{00000000-0005-0000-0000-000046270000}"/>
    <cellStyle name="Normal 13 3 2 4 3" xfId="10090" xr:uid="{00000000-0005-0000-0000-000047270000}"/>
    <cellStyle name="Normal 13 3 2 4 3 2" xfId="10091" xr:uid="{00000000-0005-0000-0000-000048270000}"/>
    <cellStyle name="Normal 13 3 2 4 4" xfId="10092" xr:uid="{00000000-0005-0000-0000-000049270000}"/>
    <cellStyle name="Normal 13 3 2 5" xfId="10093" xr:uid="{00000000-0005-0000-0000-00004A270000}"/>
    <cellStyle name="Normal 13 3 2 5 2" xfId="10094" xr:uid="{00000000-0005-0000-0000-00004B270000}"/>
    <cellStyle name="Normal 13 3 2 5 2 2" xfId="10095" xr:uid="{00000000-0005-0000-0000-00004C270000}"/>
    <cellStyle name="Normal 13 3 2 5 3" xfId="10096" xr:uid="{00000000-0005-0000-0000-00004D270000}"/>
    <cellStyle name="Normal 13 3 2 6" xfId="10097" xr:uid="{00000000-0005-0000-0000-00004E270000}"/>
    <cellStyle name="Normal 13 3 2 6 2" xfId="10098" xr:uid="{00000000-0005-0000-0000-00004F270000}"/>
    <cellStyle name="Normal 13 3 2 7" xfId="10099" xr:uid="{00000000-0005-0000-0000-000050270000}"/>
    <cellStyle name="Normal 13 3 2 7 2" xfId="10100" xr:uid="{00000000-0005-0000-0000-000051270000}"/>
    <cellStyle name="Normal 13 3 2 8" xfId="10101" xr:uid="{00000000-0005-0000-0000-000052270000}"/>
    <cellStyle name="Normal 13 3 3" xfId="10102" xr:uid="{00000000-0005-0000-0000-000053270000}"/>
    <cellStyle name="Normal 13 3 3 2" xfId="10103" xr:uid="{00000000-0005-0000-0000-000054270000}"/>
    <cellStyle name="Normal 13 3 3 2 2" xfId="10104" xr:uid="{00000000-0005-0000-0000-000055270000}"/>
    <cellStyle name="Normal 13 3 3 2 2 2" xfId="10105" xr:uid="{00000000-0005-0000-0000-000056270000}"/>
    <cellStyle name="Normal 13 3 3 2 2 2 2" xfId="10106" xr:uid="{00000000-0005-0000-0000-000057270000}"/>
    <cellStyle name="Normal 13 3 3 2 2 3" xfId="10107" xr:uid="{00000000-0005-0000-0000-000058270000}"/>
    <cellStyle name="Normal 13 3 3 2 3" xfId="10108" xr:uid="{00000000-0005-0000-0000-000059270000}"/>
    <cellStyle name="Normal 13 3 3 2 3 2" xfId="10109" xr:uid="{00000000-0005-0000-0000-00005A270000}"/>
    <cellStyle name="Normal 13 3 3 2 4" xfId="10110" xr:uid="{00000000-0005-0000-0000-00005B270000}"/>
    <cellStyle name="Normal 13 3 3 3" xfId="10111" xr:uid="{00000000-0005-0000-0000-00005C270000}"/>
    <cellStyle name="Normal 13 3 3 3 2" xfId="10112" xr:uid="{00000000-0005-0000-0000-00005D270000}"/>
    <cellStyle name="Normal 13 3 3 3 2 2" xfId="10113" xr:uid="{00000000-0005-0000-0000-00005E270000}"/>
    <cellStyle name="Normal 13 3 3 3 3" xfId="10114" xr:uid="{00000000-0005-0000-0000-00005F270000}"/>
    <cellStyle name="Normal 13 3 3 4" xfId="10115" xr:uid="{00000000-0005-0000-0000-000060270000}"/>
    <cellStyle name="Normal 13 3 3 4 2" xfId="10116" xr:uid="{00000000-0005-0000-0000-000061270000}"/>
    <cellStyle name="Normal 13 3 3 5" xfId="10117" xr:uid="{00000000-0005-0000-0000-000062270000}"/>
    <cellStyle name="Normal 13 3 4" xfId="10118" xr:uid="{00000000-0005-0000-0000-000063270000}"/>
    <cellStyle name="Normal 13 3 4 2" xfId="10119" xr:uid="{00000000-0005-0000-0000-000064270000}"/>
    <cellStyle name="Normal 13 3 4 2 2" xfId="10120" xr:uid="{00000000-0005-0000-0000-000065270000}"/>
    <cellStyle name="Normal 13 3 4 2 2 2" xfId="10121" xr:uid="{00000000-0005-0000-0000-000066270000}"/>
    <cellStyle name="Normal 13 3 4 2 3" xfId="10122" xr:uid="{00000000-0005-0000-0000-000067270000}"/>
    <cellStyle name="Normal 13 3 4 3" xfId="10123" xr:uid="{00000000-0005-0000-0000-000068270000}"/>
    <cellStyle name="Normal 13 3 4 3 2" xfId="10124" xr:uid="{00000000-0005-0000-0000-000069270000}"/>
    <cellStyle name="Normal 13 3 4 4" xfId="10125" xr:uid="{00000000-0005-0000-0000-00006A270000}"/>
    <cellStyle name="Normal 13 3 5" xfId="10126" xr:uid="{00000000-0005-0000-0000-00006B270000}"/>
    <cellStyle name="Normal 13 3 5 2" xfId="10127" xr:uid="{00000000-0005-0000-0000-00006C270000}"/>
    <cellStyle name="Normal 13 3 5 2 2" xfId="10128" xr:uid="{00000000-0005-0000-0000-00006D270000}"/>
    <cellStyle name="Normal 13 3 5 2 2 2" xfId="10129" xr:uid="{00000000-0005-0000-0000-00006E270000}"/>
    <cellStyle name="Normal 13 3 5 2 3" xfId="10130" xr:uid="{00000000-0005-0000-0000-00006F270000}"/>
    <cellStyle name="Normal 13 3 5 3" xfId="10131" xr:uid="{00000000-0005-0000-0000-000070270000}"/>
    <cellStyle name="Normal 13 3 5 3 2" xfId="10132" xr:uid="{00000000-0005-0000-0000-000071270000}"/>
    <cellStyle name="Normal 13 3 5 4" xfId="10133" xr:uid="{00000000-0005-0000-0000-000072270000}"/>
    <cellStyle name="Normal 13 3 6" xfId="10134" xr:uid="{00000000-0005-0000-0000-000073270000}"/>
    <cellStyle name="Normal 13 3 6 2" xfId="10135" xr:uid="{00000000-0005-0000-0000-000074270000}"/>
    <cellStyle name="Normal 13 3 6 2 2" xfId="10136" xr:uid="{00000000-0005-0000-0000-000075270000}"/>
    <cellStyle name="Normal 13 3 6 3" xfId="10137" xr:uid="{00000000-0005-0000-0000-000076270000}"/>
    <cellStyle name="Normal 13 3 7" xfId="10138" xr:uid="{00000000-0005-0000-0000-000077270000}"/>
    <cellStyle name="Normal 13 3 7 2" xfId="10139" xr:uid="{00000000-0005-0000-0000-000078270000}"/>
    <cellStyle name="Normal 13 3 8" xfId="10140" xr:uid="{00000000-0005-0000-0000-000079270000}"/>
    <cellStyle name="Normal 13 3 8 2" xfId="10141" xr:uid="{00000000-0005-0000-0000-00007A270000}"/>
    <cellStyle name="Normal 13 3 9" xfId="10142" xr:uid="{00000000-0005-0000-0000-00007B270000}"/>
    <cellStyle name="Normal 13 4" xfId="10143" xr:uid="{00000000-0005-0000-0000-00007C270000}"/>
    <cellStyle name="Normal 13 4 2" xfId="10144" xr:uid="{00000000-0005-0000-0000-00007D270000}"/>
    <cellStyle name="Normal 13 4 2 2" xfId="10145" xr:uid="{00000000-0005-0000-0000-00007E270000}"/>
    <cellStyle name="Normal 13 4 2 2 2" xfId="10146" xr:uid="{00000000-0005-0000-0000-00007F270000}"/>
    <cellStyle name="Normal 13 4 2 2 2 2" xfId="10147" xr:uid="{00000000-0005-0000-0000-000080270000}"/>
    <cellStyle name="Normal 13 4 2 2 2 2 2" xfId="10148" xr:uid="{00000000-0005-0000-0000-000081270000}"/>
    <cellStyle name="Normal 13 4 2 2 2 3" xfId="10149" xr:uid="{00000000-0005-0000-0000-000082270000}"/>
    <cellStyle name="Normal 13 4 2 2 3" xfId="10150" xr:uid="{00000000-0005-0000-0000-000083270000}"/>
    <cellStyle name="Normal 13 4 2 2 3 2" xfId="10151" xr:uid="{00000000-0005-0000-0000-000084270000}"/>
    <cellStyle name="Normal 13 4 2 2 4" xfId="10152" xr:uid="{00000000-0005-0000-0000-000085270000}"/>
    <cellStyle name="Normal 13 4 2 3" xfId="10153" xr:uid="{00000000-0005-0000-0000-000086270000}"/>
    <cellStyle name="Normal 13 4 2 3 2" xfId="10154" xr:uid="{00000000-0005-0000-0000-000087270000}"/>
    <cellStyle name="Normal 13 4 2 3 2 2" xfId="10155" xr:uid="{00000000-0005-0000-0000-000088270000}"/>
    <cellStyle name="Normal 13 4 2 3 3" xfId="10156" xr:uid="{00000000-0005-0000-0000-000089270000}"/>
    <cellStyle name="Normal 13 4 2 4" xfId="10157" xr:uid="{00000000-0005-0000-0000-00008A270000}"/>
    <cellStyle name="Normal 13 4 2 4 2" xfId="10158" xr:uid="{00000000-0005-0000-0000-00008B270000}"/>
    <cellStyle name="Normal 13 4 2 5" xfId="10159" xr:uid="{00000000-0005-0000-0000-00008C270000}"/>
    <cellStyle name="Normal 13 4 3" xfId="10160" xr:uid="{00000000-0005-0000-0000-00008D270000}"/>
    <cellStyle name="Normal 13 4 3 2" xfId="10161" xr:uid="{00000000-0005-0000-0000-00008E270000}"/>
    <cellStyle name="Normal 13 4 3 2 2" xfId="10162" xr:uid="{00000000-0005-0000-0000-00008F270000}"/>
    <cellStyle name="Normal 13 4 3 2 2 2" xfId="10163" xr:uid="{00000000-0005-0000-0000-000090270000}"/>
    <cellStyle name="Normal 13 4 3 2 3" xfId="10164" xr:uid="{00000000-0005-0000-0000-000091270000}"/>
    <cellStyle name="Normal 13 4 3 3" xfId="10165" xr:uid="{00000000-0005-0000-0000-000092270000}"/>
    <cellStyle name="Normal 13 4 3 3 2" xfId="10166" xr:uid="{00000000-0005-0000-0000-000093270000}"/>
    <cellStyle name="Normal 13 4 3 4" xfId="10167" xr:uid="{00000000-0005-0000-0000-000094270000}"/>
    <cellStyle name="Normal 13 4 4" xfId="10168" xr:uid="{00000000-0005-0000-0000-000095270000}"/>
    <cellStyle name="Normal 13 4 4 2" xfId="10169" xr:uid="{00000000-0005-0000-0000-000096270000}"/>
    <cellStyle name="Normal 13 4 4 2 2" xfId="10170" xr:uid="{00000000-0005-0000-0000-000097270000}"/>
    <cellStyle name="Normal 13 4 4 2 2 2" xfId="10171" xr:uid="{00000000-0005-0000-0000-000098270000}"/>
    <cellStyle name="Normal 13 4 4 2 3" xfId="10172" xr:uid="{00000000-0005-0000-0000-000099270000}"/>
    <cellStyle name="Normal 13 4 4 3" xfId="10173" xr:uid="{00000000-0005-0000-0000-00009A270000}"/>
    <cellStyle name="Normal 13 4 4 3 2" xfId="10174" xr:uid="{00000000-0005-0000-0000-00009B270000}"/>
    <cellStyle name="Normal 13 4 4 4" xfId="10175" xr:uid="{00000000-0005-0000-0000-00009C270000}"/>
    <cellStyle name="Normal 13 4 5" xfId="10176" xr:uid="{00000000-0005-0000-0000-00009D270000}"/>
    <cellStyle name="Normal 13 4 5 2" xfId="10177" xr:uid="{00000000-0005-0000-0000-00009E270000}"/>
    <cellStyle name="Normal 13 4 5 2 2" xfId="10178" xr:uid="{00000000-0005-0000-0000-00009F270000}"/>
    <cellStyle name="Normal 13 4 5 3" xfId="10179" xr:uid="{00000000-0005-0000-0000-0000A0270000}"/>
    <cellStyle name="Normal 13 4 6" xfId="10180" xr:uid="{00000000-0005-0000-0000-0000A1270000}"/>
    <cellStyle name="Normal 13 4 6 2" xfId="10181" xr:uid="{00000000-0005-0000-0000-0000A2270000}"/>
    <cellStyle name="Normal 13 4 7" xfId="10182" xr:uid="{00000000-0005-0000-0000-0000A3270000}"/>
    <cellStyle name="Normal 13 4 7 2" xfId="10183" xr:uid="{00000000-0005-0000-0000-0000A4270000}"/>
    <cellStyle name="Normal 13 4 8" xfId="10184" xr:uid="{00000000-0005-0000-0000-0000A5270000}"/>
    <cellStyle name="Normal 13 5" xfId="10185" xr:uid="{00000000-0005-0000-0000-0000A6270000}"/>
    <cellStyle name="Normal 13 5 2" xfId="10186" xr:uid="{00000000-0005-0000-0000-0000A7270000}"/>
    <cellStyle name="Normal 13 5 2 2" xfId="10187" xr:uid="{00000000-0005-0000-0000-0000A8270000}"/>
    <cellStyle name="Normal 13 5 2 2 2" xfId="10188" xr:uid="{00000000-0005-0000-0000-0000A9270000}"/>
    <cellStyle name="Normal 13 5 2 2 2 2" xfId="10189" xr:uid="{00000000-0005-0000-0000-0000AA270000}"/>
    <cellStyle name="Normal 13 5 2 2 2 2 2" xfId="10190" xr:uid="{00000000-0005-0000-0000-0000AB270000}"/>
    <cellStyle name="Normal 13 5 2 2 2 3" xfId="10191" xr:uid="{00000000-0005-0000-0000-0000AC270000}"/>
    <cellStyle name="Normal 13 5 2 2 3" xfId="10192" xr:uid="{00000000-0005-0000-0000-0000AD270000}"/>
    <cellStyle name="Normal 13 5 2 2 3 2" xfId="10193" xr:uid="{00000000-0005-0000-0000-0000AE270000}"/>
    <cellStyle name="Normal 13 5 2 2 4" xfId="10194" xr:uid="{00000000-0005-0000-0000-0000AF270000}"/>
    <cellStyle name="Normal 13 5 2 3" xfId="10195" xr:uid="{00000000-0005-0000-0000-0000B0270000}"/>
    <cellStyle name="Normal 13 5 2 3 2" xfId="10196" xr:uid="{00000000-0005-0000-0000-0000B1270000}"/>
    <cellStyle name="Normal 13 5 2 3 2 2" xfId="10197" xr:uid="{00000000-0005-0000-0000-0000B2270000}"/>
    <cellStyle name="Normal 13 5 2 3 3" xfId="10198" xr:uid="{00000000-0005-0000-0000-0000B3270000}"/>
    <cellStyle name="Normal 13 5 2 4" xfId="10199" xr:uid="{00000000-0005-0000-0000-0000B4270000}"/>
    <cellStyle name="Normal 13 5 2 4 2" xfId="10200" xr:uid="{00000000-0005-0000-0000-0000B5270000}"/>
    <cellStyle name="Normal 13 5 2 5" xfId="10201" xr:uid="{00000000-0005-0000-0000-0000B6270000}"/>
    <cellStyle name="Normal 13 5 3" xfId="10202" xr:uid="{00000000-0005-0000-0000-0000B7270000}"/>
    <cellStyle name="Normal 13 5 3 2" xfId="10203" xr:uid="{00000000-0005-0000-0000-0000B8270000}"/>
    <cellStyle name="Normal 13 5 3 2 2" xfId="10204" xr:uid="{00000000-0005-0000-0000-0000B9270000}"/>
    <cellStyle name="Normal 13 5 3 2 2 2" xfId="10205" xr:uid="{00000000-0005-0000-0000-0000BA270000}"/>
    <cellStyle name="Normal 13 5 3 2 3" xfId="10206" xr:uid="{00000000-0005-0000-0000-0000BB270000}"/>
    <cellStyle name="Normal 13 5 3 3" xfId="10207" xr:uid="{00000000-0005-0000-0000-0000BC270000}"/>
    <cellStyle name="Normal 13 5 3 3 2" xfId="10208" xr:uid="{00000000-0005-0000-0000-0000BD270000}"/>
    <cellStyle name="Normal 13 5 3 4" xfId="10209" xr:uid="{00000000-0005-0000-0000-0000BE270000}"/>
    <cellStyle name="Normal 13 5 4" xfId="10210" xr:uid="{00000000-0005-0000-0000-0000BF270000}"/>
    <cellStyle name="Normal 13 5 4 2" xfId="10211" xr:uid="{00000000-0005-0000-0000-0000C0270000}"/>
    <cellStyle name="Normal 13 5 4 2 2" xfId="10212" xr:uid="{00000000-0005-0000-0000-0000C1270000}"/>
    <cellStyle name="Normal 13 5 4 3" xfId="10213" xr:uid="{00000000-0005-0000-0000-0000C2270000}"/>
    <cellStyle name="Normal 13 5 5" xfId="10214" xr:uid="{00000000-0005-0000-0000-0000C3270000}"/>
    <cellStyle name="Normal 13 5 5 2" xfId="10215" xr:uid="{00000000-0005-0000-0000-0000C4270000}"/>
    <cellStyle name="Normal 13 5 6" xfId="10216" xr:uid="{00000000-0005-0000-0000-0000C5270000}"/>
    <cellStyle name="Normal 13 6" xfId="10217" xr:uid="{00000000-0005-0000-0000-0000C6270000}"/>
    <cellStyle name="Normal 13 6 2" xfId="10218" xr:uid="{00000000-0005-0000-0000-0000C7270000}"/>
    <cellStyle name="Normal 13 6 2 2" xfId="10219" xr:uid="{00000000-0005-0000-0000-0000C8270000}"/>
    <cellStyle name="Normal 13 6 2 2 2" xfId="10220" xr:uid="{00000000-0005-0000-0000-0000C9270000}"/>
    <cellStyle name="Normal 13 6 2 2 2 2" xfId="10221" xr:uid="{00000000-0005-0000-0000-0000CA270000}"/>
    <cellStyle name="Normal 13 6 2 2 3" xfId="10222" xr:uid="{00000000-0005-0000-0000-0000CB270000}"/>
    <cellStyle name="Normal 13 6 2 3" xfId="10223" xr:uid="{00000000-0005-0000-0000-0000CC270000}"/>
    <cellStyle name="Normal 13 6 2 3 2" xfId="10224" xr:uid="{00000000-0005-0000-0000-0000CD270000}"/>
    <cellStyle name="Normal 13 6 2 4" xfId="10225" xr:uid="{00000000-0005-0000-0000-0000CE270000}"/>
    <cellStyle name="Normal 13 6 3" xfId="10226" xr:uid="{00000000-0005-0000-0000-0000CF270000}"/>
    <cellStyle name="Normal 13 6 3 2" xfId="10227" xr:uid="{00000000-0005-0000-0000-0000D0270000}"/>
    <cellStyle name="Normal 13 6 3 2 2" xfId="10228" xr:uid="{00000000-0005-0000-0000-0000D1270000}"/>
    <cellStyle name="Normal 13 6 3 3" xfId="10229" xr:uid="{00000000-0005-0000-0000-0000D2270000}"/>
    <cellStyle name="Normal 13 6 4" xfId="10230" xr:uid="{00000000-0005-0000-0000-0000D3270000}"/>
    <cellStyle name="Normal 13 6 4 2" xfId="10231" xr:uid="{00000000-0005-0000-0000-0000D4270000}"/>
    <cellStyle name="Normal 13 6 5" xfId="10232" xr:uid="{00000000-0005-0000-0000-0000D5270000}"/>
    <cellStyle name="Normal 13 7" xfId="10233" xr:uid="{00000000-0005-0000-0000-0000D6270000}"/>
    <cellStyle name="Normal 13 7 2" xfId="10234" xr:uid="{00000000-0005-0000-0000-0000D7270000}"/>
    <cellStyle name="Normal 13 7 2 2" xfId="10235" xr:uid="{00000000-0005-0000-0000-0000D8270000}"/>
    <cellStyle name="Normal 13 7 2 2 2" xfId="10236" xr:uid="{00000000-0005-0000-0000-0000D9270000}"/>
    <cellStyle name="Normal 13 7 2 3" xfId="10237" xr:uid="{00000000-0005-0000-0000-0000DA270000}"/>
    <cellStyle name="Normal 13 7 3" xfId="10238" xr:uid="{00000000-0005-0000-0000-0000DB270000}"/>
    <cellStyle name="Normal 13 7 3 2" xfId="10239" xr:uid="{00000000-0005-0000-0000-0000DC270000}"/>
    <cellStyle name="Normal 13 7 4" xfId="10240" xr:uid="{00000000-0005-0000-0000-0000DD270000}"/>
    <cellStyle name="Normal 13 8" xfId="10241" xr:uid="{00000000-0005-0000-0000-0000DE270000}"/>
    <cellStyle name="Normal 13 8 2" xfId="10242" xr:uid="{00000000-0005-0000-0000-0000DF270000}"/>
    <cellStyle name="Normal 13 8 2 2" xfId="10243" xr:uid="{00000000-0005-0000-0000-0000E0270000}"/>
    <cellStyle name="Normal 13 8 2 2 2" xfId="10244" xr:uid="{00000000-0005-0000-0000-0000E1270000}"/>
    <cellStyle name="Normal 13 8 2 3" xfId="10245" xr:uid="{00000000-0005-0000-0000-0000E2270000}"/>
    <cellStyle name="Normal 13 8 3" xfId="10246" xr:uid="{00000000-0005-0000-0000-0000E3270000}"/>
    <cellStyle name="Normal 13 8 3 2" xfId="10247" xr:uid="{00000000-0005-0000-0000-0000E4270000}"/>
    <cellStyle name="Normal 13 8 4" xfId="10248" xr:uid="{00000000-0005-0000-0000-0000E5270000}"/>
    <cellStyle name="Normal 13 9" xfId="10249" xr:uid="{00000000-0005-0000-0000-0000E6270000}"/>
    <cellStyle name="Normal 13 9 2" xfId="10250" xr:uid="{00000000-0005-0000-0000-0000E7270000}"/>
    <cellStyle name="Normal 13 9 2 2" xfId="10251" xr:uid="{00000000-0005-0000-0000-0000E8270000}"/>
    <cellStyle name="Normal 13 9 2 2 2" xfId="10252" xr:uid="{00000000-0005-0000-0000-0000E9270000}"/>
    <cellStyle name="Normal 13 9 2 3" xfId="10253" xr:uid="{00000000-0005-0000-0000-0000EA270000}"/>
    <cellStyle name="Normal 13 9 3" xfId="10254" xr:uid="{00000000-0005-0000-0000-0000EB270000}"/>
    <cellStyle name="Normal 13 9 3 2" xfId="10255" xr:uid="{00000000-0005-0000-0000-0000EC270000}"/>
    <cellStyle name="Normal 13 9 4" xfId="10256" xr:uid="{00000000-0005-0000-0000-0000ED270000}"/>
    <cellStyle name="Normal 14" xfId="10257" xr:uid="{00000000-0005-0000-0000-0000EE270000}"/>
    <cellStyle name="Normal 14 10" xfId="10258" xr:uid="{00000000-0005-0000-0000-0000EF270000}"/>
    <cellStyle name="Normal 14 10 2" xfId="10259" xr:uid="{00000000-0005-0000-0000-0000F0270000}"/>
    <cellStyle name="Normal 14 10 2 2" xfId="10260" xr:uid="{00000000-0005-0000-0000-0000F1270000}"/>
    <cellStyle name="Normal 14 10 3" xfId="10261" xr:uid="{00000000-0005-0000-0000-0000F2270000}"/>
    <cellStyle name="Normal 14 11" xfId="10262" xr:uid="{00000000-0005-0000-0000-0000F3270000}"/>
    <cellStyle name="Normal 14 11 2" xfId="10263" xr:uid="{00000000-0005-0000-0000-0000F4270000}"/>
    <cellStyle name="Normal 14 12" xfId="10264" xr:uid="{00000000-0005-0000-0000-0000F5270000}"/>
    <cellStyle name="Normal 14 12 2" xfId="10265" xr:uid="{00000000-0005-0000-0000-0000F6270000}"/>
    <cellStyle name="Normal 14 13" xfId="10266" xr:uid="{00000000-0005-0000-0000-0000F7270000}"/>
    <cellStyle name="Normal 14 2" xfId="10267" xr:uid="{00000000-0005-0000-0000-0000F8270000}"/>
    <cellStyle name="Normal 14 2 10" xfId="10268" xr:uid="{00000000-0005-0000-0000-0000F9270000}"/>
    <cellStyle name="Normal 14 2 2" xfId="10269" xr:uid="{00000000-0005-0000-0000-0000FA270000}"/>
    <cellStyle name="Normal 14 2 2 2" xfId="10270" xr:uid="{00000000-0005-0000-0000-0000FB270000}"/>
    <cellStyle name="Normal 14 2 2 2 2" xfId="10271" xr:uid="{00000000-0005-0000-0000-0000FC270000}"/>
    <cellStyle name="Normal 14 2 2 2 2 2" xfId="10272" xr:uid="{00000000-0005-0000-0000-0000FD270000}"/>
    <cellStyle name="Normal 14 2 2 2 2 2 2" xfId="10273" xr:uid="{00000000-0005-0000-0000-0000FE270000}"/>
    <cellStyle name="Normal 14 2 2 2 2 2 2 2" xfId="10274" xr:uid="{00000000-0005-0000-0000-0000FF270000}"/>
    <cellStyle name="Normal 14 2 2 2 2 2 2 2 2" xfId="10275" xr:uid="{00000000-0005-0000-0000-000000280000}"/>
    <cellStyle name="Normal 14 2 2 2 2 2 2 3" xfId="10276" xr:uid="{00000000-0005-0000-0000-000001280000}"/>
    <cellStyle name="Normal 14 2 2 2 2 2 3" xfId="10277" xr:uid="{00000000-0005-0000-0000-000002280000}"/>
    <cellStyle name="Normal 14 2 2 2 2 2 3 2" xfId="10278" xr:uid="{00000000-0005-0000-0000-000003280000}"/>
    <cellStyle name="Normal 14 2 2 2 2 2 4" xfId="10279" xr:uid="{00000000-0005-0000-0000-000004280000}"/>
    <cellStyle name="Normal 14 2 2 2 2 3" xfId="10280" xr:uid="{00000000-0005-0000-0000-000005280000}"/>
    <cellStyle name="Normal 14 2 2 2 2 3 2" xfId="10281" xr:uid="{00000000-0005-0000-0000-000006280000}"/>
    <cellStyle name="Normal 14 2 2 2 2 3 2 2" xfId="10282" xr:uid="{00000000-0005-0000-0000-000007280000}"/>
    <cellStyle name="Normal 14 2 2 2 2 3 3" xfId="10283" xr:uid="{00000000-0005-0000-0000-000008280000}"/>
    <cellStyle name="Normal 14 2 2 2 2 4" xfId="10284" xr:uid="{00000000-0005-0000-0000-000009280000}"/>
    <cellStyle name="Normal 14 2 2 2 2 4 2" xfId="10285" xr:uid="{00000000-0005-0000-0000-00000A280000}"/>
    <cellStyle name="Normal 14 2 2 2 2 5" xfId="10286" xr:uid="{00000000-0005-0000-0000-00000B280000}"/>
    <cellStyle name="Normal 14 2 2 2 3" xfId="10287" xr:uid="{00000000-0005-0000-0000-00000C280000}"/>
    <cellStyle name="Normal 14 2 2 2 3 2" xfId="10288" xr:uid="{00000000-0005-0000-0000-00000D280000}"/>
    <cellStyle name="Normal 14 2 2 2 3 2 2" xfId="10289" xr:uid="{00000000-0005-0000-0000-00000E280000}"/>
    <cellStyle name="Normal 14 2 2 2 3 2 2 2" xfId="10290" xr:uid="{00000000-0005-0000-0000-00000F280000}"/>
    <cellStyle name="Normal 14 2 2 2 3 2 3" xfId="10291" xr:uid="{00000000-0005-0000-0000-000010280000}"/>
    <cellStyle name="Normal 14 2 2 2 3 3" xfId="10292" xr:uid="{00000000-0005-0000-0000-000011280000}"/>
    <cellStyle name="Normal 14 2 2 2 3 3 2" xfId="10293" xr:uid="{00000000-0005-0000-0000-000012280000}"/>
    <cellStyle name="Normal 14 2 2 2 3 4" xfId="10294" xr:uid="{00000000-0005-0000-0000-000013280000}"/>
    <cellStyle name="Normal 14 2 2 2 4" xfId="10295" xr:uid="{00000000-0005-0000-0000-000014280000}"/>
    <cellStyle name="Normal 14 2 2 2 4 2" xfId="10296" xr:uid="{00000000-0005-0000-0000-000015280000}"/>
    <cellStyle name="Normal 14 2 2 2 4 2 2" xfId="10297" xr:uid="{00000000-0005-0000-0000-000016280000}"/>
    <cellStyle name="Normal 14 2 2 2 4 2 2 2" xfId="10298" xr:uid="{00000000-0005-0000-0000-000017280000}"/>
    <cellStyle name="Normal 14 2 2 2 4 2 3" xfId="10299" xr:uid="{00000000-0005-0000-0000-000018280000}"/>
    <cellStyle name="Normal 14 2 2 2 4 3" xfId="10300" xr:uid="{00000000-0005-0000-0000-000019280000}"/>
    <cellStyle name="Normal 14 2 2 2 4 3 2" xfId="10301" xr:uid="{00000000-0005-0000-0000-00001A280000}"/>
    <cellStyle name="Normal 14 2 2 2 4 4" xfId="10302" xr:uid="{00000000-0005-0000-0000-00001B280000}"/>
    <cellStyle name="Normal 14 2 2 2 5" xfId="10303" xr:uid="{00000000-0005-0000-0000-00001C280000}"/>
    <cellStyle name="Normal 14 2 2 2 5 2" xfId="10304" xr:uid="{00000000-0005-0000-0000-00001D280000}"/>
    <cellStyle name="Normal 14 2 2 2 5 2 2" xfId="10305" xr:uid="{00000000-0005-0000-0000-00001E280000}"/>
    <cellStyle name="Normal 14 2 2 2 5 3" xfId="10306" xr:uid="{00000000-0005-0000-0000-00001F280000}"/>
    <cellStyle name="Normal 14 2 2 2 6" xfId="10307" xr:uid="{00000000-0005-0000-0000-000020280000}"/>
    <cellStyle name="Normal 14 2 2 2 6 2" xfId="10308" xr:uid="{00000000-0005-0000-0000-000021280000}"/>
    <cellStyle name="Normal 14 2 2 2 7" xfId="10309" xr:uid="{00000000-0005-0000-0000-000022280000}"/>
    <cellStyle name="Normal 14 2 2 2 7 2" xfId="10310" xr:uid="{00000000-0005-0000-0000-000023280000}"/>
    <cellStyle name="Normal 14 2 2 2 8" xfId="10311" xr:uid="{00000000-0005-0000-0000-000024280000}"/>
    <cellStyle name="Normal 14 2 2 3" xfId="10312" xr:uid="{00000000-0005-0000-0000-000025280000}"/>
    <cellStyle name="Normal 14 2 2 3 2" xfId="10313" xr:uid="{00000000-0005-0000-0000-000026280000}"/>
    <cellStyle name="Normal 14 2 2 3 2 2" xfId="10314" xr:uid="{00000000-0005-0000-0000-000027280000}"/>
    <cellStyle name="Normal 14 2 2 3 2 2 2" xfId="10315" xr:uid="{00000000-0005-0000-0000-000028280000}"/>
    <cellStyle name="Normal 14 2 2 3 2 2 2 2" xfId="10316" xr:uid="{00000000-0005-0000-0000-000029280000}"/>
    <cellStyle name="Normal 14 2 2 3 2 2 3" xfId="10317" xr:uid="{00000000-0005-0000-0000-00002A280000}"/>
    <cellStyle name="Normal 14 2 2 3 2 3" xfId="10318" xr:uid="{00000000-0005-0000-0000-00002B280000}"/>
    <cellStyle name="Normal 14 2 2 3 2 3 2" xfId="10319" xr:uid="{00000000-0005-0000-0000-00002C280000}"/>
    <cellStyle name="Normal 14 2 2 3 2 4" xfId="10320" xr:uid="{00000000-0005-0000-0000-00002D280000}"/>
    <cellStyle name="Normal 14 2 2 3 3" xfId="10321" xr:uid="{00000000-0005-0000-0000-00002E280000}"/>
    <cellStyle name="Normal 14 2 2 3 3 2" xfId="10322" xr:uid="{00000000-0005-0000-0000-00002F280000}"/>
    <cellStyle name="Normal 14 2 2 3 3 2 2" xfId="10323" xr:uid="{00000000-0005-0000-0000-000030280000}"/>
    <cellStyle name="Normal 14 2 2 3 3 3" xfId="10324" xr:uid="{00000000-0005-0000-0000-000031280000}"/>
    <cellStyle name="Normal 14 2 2 3 4" xfId="10325" xr:uid="{00000000-0005-0000-0000-000032280000}"/>
    <cellStyle name="Normal 14 2 2 3 4 2" xfId="10326" xr:uid="{00000000-0005-0000-0000-000033280000}"/>
    <cellStyle name="Normal 14 2 2 3 5" xfId="10327" xr:uid="{00000000-0005-0000-0000-000034280000}"/>
    <cellStyle name="Normal 14 2 2 4" xfId="10328" xr:uid="{00000000-0005-0000-0000-000035280000}"/>
    <cellStyle name="Normal 14 2 2 4 2" xfId="10329" xr:uid="{00000000-0005-0000-0000-000036280000}"/>
    <cellStyle name="Normal 14 2 2 4 2 2" xfId="10330" xr:uid="{00000000-0005-0000-0000-000037280000}"/>
    <cellStyle name="Normal 14 2 2 4 2 2 2" xfId="10331" xr:uid="{00000000-0005-0000-0000-000038280000}"/>
    <cellStyle name="Normal 14 2 2 4 2 3" xfId="10332" xr:uid="{00000000-0005-0000-0000-000039280000}"/>
    <cellStyle name="Normal 14 2 2 4 3" xfId="10333" xr:uid="{00000000-0005-0000-0000-00003A280000}"/>
    <cellStyle name="Normal 14 2 2 4 3 2" xfId="10334" xr:uid="{00000000-0005-0000-0000-00003B280000}"/>
    <cellStyle name="Normal 14 2 2 4 4" xfId="10335" xr:uid="{00000000-0005-0000-0000-00003C280000}"/>
    <cellStyle name="Normal 14 2 2 5" xfId="10336" xr:uid="{00000000-0005-0000-0000-00003D280000}"/>
    <cellStyle name="Normal 14 2 2 5 2" xfId="10337" xr:uid="{00000000-0005-0000-0000-00003E280000}"/>
    <cellStyle name="Normal 14 2 2 5 2 2" xfId="10338" xr:uid="{00000000-0005-0000-0000-00003F280000}"/>
    <cellStyle name="Normal 14 2 2 5 2 2 2" xfId="10339" xr:uid="{00000000-0005-0000-0000-000040280000}"/>
    <cellStyle name="Normal 14 2 2 5 2 3" xfId="10340" xr:uid="{00000000-0005-0000-0000-000041280000}"/>
    <cellStyle name="Normal 14 2 2 5 3" xfId="10341" xr:uid="{00000000-0005-0000-0000-000042280000}"/>
    <cellStyle name="Normal 14 2 2 5 3 2" xfId="10342" xr:uid="{00000000-0005-0000-0000-000043280000}"/>
    <cellStyle name="Normal 14 2 2 5 4" xfId="10343" xr:uid="{00000000-0005-0000-0000-000044280000}"/>
    <cellStyle name="Normal 14 2 2 6" xfId="10344" xr:uid="{00000000-0005-0000-0000-000045280000}"/>
    <cellStyle name="Normal 14 2 2 6 2" xfId="10345" xr:uid="{00000000-0005-0000-0000-000046280000}"/>
    <cellStyle name="Normal 14 2 2 6 2 2" xfId="10346" xr:uid="{00000000-0005-0000-0000-000047280000}"/>
    <cellStyle name="Normal 14 2 2 6 3" xfId="10347" xr:uid="{00000000-0005-0000-0000-000048280000}"/>
    <cellStyle name="Normal 14 2 2 7" xfId="10348" xr:uid="{00000000-0005-0000-0000-000049280000}"/>
    <cellStyle name="Normal 14 2 2 7 2" xfId="10349" xr:uid="{00000000-0005-0000-0000-00004A280000}"/>
    <cellStyle name="Normal 14 2 2 8" xfId="10350" xr:uid="{00000000-0005-0000-0000-00004B280000}"/>
    <cellStyle name="Normal 14 2 2 8 2" xfId="10351" xr:uid="{00000000-0005-0000-0000-00004C280000}"/>
    <cellStyle name="Normal 14 2 2 9" xfId="10352" xr:uid="{00000000-0005-0000-0000-00004D280000}"/>
    <cellStyle name="Normal 14 2 3" xfId="10353" xr:uid="{00000000-0005-0000-0000-00004E280000}"/>
    <cellStyle name="Normal 14 2 3 2" xfId="10354" xr:uid="{00000000-0005-0000-0000-00004F280000}"/>
    <cellStyle name="Normal 14 2 3 2 2" xfId="10355" xr:uid="{00000000-0005-0000-0000-000050280000}"/>
    <cellStyle name="Normal 14 2 3 2 2 2" xfId="10356" xr:uid="{00000000-0005-0000-0000-000051280000}"/>
    <cellStyle name="Normal 14 2 3 2 2 2 2" xfId="10357" xr:uid="{00000000-0005-0000-0000-000052280000}"/>
    <cellStyle name="Normal 14 2 3 2 2 2 2 2" xfId="10358" xr:uid="{00000000-0005-0000-0000-000053280000}"/>
    <cellStyle name="Normal 14 2 3 2 2 2 3" xfId="10359" xr:uid="{00000000-0005-0000-0000-000054280000}"/>
    <cellStyle name="Normal 14 2 3 2 2 3" xfId="10360" xr:uid="{00000000-0005-0000-0000-000055280000}"/>
    <cellStyle name="Normal 14 2 3 2 2 3 2" xfId="10361" xr:uid="{00000000-0005-0000-0000-000056280000}"/>
    <cellStyle name="Normal 14 2 3 2 2 4" xfId="10362" xr:uid="{00000000-0005-0000-0000-000057280000}"/>
    <cellStyle name="Normal 14 2 3 2 3" xfId="10363" xr:uid="{00000000-0005-0000-0000-000058280000}"/>
    <cellStyle name="Normal 14 2 3 2 3 2" xfId="10364" xr:uid="{00000000-0005-0000-0000-000059280000}"/>
    <cellStyle name="Normal 14 2 3 2 3 2 2" xfId="10365" xr:uid="{00000000-0005-0000-0000-00005A280000}"/>
    <cellStyle name="Normal 14 2 3 2 3 3" xfId="10366" xr:uid="{00000000-0005-0000-0000-00005B280000}"/>
    <cellStyle name="Normal 14 2 3 2 4" xfId="10367" xr:uid="{00000000-0005-0000-0000-00005C280000}"/>
    <cellStyle name="Normal 14 2 3 2 4 2" xfId="10368" xr:uid="{00000000-0005-0000-0000-00005D280000}"/>
    <cellStyle name="Normal 14 2 3 2 5" xfId="10369" xr:uid="{00000000-0005-0000-0000-00005E280000}"/>
    <cellStyle name="Normal 14 2 3 3" xfId="10370" xr:uid="{00000000-0005-0000-0000-00005F280000}"/>
    <cellStyle name="Normal 14 2 3 3 2" xfId="10371" xr:uid="{00000000-0005-0000-0000-000060280000}"/>
    <cellStyle name="Normal 14 2 3 3 2 2" xfId="10372" xr:uid="{00000000-0005-0000-0000-000061280000}"/>
    <cellStyle name="Normal 14 2 3 3 2 2 2" xfId="10373" xr:uid="{00000000-0005-0000-0000-000062280000}"/>
    <cellStyle name="Normal 14 2 3 3 2 3" xfId="10374" xr:uid="{00000000-0005-0000-0000-000063280000}"/>
    <cellStyle name="Normal 14 2 3 3 3" xfId="10375" xr:uid="{00000000-0005-0000-0000-000064280000}"/>
    <cellStyle name="Normal 14 2 3 3 3 2" xfId="10376" xr:uid="{00000000-0005-0000-0000-000065280000}"/>
    <cellStyle name="Normal 14 2 3 3 4" xfId="10377" xr:uid="{00000000-0005-0000-0000-000066280000}"/>
    <cellStyle name="Normal 14 2 3 4" xfId="10378" xr:uid="{00000000-0005-0000-0000-000067280000}"/>
    <cellStyle name="Normal 14 2 3 4 2" xfId="10379" xr:uid="{00000000-0005-0000-0000-000068280000}"/>
    <cellStyle name="Normal 14 2 3 4 2 2" xfId="10380" xr:uid="{00000000-0005-0000-0000-000069280000}"/>
    <cellStyle name="Normal 14 2 3 4 2 2 2" xfId="10381" xr:uid="{00000000-0005-0000-0000-00006A280000}"/>
    <cellStyle name="Normal 14 2 3 4 2 3" xfId="10382" xr:uid="{00000000-0005-0000-0000-00006B280000}"/>
    <cellStyle name="Normal 14 2 3 4 3" xfId="10383" xr:uid="{00000000-0005-0000-0000-00006C280000}"/>
    <cellStyle name="Normal 14 2 3 4 3 2" xfId="10384" xr:uid="{00000000-0005-0000-0000-00006D280000}"/>
    <cellStyle name="Normal 14 2 3 4 4" xfId="10385" xr:uid="{00000000-0005-0000-0000-00006E280000}"/>
    <cellStyle name="Normal 14 2 3 5" xfId="10386" xr:uid="{00000000-0005-0000-0000-00006F280000}"/>
    <cellStyle name="Normal 14 2 3 5 2" xfId="10387" xr:uid="{00000000-0005-0000-0000-000070280000}"/>
    <cellStyle name="Normal 14 2 3 5 2 2" xfId="10388" xr:uid="{00000000-0005-0000-0000-000071280000}"/>
    <cellStyle name="Normal 14 2 3 5 3" xfId="10389" xr:uid="{00000000-0005-0000-0000-000072280000}"/>
    <cellStyle name="Normal 14 2 3 6" xfId="10390" xr:uid="{00000000-0005-0000-0000-000073280000}"/>
    <cellStyle name="Normal 14 2 3 6 2" xfId="10391" xr:uid="{00000000-0005-0000-0000-000074280000}"/>
    <cellStyle name="Normal 14 2 3 7" xfId="10392" xr:uid="{00000000-0005-0000-0000-000075280000}"/>
    <cellStyle name="Normal 14 2 3 7 2" xfId="10393" xr:uid="{00000000-0005-0000-0000-000076280000}"/>
    <cellStyle name="Normal 14 2 3 8" xfId="10394" xr:uid="{00000000-0005-0000-0000-000077280000}"/>
    <cellStyle name="Normal 14 2 4" xfId="10395" xr:uid="{00000000-0005-0000-0000-000078280000}"/>
    <cellStyle name="Normal 14 2 4 2" xfId="10396" xr:uid="{00000000-0005-0000-0000-000079280000}"/>
    <cellStyle name="Normal 14 2 4 2 2" xfId="10397" xr:uid="{00000000-0005-0000-0000-00007A280000}"/>
    <cellStyle name="Normal 14 2 4 2 2 2" xfId="10398" xr:uid="{00000000-0005-0000-0000-00007B280000}"/>
    <cellStyle name="Normal 14 2 4 2 2 2 2" xfId="10399" xr:uid="{00000000-0005-0000-0000-00007C280000}"/>
    <cellStyle name="Normal 14 2 4 2 2 3" xfId="10400" xr:uid="{00000000-0005-0000-0000-00007D280000}"/>
    <cellStyle name="Normal 14 2 4 2 3" xfId="10401" xr:uid="{00000000-0005-0000-0000-00007E280000}"/>
    <cellStyle name="Normal 14 2 4 2 3 2" xfId="10402" xr:uid="{00000000-0005-0000-0000-00007F280000}"/>
    <cellStyle name="Normal 14 2 4 2 4" xfId="10403" xr:uid="{00000000-0005-0000-0000-000080280000}"/>
    <cellStyle name="Normal 14 2 4 3" xfId="10404" xr:uid="{00000000-0005-0000-0000-000081280000}"/>
    <cellStyle name="Normal 14 2 4 3 2" xfId="10405" xr:uid="{00000000-0005-0000-0000-000082280000}"/>
    <cellStyle name="Normal 14 2 4 3 2 2" xfId="10406" xr:uid="{00000000-0005-0000-0000-000083280000}"/>
    <cellStyle name="Normal 14 2 4 3 3" xfId="10407" xr:uid="{00000000-0005-0000-0000-000084280000}"/>
    <cellStyle name="Normal 14 2 4 4" xfId="10408" xr:uid="{00000000-0005-0000-0000-000085280000}"/>
    <cellStyle name="Normal 14 2 4 4 2" xfId="10409" xr:uid="{00000000-0005-0000-0000-000086280000}"/>
    <cellStyle name="Normal 14 2 4 5" xfId="10410" xr:uid="{00000000-0005-0000-0000-000087280000}"/>
    <cellStyle name="Normal 14 2 5" xfId="10411" xr:uid="{00000000-0005-0000-0000-000088280000}"/>
    <cellStyle name="Normal 14 2 5 2" xfId="10412" xr:uid="{00000000-0005-0000-0000-000089280000}"/>
    <cellStyle name="Normal 14 2 5 2 2" xfId="10413" xr:uid="{00000000-0005-0000-0000-00008A280000}"/>
    <cellStyle name="Normal 14 2 5 2 2 2" xfId="10414" xr:uid="{00000000-0005-0000-0000-00008B280000}"/>
    <cellStyle name="Normal 14 2 5 2 3" xfId="10415" xr:uid="{00000000-0005-0000-0000-00008C280000}"/>
    <cellStyle name="Normal 14 2 5 3" xfId="10416" xr:uid="{00000000-0005-0000-0000-00008D280000}"/>
    <cellStyle name="Normal 14 2 5 3 2" xfId="10417" xr:uid="{00000000-0005-0000-0000-00008E280000}"/>
    <cellStyle name="Normal 14 2 5 4" xfId="10418" xr:uid="{00000000-0005-0000-0000-00008F280000}"/>
    <cellStyle name="Normal 14 2 6" xfId="10419" xr:uid="{00000000-0005-0000-0000-000090280000}"/>
    <cellStyle name="Normal 14 2 6 2" xfId="10420" xr:uid="{00000000-0005-0000-0000-000091280000}"/>
    <cellStyle name="Normal 14 2 6 2 2" xfId="10421" xr:uid="{00000000-0005-0000-0000-000092280000}"/>
    <cellStyle name="Normal 14 2 6 2 2 2" xfId="10422" xr:uid="{00000000-0005-0000-0000-000093280000}"/>
    <cellStyle name="Normal 14 2 6 2 3" xfId="10423" xr:uid="{00000000-0005-0000-0000-000094280000}"/>
    <cellStyle name="Normal 14 2 6 3" xfId="10424" xr:uid="{00000000-0005-0000-0000-000095280000}"/>
    <cellStyle name="Normal 14 2 6 3 2" xfId="10425" xr:uid="{00000000-0005-0000-0000-000096280000}"/>
    <cellStyle name="Normal 14 2 6 4" xfId="10426" xr:uid="{00000000-0005-0000-0000-000097280000}"/>
    <cellStyle name="Normal 14 2 7" xfId="10427" xr:uid="{00000000-0005-0000-0000-000098280000}"/>
    <cellStyle name="Normal 14 2 7 2" xfId="10428" xr:uid="{00000000-0005-0000-0000-000099280000}"/>
    <cellStyle name="Normal 14 2 7 2 2" xfId="10429" xr:uid="{00000000-0005-0000-0000-00009A280000}"/>
    <cellStyle name="Normal 14 2 7 3" xfId="10430" xr:uid="{00000000-0005-0000-0000-00009B280000}"/>
    <cellStyle name="Normal 14 2 8" xfId="10431" xr:uid="{00000000-0005-0000-0000-00009C280000}"/>
    <cellStyle name="Normal 14 2 8 2" xfId="10432" xr:uid="{00000000-0005-0000-0000-00009D280000}"/>
    <cellStyle name="Normal 14 2 9" xfId="10433" xr:uid="{00000000-0005-0000-0000-00009E280000}"/>
    <cellStyle name="Normal 14 2 9 2" xfId="10434" xr:uid="{00000000-0005-0000-0000-00009F280000}"/>
    <cellStyle name="Normal 14 3" xfId="10435" xr:uid="{00000000-0005-0000-0000-0000A0280000}"/>
    <cellStyle name="Normal 14 3 2" xfId="10436" xr:uid="{00000000-0005-0000-0000-0000A1280000}"/>
    <cellStyle name="Normal 14 3 2 2" xfId="10437" xr:uid="{00000000-0005-0000-0000-0000A2280000}"/>
    <cellStyle name="Normal 14 3 2 2 2" xfId="10438" xr:uid="{00000000-0005-0000-0000-0000A3280000}"/>
    <cellStyle name="Normal 14 3 2 2 2 2" xfId="10439" xr:uid="{00000000-0005-0000-0000-0000A4280000}"/>
    <cellStyle name="Normal 14 3 2 2 2 2 2" xfId="10440" xr:uid="{00000000-0005-0000-0000-0000A5280000}"/>
    <cellStyle name="Normal 14 3 2 2 2 2 2 2" xfId="10441" xr:uid="{00000000-0005-0000-0000-0000A6280000}"/>
    <cellStyle name="Normal 14 3 2 2 2 2 3" xfId="10442" xr:uid="{00000000-0005-0000-0000-0000A7280000}"/>
    <cellStyle name="Normal 14 3 2 2 2 3" xfId="10443" xr:uid="{00000000-0005-0000-0000-0000A8280000}"/>
    <cellStyle name="Normal 14 3 2 2 2 3 2" xfId="10444" xr:uid="{00000000-0005-0000-0000-0000A9280000}"/>
    <cellStyle name="Normal 14 3 2 2 2 4" xfId="10445" xr:uid="{00000000-0005-0000-0000-0000AA280000}"/>
    <cellStyle name="Normal 14 3 2 2 3" xfId="10446" xr:uid="{00000000-0005-0000-0000-0000AB280000}"/>
    <cellStyle name="Normal 14 3 2 2 3 2" xfId="10447" xr:uid="{00000000-0005-0000-0000-0000AC280000}"/>
    <cellStyle name="Normal 14 3 2 2 3 2 2" xfId="10448" xr:uid="{00000000-0005-0000-0000-0000AD280000}"/>
    <cellStyle name="Normal 14 3 2 2 3 3" xfId="10449" xr:uid="{00000000-0005-0000-0000-0000AE280000}"/>
    <cellStyle name="Normal 14 3 2 2 4" xfId="10450" xr:uid="{00000000-0005-0000-0000-0000AF280000}"/>
    <cellStyle name="Normal 14 3 2 2 4 2" xfId="10451" xr:uid="{00000000-0005-0000-0000-0000B0280000}"/>
    <cellStyle name="Normal 14 3 2 2 5" xfId="10452" xr:uid="{00000000-0005-0000-0000-0000B1280000}"/>
    <cellStyle name="Normal 14 3 2 3" xfId="10453" xr:uid="{00000000-0005-0000-0000-0000B2280000}"/>
    <cellStyle name="Normal 14 3 2 3 2" xfId="10454" xr:uid="{00000000-0005-0000-0000-0000B3280000}"/>
    <cellStyle name="Normal 14 3 2 3 2 2" xfId="10455" xr:uid="{00000000-0005-0000-0000-0000B4280000}"/>
    <cellStyle name="Normal 14 3 2 3 2 2 2" xfId="10456" xr:uid="{00000000-0005-0000-0000-0000B5280000}"/>
    <cellStyle name="Normal 14 3 2 3 2 3" xfId="10457" xr:uid="{00000000-0005-0000-0000-0000B6280000}"/>
    <cellStyle name="Normal 14 3 2 3 3" xfId="10458" xr:uid="{00000000-0005-0000-0000-0000B7280000}"/>
    <cellStyle name="Normal 14 3 2 3 3 2" xfId="10459" xr:uid="{00000000-0005-0000-0000-0000B8280000}"/>
    <cellStyle name="Normal 14 3 2 3 4" xfId="10460" xr:uid="{00000000-0005-0000-0000-0000B9280000}"/>
    <cellStyle name="Normal 14 3 2 4" xfId="10461" xr:uid="{00000000-0005-0000-0000-0000BA280000}"/>
    <cellStyle name="Normal 14 3 2 4 2" xfId="10462" xr:uid="{00000000-0005-0000-0000-0000BB280000}"/>
    <cellStyle name="Normal 14 3 2 4 2 2" xfId="10463" xr:uid="{00000000-0005-0000-0000-0000BC280000}"/>
    <cellStyle name="Normal 14 3 2 4 2 2 2" xfId="10464" xr:uid="{00000000-0005-0000-0000-0000BD280000}"/>
    <cellStyle name="Normal 14 3 2 4 2 3" xfId="10465" xr:uid="{00000000-0005-0000-0000-0000BE280000}"/>
    <cellStyle name="Normal 14 3 2 4 3" xfId="10466" xr:uid="{00000000-0005-0000-0000-0000BF280000}"/>
    <cellStyle name="Normal 14 3 2 4 3 2" xfId="10467" xr:uid="{00000000-0005-0000-0000-0000C0280000}"/>
    <cellStyle name="Normal 14 3 2 4 4" xfId="10468" xr:uid="{00000000-0005-0000-0000-0000C1280000}"/>
    <cellStyle name="Normal 14 3 2 5" xfId="10469" xr:uid="{00000000-0005-0000-0000-0000C2280000}"/>
    <cellStyle name="Normal 14 3 2 5 2" xfId="10470" xr:uid="{00000000-0005-0000-0000-0000C3280000}"/>
    <cellStyle name="Normal 14 3 2 5 2 2" xfId="10471" xr:uid="{00000000-0005-0000-0000-0000C4280000}"/>
    <cellStyle name="Normal 14 3 2 5 3" xfId="10472" xr:uid="{00000000-0005-0000-0000-0000C5280000}"/>
    <cellStyle name="Normal 14 3 2 6" xfId="10473" xr:uid="{00000000-0005-0000-0000-0000C6280000}"/>
    <cellStyle name="Normal 14 3 2 6 2" xfId="10474" xr:uid="{00000000-0005-0000-0000-0000C7280000}"/>
    <cellStyle name="Normal 14 3 2 7" xfId="10475" xr:uid="{00000000-0005-0000-0000-0000C8280000}"/>
    <cellStyle name="Normal 14 3 2 7 2" xfId="10476" xr:uid="{00000000-0005-0000-0000-0000C9280000}"/>
    <cellStyle name="Normal 14 3 2 8" xfId="10477" xr:uid="{00000000-0005-0000-0000-0000CA280000}"/>
    <cellStyle name="Normal 14 3 3" xfId="10478" xr:uid="{00000000-0005-0000-0000-0000CB280000}"/>
    <cellStyle name="Normal 14 3 3 2" xfId="10479" xr:uid="{00000000-0005-0000-0000-0000CC280000}"/>
    <cellStyle name="Normal 14 3 3 2 2" xfId="10480" xr:uid="{00000000-0005-0000-0000-0000CD280000}"/>
    <cellStyle name="Normal 14 3 3 2 2 2" xfId="10481" xr:uid="{00000000-0005-0000-0000-0000CE280000}"/>
    <cellStyle name="Normal 14 3 3 2 2 2 2" xfId="10482" xr:uid="{00000000-0005-0000-0000-0000CF280000}"/>
    <cellStyle name="Normal 14 3 3 2 2 3" xfId="10483" xr:uid="{00000000-0005-0000-0000-0000D0280000}"/>
    <cellStyle name="Normal 14 3 3 2 3" xfId="10484" xr:uid="{00000000-0005-0000-0000-0000D1280000}"/>
    <cellStyle name="Normal 14 3 3 2 3 2" xfId="10485" xr:uid="{00000000-0005-0000-0000-0000D2280000}"/>
    <cellStyle name="Normal 14 3 3 2 4" xfId="10486" xr:uid="{00000000-0005-0000-0000-0000D3280000}"/>
    <cellStyle name="Normal 14 3 3 3" xfId="10487" xr:uid="{00000000-0005-0000-0000-0000D4280000}"/>
    <cellStyle name="Normal 14 3 3 3 2" xfId="10488" xr:uid="{00000000-0005-0000-0000-0000D5280000}"/>
    <cellStyle name="Normal 14 3 3 3 2 2" xfId="10489" xr:uid="{00000000-0005-0000-0000-0000D6280000}"/>
    <cellStyle name="Normal 14 3 3 3 3" xfId="10490" xr:uid="{00000000-0005-0000-0000-0000D7280000}"/>
    <cellStyle name="Normal 14 3 3 4" xfId="10491" xr:uid="{00000000-0005-0000-0000-0000D8280000}"/>
    <cellStyle name="Normal 14 3 3 4 2" xfId="10492" xr:uid="{00000000-0005-0000-0000-0000D9280000}"/>
    <cellStyle name="Normal 14 3 3 5" xfId="10493" xr:uid="{00000000-0005-0000-0000-0000DA280000}"/>
    <cellStyle name="Normal 14 3 4" xfId="10494" xr:uid="{00000000-0005-0000-0000-0000DB280000}"/>
    <cellStyle name="Normal 14 3 4 2" xfId="10495" xr:uid="{00000000-0005-0000-0000-0000DC280000}"/>
    <cellStyle name="Normal 14 3 4 2 2" xfId="10496" xr:uid="{00000000-0005-0000-0000-0000DD280000}"/>
    <cellStyle name="Normal 14 3 4 2 2 2" xfId="10497" xr:uid="{00000000-0005-0000-0000-0000DE280000}"/>
    <cellStyle name="Normal 14 3 4 2 3" xfId="10498" xr:uid="{00000000-0005-0000-0000-0000DF280000}"/>
    <cellStyle name="Normal 14 3 4 3" xfId="10499" xr:uid="{00000000-0005-0000-0000-0000E0280000}"/>
    <cellStyle name="Normal 14 3 4 3 2" xfId="10500" xr:uid="{00000000-0005-0000-0000-0000E1280000}"/>
    <cellStyle name="Normal 14 3 4 4" xfId="10501" xr:uid="{00000000-0005-0000-0000-0000E2280000}"/>
    <cellStyle name="Normal 14 3 5" xfId="10502" xr:uid="{00000000-0005-0000-0000-0000E3280000}"/>
    <cellStyle name="Normal 14 3 5 2" xfId="10503" xr:uid="{00000000-0005-0000-0000-0000E4280000}"/>
    <cellStyle name="Normal 14 3 5 2 2" xfId="10504" xr:uid="{00000000-0005-0000-0000-0000E5280000}"/>
    <cellStyle name="Normal 14 3 5 2 2 2" xfId="10505" xr:uid="{00000000-0005-0000-0000-0000E6280000}"/>
    <cellStyle name="Normal 14 3 5 2 3" xfId="10506" xr:uid="{00000000-0005-0000-0000-0000E7280000}"/>
    <cellStyle name="Normal 14 3 5 3" xfId="10507" xr:uid="{00000000-0005-0000-0000-0000E8280000}"/>
    <cellStyle name="Normal 14 3 5 3 2" xfId="10508" xr:uid="{00000000-0005-0000-0000-0000E9280000}"/>
    <cellStyle name="Normal 14 3 5 4" xfId="10509" xr:uid="{00000000-0005-0000-0000-0000EA280000}"/>
    <cellStyle name="Normal 14 3 6" xfId="10510" xr:uid="{00000000-0005-0000-0000-0000EB280000}"/>
    <cellStyle name="Normal 14 3 6 2" xfId="10511" xr:uid="{00000000-0005-0000-0000-0000EC280000}"/>
    <cellStyle name="Normal 14 3 6 2 2" xfId="10512" xr:uid="{00000000-0005-0000-0000-0000ED280000}"/>
    <cellStyle name="Normal 14 3 6 3" xfId="10513" xr:uid="{00000000-0005-0000-0000-0000EE280000}"/>
    <cellStyle name="Normal 14 3 7" xfId="10514" xr:uid="{00000000-0005-0000-0000-0000EF280000}"/>
    <cellStyle name="Normal 14 3 7 2" xfId="10515" xr:uid="{00000000-0005-0000-0000-0000F0280000}"/>
    <cellStyle name="Normal 14 3 8" xfId="10516" xr:uid="{00000000-0005-0000-0000-0000F1280000}"/>
    <cellStyle name="Normal 14 3 8 2" xfId="10517" xr:uid="{00000000-0005-0000-0000-0000F2280000}"/>
    <cellStyle name="Normal 14 3 9" xfId="10518" xr:uid="{00000000-0005-0000-0000-0000F3280000}"/>
    <cellStyle name="Normal 14 4" xfId="10519" xr:uid="{00000000-0005-0000-0000-0000F4280000}"/>
    <cellStyle name="Normal 14 4 2" xfId="10520" xr:uid="{00000000-0005-0000-0000-0000F5280000}"/>
    <cellStyle name="Normal 14 4 2 2" xfId="10521" xr:uid="{00000000-0005-0000-0000-0000F6280000}"/>
    <cellStyle name="Normal 14 4 2 2 2" xfId="10522" xr:uid="{00000000-0005-0000-0000-0000F7280000}"/>
    <cellStyle name="Normal 14 4 2 2 2 2" xfId="10523" xr:uid="{00000000-0005-0000-0000-0000F8280000}"/>
    <cellStyle name="Normal 14 4 2 2 2 2 2" xfId="10524" xr:uid="{00000000-0005-0000-0000-0000F9280000}"/>
    <cellStyle name="Normal 14 4 2 2 2 3" xfId="10525" xr:uid="{00000000-0005-0000-0000-0000FA280000}"/>
    <cellStyle name="Normal 14 4 2 2 3" xfId="10526" xr:uid="{00000000-0005-0000-0000-0000FB280000}"/>
    <cellStyle name="Normal 14 4 2 2 3 2" xfId="10527" xr:uid="{00000000-0005-0000-0000-0000FC280000}"/>
    <cellStyle name="Normal 14 4 2 2 4" xfId="10528" xr:uid="{00000000-0005-0000-0000-0000FD280000}"/>
    <cellStyle name="Normal 14 4 2 3" xfId="10529" xr:uid="{00000000-0005-0000-0000-0000FE280000}"/>
    <cellStyle name="Normal 14 4 2 3 2" xfId="10530" xr:uid="{00000000-0005-0000-0000-0000FF280000}"/>
    <cellStyle name="Normal 14 4 2 3 2 2" xfId="10531" xr:uid="{00000000-0005-0000-0000-000000290000}"/>
    <cellStyle name="Normal 14 4 2 3 3" xfId="10532" xr:uid="{00000000-0005-0000-0000-000001290000}"/>
    <cellStyle name="Normal 14 4 2 4" xfId="10533" xr:uid="{00000000-0005-0000-0000-000002290000}"/>
    <cellStyle name="Normal 14 4 2 4 2" xfId="10534" xr:uid="{00000000-0005-0000-0000-000003290000}"/>
    <cellStyle name="Normal 14 4 2 5" xfId="10535" xr:uid="{00000000-0005-0000-0000-000004290000}"/>
    <cellStyle name="Normal 14 4 3" xfId="10536" xr:uid="{00000000-0005-0000-0000-000005290000}"/>
    <cellStyle name="Normal 14 4 3 2" xfId="10537" xr:uid="{00000000-0005-0000-0000-000006290000}"/>
    <cellStyle name="Normal 14 4 3 2 2" xfId="10538" xr:uid="{00000000-0005-0000-0000-000007290000}"/>
    <cellStyle name="Normal 14 4 3 2 2 2" xfId="10539" xr:uid="{00000000-0005-0000-0000-000008290000}"/>
    <cellStyle name="Normal 14 4 3 2 3" xfId="10540" xr:uid="{00000000-0005-0000-0000-000009290000}"/>
    <cellStyle name="Normal 14 4 3 3" xfId="10541" xr:uid="{00000000-0005-0000-0000-00000A290000}"/>
    <cellStyle name="Normal 14 4 3 3 2" xfId="10542" xr:uid="{00000000-0005-0000-0000-00000B290000}"/>
    <cellStyle name="Normal 14 4 3 4" xfId="10543" xr:uid="{00000000-0005-0000-0000-00000C290000}"/>
    <cellStyle name="Normal 14 4 4" xfId="10544" xr:uid="{00000000-0005-0000-0000-00000D290000}"/>
    <cellStyle name="Normal 14 4 4 2" xfId="10545" xr:uid="{00000000-0005-0000-0000-00000E290000}"/>
    <cellStyle name="Normal 14 4 4 2 2" xfId="10546" xr:uid="{00000000-0005-0000-0000-00000F290000}"/>
    <cellStyle name="Normal 14 4 4 2 2 2" xfId="10547" xr:uid="{00000000-0005-0000-0000-000010290000}"/>
    <cellStyle name="Normal 14 4 4 2 3" xfId="10548" xr:uid="{00000000-0005-0000-0000-000011290000}"/>
    <cellStyle name="Normal 14 4 4 3" xfId="10549" xr:uid="{00000000-0005-0000-0000-000012290000}"/>
    <cellStyle name="Normal 14 4 4 3 2" xfId="10550" xr:uid="{00000000-0005-0000-0000-000013290000}"/>
    <cellStyle name="Normal 14 4 4 4" xfId="10551" xr:uid="{00000000-0005-0000-0000-000014290000}"/>
    <cellStyle name="Normal 14 4 5" xfId="10552" xr:uid="{00000000-0005-0000-0000-000015290000}"/>
    <cellStyle name="Normal 14 4 5 2" xfId="10553" xr:uid="{00000000-0005-0000-0000-000016290000}"/>
    <cellStyle name="Normal 14 4 5 2 2" xfId="10554" xr:uid="{00000000-0005-0000-0000-000017290000}"/>
    <cellStyle name="Normal 14 4 5 3" xfId="10555" xr:uid="{00000000-0005-0000-0000-000018290000}"/>
    <cellStyle name="Normal 14 4 6" xfId="10556" xr:uid="{00000000-0005-0000-0000-000019290000}"/>
    <cellStyle name="Normal 14 4 6 2" xfId="10557" xr:uid="{00000000-0005-0000-0000-00001A290000}"/>
    <cellStyle name="Normal 14 4 7" xfId="10558" xr:uid="{00000000-0005-0000-0000-00001B290000}"/>
    <cellStyle name="Normal 14 4 7 2" xfId="10559" xr:uid="{00000000-0005-0000-0000-00001C290000}"/>
    <cellStyle name="Normal 14 4 8" xfId="10560" xr:uid="{00000000-0005-0000-0000-00001D290000}"/>
    <cellStyle name="Normal 14 5" xfId="10561" xr:uid="{00000000-0005-0000-0000-00001E290000}"/>
    <cellStyle name="Normal 14 5 2" xfId="10562" xr:uid="{00000000-0005-0000-0000-00001F290000}"/>
    <cellStyle name="Normal 14 5 2 2" xfId="10563" xr:uid="{00000000-0005-0000-0000-000020290000}"/>
    <cellStyle name="Normal 14 5 2 2 2" xfId="10564" xr:uid="{00000000-0005-0000-0000-000021290000}"/>
    <cellStyle name="Normal 14 5 2 2 2 2" xfId="10565" xr:uid="{00000000-0005-0000-0000-000022290000}"/>
    <cellStyle name="Normal 14 5 2 2 2 2 2" xfId="10566" xr:uid="{00000000-0005-0000-0000-000023290000}"/>
    <cellStyle name="Normal 14 5 2 2 2 3" xfId="10567" xr:uid="{00000000-0005-0000-0000-000024290000}"/>
    <cellStyle name="Normal 14 5 2 2 3" xfId="10568" xr:uid="{00000000-0005-0000-0000-000025290000}"/>
    <cellStyle name="Normal 14 5 2 2 3 2" xfId="10569" xr:uid="{00000000-0005-0000-0000-000026290000}"/>
    <cellStyle name="Normal 14 5 2 2 4" xfId="10570" xr:uid="{00000000-0005-0000-0000-000027290000}"/>
    <cellStyle name="Normal 14 5 2 3" xfId="10571" xr:uid="{00000000-0005-0000-0000-000028290000}"/>
    <cellStyle name="Normal 14 5 2 3 2" xfId="10572" xr:uid="{00000000-0005-0000-0000-000029290000}"/>
    <cellStyle name="Normal 14 5 2 3 2 2" xfId="10573" xr:uid="{00000000-0005-0000-0000-00002A290000}"/>
    <cellStyle name="Normal 14 5 2 3 3" xfId="10574" xr:uid="{00000000-0005-0000-0000-00002B290000}"/>
    <cellStyle name="Normal 14 5 2 4" xfId="10575" xr:uid="{00000000-0005-0000-0000-00002C290000}"/>
    <cellStyle name="Normal 14 5 2 4 2" xfId="10576" xr:uid="{00000000-0005-0000-0000-00002D290000}"/>
    <cellStyle name="Normal 14 5 2 5" xfId="10577" xr:uid="{00000000-0005-0000-0000-00002E290000}"/>
    <cellStyle name="Normal 14 5 3" xfId="10578" xr:uid="{00000000-0005-0000-0000-00002F290000}"/>
    <cellStyle name="Normal 14 5 3 2" xfId="10579" xr:uid="{00000000-0005-0000-0000-000030290000}"/>
    <cellStyle name="Normal 14 5 3 2 2" xfId="10580" xr:uid="{00000000-0005-0000-0000-000031290000}"/>
    <cellStyle name="Normal 14 5 3 2 2 2" xfId="10581" xr:uid="{00000000-0005-0000-0000-000032290000}"/>
    <cellStyle name="Normal 14 5 3 2 3" xfId="10582" xr:uid="{00000000-0005-0000-0000-000033290000}"/>
    <cellStyle name="Normal 14 5 3 3" xfId="10583" xr:uid="{00000000-0005-0000-0000-000034290000}"/>
    <cellStyle name="Normal 14 5 3 3 2" xfId="10584" xr:uid="{00000000-0005-0000-0000-000035290000}"/>
    <cellStyle name="Normal 14 5 3 4" xfId="10585" xr:uid="{00000000-0005-0000-0000-000036290000}"/>
    <cellStyle name="Normal 14 5 4" xfId="10586" xr:uid="{00000000-0005-0000-0000-000037290000}"/>
    <cellStyle name="Normal 14 5 4 2" xfId="10587" xr:uid="{00000000-0005-0000-0000-000038290000}"/>
    <cellStyle name="Normal 14 5 4 2 2" xfId="10588" xr:uid="{00000000-0005-0000-0000-000039290000}"/>
    <cellStyle name="Normal 14 5 4 3" xfId="10589" xr:uid="{00000000-0005-0000-0000-00003A290000}"/>
    <cellStyle name="Normal 14 5 5" xfId="10590" xr:uid="{00000000-0005-0000-0000-00003B290000}"/>
    <cellStyle name="Normal 14 5 5 2" xfId="10591" xr:uid="{00000000-0005-0000-0000-00003C290000}"/>
    <cellStyle name="Normal 14 5 6" xfId="10592" xr:uid="{00000000-0005-0000-0000-00003D290000}"/>
    <cellStyle name="Normal 14 6" xfId="10593" xr:uid="{00000000-0005-0000-0000-00003E290000}"/>
    <cellStyle name="Normal 14 6 2" xfId="10594" xr:uid="{00000000-0005-0000-0000-00003F290000}"/>
    <cellStyle name="Normal 14 6 2 2" xfId="10595" xr:uid="{00000000-0005-0000-0000-000040290000}"/>
    <cellStyle name="Normal 14 6 2 2 2" xfId="10596" xr:uid="{00000000-0005-0000-0000-000041290000}"/>
    <cellStyle name="Normal 14 6 2 2 2 2" xfId="10597" xr:uid="{00000000-0005-0000-0000-000042290000}"/>
    <cellStyle name="Normal 14 6 2 2 3" xfId="10598" xr:uid="{00000000-0005-0000-0000-000043290000}"/>
    <cellStyle name="Normal 14 6 2 3" xfId="10599" xr:uid="{00000000-0005-0000-0000-000044290000}"/>
    <cellStyle name="Normal 14 6 2 3 2" xfId="10600" xr:uid="{00000000-0005-0000-0000-000045290000}"/>
    <cellStyle name="Normal 14 6 2 4" xfId="10601" xr:uid="{00000000-0005-0000-0000-000046290000}"/>
    <cellStyle name="Normal 14 6 3" xfId="10602" xr:uid="{00000000-0005-0000-0000-000047290000}"/>
    <cellStyle name="Normal 14 6 3 2" xfId="10603" xr:uid="{00000000-0005-0000-0000-000048290000}"/>
    <cellStyle name="Normal 14 6 3 2 2" xfId="10604" xr:uid="{00000000-0005-0000-0000-000049290000}"/>
    <cellStyle name="Normal 14 6 3 3" xfId="10605" xr:uid="{00000000-0005-0000-0000-00004A290000}"/>
    <cellStyle name="Normal 14 6 4" xfId="10606" xr:uid="{00000000-0005-0000-0000-00004B290000}"/>
    <cellStyle name="Normal 14 6 4 2" xfId="10607" xr:uid="{00000000-0005-0000-0000-00004C290000}"/>
    <cellStyle name="Normal 14 6 5" xfId="10608" xr:uid="{00000000-0005-0000-0000-00004D290000}"/>
    <cellStyle name="Normal 14 7" xfId="10609" xr:uid="{00000000-0005-0000-0000-00004E290000}"/>
    <cellStyle name="Normal 14 7 2" xfId="10610" xr:uid="{00000000-0005-0000-0000-00004F290000}"/>
    <cellStyle name="Normal 14 7 2 2" xfId="10611" xr:uid="{00000000-0005-0000-0000-000050290000}"/>
    <cellStyle name="Normal 14 7 2 2 2" xfId="10612" xr:uid="{00000000-0005-0000-0000-000051290000}"/>
    <cellStyle name="Normal 14 7 2 3" xfId="10613" xr:uid="{00000000-0005-0000-0000-000052290000}"/>
    <cellStyle name="Normal 14 7 3" xfId="10614" xr:uid="{00000000-0005-0000-0000-000053290000}"/>
    <cellStyle name="Normal 14 7 3 2" xfId="10615" xr:uid="{00000000-0005-0000-0000-000054290000}"/>
    <cellStyle name="Normal 14 7 4" xfId="10616" xr:uid="{00000000-0005-0000-0000-000055290000}"/>
    <cellStyle name="Normal 14 8" xfId="10617" xr:uid="{00000000-0005-0000-0000-000056290000}"/>
    <cellStyle name="Normal 14 8 2" xfId="10618" xr:uid="{00000000-0005-0000-0000-000057290000}"/>
    <cellStyle name="Normal 14 8 2 2" xfId="10619" xr:uid="{00000000-0005-0000-0000-000058290000}"/>
    <cellStyle name="Normal 14 8 2 2 2" xfId="10620" xr:uid="{00000000-0005-0000-0000-000059290000}"/>
    <cellStyle name="Normal 14 8 2 3" xfId="10621" xr:uid="{00000000-0005-0000-0000-00005A290000}"/>
    <cellStyle name="Normal 14 8 3" xfId="10622" xr:uid="{00000000-0005-0000-0000-00005B290000}"/>
    <cellStyle name="Normal 14 8 3 2" xfId="10623" xr:uid="{00000000-0005-0000-0000-00005C290000}"/>
    <cellStyle name="Normal 14 8 4" xfId="10624" xr:uid="{00000000-0005-0000-0000-00005D290000}"/>
    <cellStyle name="Normal 14 9" xfId="10625" xr:uid="{00000000-0005-0000-0000-00005E290000}"/>
    <cellStyle name="Normal 14 9 2" xfId="10626" xr:uid="{00000000-0005-0000-0000-00005F290000}"/>
    <cellStyle name="Normal 14 9 2 2" xfId="10627" xr:uid="{00000000-0005-0000-0000-000060290000}"/>
    <cellStyle name="Normal 14 9 2 2 2" xfId="10628" xr:uid="{00000000-0005-0000-0000-000061290000}"/>
    <cellStyle name="Normal 14 9 2 3" xfId="10629" xr:uid="{00000000-0005-0000-0000-000062290000}"/>
    <cellStyle name="Normal 14 9 3" xfId="10630" xr:uid="{00000000-0005-0000-0000-000063290000}"/>
    <cellStyle name="Normal 14 9 3 2" xfId="10631" xr:uid="{00000000-0005-0000-0000-000064290000}"/>
    <cellStyle name="Normal 14 9 4" xfId="10632" xr:uid="{00000000-0005-0000-0000-000065290000}"/>
    <cellStyle name="Normal 14_T-straight with PEDs adjustor" xfId="10633" xr:uid="{00000000-0005-0000-0000-000066290000}"/>
    <cellStyle name="Normal 15" xfId="10634" xr:uid="{00000000-0005-0000-0000-000067290000}"/>
    <cellStyle name="Normal 15 10" xfId="10635" xr:uid="{00000000-0005-0000-0000-000068290000}"/>
    <cellStyle name="Normal 15 10 2" xfId="10636" xr:uid="{00000000-0005-0000-0000-000069290000}"/>
    <cellStyle name="Normal 15 10 2 2" xfId="10637" xr:uid="{00000000-0005-0000-0000-00006A290000}"/>
    <cellStyle name="Normal 15 10 3" xfId="10638" xr:uid="{00000000-0005-0000-0000-00006B290000}"/>
    <cellStyle name="Normal 15 11" xfId="10639" xr:uid="{00000000-0005-0000-0000-00006C290000}"/>
    <cellStyle name="Normal 15 11 2" xfId="10640" xr:uid="{00000000-0005-0000-0000-00006D290000}"/>
    <cellStyle name="Normal 15 12" xfId="10641" xr:uid="{00000000-0005-0000-0000-00006E290000}"/>
    <cellStyle name="Normal 15 12 2" xfId="10642" xr:uid="{00000000-0005-0000-0000-00006F290000}"/>
    <cellStyle name="Normal 15 13" xfId="10643" xr:uid="{00000000-0005-0000-0000-000070290000}"/>
    <cellStyle name="Normal 15 2" xfId="10644" xr:uid="{00000000-0005-0000-0000-000071290000}"/>
    <cellStyle name="Normal 15 2 10" xfId="10645" xr:uid="{00000000-0005-0000-0000-000072290000}"/>
    <cellStyle name="Normal 15 2 2" xfId="10646" xr:uid="{00000000-0005-0000-0000-000073290000}"/>
    <cellStyle name="Normal 15 2 2 2" xfId="10647" xr:uid="{00000000-0005-0000-0000-000074290000}"/>
    <cellStyle name="Normal 15 2 2 2 2" xfId="10648" xr:uid="{00000000-0005-0000-0000-000075290000}"/>
    <cellStyle name="Normal 15 2 2 2 2 2" xfId="10649" xr:uid="{00000000-0005-0000-0000-000076290000}"/>
    <cellStyle name="Normal 15 2 2 2 2 2 2" xfId="10650" xr:uid="{00000000-0005-0000-0000-000077290000}"/>
    <cellStyle name="Normal 15 2 2 2 2 2 2 2" xfId="10651" xr:uid="{00000000-0005-0000-0000-000078290000}"/>
    <cellStyle name="Normal 15 2 2 2 2 2 2 2 2" xfId="10652" xr:uid="{00000000-0005-0000-0000-000079290000}"/>
    <cellStyle name="Normal 15 2 2 2 2 2 2 3" xfId="10653" xr:uid="{00000000-0005-0000-0000-00007A290000}"/>
    <cellStyle name="Normal 15 2 2 2 2 2 3" xfId="10654" xr:uid="{00000000-0005-0000-0000-00007B290000}"/>
    <cellStyle name="Normal 15 2 2 2 2 2 3 2" xfId="10655" xr:uid="{00000000-0005-0000-0000-00007C290000}"/>
    <cellStyle name="Normal 15 2 2 2 2 2 4" xfId="10656" xr:uid="{00000000-0005-0000-0000-00007D290000}"/>
    <cellStyle name="Normal 15 2 2 2 2 3" xfId="10657" xr:uid="{00000000-0005-0000-0000-00007E290000}"/>
    <cellStyle name="Normal 15 2 2 2 2 3 2" xfId="10658" xr:uid="{00000000-0005-0000-0000-00007F290000}"/>
    <cellStyle name="Normal 15 2 2 2 2 3 2 2" xfId="10659" xr:uid="{00000000-0005-0000-0000-000080290000}"/>
    <cellStyle name="Normal 15 2 2 2 2 3 3" xfId="10660" xr:uid="{00000000-0005-0000-0000-000081290000}"/>
    <cellStyle name="Normal 15 2 2 2 2 4" xfId="10661" xr:uid="{00000000-0005-0000-0000-000082290000}"/>
    <cellStyle name="Normal 15 2 2 2 2 4 2" xfId="10662" xr:uid="{00000000-0005-0000-0000-000083290000}"/>
    <cellStyle name="Normal 15 2 2 2 2 5" xfId="10663" xr:uid="{00000000-0005-0000-0000-000084290000}"/>
    <cellStyle name="Normal 15 2 2 2 3" xfId="10664" xr:uid="{00000000-0005-0000-0000-000085290000}"/>
    <cellStyle name="Normal 15 2 2 2 3 2" xfId="10665" xr:uid="{00000000-0005-0000-0000-000086290000}"/>
    <cellStyle name="Normal 15 2 2 2 3 2 2" xfId="10666" xr:uid="{00000000-0005-0000-0000-000087290000}"/>
    <cellStyle name="Normal 15 2 2 2 3 2 2 2" xfId="10667" xr:uid="{00000000-0005-0000-0000-000088290000}"/>
    <cellStyle name="Normal 15 2 2 2 3 2 3" xfId="10668" xr:uid="{00000000-0005-0000-0000-000089290000}"/>
    <cellStyle name="Normal 15 2 2 2 3 3" xfId="10669" xr:uid="{00000000-0005-0000-0000-00008A290000}"/>
    <cellStyle name="Normal 15 2 2 2 3 3 2" xfId="10670" xr:uid="{00000000-0005-0000-0000-00008B290000}"/>
    <cellStyle name="Normal 15 2 2 2 3 4" xfId="10671" xr:uid="{00000000-0005-0000-0000-00008C290000}"/>
    <cellStyle name="Normal 15 2 2 2 4" xfId="10672" xr:uid="{00000000-0005-0000-0000-00008D290000}"/>
    <cellStyle name="Normal 15 2 2 2 4 2" xfId="10673" xr:uid="{00000000-0005-0000-0000-00008E290000}"/>
    <cellStyle name="Normal 15 2 2 2 4 2 2" xfId="10674" xr:uid="{00000000-0005-0000-0000-00008F290000}"/>
    <cellStyle name="Normal 15 2 2 2 4 2 2 2" xfId="10675" xr:uid="{00000000-0005-0000-0000-000090290000}"/>
    <cellStyle name="Normal 15 2 2 2 4 2 3" xfId="10676" xr:uid="{00000000-0005-0000-0000-000091290000}"/>
    <cellStyle name="Normal 15 2 2 2 4 3" xfId="10677" xr:uid="{00000000-0005-0000-0000-000092290000}"/>
    <cellStyle name="Normal 15 2 2 2 4 3 2" xfId="10678" xr:uid="{00000000-0005-0000-0000-000093290000}"/>
    <cellStyle name="Normal 15 2 2 2 4 4" xfId="10679" xr:uid="{00000000-0005-0000-0000-000094290000}"/>
    <cellStyle name="Normal 15 2 2 2 5" xfId="10680" xr:uid="{00000000-0005-0000-0000-000095290000}"/>
    <cellStyle name="Normal 15 2 2 2 5 2" xfId="10681" xr:uid="{00000000-0005-0000-0000-000096290000}"/>
    <cellStyle name="Normal 15 2 2 2 5 2 2" xfId="10682" xr:uid="{00000000-0005-0000-0000-000097290000}"/>
    <cellStyle name="Normal 15 2 2 2 5 3" xfId="10683" xr:uid="{00000000-0005-0000-0000-000098290000}"/>
    <cellStyle name="Normal 15 2 2 2 6" xfId="10684" xr:uid="{00000000-0005-0000-0000-000099290000}"/>
    <cellStyle name="Normal 15 2 2 2 6 2" xfId="10685" xr:uid="{00000000-0005-0000-0000-00009A290000}"/>
    <cellStyle name="Normal 15 2 2 2 7" xfId="10686" xr:uid="{00000000-0005-0000-0000-00009B290000}"/>
    <cellStyle name="Normal 15 2 2 2 7 2" xfId="10687" xr:uid="{00000000-0005-0000-0000-00009C290000}"/>
    <cellStyle name="Normal 15 2 2 2 8" xfId="10688" xr:uid="{00000000-0005-0000-0000-00009D290000}"/>
    <cellStyle name="Normal 15 2 2 3" xfId="10689" xr:uid="{00000000-0005-0000-0000-00009E290000}"/>
    <cellStyle name="Normal 15 2 2 3 2" xfId="10690" xr:uid="{00000000-0005-0000-0000-00009F290000}"/>
    <cellStyle name="Normal 15 2 2 3 2 2" xfId="10691" xr:uid="{00000000-0005-0000-0000-0000A0290000}"/>
    <cellStyle name="Normal 15 2 2 3 2 2 2" xfId="10692" xr:uid="{00000000-0005-0000-0000-0000A1290000}"/>
    <cellStyle name="Normal 15 2 2 3 2 2 2 2" xfId="10693" xr:uid="{00000000-0005-0000-0000-0000A2290000}"/>
    <cellStyle name="Normal 15 2 2 3 2 2 3" xfId="10694" xr:uid="{00000000-0005-0000-0000-0000A3290000}"/>
    <cellStyle name="Normal 15 2 2 3 2 3" xfId="10695" xr:uid="{00000000-0005-0000-0000-0000A4290000}"/>
    <cellStyle name="Normal 15 2 2 3 2 3 2" xfId="10696" xr:uid="{00000000-0005-0000-0000-0000A5290000}"/>
    <cellStyle name="Normal 15 2 2 3 2 4" xfId="10697" xr:uid="{00000000-0005-0000-0000-0000A6290000}"/>
    <cellStyle name="Normal 15 2 2 3 3" xfId="10698" xr:uid="{00000000-0005-0000-0000-0000A7290000}"/>
    <cellStyle name="Normal 15 2 2 3 3 2" xfId="10699" xr:uid="{00000000-0005-0000-0000-0000A8290000}"/>
    <cellStyle name="Normal 15 2 2 3 3 2 2" xfId="10700" xr:uid="{00000000-0005-0000-0000-0000A9290000}"/>
    <cellStyle name="Normal 15 2 2 3 3 3" xfId="10701" xr:uid="{00000000-0005-0000-0000-0000AA290000}"/>
    <cellStyle name="Normal 15 2 2 3 4" xfId="10702" xr:uid="{00000000-0005-0000-0000-0000AB290000}"/>
    <cellStyle name="Normal 15 2 2 3 4 2" xfId="10703" xr:uid="{00000000-0005-0000-0000-0000AC290000}"/>
    <cellStyle name="Normal 15 2 2 3 5" xfId="10704" xr:uid="{00000000-0005-0000-0000-0000AD290000}"/>
    <cellStyle name="Normal 15 2 2 4" xfId="10705" xr:uid="{00000000-0005-0000-0000-0000AE290000}"/>
    <cellStyle name="Normal 15 2 2 4 2" xfId="10706" xr:uid="{00000000-0005-0000-0000-0000AF290000}"/>
    <cellStyle name="Normal 15 2 2 4 2 2" xfId="10707" xr:uid="{00000000-0005-0000-0000-0000B0290000}"/>
    <cellStyle name="Normal 15 2 2 4 2 2 2" xfId="10708" xr:uid="{00000000-0005-0000-0000-0000B1290000}"/>
    <cellStyle name="Normal 15 2 2 4 2 3" xfId="10709" xr:uid="{00000000-0005-0000-0000-0000B2290000}"/>
    <cellStyle name="Normal 15 2 2 4 3" xfId="10710" xr:uid="{00000000-0005-0000-0000-0000B3290000}"/>
    <cellStyle name="Normal 15 2 2 4 3 2" xfId="10711" xr:uid="{00000000-0005-0000-0000-0000B4290000}"/>
    <cellStyle name="Normal 15 2 2 4 4" xfId="10712" xr:uid="{00000000-0005-0000-0000-0000B5290000}"/>
    <cellStyle name="Normal 15 2 2 5" xfId="10713" xr:uid="{00000000-0005-0000-0000-0000B6290000}"/>
    <cellStyle name="Normal 15 2 2 5 2" xfId="10714" xr:uid="{00000000-0005-0000-0000-0000B7290000}"/>
    <cellStyle name="Normal 15 2 2 5 2 2" xfId="10715" xr:uid="{00000000-0005-0000-0000-0000B8290000}"/>
    <cellStyle name="Normal 15 2 2 5 2 2 2" xfId="10716" xr:uid="{00000000-0005-0000-0000-0000B9290000}"/>
    <cellStyle name="Normal 15 2 2 5 2 3" xfId="10717" xr:uid="{00000000-0005-0000-0000-0000BA290000}"/>
    <cellStyle name="Normal 15 2 2 5 3" xfId="10718" xr:uid="{00000000-0005-0000-0000-0000BB290000}"/>
    <cellStyle name="Normal 15 2 2 5 3 2" xfId="10719" xr:uid="{00000000-0005-0000-0000-0000BC290000}"/>
    <cellStyle name="Normal 15 2 2 5 4" xfId="10720" xr:uid="{00000000-0005-0000-0000-0000BD290000}"/>
    <cellStyle name="Normal 15 2 2 6" xfId="10721" xr:uid="{00000000-0005-0000-0000-0000BE290000}"/>
    <cellStyle name="Normal 15 2 2 6 2" xfId="10722" xr:uid="{00000000-0005-0000-0000-0000BF290000}"/>
    <cellStyle name="Normal 15 2 2 6 2 2" xfId="10723" xr:uid="{00000000-0005-0000-0000-0000C0290000}"/>
    <cellStyle name="Normal 15 2 2 6 3" xfId="10724" xr:uid="{00000000-0005-0000-0000-0000C1290000}"/>
    <cellStyle name="Normal 15 2 2 7" xfId="10725" xr:uid="{00000000-0005-0000-0000-0000C2290000}"/>
    <cellStyle name="Normal 15 2 2 7 2" xfId="10726" xr:uid="{00000000-0005-0000-0000-0000C3290000}"/>
    <cellStyle name="Normal 15 2 2 8" xfId="10727" xr:uid="{00000000-0005-0000-0000-0000C4290000}"/>
    <cellStyle name="Normal 15 2 2 8 2" xfId="10728" xr:uid="{00000000-0005-0000-0000-0000C5290000}"/>
    <cellStyle name="Normal 15 2 2 9" xfId="10729" xr:uid="{00000000-0005-0000-0000-0000C6290000}"/>
    <cellStyle name="Normal 15 2 3" xfId="10730" xr:uid="{00000000-0005-0000-0000-0000C7290000}"/>
    <cellStyle name="Normal 15 2 3 2" xfId="10731" xr:uid="{00000000-0005-0000-0000-0000C8290000}"/>
    <cellStyle name="Normal 15 2 3 2 2" xfId="10732" xr:uid="{00000000-0005-0000-0000-0000C9290000}"/>
    <cellStyle name="Normal 15 2 3 2 2 2" xfId="10733" xr:uid="{00000000-0005-0000-0000-0000CA290000}"/>
    <cellStyle name="Normal 15 2 3 2 2 2 2" xfId="10734" xr:uid="{00000000-0005-0000-0000-0000CB290000}"/>
    <cellStyle name="Normal 15 2 3 2 2 2 2 2" xfId="10735" xr:uid="{00000000-0005-0000-0000-0000CC290000}"/>
    <cellStyle name="Normal 15 2 3 2 2 2 3" xfId="10736" xr:uid="{00000000-0005-0000-0000-0000CD290000}"/>
    <cellStyle name="Normal 15 2 3 2 2 3" xfId="10737" xr:uid="{00000000-0005-0000-0000-0000CE290000}"/>
    <cellStyle name="Normal 15 2 3 2 2 3 2" xfId="10738" xr:uid="{00000000-0005-0000-0000-0000CF290000}"/>
    <cellStyle name="Normal 15 2 3 2 2 4" xfId="10739" xr:uid="{00000000-0005-0000-0000-0000D0290000}"/>
    <cellStyle name="Normal 15 2 3 2 3" xfId="10740" xr:uid="{00000000-0005-0000-0000-0000D1290000}"/>
    <cellStyle name="Normal 15 2 3 2 3 2" xfId="10741" xr:uid="{00000000-0005-0000-0000-0000D2290000}"/>
    <cellStyle name="Normal 15 2 3 2 3 2 2" xfId="10742" xr:uid="{00000000-0005-0000-0000-0000D3290000}"/>
    <cellStyle name="Normal 15 2 3 2 3 3" xfId="10743" xr:uid="{00000000-0005-0000-0000-0000D4290000}"/>
    <cellStyle name="Normal 15 2 3 2 4" xfId="10744" xr:uid="{00000000-0005-0000-0000-0000D5290000}"/>
    <cellStyle name="Normal 15 2 3 2 4 2" xfId="10745" xr:uid="{00000000-0005-0000-0000-0000D6290000}"/>
    <cellStyle name="Normal 15 2 3 2 5" xfId="10746" xr:uid="{00000000-0005-0000-0000-0000D7290000}"/>
    <cellStyle name="Normal 15 2 3 3" xfId="10747" xr:uid="{00000000-0005-0000-0000-0000D8290000}"/>
    <cellStyle name="Normal 15 2 3 3 2" xfId="10748" xr:uid="{00000000-0005-0000-0000-0000D9290000}"/>
    <cellStyle name="Normal 15 2 3 3 2 2" xfId="10749" xr:uid="{00000000-0005-0000-0000-0000DA290000}"/>
    <cellStyle name="Normal 15 2 3 3 2 2 2" xfId="10750" xr:uid="{00000000-0005-0000-0000-0000DB290000}"/>
    <cellStyle name="Normal 15 2 3 3 2 3" xfId="10751" xr:uid="{00000000-0005-0000-0000-0000DC290000}"/>
    <cellStyle name="Normal 15 2 3 3 3" xfId="10752" xr:uid="{00000000-0005-0000-0000-0000DD290000}"/>
    <cellStyle name="Normal 15 2 3 3 3 2" xfId="10753" xr:uid="{00000000-0005-0000-0000-0000DE290000}"/>
    <cellStyle name="Normal 15 2 3 3 4" xfId="10754" xr:uid="{00000000-0005-0000-0000-0000DF290000}"/>
    <cellStyle name="Normal 15 2 3 4" xfId="10755" xr:uid="{00000000-0005-0000-0000-0000E0290000}"/>
    <cellStyle name="Normal 15 2 3 4 2" xfId="10756" xr:uid="{00000000-0005-0000-0000-0000E1290000}"/>
    <cellStyle name="Normal 15 2 3 4 2 2" xfId="10757" xr:uid="{00000000-0005-0000-0000-0000E2290000}"/>
    <cellStyle name="Normal 15 2 3 4 2 2 2" xfId="10758" xr:uid="{00000000-0005-0000-0000-0000E3290000}"/>
    <cellStyle name="Normal 15 2 3 4 2 3" xfId="10759" xr:uid="{00000000-0005-0000-0000-0000E4290000}"/>
    <cellStyle name="Normal 15 2 3 4 3" xfId="10760" xr:uid="{00000000-0005-0000-0000-0000E5290000}"/>
    <cellStyle name="Normal 15 2 3 4 3 2" xfId="10761" xr:uid="{00000000-0005-0000-0000-0000E6290000}"/>
    <cellStyle name="Normal 15 2 3 4 4" xfId="10762" xr:uid="{00000000-0005-0000-0000-0000E7290000}"/>
    <cellStyle name="Normal 15 2 3 5" xfId="10763" xr:uid="{00000000-0005-0000-0000-0000E8290000}"/>
    <cellStyle name="Normal 15 2 3 5 2" xfId="10764" xr:uid="{00000000-0005-0000-0000-0000E9290000}"/>
    <cellStyle name="Normal 15 2 3 5 2 2" xfId="10765" xr:uid="{00000000-0005-0000-0000-0000EA290000}"/>
    <cellStyle name="Normal 15 2 3 5 3" xfId="10766" xr:uid="{00000000-0005-0000-0000-0000EB290000}"/>
    <cellStyle name="Normal 15 2 3 6" xfId="10767" xr:uid="{00000000-0005-0000-0000-0000EC290000}"/>
    <cellStyle name="Normal 15 2 3 6 2" xfId="10768" xr:uid="{00000000-0005-0000-0000-0000ED290000}"/>
    <cellStyle name="Normal 15 2 3 7" xfId="10769" xr:uid="{00000000-0005-0000-0000-0000EE290000}"/>
    <cellStyle name="Normal 15 2 3 7 2" xfId="10770" xr:uid="{00000000-0005-0000-0000-0000EF290000}"/>
    <cellStyle name="Normal 15 2 3 8" xfId="10771" xr:uid="{00000000-0005-0000-0000-0000F0290000}"/>
    <cellStyle name="Normal 15 2 4" xfId="10772" xr:uid="{00000000-0005-0000-0000-0000F1290000}"/>
    <cellStyle name="Normal 15 2 4 2" xfId="10773" xr:uid="{00000000-0005-0000-0000-0000F2290000}"/>
    <cellStyle name="Normal 15 2 4 2 2" xfId="10774" xr:uid="{00000000-0005-0000-0000-0000F3290000}"/>
    <cellStyle name="Normal 15 2 4 2 2 2" xfId="10775" xr:uid="{00000000-0005-0000-0000-0000F4290000}"/>
    <cellStyle name="Normal 15 2 4 2 2 2 2" xfId="10776" xr:uid="{00000000-0005-0000-0000-0000F5290000}"/>
    <cellStyle name="Normal 15 2 4 2 2 3" xfId="10777" xr:uid="{00000000-0005-0000-0000-0000F6290000}"/>
    <cellStyle name="Normal 15 2 4 2 3" xfId="10778" xr:uid="{00000000-0005-0000-0000-0000F7290000}"/>
    <cellStyle name="Normal 15 2 4 2 3 2" xfId="10779" xr:uid="{00000000-0005-0000-0000-0000F8290000}"/>
    <cellStyle name="Normal 15 2 4 2 4" xfId="10780" xr:uid="{00000000-0005-0000-0000-0000F9290000}"/>
    <cellStyle name="Normal 15 2 4 3" xfId="10781" xr:uid="{00000000-0005-0000-0000-0000FA290000}"/>
    <cellStyle name="Normal 15 2 4 3 2" xfId="10782" xr:uid="{00000000-0005-0000-0000-0000FB290000}"/>
    <cellStyle name="Normal 15 2 4 3 2 2" xfId="10783" xr:uid="{00000000-0005-0000-0000-0000FC290000}"/>
    <cellStyle name="Normal 15 2 4 3 3" xfId="10784" xr:uid="{00000000-0005-0000-0000-0000FD290000}"/>
    <cellStyle name="Normal 15 2 4 4" xfId="10785" xr:uid="{00000000-0005-0000-0000-0000FE290000}"/>
    <cellStyle name="Normal 15 2 4 4 2" xfId="10786" xr:uid="{00000000-0005-0000-0000-0000FF290000}"/>
    <cellStyle name="Normal 15 2 4 5" xfId="10787" xr:uid="{00000000-0005-0000-0000-0000002A0000}"/>
    <cellStyle name="Normal 15 2 5" xfId="10788" xr:uid="{00000000-0005-0000-0000-0000012A0000}"/>
    <cellStyle name="Normal 15 2 5 2" xfId="10789" xr:uid="{00000000-0005-0000-0000-0000022A0000}"/>
    <cellStyle name="Normal 15 2 5 2 2" xfId="10790" xr:uid="{00000000-0005-0000-0000-0000032A0000}"/>
    <cellStyle name="Normal 15 2 5 2 2 2" xfId="10791" xr:uid="{00000000-0005-0000-0000-0000042A0000}"/>
    <cellStyle name="Normal 15 2 5 2 3" xfId="10792" xr:uid="{00000000-0005-0000-0000-0000052A0000}"/>
    <cellStyle name="Normal 15 2 5 3" xfId="10793" xr:uid="{00000000-0005-0000-0000-0000062A0000}"/>
    <cellStyle name="Normal 15 2 5 3 2" xfId="10794" xr:uid="{00000000-0005-0000-0000-0000072A0000}"/>
    <cellStyle name="Normal 15 2 5 4" xfId="10795" xr:uid="{00000000-0005-0000-0000-0000082A0000}"/>
    <cellStyle name="Normal 15 2 6" xfId="10796" xr:uid="{00000000-0005-0000-0000-0000092A0000}"/>
    <cellStyle name="Normal 15 2 6 2" xfId="10797" xr:uid="{00000000-0005-0000-0000-00000A2A0000}"/>
    <cellStyle name="Normal 15 2 6 2 2" xfId="10798" xr:uid="{00000000-0005-0000-0000-00000B2A0000}"/>
    <cellStyle name="Normal 15 2 6 2 2 2" xfId="10799" xr:uid="{00000000-0005-0000-0000-00000C2A0000}"/>
    <cellStyle name="Normal 15 2 6 2 3" xfId="10800" xr:uid="{00000000-0005-0000-0000-00000D2A0000}"/>
    <cellStyle name="Normal 15 2 6 3" xfId="10801" xr:uid="{00000000-0005-0000-0000-00000E2A0000}"/>
    <cellStyle name="Normal 15 2 6 3 2" xfId="10802" xr:uid="{00000000-0005-0000-0000-00000F2A0000}"/>
    <cellStyle name="Normal 15 2 6 4" xfId="10803" xr:uid="{00000000-0005-0000-0000-0000102A0000}"/>
    <cellStyle name="Normal 15 2 7" xfId="10804" xr:uid="{00000000-0005-0000-0000-0000112A0000}"/>
    <cellStyle name="Normal 15 2 7 2" xfId="10805" xr:uid="{00000000-0005-0000-0000-0000122A0000}"/>
    <cellStyle name="Normal 15 2 7 2 2" xfId="10806" xr:uid="{00000000-0005-0000-0000-0000132A0000}"/>
    <cellStyle name="Normal 15 2 7 3" xfId="10807" xr:uid="{00000000-0005-0000-0000-0000142A0000}"/>
    <cellStyle name="Normal 15 2 8" xfId="10808" xr:uid="{00000000-0005-0000-0000-0000152A0000}"/>
    <cellStyle name="Normal 15 2 8 2" xfId="10809" xr:uid="{00000000-0005-0000-0000-0000162A0000}"/>
    <cellStyle name="Normal 15 2 9" xfId="10810" xr:uid="{00000000-0005-0000-0000-0000172A0000}"/>
    <cellStyle name="Normal 15 2 9 2" xfId="10811" xr:uid="{00000000-0005-0000-0000-0000182A0000}"/>
    <cellStyle name="Normal 15 3" xfId="10812" xr:uid="{00000000-0005-0000-0000-0000192A0000}"/>
    <cellStyle name="Normal 15 3 10" xfId="10813" xr:uid="{00000000-0005-0000-0000-00001A2A0000}"/>
    <cellStyle name="Normal 15 3 2" xfId="10814" xr:uid="{00000000-0005-0000-0000-00001B2A0000}"/>
    <cellStyle name="Normal 15 3 2 2" xfId="10815" xr:uid="{00000000-0005-0000-0000-00001C2A0000}"/>
    <cellStyle name="Normal 15 3 2 2 2" xfId="10816" xr:uid="{00000000-0005-0000-0000-00001D2A0000}"/>
    <cellStyle name="Normal 15 3 2 2 2 2" xfId="10817" xr:uid="{00000000-0005-0000-0000-00001E2A0000}"/>
    <cellStyle name="Normal 15 3 2 2 2 2 2" xfId="10818" xr:uid="{00000000-0005-0000-0000-00001F2A0000}"/>
    <cellStyle name="Normal 15 3 2 2 2 2 2 2" xfId="10819" xr:uid="{00000000-0005-0000-0000-0000202A0000}"/>
    <cellStyle name="Normal 15 3 2 2 2 2 3" xfId="10820" xr:uid="{00000000-0005-0000-0000-0000212A0000}"/>
    <cellStyle name="Normal 15 3 2 2 2 3" xfId="10821" xr:uid="{00000000-0005-0000-0000-0000222A0000}"/>
    <cellStyle name="Normal 15 3 2 2 2 3 2" xfId="10822" xr:uid="{00000000-0005-0000-0000-0000232A0000}"/>
    <cellStyle name="Normal 15 3 2 2 2 4" xfId="10823" xr:uid="{00000000-0005-0000-0000-0000242A0000}"/>
    <cellStyle name="Normal 15 3 2 2 3" xfId="10824" xr:uid="{00000000-0005-0000-0000-0000252A0000}"/>
    <cellStyle name="Normal 15 3 2 2 3 2" xfId="10825" xr:uid="{00000000-0005-0000-0000-0000262A0000}"/>
    <cellStyle name="Normal 15 3 2 2 3 2 2" xfId="10826" xr:uid="{00000000-0005-0000-0000-0000272A0000}"/>
    <cellStyle name="Normal 15 3 2 2 3 3" xfId="10827" xr:uid="{00000000-0005-0000-0000-0000282A0000}"/>
    <cellStyle name="Normal 15 3 2 2 4" xfId="10828" xr:uid="{00000000-0005-0000-0000-0000292A0000}"/>
    <cellStyle name="Normal 15 3 2 2 4 2" xfId="10829" xr:uid="{00000000-0005-0000-0000-00002A2A0000}"/>
    <cellStyle name="Normal 15 3 2 2 5" xfId="10830" xr:uid="{00000000-0005-0000-0000-00002B2A0000}"/>
    <cellStyle name="Normal 15 3 2 3" xfId="10831" xr:uid="{00000000-0005-0000-0000-00002C2A0000}"/>
    <cellStyle name="Normal 15 3 2 3 2" xfId="10832" xr:uid="{00000000-0005-0000-0000-00002D2A0000}"/>
    <cellStyle name="Normal 15 3 2 3 2 2" xfId="10833" xr:uid="{00000000-0005-0000-0000-00002E2A0000}"/>
    <cellStyle name="Normal 15 3 2 3 2 2 2" xfId="10834" xr:uid="{00000000-0005-0000-0000-00002F2A0000}"/>
    <cellStyle name="Normal 15 3 2 3 2 3" xfId="10835" xr:uid="{00000000-0005-0000-0000-0000302A0000}"/>
    <cellStyle name="Normal 15 3 2 3 3" xfId="10836" xr:uid="{00000000-0005-0000-0000-0000312A0000}"/>
    <cellStyle name="Normal 15 3 2 3 3 2" xfId="10837" xr:uid="{00000000-0005-0000-0000-0000322A0000}"/>
    <cellStyle name="Normal 15 3 2 3 4" xfId="10838" xr:uid="{00000000-0005-0000-0000-0000332A0000}"/>
    <cellStyle name="Normal 15 3 2 4" xfId="10839" xr:uid="{00000000-0005-0000-0000-0000342A0000}"/>
    <cellStyle name="Normal 15 3 2 4 2" xfId="10840" xr:uid="{00000000-0005-0000-0000-0000352A0000}"/>
    <cellStyle name="Normal 15 3 2 4 2 2" xfId="10841" xr:uid="{00000000-0005-0000-0000-0000362A0000}"/>
    <cellStyle name="Normal 15 3 2 4 2 2 2" xfId="10842" xr:uid="{00000000-0005-0000-0000-0000372A0000}"/>
    <cellStyle name="Normal 15 3 2 4 2 3" xfId="10843" xr:uid="{00000000-0005-0000-0000-0000382A0000}"/>
    <cellStyle name="Normal 15 3 2 4 3" xfId="10844" xr:uid="{00000000-0005-0000-0000-0000392A0000}"/>
    <cellStyle name="Normal 15 3 2 4 3 2" xfId="10845" xr:uid="{00000000-0005-0000-0000-00003A2A0000}"/>
    <cellStyle name="Normal 15 3 2 4 4" xfId="10846" xr:uid="{00000000-0005-0000-0000-00003B2A0000}"/>
    <cellStyle name="Normal 15 3 2 5" xfId="10847" xr:uid="{00000000-0005-0000-0000-00003C2A0000}"/>
    <cellStyle name="Normal 15 3 2 5 2" xfId="10848" xr:uid="{00000000-0005-0000-0000-00003D2A0000}"/>
    <cellStyle name="Normal 15 3 2 5 2 2" xfId="10849" xr:uid="{00000000-0005-0000-0000-00003E2A0000}"/>
    <cellStyle name="Normal 15 3 2 5 3" xfId="10850" xr:uid="{00000000-0005-0000-0000-00003F2A0000}"/>
    <cellStyle name="Normal 15 3 2 6" xfId="10851" xr:uid="{00000000-0005-0000-0000-0000402A0000}"/>
    <cellStyle name="Normal 15 3 2 6 2" xfId="10852" xr:uid="{00000000-0005-0000-0000-0000412A0000}"/>
    <cellStyle name="Normal 15 3 2 7" xfId="10853" xr:uid="{00000000-0005-0000-0000-0000422A0000}"/>
    <cellStyle name="Normal 15 3 2 7 2" xfId="10854" xr:uid="{00000000-0005-0000-0000-0000432A0000}"/>
    <cellStyle name="Normal 15 3 2 8" xfId="10855" xr:uid="{00000000-0005-0000-0000-0000442A0000}"/>
    <cellStyle name="Normal 15 3 3" xfId="10856" xr:uid="{00000000-0005-0000-0000-0000452A0000}"/>
    <cellStyle name="Normal 15 3 3 2" xfId="10857" xr:uid="{00000000-0005-0000-0000-0000462A0000}"/>
    <cellStyle name="Normal 15 3 3 2 2" xfId="10858" xr:uid="{00000000-0005-0000-0000-0000472A0000}"/>
    <cellStyle name="Normal 15 3 3 2 2 2" xfId="10859" xr:uid="{00000000-0005-0000-0000-0000482A0000}"/>
    <cellStyle name="Normal 15 3 3 2 2 2 2" xfId="10860" xr:uid="{00000000-0005-0000-0000-0000492A0000}"/>
    <cellStyle name="Normal 15 3 3 2 2 3" xfId="10861" xr:uid="{00000000-0005-0000-0000-00004A2A0000}"/>
    <cellStyle name="Normal 15 3 3 2 3" xfId="10862" xr:uid="{00000000-0005-0000-0000-00004B2A0000}"/>
    <cellStyle name="Normal 15 3 3 2 3 2" xfId="10863" xr:uid="{00000000-0005-0000-0000-00004C2A0000}"/>
    <cellStyle name="Normal 15 3 3 2 4" xfId="10864" xr:uid="{00000000-0005-0000-0000-00004D2A0000}"/>
    <cellStyle name="Normal 15 3 3 3" xfId="10865" xr:uid="{00000000-0005-0000-0000-00004E2A0000}"/>
    <cellStyle name="Normal 15 3 3 3 2" xfId="10866" xr:uid="{00000000-0005-0000-0000-00004F2A0000}"/>
    <cellStyle name="Normal 15 3 3 3 2 2" xfId="10867" xr:uid="{00000000-0005-0000-0000-0000502A0000}"/>
    <cellStyle name="Normal 15 3 3 3 3" xfId="10868" xr:uid="{00000000-0005-0000-0000-0000512A0000}"/>
    <cellStyle name="Normal 15 3 3 4" xfId="10869" xr:uid="{00000000-0005-0000-0000-0000522A0000}"/>
    <cellStyle name="Normal 15 3 3 4 2" xfId="10870" xr:uid="{00000000-0005-0000-0000-0000532A0000}"/>
    <cellStyle name="Normal 15 3 3 5" xfId="10871" xr:uid="{00000000-0005-0000-0000-0000542A0000}"/>
    <cellStyle name="Normal 15 3 4" xfId="10872" xr:uid="{00000000-0005-0000-0000-0000552A0000}"/>
    <cellStyle name="Normal 15 3 4 2" xfId="10873" xr:uid="{00000000-0005-0000-0000-0000562A0000}"/>
    <cellStyle name="Normal 15 3 4 2 2" xfId="10874" xr:uid="{00000000-0005-0000-0000-0000572A0000}"/>
    <cellStyle name="Normal 15 3 4 2 2 2" xfId="10875" xr:uid="{00000000-0005-0000-0000-0000582A0000}"/>
    <cellStyle name="Normal 15 3 4 2 3" xfId="10876" xr:uid="{00000000-0005-0000-0000-0000592A0000}"/>
    <cellStyle name="Normal 15 3 4 3" xfId="10877" xr:uid="{00000000-0005-0000-0000-00005A2A0000}"/>
    <cellStyle name="Normal 15 3 4 3 2" xfId="10878" xr:uid="{00000000-0005-0000-0000-00005B2A0000}"/>
    <cellStyle name="Normal 15 3 4 4" xfId="10879" xr:uid="{00000000-0005-0000-0000-00005C2A0000}"/>
    <cellStyle name="Normal 15 3 5" xfId="10880" xr:uid="{00000000-0005-0000-0000-00005D2A0000}"/>
    <cellStyle name="Normal 15 3 5 2" xfId="10881" xr:uid="{00000000-0005-0000-0000-00005E2A0000}"/>
    <cellStyle name="Normal 15 3 5 2 2" xfId="10882" xr:uid="{00000000-0005-0000-0000-00005F2A0000}"/>
    <cellStyle name="Normal 15 3 5 2 2 2" xfId="10883" xr:uid="{00000000-0005-0000-0000-0000602A0000}"/>
    <cellStyle name="Normal 15 3 5 2 3" xfId="10884" xr:uid="{00000000-0005-0000-0000-0000612A0000}"/>
    <cellStyle name="Normal 15 3 5 3" xfId="10885" xr:uid="{00000000-0005-0000-0000-0000622A0000}"/>
    <cellStyle name="Normal 15 3 5 3 2" xfId="10886" xr:uid="{00000000-0005-0000-0000-0000632A0000}"/>
    <cellStyle name="Normal 15 3 5 4" xfId="10887" xr:uid="{00000000-0005-0000-0000-0000642A0000}"/>
    <cellStyle name="Normal 15 3 6" xfId="10888" xr:uid="{00000000-0005-0000-0000-0000652A0000}"/>
    <cellStyle name="Normal 15 3 6 2" xfId="10889" xr:uid="{00000000-0005-0000-0000-0000662A0000}"/>
    <cellStyle name="Normal 15 3 6 2 2" xfId="10890" xr:uid="{00000000-0005-0000-0000-0000672A0000}"/>
    <cellStyle name="Normal 15 3 6 3" xfId="10891" xr:uid="{00000000-0005-0000-0000-0000682A0000}"/>
    <cellStyle name="Normal 15 3 7" xfId="10892" xr:uid="{00000000-0005-0000-0000-0000692A0000}"/>
    <cellStyle name="Normal 15 3 7 2" xfId="10893" xr:uid="{00000000-0005-0000-0000-00006A2A0000}"/>
    <cellStyle name="Normal 15 3 8" xfId="10894" xr:uid="{00000000-0005-0000-0000-00006B2A0000}"/>
    <cellStyle name="Normal 15 3 8 2" xfId="10895" xr:uid="{00000000-0005-0000-0000-00006C2A0000}"/>
    <cellStyle name="Normal 15 3 9" xfId="10896" xr:uid="{00000000-0005-0000-0000-00006D2A0000}"/>
    <cellStyle name="Normal 15 4" xfId="10897" xr:uid="{00000000-0005-0000-0000-00006E2A0000}"/>
    <cellStyle name="Normal 15 4 2" xfId="10898" xr:uid="{00000000-0005-0000-0000-00006F2A0000}"/>
    <cellStyle name="Normal 15 4 2 2" xfId="10899" xr:uid="{00000000-0005-0000-0000-0000702A0000}"/>
    <cellStyle name="Normal 15 4 2 2 2" xfId="10900" xr:uid="{00000000-0005-0000-0000-0000712A0000}"/>
    <cellStyle name="Normal 15 4 2 2 2 2" xfId="10901" xr:uid="{00000000-0005-0000-0000-0000722A0000}"/>
    <cellStyle name="Normal 15 4 2 2 2 2 2" xfId="10902" xr:uid="{00000000-0005-0000-0000-0000732A0000}"/>
    <cellStyle name="Normal 15 4 2 2 2 3" xfId="10903" xr:uid="{00000000-0005-0000-0000-0000742A0000}"/>
    <cellStyle name="Normal 15 4 2 2 3" xfId="10904" xr:uid="{00000000-0005-0000-0000-0000752A0000}"/>
    <cellStyle name="Normal 15 4 2 2 3 2" xfId="10905" xr:uid="{00000000-0005-0000-0000-0000762A0000}"/>
    <cellStyle name="Normal 15 4 2 2 4" xfId="10906" xr:uid="{00000000-0005-0000-0000-0000772A0000}"/>
    <cellStyle name="Normal 15 4 2 3" xfId="10907" xr:uid="{00000000-0005-0000-0000-0000782A0000}"/>
    <cellStyle name="Normal 15 4 2 3 2" xfId="10908" xr:uid="{00000000-0005-0000-0000-0000792A0000}"/>
    <cellStyle name="Normal 15 4 2 3 2 2" xfId="10909" xr:uid="{00000000-0005-0000-0000-00007A2A0000}"/>
    <cellStyle name="Normal 15 4 2 3 3" xfId="10910" xr:uid="{00000000-0005-0000-0000-00007B2A0000}"/>
    <cellStyle name="Normal 15 4 2 4" xfId="10911" xr:uid="{00000000-0005-0000-0000-00007C2A0000}"/>
    <cellStyle name="Normal 15 4 2 4 2" xfId="10912" xr:uid="{00000000-0005-0000-0000-00007D2A0000}"/>
    <cellStyle name="Normal 15 4 2 5" xfId="10913" xr:uid="{00000000-0005-0000-0000-00007E2A0000}"/>
    <cellStyle name="Normal 15 4 3" xfId="10914" xr:uid="{00000000-0005-0000-0000-00007F2A0000}"/>
    <cellStyle name="Normal 15 4 3 2" xfId="10915" xr:uid="{00000000-0005-0000-0000-0000802A0000}"/>
    <cellStyle name="Normal 15 4 3 2 2" xfId="10916" xr:uid="{00000000-0005-0000-0000-0000812A0000}"/>
    <cellStyle name="Normal 15 4 3 2 2 2" xfId="10917" xr:uid="{00000000-0005-0000-0000-0000822A0000}"/>
    <cellStyle name="Normal 15 4 3 2 3" xfId="10918" xr:uid="{00000000-0005-0000-0000-0000832A0000}"/>
    <cellStyle name="Normal 15 4 3 3" xfId="10919" xr:uid="{00000000-0005-0000-0000-0000842A0000}"/>
    <cellStyle name="Normal 15 4 3 3 2" xfId="10920" xr:uid="{00000000-0005-0000-0000-0000852A0000}"/>
    <cellStyle name="Normal 15 4 3 4" xfId="10921" xr:uid="{00000000-0005-0000-0000-0000862A0000}"/>
    <cellStyle name="Normal 15 4 4" xfId="10922" xr:uid="{00000000-0005-0000-0000-0000872A0000}"/>
    <cellStyle name="Normal 15 4 4 2" xfId="10923" xr:uid="{00000000-0005-0000-0000-0000882A0000}"/>
    <cellStyle name="Normal 15 4 4 2 2" xfId="10924" xr:uid="{00000000-0005-0000-0000-0000892A0000}"/>
    <cellStyle name="Normal 15 4 4 2 2 2" xfId="10925" xr:uid="{00000000-0005-0000-0000-00008A2A0000}"/>
    <cellStyle name="Normal 15 4 4 2 3" xfId="10926" xr:uid="{00000000-0005-0000-0000-00008B2A0000}"/>
    <cellStyle name="Normal 15 4 4 3" xfId="10927" xr:uid="{00000000-0005-0000-0000-00008C2A0000}"/>
    <cellStyle name="Normal 15 4 4 3 2" xfId="10928" xr:uid="{00000000-0005-0000-0000-00008D2A0000}"/>
    <cellStyle name="Normal 15 4 4 4" xfId="10929" xr:uid="{00000000-0005-0000-0000-00008E2A0000}"/>
    <cellStyle name="Normal 15 4 5" xfId="10930" xr:uid="{00000000-0005-0000-0000-00008F2A0000}"/>
    <cellStyle name="Normal 15 4 5 2" xfId="10931" xr:uid="{00000000-0005-0000-0000-0000902A0000}"/>
    <cellStyle name="Normal 15 4 5 2 2" xfId="10932" xr:uid="{00000000-0005-0000-0000-0000912A0000}"/>
    <cellStyle name="Normal 15 4 5 3" xfId="10933" xr:uid="{00000000-0005-0000-0000-0000922A0000}"/>
    <cellStyle name="Normal 15 4 6" xfId="10934" xr:uid="{00000000-0005-0000-0000-0000932A0000}"/>
    <cellStyle name="Normal 15 4 6 2" xfId="10935" xr:uid="{00000000-0005-0000-0000-0000942A0000}"/>
    <cellStyle name="Normal 15 4 7" xfId="10936" xr:uid="{00000000-0005-0000-0000-0000952A0000}"/>
    <cellStyle name="Normal 15 4 7 2" xfId="10937" xr:uid="{00000000-0005-0000-0000-0000962A0000}"/>
    <cellStyle name="Normal 15 4 8" xfId="10938" xr:uid="{00000000-0005-0000-0000-0000972A0000}"/>
    <cellStyle name="Normal 15 5" xfId="10939" xr:uid="{00000000-0005-0000-0000-0000982A0000}"/>
    <cellStyle name="Normal 15 5 2" xfId="10940" xr:uid="{00000000-0005-0000-0000-0000992A0000}"/>
    <cellStyle name="Normal 15 5 2 2" xfId="10941" xr:uid="{00000000-0005-0000-0000-00009A2A0000}"/>
    <cellStyle name="Normal 15 5 2 2 2" xfId="10942" xr:uid="{00000000-0005-0000-0000-00009B2A0000}"/>
    <cellStyle name="Normal 15 5 2 2 2 2" xfId="10943" xr:uid="{00000000-0005-0000-0000-00009C2A0000}"/>
    <cellStyle name="Normal 15 5 2 2 2 2 2" xfId="10944" xr:uid="{00000000-0005-0000-0000-00009D2A0000}"/>
    <cellStyle name="Normal 15 5 2 2 2 3" xfId="10945" xr:uid="{00000000-0005-0000-0000-00009E2A0000}"/>
    <cellStyle name="Normal 15 5 2 2 3" xfId="10946" xr:uid="{00000000-0005-0000-0000-00009F2A0000}"/>
    <cellStyle name="Normal 15 5 2 2 3 2" xfId="10947" xr:uid="{00000000-0005-0000-0000-0000A02A0000}"/>
    <cellStyle name="Normal 15 5 2 2 4" xfId="10948" xr:uid="{00000000-0005-0000-0000-0000A12A0000}"/>
    <cellStyle name="Normal 15 5 2 3" xfId="10949" xr:uid="{00000000-0005-0000-0000-0000A22A0000}"/>
    <cellStyle name="Normal 15 5 2 3 2" xfId="10950" xr:uid="{00000000-0005-0000-0000-0000A32A0000}"/>
    <cellStyle name="Normal 15 5 2 3 2 2" xfId="10951" xr:uid="{00000000-0005-0000-0000-0000A42A0000}"/>
    <cellStyle name="Normal 15 5 2 3 3" xfId="10952" xr:uid="{00000000-0005-0000-0000-0000A52A0000}"/>
    <cellStyle name="Normal 15 5 2 4" xfId="10953" xr:uid="{00000000-0005-0000-0000-0000A62A0000}"/>
    <cellStyle name="Normal 15 5 2 4 2" xfId="10954" xr:uid="{00000000-0005-0000-0000-0000A72A0000}"/>
    <cellStyle name="Normal 15 5 2 5" xfId="10955" xr:uid="{00000000-0005-0000-0000-0000A82A0000}"/>
    <cellStyle name="Normal 15 5 3" xfId="10956" xr:uid="{00000000-0005-0000-0000-0000A92A0000}"/>
    <cellStyle name="Normal 15 5 3 2" xfId="10957" xr:uid="{00000000-0005-0000-0000-0000AA2A0000}"/>
    <cellStyle name="Normal 15 5 3 2 2" xfId="10958" xr:uid="{00000000-0005-0000-0000-0000AB2A0000}"/>
    <cellStyle name="Normal 15 5 3 2 2 2" xfId="10959" xr:uid="{00000000-0005-0000-0000-0000AC2A0000}"/>
    <cellStyle name="Normal 15 5 3 2 3" xfId="10960" xr:uid="{00000000-0005-0000-0000-0000AD2A0000}"/>
    <cellStyle name="Normal 15 5 3 3" xfId="10961" xr:uid="{00000000-0005-0000-0000-0000AE2A0000}"/>
    <cellStyle name="Normal 15 5 3 3 2" xfId="10962" xr:uid="{00000000-0005-0000-0000-0000AF2A0000}"/>
    <cellStyle name="Normal 15 5 3 4" xfId="10963" xr:uid="{00000000-0005-0000-0000-0000B02A0000}"/>
    <cellStyle name="Normal 15 5 4" xfId="10964" xr:uid="{00000000-0005-0000-0000-0000B12A0000}"/>
    <cellStyle name="Normal 15 5 4 2" xfId="10965" xr:uid="{00000000-0005-0000-0000-0000B22A0000}"/>
    <cellStyle name="Normal 15 5 4 2 2" xfId="10966" xr:uid="{00000000-0005-0000-0000-0000B32A0000}"/>
    <cellStyle name="Normal 15 5 4 3" xfId="10967" xr:uid="{00000000-0005-0000-0000-0000B42A0000}"/>
    <cellStyle name="Normal 15 5 5" xfId="10968" xr:uid="{00000000-0005-0000-0000-0000B52A0000}"/>
    <cellStyle name="Normal 15 5 5 2" xfId="10969" xr:uid="{00000000-0005-0000-0000-0000B62A0000}"/>
    <cellStyle name="Normal 15 5 6" xfId="10970" xr:uid="{00000000-0005-0000-0000-0000B72A0000}"/>
    <cellStyle name="Normal 15 6" xfId="10971" xr:uid="{00000000-0005-0000-0000-0000B82A0000}"/>
    <cellStyle name="Normal 15 6 2" xfId="10972" xr:uid="{00000000-0005-0000-0000-0000B92A0000}"/>
    <cellStyle name="Normal 15 6 2 2" xfId="10973" xr:uid="{00000000-0005-0000-0000-0000BA2A0000}"/>
    <cellStyle name="Normal 15 6 2 2 2" xfId="10974" xr:uid="{00000000-0005-0000-0000-0000BB2A0000}"/>
    <cellStyle name="Normal 15 6 2 2 2 2" xfId="10975" xr:uid="{00000000-0005-0000-0000-0000BC2A0000}"/>
    <cellStyle name="Normal 15 6 2 2 3" xfId="10976" xr:uid="{00000000-0005-0000-0000-0000BD2A0000}"/>
    <cellStyle name="Normal 15 6 2 3" xfId="10977" xr:uid="{00000000-0005-0000-0000-0000BE2A0000}"/>
    <cellStyle name="Normal 15 6 2 3 2" xfId="10978" xr:uid="{00000000-0005-0000-0000-0000BF2A0000}"/>
    <cellStyle name="Normal 15 6 2 4" xfId="10979" xr:uid="{00000000-0005-0000-0000-0000C02A0000}"/>
    <cellStyle name="Normal 15 6 3" xfId="10980" xr:uid="{00000000-0005-0000-0000-0000C12A0000}"/>
    <cellStyle name="Normal 15 6 3 2" xfId="10981" xr:uid="{00000000-0005-0000-0000-0000C22A0000}"/>
    <cellStyle name="Normal 15 6 3 2 2" xfId="10982" xr:uid="{00000000-0005-0000-0000-0000C32A0000}"/>
    <cellStyle name="Normal 15 6 3 3" xfId="10983" xr:uid="{00000000-0005-0000-0000-0000C42A0000}"/>
    <cellStyle name="Normal 15 6 4" xfId="10984" xr:uid="{00000000-0005-0000-0000-0000C52A0000}"/>
    <cellStyle name="Normal 15 6 4 2" xfId="10985" xr:uid="{00000000-0005-0000-0000-0000C62A0000}"/>
    <cellStyle name="Normal 15 6 5" xfId="10986" xr:uid="{00000000-0005-0000-0000-0000C72A0000}"/>
    <cellStyle name="Normal 15 7" xfId="10987" xr:uid="{00000000-0005-0000-0000-0000C82A0000}"/>
    <cellStyle name="Normal 15 7 2" xfId="10988" xr:uid="{00000000-0005-0000-0000-0000C92A0000}"/>
    <cellStyle name="Normal 15 7 2 2" xfId="10989" xr:uid="{00000000-0005-0000-0000-0000CA2A0000}"/>
    <cellStyle name="Normal 15 7 2 2 2" xfId="10990" xr:uid="{00000000-0005-0000-0000-0000CB2A0000}"/>
    <cellStyle name="Normal 15 7 2 3" xfId="10991" xr:uid="{00000000-0005-0000-0000-0000CC2A0000}"/>
    <cellStyle name="Normal 15 7 3" xfId="10992" xr:uid="{00000000-0005-0000-0000-0000CD2A0000}"/>
    <cellStyle name="Normal 15 7 3 2" xfId="10993" xr:uid="{00000000-0005-0000-0000-0000CE2A0000}"/>
    <cellStyle name="Normal 15 7 4" xfId="10994" xr:uid="{00000000-0005-0000-0000-0000CF2A0000}"/>
    <cellStyle name="Normal 15 8" xfId="10995" xr:uid="{00000000-0005-0000-0000-0000D02A0000}"/>
    <cellStyle name="Normal 15 8 2" xfId="10996" xr:uid="{00000000-0005-0000-0000-0000D12A0000}"/>
    <cellStyle name="Normal 15 8 2 2" xfId="10997" xr:uid="{00000000-0005-0000-0000-0000D22A0000}"/>
    <cellStyle name="Normal 15 8 2 2 2" xfId="10998" xr:uid="{00000000-0005-0000-0000-0000D32A0000}"/>
    <cellStyle name="Normal 15 8 2 3" xfId="10999" xr:uid="{00000000-0005-0000-0000-0000D42A0000}"/>
    <cellStyle name="Normal 15 8 3" xfId="11000" xr:uid="{00000000-0005-0000-0000-0000D52A0000}"/>
    <cellStyle name="Normal 15 8 3 2" xfId="11001" xr:uid="{00000000-0005-0000-0000-0000D62A0000}"/>
    <cellStyle name="Normal 15 8 4" xfId="11002" xr:uid="{00000000-0005-0000-0000-0000D72A0000}"/>
    <cellStyle name="Normal 15 9" xfId="11003" xr:uid="{00000000-0005-0000-0000-0000D82A0000}"/>
    <cellStyle name="Normal 15 9 2" xfId="11004" xr:uid="{00000000-0005-0000-0000-0000D92A0000}"/>
    <cellStyle name="Normal 15 9 2 2" xfId="11005" xr:uid="{00000000-0005-0000-0000-0000DA2A0000}"/>
    <cellStyle name="Normal 15 9 2 2 2" xfId="11006" xr:uid="{00000000-0005-0000-0000-0000DB2A0000}"/>
    <cellStyle name="Normal 15 9 2 3" xfId="11007" xr:uid="{00000000-0005-0000-0000-0000DC2A0000}"/>
    <cellStyle name="Normal 15 9 3" xfId="11008" xr:uid="{00000000-0005-0000-0000-0000DD2A0000}"/>
    <cellStyle name="Normal 15 9 3 2" xfId="11009" xr:uid="{00000000-0005-0000-0000-0000DE2A0000}"/>
    <cellStyle name="Normal 15 9 4" xfId="11010" xr:uid="{00000000-0005-0000-0000-0000DF2A0000}"/>
    <cellStyle name="Normal 16" xfId="70" xr:uid="{00000000-0005-0000-0000-0000E02A0000}"/>
    <cellStyle name="Normal 16 10" xfId="11011" xr:uid="{00000000-0005-0000-0000-0000E12A0000}"/>
    <cellStyle name="Normal 16 10 2" xfId="11012" xr:uid="{00000000-0005-0000-0000-0000E22A0000}"/>
    <cellStyle name="Normal 16 11" xfId="11013" xr:uid="{00000000-0005-0000-0000-0000E32A0000}"/>
    <cellStyle name="Normal 16 12" xfId="11014" xr:uid="{00000000-0005-0000-0000-0000E42A0000}"/>
    <cellStyle name="Normal 16 2" xfId="11015" xr:uid="{00000000-0005-0000-0000-0000E52A0000}"/>
    <cellStyle name="Normal 16 2 2" xfId="11016" xr:uid="{00000000-0005-0000-0000-0000E62A0000}"/>
    <cellStyle name="Normal 16 2 2 2" xfId="11017" xr:uid="{00000000-0005-0000-0000-0000E72A0000}"/>
    <cellStyle name="Normal 16 2 2 3" xfId="11018" xr:uid="{00000000-0005-0000-0000-0000E82A0000}"/>
    <cellStyle name="Normal 16 2 3" xfId="11019" xr:uid="{00000000-0005-0000-0000-0000E92A0000}"/>
    <cellStyle name="Normal 16 2 4" xfId="11020" xr:uid="{00000000-0005-0000-0000-0000EA2A0000}"/>
    <cellStyle name="Normal 16 3" xfId="11021" xr:uid="{00000000-0005-0000-0000-0000EB2A0000}"/>
    <cellStyle name="Normal 16 3 2" xfId="11022" xr:uid="{00000000-0005-0000-0000-0000EC2A0000}"/>
    <cellStyle name="Normal 16 3 2 2" xfId="11023" xr:uid="{00000000-0005-0000-0000-0000ED2A0000}"/>
    <cellStyle name="Normal 16 3 2 3" xfId="11024" xr:uid="{00000000-0005-0000-0000-0000EE2A0000}"/>
    <cellStyle name="Normal 16 3 3" xfId="11025" xr:uid="{00000000-0005-0000-0000-0000EF2A0000}"/>
    <cellStyle name="Normal 16 3 4" xfId="11026" xr:uid="{00000000-0005-0000-0000-0000F02A0000}"/>
    <cellStyle name="Normal 16 4" xfId="11027" xr:uid="{00000000-0005-0000-0000-0000F12A0000}"/>
    <cellStyle name="Normal 16 4 10" xfId="11028" xr:uid="{00000000-0005-0000-0000-0000F22A0000}"/>
    <cellStyle name="Normal 16 4 2" xfId="11029" xr:uid="{00000000-0005-0000-0000-0000F32A0000}"/>
    <cellStyle name="Normal 16 4 2 2" xfId="11030" xr:uid="{00000000-0005-0000-0000-0000F42A0000}"/>
    <cellStyle name="Normal 16 4 2 2 2" xfId="11031" xr:uid="{00000000-0005-0000-0000-0000F52A0000}"/>
    <cellStyle name="Normal 16 4 2 2 2 2" xfId="11032" xr:uid="{00000000-0005-0000-0000-0000F62A0000}"/>
    <cellStyle name="Normal 16 4 2 2 2 2 2" xfId="11033" xr:uid="{00000000-0005-0000-0000-0000F72A0000}"/>
    <cellStyle name="Normal 16 4 2 2 2 2 2 2" xfId="11034" xr:uid="{00000000-0005-0000-0000-0000F82A0000}"/>
    <cellStyle name="Normal 16 4 2 2 2 2 3" xfId="11035" xr:uid="{00000000-0005-0000-0000-0000F92A0000}"/>
    <cellStyle name="Normal 16 4 2 2 2 3" xfId="11036" xr:uid="{00000000-0005-0000-0000-0000FA2A0000}"/>
    <cellStyle name="Normal 16 4 2 2 2 3 2" xfId="11037" xr:uid="{00000000-0005-0000-0000-0000FB2A0000}"/>
    <cellStyle name="Normal 16 4 2 2 2 4" xfId="11038" xr:uid="{00000000-0005-0000-0000-0000FC2A0000}"/>
    <cellStyle name="Normal 16 4 2 2 3" xfId="11039" xr:uid="{00000000-0005-0000-0000-0000FD2A0000}"/>
    <cellStyle name="Normal 16 4 2 2 3 2" xfId="11040" xr:uid="{00000000-0005-0000-0000-0000FE2A0000}"/>
    <cellStyle name="Normal 16 4 2 2 3 2 2" xfId="11041" xr:uid="{00000000-0005-0000-0000-0000FF2A0000}"/>
    <cellStyle name="Normal 16 4 2 2 3 3" xfId="11042" xr:uid="{00000000-0005-0000-0000-0000002B0000}"/>
    <cellStyle name="Normal 16 4 2 2 4" xfId="11043" xr:uid="{00000000-0005-0000-0000-0000012B0000}"/>
    <cellStyle name="Normal 16 4 2 2 4 2" xfId="11044" xr:uid="{00000000-0005-0000-0000-0000022B0000}"/>
    <cellStyle name="Normal 16 4 2 2 5" xfId="11045" xr:uid="{00000000-0005-0000-0000-0000032B0000}"/>
    <cellStyle name="Normal 16 4 2 3" xfId="11046" xr:uid="{00000000-0005-0000-0000-0000042B0000}"/>
    <cellStyle name="Normal 16 4 2 3 2" xfId="11047" xr:uid="{00000000-0005-0000-0000-0000052B0000}"/>
    <cellStyle name="Normal 16 4 2 3 2 2" xfId="11048" xr:uid="{00000000-0005-0000-0000-0000062B0000}"/>
    <cellStyle name="Normal 16 4 2 3 2 2 2" xfId="11049" xr:uid="{00000000-0005-0000-0000-0000072B0000}"/>
    <cellStyle name="Normal 16 4 2 3 2 3" xfId="11050" xr:uid="{00000000-0005-0000-0000-0000082B0000}"/>
    <cellStyle name="Normal 16 4 2 3 3" xfId="11051" xr:uid="{00000000-0005-0000-0000-0000092B0000}"/>
    <cellStyle name="Normal 16 4 2 3 3 2" xfId="11052" xr:uid="{00000000-0005-0000-0000-00000A2B0000}"/>
    <cellStyle name="Normal 16 4 2 3 4" xfId="11053" xr:uid="{00000000-0005-0000-0000-00000B2B0000}"/>
    <cellStyle name="Normal 16 4 2 4" xfId="11054" xr:uid="{00000000-0005-0000-0000-00000C2B0000}"/>
    <cellStyle name="Normal 16 4 2 4 2" xfId="11055" xr:uid="{00000000-0005-0000-0000-00000D2B0000}"/>
    <cellStyle name="Normal 16 4 2 4 2 2" xfId="11056" xr:uid="{00000000-0005-0000-0000-00000E2B0000}"/>
    <cellStyle name="Normal 16 4 2 4 2 2 2" xfId="11057" xr:uid="{00000000-0005-0000-0000-00000F2B0000}"/>
    <cellStyle name="Normal 16 4 2 4 2 3" xfId="11058" xr:uid="{00000000-0005-0000-0000-0000102B0000}"/>
    <cellStyle name="Normal 16 4 2 4 3" xfId="11059" xr:uid="{00000000-0005-0000-0000-0000112B0000}"/>
    <cellStyle name="Normal 16 4 2 4 3 2" xfId="11060" xr:uid="{00000000-0005-0000-0000-0000122B0000}"/>
    <cellStyle name="Normal 16 4 2 4 4" xfId="11061" xr:uid="{00000000-0005-0000-0000-0000132B0000}"/>
    <cellStyle name="Normal 16 4 2 5" xfId="11062" xr:uid="{00000000-0005-0000-0000-0000142B0000}"/>
    <cellStyle name="Normal 16 4 2 5 2" xfId="11063" xr:uid="{00000000-0005-0000-0000-0000152B0000}"/>
    <cellStyle name="Normal 16 4 2 5 2 2" xfId="11064" xr:uid="{00000000-0005-0000-0000-0000162B0000}"/>
    <cellStyle name="Normal 16 4 2 5 3" xfId="11065" xr:uid="{00000000-0005-0000-0000-0000172B0000}"/>
    <cellStyle name="Normal 16 4 2 6" xfId="11066" xr:uid="{00000000-0005-0000-0000-0000182B0000}"/>
    <cellStyle name="Normal 16 4 2 6 2" xfId="11067" xr:uid="{00000000-0005-0000-0000-0000192B0000}"/>
    <cellStyle name="Normal 16 4 2 7" xfId="11068" xr:uid="{00000000-0005-0000-0000-00001A2B0000}"/>
    <cellStyle name="Normal 16 4 2 7 2" xfId="11069" xr:uid="{00000000-0005-0000-0000-00001B2B0000}"/>
    <cellStyle name="Normal 16 4 2 8" xfId="11070" xr:uid="{00000000-0005-0000-0000-00001C2B0000}"/>
    <cellStyle name="Normal 16 4 3" xfId="11071" xr:uid="{00000000-0005-0000-0000-00001D2B0000}"/>
    <cellStyle name="Normal 16 4 3 2" xfId="11072" xr:uid="{00000000-0005-0000-0000-00001E2B0000}"/>
    <cellStyle name="Normal 16 4 3 2 2" xfId="11073" xr:uid="{00000000-0005-0000-0000-00001F2B0000}"/>
    <cellStyle name="Normal 16 4 3 2 2 2" xfId="11074" xr:uid="{00000000-0005-0000-0000-0000202B0000}"/>
    <cellStyle name="Normal 16 4 3 2 2 2 2" xfId="11075" xr:uid="{00000000-0005-0000-0000-0000212B0000}"/>
    <cellStyle name="Normal 16 4 3 2 2 3" xfId="11076" xr:uid="{00000000-0005-0000-0000-0000222B0000}"/>
    <cellStyle name="Normal 16 4 3 2 3" xfId="11077" xr:uid="{00000000-0005-0000-0000-0000232B0000}"/>
    <cellStyle name="Normal 16 4 3 2 3 2" xfId="11078" xr:uid="{00000000-0005-0000-0000-0000242B0000}"/>
    <cellStyle name="Normal 16 4 3 2 4" xfId="11079" xr:uid="{00000000-0005-0000-0000-0000252B0000}"/>
    <cellStyle name="Normal 16 4 3 3" xfId="11080" xr:uid="{00000000-0005-0000-0000-0000262B0000}"/>
    <cellStyle name="Normal 16 4 3 3 2" xfId="11081" xr:uid="{00000000-0005-0000-0000-0000272B0000}"/>
    <cellStyle name="Normal 16 4 3 3 2 2" xfId="11082" xr:uid="{00000000-0005-0000-0000-0000282B0000}"/>
    <cellStyle name="Normal 16 4 3 3 3" xfId="11083" xr:uid="{00000000-0005-0000-0000-0000292B0000}"/>
    <cellStyle name="Normal 16 4 3 4" xfId="11084" xr:uid="{00000000-0005-0000-0000-00002A2B0000}"/>
    <cellStyle name="Normal 16 4 3 4 2" xfId="11085" xr:uid="{00000000-0005-0000-0000-00002B2B0000}"/>
    <cellStyle name="Normal 16 4 3 5" xfId="11086" xr:uid="{00000000-0005-0000-0000-00002C2B0000}"/>
    <cellStyle name="Normal 16 4 4" xfId="11087" xr:uid="{00000000-0005-0000-0000-00002D2B0000}"/>
    <cellStyle name="Normal 16 4 4 2" xfId="11088" xr:uid="{00000000-0005-0000-0000-00002E2B0000}"/>
    <cellStyle name="Normal 16 4 4 2 2" xfId="11089" xr:uid="{00000000-0005-0000-0000-00002F2B0000}"/>
    <cellStyle name="Normal 16 4 4 2 2 2" xfId="11090" xr:uid="{00000000-0005-0000-0000-0000302B0000}"/>
    <cellStyle name="Normal 16 4 4 2 3" xfId="11091" xr:uid="{00000000-0005-0000-0000-0000312B0000}"/>
    <cellStyle name="Normal 16 4 4 3" xfId="11092" xr:uid="{00000000-0005-0000-0000-0000322B0000}"/>
    <cellStyle name="Normal 16 4 4 3 2" xfId="11093" xr:uid="{00000000-0005-0000-0000-0000332B0000}"/>
    <cellStyle name="Normal 16 4 4 4" xfId="11094" xr:uid="{00000000-0005-0000-0000-0000342B0000}"/>
    <cellStyle name="Normal 16 4 5" xfId="11095" xr:uid="{00000000-0005-0000-0000-0000352B0000}"/>
    <cellStyle name="Normal 16 4 5 2" xfId="11096" xr:uid="{00000000-0005-0000-0000-0000362B0000}"/>
    <cellStyle name="Normal 16 4 5 2 2" xfId="11097" xr:uid="{00000000-0005-0000-0000-0000372B0000}"/>
    <cellStyle name="Normal 16 4 5 2 2 2" xfId="11098" xr:uid="{00000000-0005-0000-0000-0000382B0000}"/>
    <cellStyle name="Normal 16 4 5 2 3" xfId="11099" xr:uid="{00000000-0005-0000-0000-0000392B0000}"/>
    <cellStyle name="Normal 16 4 5 3" xfId="11100" xr:uid="{00000000-0005-0000-0000-00003A2B0000}"/>
    <cellStyle name="Normal 16 4 5 3 2" xfId="11101" xr:uid="{00000000-0005-0000-0000-00003B2B0000}"/>
    <cellStyle name="Normal 16 4 5 4" xfId="11102" xr:uid="{00000000-0005-0000-0000-00003C2B0000}"/>
    <cellStyle name="Normal 16 4 6" xfId="11103" xr:uid="{00000000-0005-0000-0000-00003D2B0000}"/>
    <cellStyle name="Normal 16 4 6 2" xfId="11104" xr:uid="{00000000-0005-0000-0000-00003E2B0000}"/>
    <cellStyle name="Normal 16 4 6 2 2" xfId="11105" xr:uid="{00000000-0005-0000-0000-00003F2B0000}"/>
    <cellStyle name="Normal 16 4 6 3" xfId="11106" xr:uid="{00000000-0005-0000-0000-0000402B0000}"/>
    <cellStyle name="Normal 16 4 7" xfId="11107" xr:uid="{00000000-0005-0000-0000-0000412B0000}"/>
    <cellStyle name="Normal 16 4 7 2" xfId="11108" xr:uid="{00000000-0005-0000-0000-0000422B0000}"/>
    <cellStyle name="Normal 16 4 8" xfId="11109" xr:uid="{00000000-0005-0000-0000-0000432B0000}"/>
    <cellStyle name="Normal 16 4 8 2" xfId="11110" xr:uid="{00000000-0005-0000-0000-0000442B0000}"/>
    <cellStyle name="Normal 16 4 9" xfId="11111" xr:uid="{00000000-0005-0000-0000-0000452B0000}"/>
    <cellStyle name="Normal 16 5" xfId="11112" xr:uid="{00000000-0005-0000-0000-0000462B0000}"/>
    <cellStyle name="Normal 16 5 2" xfId="11113" xr:uid="{00000000-0005-0000-0000-0000472B0000}"/>
    <cellStyle name="Normal 16 5 2 2" xfId="11114" xr:uid="{00000000-0005-0000-0000-0000482B0000}"/>
    <cellStyle name="Normal 16 5 2 2 2" xfId="11115" xr:uid="{00000000-0005-0000-0000-0000492B0000}"/>
    <cellStyle name="Normal 16 5 2 2 2 2" xfId="11116" xr:uid="{00000000-0005-0000-0000-00004A2B0000}"/>
    <cellStyle name="Normal 16 5 2 2 2 2 2" xfId="11117" xr:uid="{00000000-0005-0000-0000-00004B2B0000}"/>
    <cellStyle name="Normal 16 5 2 2 2 3" xfId="11118" xr:uid="{00000000-0005-0000-0000-00004C2B0000}"/>
    <cellStyle name="Normal 16 5 2 2 3" xfId="11119" xr:uid="{00000000-0005-0000-0000-00004D2B0000}"/>
    <cellStyle name="Normal 16 5 2 2 3 2" xfId="11120" xr:uid="{00000000-0005-0000-0000-00004E2B0000}"/>
    <cellStyle name="Normal 16 5 2 2 4" xfId="11121" xr:uid="{00000000-0005-0000-0000-00004F2B0000}"/>
    <cellStyle name="Normal 16 5 2 3" xfId="11122" xr:uid="{00000000-0005-0000-0000-0000502B0000}"/>
    <cellStyle name="Normal 16 5 2 3 2" xfId="11123" xr:uid="{00000000-0005-0000-0000-0000512B0000}"/>
    <cellStyle name="Normal 16 5 2 3 2 2" xfId="11124" xr:uid="{00000000-0005-0000-0000-0000522B0000}"/>
    <cellStyle name="Normal 16 5 2 3 3" xfId="11125" xr:uid="{00000000-0005-0000-0000-0000532B0000}"/>
    <cellStyle name="Normal 16 5 2 4" xfId="11126" xr:uid="{00000000-0005-0000-0000-0000542B0000}"/>
    <cellStyle name="Normal 16 5 2 4 2" xfId="11127" xr:uid="{00000000-0005-0000-0000-0000552B0000}"/>
    <cellStyle name="Normal 16 5 2 5" xfId="11128" xr:uid="{00000000-0005-0000-0000-0000562B0000}"/>
    <cellStyle name="Normal 16 5 3" xfId="11129" xr:uid="{00000000-0005-0000-0000-0000572B0000}"/>
    <cellStyle name="Normal 16 5 3 2" xfId="11130" xr:uid="{00000000-0005-0000-0000-0000582B0000}"/>
    <cellStyle name="Normal 16 5 3 2 2" xfId="11131" xr:uid="{00000000-0005-0000-0000-0000592B0000}"/>
    <cellStyle name="Normal 16 5 3 2 2 2" xfId="11132" xr:uid="{00000000-0005-0000-0000-00005A2B0000}"/>
    <cellStyle name="Normal 16 5 3 2 3" xfId="11133" xr:uid="{00000000-0005-0000-0000-00005B2B0000}"/>
    <cellStyle name="Normal 16 5 3 3" xfId="11134" xr:uid="{00000000-0005-0000-0000-00005C2B0000}"/>
    <cellStyle name="Normal 16 5 3 3 2" xfId="11135" xr:uid="{00000000-0005-0000-0000-00005D2B0000}"/>
    <cellStyle name="Normal 16 5 3 4" xfId="11136" xr:uid="{00000000-0005-0000-0000-00005E2B0000}"/>
    <cellStyle name="Normal 16 5 4" xfId="11137" xr:uid="{00000000-0005-0000-0000-00005F2B0000}"/>
    <cellStyle name="Normal 16 5 4 2" xfId="11138" xr:uid="{00000000-0005-0000-0000-0000602B0000}"/>
    <cellStyle name="Normal 16 5 4 2 2" xfId="11139" xr:uid="{00000000-0005-0000-0000-0000612B0000}"/>
    <cellStyle name="Normal 16 5 4 2 2 2" xfId="11140" xr:uid="{00000000-0005-0000-0000-0000622B0000}"/>
    <cellStyle name="Normal 16 5 4 2 3" xfId="11141" xr:uid="{00000000-0005-0000-0000-0000632B0000}"/>
    <cellStyle name="Normal 16 5 4 3" xfId="11142" xr:uid="{00000000-0005-0000-0000-0000642B0000}"/>
    <cellStyle name="Normal 16 5 4 3 2" xfId="11143" xr:uid="{00000000-0005-0000-0000-0000652B0000}"/>
    <cellStyle name="Normal 16 5 4 4" xfId="11144" xr:uid="{00000000-0005-0000-0000-0000662B0000}"/>
    <cellStyle name="Normal 16 5 5" xfId="11145" xr:uid="{00000000-0005-0000-0000-0000672B0000}"/>
    <cellStyle name="Normal 16 5 5 2" xfId="11146" xr:uid="{00000000-0005-0000-0000-0000682B0000}"/>
    <cellStyle name="Normal 16 5 5 2 2" xfId="11147" xr:uid="{00000000-0005-0000-0000-0000692B0000}"/>
    <cellStyle name="Normal 16 5 5 3" xfId="11148" xr:uid="{00000000-0005-0000-0000-00006A2B0000}"/>
    <cellStyle name="Normal 16 5 6" xfId="11149" xr:uid="{00000000-0005-0000-0000-00006B2B0000}"/>
    <cellStyle name="Normal 16 5 6 2" xfId="11150" xr:uid="{00000000-0005-0000-0000-00006C2B0000}"/>
    <cellStyle name="Normal 16 5 7" xfId="11151" xr:uid="{00000000-0005-0000-0000-00006D2B0000}"/>
    <cellStyle name="Normal 16 5 7 2" xfId="11152" xr:uid="{00000000-0005-0000-0000-00006E2B0000}"/>
    <cellStyle name="Normal 16 5 8" xfId="11153" xr:uid="{00000000-0005-0000-0000-00006F2B0000}"/>
    <cellStyle name="Normal 16 6" xfId="11154" xr:uid="{00000000-0005-0000-0000-0000702B0000}"/>
    <cellStyle name="Normal 16 6 2" xfId="11155" xr:uid="{00000000-0005-0000-0000-0000712B0000}"/>
    <cellStyle name="Normal 16 6 2 2" xfId="11156" xr:uid="{00000000-0005-0000-0000-0000722B0000}"/>
    <cellStyle name="Normal 16 6 2 2 2" xfId="11157" xr:uid="{00000000-0005-0000-0000-0000732B0000}"/>
    <cellStyle name="Normal 16 6 2 2 2 2" xfId="11158" xr:uid="{00000000-0005-0000-0000-0000742B0000}"/>
    <cellStyle name="Normal 16 6 2 2 3" xfId="11159" xr:uid="{00000000-0005-0000-0000-0000752B0000}"/>
    <cellStyle name="Normal 16 6 2 3" xfId="11160" xr:uid="{00000000-0005-0000-0000-0000762B0000}"/>
    <cellStyle name="Normal 16 6 2 3 2" xfId="11161" xr:uid="{00000000-0005-0000-0000-0000772B0000}"/>
    <cellStyle name="Normal 16 6 2 4" xfId="11162" xr:uid="{00000000-0005-0000-0000-0000782B0000}"/>
    <cellStyle name="Normal 16 6 3" xfId="11163" xr:uid="{00000000-0005-0000-0000-0000792B0000}"/>
    <cellStyle name="Normal 16 6 3 2" xfId="11164" xr:uid="{00000000-0005-0000-0000-00007A2B0000}"/>
    <cellStyle name="Normal 16 6 3 2 2" xfId="11165" xr:uid="{00000000-0005-0000-0000-00007B2B0000}"/>
    <cellStyle name="Normal 16 6 3 3" xfId="11166" xr:uid="{00000000-0005-0000-0000-00007C2B0000}"/>
    <cellStyle name="Normal 16 6 4" xfId="11167" xr:uid="{00000000-0005-0000-0000-00007D2B0000}"/>
    <cellStyle name="Normal 16 6 4 2" xfId="11168" xr:uid="{00000000-0005-0000-0000-00007E2B0000}"/>
    <cellStyle name="Normal 16 6 5" xfId="11169" xr:uid="{00000000-0005-0000-0000-00007F2B0000}"/>
    <cellStyle name="Normal 16 7" xfId="11170" xr:uid="{00000000-0005-0000-0000-0000802B0000}"/>
    <cellStyle name="Normal 16 7 2" xfId="11171" xr:uid="{00000000-0005-0000-0000-0000812B0000}"/>
    <cellStyle name="Normal 16 7 2 2" xfId="11172" xr:uid="{00000000-0005-0000-0000-0000822B0000}"/>
    <cellStyle name="Normal 16 7 2 2 2" xfId="11173" xr:uid="{00000000-0005-0000-0000-0000832B0000}"/>
    <cellStyle name="Normal 16 7 2 3" xfId="11174" xr:uid="{00000000-0005-0000-0000-0000842B0000}"/>
    <cellStyle name="Normal 16 7 3" xfId="11175" xr:uid="{00000000-0005-0000-0000-0000852B0000}"/>
    <cellStyle name="Normal 16 7 3 2" xfId="11176" xr:uid="{00000000-0005-0000-0000-0000862B0000}"/>
    <cellStyle name="Normal 16 7 4" xfId="11177" xr:uid="{00000000-0005-0000-0000-0000872B0000}"/>
    <cellStyle name="Normal 16 8" xfId="11178" xr:uid="{00000000-0005-0000-0000-0000882B0000}"/>
    <cellStyle name="Normal 16 8 2" xfId="11179" xr:uid="{00000000-0005-0000-0000-0000892B0000}"/>
    <cellStyle name="Normal 16 8 2 2" xfId="11180" xr:uid="{00000000-0005-0000-0000-00008A2B0000}"/>
    <cellStyle name="Normal 16 8 2 2 2" xfId="11181" xr:uid="{00000000-0005-0000-0000-00008B2B0000}"/>
    <cellStyle name="Normal 16 8 2 3" xfId="11182" xr:uid="{00000000-0005-0000-0000-00008C2B0000}"/>
    <cellStyle name="Normal 16 8 3" xfId="11183" xr:uid="{00000000-0005-0000-0000-00008D2B0000}"/>
    <cellStyle name="Normal 16 8 3 2" xfId="11184" xr:uid="{00000000-0005-0000-0000-00008E2B0000}"/>
    <cellStyle name="Normal 16 8 4" xfId="11185" xr:uid="{00000000-0005-0000-0000-00008F2B0000}"/>
    <cellStyle name="Normal 16 9" xfId="11186" xr:uid="{00000000-0005-0000-0000-0000902B0000}"/>
    <cellStyle name="Normal 16 9 2" xfId="11187" xr:uid="{00000000-0005-0000-0000-0000912B0000}"/>
    <cellStyle name="Normal 16 9 2 2" xfId="11188" xr:uid="{00000000-0005-0000-0000-0000922B0000}"/>
    <cellStyle name="Normal 16 9 3" xfId="11189" xr:uid="{00000000-0005-0000-0000-0000932B0000}"/>
    <cellStyle name="Normal 16_T-straight with PEDs adjustor" xfId="11190" xr:uid="{00000000-0005-0000-0000-0000942B0000}"/>
    <cellStyle name="Normal 17" xfId="11191" xr:uid="{00000000-0005-0000-0000-0000952B0000}"/>
    <cellStyle name="Normal 17 10" xfId="11192" xr:uid="{00000000-0005-0000-0000-0000962B0000}"/>
    <cellStyle name="Normal 17 11" xfId="11193" xr:uid="{00000000-0005-0000-0000-0000972B0000}"/>
    <cellStyle name="Normal 17 2" xfId="11194" xr:uid="{00000000-0005-0000-0000-0000982B0000}"/>
    <cellStyle name="Normal 17 2 2" xfId="11195" xr:uid="{00000000-0005-0000-0000-0000992B0000}"/>
    <cellStyle name="Normal 17 2 2 2" xfId="11196" xr:uid="{00000000-0005-0000-0000-00009A2B0000}"/>
    <cellStyle name="Normal 17 2 2 3" xfId="11197" xr:uid="{00000000-0005-0000-0000-00009B2B0000}"/>
    <cellStyle name="Normal 17 2 2 4" xfId="11198" xr:uid="{00000000-0005-0000-0000-00009C2B0000}"/>
    <cellStyle name="Normal 17 2 3" xfId="11199" xr:uid="{00000000-0005-0000-0000-00009D2B0000}"/>
    <cellStyle name="Normal 17 2 4" xfId="11200" xr:uid="{00000000-0005-0000-0000-00009E2B0000}"/>
    <cellStyle name="Normal 17 2 5" xfId="11201" xr:uid="{00000000-0005-0000-0000-00009F2B0000}"/>
    <cellStyle name="Normal 17 3" xfId="11202" xr:uid="{00000000-0005-0000-0000-0000A02B0000}"/>
    <cellStyle name="Normal 17 3 10" xfId="11203" xr:uid="{00000000-0005-0000-0000-0000A12B0000}"/>
    <cellStyle name="Normal 17 3 2" xfId="11204" xr:uid="{00000000-0005-0000-0000-0000A22B0000}"/>
    <cellStyle name="Normal 17 3 2 2" xfId="11205" xr:uid="{00000000-0005-0000-0000-0000A32B0000}"/>
    <cellStyle name="Normal 17 3 2 2 2" xfId="11206" xr:uid="{00000000-0005-0000-0000-0000A42B0000}"/>
    <cellStyle name="Normal 17 3 2 2 2 2" xfId="11207" xr:uid="{00000000-0005-0000-0000-0000A52B0000}"/>
    <cellStyle name="Normal 17 3 2 2 2 2 2" xfId="11208" xr:uid="{00000000-0005-0000-0000-0000A62B0000}"/>
    <cellStyle name="Normal 17 3 2 2 2 2 2 2" xfId="11209" xr:uid="{00000000-0005-0000-0000-0000A72B0000}"/>
    <cellStyle name="Normal 17 3 2 2 2 2 3" xfId="11210" xr:uid="{00000000-0005-0000-0000-0000A82B0000}"/>
    <cellStyle name="Normal 17 3 2 2 2 3" xfId="11211" xr:uid="{00000000-0005-0000-0000-0000A92B0000}"/>
    <cellStyle name="Normal 17 3 2 2 2 3 2" xfId="11212" xr:uid="{00000000-0005-0000-0000-0000AA2B0000}"/>
    <cellStyle name="Normal 17 3 2 2 2 4" xfId="11213" xr:uid="{00000000-0005-0000-0000-0000AB2B0000}"/>
    <cellStyle name="Normal 17 3 2 2 3" xfId="11214" xr:uid="{00000000-0005-0000-0000-0000AC2B0000}"/>
    <cellStyle name="Normal 17 3 2 2 3 2" xfId="11215" xr:uid="{00000000-0005-0000-0000-0000AD2B0000}"/>
    <cellStyle name="Normal 17 3 2 2 3 2 2" xfId="11216" xr:uid="{00000000-0005-0000-0000-0000AE2B0000}"/>
    <cellStyle name="Normal 17 3 2 2 3 3" xfId="11217" xr:uid="{00000000-0005-0000-0000-0000AF2B0000}"/>
    <cellStyle name="Normal 17 3 2 2 4" xfId="11218" xr:uid="{00000000-0005-0000-0000-0000B02B0000}"/>
    <cellStyle name="Normal 17 3 2 2 4 2" xfId="11219" xr:uid="{00000000-0005-0000-0000-0000B12B0000}"/>
    <cellStyle name="Normal 17 3 2 2 5" xfId="11220" xr:uid="{00000000-0005-0000-0000-0000B22B0000}"/>
    <cellStyle name="Normal 17 3 2 3" xfId="11221" xr:uid="{00000000-0005-0000-0000-0000B32B0000}"/>
    <cellStyle name="Normal 17 3 2 3 2" xfId="11222" xr:uid="{00000000-0005-0000-0000-0000B42B0000}"/>
    <cellStyle name="Normal 17 3 2 3 2 2" xfId="11223" xr:uid="{00000000-0005-0000-0000-0000B52B0000}"/>
    <cellStyle name="Normal 17 3 2 3 2 2 2" xfId="11224" xr:uid="{00000000-0005-0000-0000-0000B62B0000}"/>
    <cellStyle name="Normal 17 3 2 3 2 3" xfId="11225" xr:uid="{00000000-0005-0000-0000-0000B72B0000}"/>
    <cellStyle name="Normal 17 3 2 3 3" xfId="11226" xr:uid="{00000000-0005-0000-0000-0000B82B0000}"/>
    <cellStyle name="Normal 17 3 2 3 3 2" xfId="11227" xr:uid="{00000000-0005-0000-0000-0000B92B0000}"/>
    <cellStyle name="Normal 17 3 2 3 4" xfId="11228" xr:uid="{00000000-0005-0000-0000-0000BA2B0000}"/>
    <cellStyle name="Normal 17 3 2 4" xfId="11229" xr:uid="{00000000-0005-0000-0000-0000BB2B0000}"/>
    <cellStyle name="Normal 17 3 2 4 2" xfId="11230" xr:uid="{00000000-0005-0000-0000-0000BC2B0000}"/>
    <cellStyle name="Normal 17 3 2 4 2 2" xfId="11231" xr:uid="{00000000-0005-0000-0000-0000BD2B0000}"/>
    <cellStyle name="Normal 17 3 2 4 2 2 2" xfId="11232" xr:uid="{00000000-0005-0000-0000-0000BE2B0000}"/>
    <cellStyle name="Normal 17 3 2 4 2 3" xfId="11233" xr:uid="{00000000-0005-0000-0000-0000BF2B0000}"/>
    <cellStyle name="Normal 17 3 2 4 3" xfId="11234" xr:uid="{00000000-0005-0000-0000-0000C02B0000}"/>
    <cellStyle name="Normal 17 3 2 4 3 2" xfId="11235" xr:uid="{00000000-0005-0000-0000-0000C12B0000}"/>
    <cellStyle name="Normal 17 3 2 4 4" xfId="11236" xr:uid="{00000000-0005-0000-0000-0000C22B0000}"/>
    <cellStyle name="Normal 17 3 2 5" xfId="11237" xr:uid="{00000000-0005-0000-0000-0000C32B0000}"/>
    <cellStyle name="Normal 17 3 2 5 2" xfId="11238" xr:uid="{00000000-0005-0000-0000-0000C42B0000}"/>
    <cellStyle name="Normal 17 3 2 5 2 2" xfId="11239" xr:uid="{00000000-0005-0000-0000-0000C52B0000}"/>
    <cellStyle name="Normal 17 3 2 5 3" xfId="11240" xr:uid="{00000000-0005-0000-0000-0000C62B0000}"/>
    <cellStyle name="Normal 17 3 2 6" xfId="11241" xr:uid="{00000000-0005-0000-0000-0000C72B0000}"/>
    <cellStyle name="Normal 17 3 2 6 2" xfId="11242" xr:uid="{00000000-0005-0000-0000-0000C82B0000}"/>
    <cellStyle name="Normal 17 3 2 7" xfId="11243" xr:uid="{00000000-0005-0000-0000-0000C92B0000}"/>
    <cellStyle name="Normal 17 3 2 7 2" xfId="11244" xr:uid="{00000000-0005-0000-0000-0000CA2B0000}"/>
    <cellStyle name="Normal 17 3 2 8" xfId="11245" xr:uid="{00000000-0005-0000-0000-0000CB2B0000}"/>
    <cellStyle name="Normal 17 3 2 9" xfId="11246" xr:uid="{00000000-0005-0000-0000-0000CC2B0000}"/>
    <cellStyle name="Normal 17 3 3" xfId="11247" xr:uid="{00000000-0005-0000-0000-0000CD2B0000}"/>
    <cellStyle name="Normal 17 3 3 2" xfId="11248" xr:uid="{00000000-0005-0000-0000-0000CE2B0000}"/>
    <cellStyle name="Normal 17 3 3 2 2" xfId="11249" xr:uid="{00000000-0005-0000-0000-0000CF2B0000}"/>
    <cellStyle name="Normal 17 3 3 2 2 2" xfId="11250" xr:uid="{00000000-0005-0000-0000-0000D02B0000}"/>
    <cellStyle name="Normal 17 3 3 2 2 2 2" xfId="11251" xr:uid="{00000000-0005-0000-0000-0000D12B0000}"/>
    <cellStyle name="Normal 17 3 3 2 2 3" xfId="11252" xr:uid="{00000000-0005-0000-0000-0000D22B0000}"/>
    <cellStyle name="Normal 17 3 3 2 3" xfId="11253" xr:uid="{00000000-0005-0000-0000-0000D32B0000}"/>
    <cellStyle name="Normal 17 3 3 2 3 2" xfId="11254" xr:uid="{00000000-0005-0000-0000-0000D42B0000}"/>
    <cellStyle name="Normal 17 3 3 2 4" xfId="11255" xr:uid="{00000000-0005-0000-0000-0000D52B0000}"/>
    <cellStyle name="Normal 17 3 3 3" xfId="11256" xr:uid="{00000000-0005-0000-0000-0000D62B0000}"/>
    <cellStyle name="Normal 17 3 3 3 2" xfId="11257" xr:uid="{00000000-0005-0000-0000-0000D72B0000}"/>
    <cellStyle name="Normal 17 3 3 3 2 2" xfId="11258" xr:uid="{00000000-0005-0000-0000-0000D82B0000}"/>
    <cellStyle name="Normal 17 3 3 3 3" xfId="11259" xr:uid="{00000000-0005-0000-0000-0000D92B0000}"/>
    <cellStyle name="Normal 17 3 3 4" xfId="11260" xr:uid="{00000000-0005-0000-0000-0000DA2B0000}"/>
    <cellStyle name="Normal 17 3 3 4 2" xfId="11261" xr:uid="{00000000-0005-0000-0000-0000DB2B0000}"/>
    <cellStyle name="Normal 17 3 3 5" xfId="11262" xr:uid="{00000000-0005-0000-0000-0000DC2B0000}"/>
    <cellStyle name="Normal 17 3 4" xfId="11263" xr:uid="{00000000-0005-0000-0000-0000DD2B0000}"/>
    <cellStyle name="Normal 17 3 4 2" xfId="11264" xr:uid="{00000000-0005-0000-0000-0000DE2B0000}"/>
    <cellStyle name="Normal 17 3 4 2 2" xfId="11265" xr:uid="{00000000-0005-0000-0000-0000DF2B0000}"/>
    <cellStyle name="Normal 17 3 4 2 2 2" xfId="11266" xr:uid="{00000000-0005-0000-0000-0000E02B0000}"/>
    <cellStyle name="Normal 17 3 4 2 3" xfId="11267" xr:uid="{00000000-0005-0000-0000-0000E12B0000}"/>
    <cellStyle name="Normal 17 3 4 3" xfId="11268" xr:uid="{00000000-0005-0000-0000-0000E22B0000}"/>
    <cellStyle name="Normal 17 3 4 3 2" xfId="11269" xr:uid="{00000000-0005-0000-0000-0000E32B0000}"/>
    <cellStyle name="Normal 17 3 4 4" xfId="11270" xr:uid="{00000000-0005-0000-0000-0000E42B0000}"/>
    <cellStyle name="Normal 17 3 5" xfId="11271" xr:uid="{00000000-0005-0000-0000-0000E52B0000}"/>
    <cellStyle name="Normal 17 3 5 2" xfId="11272" xr:uid="{00000000-0005-0000-0000-0000E62B0000}"/>
    <cellStyle name="Normal 17 3 5 2 2" xfId="11273" xr:uid="{00000000-0005-0000-0000-0000E72B0000}"/>
    <cellStyle name="Normal 17 3 5 2 2 2" xfId="11274" xr:uid="{00000000-0005-0000-0000-0000E82B0000}"/>
    <cellStyle name="Normal 17 3 5 2 3" xfId="11275" xr:uid="{00000000-0005-0000-0000-0000E92B0000}"/>
    <cellStyle name="Normal 17 3 5 3" xfId="11276" xr:uid="{00000000-0005-0000-0000-0000EA2B0000}"/>
    <cellStyle name="Normal 17 3 5 3 2" xfId="11277" xr:uid="{00000000-0005-0000-0000-0000EB2B0000}"/>
    <cellStyle name="Normal 17 3 5 4" xfId="11278" xr:uid="{00000000-0005-0000-0000-0000EC2B0000}"/>
    <cellStyle name="Normal 17 3 6" xfId="11279" xr:uid="{00000000-0005-0000-0000-0000ED2B0000}"/>
    <cellStyle name="Normal 17 3 6 2" xfId="11280" xr:uid="{00000000-0005-0000-0000-0000EE2B0000}"/>
    <cellStyle name="Normal 17 3 6 2 2" xfId="11281" xr:uid="{00000000-0005-0000-0000-0000EF2B0000}"/>
    <cellStyle name="Normal 17 3 6 3" xfId="11282" xr:uid="{00000000-0005-0000-0000-0000F02B0000}"/>
    <cellStyle name="Normal 17 3 7" xfId="11283" xr:uid="{00000000-0005-0000-0000-0000F12B0000}"/>
    <cellStyle name="Normal 17 3 7 2" xfId="11284" xr:uid="{00000000-0005-0000-0000-0000F22B0000}"/>
    <cellStyle name="Normal 17 3 8" xfId="11285" xr:uid="{00000000-0005-0000-0000-0000F32B0000}"/>
    <cellStyle name="Normal 17 3 8 2" xfId="11286" xr:uid="{00000000-0005-0000-0000-0000F42B0000}"/>
    <cellStyle name="Normal 17 3 9" xfId="11287" xr:uid="{00000000-0005-0000-0000-0000F52B0000}"/>
    <cellStyle name="Normal 17 4" xfId="11288" xr:uid="{00000000-0005-0000-0000-0000F62B0000}"/>
    <cellStyle name="Normal 17 4 2" xfId="11289" xr:uid="{00000000-0005-0000-0000-0000F72B0000}"/>
    <cellStyle name="Normal 17 4 2 2" xfId="11290" xr:uid="{00000000-0005-0000-0000-0000F82B0000}"/>
    <cellStyle name="Normal 17 4 2 2 2" xfId="11291" xr:uid="{00000000-0005-0000-0000-0000F92B0000}"/>
    <cellStyle name="Normal 17 4 2 2 2 2" xfId="11292" xr:uid="{00000000-0005-0000-0000-0000FA2B0000}"/>
    <cellStyle name="Normal 17 4 2 2 2 2 2" xfId="11293" xr:uid="{00000000-0005-0000-0000-0000FB2B0000}"/>
    <cellStyle name="Normal 17 4 2 2 2 3" xfId="11294" xr:uid="{00000000-0005-0000-0000-0000FC2B0000}"/>
    <cellStyle name="Normal 17 4 2 2 3" xfId="11295" xr:uid="{00000000-0005-0000-0000-0000FD2B0000}"/>
    <cellStyle name="Normal 17 4 2 2 3 2" xfId="11296" xr:uid="{00000000-0005-0000-0000-0000FE2B0000}"/>
    <cellStyle name="Normal 17 4 2 2 4" xfId="11297" xr:uid="{00000000-0005-0000-0000-0000FF2B0000}"/>
    <cellStyle name="Normal 17 4 2 3" xfId="11298" xr:uid="{00000000-0005-0000-0000-0000002C0000}"/>
    <cellStyle name="Normal 17 4 2 3 2" xfId="11299" xr:uid="{00000000-0005-0000-0000-0000012C0000}"/>
    <cellStyle name="Normal 17 4 2 3 2 2" xfId="11300" xr:uid="{00000000-0005-0000-0000-0000022C0000}"/>
    <cellStyle name="Normal 17 4 2 3 3" xfId="11301" xr:uid="{00000000-0005-0000-0000-0000032C0000}"/>
    <cellStyle name="Normal 17 4 2 4" xfId="11302" xr:uid="{00000000-0005-0000-0000-0000042C0000}"/>
    <cellStyle name="Normal 17 4 2 4 2" xfId="11303" xr:uid="{00000000-0005-0000-0000-0000052C0000}"/>
    <cellStyle name="Normal 17 4 2 5" xfId="11304" xr:uid="{00000000-0005-0000-0000-0000062C0000}"/>
    <cellStyle name="Normal 17 4 3" xfId="11305" xr:uid="{00000000-0005-0000-0000-0000072C0000}"/>
    <cellStyle name="Normal 17 4 3 2" xfId="11306" xr:uid="{00000000-0005-0000-0000-0000082C0000}"/>
    <cellStyle name="Normal 17 4 3 2 2" xfId="11307" xr:uid="{00000000-0005-0000-0000-0000092C0000}"/>
    <cellStyle name="Normal 17 4 3 2 2 2" xfId="11308" xr:uid="{00000000-0005-0000-0000-00000A2C0000}"/>
    <cellStyle name="Normal 17 4 3 2 3" xfId="11309" xr:uid="{00000000-0005-0000-0000-00000B2C0000}"/>
    <cellStyle name="Normal 17 4 3 3" xfId="11310" xr:uid="{00000000-0005-0000-0000-00000C2C0000}"/>
    <cellStyle name="Normal 17 4 3 3 2" xfId="11311" xr:uid="{00000000-0005-0000-0000-00000D2C0000}"/>
    <cellStyle name="Normal 17 4 3 4" xfId="11312" xr:uid="{00000000-0005-0000-0000-00000E2C0000}"/>
    <cellStyle name="Normal 17 4 4" xfId="11313" xr:uid="{00000000-0005-0000-0000-00000F2C0000}"/>
    <cellStyle name="Normal 17 4 4 2" xfId="11314" xr:uid="{00000000-0005-0000-0000-0000102C0000}"/>
    <cellStyle name="Normal 17 4 4 2 2" xfId="11315" xr:uid="{00000000-0005-0000-0000-0000112C0000}"/>
    <cellStyle name="Normal 17 4 4 2 2 2" xfId="11316" xr:uid="{00000000-0005-0000-0000-0000122C0000}"/>
    <cellStyle name="Normal 17 4 4 2 3" xfId="11317" xr:uid="{00000000-0005-0000-0000-0000132C0000}"/>
    <cellStyle name="Normal 17 4 4 3" xfId="11318" xr:uid="{00000000-0005-0000-0000-0000142C0000}"/>
    <cellStyle name="Normal 17 4 4 3 2" xfId="11319" xr:uid="{00000000-0005-0000-0000-0000152C0000}"/>
    <cellStyle name="Normal 17 4 4 4" xfId="11320" xr:uid="{00000000-0005-0000-0000-0000162C0000}"/>
    <cellStyle name="Normal 17 4 5" xfId="11321" xr:uid="{00000000-0005-0000-0000-0000172C0000}"/>
    <cellStyle name="Normal 17 4 5 2" xfId="11322" xr:uid="{00000000-0005-0000-0000-0000182C0000}"/>
    <cellStyle name="Normal 17 4 5 2 2" xfId="11323" xr:uid="{00000000-0005-0000-0000-0000192C0000}"/>
    <cellStyle name="Normal 17 4 5 3" xfId="11324" xr:uid="{00000000-0005-0000-0000-00001A2C0000}"/>
    <cellStyle name="Normal 17 4 6" xfId="11325" xr:uid="{00000000-0005-0000-0000-00001B2C0000}"/>
    <cellStyle name="Normal 17 4 6 2" xfId="11326" xr:uid="{00000000-0005-0000-0000-00001C2C0000}"/>
    <cellStyle name="Normal 17 4 7" xfId="11327" xr:uid="{00000000-0005-0000-0000-00001D2C0000}"/>
    <cellStyle name="Normal 17 4 7 2" xfId="11328" xr:uid="{00000000-0005-0000-0000-00001E2C0000}"/>
    <cellStyle name="Normal 17 4 8" xfId="11329" xr:uid="{00000000-0005-0000-0000-00001F2C0000}"/>
    <cellStyle name="Normal 17 4 9" xfId="11330" xr:uid="{00000000-0005-0000-0000-0000202C0000}"/>
    <cellStyle name="Normal 17 5" xfId="11331" xr:uid="{00000000-0005-0000-0000-0000212C0000}"/>
    <cellStyle name="Normal 17 5 2" xfId="11332" xr:uid="{00000000-0005-0000-0000-0000222C0000}"/>
    <cellStyle name="Normal 17 5 2 2" xfId="11333" xr:uid="{00000000-0005-0000-0000-0000232C0000}"/>
    <cellStyle name="Normal 17 5 2 2 2" xfId="11334" xr:uid="{00000000-0005-0000-0000-0000242C0000}"/>
    <cellStyle name="Normal 17 5 2 2 2 2" xfId="11335" xr:uid="{00000000-0005-0000-0000-0000252C0000}"/>
    <cellStyle name="Normal 17 5 2 2 3" xfId="11336" xr:uid="{00000000-0005-0000-0000-0000262C0000}"/>
    <cellStyle name="Normal 17 5 2 3" xfId="11337" xr:uid="{00000000-0005-0000-0000-0000272C0000}"/>
    <cellStyle name="Normal 17 5 2 3 2" xfId="11338" xr:uid="{00000000-0005-0000-0000-0000282C0000}"/>
    <cellStyle name="Normal 17 5 2 4" xfId="11339" xr:uid="{00000000-0005-0000-0000-0000292C0000}"/>
    <cellStyle name="Normal 17 5 3" xfId="11340" xr:uid="{00000000-0005-0000-0000-00002A2C0000}"/>
    <cellStyle name="Normal 17 5 3 2" xfId="11341" xr:uid="{00000000-0005-0000-0000-00002B2C0000}"/>
    <cellStyle name="Normal 17 5 3 2 2" xfId="11342" xr:uid="{00000000-0005-0000-0000-00002C2C0000}"/>
    <cellStyle name="Normal 17 5 3 3" xfId="11343" xr:uid="{00000000-0005-0000-0000-00002D2C0000}"/>
    <cellStyle name="Normal 17 5 4" xfId="11344" xr:uid="{00000000-0005-0000-0000-00002E2C0000}"/>
    <cellStyle name="Normal 17 5 4 2" xfId="11345" xr:uid="{00000000-0005-0000-0000-00002F2C0000}"/>
    <cellStyle name="Normal 17 5 5" xfId="11346" xr:uid="{00000000-0005-0000-0000-0000302C0000}"/>
    <cellStyle name="Normal 17 6" xfId="11347" xr:uid="{00000000-0005-0000-0000-0000312C0000}"/>
    <cellStyle name="Normal 17 6 2" xfId="11348" xr:uid="{00000000-0005-0000-0000-0000322C0000}"/>
    <cellStyle name="Normal 17 6 2 2" xfId="11349" xr:uid="{00000000-0005-0000-0000-0000332C0000}"/>
    <cellStyle name="Normal 17 6 2 2 2" xfId="11350" xr:uid="{00000000-0005-0000-0000-0000342C0000}"/>
    <cellStyle name="Normal 17 6 2 3" xfId="11351" xr:uid="{00000000-0005-0000-0000-0000352C0000}"/>
    <cellStyle name="Normal 17 6 3" xfId="11352" xr:uid="{00000000-0005-0000-0000-0000362C0000}"/>
    <cellStyle name="Normal 17 6 3 2" xfId="11353" xr:uid="{00000000-0005-0000-0000-0000372C0000}"/>
    <cellStyle name="Normal 17 6 4" xfId="11354" xr:uid="{00000000-0005-0000-0000-0000382C0000}"/>
    <cellStyle name="Normal 17 7" xfId="11355" xr:uid="{00000000-0005-0000-0000-0000392C0000}"/>
    <cellStyle name="Normal 17 7 2" xfId="11356" xr:uid="{00000000-0005-0000-0000-00003A2C0000}"/>
    <cellStyle name="Normal 17 7 2 2" xfId="11357" xr:uid="{00000000-0005-0000-0000-00003B2C0000}"/>
    <cellStyle name="Normal 17 7 2 2 2" xfId="11358" xr:uid="{00000000-0005-0000-0000-00003C2C0000}"/>
    <cellStyle name="Normal 17 7 2 3" xfId="11359" xr:uid="{00000000-0005-0000-0000-00003D2C0000}"/>
    <cellStyle name="Normal 17 7 3" xfId="11360" xr:uid="{00000000-0005-0000-0000-00003E2C0000}"/>
    <cellStyle name="Normal 17 7 3 2" xfId="11361" xr:uid="{00000000-0005-0000-0000-00003F2C0000}"/>
    <cellStyle name="Normal 17 7 4" xfId="11362" xr:uid="{00000000-0005-0000-0000-0000402C0000}"/>
    <cellStyle name="Normal 17 8" xfId="11363" xr:uid="{00000000-0005-0000-0000-0000412C0000}"/>
    <cellStyle name="Normal 17 8 2" xfId="11364" xr:uid="{00000000-0005-0000-0000-0000422C0000}"/>
    <cellStyle name="Normal 17 8 2 2" xfId="11365" xr:uid="{00000000-0005-0000-0000-0000432C0000}"/>
    <cellStyle name="Normal 17 8 3" xfId="11366" xr:uid="{00000000-0005-0000-0000-0000442C0000}"/>
    <cellStyle name="Normal 17 9" xfId="11367" xr:uid="{00000000-0005-0000-0000-0000452C0000}"/>
    <cellStyle name="Normal 17 9 2" xfId="11368" xr:uid="{00000000-0005-0000-0000-0000462C0000}"/>
    <cellStyle name="Normal 17_T-straight with PEDs adjustor" xfId="11369" xr:uid="{00000000-0005-0000-0000-0000472C0000}"/>
    <cellStyle name="Normal 18" xfId="11370" xr:uid="{00000000-0005-0000-0000-0000482C0000}"/>
    <cellStyle name="Normal 18 10" xfId="11371" xr:uid="{00000000-0005-0000-0000-0000492C0000}"/>
    <cellStyle name="Normal 18 10 2" xfId="11372" xr:uid="{00000000-0005-0000-0000-00004A2C0000}"/>
    <cellStyle name="Normal 18 11" xfId="11373" xr:uid="{00000000-0005-0000-0000-00004B2C0000}"/>
    <cellStyle name="Normal 18 2" xfId="11374" xr:uid="{00000000-0005-0000-0000-00004C2C0000}"/>
    <cellStyle name="Normal 18 2 2" xfId="11375" xr:uid="{00000000-0005-0000-0000-00004D2C0000}"/>
    <cellStyle name="Normal 18 2 2 2" xfId="11376" xr:uid="{00000000-0005-0000-0000-00004E2C0000}"/>
    <cellStyle name="Normal 18 2 2 2 2" xfId="11377" xr:uid="{00000000-0005-0000-0000-00004F2C0000}"/>
    <cellStyle name="Normal 18 2 2 2 2 2" xfId="11378" xr:uid="{00000000-0005-0000-0000-0000502C0000}"/>
    <cellStyle name="Normal 18 2 2 2 2 2 2" xfId="11379" xr:uid="{00000000-0005-0000-0000-0000512C0000}"/>
    <cellStyle name="Normal 18 2 2 2 2 3" xfId="11380" xr:uid="{00000000-0005-0000-0000-0000522C0000}"/>
    <cellStyle name="Normal 18 2 2 2 3" xfId="11381" xr:uid="{00000000-0005-0000-0000-0000532C0000}"/>
    <cellStyle name="Normal 18 2 2 2 3 2" xfId="11382" xr:uid="{00000000-0005-0000-0000-0000542C0000}"/>
    <cellStyle name="Normal 18 2 2 2 4" xfId="11383" xr:uid="{00000000-0005-0000-0000-0000552C0000}"/>
    <cellStyle name="Normal 18 2 2 3" xfId="11384" xr:uid="{00000000-0005-0000-0000-0000562C0000}"/>
    <cellStyle name="Normal 18 2 2 3 2" xfId="11385" xr:uid="{00000000-0005-0000-0000-0000572C0000}"/>
    <cellStyle name="Normal 18 2 2 3 2 2" xfId="11386" xr:uid="{00000000-0005-0000-0000-0000582C0000}"/>
    <cellStyle name="Normal 18 2 2 3 3" xfId="11387" xr:uid="{00000000-0005-0000-0000-0000592C0000}"/>
    <cellStyle name="Normal 18 2 2 4" xfId="11388" xr:uid="{00000000-0005-0000-0000-00005A2C0000}"/>
    <cellStyle name="Normal 18 2 2 4 2" xfId="11389" xr:uid="{00000000-0005-0000-0000-00005B2C0000}"/>
    <cellStyle name="Normal 18 2 2 5" xfId="11390" xr:uid="{00000000-0005-0000-0000-00005C2C0000}"/>
    <cellStyle name="Normal 18 2 3" xfId="11391" xr:uid="{00000000-0005-0000-0000-00005D2C0000}"/>
    <cellStyle name="Normal 18 2 3 2" xfId="11392" xr:uid="{00000000-0005-0000-0000-00005E2C0000}"/>
    <cellStyle name="Normal 18 2 3 2 2" xfId="11393" xr:uid="{00000000-0005-0000-0000-00005F2C0000}"/>
    <cellStyle name="Normal 18 2 3 2 2 2" xfId="11394" xr:uid="{00000000-0005-0000-0000-0000602C0000}"/>
    <cellStyle name="Normal 18 2 3 2 3" xfId="11395" xr:uid="{00000000-0005-0000-0000-0000612C0000}"/>
    <cellStyle name="Normal 18 2 3 3" xfId="11396" xr:uid="{00000000-0005-0000-0000-0000622C0000}"/>
    <cellStyle name="Normal 18 2 3 3 2" xfId="11397" xr:uid="{00000000-0005-0000-0000-0000632C0000}"/>
    <cellStyle name="Normal 18 2 3 4" xfId="11398" xr:uid="{00000000-0005-0000-0000-0000642C0000}"/>
    <cellStyle name="Normal 18 2 4" xfId="11399" xr:uid="{00000000-0005-0000-0000-0000652C0000}"/>
    <cellStyle name="Normal 18 2 4 2" xfId="11400" xr:uid="{00000000-0005-0000-0000-0000662C0000}"/>
    <cellStyle name="Normal 18 2 4 2 2" xfId="11401" xr:uid="{00000000-0005-0000-0000-0000672C0000}"/>
    <cellStyle name="Normal 18 2 4 2 2 2" xfId="11402" xr:uid="{00000000-0005-0000-0000-0000682C0000}"/>
    <cellStyle name="Normal 18 2 4 2 3" xfId="11403" xr:uid="{00000000-0005-0000-0000-0000692C0000}"/>
    <cellStyle name="Normal 18 2 4 3" xfId="11404" xr:uid="{00000000-0005-0000-0000-00006A2C0000}"/>
    <cellStyle name="Normal 18 2 4 3 2" xfId="11405" xr:uid="{00000000-0005-0000-0000-00006B2C0000}"/>
    <cellStyle name="Normal 18 2 4 4" xfId="11406" xr:uid="{00000000-0005-0000-0000-00006C2C0000}"/>
    <cellStyle name="Normal 18 2 5" xfId="11407" xr:uid="{00000000-0005-0000-0000-00006D2C0000}"/>
    <cellStyle name="Normal 18 2 5 2" xfId="11408" xr:uid="{00000000-0005-0000-0000-00006E2C0000}"/>
    <cellStyle name="Normal 18 2 5 2 2" xfId="11409" xr:uid="{00000000-0005-0000-0000-00006F2C0000}"/>
    <cellStyle name="Normal 18 2 5 3" xfId="11410" xr:uid="{00000000-0005-0000-0000-0000702C0000}"/>
    <cellStyle name="Normal 18 2 6" xfId="11411" xr:uid="{00000000-0005-0000-0000-0000712C0000}"/>
    <cellStyle name="Normal 18 2 6 2" xfId="11412" xr:uid="{00000000-0005-0000-0000-0000722C0000}"/>
    <cellStyle name="Normal 18 2 7" xfId="11413" xr:uid="{00000000-0005-0000-0000-0000732C0000}"/>
    <cellStyle name="Normal 18 2 7 2" xfId="11414" xr:uid="{00000000-0005-0000-0000-0000742C0000}"/>
    <cellStyle name="Normal 18 2 8" xfId="11415" xr:uid="{00000000-0005-0000-0000-0000752C0000}"/>
    <cellStyle name="Normal 18 3" xfId="11416" xr:uid="{00000000-0005-0000-0000-0000762C0000}"/>
    <cellStyle name="Normal 18 3 2" xfId="11417" xr:uid="{00000000-0005-0000-0000-0000772C0000}"/>
    <cellStyle name="Normal 18 3 2 2" xfId="11418" xr:uid="{00000000-0005-0000-0000-0000782C0000}"/>
    <cellStyle name="Normal 18 3 2 2 2" xfId="11419" xr:uid="{00000000-0005-0000-0000-0000792C0000}"/>
    <cellStyle name="Normal 18 3 2 2 2 2" xfId="11420" xr:uid="{00000000-0005-0000-0000-00007A2C0000}"/>
    <cellStyle name="Normal 18 3 2 2 2 2 2" xfId="11421" xr:uid="{00000000-0005-0000-0000-00007B2C0000}"/>
    <cellStyle name="Normal 18 3 2 2 2 3" xfId="11422" xr:uid="{00000000-0005-0000-0000-00007C2C0000}"/>
    <cellStyle name="Normal 18 3 2 2 3" xfId="11423" xr:uid="{00000000-0005-0000-0000-00007D2C0000}"/>
    <cellStyle name="Normal 18 3 2 2 3 2" xfId="11424" xr:uid="{00000000-0005-0000-0000-00007E2C0000}"/>
    <cellStyle name="Normal 18 3 2 2 4" xfId="11425" xr:uid="{00000000-0005-0000-0000-00007F2C0000}"/>
    <cellStyle name="Normal 18 3 2 3" xfId="11426" xr:uid="{00000000-0005-0000-0000-0000802C0000}"/>
    <cellStyle name="Normal 18 3 2 3 2" xfId="11427" xr:uid="{00000000-0005-0000-0000-0000812C0000}"/>
    <cellStyle name="Normal 18 3 2 3 2 2" xfId="11428" xr:uid="{00000000-0005-0000-0000-0000822C0000}"/>
    <cellStyle name="Normal 18 3 2 3 3" xfId="11429" xr:uid="{00000000-0005-0000-0000-0000832C0000}"/>
    <cellStyle name="Normal 18 3 2 4" xfId="11430" xr:uid="{00000000-0005-0000-0000-0000842C0000}"/>
    <cellStyle name="Normal 18 3 2 4 2" xfId="11431" xr:uid="{00000000-0005-0000-0000-0000852C0000}"/>
    <cellStyle name="Normal 18 3 2 5" xfId="11432" xr:uid="{00000000-0005-0000-0000-0000862C0000}"/>
    <cellStyle name="Normal 18 3 3" xfId="11433" xr:uid="{00000000-0005-0000-0000-0000872C0000}"/>
    <cellStyle name="Normal 18 3 3 2" xfId="11434" xr:uid="{00000000-0005-0000-0000-0000882C0000}"/>
    <cellStyle name="Normal 18 3 3 2 2" xfId="11435" xr:uid="{00000000-0005-0000-0000-0000892C0000}"/>
    <cellStyle name="Normal 18 3 3 2 2 2" xfId="11436" xr:uid="{00000000-0005-0000-0000-00008A2C0000}"/>
    <cellStyle name="Normal 18 3 3 2 3" xfId="11437" xr:uid="{00000000-0005-0000-0000-00008B2C0000}"/>
    <cellStyle name="Normal 18 3 3 3" xfId="11438" xr:uid="{00000000-0005-0000-0000-00008C2C0000}"/>
    <cellStyle name="Normal 18 3 3 3 2" xfId="11439" xr:uid="{00000000-0005-0000-0000-00008D2C0000}"/>
    <cellStyle name="Normal 18 3 3 4" xfId="11440" xr:uid="{00000000-0005-0000-0000-00008E2C0000}"/>
    <cellStyle name="Normal 18 3 4" xfId="11441" xr:uid="{00000000-0005-0000-0000-00008F2C0000}"/>
    <cellStyle name="Normal 18 3 4 2" xfId="11442" xr:uid="{00000000-0005-0000-0000-0000902C0000}"/>
    <cellStyle name="Normal 18 3 4 2 2" xfId="11443" xr:uid="{00000000-0005-0000-0000-0000912C0000}"/>
    <cellStyle name="Normal 18 3 4 3" xfId="11444" xr:uid="{00000000-0005-0000-0000-0000922C0000}"/>
    <cellStyle name="Normal 18 3 5" xfId="11445" xr:uid="{00000000-0005-0000-0000-0000932C0000}"/>
    <cellStyle name="Normal 18 3 5 2" xfId="11446" xr:uid="{00000000-0005-0000-0000-0000942C0000}"/>
    <cellStyle name="Normal 18 3 6" xfId="11447" xr:uid="{00000000-0005-0000-0000-0000952C0000}"/>
    <cellStyle name="Normal 18 4" xfId="11448" xr:uid="{00000000-0005-0000-0000-0000962C0000}"/>
    <cellStyle name="Normal 18 4 2" xfId="11449" xr:uid="{00000000-0005-0000-0000-0000972C0000}"/>
    <cellStyle name="Normal 18 4 2 2" xfId="11450" xr:uid="{00000000-0005-0000-0000-0000982C0000}"/>
    <cellStyle name="Normal 18 4 2 2 2" xfId="11451" xr:uid="{00000000-0005-0000-0000-0000992C0000}"/>
    <cellStyle name="Normal 18 4 2 2 2 2" xfId="11452" xr:uid="{00000000-0005-0000-0000-00009A2C0000}"/>
    <cellStyle name="Normal 18 4 2 2 3" xfId="11453" xr:uid="{00000000-0005-0000-0000-00009B2C0000}"/>
    <cellStyle name="Normal 18 4 2 3" xfId="11454" xr:uid="{00000000-0005-0000-0000-00009C2C0000}"/>
    <cellStyle name="Normal 18 4 2 3 2" xfId="11455" xr:uid="{00000000-0005-0000-0000-00009D2C0000}"/>
    <cellStyle name="Normal 18 4 2 4" xfId="11456" xr:uid="{00000000-0005-0000-0000-00009E2C0000}"/>
    <cellStyle name="Normal 18 4 3" xfId="11457" xr:uid="{00000000-0005-0000-0000-00009F2C0000}"/>
    <cellStyle name="Normal 18 4 3 2" xfId="11458" xr:uid="{00000000-0005-0000-0000-0000A02C0000}"/>
    <cellStyle name="Normal 18 4 3 2 2" xfId="11459" xr:uid="{00000000-0005-0000-0000-0000A12C0000}"/>
    <cellStyle name="Normal 18 4 3 3" xfId="11460" xr:uid="{00000000-0005-0000-0000-0000A22C0000}"/>
    <cellStyle name="Normal 18 4 4" xfId="11461" xr:uid="{00000000-0005-0000-0000-0000A32C0000}"/>
    <cellStyle name="Normal 18 4 4 2" xfId="11462" xr:uid="{00000000-0005-0000-0000-0000A42C0000}"/>
    <cellStyle name="Normal 18 4 5" xfId="11463" xr:uid="{00000000-0005-0000-0000-0000A52C0000}"/>
    <cellStyle name="Normal 18 5" xfId="11464" xr:uid="{00000000-0005-0000-0000-0000A62C0000}"/>
    <cellStyle name="Normal 18 5 2" xfId="11465" xr:uid="{00000000-0005-0000-0000-0000A72C0000}"/>
    <cellStyle name="Normal 18 5 2 2" xfId="11466" xr:uid="{00000000-0005-0000-0000-0000A82C0000}"/>
    <cellStyle name="Normal 18 5 2 2 2" xfId="11467" xr:uid="{00000000-0005-0000-0000-0000A92C0000}"/>
    <cellStyle name="Normal 18 5 2 3" xfId="11468" xr:uid="{00000000-0005-0000-0000-0000AA2C0000}"/>
    <cellStyle name="Normal 18 5 3" xfId="11469" xr:uid="{00000000-0005-0000-0000-0000AB2C0000}"/>
    <cellStyle name="Normal 18 5 3 2" xfId="11470" xr:uid="{00000000-0005-0000-0000-0000AC2C0000}"/>
    <cellStyle name="Normal 18 5 4" xfId="11471" xr:uid="{00000000-0005-0000-0000-0000AD2C0000}"/>
    <cellStyle name="Normal 18 6" xfId="11472" xr:uid="{00000000-0005-0000-0000-0000AE2C0000}"/>
    <cellStyle name="Normal 18 6 2" xfId="11473" xr:uid="{00000000-0005-0000-0000-0000AF2C0000}"/>
    <cellStyle name="Normal 18 6 2 2" xfId="11474" xr:uid="{00000000-0005-0000-0000-0000B02C0000}"/>
    <cellStyle name="Normal 18 6 2 2 2" xfId="11475" xr:uid="{00000000-0005-0000-0000-0000B12C0000}"/>
    <cellStyle name="Normal 18 6 2 3" xfId="11476" xr:uid="{00000000-0005-0000-0000-0000B22C0000}"/>
    <cellStyle name="Normal 18 6 3" xfId="11477" xr:uid="{00000000-0005-0000-0000-0000B32C0000}"/>
    <cellStyle name="Normal 18 6 3 2" xfId="11478" xr:uid="{00000000-0005-0000-0000-0000B42C0000}"/>
    <cellStyle name="Normal 18 6 4" xfId="11479" xr:uid="{00000000-0005-0000-0000-0000B52C0000}"/>
    <cellStyle name="Normal 18 7" xfId="11480" xr:uid="{00000000-0005-0000-0000-0000B62C0000}"/>
    <cellStyle name="Normal 18 7 2" xfId="11481" xr:uid="{00000000-0005-0000-0000-0000B72C0000}"/>
    <cellStyle name="Normal 18 7 2 2" xfId="11482" xr:uid="{00000000-0005-0000-0000-0000B82C0000}"/>
    <cellStyle name="Normal 18 7 2 2 2" xfId="11483" xr:uid="{00000000-0005-0000-0000-0000B92C0000}"/>
    <cellStyle name="Normal 18 7 2 3" xfId="11484" xr:uid="{00000000-0005-0000-0000-0000BA2C0000}"/>
    <cellStyle name="Normal 18 7 3" xfId="11485" xr:uid="{00000000-0005-0000-0000-0000BB2C0000}"/>
    <cellStyle name="Normal 18 7 3 2" xfId="11486" xr:uid="{00000000-0005-0000-0000-0000BC2C0000}"/>
    <cellStyle name="Normal 18 7 4" xfId="11487" xr:uid="{00000000-0005-0000-0000-0000BD2C0000}"/>
    <cellStyle name="Normal 18 8" xfId="11488" xr:uid="{00000000-0005-0000-0000-0000BE2C0000}"/>
    <cellStyle name="Normal 18 8 2" xfId="11489" xr:uid="{00000000-0005-0000-0000-0000BF2C0000}"/>
    <cellStyle name="Normal 18 8 2 2" xfId="11490" xr:uid="{00000000-0005-0000-0000-0000C02C0000}"/>
    <cellStyle name="Normal 18 8 3" xfId="11491" xr:uid="{00000000-0005-0000-0000-0000C12C0000}"/>
    <cellStyle name="Normal 18 9" xfId="11492" xr:uid="{00000000-0005-0000-0000-0000C22C0000}"/>
    <cellStyle name="Normal 18 9 2" xfId="11493" xr:uid="{00000000-0005-0000-0000-0000C32C0000}"/>
    <cellStyle name="Normal 18_T-straight with PEDs adjustor" xfId="11494" xr:uid="{00000000-0005-0000-0000-0000C42C0000}"/>
    <cellStyle name="Normal 19" xfId="11495" xr:uid="{00000000-0005-0000-0000-0000C52C0000}"/>
    <cellStyle name="Normal 19 10" xfId="11496" xr:uid="{00000000-0005-0000-0000-0000C62C0000}"/>
    <cellStyle name="Normal 19 11" xfId="11497" xr:uid="{00000000-0005-0000-0000-0000C72C0000}"/>
    <cellStyle name="Normal 19 2" xfId="11498" xr:uid="{00000000-0005-0000-0000-0000C82C0000}"/>
    <cellStyle name="Normal 19 2 2" xfId="11499" xr:uid="{00000000-0005-0000-0000-0000C92C0000}"/>
    <cellStyle name="Normal 19 2 2 2" xfId="11500" xr:uid="{00000000-0005-0000-0000-0000CA2C0000}"/>
    <cellStyle name="Normal 19 2 2 2 2" xfId="11501" xr:uid="{00000000-0005-0000-0000-0000CB2C0000}"/>
    <cellStyle name="Normal 19 2 2 2 2 2" xfId="11502" xr:uid="{00000000-0005-0000-0000-0000CC2C0000}"/>
    <cellStyle name="Normal 19 2 2 2 2 2 2" xfId="11503" xr:uid="{00000000-0005-0000-0000-0000CD2C0000}"/>
    <cellStyle name="Normal 19 2 2 2 2 3" xfId="11504" xr:uid="{00000000-0005-0000-0000-0000CE2C0000}"/>
    <cellStyle name="Normal 19 2 2 2 3" xfId="11505" xr:uid="{00000000-0005-0000-0000-0000CF2C0000}"/>
    <cellStyle name="Normal 19 2 2 2 3 2" xfId="11506" xr:uid="{00000000-0005-0000-0000-0000D02C0000}"/>
    <cellStyle name="Normal 19 2 2 2 4" xfId="11507" xr:uid="{00000000-0005-0000-0000-0000D12C0000}"/>
    <cellStyle name="Normal 19 2 2 3" xfId="11508" xr:uid="{00000000-0005-0000-0000-0000D22C0000}"/>
    <cellStyle name="Normal 19 2 2 3 2" xfId="11509" xr:uid="{00000000-0005-0000-0000-0000D32C0000}"/>
    <cellStyle name="Normal 19 2 2 3 2 2" xfId="11510" xr:uid="{00000000-0005-0000-0000-0000D42C0000}"/>
    <cellStyle name="Normal 19 2 2 3 3" xfId="11511" xr:uid="{00000000-0005-0000-0000-0000D52C0000}"/>
    <cellStyle name="Normal 19 2 2 4" xfId="11512" xr:uid="{00000000-0005-0000-0000-0000D62C0000}"/>
    <cellStyle name="Normal 19 2 2 4 2" xfId="11513" xr:uid="{00000000-0005-0000-0000-0000D72C0000}"/>
    <cellStyle name="Normal 19 2 2 5" xfId="11514" xr:uid="{00000000-0005-0000-0000-0000D82C0000}"/>
    <cellStyle name="Normal 19 2 3" xfId="11515" xr:uid="{00000000-0005-0000-0000-0000D92C0000}"/>
    <cellStyle name="Normal 19 2 3 2" xfId="11516" xr:uid="{00000000-0005-0000-0000-0000DA2C0000}"/>
    <cellStyle name="Normal 19 2 3 2 2" xfId="11517" xr:uid="{00000000-0005-0000-0000-0000DB2C0000}"/>
    <cellStyle name="Normal 19 2 3 2 2 2" xfId="11518" xr:uid="{00000000-0005-0000-0000-0000DC2C0000}"/>
    <cellStyle name="Normal 19 2 3 2 3" xfId="11519" xr:uid="{00000000-0005-0000-0000-0000DD2C0000}"/>
    <cellStyle name="Normal 19 2 3 3" xfId="11520" xr:uid="{00000000-0005-0000-0000-0000DE2C0000}"/>
    <cellStyle name="Normal 19 2 3 3 2" xfId="11521" xr:uid="{00000000-0005-0000-0000-0000DF2C0000}"/>
    <cellStyle name="Normal 19 2 3 4" xfId="11522" xr:uid="{00000000-0005-0000-0000-0000E02C0000}"/>
    <cellStyle name="Normal 19 2 4" xfId="11523" xr:uid="{00000000-0005-0000-0000-0000E12C0000}"/>
    <cellStyle name="Normal 19 2 4 2" xfId="11524" xr:uid="{00000000-0005-0000-0000-0000E22C0000}"/>
    <cellStyle name="Normal 19 2 4 2 2" xfId="11525" xr:uid="{00000000-0005-0000-0000-0000E32C0000}"/>
    <cellStyle name="Normal 19 2 4 2 2 2" xfId="11526" xr:uid="{00000000-0005-0000-0000-0000E42C0000}"/>
    <cellStyle name="Normal 19 2 4 2 3" xfId="11527" xr:uid="{00000000-0005-0000-0000-0000E52C0000}"/>
    <cellStyle name="Normal 19 2 4 3" xfId="11528" xr:uid="{00000000-0005-0000-0000-0000E62C0000}"/>
    <cellStyle name="Normal 19 2 4 3 2" xfId="11529" xr:uid="{00000000-0005-0000-0000-0000E72C0000}"/>
    <cellStyle name="Normal 19 2 4 4" xfId="11530" xr:uid="{00000000-0005-0000-0000-0000E82C0000}"/>
    <cellStyle name="Normal 19 2 5" xfId="11531" xr:uid="{00000000-0005-0000-0000-0000E92C0000}"/>
    <cellStyle name="Normal 19 2 5 2" xfId="11532" xr:uid="{00000000-0005-0000-0000-0000EA2C0000}"/>
    <cellStyle name="Normal 19 2 5 2 2" xfId="11533" xr:uid="{00000000-0005-0000-0000-0000EB2C0000}"/>
    <cellStyle name="Normal 19 2 5 3" xfId="11534" xr:uid="{00000000-0005-0000-0000-0000EC2C0000}"/>
    <cellStyle name="Normal 19 2 6" xfId="11535" xr:uid="{00000000-0005-0000-0000-0000ED2C0000}"/>
    <cellStyle name="Normal 19 2 6 2" xfId="11536" xr:uid="{00000000-0005-0000-0000-0000EE2C0000}"/>
    <cellStyle name="Normal 19 2 7" xfId="11537" xr:uid="{00000000-0005-0000-0000-0000EF2C0000}"/>
    <cellStyle name="Normal 19 2 7 2" xfId="11538" xr:uid="{00000000-0005-0000-0000-0000F02C0000}"/>
    <cellStyle name="Normal 19 2 8" xfId="11539" xr:uid="{00000000-0005-0000-0000-0000F12C0000}"/>
    <cellStyle name="Normal 19 3" xfId="11540" xr:uid="{00000000-0005-0000-0000-0000F22C0000}"/>
    <cellStyle name="Normal 19 3 2" xfId="11541" xr:uid="{00000000-0005-0000-0000-0000F32C0000}"/>
    <cellStyle name="Normal 19 3 2 2" xfId="11542" xr:uid="{00000000-0005-0000-0000-0000F42C0000}"/>
    <cellStyle name="Normal 19 3 2 2 2" xfId="11543" xr:uid="{00000000-0005-0000-0000-0000F52C0000}"/>
    <cellStyle name="Normal 19 3 2 2 2 2" xfId="11544" xr:uid="{00000000-0005-0000-0000-0000F62C0000}"/>
    <cellStyle name="Normal 19 3 2 2 2 2 2" xfId="11545" xr:uid="{00000000-0005-0000-0000-0000F72C0000}"/>
    <cellStyle name="Normal 19 3 2 2 2 3" xfId="11546" xr:uid="{00000000-0005-0000-0000-0000F82C0000}"/>
    <cellStyle name="Normal 19 3 2 2 3" xfId="11547" xr:uid="{00000000-0005-0000-0000-0000F92C0000}"/>
    <cellStyle name="Normal 19 3 2 2 3 2" xfId="11548" xr:uid="{00000000-0005-0000-0000-0000FA2C0000}"/>
    <cellStyle name="Normal 19 3 2 2 4" xfId="11549" xr:uid="{00000000-0005-0000-0000-0000FB2C0000}"/>
    <cellStyle name="Normal 19 3 2 3" xfId="11550" xr:uid="{00000000-0005-0000-0000-0000FC2C0000}"/>
    <cellStyle name="Normal 19 3 2 3 2" xfId="11551" xr:uid="{00000000-0005-0000-0000-0000FD2C0000}"/>
    <cellStyle name="Normal 19 3 2 3 2 2" xfId="11552" xr:uid="{00000000-0005-0000-0000-0000FE2C0000}"/>
    <cellStyle name="Normal 19 3 2 3 3" xfId="11553" xr:uid="{00000000-0005-0000-0000-0000FF2C0000}"/>
    <cellStyle name="Normal 19 3 2 4" xfId="11554" xr:uid="{00000000-0005-0000-0000-0000002D0000}"/>
    <cellStyle name="Normal 19 3 2 4 2" xfId="11555" xr:uid="{00000000-0005-0000-0000-0000012D0000}"/>
    <cellStyle name="Normal 19 3 2 5" xfId="11556" xr:uid="{00000000-0005-0000-0000-0000022D0000}"/>
    <cellStyle name="Normal 19 3 3" xfId="11557" xr:uid="{00000000-0005-0000-0000-0000032D0000}"/>
    <cellStyle name="Normal 19 3 3 2" xfId="11558" xr:uid="{00000000-0005-0000-0000-0000042D0000}"/>
    <cellStyle name="Normal 19 3 3 2 2" xfId="11559" xr:uid="{00000000-0005-0000-0000-0000052D0000}"/>
    <cellStyle name="Normal 19 3 3 2 2 2" xfId="11560" xr:uid="{00000000-0005-0000-0000-0000062D0000}"/>
    <cellStyle name="Normal 19 3 3 2 3" xfId="11561" xr:uid="{00000000-0005-0000-0000-0000072D0000}"/>
    <cellStyle name="Normal 19 3 3 3" xfId="11562" xr:uid="{00000000-0005-0000-0000-0000082D0000}"/>
    <cellStyle name="Normal 19 3 3 3 2" xfId="11563" xr:uid="{00000000-0005-0000-0000-0000092D0000}"/>
    <cellStyle name="Normal 19 3 3 4" xfId="11564" xr:uid="{00000000-0005-0000-0000-00000A2D0000}"/>
    <cellStyle name="Normal 19 3 4" xfId="11565" xr:uid="{00000000-0005-0000-0000-00000B2D0000}"/>
    <cellStyle name="Normal 19 3 4 2" xfId="11566" xr:uid="{00000000-0005-0000-0000-00000C2D0000}"/>
    <cellStyle name="Normal 19 3 4 2 2" xfId="11567" xr:uid="{00000000-0005-0000-0000-00000D2D0000}"/>
    <cellStyle name="Normal 19 3 4 3" xfId="11568" xr:uid="{00000000-0005-0000-0000-00000E2D0000}"/>
    <cellStyle name="Normal 19 3 5" xfId="11569" xr:uid="{00000000-0005-0000-0000-00000F2D0000}"/>
    <cellStyle name="Normal 19 3 5 2" xfId="11570" xr:uid="{00000000-0005-0000-0000-0000102D0000}"/>
    <cellStyle name="Normal 19 3 6" xfId="11571" xr:uid="{00000000-0005-0000-0000-0000112D0000}"/>
    <cellStyle name="Normal 19 3 7" xfId="11572" xr:uid="{00000000-0005-0000-0000-0000122D0000}"/>
    <cellStyle name="Normal 19 4" xfId="11573" xr:uid="{00000000-0005-0000-0000-0000132D0000}"/>
    <cellStyle name="Normal 19 4 2" xfId="11574" xr:uid="{00000000-0005-0000-0000-0000142D0000}"/>
    <cellStyle name="Normal 19 5" xfId="11575" xr:uid="{00000000-0005-0000-0000-0000152D0000}"/>
    <cellStyle name="Normal 19 5 2" xfId="11576" xr:uid="{00000000-0005-0000-0000-0000162D0000}"/>
    <cellStyle name="Normal 19 5 2 2" xfId="11577" xr:uid="{00000000-0005-0000-0000-0000172D0000}"/>
    <cellStyle name="Normal 19 5 2 2 2" xfId="11578" xr:uid="{00000000-0005-0000-0000-0000182D0000}"/>
    <cellStyle name="Normal 19 5 2 2 2 2" xfId="11579" xr:uid="{00000000-0005-0000-0000-0000192D0000}"/>
    <cellStyle name="Normal 19 5 2 2 3" xfId="11580" xr:uid="{00000000-0005-0000-0000-00001A2D0000}"/>
    <cellStyle name="Normal 19 5 2 3" xfId="11581" xr:uid="{00000000-0005-0000-0000-00001B2D0000}"/>
    <cellStyle name="Normal 19 5 2 3 2" xfId="11582" xr:uid="{00000000-0005-0000-0000-00001C2D0000}"/>
    <cellStyle name="Normal 19 5 2 4" xfId="11583" xr:uid="{00000000-0005-0000-0000-00001D2D0000}"/>
    <cellStyle name="Normal 19 5 3" xfId="11584" xr:uid="{00000000-0005-0000-0000-00001E2D0000}"/>
    <cellStyle name="Normal 19 5 3 2" xfId="11585" xr:uid="{00000000-0005-0000-0000-00001F2D0000}"/>
    <cellStyle name="Normal 19 5 3 2 2" xfId="11586" xr:uid="{00000000-0005-0000-0000-0000202D0000}"/>
    <cellStyle name="Normal 19 5 3 3" xfId="11587" xr:uid="{00000000-0005-0000-0000-0000212D0000}"/>
    <cellStyle name="Normal 19 5 4" xfId="11588" xr:uid="{00000000-0005-0000-0000-0000222D0000}"/>
    <cellStyle name="Normal 19 5 4 2" xfId="11589" xr:uid="{00000000-0005-0000-0000-0000232D0000}"/>
    <cellStyle name="Normal 19 5 5" xfId="11590" xr:uid="{00000000-0005-0000-0000-0000242D0000}"/>
    <cellStyle name="Normal 19 6" xfId="11591" xr:uid="{00000000-0005-0000-0000-0000252D0000}"/>
    <cellStyle name="Normal 19 6 2" xfId="11592" xr:uid="{00000000-0005-0000-0000-0000262D0000}"/>
    <cellStyle name="Normal 19 6 2 2" xfId="11593" xr:uid="{00000000-0005-0000-0000-0000272D0000}"/>
    <cellStyle name="Normal 19 6 2 2 2" xfId="11594" xr:uid="{00000000-0005-0000-0000-0000282D0000}"/>
    <cellStyle name="Normal 19 6 2 3" xfId="11595" xr:uid="{00000000-0005-0000-0000-0000292D0000}"/>
    <cellStyle name="Normal 19 6 3" xfId="11596" xr:uid="{00000000-0005-0000-0000-00002A2D0000}"/>
    <cellStyle name="Normal 19 6 3 2" xfId="11597" xr:uid="{00000000-0005-0000-0000-00002B2D0000}"/>
    <cellStyle name="Normal 19 6 4" xfId="11598" xr:uid="{00000000-0005-0000-0000-00002C2D0000}"/>
    <cellStyle name="Normal 19 7" xfId="11599" xr:uid="{00000000-0005-0000-0000-00002D2D0000}"/>
    <cellStyle name="Normal 19 7 2" xfId="11600" xr:uid="{00000000-0005-0000-0000-00002E2D0000}"/>
    <cellStyle name="Normal 19 8" xfId="11601" xr:uid="{00000000-0005-0000-0000-00002F2D0000}"/>
    <cellStyle name="Normal 19 8 2" xfId="11602" xr:uid="{00000000-0005-0000-0000-0000302D0000}"/>
    <cellStyle name="Normal 19 8 2 2" xfId="11603" xr:uid="{00000000-0005-0000-0000-0000312D0000}"/>
    <cellStyle name="Normal 19 8 3" xfId="11604" xr:uid="{00000000-0005-0000-0000-0000322D0000}"/>
    <cellStyle name="Normal 19 9" xfId="11605" xr:uid="{00000000-0005-0000-0000-0000332D0000}"/>
    <cellStyle name="Normal 19 9 2" xfId="11606" xr:uid="{00000000-0005-0000-0000-0000342D0000}"/>
    <cellStyle name="Normal 19_T-straight with PEDs adjustor" xfId="11607" xr:uid="{00000000-0005-0000-0000-0000352D0000}"/>
    <cellStyle name="Normal 2" xfId="6" xr:uid="{00000000-0005-0000-0000-0000362D0000}"/>
    <cellStyle name="Normal 2 10" xfId="11608" xr:uid="{00000000-0005-0000-0000-0000372D0000}"/>
    <cellStyle name="Normal 2 11" xfId="11609" xr:uid="{00000000-0005-0000-0000-0000382D0000}"/>
    <cellStyle name="Normal 2 12" xfId="11610" xr:uid="{00000000-0005-0000-0000-0000392D0000}"/>
    <cellStyle name="Normal 2 13" xfId="11611" xr:uid="{00000000-0005-0000-0000-00003A2D0000}"/>
    <cellStyle name="Normal 2 14" xfId="64461" xr:uid="{00000000-0005-0000-0000-00003B2D0000}"/>
    <cellStyle name="Normal 2 2" xfId="15" xr:uid="{00000000-0005-0000-0000-00003C2D0000}"/>
    <cellStyle name="Normal 2 2 2" xfId="11612" xr:uid="{00000000-0005-0000-0000-00003D2D0000}"/>
    <cellStyle name="Normal 2 2 2 2" xfId="11613" xr:uid="{00000000-0005-0000-0000-00003E2D0000}"/>
    <cellStyle name="Normal 2 2 2 2 2" xfId="11614" xr:uid="{00000000-0005-0000-0000-00003F2D0000}"/>
    <cellStyle name="Normal 2 2 2_T-straight with PEDs adjustor" xfId="11615" xr:uid="{00000000-0005-0000-0000-0000402D0000}"/>
    <cellStyle name="Normal 2 2 3" xfId="11616" xr:uid="{00000000-0005-0000-0000-0000412D0000}"/>
    <cellStyle name="Normal 2 2 3 2" xfId="11617" xr:uid="{00000000-0005-0000-0000-0000422D0000}"/>
    <cellStyle name="Normal 2 2 4" xfId="11618" xr:uid="{00000000-0005-0000-0000-0000432D0000}"/>
    <cellStyle name="Normal 2 3" xfId="56" xr:uid="{00000000-0005-0000-0000-0000442D0000}"/>
    <cellStyle name="Normal 2 3 2" xfId="11619" xr:uid="{00000000-0005-0000-0000-0000452D0000}"/>
    <cellStyle name="Normal 2 3 2 2" xfId="11620" xr:uid="{00000000-0005-0000-0000-0000462D0000}"/>
    <cellStyle name="Normal 2 3 2_T-straight with PEDs adjustor" xfId="11621" xr:uid="{00000000-0005-0000-0000-0000472D0000}"/>
    <cellStyle name="Normal 2 3 3" xfId="11622" xr:uid="{00000000-0005-0000-0000-0000482D0000}"/>
    <cellStyle name="Normal 2 3 4" xfId="11623" xr:uid="{00000000-0005-0000-0000-0000492D0000}"/>
    <cellStyle name="Normal 2 4" xfId="27" xr:uid="{00000000-0005-0000-0000-00004A2D0000}"/>
    <cellStyle name="Normal 2 4 2" xfId="11624" xr:uid="{00000000-0005-0000-0000-00004B2D0000}"/>
    <cellStyle name="Normal 2 4 2 2" xfId="11625" xr:uid="{00000000-0005-0000-0000-00004C2D0000}"/>
    <cellStyle name="Normal 2 4 2 2 2" xfId="11626" xr:uid="{00000000-0005-0000-0000-00004D2D0000}"/>
    <cellStyle name="Normal 2 4 2 2 2 2" xfId="11627" xr:uid="{00000000-0005-0000-0000-00004E2D0000}"/>
    <cellStyle name="Normal 2 4 2 2 2 2 2" xfId="11628" xr:uid="{00000000-0005-0000-0000-00004F2D0000}"/>
    <cellStyle name="Normal 2 4 2 2 2 3" xfId="11629" xr:uid="{00000000-0005-0000-0000-0000502D0000}"/>
    <cellStyle name="Normal 2 4 2 2 3" xfId="11630" xr:uid="{00000000-0005-0000-0000-0000512D0000}"/>
    <cellStyle name="Normal 2 4 2 2 3 2" xfId="11631" xr:uid="{00000000-0005-0000-0000-0000522D0000}"/>
    <cellStyle name="Normal 2 4 2 2 4" xfId="11632" xr:uid="{00000000-0005-0000-0000-0000532D0000}"/>
    <cellStyle name="Normal 2 4 2 3" xfId="11633" xr:uid="{00000000-0005-0000-0000-0000542D0000}"/>
    <cellStyle name="Normal 2 4 2 3 2" xfId="11634" xr:uid="{00000000-0005-0000-0000-0000552D0000}"/>
    <cellStyle name="Normal 2 4 2 3 2 2" xfId="11635" xr:uid="{00000000-0005-0000-0000-0000562D0000}"/>
    <cellStyle name="Normal 2 4 2 3 3" xfId="11636" xr:uid="{00000000-0005-0000-0000-0000572D0000}"/>
    <cellStyle name="Normal 2 4 2 4" xfId="11637" xr:uid="{00000000-0005-0000-0000-0000582D0000}"/>
    <cellStyle name="Normal 2 4 2 4 2" xfId="11638" xr:uid="{00000000-0005-0000-0000-0000592D0000}"/>
    <cellStyle name="Normal 2 4 2 5" xfId="11639" xr:uid="{00000000-0005-0000-0000-00005A2D0000}"/>
    <cellStyle name="Normal 2 4 3" xfId="11640" xr:uid="{00000000-0005-0000-0000-00005B2D0000}"/>
    <cellStyle name="Normal 2 4 3 2" xfId="11641" xr:uid="{00000000-0005-0000-0000-00005C2D0000}"/>
    <cellStyle name="Normal 2 4 3 2 2" xfId="11642" xr:uid="{00000000-0005-0000-0000-00005D2D0000}"/>
    <cellStyle name="Normal 2 4 3 2 2 2" xfId="11643" xr:uid="{00000000-0005-0000-0000-00005E2D0000}"/>
    <cellStyle name="Normal 2 4 3 2 3" xfId="11644" xr:uid="{00000000-0005-0000-0000-00005F2D0000}"/>
    <cellStyle name="Normal 2 4 3 3" xfId="11645" xr:uid="{00000000-0005-0000-0000-0000602D0000}"/>
    <cellStyle name="Normal 2 4 3 3 2" xfId="11646" xr:uid="{00000000-0005-0000-0000-0000612D0000}"/>
    <cellStyle name="Normal 2 4 3 4" xfId="11647" xr:uid="{00000000-0005-0000-0000-0000622D0000}"/>
    <cellStyle name="Normal 2 4 4" xfId="11648" xr:uid="{00000000-0005-0000-0000-0000632D0000}"/>
    <cellStyle name="Normal 2 4 4 2" xfId="11649" xr:uid="{00000000-0005-0000-0000-0000642D0000}"/>
    <cellStyle name="Normal 2 4 4 2 2" xfId="11650" xr:uid="{00000000-0005-0000-0000-0000652D0000}"/>
    <cellStyle name="Normal 2 4 4 3" xfId="11651" xr:uid="{00000000-0005-0000-0000-0000662D0000}"/>
    <cellStyle name="Normal 2 4 5" xfId="11652" xr:uid="{00000000-0005-0000-0000-0000672D0000}"/>
    <cellStyle name="Normal 2 4 5 2" xfId="11653" xr:uid="{00000000-0005-0000-0000-0000682D0000}"/>
    <cellStyle name="Normal 2 4 6" xfId="11654" xr:uid="{00000000-0005-0000-0000-0000692D0000}"/>
    <cellStyle name="Normal 2 4 7" xfId="11655" xr:uid="{00000000-0005-0000-0000-00006A2D0000}"/>
    <cellStyle name="Normal 2 4_T-straight with PEDs adjustor" xfId="11656" xr:uid="{00000000-0005-0000-0000-00006B2D0000}"/>
    <cellStyle name="Normal 2 5" xfId="11657" xr:uid="{00000000-0005-0000-0000-00006C2D0000}"/>
    <cellStyle name="Normal 2 5 2" xfId="11658" xr:uid="{00000000-0005-0000-0000-00006D2D0000}"/>
    <cellStyle name="Normal 2 5 2 2" xfId="11659" xr:uid="{00000000-0005-0000-0000-00006E2D0000}"/>
    <cellStyle name="Normal 2 5 2 2 2" xfId="11660" xr:uid="{00000000-0005-0000-0000-00006F2D0000}"/>
    <cellStyle name="Normal 2 5 2 2 3" xfId="11661" xr:uid="{00000000-0005-0000-0000-0000702D0000}"/>
    <cellStyle name="Normal 2 5 2 3" xfId="11662" xr:uid="{00000000-0005-0000-0000-0000712D0000}"/>
    <cellStyle name="Normal 2 5 2 4" xfId="11663" xr:uid="{00000000-0005-0000-0000-0000722D0000}"/>
    <cellStyle name="Normal 2 5 3" xfId="11664" xr:uid="{00000000-0005-0000-0000-0000732D0000}"/>
    <cellStyle name="Normal 2 5 3 2" xfId="11665" xr:uid="{00000000-0005-0000-0000-0000742D0000}"/>
    <cellStyle name="Normal 2 5 3 2 2" xfId="11666" xr:uid="{00000000-0005-0000-0000-0000752D0000}"/>
    <cellStyle name="Normal 2 5 3 3" xfId="11667" xr:uid="{00000000-0005-0000-0000-0000762D0000}"/>
    <cellStyle name="Normal 2 5 3 4" xfId="11668" xr:uid="{00000000-0005-0000-0000-0000772D0000}"/>
    <cellStyle name="Normal 2 5 4" xfId="11669" xr:uid="{00000000-0005-0000-0000-0000782D0000}"/>
    <cellStyle name="Normal 2 5 4 2" xfId="11670" xr:uid="{00000000-0005-0000-0000-0000792D0000}"/>
    <cellStyle name="Normal 2 5 5" xfId="11671" xr:uid="{00000000-0005-0000-0000-00007A2D0000}"/>
    <cellStyle name="Normal 2 5 6" xfId="11672" xr:uid="{00000000-0005-0000-0000-00007B2D0000}"/>
    <cellStyle name="Normal 2 5_T-straight with PEDs adjustor" xfId="11673" xr:uid="{00000000-0005-0000-0000-00007C2D0000}"/>
    <cellStyle name="Normal 2 6" xfId="11674" xr:uid="{00000000-0005-0000-0000-00007D2D0000}"/>
    <cellStyle name="Normal 2 6 2" xfId="11675" xr:uid="{00000000-0005-0000-0000-00007E2D0000}"/>
    <cellStyle name="Normal 2 6 2 2" xfId="11676" xr:uid="{00000000-0005-0000-0000-00007F2D0000}"/>
    <cellStyle name="Normal 2 6 3" xfId="11677" xr:uid="{00000000-0005-0000-0000-0000802D0000}"/>
    <cellStyle name="Normal 2 6 4" xfId="11678" xr:uid="{00000000-0005-0000-0000-0000812D0000}"/>
    <cellStyle name="Normal 2 7" xfId="11679" xr:uid="{00000000-0005-0000-0000-0000822D0000}"/>
    <cellStyle name="Normal 2 8" xfId="11680" xr:uid="{00000000-0005-0000-0000-0000832D0000}"/>
    <cellStyle name="Normal 2 9" xfId="11681" xr:uid="{00000000-0005-0000-0000-0000842D0000}"/>
    <cellStyle name="Normal 2_SC IP analytical dataset summary part 1 2011-01-29" xfId="11682" xr:uid="{00000000-0005-0000-0000-0000852D0000}"/>
    <cellStyle name="Normal 20" xfId="11683" xr:uid="{00000000-0005-0000-0000-0000862D0000}"/>
    <cellStyle name="Normal 20 10" xfId="11684" xr:uid="{00000000-0005-0000-0000-0000872D0000}"/>
    <cellStyle name="Normal 20 10 2" xfId="11685" xr:uid="{00000000-0005-0000-0000-0000882D0000}"/>
    <cellStyle name="Normal 20 11" xfId="11686" xr:uid="{00000000-0005-0000-0000-0000892D0000}"/>
    <cellStyle name="Normal 20 12" xfId="11687" xr:uid="{00000000-0005-0000-0000-00008A2D0000}"/>
    <cellStyle name="Normal 20 2" xfId="11688" xr:uid="{00000000-0005-0000-0000-00008B2D0000}"/>
    <cellStyle name="Normal 20 2 2" xfId="11689" xr:uid="{00000000-0005-0000-0000-00008C2D0000}"/>
    <cellStyle name="Normal 20 2 2 2" xfId="11690" xr:uid="{00000000-0005-0000-0000-00008D2D0000}"/>
    <cellStyle name="Normal 20 2 2 2 2" xfId="11691" xr:uid="{00000000-0005-0000-0000-00008E2D0000}"/>
    <cellStyle name="Normal 20 2 2 2 2 2" xfId="11692" xr:uid="{00000000-0005-0000-0000-00008F2D0000}"/>
    <cellStyle name="Normal 20 2 2 2 2 2 2" xfId="11693" xr:uid="{00000000-0005-0000-0000-0000902D0000}"/>
    <cellStyle name="Normal 20 2 2 2 2 3" xfId="11694" xr:uid="{00000000-0005-0000-0000-0000912D0000}"/>
    <cellStyle name="Normal 20 2 2 2 3" xfId="11695" xr:uid="{00000000-0005-0000-0000-0000922D0000}"/>
    <cellStyle name="Normal 20 2 2 2 3 2" xfId="11696" xr:uid="{00000000-0005-0000-0000-0000932D0000}"/>
    <cellStyle name="Normal 20 2 2 2 4" xfId="11697" xr:uid="{00000000-0005-0000-0000-0000942D0000}"/>
    <cellStyle name="Normal 20 2 2 3" xfId="11698" xr:uid="{00000000-0005-0000-0000-0000952D0000}"/>
    <cellStyle name="Normal 20 2 2 3 2" xfId="11699" xr:uid="{00000000-0005-0000-0000-0000962D0000}"/>
    <cellStyle name="Normal 20 2 2 3 2 2" xfId="11700" xr:uid="{00000000-0005-0000-0000-0000972D0000}"/>
    <cellStyle name="Normal 20 2 2 3 3" xfId="11701" xr:uid="{00000000-0005-0000-0000-0000982D0000}"/>
    <cellStyle name="Normal 20 2 2 4" xfId="11702" xr:uid="{00000000-0005-0000-0000-0000992D0000}"/>
    <cellStyle name="Normal 20 2 2 4 2" xfId="11703" xr:uid="{00000000-0005-0000-0000-00009A2D0000}"/>
    <cellStyle name="Normal 20 2 2 5" xfId="11704" xr:uid="{00000000-0005-0000-0000-00009B2D0000}"/>
    <cellStyle name="Normal 20 2 3" xfId="11705" xr:uid="{00000000-0005-0000-0000-00009C2D0000}"/>
    <cellStyle name="Normal 20 2 3 2" xfId="11706" xr:uid="{00000000-0005-0000-0000-00009D2D0000}"/>
    <cellStyle name="Normal 20 2 3 2 2" xfId="11707" xr:uid="{00000000-0005-0000-0000-00009E2D0000}"/>
    <cellStyle name="Normal 20 2 3 2 2 2" xfId="11708" xr:uid="{00000000-0005-0000-0000-00009F2D0000}"/>
    <cellStyle name="Normal 20 2 3 2 3" xfId="11709" xr:uid="{00000000-0005-0000-0000-0000A02D0000}"/>
    <cellStyle name="Normal 20 2 3 3" xfId="11710" xr:uid="{00000000-0005-0000-0000-0000A12D0000}"/>
    <cellStyle name="Normal 20 2 3 3 2" xfId="11711" xr:uid="{00000000-0005-0000-0000-0000A22D0000}"/>
    <cellStyle name="Normal 20 2 3 4" xfId="11712" xr:uid="{00000000-0005-0000-0000-0000A32D0000}"/>
    <cellStyle name="Normal 20 2 4" xfId="11713" xr:uid="{00000000-0005-0000-0000-0000A42D0000}"/>
    <cellStyle name="Normal 20 2 4 2" xfId="11714" xr:uid="{00000000-0005-0000-0000-0000A52D0000}"/>
    <cellStyle name="Normal 20 2 4 2 2" xfId="11715" xr:uid="{00000000-0005-0000-0000-0000A62D0000}"/>
    <cellStyle name="Normal 20 2 4 2 2 2" xfId="11716" xr:uid="{00000000-0005-0000-0000-0000A72D0000}"/>
    <cellStyle name="Normal 20 2 4 2 3" xfId="11717" xr:uid="{00000000-0005-0000-0000-0000A82D0000}"/>
    <cellStyle name="Normal 20 2 4 3" xfId="11718" xr:uid="{00000000-0005-0000-0000-0000A92D0000}"/>
    <cellStyle name="Normal 20 2 4 3 2" xfId="11719" xr:uid="{00000000-0005-0000-0000-0000AA2D0000}"/>
    <cellStyle name="Normal 20 2 4 4" xfId="11720" xr:uid="{00000000-0005-0000-0000-0000AB2D0000}"/>
    <cellStyle name="Normal 20 2 5" xfId="11721" xr:uid="{00000000-0005-0000-0000-0000AC2D0000}"/>
    <cellStyle name="Normal 20 2 5 2" xfId="11722" xr:uid="{00000000-0005-0000-0000-0000AD2D0000}"/>
    <cellStyle name="Normal 20 2 5 2 2" xfId="11723" xr:uid="{00000000-0005-0000-0000-0000AE2D0000}"/>
    <cellStyle name="Normal 20 2 5 3" xfId="11724" xr:uid="{00000000-0005-0000-0000-0000AF2D0000}"/>
    <cellStyle name="Normal 20 2 6" xfId="11725" xr:uid="{00000000-0005-0000-0000-0000B02D0000}"/>
    <cellStyle name="Normal 20 2 6 2" xfId="11726" xr:uid="{00000000-0005-0000-0000-0000B12D0000}"/>
    <cellStyle name="Normal 20 2 7" xfId="11727" xr:uid="{00000000-0005-0000-0000-0000B22D0000}"/>
    <cellStyle name="Normal 20 2 7 2" xfId="11728" xr:uid="{00000000-0005-0000-0000-0000B32D0000}"/>
    <cellStyle name="Normal 20 2 8" xfId="11729" xr:uid="{00000000-0005-0000-0000-0000B42D0000}"/>
    <cellStyle name="Normal 20 2 9" xfId="11730" xr:uid="{00000000-0005-0000-0000-0000B52D0000}"/>
    <cellStyle name="Normal 20 3" xfId="11731" xr:uid="{00000000-0005-0000-0000-0000B62D0000}"/>
    <cellStyle name="Normal 20 3 2" xfId="11732" xr:uid="{00000000-0005-0000-0000-0000B72D0000}"/>
    <cellStyle name="Normal 20 3 2 2" xfId="11733" xr:uid="{00000000-0005-0000-0000-0000B82D0000}"/>
    <cellStyle name="Normal 20 3 2 2 2" xfId="11734" xr:uid="{00000000-0005-0000-0000-0000B92D0000}"/>
    <cellStyle name="Normal 20 3 2 2 2 2" xfId="11735" xr:uid="{00000000-0005-0000-0000-0000BA2D0000}"/>
    <cellStyle name="Normal 20 3 2 2 2 2 2" xfId="11736" xr:uid="{00000000-0005-0000-0000-0000BB2D0000}"/>
    <cellStyle name="Normal 20 3 2 2 2 3" xfId="11737" xr:uid="{00000000-0005-0000-0000-0000BC2D0000}"/>
    <cellStyle name="Normal 20 3 2 2 3" xfId="11738" xr:uid="{00000000-0005-0000-0000-0000BD2D0000}"/>
    <cellStyle name="Normal 20 3 2 2 3 2" xfId="11739" xr:uid="{00000000-0005-0000-0000-0000BE2D0000}"/>
    <cellStyle name="Normal 20 3 2 2 4" xfId="11740" xr:uid="{00000000-0005-0000-0000-0000BF2D0000}"/>
    <cellStyle name="Normal 20 3 2 3" xfId="11741" xr:uid="{00000000-0005-0000-0000-0000C02D0000}"/>
    <cellStyle name="Normal 20 3 2 3 2" xfId="11742" xr:uid="{00000000-0005-0000-0000-0000C12D0000}"/>
    <cellStyle name="Normal 20 3 2 3 2 2" xfId="11743" xr:uid="{00000000-0005-0000-0000-0000C22D0000}"/>
    <cellStyle name="Normal 20 3 2 3 3" xfId="11744" xr:uid="{00000000-0005-0000-0000-0000C32D0000}"/>
    <cellStyle name="Normal 20 3 2 4" xfId="11745" xr:uid="{00000000-0005-0000-0000-0000C42D0000}"/>
    <cellStyle name="Normal 20 3 2 4 2" xfId="11746" xr:uid="{00000000-0005-0000-0000-0000C52D0000}"/>
    <cellStyle name="Normal 20 3 2 5" xfId="11747" xr:uid="{00000000-0005-0000-0000-0000C62D0000}"/>
    <cellStyle name="Normal 20 3 3" xfId="11748" xr:uid="{00000000-0005-0000-0000-0000C72D0000}"/>
    <cellStyle name="Normal 20 3 3 2" xfId="11749" xr:uid="{00000000-0005-0000-0000-0000C82D0000}"/>
    <cellStyle name="Normal 20 3 3 2 2" xfId="11750" xr:uid="{00000000-0005-0000-0000-0000C92D0000}"/>
    <cellStyle name="Normal 20 3 3 2 2 2" xfId="11751" xr:uid="{00000000-0005-0000-0000-0000CA2D0000}"/>
    <cellStyle name="Normal 20 3 3 2 3" xfId="11752" xr:uid="{00000000-0005-0000-0000-0000CB2D0000}"/>
    <cellStyle name="Normal 20 3 3 3" xfId="11753" xr:uid="{00000000-0005-0000-0000-0000CC2D0000}"/>
    <cellStyle name="Normal 20 3 3 3 2" xfId="11754" xr:uid="{00000000-0005-0000-0000-0000CD2D0000}"/>
    <cellStyle name="Normal 20 3 3 4" xfId="11755" xr:uid="{00000000-0005-0000-0000-0000CE2D0000}"/>
    <cellStyle name="Normal 20 3 4" xfId="11756" xr:uid="{00000000-0005-0000-0000-0000CF2D0000}"/>
    <cellStyle name="Normal 20 3 4 2" xfId="11757" xr:uid="{00000000-0005-0000-0000-0000D02D0000}"/>
    <cellStyle name="Normal 20 3 4 2 2" xfId="11758" xr:uid="{00000000-0005-0000-0000-0000D12D0000}"/>
    <cellStyle name="Normal 20 3 4 3" xfId="11759" xr:uid="{00000000-0005-0000-0000-0000D22D0000}"/>
    <cellStyle name="Normal 20 3 5" xfId="11760" xr:uid="{00000000-0005-0000-0000-0000D32D0000}"/>
    <cellStyle name="Normal 20 3 5 2" xfId="11761" xr:uid="{00000000-0005-0000-0000-0000D42D0000}"/>
    <cellStyle name="Normal 20 3 6" xfId="11762" xr:uid="{00000000-0005-0000-0000-0000D52D0000}"/>
    <cellStyle name="Normal 20 4" xfId="11763" xr:uid="{00000000-0005-0000-0000-0000D62D0000}"/>
    <cellStyle name="Normal 20 4 2" xfId="11764" xr:uid="{00000000-0005-0000-0000-0000D72D0000}"/>
    <cellStyle name="Normal 20 4 2 2" xfId="11765" xr:uid="{00000000-0005-0000-0000-0000D82D0000}"/>
    <cellStyle name="Normal 20 4 2 2 2" xfId="11766" xr:uid="{00000000-0005-0000-0000-0000D92D0000}"/>
    <cellStyle name="Normal 20 4 2 2 2 2" xfId="11767" xr:uid="{00000000-0005-0000-0000-0000DA2D0000}"/>
    <cellStyle name="Normal 20 4 2 2 3" xfId="11768" xr:uid="{00000000-0005-0000-0000-0000DB2D0000}"/>
    <cellStyle name="Normal 20 4 2 3" xfId="11769" xr:uid="{00000000-0005-0000-0000-0000DC2D0000}"/>
    <cellStyle name="Normal 20 4 2 3 2" xfId="11770" xr:uid="{00000000-0005-0000-0000-0000DD2D0000}"/>
    <cellStyle name="Normal 20 4 2 4" xfId="11771" xr:uid="{00000000-0005-0000-0000-0000DE2D0000}"/>
    <cellStyle name="Normal 20 4 3" xfId="11772" xr:uid="{00000000-0005-0000-0000-0000DF2D0000}"/>
    <cellStyle name="Normal 20 4 3 2" xfId="11773" xr:uid="{00000000-0005-0000-0000-0000E02D0000}"/>
    <cellStyle name="Normal 20 4 3 2 2" xfId="11774" xr:uid="{00000000-0005-0000-0000-0000E12D0000}"/>
    <cellStyle name="Normal 20 4 3 3" xfId="11775" xr:uid="{00000000-0005-0000-0000-0000E22D0000}"/>
    <cellStyle name="Normal 20 4 4" xfId="11776" xr:uid="{00000000-0005-0000-0000-0000E32D0000}"/>
    <cellStyle name="Normal 20 4 4 2" xfId="11777" xr:uid="{00000000-0005-0000-0000-0000E42D0000}"/>
    <cellStyle name="Normal 20 4 5" xfId="11778" xr:uid="{00000000-0005-0000-0000-0000E52D0000}"/>
    <cellStyle name="Normal 20 5" xfId="11779" xr:uid="{00000000-0005-0000-0000-0000E62D0000}"/>
    <cellStyle name="Normal 20 5 2" xfId="11780" xr:uid="{00000000-0005-0000-0000-0000E72D0000}"/>
    <cellStyle name="Normal 20 5 2 2" xfId="11781" xr:uid="{00000000-0005-0000-0000-0000E82D0000}"/>
    <cellStyle name="Normal 20 5 2 2 2" xfId="11782" xr:uid="{00000000-0005-0000-0000-0000E92D0000}"/>
    <cellStyle name="Normal 20 5 2 3" xfId="11783" xr:uid="{00000000-0005-0000-0000-0000EA2D0000}"/>
    <cellStyle name="Normal 20 5 3" xfId="11784" xr:uid="{00000000-0005-0000-0000-0000EB2D0000}"/>
    <cellStyle name="Normal 20 5 3 2" xfId="11785" xr:uid="{00000000-0005-0000-0000-0000EC2D0000}"/>
    <cellStyle name="Normal 20 5 4" xfId="11786" xr:uid="{00000000-0005-0000-0000-0000ED2D0000}"/>
    <cellStyle name="Normal 20 6" xfId="11787" xr:uid="{00000000-0005-0000-0000-0000EE2D0000}"/>
    <cellStyle name="Normal 20 6 2" xfId="11788" xr:uid="{00000000-0005-0000-0000-0000EF2D0000}"/>
    <cellStyle name="Normal 20 6 2 2" xfId="11789" xr:uid="{00000000-0005-0000-0000-0000F02D0000}"/>
    <cellStyle name="Normal 20 6 2 2 2" xfId="11790" xr:uid="{00000000-0005-0000-0000-0000F12D0000}"/>
    <cellStyle name="Normal 20 6 2 3" xfId="11791" xr:uid="{00000000-0005-0000-0000-0000F22D0000}"/>
    <cellStyle name="Normal 20 6 3" xfId="11792" xr:uid="{00000000-0005-0000-0000-0000F32D0000}"/>
    <cellStyle name="Normal 20 6 3 2" xfId="11793" xr:uid="{00000000-0005-0000-0000-0000F42D0000}"/>
    <cellStyle name="Normal 20 6 4" xfId="11794" xr:uid="{00000000-0005-0000-0000-0000F52D0000}"/>
    <cellStyle name="Normal 20 7" xfId="11795" xr:uid="{00000000-0005-0000-0000-0000F62D0000}"/>
    <cellStyle name="Normal 20 7 2" xfId="11796" xr:uid="{00000000-0005-0000-0000-0000F72D0000}"/>
    <cellStyle name="Normal 20 7 2 2" xfId="11797" xr:uid="{00000000-0005-0000-0000-0000F82D0000}"/>
    <cellStyle name="Normal 20 7 2 2 2" xfId="11798" xr:uid="{00000000-0005-0000-0000-0000F92D0000}"/>
    <cellStyle name="Normal 20 7 2 3" xfId="11799" xr:uid="{00000000-0005-0000-0000-0000FA2D0000}"/>
    <cellStyle name="Normal 20 7 3" xfId="11800" xr:uid="{00000000-0005-0000-0000-0000FB2D0000}"/>
    <cellStyle name="Normal 20 7 3 2" xfId="11801" xr:uid="{00000000-0005-0000-0000-0000FC2D0000}"/>
    <cellStyle name="Normal 20 7 4" xfId="11802" xr:uid="{00000000-0005-0000-0000-0000FD2D0000}"/>
    <cellStyle name="Normal 20 8" xfId="11803" xr:uid="{00000000-0005-0000-0000-0000FE2D0000}"/>
    <cellStyle name="Normal 20 8 2" xfId="11804" xr:uid="{00000000-0005-0000-0000-0000FF2D0000}"/>
    <cellStyle name="Normal 20 8 2 2" xfId="11805" xr:uid="{00000000-0005-0000-0000-0000002E0000}"/>
    <cellStyle name="Normal 20 8 3" xfId="11806" xr:uid="{00000000-0005-0000-0000-0000012E0000}"/>
    <cellStyle name="Normal 20 9" xfId="11807" xr:uid="{00000000-0005-0000-0000-0000022E0000}"/>
    <cellStyle name="Normal 20 9 2" xfId="11808" xr:uid="{00000000-0005-0000-0000-0000032E0000}"/>
    <cellStyle name="Normal 21" xfId="11809" xr:uid="{00000000-0005-0000-0000-0000042E0000}"/>
    <cellStyle name="Normal 21 2" xfId="11810" xr:uid="{00000000-0005-0000-0000-0000052E0000}"/>
    <cellStyle name="Normal 21 2 2" xfId="11811" xr:uid="{00000000-0005-0000-0000-0000062E0000}"/>
    <cellStyle name="Normal 21 2 2 2" xfId="11812" xr:uid="{00000000-0005-0000-0000-0000072E0000}"/>
    <cellStyle name="Normal 21 2 2 2 2" xfId="11813" xr:uid="{00000000-0005-0000-0000-0000082E0000}"/>
    <cellStyle name="Normal 21 2 2 2 2 2" xfId="11814" xr:uid="{00000000-0005-0000-0000-0000092E0000}"/>
    <cellStyle name="Normal 21 2 2 2 2 2 2" xfId="11815" xr:uid="{00000000-0005-0000-0000-00000A2E0000}"/>
    <cellStyle name="Normal 21 2 2 2 2 3" xfId="11816" xr:uid="{00000000-0005-0000-0000-00000B2E0000}"/>
    <cellStyle name="Normal 21 2 2 2 3" xfId="11817" xr:uid="{00000000-0005-0000-0000-00000C2E0000}"/>
    <cellStyle name="Normal 21 2 2 2 3 2" xfId="11818" xr:uid="{00000000-0005-0000-0000-00000D2E0000}"/>
    <cellStyle name="Normal 21 2 2 2 4" xfId="11819" xr:uid="{00000000-0005-0000-0000-00000E2E0000}"/>
    <cellStyle name="Normal 21 2 2 3" xfId="11820" xr:uid="{00000000-0005-0000-0000-00000F2E0000}"/>
    <cellStyle name="Normal 21 2 2 3 2" xfId="11821" xr:uid="{00000000-0005-0000-0000-0000102E0000}"/>
    <cellStyle name="Normal 21 2 2 3 2 2" xfId="11822" xr:uid="{00000000-0005-0000-0000-0000112E0000}"/>
    <cellStyle name="Normal 21 2 2 3 3" xfId="11823" xr:uid="{00000000-0005-0000-0000-0000122E0000}"/>
    <cellStyle name="Normal 21 2 2 4" xfId="11824" xr:uid="{00000000-0005-0000-0000-0000132E0000}"/>
    <cellStyle name="Normal 21 2 2 4 2" xfId="11825" xr:uid="{00000000-0005-0000-0000-0000142E0000}"/>
    <cellStyle name="Normal 21 2 2 5" xfId="11826" xr:uid="{00000000-0005-0000-0000-0000152E0000}"/>
    <cellStyle name="Normal 21 2 3" xfId="11827" xr:uid="{00000000-0005-0000-0000-0000162E0000}"/>
    <cellStyle name="Normal 21 2 3 2" xfId="11828" xr:uid="{00000000-0005-0000-0000-0000172E0000}"/>
    <cellStyle name="Normal 21 2 3 2 2" xfId="11829" xr:uid="{00000000-0005-0000-0000-0000182E0000}"/>
    <cellStyle name="Normal 21 2 3 2 2 2" xfId="11830" xr:uid="{00000000-0005-0000-0000-0000192E0000}"/>
    <cellStyle name="Normal 21 2 3 2 3" xfId="11831" xr:uid="{00000000-0005-0000-0000-00001A2E0000}"/>
    <cellStyle name="Normal 21 2 3 3" xfId="11832" xr:uid="{00000000-0005-0000-0000-00001B2E0000}"/>
    <cellStyle name="Normal 21 2 3 3 2" xfId="11833" xr:uid="{00000000-0005-0000-0000-00001C2E0000}"/>
    <cellStyle name="Normal 21 2 3 4" xfId="11834" xr:uid="{00000000-0005-0000-0000-00001D2E0000}"/>
    <cellStyle name="Normal 21 2 4" xfId="11835" xr:uid="{00000000-0005-0000-0000-00001E2E0000}"/>
    <cellStyle name="Normal 21 2 4 2" xfId="11836" xr:uid="{00000000-0005-0000-0000-00001F2E0000}"/>
    <cellStyle name="Normal 21 2 4 2 2" xfId="11837" xr:uid="{00000000-0005-0000-0000-0000202E0000}"/>
    <cellStyle name="Normal 21 2 4 2 2 2" xfId="11838" xr:uid="{00000000-0005-0000-0000-0000212E0000}"/>
    <cellStyle name="Normal 21 2 4 2 3" xfId="11839" xr:uid="{00000000-0005-0000-0000-0000222E0000}"/>
    <cellStyle name="Normal 21 2 4 3" xfId="11840" xr:uid="{00000000-0005-0000-0000-0000232E0000}"/>
    <cellStyle name="Normal 21 2 4 3 2" xfId="11841" xr:uid="{00000000-0005-0000-0000-0000242E0000}"/>
    <cellStyle name="Normal 21 2 4 4" xfId="11842" xr:uid="{00000000-0005-0000-0000-0000252E0000}"/>
    <cellStyle name="Normal 21 2 5" xfId="11843" xr:uid="{00000000-0005-0000-0000-0000262E0000}"/>
    <cellStyle name="Normal 21 2 5 2" xfId="11844" xr:uid="{00000000-0005-0000-0000-0000272E0000}"/>
    <cellStyle name="Normal 21 2 5 2 2" xfId="11845" xr:uid="{00000000-0005-0000-0000-0000282E0000}"/>
    <cellStyle name="Normal 21 2 5 3" xfId="11846" xr:uid="{00000000-0005-0000-0000-0000292E0000}"/>
    <cellStyle name="Normal 21 2 6" xfId="11847" xr:uid="{00000000-0005-0000-0000-00002A2E0000}"/>
    <cellStyle name="Normal 21 2 6 2" xfId="11848" xr:uid="{00000000-0005-0000-0000-00002B2E0000}"/>
    <cellStyle name="Normal 21 2 7" xfId="11849" xr:uid="{00000000-0005-0000-0000-00002C2E0000}"/>
    <cellStyle name="Normal 21 3" xfId="11850" xr:uid="{00000000-0005-0000-0000-00002D2E0000}"/>
    <cellStyle name="Normal 21 3 2" xfId="11851" xr:uid="{00000000-0005-0000-0000-00002E2E0000}"/>
    <cellStyle name="Normal 21 3 2 2" xfId="11852" xr:uid="{00000000-0005-0000-0000-00002F2E0000}"/>
    <cellStyle name="Normal 21 3 3" xfId="11853" xr:uid="{00000000-0005-0000-0000-0000302E0000}"/>
    <cellStyle name="Normal 21 3 3 2" xfId="11854" xr:uid="{00000000-0005-0000-0000-0000312E0000}"/>
    <cellStyle name="Normal 21 3 3 2 2" xfId="11855" xr:uid="{00000000-0005-0000-0000-0000322E0000}"/>
    <cellStyle name="Normal 21 3 3 3" xfId="11856" xr:uid="{00000000-0005-0000-0000-0000332E0000}"/>
    <cellStyle name="Normal 21 3 4" xfId="11857" xr:uid="{00000000-0005-0000-0000-0000342E0000}"/>
    <cellStyle name="Normal 21 3 4 2" xfId="11858" xr:uid="{00000000-0005-0000-0000-0000352E0000}"/>
    <cellStyle name="Normal 21 3 4 2 2" xfId="11859" xr:uid="{00000000-0005-0000-0000-0000362E0000}"/>
    <cellStyle name="Normal 21 3 4 3" xfId="11860" xr:uid="{00000000-0005-0000-0000-0000372E0000}"/>
    <cellStyle name="Normal 21 3 5" xfId="11861" xr:uid="{00000000-0005-0000-0000-0000382E0000}"/>
    <cellStyle name="Normal 21 4" xfId="11862" xr:uid="{00000000-0005-0000-0000-0000392E0000}"/>
    <cellStyle name="Normal 21 4 2" xfId="11863" xr:uid="{00000000-0005-0000-0000-00003A2E0000}"/>
    <cellStyle name="Normal 21 5" xfId="11864" xr:uid="{00000000-0005-0000-0000-00003B2E0000}"/>
    <cellStyle name="Normal 21 5 2" xfId="11865" xr:uid="{00000000-0005-0000-0000-00003C2E0000}"/>
    <cellStyle name="Normal 21 5 2 2" xfId="11866" xr:uid="{00000000-0005-0000-0000-00003D2E0000}"/>
    <cellStyle name="Normal 21 5 3" xfId="11867" xr:uid="{00000000-0005-0000-0000-00003E2E0000}"/>
    <cellStyle name="Normal 21 6" xfId="11868" xr:uid="{00000000-0005-0000-0000-00003F2E0000}"/>
    <cellStyle name="Normal 21 6 2" xfId="11869" xr:uid="{00000000-0005-0000-0000-0000402E0000}"/>
    <cellStyle name="Normal 21 6 2 2" xfId="11870" xr:uid="{00000000-0005-0000-0000-0000412E0000}"/>
    <cellStyle name="Normal 21 6 3" xfId="11871" xr:uid="{00000000-0005-0000-0000-0000422E0000}"/>
    <cellStyle name="Normal 21 7" xfId="11872" xr:uid="{00000000-0005-0000-0000-0000432E0000}"/>
    <cellStyle name="Normal 22" xfId="11873" xr:uid="{00000000-0005-0000-0000-0000442E0000}"/>
    <cellStyle name="Normal 22 2" xfId="11874" xr:uid="{00000000-0005-0000-0000-0000452E0000}"/>
    <cellStyle name="Normal 22 2 2" xfId="11875" xr:uid="{00000000-0005-0000-0000-0000462E0000}"/>
    <cellStyle name="Normal 22 2 2 2" xfId="11876" xr:uid="{00000000-0005-0000-0000-0000472E0000}"/>
    <cellStyle name="Normal 22 2 2 2 2" xfId="11877" xr:uid="{00000000-0005-0000-0000-0000482E0000}"/>
    <cellStyle name="Normal 22 2 2 2 2 2" xfId="11878" xr:uid="{00000000-0005-0000-0000-0000492E0000}"/>
    <cellStyle name="Normal 22 2 2 2 2 2 2" xfId="11879" xr:uid="{00000000-0005-0000-0000-00004A2E0000}"/>
    <cellStyle name="Normal 22 2 2 2 2 3" xfId="11880" xr:uid="{00000000-0005-0000-0000-00004B2E0000}"/>
    <cellStyle name="Normal 22 2 2 2 3" xfId="11881" xr:uid="{00000000-0005-0000-0000-00004C2E0000}"/>
    <cellStyle name="Normal 22 2 2 2 3 2" xfId="11882" xr:uid="{00000000-0005-0000-0000-00004D2E0000}"/>
    <cellStyle name="Normal 22 2 2 2 4" xfId="11883" xr:uid="{00000000-0005-0000-0000-00004E2E0000}"/>
    <cellStyle name="Normal 22 2 2 3" xfId="11884" xr:uid="{00000000-0005-0000-0000-00004F2E0000}"/>
    <cellStyle name="Normal 22 2 2 3 2" xfId="11885" xr:uid="{00000000-0005-0000-0000-0000502E0000}"/>
    <cellStyle name="Normal 22 2 2 3 2 2" xfId="11886" xr:uid="{00000000-0005-0000-0000-0000512E0000}"/>
    <cellStyle name="Normal 22 2 2 3 3" xfId="11887" xr:uid="{00000000-0005-0000-0000-0000522E0000}"/>
    <cellStyle name="Normal 22 2 2 4" xfId="11888" xr:uid="{00000000-0005-0000-0000-0000532E0000}"/>
    <cellStyle name="Normal 22 2 2 4 2" xfId="11889" xr:uid="{00000000-0005-0000-0000-0000542E0000}"/>
    <cellStyle name="Normal 22 2 2 5" xfId="11890" xr:uid="{00000000-0005-0000-0000-0000552E0000}"/>
    <cellStyle name="Normal 22 2 3" xfId="11891" xr:uid="{00000000-0005-0000-0000-0000562E0000}"/>
    <cellStyle name="Normal 22 2 3 2" xfId="11892" xr:uid="{00000000-0005-0000-0000-0000572E0000}"/>
    <cellStyle name="Normal 22 2 3 2 2" xfId="11893" xr:uid="{00000000-0005-0000-0000-0000582E0000}"/>
    <cellStyle name="Normal 22 2 3 2 2 2" xfId="11894" xr:uid="{00000000-0005-0000-0000-0000592E0000}"/>
    <cellStyle name="Normal 22 2 3 2 3" xfId="11895" xr:uid="{00000000-0005-0000-0000-00005A2E0000}"/>
    <cellStyle name="Normal 22 2 3 3" xfId="11896" xr:uid="{00000000-0005-0000-0000-00005B2E0000}"/>
    <cellStyle name="Normal 22 2 3 3 2" xfId="11897" xr:uid="{00000000-0005-0000-0000-00005C2E0000}"/>
    <cellStyle name="Normal 22 2 3 4" xfId="11898" xr:uid="{00000000-0005-0000-0000-00005D2E0000}"/>
    <cellStyle name="Normal 22 2 4" xfId="11899" xr:uid="{00000000-0005-0000-0000-00005E2E0000}"/>
    <cellStyle name="Normal 22 2 4 2" xfId="11900" xr:uid="{00000000-0005-0000-0000-00005F2E0000}"/>
    <cellStyle name="Normal 22 2 4 2 2" xfId="11901" xr:uid="{00000000-0005-0000-0000-0000602E0000}"/>
    <cellStyle name="Normal 22 2 4 3" xfId="11902" xr:uid="{00000000-0005-0000-0000-0000612E0000}"/>
    <cellStyle name="Normal 22 2 5" xfId="11903" xr:uid="{00000000-0005-0000-0000-0000622E0000}"/>
    <cellStyle name="Normal 22 2 5 2" xfId="11904" xr:uid="{00000000-0005-0000-0000-0000632E0000}"/>
    <cellStyle name="Normal 22 2 6" xfId="11905" xr:uid="{00000000-0005-0000-0000-0000642E0000}"/>
    <cellStyle name="Normal 22 3" xfId="11906" xr:uid="{00000000-0005-0000-0000-0000652E0000}"/>
    <cellStyle name="Normal 22 4" xfId="11907" xr:uid="{00000000-0005-0000-0000-0000662E0000}"/>
    <cellStyle name="Normal 22 4 2" xfId="11908" xr:uid="{00000000-0005-0000-0000-0000672E0000}"/>
    <cellStyle name="Normal 22 4 2 2" xfId="11909" xr:uid="{00000000-0005-0000-0000-0000682E0000}"/>
    <cellStyle name="Normal 22 4 2 2 2" xfId="11910" xr:uid="{00000000-0005-0000-0000-0000692E0000}"/>
    <cellStyle name="Normal 22 4 2 2 2 2" xfId="11911" xr:uid="{00000000-0005-0000-0000-00006A2E0000}"/>
    <cellStyle name="Normal 22 4 2 2 3" xfId="11912" xr:uid="{00000000-0005-0000-0000-00006B2E0000}"/>
    <cellStyle name="Normal 22 4 2 3" xfId="11913" xr:uid="{00000000-0005-0000-0000-00006C2E0000}"/>
    <cellStyle name="Normal 22 4 2 3 2" xfId="11914" xr:uid="{00000000-0005-0000-0000-00006D2E0000}"/>
    <cellStyle name="Normal 22 4 2 4" xfId="11915" xr:uid="{00000000-0005-0000-0000-00006E2E0000}"/>
    <cellStyle name="Normal 22 4 3" xfId="11916" xr:uid="{00000000-0005-0000-0000-00006F2E0000}"/>
    <cellStyle name="Normal 22 4 3 2" xfId="11917" xr:uid="{00000000-0005-0000-0000-0000702E0000}"/>
    <cellStyle name="Normal 22 4 3 2 2" xfId="11918" xr:uid="{00000000-0005-0000-0000-0000712E0000}"/>
    <cellStyle name="Normal 22 4 3 3" xfId="11919" xr:uid="{00000000-0005-0000-0000-0000722E0000}"/>
    <cellStyle name="Normal 22 4 4" xfId="11920" xr:uid="{00000000-0005-0000-0000-0000732E0000}"/>
    <cellStyle name="Normal 22 4 4 2" xfId="11921" xr:uid="{00000000-0005-0000-0000-0000742E0000}"/>
    <cellStyle name="Normal 22 4 5" xfId="11922" xr:uid="{00000000-0005-0000-0000-0000752E0000}"/>
    <cellStyle name="Normal 22 5" xfId="11923" xr:uid="{00000000-0005-0000-0000-0000762E0000}"/>
    <cellStyle name="Normal 22 5 2" xfId="11924" xr:uid="{00000000-0005-0000-0000-0000772E0000}"/>
    <cellStyle name="Normal 22 5 2 2" xfId="11925" xr:uid="{00000000-0005-0000-0000-0000782E0000}"/>
    <cellStyle name="Normal 22 5 2 2 2" xfId="11926" xr:uid="{00000000-0005-0000-0000-0000792E0000}"/>
    <cellStyle name="Normal 22 5 2 3" xfId="11927" xr:uid="{00000000-0005-0000-0000-00007A2E0000}"/>
    <cellStyle name="Normal 22 5 3" xfId="11928" xr:uid="{00000000-0005-0000-0000-00007B2E0000}"/>
    <cellStyle name="Normal 22 5 3 2" xfId="11929" xr:uid="{00000000-0005-0000-0000-00007C2E0000}"/>
    <cellStyle name="Normal 22 5 4" xfId="11930" xr:uid="{00000000-0005-0000-0000-00007D2E0000}"/>
    <cellStyle name="Normal 22 6" xfId="11931" xr:uid="{00000000-0005-0000-0000-00007E2E0000}"/>
    <cellStyle name="Normal 22 7" xfId="11932" xr:uid="{00000000-0005-0000-0000-00007F2E0000}"/>
    <cellStyle name="Normal 22 7 2" xfId="11933" xr:uid="{00000000-0005-0000-0000-0000802E0000}"/>
    <cellStyle name="Normal 22 7 2 2" xfId="11934" xr:uid="{00000000-0005-0000-0000-0000812E0000}"/>
    <cellStyle name="Normal 22 7 3" xfId="11935" xr:uid="{00000000-0005-0000-0000-0000822E0000}"/>
    <cellStyle name="Normal 22 8" xfId="11936" xr:uid="{00000000-0005-0000-0000-0000832E0000}"/>
    <cellStyle name="Normal 22 8 2" xfId="11937" xr:uid="{00000000-0005-0000-0000-0000842E0000}"/>
    <cellStyle name="Normal 22 9" xfId="11938" xr:uid="{00000000-0005-0000-0000-0000852E0000}"/>
    <cellStyle name="Normal 23" xfId="11939" xr:uid="{00000000-0005-0000-0000-0000862E0000}"/>
    <cellStyle name="Normal 23 2" xfId="11940" xr:uid="{00000000-0005-0000-0000-0000872E0000}"/>
    <cellStyle name="Normal 23 2 2" xfId="11941" xr:uid="{00000000-0005-0000-0000-0000882E0000}"/>
    <cellStyle name="Normal 23 2 2 2" xfId="11942" xr:uid="{00000000-0005-0000-0000-0000892E0000}"/>
    <cellStyle name="Normal 23 2 2 2 2" xfId="11943" xr:uid="{00000000-0005-0000-0000-00008A2E0000}"/>
    <cellStyle name="Normal 23 2 2 2 2 2" xfId="11944" xr:uid="{00000000-0005-0000-0000-00008B2E0000}"/>
    <cellStyle name="Normal 23 2 2 2 2 2 2" xfId="11945" xr:uid="{00000000-0005-0000-0000-00008C2E0000}"/>
    <cellStyle name="Normal 23 2 2 2 2 3" xfId="11946" xr:uid="{00000000-0005-0000-0000-00008D2E0000}"/>
    <cellStyle name="Normal 23 2 2 2 3" xfId="11947" xr:uid="{00000000-0005-0000-0000-00008E2E0000}"/>
    <cellStyle name="Normal 23 2 2 2 3 2" xfId="11948" xr:uid="{00000000-0005-0000-0000-00008F2E0000}"/>
    <cellStyle name="Normal 23 2 2 2 4" xfId="11949" xr:uid="{00000000-0005-0000-0000-0000902E0000}"/>
    <cellStyle name="Normal 23 2 2 3" xfId="11950" xr:uid="{00000000-0005-0000-0000-0000912E0000}"/>
    <cellStyle name="Normal 23 2 2 3 2" xfId="11951" xr:uid="{00000000-0005-0000-0000-0000922E0000}"/>
    <cellStyle name="Normal 23 2 2 3 2 2" xfId="11952" xr:uid="{00000000-0005-0000-0000-0000932E0000}"/>
    <cellStyle name="Normal 23 2 2 3 3" xfId="11953" xr:uid="{00000000-0005-0000-0000-0000942E0000}"/>
    <cellStyle name="Normal 23 2 2 4" xfId="11954" xr:uid="{00000000-0005-0000-0000-0000952E0000}"/>
    <cellStyle name="Normal 23 2 2 4 2" xfId="11955" xr:uid="{00000000-0005-0000-0000-0000962E0000}"/>
    <cellStyle name="Normal 23 2 2 5" xfId="11956" xr:uid="{00000000-0005-0000-0000-0000972E0000}"/>
    <cellStyle name="Normal 23 2 3" xfId="11957" xr:uid="{00000000-0005-0000-0000-0000982E0000}"/>
    <cellStyle name="Normal 23 2 3 2" xfId="11958" xr:uid="{00000000-0005-0000-0000-0000992E0000}"/>
    <cellStyle name="Normal 23 2 3 2 2" xfId="11959" xr:uid="{00000000-0005-0000-0000-00009A2E0000}"/>
    <cellStyle name="Normal 23 2 3 2 2 2" xfId="11960" xr:uid="{00000000-0005-0000-0000-00009B2E0000}"/>
    <cellStyle name="Normal 23 2 3 2 3" xfId="11961" xr:uid="{00000000-0005-0000-0000-00009C2E0000}"/>
    <cellStyle name="Normal 23 2 3 3" xfId="11962" xr:uid="{00000000-0005-0000-0000-00009D2E0000}"/>
    <cellStyle name="Normal 23 2 3 3 2" xfId="11963" xr:uid="{00000000-0005-0000-0000-00009E2E0000}"/>
    <cellStyle name="Normal 23 2 3 4" xfId="11964" xr:uid="{00000000-0005-0000-0000-00009F2E0000}"/>
    <cellStyle name="Normal 23 2 4" xfId="11965" xr:uid="{00000000-0005-0000-0000-0000A02E0000}"/>
    <cellStyle name="Normal 23 2 4 2" xfId="11966" xr:uid="{00000000-0005-0000-0000-0000A12E0000}"/>
    <cellStyle name="Normal 23 2 4 2 2" xfId="11967" xr:uid="{00000000-0005-0000-0000-0000A22E0000}"/>
    <cellStyle name="Normal 23 2 4 3" xfId="11968" xr:uid="{00000000-0005-0000-0000-0000A32E0000}"/>
    <cellStyle name="Normal 23 2 5" xfId="11969" xr:uid="{00000000-0005-0000-0000-0000A42E0000}"/>
    <cellStyle name="Normal 23 2 5 2" xfId="11970" xr:uid="{00000000-0005-0000-0000-0000A52E0000}"/>
    <cellStyle name="Normal 23 2 6" xfId="11971" xr:uid="{00000000-0005-0000-0000-0000A62E0000}"/>
    <cellStyle name="Normal 23 3" xfId="11972" xr:uid="{00000000-0005-0000-0000-0000A72E0000}"/>
    <cellStyle name="Normal 23 4" xfId="11973" xr:uid="{00000000-0005-0000-0000-0000A82E0000}"/>
    <cellStyle name="Normal 23 4 2" xfId="11974" xr:uid="{00000000-0005-0000-0000-0000A92E0000}"/>
    <cellStyle name="Normal 23 4 2 2" xfId="11975" xr:uid="{00000000-0005-0000-0000-0000AA2E0000}"/>
    <cellStyle name="Normal 23 4 2 2 2" xfId="11976" xr:uid="{00000000-0005-0000-0000-0000AB2E0000}"/>
    <cellStyle name="Normal 23 4 2 2 2 2" xfId="11977" xr:uid="{00000000-0005-0000-0000-0000AC2E0000}"/>
    <cellStyle name="Normal 23 4 2 2 3" xfId="11978" xr:uid="{00000000-0005-0000-0000-0000AD2E0000}"/>
    <cellStyle name="Normal 23 4 2 3" xfId="11979" xr:uid="{00000000-0005-0000-0000-0000AE2E0000}"/>
    <cellStyle name="Normal 23 4 2 3 2" xfId="11980" xr:uid="{00000000-0005-0000-0000-0000AF2E0000}"/>
    <cellStyle name="Normal 23 4 2 4" xfId="11981" xr:uid="{00000000-0005-0000-0000-0000B02E0000}"/>
    <cellStyle name="Normal 23 4 3" xfId="11982" xr:uid="{00000000-0005-0000-0000-0000B12E0000}"/>
    <cellStyle name="Normal 23 4 3 2" xfId="11983" xr:uid="{00000000-0005-0000-0000-0000B22E0000}"/>
    <cellStyle name="Normal 23 4 3 2 2" xfId="11984" xr:uid="{00000000-0005-0000-0000-0000B32E0000}"/>
    <cellStyle name="Normal 23 4 3 3" xfId="11985" xr:uid="{00000000-0005-0000-0000-0000B42E0000}"/>
    <cellStyle name="Normal 23 4 4" xfId="11986" xr:uid="{00000000-0005-0000-0000-0000B52E0000}"/>
    <cellStyle name="Normal 23 4 4 2" xfId="11987" xr:uid="{00000000-0005-0000-0000-0000B62E0000}"/>
    <cellStyle name="Normal 23 4 5" xfId="11988" xr:uid="{00000000-0005-0000-0000-0000B72E0000}"/>
    <cellStyle name="Normal 23 5" xfId="11989" xr:uid="{00000000-0005-0000-0000-0000B82E0000}"/>
    <cellStyle name="Normal 23 5 2" xfId="11990" xr:uid="{00000000-0005-0000-0000-0000B92E0000}"/>
    <cellStyle name="Normal 23 5 2 2" xfId="11991" xr:uid="{00000000-0005-0000-0000-0000BA2E0000}"/>
    <cellStyle name="Normal 23 5 2 2 2" xfId="11992" xr:uid="{00000000-0005-0000-0000-0000BB2E0000}"/>
    <cellStyle name="Normal 23 5 2 3" xfId="11993" xr:uid="{00000000-0005-0000-0000-0000BC2E0000}"/>
    <cellStyle name="Normal 23 5 3" xfId="11994" xr:uid="{00000000-0005-0000-0000-0000BD2E0000}"/>
    <cellStyle name="Normal 23 5 3 2" xfId="11995" xr:uid="{00000000-0005-0000-0000-0000BE2E0000}"/>
    <cellStyle name="Normal 23 5 4" xfId="11996" xr:uid="{00000000-0005-0000-0000-0000BF2E0000}"/>
    <cellStyle name="Normal 23 6" xfId="11997" xr:uid="{00000000-0005-0000-0000-0000C02E0000}"/>
    <cellStyle name="Normal 23 7" xfId="11998" xr:uid="{00000000-0005-0000-0000-0000C12E0000}"/>
    <cellStyle name="Normal 23 7 2" xfId="11999" xr:uid="{00000000-0005-0000-0000-0000C22E0000}"/>
    <cellStyle name="Normal 23 7 2 2" xfId="12000" xr:uid="{00000000-0005-0000-0000-0000C32E0000}"/>
    <cellStyle name="Normal 23 7 3" xfId="12001" xr:uid="{00000000-0005-0000-0000-0000C42E0000}"/>
    <cellStyle name="Normal 23 8" xfId="12002" xr:uid="{00000000-0005-0000-0000-0000C52E0000}"/>
    <cellStyle name="Normal 23 8 2" xfId="12003" xr:uid="{00000000-0005-0000-0000-0000C62E0000}"/>
    <cellStyle name="Normal 23 9" xfId="12004" xr:uid="{00000000-0005-0000-0000-0000C72E0000}"/>
    <cellStyle name="Normal 24" xfId="12005" xr:uid="{00000000-0005-0000-0000-0000C82E0000}"/>
    <cellStyle name="Normal 24 2" xfId="12006" xr:uid="{00000000-0005-0000-0000-0000C92E0000}"/>
    <cellStyle name="Normal 24 2 2" xfId="12007" xr:uid="{00000000-0005-0000-0000-0000CA2E0000}"/>
    <cellStyle name="Normal 24 2 2 2" xfId="12008" xr:uid="{00000000-0005-0000-0000-0000CB2E0000}"/>
    <cellStyle name="Normal 24 2 2 2 2" xfId="12009" xr:uid="{00000000-0005-0000-0000-0000CC2E0000}"/>
    <cellStyle name="Normal 24 2 2 2 2 2" xfId="12010" xr:uid="{00000000-0005-0000-0000-0000CD2E0000}"/>
    <cellStyle name="Normal 24 2 2 2 2 2 2" xfId="12011" xr:uid="{00000000-0005-0000-0000-0000CE2E0000}"/>
    <cellStyle name="Normal 24 2 2 2 2 3" xfId="12012" xr:uid="{00000000-0005-0000-0000-0000CF2E0000}"/>
    <cellStyle name="Normal 24 2 2 2 3" xfId="12013" xr:uid="{00000000-0005-0000-0000-0000D02E0000}"/>
    <cellStyle name="Normal 24 2 2 2 3 2" xfId="12014" xr:uid="{00000000-0005-0000-0000-0000D12E0000}"/>
    <cellStyle name="Normal 24 2 2 2 4" xfId="12015" xr:uid="{00000000-0005-0000-0000-0000D22E0000}"/>
    <cellStyle name="Normal 24 2 2 3" xfId="12016" xr:uid="{00000000-0005-0000-0000-0000D32E0000}"/>
    <cellStyle name="Normal 24 2 2 3 2" xfId="12017" xr:uid="{00000000-0005-0000-0000-0000D42E0000}"/>
    <cellStyle name="Normal 24 2 2 3 2 2" xfId="12018" xr:uid="{00000000-0005-0000-0000-0000D52E0000}"/>
    <cellStyle name="Normal 24 2 2 3 3" xfId="12019" xr:uid="{00000000-0005-0000-0000-0000D62E0000}"/>
    <cellStyle name="Normal 24 2 2 4" xfId="12020" xr:uid="{00000000-0005-0000-0000-0000D72E0000}"/>
    <cellStyle name="Normal 24 2 2 4 2" xfId="12021" xr:uid="{00000000-0005-0000-0000-0000D82E0000}"/>
    <cellStyle name="Normal 24 2 2 5" xfId="12022" xr:uid="{00000000-0005-0000-0000-0000D92E0000}"/>
    <cellStyle name="Normal 24 2 3" xfId="12023" xr:uid="{00000000-0005-0000-0000-0000DA2E0000}"/>
    <cellStyle name="Normal 24 2 3 2" xfId="12024" xr:uid="{00000000-0005-0000-0000-0000DB2E0000}"/>
    <cellStyle name="Normal 24 2 3 2 2" xfId="12025" xr:uid="{00000000-0005-0000-0000-0000DC2E0000}"/>
    <cellStyle name="Normal 24 2 3 2 2 2" xfId="12026" xr:uid="{00000000-0005-0000-0000-0000DD2E0000}"/>
    <cellStyle name="Normal 24 2 3 2 3" xfId="12027" xr:uid="{00000000-0005-0000-0000-0000DE2E0000}"/>
    <cellStyle name="Normal 24 2 3 3" xfId="12028" xr:uid="{00000000-0005-0000-0000-0000DF2E0000}"/>
    <cellStyle name="Normal 24 2 3 3 2" xfId="12029" xr:uid="{00000000-0005-0000-0000-0000E02E0000}"/>
    <cellStyle name="Normal 24 2 3 4" xfId="12030" xr:uid="{00000000-0005-0000-0000-0000E12E0000}"/>
    <cellStyle name="Normal 24 2 4" xfId="12031" xr:uid="{00000000-0005-0000-0000-0000E22E0000}"/>
    <cellStyle name="Normal 24 2 4 2" xfId="12032" xr:uid="{00000000-0005-0000-0000-0000E32E0000}"/>
    <cellStyle name="Normal 24 2 4 2 2" xfId="12033" xr:uid="{00000000-0005-0000-0000-0000E42E0000}"/>
    <cellStyle name="Normal 24 2 4 3" xfId="12034" xr:uid="{00000000-0005-0000-0000-0000E52E0000}"/>
    <cellStyle name="Normal 24 2 5" xfId="12035" xr:uid="{00000000-0005-0000-0000-0000E62E0000}"/>
    <cellStyle name="Normal 24 2 5 2" xfId="12036" xr:uid="{00000000-0005-0000-0000-0000E72E0000}"/>
    <cellStyle name="Normal 24 2 6" xfId="12037" xr:uid="{00000000-0005-0000-0000-0000E82E0000}"/>
    <cellStyle name="Normal 24 3" xfId="12038" xr:uid="{00000000-0005-0000-0000-0000E92E0000}"/>
    <cellStyle name="Normal 24 4" xfId="12039" xr:uid="{00000000-0005-0000-0000-0000EA2E0000}"/>
    <cellStyle name="Normal 24 4 2" xfId="12040" xr:uid="{00000000-0005-0000-0000-0000EB2E0000}"/>
    <cellStyle name="Normal 24 4 2 2" xfId="12041" xr:uid="{00000000-0005-0000-0000-0000EC2E0000}"/>
    <cellStyle name="Normal 24 4 2 2 2" xfId="12042" xr:uid="{00000000-0005-0000-0000-0000ED2E0000}"/>
    <cellStyle name="Normal 24 4 2 2 2 2" xfId="12043" xr:uid="{00000000-0005-0000-0000-0000EE2E0000}"/>
    <cellStyle name="Normal 24 4 2 2 3" xfId="12044" xr:uid="{00000000-0005-0000-0000-0000EF2E0000}"/>
    <cellStyle name="Normal 24 4 2 3" xfId="12045" xr:uid="{00000000-0005-0000-0000-0000F02E0000}"/>
    <cellStyle name="Normal 24 4 2 3 2" xfId="12046" xr:uid="{00000000-0005-0000-0000-0000F12E0000}"/>
    <cellStyle name="Normal 24 4 2 4" xfId="12047" xr:uid="{00000000-0005-0000-0000-0000F22E0000}"/>
    <cellStyle name="Normal 24 4 3" xfId="12048" xr:uid="{00000000-0005-0000-0000-0000F32E0000}"/>
    <cellStyle name="Normal 24 4 3 2" xfId="12049" xr:uid="{00000000-0005-0000-0000-0000F42E0000}"/>
    <cellStyle name="Normal 24 4 3 2 2" xfId="12050" xr:uid="{00000000-0005-0000-0000-0000F52E0000}"/>
    <cellStyle name="Normal 24 4 3 3" xfId="12051" xr:uid="{00000000-0005-0000-0000-0000F62E0000}"/>
    <cellStyle name="Normal 24 4 4" xfId="12052" xr:uid="{00000000-0005-0000-0000-0000F72E0000}"/>
    <cellStyle name="Normal 24 4 4 2" xfId="12053" xr:uid="{00000000-0005-0000-0000-0000F82E0000}"/>
    <cellStyle name="Normal 24 4 5" xfId="12054" xr:uid="{00000000-0005-0000-0000-0000F92E0000}"/>
    <cellStyle name="Normal 24 5" xfId="12055" xr:uid="{00000000-0005-0000-0000-0000FA2E0000}"/>
    <cellStyle name="Normal 24 5 2" xfId="12056" xr:uid="{00000000-0005-0000-0000-0000FB2E0000}"/>
    <cellStyle name="Normal 24 5 2 2" xfId="12057" xr:uid="{00000000-0005-0000-0000-0000FC2E0000}"/>
    <cellStyle name="Normal 24 5 2 2 2" xfId="12058" xr:uid="{00000000-0005-0000-0000-0000FD2E0000}"/>
    <cellStyle name="Normal 24 5 2 3" xfId="12059" xr:uid="{00000000-0005-0000-0000-0000FE2E0000}"/>
    <cellStyle name="Normal 24 5 3" xfId="12060" xr:uid="{00000000-0005-0000-0000-0000FF2E0000}"/>
    <cellStyle name="Normal 24 5 3 2" xfId="12061" xr:uid="{00000000-0005-0000-0000-0000002F0000}"/>
    <cellStyle name="Normal 24 5 4" xfId="12062" xr:uid="{00000000-0005-0000-0000-0000012F0000}"/>
    <cellStyle name="Normal 24 6" xfId="12063" xr:uid="{00000000-0005-0000-0000-0000022F0000}"/>
    <cellStyle name="Normal 24 7" xfId="12064" xr:uid="{00000000-0005-0000-0000-0000032F0000}"/>
    <cellStyle name="Normal 24 7 2" xfId="12065" xr:uid="{00000000-0005-0000-0000-0000042F0000}"/>
    <cellStyle name="Normal 24 7 2 2" xfId="12066" xr:uid="{00000000-0005-0000-0000-0000052F0000}"/>
    <cellStyle name="Normal 24 7 3" xfId="12067" xr:uid="{00000000-0005-0000-0000-0000062F0000}"/>
    <cellStyle name="Normal 24 8" xfId="12068" xr:uid="{00000000-0005-0000-0000-0000072F0000}"/>
    <cellStyle name="Normal 24 8 2" xfId="12069" xr:uid="{00000000-0005-0000-0000-0000082F0000}"/>
    <cellStyle name="Normal 24 9" xfId="12070" xr:uid="{00000000-0005-0000-0000-0000092F0000}"/>
    <cellStyle name="Normal 25" xfId="12071" xr:uid="{00000000-0005-0000-0000-00000A2F0000}"/>
    <cellStyle name="Normal 25 2" xfId="12072" xr:uid="{00000000-0005-0000-0000-00000B2F0000}"/>
    <cellStyle name="Normal 25 2 2" xfId="12073" xr:uid="{00000000-0005-0000-0000-00000C2F0000}"/>
    <cellStyle name="Normal 25 2 2 2" xfId="12074" xr:uid="{00000000-0005-0000-0000-00000D2F0000}"/>
    <cellStyle name="Normal 25 2 2 2 2" xfId="12075" xr:uid="{00000000-0005-0000-0000-00000E2F0000}"/>
    <cellStyle name="Normal 25 2 2 2 2 2" xfId="12076" xr:uid="{00000000-0005-0000-0000-00000F2F0000}"/>
    <cellStyle name="Normal 25 2 2 2 3" xfId="12077" xr:uid="{00000000-0005-0000-0000-0000102F0000}"/>
    <cellStyle name="Normal 25 2 2 3" xfId="12078" xr:uid="{00000000-0005-0000-0000-0000112F0000}"/>
    <cellStyle name="Normal 25 2 2 3 2" xfId="12079" xr:uid="{00000000-0005-0000-0000-0000122F0000}"/>
    <cellStyle name="Normal 25 2 2 4" xfId="12080" xr:uid="{00000000-0005-0000-0000-0000132F0000}"/>
    <cellStyle name="Normal 25 2 3" xfId="12081" xr:uid="{00000000-0005-0000-0000-0000142F0000}"/>
    <cellStyle name="Normal 25 2 3 2" xfId="12082" xr:uid="{00000000-0005-0000-0000-0000152F0000}"/>
    <cellStyle name="Normal 25 2 3 2 2" xfId="12083" xr:uid="{00000000-0005-0000-0000-0000162F0000}"/>
    <cellStyle name="Normal 25 2 3 3" xfId="12084" xr:uid="{00000000-0005-0000-0000-0000172F0000}"/>
    <cellStyle name="Normal 25 2 4" xfId="12085" xr:uid="{00000000-0005-0000-0000-0000182F0000}"/>
    <cellStyle name="Normal 25 2 4 2" xfId="12086" xr:uid="{00000000-0005-0000-0000-0000192F0000}"/>
    <cellStyle name="Normal 25 2 5" xfId="12087" xr:uid="{00000000-0005-0000-0000-00001A2F0000}"/>
    <cellStyle name="Normal 25 3" xfId="12088" xr:uid="{00000000-0005-0000-0000-00001B2F0000}"/>
    <cellStyle name="Normal 25 3 2" xfId="12089" xr:uid="{00000000-0005-0000-0000-00001C2F0000}"/>
    <cellStyle name="Normal 25 3 2 2" xfId="12090" xr:uid="{00000000-0005-0000-0000-00001D2F0000}"/>
    <cellStyle name="Normal 25 3 2 2 2" xfId="12091" xr:uid="{00000000-0005-0000-0000-00001E2F0000}"/>
    <cellStyle name="Normal 25 3 2 3" xfId="12092" xr:uid="{00000000-0005-0000-0000-00001F2F0000}"/>
    <cellStyle name="Normal 25 3 3" xfId="12093" xr:uid="{00000000-0005-0000-0000-0000202F0000}"/>
    <cellStyle name="Normal 25 3 3 2" xfId="12094" xr:uid="{00000000-0005-0000-0000-0000212F0000}"/>
    <cellStyle name="Normal 25 3 4" xfId="12095" xr:uid="{00000000-0005-0000-0000-0000222F0000}"/>
    <cellStyle name="Normal 25 4" xfId="12096" xr:uid="{00000000-0005-0000-0000-0000232F0000}"/>
    <cellStyle name="Normal 25 4 2" xfId="12097" xr:uid="{00000000-0005-0000-0000-0000242F0000}"/>
    <cellStyle name="Normal 25 4 2 2" xfId="12098" xr:uid="{00000000-0005-0000-0000-0000252F0000}"/>
    <cellStyle name="Normal 25 4 2 2 2" xfId="12099" xr:uid="{00000000-0005-0000-0000-0000262F0000}"/>
    <cellStyle name="Normal 25 4 2 3" xfId="12100" xr:uid="{00000000-0005-0000-0000-0000272F0000}"/>
    <cellStyle name="Normal 25 4 3" xfId="12101" xr:uid="{00000000-0005-0000-0000-0000282F0000}"/>
    <cellStyle name="Normal 25 4 3 2" xfId="12102" xr:uid="{00000000-0005-0000-0000-0000292F0000}"/>
    <cellStyle name="Normal 25 4 4" xfId="12103" xr:uid="{00000000-0005-0000-0000-00002A2F0000}"/>
    <cellStyle name="Normal 25 5" xfId="12104" xr:uid="{00000000-0005-0000-0000-00002B2F0000}"/>
    <cellStyle name="Normal 25 5 2" xfId="12105" xr:uid="{00000000-0005-0000-0000-00002C2F0000}"/>
    <cellStyle name="Normal 25 6" xfId="12106" xr:uid="{00000000-0005-0000-0000-00002D2F0000}"/>
    <cellStyle name="Normal 25 6 2" xfId="12107" xr:uid="{00000000-0005-0000-0000-00002E2F0000}"/>
    <cellStyle name="Normal 25 6 2 2" xfId="12108" xr:uid="{00000000-0005-0000-0000-00002F2F0000}"/>
    <cellStyle name="Normal 25 6 3" xfId="12109" xr:uid="{00000000-0005-0000-0000-0000302F0000}"/>
    <cellStyle name="Normal 25 7" xfId="12110" xr:uid="{00000000-0005-0000-0000-0000312F0000}"/>
    <cellStyle name="Normal 25 7 2" xfId="12111" xr:uid="{00000000-0005-0000-0000-0000322F0000}"/>
    <cellStyle name="Normal 25 8" xfId="12112" xr:uid="{00000000-0005-0000-0000-0000332F0000}"/>
    <cellStyle name="Normal 26" xfId="12113" xr:uid="{00000000-0005-0000-0000-0000342F0000}"/>
    <cellStyle name="Normal 26 2" xfId="12114" xr:uid="{00000000-0005-0000-0000-0000352F0000}"/>
    <cellStyle name="Normal 26 2 2" xfId="12115" xr:uid="{00000000-0005-0000-0000-0000362F0000}"/>
    <cellStyle name="Normal 26 2 2 2" xfId="12116" xr:uid="{00000000-0005-0000-0000-0000372F0000}"/>
    <cellStyle name="Normal 26 2 2 2 2" xfId="12117" xr:uid="{00000000-0005-0000-0000-0000382F0000}"/>
    <cellStyle name="Normal 26 2 2 3" xfId="12118" xr:uid="{00000000-0005-0000-0000-0000392F0000}"/>
    <cellStyle name="Normal 26 2 3" xfId="12119" xr:uid="{00000000-0005-0000-0000-00003A2F0000}"/>
    <cellStyle name="Normal 26 2 3 2" xfId="12120" xr:uid="{00000000-0005-0000-0000-00003B2F0000}"/>
    <cellStyle name="Normal 26 2 4" xfId="12121" xr:uid="{00000000-0005-0000-0000-00003C2F0000}"/>
    <cellStyle name="Normal 26 3" xfId="12122" xr:uid="{00000000-0005-0000-0000-00003D2F0000}"/>
    <cellStyle name="Normal 26 3 2" xfId="12123" xr:uid="{00000000-0005-0000-0000-00003E2F0000}"/>
    <cellStyle name="Normal 26 3 2 2" xfId="12124" xr:uid="{00000000-0005-0000-0000-00003F2F0000}"/>
    <cellStyle name="Normal 26 3 2 2 2" xfId="12125" xr:uid="{00000000-0005-0000-0000-0000402F0000}"/>
    <cellStyle name="Normal 26 3 2 3" xfId="12126" xr:uid="{00000000-0005-0000-0000-0000412F0000}"/>
    <cellStyle name="Normal 26 3 3" xfId="12127" xr:uid="{00000000-0005-0000-0000-0000422F0000}"/>
    <cellStyle name="Normal 26 3 3 2" xfId="12128" xr:uid="{00000000-0005-0000-0000-0000432F0000}"/>
    <cellStyle name="Normal 26 3 4" xfId="12129" xr:uid="{00000000-0005-0000-0000-0000442F0000}"/>
    <cellStyle name="Normal 26 4" xfId="12130" xr:uid="{00000000-0005-0000-0000-0000452F0000}"/>
    <cellStyle name="Normal 26 4 2" xfId="12131" xr:uid="{00000000-0005-0000-0000-0000462F0000}"/>
    <cellStyle name="Normal 26 4 2 2" xfId="12132" xr:uid="{00000000-0005-0000-0000-0000472F0000}"/>
    <cellStyle name="Normal 26 4 3" xfId="12133" xr:uid="{00000000-0005-0000-0000-0000482F0000}"/>
    <cellStyle name="Normal 26 5" xfId="12134" xr:uid="{00000000-0005-0000-0000-0000492F0000}"/>
    <cellStyle name="Normal 26 5 2" xfId="12135" xr:uid="{00000000-0005-0000-0000-00004A2F0000}"/>
    <cellStyle name="Normal 26 6" xfId="12136" xr:uid="{00000000-0005-0000-0000-00004B2F0000}"/>
    <cellStyle name="Normal 27" xfId="12137" xr:uid="{00000000-0005-0000-0000-00004C2F0000}"/>
    <cellStyle name="Normal 27 2" xfId="12138" xr:uid="{00000000-0005-0000-0000-00004D2F0000}"/>
    <cellStyle name="Normal 27 2 2" xfId="12139" xr:uid="{00000000-0005-0000-0000-00004E2F0000}"/>
    <cellStyle name="Normal 27 2 2 2" xfId="12140" xr:uid="{00000000-0005-0000-0000-00004F2F0000}"/>
    <cellStyle name="Normal 27 2 3" xfId="12141" xr:uid="{00000000-0005-0000-0000-0000502F0000}"/>
    <cellStyle name="Normal 27 3" xfId="12142" xr:uid="{00000000-0005-0000-0000-0000512F0000}"/>
    <cellStyle name="Normal 27 3 2" xfId="12143" xr:uid="{00000000-0005-0000-0000-0000522F0000}"/>
    <cellStyle name="Normal 27 4" xfId="12144" xr:uid="{00000000-0005-0000-0000-0000532F0000}"/>
    <cellStyle name="Normal 28" xfId="12145" xr:uid="{00000000-0005-0000-0000-0000542F0000}"/>
    <cellStyle name="Normal 28 2" xfId="12146" xr:uid="{00000000-0005-0000-0000-0000552F0000}"/>
    <cellStyle name="Normal 28 2 2" xfId="12147" xr:uid="{00000000-0005-0000-0000-0000562F0000}"/>
    <cellStyle name="Normal 28 2 2 2" xfId="12148" xr:uid="{00000000-0005-0000-0000-0000572F0000}"/>
    <cellStyle name="Normal 28 2 3" xfId="12149" xr:uid="{00000000-0005-0000-0000-0000582F0000}"/>
    <cellStyle name="Normal 28 3" xfId="12150" xr:uid="{00000000-0005-0000-0000-0000592F0000}"/>
    <cellStyle name="Normal 28 3 2" xfId="12151" xr:uid="{00000000-0005-0000-0000-00005A2F0000}"/>
    <cellStyle name="Normal 28 4" xfId="12152" xr:uid="{00000000-0005-0000-0000-00005B2F0000}"/>
    <cellStyle name="Normal 29" xfId="12153" xr:uid="{00000000-0005-0000-0000-00005C2F0000}"/>
    <cellStyle name="Normal 29 2" xfId="12154" xr:uid="{00000000-0005-0000-0000-00005D2F0000}"/>
    <cellStyle name="Normal 29 2 2" xfId="12155" xr:uid="{00000000-0005-0000-0000-00005E2F0000}"/>
    <cellStyle name="Normal 29 2 2 2" xfId="12156" xr:uid="{00000000-0005-0000-0000-00005F2F0000}"/>
    <cellStyle name="Normal 29 2 3" xfId="12157" xr:uid="{00000000-0005-0000-0000-0000602F0000}"/>
    <cellStyle name="Normal 29 3" xfId="12158" xr:uid="{00000000-0005-0000-0000-0000612F0000}"/>
    <cellStyle name="Normal 29 3 2" xfId="12159" xr:uid="{00000000-0005-0000-0000-0000622F0000}"/>
    <cellStyle name="Normal 29 4" xfId="12160" xr:uid="{00000000-0005-0000-0000-0000632F0000}"/>
    <cellStyle name="Normal 3" xfId="16" xr:uid="{00000000-0005-0000-0000-0000642F0000}"/>
    <cellStyle name="Normal 3 10" xfId="12161" xr:uid="{00000000-0005-0000-0000-0000652F0000}"/>
    <cellStyle name="Normal 3 10 2" xfId="12162" xr:uid="{00000000-0005-0000-0000-0000662F0000}"/>
    <cellStyle name="Normal 3 10 2 2" xfId="12163" xr:uid="{00000000-0005-0000-0000-0000672F0000}"/>
    <cellStyle name="Normal 3 10 2 2 2" xfId="12164" xr:uid="{00000000-0005-0000-0000-0000682F0000}"/>
    <cellStyle name="Normal 3 10 2 2 2 2" xfId="12165" xr:uid="{00000000-0005-0000-0000-0000692F0000}"/>
    <cellStyle name="Normal 3 10 2 2 2 2 2" xfId="12166" xr:uid="{00000000-0005-0000-0000-00006A2F0000}"/>
    <cellStyle name="Normal 3 10 2 2 2 2 2 2" xfId="12167" xr:uid="{00000000-0005-0000-0000-00006B2F0000}"/>
    <cellStyle name="Normal 3 10 2 2 2 2 3" xfId="12168" xr:uid="{00000000-0005-0000-0000-00006C2F0000}"/>
    <cellStyle name="Normal 3 10 2 2 2 3" xfId="12169" xr:uid="{00000000-0005-0000-0000-00006D2F0000}"/>
    <cellStyle name="Normal 3 10 2 2 2 3 2" xfId="12170" xr:uid="{00000000-0005-0000-0000-00006E2F0000}"/>
    <cellStyle name="Normal 3 10 2 2 2 4" xfId="12171" xr:uid="{00000000-0005-0000-0000-00006F2F0000}"/>
    <cellStyle name="Normal 3 10 2 2 3" xfId="12172" xr:uid="{00000000-0005-0000-0000-0000702F0000}"/>
    <cellStyle name="Normal 3 10 2 2 3 2" xfId="12173" xr:uid="{00000000-0005-0000-0000-0000712F0000}"/>
    <cellStyle name="Normal 3 10 2 2 3 2 2" xfId="12174" xr:uid="{00000000-0005-0000-0000-0000722F0000}"/>
    <cellStyle name="Normal 3 10 2 2 3 3" xfId="12175" xr:uid="{00000000-0005-0000-0000-0000732F0000}"/>
    <cellStyle name="Normal 3 10 2 2 4" xfId="12176" xr:uid="{00000000-0005-0000-0000-0000742F0000}"/>
    <cellStyle name="Normal 3 10 2 2 4 2" xfId="12177" xr:uid="{00000000-0005-0000-0000-0000752F0000}"/>
    <cellStyle name="Normal 3 10 2 2 5" xfId="12178" xr:uid="{00000000-0005-0000-0000-0000762F0000}"/>
    <cellStyle name="Normal 3 10 2 3" xfId="12179" xr:uid="{00000000-0005-0000-0000-0000772F0000}"/>
    <cellStyle name="Normal 3 10 2 3 2" xfId="12180" xr:uid="{00000000-0005-0000-0000-0000782F0000}"/>
    <cellStyle name="Normal 3 10 2 3 2 2" xfId="12181" xr:uid="{00000000-0005-0000-0000-0000792F0000}"/>
    <cellStyle name="Normal 3 10 2 3 2 2 2" xfId="12182" xr:uid="{00000000-0005-0000-0000-00007A2F0000}"/>
    <cellStyle name="Normal 3 10 2 3 2 3" xfId="12183" xr:uid="{00000000-0005-0000-0000-00007B2F0000}"/>
    <cellStyle name="Normal 3 10 2 3 3" xfId="12184" xr:uid="{00000000-0005-0000-0000-00007C2F0000}"/>
    <cellStyle name="Normal 3 10 2 3 3 2" xfId="12185" xr:uid="{00000000-0005-0000-0000-00007D2F0000}"/>
    <cellStyle name="Normal 3 10 2 3 4" xfId="12186" xr:uid="{00000000-0005-0000-0000-00007E2F0000}"/>
    <cellStyle name="Normal 3 10 2 4" xfId="12187" xr:uid="{00000000-0005-0000-0000-00007F2F0000}"/>
    <cellStyle name="Normal 3 10 2 4 2" xfId="12188" xr:uid="{00000000-0005-0000-0000-0000802F0000}"/>
    <cellStyle name="Normal 3 10 2 4 2 2" xfId="12189" xr:uid="{00000000-0005-0000-0000-0000812F0000}"/>
    <cellStyle name="Normal 3 10 2 4 2 2 2" xfId="12190" xr:uid="{00000000-0005-0000-0000-0000822F0000}"/>
    <cellStyle name="Normal 3 10 2 4 2 3" xfId="12191" xr:uid="{00000000-0005-0000-0000-0000832F0000}"/>
    <cellStyle name="Normal 3 10 2 4 3" xfId="12192" xr:uid="{00000000-0005-0000-0000-0000842F0000}"/>
    <cellStyle name="Normal 3 10 2 4 3 2" xfId="12193" xr:uid="{00000000-0005-0000-0000-0000852F0000}"/>
    <cellStyle name="Normal 3 10 2 4 4" xfId="12194" xr:uid="{00000000-0005-0000-0000-0000862F0000}"/>
    <cellStyle name="Normal 3 10 2 5" xfId="12195" xr:uid="{00000000-0005-0000-0000-0000872F0000}"/>
    <cellStyle name="Normal 3 10 2 5 2" xfId="12196" xr:uid="{00000000-0005-0000-0000-0000882F0000}"/>
    <cellStyle name="Normal 3 10 2 5 2 2" xfId="12197" xr:uid="{00000000-0005-0000-0000-0000892F0000}"/>
    <cellStyle name="Normal 3 10 2 5 3" xfId="12198" xr:uid="{00000000-0005-0000-0000-00008A2F0000}"/>
    <cellStyle name="Normal 3 10 2 6" xfId="12199" xr:uid="{00000000-0005-0000-0000-00008B2F0000}"/>
    <cellStyle name="Normal 3 10 2 6 2" xfId="12200" xr:uid="{00000000-0005-0000-0000-00008C2F0000}"/>
    <cellStyle name="Normal 3 10 2 7" xfId="12201" xr:uid="{00000000-0005-0000-0000-00008D2F0000}"/>
    <cellStyle name="Normal 3 10 2 7 2" xfId="12202" xr:uid="{00000000-0005-0000-0000-00008E2F0000}"/>
    <cellStyle name="Normal 3 10 2 8" xfId="12203" xr:uid="{00000000-0005-0000-0000-00008F2F0000}"/>
    <cellStyle name="Normal 3 10 3" xfId="12204" xr:uid="{00000000-0005-0000-0000-0000902F0000}"/>
    <cellStyle name="Normal 3 10 3 2" xfId="12205" xr:uid="{00000000-0005-0000-0000-0000912F0000}"/>
    <cellStyle name="Normal 3 10 3 2 2" xfId="12206" xr:uid="{00000000-0005-0000-0000-0000922F0000}"/>
    <cellStyle name="Normal 3 10 3 2 2 2" xfId="12207" xr:uid="{00000000-0005-0000-0000-0000932F0000}"/>
    <cellStyle name="Normal 3 10 3 2 2 2 2" xfId="12208" xr:uid="{00000000-0005-0000-0000-0000942F0000}"/>
    <cellStyle name="Normal 3 10 3 2 2 3" xfId="12209" xr:uid="{00000000-0005-0000-0000-0000952F0000}"/>
    <cellStyle name="Normal 3 10 3 2 3" xfId="12210" xr:uid="{00000000-0005-0000-0000-0000962F0000}"/>
    <cellStyle name="Normal 3 10 3 2 3 2" xfId="12211" xr:uid="{00000000-0005-0000-0000-0000972F0000}"/>
    <cellStyle name="Normal 3 10 3 2 4" xfId="12212" xr:uid="{00000000-0005-0000-0000-0000982F0000}"/>
    <cellStyle name="Normal 3 10 3 3" xfId="12213" xr:uid="{00000000-0005-0000-0000-0000992F0000}"/>
    <cellStyle name="Normal 3 10 3 3 2" xfId="12214" xr:uid="{00000000-0005-0000-0000-00009A2F0000}"/>
    <cellStyle name="Normal 3 10 3 3 2 2" xfId="12215" xr:uid="{00000000-0005-0000-0000-00009B2F0000}"/>
    <cellStyle name="Normal 3 10 3 3 3" xfId="12216" xr:uid="{00000000-0005-0000-0000-00009C2F0000}"/>
    <cellStyle name="Normal 3 10 3 4" xfId="12217" xr:uid="{00000000-0005-0000-0000-00009D2F0000}"/>
    <cellStyle name="Normal 3 10 3 4 2" xfId="12218" xr:uid="{00000000-0005-0000-0000-00009E2F0000}"/>
    <cellStyle name="Normal 3 10 3 5" xfId="12219" xr:uid="{00000000-0005-0000-0000-00009F2F0000}"/>
    <cellStyle name="Normal 3 10 4" xfId="12220" xr:uid="{00000000-0005-0000-0000-0000A02F0000}"/>
    <cellStyle name="Normal 3 10 4 2" xfId="12221" xr:uid="{00000000-0005-0000-0000-0000A12F0000}"/>
    <cellStyle name="Normal 3 10 4 2 2" xfId="12222" xr:uid="{00000000-0005-0000-0000-0000A22F0000}"/>
    <cellStyle name="Normal 3 10 4 2 2 2" xfId="12223" xr:uid="{00000000-0005-0000-0000-0000A32F0000}"/>
    <cellStyle name="Normal 3 10 4 2 3" xfId="12224" xr:uid="{00000000-0005-0000-0000-0000A42F0000}"/>
    <cellStyle name="Normal 3 10 4 3" xfId="12225" xr:uid="{00000000-0005-0000-0000-0000A52F0000}"/>
    <cellStyle name="Normal 3 10 4 3 2" xfId="12226" xr:uid="{00000000-0005-0000-0000-0000A62F0000}"/>
    <cellStyle name="Normal 3 10 4 4" xfId="12227" xr:uid="{00000000-0005-0000-0000-0000A72F0000}"/>
    <cellStyle name="Normal 3 10 5" xfId="12228" xr:uid="{00000000-0005-0000-0000-0000A82F0000}"/>
    <cellStyle name="Normal 3 10 5 2" xfId="12229" xr:uid="{00000000-0005-0000-0000-0000A92F0000}"/>
    <cellStyle name="Normal 3 10 5 2 2" xfId="12230" xr:uid="{00000000-0005-0000-0000-0000AA2F0000}"/>
    <cellStyle name="Normal 3 10 5 2 2 2" xfId="12231" xr:uid="{00000000-0005-0000-0000-0000AB2F0000}"/>
    <cellStyle name="Normal 3 10 5 2 3" xfId="12232" xr:uid="{00000000-0005-0000-0000-0000AC2F0000}"/>
    <cellStyle name="Normal 3 10 5 3" xfId="12233" xr:uid="{00000000-0005-0000-0000-0000AD2F0000}"/>
    <cellStyle name="Normal 3 10 5 3 2" xfId="12234" xr:uid="{00000000-0005-0000-0000-0000AE2F0000}"/>
    <cellStyle name="Normal 3 10 5 4" xfId="12235" xr:uid="{00000000-0005-0000-0000-0000AF2F0000}"/>
    <cellStyle name="Normal 3 10 6" xfId="12236" xr:uid="{00000000-0005-0000-0000-0000B02F0000}"/>
    <cellStyle name="Normal 3 10 6 2" xfId="12237" xr:uid="{00000000-0005-0000-0000-0000B12F0000}"/>
    <cellStyle name="Normal 3 10 6 2 2" xfId="12238" xr:uid="{00000000-0005-0000-0000-0000B22F0000}"/>
    <cellStyle name="Normal 3 10 6 3" xfId="12239" xr:uid="{00000000-0005-0000-0000-0000B32F0000}"/>
    <cellStyle name="Normal 3 10 7" xfId="12240" xr:uid="{00000000-0005-0000-0000-0000B42F0000}"/>
    <cellStyle name="Normal 3 10 7 2" xfId="12241" xr:uid="{00000000-0005-0000-0000-0000B52F0000}"/>
    <cellStyle name="Normal 3 10 8" xfId="12242" xr:uid="{00000000-0005-0000-0000-0000B62F0000}"/>
    <cellStyle name="Normal 3 10 8 2" xfId="12243" xr:uid="{00000000-0005-0000-0000-0000B72F0000}"/>
    <cellStyle name="Normal 3 10 9" xfId="12244" xr:uid="{00000000-0005-0000-0000-0000B82F0000}"/>
    <cellStyle name="Normal 3 10_T-straight with PEDs adjustor" xfId="12245" xr:uid="{00000000-0005-0000-0000-0000B92F0000}"/>
    <cellStyle name="Normal 3 11" xfId="12246" xr:uid="{00000000-0005-0000-0000-0000BA2F0000}"/>
    <cellStyle name="Normal 3 11 2" xfId="12247" xr:uid="{00000000-0005-0000-0000-0000BB2F0000}"/>
    <cellStyle name="Normal 3 11 2 2" xfId="12248" xr:uid="{00000000-0005-0000-0000-0000BC2F0000}"/>
    <cellStyle name="Normal 3 11 2 2 2" xfId="12249" xr:uid="{00000000-0005-0000-0000-0000BD2F0000}"/>
    <cellStyle name="Normal 3 11 2 2 2 2" xfId="12250" xr:uid="{00000000-0005-0000-0000-0000BE2F0000}"/>
    <cellStyle name="Normal 3 11 2 2 2 2 2" xfId="12251" xr:uid="{00000000-0005-0000-0000-0000BF2F0000}"/>
    <cellStyle name="Normal 3 11 2 2 2 3" xfId="12252" xr:uid="{00000000-0005-0000-0000-0000C02F0000}"/>
    <cellStyle name="Normal 3 11 2 2 3" xfId="12253" xr:uid="{00000000-0005-0000-0000-0000C12F0000}"/>
    <cellStyle name="Normal 3 11 2 2 3 2" xfId="12254" xr:uid="{00000000-0005-0000-0000-0000C22F0000}"/>
    <cellStyle name="Normal 3 11 2 2 4" xfId="12255" xr:uid="{00000000-0005-0000-0000-0000C32F0000}"/>
    <cellStyle name="Normal 3 11 2 3" xfId="12256" xr:uid="{00000000-0005-0000-0000-0000C42F0000}"/>
    <cellStyle name="Normal 3 11 2 3 2" xfId="12257" xr:uid="{00000000-0005-0000-0000-0000C52F0000}"/>
    <cellStyle name="Normal 3 11 2 3 2 2" xfId="12258" xr:uid="{00000000-0005-0000-0000-0000C62F0000}"/>
    <cellStyle name="Normal 3 11 2 3 3" xfId="12259" xr:uid="{00000000-0005-0000-0000-0000C72F0000}"/>
    <cellStyle name="Normal 3 11 2 4" xfId="12260" xr:uid="{00000000-0005-0000-0000-0000C82F0000}"/>
    <cellStyle name="Normal 3 11 2 4 2" xfId="12261" xr:uid="{00000000-0005-0000-0000-0000C92F0000}"/>
    <cellStyle name="Normal 3 11 2 5" xfId="12262" xr:uid="{00000000-0005-0000-0000-0000CA2F0000}"/>
    <cellStyle name="Normal 3 11 3" xfId="12263" xr:uid="{00000000-0005-0000-0000-0000CB2F0000}"/>
    <cellStyle name="Normal 3 11 3 2" xfId="12264" xr:uid="{00000000-0005-0000-0000-0000CC2F0000}"/>
    <cellStyle name="Normal 3 11 3 2 2" xfId="12265" xr:uid="{00000000-0005-0000-0000-0000CD2F0000}"/>
    <cellStyle name="Normal 3 11 3 2 2 2" xfId="12266" xr:uid="{00000000-0005-0000-0000-0000CE2F0000}"/>
    <cellStyle name="Normal 3 11 3 2 3" xfId="12267" xr:uid="{00000000-0005-0000-0000-0000CF2F0000}"/>
    <cellStyle name="Normal 3 11 3 3" xfId="12268" xr:uid="{00000000-0005-0000-0000-0000D02F0000}"/>
    <cellStyle name="Normal 3 11 3 3 2" xfId="12269" xr:uid="{00000000-0005-0000-0000-0000D12F0000}"/>
    <cellStyle name="Normal 3 11 3 4" xfId="12270" xr:uid="{00000000-0005-0000-0000-0000D22F0000}"/>
    <cellStyle name="Normal 3 11 4" xfId="12271" xr:uid="{00000000-0005-0000-0000-0000D32F0000}"/>
    <cellStyle name="Normal 3 11 4 2" xfId="12272" xr:uid="{00000000-0005-0000-0000-0000D42F0000}"/>
    <cellStyle name="Normal 3 11 4 2 2" xfId="12273" xr:uid="{00000000-0005-0000-0000-0000D52F0000}"/>
    <cellStyle name="Normal 3 11 4 2 2 2" xfId="12274" xr:uid="{00000000-0005-0000-0000-0000D62F0000}"/>
    <cellStyle name="Normal 3 11 4 2 3" xfId="12275" xr:uid="{00000000-0005-0000-0000-0000D72F0000}"/>
    <cellStyle name="Normal 3 11 4 3" xfId="12276" xr:uid="{00000000-0005-0000-0000-0000D82F0000}"/>
    <cellStyle name="Normal 3 11 4 3 2" xfId="12277" xr:uid="{00000000-0005-0000-0000-0000D92F0000}"/>
    <cellStyle name="Normal 3 11 4 4" xfId="12278" xr:uid="{00000000-0005-0000-0000-0000DA2F0000}"/>
    <cellStyle name="Normal 3 11 5" xfId="12279" xr:uid="{00000000-0005-0000-0000-0000DB2F0000}"/>
    <cellStyle name="Normal 3 11 5 2" xfId="12280" xr:uid="{00000000-0005-0000-0000-0000DC2F0000}"/>
    <cellStyle name="Normal 3 11 5 2 2" xfId="12281" xr:uid="{00000000-0005-0000-0000-0000DD2F0000}"/>
    <cellStyle name="Normal 3 11 5 3" xfId="12282" xr:uid="{00000000-0005-0000-0000-0000DE2F0000}"/>
    <cellStyle name="Normal 3 11 6" xfId="12283" xr:uid="{00000000-0005-0000-0000-0000DF2F0000}"/>
    <cellStyle name="Normal 3 11 6 2" xfId="12284" xr:uid="{00000000-0005-0000-0000-0000E02F0000}"/>
    <cellStyle name="Normal 3 11 7" xfId="12285" xr:uid="{00000000-0005-0000-0000-0000E12F0000}"/>
    <cellStyle name="Normal 3 11 7 2" xfId="12286" xr:uid="{00000000-0005-0000-0000-0000E22F0000}"/>
    <cellStyle name="Normal 3 11 8" xfId="12287" xr:uid="{00000000-0005-0000-0000-0000E32F0000}"/>
    <cellStyle name="Normal 3 12" xfId="12288" xr:uid="{00000000-0005-0000-0000-0000E42F0000}"/>
    <cellStyle name="Normal 3 12 2" xfId="12289" xr:uid="{00000000-0005-0000-0000-0000E52F0000}"/>
    <cellStyle name="Normal 3 12 2 2" xfId="12290" xr:uid="{00000000-0005-0000-0000-0000E62F0000}"/>
    <cellStyle name="Normal 3 12 2 2 2" xfId="12291" xr:uid="{00000000-0005-0000-0000-0000E72F0000}"/>
    <cellStyle name="Normal 3 12 2 2 2 2" xfId="12292" xr:uid="{00000000-0005-0000-0000-0000E82F0000}"/>
    <cellStyle name="Normal 3 12 2 2 2 2 2" xfId="12293" xr:uid="{00000000-0005-0000-0000-0000E92F0000}"/>
    <cellStyle name="Normal 3 12 2 2 2 3" xfId="12294" xr:uid="{00000000-0005-0000-0000-0000EA2F0000}"/>
    <cellStyle name="Normal 3 12 2 2 3" xfId="12295" xr:uid="{00000000-0005-0000-0000-0000EB2F0000}"/>
    <cellStyle name="Normal 3 12 2 2 3 2" xfId="12296" xr:uid="{00000000-0005-0000-0000-0000EC2F0000}"/>
    <cellStyle name="Normal 3 12 2 2 4" xfId="12297" xr:uid="{00000000-0005-0000-0000-0000ED2F0000}"/>
    <cellStyle name="Normal 3 12 2 3" xfId="12298" xr:uid="{00000000-0005-0000-0000-0000EE2F0000}"/>
    <cellStyle name="Normal 3 12 2 3 2" xfId="12299" xr:uid="{00000000-0005-0000-0000-0000EF2F0000}"/>
    <cellStyle name="Normal 3 12 2 3 2 2" xfId="12300" xr:uid="{00000000-0005-0000-0000-0000F02F0000}"/>
    <cellStyle name="Normal 3 12 2 3 3" xfId="12301" xr:uid="{00000000-0005-0000-0000-0000F12F0000}"/>
    <cellStyle name="Normal 3 12 2 4" xfId="12302" xr:uid="{00000000-0005-0000-0000-0000F22F0000}"/>
    <cellStyle name="Normal 3 12 2 4 2" xfId="12303" xr:uid="{00000000-0005-0000-0000-0000F32F0000}"/>
    <cellStyle name="Normal 3 12 2 5" xfId="12304" xr:uid="{00000000-0005-0000-0000-0000F42F0000}"/>
    <cellStyle name="Normal 3 12 2 6" xfId="12305" xr:uid="{00000000-0005-0000-0000-0000F52F0000}"/>
    <cellStyle name="Normal 3 12 3" xfId="12306" xr:uid="{00000000-0005-0000-0000-0000F62F0000}"/>
    <cellStyle name="Normal 3 12 3 2" xfId="12307" xr:uid="{00000000-0005-0000-0000-0000F72F0000}"/>
    <cellStyle name="Normal 3 12 3 2 2" xfId="12308" xr:uid="{00000000-0005-0000-0000-0000F82F0000}"/>
    <cellStyle name="Normal 3 12 3 2 2 2" xfId="12309" xr:uid="{00000000-0005-0000-0000-0000F92F0000}"/>
    <cellStyle name="Normal 3 12 3 2 3" xfId="12310" xr:uid="{00000000-0005-0000-0000-0000FA2F0000}"/>
    <cellStyle name="Normal 3 12 3 3" xfId="12311" xr:uid="{00000000-0005-0000-0000-0000FB2F0000}"/>
    <cellStyle name="Normal 3 12 3 3 2" xfId="12312" xr:uid="{00000000-0005-0000-0000-0000FC2F0000}"/>
    <cellStyle name="Normal 3 12 3 4" xfId="12313" xr:uid="{00000000-0005-0000-0000-0000FD2F0000}"/>
    <cellStyle name="Normal 3 12 4" xfId="12314" xr:uid="{00000000-0005-0000-0000-0000FE2F0000}"/>
    <cellStyle name="Normal 3 12 4 2" xfId="12315" xr:uid="{00000000-0005-0000-0000-0000FF2F0000}"/>
    <cellStyle name="Normal 3 12 4 2 2" xfId="12316" xr:uid="{00000000-0005-0000-0000-000000300000}"/>
    <cellStyle name="Normal 3 12 4 2 2 2" xfId="12317" xr:uid="{00000000-0005-0000-0000-000001300000}"/>
    <cellStyle name="Normal 3 12 4 2 3" xfId="12318" xr:uid="{00000000-0005-0000-0000-000002300000}"/>
    <cellStyle name="Normal 3 12 4 3" xfId="12319" xr:uid="{00000000-0005-0000-0000-000003300000}"/>
    <cellStyle name="Normal 3 12 4 3 2" xfId="12320" xr:uid="{00000000-0005-0000-0000-000004300000}"/>
    <cellStyle name="Normal 3 12 4 4" xfId="12321" xr:uid="{00000000-0005-0000-0000-000005300000}"/>
    <cellStyle name="Normal 3 12 5" xfId="12322" xr:uid="{00000000-0005-0000-0000-000006300000}"/>
    <cellStyle name="Normal 3 12 5 2" xfId="12323" xr:uid="{00000000-0005-0000-0000-000007300000}"/>
    <cellStyle name="Normal 3 12 5 2 2" xfId="12324" xr:uid="{00000000-0005-0000-0000-000008300000}"/>
    <cellStyle name="Normal 3 12 5 3" xfId="12325" xr:uid="{00000000-0005-0000-0000-000009300000}"/>
    <cellStyle name="Normal 3 12 6" xfId="12326" xr:uid="{00000000-0005-0000-0000-00000A300000}"/>
    <cellStyle name="Normal 3 12 6 2" xfId="12327" xr:uid="{00000000-0005-0000-0000-00000B300000}"/>
    <cellStyle name="Normal 3 12 7" xfId="12328" xr:uid="{00000000-0005-0000-0000-00000C300000}"/>
    <cellStyle name="Normal 3 12 7 2" xfId="12329" xr:uid="{00000000-0005-0000-0000-00000D300000}"/>
    <cellStyle name="Normal 3 12 8" xfId="12330" xr:uid="{00000000-0005-0000-0000-00000E300000}"/>
    <cellStyle name="Normal 3 12 9" xfId="12331" xr:uid="{00000000-0005-0000-0000-00000F300000}"/>
    <cellStyle name="Normal 3 13" xfId="12332" xr:uid="{00000000-0005-0000-0000-000010300000}"/>
    <cellStyle name="Normal 3 13 2" xfId="12333" xr:uid="{00000000-0005-0000-0000-000011300000}"/>
    <cellStyle name="Normal 3 13 2 2" xfId="12334" xr:uid="{00000000-0005-0000-0000-000012300000}"/>
    <cellStyle name="Normal 3 13 2 2 2" xfId="12335" xr:uid="{00000000-0005-0000-0000-000013300000}"/>
    <cellStyle name="Normal 3 13 2 2 2 2" xfId="12336" xr:uid="{00000000-0005-0000-0000-000014300000}"/>
    <cellStyle name="Normal 3 13 2 2 2 2 2" xfId="12337" xr:uid="{00000000-0005-0000-0000-000015300000}"/>
    <cellStyle name="Normal 3 13 2 2 2 3" xfId="12338" xr:uid="{00000000-0005-0000-0000-000016300000}"/>
    <cellStyle name="Normal 3 13 2 2 3" xfId="12339" xr:uid="{00000000-0005-0000-0000-000017300000}"/>
    <cellStyle name="Normal 3 13 2 2 3 2" xfId="12340" xr:uid="{00000000-0005-0000-0000-000018300000}"/>
    <cellStyle name="Normal 3 13 2 2 4" xfId="12341" xr:uid="{00000000-0005-0000-0000-000019300000}"/>
    <cellStyle name="Normal 3 13 2 3" xfId="12342" xr:uid="{00000000-0005-0000-0000-00001A300000}"/>
    <cellStyle name="Normal 3 13 2 3 2" xfId="12343" xr:uid="{00000000-0005-0000-0000-00001B300000}"/>
    <cellStyle name="Normal 3 13 2 3 2 2" xfId="12344" xr:uid="{00000000-0005-0000-0000-00001C300000}"/>
    <cellStyle name="Normal 3 13 2 3 3" xfId="12345" xr:uid="{00000000-0005-0000-0000-00001D300000}"/>
    <cellStyle name="Normal 3 13 2 4" xfId="12346" xr:uid="{00000000-0005-0000-0000-00001E300000}"/>
    <cellStyle name="Normal 3 13 2 4 2" xfId="12347" xr:uid="{00000000-0005-0000-0000-00001F300000}"/>
    <cellStyle name="Normal 3 13 2 5" xfId="12348" xr:uid="{00000000-0005-0000-0000-000020300000}"/>
    <cellStyle name="Normal 3 13 2 6" xfId="12349" xr:uid="{00000000-0005-0000-0000-000021300000}"/>
    <cellStyle name="Normal 3 13 3" xfId="12350" xr:uid="{00000000-0005-0000-0000-000022300000}"/>
    <cellStyle name="Normal 3 13 3 2" xfId="12351" xr:uid="{00000000-0005-0000-0000-000023300000}"/>
    <cellStyle name="Normal 3 13 3 2 2" xfId="12352" xr:uid="{00000000-0005-0000-0000-000024300000}"/>
    <cellStyle name="Normal 3 13 3 2 2 2" xfId="12353" xr:uid="{00000000-0005-0000-0000-000025300000}"/>
    <cellStyle name="Normal 3 13 3 2 3" xfId="12354" xr:uid="{00000000-0005-0000-0000-000026300000}"/>
    <cellStyle name="Normal 3 13 3 3" xfId="12355" xr:uid="{00000000-0005-0000-0000-000027300000}"/>
    <cellStyle name="Normal 3 13 3 3 2" xfId="12356" xr:uid="{00000000-0005-0000-0000-000028300000}"/>
    <cellStyle name="Normal 3 13 3 4" xfId="12357" xr:uid="{00000000-0005-0000-0000-000029300000}"/>
    <cellStyle name="Normal 3 13 4" xfId="12358" xr:uid="{00000000-0005-0000-0000-00002A300000}"/>
    <cellStyle name="Normal 3 13 4 2" xfId="12359" xr:uid="{00000000-0005-0000-0000-00002B300000}"/>
    <cellStyle name="Normal 3 13 4 2 2" xfId="12360" xr:uid="{00000000-0005-0000-0000-00002C300000}"/>
    <cellStyle name="Normal 3 13 4 3" xfId="12361" xr:uid="{00000000-0005-0000-0000-00002D300000}"/>
    <cellStyle name="Normal 3 13 5" xfId="12362" xr:uid="{00000000-0005-0000-0000-00002E300000}"/>
    <cellStyle name="Normal 3 13 5 2" xfId="12363" xr:uid="{00000000-0005-0000-0000-00002F300000}"/>
    <cellStyle name="Normal 3 13 6" xfId="12364" xr:uid="{00000000-0005-0000-0000-000030300000}"/>
    <cellStyle name="Normal 3 13 7" xfId="12365" xr:uid="{00000000-0005-0000-0000-000031300000}"/>
    <cellStyle name="Normal 3 14" xfId="12366" xr:uid="{00000000-0005-0000-0000-000032300000}"/>
    <cellStyle name="Normal 3 14 2" xfId="12367" xr:uid="{00000000-0005-0000-0000-000033300000}"/>
    <cellStyle name="Normal 3 14 2 2" xfId="12368" xr:uid="{00000000-0005-0000-0000-000034300000}"/>
    <cellStyle name="Normal 3 14 2 2 2" xfId="12369" xr:uid="{00000000-0005-0000-0000-000035300000}"/>
    <cellStyle name="Normal 3 14 2 2 2 2" xfId="12370" xr:uid="{00000000-0005-0000-0000-000036300000}"/>
    <cellStyle name="Normal 3 14 2 2 2 2 2" xfId="12371" xr:uid="{00000000-0005-0000-0000-000037300000}"/>
    <cellStyle name="Normal 3 14 2 2 2 3" xfId="12372" xr:uid="{00000000-0005-0000-0000-000038300000}"/>
    <cellStyle name="Normal 3 14 2 2 3" xfId="12373" xr:uid="{00000000-0005-0000-0000-000039300000}"/>
    <cellStyle name="Normal 3 14 2 2 3 2" xfId="12374" xr:uid="{00000000-0005-0000-0000-00003A300000}"/>
    <cellStyle name="Normal 3 14 2 2 4" xfId="12375" xr:uid="{00000000-0005-0000-0000-00003B300000}"/>
    <cellStyle name="Normal 3 14 2 3" xfId="12376" xr:uid="{00000000-0005-0000-0000-00003C300000}"/>
    <cellStyle name="Normal 3 14 2 3 2" xfId="12377" xr:uid="{00000000-0005-0000-0000-00003D300000}"/>
    <cellStyle name="Normal 3 14 2 3 2 2" xfId="12378" xr:uid="{00000000-0005-0000-0000-00003E300000}"/>
    <cellStyle name="Normal 3 14 2 3 3" xfId="12379" xr:uid="{00000000-0005-0000-0000-00003F300000}"/>
    <cellStyle name="Normal 3 14 2 4" xfId="12380" xr:uid="{00000000-0005-0000-0000-000040300000}"/>
    <cellStyle name="Normal 3 14 2 4 2" xfId="12381" xr:uid="{00000000-0005-0000-0000-000041300000}"/>
    <cellStyle name="Normal 3 14 2 5" xfId="12382" xr:uid="{00000000-0005-0000-0000-000042300000}"/>
    <cellStyle name="Normal 3 14 3" xfId="12383" xr:uid="{00000000-0005-0000-0000-000043300000}"/>
    <cellStyle name="Normal 3 14 3 2" xfId="12384" xr:uid="{00000000-0005-0000-0000-000044300000}"/>
    <cellStyle name="Normal 3 14 3 2 2" xfId="12385" xr:uid="{00000000-0005-0000-0000-000045300000}"/>
    <cellStyle name="Normal 3 14 3 2 2 2" xfId="12386" xr:uid="{00000000-0005-0000-0000-000046300000}"/>
    <cellStyle name="Normal 3 14 3 2 3" xfId="12387" xr:uid="{00000000-0005-0000-0000-000047300000}"/>
    <cellStyle name="Normal 3 14 3 3" xfId="12388" xr:uid="{00000000-0005-0000-0000-000048300000}"/>
    <cellStyle name="Normal 3 14 3 3 2" xfId="12389" xr:uid="{00000000-0005-0000-0000-000049300000}"/>
    <cellStyle name="Normal 3 14 3 4" xfId="12390" xr:uid="{00000000-0005-0000-0000-00004A300000}"/>
    <cellStyle name="Normal 3 14 4" xfId="12391" xr:uid="{00000000-0005-0000-0000-00004B300000}"/>
    <cellStyle name="Normal 3 14 4 2" xfId="12392" xr:uid="{00000000-0005-0000-0000-00004C300000}"/>
    <cellStyle name="Normal 3 14 4 2 2" xfId="12393" xr:uid="{00000000-0005-0000-0000-00004D300000}"/>
    <cellStyle name="Normal 3 14 4 3" xfId="12394" xr:uid="{00000000-0005-0000-0000-00004E300000}"/>
    <cellStyle name="Normal 3 14 5" xfId="12395" xr:uid="{00000000-0005-0000-0000-00004F300000}"/>
    <cellStyle name="Normal 3 14 5 2" xfId="12396" xr:uid="{00000000-0005-0000-0000-000050300000}"/>
    <cellStyle name="Normal 3 14 6" xfId="12397" xr:uid="{00000000-0005-0000-0000-000051300000}"/>
    <cellStyle name="Normal 3 14 7" xfId="12398" xr:uid="{00000000-0005-0000-0000-000052300000}"/>
    <cellStyle name="Normal 3 15" xfId="12399" xr:uid="{00000000-0005-0000-0000-000053300000}"/>
    <cellStyle name="Normal 3 15 2" xfId="12400" xr:uid="{00000000-0005-0000-0000-000054300000}"/>
    <cellStyle name="Normal 3 15 2 2" xfId="12401" xr:uid="{00000000-0005-0000-0000-000055300000}"/>
    <cellStyle name="Normal 3 15 2 2 2" xfId="12402" xr:uid="{00000000-0005-0000-0000-000056300000}"/>
    <cellStyle name="Normal 3 15 2 2 2 2" xfId="12403" xr:uid="{00000000-0005-0000-0000-000057300000}"/>
    <cellStyle name="Normal 3 15 2 2 3" xfId="12404" xr:uid="{00000000-0005-0000-0000-000058300000}"/>
    <cellStyle name="Normal 3 15 2 3" xfId="12405" xr:uid="{00000000-0005-0000-0000-000059300000}"/>
    <cellStyle name="Normal 3 15 2 3 2" xfId="12406" xr:uid="{00000000-0005-0000-0000-00005A300000}"/>
    <cellStyle name="Normal 3 15 2 4" xfId="12407" xr:uid="{00000000-0005-0000-0000-00005B300000}"/>
    <cellStyle name="Normal 3 15 3" xfId="12408" xr:uid="{00000000-0005-0000-0000-00005C300000}"/>
    <cellStyle name="Normal 3 15 3 2" xfId="12409" xr:uid="{00000000-0005-0000-0000-00005D300000}"/>
    <cellStyle name="Normal 3 15 3 2 2" xfId="12410" xr:uid="{00000000-0005-0000-0000-00005E300000}"/>
    <cellStyle name="Normal 3 15 3 3" xfId="12411" xr:uid="{00000000-0005-0000-0000-00005F300000}"/>
    <cellStyle name="Normal 3 15 4" xfId="12412" xr:uid="{00000000-0005-0000-0000-000060300000}"/>
    <cellStyle name="Normal 3 15 4 2" xfId="12413" xr:uid="{00000000-0005-0000-0000-000061300000}"/>
    <cellStyle name="Normal 3 15 5" xfId="12414" xr:uid="{00000000-0005-0000-0000-000062300000}"/>
    <cellStyle name="Normal 3 16" xfId="12415" xr:uid="{00000000-0005-0000-0000-000063300000}"/>
    <cellStyle name="Normal 3 16 2" xfId="12416" xr:uid="{00000000-0005-0000-0000-000064300000}"/>
    <cellStyle name="Normal 3 16 2 2" xfId="12417" xr:uid="{00000000-0005-0000-0000-000065300000}"/>
    <cellStyle name="Normal 3 16 2 2 2" xfId="12418" xr:uid="{00000000-0005-0000-0000-000066300000}"/>
    <cellStyle name="Normal 3 16 2 3" xfId="12419" xr:uid="{00000000-0005-0000-0000-000067300000}"/>
    <cellStyle name="Normal 3 16 3" xfId="12420" xr:uid="{00000000-0005-0000-0000-000068300000}"/>
    <cellStyle name="Normal 3 16 3 2" xfId="12421" xr:uid="{00000000-0005-0000-0000-000069300000}"/>
    <cellStyle name="Normal 3 16 4" xfId="12422" xr:uid="{00000000-0005-0000-0000-00006A300000}"/>
    <cellStyle name="Normal 3 17" xfId="12423" xr:uid="{00000000-0005-0000-0000-00006B300000}"/>
    <cellStyle name="Normal 3 17 2" xfId="12424" xr:uid="{00000000-0005-0000-0000-00006C300000}"/>
    <cellStyle name="Normal 3 17 2 2" xfId="12425" xr:uid="{00000000-0005-0000-0000-00006D300000}"/>
    <cellStyle name="Normal 3 17 2 2 2" xfId="12426" xr:uid="{00000000-0005-0000-0000-00006E300000}"/>
    <cellStyle name="Normal 3 17 2 3" xfId="12427" xr:uid="{00000000-0005-0000-0000-00006F300000}"/>
    <cellStyle name="Normal 3 17 3" xfId="12428" xr:uid="{00000000-0005-0000-0000-000070300000}"/>
    <cellStyle name="Normal 3 17 3 2" xfId="12429" xr:uid="{00000000-0005-0000-0000-000071300000}"/>
    <cellStyle name="Normal 3 17 4" xfId="12430" xr:uid="{00000000-0005-0000-0000-000072300000}"/>
    <cellStyle name="Normal 3 18" xfId="12431" xr:uid="{00000000-0005-0000-0000-000073300000}"/>
    <cellStyle name="Normal 3 18 2" xfId="12432" xr:uid="{00000000-0005-0000-0000-000074300000}"/>
    <cellStyle name="Normal 3 18 2 2" xfId="12433" xr:uid="{00000000-0005-0000-0000-000075300000}"/>
    <cellStyle name="Normal 3 18 2 2 2" xfId="12434" xr:uid="{00000000-0005-0000-0000-000076300000}"/>
    <cellStyle name="Normal 3 18 2 3" xfId="12435" xr:uid="{00000000-0005-0000-0000-000077300000}"/>
    <cellStyle name="Normal 3 18 3" xfId="12436" xr:uid="{00000000-0005-0000-0000-000078300000}"/>
    <cellStyle name="Normal 3 18 3 2" xfId="12437" xr:uid="{00000000-0005-0000-0000-000079300000}"/>
    <cellStyle name="Normal 3 18 4" xfId="12438" xr:uid="{00000000-0005-0000-0000-00007A300000}"/>
    <cellStyle name="Normal 3 19" xfId="12439" xr:uid="{00000000-0005-0000-0000-00007B300000}"/>
    <cellStyle name="Normal 3 19 2" xfId="12440" xr:uid="{00000000-0005-0000-0000-00007C300000}"/>
    <cellStyle name="Normal 3 19 2 2" xfId="12441" xr:uid="{00000000-0005-0000-0000-00007D300000}"/>
    <cellStyle name="Normal 3 19 3" xfId="12442" xr:uid="{00000000-0005-0000-0000-00007E300000}"/>
    <cellStyle name="Normal 3 2" xfId="37" xr:uid="{00000000-0005-0000-0000-00007F300000}"/>
    <cellStyle name="Normal 3 2 10" xfId="12443" xr:uid="{00000000-0005-0000-0000-000080300000}"/>
    <cellStyle name="Normal 3 2 10 2" xfId="12444" xr:uid="{00000000-0005-0000-0000-000081300000}"/>
    <cellStyle name="Normal 3 2 10 2 2" xfId="12445" xr:uid="{00000000-0005-0000-0000-000082300000}"/>
    <cellStyle name="Normal 3 2 10 2 2 2" xfId="12446" xr:uid="{00000000-0005-0000-0000-000083300000}"/>
    <cellStyle name="Normal 3 2 10 2 2 2 2" xfId="12447" xr:uid="{00000000-0005-0000-0000-000084300000}"/>
    <cellStyle name="Normal 3 2 10 2 2 2 2 2" xfId="12448" xr:uid="{00000000-0005-0000-0000-000085300000}"/>
    <cellStyle name="Normal 3 2 10 2 2 2 3" xfId="12449" xr:uid="{00000000-0005-0000-0000-000086300000}"/>
    <cellStyle name="Normal 3 2 10 2 2 3" xfId="12450" xr:uid="{00000000-0005-0000-0000-000087300000}"/>
    <cellStyle name="Normal 3 2 10 2 2 3 2" xfId="12451" xr:uid="{00000000-0005-0000-0000-000088300000}"/>
    <cellStyle name="Normal 3 2 10 2 2 4" xfId="12452" xr:uid="{00000000-0005-0000-0000-000089300000}"/>
    <cellStyle name="Normal 3 2 10 2 3" xfId="12453" xr:uid="{00000000-0005-0000-0000-00008A300000}"/>
    <cellStyle name="Normal 3 2 10 2 3 2" xfId="12454" xr:uid="{00000000-0005-0000-0000-00008B300000}"/>
    <cellStyle name="Normal 3 2 10 2 3 2 2" xfId="12455" xr:uid="{00000000-0005-0000-0000-00008C300000}"/>
    <cellStyle name="Normal 3 2 10 2 3 3" xfId="12456" xr:uid="{00000000-0005-0000-0000-00008D300000}"/>
    <cellStyle name="Normal 3 2 10 2 4" xfId="12457" xr:uid="{00000000-0005-0000-0000-00008E300000}"/>
    <cellStyle name="Normal 3 2 10 2 4 2" xfId="12458" xr:uid="{00000000-0005-0000-0000-00008F300000}"/>
    <cellStyle name="Normal 3 2 10 2 5" xfId="12459" xr:uid="{00000000-0005-0000-0000-000090300000}"/>
    <cellStyle name="Normal 3 2 10 3" xfId="12460" xr:uid="{00000000-0005-0000-0000-000091300000}"/>
    <cellStyle name="Normal 3 2 10 3 2" xfId="12461" xr:uid="{00000000-0005-0000-0000-000092300000}"/>
    <cellStyle name="Normal 3 2 10 3 2 2" xfId="12462" xr:uid="{00000000-0005-0000-0000-000093300000}"/>
    <cellStyle name="Normal 3 2 10 3 2 2 2" xfId="12463" xr:uid="{00000000-0005-0000-0000-000094300000}"/>
    <cellStyle name="Normal 3 2 10 3 2 3" xfId="12464" xr:uid="{00000000-0005-0000-0000-000095300000}"/>
    <cellStyle name="Normal 3 2 10 3 3" xfId="12465" xr:uid="{00000000-0005-0000-0000-000096300000}"/>
    <cellStyle name="Normal 3 2 10 3 3 2" xfId="12466" xr:uid="{00000000-0005-0000-0000-000097300000}"/>
    <cellStyle name="Normal 3 2 10 3 4" xfId="12467" xr:uid="{00000000-0005-0000-0000-000098300000}"/>
    <cellStyle name="Normal 3 2 10 4" xfId="12468" xr:uid="{00000000-0005-0000-0000-000099300000}"/>
    <cellStyle name="Normal 3 2 10 4 2" xfId="12469" xr:uid="{00000000-0005-0000-0000-00009A300000}"/>
    <cellStyle name="Normal 3 2 10 4 2 2" xfId="12470" xr:uid="{00000000-0005-0000-0000-00009B300000}"/>
    <cellStyle name="Normal 3 2 10 4 2 2 2" xfId="12471" xr:uid="{00000000-0005-0000-0000-00009C300000}"/>
    <cellStyle name="Normal 3 2 10 4 2 3" xfId="12472" xr:uid="{00000000-0005-0000-0000-00009D300000}"/>
    <cellStyle name="Normal 3 2 10 4 3" xfId="12473" xr:uid="{00000000-0005-0000-0000-00009E300000}"/>
    <cellStyle name="Normal 3 2 10 4 3 2" xfId="12474" xr:uid="{00000000-0005-0000-0000-00009F300000}"/>
    <cellStyle name="Normal 3 2 10 4 4" xfId="12475" xr:uid="{00000000-0005-0000-0000-0000A0300000}"/>
    <cellStyle name="Normal 3 2 10 5" xfId="12476" xr:uid="{00000000-0005-0000-0000-0000A1300000}"/>
    <cellStyle name="Normal 3 2 10 5 2" xfId="12477" xr:uid="{00000000-0005-0000-0000-0000A2300000}"/>
    <cellStyle name="Normal 3 2 10 5 2 2" xfId="12478" xr:uid="{00000000-0005-0000-0000-0000A3300000}"/>
    <cellStyle name="Normal 3 2 10 5 3" xfId="12479" xr:uid="{00000000-0005-0000-0000-0000A4300000}"/>
    <cellStyle name="Normal 3 2 10 6" xfId="12480" xr:uid="{00000000-0005-0000-0000-0000A5300000}"/>
    <cellStyle name="Normal 3 2 10 6 2" xfId="12481" xr:uid="{00000000-0005-0000-0000-0000A6300000}"/>
    <cellStyle name="Normal 3 2 10 7" xfId="12482" xr:uid="{00000000-0005-0000-0000-0000A7300000}"/>
    <cellStyle name="Normal 3 2 10 7 2" xfId="12483" xr:uid="{00000000-0005-0000-0000-0000A8300000}"/>
    <cellStyle name="Normal 3 2 10 8" xfId="12484" xr:uid="{00000000-0005-0000-0000-0000A9300000}"/>
    <cellStyle name="Normal 3 2 11" xfId="12485" xr:uid="{00000000-0005-0000-0000-0000AA300000}"/>
    <cellStyle name="Normal 3 2 11 2" xfId="12486" xr:uid="{00000000-0005-0000-0000-0000AB300000}"/>
    <cellStyle name="Normal 3 2 11 2 2" xfId="12487" xr:uid="{00000000-0005-0000-0000-0000AC300000}"/>
    <cellStyle name="Normal 3 2 11 2 2 2" xfId="12488" xr:uid="{00000000-0005-0000-0000-0000AD300000}"/>
    <cellStyle name="Normal 3 2 11 2 2 2 2" xfId="12489" xr:uid="{00000000-0005-0000-0000-0000AE300000}"/>
    <cellStyle name="Normal 3 2 11 2 2 2 2 2" xfId="12490" xr:uid="{00000000-0005-0000-0000-0000AF300000}"/>
    <cellStyle name="Normal 3 2 11 2 2 2 3" xfId="12491" xr:uid="{00000000-0005-0000-0000-0000B0300000}"/>
    <cellStyle name="Normal 3 2 11 2 2 3" xfId="12492" xr:uid="{00000000-0005-0000-0000-0000B1300000}"/>
    <cellStyle name="Normal 3 2 11 2 2 3 2" xfId="12493" xr:uid="{00000000-0005-0000-0000-0000B2300000}"/>
    <cellStyle name="Normal 3 2 11 2 2 4" xfId="12494" xr:uid="{00000000-0005-0000-0000-0000B3300000}"/>
    <cellStyle name="Normal 3 2 11 2 3" xfId="12495" xr:uid="{00000000-0005-0000-0000-0000B4300000}"/>
    <cellStyle name="Normal 3 2 11 2 3 2" xfId="12496" xr:uid="{00000000-0005-0000-0000-0000B5300000}"/>
    <cellStyle name="Normal 3 2 11 2 3 2 2" xfId="12497" xr:uid="{00000000-0005-0000-0000-0000B6300000}"/>
    <cellStyle name="Normal 3 2 11 2 3 3" xfId="12498" xr:uid="{00000000-0005-0000-0000-0000B7300000}"/>
    <cellStyle name="Normal 3 2 11 2 4" xfId="12499" xr:uid="{00000000-0005-0000-0000-0000B8300000}"/>
    <cellStyle name="Normal 3 2 11 2 4 2" xfId="12500" xr:uid="{00000000-0005-0000-0000-0000B9300000}"/>
    <cellStyle name="Normal 3 2 11 2 5" xfId="12501" xr:uid="{00000000-0005-0000-0000-0000BA300000}"/>
    <cellStyle name="Normal 3 2 11 3" xfId="12502" xr:uid="{00000000-0005-0000-0000-0000BB300000}"/>
    <cellStyle name="Normal 3 2 11 3 2" xfId="12503" xr:uid="{00000000-0005-0000-0000-0000BC300000}"/>
    <cellStyle name="Normal 3 2 11 3 2 2" xfId="12504" xr:uid="{00000000-0005-0000-0000-0000BD300000}"/>
    <cellStyle name="Normal 3 2 11 3 2 2 2" xfId="12505" xr:uid="{00000000-0005-0000-0000-0000BE300000}"/>
    <cellStyle name="Normal 3 2 11 3 2 3" xfId="12506" xr:uid="{00000000-0005-0000-0000-0000BF300000}"/>
    <cellStyle name="Normal 3 2 11 3 3" xfId="12507" xr:uid="{00000000-0005-0000-0000-0000C0300000}"/>
    <cellStyle name="Normal 3 2 11 3 3 2" xfId="12508" xr:uid="{00000000-0005-0000-0000-0000C1300000}"/>
    <cellStyle name="Normal 3 2 11 3 4" xfId="12509" xr:uid="{00000000-0005-0000-0000-0000C2300000}"/>
    <cellStyle name="Normal 3 2 11 4" xfId="12510" xr:uid="{00000000-0005-0000-0000-0000C3300000}"/>
    <cellStyle name="Normal 3 2 11 4 2" xfId="12511" xr:uid="{00000000-0005-0000-0000-0000C4300000}"/>
    <cellStyle name="Normal 3 2 11 4 2 2" xfId="12512" xr:uid="{00000000-0005-0000-0000-0000C5300000}"/>
    <cellStyle name="Normal 3 2 11 4 2 2 2" xfId="12513" xr:uid="{00000000-0005-0000-0000-0000C6300000}"/>
    <cellStyle name="Normal 3 2 11 4 2 3" xfId="12514" xr:uid="{00000000-0005-0000-0000-0000C7300000}"/>
    <cellStyle name="Normal 3 2 11 4 3" xfId="12515" xr:uid="{00000000-0005-0000-0000-0000C8300000}"/>
    <cellStyle name="Normal 3 2 11 4 3 2" xfId="12516" xr:uid="{00000000-0005-0000-0000-0000C9300000}"/>
    <cellStyle name="Normal 3 2 11 4 4" xfId="12517" xr:uid="{00000000-0005-0000-0000-0000CA300000}"/>
    <cellStyle name="Normal 3 2 11 5" xfId="12518" xr:uid="{00000000-0005-0000-0000-0000CB300000}"/>
    <cellStyle name="Normal 3 2 11 5 2" xfId="12519" xr:uid="{00000000-0005-0000-0000-0000CC300000}"/>
    <cellStyle name="Normal 3 2 11 5 2 2" xfId="12520" xr:uid="{00000000-0005-0000-0000-0000CD300000}"/>
    <cellStyle name="Normal 3 2 11 5 3" xfId="12521" xr:uid="{00000000-0005-0000-0000-0000CE300000}"/>
    <cellStyle name="Normal 3 2 11 6" xfId="12522" xr:uid="{00000000-0005-0000-0000-0000CF300000}"/>
    <cellStyle name="Normal 3 2 11 6 2" xfId="12523" xr:uid="{00000000-0005-0000-0000-0000D0300000}"/>
    <cellStyle name="Normal 3 2 11 7" xfId="12524" xr:uid="{00000000-0005-0000-0000-0000D1300000}"/>
    <cellStyle name="Normal 3 2 11 7 2" xfId="12525" xr:uid="{00000000-0005-0000-0000-0000D2300000}"/>
    <cellStyle name="Normal 3 2 11 8" xfId="12526" xr:uid="{00000000-0005-0000-0000-0000D3300000}"/>
    <cellStyle name="Normal 3 2 12" xfId="12527" xr:uid="{00000000-0005-0000-0000-0000D4300000}"/>
    <cellStyle name="Normal 3 2 12 2" xfId="12528" xr:uid="{00000000-0005-0000-0000-0000D5300000}"/>
    <cellStyle name="Normal 3 2 12 2 2" xfId="12529" xr:uid="{00000000-0005-0000-0000-0000D6300000}"/>
    <cellStyle name="Normal 3 2 12 2 2 2" xfId="12530" xr:uid="{00000000-0005-0000-0000-0000D7300000}"/>
    <cellStyle name="Normal 3 2 12 2 2 2 2" xfId="12531" xr:uid="{00000000-0005-0000-0000-0000D8300000}"/>
    <cellStyle name="Normal 3 2 12 2 2 2 2 2" xfId="12532" xr:uid="{00000000-0005-0000-0000-0000D9300000}"/>
    <cellStyle name="Normal 3 2 12 2 2 2 3" xfId="12533" xr:uid="{00000000-0005-0000-0000-0000DA300000}"/>
    <cellStyle name="Normal 3 2 12 2 2 3" xfId="12534" xr:uid="{00000000-0005-0000-0000-0000DB300000}"/>
    <cellStyle name="Normal 3 2 12 2 2 3 2" xfId="12535" xr:uid="{00000000-0005-0000-0000-0000DC300000}"/>
    <cellStyle name="Normal 3 2 12 2 2 4" xfId="12536" xr:uid="{00000000-0005-0000-0000-0000DD300000}"/>
    <cellStyle name="Normal 3 2 12 2 3" xfId="12537" xr:uid="{00000000-0005-0000-0000-0000DE300000}"/>
    <cellStyle name="Normal 3 2 12 2 3 2" xfId="12538" xr:uid="{00000000-0005-0000-0000-0000DF300000}"/>
    <cellStyle name="Normal 3 2 12 2 3 2 2" xfId="12539" xr:uid="{00000000-0005-0000-0000-0000E0300000}"/>
    <cellStyle name="Normal 3 2 12 2 3 3" xfId="12540" xr:uid="{00000000-0005-0000-0000-0000E1300000}"/>
    <cellStyle name="Normal 3 2 12 2 4" xfId="12541" xr:uid="{00000000-0005-0000-0000-0000E2300000}"/>
    <cellStyle name="Normal 3 2 12 2 4 2" xfId="12542" xr:uid="{00000000-0005-0000-0000-0000E3300000}"/>
    <cellStyle name="Normal 3 2 12 2 5" xfId="12543" xr:uid="{00000000-0005-0000-0000-0000E4300000}"/>
    <cellStyle name="Normal 3 2 12 3" xfId="12544" xr:uid="{00000000-0005-0000-0000-0000E5300000}"/>
    <cellStyle name="Normal 3 2 12 3 2" xfId="12545" xr:uid="{00000000-0005-0000-0000-0000E6300000}"/>
    <cellStyle name="Normal 3 2 12 3 2 2" xfId="12546" xr:uid="{00000000-0005-0000-0000-0000E7300000}"/>
    <cellStyle name="Normal 3 2 12 3 2 2 2" xfId="12547" xr:uid="{00000000-0005-0000-0000-0000E8300000}"/>
    <cellStyle name="Normal 3 2 12 3 2 3" xfId="12548" xr:uid="{00000000-0005-0000-0000-0000E9300000}"/>
    <cellStyle name="Normal 3 2 12 3 3" xfId="12549" xr:uid="{00000000-0005-0000-0000-0000EA300000}"/>
    <cellStyle name="Normal 3 2 12 3 3 2" xfId="12550" xr:uid="{00000000-0005-0000-0000-0000EB300000}"/>
    <cellStyle name="Normal 3 2 12 3 4" xfId="12551" xr:uid="{00000000-0005-0000-0000-0000EC300000}"/>
    <cellStyle name="Normal 3 2 12 4" xfId="12552" xr:uid="{00000000-0005-0000-0000-0000ED300000}"/>
    <cellStyle name="Normal 3 2 12 4 2" xfId="12553" xr:uid="{00000000-0005-0000-0000-0000EE300000}"/>
    <cellStyle name="Normal 3 2 12 4 2 2" xfId="12554" xr:uid="{00000000-0005-0000-0000-0000EF300000}"/>
    <cellStyle name="Normal 3 2 12 4 3" xfId="12555" xr:uid="{00000000-0005-0000-0000-0000F0300000}"/>
    <cellStyle name="Normal 3 2 12 5" xfId="12556" xr:uid="{00000000-0005-0000-0000-0000F1300000}"/>
    <cellStyle name="Normal 3 2 12 5 2" xfId="12557" xr:uid="{00000000-0005-0000-0000-0000F2300000}"/>
    <cellStyle name="Normal 3 2 12 6" xfId="12558" xr:uid="{00000000-0005-0000-0000-0000F3300000}"/>
    <cellStyle name="Normal 3 2 13" xfId="12559" xr:uid="{00000000-0005-0000-0000-0000F4300000}"/>
    <cellStyle name="Normal 3 2 13 2" xfId="12560" xr:uid="{00000000-0005-0000-0000-0000F5300000}"/>
    <cellStyle name="Normal 3 2 13 2 2" xfId="12561" xr:uid="{00000000-0005-0000-0000-0000F6300000}"/>
    <cellStyle name="Normal 3 2 13 2 2 2" xfId="12562" xr:uid="{00000000-0005-0000-0000-0000F7300000}"/>
    <cellStyle name="Normal 3 2 13 2 2 2 2" xfId="12563" xr:uid="{00000000-0005-0000-0000-0000F8300000}"/>
    <cellStyle name="Normal 3 2 13 2 2 2 2 2" xfId="12564" xr:uid="{00000000-0005-0000-0000-0000F9300000}"/>
    <cellStyle name="Normal 3 2 13 2 2 2 3" xfId="12565" xr:uid="{00000000-0005-0000-0000-0000FA300000}"/>
    <cellStyle name="Normal 3 2 13 2 2 3" xfId="12566" xr:uid="{00000000-0005-0000-0000-0000FB300000}"/>
    <cellStyle name="Normal 3 2 13 2 2 3 2" xfId="12567" xr:uid="{00000000-0005-0000-0000-0000FC300000}"/>
    <cellStyle name="Normal 3 2 13 2 2 4" xfId="12568" xr:uid="{00000000-0005-0000-0000-0000FD300000}"/>
    <cellStyle name="Normal 3 2 13 2 3" xfId="12569" xr:uid="{00000000-0005-0000-0000-0000FE300000}"/>
    <cellStyle name="Normal 3 2 13 2 3 2" xfId="12570" xr:uid="{00000000-0005-0000-0000-0000FF300000}"/>
    <cellStyle name="Normal 3 2 13 2 3 2 2" xfId="12571" xr:uid="{00000000-0005-0000-0000-000000310000}"/>
    <cellStyle name="Normal 3 2 13 2 3 3" xfId="12572" xr:uid="{00000000-0005-0000-0000-000001310000}"/>
    <cellStyle name="Normal 3 2 13 2 4" xfId="12573" xr:uid="{00000000-0005-0000-0000-000002310000}"/>
    <cellStyle name="Normal 3 2 13 2 4 2" xfId="12574" xr:uid="{00000000-0005-0000-0000-000003310000}"/>
    <cellStyle name="Normal 3 2 13 2 5" xfId="12575" xr:uid="{00000000-0005-0000-0000-000004310000}"/>
    <cellStyle name="Normal 3 2 13 3" xfId="12576" xr:uid="{00000000-0005-0000-0000-000005310000}"/>
    <cellStyle name="Normal 3 2 13 3 2" xfId="12577" xr:uid="{00000000-0005-0000-0000-000006310000}"/>
    <cellStyle name="Normal 3 2 13 3 2 2" xfId="12578" xr:uid="{00000000-0005-0000-0000-000007310000}"/>
    <cellStyle name="Normal 3 2 13 3 2 2 2" xfId="12579" xr:uid="{00000000-0005-0000-0000-000008310000}"/>
    <cellStyle name="Normal 3 2 13 3 2 3" xfId="12580" xr:uid="{00000000-0005-0000-0000-000009310000}"/>
    <cellStyle name="Normal 3 2 13 3 3" xfId="12581" xr:uid="{00000000-0005-0000-0000-00000A310000}"/>
    <cellStyle name="Normal 3 2 13 3 3 2" xfId="12582" xr:uid="{00000000-0005-0000-0000-00000B310000}"/>
    <cellStyle name="Normal 3 2 13 3 4" xfId="12583" xr:uid="{00000000-0005-0000-0000-00000C310000}"/>
    <cellStyle name="Normal 3 2 13 4" xfId="12584" xr:uid="{00000000-0005-0000-0000-00000D310000}"/>
    <cellStyle name="Normal 3 2 13 4 2" xfId="12585" xr:uid="{00000000-0005-0000-0000-00000E310000}"/>
    <cellStyle name="Normal 3 2 13 4 2 2" xfId="12586" xr:uid="{00000000-0005-0000-0000-00000F310000}"/>
    <cellStyle name="Normal 3 2 13 4 3" xfId="12587" xr:uid="{00000000-0005-0000-0000-000010310000}"/>
    <cellStyle name="Normal 3 2 13 5" xfId="12588" xr:uid="{00000000-0005-0000-0000-000011310000}"/>
    <cellStyle name="Normal 3 2 13 5 2" xfId="12589" xr:uid="{00000000-0005-0000-0000-000012310000}"/>
    <cellStyle name="Normal 3 2 13 6" xfId="12590" xr:uid="{00000000-0005-0000-0000-000013310000}"/>
    <cellStyle name="Normal 3 2 14" xfId="12591" xr:uid="{00000000-0005-0000-0000-000014310000}"/>
    <cellStyle name="Normal 3 2 14 2" xfId="12592" xr:uid="{00000000-0005-0000-0000-000015310000}"/>
    <cellStyle name="Normal 3 2 14 2 2" xfId="12593" xr:uid="{00000000-0005-0000-0000-000016310000}"/>
    <cellStyle name="Normal 3 2 14 2 2 2" xfId="12594" xr:uid="{00000000-0005-0000-0000-000017310000}"/>
    <cellStyle name="Normal 3 2 14 2 2 2 2" xfId="12595" xr:uid="{00000000-0005-0000-0000-000018310000}"/>
    <cellStyle name="Normal 3 2 14 2 2 3" xfId="12596" xr:uid="{00000000-0005-0000-0000-000019310000}"/>
    <cellStyle name="Normal 3 2 14 2 3" xfId="12597" xr:uid="{00000000-0005-0000-0000-00001A310000}"/>
    <cellStyle name="Normal 3 2 14 2 3 2" xfId="12598" xr:uid="{00000000-0005-0000-0000-00001B310000}"/>
    <cellStyle name="Normal 3 2 14 2 4" xfId="12599" xr:uid="{00000000-0005-0000-0000-00001C310000}"/>
    <cellStyle name="Normal 3 2 14 3" xfId="12600" xr:uid="{00000000-0005-0000-0000-00001D310000}"/>
    <cellStyle name="Normal 3 2 14 3 2" xfId="12601" xr:uid="{00000000-0005-0000-0000-00001E310000}"/>
    <cellStyle name="Normal 3 2 14 3 2 2" xfId="12602" xr:uid="{00000000-0005-0000-0000-00001F310000}"/>
    <cellStyle name="Normal 3 2 14 3 3" xfId="12603" xr:uid="{00000000-0005-0000-0000-000020310000}"/>
    <cellStyle name="Normal 3 2 14 4" xfId="12604" xr:uid="{00000000-0005-0000-0000-000021310000}"/>
    <cellStyle name="Normal 3 2 14 4 2" xfId="12605" xr:uid="{00000000-0005-0000-0000-000022310000}"/>
    <cellStyle name="Normal 3 2 14 5" xfId="12606" xr:uid="{00000000-0005-0000-0000-000023310000}"/>
    <cellStyle name="Normal 3 2 15" xfId="12607" xr:uid="{00000000-0005-0000-0000-000024310000}"/>
    <cellStyle name="Normal 3 2 15 2" xfId="12608" xr:uid="{00000000-0005-0000-0000-000025310000}"/>
    <cellStyle name="Normal 3 2 15 2 2" xfId="12609" xr:uid="{00000000-0005-0000-0000-000026310000}"/>
    <cellStyle name="Normal 3 2 15 2 2 2" xfId="12610" xr:uid="{00000000-0005-0000-0000-000027310000}"/>
    <cellStyle name="Normal 3 2 15 2 3" xfId="12611" xr:uid="{00000000-0005-0000-0000-000028310000}"/>
    <cellStyle name="Normal 3 2 15 3" xfId="12612" xr:uid="{00000000-0005-0000-0000-000029310000}"/>
    <cellStyle name="Normal 3 2 15 3 2" xfId="12613" xr:uid="{00000000-0005-0000-0000-00002A310000}"/>
    <cellStyle name="Normal 3 2 15 4" xfId="12614" xr:uid="{00000000-0005-0000-0000-00002B310000}"/>
    <cellStyle name="Normal 3 2 16" xfId="12615" xr:uid="{00000000-0005-0000-0000-00002C310000}"/>
    <cellStyle name="Normal 3 2 16 2" xfId="12616" xr:uid="{00000000-0005-0000-0000-00002D310000}"/>
    <cellStyle name="Normal 3 2 16 2 2" xfId="12617" xr:uid="{00000000-0005-0000-0000-00002E310000}"/>
    <cellStyle name="Normal 3 2 16 2 2 2" xfId="12618" xr:uid="{00000000-0005-0000-0000-00002F310000}"/>
    <cellStyle name="Normal 3 2 16 2 3" xfId="12619" xr:uid="{00000000-0005-0000-0000-000030310000}"/>
    <cellStyle name="Normal 3 2 16 3" xfId="12620" xr:uid="{00000000-0005-0000-0000-000031310000}"/>
    <cellStyle name="Normal 3 2 16 3 2" xfId="12621" xr:uid="{00000000-0005-0000-0000-000032310000}"/>
    <cellStyle name="Normal 3 2 16 4" xfId="12622" xr:uid="{00000000-0005-0000-0000-000033310000}"/>
    <cellStyle name="Normal 3 2 17" xfId="12623" xr:uid="{00000000-0005-0000-0000-000034310000}"/>
    <cellStyle name="Normal 3 2 17 2" xfId="12624" xr:uid="{00000000-0005-0000-0000-000035310000}"/>
    <cellStyle name="Normal 3 2 17 2 2" xfId="12625" xr:uid="{00000000-0005-0000-0000-000036310000}"/>
    <cellStyle name="Normal 3 2 17 2 2 2" xfId="12626" xr:uid="{00000000-0005-0000-0000-000037310000}"/>
    <cellStyle name="Normal 3 2 17 2 3" xfId="12627" xr:uid="{00000000-0005-0000-0000-000038310000}"/>
    <cellStyle name="Normal 3 2 17 3" xfId="12628" xr:uid="{00000000-0005-0000-0000-000039310000}"/>
    <cellStyle name="Normal 3 2 17 3 2" xfId="12629" xr:uid="{00000000-0005-0000-0000-00003A310000}"/>
    <cellStyle name="Normal 3 2 17 4" xfId="12630" xr:uid="{00000000-0005-0000-0000-00003B310000}"/>
    <cellStyle name="Normal 3 2 18" xfId="12631" xr:uid="{00000000-0005-0000-0000-00003C310000}"/>
    <cellStyle name="Normal 3 2 18 2" xfId="12632" xr:uid="{00000000-0005-0000-0000-00003D310000}"/>
    <cellStyle name="Normal 3 2 18 2 2" xfId="12633" xr:uid="{00000000-0005-0000-0000-00003E310000}"/>
    <cellStyle name="Normal 3 2 18 3" xfId="12634" xr:uid="{00000000-0005-0000-0000-00003F310000}"/>
    <cellStyle name="Normal 3 2 19" xfId="12635" xr:uid="{00000000-0005-0000-0000-000040310000}"/>
    <cellStyle name="Normal 3 2 19 2" xfId="12636" xr:uid="{00000000-0005-0000-0000-000041310000}"/>
    <cellStyle name="Normal 3 2 2" xfId="12637" xr:uid="{00000000-0005-0000-0000-000042310000}"/>
    <cellStyle name="Normal 3 2 2 10" xfId="12638" xr:uid="{00000000-0005-0000-0000-000043310000}"/>
    <cellStyle name="Normal 3 2 2 10 2" xfId="12639" xr:uid="{00000000-0005-0000-0000-000044310000}"/>
    <cellStyle name="Normal 3 2 2 10 2 2" xfId="12640" xr:uid="{00000000-0005-0000-0000-000045310000}"/>
    <cellStyle name="Normal 3 2 2 10 2 2 2" xfId="12641" xr:uid="{00000000-0005-0000-0000-000046310000}"/>
    <cellStyle name="Normal 3 2 2 10 2 2 2 2" xfId="12642" xr:uid="{00000000-0005-0000-0000-000047310000}"/>
    <cellStyle name="Normal 3 2 2 10 2 2 2 2 2" xfId="12643" xr:uid="{00000000-0005-0000-0000-000048310000}"/>
    <cellStyle name="Normal 3 2 2 10 2 2 2 3" xfId="12644" xr:uid="{00000000-0005-0000-0000-000049310000}"/>
    <cellStyle name="Normal 3 2 2 10 2 2 3" xfId="12645" xr:uid="{00000000-0005-0000-0000-00004A310000}"/>
    <cellStyle name="Normal 3 2 2 10 2 2 3 2" xfId="12646" xr:uid="{00000000-0005-0000-0000-00004B310000}"/>
    <cellStyle name="Normal 3 2 2 10 2 2 4" xfId="12647" xr:uid="{00000000-0005-0000-0000-00004C310000}"/>
    <cellStyle name="Normal 3 2 2 10 2 3" xfId="12648" xr:uid="{00000000-0005-0000-0000-00004D310000}"/>
    <cellStyle name="Normal 3 2 2 10 2 3 2" xfId="12649" xr:uid="{00000000-0005-0000-0000-00004E310000}"/>
    <cellStyle name="Normal 3 2 2 10 2 3 2 2" xfId="12650" xr:uid="{00000000-0005-0000-0000-00004F310000}"/>
    <cellStyle name="Normal 3 2 2 10 2 3 3" xfId="12651" xr:uid="{00000000-0005-0000-0000-000050310000}"/>
    <cellStyle name="Normal 3 2 2 10 2 4" xfId="12652" xr:uid="{00000000-0005-0000-0000-000051310000}"/>
    <cellStyle name="Normal 3 2 2 10 2 4 2" xfId="12653" xr:uid="{00000000-0005-0000-0000-000052310000}"/>
    <cellStyle name="Normal 3 2 2 10 2 5" xfId="12654" xr:uid="{00000000-0005-0000-0000-000053310000}"/>
    <cellStyle name="Normal 3 2 2 10 3" xfId="12655" xr:uid="{00000000-0005-0000-0000-000054310000}"/>
    <cellStyle name="Normal 3 2 2 10 3 2" xfId="12656" xr:uid="{00000000-0005-0000-0000-000055310000}"/>
    <cellStyle name="Normal 3 2 2 10 3 2 2" xfId="12657" xr:uid="{00000000-0005-0000-0000-000056310000}"/>
    <cellStyle name="Normal 3 2 2 10 3 2 2 2" xfId="12658" xr:uid="{00000000-0005-0000-0000-000057310000}"/>
    <cellStyle name="Normal 3 2 2 10 3 2 3" xfId="12659" xr:uid="{00000000-0005-0000-0000-000058310000}"/>
    <cellStyle name="Normal 3 2 2 10 3 3" xfId="12660" xr:uid="{00000000-0005-0000-0000-000059310000}"/>
    <cellStyle name="Normal 3 2 2 10 3 3 2" xfId="12661" xr:uid="{00000000-0005-0000-0000-00005A310000}"/>
    <cellStyle name="Normal 3 2 2 10 3 4" xfId="12662" xr:uid="{00000000-0005-0000-0000-00005B310000}"/>
    <cellStyle name="Normal 3 2 2 10 4" xfId="12663" xr:uid="{00000000-0005-0000-0000-00005C310000}"/>
    <cellStyle name="Normal 3 2 2 10 4 2" xfId="12664" xr:uid="{00000000-0005-0000-0000-00005D310000}"/>
    <cellStyle name="Normal 3 2 2 10 4 2 2" xfId="12665" xr:uid="{00000000-0005-0000-0000-00005E310000}"/>
    <cellStyle name="Normal 3 2 2 10 4 2 2 2" xfId="12666" xr:uid="{00000000-0005-0000-0000-00005F310000}"/>
    <cellStyle name="Normal 3 2 2 10 4 2 3" xfId="12667" xr:uid="{00000000-0005-0000-0000-000060310000}"/>
    <cellStyle name="Normal 3 2 2 10 4 3" xfId="12668" xr:uid="{00000000-0005-0000-0000-000061310000}"/>
    <cellStyle name="Normal 3 2 2 10 4 3 2" xfId="12669" xr:uid="{00000000-0005-0000-0000-000062310000}"/>
    <cellStyle name="Normal 3 2 2 10 4 4" xfId="12670" xr:uid="{00000000-0005-0000-0000-000063310000}"/>
    <cellStyle name="Normal 3 2 2 10 5" xfId="12671" xr:uid="{00000000-0005-0000-0000-000064310000}"/>
    <cellStyle name="Normal 3 2 2 10 5 2" xfId="12672" xr:uid="{00000000-0005-0000-0000-000065310000}"/>
    <cellStyle name="Normal 3 2 2 10 5 2 2" xfId="12673" xr:uid="{00000000-0005-0000-0000-000066310000}"/>
    <cellStyle name="Normal 3 2 2 10 5 3" xfId="12674" xr:uid="{00000000-0005-0000-0000-000067310000}"/>
    <cellStyle name="Normal 3 2 2 10 6" xfId="12675" xr:uid="{00000000-0005-0000-0000-000068310000}"/>
    <cellStyle name="Normal 3 2 2 10 6 2" xfId="12676" xr:uid="{00000000-0005-0000-0000-000069310000}"/>
    <cellStyle name="Normal 3 2 2 10 7" xfId="12677" xr:uid="{00000000-0005-0000-0000-00006A310000}"/>
    <cellStyle name="Normal 3 2 2 10 7 2" xfId="12678" xr:uid="{00000000-0005-0000-0000-00006B310000}"/>
    <cellStyle name="Normal 3 2 2 10 8" xfId="12679" xr:uid="{00000000-0005-0000-0000-00006C310000}"/>
    <cellStyle name="Normal 3 2 2 11" xfId="12680" xr:uid="{00000000-0005-0000-0000-00006D310000}"/>
    <cellStyle name="Normal 3 2 2 11 2" xfId="12681" xr:uid="{00000000-0005-0000-0000-00006E310000}"/>
    <cellStyle name="Normal 3 2 2 11 2 2" xfId="12682" xr:uid="{00000000-0005-0000-0000-00006F310000}"/>
    <cellStyle name="Normal 3 2 2 11 2 2 2" xfId="12683" xr:uid="{00000000-0005-0000-0000-000070310000}"/>
    <cellStyle name="Normal 3 2 2 11 2 2 2 2" xfId="12684" xr:uid="{00000000-0005-0000-0000-000071310000}"/>
    <cellStyle name="Normal 3 2 2 11 2 2 2 2 2" xfId="12685" xr:uid="{00000000-0005-0000-0000-000072310000}"/>
    <cellStyle name="Normal 3 2 2 11 2 2 2 3" xfId="12686" xr:uid="{00000000-0005-0000-0000-000073310000}"/>
    <cellStyle name="Normal 3 2 2 11 2 2 3" xfId="12687" xr:uid="{00000000-0005-0000-0000-000074310000}"/>
    <cellStyle name="Normal 3 2 2 11 2 2 3 2" xfId="12688" xr:uid="{00000000-0005-0000-0000-000075310000}"/>
    <cellStyle name="Normal 3 2 2 11 2 2 4" xfId="12689" xr:uid="{00000000-0005-0000-0000-000076310000}"/>
    <cellStyle name="Normal 3 2 2 11 2 3" xfId="12690" xr:uid="{00000000-0005-0000-0000-000077310000}"/>
    <cellStyle name="Normal 3 2 2 11 2 3 2" xfId="12691" xr:uid="{00000000-0005-0000-0000-000078310000}"/>
    <cellStyle name="Normal 3 2 2 11 2 3 2 2" xfId="12692" xr:uid="{00000000-0005-0000-0000-000079310000}"/>
    <cellStyle name="Normal 3 2 2 11 2 3 3" xfId="12693" xr:uid="{00000000-0005-0000-0000-00007A310000}"/>
    <cellStyle name="Normal 3 2 2 11 2 4" xfId="12694" xr:uid="{00000000-0005-0000-0000-00007B310000}"/>
    <cellStyle name="Normal 3 2 2 11 2 4 2" xfId="12695" xr:uid="{00000000-0005-0000-0000-00007C310000}"/>
    <cellStyle name="Normal 3 2 2 11 2 5" xfId="12696" xr:uid="{00000000-0005-0000-0000-00007D310000}"/>
    <cellStyle name="Normal 3 2 2 11 3" xfId="12697" xr:uid="{00000000-0005-0000-0000-00007E310000}"/>
    <cellStyle name="Normal 3 2 2 11 3 2" xfId="12698" xr:uid="{00000000-0005-0000-0000-00007F310000}"/>
    <cellStyle name="Normal 3 2 2 11 3 2 2" xfId="12699" xr:uid="{00000000-0005-0000-0000-000080310000}"/>
    <cellStyle name="Normal 3 2 2 11 3 2 2 2" xfId="12700" xr:uid="{00000000-0005-0000-0000-000081310000}"/>
    <cellStyle name="Normal 3 2 2 11 3 2 3" xfId="12701" xr:uid="{00000000-0005-0000-0000-000082310000}"/>
    <cellStyle name="Normal 3 2 2 11 3 3" xfId="12702" xr:uid="{00000000-0005-0000-0000-000083310000}"/>
    <cellStyle name="Normal 3 2 2 11 3 3 2" xfId="12703" xr:uid="{00000000-0005-0000-0000-000084310000}"/>
    <cellStyle name="Normal 3 2 2 11 3 4" xfId="12704" xr:uid="{00000000-0005-0000-0000-000085310000}"/>
    <cellStyle name="Normal 3 2 2 11 4" xfId="12705" xr:uid="{00000000-0005-0000-0000-000086310000}"/>
    <cellStyle name="Normal 3 2 2 11 4 2" xfId="12706" xr:uid="{00000000-0005-0000-0000-000087310000}"/>
    <cellStyle name="Normal 3 2 2 11 4 2 2" xfId="12707" xr:uid="{00000000-0005-0000-0000-000088310000}"/>
    <cellStyle name="Normal 3 2 2 11 4 3" xfId="12708" xr:uid="{00000000-0005-0000-0000-000089310000}"/>
    <cellStyle name="Normal 3 2 2 11 5" xfId="12709" xr:uid="{00000000-0005-0000-0000-00008A310000}"/>
    <cellStyle name="Normal 3 2 2 11 5 2" xfId="12710" xr:uid="{00000000-0005-0000-0000-00008B310000}"/>
    <cellStyle name="Normal 3 2 2 11 6" xfId="12711" xr:uid="{00000000-0005-0000-0000-00008C310000}"/>
    <cellStyle name="Normal 3 2 2 12" xfId="12712" xr:uid="{00000000-0005-0000-0000-00008D310000}"/>
    <cellStyle name="Normal 3 2 2 12 2" xfId="12713" xr:uid="{00000000-0005-0000-0000-00008E310000}"/>
    <cellStyle name="Normal 3 2 2 12 2 2" xfId="12714" xr:uid="{00000000-0005-0000-0000-00008F310000}"/>
    <cellStyle name="Normal 3 2 2 12 2 2 2" xfId="12715" xr:uid="{00000000-0005-0000-0000-000090310000}"/>
    <cellStyle name="Normal 3 2 2 12 2 2 2 2" xfId="12716" xr:uid="{00000000-0005-0000-0000-000091310000}"/>
    <cellStyle name="Normal 3 2 2 12 2 2 2 2 2" xfId="12717" xr:uid="{00000000-0005-0000-0000-000092310000}"/>
    <cellStyle name="Normal 3 2 2 12 2 2 2 3" xfId="12718" xr:uid="{00000000-0005-0000-0000-000093310000}"/>
    <cellStyle name="Normal 3 2 2 12 2 2 3" xfId="12719" xr:uid="{00000000-0005-0000-0000-000094310000}"/>
    <cellStyle name="Normal 3 2 2 12 2 2 3 2" xfId="12720" xr:uid="{00000000-0005-0000-0000-000095310000}"/>
    <cellStyle name="Normal 3 2 2 12 2 2 4" xfId="12721" xr:uid="{00000000-0005-0000-0000-000096310000}"/>
    <cellStyle name="Normal 3 2 2 12 2 3" xfId="12722" xr:uid="{00000000-0005-0000-0000-000097310000}"/>
    <cellStyle name="Normal 3 2 2 12 2 3 2" xfId="12723" xr:uid="{00000000-0005-0000-0000-000098310000}"/>
    <cellStyle name="Normal 3 2 2 12 2 3 2 2" xfId="12724" xr:uid="{00000000-0005-0000-0000-000099310000}"/>
    <cellStyle name="Normal 3 2 2 12 2 3 3" xfId="12725" xr:uid="{00000000-0005-0000-0000-00009A310000}"/>
    <cellStyle name="Normal 3 2 2 12 2 4" xfId="12726" xr:uid="{00000000-0005-0000-0000-00009B310000}"/>
    <cellStyle name="Normal 3 2 2 12 2 4 2" xfId="12727" xr:uid="{00000000-0005-0000-0000-00009C310000}"/>
    <cellStyle name="Normal 3 2 2 12 2 5" xfId="12728" xr:uid="{00000000-0005-0000-0000-00009D310000}"/>
    <cellStyle name="Normal 3 2 2 12 3" xfId="12729" xr:uid="{00000000-0005-0000-0000-00009E310000}"/>
    <cellStyle name="Normal 3 2 2 12 3 2" xfId="12730" xr:uid="{00000000-0005-0000-0000-00009F310000}"/>
    <cellStyle name="Normal 3 2 2 12 3 2 2" xfId="12731" xr:uid="{00000000-0005-0000-0000-0000A0310000}"/>
    <cellStyle name="Normal 3 2 2 12 3 2 2 2" xfId="12732" xr:uid="{00000000-0005-0000-0000-0000A1310000}"/>
    <cellStyle name="Normal 3 2 2 12 3 2 3" xfId="12733" xr:uid="{00000000-0005-0000-0000-0000A2310000}"/>
    <cellStyle name="Normal 3 2 2 12 3 3" xfId="12734" xr:uid="{00000000-0005-0000-0000-0000A3310000}"/>
    <cellStyle name="Normal 3 2 2 12 3 3 2" xfId="12735" xr:uid="{00000000-0005-0000-0000-0000A4310000}"/>
    <cellStyle name="Normal 3 2 2 12 3 4" xfId="12736" xr:uid="{00000000-0005-0000-0000-0000A5310000}"/>
    <cellStyle name="Normal 3 2 2 12 4" xfId="12737" xr:uid="{00000000-0005-0000-0000-0000A6310000}"/>
    <cellStyle name="Normal 3 2 2 12 4 2" xfId="12738" xr:uid="{00000000-0005-0000-0000-0000A7310000}"/>
    <cellStyle name="Normal 3 2 2 12 4 2 2" xfId="12739" xr:uid="{00000000-0005-0000-0000-0000A8310000}"/>
    <cellStyle name="Normal 3 2 2 12 4 3" xfId="12740" xr:uid="{00000000-0005-0000-0000-0000A9310000}"/>
    <cellStyle name="Normal 3 2 2 12 5" xfId="12741" xr:uid="{00000000-0005-0000-0000-0000AA310000}"/>
    <cellStyle name="Normal 3 2 2 12 5 2" xfId="12742" xr:uid="{00000000-0005-0000-0000-0000AB310000}"/>
    <cellStyle name="Normal 3 2 2 12 6" xfId="12743" xr:uid="{00000000-0005-0000-0000-0000AC310000}"/>
    <cellStyle name="Normal 3 2 2 13" xfId="12744" xr:uid="{00000000-0005-0000-0000-0000AD310000}"/>
    <cellStyle name="Normal 3 2 2 13 2" xfId="12745" xr:uid="{00000000-0005-0000-0000-0000AE310000}"/>
    <cellStyle name="Normal 3 2 2 13 2 2" xfId="12746" xr:uid="{00000000-0005-0000-0000-0000AF310000}"/>
    <cellStyle name="Normal 3 2 2 13 2 2 2" xfId="12747" xr:uid="{00000000-0005-0000-0000-0000B0310000}"/>
    <cellStyle name="Normal 3 2 2 13 2 2 2 2" xfId="12748" xr:uid="{00000000-0005-0000-0000-0000B1310000}"/>
    <cellStyle name="Normal 3 2 2 13 2 2 3" xfId="12749" xr:uid="{00000000-0005-0000-0000-0000B2310000}"/>
    <cellStyle name="Normal 3 2 2 13 2 3" xfId="12750" xr:uid="{00000000-0005-0000-0000-0000B3310000}"/>
    <cellStyle name="Normal 3 2 2 13 2 3 2" xfId="12751" xr:uid="{00000000-0005-0000-0000-0000B4310000}"/>
    <cellStyle name="Normal 3 2 2 13 2 4" xfId="12752" xr:uid="{00000000-0005-0000-0000-0000B5310000}"/>
    <cellStyle name="Normal 3 2 2 13 3" xfId="12753" xr:uid="{00000000-0005-0000-0000-0000B6310000}"/>
    <cellStyle name="Normal 3 2 2 13 3 2" xfId="12754" xr:uid="{00000000-0005-0000-0000-0000B7310000}"/>
    <cellStyle name="Normal 3 2 2 13 3 2 2" xfId="12755" xr:uid="{00000000-0005-0000-0000-0000B8310000}"/>
    <cellStyle name="Normal 3 2 2 13 3 3" xfId="12756" xr:uid="{00000000-0005-0000-0000-0000B9310000}"/>
    <cellStyle name="Normal 3 2 2 13 4" xfId="12757" xr:uid="{00000000-0005-0000-0000-0000BA310000}"/>
    <cellStyle name="Normal 3 2 2 13 4 2" xfId="12758" xr:uid="{00000000-0005-0000-0000-0000BB310000}"/>
    <cellStyle name="Normal 3 2 2 13 5" xfId="12759" xr:uid="{00000000-0005-0000-0000-0000BC310000}"/>
    <cellStyle name="Normal 3 2 2 14" xfId="12760" xr:uid="{00000000-0005-0000-0000-0000BD310000}"/>
    <cellStyle name="Normal 3 2 2 14 2" xfId="12761" xr:uid="{00000000-0005-0000-0000-0000BE310000}"/>
    <cellStyle name="Normal 3 2 2 14 2 2" xfId="12762" xr:uid="{00000000-0005-0000-0000-0000BF310000}"/>
    <cellStyle name="Normal 3 2 2 14 2 2 2" xfId="12763" xr:uid="{00000000-0005-0000-0000-0000C0310000}"/>
    <cellStyle name="Normal 3 2 2 14 2 3" xfId="12764" xr:uid="{00000000-0005-0000-0000-0000C1310000}"/>
    <cellStyle name="Normal 3 2 2 14 3" xfId="12765" xr:uid="{00000000-0005-0000-0000-0000C2310000}"/>
    <cellStyle name="Normal 3 2 2 14 3 2" xfId="12766" xr:uid="{00000000-0005-0000-0000-0000C3310000}"/>
    <cellStyle name="Normal 3 2 2 14 4" xfId="12767" xr:uid="{00000000-0005-0000-0000-0000C4310000}"/>
    <cellStyle name="Normal 3 2 2 15" xfId="12768" xr:uid="{00000000-0005-0000-0000-0000C5310000}"/>
    <cellStyle name="Normal 3 2 2 15 2" xfId="12769" xr:uid="{00000000-0005-0000-0000-0000C6310000}"/>
    <cellStyle name="Normal 3 2 2 15 2 2" xfId="12770" xr:uid="{00000000-0005-0000-0000-0000C7310000}"/>
    <cellStyle name="Normal 3 2 2 15 2 2 2" xfId="12771" xr:uid="{00000000-0005-0000-0000-0000C8310000}"/>
    <cellStyle name="Normal 3 2 2 15 2 3" xfId="12772" xr:uid="{00000000-0005-0000-0000-0000C9310000}"/>
    <cellStyle name="Normal 3 2 2 15 3" xfId="12773" xr:uid="{00000000-0005-0000-0000-0000CA310000}"/>
    <cellStyle name="Normal 3 2 2 15 3 2" xfId="12774" xr:uid="{00000000-0005-0000-0000-0000CB310000}"/>
    <cellStyle name="Normal 3 2 2 15 4" xfId="12775" xr:uid="{00000000-0005-0000-0000-0000CC310000}"/>
    <cellStyle name="Normal 3 2 2 16" xfId="12776" xr:uid="{00000000-0005-0000-0000-0000CD310000}"/>
    <cellStyle name="Normal 3 2 2 16 2" xfId="12777" xr:uid="{00000000-0005-0000-0000-0000CE310000}"/>
    <cellStyle name="Normal 3 2 2 16 2 2" xfId="12778" xr:uid="{00000000-0005-0000-0000-0000CF310000}"/>
    <cellStyle name="Normal 3 2 2 16 2 2 2" xfId="12779" xr:uid="{00000000-0005-0000-0000-0000D0310000}"/>
    <cellStyle name="Normal 3 2 2 16 2 3" xfId="12780" xr:uid="{00000000-0005-0000-0000-0000D1310000}"/>
    <cellStyle name="Normal 3 2 2 16 3" xfId="12781" xr:uid="{00000000-0005-0000-0000-0000D2310000}"/>
    <cellStyle name="Normal 3 2 2 16 3 2" xfId="12782" xr:uid="{00000000-0005-0000-0000-0000D3310000}"/>
    <cellStyle name="Normal 3 2 2 16 4" xfId="12783" xr:uid="{00000000-0005-0000-0000-0000D4310000}"/>
    <cellStyle name="Normal 3 2 2 17" xfId="12784" xr:uid="{00000000-0005-0000-0000-0000D5310000}"/>
    <cellStyle name="Normal 3 2 2 17 2" xfId="12785" xr:uid="{00000000-0005-0000-0000-0000D6310000}"/>
    <cellStyle name="Normal 3 2 2 17 2 2" xfId="12786" xr:uid="{00000000-0005-0000-0000-0000D7310000}"/>
    <cellStyle name="Normal 3 2 2 17 3" xfId="12787" xr:uid="{00000000-0005-0000-0000-0000D8310000}"/>
    <cellStyle name="Normal 3 2 2 18" xfId="12788" xr:uid="{00000000-0005-0000-0000-0000D9310000}"/>
    <cellStyle name="Normal 3 2 2 18 2" xfId="12789" xr:uid="{00000000-0005-0000-0000-0000DA310000}"/>
    <cellStyle name="Normal 3 2 2 19" xfId="12790" xr:uid="{00000000-0005-0000-0000-0000DB310000}"/>
    <cellStyle name="Normal 3 2 2 19 2" xfId="12791" xr:uid="{00000000-0005-0000-0000-0000DC310000}"/>
    <cellStyle name="Normal 3 2 2 2" xfId="12792" xr:uid="{00000000-0005-0000-0000-0000DD310000}"/>
    <cellStyle name="Normal 3 2 2 2 10" xfId="12793" xr:uid="{00000000-0005-0000-0000-0000DE310000}"/>
    <cellStyle name="Normal 3 2 2 2 10 2" xfId="12794" xr:uid="{00000000-0005-0000-0000-0000DF310000}"/>
    <cellStyle name="Normal 3 2 2 2 10 2 2" xfId="12795" xr:uid="{00000000-0005-0000-0000-0000E0310000}"/>
    <cellStyle name="Normal 3 2 2 2 10 2 2 2" xfId="12796" xr:uid="{00000000-0005-0000-0000-0000E1310000}"/>
    <cellStyle name="Normal 3 2 2 2 10 2 2 2 2" xfId="12797" xr:uid="{00000000-0005-0000-0000-0000E2310000}"/>
    <cellStyle name="Normal 3 2 2 2 10 2 2 2 2 2" xfId="12798" xr:uid="{00000000-0005-0000-0000-0000E3310000}"/>
    <cellStyle name="Normal 3 2 2 2 10 2 2 2 3" xfId="12799" xr:uid="{00000000-0005-0000-0000-0000E4310000}"/>
    <cellStyle name="Normal 3 2 2 2 10 2 2 3" xfId="12800" xr:uid="{00000000-0005-0000-0000-0000E5310000}"/>
    <cellStyle name="Normal 3 2 2 2 10 2 2 3 2" xfId="12801" xr:uid="{00000000-0005-0000-0000-0000E6310000}"/>
    <cellStyle name="Normal 3 2 2 2 10 2 2 4" xfId="12802" xr:uid="{00000000-0005-0000-0000-0000E7310000}"/>
    <cellStyle name="Normal 3 2 2 2 10 2 3" xfId="12803" xr:uid="{00000000-0005-0000-0000-0000E8310000}"/>
    <cellStyle name="Normal 3 2 2 2 10 2 3 2" xfId="12804" xr:uid="{00000000-0005-0000-0000-0000E9310000}"/>
    <cellStyle name="Normal 3 2 2 2 10 2 3 2 2" xfId="12805" xr:uid="{00000000-0005-0000-0000-0000EA310000}"/>
    <cellStyle name="Normal 3 2 2 2 10 2 3 3" xfId="12806" xr:uid="{00000000-0005-0000-0000-0000EB310000}"/>
    <cellStyle name="Normal 3 2 2 2 10 2 4" xfId="12807" xr:uid="{00000000-0005-0000-0000-0000EC310000}"/>
    <cellStyle name="Normal 3 2 2 2 10 2 4 2" xfId="12808" xr:uid="{00000000-0005-0000-0000-0000ED310000}"/>
    <cellStyle name="Normal 3 2 2 2 10 2 5" xfId="12809" xr:uid="{00000000-0005-0000-0000-0000EE310000}"/>
    <cellStyle name="Normal 3 2 2 2 10 3" xfId="12810" xr:uid="{00000000-0005-0000-0000-0000EF310000}"/>
    <cellStyle name="Normal 3 2 2 2 10 3 2" xfId="12811" xr:uid="{00000000-0005-0000-0000-0000F0310000}"/>
    <cellStyle name="Normal 3 2 2 2 10 3 2 2" xfId="12812" xr:uid="{00000000-0005-0000-0000-0000F1310000}"/>
    <cellStyle name="Normal 3 2 2 2 10 3 2 2 2" xfId="12813" xr:uid="{00000000-0005-0000-0000-0000F2310000}"/>
    <cellStyle name="Normal 3 2 2 2 10 3 2 3" xfId="12814" xr:uid="{00000000-0005-0000-0000-0000F3310000}"/>
    <cellStyle name="Normal 3 2 2 2 10 3 3" xfId="12815" xr:uid="{00000000-0005-0000-0000-0000F4310000}"/>
    <cellStyle name="Normal 3 2 2 2 10 3 3 2" xfId="12816" xr:uid="{00000000-0005-0000-0000-0000F5310000}"/>
    <cellStyle name="Normal 3 2 2 2 10 3 4" xfId="12817" xr:uid="{00000000-0005-0000-0000-0000F6310000}"/>
    <cellStyle name="Normal 3 2 2 2 10 4" xfId="12818" xr:uid="{00000000-0005-0000-0000-0000F7310000}"/>
    <cellStyle name="Normal 3 2 2 2 10 4 2" xfId="12819" xr:uid="{00000000-0005-0000-0000-0000F8310000}"/>
    <cellStyle name="Normal 3 2 2 2 10 4 2 2" xfId="12820" xr:uid="{00000000-0005-0000-0000-0000F9310000}"/>
    <cellStyle name="Normal 3 2 2 2 10 4 3" xfId="12821" xr:uid="{00000000-0005-0000-0000-0000FA310000}"/>
    <cellStyle name="Normal 3 2 2 2 10 5" xfId="12822" xr:uid="{00000000-0005-0000-0000-0000FB310000}"/>
    <cellStyle name="Normal 3 2 2 2 10 5 2" xfId="12823" xr:uid="{00000000-0005-0000-0000-0000FC310000}"/>
    <cellStyle name="Normal 3 2 2 2 10 6" xfId="12824" xr:uid="{00000000-0005-0000-0000-0000FD310000}"/>
    <cellStyle name="Normal 3 2 2 2 11" xfId="12825" xr:uid="{00000000-0005-0000-0000-0000FE310000}"/>
    <cellStyle name="Normal 3 2 2 2 11 2" xfId="12826" xr:uid="{00000000-0005-0000-0000-0000FF310000}"/>
    <cellStyle name="Normal 3 2 2 2 11 2 2" xfId="12827" xr:uid="{00000000-0005-0000-0000-000000320000}"/>
    <cellStyle name="Normal 3 2 2 2 11 2 2 2" xfId="12828" xr:uid="{00000000-0005-0000-0000-000001320000}"/>
    <cellStyle name="Normal 3 2 2 2 11 2 2 2 2" xfId="12829" xr:uid="{00000000-0005-0000-0000-000002320000}"/>
    <cellStyle name="Normal 3 2 2 2 11 2 2 2 2 2" xfId="12830" xr:uid="{00000000-0005-0000-0000-000003320000}"/>
    <cellStyle name="Normal 3 2 2 2 11 2 2 2 3" xfId="12831" xr:uid="{00000000-0005-0000-0000-000004320000}"/>
    <cellStyle name="Normal 3 2 2 2 11 2 2 3" xfId="12832" xr:uid="{00000000-0005-0000-0000-000005320000}"/>
    <cellStyle name="Normal 3 2 2 2 11 2 2 3 2" xfId="12833" xr:uid="{00000000-0005-0000-0000-000006320000}"/>
    <cellStyle name="Normal 3 2 2 2 11 2 2 4" xfId="12834" xr:uid="{00000000-0005-0000-0000-000007320000}"/>
    <cellStyle name="Normal 3 2 2 2 11 2 3" xfId="12835" xr:uid="{00000000-0005-0000-0000-000008320000}"/>
    <cellStyle name="Normal 3 2 2 2 11 2 3 2" xfId="12836" xr:uid="{00000000-0005-0000-0000-000009320000}"/>
    <cellStyle name="Normal 3 2 2 2 11 2 3 2 2" xfId="12837" xr:uid="{00000000-0005-0000-0000-00000A320000}"/>
    <cellStyle name="Normal 3 2 2 2 11 2 3 3" xfId="12838" xr:uid="{00000000-0005-0000-0000-00000B320000}"/>
    <cellStyle name="Normal 3 2 2 2 11 2 4" xfId="12839" xr:uid="{00000000-0005-0000-0000-00000C320000}"/>
    <cellStyle name="Normal 3 2 2 2 11 2 4 2" xfId="12840" xr:uid="{00000000-0005-0000-0000-00000D320000}"/>
    <cellStyle name="Normal 3 2 2 2 11 2 5" xfId="12841" xr:uid="{00000000-0005-0000-0000-00000E320000}"/>
    <cellStyle name="Normal 3 2 2 2 11 3" xfId="12842" xr:uid="{00000000-0005-0000-0000-00000F320000}"/>
    <cellStyle name="Normal 3 2 2 2 11 3 2" xfId="12843" xr:uid="{00000000-0005-0000-0000-000010320000}"/>
    <cellStyle name="Normal 3 2 2 2 11 3 2 2" xfId="12844" xr:uid="{00000000-0005-0000-0000-000011320000}"/>
    <cellStyle name="Normal 3 2 2 2 11 3 2 2 2" xfId="12845" xr:uid="{00000000-0005-0000-0000-000012320000}"/>
    <cellStyle name="Normal 3 2 2 2 11 3 2 3" xfId="12846" xr:uid="{00000000-0005-0000-0000-000013320000}"/>
    <cellStyle name="Normal 3 2 2 2 11 3 3" xfId="12847" xr:uid="{00000000-0005-0000-0000-000014320000}"/>
    <cellStyle name="Normal 3 2 2 2 11 3 3 2" xfId="12848" xr:uid="{00000000-0005-0000-0000-000015320000}"/>
    <cellStyle name="Normal 3 2 2 2 11 3 4" xfId="12849" xr:uid="{00000000-0005-0000-0000-000016320000}"/>
    <cellStyle name="Normal 3 2 2 2 11 4" xfId="12850" xr:uid="{00000000-0005-0000-0000-000017320000}"/>
    <cellStyle name="Normal 3 2 2 2 11 4 2" xfId="12851" xr:uid="{00000000-0005-0000-0000-000018320000}"/>
    <cellStyle name="Normal 3 2 2 2 11 4 2 2" xfId="12852" xr:uid="{00000000-0005-0000-0000-000019320000}"/>
    <cellStyle name="Normal 3 2 2 2 11 4 3" xfId="12853" xr:uid="{00000000-0005-0000-0000-00001A320000}"/>
    <cellStyle name="Normal 3 2 2 2 11 5" xfId="12854" xr:uid="{00000000-0005-0000-0000-00001B320000}"/>
    <cellStyle name="Normal 3 2 2 2 11 5 2" xfId="12855" xr:uid="{00000000-0005-0000-0000-00001C320000}"/>
    <cellStyle name="Normal 3 2 2 2 11 6" xfId="12856" xr:uid="{00000000-0005-0000-0000-00001D320000}"/>
    <cellStyle name="Normal 3 2 2 2 12" xfId="12857" xr:uid="{00000000-0005-0000-0000-00001E320000}"/>
    <cellStyle name="Normal 3 2 2 2 12 2" xfId="12858" xr:uid="{00000000-0005-0000-0000-00001F320000}"/>
    <cellStyle name="Normal 3 2 2 2 12 2 2" xfId="12859" xr:uid="{00000000-0005-0000-0000-000020320000}"/>
    <cellStyle name="Normal 3 2 2 2 12 2 2 2" xfId="12860" xr:uid="{00000000-0005-0000-0000-000021320000}"/>
    <cellStyle name="Normal 3 2 2 2 12 2 2 2 2" xfId="12861" xr:uid="{00000000-0005-0000-0000-000022320000}"/>
    <cellStyle name="Normal 3 2 2 2 12 2 2 3" xfId="12862" xr:uid="{00000000-0005-0000-0000-000023320000}"/>
    <cellStyle name="Normal 3 2 2 2 12 2 3" xfId="12863" xr:uid="{00000000-0005-0000-0000-000024320000}"/>
    <cellStyle name="Normal 3 2 2 2 12 2 3 2" xfId="12864" xr:uid="{00000000-0005-0000-0000-000025320000}"/>
    <cellStyle name="Normal 3 2 2 2 12 2 4" xfId="12865" xr:uid="{00000000-0005-0000-0000-000026320000}"/>
    <cellStyle name="Normal 3 2 2 2 12 3" xfId="12866" xr:uid="{00000000-0005-0000-0000-000027320000}"/>
    <cellStyle name="Normal 3 2 2 2 12 3 2" xfId="12867" xr:uid="{00000000-0005-0000-0000-000028320000}"/>
    <cellStyle name="Normal 3 2 2 2 12 3 2 2" xfId="12868" xr:uid="{00000000-0005-0000-0000-000029320000}"/>
    <cellStyle name="Normal 3 2 2 2 12 3 3" xfId="12869" xr:uid="{00000000-0005-0000-0000-00002A320000}"/>
    <cellStyle name="Normal 3 2 2 2 12 4" xfId="12870" xr:uid="{00000000-0005-0000-0000-00002B320000}"/>
    <cellStyle name="Normal 3 2 2 2 12 4 2" xfId="12871" xr:uid="{00000000-0005-0000-0000-00002C320000}"/>
    <cellStyle name="Normal 3 2 2 2 12 5" xfId="12872" xr:uid="{00000000-0005-0000-0000-00002D320000}"/>
    <cellStyle name="Normal 3 2 2 2 13" xfId="12873" xr:uid="{00000000-0005-0000-0000-00002E320000}"/>
    <cellStyle name="Normal 3 2 2 2 13 2" xfId="12874" xr:uid="{00000000-0005-0000-0000-00002F320000}"/>
    <cellStyle name="Normal 3 2 2 2 13 2 2" xfId="12875" xr:uid="{00000000-0005-0000-0000-000030320000}"/>
    <cellStyle name="Normal 3 2 2 2 13 2 2 2" xfId="12876" xr:uid="{00000000-0005-0000-0000-000031320000}"/>
    <cellStyle name="Normal 3 2 2 2 13 2 3" xfId="12877" xr:uid="{00000000-0005-0000-0000-000032320000}"/>
    <cellStyle name="Normal 3 2 2 2 13 3" xfId="12878" xr:uid="{00000000-0005-0000-0000-000033320000}"/>
    <cellStyle name="Normal 3 2 2 2 13 3 2" xfId="12879" xr:uid="{00000000-0005-0000-0000-000034320000}"/>
    <cellStyle name="Normal 3 2 2 2 13 4" xfId="12880" xr:uid="{00000000-0005-0000-0000-000035320000}"/>
    <cellStyle name="Normal 3 2 2 2 14" xfId="12881" xr:uid="{00000000-0005-0000-0000-000036320000}"/>
    <cellStyle name="Normal 3 2 2 2 14 2" xfId="12882" xr:uid="{00000000-0005-0000-0000-000037320000}"/>
    <cellStyle name="Normal 3 2 2 2 14 2 2" xfId="12883" xr:uid="{00000000-0005-0000-0000-000038320000}"/>
    <cellStyle name="Normal 3 2 2 2 14 2 2 2" xfId="12884" xr:uid="{00000000-0005-0000-0000-000039320000}"/>
    <cellStyle name="Normal 3 2 2 2 14 2 3" xfId="12885" xr:uid="{00000000-0005-0000-0000-00003A320000}"/>
    <cellStyle name="Normal 3 2 2 2 14 3" xfId="12886" xr:uid="{00000000-0005-0000-0000-00003B320000}"/>
    <cellStyle name="Normal 3 2 2 2 14 3 2" xfId="12887" xr:uid="{00000000-0005-0000-0000-00003C320000}"/>
    <cellStyle name="Normal 3 2 2 2 14 4" xfId="12888" xr:uid="{00000000-0005-0000-0000-00003D320000}"/>
    <cellStyle name="Normal 3 2 2 2 15" xfId="12889" xr:uid="{00000000-0005-0000-0000-00003E320000}"/>
    <cellStyle name="Normal 3 2 2 2 15 2" xfId="12890" xr:uid="{00000000-0005-0000-0000-00003F320000}"/>
    <cellStyle name="Normal 3 2 2 2 15 2 2" xfId="12891" xr:uid="{00000000-0005-0000-0000-000040320000}"/>
    <cellStyle name="Normal 3 2 2 2 15 2 2 2" xfId="12892" xr:uid="{00000000-0005-0000-0000-000041320000}"/>
    <cellStyle name="Normal 3 2 2 2 15 2 3" xfId="12893" xr:uid="{00000000-0005-0000-0000-000042320000}"/>
    <cellStyle name="Normal 3 2 2 2 15 3" xfId="12894" xr:uid="{00000000-0005-0000-0000-000043320000}"/>
    <cellStyle name="Normal 3 2 2 2 15 3 2" xfId="12895" xr:uid="{00000000-0005-0000-0000-000044320000}"/>
    <cellStyle name="Normal 3 2 2 2 15 4" xfId="12896" xr:uid="{00000000-0005-0000-0000-000045320000}"/>
    <cellStyle name="Normal 3 2 2 2 16" xfId="12897" xr:uid="{00000000-0005-0000-0000-000046320000}"/>
    <cellStyle name="Normal 3 2 2 2 16 2" xfId="12898" xr:uid="{00000000-0005-0000-0000-000047320000}"/>
    <cellStyle name="Normal 3 2 2 2 16 2 2" xfId="12899" xr:uid="{00000000-0005-0000-0000-000048320000}"/>
    <cellStyle name="Normal 3 2 2 2 16 3" xfId="12900" xr:uid="{00000000-0005-0000-0000-000049320000}"/>
    <cellStyle name="Normal 3 2 2 2 17" xfId="12901" xr:uid="{00000000-0005-0000-0000-00004A320000}"/>
    <cellStyle name="Normal 3 2 2 2 17 2" xfId="12902" xr:uid="{00000000-0005-0000-0000-00004B320000}"/>
    <cellStyle name="Normal 3 2 2 2 18" xfId="12903" xr:uid="{00000000-0005-0000-0000-00004C320000}"/>
    <cellStyle name="Normal 3 2 2 2 18 2" xfId="12904" xr:uid="{00000000-0005-0000-0000-00004D320000}"/>
    <cellStyle name="Normal 3 2 2 2 19" xfId="12905" xr:uid="{00000000-0005-0000-0000-00004E320000}"/>
    <cellStyle name="Normal 3 2 2 2 2" xfId="12906" xr:uid="{00000000-0005-0000-0000-00004F320000}"/>
    <cellStyle name="Normal 3 2 2 2 2 10" xfId="12907" xr:uid="{00000000-0005-0000-0000-000050320000}"/>
    <cellStyle name="Normal 3 2 2 2 2 10 2" xfId="12908" xr:uid="{00000000-0005-0000-0000-000051320000}"/>
    <cellStyle name="Normal 3 2 2 2 2 10 2 2" xfId="12909" xr:uid="{00000000-0005-0000-0000-000052320000}"/>
    <cellStyle name="Normal 3 2 2 2 2 10 2 2 2" xfId="12910" xr:uid="{00000000-0005-0000-0000-000053320000}"/>
    <cellStyle name="Normal 3 2 2 2 2 10 2 2 2 2" xfId="12911" xr:uid="{00000000-0005-0000-0000-000054320000}"/>
    <cellStyle name="Normal 3 2 2 2 2 10 2 2 2 2 2" xfId="12912" xr:uid="{00000000-0005-0000-0000-000055320000}"/>
    <cellStyle name="Normal 3 2 2 2 2 10 2 2 2 3" xfId="12913" xr:uid="{00000000-0005-0000-0000-000056320000}"/>
    <cellStyle name="Normal 3 2 2 2 2 10 2 2 3" xfId="12914" xr:uid="{00000000-0005-0000-0000-000057320000}"/>
    <cellStyle name="Normal 3 2 2 2 2 10 2 2 3 2" xfId="12915" xr:uid="{00000000-0005-0000-0000-000058320000}"/>
    <cellStyle name="Normal 3 2 2 2 2 10 2 2 4" xfId="12916" xr:uid="{00000000-0005-0000-0000-000059320000}"/>
    <cellStyle name="Normal 3 2 2 2 2 10 2 3" xfId="12917" xr:uid="{00000000-0005-0000-0000-00005A320000}"/>
    <cellStyle name="Normal 3 2 2 2 2 10 2 3 2" xfId="12918" xr:uid="{00000000-0005-0000-0000-00005B320000}"/>
    <cellStyle name="Normal 3 2 2 2 2 10 2 3 2 2" xfId="12919" xr:uid="{00000000-0005-0000-0000-00005C320000}"/>
    <cellStyle name="Normal 3 2 2 2 2 10 2 3 3" xfId="12920" xr:uid="{00000000-0005-0000-0000-00005D320000}"/>
    <cellStyle name="Normal 3 2 2 2 2 10 2 4" xfId="12921" xr:uid="{00000000-0005-0000-0000-00005E320000}"/>
    <cellStyle name="Normal 3 2 2 2 2 10 2 4 2" xfId="12922" xr:uid="{00000000-0005-0000-0000-00005F320000}"/>
    <cellStyle name="Normal 3 2 2 2 2 10 2 5" xfId="12923" xr:uid="{00000000-0005-0000-0000-000060320000}"/>
    <cellStyle name="Normal 3 2 2 2 2 10 3" xfId="12924" xr:uid="{00000000-0005-0000-0000-000061320000}"/>
    <cellStyle name="Normal 3 2 2 2 2 10 3 2" xfId="12925" xr:uid="{00000000-0005-0000-0000-000062320000}"/>
    <cellStyle name="Normal 3 2 2 2 2 10 3 2 2" xfId="12926" xr:uid="{00000000-0005-0000-0000-000063320000}"/>
    <cellStyle name="Normal 3 2 2 2 2 10 3 2 2 2" xfId="12927" xr:uid="{00000000-0005-0000-0000-000064320000}"/>
    <cellStyle name="Normal 3 2 2 2 2 10 3 2 3" xfId="12928" xr:uid="{00000000-0005-0000-0000-000065320000}"/>
    <cellStyle name="Normal 3 2 2 2 2 10 3 3" xfId="12929" xr:uid="{00000000-0005-0000-0000-000066320000}"/>
    <cellStyle name="Normal 3 2 2 2 2 10 3 3 2" xfId="12930" xr:uid="{00000000-0005-0000-0000-000067320000}"/>
    <cellStyle name="Normal 3 2 2 2 2 10 3 4" xfId="12931" xr:uid="{00000000-0005-0000-0000-000068320000}"/>
    <cellStyle name="Normal 3 2 2 2 2 10 4" xfId="12932" xr:uid="{00000000-0005-0000-0000-000069320000}"/>
    <cellStyle name="Normal 3 2 2 2 2 10 4 2" xfId="12933" xr:uid="{00000000-0005-0000-0000-00006A320000}"/>
    <cellStyle name="Normal 3 2 2 2 2 10 4 2 2" xfId="12934" xr:uid="{00000000-0005-0000-0000-00006B320000}"/>
    <cellStyle name="Normal 3 2 2 2 2 10 4 3" xfId="12935" xr:uid="{00000000-0005-0000-0000-00006C320000}"/>
    <cellStyle name="Normal 3 2 2 2 2 10 5" xfId="12936" xr:uid="{00000000-0005-0000-0000-00006D320000}"/>
    <cellStyle name="Normal 3 2 2 2 2 10 5 2" xfId="12937" xr:uid="{00000000-0005-0000-0000-00006E320000}"/>
    <cellStyle name="Normal 3 2 2 2 2 10 6" xfId="12938" xr:uid="{00000000-0005-0000-0000-00006F320000}"/>
    <cellStyle name="Normal 3 2 2 2 2 11" xfId="12939" xr:uid="{00000000-0005-0000-0000-000070320000}"/>
    <cellStyle name="Normal 3 2 2 2 2 11 2" xfId="12940" xr:uid="{00000000-0005-0000-0000-000071320000}"/>
    <cellStyle name="Normal 3 2 2 2 2 11 2 2" xfId="12941" xr:uid="{00000000-0005-0000-0000-000072320000}"/>
    <cellStyle name="Normal 3 2 2 2 2 11 2 2 2" xfId="12942" xr:uid="{00000000-0005-0000-0000-000073320000}"/>
    <cellStyle name="Normal 3 2 2 2 2 11 2 2 2 2" xfId="12943" xr:uid="{00000000-0005-0000-0000-000074320000}"/>
    <cellStyle name="Normal 3 2 2 2 2 11 2 2 3" xfId="12944" xr:uid="{00000000-0005-0000-0000-000075320000}"/>
    <cellStyle name="Normal 3 2 2 2 2 11 2 3" xfId="12945" xr:uid="{00000000-0005-0000-0000-000076320000}"/>
    <cellStyle name="Normal 3 2 2 2 2 11 2 3 2" xfId="12946" xr:uid="{00000000-0005-0000-0000-000077320000}"/>
    <cellStyle name="Normal 3 2 2 2 2 11 2 4" xfId="12947" xr:uid="{00000000-0005-0000-0000-000078320000}"/>
    <cellStyle name="Normal 3 2 2 2 2 11 3" xfId="12948" xr:uid="{00000000-0005-0000-0000-000079320000}"/>
    <cellStyle name="Normal 3 2 2 2 2 11 3 2" xfId="12949" xr:uid="{00000000-0005-0000-0000-00007A320000}"/>
    <cellStyle name="Normal 3 2 2 2 2 11 3 2 2" xfId="12950" xr:uid="{00000000-0005-0000-0000-00007B320000}"/>
    <cellStyle name="Normal 3 2 2 2 2 11 3 3" xfId="12951" xr:uid="{00000000-0005-0000-0000-00007C320000}"/>
    <cellStyle name="Normal 3 2 2 2 2 11 4" xfId="12952" xr:uid="{00000000-0005-0000-0000-00007D320000}"/>
    <cellStyle name="Normal 3 2 2 2 2 11 4 2" xfId="12953" xr:uid="{00000000-0005-0000-0000-00007E320000}"/>
    <cellStyle name="Normal 3 2 2 2 2 11 5" xfId="12954" xr:uid="{00000000-0005-0000-0000-00007F320000}"/>
    <cellStyle name="Normal 3 2 2 2 2 12" xfId="12955" xr:uid="{00000000-0005-0000-0000-000080320000}"/>
    <cellStyle name="Normal 3 2 2 2 2 12 2" xfId="12956" xr:uid="{00000000-0005-0000-0000-000081320000}"/>
    <cellStyle name="Normal 3 2 2 2 2 12 2 2" xfId="12957" xr:uid="{00000000-0005-0000-0000-000082320000}"/>
    <cellStyle name="Normal 3 2 2 2 2 12 2 2 2" xfId="12958" xr:uid="{00000000-0005-0000-0000-000083320000}"/>
    <cellStyle name="Normal 3 2 2 2 2 12 2 3" xfId="12959" xr:uid="{00000000-0005-0000-0000-000084320000}"/>
    <cellStyle name="Normal 3 2 2 2 2 12 3" xfId="12960" xr:uid="{00000000-0005-0000-0000-000085320000}"/>
    <cellStyle name="Normal 3 2 2 2 2 12 3 2" xfId="12961" xr:uid="{00000000-0005-0000-0000-000086320000}"/>
    <cellStyle name="Normal 3 2 2 2 2 12 4" xfId="12962" xr:uid="{00000000-0005-0000-0000-000087320000}"/>
    <cellStyle name="Normal 3 2 2 2 2 13" xfId="12963" xr:uid="{00000000-0005-0000-0000-000088320000}"/>
    <cellStyle name="Normal 3 2 2 2 2 13 2" xfId="12964" xr:uid="{00000000-0005-0000-0000-000089320000}"/>
    <cellStyle name="Normal 3 2 2 2 2 13 2 2" xfId="12965" xr:uid="{00000000-0005-0000-0000-00008A320000}"/>
    <cellStyle name="Normal 3 2 2 2 2 13 2 2 2" xfId="12966" xr:uid="{00000000-0005-0000-0000-00008B320000}"/>
    <cellStyle name="Normal 3 2 2 2 2 13 2 3" xfId="12967" xr:uid="{00000000-0005-0000-0000-00008C320000}"/>
    <cellStyle name="Normal 3 2 2 2 2 13 3" xfId="12968" xr:uid="{00000000-0005-0000-0000-00008D320000}"/>
    <cellStyle name="Normal 3 2 2 2 2 13 3 2" xfId="12969" xr:uid="{00000000-0005-0000-0000-00008E320000}"/>
    <cellStyle name="Normal 3 2 2 2 2 13 4" xfId="12970" xr:uid="{00000000-0005-0000-0000-00008F320000}"/>
    <cellStyle name="Normal 3 2 2 2 2 14" xfId="12971" xr:uid="{00000000-0005-0000-0000-000090320000}"/>
    <cellStyle name="Normal 3 2 2 2 2 14 2" xfId="12972" xr:uid="{00000000-0005-0000-0000-000091320000}"/>
    <cellStyle name="Normal 3 2 2 2 2 14 2 2" xfId="12973" xr:uid="{00000000-0005-0000-0000-000092320000}"/>
    <cellStyle name="Normal 3 2 2 2 2 14 2 2 2" xfId="12974" xr:uid="{00000000-0005-0000-0000-000093320000}"/>
    <cellStyle name="Normal 3 2 2 2 2 14 2 3" xfId="12975" xr:uid="{00000000-0005-0000-0000-000094320000}"/>
    <cellStyle name="Normal 3 2 2 2 2 14 3" xfId="12976" xr:uid="{00000000-0005-0000-0000-000095320000}"/>
    <cellStyle name="Normal 3 2 2 2 2 14 3 2" xfId="12977" xr:uid="{00000000-0005-0000-0000-000096320000}"/>
    <cellStyle name="Normal 3 2 2 2 2 14 4" xfId="12978" xr:uid="{00000000-0005-0000-0000-000097320000}"/>
    <cellStyle name="Normal 3 2 2 2 2 15" xfId="12979" xr:uid="{00000000-0005-0000-0000-000098320000}"/>
    <cellStyle name="Normal 3 2 2 2 2 15 2" xfId="12980" xr:uid="{00000000-0005-0000-0000-000099320000}"/>
    <cellStyle name="Normal 3 2 2 2 2 15 2 2" xfId="12981" xr:uid="{00000000-0005-0000-0000-00009A320000}"/>
    <cellStyle name="Normal 3 2 2 2 2 15 3" xfId="12982" xr:uid="{00000000-0005-0000-0000-00009B320000}"/>
    <cellStyle name="Normal 3 2 2 2 2 16" xfId="12983" xr:uid="{00000000-0005-0000-0000-00009C320000}"/>
    <cellStyle name="Normal 3 2 2 2 2 16 2" xfId="12984" xr:uid="{00000000-0005-0000-0000-00009D320000}"/>
    <cellStyle name="Normal 3 2 2 2 2 17" xfId="12985" xr:uid="{00000000-0005-0000-0000-00009E320000}"/>
    <cellStyle name="Normal 3 2 2 2 2 17 2" xfId="12986" xr:uid="{00000000-0005-0000-0000-00009F320000}"/>
    <cellStyle name="Normal 3 2 2 2 2 18" xfId="12987" xr:uid="{00000000-0005-0000-0000-0000A0320000}"/>
    <cellStyle name="Normal 3 2 2 2 2 2" xfId="12988" xr:uid="{00000000-0005-0000-0000-0000A1320000}"/>
    <cellStyle name="Normal 3 2 2 2 2 2 10" xfId="12989" xr:uid="{00000000-0005-0000-0000-0000A2320000}"/>
    <cellStyle name="Normal 3 2 2 2 2 2 10 2" xfId="12990" xr:uid="{00000000-0005-0000-0000-0000A3320000}"/>
    <cellStyle name="Normal 3 2 2 2 2 2 10 2 2" xfId="12991" xr:uid="{00000000-0005-0000-0000-0000A4320000}"/>
    <cellStyle name="Normal 3 2 2 2 2 2 10 2 2 2" xfId="12992" xr:uid="{00000000-0005-0000-0000-0000A5320000}"/>
    <cellStyle name="Normal 3 2 2 2 2 2 10 2 3" xfId="12993" xr:uid="{00000000-0005-0000-0000-0000A6320000}"/>
    <cellStyle name="Normal 3 2 2 2 2 2 10 3" xfId="12994" xr:uid="{00000000-0005-0000-0000-0000A7320000}"/>
    <cellStyle name="Normal 3 2 2 2 2 2 10 3 2" xfId="12995" xr:uid="{00000000-0005-0000-0000-0000A8320000}"/>
    <cellStyle name="Normal 3 2 2 2 2 2 10 4" xfId="12996" xr:uid="{00000000-0005-0000-0000-0000A9320000}"/>
    <cellStyle name="Normal 3 2 2 2 2 2 11" xfId="12997" xr:uid="{00000000-0005-0000-0000-0000AA320000}"/>
    <cellStyle name="Normal 3 2 2 2 2 2 11 2" xfId="12998" xr:uid="{00000000-0005-0000-0000-0000AB320000}"/>
    <cellStyle name="Normal 3 2 2 2 2 2 11 2 2" xfId="12999" xr:uid="{00000000-0005-0000-0000-0000AC320000}"/>
    <cellStyle name="Normal 3 2 2 2 2 2 11 2 2 2" xfId="13000" xr:uid="{00000000-0005-0000-0000-0000AD320000}"/>
    <cellStyle name="Normal 3 2 2 2 2 2 11 2 3" xfId="13001" xr:uid="{00000000-0005-0000-0000-0000AE320000}"/>
    <cellStyle name="Normal 3 2 2 2 2 2 11 3" xfId="13002" xr:uid="{00000000-0005-0000-0000-0000AF320000}"/>
    <cellStyle name="Normal 3 2 2 2 2 2 11 3 2" xfId="13003" xr:uid="{00000000-0005-0000-0000-0000B0320000}"/>
    <cellStyle name="Normal 3 2 2 2 2 2 11 4" xfId="13004" xr:uid="{00000000-0005-0000-0000-0000B1320000}"/>
    <cellStyle name="Normal 3 2 2 2 2 2 12" xfId="13005" xr:uid="{00000000-0005-0000-0000-0000B2320000}"/>
    <cellStyle name="Normal 3 2 2 2 2 2 12 2" xfId="13006" xr:uid="{00000000-0005-0000-0000-0000B3320000}"/>
    <cellStyle name="Normal 3 2 2 2 2 2 12 2 2" xfId="13007" xr:uid="{00000000-0005-0000-0000-0000B4320000}"/>
    <cellStyle name="Normal 3 2 2 2 2 2 12 2 2 2" xfId="13008" xr:uid="{00000000-0005-0000-0000-0000B5320000}"/>
    <cellStyle name="Normal 3 2 2 2 2 2 12 2 3" xfId="13009" xr:uid="{00000000-0005-0000-0000-0000B6320000}"/>
    <cellStyle name="Normal 3 2 2 2 2 2 12 3" xfId="13010" xr:uid="{00000000-0005-0000-0000-0000B7320000}"/>
    <cellStyle name="Normal 3 2 2 2 2 2 12 3 2" xfId="13011" xr:uid="{00000000-0005-0000-0000-0000B8320000}"/>
    <cellStyle name="Normal 3 2 2 2 2 2 12 4" xfId="13012" xr:uid="{00000000-0005-0000-0000-0000B9320000}"/>
    <cellStyle name="Normal 3 2 2 2 2 2 13" xfId="13013" xr:uid="{00000000-0005-0000-0000-0000BA320000}"/>
    <cellStyle name="Normal 3 2 2 2 2 2 13 2" xfId="13014" xr:uid="{00000000-0005-0000-0000-0000BB320000}"/>
    <cellStyle name="Normal 3 2 2 2 2 2 13 2 2" xfId="13015" xr:uid="{00000000-0005-0000-0000-0000BC320000}"/>
    <cellStyle name="Normal 3 2 2 2 2 2 13 3" xfId="13016" xr:uid="{00000000-0005-0000-0000-0000BD320000}"/>
    <cellStyle name="Normal 3 2 2 2 2 2 14" xfId="13017" xr:uid="{00000000-0005-0000-0000-0000BE320000}"/>
    <cellStyle name="Normal 3 2 2 2 2 2 14 2" xfId="13018" xr:uid="{00000000-0005-0000-0000-0000BF320000}"/>
    <cellStyle name="Normal 3 2 2 2 2 2 15" xfId="13019" xr:uid="{00000000-0005-0000-0000-0000C0320000}"/>
    <cellStyle name="Normal 3 2 2 2 2 2 15 2" xfId="13020" xr:uid="{00000000-0005-0000-0000-0000C1320000}"/>
    <cellStyle name="Normal 3 2 2 2 2 2 16" xfId="13021" xr:uid="{00000000-0005-0000-0000-0000C2320000}"/>
    <cellStyle name="Normal 3 2 2 2 2 2 2" xfId="13022" xr:uid="{00000000-0005-0000-0000-0000C3320000}"/>
    <cellStyle name="Normal 3 2 2 2 2 2 2 10" xfId="13023" xr:uid="{00000000-0005-0000-0000-0000C4320000}"/>
    <cellStyle name="Normal 3 2 2 2 2 2 2 2" xfId="13024" xr:uid="{00000000-0005-0000-0000-0000C5320000}"/>
    <cellStyle name="Normal 3 2 2 2 2 2 2 2 2" xfId="13025" xr:uid="{00000000-0005-0000-0000-0000C6320000}"/>
    <cellStyle name="Normal 3 2 2 2 2 2 2 2 2 2" xfId="13026" xr:uid="{00000000-0005-0000-0000-0000C7320000}"/>
    <cellStyle name="Normal 3 2 2 2 2 2 2 2 2 2 2" xfId="13027" xr:uid="{00000000-0005-0000-0000-0000C8320000}"/>
    <cellStyle name="Normal 3 2 2 2 2 2 2 2 2 2 2 2" xfId="13028" xr:uid="{00000000-0005-0000-0000-0000C9320000}"/>
    <cellStyle name="Normal 3 2 2 2 2 2 2 2 2 2 2 2 2" xfId="13029" xr:uid="{00000000-0005-0000-0000-0000CA320000}"/>
    <cellStyle name="Normal 3 2 2 2 2 2 2 2 2 2 2 2 2 2" xfId="13030" xr:uid="{00000000-0005-0000-0000-0000CB320000}"/>
    <cellStyle name="Normal 3 2 2 2 2 2 2 2 2 2 2 2 3" xfId="13031" xr:uid="{00000000-0005-0000-0000-0000CC320000}"/>
    <cellStyle name="Normal 3 2 2 2 2 2 2 2 2 2 2 3" xfId="13032" xr:uid="{00000000-0005-0000-0000-0000CD320000}"/>
    <cellStyle name="Normal 3 2 2 2 2 2 2 2 2 2 2 3 2" xfId="13033" xr:uid="{00000000-0005-0000-0000-0000CE320000}"/>
    <cellStyle name="Normal 3 2 2 2 2 2 2 2 2 2 2 4" xfId="13034" xr:uid="{00000000-0005-0000-0000-0000CF320000}"/>
    <cellStyle name="Normal 3 2 2 2 2 2 2 2 2 2 3" xfId="13035" xr:uid="{00000000-0005-0000-0000-0000D0320000}"/>
    <cellStyle name="Normal 3 2 2 2 2 2 2 2 2 2 3 2" xfId="13036" xr:uid="{00000000-0005-0000-0000-0000D1320000}"/>
    <cellStyle name="Normal 3 2 2 2 2 2 2 2 2 2 3 2 2" xfId="13037" xr:uid="{00000000-0005-0000-0000-0000D2320000}"/>
    <cellStyle name="Normal 3 2 2 2 2 2 2 2 2 2 3 3" xfId="13038" xr:uid="{00000000-0005-0000-0000-0000D3320000}"/>
    <cellStyle name="Normal 3 2 2 2 2 2 2 2 2 2 4" xfId="13039" xr:uid="{00000000-0005-0000-0000-0000D4320000}"/>
    <cellStyle name="Normal 3 2 2 2 2 2 2 2 2 2 4 2" xfId="13040" xr:uid="{00000000-0005-0000-0000-0000D5320000}"/>
    <cellStyle name="Normal 3 2 2 2 2 2 2 2 2 2 5" xfId="13041" xr:uid="{00000000-0005-0000-0000-0000D6320000}"/>
    <cellStyle name="Normal 3 2 2 2 2 2 2 2 2 3" xfId="13042" xr:uid="{00000000-0005-0000-0000-0000D7320000}"/>
    <cellStyle name="Normal 3 2 2 2 2 2 2 2 2 3 2" xfId="13043" xr:uid="{00000000-0005-0000-0000-0000D8320000}"/>
    <cellStyle name="Normal 3 2 2 2 2 2 2 2 2 3 2 2" xfId="13044" xr:uid="{00000000-0005-0000-0000-0000D9320000}"/>
    <cellStyle name="Normal 3 2 2 2 2 2 2 2 2 3 2 2 2" xfId="13045" xr:uid="{00000000-0005-0000-0000-0000DA320000}"/>
    <cellStyle name="Normal 3 2 2 2 2 2 2 2 2 3 2 3" xfId="13046" xr:uid="{00000000-0005-0000-0000-0000DB320000}"/>
    <cellStyle name="Normal 3 2 2 2 2 2 2 2 2 3 3" xfId="13047" xr:uid="{00000000-0005-0000-0000-0000DC320000}"/>
    <cellStyle name="Normal 3 2 2 2 2 2 2 2 2 3 3 2" xfId="13048" xr:uid="{00000000-0005-0000-0000-0000DD320000}"/>
    <cellStyle name="Normal 3 2 2 2 2 2 2 2 2 3 4" xfId="13049" xr:uid="{00000000-0005-0000-0000-0000DE320000}"/>
    <cellStyle name="Normal 3 2 2 2 2 2 2 2 2 4" xfId="13050" xr:uid="{00000000-0005-0000-0000-0000DF320000}"/>
    <cellStyle name="Normal 3 2 2 2 2 2 2 2 2 4 2" xfId="13051" xr:uid="{00000000-0005-0000-0000-0000E0320000}"/>
    <cellStyle name="Normal 3 2 2 2 2 2 2 2 2 4 2 2" xfId="13052" xr:uid="{00000000-0005-0000-0000-0000E1320000}"/>
    <cellStyle name="Normal 3 2 2 2 2 2 2 2 2 4 2 2 2" xfId="13053" xr:uid="{00000000-0005-0000-0000-0000E2320000}"/>
    <cellStyle name="Normal 3 2 2 2 2 2 2 2 2 4 2 3" xfId="13054" xr:uid="{00000000-0005-0000-0000-0000E3320000}"/>
    <cellStyle name="Normal 3 2 2 2 2 2 2 2 2 4 3" xfId="13055" xr:uid="{00000000-0005-0000-0000-0000E4320000}"/>
    <cellStyle name="Normal 3 2 2 2 2 2 2 2 2 4 3 2" xfId="13056" xr:uid="{00000000-0005-0000-0000-0000E5320000}"/>
    <cellStyle name="Normal 3 2 2 2 2 2 2 2 2 4 4" xfId="13057" xr:uid="{00000000-0005-0000-0000-0000E6320000}"/>
    <cellStyle name="Normal 3 2 2 2 2 2 2 2 2 5" xfId="13058" xr:uid="{00000000-0005-0000-0000-0000E7320000}"/>
    <cellStyle name="Normal 3 2 2 2 2 2 2 2 2 5 2" xfId="13059" xr:uid="{00000000-0005-0000-0000-0000E8320000}"/>
    <cellStyle name="Normal 3 2 2 2 2 2 2 2 2 5 2 2" xfId="13060" xr:uid="{00000000-0005-0000-0000-0000E9320000}"/>
    <cellStyle name="Normal 3 2 2 2 2 2 2 2 2 5 3" xfId="13061" xr:uid="{00000000-0005-0000-0000-0000EA320000}"/>
    <cellStyle name="Normal 3 2 2 2 2 2 2 2 2 6" xfId="13062" xr:uid="{00000000-0005-0000-0000-0000EB320000}"/>
    <cellStyle name="Normal 3 2 2 2 2 2 2 2 2 6 2" xfId="13063" xr:uid="{00000000-0005-0000-0000-0000EC320000}"/>
    <cellStyle name="Normal 3 2 2 2 2 2 2 2 2 7" xfId="13064" xr:uid="{00000000-0005-0000-0000-0000ED320000}"/>
    <cellStyle name="Normal 3 2 2 2 2 2 2 2 2 7 2" xfId="13065" xr:uid="{00000000-0005-0000-0000-0000EE320000}"/>
    <cellStyle name="Normal 3 2 2 2 2 2 2 2 2 8" xfId="13066" xr:uid="{00000000-0005-0000-0000-0000EF320000}"/>
    <cellStyle name="Normal 3 2 2 2 2 2 2 2 3" xfId="13067" xr:uid="{00000000-0005-0000-0000-0000F0320000}"/>
    <cellStyle name="Normal 3 2 2 2 2 2 2 2 3 2" xfId="13068" xr:uid="{00000000-0005-0000-0000-0000F1320000}"/>
    <cellStyle name="Normal 3 2 2 2 2 2 2 2 3 2 2" xfId="13069" xr:uid="{00000000-0005-0000-0000-0000F2320000}"/>
    <cellStyle name="Normal 3 2 2 2 2 2 2 2 3 2 2 2" xfId="13070" xr:uid="{00000000-0005-0000-0000-0000F3320000}"/>
    <cellStyle name="Normal 3 2 2 2 2 2 2 2 3 2 2 2 2" xfId="13071" xr:uid="{00000000-0005-0000-0000-0000F4320000}"/>
    <cellStyle name="Normal 3 2 2 2 2 2 2 2 3 2 2 3" xfId="13072" xr:uid="{00000000-0005-0000-0000-0000F5320000}"/>
    <cellStyle name="Normal 3 2 2 2 2 2 2 2 3 2 3" xfId="13073" xr:uid="{00000000-0005-0000-0000-0000F6320000}"/>
    <cellStyle name="Normal 3 2 2 2 2 2 2 2 3 2 3 2" xfId="13074" xr:uid="{00000000-0005-0000-0000-0000F7320000}"/>
    <cellStyle name="Normal 3 2 2 2 2 2 2 2 3 2 4" xfId="13075" xr:uid="{00000000-0005-0000-0000-0000F8320000}"/>
    <cellStyle name="Normal 3 2 2 2 2 2 2 2 3 3" xfId="13076" xr:uid="{00000000-0005-0000-0000-0000F9320000}"/>
    <cellStyle name="Normal 3 2 2 2 2 2 2 2 3 3 2" xfId="13077" xr:uid="{00000000-0005-0000-0000-0000FA320000}"/>
    <cellStyle name="Normal 3 2 2 2 2 2 2 2 3 3 2 2" xfId="13078" xr:uid="{00000000-0005-0000-0000-0000FB320000}"/>
    <cellStyle name="Normal 3 2 2 2 2 2 2 2 3 3 3" xfId="13079" xr:uid="{00000000-0005-0000-0000-0000FC320000}"/>
    <cellStyle name="Normal 3 2 2 2 2 2 2 2 3 4" xfId="13080" xr:uid="{00000000-0005-0000-0000-0000FD320000}"/>
    <cellStyle name="Normal 3 2 2 2 2 2 2 2 3 4 2" xfId="13081" xr:uid="{00000000-0005-0000-0000-0000FE320000}"/>
    <cellStyle name="Normal 3 2 2 2 2 2 2 2 3 5" xfId="13082" xr:uid="{00000000-0005-0000-0000-0000FF320000}"/>
    <cellStyle name="Normal 3 2 2 2 2 2 2 2 4" xfId="13083" xr:uid="{00000000-0005-0000-0000-000000330000}"/>
    <cellStyle name="Normal 3 2 2 2 2 2 2 2 4 2" xfId="13084" xr:uid="{00000000-0005-0000-0000-000001330000}"/>
    <cellStyle name="Normal 3 2 2 2 2 2 2 2 4 2 2" xfId="13085" xr:uid="{00000000-0005-0000-0000-000002330000}"/>
    <cellStyle name="Normal 3 2 2 2 2 2 2 2 4 2 2 2" xfId="13086" xr:uid="{00000000-0005-0000-0000-000003330000}"/>
    <cellStyle name="Normal 3 2 2 2 2 2 2 2 4 2 3" xfId="13087" xr:uid="{00000000-0005-0000-0000-000004330000}"/>
    <cellStyle name="Normal 3 2 2 2 2 2 2 2 4 3" xfId="13088" xr:uid="{00000000-0005-0000-0000-000005330000}"/>
    <cellStyle name="Normal 3 2 2 2 2 2 2 2 4 3 2" xfId="13089" xr:uid="{00000000-0005-0000-0000-000006330000}"/>
    <cellStyle name="Normal 3 2 2 2 2 2 2 2 4 4" xfId="13090" xr:uid="{00000000-0005-0000-0000-000007330000}"/>
    <cellStyle name="Normal 3 2 2 2 2 2 2 2 5" xfId="13091" xr:uid="{00000000-0005-0000-0000-000008330000}"/>
    <cellStyle name="Normal 3 2 2 2 2 2 2 2 5 2" xfId="13092" xr:uid="{00000000-0005-0000-0000-000009330000}"/>
    <cellStyle name="Normal 3 2 2 2 2 2 2 2 5 2 2" xfId="13093" xr:uid="{00000000-0005-0000-0000-00000A330000}"/>
    <cellStyle name="Normal 3 2 2 2 2 2 2 2 5 2 2 2" xfId="13094" xr:uid="{00000000-0005-0000-0000-00000B330000}"/>
    <cellStyle name="Normal 3 2 2 2 2 2 2 2 5 2 3" xfId="13095" xr:uid="{00000000-0005-0000-0000-00000C330000}"/>
    <cellStyle name="Normal 3 2 2 2 2 2 2 2 5 3" xfId="13096" xr:uid="{00000000-0005-0000-0000-00000D330000}"/>
    <cellStyle name="Normal 3 2 2 2 2 2 2 2 5 3 2" xfId="13097" xr:uid="{00000000-0005-0000-0000-00000E330000}"/>
    <cellStyle name="Normal 3 2 2 2 2 2 2 2 5 4" xfId="13098" xr:uid="{00000000-0005-0000-0000-00000F330000}"/>
    <cellStyle name="Normal 3 2 2 2 2 2 2 2 6" xfId="13099" xr:uid="{00000000-0005-0000-0000-000010330000}"/>
    <cellStyle name="Normal 3 2 2 2 2 2 2 2 6 2" xfId="13100" xr:uid="{00000000-0005-0000-0000-000011330000}"/>
    <cellStyle name="Normal 3 2 2 2 2 2 2 2 6 2 2" xfId="13101" xr:uid="{00000000-0005-0000-0000-000012330000}"/>
    <cellStyle name="Normal 3 2 2 2 2 2 2 2 6 3" xfId="13102" xr:uid="{00000000-0005-0000-0000-000013330000}"/>
    <cellStyle name="Normal 3 2 2 2 2 2 2 2 7" xfId="13103" xr:uid="{00000000-0005-0000-0000-000014330000}"/>
    <cellStyle name="Normal 3 2 2 2 2 2 2 2 7 2" xfId="13104" xr:uid="{00000000-0005-0000-0000-000015330000}"/>
    <cellStyle name="Normal 3 2 2 2 2 2 2 2 8" xfId="13105" xr:uid="{00000000-0005-0000-0000-000016330000}"/>
    <cellStyle name="Normal 3 2 2 2 2 2 2 2 8 2" xfId="13106" xr:uid="{00000000-0005-0000-0000-000017330000}"/>
    <cellStyle name="Normal 3 2 2 2 2 2 2 2 9" xfId="13107" xr:uid="{00000000-0005-0000-0000-000018330000}"/>
    <cellStyle name="Normal 3 2 2 2 2 2 2 3" xfId="13108" xr:uid="{00000000-0005-0000-0000-000019330000}"/>
    <cellStyle name="Normal 3 2 2 2 2 2 2 3 2" xfId="13109" xr:uid="{00000000-0005-0000-0000-00001A330000}"/>
    <cellStyle name="Normal 3 2 2 2 2 2 2 3 2 2" xfId="13110" xr:uid="{00000000-0005-0000-0000-00001B330000}"/>
    <cellStyle name="Normal 3 2 2 2 2 2 2 3 2 2 2" xfId="13111" xr:uid="{00000000-0005-0000-0000-00001C330000}"/>
    <cellStyle name="Normal 3 2 2 2 2 2 2 3 2 2 2 2" xfId="13112" xr:uid="{00000000-0005-0000-0000-00001D330000}"/>
    <cellStyle name="Normal 3 2 2 2 2 2 2 3 2 2 2 2 2" xfId="13113" xr:uid="{00000000-0005-0000-0000-00001E330000}"/>
    <cellStyle name="Normal 3 2 2 2 2 2 2 3 2 2 2 3" xfId="13114" xr:uid="{00000000-0005-0000-0000-00001F330000}"/>
    <cellStyle name="Normal 3 2 2 2 2 2 2 3 2 2 3" xfId="13115" xr:uid="{00000000-0005-0000-0000-000020330000}"/>
    <cellStyle name="Normal 3 2 2 2 2 2 2 3 2 2 3 2" xfId="13116" xr:uid="{00000000-0005-0000-0000-000021330000}"/>
    <cellStyle name="Normal 3 2 2 2 2 2 2 3 2 2 4" xfId="13117" xr:uid="{00000000-0005-0000-0000-000022330000}"/>
    <cellStyle name="Normal 3 2 2 2 2 2 2 3 2 3" xfId="13118" xr:uid="{00000000-0005-0000-0000-000023330000}"/>
    <cellStyle name="Normal 3 2 2 2 2 2 2 3 2 3 2" xfId="13119" xr:uid="{00000000-0005-0000-0000-000024330000}"/>
    <cellStyle name="Normal 3 2 2 2 2 2 2 3 2 3 2 2" xfId="13120" xr:uid="{00000000-0005-0000-0000-000025330000}"/>
    <cellStyle name="Normal 3 2 2 2 2 2 2 3 2 3 3" xfId="13121" xr:uid="{00000000-0005-0000-0000-000026330000}"/>
    <cellStyle name="Normal 3 2 2 2 2 2 2 3 2 4" xfId="13122" xr:uid="{00000000-0005-0000-0000-000027330000}"/>
    <cellStyle name="Normal 3 2 2 2 2 2 2 3 2 4 2" xfId="13123" xr:uid="{00000000-0005-0000-0000-000028330000}"/>
    <cellStyle name="Normal 3 2 2 2 2 2 2 3 2 5" xfId="13124" xr:uid="{00000000-0005-0000-0000-000029330000}"/>
    <cellStyle name="Normal 3 2 2 2 2 2 2 3 3" xfId="13125" xr:uid="{00000000-0005-0000-0000-00002A330000}"/>
    <cellStyle name="Normal 3 2 2 2 2 2 2 3 3 2" xfId="13126" xr:uid="{00000000-0005-0000-0000-00002B330000}"/>
    <cellStyle name="Normal 3 2 2 2 2 2 2 3 3 2 2" xfId="13127" xr:uid="{00000000-0005-0000-0000-00002C330000}"/>
    <cellStyle name="Normal 3 2 2 2 2 2 2 3 3 2 2 2" xfId="13128" xr:uid="{00000000-0005-0000-0000-00002D330000}"/>
    <cellStyle name="Normal 3 2 2 2 2 2 2 3 3 2 3" xfId="13129" xr:uid="{00000000-0005-0000-0000-00002E330000}"/>
    <cellStyle name="Normal 3 2 2 2 2 2 2 3 3 3" xfId="13130" xr:uid="{00000000-0005-0000-0000-00002F330000}"/>
    <cellStyle name="Normal 3 2 2 2 2 2 2 3 3 3 2" xfId="13131" xr:uid="{00000000-0005-0000-0000-000030330000}"/>
    <cellStyle name="Normal 3 2 2 2 2 2 2 3 3 4" xfId="13132" xr:uid="{00000000-0005-0000-0000-000031330000}"/>
    <cellStyle name="Normal 3 2 2 2 2 2 2 3 4" xfId="13133" xr:uid="{00000000-0005-0000-0000-000032330000}"/>
    <cellStyle name="Normal 3 2 2 2 2 2 2 3 4 2" xfId="13134" xr:uid="{00000000-0005-0000-0000-000033330000}"/>
    <cellStyle name="Normal 3 2 2 2 2 2 2 3 4 2 2" xfId="13135" xr:uid="{00000000-0005-0000-0000-000034330000}"/>
    <cellStyle name="Normal 3 2 2 2 2 2 2 3 4 2 2 2" xfId="13136" xr:uid="{00000000-0005-0000-0000-000035330000}"/>
    <cellStyle name="Normal 3 2 2 2 2 2 2 3 4 2 3" xfId="13137" xr:uid="{00000000-0005-0000-0000-000036330000}"/>
    <cellStyle name="Normal 3 2 2 2 2 2 2 3 4 3" xfId="13138" xr:uid="{00000000-0005-0000-0000-000037330000}"/>
    <cellStyle name="Normal 3 2 2 2 2 2 2 3 4 3 2" xfId="13139" xr:uid="{00000000-0005-0000-0000-000038330000}"/>
    <cellStyle name="Normal 3 2 2 2 2 2 2 3 4 4" xfId="13140" xr:uid="{00000000-0005-0000-0000-000039330000}"/>
    <cellStyle name="Normal 3 2 2 2 2 2 2 3 5" xfId="13141" xr:uid="{00000000-0005-0000-0000-00003A330000}"/>
    <cellStyle name="Normal 3 2 2 2 2 2 2 3 5 2" xfId="13142" xr:uid="{00000000-0005-0000-0000-00003B330000}"/>
    <cellStyle name="Normal 3 2 2 2 2 2 2 3 5 2 2" xfId="13143" xr:uid="{00000000-0005-0000-0000-00003C330000}"/>
    <cellStyle name="Normal 3 2 2 2 2 2 2 3 5 3" xfId="13144" xr:uid="{00000000-0005-0000-0000-00003D330000}"/>
    <cellStyle name="Normal 3 2 2 2 2 2 2 3 6" xfId="13145" xr:uid="{00000000-0005-0000-0000-00003E330000}"/>
    <cellStyle name="Normal 3 2 2 2 2 2 2 3 6 2" xfId="13146" xr:uid="{00000000-0005-0000-0000-00003F330000}"/>
    <cellStyle name="Normal 3 2 2 2 2 2 2 3 7" xfId="13147" xr:uid="{00000000-0005-0000-0000-000040330000}"/>
    <cellStyle name="Normal 3 2 2 2 2 2 2 3 7 2" xfId="13148" xr:uid="{00000000-0005-0000-0000-000041330000}"/>
    <cellStyle name="Normal 3 2 2 2 2 2 2 3 8" xfId="13149" xr:uid="{00000000-0005-0000-0000-000042330000}"/>
    <cellStyle name="Normal 3 2 2 2 2 2 2 4" xfId="13150" xr:uid="{00000000-0005-0000-0000-000043330000}"/>
    <cellStyle name="Normal 3 2 2 2 2 2 2 4 2" xfId="13151" xr:uid="{00000000-0005-0000-0000-000044330000}"/>
    <cellStyle name="Normal 3 2 2 2 2 2 2 4 2 2" xfId="13152" xr:uid="{00000000-0005-0000-0000-000045330000}"/>
    <cellStyle name="Normal 3 2 2 2 2 2 2 4 2 2 2" xfId="13153" xr:uid="{00000000-0005-0000-0000-000046330000}"/>
    <cellStyle name="Normal 3 2 2 2 2 2 2 4 2 2 2 2" xfId="13154" xr:uid="{00000000-0005-0000-0000-000047330000}"/>
    <cellStyle name="Normal 3 2 2 2 2 2 2 4 2 2 3" xfId="13155" xr:uid="{00000000-0005-0000-0000-000048330000}"/>
    <cellStyle name="Normal 3 2 2 2 2 2 2 4 2 3" xfId="13156" xr:uid="{00000000-0005-0000-0000-000049330000}"/>
    <cellStyle name="Normal 3 2 2 2 2 2 2 4 2 3 2" xfId="13157" xr:uid="{00000000-0005-0000-0000-00004A330000}"/>
    <cellStyle name="Normal 3 2 2 2 2 2 2 4 2 4" xfId="13158" xr:uid="{00000000-0005-0000-0000-00004B330000}"/>
    <cellStyle name="Normal 3 2 2 2 2 2 2 4 3" xfId="13159" xr:uid="{00000000-0005-0000-0000-00004C330000}"/>
    <cellStyle name="Normal 3 2 2 2 2 2 2 4 3 2" xfId="13160" xr:uid="{00000000-0005-0000-0000-00004D330000}"/>
    <cellStyle name="Normal 3 2 2 2 2 2 2 4 3 2 2" xfId="13161" xr:uid="{00000000-0005-0000-0000-00004E330000}"/>
    <cellStyle name="Normal 3 2 2 2 2 2 2 4 3 3" xfId="13162" xr:uid="{00000000-0005-0000-0000-00004F330000}"/>
    <cellStyle name="Normal 3 2 2 2 2 2 2 4 4" xfId="13163" xr:uid="{00000000-0005-0000-0000-000050330000}"/>
    <cellStyle name="Normal 3 2 2 2 2 2 2 4 4 2" xfId="13164" xr:uid="{00000000-0005-0000-0000-000051330000}"/>
    <cellStyle name="Normal 3 2 2 2 2 2 2 4 5" xfId="13165" xr:uid="{00000000-0005-0000-0000-000052330000}"/>
    <cellStyle name="Normal 3 2 2 2 2 2 2 5" xfId="13166" xr:uid="{00000000-0005-0000-0000-000053330000}"/>
    <cellStyle name="Normal 3 2 2 2 2 2 2 5 2" xfId="13167" xr:uid="{00000000-0005-0000-0000-000054330000}"/>
    <cellStyle name="Normal 3 2 2 2 2 2 2 5 2 2" xfId="13168" xr:uid="{00000000-0005-0000-0000-000055330000}"/>
    <cellStyle name="Normal 3 2 2 2 2 2 2 5 2 2 2" xfId="13169" xr:uid="{00000000-0005-0000-0000-000056330000}"/>
    <cellStyle name="Normal 3 2 2 2 2 2 2 5 2 3" xfId="13170" xr:uid="{00000000-0005-0000-0000-000057330000}"/>
    <cellStyle name="Normal 3 2 2 2 2 2 2 5 3" xfId="13171" xr:uid="{00000000-0005-0000-0000-000058330000}"/>
    <cellStyle name="Normal 3 2 2 2 2 2 2 5 3 2" xfId="13172" xr:uid="{00000000-0005-0000-0000-000059330000}"/>
    <cellStyle name="Normal 3 2 2 2 2 2 2 5 4" xfId="13173" xr:uid="{00000000-0005-0000-0000-00005A330000}"/>
    <cellStyle name="Normal 3 2 2 2 2 2 2 6" xfId="13174" xr:uid="{00000000-0005-0000-0000-00005B330000}"/>
    <cellStyle name="Normal 3 2 2 2 2 2 2 6 2" xfId="13175" xr:uid="{00000000-0005-0000-0000-00005C330000}"/>
    <cellStyle name="Normal 3 2 2 2 2 2 2 6 2 2" xfId="13176" xr:uid="{00000000-0005-0000-0000-00005D330000}"/>
    <cellStyle name="Normal 3 2 2 2 2 2 2 6 2 2 2" xfId="13177" xr:uid="{00000000-0005-0000-0000-00005E330000}"/>
    <cellStyle name="Normal 3 2 2 2 2 2 2 6 2 3" xfId="13178" xr:uid="{00000000-0005-0000-0000-00005F330000}"/>
    <cellStyle name="Normal 3 2 2 2 2 2 2 6 3" xfId="13179" xr:uid="{00000000-0005-0000-0000-000060330000}"/>
    <cellStyle name="Normal 3 2 2 2 2 2 2 6 3 2" xfId="13180" xr:uid="{00000000-0005-0000-0000-000061330000}"/>
    <cellStyle name="Normal 3 2 2 2 2 2 2 6 4" xfId="13181" xr:uid="{00000000-0005-0000-0000-000062330000}"/>
    <cellStyle name="Normal 3 2 2 2 2 2 2 7" xfId="13182" xr:uid="{00000000-0005-0000-0000-000063330000}"/>
    <cellStyle name="Normal 3 2 2 2 2 2 2 7 2" xfId="13183" xr:uid="{00000000-0005-0000-0000-000064330000}"/>
    <cellStyle name="Normal 3 2 2 2 2 2 2 7 2 2" xfId="13184" xr:uid="{00000000-0005-0000-0000-000065330000}"/>
    <cellStyle name="Normal 3 2 2 2 2 2 2 7 3" xfId="13185" xr:uid="{00000000-0005-0000-0000-000066330000}"/>
    <cellStyle name="Normal 3 2 2 2 2 2 2 8" xfId="13186" xr:uid="{00000000-0005-0000-0000-000067330000}"/>
    <cellStyle name="Normal 3 2 2 2 2 2 2 8 2" xfId="13187" xr:uid="{00000000-0005-0000-0000-000068330000}"/>
    <cellStyle name="Normal 3 2 2 2 2 2 2 9" xfId="13188" xr:uid="{00000000-0005-0000-0000-000069330000}"/>
    <cellStyle name="Normal 3 2 2 2 2 2 2 9 2" xfId="13189" xr:uid="{00000000-0005-0000-0000-00006A330000}"/>
    <cellStyle name="Normal 3 2 2 2 2 2 3" xfId="13190" xr:uid="{00000000-0005-0000-0000-00006B330000}"/>
    <cellStyle name="Normal 3 2 2 2 2 2 3 10" xfId="13191" xr:uid="{00000000-0005-0000-0000-00006C330000}"/>
    <cellStyle name="Normal 3 2 2 2 2 2 3 2" xfId="13192" xr:uid="{00000000-0005-0000-0000-00006D330000}"/>
    <cellStyle name="Normal 3 2 2 2 2 2 3 2 2" xfId="13193" xr:uid="{00000000-0005-0000-0000-00006E330000}"/>
    <cellStyle name="Normal 3 2 2 2 2 2 3 2 2 2" xfId="13194" xr:uid="{00000000-0005-0000-0000-00006F330000}"/>
    <cellStyle name="Normal 3 2 2 2 2 2 3 2 2 2 2" xfId="13195" xr:uid="{00000000-0005-0000-0000-000070330000}"/>
    <cellStyle name="Normal 3 2 2 2 2 2 3 2 2 2 2 2" xfId="13196" xr:uid="{00000000-0005-0000-0000-000071330000}"/>
    <cellStyle name="Normal 3 2 2 2 2 2 3 2 2 2 2 2 2" xfId="13197" xr:uid="{00000000-0005-0000-0000-000072330000}"/>
    <cellStyle name="Normal 3 2 2 2 2 2 3 2 2 2 2 2 2 2" xfId="13198" xr:uid="{00000000-0005-0000-0000-000073330000}"/>
    <cellStyle name="Normal 3 2 2 2 2 2 3 2 2 2 2 2 3" xfId="13199" xr:uid="{00000000-0005-0000-0000-000074330000}"/>
    <cellStyle name="Normal 3 2 2 2 2 2 3 2 2 2 2 3" xfId="13200" xr:uid="{00000000-0005-0000-0000-000075330000}"/>
    <cellStyle name="Normal 3 2 2 2 2 2 3 2 2 2 2 3 2" xfId="13201" xr:uid="{00000000-0005-0000-0000-000076330000}"/>
    <cellStyle name="Normal 3 2 2 2 2 2 3 2 2 2 2 4" xfId="13202" xr:uid="{00000000-0005-0000-0000-000077330000}"/>
    <cellStyle name="Normal 3 2 2 2 2 2 3 2 2 2 3" xfId="13203" xr:uid="{00000000-0005-0000-0000-000078330000}"/>
    <cellStyle name="Normal 3 2 2 2 2 2 3 2 2 2 3 2" xfId="13204" xr:uid="{00000000-0005-0000-0000-000079330000}"/>
    <cellStyle name="Normal 3 2 2 2 2 2 3 2 2 2 3 2 2" xfId="13205" xr:uid="{00000000-0005-0000-0000-00007A330000}"/>
    <cellStyle name="Normal 3 2 2 2 2 2 3 2 2 2 3 3" xfId="13206" xr:uid="{00000000-0005-0000-0000-00007B330000}"/>
    <cellStyle name="Normal 3 2 2 2 2 2 3 2 2 2 4" xfId="13207" xr:uid="{00000000-0005-0000-0000-00007C330000}"/>
    <cellStyle name="Normal 3 2 2 2 2 2 3 2 2 2 4 2" xfId="13208" xr:uid="{00000000-0005-0000-0000-00007D330000}"/>
    <cellStyle name="Normal 3 2 2 2 2 2 3 2 2 2 5" xfId="13209" xr:uid="{00000000-0005-0000-0000-00007E330000}"/>
    <cellStyle name="Normal 3 2 2 2 2 2 3 2 2 3" xfId="13210" xr:uid="{00000000-0005-0000-0000-00007F330000}"/>
    <cellStyle name="Normal 3 2 2 2 2 2 3 2 2 3 2" xfId="13211" xr:uid="{00000000-0005-0000-0000-000080330000}"/>
    <cellStyle name="Normal 3 2 2 2 2 2 3 2 2 3 2 2" xfId="13212" xr:uid="{00000000-0005-0000-0000-000081330000}"/>
    <cellStyle name="Normal 3 2 2 2 2 2 3 2 2 3 2 2 2" xfId="13213" xr:uid="{00000000-0005-0000-0000-000082330000}"/>
    <cellStyle name="Normal 3 2 2 2 2 2 3 2 2 3 2 3" xfId="13214" xr:uid="{00000000-0005-0000-0000-000083330000}"/>
    <cellStyle name="Normal 3 2 2 2 2 2 3 2 2 3 3" xfId="13215" xr:uid="{00000000-0005-0000-0000-000084330000}"/>
    <cellStyle name="Normal 3 2 2 2 2 2 3 2 2 3 3 2" xfId="13216" xr:uid="{00000000-0005-0000-0000-000085330000}"/>
    <cellStyle name="Normal 3 2 2 2 2 2 3 2 2 3 4" xfId="13217" xr:uid="{00000000-0005-0000-0000-000086330000}"/>
    <cellStyle name="Normal 3 2 2 2 2 2 3 2 2 4" xfId="13218" xr:uid="{00000000-0005-0000-0000-000087330000}"/>
    <cellStyle name="Normal 3 2 2 2 2 2 3 2 2 4 2" xfId="13219" xr:uid="{00000000-0005-0000-0000-000088330000}"/>
    <cellStyle name="Normal 3 2 2 2 2 2 3 2 2 4 2 2" xfId="13220" xr:uid="{00000000-0005-0000-0000-000089330000}"/>
    <cellStyle name="Normal 3 2 2 2 2 2 3 2 2 4 2 2 2" xfId="13221" xr:uid="{00000000-0005-0000-0000-00008A330000}"/>
    <cellStyle name="Normal 3 2 2 2 2 2 3 2 2 4 2 3" xfId="13222" xr:uid="{00000000-0005-0000-0000-00008B330000}"/>
    <cellStyle name="Normal 3 2 2 2 2 2 3 2 2 4 3" xfId="13223" xr:uid="{00000000-0005-0000-0000-00008C330000}"/>
    <cellStyle name="Normal 3 2 2 2 2 2 3 2 2 4 3 2" xfId="13224" xr:uid="{00000000-0005-0000-0000-00008D330000}"/>
    <cellStyle name="Normal 3 2 2 2 2 2 3 2 2 4 4" xfId="13225" xr:uid="{00000000-0005-0000-0000-00008E330000}"/>
    <cellStyle name="Normal 3 2 2 2 2 2 3 2 2 5" xfId="13226" xr:uid="{00000000-0005-0000-0000-00008F330000}"/>
    <cellStyle name="Normal 3 2 2 2 2 2 3 2 2 5 2" xfId="13227" xr:uid="{00000000-0005-0000-0000-000090330000}"/>
    <cellStyle name="Normal 3 2 2 2 2 2 3 2 2 5 2 2" xfId="13228" xr:uid="{00000000-0005-0000-0000-000091330000}"/>
    <cellStyle name="Normal 3 2 2 2 2 2 3 2 2 5 3" xfId="13229" xr:uid="{00000000-0005-0000-0000-000092330000}"/>
    <cellStyle name="Normal 3 2 2 2 2 2 3 2 2 6" xfId="13230" xr:uid="{00000000-0005-0000-0000-000093330000}"/>
    <cellStyle name="Normal 3 2 2 2 2 2 3 2 2 6 2" xfId="13231" xr:uid="{00000000-0005-0000-0000-000094330000}"/>
    <cellStyle name="Normal 3 2 2 2 2 2 3 2 2 7" xfId="13232" xr:uid="{00000000-0005-0000-0000-000095330000}"/>
    <cellStyle name="Normal 3 2 2 2 2 2 3 2 2 7 2" xfId="13233" xr:uid="{00000000-0005-0000-0000-000096330000}"/>
    <cellStyle name="Normal 3 2 2 2 2 2 3 2 2 8" xfId="13234" xr:uid="{00000000-0005-0000-0000-000097330000}"/>
    <cellStyle name="Normal 3 2 2 2 2 2 3 2 3" xfId="13235" xr:uid="{00000000-0005-0000-0000-000098330000}"/>
    <cellStyle name="Normal 3 2 2 2 2 2 3 2 3 2" xfId="13236" xr:uid="{00000000-0005-0000-0000-000099330000}"/>
    <cellStyle name="Normal 3 2 2 2 2 2 3 2 3 2 2" xfId="13237" xr:uid="{00000000-0005-0000-0000-00009A330000}"/>
    <cellStyle name="Normal 3 2 2 2 2 2 3 2 3 2 2 2" xfId="13238" xr:uid="{00000000-0005-0000-0000-00009B330000}"/>
    <cellStyle name="Normal 3 2 2 2 2 2 3 2 3 2 2 2 2" xfId="13239" xr:uid="{00000000-0005-0000-0000-00009C330000}"/>
    <cellStyle name="Normal 3 2 2 2 2 2 3 2 3 2 2 3" xfId="13240" xr:uid="{00000000-0005-0000-0000-00009D330000}"/>
    <cellStyle name="Normal 3 2 2 2 2 2 3 2 3 2 3" xfId="13241" xr:uid="{00000000-0005-0000-0000-00009E330000}"/>
    <cellStyle name="Normal 3 2 2 2 2 2 3 2 3 2 3 2" xfId="13242" xr:uid="{00000000-0005-0000-0000-00009F330000}"/>
    <cellStyle name="Normal 3 2 2 2 2 2 3 2 3 2 4" xfId="13243" xr:uid="{00000000-0005-0000-0000-0000A0330000}"/>
    <cellStyle name="Normal 3 2 2 2 2 2 3 2 3 3" xfId="13244" xr:uid="{00000000-0005-0000-0000-0000A1330000}"/>
    <cellStyle name="Normal 3 2 2 2 2 2 3 2 3 3 2" xfId="13245" xr:uid="{00000000-0005-0000-0000-0000A2330000}"/>
    <cellStyle name="Normal 3 2 2 2 2 2 3 2 3 3 2 2" xfId="13246" xr:uid="{00000000-0005-0000-0000-0000A3330000}"/>
    <cellStyle name="Normal 3 2 2 2 2 2 3 2 3 3 3" xfId="13247" xr:uid="{00000000-0005-0000-0000-0000A4330000}"/>
    <cellStyle name="Normal 3 2 2 2 2 2 3 2 3 4" xfId="13248" xr:uid="{00000000-0005-0000-0000-0000A5330000}"/>
    <cellStyle name="Normal 3 2 2 2 2 2 3 2 3 4 2" xfId="13249" xr:uid="{00000000-0005-0000-0000-0000A6330000}"/>
    <cellStyle name="Normal 3 2 2 2 2 2 3 2 3 5" xfId="13250" xr:uid="{00000000-0005-0000-0000-0000A7330000}"/>
    <cellStyle name="Normal 3 2 2 2 2 2 3 2 4" xfId="13251" xr:uid="{00000000-0005-0000-0000-0000A8330000}"/>
    <cellStyle name="Normal 3 2 2 2 2 2 3 2 4 2" xfId="13252" xr:uid="{00000000-0005-0000-0000-0000A9330000}"/>
    <cellStyle name="Normal 3 2 2 2 2 2 3 2 4 2 2" xfId="13253" xr:uid="{00000000-0005-0000-0000-0000AA330000}"/>
    <cellStyle name="Normal 3 2 2 2 2 2 3 2 4 2 2 2" xfId="13254" xr:uid="{00000000-0005-0000-0000-0000AB330000}"/>
    <cellStyle name="Normal 3 2 2 2 2 2 3 2 4 2 3" xfId="13255" xr:uid="{00000000-0005-0000-0000-0000AC330000}"/>
    <cellStyle name="Normal 3 2 2 2 2 2 3 2 4 3" xfId="13256" xr:uid="{00000000-0005-0000-0000-0000AD330000}"/>
    <cellStyle name="Normal 3 2 2 2 2 2 3 2 4 3 2" xfId="13257" xr:uid="{00000000-0005-0000-0000-0000AE330000}"/>
    <cellStyle name="Normal 3 2 2 2 2 2 3 2 4 4" xfId="13258" xr:uid="{00000000-0005-0000-0000-0000AF330000}"/>
    <cellStyle name="Normal 3 2 2 2 2 2 3 2 5" xfId="13259" xr:uid="{00000000-0005-0000-0000-0000B0330000}"/>
    <cellStyle name="Normal 3 2 2 2 2 2 3 2 5 2" xfId="13260" xr:uid="{00000000-0005-0000-0000-0000B1330000}"/>
    <cellStyle name="Normal 3 2 2 2 2 2 3 2 5 2 2" xfId="13261" xr:uid="{00000000-0005-0000-0000-0000B2330000}"/>
    <cellStyle name="Normal 3 2 2 2 2 2 3 2 5 2 2 2" xfId="13262" xr:uid="{00000000-0005-0000-0000-0000B3330000}"/>
    <cellStyle name="Normal 3 2 2 2 2 2 3 2 5 2 3" xfId="13263" xr:uid="{00000000-0005-0000-0000-0000B4330000}"/>
    <cellStyle name="Normal 3 2 2 2 2 2 3 2 5 3" xfId="13264" xr:uid="{00000000-0005-0000-0000-0000B5330000}"/>
    <cellStyle name="Normal 3 2 2 2 2 2 3 2 5 3 2" xfId="13265" xr:uid="{00000000-0005-0000-0000-0000B6330000}"/>
    <cellStyle name="Normal 3 2 2 2 2 2 3 2 5 4" xfId="13266" xr:uid="{00000000-0005-0000-0000-0000B7330000}"/>
    <cellStyle name="Normal 3 2 2 2 2 2 3 2 6" xfId="13267" xr:uid="{00000000-0005-0000-0000-0000B8330000}"/>
    <cellStyle name="Normal 3 2 2 2 2 2 3 2 6 2" xfId="13268" xr:uid="{00000000-0005-0000-0000-0000B9330000}"/>
    <cellStyle name="Normal 3 2 2 2 2 2 3 2 6 2 2" xfId="13269" xr:uid="{00000000-0005-0000-0000-0000BA330000}"/>
    <cellStyle name="Normal 3 2 2 2 2 2 3 2 6 3" xfId="13270" xr:uid="{00000000-0005-0000-0000-0000BB330000}"/>
    <cellStyle name="Normal 3 2 2 2 2 2 3 2 7" xfId="13271" xr:uid="{00000000-0005-0000-0000-0000BC330000}"/>
    <cellStyle name="Normal 3 2 2 2 2 2 3 2 7 2" xfId="13272" xr:uid="{00000000-0005-0000-0000-0000BD330000}"/>
    <cellStyle name="Normal 3 2 2 2 2 2 3 2 8" xfId="13273" xr:uid="{00000000-0005-0000-0000-0000BE330000}"/>
    <cellStyle name="Normal 3 2 2 2 2 2 3 2 8 2" xfId="13274" xr:uid="{00000000-0005-0000-0000-0000BF330000}"/>
    <cellStyle name="Normal 3 2 2 2 2 2 3 2 9" xfId="13275" xr:uid="{00000000-0005-0000-0000-0000C0330000}"/>
    <cellStyle name="Normal 3 2 2 2 2 2 3 3" xfId="13276" xr:uid="{00000000-0005-0000-0000-0000C1330000}"/>
    <cellStyle name="Normal 3 2 2 2 2 2 3 3 2" xfId="13277" xr:uid="{00000000-0005-0000-0000-0000C2330000}"/>
    <cellStyle name="Normal 3 2 2 2 2 2 3 3 2 2" xfId="13278" xr:uid="{00000000-0005-0000-0000-0000C3330000}"/>
    <cellStyle name="Normal 3 2 2 2 2 2 3 3 2 2 2" xfId="13279" xr:uid="{00000000-0005-0000-0000-0000C4330000}"/>
    <cellStyle name="Normal 3 2 2 2 2 2 3 3 2 2 2 2" xfId="13280" xr:uid="{00000000-0005-0000-0000-0000C5330000}"/>
    <cellStyle name="Normal 3 2 2 2 2 2 3 3 2 2 2 2 2" xfId="13281" xr:uid="{00000000-0005-0000-0000-0000C6330000}"/>
    <cellStyle name="Normal 3 2 2 2 2 2 3 3 2 2 2 3" xfId="13282" xr:uid="{00000000-0005-0000-0000-0000C7330000}"/>
    <cellStyle name="Normal 3 2 2 2 2 2 3 3 2 2 3" xfId="13283" xr:uid="{00000000-0005-0000-0000-0000C8330000}"/>
    <cellStyle name="Normal 3 2 2 2 2 2 3 3 2 2 3 2" xfId="13284" xr:uid="{00000000-0005-0000-0000-0000C9330000}"/>
    <cellStyle name="Normal 3 2 2 2 2 2 3 3 2 2 4" xfId="13285" xr:uid="{00000000-0005-0000-0000-0000CA330000}"/>
    <cellStyle name="Normal 3 2 2 2 2 2 3 3 2 3" xfId="13286" xr:uid="{00000000-0005-0000-0000-0000CB330000}"/>
    <cellStyle name="Normal 3 2 2 2 2 2 3 3 2 3 2" xfId="13287" xr:uid="{00000000-0005-0000-0000-0000CC330000}"/>
    <cellStyle name="Normal 3 2 2 2 2 2 3 3 2 3 2 2" xfId="13288" xr:uid="{00000000-0005-0000-0000-0000CD330000}"/>
    <cellStyle name="Normal 3 2 2 2 2 2 3 3 2 3 3" xfId="13289" xr:uid="{00000000-0005-0000-0000-0000CE330000}"/>
    <cellStyle name="Normal 3 2 2 2 2 2 3 3 2 4" xfId="13290" xr:uid="{00000000-0005-0000-0000-0000CF330000}"/>
    <cellStyle name="Normal 3 2 2 2 2 2 3 3 2 4 2" xfId="13291" xr:uid="{00000000-0005-0000-0000-0000D0330000}"/>
    <cellStyle name="Normal 3 2 2 2 2 2 3 3 2 5" xfId="13292" xr:uid="{00000000-0005-0000-0000-0000D1330000}"/>
    <cellStyle name="Normal 3 2 2 2 2 2 3 3 3" xfId="13293" xr:uid="{00000000-0005-0000-0000-0000D2330000}"/>
    <cellStyle name="Normal 3 2 2 2 2 2 3 3 3 2" xfId="13294" xr:uid="{00000000-0005-0000-0000-0000D3330000}"/>
    <cellStyle name="Normal 3 2 2 2 2 2 3 3 3 2 2" xfId="13295" xr:uid="{00000000-0005-0000-0000-0000D4330000}"/>
    <cellStyle name="Normal 3 2 2 2 2 2 3 3 3 2 2 2" xfId="13296" xr:uid="{00000000-0005-0000-0000-0000D5330000}"/>
    <cellStyle name="Normal 3 2 2 2 2 2 3 3 3 2 3" xfId="13297" xr:uid="{00000000-0005-0000-0000-0000D6330000}"/>
    <cellStyle name="Normal 3 2 2 2 2 2 3 3 3 3" xfId="13298" xr:uid="{00000000-0005-0000-0000-0000D7330000}"/>
    <cellStyle name="Normal 3 2 2 2 2 2 3 3 3 3 2" xfId="13299" xr:uid="{00000000-0005-0000-0000-0000D8330000}"/>
    <cellStyle name="Normal 3 2 2 2 2 2 3 3 3 4" xfId="13300" xr:uid="{00000000-0005-0000-0000-0000D9330000}"/>
    <cellStyle name="Normal 3 2 2 2 2 2 3 3 4" xfId="13301" xr:uid="{00000000-0005-0000-0000-0000DA330000}"/>
    <cellStyle name="Normal 3 2 2 2 2 2 3 3 4 2" xfId="13302" xr:uid="{00000000-0005-0000-0000-0000DB330000}"/>
    <cellStyle name="Normal 3 2 2 2 2 2 3 3 4 2 2" xfId="13303" xr:uid="{00000000-0005-0000-0000-0000DC330000}"/>
    <cellStyle name="Normal 3 2 2 2 2 2 3 3 4 2 2 2" xfId="13304" xr:uid="{00000000-0005-0000-0000-0000DD330000}"/>
    <cellStyle name="Normal 3 2 2 2 2 2 3 3 4 2 3" xfId="13305" xr:uid="{00000000-0005-0000-0000-0000DE330000}"/>
    <cellStyle name="Normal 3 2 2 2 2 2 3 3 4 3" xfId="13306" xr:uid="{00000000-0005-0000-0000-0000DF330000}"/>
    <cellStyle name="Normal 3 2 2 2 2 2 3 3 4 3 2" xfId="13307" xr:uid="{00000000-0005-0000-0000-0000E0330000}"/>
    <cellStyle name="Normal 3 2 2 2 2 2 3 3 4 4" xfId="13308" xr:uid="{00000000-0005-0000-0000-0000E1330000}"/>
    <cellStyle name="Normal 3 2 2 2 2 2 3 3 5" xfId="13309" xr:uid="{00000000-0005-0000-0000-0000E2330000}"/>
    <cellStyle name="Normal 3 2 2 2 2 2 3 3 5 2" xfId="13310" xr:uid="{00000000-0005-0000-0000-0000E3330000}"/>
    <cellStyle name="Normal 3 2 2 2 2 2 3 3 5 2 2" xfId="13311" xr:uid="{00000000-0005-0000-0000-0000E4330000}"/>
    <cellStyle name="Normal 3 2 2 2 2 2 3 3 5 3" xfId="13312" xr:uid="{00000000-0005-0000-0000-0000E5330000}"/>
    <cellStyle name="Normal 3 2 2 2 2 2 3 3 6" xfId="13313" xr:uid="{00000000-0005-0000-0000-0000E6330000}"/>
    <cellStyle name="Normal 3 2 2 2 2 2 3 3 6 2" xfId="13314" xr:uid="{00000000-0005-0000-0000-0000E7330000}"/>
    <cellStyle name="Normal 3 2 2 2 2 2 3 3 7" xfId="13315" xr:uid="{00000000-0005-0000-0000-0000E8330000}"/>
    <cellStyle name="Normal 3 2 2 2 2 2 3 3 7 2" xfId="13316" xr:uid="{00000000-0005-0000-0000-0000E9330000}"/>
    <cellStyle name="Normal 3 2 2 2 2 2 3 3 8" xfId="13317" xr:uid="{00000000-0005-0000-0000-0000EA330000}"/>
    <cellStyle name="Normal 3 2 2 2 2 2 3 4" xfId="13318" xr:uid="{00000000-0005-0000-0000-0000EB330000}"/>
    <cellStyle name="Normal 3 2 2 2 2 2 3 4 2" xfId="13319" xr:uid="{00000000-0005-0000-0000-0000EC330000}"/>
    <cellStyle name="Normal 3 2 2 2 2 2 3 4 2 2" xfId="13320" xr:uid="{00000000-0005-0000-0000-0000ED330000}"/>
    <cellStyle name="Normal 3 2 2 2 2 2 3 4 2 2 2" xfId="13321" xr:uid="{00000000-0005-0000-0000-0000EE330000}"/>
    <cellStyle name="Normal 3 2 2 2 2 2 3 4 2 2 2 2" xfId="13322" xr:uid="{00000000-0005-0000-0000-0000EF330000}"/>
    <cellStyle name="Normal 3 2 2 2 2 2 3 4 2 2 3" xfId="13323" xr:uid="{00000000-0005-0000-0000-0000F0330000}"/>
    <cellStyle name="Normal 3 2 2 2 2 2 3 4 2 3" xfId="13324" xr:uid="{00000000-0005-0000-0000-0000F1330000}"/>
    <cellStyle name="Normal 3 2 2 2 2 2 3 4 2 3 2" xfId="13325" xr:uid="{00000000-0005-0000-0000-0000F2330000}"/>
    <cellStyle name="Normal 3 2 2 2 2 2 3 4 2 4" xfId="13326" xr:uid="{00000000-0005-0000-0000-0000F3330000}"/>
    <cellStyle name="Normal 3 2 2 2 2 2 3 4 3" xfId="13327" xr:uid="{00000000-0005-0000-0000-0000F4330000}"/>
    <cellStyle name="Normal 3 2 2 2 2 2 3 4 3 2" xfId="13328" xr:uid="{00000000-0005-0000-0000-0000F5330000}"/>
    <cellStyle name="Normal 3 2 2 2 2 2 3 4 3 2 2" xfId="13329" xr:uid="{00000000-0005-0000-0000-0000F6330000}"/>
    <cellStyle name="Normal 3 2 2 2 2 2 3 4 3 3" xfId="13330" xr:uid="{00000000-0005-0000-0000-0000F7330000}"/>
    <cellStyle name="Normal 3 2 2 2 2 2 3 4 4" xfId="13331" xr:uid="{00000000-0005-0000-0000-0000F8330000}"/>
    <cellStyle name="Normal 3 2 2 2 2 2 3 4 4 2" xfId="13332" xr:uid="{00000000-0005-0000-0000-0000F9330000}"/>
    <cellStyle name="Normal 3 2 2 2 2 2 3 4 5" xfId="13333" xr:uid="{00000000-0005-0000-0000-0000FA330000}"/>
    <cellStyle name="Normal 3 2 2 2 2 2 3 5" xfId="13334" xr:uid="{00000000-0005-0000-0000-0000FB330000}"/>
    <cellStyle name="Normal 3 2 2 2 2 2 3 5 2" xfId="13335" xr:uid="{00000000-0005-0000-0000-0000FC330000}"/>
    <cellStyle name="Normal 3 2 2 2 2 2 3 5 2 2" xfId="13336" xr:uid="{00000000-0005-0000-0000-0000FD330000}"/>
    <cellStyle name="Normal 3 2 2 2 2 2 3 5 2 2 2" xfId="13337" xr:uid="{00000000-0005-0000-0000-0000FE330000}"/>
    <cellStyle name="Normal 3 2 2 2 2 2 3 5 2 3" xfId="13338" xr:uid="{00000000-0005-0000-0000-0000FF330000}"/>
    <cellStyle name="Normal 3 2 2 2 2 2 3 5 3" xfId="13339" xr:uid="{00000000-0005-0000-0000-000000340000}"/>
    <cellStyle name="Normal 3 2 2 2 2 2 3 5 3 2" xfId="13340" xr:uid="{00000000-0005-0000-0000-000001340000}"/>
    <cellStyle name="Normal 3 2 2 2 2 2 3 5 4" xfId="13341" xr:uid="{00000000-0005-0000-0000-000002340000}"/>
    <cellStyle name="Normal 3 2 2 2 2 2 3 6" xfId="13342" xr:uid="{00000000-0005-0000-0000-000003340000}"/>
    <cellStyle name="Normal 3 2 2 2 2 2 3 6 2" xfId="13343" xr:uid="{00000000-0005-0000-0000-000004340000}"/>
    <cellStyle name="Normal 3 2 2 2 2 2 3 6 2 2" xfId="13344" xr:uid="{00000000-0005-0000-0000-000005340000}"/>
    <cellStyle name="Normal 3 2 2 2 2 2 3 6 2 2 2" xfId="13345" xr:uid="{00000000-0005-0000-0000-000006340000}"/>
    <cellStyle name="Normal 3 2 2 2 2 2 3 6 2 3" xfId="13346" xr:uid="{00000000-0005-0000-0000-000007340000}"/>
    <cellStyle name="Normal 3 2 2 2 2 2 3 6 3" xfId="13347" xr:uid="{00000000-0005-0000-0000-000008340000}"/>
    <cellStyle name="Normal 3 2 2 2 2 2 3 6 3 2" xfId="13348" xr:uid="{00000000-0005-0000-0000-000009340000}"/>
    <cellStyle name="Normal 3 2 2 2 2 2 3 6 4" xfId="13349" xr:uid="{00000000-0005-0000-0000-00000A340000}"/>
    <cellStyle name="Normal 3 2 2 2 2 2 3 7" xfId="13350" xr:uid="{00000000-0005-0000-0000-00000B340000}"/>
    <cellStyle name="Normal 3 2 2 2 2 2 3 7 2" xfId="13351" xr:uid="{00000000-0005-0000-0000-00000C340000}"/>
    <cellStyle name="Normal 3 2 2 2 2 2 3 7 2 2" xfId="13352" xr:uid="{00000000-0005-0000-0000-00000D340000}"/>
    <cellStyle name="Normal 3 2 2 2 2 2 3 7 3" xfId="13353" xr:uid="{00000000-0005-0000-0000-00000E340000}"/>
    <cellStyle name="Normal 3 2 2 2 2 2 3 8" xfId="13354" xr:uid="{00000000-0005-0000-0000-00000F340000}"/>
    <cellStyle name="Normal 3 2 2 2 2 2 3 8 2" xfId="13355" xr:uid="{00000000-0005-0000-0000-000010340000}"/>
    <cellStyle name="Normal 3 2 2 2 2 2 3 9" xfId="13356" xr:uid="{00000000-0005-0000-0000-000011340000}"/>
    <cellStyle name="Normal 3 2 2 2 2 2 3 9 2" xfId="13357" xr:uid="{00000000-0005-0000-0000-000012340000}"/>
    <cellStyle name="Normal 3 2 2 2 2 2 4" xfId="13358" xr:uid="{00000000-0005-0000-0000-000013340000}"/>
    <cellStyle name="Normal 3 2 2 2 2 2 4 10" xfId="13359" xr:uid="{00000000-0005-0000-0000-000014340000}"/>
    <cellStyle name="Normal 3 2 2 2 2 2 4 2" xfId="13360" xr:uid="{00000000-0005-0000-0000-000015340000}"/>
    <cellStyle name="Normal 3 2 2 2 2 2 4 2 2" xfId="13361" xr:uid="{00000000-0005-0000-0000-000016340000}"/>
    <cellStyle name="Normal 3 2 2 2 2 2 4 2 2 2" xfId="13362" xr:uid="{00000000-0005-0000-0000-000017340000}"/>
    <cellStyle name="Normal 3 2 2 2 2 2 4 2 2 2 2" xfId="13363" xr:uid="{00000000-0005-0000-0000-000018340000}"/>
    <cellStyle name="Normal 3 2 2 2 2 2 4 2 2 2 2 2" xfId="13364" xr:uid="{00000000-0005-0000-0000-000019340000}"/>
    <cellStyle name="Normal 3 2 2 2 2 2 4 2 2 2 2 2 2" xfId="13365" xr:uid="{00000000-0005-0000-0000-00001A340000}"/>
    <cellStyle name="Normal 3 2 2 2 2 2 4 2 2 2 2 2 2 2" xfId="13366" xr:uid="{00000000-0005-0000-0000-00001B340000}"/>
    <cellStyle name="Normal 3 2 2 2 2 2 4 2 2 2 2 2 3" xfId="13367" xr:uid="{00000000-0005-0000-0000-00001C340000}"/>
    <cellStyle name="Normal 3 2 2 2 2 2 4 2 2 2 2 3" xfId="13368" xr:uid="{00000000-0005-0000-0000-00001D340000}"/>
    <cellStyle name="Normal 3 2 2 2 2 2 4 2 2 2 2 3 2" xfId="13369" xr:uid="{00000000-0005-0000-0000-00001E340000}"/>
    <cellStyle name="Normal 3 2 2 2 2 2 4 2 2 2 2 4" xfId="13370" xr:uid="{00000000-0005-0000-0000-00001F340000}"/>
    <cellStyle name="Normal 3 2 2 2 2 2 4 2 2 2 3" xfId="13371" xr:uid="{00000000-0005-0000-0000-000020340000}"/>
    <cellStyle name="Normal 3 2 2 2 2 2 4 2 2 2 3 2" xfId="13372" xr:uid="{00000000-0005-0000-0000-000021340000}"/>
    <cellStyle name="Normal 3 2 2 2 2 2 4 2 2 2 3 2 2" xfId="13373" xr:uid="{00000000-0005-0000-0000-000022340000}"/>
    <cellStyle name="Normal 3 2 2 2 2 2 4 2 2 2 3 3" xfId="13374" xr:uid="{00000000-0005-0000-0000-000023340000}"/>
    <cellStyle name="Normal 3 2 2 2 2 2 4 2 2 2 4" xfId="13375" xr:uid="{00000000-0005-0000-0000-000024340000}"/>
    <cellStyle name="Normal 3 2 2 2 2 2 4 2 2 2 4 2" xfId="13376" xr:uid="{00000000-0005-0000-0000-000025340000}"/>
    <cellStyle name="Normal 3 2 2 2 2 2 4 2 2 2 5" xfId="13377" xr:uid="{00000000-0005-0000-0000-000026340000}"/>
    <cellStyle name="Normal 3 2 2 2 2 2 4 2 2 3" xfId="13378" xr:uid="{00000000-0005-0000-0000-000027340000}"/>
    <cellStyle name="Normal 3 2 2 2 2 2 4 2 2 3 2" xfId="13379" xr:uid="{00000000-0005-0000-0000-000028340000}"/>
    <cellStyle name="Normal 3 2 2 2 2 2 4 2 2 3 2 2" xfId="13380" xr:uid="{00000000-0005-0000-0000-000029340000}"/>
    <cellStyle name="Normal 3 2 2 2 2 2 4 2 2 3 2 2 2" xfId="13381" xr:uid="{00000000-0005-0000-0000-00002A340000}"/>
    <cellStyle name="Normal 3 2 2 2 2 2 4 2 2 3 2 3" xfId="13382" xr:uid="{00000000-0005-0000-0000-00002B340000}"/>
    <cellStyle name="Normal 3 2 2 2 2 2 4 2 2 3 3" xfId="13383" xr:uid="{00000000-0005-0000-0000-00002C340000}"/>
    <cellStyle name="Normal 3 2 2 2 2 2 4 2 2 3 3 2" xfId="13384" xr:uid="{00000000-0005-0000-0000-00002D340000}"/>
    <cellStyle name="Normal 3 2 2 2 2 2 4 2 2 3 4" xfId="13385" xr:uid="{00000000-0005-0000-0000-00002E340000}"/>
    <cellStyle name="Normal 3 2 2 2 2 2 4 2 2 4" xfId="13386" xr:uid="{00000000-0005-0000-0000-00002F340000}"/>
    <cellStyle name="Normal 3 2 2 2 2 2 4 2 2 4 2" xfId="13387" xr:uid="{00000000-0005-0000-0000-000030340000}"/>
    <cellStyle name="Normal 3 2 2 2 2 2 4 2 2 4 2 2" xfId="13388" xr:uid="{00000000-0005-0000-0000-000031340000}"/>
    <cellStyle name="Normal 3 2 2 2 2 2 4 2 2 4 2 2 2" xfId="13389" xr:uid="{00000000-0005-0000-0000-000032340000}"/>
    <cellStyle name="Normal 3 2 2 2 2 2 4 2 2 4 2 3" xfId="13390" xr:uid="{00000000-0005-0000-0000-000033340000}"/>
    <cellStyle name="Normal 3 2 2 2 2 2 4 2 2 4 3" xfId="13391" xr:uid="{00000000-0005-0000-0000-000034340000}"/>
    <cellStyle name="Normal 3 2 2 2 2 2 4 2 2 4 3 2" xfId="13392" xr:uid="{00000000-0005-0000-0000-000035340000}"/>
    <cellStyle name="Normal 3 2 2 2 2 2 4 2 2 4 4" xfId="13393" xr:uid="{00000000-0005-0000-0000-000036340000}"/>
    <cellStyle name="Normal 3 2 2 2 2 2 4 2 2 5" xfId="13394" xr:uid="{00000000-0005-0000-0000-000037340000}"/>
    <cellStyle name="Normal 3 2 2 2 2 2 4 2 2 5 2" xfId="13395" xr:uid="{00000000-0005-0000-0000-000038340000}"/>
    <cellStyle name="Normal 3 2 2 2 2 2 4 2 2 5 2 2" xfId="13396" xr:uid="{00000000-0005-0000-0000-000039340000}"/>
    <cellStyle name="Normal 3 2 2 2 2 2 4 2 2 5 3" xfId="13397" xr:uid="{00000000-0005-0000-0000-00003A340000}"/>
    <cellStyle name="Normal 3 2 2 2 2 2 4 2 2 6" xfId="13398" xr:uid="{00000000-0005-0000-0000-00003B340000}"/>
    <cellStyle name="Normal 3 2 2 2 2 2 4 2 2 6 2" xfId="13399" xr:uid="{00000000-0005-0000-0000-00003C340000}"/>
    <cellStyle name="Normal 3 2 2 2 2 2 4 2 2 7" xfId="13400" xr:uid="{00000000-0005-0000-0000-00003D340000}"/>
    <cellStyle name="Normal 3 2 2 2 2 2 4 2 2 7 2" xfId="13401" xr:uid="{00000000-0005-0000-0000-00003E340000}"/>
    <cellStyle name="Normal 3 2 2 2 2 2 4 2 2 8" xfId="13402" xr:uid="{00000000-0005-0000-0000-00003F340000}"/>
    <cellStyle name="Normal 3 2 2 2 2 2 4 2 3" xfId="13403" xr:uid="{00000000-0005-0000-0000-000040340000}"/>
    <cellStyle name="Normal 3 2 2 2 2 2 4 2 3 2" xfId="13404" xr:uid="{00000000-0005-0000-0000-000041340000}"/>
    <cellStyle name="Normal 3 2 2 2 2 2 4 2 3 2 2" xfId="13405" xr:uid="{00000000-0005-0000-0000-000042340000}"/>
    <cellStyle name="Normal 3 2 2 2 2 2 4 2 3 2 2 2" xfId="13406" xr:uid="{00000000-0005-0000-0000-000043340000}"/>
    <cellStyle name="Normal 3 2 2 2 2 2 4 2 3 2 2 2 2" xfId="13407" xr:uid="{00000000-0005-0000-0000-000044340000}"/>
    <cellStyle name="Normal 3 2 2 2 2 2 4 2 3 2 2 3" xfId="13408" xr:uid="{00000000-0005-0000-0000-000045340000}"/>
    <cellStyle name="Normal 3 2 2 2 2 2 4 2 3 2 3" xfId="13409" xr:uid="{00000000-0005-0000-0000-000046340000}"/>
    <cellStyle name="Normal 3 2 2 2 2 2 4 2 3 2 3 2" xfId="13410" xr:uid="{00000000-0005-0000-0000-000047340000}"/>
    <cellStyle name="Normal 3 2 2 2 2 2 4 2 3 2 4" xfId="13411" xr:uid="{00000000-0005-0000-0000-000048340000}"/>
    <cellStyle name="Normal 3 2 2 2 2 2 4 2 3 3" xfId="13412" xr:uid="{00000000-0005-0000-0000-000049340000}"/>
    <cellStyle name="Normal 3 2 2 2 2 2 4 2 3 3 2" xfId="13413" xr:uid="{00000000-0005-0000-0000-00004A340000}"/>
    <cellStyle name="Normal 3 2 2 2 2 2 4 2 3 3 2 2" xfId="13414" xr:uid="{00000000-0005-0000-0000-00004B340000}"/>
    <cellStyle name="Normal 3 2 2 2 2 2 4 2 3 3 3" xfId="13415" xr:uid="{00000000-0005-0000-0000-00004C340000}"/>
    <cellStyle name="Normal 3 2 2 2 2 2 4 2 3 4" xfId="13416" xr:uid="{00000000-0005-0000-0000-00004D340000}"/>
    <cellStyle name="Normal 3 2 2 2 2 2 4 2 3 4 2" xfId="13417" xr:uid="{00000000-0005-0000-0000-00004E340000}"/>
    <cellStyle name="Normal 3 2 2 2 2 2 4 2 3 5" xfId="13418" xr:uid="{00000000-0005-0000-0000-00004F340000}"/>
    <cellStyle name="Normal 3 2 2 2 2 2 4 2 4" xfId="13419" xr:uid="{00000000-0005-0000-0000-000050340000}"/>
    <cellStyle name="Normal 3 2 2 2 2 2 4 2 4 2" xfId="13420" xr:uid="{00000000-0005-0000-0000-000051340000}"/>
    <cellStyle name="Normal 3 2 2 2 2 2 4 2 4 2 2" xfId="13421" xr:uid="{00000000-0005-0000-0000-000052340000}"/>
    <cellStyle name="Normal 3 2 2 2 2 2 4 2 4 2 2 2" xfId="13422" xr:uid="{00000000-0005-0000-0000-000053340000}"/>
    <cellStyle name="Normal 3 2 2 2 2 2 4 2 4 2 3" xfId="13423" xr:uid="{00000000-0005-0000-0000-000054340000}"/>
    <cellStyle name="Normal 3 2 2 2 2 2 4 2 4 3" xfId="13424" xr:uid="{00000000-0005-0000-0000-000055340000}"/>
    <cellStyle name="Normal 3 2 2 2 2 2 4 2 4 3 2" xfId="13425" xr:uid="{00000000-0005-0000-0000-000056340000}"/>
    <cellStyle name="Normal 3 2 2 2 2 2 4 2 4 4" xfId="13426" xr:uid="{00000000-0005-0000-0000-000057340000}"/>
    <cellStyle name="Normal 3 2 2 2 2 2 4 2 5" xfId="13427" xr:uid="{00000000-0005-0000-0000-000058340000}"/>
    <cellStyle name="Normal 3 2 2 2 2 2 4 2 5 2" xfId="13428" xr:uid="{00000000-0005-0000-0000-000059340000}"/>
    <cellStyle name="Normal 3 2 2 2 2 2 4 2 5 2 2" xfId="13429" xr:uid="{00000000-0005-0000-0000-00005A340000}"/>
    <cellStyle name="Normal 3 2 2 2 2 2 4 2 5 2 2 2" xfId="13430" xr:uid="{00000000-0005-0000-0000-00005B340000}"/>
    <cellStyle name="Normal 3 2 2 2 2 2 4 2 5 2 3" xfId="13431" xr:uid="{00000000-0005-0000-0000-00005C340000}"/>
    <cellStyle name="Normal 3 2 2 2 2 2 4 2 5 3" xfId="13432" xr:uid="{00000000-0005-0000-0000-00005D340000}"/>
    <cellStyle name="Normal 3 2 2 2 2 2 4 2 5 3 2" xfId="13433" xr:uid="{00000000-0005-0000-0000-00005E340000}"/>
    <cellStyle name="Normal 3 2 2 2 2 2 4 2 5 4" xfId="13434" xr:uid="{00000000-0005-0000-0000-00005F340000}"/>
    <cellStyle name="Normal 3 2 2 2 2 2 4 2 6" xfId="13435" xr:uid="{00000000-0005-0000-0000-000060340000}"/>
    <cellStyle name="Normal 3 2 2 2 2 2 4 2 6 2" xfId="13436" xr:uid="{00000000-0005-0000-0000-000061340000}"/>
    <cellStyle name="Normal 3 2 2 2 2 2 4 2 6 2 2" xfId="13437" xr:uid="{00000000-0005-0000-0000-000062340000}"/>
    <cellStyle name="Normal 3 2 2 2 2 2 4 2 6 3" xfId="13438" xr:uid="{00000000-0005-0000-0000-000063340000}"/>
    <cellStyle name="Normal 3 2 2 2 2 2 4 2 7" xfId="13439" xr:uid="{00000000-0005-0000-0000-000064340000}"/>
    <cellStyle name="Normal 3 2 2 2 2 2 4 2 7 2" xfId="13440" xr:uid="{00000000-0005-0000-0000-000065340000}"/>
    <cellStyle name="Normal 3 2 2 2 2 2 4 2 8" xfId="13441" xr:uid="{00000000-0005-0000-0000-000066340000}"/>
    <cellStyle name="Normal 3 2 2 2 2 2 4 2 8 2" xfId="13442" xr:uid="{00000000-0005-0000-0000-000067340000}"/>
    <cellStyle name="Normal 3 2 2 2 2 2 4 2 9" xfId="13443" xr:uid="{00000000-0005-0000-0000-000068340000}"/>
    <cellStyle name="Normal 3 2 2 2 2 2 4 3" xfId="13444" xr:uid="{00000000-0005-0000-0000-000069340000}"/>
    <cellStyle name="Normal 3 2 2 2 2 2 4 3 2" xfId="13445" xr:uid="{00000000-0005-0000-0000-00006A340000}"/>
    <cellStyle name="Normal 3 2 2 2 2 2 4 3 2 2" xfId="13446" xr:uid="{00000000-0005-0000-0000-00006B340000}"/>
    <cellStyle name="Normal 3 2 2 2 2 2 4 3 2 2 2" xfId="13447" xr:uid="{00000000-0005-0000-0000-00006C340000}"/>
    <cellStyle name="Normal 3 2 2 2 2 2 4 3 2 2 2 2" xfId="13448" xr:uid="{00000000-0005-0000-0000-00006D340000}"/>
    <cellStyle name="Normal 3 2 2 2 2 2 4 3 2 2 2 2 2" xfId="13449" xr:uid="{00000000-0005-0000-0000-00006E340000}"/>
    <cellStyle name="Normal 3 2 2 2 2 2 4 3 2 2 2 3" xfId="13450" xr:uid="{00000000-0005-0000-0000-00006F340000}"/>
    <cellStyle name="Normal 3 2 2 2 2 2 4 3 2 2 3" xfId="13451" xr:uid="{00000000-0005-0000-0000-000070340000}"/>
    <cellStyle name="Normal 3 2 2 2 2 2 4 3 2 2 3 2" xfId="13452" xr:uid="{00000000-0005-0000-0000-000071340000}"/>
    <cellStyle name="Normal 3 2 2 2 2 2 4 3 2 2 4" xfId="13453" xr:uid="{00000000-0005-0000-0000-000072340000}"/>
    <cellStyle name="Normal 3 2 2 2 2 2 4 3 2 3" xfId="13454" xr:uid="{00000000-0005-0000-0000-000073340000}"/>
    <cellStyle name="Normal 3 2 2 2 2 2 4 3 2 3 2" xfId="13455" xr:uid="{00000000-0005-0000-0000-000074340000}"/>
    <cellStyle name="Normal 3 2 2 2 2 2 4 3 2 3 2 2" xfId="13456" xr:uid="{00000000-0005-0000-0000-000075340000}"/>
    <cellStyle name="Normal 3 2 2 2 2 2 4 3 2 3 3" xfId="13457" xr:uid="{00000000-0005-0000-0000-000076340000}"/>
    <cellStyle name="Normal 3 2 2 2 2 2 4 3 2 4" xfId="13458" xr:uid="{00000000-0005-0000-0000-000077340000}"/>
    <cellStyle name="Normal 3 2 2 2 2 2 4 3 2 4 2" xfId="13459" xr:uid="{00000000-0005-0000-0000-000078340000}"/>
    <cellStyle name="Normal 3 2 2 2 2 2 4 3 2 5" xfId="13460" xr:uid="{00000000-0005-0000-0000-000079340000}"/>
    <cellStyle name="Normal 3 2 2 2 2 2 4 3 3" xfId="13461" xr:uid="{00000000-0005-0000-0000-00007A340000}"/>
    <cellStyle name="Normal 3 2 2 2 2 2 4 3 3 2" xfId="13462" xr:uid="{00000000-0005-0000-0000-00007B340000}"/>
    <cellStyle name="Normal 3 2 2 2 2 2 4 3 3 2 2" xfId="13463" xr:uid="{00000000-0005-0000-0000-00007C340000}"/>
    <cellStyle name="Normal 3 2 2 2 2 2 4 3 3 2 2 2" xfId="13464" xr:uid="{00000000-0005-0000-0000-00007D340000}"/>
    <cellStyle name="Normal 3 2 2 2 2 2 4 3 3 2 3" xfId="13465" xr:uid="{00000000-0005-0000-0000-00007E340000}"/>
    <cellStyle name="Normal 3 2 2 2 2 2 4 3 3 3" xfId="13466" xr:uid="{00000000-0005-0000-0000-00007F340000}"/>
    <cellStyle name="Normal 3 2 2 2 2 2 4 3 3 3 2" xfId="13467" xr:uid="{00000000-0005-0000-0000-000080340000}"/>
    <cellStyle name="Normal 3 2 2 2 2 2 4 3 3 4" xfId="13468" xr:uid="{00000000-0005-0000-0000-000081340000}"/>
    <cellStyle name="Normal 3 2 2 2 2 2 4 3 4" xfId="13469" xr:uid="{00000000-0005-0000-0000-000082340000}"/>
    <cellStyle name="Normal 3 2 2 2 2 2 4 3 4 2" xfId="13470" xr:uid="{00000000-0005-0000-0000-000083340000}"/>
    <cellStyle name="Normal 3 2 2 2 2 2 4 3 4 2 2" xfId="13471" xr:uid="{00000000-0005-0000-0000-000084340000}"/>
    <cellStyle name="Normal 3 2 2 2 2 2 4 3 4 2 2 2" xfId="13472" xr:uid="{00000000-0005-0000-0000-000085340000}"/>
    <cellStyle name="Normal 3 2 2 2 2 2 4 3 4 2 3" xfId="13473" xr:uid="{00000000-0005-0000-0000-000086340000}"/>
    <cellStyle name="Normal 3 2 2 2 2 2 4 3 4 3" xfId="13474" xr:uid="{00000000-0005-0000-0000-000087340000}"/>
    <cellStyle name="Normal 3 2 2 2 2 2 4 3 4 3 2" xfId="13475" xr:uid="{00000000-0005-0000-0000-000088340000}"/>
    <cellStyle name="Normal 3 2 2 2 2 2 4 3 4 4" xfId="13476" xr:uid="{00000000-0005-0000-0000-000089340000}"/>
    <cellStyle name="Normal 3 2 2 2 2 2 4 3 5" xfId="13477" xr:uid="{00000000-0005-0000-0000-00008A340000}"/>
    <cellStyle name="Normal 3 2 2 2 2 2 4 3 5 2" xfId="13478" xr:uid="{00000000-0005-0000-0000-00008B340000}"/>
    <cellStyle name="Normal 3 2 2 2 2 2 4 3 5 2 2" xfId="13479" xr:uid="{00000000-0005-0000-0000-00008C340000}"/>
    <cellStyle name="Normal 3 2 2 2 2 2 4 3 5 3" xfId="13480" xr:uid="{00000000-0005-0000-0000-00008D340000}"/>
    <cellStyle name="Normal 3 2 2 2 2 2 4 3 6" xfId="13481" xr:uid="{00000000-0005-0000-0000-00008E340000}"/>
    <cellStyle name="Normal 3 2 2 2 2 2 4 3 6 2" xfId="13482" xr:uid="{00000000-0005-0000-0000-00008F340000}"/>
    <cellStyle name="Normal 3 2 2 2 2 2 4 3 7" xfId="13483" xr:uid="{00000000-0005-0000-0000-000090340000}"/>
    <cellStyle name="Normal 3 2 2 2 2 2 4 3 7 2" xfId="13484" xr:uid="{00000000-0005-0000-0000-000091340000}"/>
    <cellStyle name="Normal 3 2 2 2 2 2 4 3 8" xfId="13485" xr:uid="{00000000-0005-0000-0000-000092340000}"/>
    <cellStyle name="Normal 3 2 2 2 2 2 4 4" xfId="13486" xr:uid="{00000000-0005-0000-0000-000093340000}"/>
    <cellStyle name="Normal 3 2 2 2 2 2 4 4 2" xfId="13487" xr:uid="{00000000-0005-0000-0000-000094340000}"/>
    <cellStyle name="Normal 3 2 2 2 2 2 4 4 2 2" xfId="13488" xr:uid="{00000000-0005-0000-0000-000095340000}"/>
    <cellStyle name="Normal 3 2 2 2 2 2 4 4 2 2 2" xfId="13489" xr:uid="{00000000-0005-0000-0000-000096340000}"/>
    <cellStyle name="Normal 3 2 2 2 2 2 4 4 2 2 2 2" xfId="13490" xr:uid="{00000000-0005-0000-0000-000097340000}"/>
    <cellStyle name="Normal 3 2 2 2 2 2 4 4 2 2 3" xfId="13491" xr:uid="{00000000-0005-0000-0000-000098340000}"/>
    <cellStyle name="Normal 3 2 2 2 2 2 4 4 2 3" xfId="13492" xr:uid="{00000000-0005-0000-0000-000099340000}"/>
    <cellStyle name="Normal 3 2 2 2 2 2 4 4 2 3 2" xfId="13493" xr:uid="{00000000-0005-0000-0000-00009A340000}"/>
    <cellStyle name="Normal 3 2 2 2 2 2 4 4 2 4" xfId="13494" xr:uid="{00000000-0005-0000-0000-00009B340000}"/>
    <cellStyle name="Normal 3 2 2 2 2 2 4 4 3" xfId="13495" xr:uid="{00000000-0005-0000-0000-00009C340000}"/>
    <cellStyle name="Normal 3 2 2 2 2 2 4 4 3 2" xfId="13496" xr:uid="{00000000-0005-0000-0000-00009D340000}"/>
    <cellStyle name="Normal 3 2 2 2 2 2 4 4 3 2 2" xfId="13497" xr:uid="{00000000-0005-0000-0000-00009E340000}"/>
    <cellStyle name="Normal 3 2 2 2 2 2 4 4 3 3" xfId="13498" xr:uid="{00000000-0005-0000-0000-00009F340000}"/>
    <cellStyle name="Normal 3 2 2 2 2 2 4 4 4" xfId="13499" xr:uid="{00000000-0005-0000-0000-0000A0340000}"/>
    <cellStyle name="Normal 3 2 2 2 2 2 4 4 4 2" xfId="13500" xr:uid="{00000000-0005-0000-0000-0000A1340000}"/>
    <cellStyle name="Normal 3 2 2 2 2 2 4 4 5" xfId="13501" xr:uid="{00000000-0005-0000-0000-0000A2340000}"/>
    <cellStyle name="Normal 3 2 2 2 2 2 4 5" xfId="13502" xr:uid="{00000000-0005-0000-0000-0000A3340000}"/>
    <cellStyle name="Normal 3 2 2 2 2 2 4 5 2" xfId="13503" xr:uid="{00000000-0005-0000-0000-0000A4340000}"/>
    <cellStyle name="Normal 3 2 2 2 2 2 4 5 2 2" xfId="13504" xr:uid="{00000000-0005-0000-0000-0000A5340000}"/>
    <cellStyle name="Normal 3 2 2 2 2 2 4 5 2 2 2" xfId="13505" xr:uid="{00000000-0005-0000-0000-0000A6340000}"/>
    <cellStyle name="Normal 3 2 2 2 2 2 4 5 2 3" xfId="13506" xr:uid="{00000000-0005-0000-0000-0000A7340000}"/>
    <cellStyle name="Normal 3 2 2 2 2 2 4 5 3" xfId="13507" xr:uid="{00000000-0005-0000-0000-0000A8340000}"/>
    <cellStyle name="Normal 3 2 2 2 2 2 4 5 3 2" xfId="13508" xr:uid="{00000000-0005-0000-0000-0000A9340000}"/>
    <cellStyle name="Normal 3 2 2 2 2 2 4 5 4" xfId="13509" xr:uid="{00000000-0005-0000-0000-0000AA340000}"/>
    <cellStyle name="Normal 3 2 2 2 2 2 4 6" xfId="13510" xr:uid="{00000000-0005-0000-0000-0000AB340000}"/>
    <cellStyle name="Normal 3 2 2 2 2 2 4 6 2" xfId="13511" xr:uid="{00000000-0005-0000-0000-0000AC340000}"/>
    <cellStyle name="Normal 3 2 2 2 2 2 4 6 2 2" xfId="13512" xr:uid="{00000000-0005-0000-0000-0000AD340000}"/>
    <cellStyle name="Normal 3 2 2 2 2 2 4 6 2 2 2" xfId="13513" xr:uid="{00000000-0005-0000-0000-0000AE340000}"/>
    <cellStyle name="Normal 3 2 2 2 2 2 4 6 2 3" xfId="13514" xr:uid="{00000000-0005-0000-0000-0000AF340000}"/>
    <cellStyle name="Normal 3 2 2 2 2 2 4 6 3" xfId="13515" xr:uid="{00000000-0005-0000-0000-0000B0340000}"/>
    <cellStyle name="Normal 3 2 2 2 2 2 4 6 3 2" xfId="13516" xr:uid="{00000000-0005-0000-0000-0000B1340000}"/>
    <cellStyle name="Normal 3 2 2 2 2 2 4 6 4" xfId="13517" xr:uid="{00000000-0005-0000-0000-0000B2340000}"/>
    <cellStyle name="Normal 3 2 2 2 2 2 4 7" xfId="13518" xr:uid="{00000000-0005-0000-0000-0000B3340000}"/>
    <cellStyle name="Normal 3 2 2 2 2 2 4 7 2" xfId="13519" xr:uid="{00000000-0005-0000-0000-0000B4340000}"/>
    <cellStyle name="Normal 3 2 2 2 2 2 4 7 2 2" xfId="13520" xr:uid="{00000000-0005-0000-0000-0000B5340000}"/>
    <cellStyle name="Normal 3 2 2 2 2 2 4 7 3" xfId="13521" xr:uid="{00000000-0005-0000-0000-0000B6340000}"/>
    <cellStyle name="Normal 3 2 2 2 2 2 4 8" xfId="13522" xr:uid="{00000000-0005-0000-0000-0000B7340000}"/>
    <cellStyle name="Normal 3 2 2 2 2 2 4 8 2" xfId="13523" xr:uid="{00000000-0005-0000-0000-0000B8340000}"/>
    <cellStyle name="Normal 3 2 2 2 2 2 4 9" xfId="13524" xr:uid="{00000000-0005-0000-0000-0000B9340000}"/>
    <cellStyle name="Normal 3 2 2 2 2 2 4 9 2" xfId="13525" xr:uid="{00000000-0005-0000-0000-0000BA340000}"/>
    <cellStyle name="Normal 3 2 2 2 2 2 5" xfId="13526" xr:uid="{00000000-0005-0000-0000-0000BB340000}"/>
    <cellStyle name="Normal 3 2 2 2 2 2 5 2" xfId="13527" xr:uid="{00000000-0005-0000-0000-0000BC340000}"/>
    <cellStyle name="Normal 3 2 2 2 2 2 5 2 2" xfId="13528" xr:uid="{00000000-0005-0000-0000-0000BD340000}"/>
    <cellStyle name="Normal 3 2 2 2 2 2 5 2 2 2" xfId="13529" xr:uid="{00000000-0005-0000-0000-0000BE340000}"/>
    <cellStyle name="Normal 3 2 2 2 2 2 5 2 2 2 2" xfId="13530" xr:uid="{00000000-0005-0000-0000-0000BF340000}"/>
    <cellStyle name="Normal 3 2 2 2 2 2 5 2 2 2 2 2" xfId="13531" xr:uid="{00000000-0005-0000-0000-0000C0340000}"/>
    <cellStyle name="Normal 3 2 2 2 2 2 5 2 2 2 2 2 2" xfId="13532" xr:uid="{00000000-0005-0000-0000-0000C1340000}"/>
    <cellStyle name="Normal 3 2 2 2 2 2 5 2 2 2 2 3" xfId="13533" xr:uid="{00000000-0005-0000-0000-0000C2340000}"/>
    <cellStyle name="Normal 3 2 2 2 2 2 5 2 2 2 3" xfId="13534" xr:uid="{00000000-0005-0000-0000-0000C3340000}"/>
    <cellStyle name="Normal 3 2 2 2 2 2 5 2 2 2 3 2" xfId="13535" xr:uid="{00000000-0005-0000-0000-0000C4340000}"/>
    <cellStyle name="Normal 3 2 2 2 2 2 5 2 2 2 4" xfId="13536" xr:uid="{00000000-0005-0000-0000-0000C5340000}"/>
    <cellStyle name="Normal 3 2 2 2 2 2 5 2 2 3" xfId="13537" xr:uid="{00000000-0005-0000-0000-0000C6340000}"/>
    <cellStyle name="Normal 3 2 2 2 2 2 5 2 2 3 2" xfId="13538" xr:uid="{00000000-0005-0000-0000-0000C7340000}"/>
    <cellStyle name="Normal 3 2 2 2 2 2 5 2 2 3 2 2" xfId="13539" xr:uid="{00000000-0005-0000-0000-0000C8340000}"/>
    <cellStyle name="Normal 3 2 2 2 2 2 5 2 2 3 3" xfId="13540" xr:uid="{00000000-0005-0000-0000-0000C9340000}"/>
    <cellStyle name="Normal 3 2 2 2 2 2 5 2 2 4" xfId="13541" xr:uid="{00000000-0005-0000-0000-0000CA340000}"/>
    <cellStyle name="Normal 3 2 2 2 2 2 5 2 2 4 2" xfId="13542" xr:uid="{00000000-0005-0000-0000-0000CB340000}"/>
    <cellStyle name="Normal 3 2 2 2 2 2 5 2 2 5" xfId="13543" xr:uid="{00000000-0005-0000-0000-0000CC340000}"/>
    <cellStyle name="Normal 3 2 2 2 2 2 5 2 3" xfId="13544" xr:uid="{00000000-0005-0000-0000-0000CD340000}"/>
    <cellStyle name="Normal 3 2 2 2 2 2 5 2 3 2" xfId="13545" xr:uid="{00000000-0005-0000-0000-0000CE340000}"/>
    <cellStyle name="Normal 3 2 2 2 2 2 5 2 3 2 2" xfId="13546" xr:uid="{00000000-0005-0000-0000-0000CF340000}"/>
    <cellStyle name="Normal 3 2 2 2 2 2 5 2 3 2 2 2" xfId="13547" xr:uid="{00000000-0005-0000-0000-0000D0340000}"/>
    <cellStyle name="Normal 3 2 2 2 2 2 5 2 3 2 3" xfId="13548" xr:uid="{00000000-0005-0000-0000-0000D1340000}"/>
    <cellStyle name="Normal 3 2 2 2 2 2 5 2 3 3" xfId="13549" xr:uid="{00000000-0005-0000-0000-0000D2340000}"/>
    <cellStyle name="Normal 3 2 2 2 2 2 5 2 3 3 2" xfId="13550" xr:uid="{00000000-0005-0000-0000-0000D3340000}"/>
    <cellStyle name="Normal 3 2 2 2 2 2 5 2 3 4" xfId="13551" xr:uid="{00000000-0005-0000-0000-0000D4340000}"/>
    <cellStyle name="Normal 3 2 2 2 2 2 5 2 4" xfId="13552" xr:uid="{00000000-0005-0000-0000-0000D5340000}"/>
    <cellStyle name="Normal 3 2 2 2 2 2 5 2 4 2" xfId="13553" xr:uid="{00000000-0005-0000-0000-0000D6340000}"/>
    <cellStyle name="Normal 3 2 2 2 2 2 5 2 4 2 2" xfId="13554" xr:uid="{00000000-0005-0000-0000-0000D7340000}"/>
    <cellStyle name="Normal 3 2 2 2 2 2 5 2 4 2 2 2" xfId="13555" xr:uid="{00000000-0005-0000-0000-0000D8340000}"/>
    <cellStyle name="Normal 3 2 2 2 2 2 5 2 4 2 3" xfId="13556" xr:uid="{00000000-0005-0000-0000-0000D9340000}"/>
    <cellStyle name="Normal 3 2 2 2 2 2 5 2 4 3" xfId="13557" xr:uid="{00000000-0005-0000-0000-0000DA340000}"/>
    <cellStyle name="Normal 3 2 2 2 2 2 5 2 4 3 2" xfId="13558" xr:uid="{00000000-0005-0000-0000-0000DB340000}"/>
    <cellStyle name="Normal 3 2 2 2 2 2 5 2 4 4" xfId="13559" xr:uid="{00000000-0005-0000-0000-0000DC340000}"/>
    <cellStyle name="Normal 3 2 2 2 2 2 5 2 5" xfId="13560" xr:uid="{00000000-0005-0000-0000-0000DD340000}"/>
    <cellStyle name="Normal 3 2 2 2 2 2 5 2 5 2" xfId="13561" xr:uid="{00000000-0005-0000-0000-0000DE340000}"/>
    <cellStyle name="Normal 3 2 2 2 2 2 5 2 5 2 2" xfId="13562" xr:uid="{00000000-0005-0000-0000-0000DF340000}"/>
    <cellStyle name="Normal 3 2 2 2 2 2 5 2 5 3" xfId="13563" xr:uid="{00000000-0005-0000-0000-0000E0340000}"/>
    <cellStyle name="Normal 3 2 2 2 2 2 5 2 6" xfId="13564" xr:uid="{00000000-0005-0000-0000-0000E1340000}"/>
    <cellStyle name="Normal 3 2 2 2 2 2 5 2 6 2" xfId="13565" xr:uid="{00000000-0005-0000-0000-0000E2340000}"/>
    <cellStyle name="Normal 3 2 2 2 2 2 5 2 7" xfId="13566" xr:uid="{00000000-0005-0000-0000-0000E3340000}"/>
    <cellStyle name="Normal 3 2 2 2 2 2 5 2 7 2" xfId="13567" xr:uid="{00000000-0005-0000-0000-0000E4340000}"/>
    <cellStyle name="Normal 3 2 2 2 2 2 5 2 8" xfId="13568" xr:uid="{00000000-0005-0000-0000-0000E5340000}"/>
    <cellStyle name="Normal 3 2 2 2 2 2 5 3" xfId="13569" xr:uid="{00000000-0005-0000-0000-0000E6340000}"/>
    <cellStyle name="Normal 3 2 2 2 2 2 5 3 2" xfId="13570" xr:uid="{00000000-0005-0000-0000-0000E7340000}"/>
    <cellStyle name="Normal 3 2 2 2 2 2 5 3 2 2" xfId="13571" xr:uid="{00000000-0005-0000-0000-0000E8340000}"/>
    <cellStyle name="Normal 3 2 2 2 2 2 5 3 2 2 2" xfId="13572" xr:uid="{00000000-0005-0000-0000-0000E9340000}"/>
    <cellStyle name="Normal 3 2 2 2 2 2 5 3 2 2 2 2" xfId="13573" xr:uid="{00000000-0005-0000-0000-0000EA340000}"/>
    <cellStyle name="Normal 3 2 2 2 2 2 5 3 2 2 3" xfId="13574" xr:uid="{00000000-0005-0000-0000-0000EB340000}"/>
    <cellStyle name="Normal 3 2 2 2 2 2 5 3 2 3" xfId="13575" xr:uid="{00000000-0005-0000-0000-0000EC340000}"/>
    <cellStyle name="Normal 3 2 2 2 2 2 5 3 2 3 2" xfId="13576" xr:uid="{00000000-0005-0000-0000-0000ED340000}"/>
    <cellStyle name="Normal 3 2 2 2 2 2 5 3 2 4" xfId="13577" xr:uid="{00000000-0005-0000-0000-0000EE340000}"/>
    <cellStyle name="Normal 3 2 2 2 2 2 5 3 3" xfId="13578" xr:uid="{00000000-0005-0000-0000-0000EF340000}"/>
    <cellStyle name="Normal 3 2 2 2 2 2 5 3 3 2" xfId="13579" xr:uid="{00000000-0005-0000-0000-0000F0340000}"/>
    <cellStyle name="Normal 3 2 2 2 2 2 5 3 3 2 2" xfId="13580" xr:uid="{00000000-0005-0000-0000-0000F1340000}"/>
    <cellStyle name="Normal 3 2 2 2 2 2 5 3 3 3" xfId="13581" xr:uid="{00000000-0005-0000-0000-0000F2340000}"/>
    <cellStyle name="Normal 3 2 2 2 2 2 5 3 4" xfId="13582" xr:uid="{00000000-0005-0000-0000-0000F3340000}"/>
    <cellStyle name="Normal 3 2 2 2 2 2 5 3 4 2" xfId="13583" xr:uid="{00000000-0005-0000-0000-0000F4340000}"/>
    <cellStyle name="Normal 3 2 2 2 2 2 5 3 5" xfId="13584" xr:uid="{00000000-0005-0000-0000-0000F5340000}"/>
    <cellStyle name="Normal 3 2 2 2 2 2 5 4" xfId="13585" xr:uid="{00000000-0005-0000-0000-0000F6340000}"/>
    <cellStyle name="Normal 3 2 2 2 2 2 5 4 2" xfId="13586" xr:uid="{00000000-0005-0000-0000-0000F7340000}"/>
    <cellStyle name="Normal 3 2 2 2 2 2 5 4 2 2" xfId="13587" xr:uid="{00000000-0005-0000-0000-0000F8340000}"/>
    <cellStyle name="Normal 3 2 2 2 2 2 5 4 2 2 2" xfId="13588" xr:uid="{00000000-0005-0000-0000-0000F9340000}"/>
    <cellStyle name="Normal 3 2 2 2 2 2 5 4 2 3" xfId="13589" xr:uid="{00000000-0005-0000-0000-0000FA340000}"/>
    <cellStyle name="Normal 3 2 2 2 2 2 5 4 3" xfId="13590" xr:uid="{00000000-0005-0000-0000-0000FB340000}"/>
    <cellStyle name="Normal 3 2 2 2 2 2 5 4 3 2" xfId="13591" xr:uid="{00000000-0005-0000-0000-0000FC340000}"/>
    <cellStyle name="Normal 3 2 2 2 2 2 5 4 4" xfId="13592" xr:uid="{00000000-0005-0000-0000-0000FD340000}"/>
    <cellStyle name="Normal 3 2 2 2 2 2 5 5" xfId="13593" xr:uid="{00000000-0005-0000-0000-0000FE340000}"/>
    <cellStyle name="Normal 3 2 2 2 2 2 5 5 2" xfId="13594" xr:uid="{00000000-0005-0000-0000-0000FF340000}"/>
    <cellStyle name="Normal 3 2 2 2 2 2 5 5 2 2" xfId="13595" xr:uid="{00000000-0005-0000-0000-000000350000}"/>
    <cellStyle name="Normal 3 2 2 2 2 2 5 5 2 2 2" xfId="13596" xr:uid="{00000000-0005-0000-0000-000001350000}"/>
    <cellStyle name="Normal 3 2 2 2 2 2 5 5 2 3" xfId="13597" xr:uid="{00000000-0005-0000-0000-000002350000}"/>
    <cellStyle name="Normal 3 2 2 2 2 2 5 5 3" xfId="13598" xr:uid="{00000000-0005-0000-0000-000003350000}"/>
    <cellStyle name="Normal 3 2 2 2 2 2 5 5 3 2" xfId="13599" xr:uid="{00000000-0005-0000-0000-000004350000}"/>
    <cellStyle name="Normal 3 2 2 2 2 2 5 5 4" xfId="13600" xr:uid="{00000000-0005-0000-0000-000005350000}"/>
    <cellStyle name="Normal 3 2 2 2 2 2 5 6" xfId="13601" xr:uid="{00000000-0005-0000-0000-000006350000}"/>
    <cellStyle name="Normal 3 2 2 2 2 2 5 6 2" xfId="13602" xr:uid="{00000000-0005-0000-0000-000007350000}"/>
    <cellStyle name="Normal 3 2 2 2 2 2 5 6 2 2" xfId="13603" xr:uid="{00000000-0005-0000-0000-000008350000}"/>
    <cellStyle name="Normal 3 2 2 2 2 2 5 6 3" xfId="13604" xr:uid="{00000000-0005-0000-0000-000009350000}"/>
    <cellStyle name="Normal 3 2 2 2 2 2 5 7" xfId="13605" xr:uid="{00000000-0005-0000-0000-00000A350000}"/>
    <cellStyle name="Normal 3 2 2 2 2 2 5 7 2" xfId="13606" xr:uid="{00000000-0005-0000-0000-00000B350000}"/>
    <cellStyle name="Normal 3 2 2 2 2 2 5 8" xfId="13607" xr:uid="{00000000-0005-0000-0000-00000C350000}"/>
    <cellStyle name="Normal 3 2 2 2 2 2 5 8 2" xfId="13608" xr:uid="{00000000-0005-0000-0000-00000D350000}"/>
    <cellStyle name="Normal 3 2 2 2 2 2 5 9" xfId="13609" xr:uid="{00000000-0005-0000-0000-00000E350000}"/>
    <cellStyle name="Normal 3 2 2 2 2 2 6" xfId="13610" xr:uid="{00000000-0005-0000-0000-00000F350000}"/>
    <cellStyle name="Normal 3 2 2 2 2 2 6 2" xfId="13611" xr:uid="{00000000-0005-0000-0000-000010350000}"/>
    <cellStyle name="Normal 3 2 2 2 2 2 6 2 2" xfId="13612" xr:uid="{00000000-0005-0000-0000-000011350000}"/>
    <cellStyle name="Normal 3 2 2 2 2 2 6 2 2 2" xfId="13613" xr:uid="{00000000-0005-0000-0000-000012350000}"/>
    <cellStyle name="Normal 3 2 2 2 2 2 6 2 2 2 2" xfId="13614" xr:uid="{00000000-0005-0000-0000-000013350000}"/>
    <cellStyle name="Normal 3 2 2 2 2 2 6 2 2 2 2 2" xfId="13615" xr:uid="{00000000-0005-0000-0000-000014350000}"/>
    <cellStyle name="Normal 3 2 2 2 2 2 6 2 2 2 3" xfId="13616" xr:uid="{00000000-0005-0000-0000-000015350000}"/>
    <cellStyle name="Normal 3 2 2 2 2 2 6 2 2 3" xfId="13617" xr:uid="{00000000-0005-0000-0000-000016350000}"/>
    <cellStyle name="Normal 3 2 2 2 2 2 6 2 2 3 2" xfId="13618" xr:uid="{00000000-0005-0000-0000-000017350000}"/>
    <cellStyle name="Normal 3 2 2 2 2 2 6 2 2 4" xfId="13619" xr:uid="{00000000-0005-0000-0000-000018350000}"/>
    <cellStyle name="Normal 3 2 2 2 2 2 6 2 3" xfId="13620" xr:uid="{00000000-0005-0000-0000-000019350000}"/>
    <cellStyle name="Normal 3 2 2 2 2 2 6 2 3 2" xfId="13621" xr:uid="{00000000-0005-0000-0000-00001A350000}"/>
    <cellStyle name="Normal 3 2 2 2 2 2 6 2 3 2 2" xfId="13622" xr:uid="{00000000-0005-0000-0000-00001B350000}"/>
    <cellStyle name="Normal 3 2 2 2 2 2 6 2 3 3" xfId="13623" xr:uid="{00000000-0005-0000-0000-00001C350000}"/>
    <cellStyle name="Normal 3 2 2 2 2 2 6 2 4" xfId="13624" xr:uid="{00000000-0005-0000-0000-00001D350000}"/>
    <cellStyle name="Normal 3 2 2 2 2 2 6 2 4 2" xfId="13625" xr:uid="{00000000-0005-0000-0000-00001E350000}"/>
    <cellStyle name="Normal 3 2 2 2 2 2 6 2 5" xfId="13626" xr:uid="{00000000-0005-0000-0000-00001F350000}"/>
    <cellStyle name="Normal 3 2 2 2 2 2 6 3" xfId="13627" xr:uid="{00000000-0005-0000-0000-000020350000}"/>
    <cellStyle name="Normal 3 2 2 2 2 2 6 3 2" xfId="13628" xr:uid="{00000000-0005-0000-0000-000021350000}"/>
    <cellStyle name="Normal 3 2 2 2 2 2 6 3 2 2" xfId="13629" xr:uid="{00000000-0005-0000-0000-000022350000}"/>
    <cellStyle name="Normal 3 2 2 2 2 2 6 3 2 2 2" xfId="13630" xr:uid="{00000000-0005-0000-0000-000023350000}"/>
    <cellStyle name="Normal 3 2 2 2 2 2 6 3 2 3" xfId="13631" xr:uid="{00000000-0005-0000-0000-000024350000}"/>
    <cellStyle name="Normal 3 2 2 2 2 2 6 3 3" xfId="13632" xr:uid="{00000000-0005-0000-0000-000025350000}"/>
    <cellStyle name="Normal 3 2 2 2 2 2 6 3 3 2" xfId="13633" xr:uid="{00000000-0005-0000-0000-000026350000}"/>
    <cellStyle name="Normal 3 2 2 2 2 2 6 3 4" xfId="13634" xr:uid="{00000000-0005-0000-0000-000027350000}"/>
    <cellStyle name="Normal 3 2 2 2 2 2 6 4" xfId="13635" xr:uid="{00000000-0005-0000-0000-000028350000}"/>
    <cellStyle name="Normal 3 2 2 2 2 2 6 4 2" xfId="13636" xr:uid="{00000000-0005-0000-0000-000029350000}"/>
    <cellStyle name="Normal 3 2 2 2 2 2 6 4 2 2" xfId="13637" xr:uid="{00000000-0005-0000-0000-00002A350000}"/>
    <cellStyle name="Normal 3 2 2 2 2 2 6 4 2 2 2" xfId="13638" xr:uid="{00000000-0005-0000-0000-00002B350000}"/>
    <cellStyle name="Normal 3 2 2 2 2 2 6 4 2 3" xfId="13639" xr:uid="{00000000-0005-0000-0000-00002C350000}"/>
    <cellStyle name="Normal 3 2 2 2 2 2 6 4 3" xfId="13640" xr:uid="{00000000-0005-0000-0000-00002D350000}"/>
    <cellStyle name="Normal 3 2 2 2 2 2 6 4 3 2" xfId="13641" xr:uid="{00000000-0005-0000-0000-00002E350000}"/>
    <cellStyle name="Normal 3 2 2 2 2 2 6 4 4" xfId="13642" xr:uid="{00000000-0005-0000-0000-00002F350000}"/>
    <cellStyle name="Normal 3 2 2 2 2 2 6 5" xfId="13643" xr:uid="{00000000-0005-0000-0000-000030350000}"/>
    <cellStyle name="Normal 3 2 2 2 2 2 6 5 2" xfId="13644" xr:uid="{00000000-0005-0000-0000-000031350000}"/>
    <cellStyle name="Normal 3 2 2 2 2 2 6 5 2 2" xfId="13645" xr:uid="{00000000-0005-0000-0000-000032350000}"/>
    <cellStyle name="Normal 3 2 2 2 2 2 6 5 3" xfId="13646" xr:uid="{00000000-0005-0000-0000-000033350000}"/>
    <cellStyle name="Normal 3 2 2 2 2 2 6 6" xfId="13647" xr:uid="{00000000-0005-0000-0000-000034350000}"/>
    <cellStyle name="Normal 3 2 2 2 2 2 6 6 2" xfId="13648" xr:uid="{00000000-0005-0000-0000-000035350000}"/>
    <cellStyle name="Normal 3 2 2 2 2 2 6 7" xfId="13649" xr:uid="{00000000-0005-0000-0000-000036350000}"/>
    <cellStyle name="Normal 3 2 2 2 2 2 6 7 2" xfId="13650" xr:uid="{00000000-0005-0000-0000-000037350000}"/>
    <cellStyle name="Normal 3 2 2 2 2 2 6 8" xfId="13651" xr:uid="{00000000-0005-0000-0000-000038350000}"/>
    <cellStyle name="Normal 3 2 2 2 2 2 7" xfId="13652" xr:uid="{00000000-0005-0000-0000-000039350000}"/>
    <cellStyle name="Normal 3 2 2 2 2 2 7 2" xfId="13653" xr:uid="{00000000-0005-0000-0000-00003A350000}"/>
    <cellStyle name="Normal 3 2 2 2 2 2 7 2 2" xfId="13654" xr:uid="{00000000-0005-0000-0000-00003B350000}"/>
    <cellStyle name="Normal 3 2 2 2 2 2 7 2 2 2" xfId="13655" xr:uid="{00000000-0005-0000-0000-00003C350000}"/>
    <cellStyle name="Normal 3 2 2 2 2 2 7 2 2 2 2" xfId="13656" xr:uid="{00000000-0005-0000-0000-00003D350000}"/>
    <cellStyle name="Normal 3 2 2 2 2 2 7 2 2 2 2 2" xfId="13657" xr:uid="{00000000-0005-0000-0000-00003E350000}"/>
    <cellStyle name="Normal 3 2 2 2 2 2 7 2 2 2 3" xfId="13658" xr:uid="{00000000-0005-0000-0000-00003F350000}"/>
    <cellStyle name="Normal 3 2 2 2 2 2 7 2 2 3" xfId="13659" xr:uid="{00000000-0005-0000-0000-000040350000}"/>
    <cellStyle name="Normal 3 2 2 2 2 2 7 2 2 3 2" xfId="13660" xr:uid="{00000000-0005-0000-0000-000041350000}"/>
    <cellStyle name="Normal 3 2 2 2 2 2 7 2 2 4" xfId="13661" xr:uid="{00000000-0005-0000-0000-000042350000}"/>
    <cellStyle name="Normal 3 2 2 2 2 2 7 2 3" xfId="13662" xr:uid="{00000000-0005-0000-0000-000043350000}"/>
    <cellStyle name="Normal 3 2 2 2 2 2 7 2 3 2" xfId="13663" xr:uid="{00000000-0005-0000-0000-000044350000}"/>
    <cellStyle name="Normal 3 2 2 2 2 2 7 2 3 2 2" xfId="13664" xr:uid="{00000000-0005-0000-0000-000045350000}"/>
    <cellStyle name="Normal 3 2 2 2 2 2 7 2 3 3" xfId="13665" xr:uid="{00000000-0005-0000-0000-000046350000}"/>
    <cellStyle name="Normal 3 2 2 2 2 2 7 2 4" xfId="13666" xr:uid="{00000000-0005-0000-0000-000047350000}"/>
    <cellStyle name="Normal 3 2 2 2 2 2 7 2 4 2" xfId="13667" xr:uid="{00000000-0005-0000-0000-000048350000}"/>
    <cellStyle name="Normal 3 2 2 2 2 2 7 2 5" xfId="13668" xr:uid="{00000000-0005-0000-0000-000049350000}"/>
    <cellStyle name="Normal 3 2 2 2 2 2 7 3" xfId="13669" xr:uid="{00000000-0005-0000-0000-00004A350000}"/>
    <cellStyle name="Normal 3 2 2 2 2 2 7 3 2" xfId="13670" xr:uid="{00000000-0005-0000-0000-00004B350000}"/>
    <cellStyle name="Normal 3 2 2 2 2 2 7 3 2 2" xfId="13671" xr:uid="{00000000-0005-0000-0000-00004C350000}"/>
    <cellStyle name="Normal 3 2 2 2 2 2 7 3 2 2 2" xfId="13672" xr:uid="{00000000-0005-0000-0000-00004D350000}"/>
    <cellStyle name="Normal 3 2 2 2 2 2 7 3 2 3" xfId="13673" xr:uid="{00000000-0005-0000-0000-00004E350000}"/>
    <cellStyle name="Normal 3 2 2 2 2 2 7 3 3" xfId="13674" xr:uid="{00000000-0005-0000-0000-00004F350000}"/>
    <cellStyle name="Normal 3 2 2 2 2 2 7 3 3 2" xfId="13675" xr:uid="{00000000-0005-0000-0000-000050350000}"/>
    <cellStyle name="Normal 3 2 2 2 2 2 7 3 4" xfId="13676" xr:uid="{00000000-0005-0000-0000-000051350000}"/>
    <cellStyle name="Normal 3 2 2 2 2 2 7 4" xfId="13677" xr:uid="{00000000-0005-0000-0000-000052350000}"/>
    <cellStyle name="Normal 3 2 2 2 2 2 7 4 2" xfId="13678" xr:uid="{00000000-0005-0000-0000-000053350000}"/>
    <cellStyle name="Normal 3 2 2 2 2 2 7 4 2 2" xfId="13679" xr:uid="{00000000-0005-0000-0000-000054350000}"/>
    <cellStyle name="Normal 3 2 2 2 2 2 7 4 3" xfId="13680" xr:uid="{00000000-0005-0000-0000-000055350000}"/>
    <cellStyle name="Normal 3 2 2 2 2 2 7 5" xfId="13681" xr:uid="{00000000-0005-0000-0000-000056350000}"/>
    <cellStyle name="Normal 3 2 2 2 2 2 7 5 2" xfId="13682" xr:uid="{00000000-0005-0000-0000-000057350000}"/>
    <cellStyle name="Normal 3 2 2 2 2 2 7 6" xfId="13683" xr:uid="{00000000-0005-0000-0000-000058350000}"/>
    <cellStyle name="Normal 3 2 2 2 2 2 8" xfId="13684" xr:uid="{00000000-0005-0000-0000-000059350000}"/>
    <cellStyle name="Normal 3 2 2 2 2 2 8 2" xfId="13685" xr:uid="{00000000-0005-0000-0000-00005A350000}"/>
    <cellStyle name="Normal 3 2 2 2 2 2 8 2 2" xfId="13686" xr:uid="{00000000-0005-0000-0000-00005B350000}"/>
    <cellStyle name="Normal 3 2 2 2 2 2 8 2 2 2" xfId="13687" xr:uid="{00000000-0005-0000-0000-00005C350000}"/>
    <cellStyle name="Normal 3 2 2 2 2 2 8 2 2 2 2" xfId="13688" xr:uid="{00000000-0005-0000-0000-00005D350000}"/>
    <cellStyle name="Normal 3 2 2 2 2 2 8 2 2 2 2 2" xfId="13689" xr:uid="{00000000-0005-0000-0000-00005E350000}"/>
    <cellStyle name="Normal 3 2 2 2 2 2 8 2 2 2 3" xfId="13690" xr:uid="{00000000-0005-0000-0000-00005F350000}"/>
    <cellStyle name="Normal 3 2 2 2 2 2 8 2 2 3" xfId="13691" xr:uid="{00000000-0005-0000-0000-000060350000}"/>
    <cellStyle name="Normal 3 2 2 2 2 2 8 2 2 3 2" xfId="13692" xr:uid="{00000000-0005-0000-0000-000061350000}"/>
    <cellStyle name="Normal 3 2 2 2 2 2 8 2 2 4" xfId="13693" xr:uid="{00000000-0005-0000-0000-000062350000}"/>
    <cellStyle name="Normal 3 2 2 2 2 2 8 2 3" xfId="13694" xr:uid="{00000000-0005-0000-0000-000063350000}"/>
    <cellStyle name="Normal 3 2 2 2 2 2 8 2 3 2" xfId="13695" xr:uid="{00000000-0005-0000-0000-000064350000}"/>
    <cellStyle name="Normal 3 2 2 2 2 2 8 2 3 2 2" xfId="13696" xr:uid="{00000000-0005-0000-0000-000065350000}"/>
    <cellStyle name="Normal 3 2 2 2 2 2 8 2 3 3" xfId="13697" xr:uid="{00000000-0005-0000-0000-000066350000}"/>
    <cellStyle name="Normal 3 2 2 2 2 2 8 2 4" xfId="13698" xr:uid="{00000000-0005-0000-0000-000067350000}"/>
    <cellStyle name="Normal 3 2 2 2 2 2 8 2 4 2" xfId="13699" xr:uid="{00000000-0005-0000-0000-000068350000}"/>
    <cellStyle name="Normal 3 2 2 2 2 2 8 2 5" xfId="13700" xr:uid="{00000000-0005-0000-0000-000069350000}"/>
    <cellStyle name="Normal 3 2 2 2 2 2 8 3" xfId="13701" xr:uid="{00000000-0005-0000-0000-00006A350000}"/>
    <cellStyle name="Normal 3 2 2 2 2 2 8 3 2" xfId="13702" xr:uid="{00000000-0005-0000-0000-00006B350000}"/>
    <cellStyle name="Normal 3 2 2 2 2 2 8 3 2 2" xfId="13703" xr:uid="{00000000-0005-0000-0000-00006C350000}"/>
    <cellStyle name="Normal 3 2 2 2 2 2 8 3 2 2 2" xfId="13704" xr:uid="{00000000-0005-0000-0000-00006D350000}"/>
    <cellStyle name="Normal 3 2 2 2 2 2 8 3 2 3" xfId="13705" xr:uid="{00000000-0005-0000-0000-00006E350000}"/>
    <cellStyle name="Normal 3 2 2 2 2 2 8 3 3" xfId="13706" xr:uid="{00000000-0005-0000-0000-00006F350000}"/>
    <cellStyle name="Normal 3 2 2 2 2 2 8 3 3 2" xfId="13707" xr:uid="{00000000-0005-0000-0000-000070350000}"/>
    <cellStyle name="Normal 3 2 2 2 2 2 8 3 4" xfId="13708" xr:uid="{00000000-0005-0000-0000-000071350000}"/>
    <cellStyle name="Normal 3 2 2 2 2 2 8 4" xfId="13709" xr:uid="{00000000-0005-0000-0000-000072350000}"/>
    <cellStyle name="Normal 3 2 2 2 2 2 8 4 2" xfId="13710" xr:uid="{00000000-0005-0000-0000-000073350000}"/>
    <cellStyle name="Normal 3 2 2 2 2 2 8 4 2 2" xfId="13711" xr:uid="{00000000-0005-0000-0000-000074350000}"/>
    <cellStyle name="Normal 3 2 2 2 2 2 8 4 3" xfId="13712" xr:uid="{00000000-0005-0000-0000-000075350000}"/>
    <cellStyle name="Normal 3 2 2 2 2 2 8 5" xfId="13713" xr:uid="{00000000-0005-0000-0000-000076350000}"/>
    <cellStyle name="Normal 3 2 2 2 2 2 8 5 2" xfId="13714" xr:uid="{00000000-0005-0000-0000-000077350000}"/>
    <cellStyle name="Normal 3 2 2 2 2 2 8 6" xfId="13715" xr:uid="{00000000-0005-0000-0000-000078350000}"/>
    <cellStyle name="Normal 3 2 2 2 2 2 9" xfId="13716" xr:uid="{00000000-0005-0000-0000-000079350000}"/>
    <cellStyle name="Normal 3 2 2 2 2 2 9 2" xfId="13717" xr:uid="{00000000-0005-0000-0000-00007A350000}"/>
    <cellStyle name="Normal 3 2 2 2 2 2 9 2 2" xfId="13718" xr:uid="{00000000-0005-0000-0000-00007B350000}"/>
    <cellStyle name="Normal 3 2 2 2 2 2 9 2 2 2" xfId="13719" xr:uid="{00000000-0005-0000-0000-00007C350000}"/>
    <cellStyle name="Normal 3 2 2 2 2 2 9 2 2 2 2" xfId="13720" xr:uid="{00000000-0005-0000-0000-00007D350000}"/>
    <cellStyle name="Normal 3 2 2 2 2 2 9 2 2 3" xfId="13721" xr:uid="{00000000-0005-0000-0000-00007E350000}"/>
    <cellStyle name="Normal 3 2 2 2 2 2 9 2 3" xfId="13722" xr:uid="{00000000-0005-0000-0000-00007F350000}"/>
    <cellStyle name="Normal 3 2 2 2 2 2 9 2 3 2" xfId="13723" xr:uid="{00000000-0005-0000-0000-000080350000}"/>
    <cellStyle name="Normal 3 2 2 2 2 2 9 2 4" xfId="13724" xr:uid="{00000000-0005-0000-0000-000081350000}"/>
    <cellStyle name="Normal 3 2 2 2 2 2 9 3" xfId="13725" xr:uid="{00000000-0005-0000-0000-000082350000}"/>
    <cellStyle name="Normal 3 2 2 2 2 2 9 3 2" xfId="13726" xr:uid="{00000000-0005-0000-0000-000083350000}"/>
    <cellStyle name="Normal 3 2 2 2 2 2 9 3 2 2" xfId="13727" xr:uid="{00000000-0005-0000-0000-000084350000}"/>
    <cellStyle name="Normal 3 2 2 2 2 2 9 3 3" xfId="13728" xr:uid="{00000000-0005-0000-0000-000085350000}"/>
    <cellStyle name="Normal 3 2 2 2 2 2 9 4" xfId="13729" xr:uid="{00000000-0005-0000-0000-000086350000}"/>
    <cellStyle name="Normal 3 2 2 2 2 2 9 4 2" xfId="13730" xr:uid="{00000000-0005-0000-0000-000087350000}"/>
    <cellStyle name="Normal 3 2 2 2 2 2 9 5" xfId="13731" xr:uid="{00000000-0005-0000-0000-000088350000}"/>
    <cellStyle name="Normal 3 2 2 2 2 3" xfId="13732" xr:uid="{00000000-0005-0000-0000-000089350000}"/>
    <cellStyle name="Normal 3 2 2 2 2 3 10" xfId="13733" xr:uid="{00000000-0005-0000-0000-00008A350000}"/>
    <cellStyle name="Normal 3 2 2 2 2 3 2" xfId="13734" xr:uid="{00000000-0005-0000-0000-00008B350000}"/>
    <cellStyle name="Normal 3 2 2 2 2 3 2 2" xfId="13735" xr:uid="{00000000-0005-0000-0000-00008C350000}"/>
    <cellStyle name="Normal 3 2 2 2 2 3 2 2 2" xfId="13736" xr:uid="{00000000-0005-0000-0000-00008D350000}"/>
    <cellStyle name="Normal 3 2 2 2 2 3 2 2 2 2" xfId="13737" xr:uid="{00000000-0005-0000-0000-00008E350000}"/>
    <cellStyle name="Normal 3 2 2 2 2 3 2 2 2 2 2" xfId="13738" xr:uid="{00000000-0005-0000-0000-00008F350000}"/>
    <cellStyle name="Normal 3 2 2 2 2 3 2 2 2 2 2 2" xfId="13739" xr:uid="{00000000-0005-0000-0000-000090350000}"/>
    <cellStyle name="Normal 3 2 2 2 2 3 2 2 2 2 2 2 2" xfId="13740" xr:uid="{00000000-0005-0000-0000-000091350000}"/>
    <cellStyle name="Normal 3 2 2 2 2 3 2 2 2 2 2 3" xfId="13741" xr:uid="{00000000-0005-0000-0000-000092350000}"/>
    <cellStyle name="Normal 3 2 2 2 2 3 2 2 2 2 3" xfId="13742" xr:uid="{00000000-0005-0000-0000-000093350000}"/>
    <cellStyle name="Normal 3 2 2 2 2 3 2 2 2 2 3 2" xfId="13743" xr:uid="{00000000-0005-0000-0000-000094350000}"/>
    <cellStyle name="Normal 3 2 2 2 2 3 2 2 2 2 4" xfId="13744" xr:uid="{00000000-0005-0000-0000-000095350000}"/>
    <cellStyle name="Normal 3 2 2 2 2 3 2 2 2 3" xfId="13745" xr:uid="{00000000-0005-0000-0000-000096350000}"/>
    <cellStyle name="Normal 3 2 2 2 2 3 2 2 2 3 2" xfId="13746" xr:uid="{00000000-0005-0000-0000-000097350000}"/>
    <cellStyle name="Normal 3 2 2 2 2 3 2 2 2 3 2 2" xfId="13747" xr:uid="{00000000-0005-0000-0000-000098350000}"/>
    <cellStyle name="Normal 3 2 2 2 2 3 2 2 2 3 3" xfId="13748" xr:uid="{00000000-0005-0000-0000-000099350000}"/>
    <cellStyle name="Normal 3 2 2 2 2 3 2 2 2 4" xfId="13749" xr:uid="{00000000-0005-0000-0000-00009A350000}"/>
    <cellStyle name="Normal 3 2 2 2 2 3 2 2 2 4 2" xfId="13750" xr:uid="{00000000-0005-0000-0000-00009B350000}"/>
    <cellStyle name="Normal 3 2 2 2 2 3 2 2 2 5" xfId="13751" xr:uid="{00000000-0005-0000-0000-00009C350000}"/>
    <cellStyle name="Normal 3 2 2 2 2 3 2 2 3" xfId="13752" xr:uid="{00000000-0005-0000-0000-00009D350000}"/>
    <cellStyle name="Normal 3 2 2 2 2 3 2 2 3 2" xfId="13753" xr:uid="{00000000-0005-0000-0000-00009E350000}"/>
    <cellStyle name="Normal 3 2 2 2 2 3 2 2 3 2 2" xfId="13754" xr:uid="{00000000-0005-0000-0000-00009F350000}"/>
    <cellStyle name="Normal 3 2 2 2 2 3 2 2 3 2 2 2" xfId="13755" xr:uid="{00000000-0005-0000-0000-0000A0350000}"/>
    <cellStyle name="Normal 3 2 2 2 2 3 2 2 3 2 3" xfId="13756" xr:uid="{00000000-0005-0000-0000-0000A1350000}"/>
    <cellStyle name="Normal 3 2 2 2 2 3 2 2 3 3" xfId="13757" xr:uid="{00000000-0005-0000-0000-0000A2350000}"/>
    <cellStyle name="Normal 3 2 2 2 2 3 2 2 3 3 2" xfId="13758" xr:uid="{00000000-0005-0000-0000-0000A3350000}"/>
    <cellStyle name="Normal 3 2 2 2 2 3 2 2 3 4" xfId="13759" xr:uid="{00000000-0005-0000-0000-0000A4350000}"/>
    <cellStyle name="Normal 3 2 2 2 2 3 2 2 4" xfId="13760" xr:uid="{00000000-0005-0000-0000-0000A5350000}"/>
    <cellStyle name="Normal 3 2 2 2 2 3 2 2 4 2" xfId="13761" xr:uid="{00000000-0005-0000-0000-0000A6350000}"/>
    <cellStyle name="Normal 3 2 2 2 2 3 2 2 4 2 2" xfId="13762" xr:uid="{00000000-0005-0000-0000-0000A7350000}"/>
    <cellStyle name="Normal 3 2 2 2 2 3 2 2 4 2 2 2" xfId="13763" xr:uid="{00000000-0005-0000-0000-0000A8350000}"/>
    <cellStyle name="Normal 3 2 2 2 2 3 2 2 4 2 3" xfId="13764" xr:uid="{00000000-0005-0000-0000-0000A9350000}"/>
    <cellStyle name="Normal 3 2 2 2 2 3 2 2 4 3" xfId="13765" xr:uid="{00000000-0005-0000-0000-0000AA350000}"/>
    <cellStyle name="Normal 3 2 2 2 2 3 2 2 4 3 2" xfId="13766" xr:uid="{00000000-0005-0000-0000-0000AB350000}"/>
    <cellStyle name="Normal 3 2 2 2 2 3 2 2 4 4" xfId="13767" xr:uid="{00000000-0005-0000-0000-0000AC350000}"/>
    <cellStyle name="Normal 3 2 2 2 2 3 2 2 5" xfId="13768" xr:uid="{00000000-0005-0000-0000-0000AD350000}"/>
    <cellStyle name="Normal 3 2 2 2 2 3 2 2 5 2" xfId="13769" xr:uid="{00000000-0005-0000-0000-0000AE350000}"/>
    <cellStyle name="Normal 3 2 2 2 2 3 2 2 5 2 2" xfId="13770" xr:uid="{00000000-0005-0000-0000-0000AF350000}"/>
    <cellStyle name="Normal 3 2 2 2 2 3 2 2 5 3" xfId="13771" xr:uid="{00000000-0005-0000-0000-0000B0350000}"/>
    <cellStyle name="Normal 3 2 2 2 2 3 2 2 6" xfId="13772" xr:uid="{00000000-0005-0000-0000-0000B1350000}"/>
    <cellStyle name="Normal 3 2 2 2 2 3 2 2 6 2" xfId="13773" xr:uid="{00000000-0005-0000-0000-0000B2350000}"/>
    <cellStyle name="Normal 3 2 2 2 2 3 2 2 7" xfId="13774" xr:uid="{00000000-0005-0000-0000-0000B3350000}"/>
    <cellStyle name="Normal 3 2 2 2 2 3 2 2 7 2" xfId="13775" xr:uid="{00000000-0005-0000-0000-0000B4350000}"/>
    <cellStyle name="Normal 3 2 2 2 2 3 2 2 8" xfId="13776" xr:uid="{00000000-0005-0000-0000-0000B5350000}"/>
    <cellStyle name="Normal 3 2 2 2 2 3 2 3" xfId="13777" xr:uid="{00000000-0005-0000-0000-0000B6350000}"/>
    <cellStyle name="Normal 3 2 2 2 2 3 2 3 2" xfId="13778" xr:uid="{00000000-0005-0000-0000-0000B7350000}"/>
    <cellStyle name="Normal 3 2 2 2 2 3 2 3 2 2" xfId="13779" xr:uid="{00000000-0005-0000-0000-0000B8350000}"/>
    <cellStyle name="Normal 3 2 2 2 2 3 2 3 2 2 2" xfId="13780" xr:uid="{00000000-0005-0000-0000-0000B9350000}"/>
    <cellStyle name="Normal 3 2 2 2 2 3 2 3 2 2 2 2" xfId="13781" xr:uid="{00000000-0005-0000-0000-0000BA350000}"/>
    <cellStyle name="Normal 3 2 2 2 2 3 2 3 2 2 3" xfId="13782" xr:uid="{00000000-0005-0000-0000-0000BB350000}"/>
    <cellStyle name="Normal 3 2 2 2 2 3 2 3 2 3" xfId="13783" xr:uid="{00000000-0005-0000-0000-0000BC350000}"/>
    <cellStyle name="Normal 3 2 2 2 2 3 2 3 2 3 2" xfId="13784" xr:uid="{00000000-0005-0000-0000-0000BD350000}"/>
    <cellStyle name="Normal 3 2 2 2 2 3 2 3 2 4" xfId="13785" xr:uid="{00000000-0005-0000-0000-0000BE350000}"/>
    <cellStyle name="Normal 3 2 2 2 2 3 2 3 3" xfId="13786" xr:uid="{00000000-0005-0000-0000-0000BF350000}"/>
    <cellStyle name="Normal 3 2 2 2 2 3 2 3 3 2" xfId="13787" xr:uid="{00000000-0005-0000-0000-0000C0350000}"/>
    <cellStyle name="Normal 3 2 2 2 2 3 2 3 3 2 2" xfId="13788" xr:uid="{00000000-0005-0000-0000-0000C1350000}"/>
    <cellStyle name="Normal 3 2 2 2 2 3 2 3 3 3" xfId="13789" xr:uid="{00000000-0005-0000-0000-0000C2350000}"/>
    <cellStyle name="Normal 3 2 2 2 2 3 2 3 4" xfId="13790" xr:uid="{00000000-0005-0000-0000-0000C3350000}"/>
    <cellStyle name="Normal 3 2 2 2 2 3 2 3 4 2" xfId="13791" xr:uid="{00000000-0005-0000-0000-0000C4350000}"/>
    <cellStyle name="Normal 3 2 2 2 2 3 2 3 5" xfId="13792" xr:uid="{00000000-0005-0000-0000-0000C5350000}"/>
    <cellStyle name="Normal 3 2 2 2 2 3 2 4" xfId="13793" xr:uid="{00000000-0005-0000-0000-0000C6350000}"/>
    <cellStyle name="Normal 3 2 2 2 2 3 2 4 2" xfId="13794" xr:uid="{00000000-0005-0000-0000-0000C7350000}"/>
    <cellStyle name="Normal 3 2 2 2 2 3 2 4 2 2" xfId="13795" xr:uid="{00000000-0005-0000-0000-0000C8350000}"/>
    <cellStyle name="Normal 3 2 2 2 2 3 2 4 2 2 2" xfId="13796" xr:uid="{00000000-0005-0000-0000-0000C9350000}"/>
    <cellStyle name="Normal 3 2 2 2 2 3 2 4 2 3" xfId="13797" xr:uid="{00000000-0005-0000-0000-0000CA350000}"/>
    <cellStyle name="Normal 3 2 2 2 2 3 2 4 3" xfId="13798" xr:uid="{00000000-0005-0000-0000-0000CB350000}"/>
    <cellStyle name="Normal 3 2 2 2 2 3 2 4 3 2" xfId="13799" xr:uid="{00000000-0005-0000-0000-0000CC350000}"/>
    <cellStyle name="Normal 3 2 2 2 2 3 2 4 4" xfId="13800" xr:uid="{00000000-0005-0000-0000-0000CD350000}"/>
    <cellStyle name="Normal 3 2 2 2 2 3 2 5" xfId="13801" xr:uid="{00000000-0005-0000-0000-0000CE350000}"/>
    <cellStyle name="Normal 3 2 2 2 2 3 2 5 2" xfId="13802" xr:uid="{00000000-0005-0000-0000-0000CF350000}"/>
    <cellStyle name="Normal 3 2 2 2 2 3 2 5 2 2" xfId="13803" xr:uid="{00000000-0005-0000-0000-0000D0350000}"/>
    <cellStyle name="Normal 3 2 2 2 2 3 2 5 2 2 2" xfId="13804" xr:uid="{00000000-0005-0000-0000-0000D1350000}"/>
    <cellStyle name="Normal 3 2 2 2 2 3 2 5 2 3" xfId="13805" xr:uid="{00000000-0005-0000-0000-0000D2350000}"/>
    <cellStyle name="Normal 3 2 2 2 2 3 2 5 3" xfId="13806" xr:uid="{00000000-0005-0000-0000-0000D3350000}"/>
    <cellStyle name="Normal 3 2 2 2 2 3 2 5 3 2" xfId="13807" xr:uid="{00000000-0005-0000-0000-0000D4350000}"/>
    <cellStyle name="Normal 3 2 2 2 2 3 2 5 4" xfId="13808" xr:uid="{00000000-0005-0000-0000-0000D5350000}"/>
    <cellStyle name="Normal 3 2 2 2 2 3 2 6" xfId="13809" xr:uid="{00000000-0005-0000-0000-0000D6350000}"/>
    <cellStyle name="Normal 3 2 2 2 2 3 2 6 2" xfId="13810" xr:uid="{00000000-0005-0000-0000-0000D7350000}"/>
    <cellStyle name="Normal 3 2 2 2 2 3 2 6 2 2" xfId="13811" xr:uid="{00000000-0005-0000-0000-0000D8350000}"/>
    <cellStyle name="Normal 3 2 2 2 2 3 2 6 3" xfId="13812" xr:uid="{00000000-0005-0000-0000-0000D9350000}"/>
    <cellStyle name="Normal 3 2 2 2 2 3 2 7" xfId="13813" xr:uid="{00000000-0005-0000-0000-0000DA350000}"/>
    <cellStyle name="Normal 3 2 2 2 2 3 2 7 2" xfId="13814" xr:uid="{00000000-0005-0000-0000-0000DB350000}"/>
    <cellStyle name="Normal 3 2 2 2 2 3 2 8" xfId="13815" xr:uid="{00000000-0005-0000-0000-0000DC350000}"/>
    <cellStyle name="Normal 3 2 2 2 2 3 2 8 2" xfId="13816" xr:uid="{00000000-0005-0000-0000-0000DD350000}"/>
    <cellStyle name="Normal 3 2 2 2 2 3 2 9" xfId="13817" xr:uid="{00000000-0005-0000-0000-0000DE350000}"/>
    <cellStyle name="Normal 3 2 2 2 2 3 3" xfId="13818" xr:uid="{00000000-0005-0000-0000-0000DF350000}"/>
    <cellStyle name="Normal 3 2 2 2 2 3 3 2" xfId="13819" xr:uid="{00000000-0005-0000-0000-0000E0350000}"/>
    <cellStyle name="Normal 3 2 2 2 2 3 3 2 2" xfId="13820" xr:uid="{00000000-0005-0000-0000-0000E1350000}"/>
    <cellStyle name="Normal 3 2 2 2 2 3 3 2 2 2" xfId="13821" xr:uid="{00000000-0005-0000-0000-0000E2350000}"/>
    <cellStyle name="Normal 3 2 2 2 2 3 3 2 2 2 2" xfId="13822" xr:uid="{00000000-0005-0000-0000-0000E3350000}"/>
    <cellStyle name="Normal 3 2 2 2 2 3 3 2 2 2 2 2" xfId="13823" xr:uid="{00000000-0005-0000-0000-0000E4350000}"/>
    <cellStyle name="Normal 3 2 2 2 2 3 3 2 2 2 3" xfId="13824" xr:uid="{00000000-0005-0000-0000-0000E5350000}"/>
    <cellStyle name="Normal 3 2 2 2 2 3 3 2 2 3" xfId="13825" xr:uid="{00000000-0005-0000-0000-0000E6350000}"/>
    <cellStyle name="Normal 3 2 2 2 2 3 3 2 2 3 2" xfId="13826" xr:uid="{00000000-0005-0000-0000-0000E7350000}"/>
    <cellStyle name="Normal 3 2 2 2 2 3 3 2 2 4" xfId="13827" xr:uid="{00000000-0005-0000-0000-0000E8350000}"/>
    <cellStyle name="Normal 3 2 2 2 2 3 3 2 3" xfId="13828" xr:uid="{00000000-0005-0000-0000-0000E9350000}"/>
    <cellStyle name="Normal 3 2 2 2 2 3 3 2 3 2" xfId="13829" xr:uid="{00000000-0005-0000-0000-0000EA350000}"/>
    <cellStyle name="Normal 3 2 2 2 2 3 3 2 3 2 2" xfId="13830" xr:uid="{00000000-0005-0000-0000-0000EB350000}"/>
    <cellStyle name="Normal 3 2 2 2 2 3 3 2 3 3" xfId="13831" xr:uid="{00000000-0005-0000-0000-0000EC350000}"/>
    <cellStyle name="Normal 3 2 2 2 2 3 3 2 4" xfId="13832" xr:uid="{00000000-0005-0000-0000-0000ED350000}"/>
    <cellStyle name="Normal 3 2 2 2 2 3 3 2 4 2" xfId="13833" xr:uid="{00000000-0005-0000-0000-0000EE350000}"/>
    <cellStyle name="Normal 3 2 2 2 2 3 3 2 5" xfId="13834" xr:uid="{00000000-0005-0000-0000-0000EF350000}"/>
    <cellStyle name="Normal 3 2 2 2 2 3 3 3" xfId="13835" xr:uid="{00000000-0005-0000-0000-0000F0350000}"/>
    <cellStyle name="Normal 3 2 2 2 2 3 3 3 2" xfId="13836" xr:uid="{00000000-0005-0000-0000-0000F1350000}"/>
    <cellStyle name="Normal 3 2 2 2 2 3 3 3 2 2" xfId="13837" xr:uid="{00000000-0005-0000-0000-0000F2350000}"/>
    <cellStyle name="Normal 3 2 2 2 2 3 3 3 2 2 2" xfId="13838" xr:uid="{00000000-0005-0000-0000-0000F3350000}"/>
    <cellStyle name="Normal 3 2 2 2 2 3 3 3 2 3" xfId="13839" xr:uid="{00000000-0005-0000-0000-0000F4350000}"/>
    <cellStyle name="Normal 3 2 2 2 2 3 3 3 3" xfId="13840" xr:uid="{00000000-0005-0000-0000-0000F5350000}"/>
    <cellStyle name="Normal 3 2 2 2 2 3 3 3 3 2" xfId="13841" xr:uid="{00000000-0005-0000-0000-0000F6350000}"/>
    <cellStyle name="Normal 3 2 2 2 2 3 3 3 4" xfId="13842" xr:uid="{00000000-0005-0000-0000-0000F7350000}"/>
    <cellStyle name="Normal 3 2 2 2 2 3 3 4" xfId="13843" xr:uid="{00000000-0005-0000-0000-0000F8350000}"/>
    <cellStyle name="Normal 3 2 2 2 2 3 3 4 2" xfId="13844" xr:uid="{00000000-0005-0000-0000-0000F9350000}"/>
    <cellStyle name="Normal 3 2 2 2 2 3 3 4 2 2" xfId="13845" xr:uid="{00000000-0005-0000-0000-0000FA350000}"/>
    <cellStyle name="Normal 3 2 2 2 2 3 3 4 2 2 2" xfId="13846" xr:uid="{00000000-0005-0000-0000-0000FB350000}"/>
    <cellStyle name="Normal 3 2 2 2 2 3 3 4 2 3" xfId="13847" xr:uid="{00000000-0005-0000-0000-0000FC350000}"/>
    <cellStyle name="Normal 3 2 2 2 2 3 3 4 3" xfId="13848" xr:uid="{00000000-0005-0000-0000-0000FD350000}"/>
    <cellStyle name="Normal 3 2 2 2 2 3 3 4 3 2" xfId="13849" xr:uid="{00000000-0005-0000-0000-0000FE350000}"/>
    <cellStyle name="Normal 3 2 2 2 2 3 3 4 4" xfId="13850" xr:uid="{00000000-0005-0000-0000-0000FF350000}"/>
    <cellStyle name="Normal 3 2 2 2 2 3 3 5" xfId="13851" xr:uid="{00000000-0005-0000-0000-000000360000}"/>
    <cellStyle name="Normal 3 2 2 2 2 3 3 5 2" xfId="13852" xr:uid="{00000000-0005-0000-0000-000001360000}"/>
    <cellStyle name="Normal 3 2 2 2 2 3 3 5 2 2" xfId="13853" xr:uid="{00000000-0005-0000-0000-000002360000}"/>
    <cellStyle name="Normal 3 2 2 2 2 3 3 5 3" xfId="13854" xr:uid="{00000000-0005-0000-0000-000003360000}"/>
    <cellStyle name="Normal 3 2 2 2 2 3 3 6" xfId="13855" xr:uid="{00000000-0005-0000-0000-000004360000}"/>
    <cellStyle name="Normal 3 2 2 2 2 3 3 6 2" xfId="13856" xr:uid="{00000000-0005-0000-0000-000005360000}"/>
    <cellStyle name="Normal 3 2 2 2 2 3 3 7" xfId="13857" xr:uid="{00000000-0005-0000-0000-000006360000}"/>
    <cellStyle name="Normal 3 2 2 2 2 3 3 7 2" xfId="13858" xr:uid="{00000000-0005-0000-0000-000007360000}"/>
    <cellStyle name="Normal 3 2 2 2 2 3 3 8" xfId="13859" xr:uid="{00000000-0005-0000-0000-000008360000}"/>
    <cellStyle name="Normal 3 2 2 2 2 3 4" xfId="13860" xr:uid="{00000000-0005-0000-0000-000009360000}"/>
    <cellStyle name="Normal 3 2 2 2 2 3 4 2" xfId="13861" xr:uid="{00000000-0005-0000-0000-00000A360000}"/>
    <cellStyle name="Normal 3 2 2 2 2 3 4 2 2" xfId="13862" xr:uid="{00000000-0005-0000-0000-00000B360000}"/>
    <cellStyle name="Normal 3 2 2 2 2 3 4 2 2 2" xfId="13863" xr:uid="{00000000-0005-0000-0000-00000C360000}"/>
    <cellStyle name="Normal 3 2 2 2 2 3 4 2 2 2 2" xfId="13864" xr:uid="{00000000-0005-0000-0000-00000D360000}"/>
    <cellStyle name="Normal 3 2 2 2 2 3 4 2 2 3" xfId="13865" xr:uid="{00000000-0005-0000-0000-00000E360000}"/>
    <cellStyle name="Normal 3 2 2 2 2 3 4 2 3" xfId="13866" xr:uid="{00000000-0005-0000-0000-00000F360000}"/>
    <cellStyle name="Normal 3 2 2 2 2 3 4 2 3 2" xfId="13867" xr:uid="{00000000-0005-0000-0000-000010360000}"/>
    <cellStyle name="Normal 3 2 2 2 2 3 4 2 4" xfId="13868" xr:uid="{00000000-0005-0000-0000-000011360000}"/>
    <cellStyle name="Normal 3 2 2 2 2 3 4 3" xfId="13869" xr:uid="{00000000-0005-0000-0000-000012360000}"/>
    <cellStyle name="Normal 3 2 2 2 2 3 4 3 2" xfId="13870" xr:uid="{00000000-0005-0000-0000-000013360000}"/>
    <cellStyle name="Normal 3 2 2 2 2 3 4 3 2 2" xfId="13871" xr:uid="{00000000-0005-0000-0000-000014360000}"/>
    <cellStyle name="Normal 3 2 2 2 2 3 4 3 3" xfId="13872" xr:uid="{00000000-0005-0000-0000-000015360000}"/>
    <cellStyle name="Normal 3 2 2 2 2 3 4 4" xfId="13873" xr:uid="{00000000-0005-0000-0000-000016360000}"/>
    <cellStyle name="Normal 3 2 2 2 2 3 4 4 2" xfId="13874" xr:uid="{00000000-0005-0000-0000-000017360000}"/>
    <cellStyle name="Normal 3 2 2 2 2 3 4 5" xfId="13875" xr:uid="{00000000-0005-0000-0000-000018360000}"/>
    <cellStyle name="Normal 3 2 2 2 2 3 5" xfId="13876" xr:uid="{00000000-0005-0000-0000-000019360000}"/>
    <cellStyle name="Normal 3 2 2 2 2 3 5 2" xfId="13877" xr:uid="{00000000-0005-0000-0000-00001A360000}"/>
    <cellStyle name="Normal 3 2 2 2 2 3 5 2 2" xfId="13878" xr:uid="{00000000-0005-0000-0000-00001B360000}"/>
    <cellStyle name="Normal 3 2 2 2 2 3 5 2 2 2" xfId="13879" xr:uid="{00000000-0005-0000-0000-00001C360000}"/>
    <cellStyle name="Normal 3 2 2 2 2 3 5 2 3" xfId="13880" xr:uid="{00000000-0005-0000-0000-00001D360000}"/>
    <cellStyle name="Normal 3 2 2 2 2 3 5 3" xfId="13881" xr:uid="{00000000-0005-0000-0000-00001E360000}"/>
    <cellStyle name="Normal 3 2 2 2 2 3 5 3 2" xfId="13882" xr:uid="{00000000-0005-0000-0000-00001F360000}"/>
    <cellStyle name="Normal 3 2 2 2 2 3 5 4" xfId="13883" xr:uid="{00000000-0005-0000-0000-000020360000}"/>
    <cellStyle name="Normal 3 2 2 2 2 3 6" xfId="13884" xr:uid="{00000000-0005-0000-0000-000021360000}"/>
    <cellStyle name="Normal 3 2 2 2 2 3 6 2" xfId="13885" xr:uid="{00000000-0005-0000-0000-000022360000}"/>
    <cellStyle name="Normal 3 2 2 2 2 3 6 2 2" xfId="13886" xr:uid="{00000000-0005-0000-0000-000023360000}"/>
    <cellStyle name="Normal 3 2 2 2 2 3 6 2 2 2" xfId="13887" xr:uid="{00000000-0005-0000-0000-000024360000}"/>
    <cellStyle name="Normal 3 2 2 2 2 3 6 2 3" xfId="13888" xr:uid="{00000000-0005-0000-0000-000025360000}"/>
    <cellStyle name="Normal 3 2 2 2 2 3 6 3" xfId="13889" xr:uid="{00000000-0005-0000-0000-000026360000}"/>
    <cellStyle name="Normal 3 2 2 2 2 3 6 3 2" xfId="13890" xr:uid="{00000000-0005-0000-0000-000027360000}"/>
    <cellStyle name="Normal 3 2 2 2 2 3 6 4" xfId="13891" xr:uid="{00000000-0005-0000-0000-000028360000}"/>
    <cellStyle name="Normal 3 2 2 2 2 3 7" xfId="13892" xr:uid="{00000000-0005-0000-0000-000029360000}"/>
    <cellStyle name="Normal 3 2 2 2 2 3 7 2" xfId="13893" xr:uid="{00000000-0005-0000-0000-00002A360000}"/>
    <cellStyle name="Normal 3 2 2 2 2 3 7 2 2" xfId="13894" xr:uid="{00000000-0005-0000-0000-00002B360000}"/>
    <cellStyle name="Normal 3 2 2 2 2 3 7 3" xfId="13895" xr:uid="{00000000-0005-0000-0000-00002C360000}"/>
    <cellStyle name="Normal 3 2 2 2 2 3 8" xfId="13896" xr:uid="{00000000-0005-0000-0000-00002D360000}"/>
    <cellStyle name="Normal 3 2 2 2 2 3 8 2" xfId="13897" xr:uid="{00000000-0005-0000-0000-00002E360000}"/>
    <cellStyle name="Normal 3 2 2 2 2 3 9" xfId="13898" xr:uid="{00000000-0005-0000-0000-00002F360000}"/>
    <cellStyle name="Normal 3 2 2 2 2 3 9 2" xfId="13899" xr:uid="{00000000-0005-0000-0000-000030360000}"/>
    <cellStyle name="Normal 3 2 2 2 2 4" xfId="13900" xr:uid="{00000000-0005-0000-0000-000031360000}"/>
    <cellStyle name="Normal 3 2 2 2 2 4 10" xfId="13901" xr:uid="{00000000-0005-0000-0000-000032360000}"/>
    <cellStyle name="Normal 3 2 2 2 2 4 2" xfId="13902" xr:uid="{00000000-0005-0000-0000-000033360000}"/>
    <cellStyle name="Normal 3 2 2 2 2 4 2 2" xfId="13903" xr:uid="{00000000-0005-0000-0000-000034360000}"/>
    <cellStyle name="Normal 3 2 2 2 2 4 2 2 2" xfId="13904" xr:uid="{00000000-0005-0000-0000-000035360000}"/>
    <cellStyle name="Normal 3 2 2 2 2 4 2 2 2 2" xfId="13905" xr:uid="{00000000-0005-0000-0000-000036360000}"/>
    <cellStyle name="Normal 3 2 2 2 2 4 2 2 2 2 2" xfId="13906" xr:uid="{00000000-0005-0000-0000-000037360000}"/>
    <cellStyle name="Normal 3 2 2 2 2 4 2 2 2 2 2 2" xfId="13907" xr:uid="{00000000-0005-0000-0000-000038360000}"/>
    <cellStyle name="Normal 3 2 2 2 2 4 2 2 2 2 2 2 2" xfId="13908" xr:uid="{00000000-0005-0000-0000-000039360000}"/>
    <cellStyle name="Normal 3 2 2 2 2 4 2 2 2 2 2 3" xfId="13909" xr:uid="{00000000-0005-0000-0000-00003A360000}"/>
    <cellStyle name="Normal 3 2 2 2 2 4 2 2 2 2 3" xfId="13910" xr:uid="{00000000-0005-0000-0000-00003B360000}"/>
    <cellStyle name="Normal 3 2 2 2 2 4 2 2 2 2 3 2" xfId="13911" xr:uid="{00000000-0005-0000-0000-00003C360000}"/>
    <cellStyle name="Normal 3 2 2 2 2 4 2 2 2 2 4" xfId="13912" xr:uid="{00000000-0005-0000-0000-00003D360000}"/>
    <cellStyle name="Normal 3 2 2 2 2 4 2 2 2 3" xfId="13913" xr:uid="{00000000-0005-0000-0000-00003E360000}"/>
    <cellStyle name="Normal 3 2 2 2 2 4 2 2 2 3 2" xfId="13914" xr:uid="{00000000-0005-0000-0000-00003F360000}"/>
    <cellStyle name="Normal 3 2 2 2 2 4 2 2 2 3 2 2" xfId="13915" xr:uid="{00000000-0005-0000-0000-000040360000}"/>
    <cellStyle name="Normal 3 2 2 2 2 4 2 2 2 3 3" xfId="13916" xr:uid="{00000000-0005-0000-0000-000041360000}"/>
    <cellStyle name="Normal 3 2 2 2 2 4 2 2 2 4" xfId="13917" xr:uid="{00000000-0005-0000-0000-000042360000}"/>
    <cellStyle name="Normal 3 2 2 2 2 4 2 2 2 4 2" xfId="13918" xr:uid="{00000000-0005-0000-0000-000043360000}"/>
    <cellStyle name="Normal 3 2 2 2 2 4 2 2 2 5" xfId="13919" xr:uid="{00000000-0005-0000-0000-000044360000}"/>
    <cellStyle name="Normal 3 2 2 2 2 4 2 2 3" xfId="13920" xr:uid="{00000000-0005-0000-0000-000045360000}"/>
    <cellStyle name="Normal 3 2 2 2 2 4 2 2 3 2" xfId="13921" xr:uid="{00000000-0005-0000-0000-000046360000}"/>
    <cellStyle name="Normal 3 2 2 2 2 4 2 2 3 2 2" xfId="13922" xr:uid="{00000000-0005-0000-0000-000047360000}"/>
    <cellStyle name="Normal 3 2 2 2 2 4 2 2 3 2 2 2" xfId="13923" xr:uid="{00000000-0005-0000-0000-000048360000}"/>
    <cellStyle name="Normal 3 2 2 2 2 4 2 2 3 2 3" xfId="13924" xr:uid="{00000000-0005-0000-0000-000049360000}"/>
    <cellStyle name="Normal 3 2 2 2 2 4 2 2 3 3" xfId="13925" xr:uid="{00000000-0005-0000-0000-00004A360000}"/>
    <cellStyle name="Normal 3 2 2 2 2 4 2 2 3 3 2" xfId="13926" xr:uid="{00000000-0005-0000-0000-00004B360000}"/>
    <cellStyle name="Normal 3 2 2 2 2 4 2 2 3 4" xfId="13927" xr:uid="{00000000-0005-0000-0000-00004C360000}"/>
    <cellStyle name="Normal 3 2 2 2 2 4 2 2 4" xfId="13928" xr:uid="{00000000-0005-0000-0000-00004D360000}"/>
    <cellStyle name="Normal 3 2 2 2 2 4 2 2 4 2" xfId="13929" xr:uid="{00000000-0005-0000-0000-00004E360000}"/>
    <cellStyle name="Normal 3 2 2 2 2 4 2 2 4 2 2" xfId="13930" xr:uid="{00000000-0005-0000-0000-00004F360000}"/>
    <cellStyle name="Normal 3 2 2 2 2 4 2 2 4 2 2 2" xfId="13931" xr:uid="{00000000-0005-0000-0000-000050360000}"/>
    <cellStyle name="Normal 3 2 2 2 2 4 2 2 4 2 3" xfId="13932" xr:uid="{00000000-0005-0000-0000-000051360000}"/>
    <cellStyle name="Normal 3 2 2 2 2 4 2 2 4 3" xfId="13933" xr:uid="{00000000-0005-0000-0000-000052360000}"/>
    <cellStyle name="Normal 3 2 2 2 2 4 2 2 4 3 2" xfId="13934" xr:uid="{00000000-0005-0000-0000-000053360000}"/>
    <cellStyle name="Normal 3 2 2 2 2 4 2 2 4 4" xfId="13935" xr:uid="{00000000-0005-0000-0000-000054360000}"/>
    <cellStyle name="Normal 3 2 2 2 2 4 2 2 5" xfId="13936" xr:uid="{00000000-0005-0000-0000-000055360000}"/>
    <cellStyle name="Normal 3 2 2 2 2 4 2 2 5 2" xfId="13937" xr:uid="{00000000-0005-0000-0000-000056360000}"/>
    <cellStyle name="Normal 3 2 2 2 2 4 2 2 5 2 2" xfId="13938" xr:uid="{00000000-0005-0000-0000-000057360000}"/>
    <cellStyle name="Normal 3 2 2 2 2 4 2 2 5 3" xfId="13939" xr:uid="{00000000-0005-0000-0000-000058360000}"/>
    <cellStyle name="Normal 3 2 2 2 2 4 2 2 6" xfId="13940" xr:uid="{00000000-0005-0000-0000-000059360000}"/>
    <cellStyle name="Normal 3 2 2 2 2 4 2 2 6 2" xfId="13941" xr:uid="{00000000-0005-0000-0000-00005A360000}"/>
    <cellStyle name="Normal 3 2 2 2 2 4 2 2 7" xfId="13942" xr:uid="{00000000-0005-0000-0000-00005B360000}"/>
    <cellStyle name="Normal 3 2 2 2 2 4 2 2 7 2" xfId="13943" xr:uid="{00000000-0005-0000-0000-00005C360000}"/>
    <cellStyle name="Normal 3 2 2 2 2 4 2 2 8" xfId="13944" xr:uid="{00000000-0005-0000-0000-00005D360000}"/>
    <cellStyle name="Normal 3 2 2 2 2 4 2 3" xfId="13945" xr:uid="{00000000-0005-0000-0000-00005E360000}"/>
    <cellStyle name="Normal 3 2 2 2 2 4 2 3 2" xfId="13946" xr:uid="{00000000-0005-0000-0000-00005F360000}"/>
    <cellStyle name="Normal 3 2 2 2 2 4 2 3 2 2" xfId="13947" xr:uid="{00000000-0005-0000-0000-000060360000}"/>
    <cellStyle name="Normal 3 2 2 2 2 4 2 3 2 2 2" xfId="13948" xr:uid="{00000000-0005-0000-0000-000061360000}"/>
    <cellStyle name="Normal 3 2 2 2 2 4 2 3 2 2 2 2" xfId="13949" xr:uid="{00000000-0005-0000-0000-000062360000}"/>
    <cellStyle name="Normal 3 2 2 2 2 4 2 3 2 2 3" xfId="13950" xr:uid="{00000000-0005-0000-0000-000063360000}"/>
    <cellStyle name="Normal 3 2 2 2 2 4 2 3 2 3" xfId="13951" xr:uid="{00000000-0005-0000-0000-000064360000}"/>
    <cellStyle name="Normal 3 2 2 2 2 4 2 3 2 3 2" xfId="13952" xr:uid="{00000000-0005-0000-0000-000065360000}"/>
    <cellStyle name="Normal 3 2 2 2 2 4 2 3 2 4" xfId="13953" xr:uid="{00000000-0005-0000-0000-000066360000}"/>
    <cellStyle name="Normal 3 2 2 2 2 4 2 3 3" xfId="13954" xr:uid="{00000000-0005-0000-0000-000067360000}"/>
    <cellStyle name="Normal 3 2 2 2 2 4 2 3 3 2" xfId="13955" xr:uid="{00000000-0005-0000-0000-000068360000}"/>
    <cellStyle name="Normal 3 2 2 2 2 4 2 3 3 2 2" xfId="13956" xr:uid="{00000000-0005-0000-0000-000069360000}"/>
    <cellStyle name="Normal 3 2 2 2 2 4 2 3 3 3" xfId="13957" xr:uid="{00000000-0005-0000-0000-00006A360000}"/>
    <cellStyle name="Normal 3 2 2 2 2 4 2 3 4" xfId="13958" xr:uid="{00000000-0005-0000-0000-00006B360000}"/>
    <cellStyle name="Normal 3 2 2 2 2 4 2 3 4 2" xfId="13959" xr:uid="{00000000-0005-0000-0000-00006C360000}"/>
    <cellStyle name="Normal 3 2 2 2 2 4 2 3 5" xfId="13960" xr:uid="{00000000-0005-0000-0000-00006D360000}"/>
    <cellStyle name="Normal 3 2 2 2 2 4 2 4" xfId="13961" xr:uid="{00000000-0005-0000-0000-00006E360000}"/>
    <cellStyle name="Normal 3 2 2 2 2 4 2 4 2" xfId="13962" xr:uid="{00000000-0005-0000-0000-00006F360000}"/>
    <cellStyle name="Normal 3 2 2 2 2 4 2 4 2 2" xfId="13963" xr:uid="{00000000-0005-0000-0000-000070360000}"/>
    <cellStyle name="Normal 3 2 2 2 2 4 2 4 2 2 2" xfId="13964" xr:uid="{00000000-0005-0000-0000-000071360000}"/>
    <cellStyle name="Normal 3 2 2 2 2 4 2 4 2 3" xfId="13965" xr:uid="{00000000-0005-0000-0000-000072360000}"/>
    <cellStyle name="Normal 3 2 2 2 2 4 2 4 3" xfId="13966" xr:uid="{00000000-0005-0000-0000-000073360000}"/>
    <cellStyle name="Normal 3 2 2 2 2 4 2 4 3 2" xfId="13967" xr:uid="{00000000-0005-0000-0000-000074360000}"/>
    <cellStyle name="Normal 3 2 2 2 2 4 2 4 4" xfId="13968" xr:uid="{00000000-0005-0000-0000-000075360000}"/>
    <cellStyle name="Normal 3 2 2 2 2 4 2 5" xfId="13969" xr:uid="{00000000-0005-0000-0000-000076360000}"/>
    <cellStyle name="Normal 3 2 2 2 2 4 2 5 2" xfId="13970" xr:uid="{00000000-0005-0000-0000-000077360000}"/>
    <cellStyle name="Normal 3 2 2 2 2 4 2 5 2 2" xfId="13971" xr:uid="{00000000-0005-0000-0000-000078360000}"/>
    <cellStyle name="Normal 3 2 2 2 2 4 2 5 2 2 2" xfId="13972" xr:uid="{00000000-0005-0000-0000-000079360000}"/>
    <cellStyle name="Normal 3 2 2 2 2 4 2 5 2 3" xfId="13973" xr:uid="{00000000-0005-0000-0000-00007A360000}"/>
    <cellStyle name="Normal 3 2 2 2 2 4 2 5 3" xfId="13974" xr:uid="{00000000-0005-0000-0000-00007B360000}"/>
    <cellStyle name="Normal 3 2 2 2 2 4 2 5 3 2" xfId="13975" xr:uid="{00000000-0005-0000-0000-00007C360000}"/>
    <cellStyle name="Normal 3 2 2 2 2 4 2 5 4" xfId="13976" xr:uid="{00000000-0005-0000-0000-00007D360000}"/>
    <cellStyle name="Normal 3 2 2 2 2 4 2 6" xfId="13977" xr:uid="{00000000-0005-0000-0000-00007E360000}"/>
    <cellStyle name="Normal 3 2 2 2 2 4 2 6 2" xfId="13978" xr:uid="{00000000-0005-0000-0000-00007F360000}"/>
    <cellStyle name="Normal 3 2 2 2 2 4 2 6 2 2" xfId="13979" xr:uid="{00000000-0005-0000-0000-000080360000}"/>
    <cellStyle name="Normal 3 2 2 2 2 4 2 6 3" xfId="13980" xr:uid="{00000000-0005-0000-0000-000081360000}"/>
    <cellStyle name="Normal 3 2 2 2 2 4 2 7" xfId="13981" xr:uid="{00000000-0005-0000-0000-000082360000}"/>
    <cellStyle name="Normal 3 2 2 2 2 4 2 7 2" xfId="13982" xr:uid="{00000000-0005-0000-0000-000083360000}"/>
    <cellStyle name="Normal 3 2 2 2 2 4 2 8" xfId="13983" xr:uid="{00000000-0005-0000-0000-000084360000}"/>
    <cellStyle name="Normal 3 2 2 2 2 4 2 8 2" xfId="13984" xr:uid="{00000000-0005-0000-0000-000085360000}"/>
    <cellStyle name="Normal 3 2 2 2 2 4 2 9" xfId="13985" xr:uid="{00000000-0005-0000-0000-000086360000}"/>
    <cellStyle name="Normal 3 2 2 2 2 4 3" xfId="13986" xr:uid="{00000000-0005-0000-0000-000087360000}"/>
    <cellStyle name="Normal 3 2 2 2 2 4 3 2" xfId="13987" xr:uid="{00000000-0005-0000-0000-000088360000}"/>
    <cellStyle name="Normal 3 2 2 2 2 4 3 2 2" xfId="13988" xr:uid="{00000000-0005-0000-0000-000089360000}"/>
    <cellStyle name="Normal 3 2 2 2 2 4 3 2 2 2" xfId="13989" xr:uid="{00000000-0005-0000-0000-00008A360000}"/>
    <cellStyle name="Normal 3 2 2 2 2 4 3 2 2 2 2" xfId="13990" xr:uid="{00000000-0005-0000-0000-00008B360000}"/>
    <cellStyle name="Normal 3 2 2 2 2 4 3 2 2 2 2 2" xfId="13991" xr:uid="{00000000-0005-0000-0000-00008C360000}"/>
    <cellStyle name="Normal 3 2 2 2 2 4 3 2 2 2 3" xfId="13992" xr:uid="{00000000-0005-0000-0000-00008D360000}"/>
    <cellStyle name="Normal 3 2 2 2 2 4 3 2 2 3" xfId="13993" xr:uid="{00000000-0005-0000-0000-00008E360000}"/>
    <cellStyle name="Normal 3 2 2 2 2 4 3 2 2 3 2" xfId="13994" xr:uid="{00000000-0005-0000-0000-00008F360000}"/>
    <cellStyle name="Normal 3 2 2 2 2 4 3 2 2 4" xfId="13995" xr:uid="{00000000-0005-0000-0000-000090360000}"/>
    <cellStyle name="Normal 3 2 2 2 2 4 3 2 3" xfId="13996" xr:uid="{00000000-0005-0000-0000-000091360000}"/>
    <cellStyle name="Normal 3 2 2 2 2 4 3 2 3 2" xfId="13997" xr:uid="{00000000-0005-0000-0000-000092360000}"/>
    <cellStyle name="Normal 3 2 2 2 2 4 3 2 3 2 2" xfId="13998" xr:uid="{00000000-0005-0000-0000-000093360000}"/>
    <cellStyle name="Normal 3 2 2 2 2 4 3 2 3 3" xfId="13999" xr:uid="{00000000-0005-0000-0000-000094360000}"/>
    <cellStyle name="Normal 3 2 2 2 2 4 3 2 4" xfId="14000" xr:uid="{00000000-0005-0000-0000-000095360000}"/>
    <cellStyle name="Normal 3 2 2 2 2 4 3 2 4 2" xfId="14001" xr:uid="{00000000-0005-0000-0000-000096360000}"/>
    <cellStyle name="Normal 3 2 2 2 2 4 3 2 5" xfId="14002" xr:uid="{00000000-0005-0000-0000-000097360000}"/>
    <cellStyle name="Normal 3 2 2 2 2 4 3 3" xfId="14003" xr:uid="{00000000-0005-0000-0000-000098360000}"/>
    <cellStyle name="Normal 3 2 2 2 2 4 3 3 2" xfId="14004" xr:uid="{00000000-0005-0000-0000-000099360000}"/>
    <cellStyle name="Normal 3 2 2 2 2 4 3 3 2 2" xfId="14005" xr:uid="{00000000-0005-0000-0000-00009A360000}"/>
    <cellStyle name="Normal 3 2 2 2 2 4 3 3 2 2 2" xfId="14006" xr:uid="{00000000-0005-0000-0000-00009B360000}"/>
    <cellStyle name="Normal 3 2 2 2 2 4 3 3 2 3" xfId="14007" xr:uid="{00000000-0005-0000-0000-00009C360000}"/>
    <cellStyle name="Normal 3 2 2 2 2 4 3 3 3" xfId="14008" xr:uid="{00000000-0005-0000-0000-00009D360000}"/>
    <cellStyle name="Normal 3 2 2 2 2 4 3 3 3 2" xfId="14009" xr:uid="{00000000-0005-0000-0000-00009E360000}"/>
    <cellStyle name="Normal 3 2 2 2 2 4 3 3 4" xfId="14010" xr:uid="{00000000-0005-0000-0000-00009F360000}"/>
    <cellStyle name="Normal 3 2 2 2 2 4 3 4" xfId="14011" xr:uid="{00000000-0005-0000-0000-0000A0360000}"/>
    <cellStyle name="Normal 3 2 2 2 2 4 3 4 2" xfId="14012" xr:uid="{00000000-0005-0000-0000-0000A1360000}"/>
    <cellStyle name="Normal 3 2 2 2 2 4 3 4 2 2" xfId="14013" xr:uid="{00000000-0005-0000-0000-0000A2360000}"/>
    <cellStyle name="Normal 3 2 2 2 2 4 3 4 2 2 2" xfId="14014" xr:uid="{00000000-0005-0000-0000-0000A3360000}"/>
    <cellStyle name="Normal 3 2 2 2 2 4 3 4 2 3" xfId="14015" xr:uid="{00000000-0005-0000-0000-0000A4360000}"/>
    <cellStyle name="Normal 3 2 2 2 2 4 3 4 3" xfId="14016" xr:uid="{00000000-0005-0000-0000-0000A5360000}"/>
    <cellStyle name="Normal 3 2 2 2 2 4 3 4 3 2" xfId="14017" xr:uid="{00000000-0005-0000-0000-0000A6360000}"/>
    <cellStyle name="Normal 3 2 2 2 2 4 3 4 4" xfId="14018" xr:uid="{00000000-0005-0000-0000-0000A7360000}"/>
    <cellStyle name="Normal 3 2 2 2 2 4 3 5" xfId="14019" xr:uid="{00000000-0005-0000-0000-0000A8360000}"/>
    <cellStyle name="Normal 3 2 2 2 2 4 3 5 2" xfId="14020" xr:uid="{00000000-0005-0000-0000-0000A9360000}"/>
    <cellStyle name="Normal 3 2 2 2 2 4 3 5 2 2" xfId="14021" xr:uid="{00000000-0005-0000-0000-0000AA360000}"/>
    <cellStyle name="Normal 3 2 2 2 2 4 3 5 3" xfId="14022" xr:uid="{00000000-0005-0000-0000-0000AB360000}"/>
    <cellStyle name="Normal 3 2 2 2 2 4 3 6" xfId="14023" xr:uid="{00000000-0005-0000-0000-0000AC360000}"/>
    <cellStyle name="Normal 3 2 2 2 2 4 3 6 2" xfId="14024" xr:uid="{00000000-0005-0000-0000-0000AD360000}"/>
    <cellStyle name="Normal 3 2 2 2 2 4 3 7" xfId="14025" xr:uid="{00000000-0005-0000-0000-0000AE360000}"/>
    <cellStyle name="Normal 3 2 2 2 2 4 3 7 2" xfId="14026" xr:uid="{00000000-0005-0000-0000-0000AF360000}"/>
    <cellStyle name="Normal 3 2 2 2 2 4 3 8" xfId="14027" xr:uid="{00000000-0005-0000-0000-0000B0360000}"/>
    <cellStyle name="Normal 3 2 2 2 2 4 4" xfId="14028" xr:uid="{00000000-0005-0000-0000-0000B1360000}"/>
    <cellStyle name="Normal 3 2 2 2 2 4 4 2" xfId="14029" xr:uid="{00000000-0005-0000-0000-0000B2360000}"/>
    <cellStyle name="Normal 3 2 2 2 2 4 4 2 2" xfId="14030" xr:uid="{00000000-0005-0000-0000-0000B3360000}"/>
    <cellStyle name="Normal 3 2 2 2 2 4 4 2 2 2" xfId="14031" xr:uid="{00000000-0005-0000-0000-0000B4360000}"/>
    <cellStyle name="Normal 3 2 2 2 2 4 4 2 2 2 2" xfId="14032" xr:uid="{00000000-0005-0000-0000-0000B5360000}"/>
    <cellStyle name="Normal 3 2 2 2 2 4 4 2 2 3" xfId="14033" xr:uid="{00000000-0005-0000-0000-0000B6360000}"/>
    <cellStyle name="Normal 3 2 2 2 2 4 4 2 3" xfId="14034" xr:uid="{00000000-0005-0000-0000-0000B7360000}"/>
    <cellStyle name="Normal 3 2 2 2 2 4 4 2 3 2" xfId="14035" xr:uid="{00000000-0005-0000-0000-0000B8360000}"/>
    <cellStyle name="Normal 3 2 2 2 2 4 4 2 4" xfId="14036" xr:uid="{00000000-0005-0000-0000-0000B9360000}"/>
    <cellStyle name="Normal 3 2 2 2 2 4 4 3" xfId="14037" xr:uid="{00000000-0005-0000-0000-0000BA360000}"/>
    <cellStyle name="Normal 3 2 2 2 2 4 4 3 2" xfId="14038" xr:uid="{00000000-0005-0000-0000-0000BB360000}"/>
    <cellStyle name="Normal 3 2 2 2 2 4 4 3 2 2" xfId="14039" xr:uid="{00000000-0005-0000-0000-0000BC360000}"/>
    <cellStyle name="Normal 3 2 2 2 2 4 4 3 3" xfId="14040" xr:uid="{00000000-0005-0000-0000-0000BD360000}"/>
    <cellStyle name="Normal 3 2 2 2 2 4 4 4" xfId="14041" xr:uid="{00000000-0005-0000-0000-0000BE360000}"/>
    <cellStyle name="Normal 3 2 2 2 2 4 4 4 2" xfId="14042" xr:uid="{00000000-0005-0000-0000-0000BF360000}"/>
    <cellStyle name="Normal 3 2 2 2 2 4 4 5" xfId="14043" xr:uid="{00000000-0005-0000-0000-0000C0360000}"/>
    <cellStyle name="Normal 3 2 2 2 2 4 5" xfId="14044" xr:uid="{00000000-0005-0000-0000-0000C1360000}"/>
    <cellStyle name="Normal 3 2 2 2 2 4 5 2" xfId="14045" xr:uid="{00000000-0005-0000-0000-0000C2360000}"/>
    <cellStyle name="Normal 3 2 2 2 2 4 5 2 2" xfId="14046" xr:uid="{00000000-0005-0000-0000-0000C3360000}"/>
    <cellStyle name="Normal 3 2 2 2 2 4 5 2 2 2" xfId="14047" xr:uid="{00000000-0005-0000-0000-0000C4360000}"/>
    <cellStyle name="Normal 3 2 2 2 2 4 5 2 3" xfId="14048" xr:uid="{00000000-0005-0000-0000-0000C5360000}"/>
    <cellStyle name="Normal 3 2 2 2 2 4 5 3" xfId="14049" xr:uid="{00000000-0005-0000-0000-0000C6360000}"/>
    <cellStyle name="Normal 3 2 2 2 2 4 5 3 2" xfId="14050" xr:uid="{00000000-0005-0000-0000-0000C7360000}"/>
    <cellStyle name="Normal 3 2 2 2 2 4 5 4" xfId="14051" xr:uid="{00000000-0005-0000-0000-0000C8360000}"/>
    <cellStyle name="Normal 3 2 2 2 2 4 6" xfId="14052" xr:uid="{00000000-0005-0000-0000-0000C9360000}"/>
    <cellStyle name="Normal 3 2 2 2 2 4 6 2" xfId="14053" xr:uid="{00000000-0005-0000-0000-0000CA360000}"/>
    <cellStyle name="Normal 3 2 2 2 2 4 6 2 2" xfId="14054" xr:uid="{00000000-0005-0000-0000-0000CB360000}"/>
    <cellStyle name="Normal 3 2 2 2 2 4 6 2 2 2" xfId="14055" xr:uid="{00000000-0005-0000-0000-0000CC360000}"/>
    <cellStyle name="Normal 3 2 2 2 2 4 6 2 3" xfId="14056" xr:uid="{00000000-0005-0000-0000-0000CD360000}"/>
    <cellStyle name="Normal 3 2 2 2 2 4 6 3" xfId="14057" xr:uid="{00000000-0005-0000-0000-0000CE360000}"/>
    <cellStyle name="Normal 3 2 2 2 2 4 6 3 2" xfId="14058" xr:uid="{00000000-0005-0000-0000-0000CF360000}"/>
    <cellStyle name="Normal 3 2 2 2 2 4 6 4" xfId="14059" xr:uid="{00000000-0005-0000-0000-0000D0360000}"/>
    <cellStyle name="Normal 3 2 2 2 2 4 7" xfId="14060" xr:uid="{00000000-0005-0000-0000-0000D1360000}"/>
    <cellStyle name="Normal 3 2 2 2 2 4 7 2" xfId="14061" xr:uid="{00000000-0005-0000-0000-0000D2360000}"/>
    <cellStyle name="Normal 3 2 2 2 2 4 7 2 2" xfId="14062" xr:uid="{00000000-0005-0000-0000-0000D3360000}"/>
    <cellStyle name="Normal 3 2 2 2 2 4 7 3" xfId="14063" xr:uid="{00000000-0005-0000-0000-0000D4360000}"/>
    <cellStyle name="Normal 3 2 2 2 2 4 8" xfId="14064" xr:uid="{00000000-0005-0000-0000-0000D5360000}"/>
    <cellStyle name="Normal 3 2 2 2 2 4 8 2" xfId="14065" xr:uid="{00000000-0005-0000-0000-0000D6360000}"/>
    <cellStyle name="Normal 3 2 2 2 2 4 9" xfId="14066" xr:uid="{00000000-0005-0000-0000-0000D7360000}"/>
    <cellStyle name="Normal 3 2 2 2 2 4 9 2" xfId="14067" xr:uid="{00000000-0005-0000-0000-0000D8360000}"/>
    <cellStyle name="Normal 3 2 2 2 2 5" xfId="14068" xr:uid="{00000000-0005-0000-0000-0000D9360000}"/>
    <cellStyle name="Normal 3 2 2 2 2 5 10" xfId="14069" xr:uid="{00000000-0005-0000-0000-0000DA360000}"/>
    <cellStyle name="Normal 3 2 2 2 2 5 2" xfId="14070" xr:uid="{00000000-0005-0000-0000-0000DB360000}"/>
    <cellStyle name="Normal 3 2 2 2 2 5 2 2" xfId="14071" xr:uid="{00000000-0005-0000-0000-0000DC360000}"/>
    <cellStyle name="Normal 3 2 2 2 2 5 2 2 2" xfId="14072" xr:uid="{00000000-0005-0000-0000-0000DD360000}"/>
    <cellStyle name="Normal 3 2 2 2 2 5 2 2 2 2" xfId="14073" xr:uid="{00000000-0005-0000-0000-0000DE360000}"/>
    <cellStyle name="Normal 3 2 2 2 2 5 2 2 2 2 2" xfId="14074" xr:uid="{00000000-0005-0000-0000-0000DF360000}"/>
    <cellStyle name="Normal 3 2 2 2 2 5 2 2 2 2 2 2" xfId="14075" xr:uid="{00000000-0005-0000-0000-0000E0360000}"/>
    <cellStyle name="Normal 3 2 2 2 2 5 2 2 2 2 2 2 2" xfId="14076" xr:uid="{00000000-0005-0000-0000-0000E1360000}"/>
    <cellStyle name="Normal 3 2 2 2 2 5 2 2 2 2 2 3" xfId="14077" xr:uid="{00000000-0005-0000-0000-0000E2360000}"/>
    <cellStyle name="Normal 3 2 2 2 2 5 2 2 2 2 3" xfId="14078" xr:uid="{00000000-0005-0000-0000-0000E3360000}"/>
    <cellStyle name="Normal 3 2 2 2 2 5 2 2 2 2 3 2" xfId="14079" xr:uid="{00000000-0005-0000-0000-0000E4360000}"/>
    <cellStyle name="Normal 3 2 2 2 2 5 2 2 2 2 4" xfId="14080" xr:uid="{00000000-0005-0000-0000-0000E5360000}"/>
    <cellStyle name="Normal 3 2 2 2 2 5 2 2 2 3" xfId="14081" xr:uid="{00000000-0005-0000-0000-0000E6360000}"/>
    <cellStyle name="Normal 3 2 2 2 2 5 2 2 2 3 2" xfId="14082" xr:uid="{00000000-0005-0000-0000-0000E7360000}"/>
    <cellStyle name="Normal 3 2 2 2 2 5 2 2 2 3 2 2" xfId="14083" xr:uid="{00000000-0005-0000-0000-0000E8360000}"/>
    <cellStyle name="Normal 3 2 2 2 2 5 2 2 2 3 3" xfId="14084" xr:uid="{00000000-0005-0000-0000-0000E9360000}"/>
    <cellStyle name="Normal 3 2 2 2 2 5 2 2 2 4" xfId="14085" xr:uid="{00000000-0005-0000-0000-0000EA360000}"/>
    <cellStyle name="Normal 3 2 2 2 2 5 2 2 2 4 2" xfId="14086" xr:uid="{00000000-0005-0000-0000-0000EB360000}"/>
    <cellStyle name="Normal 3 2 2 2 2 5 2 2 2 5" xfId="14087" xr:uid="{00000000-0005-0000-0000-0000EC360000}"/>
    <cellStyle name="Normal 3 2 2 2 2 5 2 2 3" xfId="14088" xr:uid="{00000000-0005-0000-0000-0000ED360000}"/>
    <cellStyle name="Normal 3 2 2 2 2 5 2 2 3 2" xfId="14089" xr:uid="{00000000-0005-0000-0000-0000EE360000}"/>
    <cellStyle name="Normal 3 2 2 2 2 5 2 2 3 2 2" xfId="14090" xr:uid="{00000000-0005-0000-0000-0000EF360000}"/>
    <cellStyle name="Normal 3 2 2 2 2 5 2 2 3 2 2 2" xfId="14091" xr:uid="{00000000-0005-0000-0000-0000F0360000}"/>
    <cellStyle name="Normal 3 2 2 2 2 5 2 2 3 2 3" xfId="14092" xr:uid="{00000000-0005-0000-0000-0000F1360000}"/>
    <cellStyle name="Normal 3 2 2 2 2 5 2 2 3 3" xfId="14093" xr:uid="{00000000-0005-0000-0000-0000F2360000}"/>
    <cellStyle name="Normal 3 2 2 2 2 5 2 2 3 3 2" xfId="14094" xr:uid="{00000000-0005-0000-0000-0000F3360000}"/>
    <cellStyle name="Normal 3 2 2 2 2 5 2 2 3 4" xfId="14095" xr:uid="{00000000-0005-0000-0000-0000F4360000}"/>
    <cellStyle name="Normal 3 2 2 2 2 5 2 2 4" xfId="14096" xr:uid="{00000000-0005-0000-0000-0000F5360000}"/>
    <cellStyle name="Normal 3 2 2 2 2 5 2 2 4 2" xfId="14097" xr:uid="{00000000-0005-0000-0000-0000F6360000}"/>
    <cellStyle name="Normal 3 2 2 2 2 5 2 2 4 2 2" xfId="14098" xr:uid="{00000000-0005-0000-0000-0000F7360000}"/>
    <cellStyle name="Normal 3 2 2 2 2 5 2 2 4 2 2 2" xfId="14099" xr:uid="{00000000-0005-0000-0000-0000F8360000}"/>
    <cellStyle name="Normal 3 2 2 2 2 5 2 2 4 2 3" xfId="14100" xr:uid="{00000000-0005-0000-0000-0000F9360000}"/>
    <cellStyle name="Normal 3 2 2 2 2 5 2 2 4 3" xfId="14101" xr:uid="{00000000-0005-0000-0000-0000FA360000}"/>
    <cellStyle name="Normal 3 2 2 2 2 5 2 2 4 3 2" xfId="14102" xr:uid="{00000000-0005-0000-0000-0000FB360000}"/>
    <cellStyle name="Normal 3 2 2 2 2 5 2 2 4 4" xfId="14103" xr:uid="{00000000-0005-0000-0000-0000FC360000}"/>
    <cellStyle name="Normal 3 2 2 2 2 5 2 2 5" xfId="14104" xr:uid="{00000000-0005-0000-0000-0000FD360000}"/>
    <cellStyle name="Normal 3 2 2 2 2 5 2 2 5 2" xfId="14105" xr:uid="{00000000-0005-0000-0000-0000FE360000}"/>
    <cellStyle name="Normal 3 2 2 2 2 5 2 2 5 2 2" xfId="14106" xr:uid="{00000000-0005-0000-0000-0000FF360000}"/>
    <cellStyle name="Normal 3 2 2 2 2 5 2 2 5 3" xfId="14107" xr:uid="{00000000-0005-0000-0000-000000370000}"/>
    <cellStyle name="Normal 3 2 2 2 2 5 2 2 6" xfId="14108" xr:uid="{00000000-0005-0000-0000-000001370000}"/>
    <cellStyle name="Normal 3 2 2 2 2 5 2 2 6 2" xfId="14109" xr:uid="{00000000-0005-0000-0000-000002370000}"/>
    <cellStyle name="Normal 3 2 2 2 2 5 2 2 7" xfId="14110" xr:uid="{00000000-0005-0000-0000-000003370000}"/>
    <cellStyle name="Normal 3 2 2 2 2 5 2 2 7 2" xfId="14111" xr:uid="{00000000-0005-0000-0000-000004370000}"/>
    <cellStyle name="Normal 3 2 2 2 2 5 2 2 8" xfId="14112" xr:uid="{00000000-0005-0000-0000-000005370000}"/>
    <cellStyle name="Normal 3 2 2 2 2 5 2 3" xfId="14113" xr:uid="{00000000-0005-0000-0000-000006370000}"/>
    <cellStyle name="Normal 3 2 2 2 2 5 2 3 2" xfId="14114" xr:uid="{00000000-0005-0000-0000-000007370000}"/>
    <cellStyle name="Normal 3 2 2 2 2 5 2 3 2 2" xfId="14115" xr:uid="{00000000-0005-0000-0000-000008370000}"/>
    <cellStyle name="Normal 3 2 2 2 2 5 2 3 2 2 2" xfId="14116" xr:uid="{00000000-0005-0000-0000-000009370000}"/>
    <cellStyle name="Normal 3 2 2 2 2 5 2 3 2 2 2 2" xfId="14117" xr:uid="{00000000-0005-0000-0000-00000A370000}"/>
    <cellStyle name="Normal 3 2 2 2 2 5 2 3 2 2 3" xfId="14118" xr:uid="{00000000-0005-0000-0000-00000B370000}"/>
    <cellStyle name="Normal 3 2 2 2 2 5 2 3 2 3" xfId="14119" xr:uid="{00000000-0005-0000-0000-00000C370000}"/>
    <cellStyle name="Normal 3 2 2 2 2 5 2 3 2 3 2" xfId="14120" xr:uid="{00000000-0005-0000-0000-00000D370000}"/>
    <cellStyle name="Normal 3 2 2 2 2 5 2 3 2 4" xfId="14121" xr:uid="{00000000-0005-0000-0000-00000E370000}"/>
    <cellStyle name="Normal 3 2 2 2 2 5 2 3 3" xfId="14122" xr:uid="{00000000-0005-0000-0000-00000F370000}"/>
    <cellStyle name="Normal 3 2 2 2 2 5 2 3 3 2" xfId="14123" xr:uid="{00000000-0005-0000-0000-000010370000}"/>
    <cellStyle name="Normal 3 2 2 2 2 5 2 3 3 2 2" xfId="14124" xr:uid="{00000000-0005-0000-0000-000011370000}"/>
    <cellStyle name="Normal 3 2 2 2 2 5 2 3 3 3" xfId="14125" xr:uid="{00000000-0005-0000-0000-000012370000}"/>
    <cellStyle name="Normal 3 2 2 2 2 5 2 3 4" xfId="14126" xr:uid="{00000000-0005-0000-0000-000013370000}"/>
    <cellStyle name="Normal 3 2 2 2 2 5 2 3 4 2" xfId="14127" xr:uid="{00000000-0005-0000-0000-000014370000}"/>
    <cellStyle name="Normal 3 2 2 2 2 5 2 3 5" xfId="14128" xr:uid="{00000000-0005-0000-0000-000015370000}"/>
    <cellStyle name="Normal 3 2 2 2 2 5 2 4" xfId="14129" xr:uid="{00000000-0005-0000-0000-000016370000}"/>
    <cellStyle name="Normal 3 2 2 2 2 5 2 4 2" xfId="14130" xr:uid="{00000000-0005-0000-0000-000017370000}"/>
    <cellStyle name="Normal 3 2 2 2 2 5 2 4 2 2" xfId="14131" xr:uid="{00000000-0005-0000-0000-000018370000}"/>
    <cellStyle name="Normal 3 2 2 2 2 5 2 4 2 2 2" xfId="14132" xr:uid="{00000000-0005-0000-0000-000019370000}"/>
    <cellStyle name="Normal 3 2 2 2 2 5 2 4 2 3" xfId="14133" xr:uid="{00000000-0005-0000-0000-00001A370000}"/>
    <cellStyle name="Normal 3 2 2 2 2 5 2 4 3" xfId="14134" xr:uid="{00000000-0005-0000-0000-00001B370000}"/>
    <cellStyle name="Normal 3 2 2 2 2 5 2 4 3 2" xfId="14135" xr:uid="{00000000-0005-0000-0000-00001C370000}"/>
    <cellStyle name="Normal 3 2 2 2 2 5 2 4 4" xfId="14136" xr:uid="{00000000-0005-0000-0000-00001D370000}"/>
    <cellStyle name="Normal 3 2 2 2 2 5 2 5" xfId="14137" xr:uid="{00000000-0005-0000-0000-00001E370000}"/>
    <cellStyle name="Normal 3 2 2 2 2 5 2 5 2" xfId="14138" xr:uid="{00000000-0005-0000-0000-00001F370000}"/>
    <cellStyle name="Normal 3 2 2 2 2 5 2 5 2 2" xfId="14139" xr:uid="{00000000-0005-0000-0000-000020370000}"/>
    <cellStyle name="Normal 3 2 2 2 2 5 2 5 2 2 2" xfId="14140" xr:uid="{00000000-0005-0000-0000-000021370000}"/>
    <cellStyle name="Normal 3 2 2 2 2 5 2 5 2 3" xfId="14141" xr:uid="{00000000-0005-0000-0000-000022370000}"/>
    <cellStyle name="Normal 3 2 2 2 2 5 2 5 3" xfId="14142" xr:uid="{00000000-0005-0000-0000-000023370000}"/>
    <cellStyle name="Normal 3 2 2 2 2 5 2 5 3 2" xfId="14143" xr:uid="{00000000-0005-0000-0000-000024370000}"/>
    <cellStyle name="Normal 3 2 2 2 2 5 2 5 4" xfId="14144" xr:uid="{00000000-0005-0000-0000-000025370000}"/>
    <cellStyle name="Normal 3 2 2 2 2 5 2 6" xfId="14145" xr:uid="{00000000-0005-0000-0000-000026370000}"/>
    <cellStyle name="Normal 3 2 2 2 2 5 2 6 2" xfId="14146" xr:uid="{00000000-0005-0000-0000-000027370000}"/>
    <cellStyle name="Normal 3 2 2 2 2 5 2 6 2 2" xfId="14147" xr:uid="{00000000-0005-0000-0000-000028370000}"/>
    <cellStyle name="Normal 3 2 2 2 2 5 2 6 3" xfId="14148" xr:uid="{00000000-0005-0000-0000-000029370000}"/>
    <cellStyle name="Normal 3 2 2 2 2 5 2 7" xfId="14149" xr:uid="{00000000-0005-0000-0000-00002A370000}"/>
    <cellStyle name="Normal 3 2 2 2 2 5 2 7 2" xfId="14150" xr:uid="{00000000-0005-0000-0000-00002B370000}"/>
    <cellStyle name="Normal 3 2 2 2 2 5 2 8" xfId="14151" xr:uid="{00000000-0005-0000-0000-00002C370000}"/>
    <cellStyle name="Normal 3 2 2 2 2 5 2 8 2" xfId="14152" xr:uid="{00000000-0005-0000-0000-00002D370000}"/>
    <cellStyle name="Normal 3 2 2 2 2 5 2 9" xfId="14153" xr:uid="{00000000-0005-0000-0000-00002E370000}"/>
    <cellStyle name="Normal 3 2 2 2 2 5 3" xfId="14154" xr:uid="{00000000-0005-0000-0000-00002F370000}"/>
    <cellStyle name="Normal 3 2 2 2 2 5 3 2" xfId="14155" xr:uid="{00000000-0005-0000-0000-000030370000}"/>
    <cellStyle name="Normal 3 2 2 2 2 5 3 2 2" xfId="14156" xr:uid="{00000000-0005-0000-0000-000031370000}"/>
    <cellStyle name="Normal 3 2 2 2 2 5 3 2 2 2" xfId="14157" xr:uid="{00000000-0005-0000-0000-000032370000}"/>
    <cellStyle name="Normal 3 2 2 2 2 5 3 2 2 2 2" xfId="14158" xr:uid="{00000000-0005-0000-0000-000033370000}"/>
    <cellStyle name="Normal 3 2 2 2 2 5 3 2 2 2 2 2" xfId="14159" xr:uid="{00000000-0005-0000-0000-000034370000}"/>
    <cellStyle name="Normal 3 2 2 2 2 5 3 2 2 2 3" xfId="14160" xr:uid="{00000000-0005-0000-0000-000035370000}"/>
    <cellStyle name="Normal 3 2 2 2 2 5 3 2 2 3" xfId="14161" xr:uid="{00000000-0005-0000-0000-000036370000}"/>
    <cellStyle name="Normal 3 2 2 2 2 5 3 2 2 3 2" xfId="14162" xr:uid="{00000000-0005-0000-0000-000037370000}"/>
    <cellStyle name="Normal 3 2 2 2 2 5 3 2 2 4" xfId="14163" xr:uid="{00000000-0005-0000-0000-000038370000}"/>
    <cellStyle name="Normal 3 2 2 2 2 5 3 2 3" xfId="14164" xr:uid="{00000000-0005-0000-0000-000039370000}"/>
    <cellStyle name="Normal 3 2 2 2 2 5 3 2 3 2" xfId="14165" xr:uid="{00000000-0005-0000-0000-00003A370000}"/>
    <cellStyle name="Normal 3 2 2 2 2 5 3 2 3 2 2" xfId="14166" xr:uid="{00000000-0005-0000-0000-00003B370000}"/>
    <cellStyle name="Normal 3 2 2 2 2 5 3 2 3 3" xfId="14167" xr:uid="{00000000-0005-0000-0000-00003C370000}"/>
    <cellStyle name="Normal 3 2 2 2 2 5 3 2 4" xfId="14168" xr:uid="{00000000-0005-0000-0000-00003D370000}"/>
    <cellStyle name="Normal 3 2 2 2 2 5 3 2 4 2" xfId="14169" xr:uid="{00000000-0005-0000-0000-00003E370000}"/>
    <cellStyle name="Normal 3 2 2 2 2 5 3 2 5" xfId="14170" xr:uid="{00000000-0005-0000-0000-00003F370000}"/>
    <cellStyle name="Normal 3 2 2 2 2 5 3 3" xfId="14171" xr:uid="{00000000-0005-0000-0000-000040370000}"/>
    <cellStyle name="Normal 3 2 2 2 2 5 3 3 2" xfId="14172" xr:uid="{00000000-0005-0000-0000-000041370000}"/>
    <cellStyle name="Normal 3 2 2 2 2 5 3 3 2 2" xfId="14173" xr:uid="{00000000-0005-0000-0000-000042370000}"/>
    <cellStyle name="Normal 3 2 2 2 2 5 3 3 2 2 2" xfId="14174" xr:uid="{00000000-0005-0000-0000-000043370000}"/>
    <cellStyle name="Normal 3 2 2 2 2 5 3 3 2 3" xfId="14175" xr:uid="{00000000-0005-0000-0000-000044370000}"/>
    <cellStyle name="Normal 3 2 2 2 2 5 3 3 3" xfId="14176" xr:uid="{00000000-0005-0000-0000-000045370000}"/>
    <cellStyle name="Normal 3 2 2 2 2 5 3 3 3 2" xfId="14177" xr:uid="{00000000-0005-0000-0000-000046370000}"/>
    <cellStyle name="Normal 3 2 2 2 2 5 3 3 4" xfId="14178" xr:uid="{00000000-0005-0000-0000-000047370000}"/>
    <cellStyle name="Normal 3 2 2 2 2 5 3 4" xfId="14179" xr:uid="{00000000-0005-0000-0000-000048370000}"/>
    <cellStyle name="Normal 3 2 2 2 2 5 3 4 2" xfId="14180" xr:uid="{00000000-0005-0000-0000-000049370000}"/>
    <cellStyle name="Normal 3 2 2 2 2 5 3 4 2 2" xfId="14181" xr:uid="{00000000-0005-0000-0000-00004A370000}"/>
    <cellStyle name="Normal 3 2 2 2 2 5 3 4 2 2 2" xfId="14182" xr:uid="{00000000-0005-0000-0000-00004B370000}"/>
    <cellStyle name="Normal 3 2 2 2 2 5 3 4 2 3" xfId="14183" xr:uid="{00000000-0005-0000-0000-00004C370000}"/>
    <cellStyle name="Normal 3 2 2 2 2 5 3 4 3" xfId="14184" xr:uid="{00000000-0005-0000-0000-00004D370000}"/>
    <cellStyle name="Normal 3 2 2 2 2 5 3 4 3 2" xfId="14185" xr:uid="{00000000-0005-0000-0000-00004E370000}"/>
    <cellStyle name="Normal 3 2 2 2 2 5 3 4 4" xfId="14186" xr:uid="{00000000-0005-0000-0000-00004F370000}"/>
    <cellStyle name="Normal 3 2 2 2 2 5 3 5" xfId="14187" xr:uid="{00000000-0005-0000-0000-000050370000}"/>
    <cellStyle name="Normal 3 2 2 2 2 5 3 5 2" xfId="14188" xr:uid="{00000000-0005-0000-0000-000051370000}"/>
    <cellStyle name="Normal 3 2 2 2 2 5 3 5 2 2" xfId="14189" xr:uid="{00000000-0005-0000-0000-000052370000}"/>
    <cellStyle name="Normal 3 2 2 2 2 5 3 5 3" xfId="14190" xr:uid="{00000000-0005-0000-0000-000053370000}"/>
    <cellStyle name="Normal 3 2 2 2 2 5 3 6" xfId="14191" xr:uid="{00000000-0005-0000-0000-000054370000}"/>
    <cellStyle name="Normal 3 2 2 2 2 5 3 6 2" xfId="14192" xr:uid="{00000000-0005-0000-0000-000055370000}"/>
    <cellStyle name="Normal 3 2 2 2 2 5 3 7" xfId="14193" xr:uid="{00000000-0005-0000-0000-000056370000}"/>
    <cellStyle name="Normal 3 2 2 2 2 5 3 7 2" xfId="14194" xr:uid="{00000000-0005-0000-0000-000057370000}"/>
    <cellStyle name="Normal 3 2 2 2 2 5 3 8" xfId="14195" xr:uid="{00000000-0005-0000-0000-000058370000}"/>
    <cellStyle name="Normal 3 2 2 2 2 5 4" xfId="14196" xr:uid="{00000000-0005-0000-0000-000059370000}"/>
    <cellStyle name="Normal 3 2 2 2 2 5 4 2" xfId="14197" xr:uid="{00000000-0005-0000-0000-00005A370000}"/>
    <cellStyle name="Normal 3 2 2 2 2 5 4 2 2" xfId="14198" xr:uid="{00000000-0005-0000-0000-00005B370000}"/>
    <cellStyle name="Normal 3 2 2 2 2 5 4 2 2 2" xfId="14199" xr:uid="{00000000-0005-0000-0000-00005C370000}"/>
    <cellStyle name="Normal 3 2 2 2 2 5 4 2 2 2 2" xfId="14200" xr:uid="{00000000-0005-0000-0000-00005D370000}"/>
    <cellStyle name="Normal 3 2 2 2 2 5 4 2 2 3" xfId="14201" xr:uid="{00000000-0005-0000-0000-00005E370000}"/>
    <cellStyle name="Normal 3 2 2 2 2 5 4 2 3" xfId="14202" xr:uid="{00000000-0005-0000-0000-00005F370000}"/>
    <cellStyle name="Normal 3 2 2 2 2 5 4 2 3 2" xfId="14203" xr:uid="{00000000-0005-0000-0000-000060370000}"/>
    <cellStyle name="Normal 3 2 2 2 2 5 4 2 4" xfId="14204" xr:uid="{00000000-0005-0000-0000-000061370000}"/>
    <cellStyle name="Normal 3 2 2 2 2 5 4 3" xfId="14205" xr:uid="{00000000-0005-0000-0000-000062370000}"/>
    <cellStyle name="Normal 3 2 2 2 2 5 4 3 2" xfId="14206" xr:uid="{00000000-0005-0000-0000-000063370000}"/>
    <cellStyle name="Normal 3 2 2 2 2 5 4 3 2 2" xfId="14207" xr:uid="{00000000-0005-0000-0000-000064370000}"/>
    <cellStyle name="Normal 3 2 2 2 2 5 4 3 3" xfId="14208" xr:uid="{00000000-0005-0000-0000-000065370000}"/>
    <cellStyle name="Normal 3 2 2 2 2 5 4 4" xfId="14209" xr:uid="{00000000-0005-0000-0000-000066370000}"/>
    <cellStyle name="Normal 3 2 2 2 2 5 4 4 2" xfId="14210" xr:uid="{00000000-0005-0000-0000-000067370000}"/>
    <cellStyle name="Normal 3 2 2 2 2 5 4 5" xfId="14211" xr:uid="{00000000-0005-0000-0000-000068370000}"/>
    <cellStyle name="Normal 3 2 2 2 2 5 5" xfId="14212" xr:uid="{00000000-0005-0000-0000-000069370000}"/>
    <cellStyle name="Normal 3 2 2 2 2 5 5 2" xfId="14213" xr:uid="{00000000-0005-0000-0000-00006A370000}"/>
    <cellStyle name="Normal 3 2 2 2 2 5 5 2 2" xfId="14214" xr:uid="{00000000-0005-0000-0000-00006B370000}"/>
    <cellStyle name="Normal 3 2 2 2 2 5 5 2 2 2" xfId="14215" xr:uid="{00000000-0005-0000-0000-00006C370000}"/>
    <cellStyle name="Normal 3 2 2 2 2 5 5 2 3" xfId="14216" xr:uid="{00000000-0005-0000-0000-00006D370000}"/>
    <cellStyle name="Normal 3 2 2 2 2 5 5 3" xfId="14217" xr:uid="{00000000-0005-0000-0000-00006E370000}"/>
    <cellStyle name="Normal 3 2 2 2 2 5 5 3 2" xfId="14218" xr:uid="{00000000-0005-0000-0000-00006F370000}"/>
    <cellStyle name="Normal 3 2 2 2 2 5 5 4" xfId="14219" xr:uid="{00000000-0005-0000-0000-000070370000}"/>
    <cellStyle name="Normal 3 2 2 2 2 5 6" xfId="14220" xr:uid="{00000000-0005-0000-0000-000071370000}"/>
    <cellStyle name="Normal 3 2 2 2 2 5 6 2" xfId="14221" xr:uid="{00000000-0005-0000-0000-000072370000}"/>
    <cellStyle name="Normal 3 2 2 2 2 5 6 2 2" xfId="14222" xr:uid="{00000000-0005-0000-0000-000073370000}"/>
    <cellStyle name="Normal 3 2 2 2 2 5 6 2 2 2" xfId="14223" xr:uid="{00000000-0005-0000-0000-000074370000}"/>
    <cellStyle name="Normal 3 2 2 2 2 5 6 2 3" xfId="14224" xr:uid="{00000000-0005-0000-0000-000075370000}"/>
    <cellStyle name="Normal 3 2 2 2 2 5 6 3" xfId="14225" xr:uid="{00000000-0005-0000-0000-000076370000}"/>
    <cellStyle name="Normal 3 2 2 2 2 5 6 3 2" xfId="14226" xr:uid="{00000000-0005-0000-0000-000077370000}"/>
    <cellStyle name="Normal 3 2 2 2 2 5 6 4" xfId="14227" xr:uid="{00000000-0005-0000-0000-000078370000}"/>
    <cellStyle name="Normal 3 2 2 2 2 5 7" xfId="14228" xr:uid="{00000000-0005-0000-0000-000079370000}"/>
    <cellStyle name="Normal 3 2 2 2 2 5 7 2" xfId="14229" xr:uid="{00000000-0005-0000-0000-00007A370000}"/>
    <cellStyle name="Normal 3 2 2 2 2 5 7 2 2" xfId="14230" xr:uid="{00000000-0005-0000-0000-00007B370000}"/>
    <cellStyle name="Normal 3 2 2 2 2 5 7 3" xfId="14231" xr:uid="{00000000-0005-0000-0000-00007C370000}"/>
    <cellStyle name="Normal 3 2 2 2 2 5 8" xfId="14232" xr:uid="{00000000-0005-0000-0000-00007D370000}"/>
    <cellStyle name="Normal 3 2 2 2 2 5 8 2" xfId="14233" xr:uid="{00000000-0005-0000-0000-00007E370000}"/>
    <cellStyle name="Normal 3 2 2 2 2 5 9" xfId="14234" xr:uid="{00000000-0005-0000-0000-00007F370000}"/>
    <cellStyle name="Normal 3 2 2 2 2 5 9 2" xfId="14235" xr:uid="{00000000-0005-0000-0000-000080370000}"/>
    <cellStyle name="Normal 3 2 2 2 2 6" xfId="14236" xr:uid="{00000000-0005-0000-0000-000081370000}"/>
    <cellStyle name="Normal 3 2 2 2 2 6 2" xfId="14237" xr:uid="{00000000-0005-0000-0000-000082370000}"/>
    <cellStyle name="Normal 3 2 2 2 2 6 2 2" xfId="14238" xr:uid="{00000000-0005-0000-0000-000083370000}"/>
    <cellStyle name="Normal 3 2 2 2 2 6 2 2 2" xfId="14239" xr:uid="{00000000-0005-0000-0000-000084370000}"/>
    <cellStyle name="Normal 3 2 2 2 2 6 2 2 2 2" xfId="14240" xr:uid="{00000000-0005-0000-0000-000085370000}"/>
    <cellStyle name="Normal 3 2 2 2 2 6 2 2 2 2 2" xfId="14241" xr:uid="{00000000-0005-0000-0000-000086370000}"/>
    <cellStyle name="Normal 3 2 2 2 2 6 2 2 2 2 2 2" xfId="14242" xr:uid="{00000000-0005-0000-0000-000087370000}"/>
    <cellStyle name="Normal 3 2 2 2 2 6 2 2 2 2 3" xfId="14243" xr:uid="{00000000-0005-0000-0000-000088370000}"/>
    <cellStyle name="Normal 3 2 2 2 2 6 2 2 2 3" xfId="14244" xr:uid="{00000000-0005-0000-0000-000089370000}"/>
    <cellStyle name="Normal 3 2 2 2 2 6 2 2 2 3 2" xfId="14245" xr:uid="{00000000-0005-0000-0000-00008A370000}"/>
    <cellStyle name="Normal 3 2 2 2 2 6 2 2 2 4" xfId="14246" xr:uid="{00000000-0005-0000-0000-00008B370000}"/>
    <cellStyle name="Normal 3 2 2 2 2 6 2 2 3" xfId="14247" xr:uid="{00000000-0005-0000-0000-00008C370000}"/>
    <cellStyle name="Normal 3 2 2 2 2 6 2 2 3 2" xfId="14248" xr:uid="{00000000-0005-0000-0000-00008D370000}"/>
    <cellStyle name="Normal 3 2 2 2 2 6 2 2 3 2 2" xfId="14249" xr:uid="{00000000-0005-0000-0000-00008E370000}"/>
    <cellStyle name="Normal 3 2 2 2 2 6 2 2 3 3" xfId="14250" xr:uid="{00000000-0005-0000-0000-00008F370000}"/>
    <cellStyle name="Normal 3 2 2 2 2 6 2 2 4" xfId="14251" xr:uid="{00000000-0005-0000-0000-000090370000}"/>
    <cellStyle name="Normal 3 2 2 2 2 6 2 2 4 2" xfId="14252" xr:uid="{00000000-0005-0000-0000-000091370000}"/>
    <cellStyle name="Normal 3 2 2 2 2 6 2 2 5" xfId="14253" xr:uid="{00000000-0005-0000-0000-000092370000}"/>
    <cellStyle name="Normal 3 2 2 2 2 6 2 3" xfId="14254" xr:uid="{00000000-0005-0000-0000-000093370000}"/>
    <cellStyle name="Normal 3 2 2 2 2 6 2 3 2" xfId="14255" xr:uid="{00000000-0005-0000-0000-000094370000}"/>
    <cellStyle name="Normal 3 2 2 2 2 6 2 3 2 2" xfId="14256" xr:uid="{00000000-0005-0000-0000-000095370000}"/>
    <cellStyle name="Normal 3 2 2 2 2 6 2 3 2 2 2" xfId="14257" xr:uid="{00000000-0005-0000-0000-000096370000}"/>
    <cellStyle name="Normal 3 2 2 2 2 6 2 3 2 3" xfId="14258" xr:uid="{00000000-0005-0000-0000-000097370000}"/>
    <cellStyle name="Normal 3 2 2 2 2 6 2 3 3" xfId="14259" xr:uid="{00000000-0005-0000-0000-000098370000}"/>
    <cellStyle name="Normal 3 2 2 2 2 6 2 3 3 2" xfId="14260" xr:uid="{00000000-0005-0000-0000-000099370000}"/>
    <cellStyle name="Normal 3 2 2 2 2 6 2 3 4" xfId="14261" xr:uid="{00000000-0005-0000-0000-00009A370000}"/>
    <cellStyle name="Normal 3 2 2 2 2 6 2 4" xfId="14262" xr:uid="{00000000-0005-0000-0000-00009B370000}"/>
    <cellStyle name="Normal 3 2 2 2 2 6 2 4 2" xfId="14263" xr:uid="{00000000-0005-0000-0000-00009C370000}"/>
    <cellStyle name="Normal 3 2 2 2 2 6 2 4 2 2" xfId="14264" xr:uid="{00000000-0005-0000-0000-00009D370000}"/>
    <cellStyle name="Normal 3 2 2 2 2 6 2 4 2 2 2" xfId="14265" xr:uid="{00000000-0005-0000-0000-00009E370000}"/>
    <cellStyle name="Normal 3 2 2 2 2 6 2 4 2 3" xfId="14266" xr:uid="{00000000-0005-0000-0000-00009F370000}"/>
    <cellStyle name="Normal 3 2 2 2 2 6 2 4 3" xfId="14267" xr:uid="{00000000-0005-0000-0000-0000A0370000}"/>
    <cellStyle name="Normal 3 2 2 2 2 6 2 4 3 2" xfId="14268" xr:uid="{00000000-0005-0000-0000-0000A1370000}"/>
    <cellStyle name="Normal 3 2 2 2 2 6 2 4 4" xfId="14269" xr:uid="{00000000-0005-0000-0000-0000A2370000}"/>
    <cellStyle name="Normal 3 2 2 2 2 6 2 5" xfId="14270" xr:uid="{00000000-0005-0000-0000-0000A3370000}"/>
    <cellStyle name="Normal 3 2 2 2 2 6 2 5 2" xfId="14271" xr:uid="{00000000-0005-0000-0000-0000A4370000}"/>
    <cellStyle name="Normal 3 2 2 2 2 6 2 5 2 2" xfId="14272" xr:uid="{00000000-0005-0000-0000-0000A5370000}"/>
    <cellStyle name="Normal 3 2 2 2 2 6 2 5 3" xfId="14273" xr:uid="{00000000-0005-0000-0000-0000A6370000}"/>
    <cellStyle name="Normal 3 2 2 2 2 6 2 6" xfId="14274" xr:uid="{00000000-0005-0000-0000-0000A7370000}"/>
    <cellStyle name="Normal 3 2 2 2 2 6 2 6 2" xfId="14275" xr:uid="{00000000-0005-0000-0000-0000A8370000}"/>
    <cellStyle name="Normal 3 2 2 2 2 6 2 7" xfId="14276" xr:uid="{00000000-0005-0000-0000-0000A9370000}"/>
    <cellStyle name="Normal 3 2 2 2 2 6 2 7 2" xfId="14277" xr:uid="{00000000-0005-0000-0000-0000AA370000}"/>
    <cellStyle name="Normal 3 2 2 2 2 6 2 8" xfId="14278" xr:uid="{00000000-0005-0000-0000-0000AB370000}"/>
    <cellStyle name="Normal 3 2 2 2 2 6 3" xfId="14279" xr:uid="{00000000-0005-0000-0000-0000AC370000}"/>
    <cellStyle name="Normal 3 2 2 2 2 6 3 2" xfId="14280" xr:uid="{00000000-0005-0000-0000-0000AD370000}"/>
    <cellStyle name="Normal 3 2 2 2 2 6 3 2 2" xfId="14281" xr:uid="{00000000-0005-0000-0000-0000AE370000}"/>
    <cellStyle name="Normal 3 2 2 2 2 6 3 2 2 2" xfId="14282" xr:uid="{00000000-0005-0000-0000-0000AF370000}"/>
    <cellStyle name="Normal 3 2 2 2 2 6 3 2 2 2 2" xfId="14283" xr:uid="{00000000-0005-0000-0000-0000B0370000}"/>
    <cellStyle name="Normal 3 2 2 2 2 6 3 2 2 3" xfId="14284" xr:uid="{00000000-0005-0000-0000-0000B1370000}"/>
    <cellStyle name="Normal 3 2 2 2 2 6 3 2 3" xfId="14285" xr:uid="{00000000-0005-0000-0000-0000B2370000}"/>
    <cellStyle name="Normal 3 2 2 2 2 6 3 2 3 2" xfId="14286" xr:uid="{00000000-0005-0000-0000-0000B3370000}"/>
    <cellStyle name="Normal 3 2 2 2 2 6 3 2 4" xfId="14287" xr:uid="{00000000-0005-0000-0000-0000B4370000}"/>
    <cellStyle name="Normal 3 2 2 2 2 6 3 3" xfId="14288" xr:uid="{00000000-0005-0000-0000-0000B5370000}"/>
    <cellStyle name="Normal 3 2 2 2 2 6 3 3 2" xfId="14289" xr:uid="{00000000-0005-0000-0000-0000B6370000}"/>
    <cellStyle name="Normal 3 2 2 2 2 6 3 3 2 2" xfId="14290" xr:uid="{00000000-0005-0000-0000-0000B7370000}"/>
    <cellStyle name="Normal 3 2 2 2 2 6 3 3 3" xfId="14291" xr:uid="{00000000-0005-0000-0000-0000B8370000}"/>
    <cellStyle name="Normal 3 2 2 2 2 6 3 4" xfId="14292" xr:uid="{00000000-0005-0000-0000-0000B9370000}"/>
    <cellStyle name="Normal 3 2 2 2 2 6 3 4 2" xfId="14293" xr:uid="{00000000-0005-0000-0000-0000BA370000}"/>
    <cellStyle name="Normal 3 2 2 2 2 6 3 5" xfId="14294" xr:uid="{00000000-0005-0000-0000-0000BB370000}"/>
    <cellStyle name="Normal 3 2 2 2 2 6 4" xfId="14295" xr:uid="{00000000-0005-0000-0000-0000BC370000}"/>
    <cellStyle name="Normal 3 2 2 2 2 6 4 2" xfId="14296" xr:uid="{00000000-0005-0000-0000-0000BD370000}"/>
    <cellStyle name="Normal 3 2 2 2 2 6 4 2 2" xfId="14297" xr:uid="{00000000-0005-0000-0000-0000BE370000}"/>
    <cellStyle name="Normal 3 2 2 2 2 6 4 2 2 2" xfId="14298" xr:uid="{00000000-0005-0000-0000-0000BF370000}"/>
    <cellStyle name="Normal 3 2 2 2 2 6 4 2 3" xfId="14299" xr:uid="{00000000-0005-0000-0000-0000C0370000}"/>
    <cellStyle name="Normal 3 2 2 2 2 6 4 3" xfId="14300" xr:uid="{00000000-0005-0000-0000-0000C1370000}"/>
    <cellStyle name="Normal 3 2 2 2 2 6 4 3 2" xfId="14301" xr:uid="{00000000-0005-0000-0000-0000C2370000}"/>
    <cellStyle name="Normal 3 2 2 2 2 6 4 4" xfId="14302" xr:uid="{00000000-0005-0000-0000-0000C3370000}"/>
    <cellStyle name="Normal 3 2 2 2 2 6 5" xfId="14303" xr:uid="{00000000-0005-0000-0000-0000C4370000}"/>
    <cellStyle name="Normal 3 2 2 2 2 6 5 2" xfId="14304" xr:uid="{00000000-0005-0000-0000-0000C5370000}"/>
    <cellStyle name="Normal 3 2 2 2 2 6 5 2 2" xfId="14305" xr:uid="{00000000-0005-0000-0000-0000C6370000}"/>
    <cellStyle name="Normal 3 2 2 2 2 6 5 2 2 2" xfId="14306" xr:uid="{00000000-0005-0000-0000-0000C7370000}"/>
    <cellStyle name="Normal 3 2 2 2 2 6 5 2 3" xfId="14307" xr:uid="{00000000-0005-0000-0000-0000C8370000}"/>
    <cellStyle name="Normal 3 2 2 2 2 6 5 3" xfId="14308" xr:uid="{00000000-0005-0000-0000-0000C9370000}"/>
    <cellStyle name="Normal 3 2 2 2 2 6 5 3 2" xfId="14309" xr:uid="{00000000-0005-0000-0000-0000CA370000}"/>
    <cellStyle name="Normal 3 2 2 2 2 6 5 4" xfId="14310" xr:uid="{00000000-0005-0000-0000-0000CB370000}"/>
    <cellStyle name="Normal 3 2 2 2 2 6 6" xfId="14311" xr:uid="{00000000-0005-0000-0000-0000CC370000}"/>
    <cellStyle name="Normal 3 2 2 2 2 6 6 2" xfId="14312" xr:uid="{00000000-0005-0000-0000-0000CD370000}"/>
    <cellStyle name="Normal 3 2 2 2 2 6 6 2 2" xfId="14313" xr:uid="{00000000-0005-0000-0000-0000CE370000}"/>
    <cellStyle name="Normal 3 2 2 2 2 6 6 3" xfId="14314" xr:uid="{00000000-0005-0000-0000-0000CF370000}"/>
    <cellStyle name="Normal 3 2 2 2 2 6 7" xfId="14315" xr:uid="{00000000-0005-0000-0000-0000D0370000}"/>
    <cellStyle name="Normal 3 2 2 2 2 6 7 2" xfId="14316" xr:uid="{00000000-0005-0000-0000-0000D1370000}"/>
    <cellStyle name="Normal 3 2 2 2 2 6 8" xfId="14317" xr:uid="{00000000-0005-0000-0000-0000D2370000}"/>
    <cellStyle name="Normal 3 2 2 2 2 6 8 2" xfId="14318" xr:uid="{00000000-0005-0000-0000-0000D3370000}"/>
    <cellStyle name="Normal 3 2 2 2 2 6 9" xfId="14319" xr:uid="{00000000-0005-0000-0000-0000D4370000}"/>
    <cellStyle name="Normal 3 2 2 2 2 7" xfId="14320" xr:uid="{00000000-0005-0000-0000-0000D5370000}"/>
    <cellStyle name="Normal 3 2 2 2 2 7 2" xfId="14321" xr:uid="{00000000-0005-0000-0000-0000D6370000}"/>
    <cellStyle name="Normal 3 2 2 2 2 7 2 2" xfId="14322" xr:uid="{00000000-0005-0000-0000-0000D7370000}"/>
    <cellStyle name="Normal 3 2 2 2 2 7 2 2 2" xfId="14323" xr:uid="{00000000-0005-0000-0000-0000D8370000}"/>
    <cellStyle name="Normal 3 2 2 2 2 7 2 2 2 2" xfId="14324" xr:uid="{00000000-0005-0000-0000-0000D9370000}"/>
    <cellStyle name="Normal 3 2 2 2 2 7 2 2 2 2 2" xfId="14325" xr:uid="{00000000-0005-0000-0000-0000DA370000}"/>
    <cellStyle name="Normal 3 2 2 2 2 7 2 2 2 3" xfId="14326" xr:uid="{00000000-0005-0000-0000-0000DB370000}"/>
    <cellStyle name="Normal 3 2 2 2 2 7 2 2 3" xfId="14327" xr:uid="{00000000-0005-0000-0000-0000DC370000}"/>
    <cellStyle name="Normal 3 2 2 2 2 7 2 2 3 2" xfId="14328" xr:uid="{00000000-0005-0000-0000-0000DD370000}"/>
    <cellStyle name="Normal 3 2 2 2 2 7 2 2 4" xfId="14329" xr:uid="{00000000-0005-0000-0000-0000DE370000}"/>
    <cellStyle name="Normal 3 2 2 2 2 7 2 3" xfId="14330" xr:uid="{00000000-0005-0000-0000-0000DF370000}"/>
    <cellStyle name="Normal 3 2 2 2 2 7 2 3 2" xfId="14331" xr:uid="{00000000-0005-0000-0000-0000E0370000}"/>
    <cellStyle name="Normal 3 2 2 2 2 7 2 3 2 2" xfId="14332" xr:uid="{00000000-0005-0000-0000-0000E1370000}"/>
    <cellStyle name="Normal 3 2 2 2 2 7 2 3 3" xfId="14333" xr:uid="{00000000-0005-0000-0000-0000E2370000}"/>
    <cellStyle name="Normal 3 2 2 2 2 7 2 4" xfId="14334" xr:uid="{00000000-0005-0000-0000-0000E3370000}"/>
    <cellStyle name="Normal 3 2 2 2 2 7 2 4 2" xfId="14335" xr:uid="{00000000-0005-0000-0000-0000E4370000}"/>
    <cellStyle name="Normal 3 2 2 2 2 7 2 5" xfId="14336" xr:uid="{00000000-0005-0000-0000-0000E5370000}"/>
    <cellStyle name="Normal 3 2 2 2 2 7 3" xfId="14337" xr:uid="{00000000-0005-0000-0000-0000E6370000}"/>
    <cellStyle name="Normal 3 2 2 2 2 7 3 2" xfId="14338" xr:uid="{00000000-0005-0000-0000-0000E7370000}"/>
    <cellStyle name="Normal 3 2 2 2 2 7 3 2 2" xfId="14339" xr:uid="{00000000-0005-0000-0000-0000E8370000}"/>
    <cellStyle name="Normal 3 2 2 2 2 7 3 2 2 2" xfId="14340" xr:uid="{00000000-0005-0000-0000-0000E9370000}"/>
    <cellStyle name="Normal 3 2 2 2 2 7 3 2 3" xfId="14341" xr:uid="{00000000-0005-0000-0000-0000EA370000}"/>
    <cellStyle name="Normal 3 2 2 2 2 7 3 3" xfId="14342" xr:uid="{00000000-0005-0000-0000-0000EB370000}"/>
    <cellStyle name="Normal 3 2 2 2 2 7 3 3 2" xfId="14343" xr:uid="{00000000-0005-0000-0000-0000EC370000}"/>
    <cellStyle name="Normal 3 2 2 2 2 7 3 4" xfId="14344" xr:uid="{00000000-0005-0000-0000-0000ED370000}"/>
    <cellStyle name="Normal 3 2 2 2 2 7 4" xfId="14345" xr:uid="{00000000-0005-0000-0000-0000EE370000}"/>
    <cellStyle name="Normal 3 2 2 2 2 7 4 2" xfId="14346" xr:uid="{00000000-0005-0000-0000-0000EF370000}"/>
    <cellStyle name="Normal 3 2 2 2 2 7 4 2 2" xfId="14347" xr:uid="{00000000-0005-0000-0000-0000F0370000}"/>
    <cellStyle name="Normal 3 2 2 2 2 7 4 2 2 2" xfId="14348" xr:uid="{00000000-0005-0000-0000-0000F1370000}"/>
    <cellStyle name="Normal 3 2 2 2 2 7 4 2 3" xfId="14349" xr:uid="{00000000-0005-0000-0000-0000F2370000}"/>
    <cellStyle name="Normal 3 2 2 2 2 7 4 3" xfId="14350" xr:uid="{00000000-0005-0000-0000-0000F3370000}"/>
    <cellStyle name="Normal 3 2 2 2 2 7 4 3 2" xfId="14351" xr:uid="{00000000-0005-0000-0000-0000F4370000}"/>
    <cellStyle name="Normal 3 2 2 2 2 7 4 4" xfId="14352" xr:uid="{00000000-0005-0000-0000-0000F5370000}"/>
    <cellStyle name="Normal 3 2 2 2 2 7 5" xfId="14353" xr:uid="{00000000-0005-0000-0000-0000F6370000}"/>
    <cellStyle name="Normal 3 2 2 2 2 7 5 2" xfId="14354" xr:uid="{00000000-0005-0000-0000-0000F7370000}"/>
    <cellStyle name="Normal 3 2 2 2 2 7 5 2 2" xfId="14355" xr:uid="{00000000-0005-0000-0000-0000F8370000}"/>
    <cellStyle name="Normal 3 2 2 2 2 7 5 3" xfId="14356" xr:uid="{00000000-0005-0000-0000-0000F9370000}"/>
    <cellStyle name="Normal 3 2 2 2 2 7 6" xfId="14357" xr:uid="{00000000-0005-0000-0000-0000FA370000}"/>
    <cellStyle name="Normal 3 2 2 2 2 7 6 2" xfId="14358" xr:uid="{00000000-0005-0000-0000-0000FB370000}"/>
    <cellStyle name="Normal 3 2 2 2 2 7 7" xfId="14359" xr:uid="{00000000-0005-0000-0000-0000FC370000}"/>
    <cellStyle name="Normal 3 2 2 2 2 7 7 2" xfId="14360" xr:uid="{00000000-0005-0000-0000-0000FD370000}"/>
    <cellStyle name="Normal 3 2 2 2 2 7 8" xfId="14361" xr:uid="{00000000-0005-0000-0000-0000FE370000}"/>
    <cellStyle name="Normal 3 2 2 2 2 8" xfId="14362" xr:uid="{00000000-0005-0000-0000-0000FF370000}"/>
    <cellStyle name="Normal 3 2 2 2 2 8 2" xfId="14363" xr:uid="{00000000-0005-0000-0000-000000380000}"/>
    <cellStyle name="Normal 3 2 2 2 2 8 2 2" xfId="14364" xr:uid="{00000000-0005-0000-0000-000001380000}"/>
    <cellStyle name="Normal 3 2 2 2 2 8 2 2 2" xfId="14365" xr:uid="{00000000-0005-0000-0000-000002380000}"/>
    <cellStyle name="Normal 3 2 2 2 2 8 2 2 2 2" xfId="14366" xr:uid="{00000000-0005-0000-0000-000003380000}"/>
    <cellStyle name="Normal 3 2 2 2 2 8 2 2 2 2 2" xfId="14367" xr:uid="{00000000-0005-0000-0000-000004380000}"/>
    <cellStyle name="Normal 3 2 2 2 2 8 2 2 2 3" xfId="14368" xr:uid="{00000000-0005-0000-0000-000005380000}"/>
    <cellStyle name="Normal 3 2 2 2 2 8 2 2 3" xfId="14369" xr:uid="{00000000-0005-0000-0000-000006380000}"/>
    <cellStyle name="Normal 3 2 2 2 2 8 2 2 3 2" xfId="14370" xr:uid="{00000000-0005-0000-0000-000007380000}"/>
    <cellStyle name="Normal 3 2 2 2 2 8 2 2 4" xfId="14371" xr:uid="{00000000-0005-0000-0000-000008380000}"/>
    <cellStyle name="Normal 3 2 2 2 2 8 2 3" xfId="14372" xr:uid="{00000000-0005-0000-0000-000009380000}"/>
    <cellStyle name="Normal 3 2 2 2 2 8 2 3 2" xfId="14373" xr:uid="{00000000-0005-0000-0000-00000A380000}"/>
    <cellStyle name="Normal 3 2 2 2 2 8 2 3 2 2" xfId="14374" xr:uid="{00000000-0005-0000-0000-00000B380000}"/>
    <cellStyle name="Normal 3 2 2 2 2 8 2 3 3" xfId="14375" xr:uid="{00000000-0005-0000-0000-00000C380000}"/>
    <cellStyle name="Normal 3 2 2 2 2 8 2 4" xfId="14376" xr:uid="{00000000-0005-0000-0000-00000D380000}"/>
    <cellStyle name="Normal 3 2 2 2 2 8 2 4 2" xfId="14377" xr:uid="{00000000-0005-0000-0000-00000E380000}"/>
    <cellStyle name="Normal 3 2 2 2 2 8 2 5" xfId="14378" xr:uid="{00000000-0005-0000-0000-00000F380000}"/>
    <cellStyle name="Normal 3 2 2 2 2 8 3" xfId="14379" xr:uid="{00000000-0005-0000-0000-000010380000}"/>
    <cellStyle name="Normal 3 2 2 2 2 8 3 2" xfId="14380" xr:uid="{00000000-0005-0000-0000-000011380000}"/>
    <cellStyle name="Normal 3 2 2 2 2 8 3 2 2" xfId="14381" xr:uid="{00000000-0005-0000-0000-000012380000}"/>
    <cellStyle name="Normal 3 2 2 2 2 8 3 2 2 2" xfId="14382" xr:uid="{00000000-0005-0000-0000-000013380000}"/>
    <cellStyle name="Normal 3 2 2 2 2 8 3 2 3" xfId="14383" xr:uid="{00000000-0005-0000-0000-000014380000}"/>
    <cellStyle name="Normal 3 2 2 2 2 8 3 3" xfId="14384" xr:uid="{00000000-0005-0000-0000-000015380000}"/>
    <cellStyle name="Normal 3 2 2 2 2 8 3 3 2" xfId="14385" xr:uid="{00000000-0005-0000-0000-000016380000}"/>
    <cellStyle name="Normal 3 2 2 2 2 8 3 4" xfId="14386" xr:uid="{00000000-0005-0000-0000-000017380000}"/>
    <cellStyle name="Normal 3 2 2 2 2 8 4" xfId="14387" xr:uid="{00000000-0005-0000-0000-000018380000}"/>
    <cellStyle name="Normal 3 2 2 2 2 8 4 2" xfId="14388" xr:uid="{00000000-0005-0000-0000-000019380000}"/>
    <cellStyle name="Normal 3 2 2 2 2 8 4 2 2" xfId="14389" xr:uid="{00000000-0005-0000-0000-00001A380000}"/>
    <cellStyle name="Normal 3 2 2 2 2 8 4 2 2 2" xfId="14390" xr:uid="{00000000-0005-0000-0000-00001B380000}"/>
    <cellStyle name="Normal 3 2 2 2 2 8 4 2 3" xfId="14391" xr:uid="{00000000-0005-0000-0000-00001C380000}"/>
    <cellStyle name="Normal 3 2 2 2 2 8 4 3" xfId="14392" xr:uid="{00000000-0005-0000-0000-00001D380000}"/>
    <cellStyle name="Normal 3 2 2 2 2 8 4 3 2" xfId="14393" xr:uid="{00000000-0005-0000-0000-00001E380000}"/>
    <cellStyle name="Normal 3 2 2 2 2 8 4 4" xfId="14394" xr:uid="{00000000-0005-0000-0000-00001F380000}"/>
    <cellStyle name="Normal 3 2 2 2 2 8 5" xfId="14395" xr:uid="{00000000-0005-0000-0000-000020380000}"/>
    <cellStyle name="Normal 3 2 2 2 2 8 5 2" xfId="14396" xr:uid="{00000000-0005-0000-0000-000021380000}"/>
    <cellStyle name="Normal 3 2 2 2 2 8 5 2 2" xfId="14397" xr:uid="{00000000-0005-0000-0000-000022380000}"/>
    <cellStyle name="Normal 3 2 2 2 2 8 5 3" xfId="14398" xr:uid="{00000000-0005-0000-0000-000023380000}"/>
    <cellStyle name="Normal 3 2 2 2 2 8 6" xfId="14399" xr:uid="{00000000-0005-0000-0000-000024380000}"/>
    <cellStyle name="Normal 3 2 2 2 2 8 6 2" xfId="14400" xr:uid="{00000000-0005-0000-0000-000025380000}"/>
    <cellStyle name="Normal 3 2 2 2 2 8 7" xfId="14401" xr:uid="{00000000-0005-0000-0000-000026380000}"/>
    <cellStyle name="Normal 3 2 2 2 2 8 7 2" xfId="14402" xr:uid="{00000000-0005-0000-0000-000027380000}"/>
    <cellStyle name="Normal 3 2 2 2 2 8 8" xfId="14403" xr:uid="{00000000-0005-0000-0000-000028380000}"/>
    <cellStyle name="Normal 3 2 2 2 2 9" xfId="14404" xr:uid="{00000000-0005-0000-0000-000029380000}"/>
    <cellStyle name="Normal 3 2 2 2 2 9 2" xfId="14405" xr:uid="{00000000-0005-0000-0000-00002A380000}"/>
    <cellStyle name="Normal 3 2 2 2 2 9 2 2" xfId="14406" xr:uid="{00000000-0005-0000-0000-00002B380000}"/>
    <cellStyle name="Normal 3 2 2 2 2 9 2 2 2" xfId="14407" xr:uid="{00000000-0005-0000-0000-00002C380000}"/>
    <cellStyle name="Normal 3 2 2 2 2 9 2 2 2 2" xfId="14408" xr:uid="{00000000-0005-0000-0000-00002D380000}"/>
    <cellStyle name="Normal 3 2 2 2 2 9 2 2 2 2 2" xfId="14409" xr:uid="{00000000-0005-0000-0000-00002E380000}"/>
    <cellStyle name="Normal 3 2 2 2 2 9 2 2 2 3" xfId="14410" xr:uid="{00000000-0005-0000-0000-00002F380000}"/>
    <cellStyle name="Normal 3 2 2 2 2 9 2 2 3" xfId="14411" xr:uid="{00000000-0005-0000-0000-000030380000}"/>
    <cellStyle name="Normal 3 2 2 2 2 9 2 2 3 2" xfId="14412" xr:uid="{00000000-0005-0000-0000-000031380000}"/>
    <cellStyle name="Normal 3 2 2 2 2 9 2 2 4" xfId="14413" xr:uid="{00000000-0005-0000-0000-000032380000}"/>
    <cellStyle name="Normal 3 2 2 2 2 9 2 3" xfId="14414" xr:uid="{00000000-0005-0000-0000-000033380000}"/>
    <cellStyle name="Normal 3 2 2 2 2 9 2 3 2" xfId="14415" xr:uid="{00000000-0005-0000-0000-000034380000}"/>
    <cellStyle name="Normal 3 2 2 2 2 9 2 3 2 2" xfId="14416" xr:uid="{00000000-0005-0000-0000-000035380000}"/>
    <cellStyle name="Normal 3 2 2 2 2 9 2 3 3" xfId="14417" xr:uid="{00000000-0005-0000-0000-000036380000}"/>
    <cellStyle name="Normal 3 2 2 2 2 9 2 4" xfId="14418" xr:uid="{00000000-0005-0000-0000-000037380000}"/>
    <cellStyle name="Normal 3 2 2 2 2 9 2 4 2" xfId="14419" xr:uid="{00000000-0005-0000-0000-000038380000}"/>
    <cellStyle name="Normal 3 2 2 2 2 9 2 5" xfId="14420" xr:uid="{00000000-0005-0000-0000-000039380000}"/>
    <cellStyle name="Normal 3 2 2 2 2 9 3" xfId="14421" xr:uid="{00000000-0005-0000-0000-00003A380000}"/>
    <cellStyle name="Normal 3 2 2 2 2 9 3 2" xfId="14422" xr:uid="{00000000-0005-0000-0000-00003B380000}"/>
    <cellStyle name="Normal 3 2 2 2 2 9 3 2 2" xfId="14423" xr:uid="{00000000-0005-0000-0000-00003C380000}"/>
    <cellStyle name="Normal 3 2 2 2 2 9 3 2 2 2" xfId="14424" xr:uid="{00000000-0005-0000-0000-00003D380000}"/>
    <cellStyle name="Normal 3 2 2 2 2 9 3 2 3" xfId="14425" xr:uid="{00000000-0005-0000-0000-00003E380000}"/>
    <cellStyle name="Normal 3 2 2 2 2 9 3 3" xfId="14426" xr:uid="{00000000-0005-0000-0000-00003F380000}"/>
    <cellStyle name="Normal 3 2 2 2 2 9 3 3 2" xfId="14427" xr:uid="{00000000-0005-0000-0000-000040380000}"/>
    <cellStyle name="Normal 3 2 2 2 2 9 3 4" xfId="14428" xr:uid="{00000000-0005-0000-0000-000041380000}"/>
    <cellStyle name="Normal 3 2 2 2 2 9 4" xfId="14429" xr:uid="{00000000-0005-0000-0000-000042380000}"/>
    <cellStyle name="Normal 3 2 2 2 2 9 4 2" xfId="14430" xr:uid="{00000000-0005-0000-0000-000043380000}"/>
    <cellStyle name="Normal 3 2 2 2 2 9 4 2 2" xfId="14431" xr:uid="{00000000-0005-0000-0000-000044380000}"/>
    <cellStyle name="Normal 3 2 2 2 2 9 4 3" xfId="14432" xr:uid="{00000000-0005-0000-0000-000045380000}"/>
    <cellStyle name="Normal 3 2 2 2 2 9 5" xfId="14433" xr:uid="{00000000-0005-0000-0000-000046380000}"/>
    <cellStyle name="Normal 3 2 2 2 2 9 5 2" xfId="14434" xr:uid="{00000000-0005-0000-0000-000047380000}"/>
    <cellStyle name="Normal 3 2 2 2 2 9 6" xfId="14435" xr:uid="{00000000-0005-0000-0000-000048380000}"/>
    <cellStyle name="Normal 3 2 2 2 3" xfId="14436" xr:uid="{00000000-0005-0000-0000-000049380000}"/>
    <cellStyle name="Normal 3 2 2 2 3 10" xfId="14437" xr:uid="{00000000-0005-0000-0000-00004A380000}"/>
    <cellStyle name="Normal 3 2 2 2 3 10 2" xfId="14438" xr:uid="{00000000-0005-0000-0000-00004B380000}"/>
    <cellStyle name="Normal 3 2 2 2 3 10 2 2" xfId="14439" xr:uid="{00000000-0005-0000-0000-00004C380000}"/>
    <cellStyle name="Normal 3 2 2 2 3 10 2 2 2" xfId="14440" xr:uid="{00000000-0005-0000-0000-00004D380000}"/>
    <cellStyle name="Normal 3 2 2 2 3 10 2 3" xfId="14441" xr:uid="{00000000-0005-0000-0000-00004E380000}"/>
    <cellStyle name="Normal 3 2 2 2 3 10 3" xfId="14442" xr:uid="{00000000-0005-0000-0000-00004F380000}"/>
    <cellStyle name="Normal 3 2 2 2 3 10 3 2" xfId="14443" xr:uid="{00000000-0005-0000-0000-000050380000}"/>
    <cellStyle name="Normal 3 2 2 2 3 10 4" xfId="14444" xr:uid="{00000000-0005-0000-0000-000051380000}"/>
    <cellStyle name="Normal 3 2 2 2 3 11" xfId="14445" xr:uid="{00000000-0005-0000-0000-000052380000}"/>
    <cellStyle name="Normal 3 2 2 2 3 11 2" xfId="14446" xr:uid="{00000000-0005-0000-0000-000053380000}"/>
    <cellStyle name="Normal 3 2 2 2 3 11 2 2" xfId="14447" xr:uid="{00000000-0005-0000-0000-000054380000}"/>
    <cellStyle name="Normal 3 2 2 2 3 11 2 2 2" xfId="14448" xr:uid="{00000000-0005-0000-0000-000055380000}"/>
    <cellStyle name="Normal 3 2 2 2 3 11 2 3" xfId="14449" xr:uid="{00000000-0005-0000-0000-000056380000}"/>
    <cellStyle name="Normal 3 2 2 2 3 11 3" xfId="14450" xr:uid="{00000000-0005-0000-0000-000057380000}"/>
    <cellStyle name="Normal 3 2 2 2 3 11 3 2" xfId="14451" xr:uid="{00000000-0005-0000-0000-000058380000}"/>
    <cellStyle name="Normal 3 2 2 2 3 11 4" xfId="14452" xr:uid="{00000000-0005-0000-0000-000059380000}"/>
    <cellStyle name="Normal 3 2 2 2 3 12" xfId="14453" xr:uid="{00000000-0005-0000-0000-00005A380000}"/>
    <cellStyle name="Normal 3 2 2 2 3 12 2" xfId="14454" xr:uid="{00000000-0005-0000-0000-00005B380000}"/>
    <cellStyle name="Normal 3 2 2 2 3 12 2 2" xfId="14455" xr:uid="{00000000-0005-0000-0000-00005C380000}"/>
    <cellStyle name="Normal 3 2 2 2 3 12 2 2 2" xfId="14456" xr:uid="{00000000-0005-0000-0000-00005D380000}"/>
    <cellStyle name="Normal 3 2 2 2 3 12 2 3" xfId="14457" xr:uid="{00000000-0005-0000-0000-00005E380000}"/>
    <cellStyle name="Normal 3 2 2 2 3 12 3" xfId="14458" xr:uid="{00000000-0005-0000-0000-00005F380000}"/>
    <cellStyle name="Normal 3 2 2 2 3 12 3 2" xfId="14459" xr:uid="{00000000-0005-0000-0000-000060380000}"/>
    <cellStyle name="Normal 3 2 2 2 3 12 4" xfId="14460" xr:uid="{00000000-0005-0000-0000-000061380000}"/>
    <cellStyle name="Normal 3 2 2 2 3 13" xfId="14461" xr:uid="{00000000-0005-0000-0000-000062380000}"/>
    <cellStyle name="Normal 3 2 2 2 3 13 2" xfId="14462" xr:uid="{00000000-0005-0000-0000-000063380000}"/>
    <cellStyle name="Normal 3 2 2 2 3 13 2 2" xfId="14463" xr:uid="{00000000-0005-0000-0000-000064380000}"/>
    <cellStyle name="Normal 3 2 2 2 3 13 3" xfId="14464" xr:uid="{00000000-0005-0000-0000-000065380000}"/>
    <cellStyle name="Normal 3 2 2 2 3 14" xfId="14465" xr:uid="{00000000-0005-0000-0000-000066380000}"/>
    <cellStyle name="Normal 3 2 2 2 3 14 2" xfId="14466" xr:uid="{00000000-0005-0000-0000-000067380000}"/>
    <cellStyle name="Normal 3 2 2 2 3 15" xfId="14467" xr:uid="{00000000-0005-0000-0000-000068380000}"/>
    <cellStyle name="Normal 3 2 2 2 3 15 2" xfId="14468" xr:uid="{00000000-0005-0000-0000-000069380000}"/>
    <cellStyle name="Normal 3 2 2 2 3 16" xfId="14469" xr:uid="{00000000-0005-0000-0000-00006A380000}"/>
    <cellStyle name="Normal 3 2 2 2 3 2" xfId="14470" xr:uid="{00000000-0005-0000-0000-00006B380000}"/>
    <cellStyle name="Normal 3 2 2 2 3 2 10" xfId="14471" xr:uid="{00000000-0005-0000-0000-00006C380000}"/>
    <cellStyle name="Normal 3 2 2 2 3 2 2" xfId="14472" xr:uid="{00000000-0005-0000-0000-00006D380000}"/>
    <cellStyle name="Normal 3 2 2 2 3 2 2 2" xfId="14473" xr:uid="{00000000-0005-0000-0000-00006E380000}"/>
    <cellStyle name="Normal 3 2 2 2 3 2 2 2 2" xfId="14474" xr:uid="{00000000-0005-0000-0000-00006F380000}"/>
    <cellStyle name="Normal 3 2 2 2 3 2 2 2 2 2" xfId="14475" xr:uid="{00000000-0005-0000-0000-000070380000}"/>
    <cellStyle name="Normal 3 2 2 2 3 2 2 2 2 2 2" xfId="14476" xr:uid="{00000000-0005-0000-0000-000071380000}"/>
    <cellStyle name="Normal 3 2 2 2 3 2 2 2 2 2 2 2" xfId="14477" xr:uid="{00000000-0005-0000-0000-000072380000}"/>
    <cellStyle name="Normal 3 2 2 2 3 2 2 2 2 2 2 2 2" xfId="14478" xr:uid="{00000000-0005-0000-0000-000073380000}"/>
    <cellStyle name="Normal 3 2 2 2 3 2 2 2 2 2 2 3" xfId="14479" xr:uid="{00000000-0005-0000-0000-000074380000}"/>
    <cellStyle name="Normal 3 2 2 2 3 2 2 2 2 2 3" xfId="14480" xr:uid="{00000000-0005-0000-0000-000075380000}"/>
    <cellStyle name="Normal 3 2 2 2 3 2 2 2 2 2 3 2" xfId="14481" xr:uid="{00000000-0005-0000-0000-000076380000}"/>
    <cellStyle name="Normal 3 2 2 2 3 2 2 2 2 2 4" xfId="14482" xr:uid="{00000000-0005-0000-0000-000077380000}"/>
    <cellStyle name="Normal 3 2 2 2 3 2 2 2 2 3" xfId="14483" xr:uid="{00000000-0005-0000-0000-000078380000}"/>
    <cellStyle name="Normal 3 2 2 2 3 2 2 2 2 3 2" xfId="14484" xr:uid="{00000000-0005-0000-0000-000079380000}"/>
    <cellStyle name="Normal 3 2 2 2 3 2 2 2 2 3 2 2" xfId="14485" xr:uid="{00000000-0005-0000-0000-00007A380000}"/>
    <cellStyle name="Normal 3 2 2 2 3 2 2 2 2 3 3" xfId="14486" xr:uid="{00000000-0005-0000-0000-00007B380000}"/>
    <cellStyle name="Normal 3 2 2 2 3 2 2 2 2 4" xfId="14487" xr:uid="{00000000-0005-0000-0000-00007C380000}"/>
    <cellStyle name="Normal 3 2 2 2 3 2 2 2 2 4 2" xfId="14488" xr:uid="{00000000-0005-0000-0000-00007D380000}"/>
    <cellStyle name="Normal 3 2 2 2 3 2 2 2 2 5" xfId="14489" xr:uid="{00000000-0005-0000-0000-00007E380000}"/>
    <cellStyle name="Normal 3 2 2 2 3 2 2 2 3" xfId="14490" xr:uid="{00000000-0005-0000-0000-00007F380000}"/>
    <cellStyle name="Normal 3 2 2 2 3 2 2 2 3 2" xfId="14491" xr:uid="{00000000-0005-0000-0000-000080380000}"/>
    <cellStyle name="Normal 3 2 2 2 3 2 2 2 3 2 2" xfId="14492" xr:uid="{00000000-0005-0000-0000-000081380000}"/>
    <cellStyle name="Normal 3 2 2 2 3 2 2 2 3 2 2 2" xfId="14493" xr:uid="{00000000-0005-0000-0000-000082380000}"/>
    <cellStyle name="Normal 3 2 2 2 3 2 2 2 3 2 3" xfId="14494" xr:uid="{00000000-0005-0000-0000-000083380000}"/>
    <cellStyle name="Normal 3 2 2 2 3 2 2 2 3 3" xfId="14495" xr:uid="{00000000-0005-0000-0000-000084380000}"/>
    <cellStyle name="Normal 3 2 2 2 3 2 2 2 3 3 2" xfId="14496" xr:uid="{00000000-0005-0000-0000-000085380000}"/>
    <cellStyle name="Normal 3 2 2 2 3 2 2 2 3 4" xfId="14497" xr:uid="{00000000-0005-0000-0000-000086380000}"/>
    <cellStyle name="Normal 3 2 2 2 3 2 2 2 4" xfId="14498" xr:uid="{00000000-0005-0000-0000-000087380000}"/>
    <cellStyle name="Normal 3 2 2 2 3 2 2 2 4 2" xfId="14499" xr:uid="{00000000-0005-0000-0000-000088380000}"/>
    <cellStyle name="Normal 3 2 2 2 3 2 2 2 4 2 2" xfId="14500" xr:uid="{00000000-0005-0000-0000-000089380000}"/>
    <cellStyle name="Normal 3 2 2 2 3 2 2 2 4 2 2 2" xfId="14501" xr:uid="{00000000-0005-0000-0000-00008A380000}"/>
    <cellStyle name="Normal 3 2 2 2 3 2 2 2 4 2 3" xfId="14502" xr:uid="{00000000-0005-0000-0000-00008B380000}"/>
    <cellStyle name="Normal 3 2 2 2 3 2 2 2 4 3" xfId="14503" xr:uid="{00000000-0005-0000-0000-00008C380000}"/>
    <cellStyle name="Normal 3 2 2 2 3 2 2 2 4 3 2" xfId="14504" xr:uid="{00000000-0005-0000-0000-00008D380000}"/>
    <cellStyle name="Normal 3 2 2 2 3 2 2 2 4 4" xfId="14505" xr:uid="{00000000-0005-0000-0000-00008E380000}"/>
    <cellStyle name="Normal 3 2 2 2 3 2 2 2 5" xfId="14506" xr:uid="{00000000-0005-0000-0000-00008F380000}"/>
    <cellStyle name="Normal 3 2 2 2 3 2 2 2 5 2" xfId="14507" xr:uid="{00000000-0005-0000-0000-000090380000}"/>
    <cellStyle name="Normal 3 2 2 2 3 2 2 2 5 2 2" xfId="14508" xr:uid="{00000000-0005-0000-0000-000091380000}"/>
    <cellStyle name="Normal 3 2 2 2 3 2 2 2 5 3" xfId="14509" xr:uid="{00000000-0005-0000-0000-000092380000}"/>
    <cellStyle name="Normal 3 2 2 2 3 2 2 2 6" xfId="14510" xr:uid="{00000000-0005-0000-0000-000093380000}"/>
    <cellStyle name="Normal 3 2 2 2 3 2 2 2 6 2" xfId="14511" xr:uid="{00000000-0005-0000-0000-000094380000}"/>
    <cellStyle name="Normal 3 2 2 2 3 2 2 2 7" xfId="14512" xr:uid="{00000000-0005-0000-0000-000095380000}"/>
    <cellStyle name="Normal 3 2 2 2 3 2 2 2 7 2" xfId="14513" xr:uid="{00000000-0005-0000-0000-000096380000}"/>
    <cellStyle name="Normal 3 2 2 2 3 2 2 2 8" xfId="14514" xr:uid="{00000000-0005-0000-0000-000097380000}"/>
    <cellStyle name="Normal 3 2 2 2 3 2 2 3" xfId="14515" xr:uid="{00000000-0005-0000-0000-000098380000}"/>
    <cellStyle name="Normal 3 2 2 2 3 2 2 3 2" xfId="14516" xr:uid="{00000000-0005-0000-0000-000099380000}"/>
    <cellStyle name="Normal 3 2 2 2 3 2 2 3 2 2" xfId="14517" xr:uid="{00000000-0005-0000-0000-00009A380000}"/>
    <cellStyle name="Normal 3 2 2 2 3 2 2 3 2 2 2" xfId="14518" xr:uid="{00000000-0005-0000-0000-00009B380000}"/>
    <cellStyle name="Normal 3 2 2 2 3 2 2 3 2 2 2 2" xfId="14519" xr:uid="{00000000-0005-0000-0000-00009C380000}"/>
    <cellStyle name="Normal 3 2 2 2 3 2 2 3 2 2 3" xfId="14520" xr:uid="{00000000-0005-0000-0000-00009D380000}"/>
    <cellStyle name="Normal 3 2 2 2 3 2 2 3 2 3" xfId="14521" xr:uid="{00000000-0005-0000-0000-00009E380000}"/>
    <cellStyle name="Normal 3 2 2 2 3 2 2 3 2 3 2" xfId="14522" xr:uid="{00000000-0005-0000-0000-00009F380000}"/>
    <cellStyle name="Normal 3 2 2 2 3 2 2 3 2 4" xfId="14523" xr:uid="{00000000-0005-0000-0000-0000A0380000}"/>
    <cellStyle name="Normal 3 2 2 2 3 2 2 3 3" xfId="14524" xr:uid="{00000000-0005-0000-0000-0000A1380000}"/>
    <cellStyle name="Normal 3 2 2 2 3 2 2 3 3 2" xfId="14525" xr:uid="{00000000-0005-0000-0000-0000A2380000}"/>
    <cellStyle name="Normal 3 2 2 2 3 2 2 3 3 2 2" xfId="14526" xr:uid="{00000000-0005-0000-0000-0000A3380000}"/>
    <cellStyle name="Normal 3 2 2 2 3 2 2 3 3 3" xfId="14527" xr:uid="{00000000-0005-0000-0000-0000A4380000}"/>
    <cellStyle name="Normal 3 2 2 2 3 2 2 3 4" xfId="14528" xr:uid="{00000000-0005-0000-0000-0000A5380000}"/>
    <cellStyle name="Normal 3 2 2 2 3 2 2 3 4 2" xfId="14529" xr:uid="{00000000-0005-0000-0000-0000A6380000}"/>
    <cellStyle name="Normal 3 2 2 2 3 2 2 3 5" xfId="14530" xr:uid="{00000000-0005-0000-0000-0000A7380000}"/>
    <cellStyle name="Normal 3 2 2 2 3 2 2 4" xfId="14531" xr:uid="{00000000-0005-0000-0000-0000A8380000}"/>
    <cellStyle name="Normal 3 2 2 2 3 2 2 4 2" xfId="14532" xr:uid="{00000000-0005-0000-0000-0000A9380000}"/>
    <cellStyle name="Normal 3 2 2 2 3 2 2 4 2 2" xfId="14533" xr:uid="{00000000-0005-0000-0000-0000AA380000}"/>
    <cellStyle name="Normal 3 2 2 2 3 2 2 4 2 2 2" xfId="14534" xr:uid="{00000000-0005-0000-0000-0000AB380000}"/>
    <cellStyle name="Normal 3 2 2 2 3 2 2 4 2 3" xfId="14535" xr:uid="{00000000-0005-0000-0000-0000AC380000}"/>
    <cellStyle name="Normal 3 2 2 2 3 2 2 4 3" xfId="14536" xr:uid="{00000000-0005-0000-0000-0000AD380000}"/>
    <cellStyle name="Normal 3 2 2 2 3 2 2 4 3 2" xfId="14537" xr:uid="{00000000-0005-0000-0000-0000AE380000}"/>
    <cellStyle name="Normal 3 2 2 2 3 2 2 4 4" xfId="14538" xr:uid="{00000000-0005-0000-0000-0000AF380000}"/>
    <cellStyle name="Normal 3 2 2 2 3 2 2 5" xfId="14539" xr:uid="{00000000-0005-0000-0000-0000B0380000}"/>
    <cellStyle name="Normal 3 2 2 2 3 2 2 5 2" xfId="14540" xr:uid="{00000000-0005-0000-0000-0000B1380000}"/>
    <cellStyle name="Normal 3 2 2 2 3 2 2 5 2 2" xfId="14541" xr:uid="{00000000-0005-0000-0000-0000B2380000}"/>
    <cellStyle name="Normal 3 2 2 2 3 2 2 5 2 2 2" xfId="14542" xr:uid="{00000000-0005-0000-0000-0000B3380000}"/>
    <cellStyle name="Normal 3 2 2 2 3 2 2 5 2 3" xfId="14543" xr:uid="{00000000-0005-0000-0000-0000B4380000}"/>
    <cellStyle name="Normal 3 2 2 2 3 2 2 5 3" xfId="14544" xr:uid="{00000000-0005-0000-0000-0000B5380000}"/>
    <cellStyle name="Normal 3 2 2 2 3 2 2 5 3 2" xfId="14545" xr:uid="{00000000-0005-0000-0000-0000B6380000}"/>
    <cellStyle name="Normal 3 2 2 2 3 2 2 5 4" xfId="14546" xr:uid="{00000000-0005-0000-0000-0000B7380000}"/>
    <cellStyle name="Normal 3 2 2 2 3 2 2 6" xfId="14547" xr:uid="{00000000-0005-0000-0000-0000B8380000}"/>
    <cellStyle name="Normal 3 2 2 2 3 2 2 6 2" xfId="14548" xr:uid="{00000000-0005-0000-0000-0000B9380000}"/>
    <cellStyle name="Normal 3 2 2 2 3 2 2 6 2 2" xfId="14549" xr:uid="{00000000-0005-0000-0000-0000BA380000}"/>
    <cellStyle name="Normal 3 2 2 2 3 2 2 6 3" xfId="14550" xr:uid="{00000000-0005-0000-0000-0000BB380000}"/>
    <cellStyle name="Normal 3 2 2 2 3 2 2 7" xfId="14551" xr:uid="{00000000-0005-0000-0000-0000BC380000}"/>
    <cellStyle name="Normal 3 2 2 2 3 2 2 7 2" xfId="14552" xr:uid="{00000000-0005-0000-0000-0000BD380000}"/>
    <cellStyle name="Normal 3 2 2 2 3 2 2 8" xfId="14553" xr:uid="{00000000-0005-0000-0000-0000BE380000}"/>
    <cellStyle name="Normal 3 2 2 2 3 2 2 8 2" xfId="14554" xr:uid="{00000000-0005-0000-0000-0000BF380000}"/>
    <cellStyle name="Normal 3 2 2 2 3 2 2 9" xfId="14555" xr:uid="{00000000-0005-0000-0000-0000C0380000}"/>
    <cellStyle name="Normal 3 2 2 2 3 2 3" xfId="14556" xr:uid="{00000000-0005-0000-0000-0000C1380000}"/>
    <cellStyle name="Normal 3 2 2 2 3 2 3 2" xfId="14557" xr:uid="{00000000-0005-0000-0000-0000C2380000}"/>
    <cellStyle name="Normal 3 2 2 2 3 2 3 2 2" xfId="14558" xr:uid="{00000000-0005-0000-0000-0000C3380000}"/>
    <cellStyle name="Normal 3 2 2 2 3 2 3 2 2 2" xfId="14559" xr:uid="{00000000-0005-0000-0000-0000C4380000}"/>
    <cellStyle name="Normal 3 2 2 2 3 2 3 2 2 2 2" xfId="14560" xr:uid="{00000000-0005-0000-0000-0000C5380000}"/>
    <cellStyle name="Normal 3 2 2 2 3 2 3 2 2 2 2 2" xfId="14561" xr:uid="{00000000-0005-0000-0000-0000C6380000}"/>
    <cellStyle name="Normal 3 2 2 2 3 2 3 2 2 2 3" xfId="14562" xr:uid="{00000000-0005-0000-0000-0000C7380000}"/>
    <cellStyle name="Normal 3 2 2 2 3 2 3 2 2 3" xfId="14563" xr:uid="{00000000-0005-0000-0000-0000C8380000}"/>
    <cellStyle name="Normal 3 2 2 2 3 2 3 2 2 3 2" xfId="14564" xr:uid="{00000000-0005-0000-0000-0000C9380000}"/>
    <cellStyle name="Normal 3 2 2 2 3 2 3 2 2 4" xfId="14565" xr:uid="{00000000-0005-0000-0000-0000CA380000}"/>
    <cellStyle name="Normal 3 2 2 2 3 2 3 2 3" xfId="14566" xr:uid="{00000000-0005-0000-0000-0000CB380000}"/>
    <cellStyle name="Normal 3 2 2 2 3 2 3 2 3 2" xfId="14567" xr:uid="{00000000-0005-0000-0000-0000CC380000}"/>
    <cellStyle name="Normal 3 2 2 2 3 2 3 2 3 2 2" xfId="14568" xr:uid="{00000000-0005-0000-0000-0000CD380000}"/>
    <cellStyle name="Normal 3 2 2 2 3 2 3 2 3 3" xfId="14569" xr:uid="{00000000-0005-0000-0000-0000CE380000}"/>
    <cellStyle name="Normal 3 2 2 2 3 2 3 2 4" xfId="14570" xr:uid="{00000000-0005-0000-0000-0000CF380000}"/>
    <cellStyle name="Normal 3 2 2 2 3 2 3 2 4 2" xfId="14571" xr:uid="{00000000-0005-0000-0000-0000D0380000}"/>
    <cellStyle name="Normal 3 2 2 2 3 2 3 2 5" xfId="14572" xr:uid="{00000000-0005-0000-0000-0000D1380000}"/>
    <cellStyle name="Normal 3 2 2 2 3 2 3 3" xfId="14573" xr:uid="{00000000-0005-0000-0000-0000D2380000}"/>
    <cellStyle name="Normal 3 2 2 2 3 2 3 3 2" xfId="14574" xr:uid="{00000000-0005-0000-0000-0000D3380000}"/>
    <cellStyle name="Normal 3 2 2 2 3 2 3 3 2 2" xfId="14575" xr:uid="{00000000-0005-0000-0000-0000D4380000}"/>
    <cellStyle name="Normal 3 2 2 2 3 2 3 3 2 2 2" xfId="14576" xr:uid="{00000000-0005-0000-0000-0000D5380000}"/>
    <cellStyle name="Normal 3 2 2 2 3 2 3 3 2 3" xfId="14577" xr:uid="{00000000-0005-0000-0000-0000D6380000}"/>
    <cellStyle name="Normal 3 2 2 2 3 2 3 3 3" xfId="14578" xr:uid="{00000000-0005-0000-0000-0000D7380000}"/>
    <cellStyle name="Normal 3 2 2 2 3 2 3 3 3 2" xfId="14579" xr:uid="{00000000-0005-0000-0000-0000D8380000}"/>
    <cellStyle name="Normal 3 2 2 2 3 2 3 3 4" xfId="14580" xr:uid="{00000000-0005-0000-0000-0000D9380000}"/>
    <cellStyle name="Normal 3 2 2 2 3 2 3 4" xfId="14581" xr:uid="{00000000-0005-0000-0000-0000DA380000}"/>
    <cellStyle name="Normal 3 2 2 2 3 2 3 4 2" xfId="14582" xr:uid="{00000000-0005-0000-0000-0000DB380000}"/>
    <cellStyle name="Normal 3 2 2 2 3 2 3 4 2 2" xfId="14583" xr:uid="{00000000-0005-0000-0000-0000DC380000}"/>
    <cellStyle name="Normal 3 2 2 2 3 2 3 4 2 2 2" xfId="14584" xr:uid="{00000000-0005-0000-0000-0000DD380000}"/>
    <cellStyle name="Normal 3 2 2 2 3 2 3 4 2 3" xfId="14585" xr:uid="{00000000-0005-0000-0000-0000DE380000}"/>
    <cellStyle name="Normal 3 2 2 2 3 2 3 4 3" xfId="14586" xr:uid="{00000000-0005-0000-0000-0000DF380000}"/>
    <cellStyle name="Normal 3 2 2 2 3 2 3 4 3 2" xfId="14587" xr:uid="{00000000-0005-0000-0000-0000E0380000}"/>
    <cellStyle name="Normal 3 2 2 2 3 2 3 4 4" xfId="14588" xr:uid="{00000000-0005-0000-0000-0000E1380000}"/>
    <cellStyle name="Normal 3 2 2 2 3 2 3 5" xfId="14589" xr:uid="{00000000-0005-0000-0000-0000E2380000}"/>
    <cellStyle name="Normal 3 2 2 2 3 2 3 5 2" xfId="14590" xr:uid="{00000000-0005-0000-0000-0000E3380000}"/>
    <cellStyle name="Normal 3 2 2 2 3 2 3 5 2 2" xfId="14591" xr:uid="{00000000-0005-0000-0000-0000E4380000}"/>
    <cellStyle name="Normal 3 2 2 2 3 2 3 5 3" xfId="14592" xr:uid="{00000000-0005-0000-0000-0000E5380000}"/>
    <cellStyle name="Normal 3 2 2 2 3 2 3 6" xfId="14593" xr:uid="{00000000-0005-0000-0000-0000E6380000}"/>
    <cellStyle name="Normal 3 2 2 2 3 2 3 6 2" xfId="14594" xr:uid="{00000000-0005-0000-0000-0000E7380000}"/>
    <cellStyle name="Normal 3 2 2 2 3 2 3 7" xfId="14595" xr:uid="{00000000-0005-0000-0000-0000E8380000}"/>
    <cellStyle name="Normal 3 2 2 2 3 2 3 7 2" xfId="14596" xr:uid="{00000000-0005-0000-0000-0000E9380000}"/>
    <cellStyle name="Normal 3 2 2 2 3 2 3 8" xfId="14597" xr:uid="{00000000-0005-0000-0000-0000EA380000}"/>
    <cellStyle name="Normal 3 2 2 2 3 2 4" xfId="14598" xr:uid="{00000000-0005-0000-0000-0000EB380000}"/>
    <cellStyle name="Normal 3 2 2 2 3 2 4 2" xfId="14599" xr:uid="{00000000-0005-0000-0000-0000EC380000}"/>
    <cellStyle name="Normal 3 2 2 2 3 2 4 2 2" xfId="14600" xr:uid="{00000000-0005-0000-0000-0000ED380000}"/>
    <cellStyle name="Normal 3 2 2 2 3 2 4 2 2 2" xfId="14601" xr:uid="{00000000-0005-0000-0000-0000EE380000}"/>
    <cellStyle name="Normal 3 2 2 2 3 2 4 2 2 2 2" xfId="14602" xr:uid="{00000000-0005-0000-0000-0000EF380000}"/>
    <cellStyle name="Normal 3 2 2 2 3 2 4 2 2 3" xfId="14603" xr:uid="{00000000-0005-0000-0000-0000F0380000}"/>
    <cellStyle name="Normal 3 2 2 2 3 2 4 2 3" xfId="14604" xr:uid="{00000000-0005-0000-0000-0000F1380000}"/>
    <cellStyle name="Normal 3 2 2 2 3 2 4 2 3 2" xfId="14605" xr:uid="{00000000-0005-0000-0000-0000F2380000}"/>
    <cellStyle name="Normal 3 2 2 2 3 2 4 2 4" xfId="14606" xr:uid="{00000000-0005-0000-0000-0000F3380000}"/>
    <cellStyle name="Normal 3 2 2 2 3 2 4 3" xfId="14607" xr:uid="{00000000-0005-0000-0000-0000F4380000}"/>
    <cellStyle name="Normal 3 2 2 2 3 2 4 3 2" xfId="14608" xr:uid="{00000000-0005-0000-0000-0000F5380000}"/>
    <cellStyle name="Normal 3 2 2 2 3 2 4 3 2 2" xfId="14609" xr:uid="{00000000-0005-0000-0000-0000F6380000}"/>
    <cellStyle name="Normal 3 2 2 2 3 2 4 3 3" xfId="14610" xr:uid="{00000000-0005-0000-0000-0000F7380000}"/>
    <cellStyle name="Normal 3 2 2 2 3 2 4 4" xfId="14611" xr:uid="{00000000-0005-0000-0000-0000F8380000}"/>
    <cellStyle name="Normal 3 2 2 2 3 2 4 4 2" xfId="14612" xr:uid="{00000000-0005-0000-0000-0000F9380000}"/>
    <cellStyle name="Normal 3 2 2 2 3 2 4 5" xfId="14613" xr:uid="{00000000-0005-0000-0000-0000FA380000}"/>
    <cellStyle name="Normal 3 2 2 2 3 2 5" xfId="14614" xr:uid="{00000000-0005-0000-0000-0000FB380000}"/>
    <cellStyle name="Normal 3 2 2 2 3 2 5 2" xfId="14615" xr:uid="{00000000-0005-0000-0000-0000FC380000}"/>
    <cellStyle name="Normal 3 2 2 2 3 2 5 2 2" xfId="14616" xr:uid="{00000000-0005-0000-0000-0000FD380000}"/>
    <cellStyle name="Normal 3 2 2 2 3 2 5 2 2 2" xfId="14617" xr:uid="{00000000-0005-0000-0000-0000FE380000}"/>
    <cellStyle name="Normal 3 2 2 2 3 2 5 2 3" xfId="14618" xr:uid="{00000000-0005-0000-0000-0000FF380000}"/>
    <cellStyle name="Normal 3 2 2 2 3 2 5 3" xfId="14619" xr:uid="{00000000-0005-0000-0000-000000390000}"/>
    <cellStyle name="Normal 3 2 2 2 3 2 5 3 2" xfId="14620" xr:uid="{00000000-0005-0000-0000-000001390000}"/>
    <cellStyle name="Normal 3 2 2 2 3 2 5 4" xfId="14621" xr:uid="{00000000-0005-0000-0000-000002390000}"/>
    <cellStyle name="Normal 3 2 2 2 3 2 6" xfId="14622" xr:uid="{00000000-0005-0000-0000-000003390000}"/>
    <cellStyle name="Normal 3 2 2 2 3 2 6 2" xfId="14623" xr:uid="{00000000-0005-0000-0000-000004390000}"/>
    <cellStyle name="Normal 3 2 2 2 3 2 6 2 2" xfId="14624" xr:uid="{00000000-0005-0000-0000-000005390000}"/>
    <cellStyle name="Normal 3 2 2 2 3 2 6 2 2 2" xfId="14625" xr:uid="{00000000-0005-0000-0000-000006390000}"/>
    <cellStyle name="Normal 3 2 2 2 3 2 6 2 3" xfId="14626" xr:uid="{00000000-0005-0000-0000-000007390000}"/>
    <cellStyle name="Normal 3 2 2 2 3 2 6 3" xfId="14627" xr:uid="{00000000-0005-0000-0000-000008390000}"/>
    <cellStyle name="Normal 3 2 2 2 3 2 6 3 2" xfId="14628" xr:uid="{00000000-0005-0000-0000-000009390000}"/>
    <cellStyle name="Normal 3 2 2 2 3 2 6 4" xfId="14629" xr:uid="{00000000-0005-0000-0000-00000A390000}"/>
    <cellStyle name="Normal 3 2 2 2 3 2 7" xfId="14630" xr:uid="{00000000-0005-0000-0000-00000B390000}"/>
    <cellStyle name="Normal 3 2 2 2 3 2 7 2" xfId="14631" xr:uid="{00000000-0005-0000-0000-00000C390000}"/>
    <cellStyle name="Normal 3 2 2 2 3 2 7 2 2" xfId="14632" xr:uid="{00000000-0005-0000-0000-00000D390000}"/>
    <cellStyle name="Normal 3 2 2 2 3 2 7 3" xfId="14633" xr:uid="{00000000-0005-0000-0000-00000E390000}"/>
    <cellStyle name="Normal 3 2 2 2 3 2 8" xfId="14634" xr:uid="{00000000-0005-0000-0000-00000F390000}"/>
    <cellStyle name="Normal 3 2 2 2 3 2 8 2" xfId="14635" xr:uid="{00000000-0005-0000-0000-000010390000}"/>
    <cellStyle name="Normal 3 2 2 2 3 2 9" xfId="14636" xr:uid="{00000000-0005-0000-0000-000011390000}"/>
    <cellStyle name="Normal 3 2 2 2 3 2 9 2" xfId="14637" xr:uid="{00000000-0005-0000-0000-000012390000}"/>
    <cellStyle name="Normal 3 2 2 2 3 3" xfId="14638" xr:uid="{00000000-0005-0000-0000-000013390000}"/>
    <cellStyle name="Normal 3 2 2 2 3 3 10" xfId="14639" xr:uid="{00000000-0005-0000-0000-000014390000}"/>
    <cellStyle name="Normal 3 2 2 2 3 3 2" xfId="14640" xr:uid="{00000000-0005-0000-0000-000015390000}"/>
    <cellStyle name="Normal 3 2 2 2 3 3 2 2" xfId="14641" xr:uid="{00000000-0005-0000-0000-000016390000}"/>
    <cellStyle name="Normal 3 2 2 2 3 3 2 2 2" xfId="14642" xr:uid="{00000000-0005-0000-0000-000017390000}"/>
    <cellStyle name="Normal 3 2 2 2 3 3 2 2 2 2" xfId="14643" xr:uid="{00000000-0005-0000-0000-000018390000}"/>
    <cellStyle name="Normal 3 2 2 2 3 3 2 2 2 2 2" xfId="14644" xr:uid="{00000000-0005-0000-0000-000019390000}"/>
    <cellStyle name="Normal 3 2 2 2 3 3 2 2 2 2 2 2" xfId="14645" xr:uid="{00000000-0005-0000-0000-00001A390000}"/>
    <cellStyle name="Normal 3 2 2 2 3 3 2 2 2 2 2 2 2" xfId="14646" xr:uid="{00000000-0005-0000-0000-00001B390000}"/>
    <cellStyle name="Normal 3 2 2 2 3 3 2 2 2 2 2 3" xfId="14647" xr:uid="{00000000-0005-0000-0000-00001C390000}"/>
    <cellStyle name="Normal 3 2 2 2 3 3 2 2 2 2 3" xfId="14648" xr:uid="{00000000-0005-0000-0000-00001D390000}"/>
    <cellStyle name="Normal 3 2 2 2 3 3 2 2 2 2 3 2" xfId="14649" xr:uid="{00000000-0005-0000-0000-00001E390000}"/>
    <cellStyle name="Normal 3 2 2 2 3 3 2 2 2 2 4" xfId="14650" xr:uid="{00000000-0005-0000-0000-00001F390000}"/>
    <cellStyle name="Normal 3 2 2 2 3 3 2 2 2 3" xfId="14651" xr:uid="{00000000-0005-0000-0000-000020390000}"/>
    <cellStyle name="Normal 3 2 2 2 3 3 2 2 2 3 2" xfId="14652" xr:uid="{00000000-0005-0000-0000-000021390000}"/>
    <cellStyle name="Normal 3 2 2 2 3 3 2 2 2 3 2 2" xfId="14653" xr:uid="{00000000-0005-0000-0000-000022390000}"/>
    <cellStyle name="Normal 3 2 2 2 3 3 2 2 2 3 3" xfId="14654" xr:uid="{00000000-0005-0000-0000-000023390000}"/>
    <cellStyle name="Normal 3 2 2 2 3 3 2 2 2 4" xfId="14655" xr:uid="{00000000-0005-0000-0000-000024390000}"/>
    <cellStyle name="Normal 3 2 2 2 3 3 2 2 2 4 2" xfId="14656" xr:uid="{00000000-0005-0000-0000-000025390000}"/>
    <cellStyle name="Normal 3 2 2 2 3 3 2 2 2 5" xfId="14657" xr:uid="{00000000-0005-0000-0000-000026390000}"/>
    <cellStyle name="Normal 3 2 2 2 3 3 2 2 3" xfId="14658" xr:uid="{00000000-0005-0000-0000-000027390000}"/>
    <cellStyle name="Normal 3 2 2 2 3 3 2 2 3 2" xfId="14659" xr:uid="{00000000-0005-0000-0000-000028390000}"/>
    <cellStyle name="Normal 3 2 2 2 3 3 2 2 3 2 2" xfId="14660" xr:uid="{00000000-0005-0000-0000-000029390000}"/>
    <cellStyle name="Normal 3 2 2 2 3 3 2 2 3 2 2 2" xfId="14661" xr:uid="{00000000-0005-0000-0000-00002A390000}"/>
    <cellStyle name="Normal 3 2 2 2 3 3 2 2 3 2 3" xfId="14662" xr:uid="{00000000-0005-0000-0000-00002B390000}"/>
    <cellStyle name="Normal 3 2 2 2 3 3 2 2 3 3" xfId="14663" xr:uid="{00000000-0005-0000-0000-00002C390000}"/>
    <cellStyle name="Normal 3 2 2 2 3 3 2 2 3 3 2" xfId="14664" xr:uid="{00000000-0005-0000-0000-00002D390000}"/>
    <cellStyle name="Normal 3 2 2 2 3 3 2 2 3 4" xfId="14665" xr:uid="{00000000-0005-0000-0000-00002E390000}"/>
    <cellStyle name="Normal 3 2 2 2 3 3 2 2 4" xfId="14666" xr:uid="{00000000-0005-0000-0000-00002F390000}"/>
    <cellStyle name="Normal 3 2 2 2 3 3 2 2 4 2" xfId="14667" xr:uid="{00000000-0005-0000-0000-000030390000}"/>
    <cellStyle name="Normal 3 2 2 2 3 3 2 2 4 2 2" xfId="14668" xr:uid="{00000000-0005-0000-0000-000031390000}"/>
    <cellStyle name="Normal 3 2 2 2 3 3 2 2 4 2 2 2" xfId="14669" xr:uid="{00000000-0005-0000-0000-000032390000}"/>
    <cellStyle name="Normal 3 2 2 2 3 3 2 2 4 2 3" xfId="14670" xr:uid="{00000000-0005-0000-0000-000033390000}"/>
    <cellStyle name="Normal 3 2 2 2 3 3 2 2 4 3" xfId="14671" xr:uid="{00000000-0005-0000-0000-000034390000}"/>
    <cellStyle name="Normal 3 2 2 2 3 3 2 2 4 3 2" xfId="14672" xr:uid="{00000000-0005-0000-0000-000035390000}"/>
    <cellStyle name="Normal 3 2 2 2 3 3 2 2 4 4" xfId="14673" xr:uid="{00000000-0005-0000-0000-000036390000}"/>
    <cellStyle name="Normal 3 2 2 2 3 3 2 2 5" xfId="14674" xr:uid="{00000000-0005-0000-0000-000037390000}"/>
    <cellStyle name="Normal 3 2 2 2 3 3 2 2 5 2" xfId="14675" xr:uid="{00000000-0005-0000-0000-000038390000}"/>
    <cellStyle name="Normal 3 2 2 2 3 3 2 2 5 2 2" xfId="14676" xr:uid="{00000000-0005-0000-0000-000039390000}"/>
    <cellStyle name="Normal 3 2 2 2 3 3 2 2 5 3" xfId="14677" xr:uid="{00000000-0005-0000-0000-00003A390000}"/>
    <cellStyle name="Normal 3 2 2 2 3 3 2 2 6" xfId="14678" xr:uid="{00000000-0005-0000-0000-00003B390000}"/>
    <cellStyle name="Normal 3 2 2 2 3 3 2 2 6 2" xfId="14679" xr:uid="{00000000-0005-0000-0000-00003C390000}"/>
    <cellStyle name="Normal 3 2 2 2 3 3 2 2 7" xfId="14680" xr:uid="{00000000-0005-0000-0000-00003D390000}"/>
    <cellStyle name="Normal 3 2 2 2 3 3 2 2 7 2" xfId="14681" xr:uid="{00000000-0005-0000-0000-00003E390000}"/>
    <cellStyle name="Normal 3 2 2 2 3 3 2 2 8" xfId="14682" xr:uid="{00000000-0005-0000-0000-00003F390000}"/>
    <cellStyle name="Normal 3 2 2 2 3 3 2 3" xfId="14683" xr:uid="{00000000-0005-0000-0000-000040390000}"/>
    <cellStyle name="Normal 3 2 2 2 3 3 2 3 2" xfId="14684" xr:uid="{00000000-0005-0000-0000-000041390000}"/>
    <cellStyle name="Normal 3 2 2 2 3 3 2 3 2 2" xfId="14685" xr:uid="{00000000-0005-0000-0000-000042390000}"/>
    <cellStyle name="Normal 3 2 2 2 3 3 2 3 2 2 2" xfId="14686" xr:uid="{00000000-0005-0000-0000-000043390000}"/>
    <cellStyle name="Normal 3 2 2 2 3 3 2 3 2 2 2 2" xfId="14687" xr:uid="{00000000-0005-0000-0000-000044390000}"/>
    <cellStyle name="Normal 3 2 2 2 3 3 2 3 2 2 3" xfId="14688" xr:uid="{00000000-0005-0000-0000-000045390000}"/>
    <cellStyle name="Normal 3 2 2 2 3 3 2 3 2 3" xfId="14689" xr:uid="{00000000-0005-0000-0000-000046390000}"/>
    <cellStyle name="Normal 3 2 2 2 3 3 2 3 2 3 2" xfId="14690" xr:uid="{00000000-0005-0000-0000-000047390000}"/>
    <cellStyle name="Normal 3 2 2 2 3 3 2 3 2 4" xfId="14691" xr:uid="{00000000-0005-0000-0000-000048390000}"/>
    <cellStyle name="Normal 3 2 2 2 3 3 2 3 3" xfId="14692" xr:uid="{00000000-0005-0000-0000-000049390000}"/>
    <cellStyle name="Normal 3 2 2 2 3 3 2 3 3 2" xfId="14693" xr:uid="{00000000-0005-0000-0000-00004A390000}"/>
    <cellStyle name="Normal 3 2 2 2 3 3 2 3 3 2 2" xfId="14694" xr:uid="{00000000-0005-0000-0000-00004B390000}"/>
    <cellStyle name="Normal 3 2 2 2 3 3 2 3 3 3" xfId="14695" xr:uid="{00000000-0005-0000-0000-00004C390000}"/>
    <cellStyle name="Normal 3 2 2 2 3 3 2 3 4" xfId="14696" xr:uid="{00000000-0005-0000-0000-00004D390000}"/>
    <cellStyle name="Normal 3 2 2 2 3 3 2 3 4 2" xfId="14697" xr:uid="{00000000-0005-0000-0000-00004E390000}"/>
    <cellStyle name="Normal 3 2 2 2 3 3 2 3 5" xfId="14698" xr:uid="{00000000-0005-0000-0000-00004F390000}"/>
    <cellStyle name="Normal 3 2 2 2 3 3 2 4" xfId="14699" xr:uid="{00000000-0005-0000-0000-000050390000}"/>
    <cellStyle name="Normal 3 2 2 2 3 3 2 4 2" xfId="14700" xr:uid="{00000000-0005-0000-0000-000051390000}"/>
    <cellStyle name="Normal 3 2 2 2 3 3 2 4 2 2" xfId="14701" xr:uid="{00000000-0005-0000-0000-000052390000}"/>
    <cellStyle name="Normal 3 2 2 2 3 3 2 4 2 2 2" xfId="14702" xr:uid="{00000000-0005-0000-0000-000053390000}"/>
    <cellStyle name="Normal 3 2 2 2 3 3 2 4 2 3" xfId="14703" xr:uid="{00000000-0005-0000-0000-000054390000}"/>
    <cellStyle name="Normal 3 2 2 2 3 3 2 4 3" xfId="14704" xr:uid="{00000000-0005-0000-0000-000055390000}"/>
    <cellStyle name="Normal 3 2 2 2 3 3 2 4 3 2" xfId="14705" xr:uid="{00000000-0005-0000-0000-000056390000}"/>
    <cellStyle name="Normal 3 2 2 2 3 3 2 4 4" xfId="14706" xr:uid="{00000000-0005-0000-0000-000057390000}"/>
    <cellStyle name="Normal 3 2 2 2 3 3 2 5" xfId="14707" xr:uid="{00000000-0005-0000-0000-000058390000}"/>
    <cellStyle name="Normal 3 2 2 2 3 3 2 5 2" xfId="14708" xr:uid="{00000000-0005-0000-0000-000059390000}"/>
    <cellStyle name="Normal 3 2 2 2 3 3 2 5 2 2" xfId="14709" xr:uid="{00000000-0005-0000-0000-00005A390000}"/>
    <cellStyle name="Normal 3 2 2 2 3 3 2 5 2 2 2" xfId="14710" xr:uid="{00000000-0005-0000-0000-00005B390000}"/>
    <cellStyle name="Normal 3 2 2 2 3 3 2 5 2 3" xfId="14711" xr:uid="{00000000-0005-0000-0000-00005C390000}"/>
    <cellStyle name="Normal 3 2 2 2 3 3 2 5 3" xfId="14712" xr:uid="{00000000-0005-0000-0000-00005D390000}"/>
    <cellStyle name="Normal 3 2 2 2 3 3 2 5 3 2" xfId="14713" xr:uid="{00000000-0005-0000-0000-00005E390000}"/>
    <cellStyle name="Normal 3 2 2 2 3 3 2 5 4" xfId="14714" xr:uid="{00000000-0005-0000-0000-00005F390000}"/>
    <cellStyle name="Normal 3 2 2 2 3 3 2 6" xfId="14715" xr:uid="{00000000-0005-0000-0000-000060390000}"/>
    <cellStyle name="Normal 3 2 2 2 3 3 2 6 2" xfId="14716" xr:uid="{00000000-0005-0000-0000-000061390000}"/>
    <cellStyle name="Normal 3 2 2 2 3 3 2 6 2 2" xfId="14717" xr:uid="{00000000-0005-0000-0000-000062390000}"/>
    <cellStyle name="Normal 3 2 2 2 3 3 2 6 3" xfId="14718" xr:uid="{00000000-0005-0000-0000-000063390000}"/>
    <cellStyle name="Normal 3 2 2 2 3 3 2 7" xfId="14719" xr:uid="{00000000-0005-0000-0000-000064390000}"/>
    <cellStyle name="Normal 3 2 2 2 3 3 2 7 2" xfId="14720" xr:uid="{00000000-0005-0000-0000-000065390000}"/>
    <cellStyle name="Normal 3 2 2 2 3 3 2 8" xfId="14721" xr:uid="{00000000-0005-0000-0000-000066390000}"/>
    <cellStyle name="Normal 3 2 2 2 3 3 2 8 2" xfId="14722" xr:uid="{00000000-0005-0000-0000-000067390000}"/>
    <cellStyle name="Normal 3 2 2 2 3 3 2 9" xfId="14723" xr:uid="{00000000-0005-0000-0000-000068390000}"/>
    <cellStyle name="Normal 3 2 2 2 3 3 3" xfId="14724" xr:uid="{00000000-0005-0000-0000-000069390000}"/>
    <cellStyle name="Normal 3 2 2 2 3 3 3 2" xfId="14725" xr:uid="{00000000-0005-0000-0000-00006A390000}"/>
    <cellStyle name="Normal 3 2 2 2 3 3 3 2 2" xfId="14726" xr:uid="{00000000-0005-0000-0000-00006B390000}"/>
    <cellStyle name="Normal 3 2 2 2 3 3 3 2 2 2" xfId="14727" xr:uid="{00000000-0005-0000-0000-00006C390000}"/>
    <cellStyle name="Normal 3 2 2 2 3 3 3 2 2 2 2" xfId="14728" xr:uid="{00000000-0005-0000-0000-00006D390000}"/>
    <cellStyle name="Normal 3 2 2 2 3 3 3 2 2 2 2 2" xfId="14729" xr:uid="{00000000-0005-0000-0000-00006E390000}"/>
    <cellStyle name="Normal 3 2 2 2 3 3 3 2 2 2 3" xfId="14730" xr:uid="{00000000-0005-0000-0000-00006F390000}"/>
    <cellStyle name="Normal 3 2 2 2 3 3 3 2 2 3" xfId="14731" xr:uid="{00000000-0005-0000-0000-000070390000}"/>
    <cellStyle name="Normal 3 2 2 2 3 3 3 2 2 3 2" xfId="14732" xr:uid="{00000000-0005-0000-0000-000071390000}"/>
    <cellStyle name="Normal 3 2 2 2 3 3 3 2 2 4" xfId="14733" xr:uid="{00000000-0005-0000-0000-000072390000}"/>
    <cellStyle name="Normal 3 2 2 2 3 3 3 2 3" xfId="14734" xr:uid="{00000000-0005-0000-0000-000073390000}"/>
    <cellStyle name="Normal 3 2 2 2 3 3 3 2 3 2" xfId="14735" xr:uid="{00000000-0005-0000-0000-000074390000}"/>
    <cellStyle name="Normal 3 2 2 2 3 3 3 2 3 2 2" xfId="14736" xr:uid="{00000000-0005-0000-0000-000075390000}"/>
    <cellStyle name="Normal 3 2 2 2 3 3 3 2 3 3" xfId="14737" xr:uid="{00000000-0005-0000-0000-000076390000}"/>
    <cellStyle name="Normal 3 2 2 2 3 3 3 2 4" xfId="14738" xr:uid="{00000000-0005-0000-0000-000077390000}"/>
    <cellStyle name="Normal 3 2 2 2 3 3 3 2 4 2" xfId="14739" xr:uid="{00000000-0005-0000-0000-000078390000}"/>
    <cellStyle name="Normal 3 2 2 2 3 3 3 2 5" xfId="14740" xr:uid="{00000000-0005-0000-0000-000079390000}"/>
    <cellStyle name="Normal 3 2 2 2 3 3 3 3" xfId="14741" xr:uid="{00000000-0005-0000-0000-00007A390000}"/>
    <cellStyle name="Normal 3 2 2 2 3 3 3 3 2" xfId="14742" xr:uid="{00000000-0005-0000-0000-00007B390000}"/>
    <cellStyle name="Normal 3 2 2 2 3 3 3 3 2 2" xfId="14743" xr:uid="{00000000-0005-0000-0000-00007C390000}"/>
    <cellStyle name="Normal 3 2 2 2 3 3 3 3 2 2 2" xfId="14744" xr:uid="{00000000-0005-0000-0000-00007D390000}"/>
    <cellStyle name="Normal 3 2 2 2 3 3 3 3 2 3" xfId="14745" xr:uid="{00000000-0005-0000-0000-00007E390000}"/>
    <cellStyle name="Normal 3 2 2 2 3 3 3 3 3" xfId="14746" xr:uid="{00000000-0005-0000-0000-00007F390000}"/>
    <cellStyle name="Normal 3 2 2 2 3 3 3 3 3 2" xfId="14747" xr:uid="{00000000-0005-0000-0000-000080390000}"/>
    <cellStyle name="Normal 3 2 2 2 3 3 3 3 4" xfId="14748" xr:uid="{00000000-0005-0000-0000-000081390000}"/>
    <cellStyle name="Normal 3 2 2 2 3 3 3 4" xfId="14749" xr:uid="{00000000-0005-0000-0000-000082390000}"/>
    <cellStyle name="Normal 3 2 2 2 3 3 3 4 2" xfId="14750" xr:uid="{00000000-0005-0000-0000-000083390000}"/>
    <cellStyle name="Normal 3 2 2 2 3 3 3 4 2 2" xfId="14751" xr:uid="{00000000-0005-0000-0000-000084390000}"/>
    <cellStyle name="Normal 3 2 2 2 3 3 3 4 2 2 2" xfId="14752" xr:uid="{00000000-0005-0000-0000-000085390000}"/>
    <cellStyle name="Normal 3 2 2 2 3 3 3 4 2 3" xfId="14753" xr:uid="{00000000-0005-0000-0000-000086390000}"/>
    <cellStyle name="Normal 3 2 2 2 3 3 3 4 3" xfId="14754" xr:uid="{00000000-0005-0000-0000-000087390000}"/>
    <cellStyle name="Normal 3 2 2 2 3 3 3 4 3 2" xfId="14755" xr:uid="{00000000-0005-0000-0000-000088390000}"/>
    <cellStyle name="Normal 3 2 2 2 3 3 3 4 4" xfId="14756" xr:uid="{00000000-0005-0000-0000-000089390000}"/>
    <cellStyle name="Normal 3 2 2 2 3 3 3 5" xfId="14757" xr:uid="{00000000-0005-0000-0000-00008A390000}"/>
    <cellStyle name="Normal 3 2 2 2 3 3 3 5 2" xfId="14758" xr:uid="{00000000-0005-0000-0000-00008B390000}"/>
    <cellStyle name="Normal 3 2 2 2 3 3 3 5 2 2" xfId="14759" xr:uid="{00000000-0005-0000-0000-00008C390000}"/>
    <cellStyle name="Normal 3 2 2 2 3 3 3 5 3" xfId="14760" xr:uid="{00000000-0005-0000-0000-00008D390000}"/>
    <cellStyle name="Normal 3 2 2 2 3 3 3 6" xfId="14761" xr:uid="{00000000-0005-0000-0000-00008E390000}"/>
    <cellStyle name="Normal 3 2 2 2 3 3 3 6 2" xfId="14762" xr:uid="{00000000-0005-0000-0000-00008F390000}"/>
    <cellStyle name="Normal 3 2 2 2 3 3 3 7" xfId="14763" xr:uid="{00000000-0005-0000-0000-000090390000}"/>
    <cellStyle name="Normal 3 2 2 2 3 3 3 7 2" xfId="14764" xr:uid="{00000000-0005-0000-0000-000091390000}"/>
    <cellStyle name="Normal 3 2 2 2 3 3 3 8" xfId="14765" xr:uid="{00000000-0005-0000-0000-000092390000}"/>
    <cellStyle name="Normal 3 2 2 2 3 3 4" xfId="14766" xr:uid="{00000000-0005-0000-0000-000093390000}"/>
    <cellStyle name="Normal 3 2 2 2 3 3 4 2" xfId="14767" xr:uid="{00000000-0005-0000-0000-000094390000}"/>
    <cellStyle name="Normal 3 2 2 2 3 3 4 2 2" xfId="14768" xr:uid="{00000000-0005-0000-0000-000095390000}"/>
    <cellStyle name="Normal 3 2 2 2 3 3 4 2 2 2" xfId="14769" xr:uid="{00000000-0005-0000-0000-000096390000}"/>
    <cellStyle name="Normal 3 2 2 2 3 3 4 2 2 2 2" xfId="14770" xr:uid="{00000000-0005-0000-0000-000097390000}"/>
    <cellStyle name="Normal 3 2 2 2 3 3 4 2 2 3" xfId="14771" xr:uid="{00000000-0005-0000-0000-000098390000}"/>
    <cellStyle name="Normal 3 2 2 2 3 3 4 2 3" xfId="14772" xr:uid="{00000000-0005-0000-0000-000099390000}"/>
    <cellStyle name="Normal 3 2 2 2 3 3 4 2 3 2" xfId="14773" xr:uid="{00000000-0005-0000-0000-00009A390000}"/>
    <cellStyle name="Normal 3 2 2 2 3 3 4 2 4" xfId="14774" xr:uid="{00000000-0005-0000-0000-00009B390000}"/>
    <cellStyle name="Normal 3 2 2 2 3 3 4 3" xfId="14775" xr:uid="{00000000-0005-0000-0000-00009C390000}"/>
    <cellStyle name="Normal 3 2 2 2 3 3 4 3 2" xfId="14776" xr:uid="{00000000-0005-0000-0000-00009D390000}"/>
    <cellStyle name="Normal 3 2 2 2 3 3 4 3 2 2" xfId="14777" xr:uid="{00000000-0005-0000-0000-00009E390000}"/>
    <cellStyle name="Normal 3 2 2 2 3 3 4 3 3" xfId="14778" xr:uid="{00000000-0005-0000-0000-00009F390000}"/>
    <cellStyle name="Normal 3 2 2 2 3 3 4 4" xfId="14779" xr:uid="{00000000-0005-0000-0000-0000A0390000}"/>
    <cellStyle name="Normal 3 2 2 2 3 3 4 4 2" xfId="14780" xr:uid="{00000000-0005-0000-0000-0000A1390000}"/>
    <cellStyle name="Normal 3 2 2 2 3 3 4 5" xfId="14781" xr:uid="{00000000-0005-0000-0000-0000A2390000}"/>
    <cellStyle name="Normal 3 2 2 2 3 3 5" xfId="14782" xr:uid="{00000000-0005-0000-0000-0000A3390000}"/>
    <cellStyle name="Normal 3 2 2 2 3 3 5 2" xfId="14783" xr:uid="{00000000-0005-0000-0000-0000A4390000}"/>
    <cellStyle name="Normal 3 2 2 2 3 3 5 2 2" xfId="14784" xr:uid="{00000000-0005-0000-0000-0000A5390000}"/>
    <cellStyle name="Normal 3 2 2 2 3 3 5 2 2 2" xfId="14785" xr:uid="{00000000-0005-0000-0000-0000A6390000}"/>
    <cellStyle name="Normal 3 2 2 2 3 3 5 2 3" xfId="14786" xr:uid="{00000000-0005-0000-0000-0000A7390000}"/>
    <cellStyle name="Normal 3 2 2 2 3 3 5 3" xfId="14787" xr:uid="{00000000-0005-0000-0000-0000A8390000}"/>
    <cellStyle name="Normal 3 2 2 2 3 3 5 3 2" xfId="14788" xr:uid="{00000000-0005-0000-0000-0000A9390000}"/>
    <cellStyle name="Normal 3 2 2 2 3 3 5 4" xfId="14789" xr:uid="{00000000-0005-0000-0000-0000AA390000}"/>
    <cellStyle name="Normal 3 2 2 2 3 3 6" xfId="14790" xr:uid="{00000000-0005-0000-0000-0000AB390000}"/>
    <cellStyle name="Normal 3 2 2 2 3 3 6 2" xfId="14791" xr:uid="{00000000-0005-0000-0000-0000AC390000}"/>
    <cellStyle name="Normal 3 2 2 2 3 3 6 2 2" xfId="14792" xr:uid="{00000000-0005-0000-0000-0000AD390000}"/>
    <cellStyle name="Normal 3 2 2 2 3 3 6 2 2 2" xfId="14793" xr:uid="{00000000-0005-0000-0000-0000AE390000}"/>
    <cellStyle name="Normal 3 2 2 2 3 3 6 2 3" xfId="14794" xr:uid="{00000000-0005-0000-0000-0000AF390000}"/>
    <cellStyle name="Normal 3 2 2 2 3 3 6 3" xfId="14795" xr:uid="{00000000-0005-0000-0000-0000B0390000}"/>
    <cellStyle name="Normal 3 2 2 2 3 3 6 3 2" xfId="14796" xr:uid="{00000000-0005-0000-0000-0000B1390000}"/>
    <cellStyle name="Normal 3 2 2 2 3 3 6 4" xfId="14797" xr:uid="{00000000-0005-0000-0000-0000B2390000}"/>
    <cellStyle name="Normal 3 2 2 2 3 3 7" xfId="14798" xr:uid="{00000000-0005-0000-0000-0000B3390000}"/>
    <cellStyle name="Normal 3 2 2 2 3 3 7 2" xfId="14799" xr:uid="{00000000-0005-0000-0000-0000B4390000}"/>
    <cellStyle name="Normal 3 2 2 2 3 3 7 2 2" xfId="14800" xr:uid="{00000000-0005-0000-0000-0000B5390000}"/>
    <cellStyle name="Normal 3 2 2 2 3 3 7 3" xfId="14801" xr:uid="{00000000-0005-0000-0000-0000B6390000}"/>
    <cellStyle name="Normal 3 2 2 2 3 3 8" xfId="14802" xr:uid="{00000000-0005-0000-0000-0000B7390000}"/>
    <cellStyle name="Normal 3 2 2 2 3 3 8 2" xfId="14803" xr:uid="{00000000-0005-0000-0000-0000B8390000}"/>
    <cellStyle name="Normal 3 2 2 2 3 3 9" xfId="14804" xr:uid="{00000000-0005-0000-0000-0000B9390000}"/>
    <cellStyle name="Normal 3 2 2 2 3 3 9 2" xfId="14805" xr:uid="{00000000-0005-0000-0000-0000BA390000}"/>
    <cellStyle name="Normal 3 2 2 2 3 4" xfId="14806" xr:uid="{00000000-0005-0000-0000-0000BB390000}"/>
    <cellStyle name="Normal 3 2 2 2 3 4 10" xfId="14807" xr:uid="{00000000-0005-0000-0000-0000BC390000}"/>
    <cellStyle name="Normal 3 2 2 2 3 4 2" xfId="14808" xr:uid="{00000000-0005-0000-0000-0000BD390000}"/>
    <cellStyle name="Normal 3 2 2 2 3 4 2 2" xfId="14809" xr:uid="{00000000-0005-0000-0000-0000BE390000}"/>
    <cellStyle name="Normal 3 2 2 2 3 4 2 2 2" xfId="14810" xr:uid="{00000000-0005-0000-0000-0000BF390000}"/>
    <cellStyle name="Normal 3 2 2 2 3 4 2 2 2 2" xfId="14811" xr:uid="{00000000-0005-0000-0000-0000C0390000}"/>
    <cellStyle name="Normal 3 2 2 2 3 4 2 2 2 2 2" xfId="14812" xr:uid="{00000000-0005-0000-0000-0000C1390000}"/>
    <cellStyle name="Normal 3 2 2 2 3 4 2 2 2 2 2 2" xfId="14813" xr:uid="{00000000-0005-0000-0000-0000C2390000}"/>
    <cellStyle name="Normal 3 2 2 2 3 4 2 2 2 2 2 2 2" xfId="14814" xr:uid="{00000000-0005-0000-0000-0000C3390000}"/>
    <cellStyle name="Normal 3 2 2 2 3 4 2 2 2 2 2 3" xfId="14815" xr:uid="{00000000-0005-0000-0000-0000C4390000}"/>
    <cellStyle name="Normal 3 2 2 2 3 4 2 2 2 2 3" xfId="14816" xr:uid="{00000000-0005-0000-0000-0000C5390000}"/>
    <cellStyle name="Normal 3 2 2 2 3 4 2 2 2 2 3 2" xfId="14817" xr:uid="{00000000-0005-0000-0000-0000C6390000}"/>
    <cellStyle name="Normal 3 2 2 2 3 4 2 2 2 2 4" xfId="14818" xr:uid="{00000000-0005-0000-0000-0000C7390000}"/>
    <cellStyle name="Normal 3 2 2 2 3 4 2 2 2 3" xfId="14819" xr:uid="{00000000-0005-0000-0000-0000C8390000}"/>
    <cellStyle name="Normal 3 2 2 2 3 4 2 2 2 3 2" xfId="14820" xr:uid="{00000000-0005-0000-0000-0000C9390000}"/>
    <cellStyle name="Normal 3 2 2 2 3 4 2 2 2 3 2 2" xfId="14821" xr:uid="{00000000-0005-0000-0000-0000CA390000}"/>
    <cellStyle name="Normal 3 2 2 2 3 4 2 2 2 3 3" xfId="14822" xr:uid="{00000000-0005-0000-0000-0000CB390000}"/>
    <cellStyle name="Normal 3 2 2 2 3 4 2 2 2 4" xfId="14823" xr:uid="{00000000-0005-0000-0000-0000CC390000}"/>
    <cellStyle name="Normal 3 2 2 2 3 4 2 2 2 4 2" xfId="14824" xr:uid="{00000000-0005-0000-0000-0000CD390000}"/>
    <cellStyle name="Normal 3 2 2 2 3 4 2 2 2 5" xfId="14825" xr:uid="{00000000-0005-0000-0000-0000CE390000}"/>
    <cellStyle name="Normal 3 2 2 2 3 4 2 2 3" xfId="14826" xr:uid="{00000000-0005-0000-0000-0000CF390000}"/>
    <cellStyle name="Normal 3 2 2 2 3 4 2 2 3 2" xfId="14827" xr:uid="{00000000-0005-0000-0000-0000D0390000}"/>
    <cellStyle name="Normal 3 2 2 2 3 4 2 2 3 2 2" xfId="14828" xr:uid="{00000000-0005-0000-0000-0000D1390000}"/>
    <cellStyle name="Normal 3 2 2 2 3 4 2 2 3 2 2 2" xfId="14829" xr:uid="{00000000-0005-0000-0000-0000D2390000}"/>
    <cellStyle name="Normal 3 2 2 2 3 4 2 2 3 2 3" xfId="14830" xr:uid="{00000000-0005-0000-0000-0000D3390000}"/>
    <cellStyle name="Normal 3 2 2 2 3 4 2 2 3 3" xfId="14831" xr:uid="{00000000-0005-0000-0000-0000D4390000}"/>
    <cellStyle name="Normal 3 2 2 2 3 4 2 2 3 3 2" xfId="14832" xr:uid="{00000000-0005-0000-0000-0000D5390000}"/>
    <cellStyle name="Normal 3 2 2 2 3 4 2 2 3 4" xfId="14833" xr:uid="{00000000-0005-0000-0000-0000D6390000}"/>
    <cellStyle name="Normal 3 2 2 2 3 4 2 2 4" xfId="14834" xr:uid="{00000000-0005-0000-0000-0000D7390000}"/>
    <cellStyle name="Normal 3 2 2 2 3 4 2 2 4 2" xfId="14835" xr:uid="{00000000-0005-0000-0000-0000D8390000}"/>
    <cellStyle name="Normal 3 2 2 2 3 4 2 2 4 2 2" xfId="14836" xr:uid="{00000000-0005-0000-0000-0000D9390000}"/>
    <cellStyle name="Normal 3 2 2 2 3 4 2 2 4 2 2 2" xfId="14837" xr:uid="{00000000-0005-0000-0000-0000DA390000}"/>
    <cellStyle name="Normal 3 2 2 2 3 4 2 2 4 2 3" xfId="14838" xr:uid="{00000000-0005-0000-0000-0000DB390000}"/>
    <cellStyle name="Normal 3 2 2 2 3 4 2 2 4 3" xfId="14839" xr:uid="{00000000-0005-0000-0000-0000DC390000}"/>
    <cellStyle name="Normal 3 2 2 2 3 4 2 2 4 3 2" xfId="14840" xr:uid="{00000000-0005-0000-0000-0000DD390000}"/>
    <cellStyle name="Normal 3 2 2 2 3 4 2 2 4 4" xfId="14841" xr:uid="{00000000-0005-0000-0000-0000DE390000}"/>
    <cellStyle name="Normal 3 2 2 2 3 4 2 2 5" xfId="14842" xr:uid="{00000000-0005-0000-0000-0000DF390000}"/>
    <cellStyle name="Normal 3 2 2 2 3 4 2 2 5 2" xfId="14843" xr:uid="{00000000-0005-0000-0000-0000E0390000}"/>
    <cellStyle name="Normal 3 2 2 2 3 4 2 2 5 2 2" xfId="14844" xr:uid="{00000000-0005-0000-0000-0000E1390000}"/>
    <cellStyle name="Normal 3 2 2 2 3 4 2 2 5 3" xfId="14845" xr:uid="{00000000-0005-0000-0000-0000E2390000}"/>
    <cellStyle name="Normal 3 2 2 2 3 4 2 2 6" xfId="14846" xr:uid="{00000000-0005-0000-0000-0000E3390000}"/>
    <cellStyle name="Normal 3 2 2 2 3 4 2 2 6 2" xfId="14847" xr:uid="{00000000-0005-0000-0000-0000E4390000}"/>
    <cellStyle name="Normal 3 2 2 2 3 4 2 2 7" xfId="14848" xr:uid="{00000000-0005-0000-0000-0000E5390000}"/>
    <cellStyle name="Normal 3 2 2 2 3 4 2 2 7 2" xfId="14849" xr:uid="{00000000-0005-0000-0000-0000E6390000}"/>
    <cellStyle name="Normal 3 2 2 2 3 4 2 2 8" xfId="14850" xr:uid="{00000000-0005-0000-0000-0000E7390000}"/>
    <cellStyle name="Normal 3 2 2 2 3 4 2 3" xfId="14851" xr:uid="{00000000-0005-0000-0000-0000E8390000}"/>
    <cellStyle name="Normal 3 2 2 2 3 4 2 3 2" xfId="14852" xr:uid="{00000000-0005-0000-0000-0000E9390000}"/>
    <cellStyle name="Normal 3 2 2 2 3 4 2 3 2 2" xfId="14853" xr:uid="{00000000-0005-0000-0000-0000EA390000}"/>
    <cellStyle name="Normal 3 2 2 2 3 4 2 3 2 2 2" xfId="14854" xr:uid="{00000000-0005-0000-0000-0000EB390000}"/>
    <cellStyle name="Normal 3 2 2 2 3 4 2 3 2 2 2 2" xfId="14855" xr:uid="{00000000-0005-0000-0000-0000EC390000}"/>
    <cellStyle name="Normal 3 2 2 2 3 4 2 3 2 2 3" xfId="14856" xr:uid="{00000000-0005-0000-0000-0000ED390000}"/>
    <cellStyle name="Normal 3 2 2 2 3 4 2 3 2 3" xfId="14857" xr:uid="{00000000-0005-0000-0000-0000EE390000}"/>
    <cellStyle name="Normal 3 2 2 2 3 4 2 3 2 3 2" xfId="14858" xr:uid="{00000000-0005-0000-0000-0000EF390000}"/>
    <cellStyle name="Normal 3 2 2 2 3 4 2 3 2 4" xfId="14859" xr:uid="{00000000-0005-0000-0000-0000F0390000}"/>
    <cellStyle name="Normal 3 2 2 2 3 4 2 3 3" xfId="14860" xr:uid="{00000000-0005-0000-0000-0000F1390000}"/>
    <cellStyle name="Normal 3 2 2 2 3 4 2 3 3 2" xfId="14861" xr:uid="{00000000-0005-0000-0000-0000F2390000}"/>
    <cellStyle name="Normal 3 2 2 2 3 4 2 3 3 2 2" xfId="14862" xr:uid="{00000000-0005-0000-0000-0000F3390000}"/>
    <cellStyle name="Normal 3 2 2 2 3 4 2 3 3 3" xfId="14863" xr:uid="{00000000-0005-0000-0000-0000F4390000}"/>
    <cellStyle name="Normal 3 2 2 2 3 4 2 3 4" xfId="14864" xr:uid="{00000000-0005-0000-0000-0000F5390000}"/>
    <cellStyle name="Normal 3 2 2 2 3 4 2 3 4 2" xfId="14865" xr:uid="{00000000-0005-0000-0000-0000F6390000}"/>
    <cellStyle name="Normal 3 2 2 2 3 4 2 3 5" xfId="14866" xr:uid="{00000000-0005-0000-0000-0000F7390000}"/>
    <cellStyle name="Normal 3 2 2 2 3 4 2 4" xfId="14867" xr:uid="{00000000-0005-0000-0000-0000F8390000}"/>
    <cellStyle name="Normal 3 2 2 2 3 4 2 4 2" xfId="14868" xr:uid="{00000000-0005-0000-0000-0000F9390000}"/>
    <cellStyle name="Normal 3 2 2 2 3 4 2 4 2 2" xfId="14869" xr:uid="{00000000-0005-0000-0000-0000FA390000}"/>
    <cellStyle name="Normal 3 2 2 2 3 4 2 4 2 2 2" xfId="14870" xr:uid="{00000000-0005-0000-0000-0000FB390000}"/>
    <cellStyle name="Normal 3 2 2 2 3 4 2 4 2 3" xfId="14871" xr:uid="{00000000-0005-0000-0000-0000FC390000}"/>
    <cellStyle name="Normal 3 2 2 2 3 4 2 4 3" xfId="14872" xr:uid="{00000000-0005-0000-0000-0000FD390000}"/>
    <cellStyle name="Normal 3 2 2 2 3 4 2 4 3 2" xfId="14873" xr:uid="{00000000-0005-0000-0000-0000FE390000}"/>
    <cellStyle name="Normal 3 2 2 2 3 4 2 4 4" xfId="14874" xr:uid="{00000000-0005-0000-0000-0000FF390000}"/>
    <cellStyle name="Normal 3 2 2 2 3 4 2 5" xfId="14875" xr:uid="{00000000-0005-0000-0000-0000003A0000}"/>
    <cellStyle name="Normal 3 2 2 2 3 4 2 5 2" xfId="14876" xr:uid="{00000000-0005-0000-0000-0000013A0000}"/>
    <cellStyle name="Normal 3 2 2 2 3 4 2 5 2 2" xfId="14877" xr:uid="{00000000-0005-0000-0000-0000023A0000}"/>
    <cellStyle name="Normal 3 2 2 2 3 4 2 5 2 2 2" xfId="14878" xr:uid="{00000000-0005-0000-0000-0000033A0000}"/>
    <cellStyle name="Normal 3 2 2 2 3 4 2 5 2 3" xfId="14879" xr:uid="{00000000-0005-0000-0000-0000043A0000}"/>
    <cellStyle name="Normal 3 2 2 2 3 4 2 5 3" xfId="14880" xr:uid="{00000000-0005-0000-0000-0000053A0000}"/>
    <cellStyle name="Normal 3 2 2 2 3 4 2 5 3 2" xfId="14881" xr:uid="{00000000-0005-0000-0000-0000063A0000}"/>
    <cellStyle name="Normal 3 2 2 2 3 4 2 5 4" xfId="14882" xr:uid="{00000000-0005-0000-0000-0000073A0000}"/>
    <cellStyle name="Normal 3 2 2 2 3 4 2 6" xfId="14883" xr:uid="{00000000-0005-0000-0000-0000083A0000}"/>
    <cellStyle name="Normal 3 2 2 2 3 4 2 6 2" xfId="14884" xr:uid="{00000000-0005-0000-0000-0000093A0000}"/>
    <cellStyle name="Normal 3 2 2 2 3 4 2 6 2 2" xfId="14885" xr:uid="{00000000-0005-0000-0000-00000A3A0000}"/>
    <cellStyle name="Normal 3 2 2 2 3 4 2 6 3" xfId="14886" xr:uid="{00000000-0005-0000-0000-00000B3A0000}"/>
    <cellStyle name="Normal 3 2 2 2 3 4 2 7" xfId="14887" xr:uid="{00000000-0005-0000-0000-00000C3A0000}"/>
    <cellStyle name="Normal 3 2 2 2 3 4 2 7 2" xfId="14888" xr:uid="{00000000-0005-0000-0000-00000D3A0000}"/>
    <cellStyle name="Normal 3 2 2 2 3 4 2 8" xfId="14889" xr:uid="{00000000-0005-0000-0000-00000E3A0000}"/>
    <cellStyle name="Normal 3 2 2 2 3 4 2 8 2" xfId="14890" xr:uid="{00000000-0005-0000-0000-00000F3A0000}"/>
    <cellStyle name="Normal 3 2 2 2 3 4 2 9" xfId="14891" xr:uid="{00000000-0005-0000-0000-0000103A0000}"/>
    <cellStyle name="Normal 3 2 2 2 3 4 3" xfId="14892" xr:uid="{00000000-0005-0000-0000-0000113A0000}"/>
    <cellStyle name="Normal 3 2 2 2 3 4 3 2" xfId="14893" xr:uid="{00000000-0005-0000-0000-0000123A0000}"/>
    <cellStyle name="Normal 3 2 2 2 3 4 3 2 2" xfId="14894" xr:uid="{00000000-0005-0000-0000-0000133A0000}"/>
    <cellStyle name="Normal 3 2 2 2 3 4 3 2 2 2" xfId="14895" xr:uid="{00000000-0005-0000-0000-0000143A0000}"/>
    <cellStyle name="Normal 3 2 2 2 3 4 3 2 2 2 2" xfId="14896" xr:uid="{00000000-0005-0000-0000-0000153A0000}"/>
    <cellStyle name="Normal 3 2 2 2 3 4 3 2 2 2 2 2" xfId="14897" xr:uid="{00000000-0005-0000-0000-0000163A0000}"/>
    <cellStyle name="Normal 3 2 2 2 3 4 3 2 2 2 3" xfId="14898" xr:uid="{00000000-0005-0000-0000-0000173A0000}"/>
    <cellStyle name="Normal 3 2 2 2 3 4 3 2 2 3" xfId="14899" xr:uid="{00000000-0005-0000-0000-0000183A0000}"/>
    <cellStyle name="Normal 3 2 2 2 3 4 3 2 2 3 2" xfId="14900" xr:uid="{00000000-0005-0000-0000-0000193A0000}"/>
    <cellStyle name="Normal 3 2 2 2 3 4 3 2 2 4" xfId="14901" xr:uid="{00000000-0005-0000-0000-00001A3A0000}"/>
    <cellStyle name="Normal 3 2 2 2 3 4 3 2 3" xfId="14902" xr:uid="{00000000-0005-0000-0000-00001B3A0000}"/>
    <cellStyle name="Normal 3 2 2 2 3 4 3 2 3 2" xfId="14903" xr:uid="{00000000-0005-0000-0000-00001C3A0000}"/>
    <cellStyle name="Normal 3 2 2 2 3 4 3 2 3 2 2" xfId="14904" xr:uid="{00000000-0005-0000-0000-00001D3A0000}"/>
    <cellStyle name="Normal 3 2 2 2 3 4 3 2 3 3" xfId="14905" xr:uid="{00000000-0005-0000-0000-00001E3A0000}"/>
    <cellStyle name="Normal 3 2 2 2 3 4 3 2 4" xfId="14906" xr:uid="{00000000-0005-0000-0000-00001F3A0000}"/>
    <cellStyle name="Normal 3 2 2 2 3 4 3 2 4 2" xfId="14907" xr:uid="{00000000-0005-0000-0000-0000203A0000}"/>
    <cellStyle name="Normal 3 2 2 2 3 4 3 2 5" xfId="14908" xr:uid="{00000000-0005-0000-0000-0000213A0000}"/>
    <cellStyle name="Normal 3 2 2 2 3 4 3 3" xfId="14909" xr:uid="{00000000-0005-0000-0000-0000223A0000}"/>
    <cellStyle name="Normal 3 2 2 2 3 4 3 3 2" xfId="14910" xr:uid="{00000000-0005-0000-0000-0000233A0000}"/>
    <cellStyle name="Normal 3 2 2 2 3 4 3 3 2 2" xfId="14911" xr:uid="{00000000-0005-0000-0000-0000243A0000}"/>
    <cellStyle name="Normal 3 2 2 2 3 4 3 3 2 2 2" xfId="14912" xr:uid="{00000000-0005-0000-0000-0000253A0000}"/>
    <cellStyle name="Normal 3 2 2 2 3 4 3 3 2 3" xfId="14913" xr:uid="{00000000-0005-0000-0000-0000263A0000}"/>
    <cellStyle name="Normal 3 2 2 2 3 4 3 3 3" xfId="14914" xr:uid="{00000000-0005-0000-0000-0000273A0000}"/>
    <cellStyle name="Normal 3 2 2 2 3 4 3 3 3 2" xfId="14915" xr:uid="{00000000-0005-0000-0000-0000283A0000}"/>
    <cellStyle name="Normal 3 2 2 2 3 4 3 3 4" xfId="14916" xr:uid="{00000000-0005-0000-0000-0000293A0000}"/>
    <cellStyle name="Normal 3 2 2 2 3 4 3 4" xfId="14917" xr:uid="{00000000-0005-0000-0000-00002A3A0000}"/>
    <cellStyle name="Normal 3 2 2 2 3 4 3 4 2" xfId="14918" xr:uid="{00000000-0005-0000-0000-00002B3A0000}"/>
    <cellStyle name="Normal 3 2 2 2 3 4 3 4 2 2" xfId="14919" xr:uid="{00000000-0005-0000-0000-00002C3A0000}"/>
    <cellStyle name="Normal 3 2 2 2 3 4 3 4 2 2 2" xfId="14920" xr:uid="{00000000-0005-0000-0000-00002D3A0000}"/>
    <cellStyle name="Normal 3 2 2 2 3 4 3 4 2 3" xfId="14921" xr:uid="{00000000-0005-0000-0000-00002E3A0000}"/>
    <cellStyle name="Normal 3 2 2 2 3 4 3 4 3" xfId="14922" xr:uid="{00000000-0005-0000-0000-00002F3A0000}"/>
    <cellStyle name="Normal 3 2 2 2 3 4 3 4 3 2" xfId="14923" xr:uid="{00000000-0005-0000-0000-0000303A0000}"/>
    <cellStyle name="Normal 3 2 2 2 3 4 3 4 4" xfId="14924" xr:uid="{00000000-0005-0000-0000-0000313A0000}"/>
    <cellStyle name="Normal 3 2 2 2 3 4 3 5" xfId="14925" xr:uid="{00000000-0005-0000-0000-0000323A0000}"/>
    <cellStyle name="Normal 3 2 2 2 3 4 3 5 2" xfId="14926" xr:uid="{00000000-0005-0000-0000-0000333A0000}"/>
    <cellStyle name="Normal 3 2 2 2 3 4 3 5 2 2" xfId="14927" xr:uid="{00000000-0005-0000-0000-0000343A0000}"/>
    <cellStyle name="Normal 3 2 2 2 3 4 3 5 3" xfId="14928" xr:uid="{00000000-0005-0000-0000-0000353A0000}"/>
    <cellStyle name="Normal 3 2 2 2 3 4 3 6" xfId="14929" xr:uid="{00000000-0005-0000-0000-0000363A0000}"/>
    <cellStyle name="Normal 3 2 2 2 3 4 3 6 2" xfId="14930" xr:uid="{00000000-0005-0000-0000-0000373A0000}"/>
    <cellStyle name="Normal 3 2 2 2 3 4 3 7" xfId="14931" xr:uid="{00000000-0005-0000-0000-0000383A0000}"/>
    <cellStyle name="Normal 3 2 2 2 3 4 3 7 2" xfId="14932" xr:uid="{00000000-0005-0000-0000-0000393A0000}"/>
    <cellStyle name="Normal 3 2 2 2 3 4 3 8" xfId="14933" xr:uid="{00000000-0005-0000-0000-00003A3A0000}"/>
    <cellStyle name="Normal 3 2 2 2 3 4 4" xfId="14934" xr:uid="{00000000-0005-0000-0000-00003B3A0000}"/>
    <cellStyle name="Normal 3 2 2 2 3 4 4 2" xfId="14935" xr:uid="{00000000-0005-0000-0000-00003C3A0000}"/>
    <cellStyle name="Normal 3 2 2 2 3 4 4 2 2" xfId="14936" xr:uid="{00000000-0005-0000-0000-00003D3A0000}"/>
    <cellStyle name="Normal 3 2 2 2 3 4 4 2 2 2" xfId="14937" xr:uid="{00000000-0005-0000-0000-00003E3A0000}"/>
    <cellStyle name="Normal 3 2 2 2 3 4 4 2 2 2 2" xfId="14938" xr:uid="{00000000-0005-0000-0000-00003F3A0000}"/>
    <cellStyle name="Normal 3 2 2 2 3 4 4 2 2 3" xfId="14939" xr:uid="{00000000-0005-0000-0000-0000403A0000}"/>
    <cellStyle name="Normal 3 2 2 2 3 4 4 2 3" xfId="14940" xr:uid="{00000000-0005-0000-0000-0000413A0000}"/>
    <cellStyle name="Normal 3 2 2 2 3 4 4 2 3 2" xfId="14941" xr:uid="{00000000-0005-0000-0000-0000423A0000}"/>
    <cellStyle name="Normal 3 2 2 2 3 4 4 2 4" xfId="14942" xr:uid="{00000000-0005-0000-0000-0000433A0000}"/>
    <cellStyle name="Normal 3 2 2 2 3 4 4 3" xfId="14943" xr:uid="{00000000-0005-0000-0000-0000443A0000}"/>
    <cellStyle name="Normal 3 2 2 2 3 4 4 3 2" xfId="14944" xr:uid="{00000000-0005-0000-0000-0000453A0000}"/>
    <cellStyle name="Normal 3 2 2 2 3 4 4 3 2 2" xfId="14945" xr:uid="{00000000-0005-0000-0000-0000463A0000}"/>
    <cellStyle name="Normal 3 2 2 2 3 4 4 3 3" xfId="14946" xr:uid="{00000000-0005-0000-0000-0000473A0000}"/>
    <cellStyle name="Normal 3 2 2 2 3 4 4 4" xfId="14947" xr:uid="{00000000-0005-0000-0000-0000483A0000}"/>
    <cellStyle name="Normal 3 2 2 2 3 4 4 4 2" xfId="14948" xr:uid="{00000000-0005-0000-0000-0000493A0000}"/>
    <cellStyle name="Normal 3 2 2 2 3 4 4 5" xfId="14949" xr:uid="{00000000-0005-0000-0000-00004A3A0000}"/>
    <cellStyle name="Normal 3 2 2 2 3 4 5" xfId="14950" xr:uid="{00000000-0005-0000-0000-00004B3A0000}"/>
    <cellStyle name="Normal 3 2 2 2 3 4 5 2" xfId="14951" xr:uid="{00000000-0005-0000-0000-00004C3A0000}"/>
    <cellStyle name="Normal 3 2 2 2 3 4 5 2 2" xfId="14952" xr:uid="{00000000-0005-0000-0000-00004D3A0000}"/>
    <cellStyle name="Normal 3 2 2 2 3 4 5 2 2 2" xfId="14953" xr:uid="{00000000-0005-0000-0000-00004E3A0000}"/>
    <cellStyle name="Normal 3 2 2 2 3 4 5 2 3" xfId="14954" xr:uid="{00000000-0005-0000-0000-00004F3A0000}"/>
    <cellStyle name="Normal 3 2 2 2 3 4 5 3" xfId="14955" xr:uid="{00000000-0005-0000-0000-0000503A0000}"/>
    <cellStyle name="Normal 3 2 2 2 3 4 5 3 2" xfId="14956" xr:uid="{00000000-0005-0000-0000-0000513A0000}"/>
    <cellStyle name="Normal 3 2 2 2 3 4 5 4" xfId="14957" xr:uid="{00000000-0005-0000-0000-0000523A0000}"/>
    <cellStyle name="Normal 3 2 2 2 3 4 6" xfId="14958" xr:uid="{00000000-0005-0000-0000-0000533A0000}"/>
    <cellStyle name="Normal 3 2 2 2 3 4 6 2" xfId="14959" xr:uid="{00000000-0005-0000-0000-0000543A0000}"/>
    <cellStyle name="Normal 3 2 2 2 3 4 6 2 2" xfId="14960" xr:uid="{00000000-0005-0000-0000-0000553A0000}"/>
    <cellStyle name="Normal 3 2 2 2 3 4 6 2 2 2" xfId="14961" xr:uid="{00000000-0005-0000-0000-0000563A0000}"/>
    <cellStyle name="Normal 3 2 2 2 3 4 6 2 3" xfId="14962" xr:uid="{00000000-0005-0000-0000-0000573A0000}"/>
    <cellStyle name="Normal 3 2 2 2 3 4 6 3" xfId="14963" xr:uid="{00000000-0005-0000-0000-0000583A0000}"/>
    <cellStyle name="Normal 3 2 2 2 3 4 6 3 2" xfId="14964" xr:uid="{00000000-0005-0000-0000-0000593A0000}"/>
    <cellStyle name="Normal 3 2 2 2 3 4 6 4" xfId="14965" xr:uid="{00000000-0005-0000-0000-00005A3A0000}"/>
    <cellStyle name="Normal 3 2 2 2 3 4 7" xfId="14966" xr:uid="{00000000-0005-0000-0000-00005B3A0000}"/>
    <cellStyle name="Normal 3 2 2 2 3 4 7 2" xfId="14967" xr:uid="{00000000-0005-0000-0000-00005C3A0000}"/>
    <cellStyle name="Normal 3 2 2 2 3 4 7 2 2" xfId="14968" xr:uid="{00000000-0005-0000-0000-00005D3A0000}"/>
    <cellStyle name="Normal 3 2 2 2 3 4 7 3" xfId="14969" xr:uid="{00000000-0005-0000-0000-00005E3A0000}"/>
    <cellStyle name="Normal 3 2 2 2 3 4 8" xfId="14970" xr:uid="{00000000-0005-0000-0000-00005F3A0000}"/>
    <cellStyle name="Normal 3 2 2 2 3 4 8 2" xfId="14971" xr:uid="{00000000-0005-0000-0000-0000603A0000}"/>
    <cellStyle name="Normal 3 2 2 2 3 4 9" xfId="14972" xr:uid="{00000000-0005-0000-0000-0000613A0000}"/>
    <cellStyle name="Normal 3 2 2 2 3 4 9 2" xfId="14973" xr:uid="{00000000-0005-0000-0000-0000623A0000}"/>
    <cellStyle name="Normal 3 2 2 2 3 5" xfId="14974" xr:uid="{00000000-0005-0000-0000-0000633A0000}"/>
    <cellStyle name="Normal 3 2 2 2 3 5 2" xfId="14975" xr:uid="{00000000-0005-0000-0000-0000643A0000}"/>
    <cellStyle name="Normal 3 2 2 2 3 5 2 2" xfId="14976" xr:uid="{00000000-0005-0000-0000-0000653A0000}"/>
    <cellStyle name="Normal 3 2 2 2 3 5 2 2 2" xfId="14977" xr:uid="{00000000-0005-0000-0000-0000663A0000}"/>
    <cellStyle name="Normal 3 2 2 2 3 5 2 2 2 2" xfId="14978" xr:uid="{00000000-0005-0000-0000-0000673A0000}"/>
    <cellStyle name="Normal 3 2 2 2 3 5 2 2 2 2 2" xfId="14979" xr:uid="{00000000-0005-0000-0000-0000683A0000}"/>
    <cellStyle name="Normal 3 2 2 2 3 5 2 2 2 2 2 2" xfId="14980" xr:uid="{00000000-0005-0000-0000-0000693A0000}"/>
    <cellStyle name="Normal 3 2 2 2 3 5 2 2 2 2 3" xfId="14981" xr:uid="{00000000-0005-0000-0000-00006A3A0000}"/>
    <cellStyle name="Normal 3 2 2 2 3 5 2 2 2 3" xfId="14982" xr:uid="{00000000-0005-0000-0000-00006B3A0000}"/>
    <cellStyle name="Normal 3 2 2 2 3 5 2 2 2 3 2" xfId="14983" xr:uid="{00000000-0005-0000-0000-00006C3A0000}"/>
    <cellStyle name="Normal 3 2 2 2 3 5 2 2 2 4" xfId="14984" xr:uid="{00000000-0005-0000-0000-00006D3A0000}"/>
    <cellStyle name="Normal 3 2 2 2 3 5 2 2 3" xfId="14985" xr:uid="{00000000-0005-0000-0000-00006E3A0000}"/>
    <cellStyle name="Normal 3 2 2 2 3 5 2 2 3 2" xfId="14986" xr:uid="{00000000-0005-0000-0000-00006F3A0000}"/>
    <cellStyle name="Normal 3 2 2 2 3 5 2 2 3 2 2" xfId="14987" xr:uid="{00000000-0005-0000-0000-0000703A0000}"/>
    <cellStyle name="Normal 3 2 2 2 3 5 2 2 3 3" xfId="14988" xr:uid="{00000000-0005-0000-0000-0000713A0000}"/>
    <cellStyle name="Normal 3 2 2 2 3 5 2 2 4" xfId="14989" xr:uid="{00000000-0005-0000-0000-0000723A0000}"/>
    <cellStyle name="Normal 3 2 2 2 3 5 2 2 4 2" xfId="14990" xr:uid="{00000000-0005-0000-0000-0000733A0000}"/>
    <cellStyle name="Normal 3 2 2 2 3 5 2 2 5" xfId="14991" xr:uid="{00000000-0005-0000-0000-0000743A0000}"/>
    <cellStyle name="Normal 3 2 2 2 3 5 2 3" xfId="14992" xr:uid="{00000000-0005-0000-0000-0000753A0000}"/>
    <cellStyle name="Normal 3 2 2 2 3 5 2 3 2" xfId="14993" xr:uid="{00000000-0005-0000-0000-0000763A0000}"/>
    <cellStyle name="Normal 3 2 2 2 3 5 2 3 2 2" xfId="14994" xr:uid="{00000000-0005-0000-0000-0000773A0000}"/>
    <cellStyle name="Normal 3 2 2 2 3 5 2 3 2 2 2" xfId="14995" xr:uid="{00000000-0005-0000-0000-0000783A0000}"/>
    <cellStyle name="Normal 3 2 2 2 3 5 2 3 2 3" xfId="14996" xr:uid="{00000000-0005-0000-0000-0000793A0000}"/>
    <cellStyle name="Normal 3 2 2 2 3 5 2 3 3" xfId="14997" xr:uid="{00000000-0005-0000-0000-00007A3A0000}"/>
    <cellStyle name="Normal 3 2 2 2 3 5 2 3 3 2" xfId="14998" xr:uid="{00000000-0005-0000-0000-00007B3A0000}"/>
    <cellStyle name="Normal 3 2 2 2 3 5 2 3 4" xfId="14999" xr:uid="{00000000-0005-0000-0000-00007C3A0000}"/>
    <cellStyle name="Normal 3 2 2 2 3 5 2 4" xfId="15000" xr:uid="{00000000-0005-0000-0000-00007D3A0000}"/>
    <cellStyle name="Normal 3 2 2 2 3 5 2 4 2" xfId="15001" xr:uid="{00000000-0005-0000-0000-00007E3A0000}"/>
    <cellStyle name="Normal 3 2 2 2 3 5 2 4 2 2" xfId="15002" xr:uid="{00000000-0005-0000-0000-00007F3A0000}"/>
    <cellStyle name="Normal 3 2 2 2 3 5 2 4 2 2 2" xfId="15003" xr:uid="{00000000-0005-0000-0000-0000803A0000}"/>
    <cellStyle name="Normal 3 2 2 2 3 5 2 4 2 3" xfId="15004" xr:uid="{00000000-0005-0000-0000-0000813A0000}"/>
    <cellStyle name="Normal 3 2 2 2 3 5 2 4 3" xfId="15005" xr:uid="{00000000-0005-0000-0000-0000823A0000}"/>
    <cellStyle name="Normal 3 2 2 2 3 5 2 4 3 2" xfId="15006" xr:uid="{00000000-0005-0000-0000-0000833A0000}"/>
    <cellStyle name="Normal 3 2 2 2 3 5 2 4 4" xfId="15007" xr:uid="{00000000-0005-0000-0000-0000843A0000}"/>
    <cellStyle name="Normal 3 2 2 2 3 5 2 5" xfId="15008" xr:uid="{00000000-0005-0000-0000-0000853A0000}"/>
    <cellStyle name="Normal 3 2 2 2 3 5 2 5 2" xfId="15009" xr:uid="{00000000-0005-0000-0000-0000863A0000}"/>
    <cellStyle name="Normal 3 2 2 2 3 5 2 5 2 2" xfId="15010" xr:uid="{00000000-0005-0000-0000-0000873A0000}"/>
    <cellStyle name="Normal 3 2 2 2 3 5 2 5 3" xfId="15011" xr:uid="{00000000-0005-0000-0000-0000883A0000}"/>
    <cellStyle name="Normal 3 2 2 2 3 5 2 6" xfId="15012" xr:uid="{00000000-0005-0000-0000-0000893A0000}"/>
    <cellStyle name="Normal 3 2 2 2 3 5 2 6 2" xfId="15013" xr:uid="{00000000-0005-0000-0000-00008A3A0000}"/>
    <cellStyle name="Normal 3 2 2 2 3 5 2 7" xfId="15014" xr:uid="{00000000-0005-0000-0000-00008B3A0000}"/>
    <cellStyle name="Normal 3 2 2 2 3 5 2 7 2" xfId="15015" xr:uid="{00000000-0005-0000-0000-00008C3A0000}"/>
    <cellStyle name="Normal 3 2 2 2 3 5 2 8" xfId="15016" xr:uid="{00000000-0005-0000-0000-00008D3A0000}"/>
    <cellStyle name="Normal 3 2 2 2 3 5 3" xfId="15017" xr:uid="{00000000-0005-0000-0000-00008E3A0000}"/>
    <cellStyle name="Normal 3 2 2 2 3 5 3 2" xfId="15018" xr:uid="{00000000-0005-0000-0000-00008F3A0000}"/>
    <cellStyle name="Normal 3 2 2 2 3 5 3 2 2" xfId="15019" xr:uid="{00000000-0005-0000-0000-0000903A0000}"/>
    <cellStyle name="Normal 3 2 2 2 3 5 3 2 2 2" xfId="15020" xr:uid="{00000000-0005-0000-0000-0000913A0000}"/>
    <cellStyle name="Normal 3 2 2 2 3 5 3 2 2 2 2" xfId="15021" xr:uid="{00000000-0005-0000-0000-0000923A0000}"/>
    <cellStyle name="Normal 3 2 2 2 3 5 3 2 2 3" xfId="15022" xr:uid="{00000000-0005-0000-0000-0000933A0000}"/>
    <cellStyle name="Normal 3 2 2 2 3 5 3 2 3" xfId="15023" xr:uid="{00000000-0005-0000-0000-0000943A0000}"/>
    <cellStyle name="Normal 3 2 2 2 3 5 3 2 3 2" xfId="15024" xr:uid="{00000000-0005-0000-0000-0000953A0000}"/>
    <cellStyle name="Normal 3 2 2 2 3 5 3 2 4" xfId="15025" xr:uid="{00000000-0005-0000-0000-0000963A0000}"/>
    <cellStyle name="Normal 3 2 2 2 3 5 3 3" xfId="15026" xr:uid="{00000000-0005-0000-0000-0000973A0000}"/>
    <cellStyle name="Normal 3 2 2 2 3 5 3 3 2" xfId="15027" xr:uid="{00000000-0005-0000-0000-0000983A0000}"/>
    <cellStyle name="Normal 3 2 2 2 3 5 3 3 2 2" xfId="15028" xr:uid="{00000000-0005-0000-0000-0000993A0000}"/>
    <cellStyle name="Normal 3 2 2 2 3 5 3 3 3" xfId="15029" xr:uid="{00000000-0005-0000-0000-00009A3A0000}"/>
    <cellStyle name="Normal 3 2 2 2 3 5 3 4" xfId="15030" xr:uid="{00000000-0005-0000-0000-00009B3A0000}"/>
    <cellStyle name="Normal 3 2 2 2 3 5 3 4 2" xfId="15031" xr:uid="{00000000-0005-0000-0000-00009C3A0000}"/>
    <cellStyle name="Normal 3 2 2 2 3 5 3 5" xfId="15032" xr:uid="{00000000-0005-0000-0000-00009D3A0000}"/>
    <cellStyle name="Normal 3 2 2 2 3 5 4" xfId="15033" xr:uid="{00000000-0005-0000-0000-00009E3A0000}"/>
    <cellStyle name="Normal 3 2 2 2 3 5 4 2" xfId="15034" xr:uid="{00000000-0005-0000-0000-00009F3A0000}"/>
    <cellStyle name="Normal 3 2 2 2 3 5 4 2 2" xfId="15035" xr:uid="{00000000-0005-0000-0000-0000A03A0000}"/>
    <cellStyle name="Normal 3 2 2 2 3 5 4 2 2 2" xfId="15036" xr:uid="{00000000-0005-0000-0000-0000A13A0000}"/>
    <cellStyle name="Normal 3 2 2 2 3 5 4 2 3" xfId="15037" xr:uid="{00000000-0005-0000-0000-0000A23A0000}"/>
    <cellStyle name="Normal 3 2 2 2 3 5 4 3" xfId="15038" xr:uid="{00000000-0005-0000-0000-0000A33A0000}"/>
    <cellStyle name="Normal 3 2 2 2 3 5 4 3 2" xfId="15039" xr:uid="{00000000-0005-0000-0000-0000A43A0000}"/>
    <cellStyle name="Normal 3 2 2 2 3 5 4 4" xfId="15040" xr:uid="{00000000-0005-0000-0000-0000A53A0000}"/>
    <cellStyle name="Normal 3 2 2 2 3 5 5" xfId="15041" xr:uid="{00000000-0005-0000-0000-0000A63A0000}"/>
    <cellStyle name="Normal 3 2 2 2 3 5 5 2" xfId="15042" xr:uid="{00000000-0005-0000-0000-0000A73A0000}"/>
    <cellStyle name="Normal 3 2 2 2 3 5 5 2 2" xfId="15043" xr:uid="{00000000-0005-0000-0000-0000A83A0000}"/>
    <cellStyle name="Normal 3 2 2 2 3 5 5 2 2 2" xfId="15044" xr:uid="{00000000-0005-0000-0000-0000A93A0000}"/>
    <cellStyle name="Normal 3 2 2 2 3 5 5 2 3" xfId="15045" xr:uid="{00000000-0005-0000-0000-0000AA3A0000}"/>
    <cellStyle name="Normal 3 2 2 2 3 5 5 3" xfId="15046" xr:uid="{00000000-0005-0000-0000-0000AB3A0000}"/>
    <cellStyle name="Normal 3 2 2 2 3 5 5 3 2" xfId="15047" xr:uid="{00000000-0005-0000-0000-0000AC3A0000}"/>
    <cellStyle name="Normal 3 2 2 2 3 5 5 4" xfId="15048" xr:uid="{00000000-0005-0000-0000-0000AD3A0000}"/>
    <cellStyle name="Normal 3 2 2 2 3 5 6" xfId="15049" xr:uid="{00000000-0005-0000-0000-0000AE3A0000}"/>
    <cellStyle name="Normal 3 2 2 2 3 5 6 2" xfId="15050" xr:uid="{00000000-0005-0000-0000-0000AF3A0000}"/>
    <cellStyle name="Normal 3 2 2 2 3 5 6 2 2" xfId="15051" xr:uid="{00000000-0005-0000-0000-0000B03A0000}"/>
    <cellStyle name="Normal 3 2 2 2 3 5 6 3" xfId="15052" xr:uid="{00000000-0005-0000-0000-0000B13A0000}"/>
    <cellStyle name="Normal 3 2 2 2 3 5 7" xfId="15053" xr:uid="{00000000-0005-0000-0000-0000B23A0000}"/>
    <cellStyle name="Normal 3 2 2 2 3 5 7 2" xfId="15054" xr:uid="{00000000-0005-0000-0000-0000B33A0000}"/>
    <cellStyle name="Normal 3 2 2 2 3 5 8" xfId="15055" xr:uid="{00000000-0005-0000-0000-0000B43A0000}"/>
    <cellStyle name="Normal 3 2 2 2 3 5 8 2" xfId="15056" xr:uid="{00000000-0005-0000-0000-0000B53A0000}"/>
    <cellStyle name="Normal 3 2 2 2 3 5 9" xfId="15057" xr:uid="{00000000-0005-0000-0000-0000B63A0000}"/>
    <cellStyle name="Normal 3 2 2 2 3 6" xfId="15058" xr:uid="{00000000-0005-0000-0000-0000B73A0000}"/>
    <cellStyle name="Normal 3 2 2 2 3 6 2" xfId="15059" xr:uid="{00000000-0005-0000-0000-0000B83A0000}"/>
    <cellStyle name="Normal 3 2 2 2 3 6 2 2" xfId="15060" xr:uid="{00000000-0005-0000-0000-0000B93A0000}"/>
    <cellStyle name="Normal 3 2 2 2 3 6 2 2 2" xfId="15061" xr:uid="{00000000-0005-0000-0000-0000BA3A0000}"/>
    <cellStyle name="Normal 3 2 2 2 3 6 2 2 2 2" xfId="15062" xr:uid="{00000000-0005-0000-0000-0000BB3A0000}"/>
    <cellStyle name="Normal 3 2 2 2 3 6 2 2 2 2 2" xfId="15063" xr:uid="{00000000-0005-0000-0000-0000BC3A0000}"/>
    <cellStyle name="Normal 3 2 2 2 3 6 2 2 2 3" xfId="15064" xr:uid="{00000000-0005-0000-0000-0000BD3A0000}"/>
    <cellStyle name="Normal 3 2 2 2 3 6 2 2 3" xfId="15065" xr:uid="{00000000-0005-0000-0000-0000BE3A0000}"/>
    <cellStyle name="Normal 3 2 2 2 3 6 2 2 3 2" xfId="15066" xr:uid="{00000000-0005-0000-0000-0000BF3A0000}"/>
    <cellStyle name="Normal 3 2 2 2 3 6 2 2 4" xfId="15067" xr:uid="{00000000-0005-0000-0000-0000C03A0000}"/>
    <cellStyle name="Normal 3 2 2 2 3 6 2 3" xfId="15068" xr:uid="{00000000-0005-0000-0000-0000C13A0000}"/>
    <cellStyle name="Normal 3 2 2 2 3 6 2 3 2" xfId="15069" xr:uid="{00000000-0005-0000-0000-0000C23A0000}"/>
    <cellStyle name="Normal 3 2 2 2 3 6 2 3 2 2" xfId="15070" xr:uid="{00000000-0005-0000-0000-0000C33A0000}"/>
    <cellStyle name="Normal 3 2 2 2 3 6 2 3 3" xfId="15071" xr:uid="{00000000-0005-0000-0000-0000C43A0000}"/>
    <cellStyle name="Normal 3 2 2 2 3 6 2 4" xfId="15072" xr:uid="{00000000-0005-0000-0000-0000C53A0000}"/>
    <cellStyle name="Normal 3 2 2 2 3 6 2 4 2" xfId="15073" xr:uid="{00000000-0005-0000-0000-0000C63A0000}"/>
    <cellStyle name="Normal 3 2 2 2 3 6 2 5" xfId="15074" xr:uid="{00000000-0005-0000-0000-0000C73A0000}"/>
    <cellStyle name="Normal 3 2 2 2 3 6 3" xfId="15075" xr:uid="{00000000-0005-0000-0000-0000C83A0000}"/>
    <cellStyle name="Normal 3 2 2 2 3 6 3 2" xfId="15076" xr:uid="{00000000-0005-0000-0000-0000C93A0000}"/>
    <cellStyle name="Normal 3 2 2 2 3 6 3 2 2" xfId="15077" xr:uid="{00000000-0005-0000-0000-0000CA3A0000}"/>
    <cellStyle name="Normal 3 2 2 2 3 6 3 2 2 2" xfId="15078" xr:uid="{00000000-0005-0000-0000-0000CB3A0000}"/>
    <cellStyle name="Normal 3 2 2 2 3 6 3 2 3" xfId="15079" xr:uid="{00000000-0005-0000-0000-0000CC3A0000}"/>
    <cellStyle name="Normal 3 2 2 2 3 6 3 3" xfId="15080" xr:uid="{00000000-0005-0000-0000-0000CD3A0000}"/>
    <cellStyle name="Normal 3 2 2 2 3 6 3 3 2" xfId="15081" xr:uid="{00000000-0005-0000-0000-0000CE3A0000}"/>
    <cellStyle name="Normal 3 2 2 2 3 6 3 4" xfId="15082" xr:uid="{00000000-0005-0000-0000-0000CF3A0000}"/>
    <cellStyle name="Normal 3 2 2 2 3 6 4" xfId="15083" xr:uid="{00000000-0005-0000-0000-0000D03A0000}"/>
    <cellStyle name="Normal 3 2 2 2 3 6 4 2" xfId="15084" xr:uid="{00000000-0005-0000-0000-0000D13A0000}"/>
    <cellStyle name="Normal 3 2 2 2 3 6 4 2 2" xfId="15085" xr:uid="{00000000-0005-0000-0000-0000D23A0000}"/>
    <cellStyle name="Normal 3 2 2 2 3 6 4 2 2 2" xfId="15086" xr:uid="{00000000-0005-0000-0000-0000D33A0000}"/>
    <cellStyle name="Normal 3 2 2 2 3 6 4 2 3" xfId="15087" xr:uid="{00000000-0005-0000-0000-0000D43A0000}"/>
    <cellStyle name="Normal 3 2 2 2 3 6 4 3" xfId="15088" xr:uid="{00000000-0005-0000-0000-0000D53A0000}"/>
    <cellStyle name="Normal 3 2 2 2 3 6 4 3 2" xfId="15089" xr:uid="{00000000-0005-0000-0000-0000D63A0000}"/>
    <cellStyle name="Normal 3 2 2 2 3 6 4 4" xfId="15090" xr:uid="{00000000-0005-0000-0000-0000D73A0000}"/>
    <cellStyle name="Normal 3 2 2 2 3 6 5" xfId="15091" xr:uid="{00000000-0005-0000-0000-0000D83A0000}"/>
    <cellStyle name="Normal 3 2 2 2 3 6 5 2" xfId="15092" xr:uid="{00000000-0005-0000-0000-0000D93A0000}"/>
    <cellStyle name="Normal 3 2 2 2 3 6 5 2 2" xfId="15093" xr:uid="{00000000-0005-0000-0000-0000DA3A0000}"/>
    <cellStyle name="Normal 3 2 2 2 3 6 5 3" xfId="15094" xr:uid="{00000000-0005-0000-0000-0000DB3A0000}"/>
    <cellStyle name="Normal 3 2 2 2 3 6 6" xfId="15095" xr:uid="{00000000-0005-0000-0000-0000DC3A0000}"/>
    <cellStyle name="Normal 3 2 2 2 3 6 6 2" xfId="15096" xr:uid="{00000000-0005-0000-0000-0000DD3A0000}"/>
    <cellStyle name="Normal 3 2 2 2 3 6 7" xfId="15097" xr:uid="{00000000-0005-0000-0000-0000DE3A0000}"/>
    <cellStyle name="Normal 3 2 2 2 3 6 7 2" xfId="15098" xr:uid="{00000000-0005-0000-0000-0000DF3A0000}"/>
    <cellStyle name="Normal 3 2 2 2 3 6 8" xfId="15099" xr:uid="{00000000-0005-0000-0000-0000E03A0000}"/>
    <cellStyle name="Normal 3 2 2 2 3 7" xfId="15100" xr:uid="{00000000-0005-0000-0000-0000E13A0000}"/>
    <cellStyle name="Normal 3 2 2 2 3 7 2" xfId="15101" xr:uid="{00000000-0005-0000-0000-0000E23A0000}"/>
    <cellStyle name="Normal 3 2 2 2 3 7 2 2" xfId="15102" xr:uid="{00000000-0005-0000-0000-0000E33A0000}"/>
    <cellStyle name="Normal 3 2 2 2 3 7 2 2 2" xfId="15103" xr:uid="{00000000-0005-0000-0000-0000E43A0000}"/>
    <cellStyle name="Normal 3 2 2 2 3 7 2 2 2 2" xfId="15104" xr:uid="{00000000-0005-0000-0000-0000E53A0000}"/>
    <cellStyle name="Normal 3 2 2 2 3 7 2 2 2 2 2" xfId="15105" xr:uid="{00000000-0005-0000-0000-0000E63A0000}"/>
    <cellStyle name="Normal 3 2 2 2 3 7 2 2 2 3" xfId="15106" xr:uid="{00000000-0005-0000-0000-0000E73A0000}"/>
    <cellStyle name="Normal 3 2 2 2 3 7 2 2 3" xfId="15107" xr:uid="{00000000-0005-0000-0000-0000E83A0000}"/>
    <cellStyle name="Normal 3 2 2 2 3 7 2 2 3 2" xfId="15108" xr:uid="{00000000-0005-0000-0000-0000E93A0000}"/>
    <cellStyle name="Normal 3 2 2 2 3 7 2 2 4" xfId="15109" xr:uid="{00000000-0005-0000-0000-0000EA3A0000}"/>
    <cellStyle name="Normal 3 2 2 2 3 7 2 3" xfId="15110" xr:uid="{00000000-0005-0000-0000-0000EB3A0000}"/>
    <cellStyle name="Normal 3 2 2 2 3 7 2 3 2" xfId="15111" xr:uid="{00000000-0005-0000-0000-0000EC3A0000}"/>
    <cellStyle name="Normal 3 2 2 2 3 7 2 3 2 2" xfId="15112" xr:uid="{00000000-0005-0000-0000-0000ED3A0000}"/>
    <cellStyle name="Normal 3 2 2 2 3 7 2 3 3" xfId="15113" xr:uid="{00000000-0005-0000-0000-0000EE3A0000}"/>
    <cellStyle name="Normal 3 2 2 2 3 7 2 4" xfId="15114" xr:uid="{00000000-0005-0000-0000-0000EF3A0000}"/>
    <cellStyle name="Normal 3 2 2 2 3 7 2 4 2" xfId="15115" xr:uid="{00000000-0005-0000-0000-0000F03A0000}"/>
    <cellStyle name="Normal 3 2 2 2 3 7 2 5" xfId="15116" xr:uid="{00000000-0005-0000-0000-0000F13A0000}"/>
    <cellStyle name="Normal 3 2 2 2 3 7 3" xfId="15117" xr:uid="{00000000-0005-0000-0000-0000F23A0000}"/>
    <cellStyle name="Normal 3 2 2 2 3 7 3 2" xfId="15118" xr:uid="{00000000-0005-0000-0000-0000F33A0000}"/>
    <cellStyle name="Normal 3 2 2 2 3 7 3 2 2" xfId="15119" xr:uid="{00000000-0005-0000-0000-0000F43A0000}"/>
    <cellStyle name="Normal 3 2 2 2 3 7 3 2 2 2" xfId="15120" xr:uid="{00000000-0005-0000-0000-0000F53A0000}"/>
    <cellStyle name="Normal 3 2 2 2 3 7 3 2 3" xfId="15121" xr:uid="{00000000-0005-0000-0000-0000F63A0000}"/>
    <cellStyle name="Normal 3 2 2 2 3 7 3 3" xfId="15122" xr:uid="{00000000-0005-0000-0000-0000F73A0000}"/>
    <cellStyle name="Normal 3 2 2 2 3 7 3 3 2" xfId="15123" xr:uid="{00000000-0005-0000-0000-0000F83A0000}"/>
    <cellStyle name="Normal 3 2 2 2 3 7 3 4" xfId="15124" xr:uid="{00000000-0005-0000-0000-0000F93A0000}"/>
    <cellStyle name="Normal 3 2 2 2 3 7 4" xfId="15125" xr:uid="{00000000-0005-0000-0000-0000FA3A0000}"/>
    <cellStyle name="Normal 3 2 2 2 3 7 4 2" xfId="15126" xr:uid="{00000000-0005-0000-0000-0000FB3A0000}"/>
    <cellStyle name="Normal 3 2 2 2 3 7 4 2 2" xfId="15127" xr:uid="{00000000-0005-0000-0000-0000FC3A0000}"/>
    <cellStyle name="Normal 3 2 2 2 3 7 4 3" xfId="15128" xr:uid="{00000000-0005-0000-0000-0000FD3A0000}"/>
    <cellStyle name="Normal 3 2 2 2 3 7 5" xfId="15129" xr:uid="{00000000-0005-0000-0000-0000FE3A0000}"/>
    <cellStyle name="Normal 3 2 2 2 3 7 5 2" xfId="15130" xr:uid="{00000000-0005-0000-0000-0000FF3A0000}"/>
    <cellStyle name="Normal 3 2 2 2 3 7 6" xfId="15131" xr:uid="{00000000-0005-0000-0000-0000003B0000}"/>
    <cellStyle name="Normal 3 2 2 2 3 8" xfId="15132" xr:uid="{00000000-0005-0000-0000-0000013B0000}"/>
    <cellStyle name="Normal 3 2 2 2 3 8 2" xfId="15133" xr:uid="{00000000-0005-0000-0000-0000023B0000}"/>
    <cellStyle name="Normal 3 2 2 2 3 8 2 2" xfId="15134" xr:uid="{00000000-0005-0000-0000-0000033B0000}"/>
    <cellStyle name="Normal 3 2 2 2 3 8 2 2 2" xfId="15135" xr:uid="{00000000-0005-0000-0000-0000043B0000}"/>
    <cellStyle name="Normal 3 2 2 2 3 8 2 2 2 2" xfId="15136" xr:uid="{00000000-0005-0000-0000-0000053B0000}"/>
    <cellStyle name="Normal 3 2 2 2 3 8 2 2 2 2 2" xfId="15137" xr:uid="{00000000-0005-0000-0000-0000063B0000}"/>
    <cellStyle name="Normal 3 2 2 2 3 8 2 2 2 3" xfId="15138" xr:uid="{00000000-0005-0000-0000-0000073B0000}"/>
    <cellStyle name="Normal 3 2 2 2 3 8 2 2 3" xfId="15139" xr:uid="{00000000-0005-0000-0000-0000083B0000}"/>
    <cellStyle name="Normal 3 2 2 2 3 8 2 2 3 2" xfId="15140" xr:uid="{00000000-0005-0000-0000-0000093B0000}"/>
    <cellStyle name="Normal 3 2 2 2 3 8 2 2 4" xfId="15141" xr:uid="{00000000-0005-0000-0000-00000A3B0000}"/>
    <cellStyle name="Normal 3 2 2 2 3 8 2 3" xfId="15142" xr:uid="{00000000-0005-0000-0000-00000B3B0000}"/>
    <cellStyle name="Normal 3 2 2 2 3 8 2 3 2" xfId="15143" xr:uid="{00000000-0005-0000-0000-00000C3B0000}"/>
    <cellStyle name="Normal 3 2 2 2 3 8 2 3 2 2" xfId="15144" xr:uid="{00000000-0005-0000-0000-00000D3B0000}"/>
    <cellStyle name="Normal 3 2 2 2 3 8 2 3 3" xfId="15145" xr:uid="{00000000-0005-0000-0000-00000E3B0000}"/>
    <cellStyle name="Normal 3 2 2 2 3 8 2 4" xfId="15146" xr:uid="{00000000-0005-0000-0000-00000F3B0000}"/>
    <cellStyle name="Normal 3 2 2 2 3 8 2 4 2" xfId="15147" xr:uid="{00000000-0005-0000-0000-0000103B0000}"/>
    <cellStyle name="Normal 3 2 2 2 3 8 2 5" xfId="15148" xr:uid="{00000000-0005-0000-0000-0000113B0000}"/>
    <cellStyle name="Normal 3 2 2 2 3 8 3" xfId="15149" xr:uid="{00000000-0005-0000-0000-0000123B0000}"/>
    <cellStyle name="Normal 3 2 2 2 3 8 3 2" xfId="15150" xr:uid="{00000000-0005-0000-0000-0000133B0000}"/>
    <cellStyle name="Normal 3 2 2 2 3 8 3 2 2" xfId="15151" xr:uid="{00000000-0005-0000-0000-0000143B0000}"/>
    <cellStyle name="Normal 3 2 2 2 3 8 3 2 2 2" xfId="15152" xr:uid="{00000000-0005-0000-0000-0000153B0000}"/>
    <cellStyle name="Normal 3 2 2 2 3 8 3 2 3" xfId="15153" xr:uid="{00000000-0005-0000-0000-0000163B0000}"/>
    <cellStyle name="Normal 3 2 2 2 3 8 3 3" xfId="15154" xr:uid="{00000000-0005-0000-0000-0000173B0000}"/>
    <cellStyle name="Normal 3 2 2 2 3 8 3 3 2" xfId="15155" xr:uid="{00000000-0005-0000-0000-0000183B0000}"/>
    <cellStyle name="Normal 3 2 2 2 3 8 3 4" xfId="15156" xr:uid="{00000000-0005-0000-0000-0000193B0000}"/>
    <cellStyle name="Normal 3 2 2 2 3 8 4" xfId="15157" xr:uid="{00000000-0005-0000-0000-00001A3B0000}"/>
    <cellStyle name="Normal 3 2 2 2 3 8 4 2" xfId="15158" xr:uid="{00000000-0005-0000-0000-00001B3B0000}"/>
    <cellStyle name="Normal 3 2 2 2 3 8 4 2 2" xfId="15159" xr:uid="{00000000-0005-0000-0000-00001C3B0000}"/>
    <cellStyle name="Normal 3 2 2 2 3 8 4 3" xfId="15160" xr:uid="{00000000-0005-0000-0000-00001D3B0000}"/>
    <cellStyle name="Normal 3 2 2 2 3 8 5" xfId="15161" xr:uid="{00000000-0005-0000-0000-00001E3B0000}"/>
    <cellStyle name="Normal 3 2 2 2 3 8 5 2" xfId="15162" xr:uid="{00000000-0005-0000-0000-00001F3B0000}"/>
    <cellStyle name="Normal 3 2 2 2 3 8 6" xfId="15163" xr:uid="{00000000-0005-0000-0000-0000203B0000}"/>
    <cellStyle name="Normal 3 2 2 2 3 9" xfId="15164" xr:uid="{00000000-0005-0000-0000-0000213B0000}"/>
    <cellStyle name="Normal 3 2 2 2 3 9 2" xfId="15165" xr:uid="{00000000-0005-0000-0000-0000223B0000}"/>
    <cellStyle name="Normal 3 2 2 2 3 9 2 2" xfId="15166" xr:uid="{00000000-0005-0000-0000-0000233B0000}"/>
    <cellStyle name="Normal 3 2 2 2 3 9 2 2 2" xfId="15167" xr:uid="{00000000-0005-0000-0000-0000243B0000}"/>
    <cellStyle name="Normal 3 2 2 2 3 9 2 2 2 2" xfId="15168" xr:uid="{00000000-0005-0000-0000-0000253B0000}"/>
    <cellStyle name="Normal 3 2 2 2 3 9 2 2 3" xfId="15169" xr:uid="{00000000-0005-0000-0000-0000263B0000}"/>
    <cellStyle name="Normal 3 2 2 2 3 9 2 3" xfId="15170" xr:uid="{00000000-0005-0000-0000-0000273B0000}"/>
    <cellStyle name="Normal 3 2 2 2 3 9 2 3 2" xfId="15171" xr:uid="{00000000-0005-0000-0000-0000283B0000}"/>
    <cellStyle name="Normal 3 2 2 2 3 9 2 4" xfId="15172" xr:uid="{00000000-0005-0000-0000-0000293B0000}"/>
    <cellStyle name="Normal 3 2 2 2 3 9 3" xfId="15173" xr:uid="{00000000-0005-0000-0000-00002A3B0000}"/>
    <cellStyle name="Normal 3 2 2 2 3 9 3 2" xfId="15174" xr:uid="{00000000-0005-0000-0000-00002B3B0000}"/>
    <cellStyle name="Normal 3 2 2 2 3 9 3 2 2" xfId="15175" xr:uid="{00000000-0005-0000-0000-00002C3B0000}"/>
    <cellStyle name="Normal 3 2 2 2 3 9 3 3" xfId="15176" xr:uid="{00000000-0005-0000-0000-00002D3B0000}"/>
    <cellStyle name="Normal 3 2 2 2 3 9 4" xfId="15177" xr:uid="{00000000-0005-0000-0000-00002E3B0000}"/>
    <cellStyle name="Normal 3 2 2 2 3 9 4 2" xfId="15178" xr:uid="{00000000-0005-0000-0000-00002F3B0000}"/>
    <cellStyle name="Normal 3 2 2 2 3 9 5" xfId="15179" xr:uid="{00000000-0005-0000-0000-0000303B0000}"/>
    <cellStyle name="Normal 3 2 2 2 4" xfId="15180" xr:uid="{00000000-0005-0000-0000-0000313B0000}"/>
    <cellStyle name="Normal 3 2 2 2 4 10" xfId="15181" xr:uid="{00000000-0005-0000-0000-0000323B0000}"/>
    <cellStyle name="Normal 3 2 2 2 4 2" xfId="15182" xr:uid="{00000000-0005-0000-0000-0000333B0000}"/>
    <cellStyle name="Normal 3 2 2 2 4 2 2" xfId="15183" xr:uid="{00000000-0005-0000-0000-0000343B0000}"/>
    <cellStyle name="Normal 3 2 2 2 4 2 2 2" xfId="15184" xr:uid="{00000000-0005-0000-0000-0000353B0000}"/>
    <cellStyle name="Normal 3 2 2 2 4 2 2 2 2" xfId="15185" xr:uid="{00000000-0005-0000-0000-0000363B0000}"/>
    <cellStyle name="Normal 3 2 2 2 4 2 2 2 2 2" xfId="15186" xr:uid="{00000000-0005-0000-0000-0000373B0000}"/>
    <cellStyle name="Normal 3 2 2 2 4 2 2 2 2 2 2" xfId="15187" xr:uid="{00000000-0005-0000-0000-0000383B0000}"/>
    <cellStyle name="Normal 3 2 2 2 4 2 2 2 2 2 2 2" xfId="15188" xr:uid="{00000000-0005-0000-0000-0000393B0000}"/>
    <cellStyle name="Normal 3 2 2 2 4 2 2 2 2 2 3" xfId="15189" xr:uid="{00000000-0005-0000-0000-00003A3B0000}"/>
    <cellStyle name="Normal 3 2 2 2 4 2 2 2 2 3" xfId="15190" xr:uid="{00000000-0005-0000-0000-00003B3B0000}"/>
    <cellStyle name="Normal 3 2 2 2 4 2 2 2 2 3 2" xfId="15191" xr:uid="{00000000-0005-0000-0000-00003C3B0000}"/>
    <cellStyle name="Normal 3 2 2 2 4 2 2 2 2 4" xfId="15192" xr:uid="{00000000-0005-0000-0000-00003D3B0000}"/>
    <cellStyle name="Normal 3 2 2 2 4 2 2 2 3" xfId="15193" xr:uid="{00000000-0005-0000-0000-00003E3B0000}"/>
    <cellStyle name="Normal 3 2 2 2 4 2 2 2 3 2" xfId="15194" xr:uid="{00000000-0005-0000-0000-00003F3B0000}"/>
    <cellStyle name="Normal 3 2 2 2 4 2 2 2 3 2 2" xfId="15195" xr:uid="{00000000-0005-0000-0000-0000403B0000}"/>
    <cellStyle name="Normal 3 2 2 2 4 2 2 2 3 3" xfId="15196" xr:uid="{00000000-0005-0000-0000-0000413B0000}"/>
    <cellStyle name="Normal 3 2 2 2 4 2 2 2 4" xfId="15197" xr:uid="{00000000-0005-0000-0000-0000423B0000}"/>
    <cellStyle name="Normal 3 2 2 2 4 2 2 2 4 2" xfId="15198" xr:uid="{00000000-0005-0000-0000-0000433B0000}"/>
    <cellStyle name="Normal 3 2 2 2 4 2 2 2 5" xfId="15199" xr:uid="{00000000-0005-0000-0000-0000443B0000}"/>
    <cellStyle name="Normal 3 2 2 2 4 2 2 3" xfId="15200" xr:uid="{00000000-0005-0000-0000-0000453B0000}"/>
    <cellStyle name="Normal 3 2 2 2 4 2 2 3 2" xfId="15201" xr:uid="{00000000-0005-0000-0000-0000463B0000}"/>
    <cellStyle name="Normal 3 2 2 2 4 2 2 3 2 2" xfId="15202" xr:uid="{00000000-0005-0000-0000-0000473B0000}"/>
    <cellStyle name="Normal 3 2 2 2 4 2 2 3 2 2 2" xfId="15203" xr:uid="{00000000-0005-0000-0000-0000483B0000}"/>
    <cellStyle name="Normal 3 2 2 2 4 2 2 3 2 3" xfId="15204" xr:uid="{00000000-0005-0000-0000-0000493B0000}"/>
    <cellStyle name="Normal 3 2 2 2 4 2 2 3 3" xfId="15205" xr:uid="{00000000-0005-0000-0000-00004A3B0000}"/>
    <cellStyle name="Normal 3 2 2 2 4 2 2 3 3 2" xfId="15206" xr:uid="{00000000-0005-0000-0000-00004B3B0000}"/>
    <cellStyle name="Normal 3 2 2 2 4 2 2 3 4" xfId="15207" xr:uid="{00000000-0005-0000-0000-00004C3B0000}"/>
    <cellStyle name="Normal 3 2 2 2 4 2 2 4" xfId="15208" xr:uid="{00000000-0005-0000-0000-00004D3B0000}"/>
    <cellStyle name="Normal 3 2 2 2 4 2 2 4 2" xfId="15209" xr:uid="{00000000-0005-0000-0000-00004E3B0000}"/>
    <cellStyle name="Normal 3 2 2 2 4 2 2 4 2 2" xfId="15210" xr:uid="{00000000-0005-0000-0000-00004F3B0000}"/>
    <cellStyle name="Normal 3 2 2 2 4 2 2 4 2 2 2" xfId="15211" xr:uid="{00000000-0005-0000-0000-0000503B0000}"/>
    <cellStyle name="Normal 3 2 2 2 4 2 2 4 2 3" xfId="15212" xr:uid="{00000000-0005-0000-0000-0000513B0000}"/>
    <cellStyle name="Normal 3 2 2 2 4 2 2 4 3" xfId="15213" xr:uid="{00000000-0005-0000-0000-0000523B0000}"/>
    <cellStyle name="Normal 3 2 2 2 4 2 2 4 3 2" xfId="15214" xr:uid="{00000000-0005-0000-0000-0000533B0000}"/>
    <cellStyle name="Normal 3 2 2 2 4 2 2 4 4" xfId="15215" xr:uid="{00000000-0005-0000-0000-0000543B0000}"/>
    <cellStyle name="Normal 3 2 2 2 4 2 2 5" xfId="15216" xr:uid="{00000000-0005-0000-0000-0000553B0000}"/>
    <cellStyle name="Normal 3 2 2 2 4 2 2 5 2" xfId="15217" xr:uid="{00000000-0005-0000-0000-0000563B0000}"/>
    <cellStyle name="Normal 3 2 2 2 4 2 2 5 2 2" xfId="15218" xr:uid="{00000000-0005-0000-0000-0000573B0000}"/>
    <cellStyle name="Normal 3 2 2 2 4 2 2 5 3" xfId="15219" xr:uid="{00000000-0005-0000-0000-0000583B0000}"/>
    <cellStyle name="Normal 3 2 2 2 4 2 2 6" xfId="15220" xr:uid="{00000000-0005-0000-0000-0000593B0000}"/>
    <cellStyle name="Normal 3 2 2 2 4 2 2 6 2" xfId="15221" xr:uid="{00000000-0005-0000-0000-00005A3B0000}"/>
    <cellStyle name="Normal 3 2 2 2 4 2 2 7" xfId="15222" xr:uid="{00000000-0005-0000-0000-00005B3B0000}"/>
    <cellStyle name="Normal 3 2 2 2 4 2 2 7 2" xfId="15223" xr:uid="{00000000-0005-0000-0000-00005C3B0000}"/>
    <cellStyle name="Normal 3 2 2 2 4 2 2 8" xfId="15224" xr:uid="{00000000-0005-0000-0000-00005D3B0000}"/>
    <cellStyle name="Normal 3 2 2 2 4 2 3" xfId="15225" xr:uid="{00000000-0005-0000-0000-00005E3B0000}"/>
    <cellStyle name="Normal 3 2 2 2 4 2 3 2" xfId="15226" xr:uid="{00000000-0005-0000-0000-00005F3B0000}"/>
    <cellStyle name="Normal 3 2 2 2 4 2 3 2 2" xfId="15227" xr:uid="{00000000-0005-0000-0000-0000603B0000}"/>
    <cellStyle name="Normal 3 2 2 2 4 2 3 2 2 2" xfId="15228" xr:uid="{00000000-0005-0000-0000-0000613B0000}"/>
    <cellStyle name="Normal 3 2 2 2 4 2 3 2 2 2 2" xfId="15229" xr:uid="{00000000-0005-0000-0000-0000623B0000}"/>
    <cellStyle name="Normal 3 2 2 2 4 2 3 2 2 3" xfId="15230" xr:uid="{00000000-0005-0000-0000-0000633B0000}"/>
    <cellStyle name="Normal 3 2 2 2 4 2 3 2 3" xfId="15231" xr:uid="{00000000-0005-0000-0000-0000643B0000}"/>
    <cellStyle name="Normal 3 2 2 2 4 2 3 2 3 2" xfId="15232" xr:uid="{00000000-0005-0000-0000-0000653B0000}"/>
    <cellStyle name="Normal 3 2 2 2 4 2 3 2 4" xfId="15233" xr:uid="{00000000-0005-0000-0000-0000663B0000}"/>
    <cellStyle name="Normal 3 2 2 2 4 2 3 3" xfId="15234" xr:uid="{00000000-0005-0000-0000-0000673B0000}"/>
    <cellStyle name="Normal 3 2 2 2 4 2 3 3 2" xfId="15235" xr:uid="{00000000-0005-0000-0000-0000683B0000}"/>
    <cellStyle name="Normal 3 2 2 2 4 2 3 3 2 2" xfId="15236" xr:uid="{00000000-0005-0000-0000-0000693B0000}"/>
    <cellStyle name="Normal 3 2 2 2 4 2 3 3 3" xfId="15237" xr:uid="{00000000-0005-0000-0000-00006A3B0000}"/>
    <cellStyle name="Normal 3 2 2 2 4 2 3 4" xfId="15238" xr:uid="{00000000-0005-0000-0000-00006B3B0000}"/>
    <cellStyle name="Normal 3 2 2 2 4 2 3 4 2" xfId="15239" xr:uid="{00000000-0005-0000-0000-00006C3B0000}"/>
    <cellStyle name="Normal 3 2 2 2 4 2 3 5" xfId="15240" xr:uid="{00000000-0005-0000-0000-00006D3B0000}"/>
    <cellStyle name="Normal 3 2 2 2 4 2 4" xfId="15241" xr:uid="{00000000-0005-0000-0000-00006E3B0000}"/>
    <cellStyle name="Normal 3 2 2 2 4 2 4 2" xfId="15242" xr:uid="{00000000-0005-0000-0000-00006F3B0000}"/>
    <cellStyle name="Normal 3 2 2 2 4 2 4 2 2" xfId="15243" xr:uid="{00000000-0005-0000-0000-0000703B0000}"/>
    <cellStyle name="Normal 3 2 2 2 4 2 4 2 2 2" xfId="15244" xr:uid="{00000000-0005-0000-0000-0000713B0000}"/>
    <cellStyle name="Normal 3 2 2 2 4 2 4 2 3" xfId="15245" xr:uid="{00000000-0005-0000-0000-0000723B0000}"/>
    <cellStyle name="Normal 3 2 2 2 4 2 4 3" xfId="15246" xr:uid="{00000000-0005-0000-0000-0000733B0000}"/>
    <cellStyle name="Normal 3 2 2 2 4 2 4 3 2" xfId="15247" xr:uid="{00000000-0005-0000-0000-0000743B0000}"/>
    <cellStyle name="Normal 3 2 2 2 4 2 4 4" xfId="15248" xr:uid="{00000000-0005-0000-0000-0000753B0000}"/>
    <cellStyle name="Normal 3 2 2 2 4 2 5" xfId="15249" xr:uid="{00000000-0005-0000-0000-0000763B0000}"/>
    <cellStyle name="Normal 3 2 2 2 4 2 5 2" xfId="15250" xr:uid="{00000000-0005-0000-0000-0000773B0000}"/>
    <cellStyle name="Normal 3 2 2 2 4 2 5 2 2" xfId="15251" xr:uid="{00000000-0005-0000-0000-0000783B0000}"/>
    <cellStyle name="Normal 3 2 2 2 4 2 5 2 2 2" xfId="15252" xr:uid="{00000000-0005-0000-0000-0000793B0000}"/>
    <cellStyle name="Normal 3 2 2 2 4 2 5 2 3" xfId="15253" xr:uid="{00000000-0005-0000-0000-00007A3B0000}"/>
    <cellStyle name="Normal 3 2 2 2 4 2 5 3" xfId="15254" xr:uid="{00000000-0005-0000-0000-00007B3B0000}"/>
    <cellStyle name="Normal 3 2 2 2 4 2 5 3 2" xfId="15255" xr:uid="{00000000-0005-0000-0000-00007C3B0000}"/>
    <cellStyle name="Normal 3 2 2 2 4 2 5 4" xfId="15256" xr:uid="{00000000-0005-0000-0000-00007D3B0000}"/>
    <cellStyle name="Normal 3 2 2 2 4 2 6" xfId="15257" xr:uid="{00000000-0005-0000-0000-00007E3B0000}"/>
    <cellStyle name="Normal 3 2 2 2 4 2 6 2" xfId="15258" xr:uid="{00000000-0005-0000-0000-00007F3B0000}"/>
    <cellStyle name="Normal 3 2 2 2 4 2 6 2 2" xfId="15259" xr:uid="{00000000-0005-0000-0000-0000803B0000}"/>
    <cellStyle name="Normal 3 2 2 2 4 2 6 3" xfId="15260" xr:uid="{00000000-0005-0000-0000-0000813B0000}"/>
    <cellStyle name="Normal 3 2 2 2 4 2 7" xfId="15261" xr:uid="{00000000-0005-0000-0000-0000823B0000}"/>
    <cellStyle name="Normal 3 2 2 2 4 2 7 2" xfId="15262" xr:uid="{00000000-0005-0000-0000-0000833B0000}"/>
    <cellStyle name="Normal 3 2 2 2 4 2 8" xfId="15263" xr:uid="{00000000-0005-0000-0000-0000843B0000}"/>
    <cellStyle name="Normal 3 2 2 2 4 2 8 2" xfId="15264" xr:uid="{00000000-0005-0000-0000-0000853B0000}"/>
    <cellStyle name="Normal 3 2 2 2 4 2 9" xfId="15265" xr:uid="{00000000-0005-0000-0000-0000863B0000}"/>
    <cellStyle name="Normal 3 2 2 2 4 3" xfId="15266" xr:uid="{00000000-0005-0000-0000-0000873B0000}"/>
    <cellStyle name="Normal 3 2 2 2 4 3 2" xfId="15267" xr:uid="{00000000-0005-0000-0000-0000883B0000}"/>
    <cellStyle name="Normal 3 2 2 2 4 3 2 2" xfId="15268" xr:uid="{00000000-0005-0000-0000-0000893B0000}"/>
    <cellStyle name="Normal 3 2 2 2 4 3 2 2 2" xfId="15269" xr:uid="{00000000-0005-0000-0000-00008A3B0000}"/>
    <cellStyle name="Normal 3 2 2 2 4 3 2 2 2 2" xfId="15270" xr:uid="{00000000-0005-0000-0000-00008B3B0000}"/>
    <cellStyle name="Normal 3 2 2 2 4 3 2 2 2 2 2" xfId="15271" xr:uid="{00000000-0005-0000-0000-00008C3B0000}"/>
    <cellStyle name="Normal 3 2 2 2 4 3 2 2 2 3" xfId="15272" xr:uid="{00000000-0005-0000-0000-00008D3B0000}"/>
    <cellStyle name="Normal 3 2 2 2 4 3 2 2 3" xfId="15273" xr:uid="{00000000-0005-0000-0000-00008E3B0000}"/>
    <cellStyle name="Normal 3 2 2 2 4 3 2 2 3 2" xfId="15274" xr:uid="{00000000-0005-0000-0000-00008F3B0000}"/>
    <cellStyle name="Normal 3 2 2 2 4 3 2 2 4" xfId="15275" xr:uid="{00000000-0005-0000-0000-0000903B0000}"/>
    <cellStyle name="Normal 3 2 2 2 4 3 2 3" xfId="15276" xr:uid="{00000000-0005-0000-0000-0000913B0000}"/>
    <cellStyle name="Normal 3 2 2 2 4 3 2 3 2" xfId="15277" xr:uid="{00000000-0005-0000-0000-0000923B0000}"/>
    <cellStyle name="Normal 3 2 2 2 4 3 2 3 2 2" xfId="15278" xr:uid="{00000000-0005-0000-0000-0000933B0000}"/>
    <cellStyle name="Normal 3 2 2 2 4 3 2 3 3" xfId="15279" xr:uid="{00000000-0005-0000-0000-0000943B0000}"/>
    <cellStyle name="Normal 3 2 2 2 4 3 2 4" xfId="15280" xr:uid="{00000000-0005-0000-0000-0000953B0000}"/>
    <cellStyle name="Normal 3 2 2 2 4 3 2 4 2" xfId="15281" xr:uid="{00000000-0005-0000-0000-0000963B0000}"/>
    <cellStyle name="Normal 3 2 2 2 4 3 2 5" xfId="15282" xr:uid="{00000000-0005-0000-0000-0000973B0000}"/>
    <cellStyle name="Normal 3 2 2 2 4 3 3" xfId="15283" xr:uid="{00000000-0005-0000-0000-0000983B0000}"/>
    <cellStyle name="Normal 3 2 2 2 4 3 3 2" xfId="15284" xr:uid="{00000000-0005-0000-0000-0000993B0000}"/>
    <cellStyle name="Normal 3 2 2 2 4 3 3 2 2" xfId="15285" xr:uid="{00000000-0005-0000-0000-00009A3B0000}"/>
    <cellStyle name="Normal 3 2 2 2 4 3 3 2 2 2" xfId="15286" xr:uid="{00000000-0005-0000-0000-00009B3B0000}"/>
    <cellStyle name="Normal 3 2 2 2 4 3 3 2 3" xfId="15287" xr:uid="{00000000-0005-0000-0000-00009C3B0000}"/>
    <cellStyle name="Normal 3 2 2 2 4 3 3 3" xfId="15288" xr:uid="{00000000-0005-0000-0000-00009D3B0000}"/>
    <cellStyle name="Normal 3 2 2 2 4 3 3 3 2" xfId="15289" xr:uid="{00000000-0005-0000-0000-00009E3B0000}"/>
    <cellStyle name="Normal 3 2 2 2 4 3 3 4" xfId="15290" xr:uid="{00000000-0005-0000-0000-00009F3B0000}"/>
    <cellStyle name="Normal 3 2 2 2 4 3 4" xfId="15291" xr:uid="{00000000-0005-0000-0000-0000A03B0000}"/>
    <cellStyle name="Normal 3 2 2 2 4 3 4 2" xfId="15292" xr:uid="{00000000-0005-0000-0000-0000A13B0000}"/>
    <cellStyle name="Normal 3 2 2 2 4 3 4 2 2" xfId="15293" xr:uid="{00000000-0005-0000-0000-0000A23B0000}"/>
    <cellStyle name="Normal 3 2 2 2 4 3 4 2 2 2" xfId="15294" xr:uid="{00000000-0005-0000-0000-0000A33B0000}"/>
    <cellStyle name="Normal 3 2 2 2 4 3 4 2 3" xfId="15295" xr:uid="{00000000-0005-0000-0000-0000A43B0000}"/>
    <cellStyle name="Normal 3 2 2 2 4 3 4 3" xfId="15296" xr:uid="{00000000-0005-0000-0000-0000A53B0000}"/>
    <cellStyle name="Normal 3 2 2 2 4 3 4 3 2" xfId="15297" xr:uid="{00000000-0005-0000-0000-0000A63B0000}"/>
    <cellStyle name="Normal 3 2 2 2 4 3 4 4" xfId="15298" xr:uid="{00000000-0005-0000-0000-0000A73B0000}"/>
    <cellStyle name="Normal 3 2 2 2 4 3 5" xfId="15299" xr:uid="{00000000-0005-0000-0000-0000A83B0000}"/>
    <cellStyle name="Normal 3 2 2 2 4 3 5 2" xfId="15300" xr:uid="{00000000-0005-0000-0000-0000A93B0000}"/>
    <cellStyle name="Normal 3 2 2 2 4 3 5 2 2" xfId="15301" xr:uid="{00000000-0005-0000-0000-0000AA3B0000}"/>
    <cellStyle name="Normal 3 2 2 2 4 3 5 3" xfId="15302" xr:uid="{00000000-0005-0000-0000-0000AB3B0000}"/>
    <cellStyle name="Normal 3 2 2 2 4 3 6" xfId="15303" xr:uid="{00000000-0005-0000-0000-0000AC3B0000}"/>
    <cellStyle name="Normal 3 2 2 2 4 3 6 2" xfId="15304" xr:uid="{00000000-0005-0000-0000-0000AD3B0000}"/>
    <cellStyle name="Normal 3 2 2 2 4 3 7" xfId="15305" xr:uid="{00000000-0005-0000-0000-0000AE3B0000}"/>
    <cellStyle name="Normal 3 2 2 2 4 3 7 2" xfId="15306" xr:uid="{00000000-0005-0000-0000-0000AF3B0000}"/>
    <cellStyle name="Normal 3 2 2 2 4 3 8" xfId="15307" xr:uid="{00000000-0005-0000-0000-0000B03B0000}"/>
    <cellStyle name="Normal 3 2 2 2 4 4" xfId="15308" xr:uid="{00000000-0005-0000-0000-0000B13B0000}"/>
    <cellStyle name="Normal 3 2 2 2 4 4 2" xfId="15309" xr:uid="{00000000-0005-0000-0000-0000B23B0000}"/>
    <cellStyle name="Normal 3 2 2 2 4 4 2 2" xfId="15310" xr:uid="{00000000-0005-0000-0000-0000B33B0000}"/>
    <cellStyle name="Normal 3 2 2 2 4 4 2 2 2" xfId="15311" xr:uid="{00000000-0005-0000-0000-0000B43B0000}"/>
    <cellStyle name="Normal 3 2 2 2 4 4 2 2 2 2" xfId="15312" xr:uid="{00000000-0005-0000-0000-0000B53B0000}"/>
    <cellStyle name="Normal 3 2 2 2 4 4 2 2 3" xfId="15313" xr:uid="{00000000-0005-0000-0000-0000B63B0000}"/>
    <cellStyle name="Normal 3 2 2 2 4 4 2 3" xfId="15314" xr:uid="{00000000-0005-0000-0000-0000B73B0000}"/>
    <cellStyle name="Normal 3 2 2 2 4 4 2 3 2" xfId="15315" xr:uid="{00000000-0005-0000-0000-0000B83B0000}"/>
    <cellStyle name="Normal 3 2 2 2 4 4 2 4" xfId="15316" xr:uid="{00000000-0005-0000-0000-0000B93B0000}"/>
    <cellStyle name="Normal 3 2 2 2 4 4 3" xfId="15317" xr:uid="{00000000-0005-0000-0000-0000BA3B0000}"/>
    <cellStyle name="Normal 3 2 2 2 4 4 3 2" xfId="15318" xr:uid="{00000000-0005-0000-0000-0000BB3B0000}"/>
    <cellStyle name="Normal 3 2 2 2 4 4 3 2 2" xfId="15319" xr:uid="{00000000-0005-0000-0000-0000BC3B0000}"/>
    <cellStyle name="Normal 3 2 2 2 4 4 3 3" xfId="15320" xr:uid="{00000000-0005-0000-0000-0000BD3B0000}"/>
    <cellStyle name="Normal 3 2 2 2 4 4 4" xfId="15321" xr:uid="{00000000-0005-0000-0000-0000BE3B0000}"/>
    <cellStyle name="Normal 3 2 2 2 4 4 4 2" xfId="15322" xr:uid="{00000000-0005-0000-0000-0000BF3B0000}"/>
    <cellStyle name="Normal 3 2 2 2 4 4 5" xfId="15323" xr:uid="{00000000-0005-0000-0000-0000C03B0000}"/>
    <cellStyle name="Normal 3 2 2 2 4 5" xfId="15324" xr:uid="{00000000-0005-0000-0000-0000C13B0000}"/>
    <cellStyle name="Normal 3 2 2 2 4 5 2" xfId="15325" xr:uid="{00000000-0005-0000-0000-0000C23B0000}"/>
    <cellStyle name="Normal 3 2 2 2 4 5 2 2" xfId="15326" xr:uid="{00000000-0005-0000-0000-0000C33B0000}"/>
    <cellStyle name="Normal 3 2 2 2 4 5 2 2 2" xfId="15327" xr:uid="{00000000-0005-0000-0000-0000C43B0000}"/>
    <cellStyle name="Normal 3 2 2 2 4 5 2 3" xfId="15328" xr:uid="{00000000-0005-0000-0000-0000C53B0000}"/>
    <cellStyle name="Normal 3 2 2 2 4 5 3" xfId="15329" xr:uid="{00000000-0005-0000-0000-0000C63B0000}"/>
    <cellStyle name="Normal 3 2 2 2 4 5 3 2" xfId="15330" xr:uid="{00000000-0005-0000-0000-0000C73B0000}"/>
    <cellStyle name="Normal 3 2 2 2 4 5 4" xfId="15331" xr:uid="{00000000-0005-0000-0000-0000C83B0000}"/>
    <cellStyle name="Normal 3 2 2 2 4 6" xfId="15332" xr:uid="{00000000-0005-0000-0000-0000C93B0000}"/>
    <cellStyle name="Normal 3 2 2 2 4 6 2" xfId="15333" xr:uid="{00000000-0005-0000-0000-0000CA3B0000}"/>
    <cellStyle name="Normal 3 2 2 2 4 6 2 2" xfId="15334" xr:uid="{00000000-0005-0000-0000-0000CB3B0000}"/>
    <cellStyle name="Normal 3 2 2 2 4 6 2 2 2" xfId="15335" xr:uid="{00000000-0005-0000-0000-0000CC3B0000}"/>
    <cellStyle name="Normal 3 2 2 2 4 6 2 3" xfId="15336" xr:uid="{00000000-0005-0000-0000-0000CD3B0000}"/>
    <cellStyle name="Normal 3 2 2 2 4 6 3" xfId="15337" xr:uid="{00000000-0005-0000-0000-0000CE3B0000}"/>
    <cellStyle name="Normal 3 2 2 2 4 6 3 2" xfId="15338" xr:uid="{00000000-0005-0000-0000-0000CF3B0000}"/>
    <cellStyle name="Normal 3 2 2 2 4 6 4" xfId="15339" xr:uid="{00000000-0005-0000-0000-0000D03B0000}"/>
    <cellStyle name="Normal 3 2 2 2 4 7" xfId="15340" xr:uid="{00000000-0005-0000-0000-0000D13B0000}"/>
    <cellStyle name="Normal 3 2 2 2 4 7 2" xfId="15341" xr:uid="{00000000-0005-0000-0000-0000D23B0000}"/>
    <cellStyle name="Normal 3 2 2 2 4 7 2 2" xfId="15342" xr:uid="{00000000-0005-0000-0000-0000D33B0000}"/>
    <cellStyle name="Normal 3 2 2 2 4 7 3" xfId="15343" xr:uid="{00000000-0005-0000-0000-0000D43B0000}"/>
    <cellStyle name="Normal 3 2 2 2 4 8" xfId="15344" xr:uid="{00000000-0005-0000-0000-0000D53B0000}"/>
    <cellStyle name="Normal 3 2 2 2 4 8 2" xfId="15345" xr:uid="{00000000-0005-0000-0000-0000D63B0000}"/>
    <cellStyle name="Normal 3 2 2 2 4 9" xfId="15346" xr:uid="{00000000-0005-0000-0000-0000D73B0000}"/>
    <cellStyle name="Normal 3 2 2 2 4 9 2" xfId="15347" xr:uid="{00000000-0005-0000-0000-0000D83B0000}"/>
    <cellStyle name="Normal 3 2 2 2 5" xfId="15348" xr:uid="{00000000-0005-0000-0000-0000D93B0000}"/>
    <cellStyle name="Normal 3 2 2 2 5 10" xfId="15349" xr:uid="{00000000-0005-0000-0000-0000DA3B0000}"/>
    <cellStyle name="Normal 3 2 2 2 5 2" xfId="15350" xr:uid="{00000000-0005-0000-0000-0000DB3B0000}"/>
    <cellStyle name="Normal 3 2 2 2 5 2 2" xfId="15351" xr:uid="{00000000-0005-0000-0000-0000DC3B0000}"/>
    <cellStyle name="Normal 3 2 2 2 5 2 2 2" xfId="15352" xr:uid="{00000000-0005-0000-0000-0000DD3B0000}"/>
    <cellStyle name="Normal 3 2 2 2 5 2 2 2 2" xfId="15353" xr:uid="{00000000-0005-0000-0000-0000DE3B0000}"/>
    <cellStyle name="Normal 3 2 2 2 5 2 2 2 2 2" xfId="15354" xr:uid="{00000000-0005-0000-0000-0000DF3B0000}"/>
    <cellStyle name="Normal 3 2 2 2 5 2 2 2 2 2 2" xfId="15355" xr:uid="{00000000-0005-0000-0000-0000E03B0000}"/>
    <cellStyle name="Normal 3 2 2 2 5 2 2 2 2 2 2 2" xfId="15356" xr:uid="{00000000-0005-0000-0000-0000E13B0000}"/>
    <cellStyle name="Normal 3 2 2 2 5 2 2 2 2 2 3" xfId="15357" xr:uid="{00000000-0005-0000-0000-0000E23B0000}"/>
    <cellStyle name="Normal 3 2 2 2 5 2 2 2 2 3" xfId="15358" xr:uid="{00000000-0005-0000-0000-0000E33B0000}"/>
    <cellStyle name="Normal 3 2 2 2 5 2 2 2 2 3 2" xfId="15359" xr:uid="{00000000-0005-0000-0000-0000E43B0000}"/>
    <cellStyle name="Normal 3 2 2 2 5 2 2 2 2 4" xfId="15360" xr:uid="{00000000-0005-0000-0000-0000E53B0000}"/>
    <cellStyle name="Normal 3 2 2 2 5 2 2 2 3" xfId="15361" xr:uid="{00000000-0005-0000-0000-0000E63B0000}"/>
    <cellStyle name="Normal 3 2 2 2 5 2 2 2 3 2" xfId="15362" xr:uid="{00000000-0005-0000-0000-0000E73B0000}"/>
    <cellStyle name="Normal 3 2 2 2 5 2 2 2 3 2 2" xfId="15363" xr:uid="{00000000-0005-0000-0000-0000E83B0000}"/>
    <cellStyle name="Normal 3 2 2 2 5 2 2 2 3 3" xfId="15364" xr:uid="{00000000-0005-0000-0000-0000E93B0000}"/>
    <cellStyle name="Normal 3 2 2 2 5 2 2 2 4" xfId="15365" xr:uid="{00000000-0005-0000-0000-0000EA3B0000}"/>
    <cellStyle name="Normal 3 2 2 2 5 2 2 2 4 2" xfId="15366" xr:uid="{00000000-0005-0000-0000-0000EB3B0000}"/>
    <cellStyle name="Normal 3 2 2 2 5 2 2 2 5" xfId="15367" xr:uid="{00000000-0005-0000-0000-0000EC3B0000}"/>
    <cellStyle name="Normal 3 2 2 2 5 2 2 3" xfId="15368" xr:uid="{00000000-0005-0000-0000-0000ED3B0000}"/>
    <cellStyle name="Normal 3 2 2 2 5 2 2 3 2" xfId="15369" xr:uid="{00000000-0005-0000-0000-0000EE3B0000}"/>
    <cellStyle name="Normal 3 2 2 2 5 2 2 3 2 2" xfId="15370" xr:uid="{00000000-0005-0000-0000-0000EF3B0000}"/>
    <cellStyle name="Normal 3 2 2 2 5 2 2 3 2 2 2" xfId="15371" xr:uid="{00000000-0005-0000-0000-0000F03B0000}"/>
    <cellStyle name="Normal 3 2 2 2 5 2 2 3 2 3" xfId="15372" xr:uid="{00000000-0005-0000-0000-0000F13B0000}"/>
    <cellStyle name="Normal 3 2 2 2 5 2 2 3 3" xfId="15373" xr:uid="{00000000-0005-0000-0000-0000F23B0000}"/>
    <cellStyle name="Normal 3 2 2 2 5 2 2 3 3 2" xfId="15374" xr:uid="{00000000-0005-0000-0000-0000F33B0000}"/>
    <cellStyle name="Normal 3 2 2 2 5 2 2 3 4" xfId="15375" xr:uid="{00000000-0005-0000-0000-0000F43B0000}"/>
    <cellStyle name="Normal 3 2 2 2 5 2 2 4" xfId="15376" xr:uid="{00000000-0005-0000-0000-0000F53B0000}"/>
    <cellStyle name="Normal 3 2 2 2 5 2 2 4 2" xfId="15377" xr:uid="{00000000-0005-0000-0000-0000F63B0000}"/>
    <cellStyle name="Normal 3 2 2 2 5 2 2 4 2 2" xfId="15378" xr:uid="{00000000-0005-0000-0000-0000F73B0000}"/>
    <cellStyle name="Normal 3 2 2 2 5 2 2 4 2 2 2" xfId="15379" xr:uid="{00000000-0005-0000-0000-0000F83B0000}"/>
    <cellStyle name="Normal 3 2 2 2 5 2 2 4 2 3" xfId="15380" xr:uid="{00000000-0005-0000-0000-0000F93B0000}"/>
    <cellStyle name="Normal 3 2 2 2 5 2 2 4 3" xfId="15381" xr:uid="{00000000-0005-0000-0000-0000FA3B0000}"/>
    <cellStyle name="Normal 3 2 2 2 5 2 2 4 3 2" xfId="15382" xr:uid="{00000000-0005-0000-0000-0000FB3B0000}"/>
    <cellStyle name="Normal 3 2 2 2 5 2 2 4 4" xfId="15383" xr:uid="{00000000-0005-0000-0000-0000FC3B0000}"/>
    <cellStyle name="Normal 3 2 2 2 5 2 2 5" xfId="15384" xr:uid="{00000000-0005-0000-0000-0000FD3B0000}"/>
    <cellStyle name="Normal 3 2 2 2 5 2 2 5 2" xfId="15385" xr:uid="{00000000-0005-0000-0000-0000FE3B0000}"/>
    <cellStyle name="Normal 3 2 2 2 5 2 2 5 2 2" xfId="15386" xr:uid="{00000000-0005-0000-0000-0000FF3B0000}"/>
    <cellStyle name="Normal 3 2 2 2 5 2 2 5 3" xfId="15387" xr:uid="{00000000-0005-0000-0000-0000003C0000}"/>
    <cellStyle name="Normal 3 2 2 2 5 2 2 6" xfId="15388" xr:uid="{00000000-0005-0000-0000-0000013C0000}"/>
    <cellStyle name="Normal 3 2 2 2 5 2 2 6 2" xfId="15389" xr:uid="{00000000-0005-0000-0000-0000023C0000}"/>
    <cellStyle name="Normal 3 2 2 2 5 2 2 7" xfId="15390" xr:uid="{00000000-0005-0000-0000-0000033C0000}"/>
    <cellStyle name="Normal 3 2 2 2 5 2 2 7 2" xfId="15391" xr:uid="{00000000-0005-0000-0000-0000043C0000}"/>
    <cellStyle name="Normal 3 2 2 2 5 2 2 8" xfId="15392" xr:uid="{00000000-0005-0000-0000-0000053C0000}"/>
    <cellStyle name="Normal 3 2 2 2 5 2 3" xfId="15393" xr:uid="{00000000-0005-0000-0000-0000063C0000}"/>
    <cellStyle name="Normal 3 2 2 2 5 2 3 2" xfId="15394" xr:uid="{00000000-0005-0000-0000-0000073C0000}"/>
    <cellStyle name="Normal 3 2 2 2 5 2 3 2 2" xfId="15395" xr:uid="{00000000-0005-0000-0000-0000083C0000}"/>
    <cellStyle name="Normal 3 2 2 2 5 2 3 2 2 2" xfId="15396" xr:uid="{00000000-0005-0000-0000-0000093C0000}"/>
    <cellStyle name="Normal 3 2 2 2 5 2 3 2 2 2 2" xfId="15397" xr:uid="{00000000-0005-0000-0000-00000A3C0000}"/>
    <cellStyle name="Normal 3 2 2 2 5 2 3 2 2 3" xfId="15398" xr:uid="{00000000-0005-0000-0000-00000B3C0000}"/>
    <cellStyle name="Normal 3 2 2 2 5 2 3 2 3" xfId="15399" xr:uid="{00000000-0005-0000-0000-00000C3C0000}"/>
    <cellStyle name="Normal 3 2 2 2 5 2 3 2 3 2" xfId="15400" xr:uid="{00000000-0005-0000-0000-00000D3C0000}"/>
    <cellStyle name="Normal 3 2 2 2 5 2 3 2 4" xfId="15401" xr:uid="{00000000-0005-0000-0000-00000E3C0000}"/>
    <cellStyle name="Normal 3 2 2 2 5 2 3 3" xfId="15402" xr:uid="{00000000-0005-0000-0000-00000F3C0000}"/>
    <cellStyle name="Normal 3 2 2 2 5 2 3 3 2" xfId="15403" xr:uid="{00000000-0005-0000-0000-0000103C0000}"/>
    <cellStyle name="Normal 3 2 2 2 5 2 3 3 2 2" xfId="15404" xr:uid="{00000000-0005-0000-0000-0000113C0000}"/>
    <cellStyle name="Normal 3 2 2 2 5 2 3 3 3" xfId="15405" xr:uid="{00000000-0005-0000-0000-0000123C0000}"/>
    <cellStyle name="Normal 3 2 2 2 5 2 3 4" xfId="15406" xr:uid="{00000000-0005-0000-0000-0000133C0000}"/>
    <cellStyle name="Normal 3 2 2 2 5 2 3 4 2" xfId="15407" xr:uid="{00000000-0005-0000-0000-0000143C0000}"/>
    <cellStyle name="Normal 3 2 2 2 5 2 3 5" xfId="15408" xr:uid="{00000000-0005-0000-0000-0000153C0000}"/>
    <cellStyle name="Normal 3 2 2 2 5 2 4" xfId="15409" xr:uid="{00000000-0005-0000-0000-0000163C0000}"/>
    <cellStyle name="Normal 3 2 2 2 5 2 4 2" xfId="15410" xr:uid="{00000000-0005-0000-0000-0000173C0000}"/>
    <cellStyle name="Normal 3 2 2 2 5 2 4 2 2" xfId="15411" xr:uid="{00000000-0005-0000-0000-0000183C0000}"/>
    <cellStyle name="Normal 3 2 2 2 5 2 4 2 2 2" xfId="15412" xr:uid="{00000000-0005-0000-0000-0000193C0000}"/>
    <cellStyle name="Normal 3 2 2 2 5 2 4 2 3" xfId="15413" xr:uid="{00000000-0005-0000-0000-00001A3C0000}"/>
    <cellStyle name="Normal 3 2 2 2 5 2 4 3" xfId="15414" xr:uid="{00000000-0005-0000-0000-00001B3C0000}"/>
    <cellStyle name="Normal 3 2 2 2 5 2 4 3 2" xfId="15415" xr:uid="{00000000-0005-0000-0000-00001C3C0000}"/>
    <cellStyle name="Normal 3 2 2 2 5 2 4 4" xfId="15416" xr:uid="{00000000-0005-0000-0000-00001D3C0000}"/>
    <cellStyle name="Normal 3 2 2 2 5 2 5" xfId="15417" xr:uid="{00000000-0005-0000-0000-00001E3C0000}"/>
    <cellStyle name="Normal 3 2 2 2 5 2 5 2" xfId="15418" xr:uid="{00000000-0005-0000-0000-00001F3C0000}"/>
    <cellStyle name="Normal 3 2 2 2 5 2 5 2 2" xfId="15419" xr:uid="{00000000-0005-0000-0000-0000203C0000}"/>
    <cellStyle name="Normal 3 2 2 2 5 2 5 2 2 2" xfId="15420" xr:uid="{00000000-0005-0000-0000-0000213C0000}"/>
    <cellStyle name="Normal 3 2 2 2 5 2 5 2 3" xfId="15421" xr:uid="{00000000-0005-0000-0000-0000223C0000}"/>
    <cellStyle name="Normal 3 2 2 2 5 2 5 3" xfId="15422" xr:uid="{00000000-0005-0000-0000-0000233C0000}"/>
    <cellStyle name="Normal 3 2 2 2 5 2 5 3 2" xfId="15423" xr:uid="{00000000-0005-0000-0000-0000243C0000}"/>
    <cellStyle name="Normal 3 2 2 2 5 2 5 4" xfId="15424" xr:uid="{00000000-0005-0000-0000-0000253C0000}"/>
    <cellStyle name="Normal 3 2 2 2 5 2 6" xfId="15425" xr:uid="{00000000-0005-0000-0000-0000263C0000}"/>
    <cellStyle name="Normal 3 2 2 2 5 2 6 2" xfId="15426" xr:uid="{00000000-0005-0000-0000-0000273C0000}"/>
    <cellStyle name="Normal 3 2 2 2 5 2 6 2 2" xfId="15427" xr:uid="{00000000-0005-0000-0000-0000283C0000}"/>
    <cellStyle name="Normal 3 2 2 2 5 2 6 3" xfId="15428" xr:uid="{00000000-0005-0000-0000-0000293C0000}"/>
    <cellStyle name="Normal 3 2 2 2 5 2 7" xfId="15429" xr:uid="{00000000-0005-0000-0000-00002A3C0000}"/>
    <cellStyle name="Normal 3 2 2 2 5 2 7 2" xfId="15430" xr:uid="{00000000-0005-0000-0000-00002B3C0000}"/>
    <cellStyle name="Normal 3 2 2 2 5 2 8" xfId="15431" xr:uid="{00000000-0005-0000-0000-00002C3C0000}"/>
    <cellStyle name="Normal 3 2 2 2 5 2 8 2" xfId="15432" xr:uid="{00000000-0005-0000-0000-00002D3C0000}"/>
    <cellStyle name="Normal 3 2 2 2 5 2 9" xfId="15433" xr:uid="{00000000-0005-0000-0000-00002E3C0000}"/>
    <cellStyle name="Normal 3 2 2 2 5 3" xfId="15434" xr:uid="{00000000-0005-0000-0000-00002F3C0000}"/>
    <cellStyle name="Normal 3 2 2 2 5 3 2" xfId="15435" xr:uid="{00000000-0005-0000-0000-0000303C0000}"/>
    <cellStyle name="Normal 3 2 2 2 5 3 2 2" xfId="15436" xr:uid="{00000000-0005-0000-0000-0000313C0000}"/>
    <cellStyle name="Normal 3 2 2 2 5 3 2 2 2" xfId="15437" xr:uid="{00000000-0005-0000-0000-0000323C0000}"/>
    <cellStyle name="Normal 3 2 2 2 5 3 2 2 2 2" xfId="15438" xr:uid="{00000000-0005-0000-0000-0000333C0000}"/>
    <cellStyle name="Normal 3 2 2 2 5 3 2 2 2 2 2" xfId="15439" xr:uid="{00000000-0005-0000-0000-0000343C0000}"/>
    <cellStyle name="Normal 3 2 2 2 5 3 2 2 2 3" xfId="15440" xr:uid="{00000000-0005-0000-0000-0000353C0000}"/>
    <cellStyle name="Normal 3 2 2 2 5 3 2 2 3" xfId="15441" xr:uid="{00000000-0005-0000-0000-0000363C0000}"/>
    <cellStyle name="Normal 3 2 2 2 5 3 2 2 3 2" xfId="15442" xr:uid="{00000000-0005-0000-0000-0000373C0000}"/>
    <cellStyle name="Normal 3 2 2 2 5 3 2 2 4" xfId="15443" xr:uid="{00000000-0005-0000-0000-0000383C0000}"/>
    <cellStyle name="Normal 3 2 2 2 5 3 2 3" xfId="15444" xr:uid="{00000000-0005-0000-0000-0000393C0000}"/>
    <cellStyle name="Normal 3 2 2 2 5 3 2 3 2" xfId="15445" xr:uid="{00000000-0005-0000-0000-00003A3C0000}"/>
    <cellStyle name="Normal 3 2 2 2 5 3 2 3 2 2" xfId="15446" xr:uid="{00000000-0005-0000-0000-00003B3C0000}"/>
    <cellStyle name="Normal 3 2 2 2 5 3 2 3 3" xfId="15447" xr:uid="{00000000-0005-0000-0000-00003C3C0000}"/>
    <cellStyle name="Normal 3 2 2 2 5 3 2 4" xfId="15448" xr:uid="{00000000-0005-0000-0000-00003D3C0000}"/>
    <cellStyle name="Normal 3 2 2 2 5 3 2 4 2" xfId="15449" xr:uid="{00000000-0005-0000-0000-00003E3C0000}"/>
    <cellStyle name="Normal 3 2 2 2 5 3 2 5" xfId="15450" xr:uid="{00000000-0005-0000-0000-00003F3C0000}"/>
    <cellStyle name="Normal 3 2 2 2 5 3 3" xfId="15451" xr:uid="{00000000-0005-0000-0000-0000403C0000}"/>
    <cellStyle name="Normal 3 2 2 2 5 3 3 2" xfId="15452" xr:uid="{00000000-0005-0000-0000-0000413C0000}"/>
    <cellStyle name="Normal 3 2 2 2 5 3 3 2 2" xfId="15453" xr:uid="{00000000-0005-0000-0000-0000423C0000}"/>
    <cellStyle name="Normal 3 2 2 2 5 3 3 2 2 2" xfId="15454" xr:uid="{00000000-0005-0000-0000-0000433C0000}"/>
    <cellStyle name="Normal 3 2 2 2 5 3 3 2 3" xfId="15455" xr:uid="{00000000-0005-0000-0000-0000443C0000}"/>
    <cellStyle name="Normal 3 2 2 2 5 3 3 3" xfId="15456" xr:uid="{00000000-0005-0000-0000-0000453C0000}"/>
    <cellStyle name="Normal 3 2 2 2 5 3 3 3 2" xfId="15457" xr:uid="{00000000-0005-0000-0000-0000463C0000}"/>
    <cellStyle name="Normal 3 2 2 2 5 3 3 4" xfId="15458" xr:uid="{00000000-0005-0000-0000-0000473C0000}"/>
    <cellStyle name="Normal 3 2 2 2 5 3 4" xfId="15459" xr:uid="{00000000-0005-0000-0000-0000483C0000}"/>
    <cellStyle name="Normal 3 2 2 2 5 3 4 2" xfId="15460" xr:uid="{00000000-0005-0000-0000-0000493C0000}"/>
    <cellStyle name="Normal 3 2 2 2 5 3 4 2 2" xfId="15461" xr:uid="{00000000-0005-0000-0000-00004A3C0000}"/>
    <cellStyle name="Normal 3 2 2 2 5 3 4 2 2 2" xfId="15462" xr:uid="{00000000-0005-0000-0000-00004B3C0000}"/>
    <cellStyle name="Normal 3 2 2 2 5 3 4 2 3" xfId="15463" xr:uid="{00000000-0005-0000-0000-00004C3C0000}"/>
    <cellStyle name="Normal 3 2 2 2 5 3 4 3" xfId="15464" xr:uid="{00000000-0005-0000-0000-00004D3C0000}"/>
    <cellStyle name="Normal 3 2 2 2 5 3 4 3 2" xfId="15465" xr:uid="{00000000-0005-0000-0000-00004E3C0000}"/>
    <cellStyle name="Normal 3 2 2 2 5 3 4 4" xfId="15466" xr:uid="{00000000-0005-0000-0000-00004F3C0000}"/>
    <cellStyle name="Normal 3 2 2 2 5 3 5" xfId="15467" xr:uid="{00000000-0005-0000-0000-0000503C0000}"/>
    <cellStyle name="Normal 3 2 2 2 5 3 5 2" xfId="15468" xr:uid="{00000000-0005-0000-0000-0000513C0000}"/>
    <cellStyle name="Normal 3 2 2 2 5 3 5 2 2" xfId="15469" xr:uid="{00000000-0005-0000-0000-0000523C0000}"/>
    <cellStyle name="Normal 3 2 2 2 5 3 5 3" xfId="15470" xr:uid="{00000000-0005-0000-0000-0000533C0000}"/>
    <cellStyle name="Normal 3 2 2 2 5 3 6" xfId="15471" xr:uid="{00000000-0005-0000-0000-0000543C0000}"/>
    <cellStyle name="Normal 3 2 2 2 5 3 6 2" xfId="15472" xr:uid="{00000000-0005-0000-0000-0000553C0000}"/>
    <cellStyle name="Normal 3 2 2 2 5 3 7" xfId="15473" xr:uid="{00000000-0005-0000-0000-0000563C0000}"/>
    <cellStyle name="Normal 3 2 2 2 5 3 7 2" xfId="15474" xr:uid="{00000000-0005-0000-0000-0000573C0000}"/>
    <cellStyle name="Normal 3 2 2 2 5 3 8" xfId="15475" xr:uid="{00000000-0005-0000-0000-0000583C0000}"/>
    <cellStyle name="Normal 3 2 2 2 5 4" xfId="15476" xr:uid="{00000000-0005-0000-0000-0000593C0000}"/>
    <cellStyle name="Normal 3 2 2 2 5 4 2" xfId="15477" xr:uid="{00000000-0005-0000-0000-00005A3C0000}"/>
    <cellStyle name="Normal 3 2 2 2 5 4 2 2" xfId="15478" xr:uid="{00000000-0005-0000-0000-00005B3C0000}"/>
    <cellStyle name="Normal 3 2 2 2 5 4 2 2 2" xfId="15479" xr:uid="{00000000-0005-0000-0000-00005C3C0000}"/>
    <cellStyle name="Normal 3 2 2 2 5 4 2 2 2 2" xfId="15480" xr:uid="{00000000-0005-0000-0000-00005D3C0000}"/>
    <cellStyle name="Normal 3 2 2 2 5 4 2 2 3" xfId="15481" xr:uid="{00000000-0005-0000-0000-00005E3C0000}"/>
    <cellStyle name="Normal 3 2 2 2 5 4 2 3" xfId="15482" xr:uid="{00000000-0005-0000-0000-00005F3C0000}"/>
    <cellStyle name="Normal 3 2 2 2 5 4 2 3 2" xfId="15483" xr:uid="{00000000-0005-0000-0000-0000603C0000}"/>
    <cellStyle name="Normal 3 2 2 2 5 4 2 4" xfId="15484" xr:uid="{00000000-0005-0000-0000-0000613C0000}"/>
    <cellStyle name="Normal 3 2 2 2 5 4 3" xfId="15485" xr:uid="{00000000-0005-0000-0000-0000623C0000}"/>
    <cellStyle name="Normal 3 2 2 2 5 4 3 2" xfId="15486" xr:uid="{00000000-0005-0000-0000-0000633C0000}"/>
    <cellStyle name="Normal 3 2 2 2 5 4 3 2 2" xfId="15487" xr:uid="{00000000-0005-0000-0000-0000643C0000}"/>
    <cellStyle name="Normal 3 2 2 2 5 4 3 3" xfId="15488" xr:uid="{00000000-0005-0000-0000-0000653C0000}"/>
    <cellStyle name="Normal 3 2 2 2 5 4 4" xfId="15489" xr:uid="{00000000-0005-0000-0000-0000663C0000}"/>
    <cellStyle name="Normal 3 2 2 2 5 4 4 2" xfId="15490" xr:uid="{00000000-0005-0000-0000-0000673C0000}"/>
    <cellStyle name="Normal 3 2 2 2 5 4 5" xfId="15491" xr:uid="{00000000-0005-0000-0000-0000683C0000}"/>
    <cellStyle name="Normal 3 2 2 2 5 5" xfId="15492" xr:uid="{00000000-0005-0000-0000-0000693C0000}"/>
    <cellStyle name="Normal 3 2 2 2 5 5 2" xfId="15493" xr:uid="{00000000-0005-0000-0000-00006A3C0000}"/>
    <cellStyle name="Normal 3 2 2 2 5 5 2 2" xfId="15494" xr:uid="{00000000-0005-0000-0000-00006B3C0000}"/>
    <cellStyle name="Normal 3 2 2 2 5 5 2 2 2" xfId="15495" xr:uid="{00000000-0005-0000-0000-00006C3C0000}"/>
    <cellStyle name="Normal 3 2 2 2 5 5 2 3" xfId="15496" xr:uid="{00000000-0005-0000-0000-00006D3C0000}"/>
    <cellStyle name="Normal 3 2 2 2 5 5 3" xfId="15497" xr:uid="{00000000-0005-0000-0000-00006E3C0000}"/>
    <cellStyle name="Normal 3 2 2 2 5 5 3 2" xfId="15498" xr:uid="{00000000-0005-0000-0000-00006F3C0000}"/>
    <cellStyle name="Normal 3 2 2 2 5 5 4" xfId="15499" xr:uid="{00000000-0005-0000-0000-0000703C0000}"/>
    <cellStyle name="Normal 3 2 2 2 5 6" xfId="15500" xr:uid="{00000000-0005-0000-0000-0000713C0000}"/>
    <cellStyle name="Normal 3 2 2 2 5 6 2" xfId="15501" xr:uid="{00000000-0005-0000-0000-0000723C0000}"/>
    <cellStyle name="Normal 3 2 2 2 5 6 2 2" xfId="15502" xr:uid="{00000000-0005-0000-0000-0000733C0000}"/>
    <cellStyle name="Normal 3 2 2 2 5 6 2 2 2" xfId="15503" xr:uid="{00000000-0005-0000-0000-0000743C0000}"/>
    <cellStyle name="Normal 3 2 2 2 5 6 2 3" xfId="15504" xr:uid="{00000000-0005-0000-0000-0000753C0000}"/>
    <cellStyle name="Normal 3 2 2 2 5 6 3" xfId="15505" xr:uid="{00000000-0005-0000-0000-0000763C0000}"/>
    <cellStyle name="Normal 3 2 2 2 5 6 3 2" xfId="15506" xr:uid="{00000000-0005-0000-0000-0000773C0000}"/>
    <cellStyle name="Normal 3 2 2 2 5 6 4" xfId="15507" xr:uid="{00000000-0005-0000-0000-0000783C0000}"/>
    <cellStyle name="Normal 3 2 2 2 5 7" xfId="15508" xr:uid="{00000000-0005-0000-0000-0000793C0000}"/>
    <cellStyle name="Normal 3 2 2 2 5 7 2" xfId="15509" xr:uid="{00000000-0005-0000-0000-00007A3C0000}"/>
    <cellStyle name="Normal 3 2 2 2 5 7 2 2" xfId="15510" xr:uid="{00000000-0005-0000-0000-00007B3C0000}"/>
    <cellStyle name="Normal 3 2 2 2 5 7 3" xfId="15511" xr:uid="{00000000-0005-0000-0000-00007C3C0000}"/>
    <cellStyle name="Normal 3 2 2 2 5 8" xfId="15512" xr:uid="{00000000-0005-0000-0000-00007D3C0000}"/>
    <cellStyle name="Normal 3 2 2 2 5 8 2" xfId="15513" xr:uid="{00000000-0005-0000-0000-00007E3C0000}"/>
    <cellStyle name="Normal 3 2 2 2 5 9" xfId="15514" xr:uid="{00000000-0005-0000-0000-00007F3C0000}"/>
    <cellStyle name="Normal 3 2 2 2 5 9 2" xfId="15515" xr:uid="{00000000-0005-0000-0000-0000803C0000}"/>
    <cellStyle name="Normal 3 2 2 2 6" xfId="15516" xr:uid="{00000000-0005-0000-0000-0000813C0000}"/>
    <cellStyle name="Normal 3 2 2 2 6 10" xfId="15517" xr:uid="{00000000-0005-0000-0000-0000823C0000}"/>
    <cellStyle name="Normal 3 2 2 2 6 2" xfId="15518" xr:uid="{00000000-0005-0000-0000-0000833C0000}"/>
    <cellStyle name="Normal 3 2 2 2 6 2 2" xfId="15519" xr:uid="{00000000-0005-0000-0000-0000843C0000}"/>
    <cellStyle name="Normal 3 2 2 2 6 2 2 2" xfId="15520" xr:uid="{00000000-0005-0000-0000-0000853C0000}"/>
    <cellStyle name="Normal 3 2 2 2 6 2 2 2 2" xfId="15521" xr:uid="{00000000-0005-0000-0000-0000863C0000}"/>
    <cellStyle name="Normal 3 2 2 2 6 2 2 2 2 2" xfId="15522" xr:uid="{00000000-0005-0000-0000-0000873C0000}"/>
    <cellStyle name="Normal 3 2 2 2 6 2 2 2 2 2 2" xfId="15523" xr:uid="{00000000-0005-0000-0000-0000883C0000}"/>
    <cellStyle name="Normal 3 2 2 2 6 2 2 2 2 2 2 2" xfId="15524" xr:uid="{00000000-0005-0000-0000-0000893C0000}"/>
    <cellStyle name="Normal 3 2 2 2 6 2 2 2 2 2 3" xfId="15525" xr:uid="{00000000-0005-0000-0000-00008A3C0000}"/>
    <cellStyle name="Normal 3 2 2 2 6 2 2 2 2 3" xfId="15526" xr:uid="{00000000-0005-0000-0000-00008B3C0000}"/>
    <cellStyle name="Normal 3 2 2 2 6 2 2 2 2 3 2" xfId="15527" xr:uid="{00000000-0005-0000-0000-00008C3C0000}"/>
    <cellStyle name="Normal 3 2 2 2 6 2 2 2 2 4" xfId="15528" xr:uid="{00000000-0005-0000-0000-00008D3C0000}"/>
    <cellStyle name="Normal 3 2 2 2 6 2 2 2 3" xfId="15529" xr:uid="{00000000-0005-0000-0000-00008E3C0000}"/>
    <cellStyle name="Normal 3 2 2 2 6 2 2 2 3 2" xfId="15530" xr:uid="{00000000-0005-0000-0000-00008F3C0000}"/>
    <cellStyle name="Normal 3 2 2 2 6 2 2 2 3 2 2" xfId="15531" xr:uid="{00000000-0005-0000-0000-0000903C0000}"/>
    <cellStyle name="Normal 3 2 2 2 6 2 2 2 3 3" xfId="15532" xr:uid="{00000000-0005-0000-0000-0000913C0000}"/>
    <cellStyle name="Normal 3 2 2 2 6 2 2 2 4" xfId="15533" xr:uid="{00000000-0005-0000-0000-0000923C0000}"/>
    <cellStyle name="Normal 3 2 2 2 6 2 2 2 4 2" xfId="15534" xr:uid="{00000000-0005-0000-0000-0000933C0000}"/>
    <cellStyle name="Normal 3 2 2 2 6 2 2 2 5" xfId="15535" xr:uid="{00000000-0005-0000-0000-0000943C0000}"/>
    <cellStyle name="Normal 3 2 2 2 6 2 2 3" xfId="15536" xr:uid="{00000000-0005-0000-0000-0000953C0000}"/>
    <cellStyle name="Normal 3 2 2 2 6 2 2 3 2" xfId="15537" xr:uid="{00000000-0005-0000-0000-0000963C0000}"/>
    <cellStyle name="Normal 3 2 2 2 6 2 2 3 2 2" xfId="15538" xr:uid="{00000000-0005-0000-0000-0000973C0000}"/>
    <cellStyle name="Normal 3 2 2 2 6 2 2 3 2 2 2" xfId="15539" xr:uid="{00000000-0005-0000-0000-0000983C0000}"/>
    <cellStyle name="Normal 3 2 2 2 6 2 2 3 2 3" xfId="15540" xr:uid="{00000000-0005-0000-0000-0000993C0000}"/>
    <cellStyle name="Normal 3 2 2 2 6 2 2 3 3" xfId="15541" xr:uid="{00000000-0005-0000-0000-00009A3C0000}"/>
    <cellStyle name="Normal 3 2 2 2 6 2 2 3 3 2" xfId="15542" xr:uid="{00000000-0005-0000-0000-00009B3C0000}"/>
    <cellStyle name="Normal 3 2 2 2 6 2 2 3 4" xfId="15543" xr:uid="{00000000-0005-0000-0000-00009C3C0000}"/>
    <cellStyle name="Normal 3 2 2 2 6 2 2 4" xfId="15544" xr:uid="{00000000-0005-0000-0000-00009D3C0000}"/>
    <cellStyle name="Normal 3 2 2 2 6 2 2 4 2" xfId="15545" xr:uid="{00000000-0005-0000-0000-00009E3C0000}"/>
    <cellStyle name="Normal 3 2 2 2 6 2 2 4 2 2" xfId="15546" xr:uid="{00000000-0005-0000-0000-00009F3C0000}"/>
    <cellStyle name="Normal 3 2 2 2 6 2 2 4 2 2 2" xfId="15547" xr:uid="{00000000-0005-0000-0000-0000A03C0000}"/>
    <cellStyle name="Normal 3 2 2 2 6 2 2 4 2 3" xfId="15548" xr:uid="{00000000-0005-0000-0000-0000A13C0000}"/>
    <cellStyle name="Normal 3 2 2 2 6 2 2 4 3" xfId="15549" xr:uid="{00000000-0005-0000-0000-0000A23C0000}"/>
    <cellStyle name="Normal 3 2 2 2 6 2 2 4 3 2" xfId="15550" xr:uid="{00000000-0005-0000-0000-0000A33C0000}"/>
    <cellStyle name="Normal 3 2 2 2 6 2 2 4 4" xfId="15551" xr:uid="{00000000-0005-0000-0000-0000A43C0000}"/>
    <cellStyle name="Normal 3 2 2 2 6 2 2 5" xfId="15552" xr:uid="{00000000-0005-0000-0000-0000A53C0000}"/>
    <cellStyle name="Normal 3 2 2 2 6 2 2 5 2" xfId="15553" xr:uid="{00000000-0005-0000-0000-0000A63C0000}"/>
    <cellStyle name="Normal 3 2 2 2 6 2 2 5 2 2" xfId="15554" xr:uid="{00000000-0005-0000-0000-0000A73C0000}"/>
    <cellStyle name="Normal 3 2 2 2 6 2 2 5 3" xfId="15555" xr:uid="{00000000-0005-0000-0000-0000A83C0000}"/>
    <cellStyle name="Normal 3 2 2 2 6 2 2 6" xfId="15556" xr:uid="{00000000-0005-0000-0000-0000A93C0000}"/>
    <cellStyle name="Normal 3 2 2 2 6 2 2 6 2" xfId="15557" xr:uid="{00000000-0005-0000-0000-0000AA3C0000}"/>
    <cellStyle name="Normal 3 2 2 2 6 2 2 7" xfId="15558" xr:uid="{00000000-0005-0000-0000-0000AB3C0000}"/>
    <cellStyle name="Normal 3 2 2 2 6 2 2 7 2" xfId="15559" xr:uid="{00000000-0005-0000-0000-0000AC3C0000}"/>
    <cellStyle name="Normal 3 2 2 2 6 2 2 8" xfId="15560" xr:uid="{00000000-0005-0000-0000-0000AD3C0000}"/>
    <cellStyle name="Normal 3 2 2 2 6 2 3" xfId="15561" xr:uid="{00000000-0005-0000-0000-0000AE3C0000}"/>
    <cellStyle name="Normal 3 2 2 2 6 2 3 2" xfId="15562" xr:uid="{00000000-0005-0000-0000-0000AF3C0000}"/>
    <cellStyle name="Normal 3 2 2 2 6 2 3 2 2" xfId="15563" xr:uid="{00000000-0005-0000-0000-0000B03C0000}"/>
    <cellStyle name="Normal 3 2 2 2 6 2 3 2 2 2" xfId="15564" xr:uid="{00000000-0005-0000-0000-0000B13C0000}"/>
    <cellStyle name="Normal 3 2 2 2 6 2 3 2 2 2 2" xfId="15565" xr:uid="{00000000-0005-0000-0000-0000B23C0000}"/>
    <cellStyle name="Normal 3 2 2 2 6 2 3 2 2 3" xfId="15566" xr:uid="{00000000-0005-0000-0000-0000B33C0000}"/>
    <cellStyle name="Normal 3 2 2 2 6 2 3 2 3" xfId="15567" xr:uid="{00000000-0005-0000-0000-0000B43C0000}"/>
    <cellStyle name="Normal 3 2 2 2 6 2 3 2 3 2" xfId="15568" xr:uid="{00000000-0005-0000-0000-0000B53C0000}"/>
    <cellStyle name="Normal 3 2 2 2 6 2 3 2 4" xfId="15569" xr:uid="{00000000-0005-0000-0000-0000B63C0000}"/>
    <cellStyle name="Normal 3 2 2 2 6 2 3 3" xfId="15570" xr:uid="{00000000-0005-0000-0000-0000B73C0000}"/>
    <cellStyle name="Normal 3 2 2 2 6 2 3 3 2" xfId="15571" xr:uid="{00000000-0005-0000-0000-0000B83C0000}"/>
    <cellStyle name="Normal 3 2 2 2 6 2 3 3 2 2" xfId="15572" xr:uid="{00000000-0005-0000-0000-0000B93C0000}"/>
    <cellStyle name="Normal 3 2 2 2 6 2 3 3 3" xfId="15573" xr:uid="{00000000-0005-0000-0000-0000BA3C0000}"/>
    <cellStyle name="Normal 3 2 2 2 6 2 3 4" xfId="15574" xr:uid="{00000000-0005-0000-0000-0000BB3C0000}"/>
    <cellStyle name="Normal 3 2 2 2 6 2 3 4 2" xfId="15575" xr:uid="{00000000-0005-0000-0000-0000BC3C0000}"/>
    <cellStyle name="Normal 3 2 2 2 6 2 3 5" xfId="15576" xr:uid="{00000000-0005-0000-0000-0000BD3C0000}"/>
    <cellStyle name="Normal 3 2 2 2 6 2 4" xfId="15577" xr:uid="{00000000-0005-0000-0000-0000BE3C0000}"/>
    <cellStyle name="Normal 3 2 2 2 6 2 4 2" xfId="15578" xr:uid="{00000000-0005-0000-0000-0000BF3C0000}"/>
    <cellStyle name="Normal 3 2 2 2 6 2 4 2 2" xfId="15579" xr:uid="{00000000-0005-0000-0000-0000C03C0000}"/>
    <cellStyle name="Normal 3 2 2 2 6 2 4 2 2 2" xfId="15580" xr:uid="{00000000-0005-0000-0000-0000C13C0000}"/>
    <cellStyle name="Normal 3 2 2 2 6 2 4 2 3" xfId="15581" xr:uid="{00000000-0005-0000-0000-0000C23C0000}"/>
    <cellStyle name="Normal 3 2 2 2 6 2 4 3" xfId="15582" xr:uid="{00000000-0005-0000-0000-0000C33C0000}"/>
    <cellStyle name="Normal 3 2 2 2 6 2 4 3 2" xfId="15583" xr:uid="{00000000-0005-0000-0000-0000C43C0000}"/>
    <cellStyle name="Normal 3 2 2 2 6 2 4 4" xfId="15584" xr:uid="{00000000-0005-0000-0000-0000C53C0000}"/>
    <cellStyle name="Normal 3 2 2 2 6 2 5" xfId="15585" xr:uid="{00000000-0005-0000-0000-0000C63C0000}"/>
    <cellStyle name="Normal 3 2 2 2 6 2 5 2" xfId="15586" xr:uid="{00000000-0005-0000-0000-0000C73C0000}"/>
    <cellStyle name="Normal 3 2 2 2 6 2 5 2 2" xfId="15587" xr:uid="{00000000-0005-0000-0000-0000C83C0000}"/>
    <cellStyle name="Normal 3 2 2 2 6 2 5 2 2 2" xfId="15588" xr:uid="{00000000-0005-0000-0000-0000C93C0000}"/>
    <cellStyle name="Normal 3 2 2 2 6 2 5 2 3" xfId="15589" xr:uid="{00000000-0005-0000-0000-0000CA3C0000}"/>
    <cellStyle name="Normal 3 2 2 2 6 2 5 3" xfId="15590" xr:uid="{00000000-0005-0000-0000-0000CB3C0000}"/>
    <cellStyle name="Normal 3 2 2 2 6 2 5 3 2" xfId="15591" xr:uid="{00000000-0005-0000-0000-0000CC3C0000}"/>
    <cellStyle name="Normal 3 2 2 2 6 2 5 4" xfId="15592" xr:uid="{00000000-0005-0000-0000-0000CD3C0000}"/>
    <cellStyle name="Normal 3 2 2 2 6 2 6" xfId="15593" xr:uid="{00000000-0005-0000-0000-0000CE3C0000}"/>
    <cellStyle name="Normal 3 2 2 2 6 2 6 2" xfId="15594" xr:uid="{00000000-0005-0000-0000-0000CF3C0000}"/>
    <cellStyle name="Normal 3 2 2 2 6 2 6 2 2" xfId="15595" xr:uid="{00000000-0005-0000-0000-0000D03C0000}"/>
    <cellStyle name="Normal 3 2 2 2 6 2 6 3" xfId="15596" xr:uid="{00000000-0005-0000-0000-0000D13C0000}"/>
    <cellStyle name="Normal 3 2 2 2 6 2 7" xfId="15597" xr:uid="{00000000-0005-0000-0000-0000D23C0000}"/>
    <cellStyle name="Normal 3 2 2 2 6 2 7 2" xfId="15598" xr:uid="{00000000-0005-0000-0000-0000D33C0000}"/>
    <cellStyle name="Normal 3 2 2 2 6 2 8" xfId="15599" xr:uid="{00000000-0005-0000-0000-0000D43C0000}"/>
    <cellStyle name="Normal 3 2 2 2 6 2 8 2" xfId="15600" xr:uid="{00000000-0005-0000-0000-0000D53C0000}"/>
    <cellStyle name="Normal 3 2 2 2 6 2 9" xfId="15601" xr:uid="{00000000-0005-0000-0000-0000D63C0000}"/>
    <cellStyle name="Normal 3 2 2 2 6 3" xfId="15602" xr:uid="{00000000-0005-0000-0000-0000D73C0000}"/>
    <cellStyle name="Normal 3 2 2 2 6 3 2" xfId="15603" xr:uid="{00000000-0005-0000-0000-0000D83C0000}"/>
    <cellStyle name="Normal 3 2 2 2 6 3 2 2" xfId="15604" xr:uid="{00000000-0005-0000-0000-0000D93C0000}"/>
    <cellStyle name="Normal 3 2 2 2 6 3 2 2 2" xfId="15605" xr:uid="{00000000-0005-0000-0000-0000DA3C0000}"/>
    <cellStyle name="Normal 3 2 2 2 6 3 2 2 2 2" xfId="15606" xr:uid="{00000000-0005-0000-0000-0000DB3C0000}"/>
    <cellStyle name="Normal 3 2 2 2 6 3 2 2 2 2 2" xfId="15607" xr:uid="{00000000-0005-0000-0000-0000DC3C0000}"/>
    <cellStyle name="Normal 3 2 2 2 6 3 2 2 2 3" xfId="15608" xr:uid="{00000000-0005-0000-0000-0000DD3C0000}"/>
    <cellStyle name="Normal 3 2 2 2 6 3 2 2 3" xfId="15609" xr:uid="{00000000-0005-0000-0000-0000DE3C0000}"/>
    <cellStyle name="Normal 3 2 2 2 6 3 2 2 3 2" xfId="15610" xr:uid="{00000000-0005-0000-0000-0000DF3C0000}"/>
    <cellStyle name="Normal 3 2 2 2 6 3 2 2 4" xfId="15611" xr:uid="{00000000-0005-0000-0000-0000E03C0000}"/>
    <cellStyle name="Normal 3 2 2 2 6 3 2 3" xfId="15612" xr:uid="{00000000-0005-0000-0000-0000E13C0000}"/>
    <cellStyle name="Normal 3 2 2 2 6 3 2 3 2" xfId="15613" xr:uid="{00000000-0005-0000-0000-0000E23C0000}"/>
    <cellStyle name="Normal 3 2 2 2 6 3 2 3 2 2" xfId="15614" xr:uid="{00000000-0005-0000-0000-0000E33C0000}"/>
    <cellStyle name="Normal 3 2 2 2 6 3 2 3 3" xfId="15615" xr:uid="{00000000-0005-0000-0000-0000E43C0000}"/>
    <cellStyle name="Normal 3 2 2 2 6 3 2 4" xfId="15616" xr:uid="{00000000-0005-0000-0000-0000E53C0000}"/>
    <cellStyle name="Normal 3 2 2 2 6 3 2 4 2" xfId="15617" xr:uid="{00000000-0005-0000-0000-0000E63C0000}"/>
    <cellStyle name="Normal 3 2 2 2 6 3 2 5" xfId="15618" xr:uid="{00000000-0005-0000-0000-0000E73C0000}"/>
    <cellStyle name="Normal 3 2 2 2 6 3 3" xfId="15619" xr:uid="{00000000-0005-0000-0000-0000E83C0000}"/>
    <cellStyle name="Normal 3 2 2 2 6 3 3 2" xfId="15620" xr:uid="{00000000-0005-0000-0000-0000E93C0000}"/>
    <cellStyle name="Normal 3 2 2 2 6 3 3 2 2" xfId="15621" xr:uid="{00000000-0005-0000-0000-0000EA3C0000}"/>
    <cellStyle name="Normal 3 2 2 2 6 3 3 2 2 2" xfId="15622" xr:uid="{00000000-0005-0000-0000-0000EB3C0000}"/>
    <cellStyle name="Normal 3 2 2 2 6 3 3 2 3" xfId="15623" xr:uid="{00000000-0005-0000-0000-0000EC3C0000}"/>
    <cellStyle name="Normal 3 2 2 2 6 3 3 3" xfId="15624" xr:uid="{00000000-0005-0000-0000-0000ED3C0000}"/>
    <cellStyle name="Normal 3 2 2 2 6 3 3 3 2" xfId="15625" xr:uid="{00000000-0005-0000-0000-0000EE3C0000}"/>
    <cellStyle name="Normal 3 2 2 2 6 3 3 4" xfId="15626" xr:uid="{00000000-0005-0000-0000-0000EF3C0000}"/>
    <cellStyle name="Normal 3 2 2 2 6 3 4" xfId="15627" xr:uid="{00000000-0005-0000-0000-0000F03C0000}"/>
    <cellStyle name="Normal 3 2 2 2 6 3 4 2" xfId="15628" xr:uid="{00000000-0005-0000-0000-0000F13C0000}"/>
    <cellStyle name="Normal 3 2 2 2 6 3 4 2 2" xfId="15629" xr:uid="{00000000-0005-0000-0000-0000F23C0000}"/>
    <cellStyle name="Normal 3 2 2 2 6 3 4 2 2 2" xfId="15630" xr:uid="{00000000-0005-0000-0000-0000F33C0000}"/>
    <cellStyle name="Normal 3 2 2 2 6 3 4 2 3" xfId="15631" xr:uid="{00000000-0005-0000-0000-0000F43C0000}"/>
    <cellStyle name="Normal 3 2 2 2 6 3 4 3" xfId="15632" xr:uid="{00000000-0005-0000-0000-0000F53C0000}"/>
    <cellStyle name="Normal 3 2 2 2 6 3 4 3 2" xfId="15633" xr:uid="{00000000-0005-0000-0000-0000F63C0000}"/>
    <cellStyle name="Normal 3 2 2 2 6 3 4 4" xfId="15634" xr:uid="{00000000-0005-0000-0000-0000F73C0000}"/>
    <cellStyle name="Normal 3 2 2 2 6 3 5" xfId="15635" xr:uid="{00000000-0005-0000-0000-0000F83C0000}"/>
    <cellStyle name="Normal 3 2 2 2 6 3 5 2" xfId="15636" xr:uid="{00000000-0005-0000-0000-0000F93C0000}"/>
    <cellStyle name="Normal 3 2 2 2 6 3 5 2 2" xfId="15637" xr:uid="{00000000-0005-0000-0000-0000FA3C0000}"/>
    <cellStyle name="Normal 3 2 2 2 6 3 5 3" xfId="15638" xr:uid="{00000000-0005-0000-0000-0000FB3C0000}"/>
    <cellStyle name="Normal 3 2 2 2 6 3 6" xfId="15639" xr:uid="{00000000-0005-0000-0000-0000FC3C0000}"/>
    <cellStyle name="Normal 3 2 2 2 6 3 6 2" xfId="15640" xr:uid="{00000000-0005-0000-0000-0000FD3C0000}"/>
    <cellStyle name="Normal 3 2 2 2 6 3 7" xfId="15641" xr:uid="{00000000-0005-0000-0000-0000FE3C0000}"/>
    <cellStyle name="Normal 3 2 2 2 6 3 7 2" xfId="15642" xr:uid="{00000000-0005-0000-0000-0000FF3C0000}"/>
    <cellStyle name="Normal 3 2 2 2 6 3 8" xfId="15643" xr:uid="{00000000-0005-0000-0000-0000003D0000}"/>
    <cellStyle name="Normal 3 2 2 2 6 4" xfId="15644" xr:uid="{00000000-0005-0000-0000-0000013D0000}"/>
    <cellStyle name="Normal 3 2 2 2 6 4 2" xfId="15645" xr:uid="{00000000-0005-0000-0000-0000023D0000}"/>
    <cellStyle name="Normal 3 2 2 2 6 4 2 2" xfId="15646" xr:uid="{00000000-0005-0000-0000-0000033D0000}"/>
    <cellStyle name="Normal 3 2 2 2 6 4 2 2 2" xfId="15647" xr:uid="{00000000-0005-0000-0000-0000043D0000}"/>
    <cellStyle name="Normal 3 2 2 2 6 4 2 2 2 2" xfId="15648" xr:uid="{00000000-0005-0000-0000-0000053D0000}"/>
    <cellStyle name="Normal 3 2 2 2 6 4 2 2 3" xfId="15649" xr:uid="{00000000-0005-0000-0000-0000063D0000}"/>
    <cellStyle name="Normal 3 2 2 2 6 4 2 3" xfId="15650" xr:uid="{00000000-0005-0000-0000-0000073D0000}"/>
    <cellStyle name="Normal 3 2 2 2 6 4 2 3 2" xfId="15651" xr:uid="{00000000-0005-0000-0000-0000083D0000}"/>
    <cellStyle name="Normal 3 2 2 2 6 4 2 4" xfId="15652" xr:uid="{00000000-0005-0000-0000-0000093D0000}"/>
    <cellStyle name="Normal 3 2 2 2 6 4 3" xfId="15653" xr:uid="{00000000-0005-0000-0000-00000A3D0000}"/>
    <cellStyle name="Normal 3 2 2 2 6 4 3 2" xfId="15654" xr:uid="{00000000-0005-0000-0000-00000B3D0000}"/>
    <cellStyle name="Normal 3 2 2 2 6 4 3 2 2" xfId="15655" xr:uid="{00000000-0005-0000-0000-00000C3D0000}"/>
    <cellStyle name="Normal 3 2 2 2 6 4 3 3" xfId="15656" xr:uid="{00000000-0005-0000-0000-00000D3D0000}"/>
    <cellStyle name="Normal 3 2 2 2 6 4 4" xfId="15657" xr:uid="{00000000-0005-0000-0000-00000E3D0000}"/>
    <cellStyle name="Normal 3 2 2 2 6 4 4 2" xfId="15658" xr:uid="{00000000-0005-0000-0000-00000F3D0000}"/>
    <cellStyle name="Normal 3 2 2 2 6 4 5" xfId="15659" xr:uid="{00000000-0005-0000-0000-0000103D0000}"/>
    <cellStyle name="Normal 3 2 2 2 6 5" xfId="15660" xr:uid="{00000000-0005-0000-0000-0000113D0000}"/>
    <cellStyle name="Normal 3 2 2 2 6 5 2" xfId="15661" xr:uid="{00000000-0005-0000-0000-0000123D0000}"/>
    <cellStyle name="Normal 3 2 2 2 6 5 2 2" xfId="15662" xr:uid="{00000000-0005-0000-0000-0000133D0000}"/>
    <cellStyle name="Normal 3 2 2 2 6 5 2 2 2" xfId="15663" xr:uid="{00000000-0005-0000-0000-0000143D0000}"/>
    <cellStyle name="Normal 3 2 2 2 6 5 2 3" xfId="15664" xr:uid="{00000000-0005-0000-0000-0000153D0000}"/>
    <cellStyle name="Normal 3 2 2 2 6 5 3" xfId="15665" xr:uid="{00000000-0005-0000-0000-0000163D0000}"/>
    <cellStyle name="Normal 3 2 2 2 6 5 3 2" xfId="15666" xr:uid="{00000000-0005-0000-0000-0000173D0000}"/>
    <cellStyle name="Normal 3 2 2 2 6 5 4" xfId="15667" xr:uid="{00000000-0005-0000-0000-0000183D0000}"/>
    <cellStyle name="Normal 3 2 2 2 6 6" xfId="15668" xr:uid="{00000000-0005-0000-0000-0000193D0000}"/>
    <cellStyle name="Normal 3 2 2 2 6 6 2" xfId="15669" xr:uid="{00000000-0005-0000-0000-00001A3D0000}"/>
    <cellStyle name="Normal 3 2 2 2 6 6 2 2" xfId="15670" xr:uid="{00000000-0005-0000-0000-00001B3D0000}"/>
    <cellStyle name="Normal 3 2 2 2 6 6 2 2 2" xfId="15671" xr:uid="{00000000-0005-0000-0000-00001C3D0000}"/>
    <cellStyle name="Normal 3 2 2 2 6 6 2 3" xfId="15672" xr:uid="{00000000-0005-0000-0000-00001D3D0000}"/>
    <cellStyle name="Normal 3 2 2 2 6 6 3" xfId="15673" xr:uid="{00000000-0005-0000-0000-00001E3D0000}"/>
    <cellStyle name="Normal 3 2 2 2 6 6 3 2" xfId="15674" xr:uid="{00000000-0005-0000-0000-00001F3D0000}"/>
    <cellStyle name="Normal 3 2 2 2 6 6 4" xfId="15675" xr:uid="{00000000-0005-0000-0000-0000203D0000}"/>
    <cellStyle name="Normal 3 2 2 2 6 7" xfId="15676" xr:uid="{00000000-0005-0000-0000-0000213D0000}"/>
    <cellStyle name="Normal 3 2 2 2 6 7 2" xfId="15677" xr:uid="{00000000-0005-0000-0000-0000223D0000}"/>
    <cellStyle name="Normal 3 2 2 2 6 7 2 2" xfId="15678" xr:uid="{00000000-0005-0000-0000-0000233D0000}"/>
    <cellStyle name="Normal 3 2 2 2 6 7 3" xfId="15679" xr:uid="{00000000-0005-0000-0000-0000243D0000}"/>
    <cellStyle name="Normal 3 2 2 2 6 8" xfId="15680" xr:uid="{00000000-0005-0000-0000-0000253D0000}"/>
    <cellStyle name="Normal 3 2 2 2 6 8 2" xfId="15681" xr:uid="{00000000-0005-0000-0000-0000263D0000}"/>
    <cellStyle name="Normal 3 2 2 2 6 9" xfId="15682" xr:uid="{00000000-0005-0000-0000-0000273D0000}"/>
    <cellStyle name="Normal 3 2 2 2 6 9 2" xfId="15683" xr:uid="{00000000-0005-0000-0000-0000283D0000}"/>
    <cellStyle name="Normal 3 2 2 2 7" xfId="15684" xr:uid="{00000000-0005-0000-0000-0000293D0000}"/>
    <cellStyle name="Normal 3 2 2 2 7 2" xfId="15685" xr:uid="{00000000-0005-0000-0000-00002A3D0000}"/>
    <cellStyle name="Normal 3 2 2 2 7 2 2" xfId="15686" xr:uid="{00000000-0005-0000-0000-00002B3D0000}"/>
    <cellStyle name="Normal 3 2 2 2 7 2 2 2" xfId="15687" xr:uid="{00000000-0005-0000-0000-00002C3D0000}"/>
    <cellStyle name="Normal 3 2 2 2 7 2 2 2 2" xfId="15688" xr:uid="{00000000-0005-0000-0000-00002D3D0000}"/>
    <cellStyle name="Normal 3 2 2 2 7 2 2 2 2 2" xfId="15689" xr:uid="{00000000-0005-0000-0000-00002E3D0000}"/>
    <cellStyle name="Normal 3 2 2 2 7 2 2 2 2 2 2" xfId="15690" xr:uid="{00000000-0005-0000-0000-00002F3D0000}"/>
    <cellStyle name="Normal 3 2 2 2 7 2 2 2 2 3" xfId="15691" xr:uid="{00000000-0005-0000-0000-0000303D0000}"/>
    <cellStyle name="Normal 3 2 2 2 7 2 2 2 3" xfId="15692" xr:uid="{00000000-0005-0000-0000-0000313D0000}"/>
    <cellStyle name="Normal 3 2 2 2 7 2 2 2 3 2" xfId="15693" xr:uid="{00000000-0005-0000-0000-0000323D0000}"/>
    <cellStyle name="Normal 3 2 2 2 7 2 2 2 4" xfId="15694" xr:uid="{00000000-0005-0000-0000-0000333D0000}"/>
    <cellStyle name="Normal 3 2 2 2 7 2 2 3" xfId="15695" xr:uid="{00000000-0005-0000-0000-0000343D0000}"/>
    <cellStyle name="Normal 3 2 2 2 7 2 2 3 2" xfId="15696" xr:uid="{00000000-0005-0000-0000-0000353D0000}"/>
    <cellStyle name="Normal 3 2 2 2 7 2 2 3 2 2" xfId="15697" xr:uid="{00000000-0005-0000-0000-0000363D0000}"/>
    <cellStyle name="Normal 3 2 2 2 7 2 2 3 3" xfId="15698" xr:uid="{00000000-0005-0000-0000-0000373D0000}"/>
    <cellStyle name="Normal 3 2 2 2 7 2 2 4" xfId="15699" xr:uid="{00000000-0005-0000-0000-0000383D0000}"/>
    <cellStyle name="Normal 3 2 2 2 7 2 2 4 2" xfId="15700" xr:uid="{00000000-0005-0000-0000-0000393D0000}"/>
    <cellStyle name="Normal 3 2 2 2 7 2 2 5" xfId="15701" xr:uid="{00000000-0005-0000-0000-00003A3D0000}"/>
    <cellStyle name="Normal 3 2 2 2 7 2 3" xfId="15702" xr:uid="{00000000-0005-0000-0000-00003B3D0000}"/>
    <cellStyle name="Normal 3 2 2 2 7 2 3 2" xfId="15703" xr:uid="{00000000-0005-0000-0000-00003C3D0000}"/>
    <cellStyle name="Normal 3 2 2 2 7 2 3 2 2" xfId="15704" xr:uid="{00000000-0005-0000-0000-00003D3D0000}"/>
    <cellStyle name="Normal 3 2 2 2 7 2 3 2 2 2" xfId="15705" xr:uid="{00000000-0005-0000-0000-00003E3D0000}"/>
    <cellStyle name="Normal 3 2 2 2 7 2 3 2 3" xfId="15706" xr:uid="{00000000-0005-0000-0000-00003F3D0000}"/>
    <cellStyle name="Normal 3 2 2 2 7 2 3 3" xfId="15707" xr:uid="{00000000-0005-0000-0000-0000403D0000}"/>
    <cellStyle name="Normal 3 2 2 2 7 2 3 3 2" xfId="15708" xr:uid="{00000000-0005-0000-0000-0000413D0000}"/>
    <cellStyle name="Normal 3 2 2 2 7 2 3 4" xfId="15709" xr:uid="{00000000-0005-0000-0000-0000423D0000}"/>
    <cellStyle name="Normal 3 2 2 2 7 2 4" xfId="15710" xr:uid="{00000000-0005-0000-0000-0000433D0000}"/>
    <cellStyle name="Normal 3 2 2 2 7 2 4 2" xfId="15711" xr:uid="{00000000-0005-0000-0000-0000443D0000}"/>
    <cellStyle name="Normal 3 2 2 2 7 2 4 2 2" xfId="15712" xr:uid="{00000000-0005-0000-0000-0000453D0000}"/>
    <cellStyle name="Normal 3 2 2 2 7 2 4 2 2 2" xfId="15713" xr:uid="{00000000-0005-0000-0000-0000463D0000}"/>
    <cellStyle name="Normal 3 2 2 2 7 2 4 2 3" xfId="15714" xr:uid="{00000000-0005-0000-0000-0000473D0000}"/>
    <cellStyle name="Normal 3 2 2 2 7 2 4 3" xfId="15715" xr:uid="{00000000-0005-0000-0000-0000483D0000}"/>
    <cellStyle name="Normal 3 2 2 2 7 2 4 3 2" xfId="15716" xr:uid="{00000000-0005-0000-0000-0000493D0000}"/>
    <cellStyle name="Normal 3 2 2 2 7 2 4 4" xfId="15717" xr:uid="{00000000-0005-0000-0000-00004A3D0000}"/>
    <cellStyle name="Normal 3 2 2 2 7 2 5" xfId="15718" xr:uid="{00000000-0005-0000-0000-00004B3D0000}"/>
    <cellStyle name="Normal 3 2 2 2 7 2 5 2" xfId="15719" xr:uid="{00000000-0005-0000-0000-00004C3D0000}"/>
    <cellStyle name="Normal 3 2 2 2 7 2 5 2 2" xfId="15720" xr:uid="{00000000-0005-0000-0000-00004D3D0000}"/>
    <cellStyle name="Normal 3 2 2 2 7 2 5 3" xfId="15721" xr:uid="{00000000-0005-0000-0000-00004E3D0000}"/>
    <cellStyle name="Normal 3 2 2 2 7 2 6" xfId="15722" xr:uid="{00000000-0005-0000-0000-00004F3D0000}"/>
    <cellStyle name="Normal 3 2 2 2 7 2 6 2" xfId="15723" xr:uid="{00000000-0005-0000-0000-0000503D0000}"/>
    <cellStyle name="Normal 3 2 2 2 7 2 7" xfId="15724" xr:uid="{00000000-0005-0000-0000-0000513D0000}"/>
    <cellStyle name="Normal 3 2 2 2 7 2 7 2" xfId="15725" xr:uid="{00000000-0005-0000-0000-0000523D0000}"/>
    <cellStyle name="Normal 3 2 2 2 7 2 8" xfId="15726" xr:uid="{00000000-0005-0000-0000-0000533D0000}"/>
    <cellStyle name="Normal 3 2 2 2 7 3" xfId="15727" xr:uid="{00000000-0005-0000-0000-0000543D0000}"/>
    <cellStyle name="Normal 3 2 2 2 7 3 2" xfId="15728" xr:uid="{00000000-0005-0000-0000-0000553D0000}"/>
    <cellStyle name="Normal 3 2 2 2 7 3 2 2" xfId="15729" xr:uid="{00000000-0005-0000-0000-0000563D0000}"/>
    <cellStyle name="Normal 3 2 2 2 7 3 2 2 2" xfId="15730" xr:uid="{00000000-0005-0000-0000-0000573D0000}"/>
    <cellStyle name="Normal 3 2 2 2 7 3 2 2 2 2" xfId="15731" xr:uid="{00000000-0005-0000-0000-0000583D0000}"/>
    <cellStyle name="Normal 3 2 2 2 7 3 2 2 3" xfId="15732" xr:uid="{00000000-0005-0000-0000-0000593D0000}"/>
    <cellStyle name="Normal 3 2 2 2 7 3 2 3" xfId="15733" xr:uid="{00000000-0005-0000-0000-00005A3D0000}"/>
    <cellStyle name="Normal 3 2 2 2 7 3 2 3 2" xfId="15734" xr:uid="{00000000-0005-0000-0000-00005B3D0000}"/>
    <cellStyle name="Normal 3 2 2 2 7 3 2 4" xfId="15735" xr:uid="{00000000-0005-0000-0000-00005C3D0000}"/>
    <cellStyle name="Normal 3 2 2 2 7 3 3" xfId="15736" xr:uid="{00000000-0005-0000-0000-00005D3D0000}"/>
    <cellStyle name="Normal 3 2 2 2 7 3 3 2" xfId="15737" xr:uid="{00000000-0005-0000-0000-00005E3D0000}"/>
    <cellStyle name="Normal 3 2 2 2 7 3 3 2 2" xfId="15738" xr:uid="{00000000-0005-0000-0000-00005F3D0000}"/>
    <cellStyle name="Normal 3 2 2 2 7 3 3 3" xfId="15739" xr:uid="{00000000-0005-0000-0000-0000603D0000}"/>
    <cellStyle name="Normal 3 2 2 2 7 3 4" xfId="15740" xr:uid="{00000000-0005-0000-0000-0000613D0000}"/>
    <cellStyle name="Normal 3 2 2 2 7 3 4 2" xfId="15741" xr:uid="{00000000-0005-0000-0000-0000623D0000}"/>
    <cellStyle name="Normal 3 2 2 2 7 3 5" xfId="15742" xr:uid="{00000000-0005-0000-0000-0000633D0000}"/>
    <cellStyle name="Normal 3 2 2 2 7 4" xfId="15743" xr:uid="{00000000-0005-0000-0000-0000643D0000}"/>
    <cellStyle name="Normal 3 2 2 2 7 4 2" xfId="15744" xr:uid="{00000000-0005-0000-0000-0000653D0000}"/>
    <cellStyle name="Normal 3 2 2 2 7 4 2 2" xfId="15745" xr:uid="{00000000-0005-0000-0000-0000663D0000}"/>
    <cellStyle name="Normal 3 2 2 2 7 4 2 2 2" xfId="15746" xr:uid="{00000000-0005-0000-0000-0000673D0000}"/>
    <cellStyle name="Normal 3 2 2 2 7 4 2 3" xfId="15747" xr:uid="{00000000-0005-0000-0000-0000683D0000}"/>
    <cellStyle name="Normal 3 2 2 2 7 4 3" xfId="15748" xr:uid="{00000000-0005-0000-0000-0000693D0000}"/>
    <cellStyle name="Normal 3 2 2 2 7 4 3 2" xfId="15749" xr:uid="{00000000-0005-0000-0000-00006A3D0000}"/>
    <cellStyle name="Normal 3 2 2 2 7 4 4" xfId="15750" xr:uid="{00000000-0005-0000-0000-00006B3D0000}"/>
    <cellStyle name="Normal 3 2 2 2 7 5" xfId="15751" xr:uid="{00000000-0005-0000-0000-00006C3D0000}"/>
    <cellStyle name="Normal 3 2 2 2 7 5 2" xfId="15752" xr:uid="{00000000-0005-0000-0000-00006D3D0000}"/>
    <cellStyle name="Normal 3 2 2 2 7 5 2 2" xfId="15753" xr:uid="{00000000-0005-0000-0000-00006E3D0000}"/>
    <cellStyle name="Normal 3 2 2 2 7 5 2 2 2" xfId="15754" xr:uid="{00000000-0005-0000-0000-00006F3D0000}"/>
    <cellStyle name="Normal 3 2 2 2 7 5 2 3" xfId="15755" xr:uid="{00000000-0005-0000-0000-0000703D0000}"/>
    <cellStyle name="Normal 3 2 2 2 7 5 3" xfId="15756" xr:uid="{00000000-0005-0000-0000-0000713D0000}"/>
    <cellStyle name="Normal 3 2 2 2 7 5 3 2" xfId="15757" xr:uid="{00000000-0005-0000-0000-0000723D0000}"/>
    <cellStyle name="Normal 3 2 2 2 7 5 4" xfId="15758" xr:uid="{00000000-0005-0000-0000-0000733D0000}"/>
    <cellStyle name="Normal 3 2 2 2 7 6" xfId="15759" xr:uid="{00000000-0005-0000-0000-0000743D0000}"/>
    <cellStyle name="Normal 3 2 2 2 7 6 2" xfId="15760" xr:uid="{00000000-0005-0000-0000-0000753D0000}"/>
    <cellStyle name="Normal 3 2 2 2 7 6 2 2" xfId="15761" xr:uid="{00000000-0005-0000-0000-0000763D0000}"/>
    <cellStyle name="Normal 3 2 2 2 7 6 3" xfId="15762" xr:uid="{00000000-0005-0000-0000-0000773D0000}"/>
    <cellStyle name="Normal 3 2 2 2 7 7" xfId="15763" xr:uid="{00000000-0005-0000-0000-0000783D0000}"/>
    <cellStyle name="Normal 3 2 2 2 7 7 2" xfId="15764" xr:uid="{00000000-0005-0000-0000-0000793D0000}"/>
    <cellStyle name="Normal 3 2 2 2 7 8" xfId="15765" xr:uid="{00000000-0005-0000-0000-00007A3D0000}"/>
    <cellStyle name="Normal 3 2 2 2 7 8 2" xfId="15766" xr:uid="{00000000-0005-0000-0000-00007B3D0000}"/>
    <cellStyle name="Normal 3 2 2 2 7 9" xfId="15767" xr:uid="{00000000-0005-0000-0000-00007C3D0000}"/>
    <cellStyle name="Normal 3 2 2 2 8" xfId="15768" xr:uid="{00000000-0005-0000-0000-00007D3D0000}"/>
    <cellStyle name="Normal 3 2 2 2 8 2" xfId="15769" xr:uid="{00000000-0005-0000-0000-00007E3D0000}"/>
    <cellStyle name="Normal 3 2 2 2 8 2 2" xfId="15770" xr:uid="{00000000-0005-0000-0000-00007F3D0000}"/>
    <cellStyle name="Normal 3 2 2 2 8 2 2 2" xfId="15771" xr:uid="{00000000-0005-0000-0000-0000803D0000}"/>
    <cellStyle name="Normal 3 2 2 2 8 2 2 2 2" xfId="15772" xr:uid="{00000000-0005-0000-0000-0000813D0000}"/>
    <cellStyle name="Normal 3 2 2 2 8 2 2 2 2 2" xfId="15773" xr:uid="{00000000-0005-0000-0000-0000823D0000}"/>
    <cellStyle name="Normal 3 2 2 2 8 2 2 2 3" xfId="15774" xr:uid="{00000000-0005-0000-0000-0000833D0000}"/>
    <cellStyle name="Normal 3 2 2 2 8 2 2 3" xfId="15775" xr:uid="{00000000-0005-0000-0000-0000843D0000}"/>
    <cellStyle name="Normal 3 2 2 2 8 2 2 3 2" xfId="15776" xr:uid="{00000000-0005-0000-0000-0000853D0000}"/>
    <cellStyle name="Normal 3 2 2 2 8 2 2 4" xfId="15777" xr:uid="{00000000-0005-0000-0000-0000863D0000}"/>
    <cellStyle name="Normal 3 2 2 2 8 2 3" xfId="15778" xr:uid="{00000000-0005-0000-0000-0000873D0000}"/>
    <cellStyle name="Normal 3 2 2 2 8 2 3 2" xfId="15779" xr:uid="{00000000-0005-0000-0000-0000883D0000}"/>
    <cellStyle name="Normal 3 2 2 2 8 2 3 2 2" xfId="15780" xr:uid="{00000000-0005-0000-0000-0000893D0000}"/>
    <cellStyle name="Normal 3 2 2 2 8 2 3 3" xfId="15781" xr:uid="{00000000-0005-0000-0000-00008A3D0000}"/>
    <cellStyle name="Normal 3 2 2 2 8 2 4" xfId="15782" xr:uid="{00000000-0005-0000-0000-00008B3D0000}"/>
    <cellStyle name="Normal 3 2 2 2 8 2 4 2" xfId="15783" xr:uid="{00000000-0005-0000-0000-00008C3D0000}"/>
    <cellStyle name="Normal 3 2 2 2 8 2 5" xfId="15784" xr:uid="{00000000-0005-0000-0000-00008D3D0000}"/>
    <cellStyle name="Normal 3 2 2 2 8 3" xfId="15785" xr:uid="{00000000-0005-0000-0000-00008E3D0000}"/>
    <cellStyle name="Normal 3 2 2 2 8 3 2" xfId="15786" xr:uid="{00000000-0005-0000-0000-00008F3D0000}"/>
    <cellStyle name="Normal 3 2 2 2 8 3 2 2" xfId="15787" xr:uid="{00000000-0005-0000-0000-0000903D0000}"/>
    <cellStyle name="Normal 3 2 2 2 8 3 2 2 2" xfId="15788" xr:uid="{00000000-0005-0000-0000-0000913D0000}"/>
    <cellStyle name="Normal 3 2 2 2 8 3 2 3" xfId="15789" xr:uid="{00000000-0005-0000-0000-0000923D0000}"/>
    <cellStyle name="Normal 3 2 2 2 8 3 3" xfId="15790" xr:uid="{00000000-0005-0000-0000-0000933D0000}"/>
    <cellStyle name="Normal 3 2 2 2 8 3 3 2" xfId="15791" xr:uid="{00000000-0005-0000-0000-0000943D0000}"/>
    <cellStyle name="Normal 3 2 2 2 8 3 4" xfId="15792" xr:uid="{00000000-0005-0000-0000-0000953D0000}"/>
    <cellStyle name="Normal 3 2 2 2 8 4" xfId="15793" xr:uid="{00000000-0005-0000-0000-0000963D0000}"/>
    <cellStyle name="Normal 3 2 2 2 8 4 2" xfId="15794" xr:uid="{00000000-0005-0000-0000-0000973D0000}"/>
    <cellStyle name="Normal 3 2 2 2 8 4 2 2" xfId="15795" xr:uid="{00000000-0005-0000-0000-0000983D0000}"/>
    <cellStyle name="Normal 3 2 2 2 8 4 2 2 2" xfId="15796" xr:uid="{00000000-0005-0000-0000-0000993D0000}"/>
    <cellStyle name="Normal 3 2 2 2 8 4 2 3" xfId="15797" xr:uid="{00000000-0005-0000-0000-00009A3D0000}"/>
    <cellStyle name="Normal 3 2 2 2 8 4 3" xfId="15798" xr:uid="{00000000-0005-0000-0000-00009B3D0000}"/>
    <cellStyle name="Normal 3 2 2 2 8 4 3 2" xfId="15799" xr:uid="{00000000-0005-0000-0000-00009C3D0000}"/>
    <cellStyle name="Normal 3 2 2 2 8 4 4" xfId="15800" xr:uid="{00000000-0005-0000-0000-00009D3D0000}"/>
    <cellStyle name="Normal 3 2 2 2 8 5" xfId="15801" xr:uid="{00000000-0005-0000-0000-00009E3D0000}"/>
    <cellStyle name="Normal 3 2 2 2 8 5 2" xfId="15802" xr:uid="{00000000-0005-0000-0000-00009F3D0000}"/>
    <cellStyle name="Normal 3 2 2 2 8 5 2 2" xfId="15803" xr:uid="{00000000-0005-0000-0000-0000A03D0000}"/>
    <cellStyle name="Normal 3 2 2 2 8 5 3" xfId="15804" xr:uid="{00000000-0005-0000-0000-0000A13D0000}"/>
    <cellStyle name="Normal 3 2 2 2 8 6" xfId="15805" xr:uid="{00000000-0005-0000-0000-0000A23D0000}"/>
    <cellStyle name="Normal 3 2 2 2 8 6 2" xfId="15806" xr:uid="{00000000-0005-0000-0000-0000A33D0000}"/>
    <cellStyle name="Normal 3 2 2 2 8 7" xfId="15807" xr:uid="{00000000-0005-0000-0000-0000A43D0000}"/>
    <cellStyle name="Normal 3 2 2 2 8 7 2" xfId="15808" xr:uid="{00000000-0005-0000-0000-0000A53D0000}"/>
    <cellStyle name="Normal 3 2 2 2 8 8" xfId="15809" xr:uid="{00000000-0005-0000-0000-0000A63D0000}"/>
    <cellStyle name="Normal 3 2 2 2 9" xfId="15810" xr:uid="{00000000-0005-0000-0000-0000A73D0000}"/>
    <cellStyle name="Normal 3 2 2 2 9 2" xfId="15811" xr:uid="{00000000-0005-0000-0000-0000A83D0000}"/>
    <cellStyle name="Normal 3 2 2 2 9 2 2" xfId="15812" xr:uid="{00000000-0005-0000-0000-0000A93D0000}"/>
    <cellStyle name="Normal 3 2 2 2 9 2 2 2" xfId="15813" xr:uid="{00000000-0005-0000-0000-0000AA3D0000}"/>
    <cellStyle name="Normal 3 2 2 2 9 2 2 2 2" xfId="15814" xr:uid="{00000000-0005-0000-0000-0000AB3D0000}"/>
    <cellStyle name="Normal 3 2 2 2 9 2 2 2 2 2" xfId="15815" xr:uid="{00000000-0005-0000-0000-0000AC3D0000}"/>
    <cellStyle name="Normal 3 2 2 2 9 2 2 2 3" xfId="15816" xr:uid="{00000000-0005-0000-0000-0000AD3D0000}"/>
    <cellStyle name="Normal 3 2 2 2 9 2 2 3" xfId="15817" xr:uid="{00000000-0005-0000-0000-0000AE3D0000}"/>
    <cellStyle name="Normal 3 2 2 2 9 2 2 3 2" xfId="15818" xr:uid="{00000000-0005-0000-0000-0000AF3D0000}"/>
    <cellStyle name="Normal 3 2 2 2 9 2 2 4" xfId="15819" xr:uid="{00000000-0005-0000-0000-0000B03D0000}"/>
    <cellStyle name="Normal 3 2 2 2 9 2 3" xfId="15820" xr:uid="{00000000-0005-0000-0000-0000B13D0000}"/>
    <cellStyle name="Normal 3 2 2 2 9 2 3 2" xfId="15821" xr:uid="{00000000-0005-0000-0000-0000B23D0000}"/>
    <cellStyle name="Normal 3 2 2 2 9 2 3 2 2" xfId="15822" xr:uid="{00000000-0005-0000-0000-0000B33D0000}"/>
    <cellStyle name="Normal 3 2 2 2 9 2 3 3" xfId="15823" xr:uid="{00000000-0005-0000-0000-0000B43D0000}"/>
    <cellStyle name="Normal 3 2 2 2 9 2 4" xfId="15824" xr:uid="{00000000-0005-0000-0000-0000B53D0000}"/>
    <cellStyle name="Normal 3 2 2 2 9 2 4 2" xfId="15825" xr:uid="{00000000-0005-0000-0000-0000B63D0000}"/>
    <cellStyle name="Normal 3 2 2 2 9 2 5" xfId="15826" xr:uid="{00000000-0005-0000-0000-0000B73D0000}"/>
    <cellStyle name="Normal 3 2 2 2 9 3" xfId="15827" xr:uid="{00000000-0005-0000-0000-0000B83D0000}"/>
    <cellStyle name="Normal 3 2 2 2 9 3 2" xfId="15828" xr:uid="{00000000-0005-0000-0000-0000B93D0000}"/>
    <cellStyle name="Normal 3 2 2 2 9 3 2 2" xfId="15829" xr:uid="{00000000-0005-0000-0000-0000BA3D0000}"/>
    <cellStyle name="Normal 3 2 2 2 9 3 2 2 2" xfId="15830" xr:uid="{00000000-0005-0000-0000-0000BB3D0000}"/>
    <cellStyle name="Normal 3 2 2 2 9 3 2 3" xfId="15831" xr:uid="{00000000-0005-0000-0000-0000BC3D0000}"/>
    <cellStyle name="Normal 3 2 2 2 9 3 3" xfId="15832" xr:uid="{00000000-0005-0000-0000-0000BD3D0000}"/>
    <cellStyle name="Normal 3 2 2 2 9 3 3 2" xfId="15833" xr:uid="{00000000-0005-0000-0000-0000BE3D0000}"/>
    <cellStyle name="Normal 3 2 2 2 9 3 4" xfId="15834" xr:uid="{00000000-0005-0000-0000-0000BF3D0000}"/>
    <cellStyle name="Normal 3 2 2 2 9 4" xfId="15835" xr:uid="{00000000-0005-0000-0000-0000C03D0000}"/>
    <cellStyle name="Normal 3 2 2 2 9 4 2" xfId="15836" xr:uid="{00000000-0005-0000-0000-0000C13D0000}"/>
    <cellStyle name="Normal 3 2 2 2 9 4 2 2" xfId="15837" xr:uid="{00000000-0005-0000-0000-0000C23D0000}"/>
    <cellStyle name="Normal 3 2 2 2 9 4 2 2 2" xfId="15838" xr:uid="{00000000-0005-0000-0000-0000C33D0000}"/>
    <cellStyle name="Normal 3 2 2 2 9 4 2 3" xfId="15839" xr:uid="{00000000-0005-0000-0000-0000C43D0000}"/>
    <cellStyle name="Normal 3 2 2 2 9 4 3" xfId="15840" xr:uid="{00000000-0005-0000-0000-0000C53D0000}"/>
    <cellStyle name="Normal 3 2 2 2 9 4 3 2" xfId="15841" xr:uid="{00000000-0005-0000-0000-0000C63D0000}"/>
    <cellStyle name="Normal 3 2 2 2 9 4 4" xfId="15842" xr:uid="{00000000-0005-0000-0000-0000C73D0000}"/>
    <cellStyle name="Normal 3 2 2 2 9 5" xfId="15843" xr:uid="{00000000-0005-0000-0000-0000C83D0000}"/>
    <cellStyle name="Normal 3 2 2 2 9 5 2" xfId="15844" xr:uid="{00000000-0005-0000-0000-0000C93D0000}"/>
    <cellStyle name="Normal 3 2 2 2 9 5 2 2" xfId="15845" xr:uid="{00000000-0005-0000-0000-0000CA3D0000}"/>
    <cellStyle name="Normal 3 2 2 2 9 5 3" xfId="15846" xr:uid="{00000000-0005-0000-0000-0000CB3D0000}"/>
    <cellStyle name="Normal 3 2 2 2 9 6" xfId="15847" xr:uid="{00000000-0005-0000-0000-0000CC3D0000}"/>
    <cellStyle name="Normal 3 2 2 2 9 6 2" xfId="15848" xr:uid="{00000000-0005-0000-0000-0000CD3D0000}"/>
    <cellStyle name="Normal 3 2 2 2 9 7" xfId="15849" xr:uid="{00000000-0005-0000-0000-0000CE3D0000}"/>
    <cellStyle name="Normal 3 2 2 2 9 7 2" xfId="15850" xr:uid="{00000000-0005-0000-0000-0000CF3D0000}"/>
    <cellStyle name="Normal 3 2 2 2 9 8" xfId="15851" xr:uid="{00000000-0005-0000-0000-0000D03D0000}"/>
    <cellStyle name="Normal 3 2 2 2_Sheet1" xfId="15852" xr:uid="{00000000-0005-0000-0000-0000D13D0000}"/>
    <cellStyle name="Normal 3 2 2 20" xfId="15853" xr:uid="{00000000-0005-0000-0000-0000D23D0000}"/>
    <cellStyle name="Normal 3 2 2 3" xfId="15854" xr:uid="{00000000-0005-0000-0000-0000D33D0000}"/>
    <cellStyle name="Normal 3 2 2 3 10" xfId="15855" xr:uid="{00000000-0005-0000-0000-0000D43D0000}"/>
    <cellStyle name="Normal 3 2 2 3 10 2" xfId="15856" xr:uid="{00000000-0005-0000-0000-0000D53D0000}"/>
    <cellStyle name="Normal 3 2 2 3 10 2 2" xfId="15857" xr:uid="{00000000-0005-0000-0000-0000D63D0000}"/>
    <cellStyle name="Normal 3 2 2 3 10 2 2 2" xfId="15858" xr:uid="{00000000-0005-0000-0000-0000D73D0000}"/>
    <cellStyle name="Normal 3 2 2 3 10 2 2 2 2" xfId="15859" xr:uid="{00000000-0005-0000-0000-0000D83D0000}"/>
    <cellStyle name="Normal 3 2 2 3 10 2 2 2 2 2" xfId="15860" xr:uid="{00000000-0005-0000-0000-0000D93D0000}"/>
    <cellStyle name="Normal 3 2 2 3 10 2 2 2 3" xfId="15861" xr:uid="{00000000-0005-0000-0000-0000DA3D0000}"/>
    <cellStyle name="Normal 3 2 2 3 10 2 2 3" xfId="15862" xr:uid="{00000000-0005-0000-0000-0000DB3D0000}"/>
    <cellStyle name="Normal 3 2 2 3 10 2 2 3 2" xfId="15863" xr:uid="{00000000-0005-0000-0000-0000DC3D0000}"/>
    <cellStyle name="Normal 3 2 2 3 10 2 2 4" xfId="15864" xr:uid="{00000000-0005-0000-0000-0000DD3D0000}"/>
    <cellStyle name="Normal 3 2 2 3 10 2 3" xfId="15865" xr:uid="{00000000-0005-0000-0000-0000DE3D0000}"/>
    <cellStyle name="Normal 3 2 2 3 10 2 3 2" xfId="15866" xr:uid="{00000000-0005-0000-0000-0000DF3D0000}"/>
    <cellStyle name="Normal 3 2 2 3 10 2 3 2 2" xfId="15867" xr:uid="{00000000-0005-0000-0000-0000E03D0000}"/>
    <cellStyle name="Normal 3 2 2 3 10 2 3 3" xfId="15868" xr:uid="{00000000-0005-0000-0000-0000E13D0000}"/>
    <cellStyle name="Normal 3 2 2 3 10 2 4" xfId="15869" xr:uid="{00000000-0005-0000-0000-0000E23D0000}"/>
    <cellStyle name="Normal 3 2 2 3 10 2 4 2" xfId="15870" xr:uid="{00000000-0005-0000-0000-0000E33D0000}"/>
    <cellStyle name="Normal 3 2 2 3 10 2 5" xfId="15871" xr:uid="{00000000-0005-0000-0000-0000E43D0000}"/>
    <cellStyle name="Normal 3 2 2 3 10 3" xfId="15872" xr:uid="{00000000-0005-0000-0000-0000E53D0000}"/>
    <cellStyle name="Normal 3 2 2 3 10 3 2" xfId="15873" xr:uid="{00000000-0005-0000-0000-0000E63D0000}"/>
    <cellStyle name="Normal 3 2 2 3 10 3 2 2" xfId="15874" xr:uid="{00000000-0005-0000-0000-0000E73D0000}"/>
    <cellStyle name="Normal 3 2 2 3 10 3 2 2 2" xfId="15875" xr:uid="{00000000-0005-0000-0000-0000E83D0000}"/>
    <cellStyle name="Normal 3 2 2 3 10 3 2 3" xfId="15876" xr:uid="{00000000-0005-0000-0000-0000E93D0000}"/>
    <cellStyle name="Normal 3 2 2 3 10 3 3" xfId="15877" xr:uid="{00000000-0005-0000-0000-0000EA3D0000}"/>
    <cellStyle name="Normal 3 2 2 3 10 3 3 2" xfId="15878" xr:uid="{00000000-0005-0000-0000-0000EB3D0000}"/>
    <cellStyle name="Normal 3 2 2 3 10 3 4" xfId="15879" xr:uid="{00000000-0005-0000-0000-0000EC3D0000}"/>
    <cellStyle name="Normal 3 2 2 3 10 4" xfId="15880" xr:uid="{00000000-0005-0000-0000-0000ED3D0000}"/>
    <cellStyle name="Normal 3 2 2 3 10 4 2" xfId="15881" xr:uid="{00000000-0005-0000-0000-0000EE3D0000}"/>
    <cellStyle name="Normal 3 2 2 3 10 4 2 2" xfId="15882" xr:uid="{00000000-0005-0000-0000-0000EF3D0000}"/>
    <cellStyle name="Normal 3 2 2 3 10 4 3" xfId="15883" xr:uid="{00000000-0005-0000-0000-0000F03D0000}"/>
    <cellStyle name="Normal 3 2 2 3 10 5" xfId="15884" xr:uid="{00000000-0005-0000-0000-0000F13D0000}"/>
    <cellStyle name="Normal 3 2 2 3 10 5 2" xfId="15885" xr:uid="{00000000-0005-0000-0000-0000F23D0000}"/>
    <cellStyle name="Normal 3 2 2 3 10 6" xfId="15886" xr:uid="{00000000-0005-0000-0000-0000F33D0000}"/>
    <cellStyle name="Normal 3 2 2 3 11" xfId="15887" xr:uid="{00000000-0005-0000-0000-0000F43D0000}"/>
    <cellStyle name="Normal 3 2 2 3 11 2" xfId="15888" xr:uid="{00000000-0005-0000-0000-0000F53D0000}"/>
    <cellStyle name="Normal 3 2 2 3 11 2 2" xfId="15889" xr:uid="{00000000-0005-0000-0000-0000F63D0000}"/>
    <cellStyle name="Normal 3 2 2 3 11 2 2 2" xfId="15890" xr:uid="{00000000-0005-0000-0000-0000F73D0000}"/>
    <cellStyle name="Normal 3 2 2 3 11 2 2 2 2" xfId="15891" xr:uid="{00000000-0005-0000-0000-0000F83D0000}"/>
    <cellStyle name="Normal 3 2 2 3 11 2 2 3" xfId="15892" xr:uid="{00000000-0005-0000-0000-0000F93D0000}"/>
    <cellStyle name="Normal 3 2 2 3 11 2 3" xfId="15893" xr:uid="{00000000-0005-0000-0000-0000FA3D0000}"/>
    <cellStyle name="Normal 3 2 2 3 11 2 3 2" xfId="15894" xr:uid="{00000000-0005-0000-0000-0000FB3D0000}"/>
    <cellStyle name="Normal 3 2 2 3 11 2 4" xfId="15895" xr:uid="{00000000-0005-0000-0000-0000FC3D0000}"/>
    <cellStyle name="Normal 3 2 2 3 11 3" xfId="15896" xr:uid="{00000000-0005-0000-0000-0000FD3D0000}"/>
    <cellStyle name="Normal 3 2 2 3 11 3 2" xfId="15897" xr:uid="{00000000-0005-0000-0000-0000FE3D0000}"/>
    <cellStyle name="Normal 3 2 2 3 11 3 2 2" xfId="15898" xr:uid="{00000000-0005-0000-0000-0000FF3D0000}"/>
    <cellStyle name="Normal 3 2 2 3 11 3 3" xfId="15899" xr:uid="{00000000-0005-0000-0000-0000003E0000}"/>
    <cellStyle name="Normal 3 2 2 3 11 4" xfId="15900" xr:uid="{00000000-0005-0000-0000-0000013E0000}"/>
    <cellStyle name="Normal 3 2 2 3 11 4 2" xfId="15901" xr:uid="{00000000-0005-0000-0000-0000023E0000}"/>
    <cellStyle name="Normal 3 2 2 3 11 5" xfId="15902" xr:uid="{00000000-0005-0000-0000-0000033E0000}"/>
    <cellStyle name="Normal 3 2 2 3 12" xfId="15903" xr:uid="{00000000-0005-0000-0000-0000043E0000}"/>
    <cellStyle name="Normal 3 2 2 3 12 2" xfId="15904" xr:uid="{00000000-0005-0000-0000-0000053E0000}"/>
    <cellStyle name="Normal 3 2 2 3 12 2 2" xfId="15905" xr:uid="{00000000-0005-0000-0000-0000063E0000}"/>
    <cellStyle name="Normal 3 2 2 3 12 2 2 2" xfId="15906" xr:uid="{00000000-0005-0000-0000-0000073E0000}"/>
    <cellStyle name="Normal 3 2 2 3 12 2 3" xfId="15907" xr:uid="{00000000-0005-0000-0000-0000083E0000}"/>
    <cellStyle name="Normal 3 2 2 3 12 3" xfId="15908" xr:uid="{00000000-0005-0000-0000-0000093E0000}"/>
    <cellStyle name="Normal 3 2 2 3 12 3 2" xfId="15909" xr:uid="{00000000-0005-0000-0000-00000A3E0000}"/>
    <cellStyle name="Normal 3 2 2 3 12 4" xfId="15910" xr:uid="{00000000-0005-0000-0000-00000B3E0000}"/>
    <cellStyle name="Normal 3 2 2 3 13" xfId="15911" xr:uid="{00000000-0005-0000-0000-00000C3E0000}"/>
    <cellStyle name="Normal 3 2 2 3 13 2" xfId="15912" xr:uid="{00000000-0005-0000-0000-00000D3E0000}"/>
    <cellStyle name="Normal 3 2 2 3 13 2 2" xfId="15913" xr:uid="{00000000-0005-0000-0000-00000E3E0000}"/>
    <cellStyle name="Normal 3 2 2 3 13 2 2 2" xfId="15914" xr:uid="{00000000-0005-0000-0000-00000F3E0000}"/>
    <cellStyle name="Normal 3 2 2 3 13 2 3" xfId="15915" xr:uid="{00000000-0005-0000-0000-0000103E0000}"/>
    <cellStyle name="Normal 3 2 2 3 13 3" xfId="15916" xr:uid="{00000000-0005-0000-0000-0000113E0000}"/>
    <cellStyle name="Normal 3 2 2 3 13 3 2" xfId="15917" xr:uid="{00000000-0005-0000-0000-0000123E0000}"/>
    <cellStyle name="Normal 3 2 2 3 13 4" xfId="15918" xr:uid="{00000000-0005-0000-0000-0000133E0000}"/>
    <cellStyle name="Normal 3 2 2 3 14" xfId="15919" xr:uid="{00000000-0005-0000-0000-0000143E0000}"/>
    <cellStyle name="Normal 3 2 2 3 14 2" xfId="15920" xr:uid="{00000000-0005-0000-0000-0000153E0000}"/>
    <cellStyle name="Normal 3 2 2 3 14 2 2" xfId="15921" xr:uid="{00000000-0005-0000-0000-0000163E0000}"/>
    <cellStyle name="Normal 3 2 2 3 14 2 2 2" xfId="15922" xr:uid="{00000000-0005-0000-0000-0000173E0000}"/>
    <cellStyle name="Normal 3 2 2 3 14 2 3" xfId="15923" xr:uid="{00000000-0005-0000-0000-0000183E0000}"/>
    <cellStyle name="Normal 3 2 2 3 14 3" xfId="15924" xr:uid="{00000000-0005-0000-0000-0000193E0000}"/>
    <cellStyle name="Normal 3 2 2 3 14 3 2" xfId="15925" xr:uid="{00000000-0005-0000-0000-00001A3E0000}"/>
    <cellStyle name="Normal 3 2 2 3 14 4" xfId="15926" xr:uid="{00000000-0005-0000-0000-00001B3E0000}"/>
    <cellStyle name="Normal 3 2 2 3 15" xfId="15927" xr:uid="{00000000-0005-0000-0000-00001C3E0000}"/>
    <cellStyle name="Normal 3 2 2 3 15 2" xfId="15928" xr:uid="{00000000-0005-0000-0000-00001D3E0000}"/>
    <cellStyle name="Normal 3 2 2 3 15 2 2" xfId="15929" xr:uid="{00000000-0005-0000-0000-00001E3E0000}"/>
    <cellStyle name="Normal 3 2 2 3 15 3" xfId="15930" xr:uid="{00000000-0005-0000-0000-00001F3E0000}"/>
    <cellStyle name="Normal 3 2 2 3 16" xfId="15931" xr:uid="{00000000-0005-0000-0000-0000203E0000}"/>
    <cellStyle name="Normal 3 2 2 3 16 2" xfId="15932" xr:uid="{00000000-0005-0000-0000-0000213E0000}"/>
    <cellStyle name="Normal 3 2 2 3 17" xfId="15933" xr:uid="{00000000-0005-0000-0000-0000223E0000}"/>
    <cellStyle name="Normal 3 2 2 3 17 2" xfId="15934" xr:uid="{00000000-0005-0000-0000-0000233E0000}"/>
    <cellStyle name="Normal 3 2 2 3 18" xfId="15935" xr:uid="{00000000-0005-0000-0000-0000243E0000}"/>
    <cellStyle name="Normal 3 2 2 3 2" xfId="15936" xr:uid="{00000000-0005-0000-0000-0000253E0000}"/>
    <cellStyle name="Normal 3 2 2 3 2 10" xfId="15937" xr:uid="{00000000-0005-0000-0000-0000263E0000}"/>
    <cellStyle name="Normal 3 2 2 3 2 10 2" xfId="15938" xr:uid="{00000000-0005-0000-0000-0000273E0000}"/>
    <cellStyle name="Normal 3 2 2 3 2 10 2 2" xfId="15939" xr:uid="{00000000-0005-0000-0000-0000283E0000}"/>
    <cellStyle name="Normal 3 2 2 3 2 10 2 2 2" xfId="15940" xr:uid="{00000000-0005-0000-0000-0000293E0000}"/>
    <cellStyle name="Normal 3 2 2 3 2 10 2 3" xfId="15941" xr:uid="{00000000-0005-0000-0000-00002A3E0000}"/>
    <cellStyle name="Normal 3 2 2 3 2 10 3" xfId="15942" xr:uid="{00000000-0005-0000-0000-00002B3E0000}"/>
    <cellStyle name="Normal 3 2 2 3 2 10 3 2" xfId="15943" xr:uid="{00000000-0005-0000-0000-00002C3E0000}"/>
    <cellStyle name="Normal 3 2 2 3 2 10 4" xfId="15944" xr:uid="{00000000-0005-0000-0000-00002D3E0000}"/>
    <cellStyle name="Normal 3 2 2 3 2 11" xfId="15945" xr:uid="{00000000-0005-0000-0000-00002E3E0000}"/>
    <cellStyle name="Normal 3 2 2 3 2 11 2" xfId="15946" xr:uid="{00000000-0005-0000-0000-00002F3E0000}"/>
    <cellStyle name="Normal 3 2 2 3 2 11 2 2" xfId="15947" xr:uid="{00000000-0005-0000-0000-0000303E0000}"/>
    <cellStyle name="Normal 3 2 2 3 2 11 2 2 2" xfId="15948" xr:uid="{00000000-0005-0000-0000-0000313E0000}"/>
    <cellStyle name="Normal 3 2 2 3 2 11 2 3" xfId="15949" xr:uid="{00000000-0005-0000-0000-0000323E0000}"/>
    <cellStyle name="Normal 3 2 2 3 2 11 3" xfId="15950" xr:uid="{00000000-0005-0000-0000-0000333E0000}"/>
    <cellStyle name="Normal 3 2 2 3 2 11 3 2" xfId="15951" xr:uid="{00000000-0005-0000-0000-0000343E0000}"/>
    <cellStyle name="Normal 3 2 2 3 2 11 4" xfId="15952" xr:uid="{00000000-0005-0000-0000-0000353E0000}"/>
    <cellStyle name="Normal 3 2 2 3 2 12" xfId="15953" xr:uid="{00000000-0005-0000-0000-0000363E0000}"/>
    <cellStyle name="Normal 3 2 2 3 2 12 2" xfId="15954" xr:uid="{00000000-0005-0000-0000-0000373E0000}"/>
    <cellStyle name="Normal 3 2 2 3 2 12 2 2" xfId="15955" xr:uid="{00000000-0005-0000-0000-0000383E0000}"/>
    <cellStyle name="Normal 3 2 2 3 2 12 2 2 2" xfId="15956" xr:uid="{00000000-0005-0000-0000-0000393E0000}"/>
    <cellStyle name="Normal 3 2 2 3 2 12 2 3" xfId="15957" xr:uid="{00000000-0005-0000-0000-00003A3E0000}"/>
    <cellStyle name="Normal 3 2 2 3 2 12 3" xfId="15958" xr:uid="{00000000-0005-0000-0000-00003B3E0000}"/>
    <cellStyle name="Normal 3 2 2 3 2 12 3 2" xfId="15959" xr:uid="{00000000-0005-0000-0000-00003C3E0000}"/>
    <cellStyle name="Normal 3 2 2 3 2 12 4" xfId="15960" xr:uid="{00000000-0005-0000-0000-00003D3E0000}"/>
    <cellStyle name="Normal 3 2 2 3 2 13" xfId="15961" xr:uid="{00000000-0005-0000-0000-00003E3E0000}"/>
    <cellStyle name="Normal 3 2 2 3 2 13 2" xfId="15962" xr:uid="{00000000-0005-0000-0000-00003F3E0000}"/>
    <cellStyle name="Normal 3 2 2 3 2 13 2 2" xfId="15963" xr:uid="{00000000-0005-0000-0000-0000403E0000}"/>
    <cellStyle name="Normal 3 2 2 3 2 13 3" xfId="15964" xr:uid="{00000000-0005-0000-0000-0000413E0000}"/>
    <cellStyle name="Normal 3 2 2 3 2 14" xfId="15965" xr:uid="{00000000-0005-0000-0000-0000423E0000}"/>
    <cellStyle name="Normal 3 2 2 3 2 14 2" xfId="15966" xr:uid="{00000000-0005-0000-0000-0000433E0000}"/>
    <cellStyle name="Normal 3 2 2 3 2 15" xfId="15967" xr:uid="{00000000-0005-0000-0000-0000443E0000}"/>
    <cellStyle name="Normal 3 2 2 3 2 15 2" xfId="15968" xr:uid="{00000000-0005-0000-0000-0000453E0000}"/>
    <cellStyle name="Normal 3 2 2 3 2 16" xfId="15969" xr:uid="{00000000-0005-0000-0000-0000463E0000}"/>
    <cellStyle name="Normal 3 2 2 3 2 2" xfId="15970" xr:uid="{00000000-0005-0000-0000-0000473E0000}"/>
    <cellStyle name="Normal 3 2 2 3 2 2 10" xfId="15971" xr:uid="{00000000-0005-0000-0000-0000483E0000}"/>
    <cellStyle name="Normal 3 2 2 3 2 2 2" xfId="15972" xr:uid="{00000000-0005-0000-0000-0000493E0000}"/>
    <cellStyle name="Normal 3 2 2 3 2 2 2 2" xfId="15973" xr:uid="{00000000-0005-0000-0000-00004A3E0000}"/>
    <cellStyle name="Normal 3 2 2 3 2 2 2 2 2" xfId="15974" xr:uid="{00000000-0005-0000-0000-00004B3E0000}"/>
    <cellStyle name="Normal 3 2 2 3 2 2 2 2 2 2" xfId="15975" xr:uid="{00000000-0005-0000-0000-00004C3E0000}"/>
    <cellStyle name="Normal 3 2 2 3 2 2 2 2 2 2 2" xfId="15976" xr:uid="{00000000-0005-0000-0000-00004D3E0000}"/>
    <cellStyle name="Normal 3 2 2 3 2 2 2 2 2 2 2 2" xfId="15977" xr:uid="{00000000-0005-0000-0000-00004E3E0000}"/>
    <cellStyle name="Normal 3 2 2 3 2 2 2 2 2 2 2 2 2" xfId="15978" xr:uid="{00000000-0005-0000-0000-00004F3E0000}"/>
    <cellStyle name="Normal 3 2 2 3 2 2 2 2 2 2 2 3" xfId="15979" xr:uid="{00000000-0005-0000-0000-0000503E0000}"/>
    <cellStyle name="Normal 3 2 2 3 2 2 2 2 2 2 3" xfId="15980" xr:uid="{00000000-0005-0000-0000-0000513E0000}"/>
    <cellStyle name="Normal 3 2 2 3 2 2 2 2 2 2 3 2" xfId="15981" xr:uid="{00000000-0005-0000-0000-0000523E0000}"/>
    <cellStyle name="Normal 3 2 2 3 2 2 2 2 2 2 4" xfId="15982" xr:uid="{00000000-0005-0000-0000-0000533E0000}"/>
    <cellStyle name="Normal 3 2 2 3 2 2 2 2 2 3" xfId="15983" xr:uid="{00000000-0005-0000-0000-0000543E0000}"/>
    <cellStyle name="Normal 3 2 2 3 2 2 2 2 2 3 2" xfId="15984" xr:uid="{00000000-0005-0000-0000-0000553E0000}"/>
    <cellStyle name="Normal 3 2 2 3 2 2 2 2 2 3 2 2" xfId="15985" xr:uid="{00000000-0005-0000-0000-0000563E0000}"/>
    <cellStyle name="Normal 3 2 2 3 2 2 2 2 2 3 3" xfId="15986" xr:uid="{00000000-0005-0000-0000-0000573E0000}"/>
    <cellStyle name="Normal 3 2 2 3 2 2 2 2 2 4" xfId="15987" xr:uid="{00000000-0005-0000-0000-0000583E0000}"/>
    <cellStyle name="Normal 3 2 2 3 2 2 2 2 2 4 2" xfId="15988" xr:uid="{00000000-0005-0000-0000-0000593E0000}"/>
    <cellStyle name="Normal 3 2 2 3 2 2 2 2 2 5" xfId="15989" xr:uid="{00000000-0005-0000-0000-00005A3E0000}"/>
    <cellStyle name="Normal 3 2 2 3 2 2 2 2 3" xfId="15990" xr:uid="{00000000-0005-0000-0000-00005B3E0000}"/>
    <cellStyle name="Normal 3 2 2 3 2 2 2 2 3 2" xfId="15991" xr:uid="{00000000-0005-0000-0000-00005C3E0000}"/>
    <cellStyle name="Normal 3 2 2 3 2 2 2 2 3 2 2" xfId="15992" xr:uid="{00000000-0005-0000-0000-00005D3E0000}"/>
    <cellStyle name="Normal 3 2 2 3 2 2 2 2 3 2 2 2" xfId="15993" xr:uid="{00000000-0005-0000-0000-00005E3E0000}"/>
    <cellStyle name="Normal 3 2 2 3 2 2 2 2 3 2 3" xfId="15994" xr:uid="{00000000-0005-0000-0000-00005F3E0000}"/>
    <cellStyle name="Normal 3 2 2 3 2 2 2 2 3 3" xfId="15995" xr:uid="{00000000-0005-0000-0000-0000603E0000}"/>
    <cellStyle name="Normal 3 2 2 3 2 2 2 2 3 3 2" xfId="15996" xr:uid="{00000000-0005-0000-0000-0000613E0000}"/>
    <cellStyle name="Normal 3 2 2 3 2 2 2 2 3 4" xfId="15997" xr:uid="{00000000-0005-0000-0000-0000623E0000}"/>
    <cellStyle name="Normal 3 2 2 3 2 2 2 2 4" xfId="15998" xr:uid="{00000000-0005-0000-0000-0000633E0000}"/>
    <cellStyle name="Normal 3 2 2 3 2 2 2 2 4 2" xfId="15999" xr:uid="{00000000-0005-0000-0000-0000643E0000}"/>
    <cellStyle name="Normal 3 2 2 3 2 2 2 2 4 2 2" xfId="16000" xr:uid="{00000000-0005-0000-0000-0000653E0000}"/>
    <cellStyle name="Normal 3 2 2 3 2 2 2 2 4 2 2 2" xfId="16001" xr:uid="{00000000-0005-0000-0000-0000663E0000}"/>
    <cellStyle name="Normal 3 2 2 3 2 2 2 2 4 2 3" xfId="16002" xr:uid="{00000000-0005-0000-0000-0000673E0000}"/>
    <cellStyle name="Normal 3 2 2 3 2 2 2 2 4 3" xfId="16003" xr:uid="{00000000-0005-0000-0000-0000683E0000}"/>
    <cellStyle name="Normal 3 2 2 3 2 2 2 2 4 3 2" xfId="16004" xr:uid="{00000000-0005-0000-0000-0000693E0000}"/>
    <cellStyle name="Normal 3 2 2 3 2 2 2 2 4 4" xfId="16005" xr:uid="{00000000-0005-0000-0000-00006A3E0000}"/>
    <cellStyle name="Normal 3 2 2 3 2 2 2 2 5" xfId="16006" xr:uid="{00000000-0005-0000-0000-00006B3E0000}"/>
    <cellStyle name="Normal 3 2 2 3 2 2 2 2 5 2" xfId="16007" xr:uid="{00000000-0005-0000-0000-00006C3E0000}"/>
    <cellStyle name="Normal 3 2 2 3 2 2 2 2 5 2 2" xfId="16008" xr:uid="{00000000-0005-0000-0000-00006D3E0000}"/>
    <cellStyle name="Normal 3 2 2 3 2 2 2 2 5 3" xfId="16009" xr:uid="{00000000-0005-0000-0000-00006E3E0000}"/>
    <cellStyle name="Normal 3 2 2 3 2 2 2 2 6" xfId="16010" xr:uid="{00000000-0005-0000-0000-00006F3E0000}"/>
    <cellStyle name="Normal 3 2 2 3 2 2 2 2 6 2" xfId="16011" xr:uid="{00000000-0005-0000-0000-0000703E0000}"/>
    <cellStyle name="Normal 3 2 2 3 2 2 2 2 7" xfId="16012" xr:uid="{00000000-0005-0000-0000-0000713E0000}"/>
    <cellStyle name="Normal 3 2 2 3 2 2 2 2 7 2" xfId="16013" xr:uid="{00000000-0005-0000-0000-0000723E0000}"/>
    <cellStyle name="Normal 3 2 2 3 2 2 2 2 8" xfId="16014" xr:uid="{00000000-0005-0000-0000-0000733E0000}"/>
    <cellStyle name="Normal 3 2 2 3 2 2 2 3" xfId="16015" xr:uid="{00000000-0005-0000-0000-0000743E0000}"/>
    <cellStyle name="Normal 3 2 2 3 2 2 2 3 2" xfId="16016" xr:uid="{00000000-0005-0000-0000-0000753E0000}"/>
    <cellStyle name="Normal 3 2 2 3 2 2 2 3 2 2" xfId="16017" xr:uid="{00000000-0005-0000-0000-0000763E0000}"/>
    <cellStyle name="Normal 3 2 2 3 2 2 2 3 2 2 2" xfId="16018" xr:uid="{00000000-0005-0000-0000-0000773E0000}"/>
    <cellStyle name="Normal 3 2 2 3 2 2 2 3 2 2 2 2" xfId="16019" xr:uid="{00000000-0005-0000-0000-0000783E0000}"/>
    <cellStyle name="Normal 3 2 2 3 2 2 2 3 2 2 3" xfId="16020" xr:uid="{00000000-0005-0000-0000-0000793E0000}"/>
    <cellStyle name="Normal 3 2 2 3 2 2 2 3 2 3" xfId="16021" xr:uid="{00000000-0005-0000-0000-00007A3E0000}"/>
    <cellStyle name="Normal 3 2 2 3 2 2 2 3 2 3 2" xfId="16022" xr:uid="{00000000-0005-0000-0000-00007B3E0000}"/>
    <cellStyle name="Normal 3 2 2 3 2 2 2 3 2 4" xfId="16023" xr:uid="{00000000-0005-0000-0000-00007C3E0000}"/>
    <cellStyle name="Normal 3 2 2 3 2 2 2 3 3" xfId="16024" xr:uid="{00000000-0005-0000-0000-00007D3E0000}"/>
    <cellStyle name="Normal 3 2 2 3 2 2 2 3 3 2" xfId="16025" xr:uid="{00000000-0005-0000-0000-00007E3E0000}"/>
    <cellStyle name="Normal 3 2 2 3 2 2 2 3 3 2 2" xfId="16026" xr:uid="{00000000-0005-0000-0000-00007F3E0000}"/>
    <cellStyle name="Normal 3 2 2 3 2 2 2 3 3 3" xfId="16027" xr:uid="{00000000-0005-0000-0000-0000803E0000}"/>
    <cellStyle name="Normal 3 2 2 3 2 2 2 3 4" xfId="16028" xr:uid="{00000000-0005-0000-0000-0000813E0000}"/>
    <cellStyle name="Normal 3 2 2 3 2 2 2 3 4 2" xfId="16029" xr:uid="{00000000-0005-0000-0000-0000823E0000}"/>
    <cellStyle name="Normal 3 2 2 3 2 2 2 3 5" xfId="16030" xr:uid="{00000000-0005-0000-0000-0000833E0000}"/>
    <cellStyle name="Normal 3 2 2 3 2 2 2 4" xfId="16031" xr:uid="{00000000-0005-0000-0000-0000843E0000}"/>
    <cellStyle name="Normal 3 2 2 3 2 2 2 4 2" xfId="16032" xr:uid="{00000000-0005-0000-0000-0000853E0000}"/>
    <cellStyle name="Normal 3 2 2 3 2 2 2 4 2 2" xfId="16033" xr:uid="{00000000-0005-0000-0000-0000863E0000}"/>
    <cellStyle name="Normal 3 2 2 3 2 2 2 4 2 2 2" xfId="16034" xr:uid="{00000000-0005-0000-0000-0000873E0000}"/>
    <cellStyle name="Normal 3 2 2 3 2 2 2 4 2 3" xfId="16035" xr:uid="{00000000-0005-0000-0000-0000883E0000}"/>
    <cellStyle name="Normal 3 2 2 3 2 2 2 4 3" xfId="16036" xr:uid="{00000000-0005-0000-0000-0000893E0000}"/>
    <cellStyle name="Normal 3 2 2 3 2 2 2 4 3 2" xfId="16037" xr:uid="{00000000-0005-0000-0000-00008A3E0000}"/>
    <cellStyle name="Normal 3 2 2 3 2 2 2 4 4" xfId="16038" xr:uid="{00000000-0005-0000-0000-00008B3E0000}"/>
    <cellStyle name="Normal 3 2 2 3 2 2 2 5" xfId="16039" xr:uid="{00000000-0005-0000-0000-00008C3E0000}"/>
    <cellStyle name="Normal 3 2 2 3 2 2 2 5 2" xfId="16040" xr:uid="{00000000-0005-0000-0000-00008D3E0000}"/>
    <cellStyle name="Normal 3 2 2 3 2 2 2 5 2 2" xfId="16041" xr:uid="{00000000-0005-0000-0000-00008E3E0000}"/>
    <cellStyle name="Normal 3 2 2 3 2 2 2 5 2 2 2" xfId="16042" xr:uid="{00000000-0005-0000-0000-00008F3E0000}"/>
    <cellStyle name="Normal 3 2 2 3 2 2 2 5 2 3" xfId="16043" xr:uid="{00000000-0005-0000-0000-0000903E0000}"/>
    <cellStyle name="Normal 3 2 2 3 2 2 2 5 3" xfId="16044" xr:uid="{00000000-0005-0000-0000-0000913E0000}"/>
    <cellStyle name="Normal 3 2 2 3 2 2 2 5 3 2" xfId="16045" xr:uid="{00000000-0005-0000-0000-0000923E0000}"/>
    <cellStyle name="Normal 3 2 2 3 2 2 2 5 4" xfId="16046" xr:uid="{00000000-0005-0000-0000-0000933E0000}"/>
    <cellStyle name="Normal 3 2 2 3 2 2 2 6" xfId="16047" xr:uid="{00000000-0005-0000-0000-0000943E0000}"/>
    <cellStyle name="Normal 3 2 2 3 2 2 2 6 2" xfId="16048" xr:uid="{00000000-0005-0000-0000-0000953E0000}"/>
    <cellStyle name="Normal 3 2 2 3 2 2 2 6 2 2" xfId="16049" xr:uid="{00000000-0005-0000-0000-0000963E0000}"/>
    <cellStyle name="Normal 3 2 2 3 2 2 2 6 3" xfId="16050" xr:uid="{00000000-0005-0000-0000-0000973E0000}"/>
    <cellStyle name="Normal 3 2 2 3 2 2 2 7" xfId="16051" xr:uid="{00000000-0005-0000-0000-0000983E0000}"/>
    <cellStyle name="Normal 3 2 2 3 2 2 2 7 2" xfId="16052" xr:uid="{00000000-0005-0000-0000-0000993E0000}"/>
    <cellStyle name="Normal 3 2 2 3 2 2 2 8" xfId="16053" xr:uid="{00000000-0005-0000-0000-00009A3E0000}"/>
    <cellStyle name="Normal 3 2 2 3 2 2 2 8 2" xfId="16054" xr:uid="{00000000-0005-0000-0000-00009B3E0000}"/>
    <cellStyle name="Normal 3 2 2 3 2 2 2 9" xfId="16055" xr:uid="{00000000-0005-0000-0000-00009C3E0000}"/>
    <cellStyle name="Normal 3 2 2 3 2 2 3" xfId="16056" xr:uid="{00000000-0005-0000-0000-00009D3E0000}"/>
    <cellStyle name="Normal 3 2 2 3 2 2 3 2" xfId="16057" xr:uid="{00000000-0005-0000-0000-00009E3E0000}"/>
    <cellStyle name="Normal 3 2 2 3 2 2 3 2 2" xfId="16058" xr:uid="{00000000-0005-0000-0000-00009F3E0000}"/>
    <cellStyle name="Normal 3 2 2 3 2 2 3 2 2 2" xfId="16059" xr:uid="{00000000-0005-0000-0000-0000A03E0000}"/>
    <cellStyle name="Normal 3 2 2 3 2 2 3 2 2 2 2" xfId="16060" xr:uid="{00000000-0005-0000-0000-0000A13E0000}"/>
    <cellStyle name="Normal 3 2 2 3 2 2 3 2 2 2 2 2" xfId="16061" xr:uid="{00000000-0005-0000-0000-0000A23E0000}"/>
    <cellStyle name="Normal 3 2 2 3 2 2 3 2 2 2 3" xfId="16062" xr:uid="{00000000-0005-0000-0000-0000A33E0000}"/>
    <cellStyle name="Normal 3 2 2 3 2 2 3 2 2 3" xfId="16063" xr:uid="{00000000-0005-0000-0000-0000A43E0000}"/>
    <cellStyle name="Normal 3 2 2 3 2 2 3 2 2 3 2" xfId="16064" xr:uid="{00000000-0005-0000-0000-0000A53E0000}"/>
    <cellStyle name="Normal 3 2 2 3 2 2 3 2 2 4" xfId="16065" xr:uid="{00000000-0005-0000-0000-0000A63E0000}"/>
    <cellStyle name="Normal 3 2 2 3 2 2 3 2 3" xfId="16066" xr:uid="{00000000-0005-0000-0000-0000A73E0000}"/>
    <cellStyle name="Normal 3 2 2 3 2 2 3 2 3 2" xfId="16067" xr:uid="{00000000-0005-0000-0000-0000A83E0000}"/>
    <cellStyle name="Normal 3 2 2 3 2 2 3 2 3 2 2" xfId="16068" xr:uid="{00000000-0005-0000-0000-0000A93E0000}"/>
    <cellStyle name="Normal 3 2 2 3 2 2 3 2 3 3" xfId="16069" xr:uid="{00000000-0005-0000-0000-0000AA3E0000}"/>
    <cellStyle name="Normal 3 2 2 3 2 2 3 2 4" xfId="16070" xr:uid="{00000000-0005-0000-0000-0000AB3E0000}"/>
    <cellStyle name="Normal 3 2 2 3 2 2 3 2 4 2" xfId="16071" xr:uid="{00000000-0005-0000-0000-0000AC3E0000}"/>
    <cellStyle name="Normal 3 2 2 3 2 2 3 2 5" xfId="16072" xr:uid="{00000000-0005-0000-0000-0000AD3E0000}"/>
    <cellStyle name="Normal 3 2 2 3 2 2 3 3" xfId="16073" xr:uid="{00000000-0005-0000-0000-0000AE3E0000}"/>
    <cellStyle name="Normal 3 2 2 3 2 2 3 3 2" xfId="16074" xr:uid="{00000000-0005-0000-0000-0000AF3E0000}"/>
    <cellStyle name="Normal 3 2 2 3 2 2 3 3 2 2" xfId="16075" xr:uid="{00000000-0005-0000-0000-0000B03E0000}"/>
    <cellStyle name="Normal 3 2 2 3 2 2 3 3 2 2 2" xfId="16076" xr:uid="{00000000-0005-0000-0000-0000B13E0000}"/>
    <cellStyle name="Normal 3 2 2 3 2 2 3 3 2 3" xfId="16077" xr:uid="{00000000-0005-0000-0000-0000B23E0000}"/>
    <cellStyle name="Normal 3 2 2 3 2 2 3 3 3" xfId="16078" xr:uid="{00000000-0005-0000-0000-0000B33E0000}"/>
    <cellStyle name="Normal 3 2 2 3 2 2 3 3 3 2" xfId="16079" xr:uid="{00000000-0005-0000-0000-0000B43E0000}"/>
    <cellStyle name="Normal 3 2 2 3 2 2 3 3 4" xfId="16080" xr:uid="{00000000-0005-0000-0000-0000B53E0000}"/>
    <cellStyle name="Normal 3 2 2 3 2 2 3 4" xfId="16081" xr:uid="{00000000-0005-0000-0000-0000B63E0000}"/>
    <cellStyle name="Normal 3 2 2 3 2 2 3 4 2" xfId="16082" xr:uid="{00000000-0005-0000-0000-0000B73E0000}"/>
    <cellStyle name="Normal 3 2 2 3 2 2 3 4 2 2" xfId="16083" xr:uid="{00000000-0005-0000-0000-0000B83E0000}"/>
    <cellStyle name="Normal 3 2 2 3 2 2 3 4 2 2 2" xfId="16084" xr:uid="{00000000-0005-0000-0000-0000B93E0000}"/>
    <cellStyle name="Normal 3 2 2 3 2 2 3 4 2 3" xfId="16085" xr:uid="{00000000-0005-0000-0000-0000BA3E0000}"/>
    <cellStyle name="Normal 3 2 2 3 2 2 3 4 3" xfId="16086" xr:uid="{00000000-0005-0000-0000-0000BB3E0000}"/>
    <cellStyle name="Normal 3 2 2 3 2 2 3 4 3 2" xfId="16087" xr:uid="{00000000-0005-0000-0000-0000BC3E0000}"/>
    <cellStyle name="Normal 3 2 2 3 2 2 3 4 4" xfId="16088" xr:uid="{00000000-0005-0000-0000-0000BD3E0000}"/>
    <cellStyle name="Normal 3 2 2 3 2 2 3 5" xfId="16089" xr:uid="{00000000-0005-0000-0000-0000BE3E0000}"/>
    <cellStyle name="Normal 3 2 2 3 2 2 3 5 2" xfId="16090" xr:uid="{00000000-0005-0000-0000-0000BF3E0000}"/>
    <cellStyle name="Normal 3 2 2 3 2 2 3 5 2 2" xfId="16091" xr:uid="{00000000-0005-0000-0000-0000C03E0000}"/>
    <cellStyle name="Normal 3 2 2 3 2 2 3 5 3" xfId="16092" xr:uid="{00000000-0005-0000-0000-0000C13E0000}"/>
    <cellStyle name="Normal 3 2 2 3 2 2 3 6" xfId="16093" xr:uid="{00000000-0005-0000-0000-0000C23E0000}"/>
    <cellStyle name="Normal 3 2 2 3 2 2 3 6 2" xfId="16094" xr:uid="{00000000-0005-0000-0000-0000C33E0000}"/>
    <cellStyle name="Normal 3 2 2 3 2 2 3 7" xfId="16095" xr:uid="{00000000-0005-0000-0000-0000C43E0000}"/>
    <cellStyle name="Normal 3 2 2 3 2 2 3 7 2" xfId="16096" xr:uid="{00000000-0005-0000-0000-0000C53E0000}"/>
    <cellStyle name="Normal 3 2 2 3 2 2 3 8" xfId="16097" xr:uid="{00000000-0005-0000-0000-0000C63E0000}"/>
    <cellStyle name="Normal 3 2 2 3 2 2 4" xfId="16098" xr:uid="{00000000-0005-0000-0000-0000C73E0000}"/>
    <cellStyle name="Normal 3 2 2 3 2 2 4 2" xfId="16099" xr:uid="{00000000-0005-0000-0000-0000C83E0000}"/>
    <cellStyle name="Normal 3 2 2 3 2 2 4 2 2" xfId="16100" xr:uid="{00000000-0005-0000-0000-0000C93E0000}"/>
    <cellStyle name="Normal 3 2 2 3 2 2 4 2 2 2" xfId="16101" xr:uid="{00000000-0005-0000-0000-0000CA3E0000}"/>
    <cellStyle name="Normal 3 2 2 3 2 2 4 2 2 2 2" xfId="16102" xr:uid="{00000000-0005-0000-0000-0000CB3E0000}"/>
    <cellStyle name="Normal 3 2 2 3 2 2 4 2 2 3" xfId="16103" xr:uid="{00000000-0005-0000-0000-0000CC3E0000}"/>
    <cellStyle name="Normal 3 2 2 3 2 2 4 2 3" xfId="16104" xr:uid="{00000000-0005-0000-0000-0000CD3E0000}"/>
    <cellStyle name="Normal 3 2 2 3 2 2 4 2 3 2" xfId="16105" xr:uid="{00000000-0005-0000-0000-0000CE3E0000}"/>
    <cellStyle name="Normal 3 2 2 3 2 2 4 2 4" xfId="16106" xr:uid="{00000000-0005-0000-0000-0000CF3E0000}"/>
    <cellStyle name="Normal 3 2 2 3 2 2 4 3" xfId="16107" xr:uid="{00000000-0005-0000-0000-0000D03E0000}"/>
    <cellStyle name="Normal 3 2 2 3 2 2 4 3 2" xfId="16108" xr:uid="{00000000-0005-0000-0000-0000D13E0000}"/>
    <cellStyle name="Normal 3 2 2 3 2 2 4 3 2 2" xfId="16109" xr:uid="{00000000-0005-0000-0000-0000D23E0000}"/>
    <cellStyle name="Normal 3 2 2 3 2 2 4 3 3" xfId="16110" xr:uid="{00000000-0005-0000-0000-0000D33E0000}"/>
    <cellStyle name="Normal 3 2 2 3 2 2 4 4" xfId="16111" xr:uid="{00000000-0005-0000-0000-0000D43E0000}"/>
    <cellStyle name="Normal 3 2 2 3 2 2 4 4 2" xfId="16112" xr:uid="{00000000-0005-0000-0000-0000D53E0000}"/>
    <cellStyle name="Normal 3 2 2 3 2 2 4 5" xfId="16113" xr:uid="{00000000-0005-0000-0000-0000D63E0000}"/>
    <cellStyle name="Normal 3 2 2 3 2 2 5" xfId="16114" xr:uid="{00000000-0005-0000-0000-0000D73E0000}"/>
    <cellStyle name="Normal 3 2 2 3 2 2 5 2" xfId="16115" xr:uid="{00000000-0005-0000-0000-0000D83E0000}"/>
    <cellStyle name="Normal 3 2 2 3 2 2 5 2 2" xfId="16116" xr:uid="{00000000-0005-0000-0000-0000D93E0000}"/>
    <cellStyle name="Normal 3 2 2 3 2 2 5 2 2 2" xfId="16117" xr:uid="{00000000-0005-0000-0000-0000DA3E0000}"/>
    <cellStyle name="Normal 3 2 2 3 2 2 5 2 3" xfId="16118" xr:uid="{00000000-0005-0000-0000-0000DB3E0000}"/>
    <cellStyle name="Normal 3 2 2 3 2 2 5 3" xfId="16119" xr:uid="{00000000-0005-0000-0000-0000DC3E0000}"/>
    <cellStyle name="Normal 3 2 2 3 2 2 5 3 2" xfId="16120" xr:uid="{00000000-0005-0000-0000-0000DD3E0000}"/>
    <cellStyle name="Normal 3 2 2 3 2 2 5 4" xfId="16121" xr:uid="{00000000-0005-0000-0000-0000DE3E0000}"/>
    <cellStyle name="Normal 3 2 2 3 2 2 6" xfId="16122" xr:uid="{00000000-0005-0000-0000-0000DF3E0000}"/>
    <cellStyle name="Normal 3 2 2 3 2 2 6 2" xfId="16123" xr:uid="{00000000-0005-0000-0000-0000E03E0000}"/>
    <cellStyle name="Normal 3 2 2 3 2 2 6 2 2" xfId="16124" xr:uid="{00000000-0005-0000-0000-0000E13E0000}"/>
    <cellStyle name="Normal 3 2 2 3 2 2 6 2 2 2" xfId="16125" xr:uid="{00000000-0005-0000-0000-0000E23E0000}"/>
    <cellStyle name="Normal 3 2 2 3 2 2 6 2 3" xfId="16126" xr:uid="{00000000-0005-0000-0000-0000E33E0000}"/>
    <cellStyle name="Normal 3 2 2 3 2 2 6 3" xfId="16127" xr:uid="{00000000-0005-0000-0000-0000E43E0000}"/>
    <cellStyle name="Normal 3 2 2 3 2 2 6 3 2" xfId="16128" xr:uid="{00000000-0005-0000-0000-0000E53E0000}"/>
    <cellStyle name="Normal 3 2 2 3 2 2 6 4" xfId="16129" xr:uid="{00000000-0005-0000-0000-0000E63E0000}"/>
    <cellStyle name="Normal 3 2 2 3 2 2 7" xfId="16130" xr:uid="{00000000-0005-0000-0000-0000E73E0000}"/>
    <cellStyle name="Normal 3 2 2 3 2 2 7 2" xfId="16131" xr:uid="{00000000-0005-0000-0000-0000E83E0000}"/>
    <cellStyle name="Normal 3 2 2 3 2 2 7 2 2" xfId="16132" xr:uid="{00000000-0005-0000-0000-0000E93E0000}"/>
    <cellStyle name="Normal 3 2 2 3 2 2 7 3" xfId="16133" xr:uid="{00000000-0005-0000-0000-0000EA3E0000}"/>
    <cellStyle name="Normal 3 2 2 3 2 2 8" xfId="16134" xr:uid="{00000000-0005-0000-0000-0000EB3E0000}"/>
    <cellStyle name="Normal 3 2 2 3 2 2 8 2" xfId="16135" xr:uid="{00000000-0005-0000-0000-0000EC3E0000}"/>
    <cellStyle name="Normal 3 2 2 3 2 2 9" xfId="16136" xr:uid="{00000000-0005-0000-0000-0000ED3E0000}"/>
    <cellStyle name="Normal 3 2 2 3 2 2 9 2" xfId="16137" xr:uid="{00000000-0005-0000-0000-0000EE3E0000}"/>
    <cellStyle name="Normal 3 2 2 3 2 3" xfId="16138" xr:uid="{00000000-0005-0000-0000-0000EF3E0000}"/>
    <cellStyle name="Normal 3 2 2 3 2 3 10" xfId="16139" xr:uid="{00000000-0005-0000-0000-0000F03E0000}"/>
    <cellStyle name="Normal 3 2 2 3 2 3 2" xfId="16140" xr:uid="{00000000-0005-0000-0000-0000F13E0000}"/>
    <cellStyle name="Normal 3 2 2 3 2 3 2 2" xfId="16141" xr:uid="{00000000-0005-0000-0000-0000F23E0000}"/>
    <cellStyle name="Normal 3 2 2 3 2 3 2 2 2" xfId="16142" xr:uid="{00000000-0005-0000-0000-0000F33E0000}"/>
    <cellStyle name="Normal 3 2 2 3 2 3 2 2 2 2" xfId="16143" xr:uid="{00000000-0005-0000-0000-0000F43E0000}"/>
    <cellStyle name="Normal 3 2 2 3 2 3 2 2 2 2 2" xfId="16144" xr:uid="{00000000-0005-0000-0000-0000F53E0000}"/>
    <cellStyle name="Normal 3 2 2 3 2 3 2 2 2 2 2 2" xfId="16145" xr:uid="{00000000-0005-0000-0000-0000F63E0000}"/>
    <cellStyle name="Normal 3 2 2 3 2 3 2 2 2 2 2 2 2" xfId="16146" xr:uid="{00000000-0005-0000-0000-0000F73E0000}"/>
    <cellStyle name="Normal 3 2 2 3 2 3 2 2 2 2 2 3" xfId="16147" xr:uid="{00000000-0005-0000-0000-0000F83E0000}"/>
    <cellStyle name="Normal 3 2 2 3 2 3 2 2 2 2 3" xfId="16148" xr:uid="{00000000-0005-0000-0000-0000F93E0000}"/>
    <cellStyle name="Normal 3 2 2 3 2 3 2 2 2 2 3 2" xfId="16149" xr:uid="{00000000-0005-0000-0000-0000FA3E0000}"/>
    <cellStyle name="Normal 3 2 2 3 2 3 2 2 2 2 4" xfId="16150" xr:uid="{00000000-0005-0000-0000-0000FB3E0000}"/>
    <cellStyle name="Normal 3 2 2 3 2 3 2 2 2 3" xfId="16151" xr:uid="{00000000-0005-0000-0000-0000FC3E0000}"/>
    <cellStyle name="Normal 3 2 2 3 2 3 2 2 2 3 2" xfId="16152" xr:uid="{00000000-0005-0000-0000-0000FD3E0000}"/>
    <cellStyle name="Normal 3 2 2 3 2 3 2 2 2 3 2 2" xfId="16153" xr:uid="{00000000-0005-0000-0000-0000FE3E0000}"/>
    <cellStyle name="Normal 3 2 2 3 2 3 2 2 2 3 3" xfId="16154" xr:uid="{00000000-0005-0000-0000-0000FF3E0000}"/>
    <cellStyle name="Normal 3 2 2 3 2 3 2 2 2 4" xfId="16155" xr:uid="{00000000-0005-0000-0000-0000003F0000}"/>
    <cellStyle name="Normal 3 2 2 3 2 3 2 2 2 4 2" xfId="16156" xr:uid="{00000000-0005-0000-0000-0000013F0000}"/>
    <cellStyle name="Normal 3 2 2 3 2 3 2 2 2 5" xfId="16157" xr:uid="{00000000-0005-0000-0000-0000023F0000}"/>
    <cellStyle name="Normal 3 2 2 3 2 3 2 2 3" xfId="16158" xr:uid="{00000000-0005-0000-0000-0000033F0000}"/>
    <cellStyle name="Normal 3 2 2 3 2 3 2 2 3 2" xfId="16159" xr:uid="{00000000-0005-0000-0000-0000043F0000}"/>
    <cellStyle name="Normal 3 2 2 3 2 3 2 2 3 2 2" xfId="16160" xr:uid="{00000000-0005-0000-0000-0000053F0000}"/>
    <cellStyle name="Normal 3 2 2 3 2 3 2 2 3 2 2 2" xfId="16161" xr:uid="{00000000-0005-0000-0000-0000063F0000}"/>
    <cellStyle name="Normal 3 2 2 3 2 3 2 2 3 2 3" xfId="16162" xr:uid="{00000000-0005-0000-0000-0000073F0000}"/>
    <cellStyle name="Normal 3 2 2 3 2 3 2 2 3 3" xfId="16163" xr:uid="{00000000-0005-0000-0000-0000083F0000}"/>
    <cellStyle name="Normal 3 2 2 3 2 3 2 2 3 3 2" xfId="16164" xr:uid="{00000000-0005-0000-0000-0000093F0000}"/>
    <cellStyle name="Normal 3 2 2 3 2 3 2 2 3 4" xfId="16165" xr:uid="{00000000-0005-0000-0000-00000A3F0000}"/>
    <cellStyle name="Normal 3 2 2 3 2 3 2 2 4" xfId="16166" xr:uid="{00000000-0005-0000-0000-00000B3F0000}"/>
    <cellStyle name="Normal 3 2 2 3 2 3 2 2 4 2" xfId="16167" xr:uid="{00000000-0005-0000-0000-00000C3F0000}"/>
    <cellStyle name="Normal 3 2 2 3 2 3 2 2 4 2 2" xfId="16168" xr:uid="{00000000-0005-0000-0000-00000D3F0000}"/>
    <cellStyle name="Normal 3 2 2 3 2 3 2 2 4 2 2 2" xfId="16169" xr:uid="{00000000-0005-0000-0000-00000E3F0000}"/>
    <cellStyle name="Normal 3 2 2 3 2 3 2 2 4 2 3" xfId="16170" xr:uid="{00000000-0005-0000-0000-00000F3F0000}"/>
    <cellStyle name="Normal 3 2 2 3 2 3 2 2 4 3" xfId="16171" xr:uid="{00000000-0005-0000-0000-0000103F0000}"/>
    <cellStyle name="Normal 3 2 2 3 2 3 2 2 4 3 2" xfId="16172" xr:uid="{00000000-0005-0000-0000-0000113F0000}"/>
    <cellStyle name="Normal 3 2 2 3 2 3 2 2 4 4" xfId="16173" xr:uid="{00000000-0005-0000-0000-0000123F0000}"/>
    <cellStyle name="Normal 3 2 2 3 2 3 2 2 5" xfId="16174" xr:uid="{00000000-0005-0000-0000-0000133F0000}"/>
    <cellStyle name="Normal 3 2 2 3 2 3 2 2 5 2" xfId="16175" xr:uid="{00000000-0005-0000-0000-0000143F0000}"/>
    <cellStyle name="Normal 3 2 2 3 2 3 2 2 5 2 2" xfId="16176" xr:uid="{00000000-0005-0000-0000-0000153F0000}"/>
    <cellStyle name="Normal 3 2 2 3 2 3 2 2 5 3" xfId="16177" xr:uid="{00000000-0005-0000-0000-0000163F0000}"/>
    <cellStyle name="Normal 3 2 2 3 2 3 2 2 6" xfId="16178" xr:uid="{00000000-0005-0000-0000-0000173F0000}"/>
    <cellStyle name="Normal 3 2 2 3 2 3 2 2 6 2" xfId="16179" xr:uid="{00000000-0005-0000-0000-0000183F0000}"/>
    <cellStyle name="Normal 3 2 2 3 2 3 2 2 7" xfId="16180" xr:uid="{00000000-0005-0000-0000-0000193F0000}"/>
    <cellStyle name="Normal 3 2 2 3 2 3 2 2 7 2" xfId="16181" xr:uid="{00000000-0005-0000-0000-00001A3F0000}"/>
    <cellStyle name="Normal 3 2 2 3 2 3 2 2 8" xfId="16182" xr:uid="{00000000-0005-0000-0000-00001B3F0000}"/>
    <cellStyle name="Normal 3 2 2 3 2 3 2 3" xfId="16183" xr:uid="{00000000-0005-0000-0000-00001C3F0000}"/>
    <cellStyle name="Normal 3 2 2 3 2 3 2 3 2" xfId="16184" xr:uid="{00000000-0005-0000-0000-00001D3F0000}"/>
    <cellStyle name="Normal 3 2 2 3 2 3 2 3 2 2" xfId="16185" xr:uid="{00000000-0005-0000-0000-00001E3F0000}"/>
    <cellStyle name="Normal 3 2 2 3 2 3 2 3 2 2 2" xfId="16186" xr:uid="{00000000-0005-0000-0000-00001F3F0000}"/>
    <cellStyle name="Normal 3 2 2 3 2 3 2 3 2 2 2 2" xfId="16187" xr:uid="{00000000-0005-0000-0000-0000203F0000}"/>
    <cellStyle name="Normal 3 2 2 3 2 3 2 3 2 2 3" xfId="16188" xr:uid="{00000000-0005-0000-0000-0000213F0000}"/>
    <cellStyle name="Normal 3 2 2 3 2 3 2 3 2 3" xfId="16189" xr:uid="{00000000-0005-0000-0000-0000223F0000}"/>
    <cellStyle name="Normal 3 2 2 3 2 3 2 3 2 3 2" xfId="16190" xr:uid="{00000000-0005-0000-0000-0000233F0000}"/>
    <cellStyle name="Normal 3 2 2 3 2 3 2 3 2 4" xfId="16191" xr:uid="{00000000-0005-0000-0000-0000243F0000}"/>
    <cellStyle name="Normal 3 2 2 3 2 3 2 3 3" xfId="16192" xr:uid="{00000000-0005-0000-0000-0000253F0000}"/>
    <cellStyle name="Normal 3 2 2 3 2 3 2 3 3 2" xfId="16193" xr:uid="{00000000-0005-0000-0000-0000263F0000}"/>
    <cellStyle name="Normal 3 2 2 3 2 3 2 3 3 2 2" xfId="16194" xr:uid="{00000000-0005-0000-0000-0000273F0000}"/>
    <cellStyle name="Normal 3 2 2 3 2 3 2 3 3 3" xfId="16195" xr:uid="{00000000-0005-0000-0000-0000283F0000}"/>
    <cellStyle name="Normal 3 2 2 3 2 3 2 3 4" xfId="16196" xr:uid="{00000000-0005-0000-0000-0000293F0000}"/>
    <cellStyle name="Normal 3 2 2 3 2 3 2 3 4 2" xfId="16197" xr:uid="{00000000-0005-0000-0000-00002A3F0000}"/>
    <cellStyle name="Normal 3 2 2 3 2 3 2 3 5" xfId="16198" xr:uid="{00000000-0005-0000-0000-00002B3F0000}"/>
    <cellStyle name="Normal 3 2 2 3 2 3 2 4" xfId="16199" xr:uid="{00000000-0005-0000-0000-00002C3F0000}"/>
    <cellStyle name="Normal 3 2 2 3 2 3 2 4 2" xfId="16200" xr:uid="{00000000-0005-0000-0000-00002D3F0000}"/>
    <cellStyle name="Normal 3 2 2 3 2 3 2 4 2 2" xfId="16201" xr:uid="{00000000-0005-0000-0000-00002E3F0000}"/>
    <cellStyle name="Normal 3 2 2 3 2 3 2 4 2 2 2" xfId="16202" xr:uid="{00000000-0005-0000-0000-00002F3F0000}"/>
    <cellStyle name="Normal 3 2 2 3 2 3 2 4 2 3" xfId="16203" xr:uid="{00000000-0005-0000-0000-0000303F0000}"/>
    <cellStyle name="Normal 3 2 2 3 2 3 2 4 3" xfId="16204" xr:uid="{00000000-0005-0000-0000-0000313F0000}"/>
    <cellStyle name="Normal 3 2 2 3 2 3 2 4 3 2" xfId="16205" xr:uid="{00000000-0005-0000-0000-0000323F0000}"/>
    <cellStyle name="Normal 3 2 2 3 2 3 2 4 4" xfId="16206" xr:uid="{00000000-0005-0000-0000-0000333F0000}"/>
    <cellStyle name="Normal 3 2 2 3 2 3 2 5" xfId="16207" xr:uid="{00000000-0005-0000-0000-0000343F0000}"/>
    <cellStyle name="Normal 3 2 2 3 2 3 2 5 2" xfId="16208" xr:uid="{00000000-0005-0000-0000-0000353F0000}"/>
    <cellStyle name="Normal 3 2 2 3 2 3 2 5 2 2" xfId="16209" xr:uid="{00000000-0005-0000-0000-0000363F0000}"/>
    <cellStyle name="Normal 3 2 2 3 2 3 2 5 2 2 2" xfId="16210" xr:uid="{00000000-0005-0000-0000-0000373F0000}"/>
    <cellStyle name="Normal 3 2 2 3 2 3 2 5 2 3" xfId="16211" xr:uid="{00000000-0005-0000-0000-0000383F0000}"/>
    <cellStyle name="Normal 3 2 2 3 2 3 2 5 3" xfId="16212" xr:uid="{00000000-0005-0000-0000-0000393F0000}"/>
    <cellStyle name="Normal 3 2 2 3 2 3 2 5 3 2" xfId="16213" xr:uid="{00000000-0005-0000-0000-00003A3F0000}"/>
    <cellStyle name="Normal 3 2 2 3 2 3 2 5 4" xfId="16214" xr:uid="{00000000-0005-0000-0000-00003B3F0000}"/>
    <cellStyle name="Normal 3 2 2 3 2 3 2 6" xfId="16215" xr:uid="{00000000-0005-0000-0000-00003C3F0000}"/>
    <cellStyle name="Normal 3 2 2 3 2 3 2 6 2" xfId="16216" xr:uid="{00000000-0005-0000-0000-00003D3F0000}"/>
    <cellStyle name="Normal 3 2 2 3 2 3 2 6 2 2" xfId="16217" xr:uid="{00000000-0005-0000-0000-00003E3F0000}"/>
    <cellStyle name="Normal 3 2 2 3 2 3 2 6 3" xfId="16218" xr:uid="{00000000-0005-0000-0000-00003F3F0000}"/>
    <cellStyle name="Normal 3 2 2 3 2 3 2 7" xfId="16219" xr:uid="{00000000-0005-0000-0000-0000403F0000}"/>
    <cellStyle name="Normal 3 2 2 3 2 3 2 7 2" xfId="16220" xr:uid="{00000000-0005-0000-0000-0000413F0000}"/>
    <cellStyle name="Normal 3 2 2 3 2 3 2 8" xfId="16221" xr:uid="{00000000-0005-0000-0000-0000423F0000}"/>
    <cellStyle name="Normal 3 2 2 3 2 3 2 8 2" xfId="16222" xr:uid="{00000000-0005-0000-0000-0000433F0000}"/>
    <cellStyle name="Normal 3 2 2 3 2 3 2 9" xfId="16223" xr:uid="{00000000-0005-0000-0000-0000443F0000}"/>
    <cellStyle name="Normal 3 2 2 3 2 3 3" xfId="16224" xr:uid="{00000000-0005-0000-0000-0000453F0000}"/>
    <cellStyle name="Normal 3 2 2 3 2 3 3 2" xfId="16225" xr:uid="{00000000-0005-0000-0000-0000463F0000}"/>
    <cellStyle name="Normal 3 2 2 3 2 3 3 2 2" xfId="16226" xr:uid="{00000000-0005-0000-0000-0000473F0000}"/>
    <cellStyle name="Normal 3 2 2 3 2 3 3 2 2 2" xfId="16227" xr:uid="{00000000-0005-0000-0000-0000483F0000}"/>
    <cellStyle name="Normal 3 2 2 3 2 3 3 2 2 2 2" xfId="16228" xr:uid="{00000000-0005-0000-0000-0000493F0000}"/>
    <cellStyle name="Normal 3 2 2 3 2 3 3 2 2 2 2 2" xfId="16229" xr:uid="{00000000-0005-0000-0000-00004A3F0000}"/>
    <cellStyle name="Normal 3 2 2 3 2 3 3 2 2 2 3" xfId="16230" xr:uid="{00000000-0005-0000-0000-00004B3F0000}"/>
    <cellStyle name="Normal 3 2 2 3 2 3 3 2 2 3" xfId="16231" xr:uid="{00000000-0005-0000-0000-00004C3F0000}"/>
    <cellStyle name="Normal 3 2 2 3 2 3 3 2 2 3 2" xfId="16232" xr:uid="{00000000-0005-0000-0000-00004D3F0000}"/>
    <cellStyle name="Normal 3 2 2 3 2 3 3 2 2 4" xfId="16233" xr:uid="{00000000-0005-0000-0000-00004E3F0000}"/>
    <cellStyle name="Normal 3 2 2 3 2 3 3 2 3" xfId="16234" xr:uid="{00000000-0005-0000-0000-00004F3F0000}"/>
    <cellStyle name="Normal 3 2 2 3 2 3 3 2 3 2" xfId="16235" xr:uid="{00000000-0005-0000-0000-0000503F0000}"/>
    <cellStyle name="Normal 3 2 2 3 2 3 3 2 3 2 2" xfId="16236" xr:uid="{00000000-0005-0000-0000-0000513F0000}"/>
    <cellStyle name="Normal 3 2 2 3 2 3 3 2 3 3" xfId="16237" xr:uid="{00000000-0005-0000-0000-0000523F0000}"/>
    <cellStyle name="Normal 3 2 2 3 2 3 3 2 4" xfId="16238" xr:uid="{00000000-0005-0000-0000-0000533F0000}"/>
    <cellStyle name="Normal 3 2 2 3 2 3 3 2 4 2" xfId="16239" xr:uid="{00000000-0005-0000-0000-0000543F0000}"/>
    <cellStyle name="Normal 3 2 2 3 2 3 3 2 5" xfId="16240" xr:uid="{00000000-0005-0000-0000-0000553F0000}"/>
    <cellStyle name="Normal 3 2 2 3 2 3 3 3" xfId="16241" xr:uid="{00000000-0005-0000-0000-0000563F0000}"/>
    <cellStyle name="Normal 3 2 2 3 2 3 3 3 2" xfId="16242" xr:uid="{00000000-0005-0000-0000-0000573F0000}"/>
    <cellStyle name="Normal 3 2 2 3 2 3 3 3 2 2" xfId="16243" xr:uid="{00000000-0005-0000-0000-0000583F0000}"/>
    <cellStyle name="Normal 3 2 2 3 2 3 3 3 2 2 2" xfId="16244" xr:uid="{00000000-0005-0000-0000-0000593F0000}"/>
    <cellStyle name="Normal 3 2 2 3 2 3 3 3 2 3" xfId="16245" xr:uid="{00000000-0005-0000-0000-00005A3F0000}"/>
    <cellStyle name="Normal 3 2 2 3 2 3 3 3 3" xfId="16246" xr:uid="{00000000-0005-0000-0000-00005B3F0000}"/>
    <cellStyle name="Normal 3 2 2 3 2 3 3 3 3 2" xfId="16247" xr:uid="{00000000-0005-0000-0000-00005C3F0000}"/>
    <cellStyle name="Normal 3 2 2 3 2 3 3 3 4" xfId="16248" xr:uid="{00000000-0005-0000-0000-00005D3F0000}"/>
    <cellStyle name="Normal 3 2 2 3 2 3 3 4" xfId="16249" xr:uid="{00000000-0005-0000-0000-00005E3F0000}"/>
    <cellStyle name="Normal 3 2 2 3 2 3 3 4 2" xfId="16250" xr:uid="{00000000-0005-0000-0000-00005F3F0000}"/>
    <cellStyle name="Normal 3 2 2 3 2 3 3 4 2 2" xfId="16251" xr:uid="{00000000-0005-0000-0000-0000603F0000}"/>
    <cellStyle name="Normal 3 2 2 3 2 3 3 4 2 2 2" xfId="16252" xr:uid="{00000000-0005-0000-0000-0000613F0000}"/>
    <cellStyle name="Normal 3 2 2 3 2 3 3 4 2 3" xfId="16253" xr:uid="{00000000-0005-0000-0000-0000623F0000}"/>
    <cellStyle name="Normal 3 2 2 3 2 3 3 4 3" xfId="16254" xr:uid="{00000000-0005-0000-0000-0000633F0000}"/>
    <cellStyle name="Normal 3 2 2 3 2 3 3 4 3 2" xfId="16255" xr:uid="{00000000-0005-0000-0000-0000643F0000}"/>
    <cellStyle name="Normal 3 2 2 3 2 3 3 4 4" xfId="16256" xr:uid="{00000000-0005-0000-0000-0000653F0000}"/>
    <cellStyle name="Normal 3 2 2 3 2 3 3 5" xfId="16257" xr:uid="{00000000-0005-0000-0000-0000663F0000}"/>
    <cellStyle name="Normal 3 2 2 3 2 3 3 5 2" xfId="16258" xr:uid="{00000000-0005-0000-0000-0000673F0000}"/>
    <cellStyle name="Normal 3 2 2 3 2 3 3 5 2 2" xfId="16259" xr:uid="{00000000-0005-0000-0000-0000683F0000}"/>
    <cellStyle name="Normal 3 2 2 3 2 3 3 5 3" xfId="16260" xr:uid="{00000000-0005-0000-0000-0000693F0000}"/>
    <cellStyle name="Normal 3 2 2 3 2 3 3 6" xfId="16261" xr:uid="{00000000-0005-0000-0000-00006A3F0000}"/>
    <cellStyle name="Normal 3 2 2 3 2 3 3 6 2" xfId="16262" xr:uid="{00000000-0005-0000-0000-00006B3F0000}"/>
    <cellStyle name="Normal 3 2 2 3 2 3 3 7" xfId="16263" xr:uid="{00000000-0005-0000-0000-00006C3F0000}"/>
    <cellStyle name="Normal 3 2 2 3 2 3 3 7 2" xfId="16264" xr:uid="{00000000-0005-0000-0000-00006D3F0000}"/>
    <cellStyle name="Normal 3 2 2 3 2 3 3 8" xfId="16265" xr:uid="{00000000-0005-0000-0000-00006E3F0000}"/>
    <cellStyle name="Normal 3 2 2 3 2 3 4" xfId="16266" xr:uid="{00000000-0005-0000-0000-00006F3F0000}"/>
    <cellStyle name="Normal 3 2 2 3 2 3 4 2" xfId="16267" xr:uid="{00000000-0005-0000-0000-0000703F0000}"/>
    <cellStyle name="Normal 3 2 2 3 2 3 4 2 2" xfId="16268" xr:uid="{00000000-0005-0000-0000-0000713F0000}"/>
    <cellStyle name="Normal 3 2 2 3 2 3 4 2 2 2" xfId="16269" xr:uid="{00000000-0005-0000-0000-0000723F0000}"/>
    <cellStyle name="Normal 3 2 2 3 2 3 4 2 2 2 2" xfId="16270" xr:uid="{00000000-0005-0000-0000-0000733F0000}"/>
    <cellStyle name="Normal 3 2 2 3 2 3 4 2 2 3" xfId="16271" xr:uid="{00000000-0005-0000-0000-0000743F0000}"/>
    <cellStyle name="Normal 3 2 2 3 2 3 4 2 3" xfId="16272" xr:uid="{00000000-0005-0000-0000-0000753F0000}"/>
    <cellStyle name="Normal 3 2 2 3 2 3 4 2 3 2" xfId="16273" xr:uid="{00000000-0005-0000-0000-0000763F0000}"/>
    <cellStyle name="Normal 3 2 2 3 2 3 4 2 4" xfId="16274" xr:uid="{00000000-0005-0000-0000-0000773F0000}"/>
    <cellStyle name="Normal 3 2 2 3 2 3 4 3" xfId="16275" xr:uid="{00000000-0005-0000-0000-0000783F0000}"/>
    <cellStyle name="Normal 3 2 2 3 2 3 4 3 2" xfId="16276" xr:uid="{00000000-0005-0000-0000-0000793F0000}"/>
    <cellStyle name="Normal 3 2 2 3 2 3 4 3 2 2" xfId="16277" xr:uid="{00000000-0005-0000-0000-00007A3F0000}"/>
    <cellStyle name="Normal 3 2 2 3 2 3 4 3 3" xfId="16278" xr:uid="{00000000-0005-0000-0000-00007B3F0000}"/>
    <cellStyle name="Normal 3 2 2 3 2 3 4 4" xfId="16279" xr:uid="{00000000-0005-0000-0000-00007C3F0000}"/>
    <cellStyle name="Normal 3 2 2 3 2 3 4 4 2" xfId="16280" xr:uid="{00000000-0005-0000-0000-00007D3F0000}"/>
    <cellStyle name="Normal 3 2 2 3 2 3 4 5" xfId="16281" xr:uid="{00000000-0005-0000-0000-00007E3F0000}"/>
    <cellStyle name="Normal 3 2 2 3 2 3 5" xfId="16282" xr:uid="{00000000-0005-0000-0000-00007F3F0000}"/>
    <cellStyle name="Normal 3 2 2 3 2 3 5 2" xfId="16283" xr:uid="{00000000-0005-0000-0000-0000803F0000}"/>
    <cellStyle name="Normal 3 2 2 3 2 3 5 2 2" xfId="16284" xr:uid="{00000000-0005-0000-0000-0000813F0000}"/>
    <cellStyle name="Normal 3 2 2 3 2 3 5 2 2 2" xfId="16285" xr:uid="{00000000-0005-0000-0000-0000823F0000}"/>
    <cellStyle name="Normal 3 2 2 3 2 3 5 2 3" xfId="16286" xr:uid="{00000000-0005-0000-0000-0000833F0000}"/>
    <cellStyle name="Normal 3 2 2 3 2 3 5 3" xfId="16287" xr:uid="{00000000-0005-0000-0000-0000843F0000}"/>
    <cellStyle name="Normal 3 2 2 3 2 3 5 3 2" xfId="16288" xr:uid="{00000000-0005-0000-0000-0000853F0000}"/>
    <cellStyle name="Normal 3 2 2 3 2 3 5 4" xfId="16289" xr:uid="{00000000-0005-0000-0000-0000863F0000}"/>
    <cellStyle name="Normal 3 2 2 3 2 3 6" xfId="16290" xr:uid="{00000000-0005-0000-0000-0000873F0000}"/>
    <cellStyle name="Normal 3 2 2 3 2 3 6 2" xfId="16291" xr:uid="{00000000-0005-0000-0000-0000883F0000}"/>
    <cellStyle name="Normal 3 2 2 3 2 3 6 2 2" xfId="16292" xr:uid="{00000000-0005-0000-0000-0000893F0000}"/>
    <cellStyle name="Normal 3 2 2 3 2 3 6 2 2 2" xfId="16293" xr:uid="{00000000-0005-0000-0000-00008A3F0000}"/>
    <cellStyle name="Normal 3 2 2 3 2 3 6 2 3" xfId="16294" xr:uid="{00000000-0005-0000-0000-00008B3F0000}"/>
    <cellStyle name="Normal 3 2 2 3 2 3 6 3" xfId="16295" xr:uid="{00000000-0005-0000-0000-00008C3F0000}"/>
    <cellStyle name="Normal 3 2 2 3 2 3 6 3 2" xfId="16296" xr:uid="{00000000-0005-0000-0000-00008D3F0000}"/>
    <cellStyle name="Normal 3 2 2 3 2 3 6 4" xfId="16297" xr:uid="{00000000-0005-0000-0000-00008E3F0000}"/>
    <cellStyle name="Normal 3 2 2 3 2 3 7" xfId="16298" xr:uid="{00000000-0005-0000-0000-00008F3F0000}"/>
    <cellStyle name="Normal 3 2 2 3 2 3 7 2" xfId="16299" xr:uid="{00000000-0005-0000-0000-0000903F0000}"/>
    <cellStyle name="Normal 3 2 2 3 2 3 7 2 2" xfId="16300" xr:uid="{00000000-0005-0000-0000-0000913F0000}"/>
    <cellStyle name="Normal 3 2 2 3 2 3 7 3" xfId="16301" xr:uid="{00000000-0005-0000-0000-0000923F0000}"/>
    <cellStyle name="Normal 3 2 2 3 2 3 8" xfId="16302" xr:uid="{00000000-0005-0000-0000-0000933F0000}"/>
    <cellStyle name="Normal 3 2 2 3 2 3 8 2" xfId="16303" xr:uid="{00000000-0005-0000-0000-0000943F0000}"/>
    <cellStyle name="Normal 3 2 2 3 2 3 9" xfId="16304" xr:uid="{00000000-0005-0000-0000-0000953F0000}"/>
    <cellStyle name="Normal 3 2 2 3 2 3 9 2" xfId="16305" xr:uid="{00000000-0005-0000-0000-0000963F0000}"/>
    <cellStyle name="Normal 3 2 2 3 2 4" xfId="16306" xr:uid="{00000000-0005-0000-0000-0000973F0000}"/>
    <cellStyle name="Normal 3 2 2 3 2 4 10" xfId="16307" xr:uid="{00000000-0005-0000-0000-0000983F0000}"/>
    <cellStyle name="Normal 3 2 2 3 2 4 2" xfId="16308" xr:uid="{00000000-0005-0000-0000-0000993F0000}"/>
    <cellStyle name="Normal 3 2 2 3 2 4 2 2" xfId="16309" xr:uid="{00000000-0005-0000-0000-00009A3F0000}"/>
    <cellStyle name="Normal 3 2 2 3 2 4 2 2 2" xfId="16310" xr:uid="{00000000-0005-0000-0000-00009B3F0000}"/>
    <cellStyle name="Normal 3 2 2 3 2 4 2 2 2 2" xfId="16311" xr:uid="{00000000-0005-0000-0000-00009C3F0000}"/>
    <cellStyle name="Normal 3 2 2 3 2 4 2 2 2 2 2" xfId="16312" xr:uid="{00000000-0005-0000-0000-00009D3F0000}"/>
    <cellStyle name="Normal 3 2 2 3 2 4 2 2 2 2 2 2" xfId="16313" xr:uid="{00000000-0005-0000-0000-00009E3F0000}"/>
    <cellStyle name="Normal 3 2 2 3 2 4 2 2 2 2 2 2 2" xfId="16314" xr:uid="{00000000-0005-0000-0000-00009F3F0000}"/>
    <cellStyle name="Normal 3 2 2 3 2 4 2 2 2 2 2 3" xfId="16315" xr:uid="{00000000-0005-0000-0000-0000A03F0000}"/>
    <cellStyle name="Normal 3 2 2 3 2 4 2 2 2 2 3" xfId="16316" xr:uid="{00000000-0005-0000-0000-0000A13F0000}"/>
    <cellStyle name="Normal 3 2 2 3 2 4 2 2 2 2 3 2" xfId="16317" xr:uid="{00000000-0005-0000-0000-0000A23F0000}"/>
    <cellStyle name="Normal 3 2 2 3 2 4 2 2 2 2 4" xfId="16318" xr:uid="{00000000-0005-0000-0000-0000A33F0000}"/>
    <cellStyle name="Normal 3 2 2 3 2 4 2 2 2 3" xfId="16319" xr:uid="{00000000-0005-0000-0000-0000A43F0000}"/>
    <cellStyle name="Normal 3 2 2 3 2 4 2 2 2 3 2" xfId="16320" xr:uid="{00000000-0005-0000-0000-0000A53F0000}"/>
    <cellStyle name="Normal 3 2 2 3 2 4 2 2 2 3 2 2" xfId="16321" xr:uid="{00000000-0005-0000-0000-0000A63F0000}"/>
    <cellStyle name="Normal 3 2 2 3 2 4 2 2 2 3 3" xfId="16322" xr:uid="{00000000-0005-0000-0000-0000A73F0000}"/>
    <cellStyle name="Normal 3 2 2 3 2 4 2 2 2 4" xfId="16323" xr:uid="{00000000-0005-0000-0000-0000A83F0000}"/>
    <cellStyle name="Normal 3 2 2 3 2 4 2 2 2 4 2" xfId="16324" xr:uid="{00000000-0005-0000-0000-0000A93F0000}"/>
    <cellStyle name="Normal 3 2 2 3 2 4 2 2 2 5" xfId="16325" xr:uid="{00000000-0005-0000-0000-0000AA3F0000}"/>
    <cellStyle name="Normal 3 2 2 3 2 4 2 2 3" xfId="16326" xr:uid="{00000000-0005-0000-0000-0000AB3F0000}"/>
    <cellStyle name="Normal 3 2 2 3 2 4 2 2 3 2" xfId="16327" xr:uid="{00000000-0005-0000-0000-0000AC3F0000}"/>
    <cellStyle name="Normal 3 2 2 3 2 4 2 2 3 2 2" xfId="16328" xr:uid="{00000000-0005-0000-0000-0000AD3F0000}"/>
    <cellStyle name="Normal 3 2 2 3 2 4 2 2 3 2 2 2" xfId="16329" xr:uid="{00000000-0005-0000-0000-0000AE3F0000}"/>
    <cellStyle name="Normal 3 2 2 3 2 4 2 2 3 2 3" xfId="16330" xr:uid="{00000000-0005-0000-0000-0000AF3F0000}"/>
    <cellStyle name="Normal 3 2 2 3 2 4 2 2 3 3" xfId="16331" xr:uid="{00000000-0005-0000-0000-0000B03F0000}"/>
    <cellStyle name="Normal 3 2 2 3 2 4 2 2 3 3 2" xfId="16332" xr:uid="{00000000-0005-0000-0000-0000B13F0000}"/>
    <cellStyle name="Normal 3 2 2 3 2 4 2 2 3 4" xfId="16333" xr:uid="{00000000-0005-0000-0000-0000B23F0000}"/>
    <cellStyle name="Normal 3 2 2 3 2 4 2 2 4" xfId="16334" xr:uid="{00000000-0005-0000-0000-0000B33F0000}"/>
    <cellStyle name="Normal 3 2 2 3 2 4 2 2 4 2" xfId="16335" xr:uid="{00000000-0005-0000-0000-0000B43F0000}"/>
    <cellStyle name="Normal 3 2 2 3 2 4 2 2 4 2 2" xfId="16336" xr:uid="{00000000-0005-0000-0000-0000B53F0000}"/>
    <cellStyle name="Normal 3 2 2 3 2 4 2 2 4 2 2 2" xfId="16337" xr:uid="{00000000-0005-0000-0000-0000B63F0000}"/>
    <cellStyle name="Normal 3 2 2 3 2 4 2 2 4 2 3" xfId="16338" xr:uid="{00000000-0005-0000-0000-0000B73F0000}"/>
    <cellStyle name="Normal 3 2 2 3 2 4 2 2 4 3" xfId="16339" xr:uid="{00000000-0005-0000-0000-0000B83F0000}"/>
    <cellStyle name="Normal 3 2 2 3 2 4 2 2 4 3 2" xfId="16340" xr:uid="{00000000-0005-0000-0000-0000B93F0000}"/>
    <cellStyle name="Normal 3 2 2 3 2 4 2 2 4 4" xfId="16341" xr:uid="{00000000-0005-0000-0000-0000BA3F0000}"/>
    <cellStyle name="Normal 3 2 2 3 2 4 2 2 5" xfId="16342" xr:uid="{00000000-0005-0000-0000-0000BB3F0000}"/>
    <cellStyle name="Normal 3 2 2 3 2 4 2 2 5 2" xfId="16343" xr:uid="{00000000-0005-0000-0000-0000BC3F0000}"/>
    <cellStyle name="Normal 3 2 2 3 2 4 2 2 5 2 2" xfId="16344" xr:uid="{00000000-0005-0000-0000-0000BD3F0000}"/>
    <cellStyle name="Normal 3 2 2 3 2 4 2 2 5 3" xfId="16345" xr:uid="{00000000-0005-0000-0000-0000BE3F0000}"/>
    <cellStyle name="Normal 3 2 2 3 2 4 2 2 6" xfId="16346" xr:uid="{00000000-0005-0000-0000-0000BF3F0000}"/>
    <cellStyle name="Normal 3 2 2 3 2 4 2 2 6 2" xfId="16347" xr:uid="{00000000-0005-0000-0000-0000C03F0000}"/>
    <cellStyle name="Normal 3 2 2 3 2 4 2 2 7" xfId="16348" xr:uid="{00000000-0005-0000-0000-0000C13F0000}"/>
    <cellStyle name="Normal 3 2 2 3 2 4 2 2 7 2" xfId="16349" xr:uid="{00000000-0005-0000-0000-0000C23F0000}"/>
    <cellStyle name="Normal 3 2 2 3 2 4 2 2 8" xfId="16350" xr:uid="{00000000-0005-0000-0000-0000C33F0000}"/>
    <cellStyle name="Normal 3 2 2 3 2 4 2 3" xfId="16351" xr:uid="{00000000-0005-0000-0000-0000C43F0000}"/>
    <cellStyle name="Normal 3 2 2 3 2 4 2 3 2" xfId="16352" xr:uid="{00000000-0005-0000-0000-0000C53F0000}"/>
    <cellStyle name="Normal 3 2 2 3 2 4 2 3 2 2" xfId="16353" xr:uid="{00000000-0005-0000-0000-0000C63F0000}"/>
    <cellStyle name="Normal 3 2 2 3 2 4 2 3 2 2 2" xfId="16354" xr:uid="{00000000-0005-0000-0000-0000C73F0000}"/>
    <cellStyle name="Normal 3 2 2 3 2 4 2 3 2 2 2 2" xfId="16355" xr:uid="{00000000-0005-0000-0000-0000C83F0000}"/>
    <cellStyle name="Normal 3 2 2 3 2 4 2 3 2 2 3" xfId="16356" xr:uid="{00000000-0005-0000-0000-0000C93F0000}"/>
    <cellStyle name="Normal 3 2 2 3 2 4 2 3 2 3" xfId="16357" xr:uid="{00000000-0005-0000-0000-0000CA3F0000}"/>
    <cellStyle name="Normal 3 2 2 3 2 4 2 3 2 3 2" xfId="16358" xr:uid="{00000000-0005-0000-0000-0000CB3F0000}"/>
    <cellStyle name="Normal 3 2 2 3 2 4 2 3 2 4" xfId="16359" xr:uid="{00000000-0005-0000-0000-0000CC3F0000}"/>
    <cellStyle name="Normal 3 2 2 3 2 4 2 3 3" xfId="16360" xr:uid="{00000000-0005-0000-0000-0000CD3F0000}"/>
    <cellStyle name="Normal 3 2 2 3 2 4 2 3 3 2" xfId="16361" xr:uid="{00000000-0005-0000-0000-0000CE3F0000}"/>
    <cellStyle name="Normal 3 2 2 3 2 4 2 3 3 2 2" xfId="16362" xr:uid="{00000000-0005-0000-0000-0000CF3F0000}"/>
    <cellStyle name="Normal 3 2 2 3 2 4 2 3 3 3" xfId="16363" xr:uid="{00000000-0005-0000-0000-0000D03F0000}"/>
    <cellStyle name="Normal 3 2 2 3 2 4 2 3 4" xfId="16364" xr:uid="{00000000-0005-0000-0000-0000D13F0000}"/>
    <cellStyle name="Normal 3 2 2 3 2 4 2 3 4 2" xfId="16365" xr:uid="{00000000-0005-0000-0000-0000D23F0000}"/>
    <cellStyle name="Normal 3 2 2 3 2 4 2 3 5" xfId="16366" xr:uid="{00000000-0005-0000-0000-0000D33F0000}"/>
    <cellStyle name="Normal 3 2 2 3 2 4 2 4" xfId="16367" xr:uid="{00000000-0005-0000-0000-0000D43F0000}"/>
    <cellStyle name="Normal 3 2 2 3 2 4 2 4 2" xfId="16368" xr:uid="{00000000-0005-0000-0000-0000D53F0000}"/>
    <cellStyle name="Normal 3 2 2 3 2 4 2 4 2 2" xfId="16369" xr:uid="{00000000-0005-0000-0000-0000D63F0000}"/>
    <cellStyle name="Normal 3 2 2 3 2 4 2 4 2 2 2" xfId="16370" xr:uid="{00000000-0005-0000-0000-0000D73F0000}"/>
    <cellStyle name="Normal 3 2 2 3 2 4 2 4 2 3" xfId="16371" xr:uid="{00000000-0005-0000-0000-0000D83F0000}"/>
    <cellStyle name="Normal 3 2 2 3 2 4 2 4 3" xfId="16372" xr:uid="{00000000-0005-0000-0000-0000D93F0000}"/>
    <cellStyle name="Normal 3 2 2 3 2 4 2 4 3 2" xfId="16373" xr:uid="{00000000-0005-0000-0000-0000DA3F0000}"/>
    <cellStyle name="Normal 3 2 2 3 2 4 2 4 4" xfId="16374" xr:uid="{00000000-0005-0000-0000-0000DB3F0000}"/>
    <cellStyle name="Normal 3 2 2 3 2 4 2 5" xfId="16375" xr:uid="{00000000-0005-0000-0000-0000DC3F0000}"/>
    <cellStyle name="Normal 3 2 2 3 2 4 2 5 2" xfId="16376" xr:uid="{00000000-0005-0000-0000-0000DD3F0000}"/>
    <cellStyle name="Normal 3 2 2 3 2 4 2 5 2 2" xfId="16377" xr:uid="{00000000-0005-0000-0000-0000DE3F0000}"/>
    <cellStyle name="Normal 3 2 2 3 2 4 2 5 2 2 2" xfId="16378" xr:uid="{00000000-0005-0000-0000-0000DF3F0000}"/>
    <cellStyle name="Normal 3 2 2 3 2 4 2 5 2 3" xfId="16379" xr:uid="{00000000-0005-0000-0000-0000E03F0000}"/>
    <cellStyle name="Normal 3 2 2 3 2 4 2 5 3" xfId="16380" xr:uid="{00000000-0005-0000-0000-0000E13F0000}"/>
    <cellStyle name="Normal 3 2 2 3 2 4 2 5 3 2" xfId="16381" xr:uid="{00000000-0005-0000-0000-0000E23F0000}"/>
    <cellStyle name="Normal 3 2 2 3 2 4 2 5 4" xfId="16382" xr:uid="{00000000-0005-0000-0000-0000E33F0000}"/>
    <cellStyle name="Normal 3 2 2 3 2 4 2 6" xfId="16383" xr:uid="{00000000-0005-0000-0000-0000E43F0000}"/>
    <cellStyle name="Normal 3 2 2 3 2 4 2 6 2" xfId="16384" xr:uid="{00000000-0005-0000-0000-0000E53F0000}"/>
    <cellStyle name="Normal 3 2 2 3 2 4 2 6 2 2" xfId="16385" xr:uid="{00000000-0005-0000-0000-0000E63F0000}"/>
    <cellStyle name="Normal 3 2 2 3 2 4 2 6 3" xfId="16386" xr:uid="{00000000-0005-0000-0000-0000E73F0000}"/>
    <cellStyle name="Normal 3 2 2 3 2 4 2 7" xfId="16387" xr:uid="{00000000-0005-0000-0000-0000E83F0000}"/>
    <cellStyle name="Normal 3 2 2 3 2 4 2 7 2" xfId="16388" xr:uid="{00000000-0005-0000-0000-0000E93F0000}"/>
    <cellStyle name="Normal 3 2 2 3 2 4 2 8" xfId="16389" xr:uid="{00000000-0005-0000-0000-0000EA3F0000}"/>
    <cellStyle name="Normal 3 2 2 3 2 4 2 8 2" xfId="16390" xr:uid="{00000000-0005-0000-0000-0000EB3F0000}"/>
    <cellStyle name="Normal 3 2 2 3 2 4 2 9" xfId="16391" xr:uid="{00000000-0005-0000-0000-0000EC3F0000}"/>
    <cellStyle name="Normal 3 2 2 3 2 4 3" xfId="16392" xr:uid="{00000000-0005-0000-0000-0000ED3F0000}"/>
    <cellStyle name="Normal 3 2 2 3 2 4 3 2" xfId="16393" xr:uid="{00000000-0005-0000-0000-0000EE3F0000}"/>
    <cellStyle name="Normal 3 2 2 3 2 4 3 2 2" xfId="16394" xr:uid="{00000000-0005-0000-0000-0000EF3F0000}"/>
    <cellStyle name="Normal 3 2 2 3 2 4 3 2 2 2" xfId="16395" xr:uid="{00000000-0005-0000-0000-0000F03F0000}"/>
    <cellStyle name="Normal 3 2 2 3 2 4 3 2 2 2 2" xfId="16396" xr:uid="{00000000-0005-0000-0000-0000F13F0000}"/>
    <cellStyle name="Normal 3 2 2 3 2 4 3 2 2 2 2 2" xfId="16397" xr:uid="{00000000-0005-0000-0000-0000F23F0000}"/>
    <cellStyle name="Normal 3 2 2 3 2 4 3 2 2 2 3" xfId="16398" xr:uid="{00000000-0005-0000-0000-0000F33F0000}"/>
    <cellStyle name="Normal 3 2 2 3 2 4 3 2 2 3" xfId="16399" xr:uid="{00000000-0005-0000-0000-0000F43F0000}"/>
    <cellStyle name="Normal 3 2 2 3 2 4 3 2 2 3 2" xfId="16400" xr:uid="{00000000-0005-0000-0000-0000F53F0000}"/>
    <cellStyle name="Normal 3 2 2 3 2 4 3 2 2 4" xfId="16401" xr:uid="{00000000-0005-0000-0000-0000F63F0000}"/>
    <cellStyle name="Normal 3 2 2 3 2 4 3 2 3" xfId="16402" xr:uid="{00000000-0005-0000-0000-0000F73F0000}"/>
    <cellStyle name="Normal 3 2 2 3 2 4 3 2 3 2" xfId="16403" xr:uid="{00000000-0005-0000-0000-0000F83F0000}"/>
    <cellStyle name="Normal 3 2 2 3 2 4 3 2 3 2 2" xfId="16404" xr:uid="{00000000-0005-0000-0000-0000F93F0000}"/>
    <cellStyle name="Normal 3 2 2 3 2 4 3 2 3 3" xfId="16405" xr:uid="{00000000-0005-0000-0000-0000FA3F0000}"/>
    <cellStyle name="Normal 3 2 2 3 2 4 3 2 4" xfId="16406" xr:uid="{00000000-0005-0000-0000-0000FB3F0000}"/>
    <cellStyle name="Normal 3 2 2 3 2 4 3 2 4 2" xfId="16407" xr:uid="{00000000-0005-0000-0000-0000FC3F0000}"/>
    <cellStyle name="Normal 3 2 2 3 2 4 3 2 5" xfId="16408" xr:uid="{00000000-0005-0000-0000-0000FD3F0000}"/>
    <cellStyle name="Normal 3 2 2 3 2 4 3 3" xfId="16409" xr:uid="{00000000-0005-0000-0000-0000FE3F0000}"/>
    <cellStyle name="Normal 3 2 2 3 2 4 3 3 2" xfId="16410" xr:uid="{00000000-0005-0000-0000-0000FF3F0000}"/>
    <cellStyle name="Normal 3 2 2 3 2 4 3 3 2 2" xfId="16411" xr:uid="{00000000-0005-0000-0000-000000400000}"/>
    <cellStyle name="Normal 3 2 2 3 2 4 3 3 2 2 2" xfId="16412" xr:uid="{00000000-0005-0000-0000-000001400000}"/>
    <cellStyle name="Normal 3 2 2 3 2 4 3 3 2 3" xfId="16413" xr:uid="{00000000-0005-0000-0000-000002400000}"/>
    <cellStyle name="Normal 3 2 2 3 2 4 3 3 3" xfId="16414" xr:uid="{00000000-0005-0000-0000-000003400000}"/>
    <cellStyle name="Normal 3 2 2 3 2 4 3 3 3 2" xfId="16415" xr:uid="{00000000-0005-0000-0000-000004400000}"/>
    <cellStyle name="Normal 3 2 2 3 2 4 3 3 4" xfId="16416" xr:uid="{00000000-0005-0000-0000-000005400000}"/>
    <cellStyle name="Normal 3 2 2 3 2 4 3 4" xfId="16417" xr:uid="{00000000-0005-0000-0000-000006400000}"/>
    <cellStyle name="Normal 3 2 2 3 2 4 3 4 2" xfId="16418" xr:uid="{00000000-0005-0000-0000-000007400000}"/>
    <cellStyle name="Normal 3 2 2 3 2 4 3 4 2 2" xfId="16419" xr:uid="{00000000-0005-0000-0000-000008400000}"/>
    <cellStyle name="Normal 3 2 2 3 2 4 3 4 2 2 2" xfId="16420" xr:uid="{00000000-0005-0000-0000-000009400000}"/>
    <cellStyle name="Normal 3 2 2 3 2 4 3 4 2 3" xfId="16421" xr:uid="{00000000-0005-0000-0000-00000A400000}"/>
    <cellStyle name="Normal 3 2 2 3 2 4 3 4 3" xfId="16422" xr:uid="{00000000-0005-0000-0000-00000B400000}"/>
    <cellStyle name="Normal 3 2 2 3 2 4 3 4 3 2" xfId="16423" xr:uid="{00000000-0005-0000-0000-00000C400000}"/>
    <cellStyle name="Normal 3 2 2 3 2 4 3 4 4" xfId="16424" xr:uid="{00000000-0005-0000-0000-00000D400000}"/>
    <cellStyle name="Normal 3 2 2 3 2 4 3 5" xfId="16425" xr:uid="{00000000-0005-0000-0000-00000E400000}"/>
    <cellStyle name="Normal 3 2 2 3 2 4 3 5 2" xfId="16426" xr:uid="{00000000-0005-0000-0000-00000F400000}"/>
    <cellStyle name="Normal 3 2 2 3 2 4 3 5 2 2" xfId="16427" xr:uid="{00000000-0005-0000-0000-000010400000}"/>
    <cellStyle name="Normal 3 2 2 3 2 4 3 5 3" xfId="16428" xr:uid="{00000000-0005-0000-0000-000011400000}"/>
    <cellStyle name="Normal 3 2 2 3 2 4 3 6" xfId="16429" xr:uid="{00000000-0005-0000-0000-000012400000}"/>
    <cellStyle name="Normal 3 2 2 3 2 4 3 6 2" xfId="16430" xr:uid="{00000000-0005-0000-0000-000013400000}"/>
    <cellStyle name="Normal 3 2 2 3 2 4 3 7" xfId="16431" xr:uid="{00000000-0005-0000-0000-000014400000}"/>
    <cellStyle name="Normal 3 2 2 3 2 4 3 7 2" xfId="16432" xr:uid="{00000000-0005-0000-0000-000015400000}"/>
    <cellStyle name="Normal 3 2 2 3 2 4 3 8" xfId="16433" xr:uid="{00000000-0005-0000-0000-000016400000}"/>
    <cellStyle name="Normal 3 2 2 3 2 4 4" xfId="16434" xr:uid="{00000000-0005-0000-0000-000017400000}"/>
    <cellStyle name="Normal 3 2 2 3 2 4 4 2" xfId="16435" xr:uid="{00000000-0005-0000-0000-000018400000}"/>
    <cellStyle name="Normal 3 2 2 3 2 4 4 2 2" xfId="16436" xr:uid="{00000000-0005-0000-0000-000019400000}"/>
    <cellStyle name="Normal 3 2 2 3 2 4 4 2 2 2" xfId="16437" xr:uid="{00000000-0005-0000-0000-00001A400000}"/>
    <cellStyle name="Normal 3 2 2 3 2 4 4 2 2 2 2" xfId="16438" xr:uid="{00000000-0005-0000-0000-00001B400000}"/>
    <cellStyle name="Normal 3 2 2 3 2 4 4 2 2 3" xfId="16439" xr:uid="{00000000-0005-0000-0000-00001C400000}"/>
    <cellStyle name="Normal 3 2 2 3 2 4 4 2 3" xfId="16440" xr:uid="{00000000-0005-0000-0000-00001D400000}"/>
    <cellStyle name="Normal 3 2 2 3 2 4 4 2 3 2" xfId="16441" xr:uid="{00000000-0005-0000-0000-00001E400000}"/>
    <cellStyle name="Normal 3 2 2 3 2 4 4 2 4" xfId="16442" xr:uid="{00000000-0005-0000-0000-00001F400000}"/>
    <cellStyle name="Normal 3 2 2 3 2 4 4 3" xfId="16443" xr:uid="{00000000-0005-0000-0000-000020400000}"/>
    <cellStyle name="Normal 3 2 2 3 2 4 4 3 2" xfId="16444" xr:uid="{00000000-0005-0000-0000-000021400000}"/>
    <cellStyle name="Normal 3 2 2 3 2 4 4 3 2 2" xfId="16445" xr:uid="{00000000-0005-0000-0000-000022400000}"/>
    <cellStyle name="Normal 3 2 2 3 2 4 4 3 3" xfId="16446" xr:uid="{00000000-0005-0000-0000-000023400000}"/>
    <cellStyle name="Normal 3 2 2 3 2 4 4 4" xfId="16447" xr:uid="{00000000-0005-0000-0000-000024400000}"/>
    <cellStyle name="Normal 3 2 2 3 2 4 4 4 2" xfId="16448" xr:uid="{00000000-0005-0000-0000-000025400000}"/>
    <cellStyle name="Normal 3 2 2 3 2 4 4 5" xfId="16449" xr:uid="{00000000-0005-0000-0000-000026400000}"/>
    <cellStyle name="Normal 3 2 2 3 2 4 5" xfId="16450" xr:uid="{00000000-0005-0000-0000-000027400000}"/>
    <cellStyle name="Normal 3 2 2 3 2 4 5 2" xfId="16451" xr:uid="{00000000-0005-0000-0000-000028400000}"/>
    <cellStyle name="Normal 3 2 2 3 2 4 5 2 2" xfId="16452" xr:uid="{00000000-0005-0000-0000-000029400000}"/>
    <cellStyle name="Normal 3 2 2 3 2 4 5 2 2 2" xfId="16453" xr:uid="{00000000-0005-0000-0000-00002A400000}"/>
    <cellStyle name="Normal 3 2 2 3 2 4 5 2 3" xfId="16454" xr:uid="{00000000-0005-0000-0000-00002B400000}"/>
    <cellStyle name="Normal 3 2 2 3 2 4 5 3" xfId="16455" xr:uid="{00000000-0005-0000-0000-00002C400000}"/>
    <cellStyle name="Normal 3 2 2 3 2 4 5 3 2" xfId="16456" xr:uid="{00000000-0005-0000-0000-00002D400000}"/>
    <cellStyle name="Normal 3 2 2 3 2 4 5 4" xfId="16457" xr:uid="{00000000-0005-0000-0000-00002E400000}"/>
    <cellStyle name="Normal 3 2 2 3 2 4 6" xfId="16458" xr:uid="{00000000-0005-0000-0000-00002F400000}"/>
    <cellStyle name="Normal 3 2 2 3 2 4 6 2" xfId="16459" xr:uid="{00000000-0005-0000-0000-000030400000}"/>
    <cellStyle name="Normal 3 2 2 3 2 4 6 2 2" xfId="16460" xr:uid="{00000000-0005-0000-0000-000031400000}"/>
    <cellStyle name="Normal 3 2 2 3 2 4 6 2 2 2" xfId="16461" xr:uid="{00000000-0005-0000-0000-000032400000}"/>
    <cellStyle name="Normal 3 2 2 3 2 4 6 2 3" xfId="16462" xr:uid="{00000000-0005-0000-0000-000033400000}"/>
    <cellStyle name="Normal 3 2 2 3 2 4 6 3" xfId="16463" xr:uid="{00000000-0005-0000-0000-000034400000}"/>
    <cellStyle name="Normal 3 2 2 3 2 4 6 3 2" xfId="16464" xr:uid="{00000000-0005-0000-0000-000035400000}"/>
    <cellStyle name="Normal 3 2 2 3 2 4 6 4" xfId="16465" xr:uid="{00000000-0005-0000-0000-000036400000}"/>
    <cellStyle name="Normal 3 2 2 3 2 4 7" xfId="16466" xr:uid="{00000000-0005-0000-0000-000037400000}"/>
    <cellStyle name="Normal 3 2 2 3 2 4 7 2" xfId="16467" xr:uid="{00000000-0005-0000-0000-000038400000}"/>
    <cellStyle name="Normal 3 2 2 3 2 4 7 2 2" xfId="16468" xr:uid="{00000000-0005-0000-0000-000039400000}"/>
    <cellStyle name="Normal 3 2 2 3 2 4 7 3" xfId="16469" xr:uid="{00000000-0005-0000-0000-00003A400000}"/>
    <cellStyle name="Normal 3 2 2 3 2 4 8" xfId="16470" xr:uid="{00000000-0005-0000-0000-00003B400000}"/>
    <cellStyle name="Normal 3 2 2 3 2 4 8 2" xfId="16471" xr:uid="{00000000-0005-0000-0000-00003C400000}"/>
    <cellStyle name="Normal 3 2 2 3 2 4 9" xfId="16472" xr:uid="{00000000-0005-0000-0000-00003D400000}"/>
    <cellStyle name="Normal 3 2 2 3 2 4 9 2" xfId="16473" xr:uid="{00000000-0005-0000-0000-00003E400000}"/>
    <cellStyle name="Normal 3 2 2 3 2 5" xfId="16474" xr:uid="{00000000-0005-0000-0000-00003F400000}"/>
    <cellStyle name="Normal 3 2 2 3 2 5 2" xfId="16475" xr:uid="{00000000-0005-0000-0000-000040400000}"/>
    <cellStyle name="Normal 3 2 2 3 2 5 2 2" xfId="16476" xr:uid="{00000000-0005-0000-0000-000041400000}"/>
    <cellStyle name="Normal 3 2 2 3 2 5 2 2 2" xfId="16477" xr:uid="{00000000-0005-0000-0000-000042400000}"/>
    <cellStyle name="Normal 3 2 2 3 2 5 2 2 2 2" xfId="16478" xr:uid="{00000000-0005-0000-0000-000043400000}"/>
    <cellStyle name="Normal 3 2 2 3 2 5 2 2 2 2 2" xfId="16479" xr:uid="{00000000-0005-0000-0000-000044400000}"/>
    <cellStyle name="Normal 3 2 2 3 2 5 2 2 2 2 2 2" xfId="16480" xr:uid="{00000000-0005-0000-0000-000045400000}"/>
    <cellStyle name="Normal 3 2 2 3 2 5 2 2 2 2 3" xfId="16481" xr:uid="{00000000-0005-0000-0000-000046400000}"/>
    <cellStyle name="Normal 3 2 2 3 2 5 2 2 2 3" xfId="16482" xr:uid="{00000000-0005-0000-0000-000047400000}"/>
    <cellStyle name="Normal 3 2 2 3 2 5 2 2 2 3 2" xfId="16483" xr:uid="{00000000-0005-0000-0000-000048400000}"/>
    <cellStyle name="Normal 3 2 2 3 2 5 2 2 2 4" xfId="16484" xr:uid="{00000000-0005-0000-0000-000049400000}"/>
    <cellStyle name="Normal 3 2 2 3 2 5 2 2 3" xfId="16485" xr:uid="{00000000-0005-0000-0000-00004A400000}"/>
    <cellStyle name="Normal 3 2 2 3 2 5 2 2 3 2" xfId="16486" xr:uid="{00000000-0005-0000-0000-00004B400000}"/>
    <cellStyle name="Normal 3 2 2 3 2 5 2 2 3 2 2" xfId="16487" xr:uid="{00000000-0005-0000-0000-00004C400000}"/>
    <cellStyle name="Normal 3 2 2 3 2 5 2 2 3 3" xfId="16488" xr:uid="{00000000-0005-0000-0000-00004D400000}"/>
    <cellStyle name="Normal 3 2 2 3 2 5 2 2 4" xfId="16489" xr:uid="{00000000-0005-0000-0000-00004E400000}"/>
    <cellStyle name="Normal 3 2 2 3 2 5 2 2 4 2" xfId="16490" xr:uid="{00000000-0005-0000-0000-00004F400000}"/>
    <cellStyle name="Normal 3 2 2 3 2 5 2 2 5" xfId="16491" xr:uid="{00000000-0005-0000-0000-000050400000}"/>
    <cellStyle name="Normal 3 2 2 3 2 5 2 3" xfId="16492" xr:uid="{00000000-0005-0000-0000-000051400000}"/>
    <cellStyle name="Normal 3 2 2 3 2 5 2 3 2" xfId="16493" xr:uid="{00000000-0005-0000-0000-000052400000}"/>
    <cellStyle name="Normal 3 2 2 3 2 5 2 3 2 2" xfId="16494" xr:uid="{00000000-0005-0000-0000-000053400000}"/>
    <cellStyle name="Normal 3 2 2 3 2 5 2 3 2 2 2" xfId="16495" xr:uid="{00000000-0005-0000-0000-000054400000}"/>
    <cellStyle name="Normal 3 2 2 3 2 5 2 3 2 3" xfId="16496" xr:uid="{00000000-0005-0000-0000-000055400000}"/>
    <cellStyle name="Normal 3 2 2 3 2 5 2 3 3" xfId="16497" xr:uid="{00000000-0005-0000-0000-000056400000}"/>
    <cellStyle name="Normal 3 2 2 3 2 5 2 3 3 2" xfId="16498" xr:uid="{00000000-0005-0000-0000-000057400000}"/>
    <cellStyle name="Normal 3 2 2 3 2 5 2 3 4" xfId="16499" xr:uid="{00000000-0005-0000-0000-000058400000}"/>
    <cellStyle name="Normal 3 2 2 3 2 5 2 4" xfId="16500" xr:uid="{00000000-0005-0000-0000-000059400000}"/>
    <cellStyle name="Normal 3 2 2 3 2 5 2 4 2" xfId="16501" xr:uid="{00000000-0005-0000-0000-00005A400000}"/>
    <cellStyle name="Normal 3 2 2 3 2 5 2 4 2 2" xfId="16502" xr:uid="{00000000-0005-0000-0000-00005B400000}"/>
    <cellStyle name="Normal 3 2 2 3 2 5 2 4 2 2 2" xfId="16503" xr:uid="{00000000-0005-0000-0000-00005C400000}"/>
    <cellStyle name="Normal 3 2 2 3 2 5 2 4 2 3" xfId="16504" xr:uid="{00000000-0005-0000-0000-00005D400000}"/>
    <cellStyle name="Normal 3 2 2 3 2 5 2 4 3" xfId="16505" xr:uid="{00000000-0005-0000-0000-00005E400000}"/>
    <cellStyle name="Normal 3 2 2 3 2 5 2 4 3 2" xfId="16506" xr:uid="{00000000-0005-0000-0000-00005F400000}"/>
    <cellStyle name="Normal 3 2 2 3 2 5 2 4 4" xfId="16507" xr:uid="{00000000-0005-0000-0000-000060400000}"/>
    <cellStyle name="Normal 3 2 2 3 2 5 2 5" xfId="16508" xr:uid="{00000000-0005-0000-0000-000061400000}"/>
    <cellStyle name="Normal 3 2 2 3 2 5 2 5 2" xfId="16509" xr:uid="{00000000-0005-0000-0000-000062400000}"/>
    <cellStyle name="Normal 3 2 2 3 2 5 2 5 2 2" xfId="16510" xr:uid="{00000000-0005-0000-0000-000063400000}"/>
    <cellStyle name="Normal 3 2 2 3 2 5 2 5 3" xfId="16511" xr:uid="{00000000-0005-0000-0000-000064400000}"/>
    <cellStyle name="Normal 3 2 2 3 2 5 2 6" xfId="16512" xr:uid="{00000000-0005-0000-0000-000065400000}"/>
    <cellStyle name="Normal 3 2 2 3 2 5 2 6 2" xfId="16513" xr:uid="{00000000-0005-0000-0000-000066400000}"/>
    <cellStyle name="Normal 3 2 2 3 2 5 2 7" xfId="16514" xr:uid="{00000000-0005-0000-0000-000067400000}"/>
    <cellStyle name="Normal 3 2 2 3 2 5 2 7 2" xfId="16515" xr:uid="{00000000-0005-0000-0000-000068400000}"/>
    <cellStyle name="Normal 3 2 2 3 2 5 2 8" xfId="16516" xr:uid="{00000000-0005-0000-0000-000069400000}"/>
    <cellStyle name="Normal 3 2 2 3 2 5 3" xfId="16517" xr:uid="{00000000-0005-0000-0000-00006A400000}"/>
    <cellStyle name="Normal 3 2 2 3 2 5 3 2" xfId="16518" xr:uid="{00000000-0005-0000-0000-00006B400000}"/>
    <cellStyle name="Normal 3 2 2 3 2 5 3 2 2" xfId="16519" xr:uid="{00000000-0005-0000-0000-00006C400000}"/>
    <cellStyle name="Normal 3 2 2 3 2 5 3 2 2 2" xfId="16520" xr:uid="{00000000-0005-0000-0000-00006D400000}"/>
    <cellStyle name="Normal 3 2 2 3 2 5 3 2 2 2 2" xfId="16521" xr:uid="{00000000-0005-0000-0000-00006E400000}"/>
    <cellStyle name="Normal 3 2 2 3 2 5 3 2 2 3" xfId="16522" xr:uid="{00000000-0005-0000-0000-00006F400000}"/>
    <cellStyle name="Normal 3 2 2 3 2 5 3 2 3" xfId="16523" xr:uid="{00000000-0005-0000-0000-000070400000}"/>
    <cellStyle name="Normal 3 2 2 3 2 5 3 2 3 2" xfId="16524" xr:uid="{00000000-0005-0000-0000-000071400000}"/>
    <cellStyle name="Normal 3 2 2 3 2 5 3 2 4" xfId="16525" xr:uid="{00000000-0005-0000-0000-000072400000}"/>
    <cellStyle name="Normal 3 2 2 3 2 5 3 3" xfId="16526" xr:uid="{00000000-0005-0000-0000-000073400000}"/>
    <cellStyle name="Normal 3 2 2 3 2 5 3 3 2" xfId="16527" xr:uid="{00000000-0005-0000-0000-000074400000}"/>
    <cellStyle name="Normal 3 2 2 3 2 5 3 3 2 2" xfId="16528" xr:uid="{00000000-0005-0000-0000-000075400000}"/>
    <cellStyle name="Normal 3 2 2 3 2 5 3 3 3" xfId="16529" xr:uid="{00000000-0005-0000-0000-000076400000}"/>
    <cellStyle name="Normal 3 2 2 3 2 5 3 4" xfId="16530" xr:uid="{00000000-0005-0000-0000-000077400000}"/>
    <cellStyle name="Normal 3 2 2 3 2 5 3 4 2" xfId="16531" xr:uid="{00000000-0005-0000-0000-000078400000}"/>
    <cellStyle name="Normal 3 2 2 3 2 5 3 5" xfId="16532" xr:uid="{00000000-0005-0000-0000-000079400000}"/>
    <cellStyle name="Normal 3 2 2 3 2 5 4" xfId="16533" xr:uid="{00000000-0005-0000-0000-00007A400000}"/>
    <cellStyle name="Normal 3 2 2 3 2 5 4 2" xfId="16534" xr:uid="{00000000-0005-0000-0000-00007B400000}"/>
    <cellStyle name="Normal 3 2 2 3 2 5 4 2 2" xfId="16535" xr:uid="{00000000-0005-0000-0000-00007C400000}"/>
    <cellStyle name="Normal 3 2 2 3 2 5 4 2 2 2" xfId="16536" xr:uid="{00000000-0005-0000-0000-00007D400000}"/>
    <cellStyle name="Normal 3 2 2 3 2 5 4 2 3" xfId="16537" xr:uid="{00000000-0005-0000-0000-00007E400000}"/>
    <cellStyle name="Normal 3 2 2 3 2 5 4 3" xfId="16538" xr:uid="{00000000-0005-0000-0000-00007F400000}"/>
    <cellStyle name="Normal 3 2 2 3 2 5 4 3 2" xfId="16539" xr:uid="{00000000-0005-0000-0000-000080400000}"/>
    <cellStyle name="Normal 3 2 2 3 2 5 4 4" xfId="16540" xr:uid="{00000000-0005-0000-0000-000081400000}"/>
    <cellStyle name="Normal 3 2 2 3 2 5 5" xfId="16541" xr:uid="{00000000-0005-0000-0000-000082400000}"/>
    <cellStyle name="Normal 3 2 2 3 2 5 5 2" xfId="16542" xr:uid="{00000000-0005-0000-0000-000083400000}"/>
    <cellStyle name="Normal 3 2 2 3 2 5 5 2 2" xfId="16543" xr:uid="{00000000-0005-0000-0000-000084400000}"/>
    <cellStyle name="Normal 3 2 2 3 2 5 5 2 2 2" xfId="16544" xr:uid="{00000000-0005-0000-0000-000085400000}"/>
    <cellStyle name="Normal 3 2 2 3 2 5 5 2 3" xfId="16545" xr:uid="{00000000-0005-0000-0000-000086400000}"/>
    <cellStyle name="Normal 3 2 2 3 2 5 5 3" xfId="16546" xr:uid="{00000000-0005-0000-0000-000087400000}"/>
    <cellStyle name="Normal 3 2 2 3 2 5 5 3 2" xfId="16547" xr:uid="{00000000-0005-0000-0000-000088400000}"/>
    <cellStyle name="Normal 3 2 2 3 2 5 5 4" xfId="16548" xr:uid="{00000000-0005-0000-0000-000089400000}"/>
    <cellStyle name="Normal 3 2 2 3 2 5 6" xfId="16549" xr:uid="{00000000-0005-0000-0000-00008A400000}"/>
    <cellStyle name="Normal 3 2 2 3 2 5 6 2" xfId="16550" xr:uid="{00000000-0005-0000-0000-00008B400000}"/>
    <cellStyle name="Normal 3 2 2 3 2 5 6 2 2" xfId="16551" xr:uid="{00000000-0005-0000-0000-00008C400000}"/>
    <cellStyle name="Normal 3 2 2 3 2 5 6 3" xfId="16552" xr:uid="{00000000-0005-0000-0000-00008D400000}"/>
    <cellStyle name="Normal 3 2 2 3 2 5 7" xfId="16553" xr:uid="{00000000-0005-0000-0000-00008E400000}"/>
    <cellStyle name="Normal 3 2 2 3 2 5 7 2" xfId="16554" xr:uid="{00000000-0005-0000-0000-00008F400000}"/>
    <cellStyle name="Normal 3 2 2 3 2 5 8" xfId="16555" xr:uid="{00000000-0005-0000-0000-000090400000}"/>
    <cellStyle name="Normal 3 2 2 3 2 5 8 2" xfId="16556" xr:uid="{00000000-0005-0000-0000-000091400000}"/>
    <cellStyle name="Normal 3 2 2 3 2 5 9" xfId="16557" xr:uid="{00000000-0005-0000-0000-000092400000}"/>
    <cellStyle name="Normal 3 2 2 3 2 6" xfId="16558" xr:uid="{00000000-0005-0000-0000-000093400000}"/>
    <cellStyle name="Normal 3 2 2 3 2 6 2" xfId="16559" xr:uid="{00000000-0005-0000-0000-000094400000}"/>
    <cellStyle name="Normal 3 2 2 3 2 6 2 2" xfId="16560" xr:uid="{00000000-0005-0000-0000-000095400000}"/>
    <cellStyle name="Normal 3 2 2 3 2 6 2 2 2" xfId="16561" xr:uid="{00000000-0005-0000-0000-000096400000}"/>
    <cellStyle name="Normal 3 2 2 3 2 6 2 2 2 2" xfId="16562" xr:uid="{00000000-0005-0000-0000-000097400000}"/>
    <cellStyle name="Normal 3 2 2 3 2 6 2 2 2 2 2" xfId="16563" xr:uid="{00000000-0005-0000-0000-000098400000}"/>
    <cellStyle name="Normal 3 2 2 3 2 6 2 2 2 3" xfId="16564" xr:uid="{00000000-0005-0000-0000-000099400000}"/>
    <cellStyle name="Normal 3 2 2 3 2 6 2 2 3" xfId="16565" xr:uid="{00000000-0005-0000-0000-00009A400000}"/>
    <cellStyle name="Normal 3 2 2 3 2 6 2 2 3 2" xfId="16566" xr:uid="{00000000-0005-0000-0000-00009B400000}"/>
    <cellStyle name="Normal 3 2 2 3 2 6 2 2 4" xfId="16567" xr:uid="{00000000-0005-0000-0000-00009C400000}"/>
    <cellStyle name="Normal 3 2 2 3 2 6 2 3" xfId="16568" xr:uid="{00000000-0005-0000-0000-00009D400000}"/>
    <cellStyle name="Normal 3 2 2 3 2 6 2 3 2" xfId="16569" xr:uid="{00000000-0005-0000-0000-00009E400000}"/>
    <cellStyle name="Normal 3 2 2 3 2 6 2 3 2 2" xfId="16570" xr:uid="{00000000-0005-0000-0000-00009F400000}"/>
    <cellStyle name="Normal 3 2 2 3 2 6 2 3 3" xfId="16571" xr:uid="{00000000-0005-0000-0000-0000A0400000}"/>
    <cellStyle name="Normal 3 2 2 3 2 6 2 4" xfId="16572" xr:uid="{00000000-0005-0000-0000-0000A1400000}"/>
    <cellStyle name="Normal 3 2 2 3 2 6 2 4 2" xfId="16573" xr:uid="{00000000-0005-0000-0000-0000A2400000}"/>
    <cellStyle name="Normal 3 2 2 3 2 6 2 5" xfId="16574" xr:uid="{00000000-0005-0000-0000-0000A3400000}"/>
    <cellStyle name="Normal 3 2 2 3 2 6 3" xfId="16575" xr:uid="{00000000-0005-0000-0000-0000A4400000}"/>
    <cellStyle name="Normal 3 2 2 3 2 6 3 2" xfId="16576" xr:uid="{00000000-0005-0000-0000-0000A5400000}"/>
    <cellStyle name="Normal 3 2 2 3 2 6 3 2 2" xfId="16577" xr:uid="{00000000-0005-0000-0000-0000A6400000}"/>
    <cellStyle name="Normal 3 2 2 3 2 6 3 2 2 2" xfId="16578" xr:uid="{00000000-0005-0000-0000-0000A7400000}"/>
    <cellStyle name="Normal 3 2 2 3 2 6 3 2 3" xfId="16579" xr:uid="{00000000-0005-0000-0000-0000A8400000}"/>
    <cellStyle name="Normal 3 2 2 3 2 6 3 3" xfId="16580" xr:uid="{00000000-0005-0000-0000-0000A9400000}"/>
    <cellStyle name="Normal 3 2 2 3 2 6 3 3 2" xfId="16581" xr:uid="{00000000-0005-0000-0000-0000AA400000}"/>
    <cellStyle name="Normal 3 2 2 3 2 6 3 4" xfId="16582" xr:uid="{00000000-0005-0000-0000-0000AB400000}"/>
    <cellStyle name="Normal 3 2 2 3 2 6 4" xfId="16583" xr:uid="{00000000-0005-0000-0000-0000AC400000}"/>
    <cellStyle name="Normal 3 2 2 3 2 6 4 2" xfId="16584" xr:uid="{00000000-0005-0000-0000-0000AD400000}"/>
    <cellStyle name="Normal 3 2 2 3 2 6 4 2 2" xfId="16585" xr:uid="{00000000-0005-0000-0000-0000AE400000}"/>
    <cellStyle name="Normal 3 2 2 3 2 6 4 2 2 2" xfId="16586" xr:uid="{00000000-0005-0000-0000-0000AF400000}"/>
    <cellStyle name="Normal 3 2 2 3 2 6 4 2 3" xfId="16587" xr:uid="{00000000-0005-0000-0000-0000B0400000}"/>
    <cellStyle name="Normal 3 2 2 3 2 6 4 3" xfId="16588" xr:uid="{00000000-0005-0000-0000-0000B1400000}"/>
    <cellStyle name="Normal 3 2 2 3 2 6 4 3 2" xfId="16589" xr:uid="{00000000-0005-0000-0000-0000B2400000}"/>
    <cellStyle name="Normal 3 2 2 3 2 6 4 4" xfId="16590" xr:uid="{00000000-0005-0000-0000-0000B3400000}"/>
    <cellStyle name="Normal 3 2 2 3 2 6 5" xfId="16591" xr:uid="{00000000-0005-0000-0000-0000B4400000}"/>
    <cellStyle name="Normal 3 2 2 3 2 6 5 2" xfId="16592" xr:uid="{00000000-0005-0000-0000-0000B5400000}"/>
    <cellStyle name="Normal 3 2 2 3 2 6 5 2 2" xfId="16593" xr:uid="{00000000-0005-0000-0000-0000B6400000}"/>
    <cellStyle name="Normal 3 2 2 3 2 6 5 3" xfId="16594" xr:uid="{00000000-0005-0000-0000-0000B7400000}"/>
    <cellStyle name="Normal 3 2 2 3 2 6 6" xfId="16595" xr:uid="{00000000-0005-0000-0000-0000B8400000}"/>
    <cellStyle name="Normal 3 2 2 3 2 6 6 2" xfId="16596" xr:uid="{00000000-0005-0000-0000-0000B9400000}"/>
    <cellStyle name="Normal 3 2 2 3 2 6 7" xfId="16597" xr:uid="{00000000-0005-0000-0000-0000BA400000}"/>
    <cellStyle name="Normal 3 2 2 3 2 6 7 2" xfId="16598" xr:uid="{00000000-0005-0000-0000-0000BB400000}"/>
    <cellStyle name="Normal 3 2 2 3 2 6 8" xfId="16599" xr:uid="{00000000-0005-0000-0000-0000BC400000}"/>
    <cellStyle name="Normal 3 2 2 3 2 7" xfId="16600" xr:uid="{00000000-0005-0000-0000-0000BD400000}"/>
    <cellStyle name="Normal 3 2 2 3 2 7 2" xfId="16601" xr:uid="{00000000-0005-0000-0000-0000BE400000}"/>
    <cellStyle name="Normal 3 2 2 3 2 7 2 2" xfId="16602" xr:uid="{00000000-0005-0000-0000-0000BF400000}"/>
    <cellStyle name="Normal 3 2 2 3 2 7 2 2 2" xfId="16603" xr:uid="{00000000-0005-0000-0000-0000C0400000}"/>
    <cellStyle name="Normal 3 2 2 3 2 7 2 2 2 2" xfId="16604" xr:uid="{00000000-0005-0000-0000-0000C1400000}"/>
    <cellStyle name="Normal 3 2 2 3 2 7 2 2 2 2 2" xfId="16605" xr:uid="{00000000-0005-0000-0000-0000C2400000}"/>
    <cellStyle name="Normal 3 2 2 3 2 7 2 2 2 3" xfId="16606" xr:uid="{00000000-0005-0000-0000-0000C3400000}"/>
    <cellStyle name="Normal 3 2 2 3 2 7 2 2 3" xfId="16607" xr:uid="{00000000-0005-0000-0000-0000C4400000}"/>
    <cellStyle name="Normal 3 2 2 3 2 7 2 2 3 2" xfId="16608" xr:uid="{00000000-0005-0000-0000-0000C5400000}"/>
    <cellStyle name="Normal 3 2 2 3 2 7 2 2 4" xfId="16609" xr:uid="{00000000-0005-0000-0000-0000C6400000}"/>
    <cellStyle name="Normal 3 2 2 3 2 7 2 3" xfId="16610" xr:uid="{00000000-0005-0000-0000-0000C7400000}"/>
    <cellStyle name="Normal 3 2 2 3 2 7 2 3 2" xfId="16611" xr:uid="{00000000-0005-0000-0000-0000C8400000}"/>
    <cellStyle name="Normal 3 2 2 3 2 7 2 3 2 2" xfId="16612" xr:uid="{00000000-0005-0000-0000-0000C9400000}"/>
    <cellStyle name="Normal 3 2 2 3 2 7 2 3 3" xfId="16613" xr:uid="{00000000-0005-0000-0000-0000CA400000}"/>
    <cellStyle name="Normal 3 2 2 3 2 7 2 4" xfId="16614" xr:uid="{00000000-0005-0000-0000-0000CB400000}"/>
    <cellStyle name="Normal 3 2 2 3 2 7 2 4 2" xfId="16615" xr:uid="{00000000-0005-0000-0000-0000CC400000}"/>
    <cellStyle name="Normal 3 2 2 3 2 7 2 5" xfId="16616" xr:uid="{00000000-0005-0000-0000-0000CD400000}"/>
    <cellStyle name="Normal 3 2 2 3 2 7 3" xfId="16617" xr:uid="{00000000-0005-0000-0000-0000CE400000}"/>
    <cellStyle name="Normal 3 2 2 3 2 7 3 2" xfId="16618" xr:uid="{00000000-0005-0000-0000-0000CF400000}"/>
    <cellStyle name="Normal 3 2 2 3 2 7 3 2 2" xfId="16619" xr:uid="{00000000-0005-0000-0000-0000D0400000}"/>
    <cellStyle name="Normal 3 2 2 3 2 7 3 2 2 2" xfId="16620" xr:uid="{00000000-0005-0000-0000-0000D1400000}"/>
    <cellStyle name="Normal 3 2 2 3 2 7 3 2 3" xfId="16621" xr:uid="{00000000-0005-0000-0000-0000D2400000}"/>
    <cellStyle name="Normal 3 2 2 3 2 7 3 3" xfId="16622" xr:uid="{00000000-0005-0000-0000-0000D3400000}"/>
    <cellStyle name="Normal 3 2 2 3 2 7 3 3 2" xfId="16623" xr:uid="{00000000-0005-0000-0000-0000D4400000}"/>
    <cellStyle name="Normal 3 2 2 3 2 7 3 4" xfId="16624" xr:uid="{00000000-0005-0000-0000-0000D5400000}"/>
    <cellStyle name="Normal 3 2 2 3 2 7 4" xfId="16625" xr:uid="{00000000-0005-0000-0000-0000D6400000}"/>
    <cellStyle name="Normal 3 2 2 3 2 7 4 2" xfId="16626" xr:uid="{00000000-0005-0000-0000-0000D7400000}"/>
    <cellStyle name="Normal 3 2 2 3 2 7 4 2 2" xfId="16627" xr:uid="{00000000-0005-0000-0000-0000D8400000}"/>
    <cellStyle name="Normal 3 2 2 3 2 7 4 3" xfId="16628" xr:uid="{00000000-0005-0000-0000-0000D9400000}"/>
    <cellStyle name="Normal 3 2 2 3 2 7 5" xfId="16629" xr:uid="{00000000-0005-0000-0000-0000DA400000}"/>
    <cellStyle name="Normal 3 2 2 3 2 7 5 2" xfId="16630" xr:uid="{00000000-0005-0000-0000-0000DB400000}"/>
    <cellStyle name="Normal 3 2 2 3 2 7 6" xfId="16631" xr:uid="{00000000-0005-0000-0000-0000DC400000}"/>
    <cellStyle name="Normal 3 2 2 3 2 8" xfId="16632" xr:uid="{00000000-0005-0000-0000-0000DD400000}"/>
    <cellStyle name="Normal 3 2 2 3 2 8 2" xfId="16633" xr:uid="{00000000-0005-0000-0000-0000DE400000}"/>
    <cellStyle name="Normal 3 2 2 3 2 8 2 2" xfId="16634" xr:uid="{00000000-0005-0000-0000-0000DF400000}"/>
    <cellStyle name="Normal 3 2 2 3 2 8 2 2 2" xfId="16635" xr:uid="{00000000-0005-0000-0000-0000E0400000}"/>
    <cellStyle name="Normal 3 2 2 3 2 8 2 2 2 2" xfId="16636" xr:uid="{00000000-0005-0000-0000-0000E1400000}"/>
    <cellStyle name="Normal 3 2 2 3 2 8 2 2 2 2 2" xfId="16637" xr:uid="{00000000-0005-0000-0000-0000E2400000}"/>
    <cellStyle name="Normal 3 2 2 3 2 8 2 2 2 3" xfId="16638" xr:uid="{00000000-0005-0000-0000-0000E3400000}"/>
    <cellStyle name="Normal 3 2 2 3 2 8 2 2 3" xfId="16639" xr:uid="{00000000-0005-0000-0000-0000E4400000}"/>
    <cellStyle name="Normal 3 2 2 3 2 8 2 2 3 2" xfId="16640" xr:uid="{00000000-0005-0000-0000-0000E5400000}"/>
    <cellStyle name="Normal 3 2 2 3 2 8 2 2 4" xfId="16641" xr:uid="{00000000-0005-0000-0000-0000E6400000}"/>
    <cellStyle name="Normal 3 2 2 3 2 8 2 3" xfId="16642" xr:uid="{00000000-0005-0000-0000-0000E7400000}"/>
    <cellStyle name="Normal 3 2 2 3 2 8 2 3 2" xfId="16643" xr:uid="{00000000-0005-0000-0000-0000E8400000}"/>
    <cellStyle name="Normal 3 2 2 3 2 8 2 3 2 2" xfId="16644" xr:uid="{00000000-0005-0000-0000-0000E9400000}"/>
    <cellStyle name="Normal 3 2 2 3 2 8 2 3 3" xfId="16645" xr:uid="{00000000-0005-0000-0000-0000EA400000}"/>
    <cellStyle name="Normal 3 2 2 3 2 8 2 4" xfId="16646" xr:uid="{00000000-0005-0000-0000-0000EB400000}"/>
    <cellStyle name="Normal 3 2 2 3 2 8 2 4 2" xfId="16647" xr:uid="{00000000-0005-0000-0000-0000EC400000}"/>
    <cellStyle name="Normal 3 2 2 3 2 8 2 5" xfId="16648" xr:uid="{00000000-0005-0000-0000-0000ED400000}"/>
    <cellStyle name="Normal 3 2 2 3 2 8 3" xfId="16649" xr:uid="{00000000-0005-0000-0000-0000EE400000}"/>
    <cellStyle name="Normal 3 2 2 3 2 8 3 2" xfId="16650" xr:uid="{00000000-0005-0000-0000-0000EF400000}"/>
    <cellStyle name="Normal 3 2 2 3 2 8 3 2 2" xfId="16651" xr:uid="{00000000-0005-0000-0000-0000F0400000}"/>
    <cellStyle name="Normal 3 2 2 3 2 8 3 2 2 2" xfId="16652" xr:uid="{00000000-0005-0000-0000-0000F1400000}"/>
    <cellStyle name="Normal 3 2 2 3 2 8 3 2 3" xfId="16653" xr:uid="{00000000-0005-0000-0000-0000F2400000}"/>
    <cellStyle name="Normal 3 2 2 3 2 8 3 3" xfId="16654" xr:uid="{00000000-0005-0000-0000-0000F3400000}"/>
    <cellStyle name="Normal 3 2 2 3 2 8 3 3 2" xfId="16655" xr:uid="{00000000-0005-0000-0000-0000F4400000}"/>
    <cellStyle name="Normal 3 2 2 3 2 8 3 4" xfId="16656" xr:uid="{00000000-0005-0000-0000-0000F5400000}"/>
    <cellStyle name="Normal 3 2 2 3 2 8 4" xfId="16657" xr:uid="{00000000-0005-0000-0000-0000F6400000}"/>
    <cellStyle name="Normal 3 2 2 3 2 8 4 2" xfId="16658" xr:uid="{00000000-0005-0000-0000-0000F7400000}"/>
    <cellStyle name="Normal 3 2 2 3 2 8 4 2 2" xfId="16659" xr:uid="{00000000-0005-0000-0000-0000F8400000}"/>
    <cellStyle name="Normal 3 2 2 3 2 8 4 3" xfId="16660" xr:uid="{00000000-0005-0000-0000-0000F9400000}"/>
    <cellStyle name="Normal 3 2 2 3 2 8 5" xfId="16661" xr:uid="{00000000-0005-0000-0000-0000FA400000}"/>
    <cellStyle name="Normal 3 2 2 3 2 8 5 2" xfId="16662" xr:uid="{00000000-0005-0000-0000-0000FB400000}"/>
    <cellStyle name="Normal 3 2 2 3 2 8 6" xfId="16663" xr:uid="{00000000-0005-0000-0000-0000FC400000}"/>
    <cellStyle name="Normal 3 2 2 3 2 9" xfId="16664" xr:uid="{00000000-0005-0000-0000-0000FD400000}"/>
    <cellStyle name="Normal 3 2 2 3 2 9 2" xfId="16665" xr:uid="{00000000-0005-0000-0000-0000FE400000}"/>
    <cellStyle name="Normal 3 2 2 3 2 9 2 2" xfId="16666" xr:uid="{00000000-0005-0000-0000-0000FF400000}"/>
    <cellStyle name="Normal 3 2 2 3 2 9 2 2 2" xfId="16667" xr:uid="{00000000-0005-0000-0000-000000410000}"/>
    <cellStyle name="Normal 3 2 2 3 2 9 2 2 2 2" xfId="16668" xr:uid="{00000000-0005-0000-0000-000001410000}"/>
    <cellStyle name="Normal 3 2 2 3 2 9 2 2 3" xfId="16669" xr:uid="{00000000-0005-0000-0000-000002410000}"/>
    <cellStyle name="Normal 3 2 2 3 2 9 2 3" xfId="16670" xr:uid="{00000000-0005-0000-0000-000003410000}"/>
    <cellStyle name="Normal 3 2 2 3 2 9 2 3 2" xfId="16671" xr:uid="{00000000-0005-0000-0000-000004410000}"/>
    <cellStyle name="Normal 3 2 2 3 2 9 2 4" xfId="16672" xr:uid="{00000000-0005-0000-0000-000005410000}"/>
    <cellStyle name="Normal 3 2 2 3 2 9 3" xfId="16673" xr:uid="{00000000-0005-0000-0000-000006410000}"/>
    <cellStyle name="Normal 3 2 2 3 2 9 3 2" xfId="16674" xr:uid="{00000000-0005-0000-0000-000007410000}"/>
    <cellStyle name="Normal 3 2 2 3 2 9 3 2 2" xfId="16675" xr:uid="{00000000-0005-0000-0000-000008410000}"/>
    <cellStyle name="Normal 3 2 2 3 2 9 3 3" xfId="16676" xr:uid="{00000000-0005-0000-0000-000009410000}"/>
    <cellStyle name="Normal 3 2 2 3 2 9 4" xfId="16677" xr:uid="{00000000-0005-0000-0000-00000A410000}"/>
    <cellStyle name="Normal 3 2 2 3 2 9 4 2" xfId="16678" xr:uid="{00000000-0005-0000-0000-00000B410000}"/>
    <cellStyle name="Normal 3 2 2 3 2 9 5" xfId="16679" xr:uid="{00000000-0005-0000-0000-00000C410000}"/>
    <cellStyle name="Normal 3 2 2 3 3" xfId="16680" xr:uid="{00000000-0005-0000-0000-00000D410000}"/>
    <cellStyle name="Normal 3 2 2 3 3 10" xfId="16681" xr:uid="{00000000-0005-0000-0000-00000E410000}"/>
    <cellStyle name="Normal 3 2 2 3 3 2" xfId="16682" xr:uid="{00000000-0005-0000-0000-00000F410000}"/>
    <cellStyle name="Normal 3 2 2 3 3 2 2" xfId="16683" xr:uid="{00000000-0005-0000-0000-000010410000}"/>
    <cellStyle name="Normal 3 2 2 3 3 2 2 2" xfId="16684" xr:uid="{00000000-0005-0000-0000-000011410000}"/>
    <cellStyle name="Normal 3 2 2 3 3 2 2 2 2" xfId="16685" xr:uid="{00000000-0005-0000-0000-000012410000}"/>
    <cellStyle name="Normal 3 2 2 3 3 2 2 2 2 2" xfId="16686" xr:uid="{00000000-0005-0000-0000-000013410000}"/>
    <cellStyle name="Normal 3 2 2 3 3 2 2 2 2 2 2" xfId="16687" xr:uid="{00000000-0005-0000-0000-000014410000}"/>
    <cellStyle name="Normal 3 2 2 3 3 2 2 2 2 2 2 2" xfId="16688" xr:uid="{00000000-0005-0000-0000-000015410000}"/>
    <cellStyle name="Normal 3 2 2 3 3 2 2 2 2 2 3" xfId="16689" xr:uid="{00000000-0005-0000-0000-000016410000}"/>
    <cellStyle name="Normal 3 2 2 3 3 2 2 2 2 3" xfId="16690" xr:uid="{00000000-0005-0000-0000-000017410000}"/>
    <cellStyle name="Normal 3 2 2 3 3 2 2 2 2 3 2" xfId="16691" xr:uid="{00000000-0005-0000-0000-000018410000}"/>
    <cellStyle name="Normal 3 2 2 3 3 2 2 2 2 4" xfId="16692" xr:uid="{00000000-0005-0000-0000-000019410000}"/>
    <cellStyle name="Normal 3 2 2 3 3 2 2 2 3" xfId="16693" xr:uid="{00000000-0005-0000-0000-00001A410000}"/>
    <cellStyle name="Normal 3 2 2 3 3 2 2 2 3 2" xfId="16694" xr:uid="{00000000-0005-0000-0000-00001B410000}"/>
    <cellStyle name="Normal 3 2 2 3 3 2 2 2 3 2 2" xfId="16695" xr:uid="{00000000-0005-0000-0000-00001C410000}"/>
    <cellStyle name="Normal 3 2 2 3 3 2 2 2 3 3" xfId="16696" xr:uid="{00000000-0005-0000-0000-00001D410000}"/>
    <cellStyle name="Normal 3 2 2 3 3 2 2 2 4" xfId="16697" xr:uid="{00000000-0005-0000-0000-00001E410000}"/>
    <cellStyle name="Normal 3 2 2 3 3 2 2 2 4 2" xfId="16698" xr:uid="{00000000-0005-0000-0000-00001F410000}"/>
    <cellStyle name="Normal 3 2 2 3 3 2 2 2 5" xfId="16699" xr:uid="{00000000-0005-0000-0000-000020410000}"/>
    <cellStyle name="Normal 3 2 2 3 3 2 2 3" xfId="16700" xr:uid="{00000000-0005-0000-0000-000021410000}"/>
    <cellStyle name="Normal 3 2 2 3 3 2 2 3 2" xfId="16701" xr:uid="{00000000-0005-0000-0000-000022410000}"/>
    <cellStyle name="Normal 3 2 2 3 3 2 2 3 2 2" xfId="16702" xr:uid="{00000000-0005-0000-0000-000023410000}"/>
    <cellStyle name="Normal 3 2 2 3 3 2 2 3 2 2 2" xfId="16703" xr:uid="{00000000-0005-0000-0000-000024410000}"/>
    <cellStyle name="Normal 3 2 2 3 3 2 2 3 2 3" xfId="16704" xr:uid="{00000000-0005-0000-0000-000025410000}"/>
    <cellStyle name="Normal 3 2 2 3 3 2 2 3 3" xfId="16705" xr:uid="{00000000-0005-0000-0000-000026410000}"/>
    <cellStyle name="Normal 3 2 2 3 3 2 2 3 3 2" xfId="16706" xr:uid="{00000000-0005-0000-0000-000027410000}"/>
    <cellStyle name="Normal 3 2 2 3 3 2 2 3 4" xfId="16707" xr:uid="{00000000-0005-0000-0000-000028410000}"/>
    <cellStyle name="Normal 3 2 2 3 3 2 2 4" xfId="16708" xr:uid="{00000000-0005-0000-0000-000029410000}"/>
    <cellStyle name="Normal 3 2 2 3 3 2 2 4 2" xfId="16709" xr:uid="{00000000-0005-0000-0000-00002A410000}"/>
    <cellStyle name="Normal 3 2 2 3 3 2 2 4 2 2" xfId="16710" xr:uid="{00000000-0005-0000-0000-00002B410000}"/>
    <cellStyle name="Normal 3 2 2 3 3 2 2 4 2 2 2" xfId="16711" xr:uid="{00000000-0005-0000-0000-00002C410000}"/>
    <cellStyle name="Normal 3 2 2 3 3 2 2 4 2 3" xfId="16712" xr:uid="{00000000-0005-0000-0000-00002D410000}"/>
    <cellStyle name="Normal 3 2 2 3 3 2 2 4 3" xfId="16713" xr:uid="{00000000-0005-0000-0000-00002E410000}"/>
    <cellStyle name="Normal 3 2 2 3 3 2 2 4 3 2" xfId="16714" xr:uid="{00000000-0005-0000-0000-00002F410000}"/>
    <cellStyle name="Normal 3 2 2 3 3 2 2 4 4" xfId="16715" xr:uid="{00000000-0005-0000-0000-000030410000}"/>
    <cellStyle name="Normal 3 2 2 3 3 2 2 5" xfId="16716" xr:uid="{00000000-0005-0000-0000-000031410000}"/>
    <cellStyle name="Normal 3 2 2 3 3 2 2 5 2" xfId="16717" xr:uid="{00000000-0005-0000-0000-000032410000}"/>
    <cellStyle name="Normal 3 2 2 3 3 2 2 5 2 2" xfId="16718" xr:uid="{00000000-0005-0000-0000-000033410000}"/>
    <cellStyle name="Normal 3 2 2 3 3 2 2 5 3" xfId="16719" xr:uid="{00000000-0005-0000-0000-000034410000}"/>
    <cellStyle name="Normal 3 2 2 3 3 2 2 6" xfId="16720" xr:uid="{00000000-0005-0000-0000-000035410000}"/>
    <cellStyle name="Normal 3 2 2 3 3 2 2 6 2" xfId="16721" xr:uid="{00000000-0005-0000-0000-000036410000}"/>
    <cellStyle name="Normal 3 2 2 3 3 2 2 7" xfId="16722" xr:uid="{00000000-0005-0000-0000-000037410000}"/>
    <cellStyle name="Normal 3 2 2 3 3 2 2 7 2" xfId="16723" xr:uid="{00000000-0005-0000-0000-000038410000}"/>
    <cellStyle name="Normal 3 2 2 3 3 2 2 8" xfId="16724" xr:uid="{00000000-0005-0000-0000-000039410000}"/>
    <cellStyle name="Normal 3 2 2 3 3 2 3" xfId="16725" xr:uid="{00000000-0005-0000-0000-00003A410000}"/>
    <cellStyle name="Normal 3 2 2 3 3 2 3 2" xfId="16726" xr:uid="{00000000-0005-0000-0000-00003B410000}"/>
    <cellStyle name="Normal 3 2 2 3 3 2 3 2 2" xfId="16727" xr:uid="{00000000-0005-0000-0000-00003C410000}"/>
    <cellStyle name="Normal 3 2 2 3 3 2 3 2 2 2" xfId="16728" xr:uid="{00000000-0005-0000-0000-00003D410000}"/>
    <cellStyle name="Normal 3 2 2 3 3 2 3 2 2 2 2" xfId="16729" xr:uid="{00000000-0005-0000-0000-00003E410000}"/>
    <cellStyle name="Normal 3 2 2 3 3 2 3 2 2 3" xfId="16730" xr:uid="{00000000-0005-0000-0000-00003F410000}"/>
    <cellStyle name="Normal 3 2 2 3 3 2 3 2 3" xfId="16731" xr:uid="{00000000-0005-0000-0000-000040410000}"/>
    <cellStyle name="Normal 3 2 2 3 3 2 3 2 3 2" xfId="16732" xr:uid="{00000000-0005-0000-0000-000041410000}"/>
    <cellStyle name="Normal 3 2 2 3 3 2 3 2 4" xfId="16733" xr:uid="{00000000-0005-0000-0000-000042410000}"/>
    <cellStyle name="Normal 3 2 2 3 3 2 3 3" xfId="16734" xr:uid="{00000000-0005-0000-0000-000043410000}"/>
    <cellStyle name="Normal 3 2 2 3 3 2 3 3 2" xfId="16735" xr:uid="{00000000-0005-0000-0000-000044410000}"/>
    <cellStyle name="Normal 3 2 2 3 3 2 3 3 2 2" xfId="16736" xr:uid="{00000000-0005-0000-0000-000045410000}"/>
    <cellStyle name="Normal 3 2 2 3 3 2 3 3 3" xfId="16737" xr:uid="{00000000-0005-0000-0000-000046410000}"/>
    <cellStyle name="Normal 3 2 2 3 3 2 3 4" xfId="16738" xr:uid="{00000000-0005-0000-0000-000047410000}"/>
    <cellStyle name="Normal 3 2 2 3 3 2 3 4 2" xfId="16739" xr:uid="{00000000-0005-0000-0000-000048410000}"/>
    <cellStyle name="Normal 3 2 2 3 3 2 3 5" xfId="16740" xr:uid="{00000000-0005-0000-0000-000049410000}"/>
    <cellStyle name="Normal 3 2 2 3 3 2 4" xfId="16741" xr:uid="{00000000-0005-0000-0000-00004A410000}"/>
    <cellStyle name="Normal 3 2 2 3 3 2 4 2" xfId="16742" xr:uid="{00000000-0005-0000-0000-00004B410000}"/>
    <cellStyle name="Normal 3 2 2 3 3 2 4 2 2" xfId="16743" xr:uid="{00000000-0005-0000-0000-00004C410000}"/>
    <cellStyle name="Normal 3 2 2 3 3 2 4 2 2 2" xfId="16744" xr:uid="{00000000-0005-0000-0000-00004D410000}"/>
    <cellStyle name="Normal 3 2 2 3 3 2 4 2 3" xfId="16745" xr:uid="{00000000-0005-0000-0000-00004E410000}"/>
    <cellStyle name="Normal 3 2 2 3 3 2 4 3" xfId="16746" xr:uid="{00000000-0005-0000-0000-00004F410000}"/>
    <cellStyle name="Normal 3 2 2 3 3 2 4 3 2" xfId="16747" xr:uid="{00000000-0005-0000-0000-000050410000}"/>
    <cellStyle name="Normal 3 2 2 3 3 2 4 4" xfId="16748" xr:uid="{00000000-0005-0000-0000-000051410000}"/>
    <cellStyle name="Normal 3 2 2 3 3 2 5" xfId="16749" xr:uid="{00000000-0005-0000-0000-000052410000}"/>
    <cellStyle name="Normal 3 2 2 3 3 2 5 2" xfId="16750" xr:uid="{00000000-0005-0000-0000-000053410000}"/>
    <cellStyle name="Normal 3 2 2 3 3 2 5 2 2" xfId="16751" xr:uid="{00000000-0005-0000-0000-000054410000}"/>
    <cellStyle name="Normal 3 2 2 3 3 2 5 2 2 2" xfId="16752" xr:uid="{00000000-0005-0000-0000-000055410000}"/>
    <cellStyle name="Normal 3 2 2 3 3 2 5 2 3" xfId="16753" xr:uid="{00000000-0005-0000-0000-000056410000}"/>
    <cellStyle name="Normal 3 2 2 3 3 2 5 3" xfId="16754" xr:uid="{00000000-0005-0000-0000-000057410000}"/>
    <cellStyle name="Normal 3 2 2 3 3 2 5 3 2" xfId="16755" xr:uid="{00000000-0005-0000-0000-000058410000}"/>
    <cellStyle name="Normal 3 2 2 3 3 2 5 4" xfId="16756" xr:uid="{00000000-0005-0000-0000-000059410000}"/>
    <cellStyle name="Normal 3 2 2 3 3 2 6" xfId="16757" xr:uid="{00000000-0005-0000-0000-00005A410000}"/>
    <cellStyle name="Normal 3 2 2 3 3 2 6 2" xfId="16758" xr:uid="{00000000-0005-0000-0000-00005B410000}"/>
    <cellStyle name="Normal 3 2 2 3 3 2 6 2 2" xfId="16759" xr:uid="{00000000-0005-0000-0000-00005C410000}"/>
    <cellStyle name="Normal 3 2 2 3 3 2 6 3" xfId="16760" xr:uid="{00000000-0005-0000-0000-00005D410000}"/>
    <cellStyle name="Normal 3 2 2 3 3 2 7" xfId="16761" xr:uid="{00000000-0005-0000-0000-00005E410000}"/>
    <cellStyle name="Normal 3 2 2 3 3 2 7 2" xfId="16762" xr:uid="{00000000-0005-0000-0000-00005F410000}"/>
    <cellStyle name="Normal 3 2 2 3 3 2 8" xfId="16763" xr:uid="{00000000-0005-0000-0000-000060410000}"/>
    <cellStyle name="Normal 3 2 2 3 3 2 8 2" xfId="16764" xr:uid="{00000000-0005-0000-0000-000061410000}"/>
    <cellStyle name="Normal 3 2 2 3 3 2 9" xfId="16765" xr:uid="{00000000-0005-0000-0000-000062410000}"/>
    <cellStyle name="Normal 3 2 2 3 3 3" xfId="16766" xr:uid="{00000000-0005-0000-0000-000063410000}"/>
    <cellStyle name="Normal 3 2 2 3 3 3 2" xfId="16767" xr:uid="{00000000-0005-0000-0000-000064410000}"/>
    <cellStyle name="Normal 3 2 2 3 3 3 2 2" xfId="16768" xr:uid="{00000000-0005-0000-0000-000065410000}"/>
    <cellStyle name="Normal 3 2 2 3 3 3 2 2 2" xfId="16769" xr:uid="{00000000-0005-0000-0000-000066410000}"/>
    <cellStyle name="Normal 3 2 2 3 3 3 2 2 2 2" xfId="16770" xr:uid="{00000000-0005-0000-0000-000067410000}"/>
    <cellStyle name="Normal 3 2 2 3 3 3 2 2 2 2 2" xfId="16771" xr:uid="{00000000-0005-0000-0000-000068410000}"/>
    <cellStyle name="Normal 3 2 2 3 3 3 2 2 2 3" xfId="16772" xr:uid="{00000000-0005-0000-0000-000069410000}"/>
    <cellStyle name="Normal 3 2 2 3 3 3 2 2 3" xfId="16773" xr:uid="{00000000-0005-0000-0000-00006A410000}"/>
    <cellStyle name="Normal 3 2 2 3 3 3 2 2 3 2" xfId="16774" xr:uid="{00000000-0005-0000-0000-00006B410000}"/>
    <cellStyle name="Normal 3 2 2 3 3 3 2 2 4" xfId="16775" xr:uid="{00000000-0005-0000-0000-00006C410000}"/>
    <cellStyle name="Normal 3 2 2 3 3 3 2 3" xfId="16776" xr:uid="{00000000-0005-0000-0000-00006D410000}"/>
    <cellStyle name="Normal 3 2 2 3 3 3 2 3 2" xfId="16777" xr:uid="{00000000-0005-0000-0000-00006E410000}"/>
    <cellStyle name="Normal 3 2 2 3 3 3 2 3 2 2" xfId="16778" xr:uid="{00000000-0005-0000-0000-00006F410000}"/>
    <cellStyle name="Normal 3 2 2 3 3 3 2 3 3" xfId="16779" xr:uid="{00000000-0005-0000-0000-000070410000}"/>
    <cellStyle name="Normal 3 2 2 3 3 3 2 4" xfId="16780" xr:uid="{00000000-0005-0000-0000-000071410000}"/>
    <cellStyle name="Normal 3 2 2 3 3 3 2 4 2" xfId="16781" xr:uid="{00000000-0005-0000-0000-000072410000}"/>
    <cellStyle name="Normal 3 2 2 3 3 3 2 5" xfId="16782" xr:uid="{00000000-0005-0000-0000-000073410000}"/>
    <cellStyle name="Normal 3 2 2 3 3 3 3" xfId="16783" xr:uid="{00000000-0005-0000-0000-000074410000}"/>
    <cellStyle name="Normal 3 2 2 3 3 3 3 2" xfId="16784" xr:uid="{00000000-0005-0000-0000-000075410000}"/>
    <cellStyle name="Normal 3 2 2 3 3 3 3 2 2" xfId="16785" xr:uid="{00000000-0005-0000-0000-000076410000}"/>
    <cellStyle name="Normal 3 2 2 3 3 3 3 2 2 2" xfId="16786" xr:uid="{00000000-0005-0000-0000-000077410000}"/>
    <cellStyle name="Normal 3 2 2 3 3 3 3 2 3" xfId="16787" xr:uid="{00000000-0005-0000-0000-000078410000}"/>
    <cellStyle name="Normal 3 2 2 3 3 3 3 3" xfId="16788" xr:uid="{00000000-0005-0000-0000-000079410000}"/>
    <cellStyle name="Normal 3 2 2 3 3 3 3 3 2" xfId="16789" xr:uid="{00000000-0005-0000-0000-00007A410000}"/>
    <cellStyle name="Normal 3 2 2 3 3 3 3 4" xfId="16790" xr:uid="{00000000-0005-0000-0000-00007B410000}"/>
    <cellStyle name="Normal 3 2 2 3 3 3 4" xfId="16791" xr:uid="{00000000-0005-0000-0000-00007C410000}"/>
    <cellStyle name="Normal 3 2 2 3 3 3 4 2" xfId="16792" xr:uid="{00000000-0005-0000-0000-00007D410000}"/>
    <cellStyle name="Normal 3 2 2 3 3 3 4 2 2" xfId="16793" xr:uid="{00000000-0005-0000-0000-00007E410000}"/>
    <cellStyle name="Normal 3 2 2 3 3 3 4 2 2 2" xfId="16794" xr:uid="{00000000-0005-0000-0000-00007F410000}"/>
    <cellStyle name="Normal 3 2 2 3 3 3 4 2 3" xfId="16795" xr:uid="{00000000-0005-0000-0000-000080410000}"/>
    <cellStyle name="Normal 3 2 2 3 3 3 4 3" xfId="16796" xr:uid="{00000000-0005-0000-0000-000081410000}"/>
    <cellStyle name="Normal 3 2 2 3 3 3 4 3 2" xfId="16797" xr:uid="{00000000-0005-0000-0000-000082410000}"/>
    <cellStyle name="Normal 3 2 2 3 3 3 4 4" xfId="16798" xr:uid="{00000000-0005-0000-0000-000083410000}"/>
    <cellStyle name="Normal 3 2 2 3 3 3 5" xfId="16799" xr:uid="{00000000-0005-0000-0000-000084410000}"/>
    <cellStyle name="Normal 3 2 2 3 3 3 5 2" xfId="16800" xr:uid="{00000000-0005-0000-0000-000085410000}"/>
    <cellStyle name="Normal 3 2 2 3 3 3 5 2 2" xfId="16801" xr:uid="{00000000-0005-0000-0000-000086410000}"/>
    <cellStyle name="Normal 3 2 2 3 3 3 5 3" xfId="16802" xr:uid="{00000000-0005-0000-0000-000087410000}"/>
    <cellStyle name="Normal 3 2 2 3 3 3 6" xfId="16803" xr:uid="{00000000-0005-0000-0000-000088410000}"/>
    <cellStyle name="Normal 3 2 2 3 3 3 6 2" xfId="16804" xr:uid="{00000000-0005-0000-0000-000089410000}"/>
    <cellStyle name="Normal 3 2 2 3 3 3 7" xfId="16805" xr:uid="{00000000-0005-0000-0000-00008A410000}"/>
    <cellStyle name="Normal 3 2 2 3 3 3 7 2" xfId="16806" xr:uid="{00000000-0005-0000-0000-00008B410000}"/>
    <cellStyle name="Normal 3 2 2 3 3 3 8" xfId="16807" xr:uid="{00000000-0005-0000-0000-00008C410000}"/>
    <cellStyle name="Normal 3 2 2 3 3 4" xfId="16808" xr:uid="{00000000-0005-0000-0000-00008D410000}"/>
    <cellStyle name="Normal 3 2 2 3 3 4 2" xfId="16809" xr:uid="{00000000-0005-0000-0000-00008E410000}"/>
    <cellStyle name="Normal 3 2 2 3 3 4 2 2" xfId="16810" xr:uid="{00000000-0005-0000-0000-00008F410000}"/>
    <cellStyle name="Normal 3 2 2 3 3 4 2 2 2" xfId="16811" xr:uid="{00000000-0005-0000-0000-000090410000}"/>
    <cellStyle name="Normal 3 2 2 3 3 4 2 2 2 2" xfId="16812" xr:uid="{00000000-0005-0000-0000-000091410000}"/>
    <cellStyle name="Normal 3 2 2 3 3 4 2 2 3" xfId="16813" xr:uid="{00000000-0005-0000-0000-000092410000}"/>
    <cellStyle name="Normal 3 2 2 3 3 4 2 3" xfId="16814" xr:uid="{00000000-0005-0000-0000-000093410000}"/>
    <cellStyle name="Normal 3 2 2 3 3 4 2 3 2" xfId="16815" xr:uid="{00000000-0005-0000-0000-000094410000}"/>
    <cellStyle name="Normal 3 2 2 3 3 4 2 4" xfId="16816" xr:uid="{00000000-0005-0000-0000-000095410000}"/>
    <cellStyle name="Normal 3 2 2 3 3 4 3" xfId="16817" xr:uid="{00000000-0005-0000-0000-000096410000}"/>
    <cellStyle name="Normal 3 2 2 3 3 4 3 2" xfId="16818" xr:uid="{00000000-0005-0000-0000-000097410000}"/>
    <cellStyle name="Normal 3 2 2 3 3 4 3 2 2" xfId="16819" xr:uid="{00000000-0005-0000-0000-000098410000}"/>
    <cellStyle name="Normal 3 2 2 3 3 4 3 3" xfId="16820" xr:uid="{00000000-0005-0000-0000-000099410000}"/>
    <cellStyle name="Normal 3 2 2 3 3 4 4" xfId="16821" xr:uid="{00000000-0005-0000-0000-00009A410000}"/>
    <cellStyle name="Normal 3 2 2 3 3 4 4 2" xfId="16822" xr:uid="{00000000-0005-0000-0000-00009B410000}"/>
    <cellStyle name="Normal 3 2 2 3 3 4 5" xfId="16823" xr:uid="{00000000-0005-0000-0000-00009C410000}"/>
    <cellStyle name="Normal 3 2 2 3 3 5" xfId="16824" xr:uid="{00000000-0005-0000-0000-00009D410000}"/>
    <cellStyle name="Normal 3 2 2 3 3 5 2" xfId="16825" xr:uid="{00000000-0005-0000-0000-00009E410000}"/>
    <cellStyle name="Normal 3 2 2 3 3 5 2 2" xfId="16826" xr:uid="{00000000-0005-0000-0000-00009F410000}"/>
    <cellStyle name="Normal 3 2 2 3 3 5 2 2 2" xfId="16827" xr:uid="{00000000-0005-0000-0000-0000A0410000}"/>
    <cellStyle name="Normal 3 2 2 3 3 5 2 3" xfId="16828" xr:uid="{00000000-0005-0000-0000-0000A1410000}"/>
    <cellStyle name="Normal 3 2 2 3 3 5 3" xfId="16829" xr:uid="{00000000-0005-0000-0000-0000A2410000}"/>
    <cellStyle name="Normal 3 2 2 3 3 5 3 2" xfId="16830" xr:uid="{00000000-0005-0000-0000-0000A3410000}"/>
    <cellStyle name="Normal 3 2 2 3 3 5 4" xfId="16831" xr:uid="{00000000-0005-0000-0000-0000A4410000}"/>
    <cellStyle name="Normal 3 2 2 3 3 6" xfId="16832" xr:uid="{00000000-0005-0000-0000-0000A5410000}"/>
    <cellStyle name="Normal 3 2 2 3 3 6 2" xfId="16833" xr:uid="{00000000-0005-0000-0000-0000A6410000}"/>
    <cellStyle name="Normal 3 2 2 3 3 6 2 2" xfId="16834" xr:uid="{00000000-0005-0000-0000-0000A7410000}"/>
    <cellStyle name="Normal 3 2 2 3 3 6 2 2 2" xfId="16835" xr:uid="{00000000-0005-0000-0000-0000A8410000}"/>
    <cellStyle name="Normal 3 2 2 3 3 6 2 3" xfId="16836" xr:uid="{00000000-0005-0000-0000-0000A9410000}"/>
    <cellStyle name="Normal 3 2 2 3 3 6 3" xfId="16837" xr:uid="{00000000-0005-0000-0000-0000AA410000}"/>
    <cellStyle name="Normal 3 2 2 3 3 6 3 2" xfId="16838" xr:uid="{00000000-0005-0000-0000-0000AB410000}"/>
    <cellStyle name="Normal 3 2 2 3 3 6 4" xfId="16839" xr:uid="{00000000-0005-0000-0000-0000AC410000}"/>
    <cellStyle name="Normal 3 2 2 3 3 7" xfId="16840" xr:uid="{00000000-0005-0000-0000-0000AD410000}"/>
    <cellStyle name="Normal 3 2 2 3 3 7 2" xfId="16841" xr:uid="{00000000-0005-0000-0000-0000AE410000}"/>
    <cellStyle name="Normal 3 2 2 3 3 7 2 2" xfId="16842" xr:uid="{00000000-0005-0000-0000-0000AF410000}"/>
    <cellStyle name="Normal 3 2 2 3 3 7 3" xfId="16843" xr:uid="{00000000-0005-0000-0000-0000B0410000}"/>
    <cellStyle name="Normal 3 2 2 3 3 8" xfId="16844" xr:uid="{00000000-0005-0000-0000-0000B1410000}"/>
    <cellStyle name="Normal 3 2 2 3 3 8 2" xfId="16845" xr:uid="{00000000-0005-0000-0000-0000B2410000}"/>
    <cellStyle name="Normal 3 2 2 3 3 9" xfId="16846" xr:uid="{00000000-0005-0000-0000-0000B3410000}"/>
    <cellStyle name="Normal 3 2 2 3 3 9 2" xfId="16847" xr:uid="{00000000-0005-0000-0000-0000B4410000}"/>
    <cellStyle name="Normal 3 2 2 3 4" xfId="16848" xr:uid="{00000000-0005-0000-0000-0000B5410000}"/>
    <cellStyle name="Normal 3 2 2 3 4 10" xfId="16849" xr:uid="{00000000-0005-0000-0000-0000B6410000}"/>
    <cellStyle name="Normal 3 2 2 3 4 2" xfId="16850" xr:uid="{00000000-0005-0000-0000-0000B7410000}"/>
    <cellStyle name="Normal 3 2 2 3 4 2 2" xfId="16851" xr:uid="{00000000-0005-0000-0000-0000B8410000}"/>
    <cellStyle name="Normal 3 2 2 3 4 2 2 2" xfId="16852" xr:uid="{00000000-0005-0000-0000-0000B9410000}"/>
    <cellStyle name="Normal 3 2 2 3 4 2 2 2 2" xfId="16853" xr:uid="{00000000-0005-0000-0000-0000BA410000}"/>
    <cellStyle name="Normal 3 2 2 3 4 2 2 2 2 2" xfId="16854" xr:uid="{00000000-0005-0000-0000-0000BB410000}"/>
    <cellStyle name="Normal 3 2 2 3 4 2 2 2 2 2 2" xfId="16855" xr:uid="{00000000-0005-0000-0000-0000BC410000}"/>
    <cellStyle name="Normal 3 2 2 3 4 2 2 2 2 2 2 2" xfId="16856" xr:uid="{00000000-0005-0000-0000-0000BD410000}"/>
    <cellStyle name="Normal 3 2 2 3 4 2 2 2 2 2 3" xfId="16857" xr:uid="{00000000-0005-0000-0000-0000BE410000}"/>
    <cellStyle name="Normal 3 2 2 3 4 2 2 2 2 3" xfId="16858" xr:uid="{00000000-0005-0000-0000-0000BF410000}"/>
    <cellStyle name="Normal 3 2 2 3 4 2 2 2 2 3 2" xfId="16859" xr:uid="{00000000-0005-0000-0000-0000C0410000}"/>
    <cellStyle name="Normal 3 2 2 3 4 2 2 2 2 4" xfId="16860" xr:uid="{00000000-0005-0000-0000-0000C1410000}"/>
    <cellStyle name="Normal 3 2 2 3 4 2 2 2 3" xfId="16861" xr:uid="{00000000-0005-0000-0000-0000C2410000}"/>
    <cellStyle name="Normal 3 2 2 3 4 2 2 2 3 2" xfId="16862" xr:uid="{00000000-0005-0000-0000-0000C3410000}"/>
    <cellStyle name="Normal 3 2 2 3 4 2 2 2 3 2 2" xfId="16863" xr:uid="{00000000-0005-0000-0000-0000C4410000}"/>
    <cellStyle name="Normal 3 2 2 3 4 2 2 2 3 3" xfId="16864" xr:uid="{00000000-0005-0000-0000-0000C5410000}"/>
    <cellStyle name="Normal 3 2 2 3 4 2 2 2 4" xfId="16865" xr:uid="{00000000-0005-0000-0000-0000C6410000}"/>
    <cellStyle name="Normal 3 2 2 3 4 2 2 2 4 2" xfId="16866" xr:uid="{00000000-0005-0000-0000-0000C7410000}"/>
    <cellStyle name="Normal 3 2 2 3 4 2 2 2 5" xfId="16867" xr:uid="{00000000-0005-0000-0000-0000C8410000}"/>
    <cellStyle name="Normal 3 2 2 3 4 2 2 3" xfId="16868" xr:uid="{00000000-0005-0000-0000-0000C9410000}"/>
    <cellStyle name="Normal 3 2 2 3 4 2 2 3 2" xfId="16869" xr:uid="{00000000-0005-0000-0000-0000CA410000}"/>
    <cellStyle name="Normal 3 2 2 3 4 2 2 3 2 2" xfId="16870" xr:uid="{00000000-0005-0000-0000-0000CB410000}"/>
    <cellStyle name="Normal 3 2 2 3 4 2 2 3 2 2 2" xfId="16871" xr:uid="{00000000-0005-0000-0000-0000CC410000}"/>
    <cellStyle name="Normal 3 2 2 3 4 2 2 3 2 3" xfId="16872" xr:uid="{00000000-0005-0000-0000-0000CD410000}"/>
    <cellStyle name="Normal 3 2 2 3 4 2 2 3 3" xfId="16873" xr:uid="{00000000-0005-0000-0000-0000CE410000}"/>
    <cellStyle name="Normal 3 2 2 3 4 2 2 3 3 2" xfId="16874" xr:uid="{00000000-0005-0000-0000-0000CF410000}"/>
    <cellStyle name="Normal 3 2 2 3 4 2 2 3 4" xfId="16875" xr:uid="{00000000-0005-0000-0000-0000D0410000}"/>
    <cellStyle name="Normal 3 2 2 3 4 2 2 4" xfId="16876" xr:uid="{00000000-0005-0000-0000-0000D1410000}"/>
    <cellStyle name="Normal 3 2 2 3 4 2 2 4 2" xfId="16877" xr:uid="{00000000-0005-0000-0000-0000D2410000}"/>
    <cellStyle name="Normal 3 2 2 3 4 2 2 4 2 2" xfId="16878" xr:uid="{00000000-0005-0000-0000-0000D3410000}"/>
    <cellStyle name="Normal 3 2 2 3 4 2 2 4 2 2 2" xfId="16879" xr:uid="{00000000-0005-0000-0000-0000D4410000}"/>
    <cellStyle name="Normal 3 2 2 3 4 2 2 4 2 3" xfId="16880" xr:uid="{00000000-0005-0000-0000-0000D5410000}"/>
    <cellStyle name="Normal 3 2 2 3 4 2 2 4 3" xfId="16881" xr:uid="{00000000-0005-0000-0000-0000D6410000}"/>
    <cellStyle name="Normal 3 2 2 3 4 2 2 4 3 2" xfId="16882" xr:uid="{00000000-0005-0000-0000-0000D7410000}"/>
    <cellStyle name="Normal 3 2 2 3 4 2 2 4 4" xfId="16883" xr:uid="{00000000-0005-0000-0000-0000D8410000}"/>
    <cellStyle name="Normal 3 2 2 3 4 2 2 5" xfId="16884" xr:uid="{00000000-0005-0000-0000-0000D9410000}"/>
    <cellStyle name="Normal 3 2 2 3 4 2 2 5 2" xfId="16885" xr:uid="{00000000-0005-0000-0000-0000DA410000}"/>
    <cellStyle name="Normal 3 2 2 3 4 2 2 5 2 2" xfId="16886" xr:uid="{00000000-0005-0000-0000-0000DB410000}"/>
    <cellStyle name="Normal 3 2 2 3 4 2 2 5 3" xfId="16887" xr:uid="{00000000-0005-0000-0000-0000DC410000}"/>
    <cellStyle name="Normal 3 2 2 3 4 2 2 6" xfId="16888" xr:uid="{00000000-0005-0000-0000-0000DD410000}"/>
    <cellStyle name="Normal 3 2 2 3 4 2 2 6 2" xfId="16889" xr:uid="{00000000-0005-0000-0000-0000DE410000}"/>
    <cellStyle name="Normal 3 2 2 3 4 2 2 7" xfId="16890" xr:uid="{00000000-0005-0000-0000-0000DF410000}"/>
    <cellStyle name="Normal 3 2 2 3 4 2 2 7 2" xfId="16891" xr:uid="{00000000-0005-0000-0000-0000E0410000}"/>
    <cellStyle name="Normal 3 2 2 3 4 2 2 8" xfId="16892" xr:uid="{00000000-0005-0000-0000-0000E1410000}"/>
    <cellStyle name="Normal 3 2 2 3 4 2 3" xfId="16893" xr:uid="{00000000-0005-0000-0000-0000E2410000}"/>
    <cellStyle name="Normal 3 2 2 3 4 2 3 2" xfId="16894" xr:uid="{00000000-0005-0000-0000-0000E3410000}"/>
    <cellStyle name="Normal 3 2 2 3 4 2 3 2 2" xfId="16895" xr:uid="{00000000-0005-0000-0000-0000E4410000}"/>
    <cellStyle name="Normal 3 2 2 3 4 2 3 2 2 2" xfId="16896" xr:uid="{00000000-0005-0000-0000-0000E5410000}"/>
    <cellStyle name="Normal 3 2 2 3 4 2 3 2 2 2 2" xfId="16897" xr:uid="{00000000-0005-0000-0000-0000E6410000}"/>
    <cellStyle name="Normal 3 2 2 3 4 2 3 2 2 3" xfId="16898" xr:uid="{00000000-0005-0000-0000-0000E7410000}"/>
    <cellStyle name="Normal 3 2 2 3 4 2 3 2 3" xfId="16899" xr:uid="{00000000-0005-0000-0000-0000E8410000}"/>
    <cellStyle name="Normal 3 2 2 3 4 2 3 2 3 2" xfId="16900" xr:uid="{00000000-0005-0000-0000-0000E9410000}"/>
    <cellStyle name="Normal 3 2 2 3 4 2 3 2 4" xfId="16901" xr:uid="{00000000-0005-0000-0000-0000EA410000}"/>
    <cellStyle name="Normal 3 2 2 3 4 2 3 3" xfId="16902" xr:uid="{00000000-0005-0000-0000-0000EB410000}"/>
    <cellStyle name="Normal 3 2 2 3 4 2 3 3 2" xfId="16903" xr:uid="{00000000-0005-0000-0000-0000EC410000}"/>
    <cellStyle name="Normal 3 2 2 3 4 2 3 3 2 2" xfId="16904" xr:uid="{00000000-0005-0000-0000-0000ED410000}"/>
    <cellStyle name="Normal 3 2 2 3 4 2 3 3 3" xfId="16905" xr:uid="{00000000-0005-0000-0000-0000EE410000}"/>
    <cellStyle name="Normal 3 2 2 3 4 2 3 4" xfId="16906" xr:uid="{00000000-0005-0000-0000-0000EF410000}"/>
    <cellStyle name="Normal 3 2 2 3 4 2 3 4 2" xfId="16907" xr:uid="{00000000-0005-0000-0000-0000F0410000}"/>
    <cellStyle name="Normal 3 2 2 3 4 2 3 5" xfId="16908" xr:uid="{00000000-0005-0000-0000-0000F1410000}"/>
    <cellStyle name="Normal 3 2 2 3 4 2 4" xfId="16909" xr:uid="{00000000-0005-0000-0000-0000F2410000}"/>
    <cellStyle name="Normal 3 2 2 3 4 2 4 2" xfId="16910" xr:uid="{00000000-0005-0000-0000-0000F3410000}"/>
    <cellStyle name="Normal 3 2 2 3 4 2 4 2 2" xfId="16911" xr:uid="{00000000-0005-0000-0000-0000F4410000}"/>
    <cellStyle name="Normal 3 2 2 3 4 2 4 2 2 2" xfId="16912" xr:uid="{00000000-0005-0000-0000-0000F5410000}"/>
    <cellStyle name="Normal 3 2 2 3 4 2 4 2 3" xfId="16913" xr:uid="{00000000-0005-0000-0000-0000F6410000}"/>
    <cellStyle name="Normal 3 2 2 3 4 2 4 3" xfId="16914" xr:uid="{00000000-0005-0000-0000-0000F7410000}"/>
    <cellStyle name="Normal 3 2 2 3 4 2 4 3 2" xfId="16915" xr:uid="{00000000-0005-0000-0000-0000F8410000}"/>
    <cellStyle name="Normal 3 2 2 3 4 2 4 4" xfId="16916" xr:uid="{00000000-0005-0000-0000-0000F9410000}"/>
    <cellStyle name="Normal 3 2 2 3 4 2 5" xfId="16917" xr:uid="{00000000-0005-0000-0000-0000FA410000}"/>
    <cellStyle name="Normal 3 2 2 3 4 2 5 2" xfId="16918" xr:uid="{00000000-0005-0000-0000-0000FB410000}"/>
    <cellStyle name="Normal 3 2 2 3 4 2 5 2 2" xfId="16919" xr:uid="{00000000-0005-0000-0000-0000FC410000}"/>
    <cellStyle name="Normal 3 2 2 3 4 2 5 2 2 2" xfId="16920" xr:uid="{00000000-0005-0000-0000-0000FD410000}"/>
    <cellStyle name="Normal 3 2 2 3 4 2 5 2 3" xfId="16921" xr:uid="{00000000-0005-0000-0000-0000FE410000}"/>
    <cellStyle name="Normal 3 2 2 3 4 2 5 3" xfId="16922" xr:uid="{00000000-0005-0000-0000-0000FF410000}"/>
    <cellStyle name="Normal 3 2 2 3 4 2 5 3 2" xfId="16923" xr:uid="{00000000-0005-0000-0000-000000420000}"/>
    <cellStyle name="Normal 3 2 2 3 4 2 5 4" xfId="16924" xr:uid="{00000000-0005-0000-0000-000001420000}"/>
    <cellStyle name="Normal 3 2 2 3 4 2 6" xfId="16925" xr:uid="{00000000-0005-0000-0000-000002420000}"/>
    <cellStyle name="Normal 3 2 2 3 4 2 6 2" xfId="16926" xr:uid="{00000000-0005-0000-0000-000003420000}"/>
    <cellStyle name="Normal 3 2 2 3 4 2 6 2 2" xfId="16927" xr:uid="{00000000-0005-0000-0000-000004420000}"/>
    <cellStyle name="Normal 3 2 2 3 4 2 6 3" xfId="16928" xr:uid="{00000000-0005-0000-0000-000005420000}"/>
    <cellStyle name="Normal 3 2 2 3 4 2 7" xfId="16929" xr:uid="{00000000-0005-0000-0000-000006420000}"/>
    <cellStyle name="Normal 3 2 2 3 4 2 7 2" xfId="16930" xr:uid="{00000000-0005-0000-0000-000007420000}"/>
    <cellStyle name="Normal 3 2 2 3 4 2 8" xfId="16931" xr:uid="{00000000-0005-0000-0000-000008420000}"/>
    <cellStyle name="Normal 3 2 2 3 4 2 8 2" xfId="16932" xr:uid="{00000000-0005-0000-0000-000009420000}"/>
    <cellStyle name="Normal 3 2 2 3 4 2 9" xfId="16933" xr:uid="{00000000-0005-0000-0000-00000A420000}"/>
    <cellStyle name="Normal 3 2 2 3 4 3" xfId="16934" xr:uid="{00000000-0005-0000-0000-00000B420000}"/>
    <cellStyle name="Normal 3 2 2 3 4 3 2" xfId="16935" xr:uid="{00000000-0005-0000-0000-00000C420000}"/>
    <cellStyle name="Normal 3 2 2 3 4 3 2 2" xfId="16936" xr:uid="{00000000-0005-0000-0000-00000D420000}"/>
    <cellStyle name="Normal 3 2 2 3 4 3 2 2 2" xfId="16937" xr:uid="{00000000-0005-0000-0000-00000E420000}"/>
    <cellStyle name="Normal 3 2 2 3 4 3 2 2 2 2" xfId="16938" xr:uid="{00000000-0005-0000-0000-00000F420000}"/>
    <cellStyle name="Normal 3 2 2 3 4 3 2 2 2 2 2" xfId="16939" xr:uid="{00000000-0005-0000-0000-000010420000}"/>
    <cellStyle name="Normal 3 2 2 3 4 3 2 2 2 3" xfId="16940" xr:uid="{00000000-0005-0000-0000-000011420000}"/>
    <cellStyle name="Normal 3 2 2 3 4 3 2 2 3" xfId="16941" xr:uid="{00000000-0005-0000-0000-000012420000}"/>
    <cellStyle name="Normal 3 2 2 3 4 3 2 2 3 2" xfId="16942" xr:uid="{00000000-0005-0000-0000-000013420000}"/>
    <cellStyle name="Normal 3 2 2 3 4 3 2 2 4" xfId="16943" xr:uid="{00000000-0005-0000-0000-000014420000}"/>
    <cellStyle name="Normal 3 2 2 3 4 3 2 3" xfId="16944" xr:uid="{00000000-0005-0000-0000-000015420000}"/>
    <cellStyle name="Normal 3 2 2 3 4 3 2 3 2" xfId="16945" xr:uid="{00000000-0005-0000-0000-000016420000}"/>
    <cellStyle name="Normal 3 2 2 3 4 3 2 3 2 2" xfId="16946" xr:uid="{00000000-0005-0000-0000-000017420000}"/>
    <cellStyle name="Normal 3 2 2 3 4 3 2 3 3" xfId="16947" xr:uid="{00000000-0005-0000-0000-000018420000}"/>
    <cellStyle name="Normal 3 2 2 3 4 3 2 4" xfId="16948" xr:uid="{00000000-0005-0000-0000-000019420000}"/>
    <cellStyle name="Normal 3 2 2 3 4 3 2 4 2" xfId="16949" xr:uid="{00000000-0005-0000-0000-00001A420000}"/>
    <cellStyle name="Normal 3 2 2 3 4 3 2 5" xfId="16950" xr:uid="{00000000-0005-0000-0000-00001B420000}"/>
    <cellStyle name="Normal 3 2 2 3 4 3 3" xfId="16951" xr:uid="{00000000-0005-0000-0000-00001C420000}"/>
    <cellStyle name="Normal 3 2 2 3 4 3 3 2" xfId="16952" xr:uid="{00000000-0005-0000-0000-00001D420000}"/>
    <cellStyle name="Normal 3 2 2 3 4 3 3 2 2" xfId="16953" xr:uid="{00000000-0005-0000-0000-00001E420000}"/>
    <cellStyle name="Normal 3 2 2 3 4 3 3 2 2 2" xfId="16954" xr:uid="{00000000-0005-0000-0000-00001F420000}"/>
    <cellStyle name="Normal 3 2 2 3 4 3 3 2 3" xfId="16955" xr:uid="{00000000-0005-0000-0000-000020420000}"/>
    <cellStyle name="Normal 3 2 2 3 4 3 3 3" xfId="16956" xr:uid="{00000000-0005-0000-0000-000021420000}"/>
    <cellStyle name="Normal 3 2 2 3 4 3 3 3 2" xfId="16957" xr:uid="{00000000-0005-0000-0000-000022420000}"/>
    <cellStyle name="Normal 3 2 2 3 4 3 3 4" xfId="16958" xr:uid="{00000000-0005-0000-0000-000023420000}"/>
    <cellStyle name="Normal 3 2 2 3 4 3 4" xfId="16959" xr:uid="{00000000-0005-0000-0000-000024420000}"/>
    <cellStyle name="Normal 3 2 2 3 4 3 4 2" xfId="16960" xr:uid="{00000000-0005-0000-0000-000025420000}"/>
    <cellStyle name="Normal 3 2 2 3 4 3 4 2 2" xfId="16961" xr:uid="{00000000-0005-0000-0000-000026420000}"/>
    <cellStyle name="Normal 3 2 2 3 4 3 4 2 2 2" xfId="16962" xr:uid="{00000000-0005-0000-0000-000027420000}"/>
    <cellStyle name="Normal 3 2 2 3 4 3 4 2 3" xfId="16963" xr:uid="{00000000-0005-0000-0000-000028420000}"/>
    <cellStyle name="Normal 3 2 2 3 4 3 4 3" xfId="16964" xr:uid="{00000000-0005-0000-0000-000029420000}"/>
    <cellStyle name="Normal 3 2 2 3 4 3 4 3 2" xfId="16965" xr:uid="{00000000-0005-0000-0000-00002A420000}"/>
    <cellStyle name="Normal 3 2 2 3 4 3 4 4" xfId="16966" xr:uid="{00000000-0005-0000-0000-00002B420000}"/>
    <cellStyle name="Normal 3 2 2 3 4 3 5" xfId="16967" xr:uid="{00000000-0005-0000-0000-00002C420000}"/>
    <cellStyle name="Normal 3 2 2 3 4 3 5 2" xfId="16968" xr:uid="{00000000-0005-0000-0000-00002D420000}"/>
    <cellStyle name="Normal 3 2 2 3 4 3 5 2 2" xfId="16969" xr:uid="{00000000-0005-0000-0000-00002E420000}"/>
    <cellStyle name="Normal 3 2 2 3 4 3 5 3" xfId="16970" xr:uid="{00000000-0005-0000-0000-00002F420000}"/>
    <cellStyle name="Normal 3 2 2 3 4 3 6" xfId="16971" xr:uid="{00000000-0005-0000-0000-000030420000}"/>
    <cellStyle name="Normal 3 2 2 3 4 3 6 2" xfId="16972" xr:uid="{00000000-0005-0000-0000-000031420000}"/>
    <cellStyle name="Normal 3 2 2 3 4 3 7" xfId="16973" xr:uid="{00000000-0005-0000-0000-000032420000}"/>
    <cellStyle name="Normal 3 2 2 3 4 3 7 2" xfId="16974" xr:uid="{00000000-0005-0000-0000-000033420000}"/>
    <cellStyle name="Normal 3 2 2 3 4 3 8" xfId="16975" xr:uid="{00000000-0005-0000-0000-000034420000}"/>
    <cellStyle name="Normal 3 2 2 3 4 4" xfId="16976" xr:uid="{00000000-0005-0000-0000-000035420000}"/>
    <cellStyle name="Normal 3 2 2 3 4 4 2" xfId="16977" xr:uid="{00000000-0005-0000-0000-000036420000}"/>
    <cellStyle name="Normal 3 2 2 3 4 4 2 2" xfId="16978" xr:uid="{00000000-0005-0000-0000-000037420000}"/>
    <cellStyle name="Normal 3 2 2 3 4 4 2 2 2" xfId="16979" xr:uid="{00000000-0005-0000-0000-000038420000}"/>
    <cellStyle name="Normal 3 2 2 3 4 4 2 2 2 2" xfId="16980" xr:uid="{00000000-0005-0000-0000-000039420000}"/>
    <cellStyle name="Normal 3 2 2 3 4 4 2 2 3" xfId="16981" xr:uid="{00000000-0005-0000-0000-00003A420000}"/>
    <cellStyle name="Normal 3 2 2 3 4 4 2 3" xfId="16982" xr:uid="{00000000-0005-0000-0000-00003B420000}"/>
    <cellStyle name="Normal 3 2 2 3 4 4 2 3 2" xfId="16983" xr:uid="{00000000-0005-0000-0000-00003C420000}"/>
    <cellStyle name="Normal 3 2 2 3 4 4 2 4" xfId="16984" xr:uid="{00000000-0005-0000-0000-00003D420000}"/>
    <cellStyle name="Normal 3 2 2 3 4 4 3" xfId="16985" xr:uid="{00000000-0005-0000-0000-00003E420000}"/>
    <cellStyle name="Normal 3 2 2 3 4 4 3 2" xfId="16986" xr:uid="{00000000-0005-0000-0000-00003F420000}"/>
    <cellStyle name="Normal 3 2 2 3 4 4 3 2 2" xfId="16987" xr:uid="{00000000-0005-0000-0000-000040420000}"/>
    <cellStyle name="Normal 3 2 2 3 4 4 3 3" xfId="16988" xr:uid="{00000000-0005-0000-0000-000041420000}"/>
    <cellStyle name="Normal 3 2 2 3 4 4 4" xfId="16989" xr:uid="{00000000-0005-0000-0000-000042420000}"/>
    <cellStyle name="Normal 3 2 2 3 4 4 4 2" xfId="16990" xr:uid="{00000000-0005-0000-0000-000043420000}"/>
    <cellStyle name="Normal 3 2 2 3 4 4 5" xfId="16991" xr:uid="{00000000-0005-0000-0000-000044420000}"/>
    <cellStyle name="Normal 3 2 2 3 4 5" xfId="16992" xr:uid="{00000000-0005-0000-0000-000045420000}"/>
    <cellStyle name="Normal 3 2 2 3 4 5 2" xfId="16993" xr:uid="{00000000-0005-0000-0000-000046420000}"/>
    <cellStyle name="Normal 3 2 2 3 4 5 2 2" xfId="16994" xr:uid="{00000000-0005-0000-0000-000047420000}"/>
    <cellStyle name="Normal 3 2 2 3 4 5 2 2 2" xfId="16995" xr:uid="{00000000-0005-0000-0000-000048420000}"/>
    <cellStyle name="Normal 3 2 2 3 4 5 2 3" xfId="16996" xr:uid="{00000000-0005-0000-0000-000049420000}"/>
    <cellStyle name="Normal 3 2 2 3 4 5 3" xfId="16997" xr:uid="{00000000-0005-0000-0000-00004A420000}"/>
    <cellStyle name="Normal 3 2 2 3 4 5 3 2" xfId="16998" xr:uid="{00000000-0005-0000-0000-00004B420000}"/>
    <cellStyle name="Normal 3 2 2 3 4 5 4" xfId="16999" xr:uid="{00000000-0005-0000-0000-00004C420000}"/>
    <cellStyle name="Normal 3 2 2 3 4 6" xfId="17000" xr:uid="{00000000-0005-0000-0000-00004D420000}"/>
    <cellStyle name="Normal 3 2 2 3 4 6 2" xfId="17001" xr:uid="{00000000-0005-0000-0000-00004E420000}"/>
    <cellStyle name="Normal 3 2 2 3 4 6 2 2" xfId="17002" xr:uid="{00000000-0005-0000-0000-00004F420000}"/>
    <cellStyle name="Normal 3 2 2 3 4 6 2 2 2" xfId="17003" xr:uid="{00000000-0005-0000-0000-000050420000}"/>
    <cellStyle name="Normal 3 2 2 3 4 6 2 3" xfId="17004" xr:uid="{00000000-0005-0000-0000-000051420000}"/>
    <cellStyle name="Normal 3 2 2 3 4 6 3" xfId="17005" xr:uid="{00000000-0005-0000-0000-000052420000}"/>
    <cellStyle name="Normal 3 2 2 3 4 6 3 2" xfId="17006" xr:uid="{00000000-0005-0000-0000-000053420000}"/>
    <cellStyle name="Normal 3 2 2 3 4 6 4" xfId="17007" xr:uid="{00000000-0005-0000-0000-000054420000}"/>
    <cellStyle name="Normal 3 2 2 3 4 7" xfId="17008" xr:uid="{00000000-0005-0000-0000-000055420000}"/>
    <cellStyle name="Normal 3 2 2 3 4 7 2" xfId="17009" xr:uid="{00000000-0005-0000-0000-000056420000}"/>
    <cellStyle name="Normal 3 2 2 3 4 7 2 2" xfId="17010" xr:uid="{00000000-0005-0000-0000-000057420000}"/>
    <cellStyle name="Normal 3 2 2 3 4 7 3" xfId="17011" xr:uid="{00000000-0005-0000-0000-000058420000}"/>
    <cellStyle name="Normal 3 2 2 3 4 8" xfId="17012" xr:uid="{00000000-0005-0000-0000-000059420000}"/>
    <cellStyle name="Normal 3 2 2 3 4 8 2" xfId="17013" xr:uid="{00000000-0005-0000-0000-00005A420000}"/>
    <cellStyle name="Normal 3 2 2 3 4 9" xfId="17014" xr:uid="{00000000-0005-0000-0000-00005B420000}"/>
    <cellStyle name="Normal 3 2 2 3 4 9 2" xfId="17015" xr:uid="{00000000-0005-0000-0000-00005C420000}"/>
    <cellStyle name="Normal 3 2 2 3 5" xfId="17016" xr:uid="{00000000-0005-0000-0000-00005D420000}"/>
    <cellStyle name="Normal 3 2 2 3 5 10" xfId="17017" xr:uid="{00000000-0005-0000-0000-00005E420000}"/>
    <cellStyle name="Normal 3 2 2 3 5 2" xfId="17018" xr:uid="{00000000-0005-0000-0000-00005F420000}"/>
    <cellStyle name="Normal 3 2 2 3 5 2 2" xfId="17019" xr:uid="{00000000-0005-0000-0000-000060420000}"/>
    <cellStyle name="Normal 3 2 2 3 5 2 2 2" xfId="17020" xr:uid="{00000000-0005-0000-0000-000061420000}"/>
    <cellStyle name="Normal 3 2 2 3 5 2 2 2 2" xfId="17021" xr:uid="{00000000-0005-0000-0000-000062420000}"/>
    <cellStyle name="Normal 3 2 2 3 5 2 2 2 2 2" xfId="17022" xr:uid="{00000000-0005-0000-0000-000063420000}"/>
    <cellStyle name="Normal 3 2 2 3 5 2 2 2 2 2 2" xfId="17023" xr:uid="{00000000-0005-0000-0000-000064420000}"/>
    <cellStyle name="Normal 3 2 2 3 5 2 2 2 2 2 2 2" xfId="17024" xr:uid="{00000000-0005-0000-0000-000065420000}"/>
    <cellStyle name="Normal 3 2 2 3 5 2 2 2 2 2 3" xfId="17025" xr:uid="{00000000-0005-0000-0000-000066420000}"/>
    <cellStyle name="Normal 3 2 2 3 5 2 2 2 2 3" xfId="17026" xr:uid="{00000000-0005-0000-0000-000067420000}"/>
    <cellStyle name="Normal 3 2 2 3 5 2 2 2 2 3 2" xfId="17027" xr:uid="{00000000-0005-0000-0000-000068420000}"/>
    <cellStyle name="Normal 3 2 2 3 5 2 2 2 2 4" xfId="17028" xr:uid="{00000000-0005-0000-0000-000069420000}"/>
    <cellStyle name="Normal 3 2 2 3 5 2 2 2 3" xfId="17029" xr:uid="{00000000-0005-0000-0000-00006A420000}"/>
    <cellStyle name="Normal 3 2 2 3 5 2 2 2 3 2" xfId="17030" xr:uid="{00000000-0005-0000-0000-00006B420000}"/>
    <cellStyle name="Normal 3 2 2 3 5 2 2 2 3 2 2" xfId="17031" xr:uid="{00000000-0005-0000-0000-00006C420000}"/>
    <cellStyle name="Normal 3 2 2 3 5 2 2 2 3 3" xfId="17032" xr:uid="{00000000-0005-0000-0000-00006D420000}"/>
    <cellStyle name="Normal 3 2 2 3 5 2 2 2 4" xfId="17033" xr:uid="{00000000-0005-0000-0000-00006E420000}"/>
    <cellStyle name="Normal 3 2 2 3 5 2 2 2 4 2" xfId="17034" xr:uid="{00000000-0005-0000-0000-00006F420000}"/>
    <cellStyle name="Normal 3 2 2 3 5 2 2 2 5" xfId="17035" xr:uid="{00000000-0005-0000-0000-000070420000}"/>
    <cellStyle name="Normal 3 2 2 3 5 2 2 3" xfId="17036" xr:uid="{00000000-0005-0000-0000-000071420000}"/>
    <cellStyle name="Normal 3 2 2 3 5 2 2 3 2" xfId="17037" xr:uid="{00000000-0005-0000-0000-000072420000}"/>
    <cellStyle name="Normal 3 2 2 3 5 2 2 3 2 2" xfId="17038" xr:uid="{00000000-0005-0000-0000-000073420000}"/>
    <cellStyle name="Normal 3 2 2 3 5 2 2 3 2 2 2" xfId="17039" xr:uid="{00000000-0005-0000-0000-000074420000}"/>
    <cellStyle name="Normal 3 2 2 3 5 2 2 3 2 3" xfId="17040" xr:uid="{00000000-0005-0000-0000-000075420000}"/>
    <cellStyle name="Normal 3 2 2 3 5 2 2 3 3" xfId="17041" xr:uid="{00000000-0005-0000-0000-000076420000}"/>
    <cellStyle name="Normal 3 2 2 3 5 2 2 3 3 2" xfId="17042" xr:uid="{00000000-0005-0000-0000-000077420000}"/>
    <cellStyle name="Normal 3 2 2 3 5 2 2 3 4" xfId="17043" xr:uid="{00000000-0005-0000-0000-000078420000}"/>
    <cellStyle name="Normal 3 2 2 3 5 2 2 4" xfId="17044" xr:uid="{00000000-0005-0000-0000-000079420000}"/>
    <cellStyle name="Normal 3 2 2 3 5 2 2 4 2" xfId="17045" xr:uid="{00000000-0005-0000-0000-00007A420000}"/>
    <cellStyle name="Normal 3 2 2 3 5 2 2 4 2 2" xfId="17046" xr:uid="{00000000-0005-0000-0000-00007B420000}"/>
    <cellStyle name="Normal 3 2 2 3 5 2 2 4 2 2 2" xfId="17047" xr:uid="{00000000-0005-0000-0000-00007C420000}"/>
    <cellStyle name="Normal 3 2 2 3 5 2 2 4 2 3" xfId="17048" xr:uid="{00000000-0005-0000-0000-00007D420000}"/>
    <cellStyle name="Normal 3 2 2 3 5 2 2 4 3" xfId="17049" xr:uid="{00000000-0005-0000-0000-00007E420000}"/>
    <cellStyle name="Normal 3 2 2 3 5 2 2 4 3 2" xfId="17050" xr:uid="{00000000-0005-0000-0000-00007F420000}"/>
    <cellStyle name="Normal 3 2 2 3 5 2 2 4 4" xfId="17051" xr:uid="{00000000-0005-0000-0000-000080420000}"/>
    <cellStyle name="Normal 3 2 2 3 5 2 2 5" xfId="17052" xr:uid="{00000000-0005-0000-0000-000081420000}"/>
    <cellStyle name="Normal 3 2 2 3 5 2 2 5 2" xfId="17053" xr:uid="{00000000-0005-0000-0000-000082420000}"/>
    <cellStyle name="Normal 3 2 2 3 5 2 2 5 2 2" xfId="17054" xr:uid="{00000000-0005-0000-0000-000083420000}"/>
    <cellStyle name="Normal 3 2 2 3 5 2 2 5 3" xfId="17055" xr:uid="{00000000-0005-0000-0000-000084420000}"/>
    <cellStyle name="Normal 3 2 2 3 5 2 2 6" xfId="17056" xr:uid="{00000000-0005-0000-0000-000085420000}"/>
    <cellStyle name="Normal 3 2 2 3 5 2 2 6 2" xfId="17057" xr:uid="{00000000-0005-0000-0000-000086420000}"/>
    <cellStyle name="Normal 3 2 2 3 5 2 2 7" xfId="17058" xr:uid="{00000000-0005-0000-0000-000087420000}"/>
    <cellStyle name="Normal 3 2 2 3 5 2 2 7 2" xfId="17059" xr:uid="{00000000-0005-0000-0000-000088420000}"/>
    <cellStyle name="Normal 3 2 2 3 5 2 2 8" xfId="17060" xr:uid="{00000000-0005-0000-0000-000089420000}"/>
    <cellStyle name="Normal 3 2 2 3 5 2 3" xfId="17061" xr:uid="{00000000-0005-0000-0000-00008A420000}"/>
    <cellStyle name="Normal 3 2 2 3 5 2 3 2" xfId="17062" xr:uid="{00000000-0005-0000-0000-00008B420000}"/>
    <cellStyle name="Normal 3 2 2 3 5 2 3 2 2" xfId="17063" xr:uid="{00000000-0005-0000-0000-00008C420000}"/>
    <cellStyle name="Normal 3 2 2 3 5 2 3 2 2 2" xfId="17064" xr:uid="{00000000-0005-0000-0000-00008D420000}"/>
    <cellStyle name="Normal 3 2 2 3 5 2 3 2 2 2 2" xfId="17065" xr:uid="{00000000-0005-0000-0000-00008E420000}"/>
    <cellStyle name="Normal 3 2 2 3 5 2 3 2 2 3" xfId="17066" xr:uid="{00000000-0005-0000-0000-00008F420000}"/>
    <cellStyle name="Normal 3 2 2 3 5 2 3 2 3" xfId="17067" xr:uid="{00000000-0005-0000-0000-000090420000}"/>
    <cellStyle name="Normal 3 2 2 3 5 2 3 2 3 2" xfId="17068" xr:uid="{00000000-0005-0000-0000-000091420000}"/>
    <cellStyle name="Normal 3 2 2 3 5 2 3 2 4" xfId="17069" xr:uid="{00000000-0005-0000-0000-000092420000}"/>
    <cellStyle name="Normal 3 2 2 3 5 2 3 3" xfId="17070" xr:uid="{00000000-0005-0000-0000-000093420000}"/>
    <cellStyle name="Normal 3 2 2 3 5 2 3 3 2" xfId="17071" xr:uid="{00000000-0005-0000-0000-000094420000}"/>
    <cellStyle name="Normal 3 2 2 3 5 2 3 3 2 2" xfId="17072" xr:uid="{00000000-0005-0000-0000-000095420000}"/>
    <cellStyle name="Normal 3 2 2 3 5 2 3 3 3" xfId="17073" xr:uid="{00000000-0005-0000-0000-000096420000}"/>
    <cellStyle name="Normal 3 2 2 3 5 2 3 4" xfId="17074" xr:uid="{00000000-0005-0000-0000-000097420000}"/>
    <cellStyle name="Normal 3 2 2 3 5 2 3 4 2" xfId="17075" xr:uid="{00000000-0005-0000-0000-000098420000}"/>
    <cellStyle name="Normal 3 2 2 3 5 2 3 5" xfId="17076" xr:uid="{00000000-0005-0000-0000-000099420000}"/>
    <cellStyle name="Normal 3 2 2 3 5 2 4" xfId="17077" xr:uid="{00000000-0005-0000-0000-00009A420000}"/>
    <cellStyle name="Normal 3 2 2 3 5 2 4 2" xfId="17078" xr:uid="{00000000-0005-0000-0000-00009B420000}"/>
    <cellStyle name="Normal 3 2 2 3 5 2 4 2 2" xfId="17079" xr:uid="{00000000-0005-0000-0000-00009C420000}"/>
    <cellStyle name="Normal 3 2 2 3 5 2 4 2 2 2" xfId="17080" xr:uid="{00000000-0005-0000-0000-00009D420000}"/>
    <cellStyle name="Normal 3 2 2 3 5 2 4 2 3" xfId="17081" xr:uid="{00000000-0005-0000-0000-00009E420000}"/>
    <cellStyle name="Normal 3 2 2 3 5 2 4 3" xfId="17082" xr:uid="{00000000-0005-0000-0000-00009F420000}"/>
    <cellStyle name="Normal 3 2 2 3 5 2 4 3 2" xfId="17083" xr:uid="{00000000-0005-0000-0000-0000A0420000}"/>
    <cellStyle name="Normal 3 2 2 3 5 2 4 4" xfId="17084" xr:uid="{00000000-0005-0000-0000-0000A1420000}"/>
    <cellStyle name="Normal 3 2 2 3 5 2 5" xfId="17085" xr:uid="{00000000-0005-0000-0000-0000A2420000}"/>
    <cellStyle name="Normal 3 2 2 3 5 2 5 2" xfId="17086" xr:uid="{00000000-0005-0000-0000-0000A3420000}"/>
    <cellStyle name="Normal 3 2 2 3 5 2 5 2 2" xfId="17087" xr:uid="{00000000-0005-0000-0000-0000A4420000}"/>
    <cellStyle name="Normal 3 2 2 3 5 2 5 2 2 2" xfId="17088" xr:uid="{00000000-0005-0000-0000-0000A5420000}"/>
    <cellStyle name="Normal 3 2 2 3 5 2 5 2 3" xfId="17089" xr:uid="{00000000-0005-0000-0000-0000A6420000}"/>
    <cellStyle name="Normal 3 2 2 3 5 2 5 3" xfId="17090" xr:uid="{00000000-0005-0000-0000-0000A7420000}"/>
    <cellStyle name="Normal 3 2 2 3 5 2 5 3 2" xfId="17091" xr:uid="{00000000-0005-0000-0000-0000A8420000}"/>
    <cellStyle name="Normal 3 2 2 3 5 2 5 4" xfId="17092" xr:uid="{00000000-0005-0000-0000-0000A9420000}"/>
    <cellStyle name="Normal 3 2 2 3 5 2 6" xfId="17093" xr:uid="{00000000-0005-0000-0000-0000AA420000}"/>
    <cellStyle name="Normal 3 2 2 3 5 2 6 2" xfId="17094" xr:uid="{00000000-0005-0000-0000-0000AB420000}"/>
    <cellStyle name="Normal 3 2 2 3 5 2 6 2 2" xfId="17095" xr:uid="{00000000-0005-0000-0000-0000AC420000}"/>
    <cellStyle name="Normal 3 2 2 3 5 2 6 3" xfId="17096" xr:uid="{00000000-0005-0000-0000-0000AD420000}"/>
    <cellStyle name="Normal 3 2 2 3 5 2 7" xfId="17097" xr:uid="{00000000-0005-0000-0000-0000AE420000}"/>
    <cellStyle name="Normal 3 2 2 3 5 2 7 2" xfId="17098" xr:uid="{00000000-0005-0000-0000-0000AF420000}"/>
    <cellStyle name="Normal 3 2 2 3 5 2 8" xfId="17099" xr:uid="{00000000-0005-0000-0000-0000B0420000}"/>
    <cellStyle name="Normal 3 2 2 3 5 2 8 2" xfId="17100" xr:uid="{00000000-0005-0000-0000-0000B1420000}"/>
    <cellStyle name="Normal 3 2 2 3 5 2 9" xfId="17101" xr:uid="{00000000-0005-0000-0000-0000B2420000}"/>
    <cellStyle name="Normal 3 2 2 3 5 3" xfId="17102" xr:uid="{00000000-0005-0000-0000-0000B3420000}"/>
    <cellStyle name="Normal 3 2 2 3 5 3 2" xfId="17103" xr:uid="{00000000-0005-0000-0000-0000B4420000}"/>
    <cellStyle name="Normal 3 2 2 3 5 3 2 2" xfId="17104" xr:uid="{00000000-0005-0000-0000-0000B5420000}"/>
    <cellStyle name="Normal 3 2 2 3 5 3 2 2 2" xfId="17105" xr:uid="{00000000-0005-0000-0000-0000B6420000}"/>
    <cellStyle name="Normal 3 2 2 3 5 3 2 2 2 2" xfId="17106" xr:uid="{00000000-0005-0000-0000-0000B7420000}"/>
    <cellStyle name="Normal 3 2 2 3 5 3 2 2 2 2 2" xfId="17107" xr:uid="{00000000-0005-0000-0000-0000B8420000}"/>
    <cellStyle name="Normal 3 2 2 3 5 3 2 2 2 3" xfId="17108" xr:uid="{00000000-0005-0000-0000-0000B9420000}"/>
    <cellStyle name="Normal 3 2 2 3 5 3 2 2 3" xfId="17109" xr:uid="{00000000-0005-0000-0000-0000BA420000}"/>
    <cellStyle name="Normal 3 2 2 3 5 3 2 2 3 2" xfId="17110" xr:uid="{00000000-0005-0000-0000-0000BB420000}"/>
    <cellStyle name="Normal 3 2 2 3 5 3 2 2 4" xfId="17111" xr:uid="{00000000-0005-0000-0000-0000BC420000}"/>
    <cellStyle name="Normal 3 2 2 3 5 3 2 3" xfId="17112" xr:uid="{00000000-0005-0000-0000-0000BD420000}"/>
    <cellStyle name="Normal 3 2 2 3 5 3 2 3 2" xfId="17113" xr:uid="{00000000-0005-0000-0000-0000BE420000}"/>
    <cellStyle name="Normal 3 2 2 3 5 3 2 3 2 2" xfId="17114" xr:uid="{00000000-0005-0000-0000-0000BF420000}"/>
    <cellStyle name="Normal 3 2 2 3 5 3 2 3 3" xfId="17115" xr:uid="{00000000-0005-0000-0000-0000C0420000}"/>
    <cellStyle name="Normal 3 2 2 3 5 3 2 4" xfId="17116" xr:uid="{00000000-0005-0000-0000-0000C1420000}"/>
    <cellStyle name="Normal 3 2 2 3 5 3 2 4 2" xfId="17117" xr:uid="{00000000-0005-0000-0000-0000C2420000}"/>
    <cellStyle name="Normal 3 2 2 3 5 3 2 5" xfId="17118" xr:uid="{00000000-0005-0000-0000-0000C3420000}"/>
    <cellStyle name="Normal 3 2 2 3 5 3 3" xfId="17119" xr:uid="{00000000-0005-0000-0000-0000C4420000}"/>
    <cellStyle name="Normal 3 2 2 3 5 3 3 2" xfId="17120" xr:uid="{00000000-0005-0000-0000-0000C5420000}"/>
    <cellStyle name="Normal 3 2 2 3 5 3 3 2 2" xfId="17121" xr:uid="{00000000-0005-0000-0000-0000C6420000}"/>
    <cellStyle name="Normal 3 2 2 3 5 3 3 2 2 2" xfId="17122" xr:uid="{00000000-0005-0000-0000-0000C7420000}"/>
    <cellStyle name="Normal 3 2 2 3 5 3 3 2 3" xfId="17123" xr:uid="{00000000-0005-0000-0000-0000C8420000}"/>
    <cellStyle name="Normal 3 2 2 3 5 3 3 3" xfId="17124" xr:uid="{00000000-0005-0000-0000-0000C9420000}"/>
    <cellStyle name="Normal 3 2 2 3 5 3 3 3 2" xfId="17125" xr:uid="{00000000-0005-0000-0000-0000CA420000}"/>
    <cellStyle name="Normal 3 2 2 3 5 3 3 4" xfId="17126" xr:uid="{00000000-0005-0000-0000-0000CB420000}"/>
    <cellStyle name="Normal 3 2 2 3 5 3 4" xfId="17127" xr:uid="{00000000-0005-0000-0000-0000CC420000}"/>
    <cellStyle name="Normal 3 2 2 3 5 3 4 2" xfId="17128" xr:uid="{00000000-0005-0000-0000-0000CD420000}"/>
    <cellStyle name="Normal 3 2 2 3 5 3 4 2 2" xfId="17129" xr:uid="{00000000-0005-0000-0000-0000CE420000}"/>
    <cellStyle name="Normal 3 2 2 3 5 3 4 2 2 2" xfId="17130" xr:uid="{00000000-0005-0000-0000-0000CF420000}"/>
    <cellStyle name="Normal 3 2 2 3 5 3 4 2 3" xfId="17131" xr:uid="{00000000-0005-0000-0000-0000D0420000}"/>
    <cellStyle name="Normal 3 2 2 3 5 3 4 3" xfId="17132" xr:uid="{00000000-0005-0000-0000-0000D1420000}"/>
    <cellStyle name="Normal 3 2 2 3 5 3 4 3 2" xfId="17133" xr:uid="{00000000-0005-0000-0000-0000D2420000}"/>
    <cellStyle name="Normal 3 2 2 3 5 3 4 4" xfId="17134" xr:uid="{00000000-0005-0000-0000-0000D3420000}"/>
    <cellStyle name="Normal 3 2 2 3 5 3 5" xfId="17135" xr:uid="{00000000-0005-0000-0000-0000D4420000}"/>
    <cellStyle name="Normal 3 2 2 3 5 3 5 2" xfId="17136" xr:uid="{00000000-0005-0000-0000-0000D5420000}"/>
    <cellStyle name="Normal 3 2 2 3 5 3 5 2 2" xfId="17137" xr:uid="{00000000-0005-0000-0000-0000D6420000}"/>
    <cellStyle name="Normal 3 2 2 3 5 3 5 3" xfId="17138" xr:uid="{00000000-0005-0000-0000-0000D7420000}"/>
    <cellStyle name="Normal 3 2 2 3 5 3 6" xfId="17139" xr:uid="{00000000-0005-0000-0000-0000D8420000}"/>
    <cellStyle name="Normal 3 2 2 3 5 3 6 2" xfId="17140" xr:uid="{00000000-0005-0000-0000-0000D9420000}"/>
    <cellStyle name="Normal 3 2 2 3 5 3 7" xfId="17141" xr:uid="{00000000-0005-0000-0000-0000DA420000}"/>
    <cellStyle name="Normal 3 2 2 3 5 3 7 2" xfId="17142" xr:uid="{00000000-0005-0000-0000-0000DB420000}"/>
    <cellStyle name="Normal 3 2 2 3 5 3 8" xfId="17143" xr:uid="{00000000-0005-0000-0000-0000DC420000}"/>
    <cellStyle name="Normal 3 2 2 3 5 4" xfId="17144" xr:uid="{00000000-0005-0000-0000-0000DD420000}"/>
    <cellStyle name="Normal 3 2 2 3 5 4 2" xfId="17145" xr:uid="{00000000-0005-0000-0000-0000DE420000}"/>
    <cellStyle name="Normal 3 2 2 3 5 4 2 2" xfId="17146" xr:uid="{00000000-0005-0000-0000-0000DF420000}"/>
    <cellStyle name="Normal 3 2 2 3 5 4 2 2 2" xfId="17147" xr:uid="{00000000-0005-0000-0000-0000E0420000}"/>
    <cellStyle name="Normal 3 2 2 3 5 4 2 2 2 2" xfId="17148" xr:uid="{00000000-0005-0000-0000-0000E1420000}"/>
    <cellStyle name="Normal 3 2 2 3 5 4 2 2 3" xfId="17149" xr:uid="{00000000-0005-0000-0000-0000E2420000}"/>
    <cellStyle name="Normal 3 2 2 3 5 4 2 3" xfId="17150" xr:uid="{00000000-0005-0000-0000-0000E3420000}"/>
    <cellStyle name="Normal 3 2 2 3 5 4 2 3 2" xfId="17151" xr:uid="{00000000-0005-0000-0000-0000E4420000}"/>
    <cellStyle name="Normal 3 2 2 3 5 4 2 4" xfId="17152" xr:uid="{00000000-0005-0000-0000-0000E5420000}"/>
    <cellStyle name="Normal 3 2 2 3 5 4 3" xfId="17153" xr:uid="{00000000-0005-0000-0000-0000E6420000}"/>
    <cellStyle name="Normal 3 2 2 3 5 4 3 2" xfId="17154" xr:uid="{00000000-0005-0000-0000-0000E7420000}"/>
    <cellStyle name="Normal 3 2 2 3 5 4 3 2 2" xfId="17155" xr:uid="{00000000-0005-0000-0000-0000E8420000}"/>
    <cellStyle name="Normal 3 2 2 3 5 4 3 3" xfId="17156" xr:uid="{00000000-0005-0000-0000-0000E9420000}"/>
    <cellStyle name="Normal 3 2 2 3 5 4 4" xfId="17157" xr:uid="{00000000-0005-0000-0000-0000EA420000}"/>
    <cellStyle name="Normal 3 2 2 3 5 4 4 2" xfId="17158" xr:uid="{00000000-0005-0000-0000-0000EB420000}"/>
    <cellStyle name="Normal 3 2 2 3 5 4 5" xfId="17159" xr:uid="{00000000-0005-0000-0000-0000EC420000}"/>
    <cellStyle name="Normal 3 2 2 3 5 5" xfId="17160" xr:uid="{00000000-0005-0000-0000-0000ED420000}"/>
    <cellStyle name="Normal 3 2 2 3 5 5 2" xfId="17161" xr:uid="{00000000-0005-0000-0000-0000EE420000}"/>
    <cellStyle name="Normal 3 2 2 3 5 5 2 2" xfId="17162" xr:uid="{00000000-0005-0000-0000-0000EF420000}"/>
    <cellStyle name="Normal 3 2 2 3 5 5 2 2 2" xfId="17163" xr:uid="{00000000-0005-0000-0000-0000F0420000}"/>
    <cellStyle name="Normal 3 2 2 3 5 5 2 3" xfId="17164" xr:uid="{00000000-0005-0000-0000-0000F1420000}"/>
    <cellStyle name="Normal 3 2 2 3 5 5 3" xfId="17165" xr:uid="{00000000-0005-0000-0000-0000F2420000}"/>
    <cellStyle name="Normal 3 2 2 3 5 5 3 2" xfId="17166" xr:uid="{00000000-0005-0000-0000-0000F3420000}"/>
    <cellStyle name="Normal 3 2 2 3 5 5 4" xfId="17167" xr:uid="{00000000-0005-0000-0000-0000F4420000}"/>
    <cellStyle name="Normal 3 2 2 3 5 6" xfId="17168" xr:uid="{00000000-0005-0000-0000-0000F5420000}"/>
    <cellStyle name="Normal 3 2 2 3 5 6 2" xfId="17169" xr:uid="{00000000-0005-0000-0000-0000F6420000}"/>
    <cellStyle name="Normal 3 2 2 3 5 6 2 2" xfId="17170" xr:uid="{00000000-0005-0000-0000-0000F7420000}"/>
    <cellStyle name="Normal 3 2 2 3 5 6 2 2 2" xfId="17171" xr:uid="{00000000-0005-0000-0000-0000F8420000}"/>
    <cellStyle name="Normal 3 2 2 3 5 6 2 3" xfId="17172" xr:uid="{00000000-0005-0000-0000-0000F9420000}"/>
    <cellStyle name="Normal 3 2 2 3 5 6 3" xfId="17173" xr:uid="{00000000-0005-0000-0000-0000FA420000}"/>
    <cellStyle name="Normal 3 2 2 3 5 6 3 2" xfId="17174" xr:uid="{00000000-0005-0000-0000-0000FB420000}"/>
    <cellStyle name="Normal 3 2 2 3 5 6 4" xfId="17175" xr:uid="{00000000-0005-0000-0000-0000FC420000}"/>
    <cellStyle name="Normal 3 2 2 3 5 7" xfId="17176" xr:uid="{00000000-0005-0000-0000-0000FD420000}"/>
    <cellStyle name="Normal 3 2 2 3 5 7 2" xfId="17177" xr:uid="{00000000-0005-0000-0000-0000FE420000}"/>
    <cellStyle name="Normal 3 2 2 3 5 7 2 2" xfId="17178" xr:uid="{00000000-0005-0000-0000-0000FF420000}"/>
    <cellStyle name="Normal 3 2 2 3 5 7 3" xfId="17179" xr:uid="{00000000-0005-0000-0000-000000430000}"/>
    <cellStyle name="Normal 3 2 2 3 5 8" xfId="17180" xr:uid="{00000000-0005-0000-0000-000001430000}"/>
    <cellStyle name="Normal 3 2 2 3 5 8 2" xfId="17181" xr:uid="{00000000-0005-0000-0000-000002430000}"/>
    <cellStyle name="Normal 3 2 2 3 5 9" xfId="17182" xr:uid="{00000000-0005-0000-0000-000003430000}"/>
    <cellStyle name="Normal 3 2 2 3 5 9 2" xfId="17183" xr:uid="{00000000-0005-0000-0000-000004430000}"/>
    <cellStyle name="Normal 3 2 2 3 6" xfId="17184" xr:uid="{00000000-0005-0000-0000-000005430000}"/>
    <cellStyle name="Normal 3 2 2 3 6 2" xfId="17185" xr:uid="{00000000-0005-0000-0000-000006430000}"/>
    <cellStyle name="Normal 3 2 2 3 6 2 2" xfId="17186" xr:uid="{00000000-0005-0000-0000-000007430000}"/>
    <cellStyle name="Normal 3 2 2 3 6 2 2 2" xfId="17187" xr:uid="{00000000-0005-0000-0000-000008430000}"/>
    <cellStyle name="Normal 3 2 2 3 6 2 2 2 2" xfId="17188" xr:uid="{00000000-0005-0000-0000-000009430000}"/>
    <cellStyle name="Normal 3 2 2 3 6 2 2 2 2 2" xfId="17189" xr:uid="{00000000-0005-0000-0000-00000A430000}"/>
    <cellStyle name="Normal 3 2 2 3 6 2 2 2 2 2 2" xfId="17190" xr:uid="{00000000-0005-0000-0000-00000B430000}"/>
    <cellStyle name="Normal 3 2 2 3 6 2 2 2 2 3" xfId="17191" xr:uid="{00000000-0005-0000-0000-00000C430000}"/>
    <cellStyle name="Normal 3 2 2 3 6 2 2 2 3" xfId="17192" xr:uid="{00000000-0005-0000-0000-00000D430000}"/>
    <cellStyle name="Normal 3 2 2 3 6 2 2 2 3 2" xfId="17193" xr:uid="{00000000-0005-0000-0000-00000E430000}"/>
    <cellStyle name="Normal 3 2 2 3 6 2 2 2 4" xfId="17194" xr:uid="{00000000-0005-0000-0000-00000F430000}"/>
    <cellStyle name="Normal 3 2 2 3 6 2 2 3" xfId="17195" xr:uid="{00000000-0005-0000-0000-000010430000}"/>
    <cellStyle name="Normal 3 2 2 3 6 2 2 3 2" xfId="17196" xr:uid="{00000000-0005-0000-0000-000011430000}"/>
    <cellStyle name="Normal 3 2 2 3 6 2 2 3 2 2" xfId="17197" xr:uid="{00000000-0005-0000-0000-000012430000}"/>
    <cellStyle name="Normal 3 2 2 3 6 2 2 3 3" xfId="17198" xr:uid="{00000000-0005-0000-0000-000013430000}"/>
    <cellStyle name="Normal 3 2 2 3 6 2 2 4" xfId="17199" xr:uid="{00000000-0005-0000-0000-000014430000}"/>
    <cellStyle name="Normal 3 2 2 3 6 2 2 4 2" xfId="17200" xr:uid="{00000000-0005-0000-0000-000015430000}"/>
    <cellStyle name="Normal 3 2 2 3 6 2 2 5" xfId="17201" xr:uid="{00000000-0005-0000-0000-000016430000}"/>
    <cellStyle name="Normal 3 2 2 3 6 2 3" xfId="17202" xr:uid="{00000000-0005-0000-0000-000017430000}"/>
    <cellStyle name="Normal 3 2 2 3 6 2 3 2" xfId="17203" xr:uid="{00000000-0005-0000-0000-000018430000}"/>
    <cellStyle name="Normal 3 2 2 3 6 2 3 2 2" xfId="17204" xr:uid="{00000000-0005-0000-0000-000019430000}"/>
    <cellStyle name="Normal 3 2 2 3 6 2 3 2 2 2" xfId="17205" xr:uid="{00000000-0005-0000-0000-00001A430000}"/>
    <cellStyle name="Normal 3 2 2 3 6 2 3 2 3" xfId="17206" xr:uid="{00000000-0005-0000-0000-00001B430000}"/>
    <cellStyle name="Normal 3 2 2 3 6 2 3 3" xfId="17207" xr:uid="{00000000-0005-0000-0000-00001C430000}"/>
    <cellStyle name="Normal 3 2 2 3 6 2 3 3 2" xfId="17208" xr:uid="{00000000-0005-0000-0000-00001D430000}"/>
    <cellStyle name="Normal 3 2 2 3 6 2 3 4" xfId="17209" xr:uid="{00000000-0005-0000-0000-00001E430000}"/>
    <cellStyle name="Normal 3 2 2 3 6 2 4" xfId="17210" xr:uid="{00000000-0005-0000-0000-00001F430000}"/>
    <cellStyle name="Normal 3 2 2 3 6 2 4 2" xfId="17211" xr:uid="{00000000-0005-0000-0000-000020430000}"/>
    <cellStyle name="Normal 3 2 2 3 6 2 4 2 2" xfId="17212" xr:uid="{00000000-0005-0000-0000-000021430000}"/>
    <cellStyle name="Normal 3 2 2 3 6 2 4 2 2 2" xfId="17213" xr:uid="{00000000-0005-0000-0000-000022430000}"/>
    <cellStyle name="Normal 3 2 2 3 6 2 4 2 3" xfId="17214" xr:uid="{00000000-0005-0000-0000-000023430000}"/>
    <cellStyle name="Normal 3 2 2 3 6 2 4 3" xfId="17215" xr:uid="{00000000-0005-0000-0000-000024430000}"/>
    <cellStyle name="Normal 3 2 2 3 6 2 4 3 2" xfId="17216" xr:uid="{00000000-0005-0000-0000-000025430000}"/>
    <cellStyle name="Normal 3 2 2 3 6 2 4 4" xfId="17217" xr:uid="{00000000-0005-0000-0000-000026430000}"/>
    <cellStyle name="Normal 3 2 2 3 6 2 5" xfId="17218" xr:uid="{00000000-0005-0000-0000-000027430000}"/>
    <cellStyle name="Normal 3 2 2 3 6 2 5 2" xfId="17219" xr:uid="{00000000-0005-0000-0000-000028430000}"/>
    <cellStyle name="Normal 3 2 2 3 6 2 5 2 2" xfId="17220" xr:uid="{00000000-0005-0000-0000-000029430000}"/>
    <cellStyle name="Normal 3 2 2 3 6 2 5 3" xfId="17221" xr:uid="{00000000-0005-0000-0000-00002A430000}"/>
    <cellStyle name="Normal 3 2 2 3 6 2 6" xfId="17222" xr:uid="{00000000-0005-0000-0000-00002B430000}"/>
    <cellStyle name="Normal 3 2 2 3 6 2 6 2" xfId="17223" xr:uid="{00000000-0005-0000-0000-00002C430000}"/>
    <cellStyle name="Normal 3 2 2 3 6 2 7" xfId="17224" xr:uid="{00000000-0005-0000-0000-00002D430000}"/>
    <cellStyle name="Normal 3 2 2 3 6 2 7 2" xfId="17225" xr:uid="{00000000-0005-0000-0000-00002E430000}"/>
    <cellStyle name="Normal 3 2 2 3 6 2 8" xfId="17226" xr:uid="{00000000-0005-0000-0000-00002F430000}"/>
    <cellStyle name="Normal 3 2 2 3 6 3" xfId="17227" xr:uid="{00000000-0005-0000-0000-000030430000}"/>
    <cellStyle name="Normal 3 2 2 3 6 3 2" xfId="17228" xr:uid="{00000000-0005-0000-0000-000031430000}"/>
    <cellStyle name="Normal 3 2 2 3 6 3 2 2" xfId="17229" xr:uid="{00000000-0005-0000-0000-000032430000}"/>
    <cellStyle name="Normal 3 2 2 3 6 3 2 2 2" xfId="17230" xr:uid="{00000000-0005-0000-0000-000033430000}"/>
    <cellStyle name="Normal 3 2 2 3 6 3 2 2 2 2" xfId="17231" xr:uid="{00000000-0005-0000-0000-000034430000}"/>
    <cellStyle name="Normal 3 2 2 3 6 3 2 2 3" xfId="17232" xr:uid="{00000000-0005-0000-0000-000035430000}"/>
    <cellStyle name="Normal 3 2 2 3 6 3 2 3" xfId="17233" xr:uid="{00000000-0005-0000-0000-000036430000}"/>
    <cellStyle name="Normal 3 2 2 3 6 3 2 3 2" xfId="17234" xr:uid="{00000000-0005-0000-0000-000037430000}"/>
    <cellStyle name="Normal 3 2 2 3 6 3 2 4" xfId="17235" xr:uid="{00000000-0005-0000-0000-000038430000}"/>
    <cellStyle name="Normal 3 2 2 3 6 3 3" xfId="17236" xr:uid="{00000000-0005-0000-0000-000039430000}"/>
    <cellStyle name="Normal 3 2 2 3 6 3 3 2" xfId="17237" xr:uid="{00000000-0005-0000-0000-00003A430000}"/>
    <cellStyle name="Normal 3 2 2 3 6 3 3 2 2" xfId="17238" xr:uid="{00000000-0005-0000-0000-00003B430000}"/>
    <cellStyle name="Normal 3 2 2 3 6 3 3 3" xfId="17239" xr:uid="{00000000-0005-0000-0000-00003C430000}"/>
    <cellStyle name="Normal 3 2 2 3 6 3 4" xfId="17240" xr:uid="{00000000-0005-0000-0000-00003D430000}"/>
    <cellStyle name="Normal 3 2 2 3 6 3 4 2" xfId="17241" xr:uid="{00000000-0005-0000-0000-00003E430000}"/>
    <cellStyle name="Normal 3 2 2 3 6 3 5" xfId="17242" xr:uid="{00000000-0005-0000-0000-00003F430000}"/>
    <cellStyle name="Normal 3 2 2 3 6 4" xfId="17243" xr:uid="{00000000-0005-0000-0000-000040430000}"/>
    <cellStyle name="Normal 3 2 2 3 6 4 2" xfId="17244" xr:uid="{00000000-0005-0000-0000-000041430000}"/>
    <cellStyle name="Normal 3 2 2 3 6 4 2 2" xfId="17245" xr:uid="{00000000-0005-0000-0000-000042430000}"/>
    <cellStyle name="Normal 3 2 2 3 6 4 2 2 2" xfId="17246" xr:uid="{00000000-0005-0000-0000-000043430000}"/>
    <cellStyle name="Normal 3 2 2 3 6 4 2 3" xfId="17247" xr:uid="{00000000-0005-0000-0000-000044430000}"/>
    <cellStyle name="Normal 3 2 2 3 6 4 3" xfId="17248" xr:uid="{00000000-0005-0000-0000-000045430000}"/>
    <cellStyle name="Normal 3 2 2 3 6 4 3 2" xfId="17249" xr:uid="{00000000-0005-0000-0000-000046430000}"/>
    <cellStyle name="Normal 3 2 2 3 6 4 4" xfId="17250" xr:uid="{00000000-0005-0000-0000-000047430000}"/>
    <cellStyle name="Normal 3 2 2 3 6 5" xfId="17251" xr:uid="{00000000-0005-0000-0000-000048430000}"/>
    <cellStyle name="Normal 3 2 2 3 6 5 2" xfId="17252" xr:uid="{00000000-0005-0000-0000-000049430000}"/>
    <cellStyle name="Normal 3 2 2 3 6 5 2 2" xfId="17253" xr:uid="{00000000-0005-0000-0000-00004A430000}"/>
    <cellStyle name="Normal 3 2 2 3 6 5 2 2 2" xfId="17254" xr:uid="{00000000-0005-0000-0000-00004B430000}"/>
    <cellStyle name="Normal 3 2 2 3 6 5 2 3" xfId="17255" xr:uid="{00000000-0005-0000-0000-00004C430000}"/>
    <cellStyle name="Normal 3 2 2 3 6 5 3" xfId="17256" xr:uid="{00000000-0005-0000-0000-00004D430000}"/>
    <cellStyle name="Normal 3 2 2 3 6 5 3 2" xfId="17257" xr:uid="{00000000-0005-0000-0000-00004E430000}"/>
    <cellStyle name="Normal 3 2 2 3 6 5 4" xfId="17258" xr:uid="{00000000-0005-0000-0000-00004F430000}"/>
    <cellStyle name="Normal 3 2 2 3 6 6" xfId="17259" xr:uid="{00000000-0005-0000-0000-000050430000}"/>
    <cellStyle name="Normal 3 2 2 3 6 6 2" xfId="17260" xr:uid="{00000000-0005-0000-0000-000051430000}"/>
    <cellStyle name="Normal 3 2 2 3 6 6 2 2" xfId="17261" xr:uid="{00000000-0005-0000-0000-000052430000}"/>
    <cellStyle name="Normal 3 2 2 3 6 6 3" xfId="17262" xr:uid="{00000000-0005-0000-0000-000053430000}"/>
    <cellStyle name="Normal 3 2 2 3 6 7" xfId="17263" xr:uid="{00000000-0005-0000-0000-000054430000}"/>
    <cellStyle name="Normal 3 2 2 3 6 7 2" xfId="17264" xr:uid="{00000000-0005-0000-0000-000055430000}"/>
    <cellStyle name="Normal 3 2 2 3 6 8" xfId="17265" xr:uid="{00000000-0005-0000-0000-000056430000}"/>
    <cellStyle name="Normal 3 2 2 3 6 8 2" xfId="17266" xr:uid="{00000000-0005-0000-0000-000057430000}"/>
    <cellStyle name="Normal 3 2 2 3 6 9" xfId="17267" xr:uid="{00000000-0005-0000-0000-000058430000}"/>
    <cellStyle name="Normal 3 2 2 3 7" xfId="17268" xr:uid="{00000000-0005-0000-0000-000059430000}"/>
    <cellStyle name="Normal 3 2 2 3 7 2" xfId="17269" xr:uid="{00000000-0005-0000-0000-00005A430000}"/>
    <cellStyle name="Normal 3 2 2 3 7 2 2" xfId="17270" xr:uid="{00000000-0005-0000-0000-00005B430000}"/>
    <cellStyle name="Normal 3 2 2 3 7 2 2 2" xfId="17271" xr:uid="{00000000-0005-0000-0000-00005C430000}"/>
    <cellStyle name="Normal 3 2 2 3 7 2 2 2 2" xfId="17272" xr:uid="{00000000-0005-0000-0000-00005D430000}"/>
    <cellStyle name="Normal 3 2 2 3 7 2 2 2 2 2" xfId="17273" xr:uid="{00000000-0005-0000-0000-00005E430000}"/>
    <cellStyle name="Normal 3 2 2 3 7 2 2 2 3" xfId="17274" xr:uid="{00000000-0005-0000-0000-00005F430000}"/>
    <cellStyle name="Normal 3 2 2 3 7 2 2 3" xfId="17275" xr:uid="{00000000-0005-0000-0000-000060430000}"/>
    <cellStyle name="Normal 3 2 2 3 7 2 2 3 2" xfId="17276" xr:uid="{00000000-0005-0000-0000-000061430000}"/>
    <cellStyle name="Normal 3 2 2 3 7 2 2 4" xfId="17277" xr:uid="{00000000-0005-0000-0000-000062430000}"/>
    <cellStyle name="Normal 3 2 2 3 7 2 3" xfId="17278" xr:uid="{00000000-0005-0000-0000-000063430000}"/>
    <cellStyle name="Normal 3 2 2 3 7 2 3 2" xfId="17279" xr:uid="{00000000-0005-0000-0000-000064430000}"/>
    <cellStyle name="Normal 3 2 2 3 7 2 3 2 2" xfId="17280" xr:uid="{00000000-0005-0000-0000-000065430000}"/>
    <cellStyle name="Normal 3 2 2 3 7 2 3 3" xfId="17281" xr:uid="{00000000-0005-0000-0000-000066430000}"/>
    <cellStyle name="Normal 3 2 2 3 7 2 4" xfId="17282" xr:uid="{00000000-0005-0000-0000-000067430000}"/>
    <cellStyle name="Normal 3 2 2 3 7 2 4 2" xfId="17283" xr:uid="{00000000-0005-0000-0000-000068430000}"/>
    <cellStyle name="Normal 3 2 2 3 7 2 5" xfId="17284" xr:uid="{00000000-0005-0000-0000-000069430000}"/>
    <cellStyle name="Normal 3 2 2 3 7 3" xfId="17285" xr:uid="{00000000-0005-0000-0000-00006A430000}"/>
    <cellStyle name="Normal 3 2 2 3 7 3 2" xfId="17286" xr:uid="{00000000-0005-0000-0000-00006B430000}"/>
    <cellStyle name="Normal 3 2 2 3 7 3 2 2" xfId="17287" xr:uid="{00000000-0005-0000-0000-00006C430000}"/>
    <cellStyle name="Normal 3 2 2 3 7 3 2 2 2" xfId="17288" xr:uid="{00000000-0005-0000-0000-00006D430000}"/>
    <cellStyle name="Normal 3 2 2 3 7 3 2 3" xfId="17289" xr:uid="{00000000-0005-0000-0000-00006E430000}"/>
    <cellStyle name="Normal 3 2 2 3 7 3 3" xfId="17290" xr:uid="{00000000-0005-0000-0000-00006F430000}"/>
    <cellStyle name="Normal 3 2 2 3 7 3 3 2" xfId="17291" xr:uid="{00000000-0005-0000-0000-000070430000}"/>
    <cellStyle name="Normal 3 2 2 3 7 3 4" xfId="17292" xr:uid="{00000000-0005-0000-0000-000071430000}"/>
    <cellStyle name="Normal 3 2 2 3 7 4" xfId="17293" xr:uid="{00000000-0005-0000-0000-000072430000}"/>
    <cellStyle name="Normal 3 2 2 3 7 4 2" xfId="17294" xr:uid="{00000000-0005-0000-0000-000073430000}"/>
    <cellStyle name="Normal 3 2 2 3 7 4 2 2" xfId="17295" xr:uid="{00000000-0005-0000-0000-000074430000}"/>
    <cellStyle name="Normal 3 2 2 3 7 4 2 2 2" xfId="17296" xr:uid="{00000000-0005-0000-0000-000075430000}"/>
    <cellStyle name="Normal 3 2 2 3 7 4 2 3" xfId="17297" xr:uid="{00000000-0005-0000-0000-000076430000}"/>
    <cellStyle name="Normal 3 2 2 3 7 4 3" xfId="17298" xr:uid="{00000000-0005-0000-0000-000077430000}"/>
    <cellStyle name="Normal 3 2 2 3 7 4 3 2" xfId="17299" xr:uid="{00000000-0005-0000-0000-000078430000}"/>
    <cellStyle name="Normal 3 2 2 3 7 4 4" xfId="17300" xr:uid="{00000000-0005-0000-0000-000079430000}"/>
    <cellStyle name="Normal 3 2 2 3 7 5" xfId="17301" xr:uid="{00000000-0005-0000-0000-00007A430000}"/>
    <cellStyle name="Normal 3 2 2 3 7 5 2" xfId="17302" xr:uid="{00000000-0005-0000-0000-00007B430000}"/>
    <cellStyle name="Normal 3 2 2 3 7 5 2 2" xfId="17303" xr:uid="{00000000-0005-0000-0000-00007C430000}"/>
    <cellStyle name="Normal 3 2 2 3 7 5 3" xfId="17304" xr:uid="{00000000-0005-0000-0000-00007D430000}"/>
    <cellStyle name="Normal 3 2 2 3 7 6" xfId="17305" xr:uid="{00000000-0005-0000-0000-00007E430000}"/>
    <cellStyle name="Normal 3 2 2 3 7 6 2" xfId="17306" xr:uid="{00000000-0005-0000-0000-00007F430000}"/>
    <cellStyle name="Normal 3 2 2 3 7 7" xfId="17307" xr:uid="{00000000-0005-0000-0000-000080430000}"/>
    <cellStyle name="Normal 3 2 2 3 7 7 2" xfId="17308" xr:uid="{00000000-0005-0000-0000-000081430000}"/>
    <cellStyle name="Normal 3 2 2 3 7 8" xfId="17309" xr:uid="{00000000-0005-0000-0000-000082430000}"/>
    <cellStyle name="Normal 3 2 2 3 8" xfId="17310" xr:uid="{00000000-0005-0000-0000-000083430000}"/>
    <cellStyle name="Normal 3 2 2 3 8 2" xfId="17311" xr:uid="{00000000-0005-0000-0000-000084430000}"/>
    <cellStyle name="Normal 3 2 2 3 8 2 2" xfId="17312" xr:uid="{00000000-0005-0000-0000-000085430000}"/>
    <cellStyle name="Normal 3 2 2 3 8 2 2 2" xfId="17313" xr:uid="{00000000-0005-0000-0000-000086430000}"/>
    <cellStyle name="Normal 3 2 2 3 8 2 2 2 2" xfId="17314" xr:uid="{00000000-0005-0000-0000-000087430000}"/>
    <cellStyle name="Normal 3 2 2 3 8 2 2 2 2 2" xfId="17315" xr:uid="{00000000-0005-0000-0000-000088430000}"/>
    <cellStyle name="Normal 3 2 2 3 8 2 2 2 3" xfId="17316" xr:uid="{00000000-0005-0000-0000-000089430000}"/>
    <cellStyle name="Normal 3 2 2 3 8 2 2 3" xfId="17317" xr:uid="{00000000-0005-0000-0000-00008A430000}"/>
    <cellStyle name="Normal 3 2 2 3 8 2 2 3 2" xfId="17318" xr:uid="{00000000-0005-0000-0000-00008B430000}"/>
    <cellStyle name="Normal 3 2 2 3 8 2 2 4" xfId="17319" xr:uid="{00000000-0005-0000-0000-00008C430000}"/>
    <cellStyle name="Normal 3 2 2 3 8 2 3" xfId="17320" xr:uid="{00000000-0005-0000-0000-00008D430000}"/>
    <cellStyle name="Normal 3 2 2 3 8 2 3 2" xfId="17321" xr:uid="{00000000-0005-0000-0000-00008E430000}"/>
    <cellStyle name="Normal 3 2 2 3 8 2 3 2 2" xfId="17322" xr:uid="{00000000-0005-0000-0000-00008F430000}"/>
    <cellStyle name="Normal 3 2 2 3 8 2 3 3" xfId="17323" xr:uid="{00000000-0005-0000-0000-000090430000}"/>
    <cellStyle name="Normal 3 2 2 3 8 2 4" xfId="17324" xr:uid="{00000000-0005-0000-0000-000091430000}"/>
    <cellStyle name="Normal 3 2 2 3 8 2 4 2" xfId="17325" xr:uid="{00000000-0005-0000-0000-000092430000}"/>
    <cellStyle name="Normal 3 2 2 3 8 2 5" xfId="17326" xr:uid="{00000000-0005-0000-0000-000093430000}"/>
    <cellStyle name="Normal 3 2 2 3 8 3" xfId="17327" xr:uid="{00000000-0005-0000-0000-000094430000}"/>
    <cellStyle name="Normal 3 2 2 3 8 3 2" xfId="17328" xr:uid="{00000000-0005-0000-0000-000095430000}"/>
    <cellStyle name="Normal 3 2 2 3 8 3 2 2" xfId="17329" xr:uid="{00000000-0005-0000-0000-000096430000}"/>
    <cellStyle name="Normal 3 2 2 3 8 3 2 2 2" xfId="17330" xr:uid="{00000000-0005-0000-0000-000097430000}"/>
    <cellStyle name="Normal 3 2 2 3 8 3 2 3" xfId="17331" xr:uid="{00000000-0005-0000-0000-000098430000}"/>
    <cellStyle name="Normal 3 2 2 3 8 3 3" xfId="17332" xr:uid="{00000000-0005-0000-0000-000099430000}"/>
    <cellStyle name="Normal 3 2 2 3 8 3 3 2" xfId="17333" xr:uid="{00000000-0005-0000-0000-00009A430000}"/>
    <cellStyle name="Normal 3 2 2 3 8 3 4" xfId="17334" xr:uid="{00000000-0005-0000-0000-00009B430000}"/>
    <cellStyle name="Normal 3 2 2 3 8 4" xfId="17335" xr:uid="{00000000-0005-0000-0000-00009C430000}"/>
    <cellStyle name="Normal 3 2 2 3 8 4 2" xfId="17336" xr:uid="{00000000-0005-0000-0000-00009D430000}"/>
    <cellStyle name="Normal 3 2 2 3 8 4 2 2" xfId="17337" xr:uid="{00000000-0005-0000-0000-00009E430000}"/>
    <cellStyle name="Normal 3 2 2 3 8 4 2 2 2" xfId="17338" xr:uid="{00000000-0005-0000-0000-00009F430000}"/>
    <cellStyle name="Normal 3 2 2 3 8 4 2 3" xfId="17339" xr:uid="{00000000-0005-0000-0000-0000A0430000}"/>
    <cellStyle name="Normal 3 2 2 3 8 4 3" xfId="17340" xr:uid="{00000000-0005-0000-0000-0000A1430000}"/>
    <cellStyle name="Normal 3 2 2 3 8 4 3 2" xfId="17341" xr:uid="{00000000-0005-0000-0000-0000A2430000}"/>
    <cellStyle name="Normal 3 2 2 3 8 4 4" xfId="17342" xr:uid="{00000000-0005-0000-0000-0000A3430000}"/>
    <cellStyle name="Normal 3 2 2 3 8 5" xfId="17343" xr:uid="{00000000-0005-0000-0000-0000A4430000}"/>
    <cellStyle name="Normal 3 2 2 3 8 5 2" xfId="17344" xr:uid="{00000000-0005-0000-0000-0000A5430000}"/>
    <cellStyle name="Normal 3 2 2 3 8 5 2 2" xfId="17345" xr:uid="{00000000-0005-0000-0000-0000A6430000}"/>
    <cellStyle name="Normal 3 2 2 3 8 5 3" xfId="17346" xr:uid="{00000000-0005-0000-0000-0000A7430000}"/>
    <cellStyle name="Normal 3 2 2 3 8 6" xfId="17347" xr:uid="{00000000-0005-0000-0000-0000A8430000}"/>
    <cellStyle name="Normal 3 2 2 3 8 6 2" xfId="17348" xr:uid="{00000000-0005-0000-0000-0000A9430000}"/>
    <cellStyle name="Normal 3 2 2 3 8 7" xfId="17349" xr:uid="{00000000-0005-0000-0000-0000AA430000}"/>
    <cellStyle name="Normal 3 2 2 3 8 7 2" xfId="17350" xr:uid="{00000000-0005-0000-0000-0000AB430000}"/>
    <cellStyle name="Normal 3 2 2 3 8 8" xfId="17351" xr:uid="{00000000-0005-0000-0000-0000AC430000}"/>
    <cellStyle name="Normal 3 2 2 3 9" xfId="17352" xr:uid="{00000000-0005-0000-0000-0000AD430000}"/>
    <cellStyle name="Normal 3 2 2 3 9 2" xfId="17353" xr:uid="{00000000-0005-0000-0000-0000AE430000}"/>
    <cellStyle name="Normal 3 2 2 3 9 2 2" xfId="17354" xr:uid="{00000000-0005-0000-0000-0000AF430000}"/>
    <cellStyle name="Normal 3 2 2 3 9 2 2 2" xfId="17355" xr:uid="{00000000-0005-0000-0000-0000B0430000}"/>
    <cellStyle name="Normal 3 2 2 3 9 2 2 2 2" xfId="17356" xr:uid="{00000000-0005-0000-0000-0000B1430000}"/>
    <cellStyle name="Normal 3 2 2 3 9 2 2 2 2 2" xfId="17357" xr:uid="{00000000-0005-0000-0000-0000B2430000}"/>
    <cellStyle name="Normal 3 2 2 3 9 2 2 2 3" xfId="17358" xr:uid="{00000000-0005-0000-0000-0000B3430000}"/>
    <cellStyle name="Normal 3 2 2 3 9 2 2 3" xfId="17359" xr:uid="{00000000-0005-0000-0000-0000B4430000}"/>
    <cellStyle name="Normal 3 2 2 3 9 2 2 3 2" xfId="17360" xr:uid="{00000000-0005-0000-0000-0000B5430000}"/>
    <cellStyle name="Normal 3 2 2 3 9 2 2 4" xfId="17361" xr:uid="{00000000-0005-0000-0000-0000B6430000}"/>
    <cellStyle name="Normal 3 2 2 3 9 2 3" xfId="17362" xr:uid="{00000000-0005-0000-0000-0000B7430000}"/>
    <cellStyle name="Normal 3 2 2 3 9 2 3 2" xfId="17363" xr:uid="{00000000-0005-0000-0000-0000B8430000}"/>
    <cellStyle name="Normal 3 2 2 3 9 2 3 2 2" xfId="17364" xr:uid="{00000000-0005-0000-0000-0000B9430000}"/>
    <cellStyle name="Normal 3 2 2 3 9 2 3 3" xfId="17365" xr:uid="{00000000-0005-0000-0000-0000BA430000}"/>
    <cellStyle name="Normal 3 2 2 3 9 2 4" xfId="17366" xr:uid="{00000000-0005-0000-0000-0000BB430000}"/>
    <cellStyle name="Normal 3 2 2 3 9 2 4 2" xfId="17367" xr:uid="{00000000-0005-0000-0000-0000BC430000}"/>
    <cellStyle name="Normal 3 2 2 3 9 2 5" xfId="17368" xr:uid="{00000000-0005-0000-0000-0000BD430000}"/>
    <cellStyle name="Normal 3 2 2 3 9 3" xfId="17369" xr:uid="{00000000-0005-0000-0000-0000BE430000}"/>
    <cellStyle name="Normal 3 2 2 3 9 3 2" xfId="17370" xr:uid="{00000000-0005-0000-0000-0000BF430000}"/>
    <cellStyle name="Normal 3 2 2 3 9 3 2 2" xfId="17371" xr:uid="{00000000-0005-0000-0000-0000C0430000}"/>
    <cellStyle name="Normal 3 2 2 3 9 3 2 2 2" xfId="17372" xr:uid="{00000000-0005-0000-0000-0000C1430000}"/>
    <cellStyle name="Normal 3 2 2 3 9 3 2 3" xfId="17373" xr:uid="{00000000-0005-0000-0000-0000C2430000}"/>
    <cellStyle name="Normal 3 2 2 3 9 3 3" xfId="17374" xr:uid="{00000000-0005-0000-0000-0000C3430000}"/>
    <cellStyle name="Normal 3 2 2 3 9 3 3 2" xfId="17375" xr:uid="{00000000-0005-0000-0000-0000C4430000}"/>
    <cellStyle name="Normal 3 2 2 3 9 3 4" xfId="17376" xr:uid="{00000000-0005-0000-0000-0000C5430000}"/>
    <cellStyle name="Normal 3 2 2 3 9 4" xfId="17377" xr:uid="{00000000-0005-0000-0000-0000C6430000}"/>
    <cellStyle name="Normal 3 2 2 3 9 4 2" xfId="17378" xr:uid="{00000000-0005-0000-0000-0000C7430000}"/>
    <cellStyle name="Normal 3 2 2 3 9 4 2 2" xfId="17379" xr:uid="{00000000-0005-0000-0000-0000C8430000}"/>
    <cellStyle name="Normal 3 2 2 3 9 4 3" xfId="17380" xr:uid="{00000000-0005-0000-0000-0000C9430000}"/>
    <cellStyle name="Normal 3 2 2 3 9 5" xfId="17381" xr:uid="{00000000-0005-0000-0000-0000CA430000}"/>
    <cellStyle name="Normal 3 2 2 3 9 5 2" xfId="17382" xr:uid="{00000000-0005-0000-0000-0000CB430000}"/>
    <cellStyle name="Normal 3 2 2 3 9 6" xfId="17383" xr:uid="{00000000-0005-0000-0000-0000CC430000}"/>
    <cellStyle name="Normal 3 2 2 4" xfId="17384" xr:uid="{00000000-0005-0000-0000-0000CD430000}"/>
    <cellStyle name="Normal 3 2 2 4 10" xfId="17385" xr:uid="{00000000-0005-0000-0000-0000CE430000}"/>
    <cellStyle name="Normal 3 2 2 4 10 2" xfId="17386" xr:uid="{00000000-0005-0000-0000-0000CF430000}"/>
    <cellStyle name="Normal 3 2 2 4 10 2 2" xfId="17387" xr:uid="{00000000-0005-0000-0000-0000D0430000}"/>
    <cellStyle name="Normal 3 2 2 4 10 2 2 2" xfId="17388" xr:uid="{00000000-0005-0000-0000-0000D1430000}"/>
    <cellStyle name="Normal 3 2 2 4 10 2 3" xfId="17389" xr:uid="{00000000-0005-0000-0000-0000D2430000}"/>
    <cellStyle name="Normal 3 2 2 4 10 3" xfId="17390" xr:uid="{00000000-0005-0000-0000-0000D3430000}"/>
    <cellStyle name="Normal 3 2 2 4 10 3 2" xfId="17391" xr:uid="{00000000-0005-0000-0000-0000D4430000}"/>
    <cellStyle name="Normal 3 2 2 4 10 4" xfId="17392" xr:uid="{00000000-0005-0000-0000-0000D5430000}"/>
    <cellStyle name="Normal 3 2 2 4 11" xfId="17393" xr:uid="{00000000-0005-0000-0000-0000D6430000}"/>
    <cellStyle name="Normal 3 2 2 4 11 2" xfId="17394" xr:uid="{00000000-0005-0000-0000-0000D7430000}"/>
    <cellStyle name="Normal 3 2 2 4 11 2 2" xfId="17395" xr:uid="{00000000-0005-0000-0000-0000D8430000}"/>
    <cellStyle name="Normal 3 2 2 4 11 2 2 2" xfId="17396" xr:uid="{00000000-0005-0000-0000-0000D9430000}"/>
    <cellStyle name="Normal 3 2 2 4 11 2 3" xfId="17397" xr:uid="{00000000-0005-0000-0000-0000DA430000}"/>
    <cellStyle name="Normal 3 2 2 4 11 3" xfId="17398" xr:uid="{00000000-0005-0000-0000-0000DB430000}"/>
    <cellStyle name="Normal 3 2 2 4 11 3 2" xfId="17399" xr:uid="{00000000-0005-0000-0000-0000DC430000}"/>
    <cellStyle name="Normal 3 2 2 4 11 4" xfId="17400" xr:uid="{00000000-0005-0000-0000-0000DD430000}"/>
    <cellStyle name="Normal 3 2 2 4 12" xfId="17401" xr:uid="{00000000-0005-0000-0000-0000DE430000}"/>
    <cellStyle name="Normal 3 2 2 4 12 2" xfId="17402" xr:uid="{00000000-0005-0000-0000-0000DF430000}"/>
    <cellStyle name="Normal 3 2 2 4 12 2 2" xfId="17403" xr:uid="{00000000-0005-0000-0000-0000E0430000}"/>
    <cellStyle name="Normal 3 2 2 4 12 2 2 2" xfId="17404" xr:uid="{00000000-0005-0000-0000-0000E1430000}"/>
    <cellStyle name="Normal 3 2 2 4 12 2 3" xfId="17405" xr:uid="{00000000-0005-0000-0000-0000E2430000}"/>
    <cellStyle name="Normal 3 2 2 4 12 3" xfId="17406" xr:uid="{00000000-0005-0000-0000-0000E3430000}"/>
    <cellStyle name="Normal 3 2 2 4 12 3 2" xfId="17407" xr:uid="{00000000-0005-0000-0000-0000E4430000}"/>
    <cellStyle name="Normal 3 2 2 4 12 4" xfId="17408" xr:uid="{00000000-0005-0000-0000-0000E5430000}"/>
    <cellStyle name="Normal 3 2 2 4 13" xfId="17409" xr:uid="{00000000-0005-0000-0000-0000E6430000}"/>
    <cellStyle name="Normal 3 2 2 4 13 2" xfId="17410" xr:uid="{00000000-0005-0000-0000-0000E7430000}"/>
    <cellStyle name="Normal 3 2 2 4 13 2 2" xfId="17411" xr:uid="{00000000-0005-0000-0000-0000E8430000}"/>
    <cellStyle name="Normal 3 2 2 4 13 3" xfId="17412" xr:uid="{00000000-0005-0000-0000-0000E9430000}"/>
    <cellStyle name="Normal 3 2 2 4 14" xfId="17413" xr:uid="{00000000-0005-0000-0000-0000EA430000}"/>
    <cellStyle name="Normal 3 2 2 4 14 2" xfId="17414" xr:uid="{00000000-0005-0000-0000-0000EB430000}"/>
    <cellStyle name="Normal 3 2 2 4 15" xfId="17415" xr:uid="{00000000-0005-0000-0000-0000EC430000}"/>
    <cellStyle name="Normal 3 2 2 4 15 2" xfId="17416" xr:uid="{00000000-0005-0000-0000-0000ED430000}"/>
    <cellStyle name="Normal 3 2 2 4 16" xfId="17417" xr:uid="{00000000-0005-0000-0000-0000EE430000}"/>
    <cellStyle name="Normal 3 2 2 4 2" xfId="17418" xr:uid="{00000000-0005-0000-0000-0000EF430000}"/>
    <cellStyle name="Normal 3 2 2 4 2 10" xfId="17419" xr:uid="{00000000-0005-0000-0000-0000F0430000}"/>
    <cellStyle name="Normal 3 2 2 4 2 2" xfId="17420" xr:uid="{00000000-0005-0000-0000-0000F1430000}"/>
    <cellStyle name="Normal 3 2 2 4 2 2 2" xfId="17421" xr:uid="{00000000-0005-0000-0000-0000F2430000}"/>
    <cellStyle name="Normal 3 2 2 4 2 2 2 2" xfId="17422" xr:uid="{00000000-0005-0000-0000-0000F3430000}"/>
    <cellStyle name="Normal 3 2 2 4 2 2 2 2 2" xfId="17423" xr:uid="{00000000-0005-0000-0000-0000F4430000}"/>
    <cellStyle name="Normal 3 2 2 4 2 2 2 2 2 2" xfId="17424" xr:uid="{00000000-0005-0000-0000-0000F5430000}"/>
    <cellStyle name="Normal 3 2 2 4 2 2 2 2 2 2 2" xfId="17425" xr:uid="{00000000-0005-0000-0000-0000F6430000}"/>
    <cellStyle name="Normal 3 2 2 4 2 2 2 2 2 2 2 2" xfId="17426" xr:uid="{00000000-0005-0000-0000-0000F7430000}"/>
    <cellStyle name="Normal 3 2 2 4 2 2 2 2 2 2 3" xfId="17427" xr:uid="{00000000-0005-0000-0000-0000F8430000}"/>
    <cellStyle name="Normal 3 2 2 4 2 2 2 2 2 3" xfId="17428" xr:uid="{00000000-0005-0000-0000-0000F9430000}"/>
    <cellStyle name="Normal 3 2 2 4 2 2 2 2 2 3 2" xfId="17429" xr:uid="{00000000-0005-0000-0000-0000FA430000}"/>
    <cellStyle name="Normal 3 2 2 4 2 2 2 2 2 4" xfId="17430" xr:uid="{00000000-0005-0000-0000-0000FB430000}"/>
    <cellStyle name="Normal 3 2 2 4 2 2 2 2 3" xfId="17431" xr:uid="{00000000-0005-0000-0000-0000FC430000}"/>
    <cellStyle name="Normal 3 2 2 4 2 2 2 2 3 2" xfId="17432" xr:uid="{00000000-0005-0000-0000-0000FD430000}"/>
    <cellStyle name="Normal 3 2 2 4 2 2 2 2 3 2 2" xfId="17433" xr:uid="{00000000-0005-0000-0000-0000FE430000}"/>
    <cellStyle name="Normal 3 2 2 4 2 2 2 2 3 3" xfId="17434" xr:uid="{00000000-0005-0000-0000-0000FF430000}"/>
    <cellStyle name="Normal 3 2 2 4 2 2 2 2 4" xfId="17435" xr:uid="{00000000-0005-0000-0000-000000440000}"/>
    <cellStyle name="Normal 3 2 2 4 2 2 2 2 4 2" xfId="17436" xr:uid="{00000000-0005-0000-0000-000001440000}"/>
    <cellStyle name="Normal 3 2 2 4 2 2 2 2 5" xfId="17437" xr:uid="{00000000-0005-0000-0000-000002440000}"/>
    <cellStyle name="Normal 3 2 2 4 2 2 2 3" xfId="17438" xr:uid="{00000000-0005-0000-0000-000003440000}"/>
    <cellStyle name="Normal 3 2 2 4 2 2 2 3 2" xfId="17439" xr:uid="{00000000-0005-0000-0000-000004440000}"/>
    <cellStyle name="Normal 3 2 2 4 2 2 2 3 2 2" xfId="17440" xr:uid="{00000000-0005-0000-0000-000005440000}"/>
    <cellStyle name="Normal 3 2 2 4 2 2 2 3 2 2 2" xfId="17441" xr:uid="{00000000-0005-0000-0000-000006440000}"/>
    <cellStyle name="Normal 3 2 2 4 2 2 2 3 2 3" xfId="17442" xr:uid="{00000000-0005-0000-0000-000007440000}"/>
    <cellStyle name="Normal 3 2 2 4 2 2 2 3 3" xfId="17443" xr:uid="{00000000-0005-0000-0000-000008440000}"/>
    <cellStyle name="Normal 3 2 2 4 2 2 2 3 3 2" xfId="17444" xr:uid="{00000000-0005-0000-0000-000009440000}"/>
    <cellStyle name="Normal 3 2 2 4 2 2 2 3 4" xfId="17445" xr:uid="{00000000-0005-0000-0000-00000A440000}"/>
    <cellStyle name="Normal 3 2 2 4 2 2 2 4" xfId="17446" xr:uid="{00000000-0005-0000-0000-00000B440000}"/>
    <cellStyle name="Normal 3 2 2 4 2 2 2 4 2" xfId="17447" xr:uid="{00000000-0005-0000-0000-00000C440000}"/>
    <cellStyle name="Normal 3 2 2 4 2 2 2 4 2 2" xfId="17448" xr:uid="{00000000-0005-0000-0000-00000D440000}"/>
    <cellStyle name="Normal 3 2 2 4 2 2 2 4 2 2 2" xfId="17449" xr:uid="{00000000-0005-0000-0000-00000E440000}"/>
    <cellStyle name="Normal 3 2 2 4 2 2 2 4 2 3" xfId="17450" xr:uid="{00000000-0005-0000-0000-00000F440000}"/>
    <cellStyle name="Normal 3 2 2 4 2 2 2 4 3" xfId="17451" xr:uid="{00000000-0005-0000-0000-000010440000}"/>
    <cellStyle name="Normal 3 2 2 4 2 2 2 4 3 2" xfId="17452" xr:uid="{00000000-0005-0000-0000-000011440000}"/>
    <cellStyle name="Normal 3 2 2 4 2 2 2 4 4" xfId="17453" xr:uid="{00000000-0005-0000-0000-000012440000}"/>
    <cellStyle name="Normal 3 2 2 4 2 2 2 5" xfId="17454" xr:uid="{00000000-0005-0000-0000-000013440000}"/>
    <cellStyle name="Normal 3 2 2 4 2 2 2 5 2" xfId="17455" xr:uid="{00000000-0005-0000-0000-000014440000}"/>
    <cellStyle name="Normal 3 2 2 4 2 2 2 5 2 2" xfId="17456" xr:uid="{00000000-0005-0000-0000-000015440000}"/>
    <cellStyle name="Normal 3 2 2 4 2 2 2 5 3" xfId="17457" xr:uid="{00000000-0005-0000-0000-000016440000}"/>
    <cellStyle name="Normal 3 2 2 4 2 2 2 6" xfId="17458" xr:uid="{00000000-0005-0000-0000-000017440000}"/>
    <cellStyle name="Normal 3 2 2 4 2 2 2 6 2" xfId="17459" xr:uid="{00000000-0005-0000-0000-000018440000}"/>
    <cellStyle name="Normal 3 2 2 4 2 2 2 7" xfId="17460" xr:uid="{00000000-0005-0000-0000-000019440000}"/>
    <cellStyle name="Normal 3 2 2 4 2 2 2 7 2" xfId="17461" xr:uid="{00000000-0005-0000-0000-00001A440000}"/>
    <cellStyle name="Normal 3 2 2 4 2 2 2 8" xfId="17462" xr:uid="{00000000-0005-0000-0000-00001B440000}"/>
    <cellStyle name="Normal 3 2 2 4 2 2 3" xfId="17463" xr:uid="{00000000-0005-0000-0000-00001C440000}"/>
    <cellStyle name="Normal 3 2 2 4 2 2 3 2" xfId="17464" xr:uid="{00000000-0005-0000-0000-00001D440000}"/>
    <cellStyle name="Normal 3 2 2 4 2 2 3 2 2" xfId="17465" xr:uid="{00000000-0005-0000-0000-00001E440000}"/>
    <cellStyle name="Normal 3 2 2 4 2 2 3 2 2 2" xfId="17466" xr:uid="{00000000-0005-0000-0000-00001F440000}"/>
    <cellStyle name="Normal 3 2 2 4 2 2 3 2 2 2 2" xfId="17467" xr:uid="{00000000-0005-0000-0000-000020440000}"/>
    <cellStyle name="Normal 3 2 2 4 2 2 3 2 2 3" xfId="17468" xr:uid="{00000000-0005-0000-0000-000021440000}"/>
    <cellStyle name="Normal 3 2 2 4 2 2 3 2 3" xfId="17469" xr:uid="{00000000-0005-0000-0000-000022440000}"/>
    <cellStyle name="Normal 3 2 2 4 2 2 3 2 3 2" xfId="17470" xr:uid="{00000000-0005-0000-0000-000023440000}"/>
    <cellStyle name="Normal 3 2 2 4 2 2 3 2 4" xfId="17471" xr:uid="{00000000-0005-0000-0000-000024440000}"/>
    <cellStyle name="Normal 3 2 2 4 2 2 3 3" xfId="17472" xr:uid="{00000000-0005-0000-0000-000025440000}"/>
    <cellStyle name="Normal 3 2 2 4 2 2 3 3 2" xfId="17473" xr:uid="{00000000-0005-0000-0000-000026440000}"/>
    <cellStyle name="Normal 3 2 2 4 2 2 3 3 2 2" xfId="17474" xr:uid="{00000000-0005-0000-0000-000027440000}"/>
    <cellStyle name="Normal 3 2 2 4 2 2 3 3 3" xfId="17475" xr:uid="{00000000-0005-0000-0000-000028440000}"/>
    <cellStyle name="Normal 3 2 2 4 2 2 3 4" xfId="17476" xr:uid="{00000000-0005-0000-0000-000029440000}"/>
    <cellStyle name="Normal 3 2 2 4 2 2 3 4 2" xfId="17477" xr:uid="{00000000-0005-0000-0000-00002A440000}"/>
    <cellStyle name="Normal 3 2 2 4 2 2 3 5" xfId="17478" xr:uid="{00000000-0005-0000-0000-00002B440000}"/>
    <cellStyle name="Normal 3 2 2 4 2 2 4" xfId="17479" xr:uid="{00000000-0005-0000-0000-00002C440000}"/>
    <cellStyle name="Normal 3 2 2 4 2 2 4 2" xfId="17480" xr:uid="{00000000-0005-0000-0000-00002D440000}"/>
    <cellStyle name="Normal 3 2 2 4 2 2 4 2 2" xfId="17481" xr:uid="{00000000-0005-0000-0000-00002E440000}"/>
    <cellStyle name="Normal 3 2 2 4 2 2 4 2 2 2" xfId="17482" xr:uid="{00000000-0005-0000-0000-00002F440000}"/>
    <cellStyle name="Normal 3 2 2 4 2 2 4 2 3" xfId="17483" xr:uid="{00000000-0005-0000-0000-000030440000}"/>
    <cellStyle name="Normal 3 2 2 4 2 2 4 3" xfId="17484" xr:uid="{00000000-0005-0000-0000-000031440000}"/>
    <cellStyle name="Normal 3 2 2 4 2 2 4 3 2" xfId="17485" xr:uid="{00000000-0005-0000-0000-000032440000}"/>
    <cellStyle name="Normal 3 2 2 4 2 2 4 4" xfId="17486" xr:uid="{00000000-0005-0000-0000-000033440000}"/>
    <cellStyle name="Normal 3 2 2 4 2 2 5" xfId="17487" xr:uid="{00000000-0005-0000-0000-000034440000}"/>
    <cellStyle name="Normal 3 2 2 4 2 2 5 2" xfId="17488" xr:uid="{00000000-0005-0000-0000-000035440000}"/>
    <cellStyle name="Normal 3 2 2 4 2 2 5 2 2" xfId="17489" xr:uid="{00000000-0005-0000-0000-000036440000}"/>
    <cellStyle name="Normal 3 2 2 4 2 2 5 2 2 2" xfId="17490" xr:uid="{00000000-0005-0000-0000-000037440000}"/>
    <cellStyle name="Normal 3 2 2 4 2 2 5 2 3" xfId="17491" xr:uid="{00000000-0005-0000-0000-000038440000}"/>
    <cellStyle name="Normal 3 2 2 4 2 2 5 3" xfId="17492" xr:uid="{00000000-0005-0000-0000-000039440000}"/>
    <cellStyle name="Normal 3 2 2 4 2 2 5 3 2" xfId="17493" xr:uid="{00000000-0005-0000-0000-00003A440000}"/>
    <cellStyle name="Normal 3 2 2 4 2 2 5 4" xfId="17494" xr:uid="{00000000-0005-0000-0000-00003B440000}"/>
    <cellStyle name="Normal 3 2 2 4 2 2 6" xfId="17495" xr:uid="{00000000-0005-0000-0000-00003C440000}"/>
    <cellStyle name="Normal 3 2 2 4 2 2 6 2" xfId="17496" xr:uid="{00000000-0005-0000-0000-00003D440000}"/>
    <cellStyle name="Normal 3 2 2 4 2 2 6 2 2" xfId="17497" xr:uid="{00000000-0005-0000-0000-00003E440000}"/>
    <cellStyle name="Normal 3 2 2 4 2 2 6 3" xfId="17498" xr:uid="{00000000-0005-0000-0000-00003F440000}"/>
    <cellStyle name="Normal 3 2 2 4 2 2 7" xfId="17499" xr:uid="{00000000-0005-0000-0000-000040440000}"/>
    <cellStyle name="Normal 3 2 2 4 2 2 7 2" xfId="17500" xr:uid="{00000000-0005-0000-0000-000041440000}"/>
    <cellStyle name="Normal 3 2 2 4 2 2 8" xfId="17501" xr:uid="{00000000-0005-0000-0000-000042440000}"/>
    <cellStyle name="Normal 3 2 2 4 2 2 8 2" xfId="17502" xr:uid="{00000000-0005-0000-0000-000043440000}"/>
    <cellStyle name="Normal 3 2 2 4 2 2 9" xfId="17503" xr:uid="{00000000-0005-0000-0000-000044440000}"/>
    <cellStyle name="Normal 3 2 2 4 2 3" xfId="17504" xr:uid="{00000000-0005-0000-0000-000045440000}"/>
    <cellStyle name="Normal 3 2 2 4 2 3 2" xfId="17505" xr:uid="{00000000-0005-0000-0000-000046440000}"/>
    <cellStyle name="Normal 3 2 2 4 2 3 2 2" xfId="17506" xr:uid="{00000000-0005-0000-0000-000047440000}"/>
    <cellStyle name="Normal 3 2 2 4 2 3 2 2 2" xfId="17507" xr:uid="{00000000-0005-0000-0000-000048440000}"/>
    <cellStyle name="Normal 3 2 2 4 2 3 2 2 2 2" xfId="17508" xr:uid="{00000000-0005-0000-0000-000049440000}"/>
    <cellStyle name="Normal 3 2 2 4 2 3 2 2 2 2 2" xfId="17509" xr:uid="{00000000-0005-0000-0000-00004A440000}"/>
    <cellStyle name="Normal 3 2 2 4 2 3 2 2 2 3" xfId="17510" xr:uid="{00000000-0005-0000-0000-00004B440000}"/>
    <cellStyle name="Normal 3 2 2 4 2 3 2 2 3" xfId="17511" xr:uid="{00000000-0005-0000-0000-00004C440000}"/>
    <cellStyle name="Normal 3 2 2 4 2 3 2 2 3 2" xfId="17512" xr:uid="{00000000-0005-0000-0000-00004D440000}"/>
    <cellStyle name="Normal 3 2 2 4 2 3 2 2 4" xfId="17513" xr:uid="{00000000-0005-0000-0000-00004E440000}"/>
    <cellStyle name="Normal 3 2 2 4 2 3 2 3" xfId="17514" xr:uid="{00000000-0005-0000-0000-00004F440000}"/>
    <cellStyle name="Normal 3 2 2 4 2 3 2 3 2" xfId="17515" xr:uid="{00000000-0005-0000-0000-000050440000}"/>
    <cellStyle name="Normal 3 2 2 4 2 3 2 3 2 2" xfId="17516" xr:uid="{00000000-0005-0000-0000-000051440000}"/>
    <cellStyle name="Normal 3 2 2 4 2 3 2 3 3" xfId="17517" xr:uid="{00000000-0005-0000-0000-000052440000}"/>
    <cellStyle name="Normal 3 2 2 4 2 3 2 4" xfId="17518" xr:uid="{00000000-0005-0000-0000-000053440000}"/>
    <cellStyle name="Normal 3 2 2 4 2 3 2 4 2" xfId="17519" xr:uid="{00000000-0005-0000-0000-000054440000}"/>
    <cellStyle name="Normal 3 2 2 4 2 3 2 5" xfId="17520" xr:uid="{00000000-0005-0000-0000-000055440000}"/>
    <cellStyle name="Normal 3 2 2 4 2 3 3" xfId="17521" xr:uid="{00000000-0005-0000-0000-000056440000}"/>
    <cellStyle name="Normal 3 2 2 4 2 3 3 2" xfId="17522" xr:uid="{00000000-0005-0000-0000-000057440000}"/>
    <cellStyle name="Normal 3 2 2 4 2 3 3 2 2" xfId="17523" xr:uid="{00000000-0005-0000-0000-000058440000}"/>
    <cellStyle name="Normal 3 2 2 4 2 3 3 2 2 2" xfId="17524" xr:uid="{00000000-0005-0000-0000-000059440000}"/>
    <cellStyle name="Normal 3 2 2 4 2 3 3 2 3" xfId="17525" xr:uid="{00000000-0005-0000-0000-00005A440000}"/>
    <cellStyle name="Normal 3 2 2 4 2 3 3 3" xfId="17526" xr:uid="{00000000-0005-0000-0000-00005B440000}"/>
    <cellStyle name="Normal 3 2 2 4 2 3 3 3 2" xfId="17527" xr:uid="{00000000-0005-0000-0000-00005C440000}"/>
    <cellStyle name="Normal 3 2 2 4 2 3 3 4" xfId="17528" xr:uid="{00000000-0005-0000-0000-00005D440000}"/>
    <cellStyle name="Normal 3 2 2 4 2 3 4" xfId="17529" xr:uid="{00000000-0005-0000-0000-00005E440000}"/>
    <cellStyle name="Normal 3 2 2 4 2 3 4 2" xfId="17530" xr:uid="{00000000-0005-0000-0000-00005F440000}"/>
    <cellStyle name="Normal 3 2 2 4 2 3 4 2 2" xfId="17531" xr:uid="{00000000-0005-0000-0000-000060440000}"/>
    <cellStyle name="Normal 3 2 2 4 2 3 4 2 2 2" xfId="17532" xr:uid="{00000000-0005-0000-0000-000061440000}"/>
    <cellStyle name="Normal 3 2 2 4 2 3 4 2 3" xfId="17533" xr:uid="{00000000-0005-0000-0000-000062440000}"/>
    <cellStyle name="Normal 3 2 2 4 2 3 4 3" xfId="17534" xr:uid="{00000000-0005-0000-0000-000063440000}"/>
    <cellStyle name="Normal 3 2 2 4 2 3 4 3 2" xfId="17535" xr:uid="{00000000-0005-0000-0000-000064440000}"/>
    <cellStyle name="Normal 3 2 2 4 2 3 4 4" xfId="17536" xr:uid="{00000000-0005-0000-0000-000065440000}"/>
    <cellStyle name="Normal 3 2 2 4 2 3 5" xfId="17537" xr:uid="{00000000-0005-0000-0000-000066440000}"/>
    <cellStyle name="Normal 3 2 2 4 2 3 5 2" xfId="17538" xr:uid="{00000000-0005-0000-0000-000067440000}"/>
    <cellStyle name="Normal 3 2 2 4 2 3 5 2 2" xfId="17539" xr:uid="{00000000-0005-0000-0000-000068440000}"/>
    <cellStyle name="Normal 3 2 2 4 2 3 5 3" xfId="17540" xr:uid="{00000000-0005-0000-0000-000069440000}"/>
    <cellStyle name="Normal 3 2 2 4 2 3 6" xfId="17541" xr:uid="{00000000-0005-0000-0000-00006A440000}"/>
    <cellStyle name="Normal 3 2 2 4 2 3 6 2" xfId="17542" xr:uid="{00000000-0005-0000-0000-00006B440000}"/>
    <cellStyle name="Normal 3 2 2 4 2 3 7" xfId="17543" xr:uid="{00000000-0005-0000-0000-00006C440000}"/>
    <cellStyle name="Normal 3 2 2 4 2 3 7 2" xfId="17544" xr:uid="{00000000-0005-0000-0000-00006D440000}"/>
    <cellStyle name="Normal 3 2 2 4 2 3 8" xfId="17545" xr:uid="{00000000-0005-0000-0000-00006E440000}"/>
    <cellStyle name="Normal 3 2 2 4 2 4" xfId="17546" xr:uid="{00000000-0005-0000-0000-00006F440000}"/>
    <cellStyle name="Normal 3 2 2 4 2 4 2" xfId="17547" xr:uid="{00000000-0005-0000-0000-000070440000}"/>
    <cellStyle name="Normal 3 2 2 4 2 4 2 2" xfId="17548" xr:uid="{00000000-0005-0000-0000-000071440000}"/>
    <cellStyle name="Normal 3 2 2 4 2 4 2 2 2" xfId="17549" xr:uid="{00000000-0005-0000-0000-000072440000}"/>
    <cellStyle name="Normal 3 2 2 4 2 4 2 2 2 2" xfId="17550" xr:uid="{00000000-0005-0000-0000-000073440000}"/>
    <cellStyle name="Normal 3 2 2 4 2 4 2 2 3" xfId="17551" xr:uid="{00000000-0005-0000-0000-000074440000}"/>
    <cellStyle name="Normal 3 2 2 4 2 4 2 3" xfId="17552" xr:uid="{00000000-0005-0000-0000-000075440000}"/>
    <cellStyle name="Normal 3 2 2 4 2 4 2 3 2" xfId="17553" xr:uid="{00000000-0005-0000-0000-000076440000}"/>
    <cellStyle name="Normal 3 2 2 4 2 4 2 4" xfId="17554" xr:uid="{00000000-0005-0000-0000-000077440000}"/>
    <cellStyle name="Normal 3 2 2 4 2 4 3" xfId="17555" xr:uid="{00000000-0005-0000-0000-000078440000}"/>
    <cellStyle name="Normal 3 2 2 4 2 4 3 2" xfId="17556" xr:uid="{00000000-0005-0000-0000-000079440000}"/>
    <cellStyle name="Normal 3 2 2 4 2 4 3 2 2" xfId="17557" xr:uid="{00000000-0005-0000-0000-00007A440000}"/>
    <cellStyle name="Normal 3 2 2 4 2 4 3 3" xfId="17558" xr:uid="{00000000-0005-0000-0000-00007B440000}"/>
    <cellStyle name="Normal 3 2 2 4 2 4 4" xfId="17559" xr:uid="{00000000-0005-0000-0000-00007C440000}"/>
    <cellStyle name="Normal 3 2 2 4 2 4 4 2" xfId="17560" xr:uid="{00000000-0005-0000-0000-00007D440000}"/>
    <cellStyle name="Normal 3 2 2 4 2 4 5" xfId="17561" xr:uid="{00000000-0005-0000-0000-00007E440000}"/>
    <cellStyle name="Normal 3 2 2 4 2 5" xfId="17562" xr:uid="{00000000-0005-0000-0000-00007F440000}"/>
    <cellStyle name="Normal 3 2 2 4 2 5 2" xfId="17563" xr:uid="{00000000-0005-0000-0000-000080440000}"/>
    <cellStyle name="Normal 3 2 2 4 2 5 2 2" xfId="17564" xr:uid="{00000000-0005-0000-0000-000081440000}"/>
    <cellStyle name="Normal 3 2 2 4 2 5 2 2 2" xfId="17565" xr:uid="{00000000-0005-0000-0000-000082440000}"/>
    <cellStyle name="Normal 3 2 2 4 2 5 2 3" xfId="17566" xr:uid="{00000000-0005-0000-0000-000083440000}"/>
    <cellStyle name="Normal 3 2 2 4 2 5 3" xfId="17567" xr:uid="{00000000-0005-0000-0000-000084440000}"/>
    <cellStyle name="Normal 3 2 2 4 2 5 3 2" xfId="17568" xr:uid="{00000000-0005-0000-0000-000085440000}"/>
    <cellStyle name="Normal 3 2 2 4 2 5 4" xfId="17569" xr:uid="{00000000-0005-0000-0000-000086440000}"/>
    <cellStyle name="Normal 3 2 2 4 2 6" xfId="17570" xr:uid="{00000000-0005-0000-0000-000087440000}"/>
    <cellStyle name="Normal 3 2 2 4 2 6 2" xfId="17571" xr:uid="{00000000-0005-0000-0000-000088440000}"/>
    <cellStyle name="Normal 3 2 2 4 2 6 2 2" xfId="17572" xr:uid="{00000000-0005-0000-0000-000089440000}"/>
    <cellStyle name="Normal 3 2 2 4 2 6 2 2 2" xfId="17573" xr:uid="{00000000-0005-0000-0000-00008A440000}"/>
    <cellStyle name="Normal 3 2 2 4 2 6 2 3" xfId="17574" xr:uid="{00000000-0005-0000-0000-00008B440000}"/>
    <cellStyle name="Normal 3 2 2 4 2 6 3" xfId="17575" xr:uid="{00000000-0005-0000-0000-00008C440000}"/>
    <cellStyle name="Normal 3 2 2 4 2 6 3 2" xfId="17576" xr:uid="{00000000-0005-0000-0000-00008D440000}"/>
    <cellStyle name="Normal 3 2 2 4 2 6 4" xfId="17577" xr:uid="{00000000-0005-0000-0000-00008E440000}"/>
    <cellStyle name="Normal 3 2 2 4 2 7" xfId="17578" xr:uid="{00000000-0005-0000-0000-00008F440000}"/>
    <cellStyle name="Normal 3 2 2 4 2 7 2" xfId="17579" xr:uid="{00000000-0005-0000-0000-000090440000}"/>
    <cellStyle name="Normal 3 2 2 4 2 7 2 2" xfId="17580" xr:uid="{00000000-0005-0000-0000-000091440000}"/>
    <cellStyle name="Normal 3 2 2 4 2 7 3" xfId="17581" xr:uid="{00000000-0005-0000-0000-000092440000}"/>
    <cellStyle name="Normal 3 2 2 4 2 8" xfId="17582" xr:uid="{00000000-0005-0000-0000-000093440000}"/>
    <cellStyle name="Normal 3 2 2 4 2 8 2" xfId="17583" xr:uid="{00000000-0005-0000-0000-000094440000}"/>
    <cellStyle name="Normal 3 2 2 4 2 9" xfId="17584" xr:uid="{00000000-0005-0000-0000-000095440000}"/>
    <cellStyle name="Normal 3 2 2 4 2 9 2" xfId="17585" xr:uid="{00000000-0005-0000-0000-000096440000}"/>
    <cellStyle name="Normal 3 2 2 4 3" xfId="17586" xr:uid="{00000000-0005-0000-0000-000097440000}"/>
    <cellStyle name="Normal 3 2 2 4 3 10" xfId="17587" xr:uid="{00000000-0005-0000-0000-000098440000}"/>
    <cellStyle name="Normal 3 2 2 4 3 2" xfId="17588" xr:uid="{00000000-0005-0000-0000-000099440000}"/>
    <cellStyle name="Normal 3 2 2 4 3 2 2" xfId="17589" xr:uid="{00000000-0005-0000-0000-00009A440000}"/>
    <cellStyle name="Normal 3 2 2 4 3 2 2 2" xfId="17590" xr:uid="{00000000-0005-0000-0000-00009B440000}"/>
    <cellStyle name="Normal 3 2 2 4 3 2 2 2 2" xfId="17591" xr:uid="{00000000-0005-0000-0000-00009C440000}"/>
    <cellStyle name="Normal 3 2 2 4 3 2 2 2 2 2" xfId="17592" xr:uid="{00000000-0005-0000-0000-00009D440000}"/>
    <cellStyle name="Normal 3 2 2 4 3 2 2 2 2 2 2" xfId="17593" xr:uid="{00000000-0005-0000-0000-00009E440000}"/>
    <cellStyle name="Normal 3 2 2 4 3 2 2 2 2 2 2 2" xfId="17594" xr:uid="{00000000-0005-0000-0000-00009F440000}"/>
    <cellStyle name="Normal 3 2 2 4 3 2 2 2 2 2 3" xfId="17595" xr:uid="{00000000-0005-0000-0000-0000A0440000}"/>
    <cellStyle name="Normal 3 2 2 4 3 2 2 2 2 3" xfId="17596" xr:uid="{00000000-0005-0000-0000-0000A1440000}"/>
    <cellStyle name="Normal 3 2 2 4 3 2 2 2 2 3 2" xfId="17597" xr:uid="{00000000-0005-0000-0000-0000A2440000}"/>
    <cellStyle name="Normal 3 2 2 4 3 2 2 2 2 4" xfId="17598" xr:uid="{00000000-0005-0000-0000-0000A3440000}"/>
    <cellStyle name="Normal 3 2 2 4 3 2 2 2 3" xfId="17599" xr:uid="{00000000-0005-0000-0000-0000A4440000}"/>
    <cellStyle name="Normal 3 2 2 4 3 2 2 2 3 2" xfId="17600" xr:uid="{00000000-0005-0000-0000-0000A5440000}"/>
    <cellStyle name="Normal 3 2 2 4 3 2 2 2 3 2 2" xfId="17601" xr:uid="{00000000-0005-0000-0000-0000A6440000}"/>
    <cellStyle name="Normal 3 2 2 4 3 2 2 2 3 3" xfId="17602" xr:uid="{00000000-0005-0000-0000-0000A7440000}"/>
    <cellStyle name="Normal 3 2 2 4 3 2 2 2 4" xfId="17603" xr:uid="{00000000-0005-0000-0000-0000A8440000}"/>
    <cellStyle name="Normal 3 2 2 4 3 2 2 2 4 2" xfId="17604" xr:uid="{00000000-0005-0000-0000-0000A9440000}"/>
    <cellStyle name="Normal 3 2 2 4 3 2 2 2 5" xfId="17605" xr:uid="{00000000-0005-0000-0000-0000AA440000}"/>
    <cellStyle name="Normal 3 2 2 4 3 2 2 3" xfId="17606" xr:uid="{00000000-0005-0000-0000-0000AB440000}"/>
    <cellStyle name="Normal 3 2 2 4 3 2 2 3 2" xfId="17607" xr:uid="{00000000-0005-0000-0000-0000AC440000}"/>
    <cellStyle name="Normal 3 2 2 4 3 2 2 3 2 2" xfId="17608" xr:uid="{00000000-0005-0000-0000-0000AD440000}"/>
    <cellStyle name="Normal 3 2 2 4 3 2 2 3 2 2 2" xfId="17609" xr:uid="{00000000-0005-0000-0000-0000AE440000}"/>
    <cellStyle name="Normal 3 2 2 4 3 2 2 3 2 3" xfId="17610" xr:uid="{00000000-0005-0000-0000-0000AF440000}"/>
    <cellStyle name="Normal 3 2 2 4 3 2 2 3 3" xfId="17611" xr:uid="{00000000-0005-0000-0000-0000B0440000}"/>
    <cellStyle name="Normal 3 2 2 4 3 2 2 3 3 2" xfId="17612" xr:uid="{00000000-0005-0000-0000-0000B1440000}"/>
    <cellStyle name="Normal 3 2 2 4 3 2 2 3 4" xfId="17613" xr:uid="{00000000-0005-0000-0000-0000B2440000}"/>
    <cellStyle name="Normal 3 2 2 4 3 2 2 4" xfId="17614" xr:uid="{00000000-0005-0000-0000-0000B3440000}"/>
    <cellStyle name="Normal 3 2 2 4 3 2 2 4 2" xfId="17615" xr:uid="{00000000-0005-0000-0000-0000B4440000}"/>
    <cellStyle name="Normal 3 2 2 4 3 2 2 4 2 2" xfId="17616" xr:uid="{00000000-0005-0000-0000-0000B5440000}"/>
    <cellStyle name="Normal 3 2 2 4 3 2 2 4 2 2 2" xfId="17617" xr:uid="{00000000-0005-0000-0000-0000B6440000}"/>
    <cellStyle name="Normal 3 2 2 4 3 2 2 4 2 3" xfId="17618" xr:uid="{00000000-0005-0000-0000-0000B7440000}"/>
    <cellStyle name="Normal 3 2 2 4 3 2 2 4 3" xfId="17619" xr:uid="{00000000-0005-0000-0000-0000B8440000}"/>
    <cellStyle name="Normal 3 2 2 4 3 2 2 4 3 2" xfId="17620" xr:uid="{00000000-0005-0000-0000-0000B9440000}"/>
    <cellStyle name="Normal 3 2 2 4 3 2 2 4 4" xfId="17621" xr:uid="{00000000-0005-0000-0000-0000BA440000}"/>
    <cellStyle name="Normal 3 2 2 4 3 2 2 5" xfId="17622" xr:uid="{00000000-0005-0000-0000-0000BB440000}"/>
    <cellStyle name="Normal 3 2 2 4 3 2 2 5 2" xfId="17623" xr:uid="{00000000-0005-0000-0000-0000BC440000}"/>
    <cellStyle name="Normal 3 2 2 4 3 2 2 5 2 2" xfId="17624" xr:uid="{00000000-0005-0000-0000-0000BD440000}"/>
    <cellStyle name="Normal 3 2 2 4 3 2 2 5 3" xfId="17625" xr:uid="{00000000-0005-0000-0000-0000BE440000}"/>
    <cellStyle name="Normal 3 2 2 4 3 2 2 6" xfId="17626" xr:uid="{00000000-0005-0000-0000-0000BF440000}"/>
    <cellStyle name="Normal 3 2 2 4 3 2 2 6 2" xfId="17627" xr:uid="{00000000-0005-0000-0000-0000C0440000}"/>
    <cellStyle name="Normal 3 2 2 4 3 2 2 7" xfId="17628" xr:uid="{00000000-0005-0000-0000-0000C1440000}"/>
    <cellStyle name="Normal 3 2 2 4 3 2 2 7 2" xfId="17629" xr:uid="{00000000-0005-0000-0000-0000C2440000}"/>
    <cellStyle name="Normal 3 2 2 4 3 2 2 8" xfId="17630" xr:uid="{00000000-0005-0000-0000-0000C3440000}"/>
    <cellStyle name="Normal 3 2 2 4 3 2 3" xfId="17631" xr:uid="{00000000-0005-0000-0000-0000C4440000}"/>
    <cellStyle name="Normal 3 2 2 4 3 2 3 2" xfId="17632" xr:uid="{00000000-0005-0000-0000-0000C5440000}"/>
    <cellStyle name="Normal 3 2 2 4 3 2 3 2 2" xfId="17633" xr:uid="{00000000-0005-0000-0000-0000C6440000}"/>
    <cellStyle name="Normal 3 2 2 4 3 2 3 2 2 2" xfId="17634" xr:uid="{00000000-0005-0000-0000-0000C7440000}"/>
    <cellStyle name="Normal 3 2 2 4 3 2 3 2 2 2 2" xfId="17635" xr:uid="{00000000-0005-0000-0000-0000C8440000}"/>
    <cellStyle name="Normal 3 2 2 4 3 2 3 2 2 3" xfId="17636" xr:uid="{00000000-0005-0000-0000-0000C9440000}"/>
    <cellStyle name="Normal 3 2 2 4 3 2 3 2 3" xfId="17637" xr:uid="{00000000-0005-0000-0000-0000CA440000}"/>
    <cellStyle name="Normal 3 2 2 4 3 2 3 2 3 2" xfId="17638" xr:uid="{00000000-0005-0000-0000-0000CB440000}"/>
    <cellStyle name="Normal 3 2 2 4 3 2 3 2 4" xfId="17639" xr:uid="{00000000-0005-0000-0000-0000CC440000}"/>
    <cellStyle name="Normal 3 2 2 4 3 2 3 3" xfId="17640" xr:uid="{00000000-0005-0000-0000-0000CD440000}"/>
    <cellStyle name="Normal 3 2 2 4 3 2 3 3 2" xfId="17641" xr:uid="{00000000-0005-0000-0000-0000CE440000}"/>
    <cellStyle name="Normal 3 2 2 4 3 2 3 3 2 2" xfId="17642" xr:uid="{00000000-0005-0000-0000-0000CF440000}"/>
    <cellStyle name="Normal 3 2 2 4 3 2 3 3 3" xfId="17643" xr:uid="{00000000-0005-0000-0000-0000D0440000}"/>
    <cellStyle name="Normal 3 2 2 4 3 2 3 4" xfId="17644" xr:uid="{00000000-0005-0000-0000-0000D1440000}"/>
    <cellStyle name="Normal 3 2 2 4 3 2 3 4 2" xfId="17645" xr:uid="{00000000-0005-0000-0000-0000D2440000}"/>
    <cellStyle name="Normal 3 2 2 4 3 2 3 5" xfId="17646" xr:uid="{00000000-0005-0000-0000-0000D3440000}"/>
    <cellStyle name="Normal 3 2 2 4 3 2 4" xfId="17647" xr:uid="{00000000-0005-0000-0000-0000D4440000}"/>
    <cellStyle name="Normal 3 2 2 4 3 2 4 2" xfId="17648" xr:uid="{00000000-0005-0000-0000-0000D5440000}"/>
    <cellStyle name="Normal 3 2 2 4 3 2 4 2 2" xfId="17649" xr:uid="{00000000-0005-0000-0000-0000D6440000}"/>
    <cellStyle name="Normal 3 2 2 4 3 2 4 2 2 2" xfId="17650" xr:uid="{00000000-0005-0000-0000-0000D7440000}"/>
    <cellStyle name="Normal 3 2 2 4 3 2 4 2 3" xfId="17651" xr:uid="{00000000-0005-0000-0000-0000D8440000}"/>
    <cellStyle name="Normal 3 2 2 4 3 2 4 3" xfId="17652" xr:uid="{00000000-0005-0000-0000-0000D9440000}"/>
    <cellStyle name="Normal 3 2 2 4 3 2 4 3 2" xfId="17653" xr:uid="{00000000-0005-0000-0000-0000DA440000}"/>
    <cellStyle name="Normal 3 2 2 4 3 2 4 4" xfId="17654" xr:uid="{00000000-0005-0000-0000-0000DB440000}"/>
    <cellStyle name="Normal 3 2 2 4 3 2 5" xfId="17655" xr:uid="{00000000-0005-0000-0000-0000DC440000}"/>
    <cellStyle name="Normal 3 2 2 4 3 2 5 2" xfId="17656" xr:uid="{00000000-0005-0000-0000-0000DD440000}"/>
    <cellStyle name="Normal 3 2 2 4 3 2 5 2 2" xfId="17657" xr:uid="{00000000-0005-0000-0000-0000DE440000}"/>
    <cellStyle name="Normal 3 2 2 4 3 2 5 2 2 2" xfId="17658" xr:uid="{00000000-0005-0000-0000-0000DF440000}"/>
    <cellStyle name="Normal 3 2 2 4 3 2 5 2 3" xfId="17659" xr:uid="{00000000-0005-0000-0000-0000E0440000}"/>
    <cellStyle name="Normal 3 2 2 4 3 2 5 3" xfId="17660" xr:uid="{00000000-0005-0000-0000-0000E1440000}"/>
    <cellStyle name="Normal 3 2 2 4 3 2 5 3 2" xfId="17661" xr:uid="{00000000-0005-0000-0000-0000E2440000}"/>
    <cellStyle name="Normal 3 2 2 4 3 2 5 4" xfId="17662" xr:uid="{00000000-0005-0000-0000-0000E3440000}"/>
    <cellStyle name="Normal 3 2 2 4 3 2 6" xfId="17663" xr:uid="{00000000-0005-0000-0000-0000E4440000}"/>
    <cellStyle name="Normal 3 2 2 4 3 2 6 2" xfId="17664" xr:uid="{00000000-0005-0000-0000-0000E5440000}"/>
    <cellStyle name="Normal 3 2 2 4 3 2 6 2 2" xfId="17665" xr:uid="{00000000-0005-0000-0000-0000E6440000}"/>
    <cellStyle name="Normal 3 2 2 4 3 2 6 3" xfId="17666" xr:uid="{00000000-0005-0000-0000-0000E7440000}"/>
    <cellStyle name="Normal 3 2 2 4 3 2 7" xfId="17667" xr:uid="{00000000-0005-0000-0000-0000E8440000}"/>
    <cellStyle name="Normal 3 2 2 4 3 2 7 2" xfId="17668" xr:uid="{00000000-0005-0000-0000-0000E9440000}"/>
    <cellStyle name="Normal 3 2 2 4 3 2 8" xfId="17669" xr:uid="{00000000-0005-0000-0000-0000EA440000}"/>
    <cellStyle name="Normal 3 2 2 4 3 2 8 2" xfId="17670" xr:uid="{00000000-0005-0000-0000-0000EB440000}"/>
    <cellStyle name="Normal 3 2 2 4 3 2 9" xfId="17671" xr:uid="{00000000-0005-0000-0000-0000EC440000}"/>
    <cellStyle name="Normal 3 2 2 4 3 3" xfId="17672" xr:uid="{00000000-0005-0000-0000-0000ED440000}"/>
    <cellStyle name="Normal 3 2 2 4 3 3 2" xfId="17673" xr:uid="{00000000-0005-0000-0000-0000EE440000}"/>
    <cellStyle name="Normal 3 2 2 4 3 3 2 2" xfId="17674" xr:uid="{00000000-0005-0000-0000-0000EF440000}"/>
    <cellStyle name="Normal 3 2 2 4 3 3 2 2 2" xfId="17675" xr:uid="{00000000-0005-0000-0000-0000F0440000}"/>
    <cellStyle name="Normal 3 2 2 4 3 3 2 2 2 2" xfId="17676" xr:uid="{00000000-0005-0000-0000-0000F1440000}"/>
    <cellStyle name="Normal 3 2 2 4 3 3 2 2 2 2 2" xfId="17677" xr:uid="{00000000-0005-0000-0000-0000F2440000}"/>
    <cellStyle name="Normal 3 2 2 4 3 3 2 2 2 3" xfId="17678" xr:uid="{00000000-0005-0000-0000-0000F3440000}"/>
    <cellStyle name="Normal 3 2 2 4 3 3 2 2 3" xfId="17679" xr:uid="{00000000-0005-0000-0000-0000F4440000}"/>
    <cellStyle name="Normal 3 2 2 4 3 3 2 2 3 2" xfId="17680" xr:uid="{00000000-0005-0000-0000-0000F5440000}"/>
    <cellStyle name="Normal 3 2 2 4 3 3 2 2 4" xfId="17681" xr:uid="{00000000-0005-0000-0000-0000F6440000}"/>
    <cellStyle name="Normal 3 2 2 4 3 3 2 3" xfId="17682" xr:uid="{00000000-0005-0000-0000-0000F7440000}"/>
    <cellStyle name="Normal 3 2 2 4 3 3 2 3 2" xfId="17683" xr:uid="{00000000-0005-0000-0000-0000F8440000}"/>
    <cellStyle name="Normal 3 2 2 4 3 3 2 3 2 2" xfId="17684" xr:uid="{00000000-0005-0000-0000-0000F9440000}"/>
    <cellStyle name="Normal 3 2 2 4 3 3 2 3 3" xfId="17685" xr:uid="{00000000-0005-0000-0000-0000FA440000}"/>
    <cellStyle name="Normal 3 2 2 4 3 3 2 4" xfId="17686" xr:uid="{00000000-0005-0000-0000-0000FB440000}"/>
    <cellStyle name="Normal 3 2 2 4 3 3 2 4 2" xfId="17687" xr:uid="{00000000-0005-0000-0000-0000FC440000}"/>
    <cellStyle name="Normal 3 2 2 4 3 3 2 5" xfId="17688" xr:uid="{00000000-0005-0000-0000-0000FD440000}"/>
    <cellStyle name="Normal 3 2 2 4 3 3 3" xfId="17689" xr:uid="{00000000-0005-0000-0000-0000FE440000}"/>
    <cellStyle name="Normal 3 2 2 4 3 3 3 2" xfId="17690" xr:uid="{00000000-0005-0000-0000-0000FF440000}"/>
    <cellStyle name="Normal 3 2 2 4 3 3 3 2 2" xfId="17691" xr:uid="{00000000-0005-0000-0000-000000450000}"/>
    <cellStyle name="Normal 3 2 2 4 3 3 3 2 2 2" xfId="17692" xr:uid="{00000000-0005-0000-0000-000001450000}"/>
    <cellStyle name="Normal 3 2 2 4 3 3 3 2 3" xfId="17693" xr:uid="{00000000-0005-0000-0000-000002450000}"/>
    <cellStyle name="Normal 3 2 2 4 3 3 3 3" xfId="17694" xr:uid="{00000000-0005-0000-0000-000003450000}"/>
    <cellStyle name="Normal 3 2 2 4 3 3 3 3 2" xfId="17695" xr:uid="{00000000-0005-0000-0000-000004450000}"/>
    <cellStyle name="Normal 3 2 2 4 3 3 3 4" xfId="17696" xr:uid="{00000000-0005-0000-0000-000005450000}"/>
    <cellStyle name="Normal 3 2 2 4 3 3 4" xfId="17697" xr:uid="{00000000-0005-0000-0000-000006450000}"/>
    <cellStyle name="Normal 3 2 2 4 3 3 4 2" xfId="17698" xr:uid="{00000000-0005-0000-0000-000007450000}"/>
    <cellStyle name="Normal 3 2 2 4 3 3 4 2 2" xfId="17699" xr:uid="{00000000-0005-0000-0000-000008450000}"/>
    <cellStyle name="Normal 3 2 2 4 3 3 4 2 2 2" xfId="17700" xr:uid="{00000000-0005-0000-0000-000009450000}"/>
    <cellStyle name="Normal 3 2 2 4 3 3 4 2 3" xfId="17701" xr:uid="{00000000-0005-0000-0000-00000A450000}"/>
    <cellStyle name="Normal 3 2 2 4 3 3 4 3" xfId="17702" xr:uid="{00000000-0005-0000-0000-00000B450000}"/>
    <cellStyle name="Normal 3 2 2 4 3 3 4 3 2" xfId="17703" xr:uid="{00000000-0005-0000-0000-00000C450000}"/>
    <cellStyle name="Normal 3 2 2 4 3 3 4 4" xfId="17704" xr:uid="{00000000-0005-0000-0000-00000D450000}"/>
    <cellStyle name="Normal 3 2 2 4 3 3 5" xfId="17705" xr:uid="{00000000-0005-0000-0000-00000E450000}"/>
    <cellStyle name="Normal 3 2 2 4 3 3 5 2" xfId="17706" xr:uid="{00000000-0005-0000-0000-00000F450000}"/>
    <cellStyle name="Normal 3 2 2 4 3 3 5 2 2" xfId="17707" xr:uid="{00000000-0005-0000-0000-000010450000}"/>
    <cellStyle name="Normal 3 2 2 4 3 3 5 3" xfId="17708" xr:uid="{00000000-0005-0000-0000-000011450000}"/>
    <cellStyle name="Normal 3 2 2 4 3 3 6" xfId="17709" xr:uid="{00000000-0005-0000-0000-000012450000}"/>
    <cellStyle name="Normal 3 2 2 4 3 3 6 2" xfId="17710" xr:uid="{00000000-0005-0000-0000-000013450000}"/>
    <cellStyle name="Normal 3 2 2 4 3 3 7" xfId="17711" xr:uid="{00000000-0005-0000-0000-000014450000}"/>
    <cellStyle name="Normal 3 2 2 4 3 3 7 2" xfId="17712" xr:uid="{00000000-0005-0000-0000-000015450000}"/>
    <cellStyle name="Normal 3 2 2 4 3 3 8" xfId="17713" xr:uid="{00000000-0005-0000-0000-000016450000}"/>
    <cellStyle name="Normal 3 2 2 4 3 4" xfId="17714" xr:uid="{00000000-0005-0000-0000-000017450000}"/>
    <cellStyle name="Normal 3 2 2 4 3 4 2" xfId="17715" xr:uid="{00000000-0005-0000-0000-000018450000}"/>
    <cellStyle name="Normal 3 2 2 4 3 4 2 2" xfId="17716" xr:uid="{00000000-0005-0000-0000-000019450000}"/>
    <cellStyle name="Normal 3 2 2 4 3 4 2 2 2" xfId="17717" xr:uid="{00000000-0005-0000-0000-00001A450000}"/>
    <cellStyle name="Normal 3 2 2 4 3 4 2 2 2 2" xfId="17718" xr:uid="{00000000-0005-0000-0000-00001B450000}"/>
    <cellStyle name="Normal 3 2 2 4 3 4 2 2 3" xfId="17719" xr:uid="{00000000-0005-0000-0000-00001C450000}"/>
    <cellStyle name="Normal 3 2 2 4 3 4 2 3" xfId="17720" xr:uid="{00000000-0005-0000-0000-00001D450000}"/>
    <cellStyle name="Normal 3 2 2 4 3 4 2 3 2" xfId="17721" xr:uid="{00000000-0005-0000-0000-00001E450000}"/>
    <cellStyle name="Normal 3 2 2 4 3 4 2 4" xfId="17722" xr:uid="{00000000-0005-0000-0000-00001F450000}"/>
    <cellStyle name="Normal 3 2 2 4 3 4 3" xfId="17723" xr:uid="{00000000-0005-0000-0000-000020450000}"/>
    <cellStyle name="Normal 3 2 2 4 3 4 3 2" xfId="17724" xr:uid="{00000000-0005-0000-0000-000021450000}"/>
    <cellStyle name="Normal 3 2 2 4 3 4 3 2 2" xfId="17725" xr:uid="{00000000-0005-0000-0000-000022450000}"/>
    <cellStyle name="Normal 3 2 2 4 3 4 3 3" xfId="17726" xr:uid="{00000000-0005-0000-0000-000023450000}"/>
    <cellStyle name="Normal 3 2 2 4 3 4 4" xfId="17727" xr:uid="{00000000-0005-0000-0000-000024450000}"/>
    <cellStyle name="Normal 3 2 2 4 3 4 4 2" xfId="17728" xr:uid="{00000000-0005-0000-0000-000025450000}"/>
    <cellStyle name="Normal 3 2 2 4 3 4 5" xfId="17729" xr:uid="{00000000-0005-0000-0000-000026450000}"/>
    <cellStyle name="Normal 3 2 2 4 3 5" xfId="17730" xr:uid="{00000000-0005-0000-0000-000027450000}"/>
    <cellStyle name="Normal 3 2 2 4 3 5 2" xfId="17731" xr:uid="{00000000-0005-0000-0000-000028450000}"/>
    <cellStyle name="Normal 3 2 2 4 3 5 2 2" xfId="17732" xr:uid="{00000000-0005-0000-0000-000029450000}"/>
    <cellStyle name="Normal 3 2 2 4 3 5 2 2 2" xfId="17733" xr:uid="{00000000-0005-0000-0000-00002A450000}"/>
    <cellStyle name="Normal 3 2 2 4 3 5 2 3" xfId="17734" xr:uid="{00000000-0005-0000-0000-00002B450000}"/>
    <cellStyle name="Normal 3 2 2 4 3 5 3" xfId="17735" xr:uid="{00000000-0005-0000-0000-00002C450000}"/>
    <cellStyle name="Normal 3 2 2 4 3 5 3 2" xfId="17736" xr:uid="{00000000-0005-0000-0000-00002D450000}"/>
    <cellStyle name="Normal 3 2 2 4 3 5 4" xfId="17737" xr:uid="{00000000-0005-0000-0000-00002E450000}"/>
    <cellStyle name="Normal 3 2 2 4 3 6" xfId="17738" xr:uid="{00000000-0005-0000-0000-00002F450000}"/>
    <cellStyle name="Normal 3 2 2 4 3 6 2" xfId="17739" xr:uid="{00000000-0005-0000-0000-000030450000}"/>
    <cellStyle name="Normal 3 2 2 4 3 6 2 2" xfId="17740" xr:uid="{00000000-0005-0000-0000-000031450000}"/>
    <cellStyle name="Normal 3 2 2 4 3 6 2 2 2" xfId="17741" xr:uid="{00000000-0005-0000-0000-000032450000}"/>
    <cellStyle name="Normal 3 2 2 4 3 6 2 3" xfId="17742" xr:uid="{00000000-0005-0000-0000-000033450000}"/>
    <cellStyle name="Normal 3 2 2 4 3 6 3" xfId="17743" xr:uid="{00000000-0005-0000-0000-000034450000}"/>
    <cellStyle name="Normal 3 2 2 4 3 6 3 2" xfId="17744" xr:uid="{00000000-0005-0000-0000-000035450000}"/>
    <cellStyle name="Normal 3 2 2 4 3 6 4" xfId="17745" xr:uid="{00000000-0005-0000-0000-000036450000}"/>
    <cellStyle name="Normal 3 2 2 4 3 7" xfId="17746" xr:uid="{00000000-0005-0000-0000-000037450000}"/>
    <cellStyle name="Normal 3 2 2 4 3 7 2" xfId="17747" xr:uid="{00000000-0005-0000-0000-000038450000}"/>
    <cellStyle name="Normal 3 2 2 4 3 7 2 2" xfId="17748" xr:uid="{00000000-0005-0000-0000-000039450000}"/>
    <cellStyle name="Normal 3 2 2 4 3 7 3" xfId="17749" xr:uid="{00000000-0005-0000-0000-00003A450000}"/>
    <cellStyle name="Normal 3 2 2 4 3 8" xfId="17750" xr:uid="{00000000-0005-0000-0000-00003B450000}"/>
    <cellStyle name="Normal 3 2 2 4 3 8 2" xfId="17751" xr:uid="{00000000-0005-0000-0000-00003C450000}"/>
    <cellStyle name="Normal 3 2 2 4 3 9" xfId="17752" xr:uid="{00000000-0005-0000-0000-00003D450000}"/>
    <cellStyle name="Normal 3 2 2 4 3 9 2" xfId="17753" xr:uid="{00000000-0005-0000-0000-00003E450000}"/>
    <cellStyle name="Normal 3 2 2 4 4" xfId="17754" xr:uid="{00000000-0005-0000-0000-00003F450000}"/>
    <cellStyle name="Normal 3 2 2 4 4 10" xfId="17755" xr:uid="{00000000-0005-0000-0000-000040450000}"/>
    <cellStyle name="Normal 3 2 2 4 4 2" xfId="17756" xr:uid="{00000000-0005-0000-0000-000041450000}"/>
    <cellStyle name="Normal 3 2 2 4 4 2 2" xfId="17757" xr:uid="{00000000-0005-0000-0000-000042450000}"/>
    <cellStyle name="Normal 3 2 2 4 4 2 2 2" xfId="17758" xr:uid="{00000000-0005-0000-0000-000043450000}"/>
    <cellStyle name="Normal 3 2 2 4 4 2 2 2 2" xfId="17759" xr:uid="{00000000-0005-0000-0000-000044450000}"/>
    <cellStyle name="Normal 3 2 2 4 4 2 2 2 2 2" xfId="17760" xr:uid="{00000000-0005-0000-0000-000045450000}"/>
    <cellStyle name="Normal 3 2 2 4 4 2 2 2 2 2 2" xfId="17761" xr:uid="{00000000-0005-0000-0000-000046450000}"/>
    <cellStyle name="Normal 3 2 2 4 4 2 2 2 2 2 2 2" xfId="17762" xr:uid="{00000000-0005-0000-0000-000047450000}"/>
    <cellStyle name="Normal 3 2 2 4 4 2 2 2 2 2 3" xfId="17763" xr:uid="{00000000-0005-0000-0000-000048450000}"/>
    <cellStyle name="Normal 3 2 2 4 4 2 2 2 2 3" xfId="17764" xr:uid="{00000000-0005-0000-0000-000049450000}"/>
    <cellStyle name="Normal 3 2 2 4 4 2 2 2 2 3 2" xfId="17765" xr:uid="{00000000-0005-0000-0000-00004A450000}"/>
    <cellStyle name="Normal 3 2 2 4 4 2 2 2 2 4" xfId="17766" xr:uid="{00000000-0005-0000-0000-00004B450000}"/>
    <cellStyle name="Normal 3 2 2 4 4 2 2 2 3" xfId="17767" xr:uid="{00000000-0005-0000-0000-00004C450000}"/>
    <cellStyle name="Normal 3 2 2 4 4 2 2 2 3 2" xfId="17768" xr:uid="{00000000-0005-0000-0000-00004D450000}"/>
    <cellStyle name="Normal 3 2 2 4 4 2 2 2 3 2 2" xfId="17769" xr:uid="{00000000-0005-0000-0000-00004E450000}"/>
    <cellStyle name="Normal 3 2 2 4 4 2 2 2 3 3" xfId="17770" xr:uid="{00000000-0005-0000-0000-00004F450000}"/>
    <cellStyle name="Normal 3 2 2 4 4 2 2 2 4" xfId="17771" xr:uid="{00000000-0005-0000-0000-000050450000}"/>
    <cellStyle name="Normal 3 2 2 4 4 2 2 2 4 2" xfId="17772" xr:uid="{00000000-0005-0000-0000-000051450000}"/>
    <cellStyle name="Normal 3 2 2 4 4 2 2 2 5" xfId="17773" xr:uid="{00000000-0005-0000-0000-000052450000}"/>
    <cellStyle name="Normal 3 2 2 4 4 2 2 3" xfId="17774" xr:uid="{00000000-0005-0000-0000-000053450000}"/>
    <cellStyle name="Normal 3 2 2 4 4 2 2 3 2" xfId="17775" xr:uid="{00000000-0005-0000-0000-000054450000}"/>
    <cellStyle name="Normal 3 2 2 4 4 2 2 3 2 2" xfId="17776" xr:uid="{00000000-0005-0000-0000-000055450000}"/>
    <cellStyle name="Normal 3 2 2 4 4 2 2 3 2 2 2" xfId="17777" xr:uid="{00000000-0005-0000-0000-000056450000}"/>
    <cellStyle name="Normal 3 2 2 4 4 2 2 3 2 3" xfId="17778" xr:uid="{00000000-0005-0000-0000-000057450000}"/>
    <cellStyle name="Normal 3 2 2 4 4 2 2 3 3" xfId="17779" xr:uid="{00000000-0005-0000-0000-000058450000}"/>
    <cellStyle name="Normal 3 2 2 4 4 2 2 3 3 2" xfId="17780" xr:uid="{00000000-0005-0000-0000-000059450000}"/>
    <cellStyle name="Normal 3 2 2 4 4 2 2 3 4" xfId="17781" xr:uid="{00000000-0005-0000-0000-00005A450000}"/>
    <cellStyle name="Normal 3 2 2 4 4 2 2 4" xfId="17782" xr:uid="{00000000-0005-0000-0000-00005B450000}"/>
    <cellStyle name="Normal 3 2 2 4 4 2 2 4 2" xfId="17783" xr:uid="{00000000-0005-0000-0000-00005C450000}"/>
    <cellStyle name="Normal 3 2 2 4 4 2 2 4 2 2" xfId="17784" xr:uid="{00000000-0005-0000-0000-00005D450000}"/>
    <cellStyle name="Normal 3 2 2 4 4 2 2 4 2 2 2" xfId="17785" xr:uid="{00000000-0005-0000-0000-00005E450000}"/>
    <cellStyle name="Normal 3 2 2 4 4 2 2 4 2 3" xfId="17786" xr:uid="{00000000-0005-0000-0000-00005F450000}"/>
    <cellStyle name="Normal 3 2 2 4 4 2 2 4 3" xfId="17787" xr:uid="{00000000-0005-0000-0000-000060450000}"/>
    <cellStyle name="Normal 3 2 2 4 4 2 2 4 3 2" xfId="17788" xr:uid="{00000000-0005-0000-0000-000061450000}"/>
    <cellStyle name="Normal 3 2 2 4 4 2 2 4 4" xfId="17789" xr:uid="{00000000-0005-0000-0000-000062450000}"/>
    <cellStyle name="Normal 3 2 2 4 4 2 2 5" xfId="17790" xr:uid="{00000000-0005-0000-0000-000063450000}"/>
    <cellStyle name="Normal 3 2 2 4 4 2 2 5 2" xfId="17791" xr:uid="{00000000-0005-0000-0000-000064450000}"/>
    <cellStyle name="Normal 3 2 2 4 4 2 2 5 2 2" xfId="17792" xr:uid="{00000000-0005-0000-0000-000065450000}"/>
    <cellStyle name="Normal 3 2 2 4 4 2 2 5 3" xfId="17793" xr:uid="{00000000-0005-0000-0000-000066450000}"/>
    <cellStyle name="Normal 3 2 2 4 4 2 2 6" xfId="17794" xr:uid="{00000000-0005-0000-0000-000067450000}"/>
    <cellStyle name="Normal 3 2 2 4 4 2 2 6 2" xfId="17795" xr:uid="{00000000-0005-0000-0000-000068450000}"/>
    <cellStyle name="Normal 3 2 2 4 4 2 2 7" xfId="17796" xr:uid="{00000000-0005-0000-0000-000069450000}"/>
    <cellStyle name="Normal 3 2 2 4 4 2 2 7 2" xfId="17797" xr:uid="{00000000-0005-0000-0000-00006A450000}"/>
    <cellStyle name="Normal 3 2 2 4 4 2 2 8" xfId="17798" xr:uid="{00000000-0005-0000-0000-00006B450000}"/>
    <cellStyle name="Normal 3 2 2 4 4 2 3" xfId="17799" xr:uid="{00000000-0005-0000-0000-00006C450000}"/>
    <cellStyle name="Normal 3 2 2 4 4 2 3 2" xfId="17800" xr:uid="{00000000-0005-0000-0000-00006D450000}"/>
    <cellStyle name="Normal 3 2 2 4 4 2 3 2 2" xfId="17801" xr:uid="{00000000-0005-0000-0000-00006E450000}"/>
    <cellStyle name="Normal 3 2 2 4 4 2 3 2 2 2" xfId="17802" xr:uid="{00000000-0005-0000-0000-00006F450000}"/>
    <cellStyle name="Normal 3 2 2 4 4 2 3 2 2 2 2" xfId="17803" xr:uid="{00000000-0005-0000-0000-000070450000}"/>
    <cellStyle name="Normal 3 2 2 4 4 2 3 2 2 3" xfId="17804" xr:uid="{00000000-0005-0000-0000-000071450000}"/>
    <cellStyle name="Normal 3 2 2 4 4 2 3 2 3" xfId="17805" xr:uid="{00000000-0005-0000-0000-000072450000}"/>
    <cellStyle name="Normal 3 2 2 4 4 2 3 2 3 2" xfId="17806" xr:uid="{00000000-0005-0000-0000-000073450000}"/>
    <cellStyle name="Normal 3 2 2 4 4 2 3 2 4" xfId="17807" xr:uid="{00000000-0005-0000-0000-000074450000}"/>
    <cellStyle name="Normal 3 2 2 4 4 2 3 3" xfId="17808" xr:uid="{00000000-0005-0000-0000-000075450000}"/>
    <cellStyle name="Normal 3 2 2 4 4 2 3 3 2" xfId="17809" xr:uid="{00000000-0005-0000-0000-000076450000}"/>
    <cellStyle name="Normal 3 2 2 4 4 2 3 3 2 2" xfId="17810" xr:uid="{00000000-0005-0000-0000-000077450000}"/>
    <cellStyle name="Normal 3 2 2 4 4 2 3 3 3" xfId="17811" xr:uid="{00000000-0005-0000-0000-000078450000}"/>
    <cellStyle name="Normal 3 2 2 4 4 2 3 4" xfId="17812" xr:uid="{00000000-0005-0000-0000-000079450000}"/>
    <cellStyle name="Normal 3 2 2 4 4 2 3 4 2" xfId="17813" xr:uid="{00000000-0005-0000-0000-00007A450000}"/>
    <cellStyle name="Normal 3 2 2 4 4 2 3 5" xfId="17814" xr:uid="{00000000-0005-0000-0000-00007B450000}"/>
    <cellStyle name="Normal 3 2 2 4 4 2 4" xfId="17815" xr:uid="{00000000-0005-0000-0000-00007C450000}"/>
    <cellStyle name="Normal 3 2 2 4 4 2 4 2" xfId="17816" xr:uid="{00000000-0005-0000-0000-00007D450000}"/>
    <cellStyle name="Normal 3 2 2 4 4 2 4 2 2" xfId="17817" xr:uid="{00000000-0005-0000-0000-00007E450000}"/>
    <cellStyle name="Normal 3 2 2 4 4 2 4 2 2 2" xfId="17818" xr:uid="{00000000-0005-0000-0000-00007F450000}"/>
    <cellStyle name="Normal 3 2 2 4 4 2 4 2 3" xfId="17819" xr:uid="{00000000-0005-0000-0000-000080450000}"/>
    <cellStyle name="Normal 3 2 2 4 4 2 4 3" xfId="17820" xr:uid="{00000000-0005-0000-0000-000081450000}"/>
    <cellStyle name="Normal 3 2 2 4 4 2 4 3 2" xfId="17821" xr:uid="{00000000-0005-0000-0000-000082450000}"/>
    <cellStyle name="Normal 3 2 2 4 4 2 4 4" xfId="17822" xr:uid="{00000000-0005-0000-0000-000083450000}"/>
    <cellStyle name="Normal 3 2 2 4 4 2 5" xfId="17823" xr:uid="{00000000-0005-0000-0000-000084450000}"/>
    <cellStyle name="Normal 3 2 2 4 4 2 5 2" xfId="17824" xr:uid="{00000000-0005-0000-0000-000085450000}"/>
    <cellStyle name="Normal 3 2 2 4 4 2 5 2 2" xfId="17825" xr:uid="{00000000-0005-0000-0000-000086450000}"/>
    <cellStyle name="Normal 3 2 2 4 4 2 5 2 2 2" xfId="17826" xr:uid="{00000000-0005-0000-0000-000087450000}"/>
    <cellStyle name="Normal 3 2 2 4 4 2 5 2 3" xfId="17827" xr:uid="{00000000-0005-0000-0000-000088450000}"/>
    <cellStyle name="Normal 3 2 2 4 4 2 5 3" xfId="17828" xr:uid="{00000000-0005-0000-0000-000089450000}"/>
    <cellStyle name="Normal 3 2 2 4 4 2 5 3 2" xfId="17829" xr:uid="{00000000-0005-0000-0000-00008A450000}"/>
    <cellStyle name="Normal 3 2 2 4 4 2 5 4" xfId="17830" xr:uid="{00000000-0005-0000-0000-00008B450000}"/>
    <cellStyle name="Normal 3 2 2 4 4 2 6" xfId="17831" xr:uid="{00000000-0005-0000-0000-00008C450000}"/>
    <cellStyle name="Normal 3 2 2 4 4 2 6 2" xfId="17832" xr:uid="{00000000-0005-0000-0000-00008D450000}"/>
    <cellStyle name="Normal 3 2 2 4 4 2 6 2 2" xfId="17833" xr:uid="{00000000-0005-0000-0000-00008E450000}"/>
    <cellStyle name="Normal 3 2 2 4 4 2 6 3" xfId="17834" xr:uid="{00000000-0005-0000-0000-00008F450000}"/>
    <cellStyle name="Normal 3 2 2 4 4 2 7" xfId="17835" xr:uid="{00000000-0005-0000-0000-000090450000}"/>
    <cellStyle name="Normal 3 2 2 4 4 2 7 2" xfId="17836" xr:uid="{00000000-0005-0000-0000-000091450000}"/>
    <cellStyle name="Normal 3 2 2 4 4 2 8" xfId="17837" xr:uid="{00000000-0005-0000-0000-000092450000}"/>
    <cellStyle name="Normal 3 2 2 4 4 2 8 2" xfId="17838" xr:uid="{00000000-0005-0000-0000-000093450000}"/>
    <cellStyle name="Normal 3 2 2 4 4 2 9" xfId="17839" xr:uid="{00000000-0005-0000-0000-000094450000}"/>
    <cellStyle name="Normal 3 2 2 4 4 3" xfId="17840" xr:uid="{00000000-0005-0000-0000-000095450000}"/>
    <cellStyle name="Normal 3 2 2 4 4 3 2" xfId="17841" xr:uid="{00000000-0005-0000-0000-000096450000}"/>
    <cellStyle name="Normal 3 2 2 4 4 3 2 2" xfId="17842" xr:uid="{00000000-0005-0000-0000-000097450000}"/>
    <cellStyle name="Normal 3 2 2 4 4 3 2 2 2" xfId="17843" xr:uid="{00000000-0005-0000-0000-000098450000}"/>
    <cellStyle name="Normal 3 2 2 4 4 3 2 2 2 2" xfId="17844" xr:uid="{00000000-0005-0000-0000-000099450000}"/>
    <cellStyle name="Normal 3 2 2 4 4 3 2 2 2 2 2" xfId="17845" xr:uid="{00000000-0005-0000-0000-00009A450000}"/>
    <cellStyle name="Normal 3 2 2 4 4 3 2 2 2 3" xfId="17846" xr:uid="{00000000-0005-0000-0000-00009B450000}"/>
    <cellStyle name="Normal 3 2 2 4 4 3 2 2 3" xfId="17847" xr:uid="{00000000-0005-0000-0000-00009C450000}"/>
    <cellStyle name="Normal 3 2 2 4 4 3 2 2 3 2" xfId="17848" xr:uid="{00000000-0005-0000-0000-00009D450000}"/>
    <cellStyle name="Normal 3 2 2 4 4 3 2 2 4" xfId="17849" xr:uid="{00000000-0005-0000-0000-00009E450000}"/>
    <cellStyle name="Normal 3 2 2 4 4 3 2 3" xfId="17850" xr:uid="{00000000-0005-0000-0000-00009F450000}"/>
    <cellStyle name="Normal 3 2 2 4 4 3 2 3 2" xfId="17851" xr:uid="{00000000-0005-0000-0000-0000A0450000}"/>
    <cellStyle name="Normal 3 2 2 4 4 3 2 3 2 2" xfId="17852" xr:uid="{00000000-0005-0000-0000-0000A1450000}"/>
    <cellStyle name="Normal 3 2 2 4 4 3 2 3 3" xfId="17853" xr:uid="{00000000-0005-0000-0000-0000A2450000}"/>
    <cellStyle name="Normal 3 2 2 4 4 3 2 4" xfId="17854" xr:uid="{00000000-0005-0000-0000-0000A3450000}"/>
    <cellStyle name="Normal 3 2 2 4 4 3 2 4 2" xfId="17855" xr:uid="{00000000-0005-0000-0000-0000A4450000}"/>
    <cellStyle name="Normal 3 2 2 4 4 3 2 5" xfId="17856" xr:uid="{00000000-0005-0000-0000-0000A5450000}"/>
    <cellStyle name="Normal 3 2 2 4 4 3 3" xfId="17857" xr:uid="{00000000-0005-0000-0000-0000A6450000}"/>
    <cellStyle name="Normal 3 2 2 4 4 3 3 2" xfId="17858" xr:uid="{00000000-0005-0000-0000-0000A7450000}"/>
    <cellStyle name="Normal 3 2 2 4 4 3 3 2 2" xfId="17859" xr:uid="{00000000-0005-0000-0000-0000A8450000}"/>
    <cellStyle name="Normal 3 2 2 4 4 3 3 2 2 2" xfId="17860" xr:uid="{00000000-0005-0000-0000-0000A9450000}"/>
    <cellStyle name="Normal 3 2 2 4 4 3 3 2 3" xfId="17861" xr:uid="{00000000-0005-0000-0000-0000AA450000}"/>
    <cellStyle name="Normal 3 2 2 4 4 3 3 3" xfId="17862" xr:uid="{00000000-0005-0000-0000-0000AB450000}"/>
    <cellStyle name="Normal 3 2 2 4 4 3 3 3 2" xfId="17863" xr:uid="{00000000-0005-0000-0000-0000AC450000}"/>
    <cellStyle name="Normal 3 2 2 4 4 3 3 4" xfId="17864" xr:uid="{00000000-0005-0000-0000-0000AD450000}"/>
    <cellStyle name="Normal 3 2 2 4 4 3 4" xfId="17865" xr:uid="{00000000-0005-0000-0000-0000AE450000}"/>
    <cellStyle name="Normal 3 2 2 4 4 3 4 2" xfId="17866" xr:uid="{00000000-0005-0000-0000-0000AF450000}"/>
    <cellStyle name="Normal 3 2 2 4 4 3 4 2 2" xfId="17867" xr:uid="{00000000-0005-0000-0000-0000B0450000}"/>
    <cellStyle name="Normal 3 2 2 4 4 3 4 2 2 2" xfId="17868" xr:uid="{00000000-0005-0000-0000-0000B1450000}"/>
    <cellStyle name="Normal 3 2 2 4 4 3 4 2 3" xfId="17869" xr:uid="{00000000-0005-0000-0000-0000B2450000}"/>
    <cellStyle name="Normal 3 2 2 4 4 3 4 3" xfId="17870" xr:uid="{00000000-0005-0000-0000-0000B3450000}"/>
    <cellStyle name="Normal 3 2 2 4 4 3 4 3 2" xfId="17871" xr:uid="{00000000-0005-0000-0000-0000B4450000}"/>
    <cellStyle name="Normal 3 2 2 4 4 3 4 4" xfId="17872" xr:uid="{00000000-0005-0000-0000-0000B5450000}"/>
    <cellStyle name="Normal 3 2 2 4 4 3 5" xfId="17873" xr:uid="{00000000-0005-0000-0000-0000B6450000}"/>
    <cellStyle name="Normal 3 2 2 4 4 3 5 2" xfId="17874" xr:uid="{00000000-0005-0000-0000-0000B7450000}"/>
    <cellStyle name="Normal 3 2 2 4 4 3 5 2 2" xfId="17875" xr:uid="{00000000-0005-0000-0000-0000B8450000}"/>
    <cellStyle name="Normal 3 2 2 4 4 3 5 3" xfId="17876" xr:uid="{00000000-0005-0000-0000-0000B9450000}"/>
    <cellStyle name="Normal 3 2 2 4 4 3 6" xfId="17877" xr:uid="{00000000-0005-0000-0000-0000BA450000}"/>
    <cellStyle name="Normal 3 2 2 4 4 3 6 2" xfId="17878" xr:uid="{00000000-0005-0000-0000-0000BB450000}"/>
    <cellStyle name="Normal 3 2 2 4 4 3 7" xfId="17879" xr:uid="{00000000-0005-0000-0000-0000BC450000}"/>
    <cellStyle name="Normal 3 2 2 4 4 3 7 2" xfId="17880" xr:uid="{00000000-0005-0000-0000-0000BD450000}"/>
    <cellStyle name="Normal 3 2 2 4 4 3 8" xfId="17881" xr:uid="{00000000-0005-0000-0000-0000BE450000}"/>
    <cellStyle name="Normal 3 2 2 4 4 4" xfId="17882" xr:uid="{00000000-0005-0000-0000-0000BF450000}"/>
    <cellStyle name="Normal 3 2 2 4 4 4 2" xfId="17883" xr:uid="{00000000-0005-0000-0000-0000C0450000}"/>
    <cellStyle name="Normal 3 2 2 4 4 4 2 2" xfId="17884" xr:uid="{00000000-0005-0000-0000-0000C1450000}"/>
    <cellStyle name="Normal 3 2 2 4 4 4 2 2 2" xfId="17885" xr:uid="{00000000-0005-0000-0000-0000C2450000}"/>
    <cellStyle name="Normal 3 2 2 4 4 4 2 2 2 2" xfId="17886" xr:uid="{00000000-0005-0000-0000-0000C3450000}"/>
    <cellStyle name="Normal 3 2 2 4 4 4 2 2 3" xfId="17887" xr:uid="{00000000-0005-0000-0000-0000C4450000}"/>
    <cellStyle name="Normal 3 2 2 4 4 4 2 3" xfId="17888" xr:uid="{00000000-0005-0000-0000-0000C5450000}"/>
    <cellStyle name="Normal 3 2 2 4 4 4 2 3 2" xfId="17889" xr:uid="{00000000-0005-0000-0000-0000C6450000}"/>
    <cellStyle name="Normal 3 2 2 4 4 4 2 4" xfId="17890" xr:uid="{00000000-0005-0000-0000-0000C7450000}"/>
    <cellStyle name="Normal 3 2 2 4 4 4 3" xfId="17891" xr:uid="{00000000-0005-0000-0000-0000C8450000}"/>
    <cellStyle name="Normal 3 2 2 4 4 4 3 2" xfId="17892" xr:uid="{00000000-0005-0000-0000-0000C9450000}"/>
    <cellStyle name="Normal 3 2 2 4 4 4 3 2 2" xfId="17893" xr:uid="{00000000-0005-0000-0000-0000CA450000}"/>
    <cellStyle name="Normal 3 2 2 4 4 4 3 3" xfId="17894" xr:uid="{00000000-0005-0000-0000-0000CB450000}"/>
    <cellStyle name="Normal 3 2 2 4 4 4 4" xfId="17895" xr:uid="{00000000-0005-0000-0000-0000CC450000}"/>
    <cellStyle name="Normal 3 2 2 4 4 4 4 2" xfId="17896" xr:uid="{00000000-0005-0000-0000-0000CD450000}"/>
    <cellStyle name="Normal 3 2 2 4 4 4 5" xfId="17897" xr:uid="{00000000-0005-0000-0000-0000CE450000}"/>
    <cellStyle name="Normal 3 2 2 4 4 5" xfId="17898" xr:uid="{00000000-0005-0000-0000-0000CF450000}"/>
    <cellStyle name="Normal 3 2 2 4 4 5 2" xfId="17899" xr:uid="{00000000-0005-0000-0000-0000D0450000}"/>
    <cellStyle name="Normal 3 2 2 4 4 5 2 2" xfId="17900" xr:uid="{00000000-0005-0000-0000-0000D1450000}"/>
    <cellStyle name="Normal 3 2 2 4 4 5 2 2 2" xfId="17901" xr:uid="{00000000-0005-0000-0000-0000D2450000}"/>
    <cellStyle name="Normal 3 2 2 4 4 5 2 3" xfId="17902" xr:uid="{00000000-0005-0000-0000-0000D3450000}"/>
    <cellStyle name="Normal 3 2 2 4 4 5 3" xfId="17903" xr:uid="{00000000-0005-0000-0000-0000D4450000}"/>
    <cellStyle name="Normal 3 2 2 4 4 5 3 2" xfId="17904" xr:uid="{00000000-0005-0000-0000-0000D5450000}"/>
    <cellStyle name="Normal 3 2 2 4 4 5 4" xfId="17905" xr:uid="{00000000-0005-0000-0000-0000D6450000}"/>
    <cellStyle name="Normal 3 2 2 4 4 6" xfId="17906" xr:uid="{00000000-0005-0000-0000-0000D7450000}"/>
    <cellStyle name="Normal 3 2 2 4 4 6 2" xfId="17907" xr:uid="{00000000-0005-0000-0000-0000D8450000}"/>
    <cellStyle name="Normal 3 2 2 4 4 6 2 2" xfId="17908" xr:uid="{00000000-0005-0000-0000-0000D9450000}"/>
    <cellStyle name="Normal 3 2 2 4 4 6 2 2 2" xfId="17909" xr:uid="{00000000-0005-0000-0000-0000DA450000}"/>
    <cellStyle name="Normal 3 2 2 4 4 6 2 3" xfId="17910" xr:uid="{00000000-0005-0000-0000-0000DB450000}"/>
    <cellStyle name="Normal 3 2 2 4 4 6 3" xfId="17911" xr:uid="{00000000-0005-0000-0000-0000DC450000}"/>
    <cellStyle name="Normal 3 2 2 4 4 6 3 2" xfId="17912" xr:uid="{00000000-0005-0000-0000-0000DD450000}"/>
    <cellStyle name="Normal 3 2 2 4 4 6 4" xfId="17913" xr:uid="{00000000-0005-0000-0000-0000DE450000}"/>
    <cellStyle name="Normal 3 2 2 4 4 7" xfId="17914" xr:uid="{00000000-0005-0000-0000-0000DF450000}"/>
    <cellStyle name="Normal 3 2 2 4 4 7 2" xfId="17915" xr:uid="{00000000-0005-0000-0000-0000E0450000}"/>
    <cellStyle name="Normal 3 2 2 4 4 7 2 2" xfId="17916" xr:uid="{00000000-0005-0000-0000-0000E1450000}"/>
    <cellStyle name="Normal 3 2 2 4 4 7 3" xfId="17917" xr:uid="{00000000-0005-0000-0000-0000E2450000}"/>
    <cellStyle name="Normal 3 2 2 4 4 8" xfId="17918" xr:uid="{00000000-0005-0000-0000-0000E3450000}"/>
    <cellStyle name="Normal 3 2 2 4 4 8 2" xfId="17919" xr:uid="{00000000-0005-0000-0000-0000E4450000}"/>
    <cellStyle name="Normal 3 2 2 4 4 9" xfId="17920" xr:uid="{00000000-0005-0000-0000-0000E5450000}"/>
    <cellStyle name="Normal 3 2 2 4 4 9 2" xfId="17921" xr:uid="{00000000-0005-0000-0000-0000E6450000}"/>
    <cellStyle name="Normal 3 2 2 4 5" xfId="17922" xr:uid="{00000000-0005-0000-0000-0000E7450000}"/>
    <cellStyle name="Normal 3 2 2 4 5 2" xfId="17923" xr:uid="{00000000-0005-0000-0000-0000E8450000}"/>
    <cellStyle name="Normal 3 2 2 4 5 2 2" xfId="17924" xr:uid="{00000000-0005-0000-0000-0000E9450000}"/>
    <cellStyle name="Normal 3 2 2 4 5 2 2 2" xfId="17925" xr:uid="{00000000-0005-0000-0000-0000EA450000}"/>
    <cellStyle name="Normal 3 2 2 4 5 2 2 2 2" xfId="17926" xr:uid="{00000000-0005-0000-0000-0000EB450000}"/>
    <cellStyle name="Normal 3 2 2 4 5 2 2 2 2 2" xfId="17927" xr:uid="{00000000-0005-0000-0000-0000EC450000}"/>
    <cellStyle name="Normal 3 2 2 4 5 2 2 2 2 2 2" xfId="17928" xr:uid="{00000000-0005-0000-0000-0000ED450000}"/>
    <cellStyle name="Normal 3 2 2 4 5 2 2 2 2 3" xfId="17929" xr:uid="{00000000-0005-0000-0000-0000EE450000}"/>
    <cellStyle name="Normal 3 2 2 4 5 2 2 2 3" xfId="17930" xr:uid="{00000000-0005-0000-0000-0000EF450000}"/>
    <cellStyle name="Normal 3 2 2 4 5 2 2 2 3 2" xfId="17931" xr:uid="{00000000-0005-0000-0000-0000F0450000}"/>
    <cellStyle name="Normal 3 2 2 4 5 2 2 2 4" xfId="17932" xr:uid="{00000000-0005-0000-0000-0000F1450000}"/>
    <cellStyle name="Normal 3 2 2 4 5 2 2 3" xfId="17933" xr:uid="{00000000-0005-0000-0000-0000F2450000}"/>
    <cellStyle name="Normal 3 2 2 4 5 2 2 3 2" xfId="17934" xr:uid="{00000000-0005-0000-0000-0000F3450000}"/>
    <cellStyle name="Normal 3 2 2 4 5 2 2 3 2 2" xfId="17935" xr:uid="{00000000-0005-0000-0000-0000F4450000}"/>
    <cellStyle name="Normal 3 2 2 4 5 2 2 3 3" xfId="17936" xr:uid="{00000000-0005-0000-0000-0000F5450000}"/>
    <cellStyle name="Normal 3 2 2 4 5 2 2 4" xfId="17937" xr:uid="{00000000-0005-0000-0000-0000F6450000}"/>
    <cellStyle name="Normal 3 2 2 4 5 2 2 4 2" xfId="17938" xr:uid="{00000000-0005-0000-0000-0000F7450000}"/>
    <cellStyle name="Normal 3 2 2 4 5 2 2 5" xfId="17939" xr:uid="{00000000-0005-0000-0000-0000F8450000}"/>
    <cellStyle name="Normal 3 2 2 4 5 2 3" xfId="17940" xr:uid="{00000000-0005-0000-0000-0000F9450000}"/>
    <cellStyle name="Normal 3 2 2 4 5 2 3 2" xfId="17941" xr:uid="{00000000-0005-0000-0000-0000FA450000}"/>
    <cellStyle name="Normal 3 2 2 4 5 2 3 2 2" xfId="17942" xr:uid="{00000000-0005-0000-0000-0000FB450000}"/>
    <cellStyle name="Normal 3 2 2 4 5 2 3 2 2 2" xfId="17943" xr:uid="{00000000-0005-0000-0000-0000FC450000}"/>
    <cellStyle name="Normal 3 2 2 4 5 2 3 2 3" xfId="17944" xr:uid="{00000000-0005-0000-0000-0000FD450000}"/>
    <cellStyle name="Normal 3 2 2 4 5 2 3 3" xfId="17945" xr:uid="{00000000-0005-0000-0000-0000FE450000}"/>
    <cellStyle name="Normal 3 2 2 4 5 2 3 3 2" xfId="17946" xr:uid="{00000000-0005-0000-0000-0000FF450000}"/>
    <cellStyle name="Normal 3 2 2 4 5 2 3 4" xfId="17947" xr:uid="{00000000-0005-0000-0000-000000460000}"/>
    <cellStyle name="Normal 3 2 2 4 5 2 4" xfId="17948" xr:uid="{00000000-0005-0000-0000-000001460000}"/>
    <cellStyle name="Normal 3 2 2 4 5 2 4 2" xfId="17949" xr:uid="{00000000-0005-0000-0000-000002460000}"/>
    <cellStyle name="Normal 3 2 2 4 5 2 4 2 2" xfId="17950" xr:uid="{00000000-0005-0000-0000-000003460000}"/>
    <cellStyle name="Normal 3 2 2 4 5 2 4 2 2 2" xfId="17951" xr:uid="{00000000-0005-0000-0000-000004460000}"/>
    <cellStyle name="Normal 3 2 2 4 5 2 4 2 3" xfId="17952" xr:uid="{00000000-0005-0000-0000-000005460000}"/>
    <cellStyle name="Normal 3 2 2 4 5 2 4 3" xfId="17953" xr:uid="{00000000-0005-0000-0000-000006460000}"/>
    <cellStyle name="Normal 3 2 2 4 5 2 4 3 2" xfId="17954" xr:uid="{00000000-0005-0000-0000-000007460000}"/>
    <cellStyle name="Normal 3 2 2 4 5 2 4 4" xfId="17955" xr:uid="{00000000-0005-0000-0000-000008460000}"/>
    <cellStyle name="Normal 3 2 2 4 5 2 5" xfId="17956" xr:uid="{00000000-0005-0000-0000-000009460000}"/>
    <cellStyle name="Normal 3 2 2 4 5 2 5 2" xfId="17957" xr:uid="{00000000-0005-0000-0000-00000A460000}"/>
    <cellStyle name="Normal 3 2 2 4 5 2 5 2 2" xfId="17958" xr:uid="{00000000-0005-0000-0000-00000B460000}"/>
    <cellStyle name="Normal 3 2 2 4 5 2 5 3" xfId="17959" xr:uid="{00000000-0005-0000-0000-00000C460000}"/>
    <cellStyle name="Normal 3 2 2 4 5 2 6" xfId="17960" xr:uid="{00000000-0005-0000-0000-00000D460000}"/>
    <cellStyle name="Normal 3 2 2 4 5 2 6 2" xfId="17961" xr:uid="{00000000-0005-0000-0000-00000E460000}"/>
    <cellStyle name="Normal 3 2 2 4 5 2 7" xfId="17962" xr:uid="{00000000-0005-0000-0000-00000F460000}"/>
    <cellStyle name="Normal 3 2 2 4 5 2 7 2" xfId="17963" xr:uid="{00000000-0005-0000-0000-000010460000}"/>
    <cellStyle name="Normal 3 2 2 4 5 2 8" xfId="17964" xr:uid="{00000000-0005-0000-0000-000011460000}"/>
    <cellStyle name="Normal 3 2 2 4 5 3" xfId="17965" xr:uid="{00000000-0005-0000-0000-000012460000}"/>
    <cellStyle name="Normal 3 2 2 4 5 3 2" xfId="17966" xr:uid="{00000000-0005-0000-0000-000013460000}"/>
    <cellStyle name="Normal 3 2 2 4 5 3 2 2" xfId="17967" xr:uid="{00000000-0005-0000-0000-000014460000}"/>
    <cellStyle name="Normal 3 2 2 4 5 3 2 2 2" xfId="17968" xr:uid="{00000000-0005-0000-0000-000015460000}"/>
    <cellStyle name="Normal 3 2 2 4 5 3 2 2 2 2" xfId="17969" xr:uid="{00000000-0005-0000-0000-000016460000}"/>
    <cellStyle name="Normal 3 2 2 4 5 3 2 2 3" xfId="17970" xr:uid="{00000000-0005-0000-0000-000017460000}"/>
    <cellStyle name="Normal 3 2 2 4 5 3 2 3" xfId="17971" xr:uid="{00000000-0005-0000-0000-000018460000}"/>
    <cellStyle name="Normal 3 2 2 4 5 3 2 3 2" xfId="17972" xr:uid="{00000000-0005-0000-0000-000019460000}"/>
    <cellStyle name="Normal 3 2 2 4 5 3 2 4" xfId="17973" xr:uid="{00000000-0005-0000-0000-00001A460000}"/>
    <cellStyle name="Normal 3 2 2 4 5 3 3" xfId="17974" xr:uid="{00000000-0005-0000-0000-00001B460000}"/>
    <cellStyle name="Normal 3 2 2 4 5 3 3 2" xfId="17975" xr:uid="{00000000-0005-0000-0000-00001C460000}"/>
    <cellStyle name="Normal 3 2 2 4 5 3 3 2 2" xfId="17976" xr:uid="{00000000-0005-0000-0000-00001D460000}"/>
    <cellStyle name="Normal 3 2 2 4 5 3 3 3" xfId="17977" xr:uid="{00000000-0005-0000-0000-00001E460000}"/>
    <cellStyle name="Normal 3 2 2 4 5 3 4" xfId="17978" xr:uid="{00000000-0005-0000-0000-00001F460000}"/>
    <cellStyle name="Normal 3 2 2 4 5 3 4 2" xfId="17979" xr:uid="{00000000-0005-0000-0000-000020460000}"/>
    <cellStyle name="Normal 3 2 2 4 5 3 5" xfId="17980" xr:uid="{00000000-0005-0000-0000-000021460000}"/>
    <cellStyle name="Normal 3 2 2 4 5 4" xfId="17981" xr:uid="{00000000-0005-0000-0000-000022460000}"/>
    <cellStyle name="Normal 3 2 2 4 5 4 2" xfId="17982" xr:uid="{00000000-0005-0000-0000-000023460000}"/>
    <cellStyle name="Normal 3 2 2 4 5 4 2 2" xfId="17983" xr:uid="{00000000-0005-0000-0000-000024460000}"/>
    <cellStyle name="Normal 3 2 2 4 5 4 2 2 2" xfId="17984" xr:uid="{00000000-0005-0000-0000-000025460000}"/>
    <cellStyle name="Normal 3 2 2 4 5 4 2 3" xfId="17985" xr:uid="{00000000-0005-0000-0000-000026460000}"/>
    <cellStyle name="Normal 3 2 2 4 5 4 3" xfId="17986" xr:uid="{00000000-0005-0000-0000-000027460000}"/>
    <cellStyle name="Normal 3 2 2 4 5 4 3 2" xfId="17987" xr:uid="{00000000-0005-0000-0000-000028460000}"/>
    <cellStyle name="Normal 3 2 2 4 5 4 4" xfId="17988" xr:uid="{00000000-0005-0000-0000-000029460000}"/>
    <cellStyle name="Normal 3 2 2 4 5 5" xfId="17989" xr:uid="{00000000-0005-0000-0000-00002A460000}"/>
    <cellStyle name="Normal 3 2 2 4 5 5 2" xfId="17990" xr:uid="{00000000-0005-0000-0000-00002B460000}"/>
    <cellStyle name="Normal 3 2 2 4 5 5 2 2" xfId="17991" xr:uid="{00000000-0005-0000-0000-00002C460000}"/>
    <cellStyle name="Normal 3 2 2 4 5 5 2 2 2" xfId="17992" xr:uid="{00000000-0005-0000-0000-00002D460000}"/>
    <cellStyle name="Normal 3 2 2 4 5 5 2 3" xfId="17993" xr:uid="{00000000-0005-0000-0000-00002E460000}"/>
    <cellStyle name="Normal 3 2 2 4 5 5 3" xfId="17994" xr:uid="{00000000-0005-0000-0000-00002F460000}"/>
    <cellStyle name="Normal 3 2 2 4 5 5 3 2" xfId="17995" xr:uid="{00000000-0005-0000-0000-000030460000}"/>
    <cellStyle name="Normal 3 2 2 4 5 5 4" xfId="17996" xr:uid="{00000000-0005-0000-0000-000031460000}"/>
    <cellStyle name="Normal 3 2 2 4 5 6" xfId="17997" xr:uid="{00000000-0005-0000-0000-000032460000}"/>
    <cellStyle name="Normal 3 2 2 4 5 6 2" xfId="17998" xr:uid="{00000000-0005-0000-0000-000033460000}"/>
    <cellStyle name="Normal 3 2 2 4 5 6 2 2" xfId="17999" xr:uid="{00000000-0005-0000-0000-000034460000}"/>
    <cellStyle name="Normal 3 2 2 4 5 6 3" xfId="18000" xr:uid="{00000000-0005-0000-0000-000035460000}"/>
    <cellStyle name="Normal 3 2 2 4 5 7" xfId="18001" xr:uid="{00000000-0005-0000-0000-000036460000}"/>
    <cellStyle name="Normal 3 2 2 4 5 7 2" xfId="18002" xr:uid="{00000000-0005-0000-0000-000037460000}"/>
    <cellStyle name="Normal 3 2 2 4 5 8" xfId="18003" xr:uid="{00000000-0005-0000-0000-000038460000}"/>
    <cellStyle name="Normal 3 2 2 4 5 8 2" xfId="18004" xr:uid="{00000000-0005-0000-0000-000039460000}"/>
    <cellStyle name="Normal 3 2 2 4 5 9" xfId="18005" xr:uid="{00000000-0005-0000-0000-00003A460000}"/>
    <cellStyle name="Normal 3 2 2 4 6" xfId="18006" xr:uid="{00000000-0005-0000-0000-00003B460000}"/>
    <cellStyle name="Normal 3 2 2 4 6 2" xfId="18007" xr:uid="{00000000-0005-0000-0000-00003C460000}"/>
    <cellStyle name="Normal 3 2 2 4 6 2 2" xfId="18008" xr:uid="{00000000-0005-0000-0000-00003D460000}"/>
    <cellStyle name="Normal 3 2 2 4 6 2 2 2" xfId="18009" xr:uid="{00000000-0005-0000-0000-00003E460000}"/>
    <cellStyle name="Normal 3 2 2 4 6 2 2 2 2" xfId="18010" xr:uid="{00000000-0005-0000-0000-00003F460000}"/>
    <cellStyle name="Normal 3 2 2 4 6 2 2 2 2 2" xfId="18011" xr:uid="{00000000-0005-0000-0000-000040460000}"/>
    <cellStyle name="Normal 3 2 2 4 6 2 2 2 3" xfId="18012" xr:uid="{00000000-0005-0000-0000-000041460000}"/>
    <cellStyle name="Normal 3 2 2 4 6 2 2 3" xfId="18013" xr:uid="{00000000-0005-0000-0000-000042460000}"/>
    <cellStyle name="Normal 3 2 2 4 6 2 2 3 2" xfId="18014" xr:uid="{00000000-0005-0000-0000-000043460000}"/>
    <cellStyle name="Normal 3 2 2 4 6 2 2 4" xfId="18015" xr:uid="{00000000-0005-0000-0000-000044460000}"/>
    <cellStyle name="Normal 3 2 2 4 6 2 3" xfId="18016" xr:uid="{00000000-0005-0000-0000-000045460000}"/>
    <cellStyle name="Normal 3 2 2 4 6 2 3 2" xfId="18017" xr:uid="{00000000-0005-0000-0000-000046460000}"/>
    <cellStyle name="Normal 3 2 2 4 6 2 3 2 2" xfId="18018" xr:uid="{00000000-0005-0000-0000-000047460000}"/>
    <cellStyle name="Normal 3 2 2 4 6 2 3 3" xfId="18019" xr:uid="{00000000-0005-0000-0000-000048460000}"/>
    <cellStyle name="Normal 3 2 2 4 6 2 4" xfId="18020" xr:uid="{00000000-0005-0000-0000-000049460000}"/>
    <cellStyle name="Normal 3 2 2 4 6 2 4 2" xfId="18021" xr:uid="{00000000-0005-0000-0000-00004A460000}"/>
    <cellStyle name="Normal 3 2 2 4 6 2 5" xfId="18022" xr:uid="{00000000-0005-0000-0000-00004B460000}"/>
    <cellStyle name="Normal 3 2 2 4 6 3" xfId="18023" xr:uid="{00000000-0005-0000-0000-00004C460000}"/>
    <cellStyle name="Normal 3 2 2 4 6 3 2" xfId="18024" xr:uid="{00000000-0005-0000-0000-00004D460000}"/>
    <cellStyle name="Normal 3 2 2 4 6 3 2 2" xfId="18025" xr:uid="{00000000-0005-0000-0000-00004E460000}"/>
    <cellStyle name="Normal 3 2 2 4 6 3 2 2 2" xfId="18026" xr:uid="{00000000-0005-0000-0000-00004F460000}"/>
    <cellStyle name="Normal 3 2 2 4 6 3 2 3" xfId="18027" xr:uid="{00000000-0005-0000-0000-000050460000}"/>
    <cellStyle name="Normal 3 2 2 4 6 3 3" xfId="18028" xr:uid="{00000000-0005-0000-0000-000051460000}"/>
    <cellStyle name="Normal 3 2 2 4 6 3 3 2" xfId="18029" xr:uid="{00000000-0005-0000-0000-000052460000}"/>
    <cellStyle name="Normal 3 2 2 4 6 3 4" xfId="18030" xr:uid="{00000000-0005-0000-0000-000053460000}"/>
    <cellStyle name="Normal 3 2 2 4 6 4" xfId="18031" xr:uid="{00000000-0005-0000-0000-000054460000}"/>
    <cellStyle name="Normal 3 2 2 4 6 4 2" xfId="18032" xr:uid="{00000000-0005-0000-0000-000055460000}"/>
    <cellStyle name="Normal 3 2 2 4 6 4 2 2" xfId="18033" xr:uid="{00000000-0005-0000-0000-000056460000}"/>
    <cellStyle name="Normal 3 2 2 4 6 4 2 2 2" xfId="18034" xr:uid="{00000000-0005-0000-0000-000057460000}"/>
    <cellStyle name="Normal 3 2 2 4 6 4 2 3" xfId="18035" xr:uid="{00000000-0005-0000-0000-000058460000}"/>
    <cellStyle name="Normal 3 2 2 4 6 4 3" xfId="18036" xr:uid="{00000000-0005-0000-0000-000059460000}"/>
    <cellStyle name="Normal 3 2 2 4 6 4 3 2" xfId="18037" xr:uid="{00000000-0005-0000-0000-00005A460000}"/>
    <cellStyle name="Normal 3 2 2 4 6 4 4" xfId="18038" xr:uid="{00000000-0005-0000-0000-00005B460000}"/>
    <cellStyle name="Normal 3 2 2 4 6 5" xfId="18039" xr:uid="{00000000-0005-0000-0000-00005C460000}"/>
    <cellStyle name="Normal 3 2 2 4 6 5 2" xfId="18040" xr:uid="{00000000-0005-0000-0000-00005D460000}"/>
    <cellStyle name="Normal 3 2 2 4 6 5 2 2" xfId="18041" xr:uid="{00000000-0005-0000-0000-00005E460000}"/>
    <cellStyle name="Normal 3 2 2 4 6 5 3" xfId="18042" xr:uid="{00000000-0005-0000-0000-00005F460000}"/>
    <cellStyle name="Normal 3 2 2 4 6 6" xfId="18043" xr:uid="{00000000-0005-0000-0000-000060460000}"/>
    <cellStyle name="Normal 3 2 2 4 6 6 2" xfId="18044" xr:uid="{00000000-0005-0000-0000-000061460000}"/>
    <cellStyle name="Normal 3 2 2 4 6 7" xfId="18045" xr:uid="{00000000-0005-0000-0000-000062460000}"/>
    <cellStyle name="Normal 3 2 2 4 6 7 2" xfId="18046" xr:uid="{00000000-0005-0000-0000-000063460000}"/>
    <cellStyle name="Normal 3 2 2 4 6 8" xfId="18047" xr:uid="{00000000-0005-0000-0000-000064460000}"/>
    <cellStyle name="Normal 3 2 2 4 7" xfId="18048" xr:uid="{00000000-0005-0000-0000-000065460000}"/>
    <cellStyle name="Normal 3 2 2 4 7 2" xfId="18049" xr:uid="{00000000-0005-0000-0000-000066460000}"/>
    <cellStyle name="Normal 3 2 2 4 7 2 2" xfId="18050" xr:uid="{00000000-0005-0000-0000-000067460000}"/>
    <cellStyle name="Normal 3 2 2 4 7 2 2 2" xfId="18051" xr:uid="{00000000-0005-0000-0000-000068460000}"/>
    <cellStyle name="Normal 3 2 2 4 7 2 2 2 2" xfId="18052" xr:uid="{00000000-0005-0000-0000-000069460000}"/>
    <cellStyle name="Normal 3 2 2 4 7 2 2 2 2 2" xfId="18053" xr:uid="{00000000-0005-0000-0000-00006A460000}"/>
    <cellStyle name="Normal 3 2 2 4 7 2 2 2 3" xfId="18054" xr:uid="{00000000-0005-0000-0000-00006B460000}"/>
    <cellStyle name="Normal 3 2 2 4 7 2 2 3" xfId="18055" xr:uid="{00000000-0005-0000-0000-00006C460000}"/>
    <cellStyle name="Normal 3 2 2 4 7 2 2 3 2" xfId="18056" xr:uid="{00000000-0005-0000-0000-00006D460000}"/>
    <cellStyle name="Normal 3 2 2 4 7 2 2 4" xfId="18057" xr:uid="{00000000-0005-0000-0000-00006E460000}"/>
    <cellStyle name="Normal 3 2 2 4 7 2 3" xfId="18058" xr:uid="{00000000-0005-0000-0000-00006F460000}"/>
    <cellStyle name="Normal 3 2 2 4 7 2 3 2" xfId="18059" xr:uid="{00000000-0005-0000-0000-000070460000}"/>
    <cellStyle name="Normal 3 2 2 4 7 2 3 2 2" xfId="18060" xr:uid="{00000000-0005-0000-0000-000071460000}"/>
    <cellStyle name="Normal 3 2 2 4 7 2 3 3" xfId="18061" xr:uid="{00000000-0005-0000-0000-000072460000}"/>
    <cellStyle name="Normal 3 2 2 4 7 2 4" xfId="18062" xr:uid="{00000000-0005-0000-0000-000073460000}"/>
    <cellStyle name="Normal 3 2 2 4 7 2 4 2" xfId="18063" xr:uid="{00000000-0005-0000-0000-000074460000}"/>
    <cellStyle name="Normal 3 2 2 4 7 2 5" xfId="18064" xr:uid="{00000000-0005-0000-0000-000075460000}"/>
    <cellStyle name="Normal 3 2 2 4 7 3" xfId="18065" xr:uid="{00000000-0005-0000-0000-000076460000}"/>
    <cellStyle name="Normal 3 2 2 4 7 3 2" xfId="18066" xr:uid="{00000000-0005-0000-0000-000077460000}"/>
    <cellStyle name="Normal 3 2 2 4 7 3 2 2" xfId="18067" xr:uid="{00000000-0005-0000-0000-000078460000}"/>
    <cellStyle name="Normal 3 2 2 4 7 3 2 2 2" xfId="18068" xr:uid="{00000000-0005-0000-0000-000079460000}"/>
    <cellStyle name="Normal 3 2 2 4 7 3 2 3" xfId="18069" xr:uid="{00000000-0005-0000-0000-00007A460000}"/>
    <cellStyle name="Normal 3 2 2 4 7 3 3" xfId="18070" xr:uid="{00000000-0005-0000-0000-00007B460000}"/>
    <cellStyle name="Normal 3 2 2 4 7 3 3 2" xfId="18071" xr:uid="{00000000-0005-0000-0000-00007C460000}"/>
    <cellStyle name="Normal 3 2 2 4 7 3 4" xfId="18072" xr:uid="{00000000-0005-0000-0000-00007D460000}"/>
    <cellStyle name="Normal 3 2 2 4 7 4" xfId="18073" xr:uid="{00000000-0005-0000-0000-00007E460000}"/>
    <cellStyle name="Normal 3 2 2 4 7 4 2" xfId="18074" xr:uid="{00000000-0005-0000-0000-00007F460000}"/>
    <cellStyle name="Normal 3 2 2 4 7 4 2 2" xfId="18075" xr:uid="{00000000-0005-0000-0000-000080460000}"/>
    <cellStyle name="Normal 3 2 2 4 7 4 3" xfId="18076" xr:uid="{00000000-0005-0000-0000-000081460000}"/>
    <cellStyle name="Normal 3 2 2 4 7 5" xfId="18077" xr:uid="{00000000-0005-0000-0000-000082460000}"/>
    <cellStyle name="Normal 3 2 2 4 7 5 2" xfId="18078" xr:uid="{00000000-0005-0000-0000-000083460000}"/>
    <cellStyle name="Normal 3 2 2 4 7 6" xfId="18079" xr:uid="{00000000-0005-0000-0000-000084460000}"/>
    <cellStyle name="Normal 3 2 2 4 8" xfId="18080" xr:uid="{00000000-0005-0000-0000-000085460000}"/>
    <cellStyle name="Normal 3 2 2 4 8 2" xfId="18081" xr:uid="{00000000-0005-0000-0000-000086460000}"/>
    <cellStyle name="Normal 3 2 2 4 8 2 2" xfId="18082" xr:uid="{00000000-0005-0000-0000-000087460000}"/>
    <cellStyle name="Normal 3 2 2 4 8 2 2 2" xfId="18083" xr:uid="{00000000-0005-0000-0000-000088460000}"/>
    <cellStyle name="Normal 3 2 2 4 8 2 2 2 2" xfId="18084" xr:uid="{00000000-0005-0000-0000-000089460000}"/>
    <cellStyle name="Normal 3 2 2 4 8 2 2 2 2 2" xfId="18085" xr:uid="{00000000-0005-0000-0000-00008A460000}"/>
    <cellStyle name="Normal 3 2 2 4 8 2 2 2 3" xfId="18086" xr:uid="{00000000-0005-0000-0000-00008B460000}"/>
    <cellStyle name="Normal 3 2 2 4 8 2 2 3" xfId="18087" xr:uid="{00000000-0005-0000-0000-00008C460000}"/>
    <cellStyle name="Normal 3 2 2 4 8 2 2 3 2" xfId="18088" xr:uid="{00000000-0005-0000-0000-00008D460000}"/>
    <cellStyle name="Normal 3 2 2 4 8 2 2 4" xfId="18089" xr:uid="{00000000-0005-0000-0000-00008E460000}"/>
    <cellStyle name="Normal 3 2 2 4 8 2 3" xfId="18090" xr:uid="{00000000-0005-0000-0000-00008F460000}"/>
    <cellStyle name="Normal 3 2 2 4 8 2 3 2" xfId="18091" xr:uid="{00000000-0005-0000-0000-000090460000}"/>
    <cellStyle name="Normal 3 2 2 4 8 2 3 2 2" xfId="18092" xr:uid="{00000000-0005-0000-0000-000091460000}"/>
    <cellStyle name="Normal 3 2 2 4 8 2 3 3" xfId="18093" xr:uid="{00000000-0005-0000-0000-000092460000}"/>
    <cellStyle name="Normal 3 2 2 4 8 2 4" xfId="18094" xr:uid="{00000000-0005-0000-0000-000093460000}"/>
    <cellStyle name="Normal 3 2 2 4 8 2 4 2" xfId="18095" xr:uid="{00000000-0005-0000-0000-000094460000}"/>
    <cellStyle name="Normal 3 2 2 4 8 2 5" xfId="18096" xr:uid="{00000000-0005-0000-0000-000095460000}"/>
    <cellStyle name="Normal 3 2 2 4 8 3" xfId="18097" xr:uid="{00000000-0005-0000-0000-000096460000}"/>
    <cellStyle name="Normal 3 2 2 4 8 3 2" xfId="18098" xr:uid="{00000000-0005-0000-0000-000097460000}"/>
    <cellStyle name="Normal 3 2 2 4 8 3 2 2" xfId="18099" xr:uid="{00000000-0005-0000-0000-000098460000}"/>
    <cellStyle name="Normal 3 2 2 4 8 3 2 2 2" xfId="18100" xr:uid="{00000000-0005-0000-0000-000099460000}"/>
    <cellStyle name="Normal 3 2 2 4 8 3 2 3" xfId="18101" xr:uid="{00000000-0005-0000-0000-00009A460000}"/>
    <cellStyle name="Normal 3 2 2 4 8 3 3" xfId="18102" xr:uid="{00000000-0005-0000-0000-00009B460000}"/>
    <cellStyle name="Normal 3 2 2 4 8 3 3 2" xfId="18103" xr:uid="{00000000-0005-0000-0000-00009C460000}"/>
    <cellStyle name="Normal 3 2 2 4 8 3 4" xfId="18104" xr:uid="{00000000-0005-0000-0000-00009D460000}"/>
    <cellStyle name="Normal 3 2 2 4 8 4" xfId="18105" xr:uid="{00000000-0005-0000-0000-00009E460000}"/>
    <cellStyle name="Normal 3 2 2 4 8 4 2" xfId="18106" xr:uid="{00000000-0005-0000-0000-00009F460000}"/>
    <cellStyle name="Normal 3 2 2 4 8 4 2 2" xfId="18107" xr:uid="{00000000-0005-0000-0000-0000A0460000}"/>
    <cellStyle name="Normal 3 2 2 4 8 4 3" xfId="18108" xr:uid="{00000000-0005-0000-0000-0000A1460000}"/>
    <cellStyle name="Normal 3 2 2 4 8 5" xfId="18109" xr:uid="{00000000-0005-0000-0000-0000A2460000}"/>
    <cellStyle name="Normal 3 2 2 4 8 5 2" xfId="18110" xr:uid="{00000000-0005-0000-0000-0000A3460000}"/>
    <cellStyle name="Normal 3 2 2 4 8 6" xfId="18111" xr:uid="{00000000-0005-0000-0000-0000A4460000}"/>
    <cellStyle name="Normal 3 2 2 4 9" xfId="18112" xr:uid="{00000000-0005-0000-0000-0000A5460000}"/>
    <cellStyle name="Normal 3 2 2 4 9 2" xfId="18113" xr:uid="{00000000-0005-0000-0000-0000A6460000}"/>
    <cellStyle name="Normal 3 2 2 4 9 2 2" xfId="18114" xr:uid="{00000000-0005-0000-0000-0000A7460000}"/>
    <cellStyle name="Normal 3 2 2 4 9 2 2 2" xfId="18115" xr:uid="{00000000-0005-0000-0000-0000A8460000}"/>
    <cellStyle name="Normal 3 2 2 4 9 2 2 2 2" xfId="18116" xr:uid="{00000000-0005-0000-0000-0000A9460000}"/>
    <cellStyle name="Normal 3 2 2 4 9 2 2 3" xfId="18117" xr:uid="{00000000-0005-0000-0000-0000AA460000}"/>
    <cellStyle name="Normal 3 2 2 4 9 2 3" xfId="18118" xr:uid="{00000000-0005-0000-0000-0000AB460000}"/>
    <cellStyle name="Normal 3 2 2 4 9 2 3 2" xfId="18119" xr:uid="{00000000-0005-0000-0000-0000AC460000}"/>
    <cellStyle name="Normal 3 2 2 4 9 2 4" xfId="18120" xr:uid="{00000000-0005-0000-0000-0000AD460000}"/>
    <cellStyle name="Normal 3 2 2 4 9 3" xfId="18121" xr:uid="{00000000-0005-0000-0000-0000AE460000}"/>
    <cellStyle name="Normal 3 2 2 4 9 3 2" xfId="18122" xr:uid="{00000000-0005-0000-0000-0000AF460000}"/>
    <cellStyle name="Normal 3 2 2 4 9 3 2 2" xfId="18123" xr:uid="{00000000-0005-0000-0000-0000B0460000}"/>
    <cellStyle name="Normal 3 2 2 4 9 3 3" xfId="18124" xr:uid="{00000000-0005-0000-0000-0000B1460000}"/>
    <cellStyle name="Normal 3 2 2 4 9 4" xfId="18125" xr:uid="{00000000-0005-0000-0000-0000B2460000}"/>
    <cellStyle name="Normal 3 2 2 4 9 4 2" xfId="18126" xr:uid="{00000000-0005-0000-0000-0000B3460000}"/>
    <cellStyle name="Normal 3 2 2 4 9 5" xfId="18127" xr:uid="{00000000-0005-0000-0000-0000B4460000}"/>
    <cellStyle name="Normal 3 2 2 5" xfId="18128" xr:uid="{00000000-0005-0000-0000-0000B5460000}"/>
    <cellStyle name="Normal 3 2 2 5 10" xfId="18129" xr:uid="{00000000-0005-0000-0000-0000B6460000}"/>
    <cellStyle name="Normal 3 2 2 5 2" xfId="18130" xr:uid="{00000000-0005-0000-0000-0000B7460000}"/>
    <cellStyle name="Normal 3 2 2 5 2 2" xfId="18131" xr:uid="{00000000-0005-0000-0000-0000B8460000}"/>
    <cellStyle name="Normal 3 2 2 5 2 2 2" xfId="18132" xr:uid="{00000000-0005-0000-0000-0000B9460000}"/>
    <cellStyle name="Normal 3 2 2 5 2 2 2 2" xfId="18133" xr:uid="{00000000-0005-0000-0000-0000BA460000}"/>
    <cellStyle name="Normal 3 2 2 5 2 2 2 2 2" xfId="18134" xr:uid="{00000000-0005-0000-0000-0000BB460000}"/>
    <cellStyle name="Normal 3 2 2 5 2 2 2 2 2 2" xfId="18135" xr:uid="{00000000-0005-0000-0000-0000BC460000}"/>
    <cellStyle name="Normal 3 2 2 5 2 2 2 2 2 2 2" xfId="18136" xr:uid="{00000000-0005-0000-0000-0000BD460000}"/>
    <cellStyle name="Normal 3 2 2 5 2 2 2 2 2 3" xfId="18137" xr:uid="{00000000-0005-0000-0000-0000BE460000}"/>
    <cellStyle name="Normal 3 2 2 5 2 2 2 2 3" xfId="18138" xr:uid="{00000000-0005-0000-0000-0000BF460000}"/>
    <cellStyle name="Normal 3 2 2 5 2 2 2 2 3 2" xfId="18139" xr:uid="{00000000-0005-0000-0000-0000C0460000}"/>
    <cellStyle name="Normal 3 2 2 5 2 2 2 2 4" xfId="18140" xr:uid="{00000000-0005-0000-0000-0000C1460000}"/>
    <cellStyle name="Normal 3 2 2 5 2 2 2 3" xfId="18141" xr:uid="{00000000-0005-0000-0000-0000C2460000}"/>
    <cellStyle name="Normal 3 2 2 5 2 2 2 3 2" xfId="18142" xr:uid="{00000000-0005-0000-0000-0000C3460000}"/>
    <cellStyle name="Normal 3 2 2 5 2 2 2 3 2 2" xfId="18143" xr:uid="{00000000-0005-0000-0000-0000C4460000}"/>
    <cellStyle name="Normal 3 2 2 5 2 2 2 3 3" xfId="18144" xr:uid="{00000000-0005-0000-0000-0000C5460000}"/>
    <cellStyle name="Normal 3 2 2 5 2 2 2 4" xfId="18145" xr:uid="{00000000-0005-0000-0000-0000C6460000}"/>
    <cellStyle name="Normal 3 2 2 5 2 2 2 4 2" xfId="18146" xr:uid="{00000000-0005-0000-0000-0000C7460000}"/>
    <cellStyle name="Normal 3 2 2 5 2 2 2 5" xfId="18147" xr:uid="{00000000-0005-0000-0000-0000C8460000}"/>
    <cellStyle name="Normal 3 2 2 5 2 2 3" xfId="18148" xr:uid="{00000000-0005-0000-0000-0000C9460000}"/>
    <cellStyle name="Normal 3 2 2 5 2 2 3 2" xfId="18149" xr:uid="{00000000-0005-0000-0000-0000CA460000}"/>
    <cellStyle name="Normal 3 2 2 5 2 2 3 2 2" xfId="18150" xr:uid="{00000000-0005-0000-0000-0000CB460000}"/>
    <cellStyle name="Normal 3 2 2 5 2 2 3 2 2 2" xfId="18151" xr:uid="{00000000-0005-0000-0000-0000CC460000}"/>
    <cellStyle name="Normal 3 2 2 5 2 2 3 2 3" xfId="18152" xr:uid="{00000000-0005-0000-0000-0000CD460000}"/>
    <cellStyle name="Normal 3 2 2 5 2 2 3 3" xfId="18153" xr:uid="{00000000-0005-0000-0000-0000CE460000}"/>
    <cellStyle name="Normal 3 2 2 5 2 2 3 3 2" xfId="18154" xr:uid="{00000000-0005-0000-0000-0000CF460000}"/>
    <cellStyle name="Normal 3 2 2 5 2 2 3 4" xfId="18155" xr:uid="{00000000-0005-0000-0000-0000D0460000}"/>
    <cellStyle name="Normal 3 2 2 5 2 2 4" xfId="18156" xr:uid="{00000000-0005-0000-0000-0000D1460000}"/>
    <cellStyle name="Normal 3 2 2 5 2 2 4 2" xfId="18157" xr:uid="{00000000-0005-0000-0000-0000D2460000}"/>
    <cellStyle name="Normal 3 2 2 5 2 2 4 2 2" xfId="18158" xr:uid="{00000000-0005-0000-0000-0000D3460000}"/>
    <cellStyle name="Normal 3 2 2 5 2 2 4 2 2 2" xfId="18159" xr:uid="{00000000-0005-0000-0000-0000D4460000}"/>
    <cellStyle name="Normal 3 2 2 5 2 2 4 2 3" xfId="18160" xr:uid="{00000000-0005-0000-0000-0000D5460000}"/>
    <cellStyle name="Normal 3 2 2 5 2 2 4 3" xfId="18161" xr:uid="{00000000-0005-0000-0000-0000D6460000}"/>
    <cellStyle name="Normal 3 2 2 5 2 2 4 3 2" xfId="18162" xr:uid="{00000000-0005-0000-0000-0000D7460000}"/>
    <cellStyle name="Normal 3 2 2 5 2 2 4 4" xfId="18163" xr:uid="{00000000-0005-0000-0000-0000D8460000}"/>
    <cellStyle name="Normal 3 2 2 5 2 2 5" xfId="18164" xr:uid="{00000000-0005-0000-0000-0000D9460000}"/>
    <cellStyle name="Normal 3 2 2 5 2 2 5 2" xfId="18165" xr:uid="{00000000-0005-0000-0000-0000DA460000}"/>
    <cellStyle name="Normal 3 2 2 5 2 2 5 2 2" xfId="18166" xr:uid="{00000000-0005-0000-0000-0000DB460000}"/>
    <cellStyle name="Normal 3 2 2 5 2 2 5 3" xfId="18167" xr:uid="{00000000-0005-0000-0000-0000DC460000}"/>
    <cellStyle name="Normal 3 2 2 5 2 2 6" xfId="18168" xr:uid="{00000000-0005-0000-0000-0000DD460000}"/>
    <cellStyle name="Normal 3 2 2 5 2 2 6 2" xfId="18169" xr:uid="{00000000-0005-0000-0000-0000DE460000}"/>
    <cellStyle name="Normal 3 2 2 5 2 2 7" xfId="18170" xr:uid="{00000000-0005-0000-0000-0000DF460000}"/>
    <cellStyle name="Normal 3 2 2 5 2 2 7 2" xfId="18171" xr:uid="{00000000-0005-0000-0000-0000E0460000}"/>
    <cellStyle name="Normal 3 2 2 5 2 2 8" xfId="18172" xr:uid="{00000000-0005-0000-0000-0000E1460000}"/>
    <cellStyle name="Normal 3 2 2 5 2 3" xfId="18173" xr:uid="{00000000-0005-0000-0000-0000E2460000}"/>
    <cellStyle name="Normal 3 2 2 5 2 3 2" xfId="18174" xr:uid="{00000000-0005-0000-0000-0000E3460000}"/>
    <cellStyle name="Normal 3 2 2 5 2 3 2 2" xfId="18175" xr:uid="{00000000-0005-0000-0000-0000E4460000}"/>
    <cellStyle name="Normal 3 2 2 5 2 3 2 2 2" xfId="18176" xr:uid="{00000000-0005-0000-0000-0000E5460000}"/>
    <cellStyle name="Normal 3 2 2 5 2 3 2 2 2 2" xfId="18177" xr:uid="{00000000-0005-0000-0000-0000E6460000}"/>
    <cellStyle name="Normal 3 2 2 5 2 3 2 2 3" xfId="18178" xr:uid="{00000000-0005-0000-0000-0000E7460000}"/>
    <cellStyle name="Normal 3 2 2 5 2 3 2 3" xfId="18179" xr:uid="{00000000-0005-0000-0000-0000E8460000}"/>
    <cellStyle name="Normal 3 2 2 5 2 3 2 3 2" xfId="18180" xr:uid="{00000000-0005-0000-0000-0000E9460000}"/>
    <cellStyle name="Normal 3 2 2 5 2 3 2 4" xfId="18181" xr:uid="{00000000-0005-0000-0000-0000EA460000}"/>
    <cellStyle name="Normal 3 2 2 5 2 3 3" xfId="18182" xr:uid="{00000000-0005-0000-0000-0000EB460000}"/>
    <cellStyle name="Normal 3 2 2 5 2 3 3 2" xfId="18183" xr:uid="{00000000-0005-0000-0000-0000EC460000}"/>
    <cellStyle name="Normal 3 2 2 5 2 3 3 2 2" xfId="18184" xr:uid="{00000000-0005-0000-0000-0000ED460000}"/>
    <cellStyle name="Normal 3 2 2 5 2 3 3 3" xfId="18185" xr:uid="{00000000-0005-0000-0000-0000EE460000}"/>
    <cellStyle name="Normal 3 2 2 5 2 3 4" xfId="18186" xr:uid="{00000000-0005-0000-0000-0000EF460000}"/>
    <cellStyle name="Normal 3 2 2 5 2 3 4 2" xfId="18187" xr:uid="{00000000-0005-0000-0000-0000F0460000}"/>
    <cellStyle name="Normal 3 2 2 5 2 3 5" xfId="18188" xr:uid="{00000000-0005-0000-0000-0000F1460000}"/>
    <cellStyle name="Normal 3 2 2 5 2 4" xfId="18189" xr:uid="{00000000-0005-0000-0000-0000F2460000}"/>
    <cellStyle name="Normal 3 2 2 5 2 4 2" xfId="18190" xr:uid="{00000000-0005-0000-0000-0000F3460000}"/>
    <cellStyle name="Normal 3 2 2 5 2 4 2 2" xfId="18191" xr:uid="{00000000-0005-0000-0000-0000F4460000}"/>
    <cellStyle name="Normal 3 2 2 5 2 4 2 2 2" xfId="18192" xr:uid="{00000000-0005-0000-0000-0000F5460000}"/>
    <cellStyle name="Normal 3 2 2 5 2 4 2 3" xfId="18193" xr:uid="{00000000-0005-0000-0000-0000F6460000}"/>
    <cellStyle name="Normal 3 2 2 5 2 4 3" xfId="18194" xr:uid="{00000000-0005-0000-0000-0000F7460000}"/>
    <cellStyle name="Normal 3 2 2 5 2 4 3 2" xfId="18195" xr:uid="{00000000-0005-0000-0000-0000F8460000}"/>
    <cellStyle name="Normal 3 2 2 5 2 4 4" xfId="18196" xr:uid="{00000000-0005-0000-0000-0000F9460000}"/>
    <cellStyle name="Normal 3 2 2 5 2 5" xfId="18197" xr:uid="{00000000-0005-0000-0000-0000FA460000}"/>
    <cellStyle name="Normal 3 2 2 5 2 5 2" xfId="18198" xr:uid="{00000000-0005-0000-0000-0000FB460000}"/>
    <cellStyle name="Normal 3 2 2 5 2 5 2 2" xfId="18199" xr:uid="{00000000-0005-0000-0000-0000FC460000}"/>
    <cellStyle name="Normal 3 2 2 5 2 5 2 2 2" xfId="18200" xr:uid="{00000000-0005-0000-0000-0000FD460000}"/>
    <cellStyle name="Normal 3 2 2 5 2 5 2 3" xfId="18201" xr:uid="{00000000-0005-0000-0000-0000FE460000}"/>
    <cellStyle name="Normal 3 2 2 5 2 5 3" xfId="18202" xr:uid="{00000000-0005-0000-0000-0000FF460000}"/>
    <cellStyle name="Normal 3 2 2 5 2 5 3 2" xfId="18203" xr:uid="{00000000-0005-0000-0000-000000470000}"/>
    <cellStyle name="Normal 3 2 2 5 2 5 4" xfId="18204" xr:uid="{00000000-0005-0000-0000-000001470000}"/>
    <cellStyle name="Normal 3 2 2 5 2 6" xfId="18205" xr:uid="{00000000-0005-0000-0000-000002470000}"/>
    <cellStyle name="Normal 3 2 2 5 2 6 2" xfId="18206" xr:uid="{00000000-0005-0000-0000-000003470000}"/>
    <cellStyle name="Normal 3 2 2 5 2 6 2 2" xfId="18207" xr:uid="{00000000-0005-0000-0000-000004470000}"/>
    <cellStyle name="Normal 3 2 2 5 2 6 3" xfId="18208" xr:uid="{00000000-0005-0000-0000-000005470000}"/>
    <cellStyle name="Normal 3 2 2 5 2 7" xfId="18209" xr:uid="{00000000-0005-0000-0000-000006470000}"/>
    <cellStyle name="Normal 3 2 2 5 2 7 2" xfId="18210" xr:uid="{00000000-0005-0000-0000-000007470000}"/>
    <cellStyle name="Normal 3 2 2 5 2 8" xfId="18211" xr:uid="{00000000-0005-0000-0000-000008470000}"/>
    <cellStyle name="Normal 3 2 2 5 2 8 2" xfId="18212" xr:uid="{00000000-0005-0000-0000-000009470000}"/>
    <cellStyle name="Normal 3 2 2 5 2 9" xfId="18213" xr:uid="{00000000-0005-0000-0000-00000A470000}"/>
    <cellStyle name="Normal 3 2 2 5 3" xfId="18214" xr:uid="{00000000-0005-0000-0000-00000B470000}"/>
    <cellStyle name="Normal 3 2 2 5 3 2" xfId="18215" xr:uid="{00000000-0005-0000-0000-00000C470000}"/>
    <cellStyle name="Normal 3 2 2 5 3 2 2" xfId="18216" xr:uid="{00000000-0005-0000-0000-00000D470000}"/>
    <cellStyle name="Normal 3 2 2 5 3 2 2 2" xfId="18217" xr:uid="{00000000-0005-0000-0000-00000E470000}"/>
    <cellStyle name="Normal 3 2 2 5 3 2 2 2 2" xfId="18218" xr:uid="{00000000-0005-0000-0000-00000F470000}"/>
    <cellStyle name="Normal 3 2 2 5 3 2 2 2 2 2" xfId="18219" xr:uid="{00000000-0005-0000-0000-000010470000}"/>
    <cellStyle name="Normal 3 2 2 5 3 2 2 2 3" xfId="18220" xr:uid="{00000000-0005-0000-0000-000011470000}"/>
    <cellStyle name="Normal 3 2 2 5 3 2 2 3" xfId="18221" xr:uid="{00000000-0005-0000-0000-000012470000}"/>
    <cellStyle name="Normal 3 2 2 5 3 2 2 3 2" xfId="18222" xr:uid="{00000000-0005-0000-0000-000013470000}"/>
    <cellStyle name="Normal 3 2 2 5 3 2 2 4" xfId="18223" xr:uid="{00000000-0005-0000-0000-000014470000}"/>
    <cellStyle name="Normal 3 2 2 5 3 2 3" xfId="18224" xr:uid="{00000000-0005-0000-0000-000015470000}"/>
    <cellStyle name="Normal 3 2 2 5 3 2 3 2" xfId="18225" xr:uid="{00000000-0005-0000-0000-000016470000}"/>
    <cellStyle name="Normal 3 2 2 5 3 2 3 2 2" xfId="18226" xr:uid="{00000000-0005-0000-0000-000017470000}"/>
    <cellStyle name="Normal 3 2 2 5 3 2 3 3" xfId="18227" xr:uid="{00000000-0005-0000-0000-000018470000}"/>
    <cellStyle name="Normal 3 2 2 5 3 2 4" xfId="18228" xr:uid="{00000000-0005-0000-0000-000019470000}"/>
    <cellStyle name="Normal 3 2 2 5 3 2 4 2" xfId="18229" xr:uid="{00000000-0005-0000-0000-00001A470000}"/>
    <cellStyle name="Normal 3 2 2 5 3 2 5" xfId="18230" xr:uid="{00000000-0005-0000-0000-00001B470000}"/>
    <cellStyle name="Normal 3 2 2 5 3 3" xfId="18231" xr:uid="{00000000-0005-0000-0000-00001C470000}"/>
    <cellStyle name="Normal 3 2 2 5 3 3 2" xfId="18232" xr:uid="{00000000-0005-0000-0000-00001D470000}"/>
    <cellStyle name="Normal 3 2 2 5 3 3 2 2" xfId="18233" xr:uid="{00000000-0005-0000-0000-00001E470000}"/>
    <cellStyle name="Normal 3 2 2 5 3 3 2 2 2" xfId="18234" xr:uid="{00000000-0005-0000-0000-00001F470000}"/>
    <cellStyle name="Normal 3 2 2 5 3 3 2 3" xfId="18235" xr:uid="{00000000-0005-0000-0000-000020470000}"/>
    <cellStyle name="Normal 3 2 2 5 3 3 3" xfId="18236" xr:uid="{00000000-0005-0000-0000-000021470000}"/>
    <cellStyle name="Normal 3 2 2 5 3 3 3 2" xfId="18237" xr:uid="{00000000-0005-0000-0000-000022470000}"/>
    <cellStyle name="Normal 3 2 2 5 3 3 4" xfId="18238" xr:uid="{00000000-0005-0000-0000-000023470000}"/>
    <cellStyle name="Normal 3 2 2 5 3 4" xfId="18239" xr:uid="{00000000-0005-0000-0000-000024470000}"/>
    <cellStyle name="Normal 3 2 2 5 3 4 2" xfId="18240" xr:uid="{00000000-0005-0000-0000-000025470000}"/>
    <cellStyle name="Normal 3 2 2 5 3 4 2 2" xfId="18241" xr:uid="{00000000-0005-0000-0000-000026470000}"/>
    <cellStyle name="Normal 3 2 2 5 3 4 2 2 2" xfId="18242" xr:uid="{00000000-0005-0000-0000-000027470000}"/>
    <cellStyle name="Normal 3 2 2 5 3 4 2 3" xfId="18243" xr:uid="{00000000-0005-0000-0000-000028470000}"/>
    <cellStyle name="Normal 3 2 2 5 3 4 3" xfId="18244" xr:uid="{00000000-0005-0000-0000-000029470000}"/>
    <cellStyle name="Normal 3 2 2 5 3 4 3 2" xfId="18245" xr:uid="{00000000-0005-0000-0000-00002A470000}"/>
    <cellStyle name="Normal 3 2 2 5 3 4 4" xfId="18246" xr:uid="{00000000-0005-0000-0000-00002B470000}"/>
    <cellStyle name="Normal 3 2 2 5 3 5" xfId="18247" xr:uid="{00000000-0005-0000-0000-00002C470000}"/>
    <cellStyle name="Normal 3 2 2 5 3 5 2" xfId="18248" xr:uid="{00000000-0005-0000-0000-00002D470000}"/>
    <cellStyle name="Normal 3 2 2 5 3 5 2 2" xfId="18249" xr:uid="{00000000-0005-0000-0000-00002E470000}"/>
    <cellStyle name="Normal 3 2 2 5 3 5 3" xfId="18250" xr:uid="{00000000-0005-0000-0000-00002F470000}"/>
    <cellStyle name="Normal 3 2 2 5 3 6" xfId="18251" xr:uid="{00000000-0005-0000-0000-000030470000}"/>
    <cellStyle name="Normal 3 2 2 5 3 6 2" xfId="18252" xr:uid="{00000000-0005-0000-0000-000031470000}"/>
    <cellStyle name="Normal 3 2 2 5 3 7" xfId="18253" xr:uid="{00000000-0005-0000-0000-000032470000}"/>
    <cellStyle name="Normal 3 2 2 5 3 7 2" xfId="18254" xr:uid="{00000000-0005-0000-0000-000033470000}"/>
    <cellStyle name="Normal 3 2 2 5 3 8" xfId="18255" xr:uid="{00000000-0005-0000-0000-000034470000}"/>
    <cellStyle name="Normal 3 2 2 5 4" xfId="18256" xr:uid="{00000000-0005-0000-0000-000035470000}"/>
    <cellStyle name="Normal 3 2 2 5 4 2" xfId="18257" xr:uid="{00000000-0005-0000-0000-000036470000}"/>
    <cellStyle name="Normal 3 2 2 5 4 2 2" xfId="18258" xr:uid="{00000000-0005-0000-0000-000037470000}"/>
    <cellStyle name="Normal 3 2 2 5 4 2 2 2" xfId="18259" xr:uid="{00000000-0005-0000-0000-000038470000}"/>
    <cellStyle name="Normal 3 2 2 5 4 2 2 2 2" xfId="18260" xr:uid="{00000000-0005-0000-0000-000039470000}"/>
    <cellStyle name="Normal 3 2 2 5 4 2 2 3" xfId="18261" xr:uid="{00000000-0005-0000-0000-00003A470000}"/>
    <cellStyle name="Normal 3 2 2 5 4 2 3" xfId="18262" xr:uid="{00000000-0005-0000-0000-00003B470000}"/>
    <cellStyle name="Normal 3 2 2 5 4 2 3 2" xfId="18263" xr:uid="{00000000-0005-0000-0000-00003C470000}"/>
    <cellStyle name="Normal 3 2 2 5 4 2 4" xfId="18264" xr:uid="{00000000-0005-0000-0000-00003D470000}"/>
    <cellStyle name="Normal 3 2 2 5 4 3" xfId="18265" xr:uid="{00000000-0005-0000-0000-00003E470000}"/>
    <cellStyle name="Normal 3 2 2 5 4 3 2" xfId="18266" xr:uid="{00000000-0005-0000-0000-00003F470000}"/>
    <cellStyle name="Normal 3 2 2 5 4 3 2 2" xfId="18267" xr:uid="{00000000-0005-0000-0000-000040470000}"/>
    <cellStyle name="Normal 3 2 2 5 4 3 3" xfId="18268" xr:uid="{00000000-0005-0000-0000-000041470000}"/>
    <cellStyle name="Normal 3 2 2 5 4 4" xfId="18269" xr:uid="{00000000-0005-0000-0000-000042470000}"/>
    <cellStyle name="Normal 3 2 2 5 4 4 2" xfId="18270" xr:uid="{00000000-0005-0000-0000-000043470000}"/>
    <cellStyle name="Normal 3 2 2 5 4 5" xfId="18271" xr:uid="{00000000-0005-0000-0000-000044470000}"/>
    <cellStyle name="Normal 3 2 2 5 5" xfId="18272" xr:uid="{00000000-0005-0000-0000-000045470000}"/>
    <cellStyle name="Normal 3 2 2 5 5 2" xfId="18273" xr:uid="{00000000-0005-0000-0000-000046470000}"/>
    <cellStyle name="Normal 3 2 2 5 5 2 2" xfId="18274" xr:uid="{00000000-0005-0000-0000-000047470000}"/>
    <cellStyle name="Normal 3 2 2 5 5 2 2 2" xfId="18275" xr:uid="{00000000-0005-0000-0000-000048470000}"/>
    <cellStyle name="Normal 3 2 2 5 5 2 3" xfId="18276" xr:uid="{00000000-0005-0000-0000-000049470000}"/>
    <cellStyle name="Normal 3 2 2 5 5 3" xfId="18277" xr:uid="{00000000-0005-0000-0000-00004A470000}"/>
    <cellStyle name="Normal 3 2 2 5 5 3 2" xfId="18278" xr:uid="{00000000-0005-0000-0000-00004B470000}"/>
    <cellStyle name="Normal 3 2 2 5 5 4" xfId="18279" xr:uid="{00000000-0005-0000-0000-00004C470000}"/>
    <cellStyle name="Normal 3 2 2 5 6" xfId="18280" xr:uid="{00000000-0005-0000-0000-00004D470000}"/>
    <cellStyle name="Normal 3 2 2 5 6 2" xfId="18281" xr:uid="{00000000-0005-0000-0000-00004E470000}"/>
    <cellStyle name="Normal 3 2 2 5 6 2 2" xfId="18282" xr:uid="{00000000-0005-0000-0000-00004F470000}"/>
    <cellStyle name="Normal 3 2 2 5 6 2 2 2" xfId="18283" xr:uid="{00000000-0005-0000-0000-000050470000}"/>
    <cellStyle name="Normal 3 2 2 5 6 2 3" xfId="18284" xr:uid="{00000000-0005-0000-0000-000051470000}"/>
    <cellStyle name="Normal 3 2 2 5 6 3" xfId="18285" xr:uid="{00000000-0005-0000-0000-000052470000}"/>
    <cellStyle name="Normal 3 2 2 5 6 3 2" xfId="18286" xr:uid="{00000000-0005-0000-0000-000053470000}"/>
    <cellStyle name="Normal 3 2 2 5 6 4" xfId="18287" xr:uid="{00000000-0005-0000-0000-000054470000}"/>
    <cellStyle name="Normal 3 2 2 5 7" xfId="18288" xr:uid="{00000000-0005-0000-0000-000055470000}"/>
    <cellStyle name="Normal 3 2 2 5 7 2" xfId="18289" xr:uid="{00000000-0005-0000-0000-000056470000}"/>
    <cellStyle name="Normal 3 2 2 5 7 2 2" xfId="18290" xr:uid="{00000000-0005-0000-0000-000057470000}"/>
    <cellStyle name="Normal 3 2 2 5 7 3" xfId="18291" xr:uid="{00000000-0005-0000-0000-000058470000}"/>
    <cellStyle name="Normal 3 2 2 5 8" xfId="18292" xr:uid="{00000000-0005-0000-0000-000059470000}"/>
    <cellStyle name="Normal 3 2 2 5 8 2" xfId="18293" xr:uid="{00000000-0005-0000-0000-00005A470000}"/>
    <cellStyle name="Normal 3 2 2 5 9" xfId="18294" xr:uid="{00000000-0005-0000-0000-00005B470000}"/>
    <cellStyle name="Normal 3 2 2 5 9 2" xfId="18295" xr:uid="{00000000-0005-0000-0000-00005C470000}"/>
    <cellStyle name="Normal 3 2 2 6" xfId="18296" xr:uid="{00000000-0005-0000-0000-00005D470000}"/>
    <cellStyle name="Normal 3 2 2 6 10" xfId="18297" xr:uid="{00000000-0005-0000-0000-00005E470000}"/>
    <cellStyle name="Normal 3 2 2 6 2" xfId="18298" xr:uid="{00000000-0005-0000-0000-00005F470000}"/>
    <cellStyle name="Normal 3 2 2 6 2 2" xfId="18299" xr:uid="{00000000-0005-0000-0000-000060470000}"/>
    <cellStyle name="Normal 3 2 2 6 2 2 2" xfId="18300" xr:uid="{00000000-0005-0000-0000-000061470000}"/>
    <cellStyle name="Normal 3 2 2 6 2 2 2 2" xfId="18301" xr:uid="{00000000-0005-0000-0000-000062470000}"/>
    <cellStyle name="Normal 3 2 2 6 2 2 2 2 2" xfId="18302" xr:uid="{00000000-0005-0000-0000-000063470000}"/>
    <cellStyle name="Normal 3 2 2 6 2 2 2 2 2 2" xfId="18303" xr:uid="{00000000-0005-0000-0000-000064470000}"/>
    <cellStyle name="Normal 3 2 2 6 2 2 2 2 2 2 2" xfId="18304" xr:uid="{00000000-0005-0000-0000-000065470000}"/>
    <cellStyle name="Normal 3 2 2 6 2 2 2 2 2 3" xfId="18305" xr:uid="{00000000-0005-0000-0000-000066470000}"/>
    <cellStyle name="Normal 3 2 2 6 2 2 2 2 3" xfId="18306" xr:uid="{00000000-0005-0000-0000-000067470000}"/>
    <cellStyle name="Normal 3 2 2 6 2 2 2 2 3 2" xfId="18307" xr:uid="{00000000-0005-0000-0000-000068470000}"/>
    <cellStyle name="Normal 3 2 2 6 2 2 2 2 4" xfId="18308" xr:uid="{00000000-0005-0000-0000-000069470000}"/>
    <cellStyle name="Normal 3 2 2 6 2 2 2 3" xfId="18309" xr:uid="{00000000-0005-0000-0000-00006A470000}"/>
    <cellStyle name="Normal 3 2 2 6 2 2 2 3 2" xfId="18310" xr:uid="{00000000-0005-0000-0000-00006B470000}"/>
    <cellStyle name="Normal 3 2 2 6 2 2 2 3 2 2" xfId="18311" xr:uid="{00000000-0005-0000-0000-00006C470000}"/>
    <cellStyle name="Normal 3 2 2 6 2 2 2 3 3" xfId="18312" xr:uid="{00000000-0005-0000-0000-00006D470000}"/>
    <cellStyle name="Normal 3 2 2 6 2 2 2 4" xfId="18313" xr:uid="{00000000-0005-0000-0000-00006E470000}"/>
    <cellStyle name="Normal 3 2 2 6 2 2 2 4 2" xfId="18314" xr:uid="{00000000-0005-0000-0000-00006F470000}"/>
    <cellStyle name="Normal 3 2 2 6 2 2 2 5" xfId="18315" xr:uid="{00000000-0005-0000-0000-000070470000}"/>
    <cellStyle name="Normal 3 2 2 6 2 2 3" xfId="18316" xr:uid="{00000000-0005-0000-0000-000071470000}"/>
    <cellStyle name="Normal 3 2 2 6 2 2 3 2" xfId="18317" xr:uid="{00000000-0005-0000-0000-000072470000}"/>
    <cellStyle name="Normal 3 2 2 6 2 2 3 2 2" xfId="18318" xr:uid="{00000000-0005-0000-0000-000073470000}"/>
    <cellStyle name="Normal 3 2 2 6 2 2 3 2 2 2" xfId="18319" xr:uid="{00000000-0005-0000-0000-000074470000}"/>
    <cellStyle name="Normal 3 2 2 6 2 2 3 2 3" xfId="18320" xr:uid="{00000000-0005-0000-0000-000075470000}"/>
    <cellStyle name="Normal 3 2 2 6 2 2 3 3" xfId="18321" xr:uid="{00000000-0005-0000-0000-000076470000}"/>
    <cellStyle name="Normal 3 2 2 6 2 2 3 3 2" xfId="18322" xr:uid="{00000000-0005-0000-0000-000077470000}"/>
    <cellStyle name="Normal 3 2 2 6 2 2 3 4" xfId="18323" xr:uid="{00000000-0005-0000-0000-000078470000}"/>
    <cellStyle name="Normal 3 2 2 6 2 2 4" xfId="18324" xr:uid="{00000000-0005-0000-0000-000079470000}"/>
    <cellStyle name="Normal 3 2 2 6 2 2 4 2" xfId="18325" xr:uid="{00000000-0005-0000-0000-00007A470000}"/>
    <cellStyle name="Normal 3 2 2 6 2 2 4 2 2" xfId="18326" xr:uid="{00000000-0005-0000-0000-00007B470000}"/>
    <cellStyle name="Normal 3 2 2 6 2 2 4 2 2 2" xfId="18327" xr:uid="{00000000-0005-0000-0000-00007C470000}"/>
    <cellStyle name="Normal 3 2 2 6 2 2 4 2 3" xfId="18328" xr:uid="{00000000-0005-0000-0000-00007D470000}"/>
    <cellStyle name="Normal 3 2 2 6 2 2 4 3" xfId="18329" xr:uid="{00000000-0005-0000-0000-00007E470000}"/>
    <cellStyle name="Normal 3 2 2 6 2 2 4 3 2" xfId="18330" xr:uid="{00000000-0005-0000-0000-00007F470000}"/>
    <cellStyle name="Normal 3 2 2 6 2 2 4 4" xfId="18331" xr:uid="{00000000-0005-0000-0000-000080470000}"/>
    <cellStyle name="Normal 3 2 2 6 2 2 5" xfId="18332" xr:uid="{00000000-0005-0000-0000-000081470000}"/>
    <cellStyle name="Normal 3 2 2 6 2 2 5 2" xfId="18333" xr:uid="{00000000-0005-0000-0000-000082470000}"/>
    <cellStyle name="Normal 3 2 2 6 2 2 5 2 2" xfId="18334" xr:uid="{00000000-0005-0000-0000-000083470000}"/>
    <cellStyle name="Normal 3 2 2 6 2 2 5 3" xfId="18335" xr:uid="{00000000-0005-0000-0000-000084470000}"/>
    <cellStyle name="Normal 3 2 2 6 2 2 6" xfId="18336" xr:uid="{00000000-0005-0000-0000-000085470000}"/>
    <cellStyle name="Normal 3 2 2 6 2 2 6 2" xfId="18337" xr:uid="{00000000-0005-0000-0000-000086470000}"/>
    <cellStyle name="Normal 3 2 2 6 2 2 7" xfId="18338" xr:uid="{00000000-0005-0000-0000-000087470000}"/>
    <cellStyle name="Normal 3 2 2 6 2 2 7 2" xfId="18339" xr:uid="{00000000-0005-0000-0000-000088470000}"/>
    <cellStyle name="Normal 3 2 2 6 2 2 8" xfId="18340" xr:uid="{00000000-0005-0000-0000-000089470000}"/>
    <cellStyle name="Normal 3 2 2 6 2 3" xfId="18341" xr:uid="{00000000-0005-0000-0000-00008A470000}"/>
    <cellStyle name="Normal 3 2 2 6 2 3 2" xfId="18342" xr:uid="{00000000-0005-0000-0000-00008B470000}"/>
    <cellStyle name="Normal 3 2 2 6 2 3 2 2" xfId="18343" xr:uid="{00000000-0005-0000-0000-00008C470000}"/>
    <cellStyle name="Normal 3 2 2 6 2 3 2 2 2" xfId="18344" xr:uid="{00000000-0005-0000-0000-00008D470000}"/>
    <cellStyle name="Normal 3 2 2 6 2 3 2 2 2 2" xfId="18345" xr:uid="{00000000-0005-0000-0000-00008E470000}"/>
    <cellStyle name="Normal 3 2 2 6 2 3 2 2 3" xfId="18346" xr:uid="{00000000-0005-0000-0000-00008F470000}"/>
    <cellStyle name="Normal 3 2 2 6 2 3 2 3" xfId="18347" xr:uid="{00000000-0005-0000-0000-000090470000}"/>
    <cellStyle name="Normal 3 2 2 6 2 3 2 3 2" xfId="18348" xr:uid="{00000000-0005-0000-0000-000091470000}"/>
    <cellStyle name="Normal 3 2 2 6 2 3 2 4" xfId="18349" xr:uid="{00000000-0005-0000-0000-000092470000}"/>
    <cellStyle name="Normal 3 2 2 6 2 3 3" xfId="18350" xr:uid="{00000000-0005-0000-0000-000093470000}"/>
    <cellStyle name="Normal 3 2 2 6 2 3 3 2" xfId="18351" xr:uid="{00000000-0005-0000-0000-000094470000}"/>
    <cellStyle name="Normal 3 2 2 6 2 3 3 2 2" xfId="18352" xr:uid="{00000000-0005-0000-0000-000095470000}"/>
    <cellStyle name="Normal 3 2 2 6 2 3 3 3" xfId="18353" xr:uid="{00000000-0005-0000-0000-000096470000}"/>
    <cellStyle name="Normal 3 2 2 6 2 3 4" xfId="18354" xr:uid="{00000000-0005-0000-0000-000097470000}"/>
    <cellStyle name="Normal 3 2 2 6 2 3 4 2" xfId="18355" xr:uid="{00000000-0005-0000-0000-000098470000}"/>
    <cellStyle name="Normal 3 2 2 6 2 3 5" xfId="18356" xr:uid="{00000000-0005-0000-0000-000099470000}"/>
    <cellStyle name="Normal 3 2 2 6 2 4" xfId="18357" xr:uid="{00000000-0005-0000-0000-00009A470000}"/>
    <cellStyle name="Normal 3 2 2 6 2 4 2" xfId="18358" xr:uid="{00000000-0005-0000-0000-00009B470000}"/>
    <cellStyle name="Normal 3 2 2 6 2 4 2 2" xfId="18359" xr:uid="{00000000-0005-0000-0000-00009C470000}"/>
    <cellStyle name="Normal 3 2 2 6 2 4 2 2 2" xfId="18360" xr:uid="{00000000-0005-0000-0000-00009D470000}"/>
    <cellStyle name="Normal 3 2 2 6 2 4 2 3" xfId="18361" xr:uid="{00000000-0005-0000-0000-00009E470000}"/>
    <cellStyle name="Normal 3 2 2 6 2 4 3" xfId="18362" xr:uid="{00000000-0005-0000-0000-00009F470000}"/>
    <cellStyle name="Normal 3 2 2 6 2 4 3 2" xfId="18363" xr:uid="{00000000-0005-0000-0000-0000A0470000}"/>
    <cellStyle name="Normal 3 2 2 6 2 4 4" xfId="18364" xr:uid="{00000000-0005-0000-0000-0000A1470000}"/>
    <cellStyle name="Normal 3 2 2 6 2 5" xfId="18365" xr:uid="{00000000-0005-0000-0000-0000A2470000}"/>
    <cellStyle name="Normal 3 2 2 6 2 5 2" xfId="18366" xr:uid="{00000000-0005-0000-0000-0000A3470000}"/>
    <cellStyle name="Normal 3 2 2 6 2 5 2 2" xfId="18367" xr:uid="{00000000-0005-0000-0000-0000A4470000}"/>
    <cellStyle name="Normal 3 2 2 6 2 5 2 2 2" xfId="18368" xr:uid="{00000000-0005-0000-0000-0000A5470000}"/>
    <cellStyle name="Normal 3 2 2 6 2 5 2 3" xfId="18369" xr:uid="{00000000-0005-0000-0000-0000A6470000}"/>
    <cellStyle name="Normal 3 2 2 6 2 5 3" xfId="18370" xr:uid="{00000000-0005-0000-0000-0000A7470000}"/>
    <cellStyle name="Normal 3 2 2 6 2 5 3 2" xfId="18371" xr:uid="{00000000-0005-0000-0000-0000A8470000}"/>
    <cellStyle name="Normal 3 2 2 6 2 5 4" xfId="18372" xr:uid="{00000000-0005-0000-0000-0000A9470000}"/>
    <cellStyle name="Normal 3 2 2 6 2 6" xfId="18373" xr:uid="{00000000-0005-0000-0000-0000AA470000}"/>
    <cellStyle name="Normal 3 2 2 6 2 6 2" xfId="18374" xr:uid="{00000000-0005-0000-0000-0000AB470000}"/>
    <cellStyle name="Normal 3 2 2 6 2 6 2 2" xfId="18375" xr:uid="{00000000-0005-0000-0000-0000AC470000}"/>
    <cellStyle name="Normal 3 2 2 6 2 6 3" xfId="18376" xr:uid="{00000000-0005-0000-0000-0000AD470000}"/>
    <cellStyle name="Normal 3 2 2 6 2 7" xfId="18377" xr:uid="{00000000-0005-0000-0000-0000AE470000}"/>
    <cellStyle name="Normal 3 2 2 6 2 7 2" xfId="18378" xr:uid="{00000000-0005-0000-0000-0000AF470000}"/>
    <cellStyle name="Normal 3 2 2 6 2 8" xfId="18379" xr:uid="{00000000-0005-0000-0000-0000B0470000}"/>
    <cellStyle name="Normal 3 2 2 6 2 8 2" xfId="18380" xr:uid="{00000000-0005-0000-0000-0000B1470000}"/>
    <cellStyle name="Normal 3 2 2 6 2 9" xfId="18381" xr:uid="{00000000-0005-0000-0000-0000B2470000}"/>
    <cellStyle name="Normal 3 2 2 6 3" xfId="18382" xr:uid="{00000000-0005-0000-0000-0000B3470000}"/>
    <cellStyle name="Normal 3 2 2 6 3 2" xfId="18383" xr:uid="{00000000-0005-0000-0000-0000B4470000}"/>
    <cellStyle name="Normal 3 2 2 6 3 2 2" xfId="18384" xr:uid="{00000000-0005-0000-0000-0000B5470000}"/>
    <cellStyle name="Normal 3 2 2 6 3 2 2 2" xfId="18385" xr:uid="{00000000-0005-0000-0000-0000B6470000}"/>
    <cellStyle name="Normal 3 2 2 6 3 2 2 2 2" xfId="18386" xr:uid="{00000000-0005-0000-0000-0000B7470000}"/>
    <cellStyle name="Normal 3 2 2 6 3 2 2 2 2 2" xfId="18387" xr:uid="{00000000-0005-0000-0000-0000B8470000}"/>
    <cellStyle name="Normal 3 2 2 6 3 2 2 2 3" xfId="18388" xr:uid="{00000000-0005-0000-0000-0000B9470000}"/>
    <cellStyle name="Normal 3 2 2 6 3 2 2 3" xfId="18389" xr:uid="{00000000-0005-0000-0000-0000BA470000}"/>
    <cellStyle name="Normal 3 2 2 6 3 2 2 3 2" xfId="18390" xr:uid="{00000000-0005-0000-0000-0000BB470000}"/>
    <cellStyle name="Normal 3 2 2 6 3 2 2 4" xfId="18391" xr:uid="{00000000-0005-0000-0000-0000BC470000}"/>
    <cellStyle name="Normal 3 2 2 6 3 2 3" xfId="18392" xr:uid="{00000000-0005-0000-0000-0000BD470000}"/>
    <cellStyle name="Normal 3 2 2 6 3 2 3 2" xfId="18393" xr:uid="{00000000-0005-0000-0000-0000BE470000}"/>
    <cellStyle name="Normal 3 2 2 6 3 2 3 2 2" xfId="18394" xr:uid="{00000000-0005-0000-0000-0000BF470000}"/>
    <cellStyle name="Normal 3 2 2 6 3 2 3 3" xfId="18395" xr:uid="{00000000-0005-0000-0000-0000C0470000}"/>
    <cellStyle name="Normal 3 2 2 6 3 2 4" xfId="18396" xr:uid="{00000000-0005-0000-0000-0000C1470000}"/>
    <cellStyle name="Normal 3 2 2 6 3 2 4 2" xfId="18397" xr:uid="{00000000-0005-0000-0000-0000C2470000}"/>
    <cellStyle name="Normal 3 2 2 6 3 2 5" xfId="18398" xr:uid="{00000000-0005-0000-0000-0000C3470000}"/>
    <cellStyle name="Normal 3 2 2 6 3 3" xfId="18399" xr:uid="{00000000-0005-0000-0000-0000C4470000}"/>
    <cellStyle name="Normal 3 2 2 6 3 3 2" xfId="18400" xr:uid="{00000000-0005-0000-0000-0000C5470000}"/>
    <cellStyle name="Normal 3 2 2 6 3 3 2 2" xfId="18401" xr:uid="{00000000-0005-0000-0000-0000C6470000}"/>
    <cellStyle name="Normal 3 2 2 6 3 3 2 2 2" xfId="18402" xr:uid="{00000000-0005-0000-0000-0000C7470000}"/>
    <cellStyle name="Normal 3 2 2 6 3 3 2 3" xfId="18403" xr:uid="{00000000-0005-0000-0000-0000C8470000}"/>
    <cellStyle name="Normal 3 2 2 6 3 3 3" xfId="18404" xr:uid="{00000000-0005-0000-0000-0000C9470000}"/>
    <cellStyle name="Normal 3 2 2 6 3 3 3 2" xfId="18405" xr:uid="{00000000-0005-0000-0000-0000CA470000}"/>
    <cellStyle name="Normal 3 2 2 6 3 3 4" xfId="18406" xr:uid="{00000000-0005-0000-0000-0000CB470000}"/>
    <cellStyle name="Normal 3 2 2 6 3 4" xfId="18407" xr:uid="{00000000-0005-0000-0000-0000CC470000}"/>
    <cellStyle name="Normal 3 2 2 6 3 4 2" xfId="18408" xr:uid="{00000000-0005-0000-0000-0000CD470000}"/>
    <cellStyle name="Normal 3 2 2 6 3 4 2 2" xfId="18409" xr:uid="{00000000-0005-0000-0000-0000CE470000}"/>
    <cellStyle name="Normal 3 2 2 6 3 4 2 2 2" xfId="18410" xr:uid="{00000000-0005-0000-0000-0000CF470000}"/>
    <cellStyle name="Normal 3 2 2 6 3 4 2 3" xfId="18411" xr:uid="{00000000-0005-0000-0000-0000D0470000}"/>
    <cellStyle name="Normal 3 2 2 6 3 4 3" xfId="18412" xr:uid="{00000000-0005-0000-0000-0000D1470000}"/>
    <cellStyle name="Normal 3 2 2 6 3 4 3 2" xfId="18413" xr:uid="{00000000-0005-0000-0000-0000D2470000}"/>
    <cellStyle name="Normal 3 2 2 6 3 4 4" xfId="18414" xr:uid="{00000000-0005-0000-0000-0000D3470000}"/>
    <cellStyle name="Normal 3 2 2 6 3 5" xfId="18415" xr:uid="{00000000-0005-0000-0000-0000D4470000}"/>
    <cellStyle name="Normal 3 2 2 6 3 5 2" xfId="18416" xr:uid="{00000000-0005-0000-0000-0000D5470000}"/>
    <cellStyle name="Normal 3 2 2 6 3 5 2 2" xfId="18417" xr:uid="{00000000-0005-0000-0000-0000D6470000}"/>
    <cellStyle name="Normal 3 2 2 6 3 5 3" xfId="18418" xr:uid="{00000000-0005-0000-0000-0000D7470000}"/>
    <cellStyle name="Normal 3 2 2 6 3 6" xfId="18419" xr:uid="{00000000-0005-0000-0000-0000D8470000}"/>
    <cellStyle name="Normal 3 2 2 6 3 6 2" xfId="18420" xr:uid="{00000000-0005-0000-0000-0000D9470000}"/>
    <cellStyle name="Normal 3 2 2 6 3 7" xfId="18421" xr:uid="{00000000-0005-0000-0000-0000DA470000}"/>
    <cellStyle name="Normal 3 2 2 6 3 7 2" xfId="18422" xr:uid="{00000000-0005-0000-0000-0000DB470000}"/>
    <cellStyle name="Normal 3 2 2 6 3 8" xfId="18423" xr:uid="{00000000-0005-0000-0000-0000DC470000}"/>
    <cellStyle name="Normal 3 2 2 6 4" xfId="18424" xr:uid="{00000000-0005-0000-0000-0000DD470000}"/>
    <cellStyle name="Normal 3 2 2 6 4 2" xfId="18425" xr:uid="{00000000-0005-0000-0000-0000DE470000}"/>
    <cellStyle name="Normal 3 2 2 6 4 2 2" xfId="18426" xr:uid="{00000000-0005-0000-0000-0000DF470000}"/>
    <cellStyle name="Normal 3 2 2 6 4 2 2 2" xfId="18427" xr:uid="{00000000-0005-0000-0000-0000E0470000}"/>
    <cellStyle name="Normal 3 2 2 6 4 2 2 2 2" xfId="18428" xr:uid="{00000000-0005-0000-0000-0000E1470000}"/>
    <cellStyle name="Normal 3 2 2 6 4 2 2 3" xfId="18429" xr:uid="{00000000-0005-0000-0000-0000E2470000}"/>
    <cellStyle name="Normal 3 2 2 6 4 2 3" xfId="18430" xr:uid="{00000000-0005-0000-0000-0000E3470000}"/>
    <cellStyle name="Normal 3 2 2 6 4 2 3 2" xfId="18431" xr:uid="{00000000-0005-0000-0000-0000E4470000}"/>
    <cellStyle name="Normal 3 2 2 6 4 2 4" xfId="18432" xr:uid="{00000000-0005-0000-0000-0000E5470000}"/>
    <cellStyle name="Normal 3 2 2 6 4 3" xfId="18433" xr:uid="{00000000-0005-0000-0000-0000E6470000}"/>
    <cellStyle name="Normal 3 2 2 6 4 3 2" xfId="18434" xr:uid="{00000000-0005-0000-0000-0000E7470000}"/>
    <cellStyle name="Normal 3 2 2 6 4 3 2 2" xfId="18435" xr:uid="{00000000-0005-0000-0000-0000E8470000}"/>
    <cellStyle name="Normal 3 2 2 6 4 3 3" xfId="18436" xr:uid="{00000000-0005-0000-0000-0000E9470000}"/>
    <cellStyle name="Normal 3 2 2 6 4 4" xfId="18437" xr:uid="{00000000-0005-0000-0000-0000EA470000}"/>
    <cellStyle name="Normal 3 2 2 6 4 4 2" xfId="18438" xr:uid="{00000000-0005-0000-0000-0000EB470000}"/>
    <cellStyle name="Normal 3 2 2 6 4 5" xfId="18439" xr:uid="{00000000-0005-0000-0000-0000EC470000}"/>
    <cellStyle name="Normal 3 2 2 6 5" xfId="18440" xr:uid="{00000000-0005-0000-0000-0000ED470000}"/>
    <cellStyle name="Normal 3 2 2 6 5 2" xfId="18441" xr:uid="{00000000-0005-0000-0000-0000EE470000}"/>
    <cellStyle name="Normal 3 2 2 6 5 2 2" xfId="18442" xr:uid="{00000000-0005-0000-0000-0000EF470000}"/>
    <cellStyle name="Normal 3 2 2 6 5 2 2 2" xfId="18443" xr:uid="{00000000-0005-0000-0000-0000F0470000}"/>
    <cellStyle name="Normal 3 2 2 6 5 2 3" xfId="18444" xr:uid="{00000000-0005-0000-0000-0000F1470000}"/>
    <cellStyle name="Normal 3 2 2 6 5 3" xfId="18445" xr:uid="{00000000-0005-0000-0000-0000F2470000}"/>
    <cellStyle name="Normal 3 2 2 6 5 3 2" xfId="18446" xr:uid="{00000000-0005-0000-0000-0000F3470000}"/>
    <cellStyle name="Normal 3 2 2 6 5 4" xfId="18447" xr:uid="{00000000-0005-0000-0000-0000F4470000}"/>
    <cellStyle name="Normal 3 2 2 6 6" xfId="18448" xr:uid="{00000000-0005-0000-0000-0000F5470000}"/>
    <cellStyle name="Normal 3 2 2 6 6 2" xfId="18449" xr:uid="{00000000-0005-0000-0000-0000F6470000}"/>
    <cellStyle name="Normal 3 2 2 6 6 2 2" xfId="18450" xr:uid="{00000000-0005-0000-0000-0000F7470000}"/>
    <cellStyle name="Normal 3 2 2 6 6 2 2 2" xfId="18451" xr:uid="{00000000-0005-0000-0000-0000F8470000}"/>
    <cellStyle name="Normal 3 2 2 6 6 2 3" xfId="18452" xr:uid="{00000000-0005-0000-0000-0000F9470000}"/>
    <cellStyle name="Normal 3 2 2 6 6 3" xfId="18453" xr:uid="{00000000-0005-0000-0000-0000FA470000}"/>
    <cellStyle name="Normal 3 2 2 6 6 3 2" xfId="18454" xr:uid="{00000000-0005-0000-0000-0000FB470000}"/>
    <cellStyle name="Normal 3 2 2 6 6 4" xfId="18455" xr:uid="{00000000-0005-0000-0000-0000FC470000}"/>
    <cellStyle name="Normal 3 2 2 6 7" xfId="18456" xr:uid="{00000000-0005-0000-0000-0000FD470000}"/>
    <cellStyle name="Normal 3 2 2 6 7 2" xfId="18457" xr:uid="{00000000-0005-0000-0000-0000FE470000}"/>
    <cellStyle name="Normal 3 2 2 6 7 2 2" xfId="18458" xr:uid="{00000000-0005-0000-0000-0000FF470000}"/>
    <cellStyle name="Normal 3 2 2 6 7 3" xfId="18459" xr:uid="{00000000-0005-0000-0000-000000480000}"/>
    <cellStyle name="Normal 3 2 2 6 8" xfId="18460" xr:uid="{00000000-0005-0000-0000-000001480000}"/>
    <cellStyle name="Normal 3 2 2 6 8 2" xfId="18461" xr:uid="{00000000-0005-0000-0000-000002480000}"/>
    <cellStyle name="Normal 3 2 2 6 9" xfId="18462" xr:uid="{00000000-0005-0000-0000-000003480000}"/>
    <cellStyle name="Normal 3 2 2 6 9 2" xfId="18463" xr:uid="{00000000-0005-0000-0000-000004480000}"/>
    <cellStyle name="Normal 3 2 2 7" xfId="18464" xr:uid="{00000000-0005-0000-0000-000005480000}"/>
    <cellStyle name="Normal 3 2 2 7 10" xfId="18465" xr:uid="{00000000-0005-0000-0000-000006480000}"/>
    <cellStyle name="Normal 3 2 2 7 2" xfId="18466" xr:uid="{00000000-0005-0000-0000-000007480000}"/>
    <cellStyle name="Normal 3 2 2 7 2 2" xfId="18467" xr:uid="{00000000-0005-0000-0000-000008480000}"/>
    <cellStyle name="Normal 3 2 2 7 2 2 2" xfId="18468" xr:uid="{00000000-0005-0000-0000-000009480000}"/>
    <cellStyle name="Normal 3 2 2 7 2 2 2 2" xfId="18469" xr:uid="{00000000-0005-0000-0000-00000A480000}"/>
    <cellStyle name="Normal 3 2 2 7 2 2 2 2 2" xfId="18470" xr:uid="{00000000-0005-0000-0000-00000B480000}"/>
    <cellStyle name="Normal 3 2 2 7 2 2 2 2 2 2" xfId="18471" xr:uid="{00000000-0005-0000-0000-00000C480000}"/>
    <cellStyle name="Normal 3 2 2 7 2 2 2 2 2 2 2" xfId="18472" xr:uid="{00000000-0005-0000-0000-00000D480000}"/>
    <cellStyle name="Normal 3 2 2 7 2 2 2 2 2 3" xfId="18473" xr:uid="{00000000-0005-0000-0000-00000E480000}"/>
    <cellStyle name="Normal 3 2 2 7 2 2 2 2 3" xfId="18474" xr:uid="{00000000-0005-0000-0000-00000F480000}"/>
    <cellStyle name="Normal 3 2 2 7 2 2 2 2 3 2" xfId="18475" xr:uid="{00000000-0005-0000-0000-000010480000}"/>
    <cellStyle name="Normal 3 2 2 7 2 2 2 2 4" xfId="18476" xr:uid="{00000000-0005-0000-0000-000011480000}"/>
    <cellStyle name="Normal 3 2 2 7 2 2 2 3" xfId="18477" xr:uid="{00000000-0005-0000-0000-000012480000}"/>
    <cellStyle name="Normal 3 2 2 7 2 2 2 3 2" xfId="18478" xr:uid="{00000000-0005-0000-0000-000013480000}"/>
    <cellStyle name="Normal 3 2 2 7 2 2 2 3 2 2" xfId="18479" xr:uid="{00000000-0005-0000-0000-000014480000}"/>
    <cellStyle name="Normal 3 2 2 7 2 2 2 3 3" xfId="18480" xr:uid="{00000000-0005-0000-0000-000015480000}"/>
    <cellStyle name="Normal 3 2 2 7 2 2 2 4" xfId="18481" xr:uid="{00000000-0005-0000-0000-000016480000}"/>
    <cellStyle name="Normal 3 2 2 7 2 2 2 4 2" xfId="18482" xr:uid="{00000000-0005-0000-0000-000017480000}"/>
    <cellStyle name="Normal 3 2 2 7 2 2 2 5" xfId="18483" xr:uid="{00000000-0005-0000-0000-000018480000}"/>
    <cellStyle name="Normal 3 2 2 7 2 2 3" xfId="18484" xr:uid="{00000000-0005-0000-0000-000019480000}"/>
    <cellStyle name="Normal 3 2 2 7 2 2 3 2" xfId="18485" xr:uid="{00000000-0005-0000-0000-00001A480000}"/>
    <cellStyle name="Normal 3 2 2 7 2 2 3 2 2" xfId="18486" xr:uid="{00000000-0005-0000-0000-00001B480000}"/>
    <cellStyle name="Normal 3 2 2 7 2 2 3 2 2 2" xfId="18487" xr:uid="{00000000-0005-0000-0000-00001C480000}"/>
    <cellStyle name="Normal 3 2 2 7 2 2 3 2 3" xfId="18488" xr:uid="{00000000-0005-0000-0000-00001D480000}"/>
    <cellStyle name="Normal 3 2 2 7 2 2 3 3" xfId="18489" xr:uid="{00000000-0005-0000-0000-00001E480000}"/>
    <cellStyle name="Normal 3 2 2 7 2 2 3 3 2" xfId="18490" xr:uid="{00000000-0005-0000-0000-00001F480000}"/>
    <cellStyle name="Normal 3 2 2 7 2 2 3 4" xfId="18491" xr:uid="{00000000-0005-0000-0000-000020480000}"/>
    <cellStyle name="Normal 3 2 2 7 2 2 4" xfId="18492" xr:uid="{00000000-0005-0000-0000-000021480000}"/>
    <cellStyle name="Normal 3 2 2 7 2 2 4 2" xfId="18493" xr:uid="{00000000-0005-0000-0000-000022480000}"/>
    <cellStyle name="Normal 3 2 2 7 2 2 4 2 2" xfId="18494" xr:uid="{00000000-0005-0000-0000-000023480000}"/>
    <cellStyle name="Normal 3 2 2 7 2 2 4 2 2 2" xfId="18495" xr:uid="{00000000-0005-0000-0000-000024480000}"/>
    <cellStyle name="Normal 3 2 2 7 2 2 4 2 3" xfId="18496" xr:uid="{00000000-0005-0000-0000-000025480000}"/>
    <cellStyle name="Normal 3 2 2 7 2 2 4 3" xfId="18497" xr:uid="{00000000-0005-0000-0000-000026480000}"/>
    <cellStyle name="Normal 3 2 2 7 2 2 4 3 2" xfId="18498" xr:uid="{00000000-0005-0000-0000-000027480000}"/>
    <cellStyle name="Normal 3 2 2 7 2 2 4 4" xfId="18499" xr:uid="{00000000-0005-0000-0000-000028480000}"/>
    <cellStyle name="Normal 3 2 2 7 2 2 5" xfId="18500" xr:uid="{00000000-0005-0000-0000-000029480000}"/>
    <cellStyle name="Normal 3 2 2 7 2 2 5 2" xfId="18501" xr:uid="{00000000-0005-0000-0000-00002A480000}"/>
    <cellStyle name="Normal 3 2 2 7 2 2 5 2 2" xfId="18502" xr:uid="{00000000-0005-0000-0000-00002B480000}"/>
    <cellStyle name="Normal 3 2 2 7 2 2 5 3" xfId="18503" xr:uid="{00000000-0005-0000-0000-00002C480000}"/>
    <cellStyle name="Normal 3 2 2 7 2 2 6" xfId="18504" xr:uid="{00000000-0005-0000-0000-00002D480000}"/>
    <cellStyle name="Normal 3 2 2 7 2 2 6 2" xfId="18505" xr:uid="{00000000-0005-0000-0000-00002E480000}"/>
    <cellStyle name="Normal 3 2 2 7 2 2 7" xfId="18506" xr:uid="{00000000-0005-0000-0000-00002F480000}"/>
    <cellStyle name="Normal 3 2 2 7 2 2 7 2" xfId="18507" xr:uid="{00000000-0005-0000-0000-000030480000}"/>
    <cellStyle name="Normal 3 2 2 7 2 2 8" xfId="18508" xr:uid="{00000000-0005-0000-0000-000031480000}"/>
    <cellStyle name="Normal 3 2 2 7 2 3" xfId="18509" xr:uid="{00000000-0005-0000-0000-000032480000}"/>
    <cellStyle name="Normal 3 2 2 7 2 3 2" xfId="18510" xr:uid="{00000000-0005-0000-0000-000033480000}"/>
    <cellStyle name="Normal 3 2 2 7 2 3 2 2" xfId="18511" xr:uid="{00000000-0005-0000-0000-000034480000}"/>
    <cellStyle name="Normal 3 2 2 7 2 3 2 2 2" xfId="18512" xr:uid="{00000000-0005-0000-0000-000035480000}"/>
    <cellStyle name="Normal 3 2 2 7 2 3 2 2 2 2" xfId="18513" xr:uid="{00000000-0005-0000-0000-000036480000}"/>
    <cellStyle name="Normal 3 2 2 7 2 3 2 2 3" xfId="18514" xr:uid="{00000000-0005-0000-0000-000037480000}"/>
    <cellStyle name="Normal 3 2 2 7 2 3 2 3" xfId="18515" xr:uid="{00000000-0005-0000-0000-000038480000}"/>
    <cellStyle name="Normal 3 2 2 7 2 3 2 3 2" xfId="18516" xr:uid="{00000000-0005-0000-0000-000039480000}"/>
    <cellStyle name="Normal 3 2 2 7 2 3 2 4" xfId="18517" xr:uid="{00000000-0005-0000-0000-00003A480000}"/>
    <cellStyle name="Normal 3 2 2 7 2 3 3" xfId="18518" xr:uid="{00000000-0005-0000-0000-00003B480000}"/>
    <cellStyle name="Normal 3 2 2 7 2 3 3 2" xfId="18519" xr:uid="{00000000-0005-0000-0000-00003C480000}"/>
    <cellStyle name="Normal 3 2 2 7 2 3 3 2 2" xfId="18520" xr:uid="{00000000-0005-0000-0000-00003D480000}"/>
    <cellStyle name="Normal 3 2 2 7 2 3 3 3" xfId="18521" xr:uid="{00000000-0005-0000-0000-00003E480000}"/>
    <cellStyle name="Normal 3 2 2 7 2 3 4" xfId="18522" xr:uid="{00000000-0005-0000-0000-00003F480000}"/>
    <cellStyle name="Normal 3 2 2 7 2 3 4 2" xfId="18523" xr:uid="{00000000-0005-0000-0000-000040480000}"/>
    <cellStyle name="Normal 3 2 2 7 2 3 5" xfId="18524" xr:uid="{00000000-0005-0000-0000-000041480000}"/>
    <cellStyle name="Normal 3 2 2 7 2 4" xfId="18525" xr:uid="{00000000-0005-0000-0000-000042480000}"/>
    <cellStyle name="Normal 3 2 2 7 2 4 2" xfId="18526" xr:uid="{00000000-0005-0000-0000-000043480000}"/>
    <cellStyle name="Normal 3 2 2 7 2 4 2 2" xfId="18527" xr:uid="{00000000-0005-0000-0000-000044480000}"/>
    <cellStyle name="Normal 3 2 2 7 2 4 2 2 2" xfId="18528" xr:uid="{00000000-0005-0000-0000-000045480000}"/>
    <cellStyle name="Normal 3 2 2 7 2 4 2 3" xfId="18529" xr:uid="{00000000-0005-0000-0000-000046480000}"/>
    <cellStyle name="Normal 3 2 2 7 2 4 3" xfId="18530" xr:uid="{00000000-0005-0000-0000-000047480000}"/>
    <cellStyle name="Normal 3 2 2 7 2 4 3 2" xfId="18531" xr:uid="{00000000-0005-0000-0000-000048480000}"/>
    <cellStyle name="Normal 3 2 2 7 2 4 4" xfId="18532" xr:uid="{00000000-0005-0000-0000-000049480000}"/>
    <cellStyle name="Normal 3 2 2 7 2 5" xfId="18533" xr:uid="{00000000-0005-0000-0000-00004A480000}"/>
    <cellStyle name="Normal 3 2 2 7 2 5 2" xfId="18534" xr:uid="{00000000-0005-0000-0000-00004B480000}"/>
    <cellStyle name="Normal 3 2 2 7 2 5 2 2" xfId="18535" xr:uid="{00000000-0005-0000-0000-00004C480000}"/>
    <cellStyle name="Normal 3 2 2 7 2 5 2 2 2" xfId="18536" xr:uid="{00000000-0005-0000-0000-00004D480000}"/>
    <cellStyle name="Normal 3 2 2 7 2 5 2 3" xfId="18537" xr:uid="{00000000-0005-0000-0000-00004E480000}"/>
    <cellStyle name="Normal 3 2 2 7 2 5 3" xfId="18538" xr:uid="{00000000-0005-0000-0000-00004F480000}"/>
    <cellStyle name="Normal 3 2 2 7 2 5 3 2" xfId="18539" xr:uid="{00000000-0005-0000-0000-000050480000}"/>
    <cellStyle name="Normal 3 2 2 7 2 5 4" xfId="18540" xr:uid="{00000000-0005-0000-0000-000051480000}"/>
    <cellStyle name="Normal 3 2 2 7 2 6" xfId="18541" xr:uid="{00000000-0005-0000-0000-000052480000}"/>
    <cellStyle name="Normal 3 2 2 7 2 6 2" xfId="18542" xr:uid="{00000000-0005-0000-0000-000053480000}"/>
    <cellStyle name="Normal 3 2 2 7 2 6 2 2" xfId="18543" xr:uid="{00000000-0005-0000-0000-000054480000}"/>
    <cellStyle name="Normal 3 2 2 7 2 6 3" xfId="18544" xr:uid="{00000000-0005-0000-0000-000055480000}"/>
    <cellStyle name="Normal 3 2 2 7 2 7" xfId="18545" xr:uid="{00000000-0005-0000-0000-000056480000}"/>
    <cellStyle name="Normal 3 2 2 7 2 7 2" xfId="18546" xr:uid="{00000000-0005-0000-0000-000057480000}"/>
    <cellStyle name="Normal 3 2 2 7 2 8" xfId="18547" xr:uid="{00000000-0005-0000-0000-000058480000}"/>
    <cellStyle name="Normal 3 2 2 7 2 8 2" xfId="18548" xr:uid="{00000000-0005-0000-0000-000059480000}"/>
    <cellStyle name="Normal 3 2 2 7 2 9" xfId="18549" xr:uid="{00000000-0005-0000-0000-00005A480000}"/>
    <cellStyle name="Normal 3 2 2 7 3" xfId="18550" xr:uid="{00000000-0005-0000-0000-00005B480000}"/>
    <cellStyle name="Normal 3 2 2 7 3 2" xfId="18551" xr:uid="{00000000-0005-0000-0000-00005C480000}"/>
    <cellStyle name="Normal 3 2 2 7 3 2 2" xfId="18552" xr:uid="{00000000-0005-0000-0000-00005D480000}"/>
    <cellStyle name="Normal 3 2 2 7 3 2 2 2" xfId="18553" xr:uid="{00000000-0005-0000-0000-00005E480000}"/>
    <cellStyle name="Normal 3 2 2 7 3 2 2 2 2" xfId="18554" xr:uid="{00000000-0005-0000-0000-00005F480000}"/>
    <cellStyle name="Normal 3 2 2 7 3 2 2 2 2 2" xfId="18555" xr:uid="{00000000-0005-0000-0000-000060480000}"/>
    <cellStyle name="Normal 3 2 2 7 3 2 2 2 3" xfId="18556" xr:uid="{00000000-0005-0000-0000-000061480000}"/>
    <cellStyle name="Normal 3 2 2 7 3 2 2 3" xfId="18557" xr:uid="{00000000-0005-0000-0000-000062480000}"/>
    <cellStyle name="Normal 3 2 2 7 3 2 2 3 2" xfId="18558" xr:uid="{00000000-0005-0000-0000-000063480000}"/>
    <cellStyle name="Normal 3 2 2 7 3 2 2 4" xfId="18559" xr:uid="{00000000-0005-0000-0000-000064480000}"/>
    <cellStyle name="Normal 3 2 2 7 3 2 3" xfId="18560" xr:uid="{00000000-0005-0000-0000-000065480000}"/>
    <cellStyle name="Normal 3 2 2 7 3 2 3 2" xfId="18561" xr:uid="{00000000-0005-0000-0000-000066480000}"/>
    <cellStyle name="Normal 3 2 2 7 3 2 3 2 2" xfId="18562" xr:uid="{00000000-0005-0000-0000-000067480000}"/>
    <cellStyle name="Normal 3 2 2 7 3 2 3 3" xfId="18563" xr:uid="{00000000-0005-0000-0000-000068480000}"/>
    <cellStyle name="Normal 3 2 2 7 3 2 4" xfId="18564" xr:uid="{00000000-0005-0000-0000-000069480000}"/>
    <cellStyle name="Normal 3 2 2 7 3 2 4 2" xfId="18565" xr:uid="{00000000-0005-0000-0000-00006A480000}"/>
    <cellStyle name="Normal 3 2 2 7 3 2 5" xfId="18566" xr:uid="{00000000-0005-0000-0000-00006B480000}"/>
    <cellStyle name="Normal 3 2 2 7 3 3" xfId="18567" xr:uid="{00000000-0005-0000-0000-00006C480000}"/>
    <cellStyle name="Normal 3 2 2 7 3 3 2" xfId="18568" xr:uid="{00000000-0005-0000-0000-00006D480000}"/>
    <cellStyle name="Normal 3 2 2 7 3 3 2 2" xfId="18569" xr:uid="{00000000-0005-0000-0000-00006E480000}"/>
    <cellStyle name="Normal 3 2 2 7 3 3 2 2 2" xfId="18570" xr:uid="{00000000-0005-0000-0000-00006F480000}"/>
    <cellStyle name="Normal 3 2 2 7 3 3 2 3" xfId="18571" xr:uid="{00000000-0005-0000-0000-000070480000}"/>
    <cellStyle name="Normal 3 2 2 7 3 3 3" xfId="18572" xr:uid="{00000000-0005-0000-0000-000071480000}"/>
    <cellStyle name="Normal 3 2 2 7 3 3 3 2" xfId="18573" xr:uid="{00000000-0005-0000-0000-000072480000}"/>
    <cellStyle name="Normal 3 2 2 7 3 3 4" xfId="18574" xr:uid="{00000000-0005-0000-0000-000073480000}"/>
    <cellStyle name="Normal 3 2 2 7 3 4" xfId="18575" xr:uid="{00000000-0005-0000-0000-000074480000}"/>
    <cellStyle name="Normal 3 2 2 7 3 4 2" xfId="18576" xr:uid="{00000000-0005-0000-0000-000075480000}"/>
    <cellStyle name="Normal 3 2 2 7 3 4 2 2" xfId="18577" xr:uid="{00000000-0005-0000-0000-000076480000}"/>
    <cellStyle name="Normal 3 2 2 7 3 4 2 2 2" xfId="18578" xr:uid="{00000000-0005-0000-0000-000077480000}"/>
    <cellStyle name="Normal 3 2 2 7 3 4 2 3" xfId="18579" xr:uid="{00000000-0005-0000-0000-000078480000}"/>
    <cellStyle name="Normal 3 2 2 7 3 4 3" xfId="18580" xr:uid="{00000000-0005-0000-0000-000079480000}"/>
    <cellStyle name="Normal 3 2 2 7 3 4 3 2" xfId="18581" xr:uid="{00000000-0005-0000-0000-00007A480000}"/>
    <cellStyle name="Normal 3 2 2 7 3 4 4" xfId="18582" xr:uid="{00000000-0005-0000-0000-00007B480000}"/>
    <cellStyle name="Normal 3 2 2 7 3 5" xfId="18583" xr:uid="{00000000-0005-0000-0000-00007C480000}"/>
    <cellStyle name="Normal 3 2 2 7 3 5 2" xfId="18584" xr:uid="{00000000-0005-0000-0000-00007D480000}"/>
    <cellStyle name="Normal 3 2 2 7 3 5 2 2" xfId="18585" xr:uid="{00000000-0005-0000-0000-00007E480000}"/>
    <cellStyle name="Normal 3 2 2 7 3 5 3" xfId="18586" xr:uid="{00000000-0005-0000-0000-00007F480000}"/>
    <cellStyle name="Normal 3 2 2 7 3 6" xfId="18587" xr:uid="{00000000-0005-0000-0000-000080480000}"/>
    <cellStyle name="Normal 3 2 2 7 3 6 2" xfId="18588" xr:uid="{00000000-0005-0000-0000-000081480000}"/>
    <cellStyle name="Normal 3 2 2 7 3 7" xfId="18589" xr:uid="{00000000-0005-0000-0000-000082480000}"/>
    <cellStyle name="Normal 3 2 2 7 3 7 2" xfId="18590" xr:uid="{00000000-0005-0000-0000-000083480000}"/>
    <cellStyle name="Normal 3 2 2 7 3 8" xfId="18591" xr:uid="{00000000-0005-0000-0000-000084480000}"/>
    <cellStyle name="Normal 3 2 2 7 4" xfId="18592" xr:uid="{00000000-0005-0000-0000-000085480000}"/>
    <cellStyle name="Normal 3 2 2 7 4 2" xfId="18593" xr:uid="{00000000-0005-0000-0000-000086480000}"/>
    <cellStyle name="Normal 3 2 2 7 4 2 2" xfId="18594" xr:uid="{00000000-0005-0000-0000-000087480000}"/>
    <cellStyle name="Normal 3 2 2 7 4 2 2 2" xfId="18595" xr:uid="{00000000-0005-0000-0000-000088480000}"/>
    <cellStyle name="Normal 3 2 2 7 4 2 2 2 2" xfId="18596" xr:uid="{00000000-0005-0000-0000-000089480000}"/>
    <cellStyle name="Normal 3 2 2 7 4 2 2 3" xfId="18597" xr:uid="{00000000-0005-0000-0000-00008A480000}"/>
    <cellStyle name="Normal 3 2 2 7 4 2 3" xfId="18598" xr:uid="{00000000-0005-0000-0000-00008B480000}"/>
    <cellStyle name="Normal 3 2 2 7 4 2 3 2" xfId="18599" xr:uid="{00000000-0005-0000-0000-00008C480000}"/>
    <cellStyle name="Normal 3 2 2 7 4 2 4" xfId="18600" xr:uid="{00000000-0005-0000-0000-00008D480000}"/>
    <cellStyle name="Normal 3 2 2 7 4 3" xfId="18601" xr:uid="{00000000-0005-0000-0000-00008E480000}"/>
    <cellStyle name="Normal 3 2 2 7 4 3 2" xfId="18602" xr:uid="{00000000-0005-0000-0000-00008F480000}"/>
    <cellStyle name="Normal 3 2 2 7 4 3 2 2" xfId="18603" xr:uid="{00000000-0005-0000-0000-000090480000}"/>
    <cellStyle name="Normal 3 2 2 7 4 3 3" xfId="18604" xr:uid="{00000000-0005-0000-0000-000091480000}"/>
    <cellStyle name="Normal 3 2 2 7 4 4" xfId="18605" xr:uid="{00000000-0005-0000-0000-000092480000}"/>
    <cellStyle name="Normal 3 2 2 7 4 4 2" xfId="18606" xr:uid="{00000000-0005-0000-0000-000093480000}"/>
    <cellStyle name="Normal 3 2 2 7 4 5" xfId="18607" xr:uid="{00000000-0005-0000-0000-000094480000}"/>
    <cellStyle name="Normal 3 2 2 7 5" xfId="18608" xr:uid="{00000000-0005-0000-0000-000095480000}"/>
    <cellStyle name="Normal 3 2 2 7 5 2" xfId="18609" xr:uid="{00000000-0005-0000-0000-000096480000}"/>
    <cellStyle name="Normal 3 2 2 7 5 2 2" xfId="18610" xr:uid="{00000000-0005-0000-0000-000097480000}"/>
    <cellStyle name="Normal 3 2 2 7 5 2 2 2" xfId="18611" xr:uid="{00000000-0005-0000-0000-000098480000}"/>
    <cellStyle name="Normal 3 2 2 7 5 2 3" xfId="18612" xr:uid="{00000000-0005-0000-0000-000099480000}"/>
    <cellStyle name="Normal 3 2 2 7 5 3" xfId="18613" xr:uid="{00000000-0005-0000-0000-00009A480000}"/>
    <cellStyle name="Normal 3 2 2 7 5 3 2" xfId="18614" xr:uid="{00000000-0005-0000-0000-00009B480000}"/>
    <cellStyle name="Normal 3 2 2 7 5 4" xfId="18615" xr:uid="{00000000-0005-0000-0000-00009C480000}"/>
    <cellStyle name="Normal 3 2 2 7 6" xfId="18616" xr:uid="{00000000-0005-0000-0000-00009D480000}"/>
    <cellStyle name="Normal 3 2 2 7 6 2" xfId="18617" xr:uid="{00000000-0005-0000-0000-00009E480000}"/>
    <cellStyle name="Normal 3 2 2 7 6 2 2" xfId="18618" xr:uid="{00000000-0005-0000-0000-00009F480000}"/>
    <cellStyle name="Normal 3 2 2 7 6 2 2 2" xfId="18619" xr:uid="{00000000-0005-0000-0000-0000A0480000}"/>
    <cellStyle name="Normal 3 2 2 7 6 2 3" xfId="18620" xr:uid="{00000000-0005-0000-0000-0000A1480000}"/>
    <cellStyle name="Normal 3 2 2 7 6 3" xfId="18621" xr:uid="{00000000-0005-0000-0000-0000A2480000}"/>
    <cellStyle name="Normal 3 2 2 7 6 3 2" xfId="18622" xr:uid="{00000000-0005-0000-0000-0000A3480000}"/>
    <cellStyle name="Normal 3 2 2 7 6 4" xfId="18623" xr:uid="{00000000-0005-0000-0000-0000A4480000}"/>
    <cellStyle name="Normal 3 2 2 7 7" xfId="18624" xr:uid="{00000000-0005-0000-0000-0000A5480000}"/>
    <cellStyle name="Normal 3 2 2 7 7 2" xfId="18625" xr:uid="{00000000-0005-0000-0000-0000A6480000}"/>
    <cellStyle name="Normal 3 2 2 7 7 2 2" xfId="18626" xr:uid="{00000000-0005-0000-0000-0000A7480000}"/>
    <cellStyle name="Normal 3 2 2 7 7 3" xfId="18627" xr:uid="{00000000-0005-0000-0000-0000A8480000}"/>
    <cellStyle name="Normal 3 2 2 7 8" xfId="18628" xr:uid="{00000000-0005-0000-0000-0000A9480000}"/>
    <cellStyle name="Normal 3 2 2 7 8 2" xfId="18629" xr:uid="{00000000-0005-0000-0000-0000AA480000}"/>
    <cellStyle name="Normal 3 2 2 7 9" xfId="18630" xr:uid="{00000000-0005-0000-0000-0000AB480000}"/>
    <cellStyle name="Normal 3 2 2 7 9 2" xfId="18631" xr:uid="{00000000-0005-0000-0000-0000AC480000}"/>
    <cellStyle name="Normal 3 2 2 8" xfId="18632" xr:uid="{00000000-0005-0000-0000-0000AD480000}"/>
    <cellStyle name="Normal 3 2 2 8 2" xfId="18633" xr:uid="{00000000-0005-0000-0000-0000AE480000}"/>
    <cellStyle name="Normal 3 2 2 8 2 2" xfId="18634" xr:uid="{00000000-0005-0000-0000-0000AF480000}"/>
    <cellStyle name="Normal 3 2 2 8 2 2 2" xfId="18635" xr:uid="{00000000-0005-0000-0000-0000B0480000}"/>
    <cellStyle name="Normal 3 2 2 8 2 2 2 2" xfId="18636" xr:uid="{00000000-0005-0000-0000-0000B1480000}"/>
    <cellStyle name="Normal 3 2 2 8 2 2 2 2 2" xfId="18637" xr:uid="{00000000-0005-0000-0000-0000B2480000}"/>
    <cellStyle name="Normal 3 2 2 8 2 2 2 2 2 2" xfId="18638" xr:uid="{00000000-0005-0000-0000-0000B3480000}"/>
    <cellStyle name="Normal 3 2 2 8 2 2 2 2 3" xfId="18639" xr:uid="{00000000-0005-0000-0000-0000B4480000}"/>
    <cellStyle name="Normal 3 2 2 8 2 2 2 3" xfId="18640" xr:uid="{00000000-0005-0000-0000-0000B5480000}"/>
    <cellStyle name="Normal 3 2 2 8 2 2 2 3 2" xfId="18641" xr:uid="{00000000-0005-0000-0000-0000B6480000}"/>
    <cellStyle name="Normal 3 2 2 8 2 2 2 4" xfId="18642" xr:uid="{00000000-0005-0000-0000-0000B7480000}"/>
    <cellStyle name="Normal 3 2 2 8 2 2 3" xfId="18643" xr:uid="{00000000-0005-0000-0000-0000B8480000}"/>
    <cellStyle name="Normal 3 2 2 8 2 2 3 2" xfId="18644" xr:uid="{00000000-0005-0000-0000-0000B9480000}"/>
    <cellStyle name="Normal 3 2 2 8 2 2 3 2 2" xfId="18645" xr:uid="{00000000-0005-0000-0000-0000BA480000}"/>
    <cellStyle name="Normal 3 2 2 8 2 2 3 3" xfId="18646" xr:uid="{00000000-0005-0000-0000-0000BB480000}"/>
    <cellStyle name="Normal 3 2 2 8 2 2 4" xfId="18647" xr:uid="{00000000-0005-0000-0000-0000BC480000}"/>
    <cellStyle name="Normal 3 2 2 8 2 2 4 2" xfId="18648" xr:uid="{00000000-0005-0000-0000-0000BD480000}"/>
    <cellStyle name="Normal 3 2 2 8 2 2 5" xfId="18649" xr:uid="{00000000-0005-0000-0000-0000BE480000}"/>
    <cellStyle name="Normal 3 2 2 8 2 3" xfId="18650" xr:uid="{00000000-0005-0000-0000-0000BF480000}"/>
    <cellStyle name="Normal 3 2 2 8 2 3 2" xfId="18651" xr:uid="{00000000-0005-0000-0000-0000C0480000}"/>
    <cellStyle name="Normal 3 2 2 8 2 3 2 2" xfId="18652" xr:uid="{00000000-0005-0000-0000-0000C1480000}"/>
    <cellStyle name="Normal 3 2 2 8 2 3 2 2 2" xfId="18653" xr:uid="{00000000-0005-0000-0000-0000C2480000}"/>
    <cellStyle name="Normal 3 2 2 8 2 3 2 3" xfId="18654" xr:uid="{00000000-0005-0000-0000-0000C3480000}"/>
    <cellStyle name="Normal 3 2 2 8 2 3 3" xfId="18655" xr:uid="{00000000-0005-0000-0000-0000C4480000}"/>
    <cellStyle name="Normal 3 2 2 8 2 3 3 2" xfId="18656" xr:uid="{00000000-0005-0000-0000-0000C5480000}"/>
    <cellStyle name="Normal 3 2 2 8 2 3 4" xfId="18657" xr:uid="{00000000-0005-0000-0000-0000C6480000}"/>
    <cellStyle name="Normal 3 2 2 8 2 4" xfId="18658" xr:uid="{00000000-0005-0000-0000-0000C7480000}"/>
    <cellStyle name="Normal 3 2 2 8 2 4 2" xfId="18659" xr:uid="{00000000-0005-0000-0000-0000C8480000}"/>
    <cellStyle name="Normal 3 2 2 8 2 4 2 2" xfId="18660" xr:uid="{00000000-0005-0000-0000-0000C9480000}"/>
    <cellStyle name="Normal 3 2 2 8 2 4 2 2 2" xfId="18661" xr:uid="{00000000-0005-0000-0000-0000CA480000}"/>
    <cellStyle name="Normal 3 2 2 8 2 4 2 3" xfId="18662" xr:uid="{00000000-0005-0000-0000-0000CB480000}"/>
    <cellStyle name="Normal 3 2 2 8 2 4 3" xfId="18663" xr:uid="{00000000-0005-0000-0000-0000CC480000}"/>
    <cellStyle name="Normal 3 2 2 8 2 4 3 2" xfId="18664" xr:uid="{00000000-0005-0000-0000-0000CD480000}"/>
    <cellStyle name="Normal 3 2 2 8 2 4 4" xfId="18665" xr:uid="{00000000-0005-0000-0000-0000CE480000}"/>
    <cellStyle name="Normal 3 2 2 8 2 5" xfId="18666" xr:uid="{00000000-0005-0000-0000-0000CF480000}"/>
    <cellStyle name="Normal 3 2 2 8 2 5 2" xfId="18667" xr:uid="{00000000-0005-0000-0000-0000D0480000}"/>
    <cellStyle name="Normal 3 2 2 8 2 5 2 2" xfId="18668" xr:uid="{00000000-0005-0000-0000-0000D1480000}"/>
    <cellStyle name="Normal 3 2 2 8 2 5 3" xfId="18669" xr:uid="{00000000-0005-0000-0000-0000D2480000}"/>
    <cellStyle name="Normal 3 2 2 8 2 6" xfId="18670" xr:uid="{00000000-0005-0000-0000-0000D3480000}"/>
    <cellStyle name="Normal 3 2 2 8 2 6 2" xfId="18671" xr:uid="{00000000-0005-0000-0000-0000D4480000}"/>
    <cellStyle name="Normal 3 2 2 8 2 7" xfId="18672" xr:uid="{00000000-0005-0000-0000-0000D5480000}"/>
    <cellStyle name="Normal 3 2 2 8 2 7 2" xfId="18673" xr:uid="{00000000-0005-0000-0000-0000D6480000}"/>
    <cellStyle name="Normal 3 2 2 8 2 8" xfId="18674" xr:uid="{00000000-0005-0000-0000-0000D7480000}"/>
    <cellStyle name="Normal 3 2 2 8 3" xfId="18675" xr:uid="{00000000-0005-0000-0000-0000D8480000}"/>
    <cellStyle name="Normal 3 2 2 8 3 2" xfId="18676" xr:uid="{00000000-0005-0000-0000-0000D9480000}"/>
    <cellStyle name="Normal 3 2 2 8 3 2 2" xfId="18677" xr:uid="{00000000-0005-0000-0000-0000DA480000}"/>
    <cellStyle name="Normal 3 2 2 8 3 2 2 2" xfId="18678" xr:uid="{00000000-0005-0000-0000-0000DB480000}"/>
    <cellStyle name="Normal 3 2 2 8 3 2 2 2 2" xfId="18679" xr:uid="{00000000-0005-0000-0000-0000DC480000}"/>
    <cellStyle name="Normal 3 2 2 8 3 2 2 3" xfId="18680" xr:uid="{00000000-0005-0000-0000-0000DD480000}"/>
    <cellStyle name="Normal 3 2 2 8 3 2 3" xfId="18681" xr:uid="{00000000-0005-0000-0000-0000DE480000}"/>
    <cellStyle name="Normal 3 2 2 8 3 2 3 2" xfId="18682" xr:uid="{00000000-0005-0000-0000-0000DF480000}"/>
    <cellStyle name="Normal 3 2 2 8 3 2 4" xfId="18683" xr:uid="{00000000-0005-0000-0000-0000E0480000}"/>
    <cellStyle name="Normal 3 2 2 8 3 3" xfId="18684" xr:uid="{00000000-0005-0000-0000-0000E1480000}"/>
    <cellStyle name="Normal 3 2 2 8 3 3 2" xfId="18685" xr:uid="{00000000-0005-0000-0000-0000E2480000}"/>
    <cellStyle name="Normal 3 2 2 8 3 3 2 2" xfId="18686" xr:uid="{00000000-0005-0000-0000-0000E3480000}"/>
    <cellStyle name="Normal 3 2 2 8 3 3 3" xfId="18687" xr:uid="{00000000-0005-0000-0000-0000E4480000}"/>
    <cellStyle name="Normal 3 2 2 8 3 4" xfId="18688" xr:uid="{00000000-0005-0000-0000-0000E5480000}"/>
    <cellStyle name="Normal 3 2 2 8 3 4 2" xfId="18689" xr:uid="{00000000-0005-0000-0000-0000E6480000}"/>
    <cellStyle name="Normal 3 2 2 8 3 5" xfId="18690" xr:uid="{00000000-0005-0000-0000-0000E7480000}"/>
    <cellStyle name="Normal 3 2 2 8 4" xfId="18691" xr:uid="{00000000-0005-0000-0000-0000E8480000}"/>
    <cellStyle name="Normal 3 2 2 8 4 2" xfId="18692" xr:uid="{00000000-0005-0000-0000-0000E9480000}"/>
    <cellStyle name="Normal 3 2 2 8 4 2 2" xfId="18693" xr:uid="{00000000-0005-0000-0000-0000EA480000}"/>
    <cellStyle name="Normal 3 2 2 8 4 2 2 2" xfId="18694" xr:uid="{00000000-0005-0000-0000-0000EB480000}"/>
    <cellStyle name="Normal 3 2 2 8 4 2 3" xfId="18695" xr:uid="{00000000-0005-0000-0000-0000EC480000}"/>
    <cellStyle name="Normal 3 2 2 8 4 3" xfId="18696" xr:uid="{00000000-0005-0000-0000-0000ED480000}"/>
    <cellStyle name="Normal 3 2 2 8 4 3 2" xfId="18697" xr:uid="{00000000-0005-0000-0000-0000EE480000}"/>
    <cellStyle name="Normal 3 2 2 8 4 4" xfId="18698" xr:uid="{00000000-0005-0000-0000-0000EF480000}"/>
    <cellStyle name="Normal 3 2 2 8 5" xfId="18699" xr:uid="{00000000-0005-0000-0000-0000F0480000}"/>
    <cellStyle name="Normal 3 2 2 8 5 2" xfId="18700" xr:uid="{00000000-0005-0000-0000-0000F1480000}"/>
    <cellStyle name="Normal 3 2 2 8 5 2 2" xfId="18701" xr:uid="{00000000-0005-0000-0000-0000F2480000}"/>
    <cellStyle name="Normal 3 2 2 8 5 2 2 2" xfId="18702" xr:uid="{00000000-0005-0000-0000-0000F3480000}"/>
    <cellStyle name="Normal 3 2 2 8 5 2 3" xfId="18703" xr:uid="{00000000-0005-0000-0000-0000F4480000}"/>
    <cellStyle name="Normal 3 2 2 8 5 3" xfId="18704" xr:uid="{00000000-0005-0000-0000-0000F5480000}"/>
    <cellStyle name="Normal 3 2 2 8 5 3 2" xfId="18705" xr:uid="{00000000-0005-0000-0000-0000F6480000}"/>
    <cellStyle name="Normal 3 2 2 8 5 4" xfId="18706" xr:uid="{00000000-0005-0000-0000-0000F7480000}"/>
    <cellStyle name="Normal 3 2 2 8 6" xfId="18707" xr:uid="{00000000-0005-0000-0000-0000F8480000}"/>
    <cellStyle name="Normal 3 2 2 8 6 2" xfId="18708" xr:uid="{00000000-0005-0000-0000-0000F9480000}"/>
    <cellStyle name="Normal 3 2 2 8 6 2 2" xfId="18709" xr:uid="{00000000-0005-0000-0000-0000FA480000}"/>
    <cellStyle name="Normal 3 2 2 8 6 3" xfId="18710" xr:uid="{00000000-0005-0000-0000-0000FB480000}"/>
    <cellStyle name="Normal 3 2 2 8 7" xfId="18711" xr:uid="{00000000-0005-0000-0000-0000FC480000}"/>
    <cellStyle name="Normal 3 2 2 8 7 2" xfId="18712" xr:uid="{00000000-0005-0000-0000-0000FD480000}"/>
    <cellStyle name="Normal 3 2 2 8 8" xfId="18713" xr:uid="{00000000-0005-0000-0000-0000FE480000}"/>
    <cellStyle name="Normal 3 2 2 8 8 2" xfId="18714" xr:uid="{00000000-0005-0000-0000-0000FF480000}"/>
    <cellStyle name="Normal 3 2 2 8 9" xfId="18715" xr:uid="{00000000-0005-0000-0000-000000490000}"/>
    <cellStyle name="Normal 3 2 2 9" xfId="18716" xr:uid="{00000000-0005-0000-0000-000001490000}"/>
    <cellStyle name="Normal 3 2 2 9 2" xfId="18717" xr:uid="{00000000-0005-0000-0000-000002490000}"/>
    <cellStyle name="Normal 3 2 2 9 2 2" xfId="18718" xr:uid="{00000000-0005-0000-0000-000003490000}"/>
    <cellStyle name="Normal 3 2 2 9 2 2 2" xfId="18719" xr:uid="{00000000-0005-0000-0000-000004490000}"/>
    <cellStyle name="Normal 3 2 2 9 2 2 2 2" xfId="18720" xr:uid="{00000000-0005-0000-0000-000005490000}"/>
    <cellStyle name="Normal 3 2 2 9 2 2 2 2 2" xfId="18721" xr:uid="{00000000-0005-0000-0000-000006490000}"/>
    <cellStyle name="Normal 3 2 2 9 2 2 2 3" xfId="18722" xr:uid="{00000000-0005-0000-0000-000007490000}"/>
    <cellStyle name="Normal 3 2 2 9 2 2 3" xfId="18723" xr:uid="{00000000-0005-0000-0000-000008490000}"/>
    <cellStyle name="Normal 3 2 2 9 2 2 3 2" xfId="18724" xr:uid="{00000000-0005-0000-0000-000009490000}"/>
    <cellStyle name="Normal 3 2 2 9 2 2 4" xfId="18725" xr:uid="{00000000-0005-0000-0000-00000A490000}"/>
    <cellStyle name="Normal 3 2 2 9 2 3" xfId="18726" xr:uid="{00000000-0005-0000-0000-00000B490000}"/>
    <cellStyle name="Normal 3 2 2 9 2 3 2" xfId="18727" xr:uid="{00000000-0005-0000-0000-00000C490000}"/>
    <cellStyle name="Normal 3 2 2 9 2 3 2 2" xfId="18728" xr:uid="{00000000-0005-0000-0000-00000D490000}"/>
    <cellStyle name="Normal 3 2 2 9 2 3 3" xfId="18729" xr:uid="{00000000-0005-0000-0000-00000E490000}"/>
    <cellStyle name="Normal 3 2 2 9 2 4" xfId="18730" xr:uid="{00000000-0005-0000-0000-00000F490000}"/>
    <cellStyle name="Normal 3 2 2 9 2 4 2" xfId="18731" xr:uid="{00000000-0005-0000-0000-000010490000}"/>
    <cellStyle name="Normal 3 2 2 9 2 5" xfId="18732" xr:uid="{00000000-0005-0000-0000-000011490000}"/>
    <cellStyle name="Normal 3 2 2 9 3" xfId="18733" xr:uid="{00000000-0005-0000-0000-000012490000}"/>
    <cellStyle name="Normal 3 2 2 9 3 2" xfId="18734" xr:uid="{00000000-0005-0000-0000-000013490000}"/>
    <cellStyle name="Normal 3 2 2 9 3 2 2" xfId="18735" xr:uid="{00000000-0005-0000-0000-000014490000}"/>
    <cellStyle name="Normal 3 2 2 9 3 2 2 2" xfId="18736" xr:uid="{00000000-0005-0000-0000-000015490000}"/>
    <cellStyle name="Normal 3 2 2 9 3 2 3" xfId="18737" xr:uid="{00000000-0005-0000-0000-000016490000}"/>
    <cellStyle name="Normal 3 2 2 9 3 3" xfId="18738" xr:uid="{00000000-0005-0000-0000-000017490000}"/>
    <cellStyle name="Normal 3 2 2 9 3 3 2" xfId="18739" xr:uid="{00000000-0005-0000-0000-000018490000}"/>
    <cellStyle name="Normal 3 2 2 9 3 4" xfId="18740" xr:uid="{00000000-0005-0000-0000-000019490000}"/>
    <cellStyle name="Normal 3 2 2 9 4" xfId="18741" xr:uid="{00000000-0005-0000-0000-00001A490000}"/>
    <cellStyle name="Normal 3 2 2 9 4 2" xfId="18742" xr:uid="{00000000-0005-0000-0000-00001B490000}"/>
    <cellStyle name="Normal 3 2 2 9 4 2 2" xfId="18743" xr:uid="{00000000-0005-0000-0000-00001C490000}"/>
    <cellStyle name="Normal 3 2 2 9 4 2 2 2" xfId="18744" xr:uid="{00000000-0005-0000-0000-00001D490000}"/>
    <cellStyle name="Normal 3 2 2 9 4 2 3" xfId="18745" xr:uid="{00000000-0005-0000-0000-00001E490000}"/>
    <cellStyle name="Normal 3 2 2 9 4 3" xfId="18746" xr:uid="{00000000-0005-0000-0000-00001F490000}"/>
    <cellStyle name="Normal 3 2 2 9 4 3 2" xfId="18747" xr:uid="{00000000-0005-0000-0000-000020490000}"/>
    <cellStyle name="Normal 3 2 2 9 4 4" xfId="18748" xr:uid="{00000000-0005-0000-0000-000021490000}"/>
    <cellStyle name="Normal 3 2 2 9 5" xfId="18749" xr:uid="{00000000-0005-0000-0000-000022490000}"/>
    <cellStyle name="Normal 3 2 2 9 5 2" xfId="18750" xr:uid="{00000000-0005-0000-0000-000023490000}"/>
    <cellStyle name="Normal 3 2 2 9 5 2 2" xfId="18751" xr:uid="{00000000-0005-0000-0000-000024490000}"/>
    <cellStyle name="Normal 3 2 2 9 5 3" xfId="18752" xr:uid="{00000000-0005-0000-0000-000025490000}"/>
    <cellStyle name="Normal 3 2 2 9 6" xfId="18753" xr:uid="{00000000-0005-0000-0000-000026490000}"/>
    <cellStyle name="Normal 3 2 2 9 6 2" xfId="18754" xr:uid="{00000000-0005-0000-0000-000027490000}"/>
    <cellStyle name="Normal 3 2 2 9 7" xfId="18755" xr:uid="{00000000-0005-0000-0000-000028490000}"/>
    <cellStyle name="Normal 3 2 2 9 7 2" xfId="18756" xr:uid="{00000000-0005-0000-0000-000029490000}"/>
    <cellStyle name="Normal 3 2 2 9 8" xfId="18757" xr:uid="{00000000-0005-0000-0000-00002A490000}"/>
    <cellStyle name="Normal 3 2 2_Sheet1" xfId="18758" xr:uid="{00000000-0005-0000-0000-00002B490000}"/>
    <cellStyle name="Normal 3 2 20" xfId="18759" xr:uid="{00000000-0005-0000-0000-00002C490000}"/>
    <cellStyle name="Normal 3 2 20 2" xfId="18760" xr:uid="{00000000-0005-0000-0000-00002D490000}"/>
    <cellStyle name="Normal 3 2 21" xfId="18761" xr:uid="{00000000-0005-0000-0000-00002E490000}"/>
    <cellStyle name="Normal 3 2 22" xfId="18762" xr:uid="{00000000-0005-0000-0000-00002F490000}"/>
    <cellStyle name="Normal 3 2 3" xfId="18763" xr:uid="{00000000-0005-0000-0000-000030490000}"/>
    <cellStyle name="Normal 3 2 3 10" xfId="18764" xr:uid="{00000000-0005-0000-0000-000031490000}"/>
    <cellStyle name="Normal 3 2 3 10 2" xfId="18765" xr:uid="{00000000-0005-0000-0000-000032490000}"/>
    <cellStyle name="Normal 3 2 3 10 2 2" xfId="18766" xr:uid="{00000000-0005-0000-0000-000033490000}"/>
    <cellStyle name="Normal 3 2 3 10 2 2 2" xfId="18767" xr:uid="{00000000-0005-0000-0000-000034490000}"/>
    <cellStyle name="Normal 3 2 3 10 2 2 2 2" xfId="18768" xr:uid="{00000000-0005-0000-0000-000035490000}"/>
    <cellStyle name="Normal 3 2 3 10 2 2 2 2 2" xfId="18769" xr:uid="{00000000-0005-0000-0000-000036490000}"/>
    <cellStyle name="Normal 3 2 3 10 2 2 2 3" xfId="18770" xr:uid="{00000000-0005-0000-0000-000037490000}"/>
    <cellStyle name="Normal 3 2 3 10 2 2 3" xfId="18771" xr:uid="{00000000-0005-0000-0000-000038490000}"/>
    <cellStyle name="Normal 3 2 3 10 2 2 3 2" xfId="18772" xr:uid="{00000000-0005-0000-0000-000039490000}"/>
    <cellStyle name="Normal 3 2 3 10 2 2 4" xfId="18773" xr:uid="{00000000-0005-0000-0000-00003A490000}"/>
    <cellStyle name="Normal 3 2 3 10 2 3" xfId="18774" xr:uid="{00000000-0005-0000-0000-00003B490000}"/>
    <cellStyle name="Normal 3 2 3 10 2 3 2" xfId="18775" xr:uid="{00000000-0005-0000-0000-00003C490000}"/>
    <cellStyle name="Normal 3 2 3 10 2 3 2 2" xfId="18776" xr:uid="{00000000-0005-0000-0000-00003D490000}"/>
    <cellStyle name="Normal 3 2 3 10 2 3 3" xfId="18777" xr:uid="{00000000-0005-0000-0000-00003E490000}"/>
    <cellStyle name="Normal 3 2 3 10 2 4" xfId="18778" xr:uid="{00000000-0005-0000-0000-00003F490000}"/>
    <cellStyle name="Normal 3 2 3 10 2 4 2" xfId="18779" xr:uid="{00000000-0005-0000-0000-000040490000}"/>
    <cellStyle name="Normal 3 2 3 10 2 5" xfId="18780" xr:uid="{00000000-0005-0000-0000-000041490000}"/>
    <cellStyle name="Normal 3 2 3 10 3" xfId="18781" xr:uid="{00000000-0005-0000-0000-000042490000}"/>
    <cellStyle name="Normal 3 2 3 10 3 2" xfId="18782" xr:uid="{00000000-0005-0000-0000-000043490000}"/>
    <cellStyle name="Normal 3 2 3 10 3 2 2" xfId="18783" xr:uid="{00000000-0005-0000-0000-000044490000}"/>
    <cellStyle name="Normal 3 2 3 10 3 2 2 2" xfId="18784" xr:uid="{00000000-0005-0000-0000-000045490000}"/>
    <cellStyle name="Normal 3 2 3 10 3 2 3" xfId="18785" xr:uid="{00000000-0005-0000-0000-000046490000}"/>
    <cellStyle name="Normal 3 2 3 10 3 3" xfId="18786" xr:uid="{00000000-0005-0000-0000-000047490000}"/>
    <cellStyle name="Normal 3 2 3 10 3 3 2" xfId="18787" xr:uid="{00000000-0005-0000-0000-000048490000}"/>
    <cellStyle name="Normal 3 2 3 10 3 4" xfId="18788" xr:uid="{00000000-0005-0000-0000-000049490000}"/>
    <cellStyle name="Normal 3 2 3 10 4" xfId="18789" xr:uid="{00000000-0005-0000-0000-00004A490000}"/>
    <cellStyle name="Normal 3 2 3 10 4 2" xfId="18790" xr:uid="{00000000-0005-0000-0000-00004B490000}"/>
    <cellStyle name="Normal 3 2 3 10 4 2 2" xfId="18791" xr:uid="{00000000-0005-0000-0000-00004C490000}"/>
    <cellStyle name="Normal 3 2 3 10 4 3" xfId="18792" xr:uid="{00000000-0005-0000-0000-00004D490000}"/>
    <cellStyle name="Normal 3 2 3 10 5" xfId="18793" xr:uid="{00000000-0005-0000-0000-00004E490000}"/>
    <cellStyle name="Normal 3 2 3 10 5 2" xfId="18794" xr:uid="{00000000-0005-0000-0000-00004F490000}"/>
    <cellStyle name="Normal 3 2 3 10 6" xfId="18795" xr:uid="{00000000-0005-0000-0000-000050490000}"/>
    <cellStyle name="Normal 3 2 3 11" xfId="18796" xr:uid="{00000000-0005-0000-0000-000051490000}"/>
    <cellStyle name="Normal 3 2 3 11 2" xfId="18797" xr:uid="{00000000-0005-0000-0000-000052490000}"/>
    <cellStyle name="Normal 3 2 3 11 2 2" xfId="18798" xr:uid="{00000000-0005-0000-0000-000053490000}"/>
    <cellStyle name="Normal 3 2 3 11 2 2 2" xfId="18799" xr:uid="{00000000-0005-0000-0000-000054490000}"/>
    <cellStyle name="Normal 3 2 3 11 2 2 2 2" xfId="18800" xr:uid="{00000000-0005-0000-0000-000055490000}"/>
    <cellStyle name="Normal 3 2 3 11 2 2 2 2 2" xfId="18801" xr:uid="{00000000-0005-0000-0000-000056490000}"/>
    <cellStyle name="Normal 3 2 3 11 2 2 2 3" xfId="18802" xr:uid="{00000000-0005-0000-0000-000057490000}"/>
    <cellStyle name="Normal 3 2 3 11 2 2 3" xfId="18803" xr:uid="{00000000-0005-0000-0000-000058490000}"/>
    <cellStyle name="Normal 3 2 3 11 2 2 3 2" xfId="18804" xr:uid="{00000000-0005-0000-0000-000059490000}"/>
    <cellStyle name="Normal 3 2 3 11 2 2 4" xfId="18805" xr:uid="{00000000-0005-0000-0000-00005A490000}"/>
    <cellStyle name="Normal 3 2 3 11 2 3" xfId="18806" xr:uid="{00000000-0005-0000-0000-00005B490000}"/>
    <cellStyle name="Normal 3 2 3 11 2 3 2" xfId="18807" xr:uid="{00000000-0005-0000-0000-00005C490000}"/>
    <cellStyle name="Normal 3 2 3 11 2 3 2 2" xfId="18808" xr:uid="{00000000-0005-0000-0000-00005D490000}"/>
    <cellStyle name="Normal 3 2 3 11 2 3 3" xfId="18809" xr:uid="{00000000-0005-0000-0000-00005E490000}"/>
    <cellStyle name="Normal 3 2 3 11 2 4" xfId="18810" xr:uid="{00000000-0005-0000-0000-00005F490000}"/>
    <cellStyle name="Normal 3 2 3 11 2 4 2" xfId="18811" xr:uid="{00000000-0005-0000-0000-000060490000}"/>
    <cellStyle name="Normal 3 2 3 11 2 5" xfId="18812" xr:uid="{00000000-0005-0000-0000-000061490000}"/>
    <cellStyle name="Normal 3 2 3 11 3" xfId="18813" xr:uid="{00000000-0005-0000-0000-000062490000}"/>
    <cellStyle name="Normal 3 2 3 11 3 2" xfId="18814" xr:uid="{00000000-0005-0000-0000-000063490000}"/>
    <cellStyle name="Normal 3 2 3 11 3 2 2" xfId="18815" xr:uid="{00000000-0005-0000-0000-000064490000}"/>
    <cellStyle name="Normal 3 2 3 11 3 2 2 2" xfId="18816" xr:uid="{00000000-0005-0000-0000-000065490000}"/>
    <cellStyle name="Normal 3 2 3 11 3 2 3" xfId="18817" xr:uid="{00000000-0005-0000-0000-000066490000}"/>
    <cellStyle name="Normal 3 2 3 11 3 3" xfId="18818" xr:uid="{00000000-0005-0000-0000-000067490000}"/>
    <cellStyle name="Normal 3 2 3 11 3 3 2" xfId="18819" xr:uid="{00000000-0005-0000-0000-000068490000}"/>
    <cellStyle name="Normal 3 2 3 11 3 4" xfId="18820" xr:uid="{00000000-0005-0000-0000-000069490000}"/>
    <cellStyle name="Normal 3 2 3 11 4" xfId="18821" xr:uid="{00000000-0005-0000-0000-00006A490000}"/>
    <cellStyle name="Normal 3 2 3 11 4 2" xfId="18822" xr:uid="{00000000-0005-0000-0000-00006B490000}"/>
    <cellStyle name="Normal 3 2 3 11 4 2 2" xfId="18823" xr:uid="{00000000-0005-0000-0000-00006C490000}"/>
    <cellStyle name="Normal 3 2 3 11 4 3" xfId="18824" xr:uid="{00000000-0005-0000-0000-00006D490000}"/>
    <cellStyle name="Normal 3 2 3 11 5" xfId="18825" xr:uid="{00000000-0005-0000-0000-00006E490000}"/>
    <cellStyle name="Normal 3 2 3 11 5 2" xfId="18826" xr:uid="{00000000-0005-0000-0000-00006F490000}"/>
    <cellStyle name="Normal 3 2 3 11 6" xfId="18827" xr:uid="{00000000-0005-0000-0000-000070490000}"/>
    <cellStyle name="Normal 3 2 3 12" xfId="18828" xr:uid="{00000000-0005-0000-0000-000071490000}"/>
    <cellStyle name="Normal 3 2 3 12 2" xfId="18829" xr:uid="{00000000-0005-0000-0000-000072490000}"/>
    <cellStyle name="Normal 3 2 3 12 2 2" xfId="18830" xr:uid="{00000000-0005-0000-0000-000073490000}"/>
    <cellStyle name="Normal 3 2 3 12 2 2 2" xfId="18831" xr:uid="{00000000-0005-0000-0000-000074490000}"/>
    <cellStyle name="Normal 3 2 3 12 2 2 2 2" xfId="18832" xr:uid="{00000000-0005-0000-0000-000075490000}"/>
    <cellStyle name="Normal 3 2 3 12 2 2 3" xfId="18833" xr:uid="{00000000-0005-0000-0000-000076490000}"/>
    <cellStyle name="Normal 3 2 3 12 2 3" xfId="18834" xr:uid="{00000000-0005-0000-0000-000077490000}"/>
    <cellStyle name="Normal 3 2 3 12 2 3 2" xfId="18835" xr:uid="{00000000-0005-0000-0000-000078490000}"/>
    <cellStyle name="Normal 3 2 3 12 2 4" xfId="18836" xr:uid="{00000000-0005-0000-0000-000079490000}"/>
    <cellStyle name="Normal 3 2 3 12 3" xfId="18837" xr:uid="{00000000-0005-0000-0000-00007A490000}"/>
    <cellStyle name="Normal 3 2 3 12 3 2" xfId="18838" xr:uid="{00000000-0005-0000-0000-00007B490000}"/>
    <cellStyle name="Normal 3 2 3 12 3 2 2" xfId="18839" xr:uid="{00000000-0005-0000-0000-00007C490000}"/>
    <cellStyle name="Normal 3 2 3 12 3 3" xfId="18840" xr:uid="{00000000-0005-0000-0000-00007D490000}"/>
    <cellStyle name="Normal 3 2 3 12 4" xfId="18841" xr:uid="{00000000-0005-0000-0000-00007E490000}"/>
    <cellStyle name="Normal 3 2 3 12 4 2" xfId="18842" xr:uid="{00000000-0005-0000-0000-00007F490000}"/>
    <cellStyle name="Normal 3 2 3 12 5" xfId="18843" xr:uid="{00000000-0005-0000-0000-000080490000}"/>
    <cellStyle name="Normal 3 2 3 13" xfId="18844" xr:uid="{00000000-0005-0000-0000-000081490000}"/>
    <cellStyle name="Normal 3 2 3 13 2" xfId="18845" xr:uid="{00000000-0005-0000-0000-000082490000}"/>
    <cellStyle name="Normal 3 2 3 13 2 2" xfId="18846" xr:uid="{00000000-0005-0000-0000-000083490000}"/>
    <cellStyle name="Normal 3 2 3 13 2 2 2" xfId="18847" xr:uid="{00000000-0005-0000-0000-000084490000}"/>
    <cellStyle name="Normal 3 2 3 13 2 3" xfId="18848" xr:uid="{00000000-0005-0000-0000-000085490000}"/>
    <cellStyle name="Normal 3 2 3 13 3" xfId="18849" xr:uid="{00000000-0005-0000-0000-000086490000}"/>
    <cellStyle name="Normal 3 2 3 13 3 2" xfId="18850" xr:uid="{00000000-0005-0000-0000-000087490000}"/>
    <cellStyle name="Normal 3 2 3 13 4" xfId="18851" xr:uid="{00000000-0005-0000-0000-000088490000}"/>
    <cellStyle name="Normal 3 2 3 14" xfId="18852" xr:uid="{00000000-0005-0000-0000-000089490000}"/>
    <cellStyle name="Normal 3 2 3 14 2" xfId="18853" xr:uid="{00000000-0005-0000-0000-00008A490000}"/>
    <cellStyle name="Normal 3 2 3 14 2 2" xfId="18854" xr:uid="{00000000-0005-0000-0000-00008B490000}"/>
    <cellStyle name="Normal 3 2 3 14 2 2 2" xfId="18855" xr:uid="{00000000-0005-0000-0000-00008C490000}"/>
    <cellStyle name="Normal 3 2 3 14 2 3" xfId="18856" xr:uid="{00000000-0005-0000-0000-00008D490000}"/>
    <cellStyle name="Normal 3 2 3 14 3" xfId="18857" xr:uid="{00000000-0005-0000-0000-00008E490000}"/>
    <cellStyle name="Normal 3 2 3 14 3 2" xfId="18858" xr:uid="{00000000-0005-0000-0000-00008F490000}"/>
    <cellStyle name="Normal 3 2 3 14 4" xfId="18859" xr:uid="{00000000-0005-0000-0000-000090490000}"/>
    <cellStyle name="Normal 3 2 3 15" xfId="18860" xr:uid="{00000000-0005-0000-0000-000091490000}"/>
    <cellStyle name="Normal 3 2 3 15 2" xfId="18861" xr:uid="{00000000-0005-0000-0000-000092490000}"/>
    <cellStyle name="Normal 3 2 3 15 2 2" xfId="18862" xr:uid="{00000000-0005-0000-0000-000093490000}"/>
    <cellStyle name="Normal 3 2 3 15 2 2 2" xfId="18863" xr:uid="{00000000-0005-0000-0000-000094490000}"/>
    <cellStyle name="Normal 3 2 3 15 2 3" xfId="18864" xr:uid="{00000000-0005-0000-0000-000095490000}"/>
    <cellStyle name="Normal 3 2 3 15 3" xfId="18865" xr:uid="{00000000-0005-0000-0000-000096490000}"/>
    <cellStyle name="Normal 3 2 3 15 3 2" xfId="18866" xr:uid="{00000000-0005-0000-0000-000097490000}"/>
    <cellStyle name="Normal 3 2 3 15 4" xfId="18867" xr:uid="{00000000-0005-0000-0000-000098490000}"/>
    <cellStyle name="Normal 3 2 3 16" xfId="18868" xr:uid="{00000000-0005-0000-0000-000099490000}"/>
    <cellStyle name="Normal 3 2 3 16 2" xfId="18869" xr:uid="{00000000-0005-0000-0000-00009A490000}"/>
    <cellStyle name="Normal 3 2 3 16 2 2" xfId="18870" xr:uid="{00000000-0005-0000-0000-00009B490000}"/>
    <cellStyle name="Normal 3 2 3 16 3" xfId="18871" xr:uid="{00000000-0005-0000-0000-00009C490000}"/>
    <cellStyle name="Normal 3 2 3 17" xfId="18872" xr:uid="{00000000-0005-0000-0000-00009D490000}"/>
    <cellStyle name="Normal 3 2 3 17 2" xfId="18873" xr:uid="{00000000-0005-0000-0000-00009E490000}"/>
    <cellStyle name="Normal 3 2 3 18" xfId="18874" xr:uid="{00000000-0005-0000-0000-00009F490000}"/>
    <cellStyle name="Normal 3 2 3 18 2" xfId="18875" xr:uid="{00000000-0005-0000-0000-0000A0490000}"/>
    <cellStyle name="Normal 3 2 3 19" xfId="18876" xr:uid="{00000000-0005-0000-0000-0000A1490000}"/>
    <cellStyle name="Normal 3 2 3 2" xfId="18877" xr:uid="{00000000-0005-0000-0000-0000A2490000}"/>
    <cellStyle name="Normal 3 2 3 2 10" xfId="18878" xr:uid="{00000000-0005-0000-0000-0000A3490000}"/>
    <cellStyle name="Normal 3 2 3 2 10 2" xfId="18879" xr:uid="{00000000-0005-0000-0000-0000A4490000}"/>
    <cellStyle name="Normal 3 2 3 2 10 2 2" xfId="18880" xr:uid="{00000000-0005-0000-0000-0000A5490000}"/>
    <cellStyle name="Normal 3 2 3 2 10 2 2 2" xfId="18881" xr:uid="{00000000-0005-0000-0000-0000A6490000}"/>
    <cellStyle name="Normal 3 2 3 2 10 2 2 2 2" xfId="18882" xr:uid="{00000000-0005-0000-0000-0000A7490000}"/>
    <cellStyle name="Normal 3 2 3 2 10 2 2 2 2 2" xfId="18883" xr:uid="{00000000-0005-0000-0000-0000A8490000}"/>
    <cellStyle name="Normal 3 2 3 2 10 2 2 2 3" xfId="18884" xr:uid="{00000000-0005-0000-0000-0000A9490000}"/>
    <cellStyle name="Normal 3 2 3 2 10 2 2 3" xfId="18885" xr:uid="{00000000-0005-0000-0000-0000AA490000}"/>
    <cellStyle name="Normal 3 2 3 2 10 2 2 3 2" xfId="18886" xr:uid="{00000000-0005-0000-0000-0000AB490000}"/>
    <cellStyle name="Normal 3 2 3 2 10 2 2 4" xfId="18887" xr:uid="{00000000-0005-0000-0000-0000AC490000}"/>
    <cellStyle name="Normal 3 2 3 2 10 2 3" xfId="18888" xr:uid="{00000000-0005-0000-0000-0000AD490000}"/>
    <cellStyle name="Normal 3 2 3 2 10 2 3 2" xfId="18889" xr:uid="{00000000-0005-0000-0000-0000AE490000}"/>
    <cellStyle name="Normal 3 2 3 2 10 2 3 2 2" xfId="18890" xr:uid="{00000000-0005-0000-0000-0000AF490000}"/>
    <cellStyle name="Normal 3 2 3 2 10 2 3 3" xfId="18891" xr:uid="{00000000-0005-0000-0000-0000B0490000}"/>
    <cellStyle name="Normal 3 2 3 2 10 2 4" xfId="18892" xr:uid="{00000000-0005-0000-0000-0000B1490000}"/>
    <cellStyle name="Normal 3 2 3 2 10 2 4 2" xfId="18893" xr:uid="{00000000-0005-0000-0000-0000B2490000}"/>
    <cellStyle name="Normal 3 2 3 2 10 2 5" xfId="18894" xr:uid="{00000000-0005-0000-0000-0000B3490000}"/>
    <cellStyle name="Normal 3 2 3 2 10 3" xfId="18895" xr:uid="{00000000-0005-0000-0000-0000B4490000}"/>
    <cellStyle name="Normal 3 2 3 2 10 3 2" xfId="18896" xr:uid="{00000000-0005-0000-0000-0000B5490000}"/>
    <cellStyle name="Normal 3 2 3 2 10 3 2 2" xfId="18897" xr:uid="{00000000-0005-0000-0000-0000B6490000}"/>
    <cellStyle name="Normal 3 2 3 2 10 3 2 2 2" xfId="18898" xr:uid="{00000000-0005-0000-0000-0000B7490000}"/>
    <cellStyle name="Normal 3 2 3 2 10 3 2 3" xfId="18899" xr:uid="{00000000-0005-0000-0000-0000B8490000}"/>
    <cellStyle name="Normal 3 2 3 2 10 3 3" xfId="18900" xr:uid="{00000000-0005-0000-0000-0000B9490000}"/>
    <cellStyle name="Normal 3 2 3 2 10 3 3 2" xfId="18901" xr:uid="{00000000-0005-0000-0000-0000BA490000}"/>
    <cellStyle name="Normal 3 2 3 2 10 3 4" xfId="18902" xr:uid="{00000000-0005-0000-0000-0000BB490000}"/>
    <cellStyle name="Normal 3 2 3 2 10 4" xfId="18903" xr:uid="{00000000-0005-0000-0000-0000BC490000}"/>
    <cellStyle name="Normal 3 2 3 2 10 4 2" xfId="18904" xr:uid="{00000000-0005-0000-0000-0000BD490000}"/>
    <cellStyle name="Normal 3 2 3 2 10 4 2 2" xfId="18905" xr:uid="{00000000-0005-0000-0000-0000BE490000}"/>
    <cellStyle name="Normal 3 2 3 2 10 4 3" xfId="18906" xr:uid="{00000000-0005-0000-0000-0000BF490000}"/>
    <cellStyle name="Normal 3 2 3 2 10 5" xfId="18907" xr:uid="{00000000-0005-0000-0000-0000C0490000}"/>
    <cellStyle name="Normal 3 2 3 2 10 5 2" xfId="18908" xr:uid="{00000000-0005-0000-0000-0000C1490000}"/>
    <cellStyle name="Normal 3 2 3 2 10 6" xfId="18909" xr:uid="{00000000-0005-0000-0000-0000C2490000}"/>
    <cellStyle name="Normal 3 2 3 2 11" xfId="18910" xr:uid="{00000000-0005-0000-0000-0000C3490000}"/>
    <cellStyle name="Normal 3 2 3 2 11 2" xfId="18911" xr:uid="{00000000-0005-0000-0000-0000C4490000}"/>
    <cellStyle name="Normal 3 2 3 2 11 2 2" xfId="18912" xr:uid="{00000000-0005-0000-0000-0000C5490000}"/>
    <cellStyle name="Normal 3 2 3 2 11 2 2 2" xfId="18913" xr:uid="{00000000-0005-0000-0000-0000C6490000}"/>
    <cellStyle name="Normal 3 2 3 2 11 2 2 2 2" xfId="18914" xr:uid="{00000000-0005-0000-0000-0000C7490000}"/>
    <cellStyle name="Normal 3 2 3 2 11 2 2 3" xfId="18915" xr:uid="{00000000-0005-0000-0000-0000C8490000}"/>
    <cellStyle name="Normal 3 2 3 2 11 2 3" xfId="18916" xr:uid="{00000000-0005-0000-0000-0000C9490000}"/>
    <cellStyle name="Normal 3 2 3 2 11 2 3 2" xfId="18917" xr:uid="{00000000-0005-0000-0000-0000CA490000}"/>
    <cellStyle name="Normal 3 2 3 2 11 2 4" xfId="18918" xr:uid="{00000000-0005-0000-0000-0000CB490000}"/>
    <cellStyle name="Normal 3 2 3 2 11 3" xfId="18919" xr:uid="{00000000-0005-0000-0000-0000CC490000}"/>
    <cellStyle name="Normal 3 2 3 2 11 3 2" xfId="18920" xr:uid="{00000000-0005-0000-0000-0000CD490000}"/>
    <cellStyle name="Normal 3 2 3 2 11 3 2 2" xfId="18921" xr:uid="{00000000-0005-0000-0000-0000CE490000}"/>
    <cellStyle name="Normal 3 2 3 2 11 3 3" xfId="18922" xr:uid="{00000000-0005-0000-0000-0000CF490000}"/>
    <cellStyle name="Normal 3 2 3 2 11 4" xfId="18923" xr:uid="{00000000-0005-0000-0000-0000D0490000}"/>
    <cellStyle name="Normal 3 2 3 2 11 4 2" xfId="18924" xr:uid="{00000000-0005-0000-0000-0000D1490000}"/>
    <cellStyle name="Normal 3 2 3 2 11 5" xfId="18925" xr:uid="{00000000-0005-0000-0000-0000D2490000}"/>
    <cellStyle name="Normal 3 2 3 2 12" xfId="18926" xr:uid="{00000000-0005-0000-0000-0000D3490000}"/>
    <cellStyle name="Normal 3 2 3 2 12 2" xfId="18927" xr:uid="{00000000-0005-0000-0000-0000D4490000}"/>
    <cellStyle name="Normal 3 2 3 2 12 2 2" xfId="18928" xr:uid="{00000000-0005-0000-0000-0000D5490000}"/>
    <cellStyle name="Normal 3 2 3 2 12 2 2 2" xfId="18929" xr:uid="{00000000-0005-0000-0000-0000D6490000}"/>
    <cellStyle name="Normal 3 2 3 2 12 2 3" xfId="18930" xr:uid="{00000000-0005-0000-0000-0000D7490000}"/>
    <cellStyle name="Normal 3 2 3 2 12 3" xfId="18931" xr:uid="{00000000-0005-0000-0000-0000D8490000}"/>
    <cellStyle name="Normal 3 2 3 2 12 3 2" xfId="18932" xr:uid="{00000000-0005-0000-0000-0000D9490000}"/>
    <cellStyle name="Normal 3 2 3 2 12 4" xfId="18933" xr:uid="{00000000-0005-0000-0000-0000DA490000}"/>
    <cellStyle name="Normal 3 2 3 2 13" xfId="18934" xr:uid="{00000000-0005-0000-0000-0000DB490000}"/>
    <cellStyle name="Normal 3 2 3 2 13 2" xfId="18935" xr:uid="{00000000-0005-0000-0000-0000DC490000}"/>
    <cellStyle name="Normal 3 2 3 2 13 2 2" xfId="18936" xr:uid="{00000000-0005-0000-0000-0000DD490000}"/>
    <cellStyle name="Normal 3 2 3 2 13 2 2 2" xfId="18937" xr:uid="{00000000-0005-0000-0000-0000DE490000}"/>
    <cellStyle name="Normal 3 2 3 2 13 2 3" xfId="18938" xr:uid="{00000000-0005-0000-0000-0000DF490000}"/>
    <cellStyle name="Normal 3 2 3 2 13 3" xfId="18939" xr:uid="{00000000-0005-0000-0000-0000E0490000}"/>
    <cellStyle name="Normal 3 2 3 2 13 3 2" xfId="18940" xr:uid="{00000000-0005-0000-0000-0000E1490000}"/>
    <cellStyle name="Normal 3 2 3 2 13 4" xfId="18941" xr:uid="{00000000-0005-0000-0000-0000E2490000}"/>
    <cellStyle name="Normal 3 2 3 2 14" xfId="18942" xr:uid="{00000000-0005-0000-0000-0000E3490000}"/>
    <cellStyle name="Normal 3 2 3 2 14 2" xfId="18943" xr:uid="{00000000-0005-0000-0000-0000E4490000}"/>
    <cellStyle name="Normal 3 2 3 2 14 2 2" xfId="18944" xr:uid="{00000000-0005-0000-0000-0000E5490000}"/>
    <cellStyle name="Normal 3 2 3 2 14 2 2 2" xfId="18945" xr:uid="{00000000-0005-0000-0000-0000E6490000}"/>
    <cellStyle name="Normal 3 2 3 2 14 2 3" xfId="18946" xr:uid="{00000000-0005-0000-0000-0000E7490000}"/>
    <cellStyle name="Normal 3 2 3 2 14 3" xfId="18947" xr:uid="{00000000-0005-0000-0000-0000E8490000}"/>
    <cellStyle name="Normal 3 2 3 2 14 3 2" xfId="18948" xr:uid="{00000000-0005-0000-0000-0000E9490000}"/>
    <cellStyle name="Normal 3 2 3 2 14 4" xfId="18949" xr:uid="{00000000-0005-0000-0000-0000EA490000}"/>
    <cellStyle name="Normal 3 2 3 2 15" xfId="18950" xr:uid="{00000000-0005-0000-0000-0000EB490000}"/>
    <cellStyle name="Normal 3 2 3 2 15 2" xfId="18951" xr:uid="{00000000-0005-0000-0000-0000EC490000}"/>
    <cellStyle name="Normal 3 2 3 2 15 2 2" xfId="18952" xr:uid="{00000000-0005-0000-0000-0000ED490000}"/>
    <cellStyle name="Normal 3 2 3 2 15 3" xfId="18953" xr:uid="{00000000-0005-0000-0000-0000EE490000}"/>
    <cellStyle name="Normal 3 2 3 2 16" xfId="18954" xr:uid="{00000000-0005-0000-0000-0000EF490000}"/>
    <cellStyle name="Normal 3 2 3 2 16 2" xfId="18955" xr:uid="{00000000-0005-0000-0000-0000F0490000}"/>
    <cellStyle name="Normal 3 2 3 2 17" xfId="18956" xr:uid="{00000000-0005-0000-0000-0000F1490000}"/>
    <cellStyle name="Normal 3 2 3 2 17 2" xfId="18957" xr:uid="{00000000-0005-0000-0000-0000F2490000}"/>
    <cellStyle name="Normal 3 2 3 2 18" xfId="18958" xr:uid="{00000000-0005-0000-0000-0000F3490000}"/>
    <cellStyle name="Normal 3 2 3 2 2" xfId="18959" xr:uid="{00000000-0005-0000-0000-0000F4490000}"/>
    <cellStyle name="Normal 3 2 3 2 2 10" xfId="18960" xr:uid="{00000000-0005-0000-0000-0000F5490000}"/>
    <cellStyle name="Normal 3 2 3 2 2 10 2" xfId="18961" xr:uid="{00000000-0005-0000-0000-0000F6490000}"/>
    <cellStyle name="Normal 3 2 3 2 2 10 2 2" xfId="18962" xr:uid="{00000000-0005-0000-0000-0000F7490000}"/>
    <cellStyle name="Normal 3 2 3 2 2 10 2 2 2" xfId="18963" xr:uid="{00000000-0005-0000-0000-0000F8490000}"/>
    <cellStyle name="Normal 3 2 3 2 2 10 2 3" xfId="18964" xr:uid="{00000000-0005-0000-0000-0000F9490000}"/>
    <cellStyle name="Normal 3 2 3 2 2 10 3" xfId="18965" xr:uid="{00000000-0005-0000-0000-0000FA490000}"/>
    <cellStyle name="Normal 3 2 3 2 2 10 3 2" xfId="18966" xr:uid="{00000000-0005-0000-0000-0000FB490000}"/>
    <cellStyle name="Normal 3 2 3 2 2 10 4" xfId="18967" xr:uid="{00000000-0005-0000-0000-0000FC490000}"/>
    <cellStyle name="Normal 3 2 3 2 2 11" xfId="18968" xr:uid="{00000000-0005-0000-0000-0000FD490000}"/>
    <cellStyle name="Normal 3 2 3 2 2 11 2" xfId="18969" xr:uid="{00000000-0005-0000-0000-0000FE490000}"/>
    <cellStyle name="Normal 3 2 3 2 2 11 2 2" xfId="18970" xr:uid="{00000000-0005-0000-0000-0000FF490000}"/>
    <cellStyle name="Normal 3 2 3 2 2 11 2 2 2" xfId="18971" xr:uid="{00000000-0005-0000-0000-0000004A0000}"/>
    <cellStyle name="Normal 3 2 3 2 2 11 2 3" xfId="18972" xr:uid="{00000000-0005-0000-0000-0000014A0000}"/>
    <cellStyle name="Normal 3 2 3 2 2 11 3" xfId="18973" xr:uid="{00000000-0005-0000-0000-0000024A0000}"/>
    <cellStyle name="Normal 3 2 3 2 2 11 3 2" xfId="18974" xr:uid="{00000000-0005-0000-0000-0000034A0000}"/>
    <cellStyle name="Normal 3 2 3 2 2 11 4" xfId="18975" xr:uid="{00000000-0005-0000-0000-0000044A0000}"/>
    <cellStyle name="Normal 3 2 3 2 2 12" xfId="18976" xr:uid="{00000000-0005-0000-0000-0000054A0000}"/>
    <cellStyle name="Normal 3 2 3 2 2 12 2" xfId="18977" xr:uid="{00000000-0005-0000-0000-0000064A0000}"/>
    <cellStyle name="Normal 3 2 3 2 2 12 2 2" xfId="18978" xr:uid="{00000000-0005-0000-0000-0000074A0000}"/>
    <cellStyle name="Normal 3 2 3 2 2 12 2 2 2" xfId="18979" xr:uid="{00000000-0005-0000-0000-0000084A0000}"/>
    <cellStyle name="Normal 3 2 3 2 2 12 2 3" xfId="18980" xr:uid="{00000000-0005-0000-0000-0000094A0000}"/>
    <cellStyle name="Normal 3 2 3 2 2 12 3" xfId="18981" xr:uid="{00000000-0005-0000-0000-00000A4A0000}"/>
    <cellStyle name="Normal 3 2 3 2 2 12 3 2" xfId="18982" xr:uid="{00000000-0005-0000-0000-00000B4A0000}"/>
    <cellStyle name="Normal 3 2 3 2 2 12 4" xfId="18983" xr:uid="{00000000-0005-0000-0000-00000C4A0000}"/>
    <cellStyle name="Normal 3 2 3 2 2 13" xfId="18984" xr:uid="{00000000-0005-0000-0000-00000D4A0000}"/>
    <cellStyle name="Normal 3 2 3 2 2 13 2" xfId="18985" xr:uid="{00000000-0005-0000-0000-00000E4A0000}"/>
    <cellStyle name="Normal 3 2 3 2 2 13 2 2" xfId="18986" xr:uid="{00000000-0005-0000-0000-00000F4A0000}"/>
    <cellStyle name="Normal 3 2 3 2 2 13 3" xfId="18987" xr:uid="{00000000-0005-0000-0000-0000104A0000}"/>
    <cellStyle name="Normal 3 2 3 2 2 14" xfId="18988" xr:uid="{00000000-0005-0000-0000-0000114A0000}"/>
    <cellStyle name="Normal 3 2 3 2 2 14 2" xfId="18989" xr:uid="{00000000-0005-0000-0000-0000124A0000}"/>
    <cellStyle name="Normal 3 2 3 2 2 15" xfId="18990" xr:uid="{00000000-0005-0000-0000-0000134A0000}"/>
    <cellStyle name="Normal 3 2 3 2 2 15 2" xfId="18991" xr:uid="{00000000-0005-0000-0000-0000144A0000}"/>
    <cellStyle name="Normal 3 2 3 2 2 16" xfId="18992" xr:uid="{00000000-0005-0000-0000-0000154A0000}"/>
    <cellStyle name="Normal 3 2 3 2 2 2" xfId="18993" xr:uid="{00000000-0005-0000-0000-0000164A0000}"/>
    <cellStyle name="Normal 3 2 3 2 2 2 10" xfId="18994" xr:uid="{00000000-0005-0000-0000-0000174A0000}"/>
    <cellStyle name="Normal 3 2 3 2 2 2 2" xfId="18995" xr:uid="{00000000-0005-0000-0000-0000184A0000}"/>
    <cellStyle name="Normal 3 2 3 2 2 2 2 2" xfId="18996" xr:uid="{00000000-0005-0000-0000-0000194A0000}"/>
    <cellStyle name="Normal 3 2 3 2 2 2 2 2 2" xfId="18997" xr:uid="{00000000-0005-0000-0000-00001A4A0000}"/>
    <cellStyle name="Normal 3 2 3 2 2 2 2 2 2 2" xfId="18998" xr:uid="{00000000-0005-0000-0000-00001B4A0000}"/>
    <cellStyle name="Normal 3 2 3 2 2 2 2 2 2 2 2" xfId="18999" xr:uid="{00000000-0005-0000-0000-00001C4A0000}"/>
    <cellStyle name="Normal 3 2 3 2 2 2 2 2 2 2 2 2" xfId="19000" xr:uid="{00000000-0005-0000-0000-00001D4A0000}"/>
    <cellStyle name="Normal 3 2 3 2 2 2 2 2 2 2 2 2 2" xfId="19001" xr:uid="{00000000-0005-0000-0000-00001E4A0000}"/>
    <cellStyle name="Normal 3 2 3 2 2 2 2 2 2 2 2 3" xfId="19002" xr:uid="{00000000-0005-0000-0000-00001F4A0000}"/>
    <cellStyle name="Normal 3 2 3 2 2 2 2 2 2 2 3" xfId="19003" xr:uid="{00000000-0005-0000-0000-0000204A0000}"/>
    <cellStyle name="Normal 3 2 3 2 2 2 2 2 2 2 3 2" xfId="19004" xr:uid="{00000000-0005-0000-0000-0000214A0000}"/>
    <cellStyle name="Normal 3 2 3 2 2 2 2 2 2 2 4" xfId="19005" xr:uid="{00000000-0005-0000-0000-0000224A0000}"/>
    <cellStyle name="Normal 3 2 3 2 2 2 2 2 2 3" xfId="19006" xr:uid="{00000000-0005-0000-0000-0000234A0000}"/>
    <cellStyle name="Normal 3 2 3 2 2 2 2 2 2 3 2" xfId="19007" xr:uid="{00000000-0005-0000-0000-0000244A0000}"/>
    <cellStyle name="Normal 3 2 3 2 2 2 2 2 2 3 2 2" xfId="19008" xr:uid="{00000000-0005-0000-0000-0000254A0000}"/>
    <cellStyle name="Normal 3 2 3 2 2 2 2 2 2 3 3" xfId="19009" xr:uid="{00000000-0005-0000-0000-0000264A0000}"/>
    <cellStyle name="Normal 3 2 3 2 2 2 2 2 2 4" xfId="19010" xr:uid="{00000000-0005-0000-0000-0000274A0000}"/>
    <cellStyle name="Normal 3 2 3 2 2 2 2 2 2 4 2" xfId="19011" xr:uid="{00000000-0005-0000-0000-0000284A0000}"/>
    <cellStyle name="Normal 3 2 3 2 2 2 2 2 2 5" xfId="19012" xr:uid="{00000000-0005-0000-0000-0000294A0000}"/>
    <cellStyle name="Normal 3 2 3 2 2 2 2 2 3" xfId="19013" xr:uid="{00000000-0005-0000-0000-00002A4A0000}"/>
    <cellStyle name="Normal 3 2 3 2 2 2 2 2 3 2" xfId="19014" xr:uid="{00000000-0005-0000-0000-00002B4A0000}"/>
    <cellStyle name="Normal 3 2 3 2 2 2 2 2 3 2 2" xfId="19015" xr:uid="{00000000-0005-0000-0000-00002C4A0000}"/>
    <cellStyle name="Normal 3 2 3 2 2 2 2 2 3 2 2 2" xfId="19016" xr:uid="{00000000-0005-0000-0000-00002D4A0000}"/>
    <cellStyle name="Normal 3 2 3 2 2 2 2 2 3 2 3" xfId="19017" xr:uid="{00000000-0005-0000-0000-00002E4A0000}"/>
    <cellStyle name="Normal 3 2 3 2 2 2 2 2 3 3" xfId="19018" xr:uid="{00000000-0005-0000-0000-00002F4A0000}"/>
    <cellStyle name="Normal 3 2 3 2 2 2 2 2 3 3 2" xfId="19019" xr:uid="{00000000-0005-0000-0000-0000304A0000}"/>
    <cellStyle name="Normal 3 2 3 2 2 2 2 2 3 4" xfId="19020" xr:uid="{00000000-0005-0000-0000-0000314A0000}"/>
    <cellStyle name="Normal 3 2 3 2 2 2 2 2 4" xfId="19021" xr:uid="{00000000-0005-0000-0000-0000324A0000}"/>
    <cellStyle name="Normal 3 2 3 2 2 2 2 2 4 2" xfId="19022" xr:uid="{00000000-0005-0000-0000-0000334A0000}"/>
    <cellStyle name="Normal 3 2 3 2 2 2 2 2 4 2 2" xfId="19023" xr:uid="{00000000-0005-0000-0000-0000344A0000}"/>
    <cellStyle name="Normal 3 2 3 2 2 2 2 2 4 2 2 2" xfId="19024" xr:uid="{00000000-0005-0000-0000-0000354A0000}"/>
    <cellStyle name="Normal 3 2 3 2 2 2 2 2 4 2 3" xfId="19025" xr:uid="{00000000-0005-0000-0000-0000364A0000}"/>
    <cellStyle name="Normal 3 2 3 2 2 2 2 2 4 3" xfId="19026" xr:uid="{00000000-0005-0000-0000-0000374A0000}"/>
    <cellStyle name="Normal 3 2 3 2 2 2 2 2 4 3 2" xfId="19027" xr:uid="{00000000-0005-0000-0000-0000384A0000}"/>
    <cellStyle name="Normal 3 2 3 2 2 2 2 2 4 4" xfId="19028" xr:uid="{00000000-0005-0000-0000-0000394A0000}"/>
    <cellStyle name="Normal 3 2 3 2 2 2 2 2 5" xfId="19029" xr:uid="{00000000-0005-0000-0000-00003A4A0000}"/>
    <cellStyle name="Normal 3 2 3 2 2 2 2 2 5 2" xfId="19030" xr:uid="{00000000-0005-0000-0000-00003B4A0000}"/>
    <cellStyle name="Normal 3 2 3 2 2 2 2 2 5 2 2" xfId="19031" xr:uid="{00000000-0005-0000-0000-00003C4A0000}"/>
    <cellStyle name="Normal 3 2 3 2 2 2 2 2 5 3" xfId="19032" xr:uid="{00000000-0005-0000-0000-00003D4A0000}"/>
    <cellStyle name="Normal 3 2 3 2 2 2 2 2 6" xfId="19033" xr:uid="{00000000-0005-0000-0000-00003E4A0000}"/>
    <cellStyle name="Normal 3 2 3 2 2 2 2 2 6 2" xfId="19034" xr:uid="{00000000-0005-0000-0000-00003F4A0000}"/>
    <cellStyle name="Normal 3 2 3 2 2 2 2 2 7" xfId="19035" xr:uid="{00000000-0005-0000-0000-0000404A0000}"/>
    <cellStyle name="Normal 3 2 3 2 2 2 2 2 7 2" xfId="19036" xr:uid="{00000000-0005-0000-0000-0000414A0000}"/>
    <cellStyle name="Normal 3 2 3 2 2 2 2 2 8" xfId="19037" xr:uid="{00000000-0005-0000-0000-0000424A0000}"/>
    <cellStyle name="Normal 3 2 3 2 2 2 2 3" xfId="19038" xr:uid="{00000000-0005-0000-0000-0000434A0000}"/>
    <cellStyle name="Normal 3 2 3 2 2 2 2 3 2" xfId="19039" xr:uid="{00000000-0005-0000-0000-0000444A0000}"/>
    <cellStyle name="Normal 3 2 3 2 2 2 2 3 2 2" xfId="19040" xr:uid="{00000000-0005-0000-0000-0000454A0000}"/>
    <cellStyle name="Normal 3 2 3 2 2 2 2 3 2 2 2" xfId="19041" xr:uid="{00000000-0005-0000-0000-0000464A0000}"/>
    <cellStyle name="Normal 3 2 3 2 2 2 2 3 2 2 2 2" xfId="19042" xr:uid="{00000000-0005-0000-0000-0000474A0000}"/>
    <cellStyle name="Normal 3 2 3 2 2 2 2 3 2 2 3" xfId="19043" xr:uid="{00000000-0005-0000-0000-0000484A0000}"/>
    <cellStyle name="Normal 3 2 3 2 2 2 2 3 2 3" xfId="19044" xr:uid="{00000000-0005-0000-0000-0000494A0000}"/>
    <cellStyle name="Normal 3 2 3 2 2 2 2 3 2 3 2" xfId="19045" xr:uid="{00000000-0005-0000-0000-00004A4A0000}"/>
    <cellStyle name="Normal 3 2 3 2 2 2 2 3 2 4" xfId="19046" xr:uid="{00000000-0005-0000-0000-00004B4A0000}"/>
    <cellStyle name="Normal 3 2 3 2 2 2 2 3 3" xfId="19047" xr:uid="{00000000-0005-0000-0000-00004C4A0000}"/>
    <cellStyle name="Normal 3 2 3 2 2 2 2 3 3 2" xfId="19048" xr:uid="{00000000-0005-0000-0000-00004D4A0000}"/>
    <cellStyle name="Normal 3 2 3 2 2 2 2 3 3 2 2" xfId="19049" xr:uid="{00000000-0005-0000-0000-00004E4A0000}"/>
    <cellStyle name="Normal 3 2 3 2 2 2 2 3 3 3" xfId="19050" xr:uid="{00000000-0005-0000-0000-00004F4A0000}"/>
    <cellStyle name="Normal 3 2 3 2 2 2 2 3 4" xfId="19051" xr:uid="{00000000-0005-0000-0000-0000504A0000}"/>
    <cellStyle name="Normal 3 2 3 2 2 2 2 3 4 2" xfId="19052" xr:uid="{00000000-0005-0000-0000-0000514A0000}"/>
    <cellStyle name="Normal 3 2 3 2 2 2 2 3 5" xfId="19053" xr:uid="{00000000-0005-0000-0000-0000524A0000}"/>
    <cellStyle name="Normal 3 2 3 2 2 2 2 4" xfId="19054" xr:uid="{00000000-0005-0000-0000-0000534A0000}"/>
    <cellStyle name="Normal 3 2 3 2 2 2 2 4 2" xfId="19055" xr:uid="{00000000-0005-0000-0000-0000544A0000}"/>
    <cellStyle name="Normal 3 2 3 2 2 2 2 4 2 2" xfId="19056" xr:uid="{00000000-0005-0000-0000-0000554A0000}"/>
    <cellStyle name="Normal 3 2 3 2 2 2 2 4 2 2 2" xfId="19057" xr:uid="{00000000-0005-0000-0000-0000564A0000}"/>
    <cellStyle name="Normal 3 2 3 2 2 2 2 4 2 3" xfId="19058" xr:uid="{00000000-0005-0000-0000-0000574A0000}"/>
    <cellStyle name="Normal 3 2 3 2 2 2 2 4 3" xfId="19059" xr:uid="{00000000-0005-0000-0000-0000584A0000}"/>
    <cellStyle name="Normal 3 2 3 2 2 2 2 4 3 2" xfId="19060" xr:uid="{00000000-0005-0000-0000-0000594A0000}"/>
    <cellStyle name="Normal 3 2 3 2 2 2 2 4 4" xfId="19061" xr:uid="{00000000-0005-0000-0000-00005A4A0000}"/>
    <cellStyle name="Normal 3 2 3 2 2 2 2 5" xfId="19062" xr:uid="{00000000-0005-0000-0000-00005B4A0000}"/>
    <cellStyle name="Normal 3 2 3 2 2 2 2 5 2" xfId="19063" xr:uid="{00000000-0005-0000-0000-00005C4A0000}"/>
    <cellStyle name="Normal 3 2 3 2 2 2 2 5 2 2" xfId="19064" xr:uid="{00000000-0005-0000-0000-00005D4A0000}"/>
    <cellStyle name="Normal 3 2 3 2 2 2 2 5 2 2 2" xfId="19065" xr:uid="{00000000-0005-0000-0000-00005E4A0000}"/>
    <cellStyle name="Normal 3 2 3 2 2 2 2 5 2 3" xfId="19066" xr:uid="{00000000-0005-0000-0000-00005F4A0000}"/>
    <cellStyle name="Normal 3 2 3 2 2 2 2 5 3" xfId="19067" xr:uid="{00000000-0005-0000-0000-0000604A0000}"/>
    <cellStyle name="Normal 3 2 3 2 2 2 2 5 3 2" xfId="19068" xr:uid="{00000000-0005-0000-0000-0000614A0000}"/>
    <cellStyle name="Normal 3 2 3 2 2 2 2 5 4" xfId="19069" xr:uid="{00000000-0005-0000-0000-0000624A0000}"/>
    <cellStyle name="Normal 3 2 3 2 2 2 2 6" xfId="19070" xr:uid="{00000000-0005-0000-0000-0000634A0000}"/>
    <cellStyle name="Normal 3 2 3 2 2 2 2 6 2" xfId="19071" xr:uid="{00000000-0005-0000-0000-0000644A0000}"/>
    <cellStyle name="Normal 3 2 3 2 2 2 2 6 2 2" xfId="19072" xr:uid="{00000000-0005-0000-0000-0000654A0000}"/>
    <cellStyle name="Normal 3 2 3 2 2 2 2 6 3" xfId="19073" xr:uid="{00000000-0005-0000-0000-0000664A0000}"/>
    <cellStyle name="Normal 3 2 3 2 2 2 2 7" xfId="19074" xr:uid="{00000000-0005-0000-0000-0000674A0000}"/>
    <cellStyle name="Normal 3 2 3 2 2 2 2 7 2" xfId="19075" xr:uid="{00000000-0005-0000-0000-0000684A0000}"/>
    <cellStyle name="Normal 3 2 3 2 2 2 2 8" xfId="19076" xr:uid="{00000000-0005-0000-0000-0000694A0000}"/>
    <cellStyle name="Normal 3 2 3 2 2 2 2 8 2" xfId="19077" xr:uid="{00000000-0005-0000-0000-00006A4A0000}"/>
    <cellStyle name="Normal 3 2 3 2 2 2 2 9" xfId="19078" xr:uid="{00000000-0005-0000-0000-00006B4A0000}"/>
    <cellStyle name="Normal 3 2 3 2 2 2 3" xfId="19079" xr:uid="{00000000-0005-0000-0000-00006C4A0000}"/>
    <cellStyle name="Normal 3 2 3 2 2 2 3 2" xfId="19080" xr:uid="{00000000-0005-0000-0000-00006D4A0000}"/>
    <cellStyle name="Normal 3 2 3 2 2 2 3 2 2" xfId="19081" xr:uid="{00000000-0005-0000-0000-00006E4A0000}"/>
    <cellStyle name="Normal 3 2 3 2 2 2 3 2 2 2" xfId="19082" xr:uid="{00000000-0005-0000-0000-00006F4A0000}"/>
    <cellStyle name="Normal 3 2 3 2 2 2 3 2 2 2 2" xfId="19083" xr:uid="{00000000-0005-0000-0000-0000704A0000}"/>
    <cellStyle name="Normal 3 2 3 2 2 2 3 2 2 2 2 2" xfId="19084" xr:uid="{00000000-0005-0000-0000-0000714A0000}"/>
    <cellStyle name="Normal 3 2 3 2 2 2 3 2 2 2 3" xfId="19085" xr:uid="{00000000-0005-0000-0000-0000724A0000}"/>
    <cellStyle name="Normal 3 2 3 2 2 2 3 2 2 3" xfId="19086" xr:uid="{00000000-0005-0000-0000-0000734A0000}"/>
    <cellStyle name="Normal 3 2 3 2 2 2 3 2 2 3 2" xfId="19087" xr:uid="{00000000-0005-0000-0000-0000744A0000}"/>
    <cellStyle name="Normal 3 2 3 2 2 2 3 2 2 4" xfId="19088" xr:uid="{00000000-0005-0000-0000-0000754A0000}"/>
    <cellStyle name="Normal 3 2 3 2 2 2 3 2 3" xfId="19089" xr:uid="{00000000-0005-0000-0000-0000764A0000}"/>
    <cellStyle name="Normal 3 2 3 2 2 2 3 2 3 2" xfId="19090" xr:uid="{00000000-0005-0000-0000-0000774A0000}"/>
    <cellStyle name="Normal 3 2 3 2 2 2 3 2 3 2 2" xfId="19091" xr:uid="{00000000-0005-0000-0000-0000784A0000}"/>
    <cellStyle name="Normal 3 2 3 2 2 2 3 2 3 3" xfId="19092" xr:uid="{00000000-0005-0000-0000-0000794A0000}"/>
    <cellStyle name="Normal 3 2 3 2 2 2 3 2 4" xfId="19093" xr:uid="{00000000-0005-0000-0000-00007A4A0000}"/>
    <cellStyle name="Normal 3 2 3 2 2 2 3 2 4 2" xfId="19094" xr:uid="{00000000-0005-0000-0000-00007B4A0000}"/>
    <cellStyle name="Normal 3 2 3 2 2 2 3 2 5" xfId="19095" xr:uid="{00000000-0005-0000-0000-00007C4A0000}"/>
    <cellStyle name="Normal 3 2 3 2 2 2 3 3" xfId="19096" xr:uid="{00000000-0005-0000-0000-00007D4A0000}"/>
    <cellStyle name="Normal 3 2 3 2 2 2 3 3 2" xfId="19097" xr:uid="{00000000-0005-0000-0000-00007E4A0000}"/>
    <cellStyle name="Normal 3 2 3 2 2 2 3 3 2 2" xfId="19098" xr:uid="{00000000-0005-0000-0000-00007F4A0000}"/>
    <cellStyle name="Normal 3 2 3 2 2 2 3 3 2 2 2" xfId="19099" xr:uid="{00000000-0005-0000-0000-0000804A0000}"/>
    <cellStyle name="Normal 3 2 3 2 2 2 3 3 2 3" xfId="19100" xr:uid="{00000000-0005-0000-0000-0000814A0000}"/>
    <cellStyle name="Normal 3 2 3 2 2 2 3 3 3" xfId="19101" xr:uid="{00000000-0005-0000-0000-0000824A0000}"/>
    <cellStyle name="Normal 3 2 3 2 2 2 3 3 3 2" xfId="19102" xr:uid="{00000000-0005-0000-0000-0000834A0000}"/>
    <cellStyle name="Normal 3 2 3 2 2 2 3 3 4" xfId="19103" xr:uid="{00000000-0005-0000-0000-0000844A0000}"/>
    <cellStyle name="Normal 3 2 3 2 2 2 3 4" xfId="19104" xr:uid="{00000000-0005-0000-0000-0000854A0000}"/>
    <cellStyle name="Normal 3 2 3 2 2 2 3 4 2" xfId="19105" xr:uid="{00000000-0005-0000-0000-0000864A0000}"/>
    <cellStyle name="Normal 3 2 3 2 2 2 3 4 2 2" xfId="19106" xr:uid="{00000000-0005-0000-0000-0000874A0000}"/>
    <cellStyle name="Normal 3 2 3 2 2 2 3 4 2 2 2" xfId="19107" xr:uid="{00000000-0005-0000-0000-0000884A0000}"/>
    <cellStyle name="Normal 3 2 3 2 2 2 3 4 2 3" xfId="19108" xr:uid="{00000000-0005-0000-0000-0000894A0000}"/>
    <cellStyle name="Normal 3 2 3 2 2 2 3 4 3" xfId="19109" xr:uid="{00000000-0005-0000-0000-00008A4A0000}"/>
    <cellStyle name="Normal 3 2 3 2 2 2 3 4 3 2" xfId="19110" xr:uid="{00000000-0005-0000-0000-00008B4A0000}"/>
    <cellStyle name="Normal 3 2 3 2 2 2 3 4 4" xfId="19111" xr:uid="{00000000-0005-0000-0000-00008C4A0000}"/>
    <cellStyle name="Normal 3 2 3 2 2 2 3 5" xfId="19112" xr:uid="{00000000-0005-0000-0000-00008D4A0000}"/>
    <cellStyle name="Normal 3 2 3 2 2 2 3 5 2" xfId="19113" xr:uid="{00000000-0005-0000-0000-00008E4A0000}"/>
    <cellStyle name="Normal 3 2 3 2 2 2 3 5 2 2" xfId="19114" xr:uid="{00000000-0005-0000-0000-00008F4A0000}"/>
    <cellStyle name="Normal 3 2 3 2 2 2 3 5 3" xfId="19115" xr:uid="{00000000-0005-0000-0000-0000904A0000}"/>
    <cellStyle name="Normal 3 2 3 2 2 2 3 6" xfId="19116" xr:uid="{00000000-0005-0000-0000-0000914A0000}"/>
    <cellStyle name="Normal 3 2 3 2 2 2 3 6 2" xfId="19117" xr:uid="{00000000-0005-0000-0000-0000924A0000}"/>
    <cellStyle name="Normal 3 2 3 2 2 2 3 7" xfId="19118" xr:uid="{00000000-0005-0000-0000-0000934A0000}"/>
    <cellStyle name="Normal 3 2 3 2 2 2 3 7 2" xfId="19119" xr:uid="{00000000-0005-0000-0000-0000944A0000}"/>
    <cellStyle name="Normal 3 2 3 2 2 2 3 8" xfId="19120" xr:uid="{00000000-0005-0000-0000-0000954A0000}"/>
    <cellStyle name="Normal 3 2 3 2 2 2 4" xfId="19121" xr:uid="{00000000-0005-0000-0000-0000964A0000}"/>
    <cellStyle name="Normal 3 2 3 2 2 2 4 2" xfId="19122" xr:uid="{00000000-0005-0000-0000-0000974A0000}"/>
    <cellStyle name="Normal 3 2 3 2 2 2 4 2 2" xfId="19123" xr:uid="{00000000-0005-0000-0000-0000984A0000}"/>
    <cellStyle name="Normal 3 2 3 2 2 2 4 2 2 2" xfId="19124" xr:uid="{00000000-0005-0000-0000-0000994A0000}"/>
    <cellStyle name="Normal 3 2 3 2 2 2 4 2 2 2 2" xfId="19125" xr:uid="{00000000-0005-0000-0000-00009A4A0000}"/>
    <cellStyle name="Normal 3 2 3 2 2 2 4 2 2 3" xfId="19126" xr:uid="{00000000-0005-0000-0000-00009B4A0000}"/>
    <cellStyle name="Normal 3 2 3 2 2 2 4 2 3" xfId="19127" xr:uid="{00000000-0005-0000-0000-00009C4A0000}"/>
    <cellStyle name="Normal 3 2 3 2 2 2 4 2 3 2" xfId="19128" xr:uid="{00000000-0005-0000-0000-00009D4A0000}"/>
    <cellStyle name="Normal 3 2 3 2 2 2 4 2 4" xfId="19129" xr:uid="{00000000-0005-0000-0000-00009E4A0000}"/>
    <cellStyle name="Normal 3 2 3 2 2 2 4 3" xfId="19130" xr:uid="{00000000-0005-0000-0000-00009F4A0000}"/>
    <cellStyle name="Normal 3 2 3 2 2 2 4 3 2" xfId="19131" xr:uid="{00000000-0005-0000-0000-0000A04A0000}"/>
    <cellStyle name="Normal 3 2 3 2 2 2 4 3 2 2" xfId="19132" xr:uid="{00000000-0005-0000-0000-0000A14A0000}"/>
    <cellStyle name="Normal 3 2 3 2 2 2 4 3 3" xfId="19133" xr:uid="{00000000-0005-0000-0000-0000A24A0000}"/>
    <cellStyle name="Normal 3 2 3 2 2 2 4 4" xfId="19134" xr:uid="{00000000-0005-0000-0000-0000A34A0000}"/>
    <cellStyle name="Normal 3 2 3 2 2 2 4 4 2" xfId="19135" xr:uid="{00000000-0005-0000-0000-0000A44A0000}"/>
    <cellStyle name="Normal 3 2 3 2 2 2 4 5" xfId="19136" xr:uid="{00000000-0005-0000-0000-0000A54A0000}"/>
    <cellStyle name="Normal 3 2 3 2 2 2 5" xfId="19137" xr:uid="{00000000-0005-0000-0000-0000A64A0000}"/>
    <cellStyle name="Normal 3 2 3 2 2 2 5 2" xfId="19138" xr:uid="{00000000-0005-0000-0000-0000A74A0000}"/>
    <cellStyle name="Normal 3 2 3 2 2 2 5 2 2" xfId="19139" xr:uid="{00000000-0005-0000-0000-0000A84A0000}"/>
    <cellStyle name="Normal 3 2 3 2 2 2 5 2 2 2" xfId="19140" xr:uid="{00000000-0005-0000-0000-0000A94A0000}"/>
    <cellStyle name="Normal 3 2 3 2 2 2 5 2 3" xfId="19141" xr:uid="{00000000-0005-0000-0000-0000AA4A0000}"/>
    <cellStyle name="Normal 3 2 3 2 2 2 5 3" xfId="19142" xr:uid="{00000000-0005-0000-0000-0000AB4A0000}"/>
    <cellStyle name="Normal 3 2 3 2 2 2 5 3 2" xfId="19143" xr:uid="{00000000-0005-0000-0000-0000AC4A0000}"/>
    <cellStyle name="Normal 3 2 3 2 2 2 5 4" xfId="19144" xr:uid="{00000000-0005-0000-0000-0000AD4A0000}"/>
    <cellStyle name="Normal 3 2 3 2 2 2 6" xfId="19145" xr:uid="{00000000-0005-0000-0000-0000AE4A0000}"/>
    <cellStyle name="Normal 3 2 3 2 2 2 6 2" xfId="19146" xr:uid="{00000000-0005-0000-0000-0000AF4A0000}"/>
    <cellStyle name="Normal 3 2 3 2 2 2 6 2 2" xfId="19147" xr:uid="{00000000-0005-0000-0000-0000B04A0000}"/>
    <cellStyle name="Normal 3 2 3 2 2 2 6 2 2 2" xfId="19148" xr:uid="{00000000-0005-0000-0000-0000B14A0000}"/>
    <cellStyle name="Normal 3 2 3 2 2 2 6 2 3" xfId="19149" xr:uid="{00000000-0005-0000-0000-0000B24A0000}"/>
    <cellStyle name="Normal 3 2 3 2 2 2 6 3" xfId="19150" xr:uid="{00000000-0005-0000-0000-0000B34A0000}"/>
    <cellStyle name="Normal 3 2 3 2 2 2 6 3 2" xfId="19151" xr:uid="{00000000-0005-0000-0000-0000B44A0000}"/>
    <cellStyle name="Normal 3 2 3 2 2 2 6 4" xfId="19152" xr:uid="{00000000-0005-0000-0000-0000B54A0000}"/>
    <cellStyle name="Normal 3 2 3 2 2 2 7" xfId="19153" xr:uid="{00000000-0005-0000-0000-0000B64A0000}"/>
    <cellStyle name="Normal 3 2 3 2 2 2 7 2" xfId="19154" xr:uid="{00000000-0005-0000-0000-0000B74A0000}"/>
    <cellStyle name="Normal 3 2 3 2 2 2 7 2 2" xfId="19155" xr:uid="{00000000-0005-0000-0000-0000B84A0000}"/>
    <cellStyle name="Normal 3 2 3 2 2 2 7 3" xfId="19156" xr:uid="{00000000-0005-0000-0000-0000B94A0000}"/>
    <cellStyle name="Normal 3 2 3 2 2 2 8" xfId="19157" xr:uid="{00000000-0005-0000-0000-0000BA4A0000}"/>
    <cellStyle name="Normal 3 2 3 2 2 2 8 2" xfId="19158" xr:uid="{00000000-0005-0000-0000-0000BB4A0000}"/>
    <cellStyle name="Normal 3 2 3 2 2 2 9" xfId="19159" xr:uid="{00000000-0005-0000-0000-0000BC4A0000}"/>
    <cellStyle name="Normal 3 2 3 2 2 2 9 2" xfId="19160" xr:uid="{00000000-0005-0000-0000-0000BD4A0000}"/>
    <cellStyle name="Normal 3 2 3 2 2 3" xfId="19161" xr:uid="{00000000-0005-0000-0000-0000BE4A0000}"/>
    <cellStyle name="Normal 3 2 3 2 2 3 10" xfId="19162" xr:uid="{00000000-0005-0000-0000-0000BF4A0000}"/>
    <cellStyle name="Normal 3 2 3 2 2 3 2" xfId="19163" xr:uid="{00000000-0005-0000-0000-0000C04A0000}"/>
    <cellStyle name="Normal 3 2 3 2 2 3 2 2" xfId="19164" xr:uid="{00000000-0005-0000-0000-0000C14A0000}"/>
    <cellStyle name="Normal 3 2 3 2 2 3 2 2 2" xfId="19165" xr:uid="{00000000-0005-0000-0000-0000C24A0000}"/>
    <cellStyle name="Normal 3 2 3 2 2 3 2 2 2 2" xfId="19166" xr:uid="{00000000-0005-0000-0000-0000C34A0000}"/>
    <cellStyle name="Normal 3 2 3 2 2 3 2 2 2 2 2" xfId="19167" xr:uid="{00000000-0005-0000-0000-0000C44A0000}"/>
    <cellStyle name="Normal 3 2 3 2 2 3 2 2 2 2 2 2" xfId="19168" xr:uid="{00000000-0005-0000-0000-0000C54A0000}"/>
    <cellStyle name="Normal 3 2 3 2 2 3 2 2 2 2 2 2 2" xfId="19169" xr:uid="{00000000-0005-0000-0000-0000C64A0000}"/>
    <cellStyle name="Normal 3 2 3 2 2 3 2 2 2 2 2 3" xfId="19170" xr:uid="{00000000-0005-0000-0000-0000C74A0000}"/>
    <cellStyle name="Normal 3 2 3 2 2 3 2 2 2 2 3" xfId="19171" xr:uid="{00000000-0005-0000-0000-0000C84A0000}"/>
    <cellStyle name="Normal 3 2 3 2 2 3 2 2 2 2 3 2" xfId="19172" xr:uid="{00000000-0005-0000-0000-0000C94A0000}"/>
    <cellStyle name="Normal 3 2 3 2 2 3 2 2 2 2 4" xfId="19173" xr:uid="{00000000-0005-0000-0000-0000CA4A0000}"/>
    <cellStyle name="Normal 3 2 3 2 2 3 2 2 2 3" xfId="19174" xr:uid="{00000000-0005-0000-0000-0000CB4A0000}"/>
    <cellStyle name="Normal 3 2 3 2 2 3 2 2 2 3 2" xfId="19175" xr:uid="{00000000-0005-0000-0000-0000CC4A0000}"/>
    <cellStyle name="Normal 3 2 3 2 2 3 2 2 2 3 2 2" xfId="19176" xr:uid="{00000000-0005-0000-0000-0000CD4A0000}"/>
    <cellStyle name="Normal 3 2 3 2 2 3 2 2 2 3 3" xfId="19177" xr:uid="{00000000-0005-0000-0000-0000CE4A0000}"/>
    <cellStyle name="Normal 3 2 3 2 2 3 2 2 2 4" xfId="19178" xr:uid="{00000000-0005-0000-0000-0000CF4A0000}"/>
    <cellStyle name="Normal 3 2 3 2 2 3 2 2 2 4 2" xfId="19179" xr:uid="{00000000-0005-0000-0000-0000D04A0000}"/>
    <cellStyle name="Normal 3 2 3 2 2 3 2 2 2 5" xfId="19180" xr:uid="{00000000-0005-0000-0000-0000D14A0000}"/>
    <cellStyle name="Normal 3 2 3 2 2 3 2 2 3" xfId="19181" xr:uid="{00000000-0005-0000-0000-0000D24A0000}"/>
    <cellStyle name="Normal 3 2 3 2 2 3 2 2 3 2" xfId="19182" xr:uid="{00000000-0005-0000-0000-0000D34A0000}"/>
    <cellStyle name="Normal 3 2 3 2 2 3 2 2 3 2 2" xfId="19183" xr:uid="{00000000-0005-0000-0000-0000D44A0000}"/>
    <cellStyle name="Normal 3 2 3 2 2 3 2 2 3 2 2 2" xfId="19184" xr:uid="{00000000-0005-0000-0000-0000D54A0000}"/>
    <cellStyle name="Normal 3 2 3 2 2 3 2 2 3 2 3" xfId="19185" xr:uid="{00000000-0005-0000-0000-0000D64A0000}"/>
    <cellStyle name="Normal 3 2 3 2 2 3 2 2 3 3" xfId="19186" xr:uid="{00000000-0005-0000-0000-0000D74A0000}"/>
    <cellStyle name="Normal 3 2 3 2 2 3 2 2 3 3 2" xfId="19187" xr:uid="{00000000-0005-0000-0000-0000D84A0000}"/>
    <cellStyle name="Normal 3 2 3 2 2 3 2 2 3 4" xfId="19188" xr:uid="{00000000-0005-0000-0000-0000D94A0000}"/>
    <cellStyle name="Normal 3 2 3 2 2 3 2 2 4" xfId="19189" xr:uid="{00000000-0005-0000-0000-0000DA4A0000}"/>
    <cellStyle name="Normal 3 2 3 2 2 3 2 2 4 2" xfId="19190" xr:uid="{00000000-0005-0000-0000-0000DB4A0000}"/>
    <cellStyle name="Normal 3 2 3 2 2 3 2 2 4 2 2" xfId="19191" xr:uid="{00000000-0005-0000-0000-0000DC4A0000}"/>
    <cellStyle name="Normal 3 2 3 2 2 3 2 2 4 2 2 2" xfId="19192" xr:uid="{00000000-0005-0000-0000-0000DD4A0000}"/>
    <cellStyle name="Normal 3 2 3 2 2 3 2 2 4 2 3" xfId="19193" xr:uid="{00000000-0005-0000-0000-0000DE4A0000}"/>
    <cellStyle name="Normal 3 2 3 2 2 3 2 2 4 3" xfId="19194" xr:uid="{00000000-0005-0000-0000-0000DF4A0000}"/>
    <cellStyle name="Normal 3 2 3 2 2 3 2 2 4 3 2" xfId="19195" xr:uid="{00000000-0005-0000-0000-0000E04A0000}"/>
    <cellStyle name="Normal 3 2 3 2 2 3 2 2 4 4" xfId="19196" xr:uid="{00000000-0005-0000-0000-0000E14A0000}"/>
    <cellStyle name="Normal 3 2 3 2 2 3 2 2 5" xfId="19197" xr:uid="{00000000-0005-0000-0000-0000E24A0000}"/>
    <cellStyle name="Normal 3 2 3 2 2 3 2 2 5 2" xfId="19198" xr:uid="{00000000-0005-0000-0000-0000E34A0000}"/>
    <cellStyle name="Normal 3 2 3 2 2 3 2 2 5 2 2" xfId="19199" xr:uid="{00000000-0005-0000-0000-0000E44A0000}"/>
    <cellStyle name="Normal 3 2 3 2 2 3 2 2 5 3" xfId="19200" xr:uid="{00000000-0005-0000-0000-0000E54A0000}"/>
    <cellStyle name="Normal 3 2 3 2 2 3 2 2 6" xfId="19201" xr:uid="{00000000-0005-0000-0000-0000E64A0000}"/>
    <cellStyle name="Normal 3 2 3 2 2 3 2 2 6 2" xfId="19202" xr:uid="{00000000-0005-0000-0000-0000E74A0000}"/>
    <cellStyle name="Normal 3 2 3 2 2 3 2 2 7" xfId="19203" xr:uid="{00000000-0005-0000-0000-0000E84A0000}"/>
    <cellStyle name="Normal 3 2 3 2 2 3 2 2 7 2" xfId="19204" xr:uid="{00000000-0005-0000-0000-0000E94A0000}"/>
    <cellStyle name="Normal 3 2 3 2 2 3 2 2 8" xfId="19205" xr:uid="{00000000-0005-0000-0000-0000EA4A0000}"/>
    <cellStyle name="Normal 3 2 3 2 2 3 2 3" xfId="19206" xr:uid="{00000000-0005-0000-0000-0000EB4A0000}"/>
    <cellStyle name="Normal 3 2 3 2 2 3 2 3 2" xfId="19207" xr:uid="{00000000-0005-0000-0000-0000EC4A0000}"/>
    <cellStyle name="Normal 3 2 3 2 2 3 2 3 2 2" xfId="19208" xr:uid="{00000000-0005-0000-0000-0000ED4A0000}"/>
    <cellStyle name="Normal 3 2 3 2 2 3 2 3 2 2 2" xfId="19209" xr:uid="{00000000-0005-0000-0000-0000EE4A0000}"/>
    <cellStyle name="Normal 3 2 3 2 2 3 2 3 2 2 2 2" xfId="19210" xr:uid="{00000000-0005-0000-0000-0000EF4A0000}"/>
    <cellStyle name="Normal 3 2 3 2 2 3 2 3 2 2 3" xfId="19211" xr:uid="{00000000-0005-0000-0000-0000F04A0000}"/>
    <cellStyle name="Normal 3 2 3 2 2 3 2 3 2 3" xfId="19212" xr:uid="{00000000-0005-0000-0000-0000F14A0000}"/>
    <cellStyle name="Normal 3 2 3 2 2 3 2 3 2 3 2" xfId="19213" xr:uid="{00000000-0005-0000-0000-0000F24A0000}"/>
    <cellStyle name="Normal 3 2 3 2 2 3 2 3 2 4" xfId="19214" xr:uid="{00000000-0005-0000-0000-0000F34A0000}"/>
    <cellStyle name="Normal 3 2 3 2 2 3 2 3 3" xfId="19215" xr:uid="{00000000-0005-0000-0000-0000F44A0000}"/>
    <cellStyle name="Normal 3 2 3 2 2 3 2 3 3 2" xfId="19216" xr:uid="{00000000-0005-0000-0000-0000F54A0000}"/>
    <cellStyle name="Normal 3 2 3 2 2 3 2 3 3 2 2" xfId="19217" xr:uid="{00000000-0005-0000-0000-0000F64A0000}"/>
    <cellStyle name="Normal 3 2 3 2 2 3 2 3 3 3" xfId="19218" xr:uid="{00000000-0005-0000-0000-0000F74A0000}"/>
    <cellStyle name="Normal 3 2 3 2 2 3 2 3 4" xfId="19219" xr:uid="{00000000-0005-0000-0000-0000F84A0000}"/>
    <cellStyle name="Normal 3 2 3 2 2 3 2 3 4 2" xfId="19220" xr:uid="{00000000-0005-0000-0000-0000F94A0000}"/>
    <cellStyle name="Normal 3 2 3 2 2 3 2 3 5" xfId="19221" xr:uid="{00000000-0005-0000-0000-0000FA4A0000}"/>
    <cellStyle name="Normal 3 2 3 2 2 3 2 4" xfId="19222" xr:uid="{00000000-0005-0000-0000-0000FB4A0000}"/>
    <cellStyle name="Normal 3 2 3 2 2 3 2 4 2" xfId="19223" xr:uid="{00000000-0005-0000-0000-0000FC4A0000}"/>
    <cellStyle name="Normal 3 2 3 2 2 3 2 4 2 2" xfId="19224" xr:uid="{00000000-0005-0000-0000-0000FD4A0000}"/>
    <cellStyle name="Normal 3 2 3 2 2 3 2 4 2 2 2" xfId="19225" xr:uid="{00000000-0005-0000-0000-0000FE4A0000}"/>
    <cellStyle name="Normal 3 2 3 2 2 3 2 4 2 3" xfId="19226" xr:uid="{00000000-0005-0000-0000-0000FF4A0000}"/>
    <cellStyle name="Normal 3 2 3 2 2 3 2 4 3" xfId="19227" xr:uid="{00000000-0005-0000-0000-0000004B0000}"/>
    <cellStyle name="Normal 3 2 3 2 2 3 2 4 3 2" xfId="19228" xr:uid="{00000000-0005-0000-0000-0000014B0000}"/>
    <cellStyle name="Normal 3 2 3 2 2 3 2 4 4" xfId="19229" xr:uid="{00000000-0005-0000-0000-0000024B0000}"/>
    <cellStyle name="Normal 3 2 3 2 2 3 2 5" xfId="19230" xr:uid="{00000000-0005-0000-0000-0000034B0000}"/>
    <cellStyle name="Normal 3 2 3 2 2 3 2 5 2" xfId="19231" xr:uid="{00000000-0005-0000-0000-0000044B0000}"/>
    <cellStyle name="Normal 3 2 3 2 2 3 2 5 2 2" xfId="19232" xr:uid="{00000000-0005-0000-0000-0000054B0000}"/>
    <cellStyle name="Normal 3 2 3 2 2 3 2 5 2 2 2" xfId="19233" xr:uid="{00000000-0005-0000-0000-0000064B0000}"/>
    <cellStyle name="Normal 3 2 3 2 2 3 2 5 2 3" xfId="19234" xr:uid="{00000000-0005-0000-0000-0000074B0000}"/>
    <cellStyle name="Normal 3 2 3 2 2 3 2 5 3" xfId="19235" xr:uid="{00000000-0005-0000-0000-0000084B0000}"/>
    <cellStyle name="Normal 3 2 3 2 2 3 2 5 3 2" xfId="19236" xr:uid="{00000000-0005-0000-0000-0000094B0000}"/>
    <cellStyle name="Normal 3 2 3 2 2 3 2 5 4" xfId="19237" xr:uid="{00000000-0005-0000-0000-00000A4B0000}"/>
    <cellStyle name="Normal 3 2 3 2 2 3 2 6" xfId="19238" xr:uid="{00000000-0005-0000-0000-00000B4B0000}"/>
    <cellStyle name="Normal 3 2 3 2 2 3 2 6 2" xfId="19239" xr:uid="{00000000-0005-0000-0000-00000C4B0000}"/>
    <cellStyle name="Normal 3 2 3 2 2 3 2 6 2 2" xfId="19240" xr:uid="{00000000-0005-0000-0000-00000D4B0000}"/>
    <cellStyle name="Normal 3 2 3 2 2 3 2 6 3" xfId="19241" xr:uid="{00000000-0005-0000-0000-00000E4B0000}"/>
    <cellStyle name="Normal 3 2 3 2 2 3 2 7" xfId="19242" xr:uid="{00000000-0005-0000-0000-00000F4B0000}"/>
    <cellStyle name="Normal 3 2 3 2 2 3 2 7 2" xfId="19243" xr:uid="{00000000-0005-0000-0000-0000104B0000}"/>
    <cellStyle name="Normal 3 2 3 2 2 3 2 8" xfId="19244" xr:uid="{00000000-0005-0000-0000-0000114B0000}"/>
    <cellStyle name="Normal 3 2 3 2 2 3 2 8 2" xfId="19245" xr:uid="{00000000-0005-0000-0000-0000124B0000}"/>
    <cellStyle name="Normal 3 2 3 2 2 3 2 9" xfId="19246" xr:uid="{00000000-0005-0000-0000-0000134B0000}"/>
    <cellStyle name="Normal 3 2 3 2 2 3 3" xfId="19247" xr:uid="{00000000-0005-0000-0000-0000144B0000}"/>
    <cellStyle name="Normal 3 2 3 2 2 3 3 2" xfId="19248" xr:uid="{00000000-0005-0000-0000-0000154B0000}"/>
    <cellStyle name="Normal 3 2 3 2 2 3 3 2 2" xfId="19249" xr:uid="{00000000-0005-0000-0000-0000164B0000}"/>
    <cellStyle name="Normal 3 2 3 2 2 3 3 2 2 2" xfId="19250" xr:uid="{00000000-0005-0000-0000-0000174B0000}"/>
    <cellStyle name="Normal 3 2 3 2 2 3 3 2 2 2 2" xfId="19251" xr:uid="{00000000-0005-0000-0000-0000184B0000}"/>
    <cellStyle name="Normal 3 2 3 2 2 3 3 2 2 2 2 2" xfId="19252" xr:uid="{00000000-0005-0000-0000-0000194B0000}"/>
    <cellStyle name="Normal 3 2 3 2 2 3 3 2 2 2 3" xfId="19253" xr:uid="{00000000-0005-0000-0000-00001A4B0000}"/>
    <cellStyle name="Normal 3 2 3 2 2 3 3 2 2 3" xfId="19254" xr:uid="{00000000-0005-0000-0000-00001B4B0000}"/>
    <cellStyle name="Normal 3 2 3 2 2 3 3 2 2 3 2" xfId="19255" xr:uid="{00000000-0005-0000-0000-00001C4B0000}"/>
    <cellStyle name="Normal 3 2 3 2 2 3 3 2 2 4" xfId="19256" xr:uid="{00000000-0005-0000-0000-00001D4B0000}"/>
    <cellStyle name="Normal 3 2 3 2 2 3 3 2 3" xfId="19257" xr:uid="{00000000-0005-0000-0000-00001E4B0000}"/>
    <cellStyle name="Normal 3 2 3 2 2 3 3 2 3 2" xfId="19258" xr:uid="{00000000-0005-0000-0000-00001F4B0000}"/>
    <cellStyle name="Normal 3 2 3 2 2 3 3 2 3 2 2" xfId="19259" xr:uid="{00000000-0005-0000-0000-0000204B0000}"/>
    <cellStyle name="Normal 3 2 3 2 2 3 3 2 3 3" xfId="19260" xr:uid="{00000000-0005-0000-0000-0000214B0000}"/>
    <cellStyle name="Normal 3 2 3 2 2 3 3 2 4" xfId="19261" xr:uid="{00000000-0005-0000-0000-0000224B0000}"/>
    <cellStyle name="Normal 3 2 3 2 2 3 3 2 4 2" xfId="19262" xr:uid="{00000000-0005-0000-0000-0000234B0000}"/>
    <cellStyle name="Normal 3 2 3 2 2 3 3 2 5" xfId="19263" xr:uid="{00000000-0005-0000-0000-0000244B0000}"/>
    <cellStyle name="Normal 3 2 3 2 2 3 3 3" xfId="19264" xr:uid="{00000000-0005-0000-0000-0000254B0000}"/>
    <cellStyle name="Normal 3 2 3 2 2 3 3 3 2" xfId="19265" xr:uid="{00000000-0005-0000-0000-0000264B0000}"/>
    <cellStyle name="Normal 3 2 3 2 2 3 3 3 2 2" xfId="19266" xr:uid="{00000000-0005-0000-0000-0000274B0000}"/>
    <cellStyle name="Normal 3 2 3 2 2 3 3 3 2 2 2" xfId="19267" xr:uid="{00000000-0005-0000-0000-0000284B0000}"/>
    <cellStyle name="Normal 3 2 3 2 2 3 3 3 2 3" xfId="19268" xr:uid="{00000000-0005-0000-0000-0000294B0000}"/>
    <cellStyle name="Normal 3 2 3 2 2 3 3 3 3" xfId="19269" xr:uid="{00000000-0005-0000-0000-00002A4B0000}"/>
    <cellStyle name="Normal 3 2 3 2 2 3 3 3 3 2" xfId="19270" xr:uid="{00000000-0005-0000-0000-00002B4B0000}"/>
    <cellStyle name="Normal 3 2 3 2 2 3 3 3 4" xfId="19271" xr:uid="{00000000-0005-0000-0000-00002C4B0000}"/>
    <cellStyle name="Normal 3 2 3 2 2 3 3 4" xfId="19272" xr:uid="{00000000-0005-0000-0000-00002D4B0000}"/>
    <cellStyle name="Normal 3 2 3 2 2 3 3 4 2" xfId="19273" xr:uid="{00000000-0005-0000-0000-00002E4B0000}"/>
    <cellStyle name="Normal 3 2 3 2 2 3 3 4 2 2" xfId="19274" xr:uid="{00000000-0005-0000-0000-00002F4B0000}"/>
    <cellStyle name="Normal 3 2 3 2 2 3 3 4 2 2 2" xfId="19275" xr:uid="{00000000-0005-0000-0000-0000304B0000}"/>
    <cellStyle name="Normal 3 2 3 2 2 3 3 4 2 3" xfId="19276" xr:uid="{00000000-0005-0000-0000-0000314B0000}"/>
    <cellStyle name="Normal 3 2 3 2 2 3 3 4 3" xfId="19277" xr:uid="{00000000-0005-0000-0000-0000324B0000}"/>
    <cellStyle name="Normal 3 2 3 2 2 3 3 4 3 2" xfId="19278" xr:uid="{00000000-0005-0000-0000-0000334B0000}"/>
    <cellStyle name="Normal 3 2 3 2 2 3 3 4 4" xfId="19279" xr:uid="{00000000-0005-0000-0000-0000344B0000}"/>
    <cellStyle name="Normal 3 2 3 2 2 3 3 5" xfId="19280" xr:uid="{00000000-0005-0000-0000-0000354B0000}"/>
    <cellStyle name="Normal 3 2 3 2 2 3 3 5 2" xfId="19281" xr:uid="{00000000-0005-0000-0000-0000364B0000}"/>
    <cellStyle name="Normal 3 2 3 2 2 3 3 5 2 2" xfId="19282" xr:uid="{00000000-0005-0000-0000-0000374B0000}"/>
    <cellStyle name="Normal 3 2 3 2 2 3 3 5 3" xfId="19283" xr:uid="{00000000-0005-0000-0000-0000384B0000}"/>
    <cellStyle name="Normal 3 2 3 2 2 3 3 6" xfId="19284" xr:uid="{00000000-0005-0000-0000-0000394B0000}"/>
    <cellStyle name="Normal 3 2 3 2 2 3 3 6 2" xfId="19285" xr:uid="{00000000-0005-0000-0000-00003A4B0000}"/>
    <cellStyle name="Normal 3 2 3 2 2 3 3 7" xfId="19286" xr:uid="{00000000-0005-0000-0000-00003B4B0000}"/>
    <cellStyle name="Normal 3 2 3 2 2 3 3 7 2" xfId="19287" xr:uid="{00000000-0005-0000-0000-00003C4B0000}"/>
    <cellStyle name="Normal 3 2 3 2 2 3 3 8" xfId="19288" xr:uid="{00000000-0005-0000-0000-00003D4B0000}"/>
    <cellStyle name="Normal 3 2 3 2 2 3 4" xfId="19289" xr:uid="{00000000-0005-0000-0000-00003E4B0000}"/>
    <cellStyle name="Normal 3 2 3 2 2 3 4 2" xfId="19290" xr:uid="{00000000-0005-0000-0000-00003F4B0000}"/>
    <cellStyle name="Normal 3 2 3 2 2 3 4 2 2" xfId="19291" xr:uid="{00000000-0005-0000-0000-0000404B0000}"/>
    <cellStyle name="Normal 3 2 3 2 2 3 4 2 2 2" xfId="19292" xr:uid="{00000000-0005-0000-0000-0000414B0000}"/>
    <cellStyle name="Normal 3 2 3 2 2 3 4 2 2 2 2" xfId="19293" xr:uid="{00000000-0005-0000-0000-0000424B0000}"/>
    <cellStyle name="Normal 3 2 3 2 2 3 4 2 2 3" xfId="19294" xr:uid="{00000000-0005-0000-0000-0000434B0000}"/>
    <cellStyle name="Normal 3 2 3 2 2 3 4 2 3" xfId="19295" xr:uid="{00000000-0005-0000-0000-0000444B0000}"/>
    <cellStyle name="Normal 3 2 3 2 2 3 4 2 3 2" xfId="19296" xr:uid="{00000000-0005-0000-0000-0000454B0000}"/>
    <cellStyle name="Normal 3 2 3 2 2 3 4 2 4" xfId="19297" xr:uid="{00000000-0005-0000-0000-0000464B0000}"/>
    <cellStyle name="Normal 3 2 3 2 2 3 4 3" xfId="19298" xr:uid="{00000000-0005-0000-0000-0000474B0000}"/>
    <cellStyle name="Normal 3 2 3 2 2 3 4 3 2" xfId="19299" xr:uid="{00000000-0005-0000-0000-0000484B0000}"/>
    <cellStyle name="Normal 3 2 3 2 2 3 4 3 2 2" xfId="19300" xr:uid="{00000000-0005-0000-0000-0000494B0000}"/>
    <cellStyle name="Normal 3 2 3 2 2 3 4 3 3" xfId="19301" xr:uid="{00000000-0005-0000-0000-00004A4B0000}"/>
    <cellStyle name="Normal 3 2 3 2 2 3 4 4" xfId="19302" xr:uid="{00000000-0005-0000-0000-00004B4B0000}"/>
    <cellStyle name="Normal 3 2 3 2 2 3 4 4 2" xfId="19303" xr:uid="{00000000-0005-0000-0000-00004C4B0000}"/>
    <cellStyle name="Normal 3 2 3 2 2 3 4 5" xfId="19304" xr:uid="{00000000-0005-0000-0000-00004D4B0000}"/>
    <cellStyle name="Normal 3 2 3 2 2 3 5" xfId="19305" xr:uid="{00000000-0005-0000-0000-00004E4B0000}"/>
    <cellStyle name="Normal 3 2 3 2 2 3 5 2" xfId="19306" xr:uid="{00000000-0005-0000-0000-00004F4B0000}"/>
    <cellStyle name="Normal 3 2 3 2 2 3 5 2 2" xfId="19307" xr:uid="{00000000-0005-0000-0000-0000504B0000}"/>
    <cellStyle name="Normal 3 2 3 2 2 3 5 2 2 2" xfId="19308" xr:uid="{00000000-0005-0000-0000-0000514B0000}"/>
    <cellStyle name="Normal 3 2 3 2 2 3 5 2 3" xfId="19309" xr:uid="{00000000-0005-0000-0000-0000524B0000}"/>
    <cellStyle name="Normal 3 2 3 2 2 3 5 3" xfId="19310" xr:uid="{00000000-0005-0000-0000-0000534B0000}"/>
    <cellStyle name="Normal 3 2 3 2 2 3 5 3 2" xfId="19311" xr:uid="{00000000-0005-0000-0000-0000544B0000}"/>
    <cellStyle name="Normal 3 2 3 2 2 3 5 4" xfId="19312" xr:uid="{00000000-0005-0000-0000-0000554B0000}"/>
    <cellStyle name="Normal 3 2 3 2 2 3 6" xfId="19313" xr:uid="{00000000-0005-0000-0000-0000564B0000}"/>
    <cellStyle name="Normal 3 2 3 2 2 3 6 2" xfId="19314" xr:uid="{00000000-0005-0000-0000-0000574B0000}"/>
    <cellStyle name="Normal 3 2 3 2 2 3 6 2 2" xfId="19315" xr:uid="{00000000-0005-0000-0000-0000584B0000}"/>
    <cellStyle name="Normal 3 2 3 2 2 3 6 2 2 2" xfId="19316" xr:uid="{00000000-0005-0000-0000-0000594B0000}"/>
    <cellStyle name="Normal 3 2 3 2 2 3 6 2 3" xfId="19317" xr:uid="{00000000-0005-0000-0000-00005A4B0000}"/>
    <cellStyle name="Normal 3 2 3 2 2 3 6 3" xfId="19318" xr:uid="{00000000-0005-0000-0000-00005B4B0000}"/>
    <cellStyle name="Normal 3 2 3 2 2 3 6 3 2" xfId="19319" xr:uid="{00000000-0005-0000-0000-00005C4B0000}"/>
    <cellStyle name="Normal 3 2 3 2 2 3 6 4" xfId="19320" xr:uid="{00000000-0005-0000-0000-00005D4B0000}"/>
    <cellStyle name="Normal 3 2 3 2 2 3 7" xfId="19321" xr:uid="{00000000-0005-0000-0000-00005E4B0000}"/>
    <cellStyle name="Normal 3 2 3 2 2 3 7 2" xfId="19322" xr:uid="{00000000-0005-0000-0000-00005F4B0000}"/>
    <cellStyle name="Normal 3 2 3 2 2 3 7 2 2" xfId="19323" xr:uid="{00000000-0005-0000-0000-0000604B0000}"/>
    <cellStyle name="Normal 3 2 3 2 2 3 7 3" xfId="19324" xr:uid="{00000000-0005-0000-0000-0000614B0000}"/>
    <cellStyle name="Normal 3 2 3 2 2 3 8" xfId="19325" xr:uid="{00000000-0005-0000-0000-0000624B0000}"/>
    <cellStyle name="Normal 3 2 3 2 2 3 8 2" xfId="19326" xr:uid="{00000000-0005-0000-0000-0000634B0000}"/>
    <cellStyle name="Normal 3 2 3 2 2 3 9" xfId="19327" xr:uid="{00000000-0005-0000-0000-0000644B0000}"/>
    <cellStyle name="Normal 3 2 3 2 2 3 9 2" xfId="19328" xr:uid="{00000000-0005-0000-0000-0000654B0000}"/>
    <cellStyle name="Normal 3 2 3 2 2 4" xfId="19329" xr:uid="{00000000-0005-0000-0000-0000664B0000}"/>
    <cellStyle name="Normal 3 2 3 2 2 4 10" xfId="19330" xr:uid="{00000000-0005-0000-0000-0000674B0000}"/>
    <cellStyle name="Normal 3 2 3 2 2 4 2" xfId="19331" xr:uid="{00000000-0005-0000-0000-0000684B0000}"/>
    <cellStyle name="Normal 3 2 3 2 2 4 2 2" xfId="19332" xr:uid="{00000000-0005-0000-0000-0000694B0000}"/>
    <cellStyle name="Normal 3 2 3 2 2 4 2 2 2" xfId="19333" xr:uid="{00000000-0005-0000-0000-00006A4B0000}"/>
    <cellStyle name="Normal 3 2 3 2 2 4 2 2 2 2" xfId="19334" xr:uid="{00000000-0005-0000-0000-00006B4B0000}"/>
    <cellStyle name="Normal 3 2 3 2 2 4 2 2 2 2 2" xfId="19335" xr:uid="{00000000-0005-0000-0000-00006C4B0000}"/>
    <cellStyle name="Normal 3 2 3 2 2 4 2 2 2 2 2 2" xfId="19336" xr:uid="{00000000-0005-0000-0000-00006D4B0000}"/>
    <cellStyle name="Normal 3 2 3 2 2 4 2 2 2 2 2 2 2" xfId="19337" xr:uid="{00000000-0005-0000-0000-00006E4B0000}"/>
    <cellStyle name="Normal 3 2 3 2 2 4 2 2 2 2 2 3" xfId="19338" xr:uid="{00000000-0005-0000-0000-00006F4B0000}"/>
    <cellStyle name="Normal 3 2 3 2 2 4 2 2 2 2 3" xfId="19339" xr:uid="{00000000-0005-0000-0000-0000704B0000}"/>
    <cellStyle name="Normal 3 2 3 2 2 4 2 2 2 2 3 2" xfId="19340" xr:uid="{00000000-0005-0000-0000-0000714B0000}"/>
    <cellStyle name="Normal 3 2 3 2 2 4 2 2 2 2 4" xfId="19341" xr:uid="{00000000-0005-0000-0000-0000724B0000}"/>
    <cellStyle name="Normal 3 2 3 2 2 4 2 2 2 3" xfId="19342" xr:uid="{00000000-0005-0000-0000-0000734B0000}"/>
    <cellStyle name="Normal 3 2 3 2 2 4 2 2 2 3 2" xfId="19343" xr:uid="{00000000-0005-0000-0000-0000744B0000}"/>
    <cellStyle name="Normal 3 2 3 2 2 4 2 2 2 3 2 2" xfId="19344" xr:uid="{00000000-0005-0000-0000-0000754B0000}"/>
    <cellStyle name="Normal 3 2 3 2 2 4 2 2 2 3 3" xfId="19345" xr:uid="{00000000-0005-0000-0000-0000764B0000}"/>
    <cellStyle name="Normal 3 2 3 2 2 4 2 2 2 4" xfId="19346" xr:uid="{00000000-0005-0000-0000-0000774B0000}"/>
    <cellStyle name="Normal 3 2 3 2 2 4 2 2 2 4 2" xfId="19347" xr:uid="{00000000-0005-0000-0000-0000784B0000}"/>
    <cellStyle name="Normal 3 2 3 2 2 4 2 2 2 5" xfId="19348" xr:uid="{00000000-0005-0000-0000-0000794B0000}"/>
    <cellStyle name="Normal 3 2 3 2 2 4 2 2 3" xfId="19349" xr:uid="{00000000-0005-0000-0000-00007A4B0000}"/>
    <cellStyle name="Normal 3 2 3 2 2 4 2 2 3 2" xfId="19350" xr:uid="{00000000-0005-0000-0000-00007B4B0000}"/>
    <cellStyle name="Normal 3 2 3 2 2 4 2 2 3 2 2" xfId="19351" xr:uid="{00000000-0005-0000-0000-00007C4B0000}"/>
    <cellStyle name="Normal 3 2 3 2 2 4 2 2 3 2 2 2" xfId="19352" xr:uid="{00000000-0005-0000-0000-00007D4B0000}"/>
    <cellStyle name="Normal 3 2 3 2 2 4 2 2 3 2 3" xfId="19353" xr:uid="{00000000-0005-0000-0000-00007E4B0000}"/>
    <cellStyle name="Normal 3 2 3 2 2 4 2 2 3 3" xfId="19354" xr:uid="{00000000-0005-0000-0000-00007F4B0000}"/>
    <cellStyle name="Normal 3 2 3 2 2 4 2 2 3 3 2" xfId="19355" xr:uid="{00000000-0005-0000-0000-0000804B0000}"/>
    <cellStyle name="Normal 3 2 3 2 2 4 2 2 3 4" xfId="19356" xr:uid="{00000000-0005-0000-0000-0000814B0000}"/>
    <cellStyle name="Normal 3 2 3 2 2 4 2 2 4" xfId="19357" xr:uid="{00000000-0005-0000-0000-0000824B0000}"/>
    <cellStyle name="Normal 3 2 3 2 2 4 2 2 4 2" xfId="19358" xr:uid="{00000000-0005-0000-0000-0000834B0000}"/>
    <cellStyle name="Normal 3 2 3 2 2 4 2 2 4 2 2" xfId="19359" xr:uid="{00000000-0005-0000-0000-0000844B0000}"/>
    <cellStyle name="Normal 3 2 3 2 2 4 2 2 4 2 2 2" xfId="19360" xr:uid="{00000000-0005-0000-0000-0000854B0000}"/>
    <cellStyle name="Normal 3 2 3 2 2 4 2 2 4 2 3" xfId="19361" xr:uid="{00000000-0005-0000-0000-0000864B0000}"/>
    <cellStyle name="Normal 3 2 3 2 2 4 2 2 4 3" xfId="19362" xr:uid="{00000000-0005-0000-0000-0000874B0000}"/>
    <cellStyle name="Normal 3 2 3 2 2 4 2 2 4 3 2" xfId="19363" xr:uid="{00000000-0005-0000-0000-0000884B0000}"/>
    <cellStyle name="Normal 3 2 3 2 2 4 2 2 4 4" xfId="19364" xr:uid="{00000000-0005-0000-0000-0000894B0000}"/>
    <cellStyle name="Normal 3 2 3 2 2 4 2 2 5" xfId="19365" xr:uid="{00000000-0005-0000-0000-00008A4B0000}"/>
    <cellStyle name="Normal 3 2 3 2 2 4 2 2 5 2" xfId="19366" xr:uid="{00000000-0005-0000-0000-00008B4B0000}"/>
    <cellStyle name="Normal 3 2 3 2 2 4 2 2 5 2 2" xfId="19367" xr:uid="{00000000-0005-0000-0000-00008C4B0000}"/>
    <cellStyle name="Normal 3 2 3 2 2 4 2 2 5 3" xfId="19368" xr:uid="{00000000-0005-0000-0000-00008D4B0000}"/>
    <cellStyle name="Normal 3 2 3 2 2 4 2 2 6" xfId="19369" xr:uid="{00000000-0005-0000-0000-00008E4B0000}"/>
    <cellStyle name="Normal 3 2 3 2 2 4 2 2 6 2" xfId="19370" xr:uid="{00000000-0005-0000-0000-00008F4B0000}"/>
    <cellStyle name="Normal 3 2 3 2 2 4 2 2 7" xfId="19371" xr:uid="{00000000-0005-0000-0000-0000904B0000}"/>
    <cellStyle name="Normal 3 2 3 2 2 4 2 2 7 2" xfId="19372" xr:uid="{00000000-0005-0000-0000-0000914B0000}"/>
    <cellStyle name="Normal 3 2 3 2 2 4 2 2 8" xfId="19373" xr:uid="{00000000-0005-0000-0000-0000924B0000}"/>
    <cellStyle name="Normal 3 2 3 2 2 4 2 3" xfId="19374" xr:uid="{00000000-0005-0000-0000-0000934B0000}"/>
    <cellStyle name="Normal 3 2 3 2 2 4 2 3 2" xfId="19375" xr:uid="{00000000-0005-0000-0000-0000944B0000}"/>
    <cellStyle name="Normal 3 2 3 2 2 4 2 3 2 2" xfId="19376" xr:uid="{00000000-0005-0000-0000-0000954B0000}"/>
    <cellStyle name="Normal 3 2 3 2 2 4 2 3 2 2 2" xfId="19377" xr:uid="{00000000-0005-0000-0000-0000964B0000}"/>
    <cellStyle name="Normal 3 2 3 2 2 4 2 3 2 2 2 2" xfId="19378" xr:uid="{00000000-0005-0000-0000-0000974B0000}"/>
    <cellStyle name="Normal 3 2 3 2 2 4 2 3 2 2 3" xfId="19379" xr:uid="{00000000-0005-0000-0000-0000984B0000}"/>
    <cellStyle name="Normal 3 2 3 2 2 4 2 3 2 3" xfId="19380" xr:uid="{00000000-0005-0000-0000-0000994B0000}"/>
    <cellStyle name="Normal 3 2 3 2 2 4 2 3 2 3 2" xfId="19381" xr:uid="{00000000-0005-0000-0000-00009A4B0000}"/>
    <cellStyle name="Normal 3 2 3 2 2 4 2 3 2 4" xfId="19382" xr:uid="{00000000-0005-0000-0000-00009B4B0000}"/>
    <cellStyle name="Normal 3 2 3 2 2 4 2 3 3" xfId="19383" xr:uid="{00000000-0005-0000-0000-00009C4B0000}"/>
    <cellStyle name="Normal 3 2 3 2 2 4 2 3 3 2" xfId="19384" xr:uid="{00000000-0005-0000-0000-00009D4B0000}"/>
    <cellStyle name="Normal 3 2 3 2 2 4 2 3 3 2 2" xfId="19385" xr:uid="{00000000-0005-0000-0000-00009E4B0000}"/>
    <cellStyle name="Normal 3 2 3 2 2 4 2 3 3 3" xfId="19386" xr:uid="{00000000-0005-0000-0000-00009F4B0000}"/>
    <cellStyle name="Normal 3 2 3 2 2 4 2 3 4" xfId="19387" xr:uid="{00000000-0005-0000-0000-0000A04B0000}"/>
    <cellStyle name="Normal 3 2 3 2 2 4 2 3 4 2" xfId="19388" xr:uid="{00000000-0005-0000-0000-0000A14B0000}"/>
    <cellStyle name="Normal 3 2 3 2 2 4 2 3 5" xfId="19389" xr:uid="{00000000-0005-0000-0000-0000A24B0000}"/>
    <cellStyle name="Normal 3 2 3 2 2 4 2 4" xfId="19390" xr:uid="{00000000-0005-0000-0000-0000A34B0000}"/>
    <cellStyle name="Normal 3 2 3 2 2 4 2 4 2" xfId="19391" xr:uid="{00000000-0005-0000-0000-0000A44B0000}"/>
    <cellStyle name="Normal 3 2 3 2 2 4 2 4 2 2" xfId="19392" xr:uid="{00000000-0005-0000-0000-0000A54B0000}"/>
    <cellStyle name="Normal 3 2 3 2 2 4 2 4 2 2 2" xfId="19393" xr:uid="{00000000-0005-0000-0000-0000A64B0000}"/>
    <cellStyle name="Normal 3 2 3 2 2 4 2 4 2 3" xfId="19394" xr:uid="{00000000-0005-0000-0000-0000A74B0000}"/>
    <cellStyle name="Normal 3 2 3 2 2 4 2 4 3" xfId="19395" xr:uid="{00000000-0005-0000-0000-0000A84B0000}"/>
    <cellStyle name="Normal 3 2 3 2 2 4 2 4 3 2" xfId="19396" xr:uid="{00000000-0005-0000-0000-0000A94B0000}"/>
    <cellStyle name="Normal 3 2 3 2 2 4 2 4 4" xfId="19397" xr:uid="{00000000-0005-0000-0000-0000AA4B0000}"/>
    <cellStyle name="Normal 3 2 3 2 2 4 2 5" xfId="19398" xr:uid="{00000000-0005-0000-0000-0000AB4B0000}"/>
    <cellStyle name="Normal 3 2 3 2 2 4 2 5 2" xfId="19399" xr:uid="{00000000-0005-0000-0000-0000AC4B0000}"/>
    <cellStyle name="Normal 3 2 3 2 2 4 2 5 2 2" xfId="19400" xr:uid="{00000000-0005-0000-0000-0000AD4B0000}"/>
    <cellStyle name="Normal 3 2 3 2 2 4 2 5 2 2 2" xfId="19401" xr:uid="{00000000-0005-0000-0000-0000AE4B0000}"/>
    <cellStyle name="Normal 3 2 3 2 2 4 2 5 2 3" xfId="19402" xr:uid="{00000000-0005-0000-0000-0000AF4B0000}"/>
    <cellStyle name="Normal 3 2 3 2 2 4 2 5 3" xfId="19403" xr:uid="{00000000-0005-0000-0000-0000B04B0000}"/>
    <cellStyle name="Normal 3 2 3 2 2 4 2 5 3 2" xfId="19404" xr:uid="{00000000-0005-0000-0000-0000B14B0000}"/>
    <cellStyle name="Normal 3 2 3 2 2 4 2 5 4" xfId="19405" xr:uid="{00000000-0005-0000-0000-0000B24B0000}"/>
    <cellStyle name="Normal 3 2 3 2 2 4 2 6" xfId="19406" xr:uid="{00000000-0005-0000-0000-0000B34B0000}"/>
    <cellStyle name="Normal 3 2 3 2 2 4 2 6 2" xfId="19407" xr:uid="{00000000-0005-0000-0000-0000B44B0000}"/>
    <cellStyle name="Normal 3 2 3 2 2 4 2 6 2 2" xfId="19408" xr:uid="{00000000-0005-0000-0000-0000B54B0000}"/>
    <cellStyle name="Normal 3 2 3 2 2 4 2 6 3" xfId="19409" xr:uid="{00000000-0005-0000-0000-0000B64B0000}"/>
    <cellStyle name="Normal 3 2 3 2 2 4 2 7" xfId="19410" xr:uid="{00000000-0005-0000-0000-0000B74B0000}"/>
    <cellStyle name="Normal 3 2 3 2 2 4 2 7 2" xfId="19411" xr:uid="{00000000-0005-0000-0000-0000B84B0000}"/>
    <cellStyle name="Normal 3 2 3 2 2 4 2 8" xfId="19412" xr:uid="{00000000-0005-0000-0000-0000B94B0000}"/>
    <cellStyle name="Normal 3 2 3 2 2 4 2 8 2" xfId="19413" xr:uid="{00000000-0005-0000-0000-0000BA4B0000}"/>
    <cellStyle name="Normal 3 2 3 2 2 4 2 9" xfId="19414" xr:uid="{00000000-0005-0000-0000-0000BB4B0000}"/>
    <cellStyle name="Normal 3 2 3 2 2 4 3" xfId="19415" xr:uid="{00000000-0005-0000-0000-0000BC4B0000}"/>
    <cellStyle name="Normal 3 2 3 2 2 4 3 2" xfId="19416" xr:uid="{00000000-0005-0000-0000-0000BD4B0000}"/>
    <cellStyle name="Normal 3 2 3 2 2 4 3 2 2" xfId="19417" xr:uid="{00000000-0005-0000-0000-0000BE4B0000}"/>
    <cellStyle name="Normal 3 2 3 2 2 4 3 2 2 2" xfId="19418" xr:uid="{00000000-0005-0000-0000-0000BF4B0000}"/>
    <cellStyle name="Normal 3 2 3 2 2 4 3 2 2 2 2" xfId="19419" xr:uid="{00000000-0005-0000-0000-0000C04B0000}"/>
    <cellStyle name="Normal 3 2 3 2 2 4 3 2 2 2 2 2" xfId="19420" xr:uid="{00000000-0005-0000-0000-0000C14B0000}"/>
    <cellStyle name="Normal 3 2 3 2 2 4 3 2 2 2 3" xfId="19421" xr:uid="{00000000-0005-0000-0000-0000C24B0000}"/>
    <cellStyle name="Normal 3 2 3 2 2 4 3 2 2 3" xfId="19422" xr:uid="{00000000-0005-0000-0000-0000C34B0000}"/>
    <cellStyle name="Normal 3 2 3 2 2 4 3 2 2 3 2" xfId="19423" xr:uid="{00000000-0005-0000-0000-0000C44B0000}"/>
    <cellStyle name="Normal 3 2 3 2 2 4 3 2 2 4" xfId="19424" xr:uid="{00000000-0005-0000-0000-0000C54B0000}"/>
    <cellStyle name="Normal 3 2 3 2 2 4 3 2 3" xfId="19425" xr:uid="{00000000-0005-0000-0000-0000C64B0000}"/>
    <cellStyle name="Normal 3 2 3 2 2 4 3 2 3 2" xfId="19426" xr:uid="{00000000-0005-0000-0000-0000C74B0000}"/>
    <cellStyle name="Normal 3 2 3 2 2 4 3 2 3 2 2" xfId="19427" xr:uid="{00000000-0005-0000-0000-0000C84B0000}"/>
    <cellStyle name="Normal 3 2 3 2 2 4 3 2 3 3" xfId="19428" xr:uid="{00000000-0005-0000-0000-0000C94B0000}"/>
    <cellStyle name="Normal 3 2 3 2 2 4 3 2 4" xfId="19429" xr:uid="{00000000-0005-0000-0000-0000CA4B0000}"/>
    <cellStyle name="Normal 3 2 3 2 2 4 3 2 4 2" xfId="19430" xr:uid="{00000000-0005-0000-0000-0000CB4B0000}"/>
    <cellStyle name="Normal 3 2 3 2 2 4 3 2 5" xfId="19431" xr:uid="{00000000-0005-0000-0000-0000CC4B0000}"/>
    <cellStyle name="Normal 3 2 3 2 2 4 3 3" xfId="19432" xr:uid="{00000000-0005-0000-0000-0000CD4B0000}"/>
    <cellStyle name="Normal 3 2 3 2 2 4 3 3 2" xfId="19433" xr:uid="{00000000-0005-0000-0000-0000CE4B0000}"/>
    <cellStyle name="Normal 3 2 3 2 2 4 3 3 2 2" xfId="19434" xr:uid="{00000000-0005-0000-0000-0000CF4B0000}"/>
    <cellStyle name="Normal 3 2 3 2 2 4 3 3 2 2 2" xfId="19435" xr:uid="{00000000-0005-0000-0000-0000D04B0000}"/>
    <cellStyle name="Normal 3 2 3 2 2 4 3 3 2 3" xfId="19436" xr:uid="{00000000-0005-0000-0000-0000D14B0000}"/>
    <cellStyle name="Normal 3 2 3 2 2 4 3 3 3" xfId="19437" xr:uid="{00000000-0005-0000-0000-0000D24B0000}"/>
    <cellStyle name="Normal 3 2 3 2 2 4 3 3 3 2" xfId="19438" xr:uid="{00000000-0005-0000-0000-0000D34B0000}"/>
    <cellStyle name="Normal 3 2 3 2 2 4 3 3 4" xfId="19439" xr:uid="{00000000-0005-0000-0000-0000D44B0000}"/>
    <cellStyle name="Normal 3 2 3 2 2 4 3 4" xfId="19440" xr:uid="{00000000-0005-0000-0000-0000D54B0000}"/>
    <cellStyle name="Normal 3 2 3 2 2 4 3 4 2" xfId="19441" xr:uid="{00000000-0005-0000-0000-0000D64B0000}"/>
    <cellStyle name="Normal 3 2 3 2 2 4 3 4 2 2" xfId="19442" xr:uid="{00000000-0005-0000-0000-0000D74B0000}"/>
    <cellStyle name="Normal 3 2 3 2 2 4 3 4 2 2 2" xfId="19443" xr:uid="{00000000-0005-0000-0000-0000D84B0000}"/>
    <cellStyle name="Normal 3 2 3 2 2 4 3 4 2 3" xfId="19444" xr:uid="{00000000-0005-0000-0000-0000D94B0000}"/>
    <cellStyle name="Normal 3 2 3 2 2 4 3 4 3" xfId="19445" xr:uid="{00000000-0005-0000-0000-0000DA4B0000}"/>
    <cellStyle name="Normal 3 2 3 2 2 4 3 4 3 2" xfId="19446" xr:uid="{00000000-0005-0000-0000-0000DB4B0000}"/>
    <cellStyle name="Normal 3 2 3 2 2 4 3 4 4" xfId="19447" xr:uid="{00000000-0005-0000-0000-0000DC4B0000}"/>
    <cellStyle name="Normal 3 2 3 2 2 4 3 5" xfId="19448" xr:uid="{00000000-0005-0000-0000-0000DD4B0000}"/>
    <cellStyle name="Normal 3 2 3 2 2 4 3 5 2" xfId="19449" xr:uid="{00000000-0005-0000-0000-0000DE4B0000}"/>
    <cellStyle name="Normal 3 2 3 2 2 4 3 5 2 2" xfId="19450" xr:uid="{00000000-0005-0000-0000-0000DF4B0000}"/>
    <cellStyle name="Normal 3 2 3 2 2 4 3 5 3" xfId="19451" xr:uid="{00000000-0005-0000-0000-0000E04B0000}"/>
    <cellStyle name="Normal 3 2 3 2 2 4 3 6" xfId="19452" xr:uid="{00000000-0005-0000-0000-0000E14B0000}"/>
    <cellStyle name="Normal 3 2 3 2 2 4 3 6 2" xfId="19453" xr:uid="{00000000-0005-0000-0000-0000E24B0000}"/>
    <cellStyle name="Normal 3 2 3 2 2 4 3 7" xfId="19454" xr:uid="{00000000-0005-0000-0000-0000E34B0000}"/>
    <cellStyle name="Normal 3 2 3 2 2 4 3 7 2" xfId="19455" xr:uid="{00000000-0005-0000-0000-0000E44B0000}"/>
    <cellStyle name="Normal 3 2 3 2 2 4 3 8" xfId="19456" xr:uid="{00000000-0005-0000-0000-0000E54B0000}"/>
    <cellStyle name="Normal 3 2 3 2 2 4 4" xfId="19457" xr:uid="{00000000-0005-0000-0000-0000E64B0000}"/>
    <cellStyle name="Normal 3 2 3 2 2 4 4 2" xfId="19458" xr:uid="{00000000-0005-0000-0000-0000E74B0000}"/>
    <cellStyle name="Normal 3 2 3 2 2 4 4 2 2" xfId="19459" xr:uid="{00000000-0005-0000-0000-0000E84B0000}"/>
    <cellStyle name="Normal 3 2 3 2 2 4 4 2 2 2" xfId="19460" xr:uid="{00000000-0005-0000-0000-0000E94B0000}"/>
    <cellStyle name="Normal 3 2 3 2 2 4 4 2 2 2 2" xfId="19461" xr:uid="{00000000-0005-0000-0000-0000EA4B0000}"/>
    <cellStyle name="Normal 3 2 3 2 2 4 4 2 2 3" xfId="19462" xr:uid="{00000000-0005-0000-0000-0000EB4B0000}"/>
    <cellStyle name="Normal 3 2 3 2 2 4 4 2 3" xfId="19463" xr:uid="{00000000-0005-0000-0000-0000EC4B0000}"/>
    <cellStyle name="Normal 3 2 3 2 2 4 4 2 3 2" xfId="19464" xr:uid="{00000000-0005-0000-0000-0000ED4B0000}"/>
    <cellStyle name="Normal 3 2 3 2 2 4 4 2 4" xfId="19465" xr:uid="{00000000-0005-0000-0000-0000EE4B0000}"/>
    <cellStyle name="Normal 3 2 3 2 2 4 4 3" xfId="19466" xr:uid="{00000000-0005-0000-0000-0000EF4B0000}"/>
    <cellStyle name="Normal 3 2 3 2 2 4 4 3 2" xfId="19467" xr:uid="{00000000-0005-0000-0000-0000F04B0000}"/>
    <cellStyle name="Normal 3 2 3 2 2 4 4 3 2 2" xfId="19468" xr:uid="{00000000-0005-0000-0000-0000F14B0000}"/>
    <cellStyle name="Normal 3 2 3 2 2 4 4 3 3" xfId="19469" xr:uid="{00000000-0005-0000-0000-0000F24B0000}"/>
    <cellStyle name="Normal 3 2 3 2 2 4 4 4" xfId="19470" xr:uid="{00000000-0005-0000-0000-0000F34B0000}"/>
    <cellStyle name="Normal 3 2 3 2 2 4 4 4 2" xfId="19471" xr:uid="{00000000-0005-0000-0000-0000F44B0000}"/>
    <cellStyle name="Normal 3 2 3 2 2 4 4 5" xfId="19472" xr:uid="{00000000-0005-0000-0000-0000F54B0000}"/>
    <cellStyle name="Normal 3 2 3 2 2 4 5" xfId="19473" xr:uid="{00000000-0005-0000-0000-0000F64B0000}"/>
    <cellStyle name="Normal 3 2 3 2 2 4 5 2" xfId="19474" xr:uid="{00000000-0005-0000-0000-0000F74B0000}"/>
    <cellStyle name="Normal 3 2 3 2 2 4 5 2 2" xfId="19475" xr:uid="{00000000-0005-0000-0000-0000F84B0000}"/>
    <cellStyle name="Normal 3 2 3 2 2 4 5 2 2 2" xfId="19476" xr:uid="{00000000-0005-0000-0000-0000F94B0000}"/>
    <cellStyle name="Normal 3 2 3 2 2 4 5 2 3" xfId="19477" xr:uid="{00000000-0005-0000-0000-0000FA4B0000}"/>
    <cellStyle name="Normal 3 2 3 2 2 4 5 3" xfId="19478" xr:uid="{00000000-0005-0000-0000-0000FB4B0000}"/>
    <cellStyle name="Normal 3 2 3 2 2 4 5 3 2" xfId="19479" xr:uid="{00000000-0005-0000-0000-0000FC4B0000}"/>
    <cellStyle name="Normal 3 2 3 2 2 4 5 4" xfId="19480" xr:uid="{00000000-0005-0000-0000-0000FD4B0000}"/>
    <cellStyle name="Normal 3 2 3 2 2 4 6" xfId="19481" xr:uid="{00000000-0005-0000-0000-0000FE4B0000}"/>
    <cellStyle name="Normal 3 2 3 2 2 4 6 2" xfId="19482" xr:uid="{00000000-0005-0000-0000-0000FF4B0000}"/>
    <cellStyle name="Normal 3 2 3 2 2 4 6 2 2" xfId="19483" xr:uid="{00000000-0005-0000-0000-0000004C0000}"/>
    <cellStyle name="Normal 3 2 3 2 2 4 6 2 2 2" xfId="19484" xr:uid="{00000000-0005-0000-0000-0000014C0000}"/>
    <cellStyle name="Normal 3 2 3 2 2 4 6 2 3" xfId="19485" xr:uid="{00000000-0005-0000-0000-0000024C0000}"/>
    <cellStyle name="Normal 3 2 3 2 2 4 6 3" xfId="19486" xr:uid="{00000000-0005-0000-0000-0000034C0000}"/>
    <cellStyle name="Normal 3 2 3 2 2 4 6 3 2" xfId="19487" xr:uid="{00000000-0005-0000-0000-0000044C0000}"/>
    <cellStyle name="Normal 3 2 3 2 2 4 6 4" xfId="19488" xr:uid="{00000000-0005-0000-0000-0000054C0000}"/>
    <cellStyle name="Normal 3 2 3 2 2 4 7" xfId="19489" xr:uid="{00000000-0005-0000-0000-0000064C0000}"/>
    <cellStyle name="Normal 3 2 3 2 2 4 7 2" xfId="19490" xr:uid="{00000000-0005-0000-0000-0000074C0000}"/>
    <cellStyle name="Normal 3 2 3 2 2 4 7 2 2" xfId="19491" xr:uid="{00000000-0005-0000-0000-0000084C0000}"/>
    <cellStyle name="Normal 3 2 3 2 2 4 7 3" xfId="19492" xr:uid="{00000000-0005-0000-0000-0000094C0000}"/>
    <cellStyle name="Normal 3 2 3 2 2 4 8" xfId="19493" xr:uid="{00000000-0005-0000-0000-00000A4C0000}"/>
    <cellStyle name="Normal 3 2 3 2 2 4 8 2" xfId="19494" xr:uid="{00000000-0005-0000-0000-00000B4C0000}"/>
    <cellStyle name="Normal 3 2 3 2 2 4 9" xfId="19495" xr:uid="{00000000-0005-0000-0000-00000C4C0000}"/>
    <cellStyle name="Normal 3 2 3 2 2 4 9 2" xfId="19496" xr:uid="{00000000-0005-0000-0000-00000D4C0000}"/>
    <cellStyle name="Normal 3 2 3 2 2 5" xfId="19497" xr:uid="{00000000-0005-0000-0000-00000E4C0000}"/>
    <cellStyle name="Normal 3 2 3 2 2 5 2" xfId="19498" xr:uid="{00000000-0005-0000-0000-00000F4C0000}"/>
    <cellStyle name="Normal 3 2 3 2 2 5 2 2" xfId="19499" xr:uid="{00000000-0005-0000-0000-0000104C0000}"/>
    <cellStyle name="Normal 3 2 3 2 2 5 2 2 2" xfId="19500" xr:uid="{00000000-0005-0000-0000-0000114C0000}"/>
    <cellStyle name="Normal 3 2 3 2 2 5 2 2 2 2" xfId="19501" xr:uid="{00000000-0005-0000-0000-0000124C0000}"/>
    <cellStyle name="Normal 3 2 3 2 2 5 2 2 2 2 2" xfId="19502" xr:uid="{00000000-0005-0000-0000-0000134C0000}"/>
    <cellStyle name="Normal 3 2 3 2 2 5 2 2 2 2 2 2" xfId="19503" xr:uid="{00000000-0005-0000-0000-0000144C0000}"/>
    <cellStyle name="Normal 3 2 3 2 2 5 2 2 2 2 3" xfId="19504" xr:uid="{00000000-0005-0000-0000-0000154C0000}"/>
    <cellStyle name="Normal 3 2 3 2 2 5 2 2 2 3" xfId="19505" xr:uid="{00000000-0005-0000-0000-0000164C0000}"/>
    <cellStyle name="Normal 3 2 3 2 2 5 2 2 2 3 2" xfId="19506" xr:uid="{00000000-0005-0000-0000-0000174C0000}"/>
    <cellStyle name="Normal 3 2 3 2 2 5 2 2 2 4" xfId="19507" xr:uid="{00000000-0005-0000-0000-0000184C0000}"/>
    <cellStyle name="Normal 3 2 3 2 2 5 2 2 3" xfId="19508" xr:uid="{00000000-0005-0000-0000-0000194C0000}"/>
    <cellStyle name="Normal 3 2 3 2 2 5 2 2 3 2" xfId="19509" xr:uid="{00000000-0005-0000-0000-00001A4C0000}"/>
    <cellStyle name="Normal 3 2 3 2 2 5 2 2 3 2 2" xfId="19510" xr:uid="{00000000-0005-0000-0000-00001B4C0000}"/>
    <cellStyle name="Normal 3 2 3 2 2 5 2 2 3 3" xfId="19511" xr:uid="{00000000-0005-0000-0000-00001C4C0000}"/>
    <cellStyle name="Normal 3 2 3 2 2 5 2 2 4" xfId="19512" xr:uid="{00000000-0005-0000-0000-00001D4C0000}"/>
    <cellStyle name="Normal 3 2 3 2 2 5 2 2 4 2" xfId="19513" xr:uid="{00000000-0005-0000-0000-00001E4C0000}"/>
    <cellStyle name="Normal 3 2 3 2 2 5 2 2 5" xfId="19514" xr:uid="{00000000-0005-0000-0000-00001F4C0000}"/>
    <cellStyle name="Normal 3 2 3 2 2 5 2 3" xfId="19515" xr:uid="{00000000-0005-0000-0000-0000204C0000}"/>
    <cellStyle name="Normal 3 2 3 2 2 5 2 3 2" xfId="19516" xr:uid="{00000000-0005-0000-0000-0000214C0000}"/>
    <cellStyle name="Normal 3 2 3 2 2 5 2 3 2 2" xfId="19517" xr:uid="{00000000-0005-0000-0000-0000224C0000}"/>
    <cellStyle name="Normal 3 2 3 2 2 5 2 3 2 2 2" xfId="19518" xr:uid="{00000000-0005-0000-0000-0000234C0000}"/>
    <cellStyle name="Normal 3 2 3 2 2 5 2 3 2 3" xfId="19519" xr:uid="{00000000-0005-0000-0000-0000244C0000}"/>
    <cellStyle name="Normal 3 2 3 2 2 5 2 3 3" xfId="19520" xr:uid="{00000000-0005-0000-0000-0000254C0000}"/>
    <cellStyle name="Normal 3 2 3 2 2 5 2 3 3 2" xfId="19521" xr:uid="{00000000-0005-0000-0000-0000264C0000}"/>
    <cellStyle name="Normal 3 2 3 2 2 5 2 3 4" xfId="19522" xr:uid="{00000000-0005-0000-0000-0000274C0000}"/>
    <cellStyle name="Normal 3 2 3 2 2 5 2 4" xfId="19523" xr:uid="{00000000-0005-0000-0000-0000284C0000}"/>
    <cellStyle name="Normal 3 2 3 2 2 5 2 4 2" xfId="19524" xr:uid="{00000000-0005-0000-0000-0000294C0000}"/>
    <cellStyle name="Normal 3 2 3 2 2 5 2 4 2 2" xfId="19525" xr:uid="{00000000-0005-0000-0000-00002A4C0000}"/>
    <cellStyle name="Normal 3 2 3 2 2 5 2 4 2 2 2" xfId="19526" xr:uid="{00000000-0005-0000-0000-00002B4C0000}"/>
    <cellStyle name="Normal 3 2 3 2 2 5 2 4 2 3" xfId="19527" xr:uid="{00000000-0005-0000-0000-00002C4C0000}"/>
    <cellStyle name="Normal 3 2 3 2 2 5 2 4 3" xfId="19528" xr:uid="{00000000-0005-0000-0000-00002D4C0000}"/>
    <cellStyle name="Normal 3 2 3 2 2 5 2 4 3 2" xfId="19529" xr:uid="{00000000-0005-0000-0000-00002E4C0000}"/>
    <cellStyle name="Normal 3 2 3 2 2 5 2 4 4" xfId="19530" xr:uid="{00000000-0005-0000-0000-00002F4C0000}"/>
    <cellStyle name="Normal 3 2 3 2 2 5 2 5" xfId="19531" xr:uid="{00000000-0005-0000-0000-0000304C0000}"/>
    <cellStyle name="Normal 3 2 3 2 2 5 2 5 2" xfId="19532" xr:uid="{00000000-0005-0000-0000-0000314C0000}"/>
    <cellStyle name="Normal 3 2 3 2 2 5 2 5 2 2" xfId="19533" xr:uid="{00000000-0005-0000-0000-0000324C0000}"/>
    <cellStyle name="Normal 3 2 3 2 2 5 2 5 3" xfId="19534" xr:uid="{00000000-0005-0000-0000-0000334C0000}"/>
    <cellStyle name="Normal 3 2 3 2 2 5 2 6" xfId="19535" xr:uid="{00000000-0005-0000-0000-0000344C0000}"/>
    <cellStyle name="Normal 3 2 3 2 2 5 2 6 2" xfId="19536" xr:uid="{00000000-0005-0000-0000-0000354C0000}"/>
    <cellStyle name="Normal 3 2 3 2 2 5 2 7" xfId="19537" xr:uid="{00000000-0005-0000-0000-0000364C0000}"/>
    <cellStyle name="Normal 3 2 3 2 2 5 2 7 2" xfId="19538" xr:uid="{00000000-0005-0000-0000-0000374C0000}"/>
    <cellStyle name="Normal 3 2 3 2 2 5 2 8" xfId="19539" xr:uid="{00000000-0005-0000-0000-0000384C0000}"/>
    <cellStyle name="Normal 3 2 3 2 2 5 3" xfId="19540" xr:uid="{00000000-0005-0000-0000-0000394C0000}"/>
    <cellStyle name="Normal 3 2 3 2 2 5 3 2" xfId="19541" xr:uid="{00000000-0005-0000-0000-00003A4C0000}"/>
    <cellStyle name="Normal 3 2 3 2 2 5 3 2 2" xfId="19542" xr:uid="{00000000-0005-0000-0000-00003B4C0000}"/>
    <cellStyle name="Normal 3 2 3 2 2 5 3 2 2 2" xfId="19543" xr:uid="{00000000-0005-0000-0000-00003C4C0000}"/>
    <cellStyle name="Normal 3 2 3 2 2 5 3 2 2 2 2" xfId="19544" xr:uid="{00000000-0005-0000-0000-00003D4C0000}"/>
    <cellStyle name="Normal 3 2 3 2 2 5 3 2 2 3" xfId="19545" xr:uid="{00000000-0005-0000-0000-00003E4C0000}"/>
    <cellStyle name="Normal 3 2 3 2 2 5 3 2 3" xfId="19546" xr:uid="{00000000-0005-0000-0000-00003F4C0000}"/>
    <cellStyle name="Normal 3 2 3 2 2 5 3 2 3 2" xfId="19547" xr:uid="{00000000-0005-0000-0000-0000404C0000}"/>
    <cellStyle name="Normal 3 2 3 2 2 5 3 2 4" xfId="19548" xr:uid="{00000000-0005-0000-0000-0000414C0000}"/>
    <cellStyle name="Normal 3 2 3 2 2 5 3 3" xfId="19549" xr:uid="{00000000-0005-0000-0000-0000424C0000}"/>
    <cellStyle name="Normal 3 2 3 2 2 5 3 3 2" xfId="19550" xr:uid="{00000000-0005-0000-0000-0000434C0000}"/>
    <cellStyle name="Normal 3 2 3 2 2 5 3 3 2 2" xfId="19551" xr:uid="{00000000-0005-0000-0000-0000444C0000}"/>
    <cellStyle name="Normal 3 2 3 2 2 5 3 3 3" xfId="19552" xr:uid="{00000000-0005-0000-0000-0000454C0000}"/>
    <cellStyle name="Normal 3 2 3 2 2 5 3 4" xfId="19553" xr:uid="{00000000-0005-0000-0000-0000464C0000}"/>
    <cellStyle name="Normal 3 2 3 2 2 5 3 4 2" xfId="19554" xr:uid="{00000000-0005-0000-0000-0000474C0000}"/>
    <cellStyle name="Normal 3 2 3 2 2 5 3 5" xfId="19555" xr:uid="{00000000-0005-0000-0000-0000484C0000}"/>
    <cellStyle name="Normal 3 2 3 2 2 5 4" xfId="19556" xr:uid="{00000000-0005-0000-0000-0000494C0000}"/>
    <cellStyle name="Normal 3 2 3 2 2 5 4 2" xfId="19557" xr:uid="{00000000-0005-0000-0000-00004A4C0000}"/>
    <cellStyle name="Normal 3 2 3 2 2 5 4 2 2" xfId="19558" xr:uid="{00000000-0005-0000-0000-00004B4C0000}"/>
    <cellStyle name="Normal 3 2 3 2 2 5 4 2 2 2" xfId="19559" xr:uid="{00000000-0005-0000-0000-00004C4C0000}"/>
    <cellStyle name="Normal 3 2 3 2 2 5 4 2 3" xfId="19560" xr:uid="{00000000-0005-0000-0000-00004D4C0000}"/>
    <cellStyle name="Normal 3 2 3 2 2 5 4 3" xfId="19561" xr:uid="{00000000-0005-0000-0000-00004E4C0000}"/>
    <cellStyle name="Normal 3 2 3 2 2 5 4 3 2" xfId="19562" xr:uid="{00000000-0005-0000-0000-00004F4C0000}"/>
    <cellStyle name="Normal 3 2 3 2 2 5 4 4" xfId="19563" xr:uid="{00000000-0005-0000-0000-0000504C0000}"/>
    <cellStyle name="Normal 3 2 3 2 2 5 5" xfId="19564" xr:uid="{00000000-0005-0000-0000-0000514C0000}"/>
    <cellStyle name="Normal 3 2 3 2 2 5 5 2" xfId="19565" xr:uid="{00000000-0005-0000-0000-0000524C0000}"/>
    <cellStyle name="Normal 3 2 3 2 2 5 5 2 2" xfId="19566" xr:uid="{00000000-0005-0000-0000-0000534C0000}"/>
    <cellStyle name="Normal 3 2 3 2 2 5 5 2 2 2" xfId="19567" xr:uid="{00000000-0005-0000-0000-0000544C0000}"/>
    <cellStyle name="Normal 3 2 3 2 2 5 5 2 3" xfId="19568" xr:uid="{00000000-0005-0000-0000-0000554C0000}"/>
    <cellStyle name="Normal 3 2 3 2 2 5 5 3" xfId="19569" xr:uid="{00000000-0005-0000-0000-0000564C0000}"/>
    <cellStyle name="Normal 3 2 3 2 2 5 5 3 2" xfId="19570" xr:uid="{00000000-0005-0000-0000-0000574C0000}"/>
    <cellStyle name="Normal 3 2 3 2 2 5 5 4" xfId="19571" xr:uid="{00000000-0005-0000-0000-0000584C0000}"/>
    <cellStyle name="Normal 3 2 3 2 2 5 6" xfId="19572" xr:uid="{00000000-0005-0000-0000-0000594C0000}"/>
    <cellStyle name="Normal 3 2 3 2 2 5 6 2" xfId="19573" xr:uid="{00000000-0005-0000-0000-00005A4C0000}"/>
    <cellStyle name="Normal 3 2 3 2 2 5 6 2 2" xfId="19574" xr:uid="{00000000-0005-0000-0000-00005B4C0000}"/>
    <cellStyle name="Normal 3 2 3 2 2 5 6 3" xfId="19575" xr:uid="{00000000-0005-0000-0000-00005C4C0000}"/>
    <cellStyle name="Normal 3 2 3 2 2 5 7" xfId="19576" xr:uid="{00000000-0005-0000-0000-00005D4C0000}"/>
    <cellStyle name="Normal 3 2 3 2 2 5 7 2" xfId="19577" xr:uid="{00000000-0005-0000-0000-00005E4C0000}"/>
    <cellStyle name="Normal 3 2 3 2 2 5 8" xfId="19578" xr:uid="{00000000-0005-0000-0000-00005F4C0000}"/>
    <cellStyle name="Normal 3 2 3 2 2 5 8 2" xfId="19579" xr:uid="{00000000-0005-0000-0000-0000604C0000}"/>
    <cellStyle name="Normal 3 2 3 2 2 5 9" xfId="19580" xr:uid="{00000000-0005-0000-0000-0000614C0000}"/>
    <cellStyle name="Normal 3 2 3 2 2 6" xfId="19581" xr:uid="{00000000-0005-0000-0000-0000624C0000}"/>
    <cellStyle name="Normal 3 2 3 2 2 6 2" xfId="19582" xr:uid="{00000000-0005-0000-0000-0000634C0000}"/>
    <cellStyle name="Normal 3 2 3 2 2 6 2 2" xfId="19583" xr:uid="{00000000-0005-0000-0000-0000644C0000}"/>
    <cellStyle name="Normal 3 2 3 2 2 6 2 2 2" xfId="19584" xr:uid="{00000000-0005-0000-0000-0000654C0000}"/>
    <cellStyle name="Normal 3 2 3 2 2 6 2 2 2 2" xfId="19585" xr:uid="{00000000-0005-0000-0000-0000664C0000}"/>
    <cellStyle name="Normal 3 2 3 2 2 6 2 2 2 2 2" xfId="19586" xr:uid="{00000000-0005-0000-0000-0000674C0000}"/>
    <cellStyle name="Normal 3 2 3 2 2 6 2 2 2 3" xfId="19587" xr:uid="{00000000-0005-0000-0000-0000684C0000}"/>
    <cellStyle name="Normal 3 2 3 2 2 6 2 2 3" xfId="19588" xr:uid="{00000000-0005-0000-0000-0000694C0000}"/>
    <cellStyle name="Normal 3 2 3 2 2 6 2 2 3 2" xfId="19589" xr:uid="{00000000-0005-0000-0000-00006A4C0000}"/>
    <cellStyle name="Normal 3 2 3 2 2 6 2 2 4" xfId="19590" xr:uid="{00000000-0005-0000-0000-00006B4C0000}"/>
    <cellStyle name="Normal 3 2 3 2 2 6 2 3" xfId="19591" xr:uid="{00000000-0005-0000-0000-00006C4C0000}"/>
    <cellStyle name="Normal 3 2 3 2 2 6 2 3 2" xfId="19592" xr:uid="{00000000-0005-0000-0000-00006D4C0000}"/>
    <cellStyle name="Normal 3 2 3 2 2 6 2 3 2 2" xfId="19593" xr:uid="{00000000-0005-0000-0000-00006E4C0000}"/>
    <cellStyle name="Normal 3 2 3 2 2 6 2 3 3" xfId="19594" xr:uid="{00000000-0005-0000-0000-00006F4C0000}"/>
    <cellStyle name="Normal 3 2 3 2 2 6 2 4" xfId="19595" xr:uid="{00000000-0005-0000-0000-0000704C0000}"/>
    <cellStyle name="Normal 3 2 3 2 2 6 2 4 2" xfId="19596" xr:uid="{00000000-0005-0000-0000-0000714C0000}"/>
    <cellStyle name="Normal 3 2 3 2 2 6 2 5" xfId="19597" xr:uid="{00000000-0005-0000-0000-0000724C0000}"/>
    <cellStyle name="Normal 3 2 3 2 2 6 3" xfId="19598" xr:uid="{00000000-0005-0000-0000-0000734C0000}"/>
    <cellStyle name="Normal 3 2 3 2 2 6 3 2" xfId="19599" xr:uid="{00000000-0005-0000-0000-0000744C0000}"/>
    <cellStyle name="Normal 3 2 3 2 2 6 3 2 2" xfId="19600" xr:uid="{00000000-0005-0000-0000-0000754C0000}"/>
    <cellStyle name="Normal 3 2 3 2 2 6 3 2 2 2" xfId="19601" xr:uid="{00000000-0005-0000-0000-0000764C0000}"/>
    <cellStyle name="Normal 3 2 3 2 2 6 3 2 3" xfId="19602" xr:uid="{00000000-0005-0000-0000-0000774C0000}"/>
    <cellStyle name="Normal 3 2 3 2 2 6 3 3" xfId="19603" xr:uid="{00000000-0005-0000-0000-0000784C0000}"/>
    <cellStyle name="Normal 3 2 3 2 2 6 3 3 2" xfId="19604" xr:uid="{00000000-0005-0000-0000-0000794C0000}"/>
    <cellStyle name="Normal 3 2 3 2 2 6 3 4" xfId="19605" xr:uid="{00000000-0005-0000-0000-00007A4C0000}"/>
    <cellStyle name="Normal 3 2 3 2 2 6 4" xfId="19606" xr:uid="{00000000-0005-0000-0000-00007B4C0000}"/>
    <cellStyle name="Normal 3 2 3 2 2 6 4 2" xfId="19607" xr:uid="{00000000-0005-0000-0000-00007C4C0000}"/>
    <cellStyle name="Normal 3 2 3 2 2 6 4 2 2" xfId="19608" xr:uid="{00000000-0005-0000-0000-00007D4C0000}"/>
    <cellStyle name="Normal 3 2 3 2 2 6 4 2 2 2" xfId="19609" xr:uid="{00000000-0005-0000-0000-00007E4C0000}"/>
    <cellStyle name="Normal 3 2 3 2 2 6 4 2 3" xfId="19610" xr:uid="{00000000-0005-0000-0000-00007F4C0000}"/>
    <cellStyle name="Normal 3 2 3 2 2 6 4 3" xfId="19611" xr:uid="{00000000-0005-0000-0000-0000804C0000}"/>
    <cellStyle name="Normal 3 2 3 2 2 6 4 3 2" xfId="19612" xr:uid="{00000000-0005-0000-0000-0000814C0000}"/>
    <cellStyle name="Normal 3 2 3 2 2 6 4 4" xfId="19613" xr:uid="{00000000-0005-0000-0000-0000824C0000}"/>
    <cellStyle name="Normal 3 2 3 2 2 6 5" xfId="19614" xr:uid="{00000000-0005-0000-0000-0000834C0000}"/>
    <cellStyle name="Normal 3 2 3 2 2 6 5 2" xfId="19615" xr:uid="{00000000-0005-0000-0000-0000844C0000}"/>
    <cellStyle name="Normal 3 2 3 2 2 6 5 2 2" xfId="19616" xr:uid="{00000000-0005-0000-0000-0000854C0000}"/>
    <cellStyle name="Normal 3 2 3 2 2 6 5 3" xfId="19617" xr:uid="{00000000-0005-0000-0000-0000864C0000}"/>
    <cellStyle name="Normal 3 2 3 2 2 6 6" xfId="19618" xr:uid="{00000000-0005-0000-0000-0000874C0000}"/>
    <cellStyle name="Normal 3 2 3 2 2 6 6 2" xfId="19619" xr:uid="{00000000-0005-0000-0000-0000884C0000}"/>
    <cellStyle name="Normal 3 2 3 2 2 6 7" xfId="19620" xr:uid="{00000000-0005-0000-0000-0000894C0000}"/>
    <cellStyle name="Normal 3 2 3 2 2 6 7 2" xfId="19621" xr:uid="{00000000-0005-0000-0000-00008A4C0000}"/>
    <cellStyle name="Normal 3 2 3 2 2 6 8" xfId="19622" xr:uid="{00000000-0005-0000-0000-00008B4C0000}"/>
    <cellStyle name="Normal 3 2 3 2 2 7" xfId="19623" xr:uid="{00000000-0005-0000-0000-00008C4C0000}"/>
    <cellStyle name="Normal 3 2 3 2 2 7 2" xfId="19624" xr:uid="{00000000-0005-0000-0000-00008D4C0000}"/>
    <cellStyle name="Normal 3 2 3 2 2 7 2 2" xfId="19625" xr:uid="{00000000-0005-0000-0000-00008E4C0000}"/>
    <cellStyle name="Normal 3 2 3 2 2 7 2 2 2" xfId="19626" xr:uid="{00000000-0005-0000-0000-00008F4C0000}"/>
    <cellStyle name="Normal 3 2 3 2 2 7 2 2 2 2" xfId="19627" xr:uid="{00000000-0005-0000-0000-0000904C0000}"/>
    <cellStyle name="Normal 3 2 3 2 2 7 2 2 2 2 2" xfId="19628" xr:uid="{00000000-0005-0000-0000-0000914C0000}"/>
    <cellStyle name="Normal 3 2 3 2 2 7 2 2 2 3" xfId="19629" xr:uid="{00000000-0005-0000-0000-0000924C0000}"/>
    <cellStyle name="Normal 3 2 3 2 2 7 2 2 3" xfId="19630" xr:uid="{00000000-0005-0000-0000-0000934C0000}"/>
    <cellStyle name="Normal 3 2 3 2 2 7 2 2 3 2" xfId="19631" xr:uid="{00000000-0005-0000-0000-0000944C0000}"/>
    <cellStyle name="Normal 3 2 3 2 2 7 2 2 4" xfId="19632" xr:uid="{00000000-0005-0000-0000-0000954C0000}"/>
    <cellStyle name="Normal 3 2 3 2 2 7 2 3" xfId="19633" xr:uid="{00000000-0005-0000-0000-0000964C0000}"/>
    <cellStyle name="Normal 3 2 3 2 2 7 2 3 2" xfId="19634" xr:uid="{00000000-0005-0000-0000-0000974C0000}"/>
    <cellStyle name="Normal 3 2 3 2 2 7 2 3 2 2" xfId="19635" xr:uid="{00000000-0005-0000-0000-0000984C0000}"/>
    <cellStyle name="Normal 3 2 3 2 2 7 2 3 3" xfId="19636" xr:uid="{00000000-0005-0000-0000-0000994C0000}"/>
    <cellStyle name="Normal 3 2 3 2 2 7 2 4" xfId="19637" xr:uid="{00000000-0005-0000-0000-00009A4C0000}"/>
    <cellStyle name="Normal 3 2 3 2 2 7 2 4 2" xfId="19638" xr:uid="{00000000-0005-0000-0000-00009B4C0000}"/>
    <cellStyle name="Normal 3 2 3 2 2 7 2 5" xfId="19639" xr:uid="{00000000-0005-0000-0000-00009C4C0000}"/>
    <cellStyle name="Normal 3 2 3 2 2 7 3" xfId="19640" xr:uid="{00000000-0005-0000-0000-00009D4C0000}"/>
    <cellStyle name="Normal 3 2 3 2 2 7 3 2" xfId="19641" xr:uid="{00000000-0005-0000-0000-00009E4C0000}"/>
    <cellStyle name="Normal 3 2 3 2 2 7 3 2 2" xfId="19642" xr:uid="{00000000-0005-0000-0000-00009F4C0000}"/>
    <cellStyle name="Normal 3 2 3 2 2 7 3 2 2 2" xfId="19643" xr:uid="{00000000-0005-0000-0000-0000A04C0000}"/>
    <cellStyle name="Normal 3 2 3 2 2 7 3 2 3" xfId="19644" xr:uid="{00000000-0005-0000-0000-0000A14C0000}"/>
    <cellStyle name="Normal 3 2 3 2 2 7 3 3" xfId="19645" xr:uid="{00000000-0005-0000-0000-0000A24C0000}"/>
    <cellStyle name="Normal 3 2 3 2 2 7 3 3 2" xfId="19646" xr:uid="{00000000-0005-0000-0000-0000A34C0000}"/>
    <cellStyle name="Normal 3 2 3 2 2 7 3 4" xfId="19647" xr:uid="{00000000-0005-0000-0000-0000A44C0000}"/>
    <cellStyle name="Normal 3 2 3 2 2 7 4" xfId="19648" xr:uid="{00000000-0005-0000-0000-0000A54C0000}"/>
    <cellStyle name="Normal 3 2 3 2 2 7 4 2" xfId="19649" xr:uid="{00000000-0005-0000-0000-0000A64C0000}"/>
    <cellStyle name="Normal 3 2 3 2 2 7 4 2 2" xfId="19650" xr:uid="{00000000-0005-0000-0000-0000A74C0000}"/>
    <cellStyle name="Normal 3 2 3 2 2 7 4 3" xfId="19651" xr:uid="{00000000-0005-0000-0000-0000A84C0000}"/>
    <cellStyle name="Normal 3 2 3 2 2 7 5" xfId="19652" xr:uid="{00000000-0005-0000-0000-0000A94C0000}"/>
    <cellStyle name="Normal 3 2 3 2 2 7 5 2" xfId="19653" xr:uid="{00000000-0005-0000-0000-0000AA4C0000}"/>
    <cellStyle name="Normal 3 2 3 2 2 7 6" xfId="19654" xr:uid="{00000000-0005-0000-0000-0000AB4C0000}"/>
    <cellStyle name="Normal 3 2 3 2 2 8" xfId="19655" xr:uid="{00000000-0005-0000-0000-0000AC4C0000}"/>
    <cellStyle name="Normal 3 2 3 2 2 8 2" xfId="19656" xr:uid="{00000000-0005-0000-0000-0000AD4C0000}"/>
    <cellStyle name="Normal 3 2 3 2 2 8 2 2" xfId="19657" xr:uid="{00000000-0005-0000-0000-0000AE4C0000}"/>
    <cellStyle name="Normal 3 2 3 2 2 8 2 2 2" xfId="19658" xr:uid="{00000000-0005-0000-0000-0000AF4C0000}"/>
    <cellStyle name="Normal 3 2 3 2 2 8 2 2 2 2" xfId="19659" xr:uid="{00000000-0005-0000-0000-0000B04C0000}"/>
    <cellStyle name="Normal 3 2 3 2 2 8 2 2 2 2 2" xfId="19660" xr:uid="{00000000-0005-0000-0000-0000B14C0000}"/>
    <cellStyle name="Normal 3 2 3 2 2 8 2 2 2 3" xfId="19661" xr:uid="{00000000-0005-0000-0000-0000B24C0000}"/>
    <cellStyle name="Normal 3 2 3 2 2 8 2 2 3" xfId="19662" xr:uid="{00000000-0005-0000-0000-0000B34C0000}"/>
    <cellStyle name="Normal 3 2 3 2 2 8 2 2 3 2" xfId="19663" xr:uid="{00000000-0005-0000-0000-0000B44C0000}"/>
    <cellStyle name="Normal 3 2 3 2 2 8 2 2 4" xfId="19664" xr:uid="{00000000-0005-0000-0000-0000B54C0000}"/>
    <cellStyle name="Normal 3 2 3 2 2 8 2 3" xfId="19665" xr:uid="{00000000-0005-0000-0000-0000B64C0000}"/>
    <cellStyle name="Normal 3 2 3 2 2 8 2 3 2" xfId="19666" xr:uid="{00000000-0005-0000-0000-0000B74C0000}"/>
    <cellStyle name="Normal 3 2 3 2 2 8 2 3 2 2" xfId="19667" xr:uid="{00000000-0005-0000-0000-0000B84C0000}"/>
    <cellStyle name="Normal 3 2 3 2 2 8 2 3 3" xfId="19668" xr:uid="{00000000-0005-0000-0000-0000B94C0000}"/>
    <cellStyle name="Normal 3 2 3 2 2 8 2 4" xfId="19669" xr:uid="{00000000-0005-0000-0000-0000BA4C0000}"/>
    <cellStyle name="Normal 3 2 3 2 2 8 2 4 2" xfId="19670" xr:uid="{00000000-0005-0000-0000-0000BB4C0000}"/>
    <cellStyle name="Normal 3 2 3 2 2 8 2 5" xfId="19671" xr:uid="{00000000-0005-0000-0000-0000BC4C0000}"/>
    <cellStyle name="Normal 3 2 3 2 2 8 3" xfId="19672" xr:uid="{00000000-0005-0000-0000-0000BD4C0000}"/>
    <cellStyle name="Normal 3 2 3 2 2 8 3 2" xfId="19673" xr:uid="{00000000-0005-0000-0000-0000BE4C0000}"/>
    <cellStyle name="Normal 3 2 3 2 2 8 3 2 2" xfId="19674" xr:uid="{00000000-0005-0000-0000-0000BF4C0000}"/>
    <cellStyle name="Normal 3 2 3 2 2 8 3 2 2 2" xfId="19675" xr:uid="{00000000-0005-0000-0000-0000C04C0000}"/>
    <cellStyle name="Normal 3 2 3 2 2 8 3 2 3" xfId="19676" xr:uid="{00000000-0005-0000-0000-0000C14C0000}"/>
    <cellStyle name="Normal 3 2 3 2 2 8 3 3" xfId="19677" xr:uid="{00000000-0005-0000-0000-0000C24C0000}"/>
    <cellStyle name="Normal 3 2 3 2 2 8 3 3 2" xfId="19678" xr:uid="{00000000-0005-0000-0000-0000C34C0000}"/>
    <cellStyle name="Normal 3 2 3 2 2 8 3 4" xfId="19679" xr:uid="{00000000-0005-0000-0000-0000C44C0000}"/>
    <cellStyle name="Normal 3 2 3 2 2 8 4" xfId="19680" xr:uid="{00000000-0005-0000-0000-0000C54C0000}"/>
    <cellStyle name="Normal 3 2 3 2 2 8 4 2" xfId="19681" xr:uid="{00000000-0005-0000-0000-0000C64C0000}"/>
    <cellStyle name="Normal 3 2 3 2 2 8 4 2 2" xfId="19682" xr:uid="{00000000-0005-0000-0000-0000C74C0000}"/>
    <cellStyle name="Normal 3 2 3 2 2 8 4 3" xfId="19683" xr:uid="{00000000-0005-0000-0000-0000C84C0000}"/>
    <cellStyle name="Normal 3 2 3 2 2 8 5" xfId="19684" xr:uid="{00000000-0005-0000-0000-0000C94C0000}"/>
    <cellStyle name="Normal 3 2 3 2 2 8 5 2" xfId="19685" xr:uid="{00000000-0005-0000-0000-0000CA4C0000}"/>
    <cellStyle name="Normal 3 2 3 2 2 8 6" xfId="19686" xr:uid="{00000000-0005-0000-0000-0000CB4C0000}"/>
    <cellStyle name="Normal 3 2 3 2 2 9" xfId="19687" xr:uid="{00000000-0005-0000-0000-0000CC4C0000}"/>
    <cellStyle name="Normal 3 2 3 2 2 9 2" xfId="19688" xr:uid="{00000000-0005-0000-0000-0000CD4C0000}"/>
    <cellStyle name="Normal 3 2 3 2 2 9 2 2" xfId="19689" xr:uid="{00000000-0005-0000-0000-0000CE4C0000}"/>
    <cellStyle name="Normal 3 2 3 2 2 9 2 2 2" xfId="19690" xr:uid="{00000000-0005-0000-0000-0000CF4C0000}"/>
    <cellStyle name="Normal 3 2 3 2 2 9 2 2 2 2" xfId="19691" xr:uid="{00000000-0005-0000-0000-0000D04C0000}"/>
    <cellStyle name="Normal 3 2 3 2 2 9 2 2 3" xfId="19692" xr:uid="{00000000-0005-0000-0000-0000D14C0000}"/>
    <cellStyle name="Normal 3 2 3 2 2 9 2 3" xfId="19693" xr:uid="{00000000-0005-0000-0000-0000D24C0000}"/>
    <cellStyle name="Normal 3 2 3 2 2 9 2 3 2" xfId="19694" xr:uid="{00000000-0005-0000-0000-0000D34C0000}"/>
    <cellStyle name="Normal 3 2 3 2 2 9 2 4" xfId="19695" xr:uid="{00000000-0005-0000-0000-0000D44C0000}"/>
    <cellStyle name="Normal 3 2 3 2 2 9 3" xfId="19696" xr:uid="{00000000-0005-0000-0000-0000D54C0000}"/>
    <cellStyle name="Normal 3 2 3 2 2 9 3 2" xfId="19697" xr:uid="{00000000-0005-0000-0000-0000D64C0000}"/>
    <cellStyle name="Normal 3 2 3 2 2 9 3 2 2" xfId="19698" xr:uid="{00000000-0005-0000-0000-0000D74C0000}"/>
    <cellStyle name="Normal 3 2 3 2 2 9 3 3" xfId="19699" xr:uid="{00000000-0005-0000-0000-0000D84C0000}"/>
    <cellStyle name="Normal 3 2 3 2 2 9 4" xfId="19700" xr:uid="{00000000-0005-0000-0000-0000D94C0000}"/>
    <cellStyle name="Normal 3 2 3 2 2 9 4 2" xfId="19701" xr:uid="{00000000-0005-0000-0000-0000DA4C0000}"/>
    <cellStyle name="Normal 3 2 3 2 2 9 5" xfId="19702" xr:uid="{00000000-0005-0000-0000-0000DB4C0000}"/>
    <cellStyle name="Normal 3 2 3 2 3" xfId="19703" xr:uid="{00000000-0005-0000-0000-0000DC4C0000}"/>
    <cellStyle name="Normal 3 2 3 2 3 10" xfId="19704" xr:uid="{00000000-0005-0000-0000-0000DD4C0000}"/>
    <cellStyle name="Normal 3 2 3 2 3 2" xfId="19705" xr:uid="{00000000-0005-0000-0000-0000DE4C0000}"/>
    <cellStyle name="Normal 3 2 3 2 3 2 2" xfId="19706" xr:uid="{00000000-0005-0000-0000-0000DF4C0000}"/>
    <cellStyle name="Normal 3 2 3 2 3 2 2 2" xfId="19707" xr:uid="{00000000-0005-0000-0000-0000E04C0000}"/>
    <cellStyle name="Normal 3 2 3 2 3 2 2 2 2" xfId="19708" xr:uid="{00000000-0005-0000-0000-0000E14C0000}"/>
    <cellStyle name="Normal 3 2 3 2 3 2 2 2 2 2" xfId="19709" xr:uid="{00000000-0005-0000-0000-0000E24C0000}"/>
    <cellStyle name="Normal 3 2 3 2 3 2 2 2 2 2 2" xfId="19710" xr:uid="{00000000-0005-0000-0000-0000E34C0000}"/>
    <cellStyle name="Normal 3 2 3 2 3 2 2 2 2 2 2 2" xfId="19711" xr:uid="{00000000-0005-0000-0000-0000E44C0000}"/>
    <cellStyle name="Normal 3 2 3 2 3 2 2 2 2 2 3" xfId="19712" xr:uid="{00000000-0005-0000-0000-0000E54C0000}"/>
    <cellStyle name="Normal 3 2 3 2 3 2 2 2 2 3" xfId="19713" xr:uid="{00000000-0005-0000-0000-0000E64C0000}"/>
    <cellStyle name="Normal 3 2 3 2 3 2 2 2 2 3 2" xfId="19714" xr:uid="{00000000-0005-0000-0000-0000E74C0000}"/>
    <cellStyle name="Normal 3 2 3 2 3 2 2 2 2 4" xfId="19715" xr:uid="{00000000-0005-0000-0000-0000E84C0000}"/>
    <cellStyle name="Normal 3 2 3 2 3 2 2 2 3" xfId="19716" xr:uid="{00000000-0005-0000-0000-0000E94C0000}"/>
    <cellStyle name="Normal 3 2 3 2 3 2 2 2 3 2" xfId="19717" xr:uid="{00000000-0005-0000-0000-0000EA4C0000}"/>
    <cellStyle name="Normal 3 2 3 2 3 2 2 2 3 2 2" xfId="19718" xr:uid="{00000000-0005-0000-0000-0000EB4C0000}"/>
    <cellStyle name="Normal 3 2 3 2 3 2 2 2 3 3" xfId="19719" xr:uid="{00000000-0005-0000-0000-0000EC4C0000}"/>
    <cellStyle name="Normal 3 2 3 2 3 2 2 2 4" xfId="19720" xr:uid="{00000000-0005-0000-0000-0000ED4C0000}"/>
    <cellStyle name="Normal 3 2 3 2 3 2 2 2 4 2" xfId="19721" xr:uid="{00000000-0005-0000-0000-0000EE4C0000}"/>
    <cellStyle name="Normal 3 2 3 2 3 2 2 2 5" xfId="19722" xr:uid="{00000000-0005-0000-0000-0000EF4C0000}"/>
    <cellStyle name="Normal 3 2 3 2 3 2 2 3" xfId="19723" xr:uid="{00000000-0005-0000-0000-0000F04C0000}"/>
    <cellStyle name="Normal 3 2 3 2 3 2 2 3 2" xfId="19724" xr:uid="{00000000-0005-0000-0000-0000F14C0000}"/>
    <cellStyle name="Normal 3 2 3 2 3 2 2 3 2 2" xfId="19725" xr:uid="{00000000-0005-0000-0000-0000F24C0000}"/>
    <cellStyle name="Normal 3 2 3 2 3 2 2 3 2 2 2" xfId="19726" xr:uid="{00000000-0005-0000-0000-0000F34C0000}"/>
    <cellStyle name="Normal 3 2 3 2 3 2 2 3 2 3" xfId="19727" xr:uid="{00000000-0005-0000-0000-0000F44C0000}"/>
    <cellStyle name="Normal 3 2 3 2 3 2 2 3 3" xfId="19728" xr:uid="{00000000-0005-0000-0000-0000F54C0000}"/>
    <cellStyle name="Normal 3 2 3 2 3 2 2 3 3 2" xfId="19729" xr:uid="{00000000-0005-0000-0000-0000F64C0000}"/>
    <cellStyle name="Normal 3 2 3 2 3 2 2 3 4" xfId="19730" xr:uid="{00000000-0005-0000-0000-0000F74C0000}"/>
    <cellStyle name="Normal 3 2 3 2 3 2 2 4" xfId="19731" xr:uid="{00000000-0005-0000-0000-0000F84C0000}"/>
    <cellStyle name="Normal 3 2 3 2 3 2 2 4 2" xfId="19732" xr:uid="{00000000-0005-0000-0000-0000F94C0000}"/>
    <cellStyle name="Normal 3 2 3 2 3 2 2 4 2 2" xfId="19733" xr:uid="{00000000-0005-0000-0000-0000FA4C0000}"/>
    <cellStyle name="Normal 3 2 3 2 3 2 2 4 2 2 2" xfId="19734" xr:uid="{00000000-0005-0000-0000-0000FB4C0000}"/>
    <cellStyle name="Normal 3 2 3 2 3 2 2 4 2 3" xfId="19735" xr:uid="{00000000-0005-0000-0000-0000FC4C0000}"/>
    <cellStyle name="Normal 3 2 3 2 3 2 2 4 3" xfId="19736" xr:uid="{00000000-0005-0000-0000-0000FD4C0000}"/>
    <cellStyle name="Normal 3 2 3 2 3 2 2 4 3 2" xfId="19737" xr:uid="{00000000-0005-0000-0000-0000FE4C0000}"/>
    <cellStyle name="Normal 3 2 3 2 3 2 2 4 4" xfId="19738" xr:uid="{00000000-0005-0000-0000-0000FF4C0000}"/>
    <cellStyle name="Normal 3 2 3 2 3 2 2 5" xfId="19739" xr:uid="{00000000-0005-0000-0000-0000004D0000}"/>
    <cellStyle name="Normal 3 2 3 2 3 2 2 5 2" xfId="19740" xr:uid="{00000000-0005-0000-0000-0000014D0000}"/>
    <cellStyle name="Normal 3 2 3 2 3 2 2 5 2 2" xfId="19741" xr:uid="{00000000-0005-0000-0000-0000024D0000}"/>
    <cellStyle name="Normal 3 2 3 2 3 2 2 5 3" xfId="19742" xr:uid="{00000000-0005-0000-0000-0000034D0000}"/>
    <cellStyle name="Normal 3 2 3 2 3 2 2 6" xfId="19743" xr:uid="{00000000-0005-0000-0000-0000044D0000}"/>
    <cellStyle name="Normal 3 2 3 2 3 2 2 6 2" xfId="19744" xr:uid="{00000000-0005-0000-0000-0000054D0000}"/>
    <cellStyle name="Normal 3 2 3 2 3 2 2 7" xfId="19745" xr:uid="{00000000-0005-0000-0000-0000064D0000}"/>
    <cellStyle name="Normal 3 2 3 2 3 2 2 7 2" xfId="19746" xr:uid="{00000000-0005-0000-0000-0000074D0000}"/>
    <cellStyle name="Normal 3 2 3 2 3 2 2 8" xfId="19747" xr:uid="{00000000-0005-0000-0000-0000084D0000}"/>
    <cellStyle name="Normal 3 2 3 2 3 2 3" xfId="19748" xr:uid="{00000000-0005-0000-0000-0000094D0000}"/>
    <cellStyle name="Normal 3 2 3 2 3 2 3 2" xfId="19749" xr:uid="{00000000-0005-0000-0000-00000A4D0000}"/>
    <cellStyle name="Normal 3 2 3 2 3 2 3 2 2" xfId="19750" xr:uid="{00000000-0005-0000-0000-00000B4D0000}"/>
    <cellStyle name="Normal 3 2 3 2 3 2 3 2 2 2" xfId="19751" xr:uid="{00000000-0005-0000-0000-00000C4D0000}"/>
    <cellStyle name="Normal 3 2 3 2 3 2 3 2 2 2 2" xfId="19752" xr:uid="{00000000-0005-0000-0000-00000D4D0000}"/>
    <cellStyle name="Normal 3 2 3 2 3 2 3 2 2 3" xfId="19753" xr:uid="{00000000-0005-0000-0000-00000E4D0000}"/>
    <cellStyle name="Normal 3 2 3 2 3 2 3 2 3" xfId="19754" xr:uid="{00000000-0005-0000-0000-00000F4D0000}"/>
    <cellStyle name="Normal 3 2 3 2 3 2 3 2 3 2" xfId="19755" xr:uid="{00000000-0005-0000-0000-0000104D0000}"/>
    <cellStyle name="Normal 3 2 3 2 3 2 3 2 4" xfId="19756" xr:uid="{00000000-0005-0000-0000-0000114D0000}"/>
    <cellStyle name="Normal 3 2 3 2 3 2 3 3" xfId="19757" xr:uid="{00000000-0005-0000-0000-0000124D0000}"/>
    <cellStyle name="Normal 3 2 3 2 3 2 3 3 2" xfId="19758" xr:uid="{00000000-0005-0000-0000-0000134D0000}"/>
    <cellStyle name="Normal 3 2 3 2 3 2 3 3 2 2" xfId="19759" xr:uid="{00000000-0005-0000-0000-0000144D0000}"/>
    <cellStyle name="Normal 3 2 3 2 3 2 3 3 3" xfId="19760" xr:uid="{00000000-0005-0000-0000-0000154D0000}"/>
    <cellStyle name="Normal 3 2 3 2 3 2 3 4" xfId="19761" xr:uid="{00000000-0005-0000-0000-0000164D0000}"/>
    <cellStyle name="Normal 3 2 3 2 3 2 3 4 2" xfId="19762" xr:uid="{00000000-0005-0000-0000-0000174D0000}"/>
    <cellStyle name="Normal 3 2 3 2 3 2 3 5" xfId="19763" xr:uid="{00000000-0005-0000-0000-0000184D0000}"/>
    <cellStyle name="Normal 3 2 3 2 3 2 4" xfId="19764" xr:uid="{00000000-0005-0000-0000-0000194D0000}"/>
    <cellStyle name="Normal 3 2 3 2 3 2 4 2" xfId="19765" xr:uid="{00000000-0005-0000-0000-00001A4D0000}"/>
    <cellStyle name="Normal 3 2 3 2 3 2 4 2 2" xfId="19766" xr:uid="{00000000-0005-0000-0000-00001B4D0000}"/>
    <cellStyle name="Normal 3 2 3 2 3 2 4 2 2 2" xfId="19767" xr:uid="{00000000-0005-0000-0000-00001C4D0000}"/>
    <cellStyle name="Normal 3 2 3 2 3 2 4 2 3" xfId="19768" xr:uid="{00000000-0005-0000-0000-00001D4D0000}"/>
    <cellStyle name="Normal 3 2 3 2 3 2 4 3" xfId="19769" xr:uid="{00000000-0005-0000-0000-00001E4D0000}"/>
    <cellStyle name="Normal 3 2 3 2 3 2 4 3 2" xfId="19770" xr:uid="{00000000-0005-0000-0000-00001F4D0000}"/>
    <cellStyle name="Normal 3 2 3 2 3 2 4 4" xfId="19771" xr:uid="{00000000-0005-0000-0000-0000204D0000}"/>
    <cellStyle name="Normal 3 2 3 2 3 2 5" xfId="19772" xr:uid="{00000000-0005-0000-0000-0000214D0000}"/>
    <cellStyle name="Normal 3 2 3 2 3 2 5 2" xfId="19773" xr:uid="{00000000-0005-0000-0000-0000224D0000}"/>
    <cellStyle name="Normal 3 2 3 2 3 2 5 2 2" xfId="19774" xr:uid="{00000000-0005-0000-0000-0000234D0000}"/>
    <cellStyle name="Normal 3 2 3 2 3 2 5 2 2 2" xfId="19775" xr:uid="{00000000-0005-0000-0000-0000244D0000}"/>
    <cellStyle name="Normal 3 2 3 2 3 2 5 2 3" xfId="19776" xr:uid="{00000000-0005-0000-0000-0000254D0000}"/>
    <cellStyle name="Normal 3 2 3 2 3 2 5 3" xfId="19777" xr:uid="{00000000-0005-0000-0000-0000264D0000}"/>
    <cellStyle name="Normal 3 2 3 2 3 2 5 3 2" xfId="19778" xr:uid="{00000000-0005-0000-0000-0000274D0000}"/>
    <cellStyle name="Normal 3 2 3 2 3 2 5 4" xfId="19779" xr:uid="{00000000-0005-0000-0000-0000284D0000}"/>
    <cellStyle name="Normal 3 2 3 2 3 2 6" xfId="19780" xr:uid="{00000000-0005-0000-0000-0000294D0000}"/>
    <cellStyle name="Normal 3 2 3 2 3 2 6 2" xfId="19781" xr:uid="{00000000-0005-0000-0000-00002A4D0000}"/>
    <cellStyle name="Normal 3 2 3 2 3 2 6 2 2" xfId="19782" xr:uid="{00000000-0005-0000-0000-00002B4D0000}"/>
    <cellStyle name="Normal 3 2 3 2 3 2 6 3" xfId="19783" xr:uid="{00000000-0005-0000-0000-00002C4D0000}"/>
    <cellStyle name="Normal 3 2 3 2 3 2 7" xfId="19784" xr:uid="{00000000-0005-0000-0000-00002D4D0000}"/>
    <cellStyle name="Normal 3 2 3 2 3 2 7 2" xfId="19785" xr:uid="{00000000-0005-0000-0000-00002E4D0000}"/>
    <cellStyle name="Normal 3 2 3 2 3 2 8" xfId="19786" xr:uid="{00000000-0005-0000-0000-00002F4D0000}"/>
    <cellStyle name="Normal 3 2 3 2 3 2 8 2" xfId="19787" xr:uid="{00000000-0005-0000-0000-0000304D0000}"/>
    <cellStyle name="Normal 3 2 3 2 3 2 9" xfId="19788" xr:uid="{00000000-0005-0000-0000-0000314D0000}"/>
    <cellStyle name="Normal 3 2 3 2 3 3" xfId="19789" xr:uid="{00000000-0005-0000-0000-0000324D0000}"/>
    <cellStyle name="Normal 3 2 3 2 3 3 2" xfId="19790" xr:uid="{00000000-0005-0000-0000-0000334D0000}"/>
    <cellStyle name="Normal 3 2 3 2 3 3 2 2" xfId="19791" xr:uid="{00000000-0005-0000-0000-0000344D0000}"/>
    <cellStyle name="Normal 3 2 3 2 3 3 2 2 2" xfId="19792" xr:uid="{00000000-0005-0000-0000-0000354D0000}"/>
    <cellStyle name="Normal 3 2 3 2 3 3 2 2 2 2" xfId="19793" xr:uid="{00000000-0005-0000-0000-0000364D0000}"/>
    <cellStyle name="Normal 3 2 3 2 3 3 2 2 2 2 2" xfId="19794" xr:uid="{00000000-0005-0000-0000-0000374D0000}"/>
    <cellStyle name="Normal 3 2 3 2 3 3 2 2 2 3" xfId="19795" xr:uid="{00000000-0005-0000-0000-0000384D0000}"/>
    <cellStyle name="Normal 3 2 3 2 3 3 2 2 3" xfId="19796" xr:uid="{00000000-0005-0000-0000-0000394D0000}"/>
    <cellStyle name="Normal 3 2 3 2 3 3 2 2 3 2" xfId="19797" xr:uid="{00000000-0005-0000-0000-00003A4D0000}"/>
    <cellStyle name="Normal 3 2 3 2 3 3 2 2 4" xfId="19798" xr:uid="{00000000-0005-0000-0000-00003B4D0000}"/>
    <cellStyle name="Normal 3 2 3 2 3 3 2 3" xfId="19799" xr:uid="{00000000-0005-0000-0000-00003C4D0000}"/>
    <cellStyle name="Normal 3 2 3 2 3 3 2 3 2" xfId="19800" xr:uid="{00000000-0005-0000-0000-00003D4D0000}"/>
    <cellStyle name="Normal 3 2 3 2 3 3 2 3 2 2" xfId="19801" xr:uid="{00000000-0005-0000-0000-00003E4D0000}"/>
    <cellStyle name="Normal 3 2 3 2 3 3 2 3 3" xfId="19802" xr:uid="{00000000-0005-0000-0000-00003F4D0000}"/>
    <cellStyle name="Normal 3 2 3 2 3 3 2 4" xfId="19803" xr:uid="{00000000-0005-0000-0000-0000404D0000}"/>
    <cellStyle name="Normal 3 2 3 2 3 3 2 4 2" xfId="19804" xr:uid="{00000000-0005-0000-0000-0000414D0000}"/>
    <cellStyle name="Normal 3 2 3 2 3 3 2 5" xfId="19805" xr:uid="{00000000-0005-0000-0000-0000424D0000}"/>
    <cellStyle name="Normal 3 2 3 2 3 3 3" xfId="19806" xr:uid="{00000000-0005-0000-0000-0000434D0000}"/>
    <cellStyle name="Normal 3 2 3 2 3 3 3 2" xfId="19807" xr:uid="{00000000-0005-0000-0000-0000444D0000}"/>
    <cellStyle name="Normal 3 2 3 2 3 3 3 2 2" xfId="19808" xr:uid="{00000000-0005-0000-0000-0000454D0000}"/>
    <cellStyle name="Normal 3 2 3 2 3 3 3 2 2 2" xfId="19809" xr:uid="{00000000-0005-0000-0000-0000464D0000}"/>
    <cellStyle name="Normal 3 2 3 2 3 3 3 2 3" xfId="19810" xr:uid="{00000000-0005-0000-0000-0000474D0000}"/>
    <cellStyle name="Normal 3 2 3 2 3 3 3 3" xfId="19811" xr:uid="{00000000-0005-0000-0000-0000484D0000}"/>
    <cellStyle name="Normal 3 2 3 2 3 3 3 3 2" xfId="19812" xr:uid="{00000000-0005-0000-0000-0000494D0000}"/>
    <cellStyle name="Normal 3 2 3 2 3 3 3 4" xfId="19813" xr:uid="{00000000-0005-0000-0000-00004A4D0000}"/>
    <cellStyle name="Normal 3 2 3 2 3 3 4" xfId="19814" xr:uid="{00000000-0005-0000-0000-00004B4D0000}"/>
    <cellStyle name="Normal 3 2 3 2 3 3 4 2" xfId="19815" xr:uid="{00000000-0005-0000-0000-00004C4D0000}"/>
    <cellStyle name="Normal 3 2 3 2 3 3 4 2 2" xfId="19816" xr:uid="{00000000-0005-0000-0000-00004D4D0000}"/>
    <cellStyle name="Normal 3 2 3 2 3 3 4 2 2 2" xfId="19817" xr:uid="{00000000-0005-0000-0000-00004E4D0000}"/>
    <cellStyle name="Normal 3 2 3 2 3 3 4 2 3" xfId="19818" xr:uid="{00000000-0005-0000-0000-00004F4D0000}"/>
    <cellStyle name="Normal 3 2 3 2 3 3 4 3" xfId="19819" xr:uid="{00000000-0005-0000-0000-0000504D0000}"/>
    <cellStyle name="Normal 3 2 3 2 3 3 4 3 2" xfId="19820" xr:uid="{00000000-0005-0000-0000-0000514D0000}"/>
    <cellStyle name="Normal 3 2 3 2 3 3 4 4" xfId="19821" xr:uid="{00000000-0005-0000-0000-0000524D0000}"/>
    <cellStyle name="Normal 3 2 3 2 3 3 5" xfId="19822" xr:uid="{00000000-0005-0000-0000-0000534D0000}"/>
    <cellStyle name="Normal 3 2 3 2 3 3 5 2" xfId="19823" xr:uid="{00000000-0005-0000-0000-0000544D0000}"/>
    <cellStyle name="Normal 3 2 3 2 3 3 5 2 2" xfId="19824" xr:uid="{00000000-0005-0000-0000-0000554D0000}"/>
    <cellStyle name="Normal 3 2 3 2 3 3 5 3" xfId="19825" xr:uid="{00000000-0005-0000-0000-0000564D0000}"/>
    <cellStyle name="Normal 3 2 3 2 3 3 6" xfId="19826" xr:uid="{00000000-0005-0000-0000-0000574D0000}"/>
    <cellStyle name="Normal 3 2 3 2 3 3 6 2" xfId="19827" xr:uid="{00000000-0005-0000-0000-0000584D0000}"/>
    <cellStyle name="Normal 3 2 3 2 3 3 7" xfId="19828" xr:uid="{00000000-0005-0000-0000-0000594D0000}"/>
    <cellStyle name="Normal 3 2 3 2 3 3 7 2" xfId="19829" xr:uid="{00000000-0005-0000-0000-00005A4D0000}"/>
    <cellStyle name="Normal 3 2 3 2 3 3 8" xfId="19830" xr:uid="{00000000-0005-0000-0000-00005B4D0000}"/>
    <cellStyle name="Normal 3 2 3 2 3 4" xfId="19831" xr:uid="{00000000-0005-0000-0000-00005C4D0000}"/>
    <cellStyle name="Normal 3 2 3 2 3 4 2" xfId="19832" xr:uid="{00000000-0005-0000-0000-00005D4D0000}"/>
    <cellStyle name="Normal 3 2 3 2 3 4 2 2" xfId="19833" xr:uid="{00000000-0005-0000-0000-00005E4D0000}"/>
    <cellStyle name="Normal 3 2 3 2 3 4 2 2 2" xfId="19834" xr:uid="{00000000-0005-0000-0000-00005F4D0000}"/>
    <cellStyle name="Normal 3 2 3 2 3 4 2 2 2 2" xfId="19835" xr:uid="{00000000-0005-0000-0000-0000604D0000}"/>
    <cellStyle name="Normal 3 2 3 2 3 4 2 2 3" xfId="19836" xr:uid="{00000000-0005-0000-0000-0000614D0000}"/>
    <cellStyle name="Normal 3 2 3 2 3 4 2 3" xfId="19837" xr:uid="{00000000-0005-0000-0000-0000624D0000}"/>
    <cellStyle name="Normal 3 2 3 2 3 4 2 3 2" xfId="19838" xr:uid="{00000000-0005-0000-0000-0000634D0000}"/>
    <cellStyle name="Normal 3 2 3 2 3 4 2 4" xfId="19839" xr:uid="{00000000-0005-0000-0000-0000644D0000}"/>
    <cellStyle name="Normal 3 2 3 2 3 4 3" xfId="19840" xr:uid="{00000000-0005-0000-0000-0000654D0000}"/>
    <cellStyle name="Normal 3 2 3 2 3 4 3 2" xfId="19841" xr:uid="{00000000-0005-0000-0000-0000664D0000}"/>
    <cellStyle name="Normal 3 2 3 2 3 4 3 2 2" xfId="19842" xr:uid="{00000000-0005-0000-0000-0000674D0000}"/>
    <cellStyle name="Normal 3 2 3 2 3 4 3 3" xfId="19843" xr:uid="{00000000-0005-0000-0000-0000684D0000}"/>
    <cellStyle name="Normal 3 2 3 2 3 4 4" xfId="19844" xr:uid="{00000000-0005-0000-0000-0000694D0000}"/>
    <cellStyle name="Normal 3 2 3 2 3 4 4 2" xfId="19845" xr:uid="{00000000-0005-0000-0000-00006A4D0000}"/>
    <cellStyle name="Normal 3 2 3 2 3 4 5" xfId="19846" xr:uid="{00000000-0005-0000-0000-00006B4D0000}"/>
    <cellStyle name="Normal 3 2 3 2 3 5" xfId="19847" xr:uid="{00000000-0005-0000-0000-00006C4D0000}"/>
    <cellStyle name="Normal 3 2 3 2 3 5 2" xfId="19848" xr:uid="{00000000-0005-0000-0000-00006D4D0000}"/>
    <cellStyle name="Normal 3 2 3 2 3 5 2 2" xfId="19849" xr:uid="{00000000-0005-0000-0000-00006E4D0000}"/>
    <cellStyle name="Normal 3 2 3 2 3 5 2 2 2" xfId="19850" xr:uid="{00000000-0005-0000-0000-00006F4D0000}"/>
    <cellStyle name="Normal 3 2 3 2 3 5 2 3" xfId="19851" xr:uid="{00000000-0005-0000-0000-0000704D0000}"/>
    <cellStyle name="Normal 3 2 3 2 3 5 3" xfId="19852" xr:uid="{00000000-0005-0000-0000-0000714D0000}"/>
    <cellStyle name="Normal 3 2 3 2 3 5 3 2" xfId="19853" xr:uid="{00000000-0005-0000-0000-0000724D0000}"/>
    <cellStyle name="Normal 3 2 3 2 3 5 4" xfId="19854" xr:uid="{00000000-0005-0000-0000-0000734D0000}"/>
    <cellStyle name="Normal 3 2 3 2 3 6" xfId="19855" xr:uid="{00000000-0005-0000-0000-0000744D0000}"/>
    <cellStyle name="Normal 3 2 3 2 3 6 2" xfId="19856" xr:uid="{00000000-0005-0000-0000-0000754D0000}"/>
    <cellStyle name="Normal 3 2 3 2 3 6 2 2" xfId="19857" xr:uid="{00000000-0005-0000-0000-0000764D0000}"/>
    <cellStyle name="Normal 3 2 3 2 3 6 2 2 2" xfId="19858" xr:uid="{00000000-0005-0000-0000-0000774D0000}"/>
    <cellStyle name="Normal 3 2 3 2 3 6 2 3" xfId="19859" xr:uid="{00000000-0005-0000-0000-0000784D0000}"/>
    <cellStyle name="Normal 3 2 3 2 3 6 3" xfId="19860" xr:uid="{00000000-0005-0000-0000-0000794D0000}"/>
    <cellStyle name="Normal 3 2 3 2 3 6 3 2" xfId="19861" xr:uid="{00000000-0005-0000-0000-00007A4D0000}"/>
    <cellStyle name="Normal 3 2 3 2 3 6 4" xfId="19862" xr:uid="{00000000-0005-0000-0000-00007B4D0000}"/>
    <cellStyle name="Normal 3 2 3 2 3 7" xfId="19863" xr:uid="{00000000-0005-0000-0000-00007C4D0000}"/>
    <cellStyle name="Normal 3 2 3 2 3 7 2" xfId="19864" xr:uid="{00000000-0005-0000-0000-00007D4D0000}"/>
    <cellStyle name="Normal 3 2 3 2 3 7 2 2" xfId="19865" xr:uid="{00000000-0005-0000-0000-00007E4D0000}"/>
    <cellStyle name="Normal 3 2 3 2 3 7 3" xfId="19866" xr:uid="{00000000-0005-0000-0000-00007F4D0000}"/>
    <cellStyle name="Normal 3 2 3 2 3 8" xfId="19867" xr:uid="{00000000-0005-0000-0000-0000804D0000}"/>
    <cellStyle name="Normal 3 2 3 2 3 8 2" xfId="19868" xr:uid="{00000000-0005-0000-0000-0000814D0000}"/>
    <cellStyle name="Normal 3 2 3 2 3 9" xfId="19869" xr:uid="{00000000-0005-0000-0000-0000824D0000}"/>
    <cellStyle name="Normal 3 2 3 2 3 9 2" xfId="19870" xr:uid="{00000000-0005-0000-0000-0000834D0000}"/>
    <cellStyle name="Normal 3 2 3 2 4" xfId="19871" xr:uid="{00000000-0005-0000-0000-0000844D0000}"/>
    <cellStyle name="Normal 3 2 3 2 4 10" xfId="19872" xr:uid="{00000000-0005-0000-0000-0000854D0000}"/>
    <cellStyle name="Normal 3 2 3 2 4 2" xfId="19873" xr:uid="{00000000-0005-0000-0000-0000864D0000}"/>
    <cellStyle name="Normal 3 2 3 2 4 2 2" xfId="19874" xr:uid="{00000000-0005-0000-0000-0000874D0000}"/>
    <cellStyle name="Normal 3 2 3 2 4 2 2 2" xfId="19875" xr:uid="{00000000-0005-0000-0000-0000884D0000}"/>
    <cellStyle name="Normal 3 2 3 2 4 2 2 2 2" xfId="19876" xr:uid="{00000000-0005-0000-0000-0000894D0000}"/>
    <cellStyle name="Normal 3 2 3 2 4 2 2 2 2 2" xfId="19877" xr:uid="{00000000-0005-0000-0000-00008A4D0000}"/>
    <cellStyle name="Normal 3 2 3 2 4 2 2 2 2 2 2" xfId="19878" xr:uid="{00000000-0005-0000-0000-00008B4D0000}"/>
    <cellStyle name="Normal 3 2 3 2 4 2 2 2 2 2 2 2" xfId="19879" xr:uid="{00000000-0005-0000-0000-00008C4D0000}"/>
    <cellStyle name="Normal 3 2 3 2 4 2 2 2 2 2 3" xfId="19880" xr:uid="{00000000-0005-0000-0000-00008D4D0000}"/>
    <cellStyle name="Normal 3 2 3 2 4 2 2 2 2 3" xfId="19881" xr:uid="{00000000-0005-0000-0000-00008E4D0000}"/>
    <cellStyle name="Normal 3 2 3 2 4 2 2 2 2 3 2" xfId="19882" xr:uid="{00000000-0005-0000-0000-00008F4D0000}"/>
    <cellStyle name="Normal 3 2 3 2 4 2 2 2 2 4" xfId="19883" xr:uid="{00000000-0005-0000-0000-0000904D0000}"/>
    <cellStyle name="Normal 3 2 3 2 4 2 2 2 3" xfId="19884" xr:uid="{00000000-0005-0000-0000-0000914D0000}"/>
    <cellStyle name="Normal 3 2 3 2 4 2 2 2 3 2" xfId="19885" xr:uid="{00000000-0005-0000-0000-0000924D0000}"/>
    <cellStyle name="Normal 3 2 3 2 4 2 2 2 3 2 2" xfId="19886" xr:uid="{00000000-0005-0000-0000-0000934D0000}"/>
    <cellStyle name="Normal 3 2 3 2 4 2 2 2 3 3" xfId="19887" xr:uid="{00000000-0005-0000-0000-0000944D0000}"/>
    <cellStyle name="Normal 3 2 3 2 4 2 2 2 4" xfId="19888" xr:uid="{00000000-0005-0000-0000-0000954D0000}"/>
    <cellStyle name="Normal 3 2 3 2 4 2 2 2 4 2" xfId="19889" xr:uid="{00000000-0005-0000-0000-0000964D0000}"/>
    <cellStyle name="Normal 3 2 3 2 4 2 2 2 5" xfId="19890" xr:uid="{00000000-0005-0000-0000-0000974D0000}"/>
    <cellStyle name="Normal 3 2 3 2 4 2 2 3" xfId="19891" xr:uid="{00000000-0005-0000-0000-0000984D0000}"/>
    <cellStyle name="Normal 3 2 3 2 4 2 2 3 2" xfId="19892" xr:uid="{00000000-0005-0000-0000-0000994D0000}"/>
    <cellStyle name="Normal 3 2 3 2 4 2 2 3 2 2" xfId="19893" xr:uid="{00000000-0005-0000-0000-00009A4D0000}"/>
    <cellStyle name="Normal 3 2 3 2 4 2 2 3 2 2 2" xfId="19894" xr:uid="{00000000-0005-0000-0000-00009B4D0000}"/>
    <cellStyle name="Normal 3 2 3 2 4 2 2 3 2 3" xfId="19895" xr:uid="{00000000-0005-0000-0000-00009C4D0000}"/>
    <cellStyle name="Normal 3 2 3 2 4 2 2 3 3" xfId="19896" xr:uid="{00000000-0005-0000-0000-00009D4D0000}"/>
    <cellStyle name="Normal 3 2 3 2 4 2 2 3 3 2" xfId="19897" xr:uid="{00000000-0005-0000-0000-00009E4D0000}"/>
    <cellStyle name="Normal 3 2 3 2 4 2 2 3 4" xfId="19898" xr:uid="{00000000-0005-0000-0000-00009F4D0000}"/>
    <cellStyle name="Normal 3 2 3 2 4 2 2 4" xfId="19899" xr:uid="{00000000-0005-0000-0000-0000A04D0000}"/>
    <cellStyle name="Normal 3 2 3 2 4 2 2 4 2" xfId="19900" xr:uid="{00000000-0005-0000-0000-0000A14D0000}"/>
    <cellStyle name="Normal 3 2 3 2 4 2 2 4 2 2" xfId="19901" xr:uid="{00000000-0005-0000-0000-0000A24D0000}"/>
    <cellStyle name="Normal 3 2 3 2 4 2 2 4 2 2 2" xfId="19902" xr:uid="{00000000-0005-0000-0000-0000A34D0000}"/>
    <cellStyle name="Normal 3 2 3 2 4 2 2 4 2 3" xfId="19903" xr:uid="{00000000-0005-0000-0000-0000A44D0000}"/>
    <cellStyle name="Normal 3 2 3 2 4 2 2 4 3" xfId="19904" xr:uid="{00000000-0005-0000-0000-0000A54D0000}"/>
    <cellStyle name="Normal 3 2 3 2 4 2 2 4 3 2" xfId="19905" xr:uid="{00000000-0005-0000-0000-0000A64D0000}"/>
    <cellStyle name="Normal 3 2 3 2 4 2 2 4 4" xfId="19906" xr:uid="{00000000-0005-0000-0000-0000A74D0000}"/>
    <cellStyle name="Normal 3 2 3 2 4 2 2 5" xfId="19907" xr:uid="{00000000-0005-0000-0000-0000A84D0000}"/>
    <cellStyle name="Normal 3 2 3 2 4 2 2 5 2" xfId="19908" xr:uid="{00000000-0005-0000-0000-0000A94D0000}"/>
    <cellStyle name="Normal 3 2 3 2 4 2 2 5 2 2" xfId="19909" xr:uid="{00000000-0005-0000-0000-0000AA4D0000}"/>
    <cellStyle name="Normal 3 2 3 2 4 2 2 5 3" xfId="19910" xr:uid="{00000000-0005-0000-0000-0000AB4D0000}"/>
    <cellStyle name="Normal 3 2 3 2 4 2 2 6" xfId="19911" xr:uid="{00000000-0005-0000-0000-0000AC4D0000}"/>
    <cellStyle name="Normal 3 2 3 2 4 2 2 6 2" xfId="19912" xr:uid="{00000000-0005-0000-0000-0000AD4D0000}"/>
    <cellStyle name="Normal 3 2 3 2 4 2 2 7" xfId="19913" xr:uid="{00000000-0005-0000-0000-0000AE4D0000}"/>
    <cellStyle name="Normal 3 2 3 2 4 2 2 7 2" xfId="19914" xr:uid="{00000000-0005-0000-0000-0000AF4D0000}"/>
    <cellStyle name="Normal 3 2 3 2 4 2 2 8" xfId="19915" xr:uid="{00000000-0005-0000-0000-0000B04D0000}"/>
    <cellStyle name="Normal 3 2 3 2 4 2 3" xfId="19916" xr:uid="{00000000-0005-0000-0000-0000B14D0000}"/>
    <cellStyle name="Normal 3 2 3 2 4 2 3 2" xfId="19917" xr:uid="{00000000-0005-0000-0000-0000B24D0000}"/>
    <cellStyle name="Normal 3 2 3 2 4 2 3 2 2" xfId="19918" xr:uid="{00000000-0005-0000-0000-0000B34D0000}"/>
    <cellStyle name="Normal 3 2 3 2 4 2 3 2 2 2" xfId="19919" xr:uid="{00000000-0005-0000-0000-0000B44D0000}"/>
    <cellStyle name="Normal 3 2 3 2 4 2 3 2 2 2 2" xfId="19920" xr:uid="{00000000-0005-0000-0000-0000B54D0000}"/>
    <cellStyle name="Normal 3 2 3 2 4 2 3 2 2 3" xfId="19921" xr:uid="{00000000-0005-0000-0000-0000B64D0000}"/>
    <cellStyle name="Normal 3 2 3 2 4 2 3 2 3" xfId="19922" xr:uid="{00000000-0005-0000-0000-0000B74D0000}"/>
    <cellStyle name="Normal 3 2 3 2 4 2 3 2 3 2" xfId="19923" xr:uid="{00000000-0005-0000-0000-0000B84D0000}"/>
    <cellStyle name="Normal 3 2 3 2 4 2 3 2 4" xfId="19924" xr:uid="{00000000-0005-0000-0000-0000B94D0000}"/>
    <cellStyle name="Normal 3 2 3 2 4 2 3 3" xfId="19925" xr:uid="{00000000-0005-0000-0000-0000BA4D0000}"/>
    <cellStyle name="Normal 3 2 3 2 4 2 3 3 2" xfId="19926" xr:uid="{00000000-0005-0000-0000-0000BB4D0000}"/>
    <cellStyle name="Normal 3 2 3 2 4 2 3 3 2 2" xfId="19927" xr:uid="{00000000-0005-0000-0000-0000BC4D0000}"/>
    <cellStyle name="Normal 3 2 3 2 4 2 3 3 3" xfId="19928" xr:uid="{00000000-0005-0000-0000-0000BD4D0000}"/>
    <cellStyle name="Normal 3 2 3 2 4 2 3 4" xfId="19929" xr:uid="{00000000-0005-0000-0000-0000BE4D0000}"/>
    <cellStyle name="Normal 3 2 3 2 4 2 3 4 2" xfId="19930" xr:uid="{00000000-0005-0000-0000-0000BF4D0000}"/>
    <cellStyle name="Normal 3 2 3 2 4 2 3 5" xfId="19931" xr:uid="{00000000-0005-0000-0000-0000C04D0000}"/>
    <cellStyle name="Normal 3 2 3 2 4 2 4" xfId="19932" xr:uid="{00000000-0005-0000-0000-0000C14D0000}"/>
    <cellStyle name="Normal 3 2 3 2 4 2 4 2" xfId="19933" xr:uid="{00000000-0005-0000-0000-0000C24D0000}"/>
    <cellStyle name="Normal 3 2 3 2 4 2 4 2 2" xfId="19934" xr:uid="{00000000-0005-0000-0000-0000C34D0000}"/>
    <cellStyle name="Normal 3 2 3 2 4 2 4 2 2 2" xfId="19935" xr:uid="{00000000-0005-0000-0000-0000C44D0000}"/>
    <cellStyle name="Normal 3 2 3 2 4 2 4 2 3" xfId="19936" xr:uid="{00000000-0005-0000-0000-0000C54D0000}"/>
    <cellStyle name="Normal 3 2 3 2 4 2 4 3" xfId="19937" xr:uid="{00000000-0005-0000-0000-0000C64D0000}"/>
    <cellStyle name="Normal 3 2 3 2 4 2 4 3 2" xfId="19938" xr:uid="{00000000-0005-0000-0000-0000C74D0000}"/>
    <cellStyle name="Normal 3 2 3 2 4 2 4 4" xfId="19939" xr:uid="{00000000-0005-0000-0000-0000C84D0000}"/>
    <cellStyle name="Normal 3 2 3 2 4 2 5" xfId="19940" xr:uid="{00000000-0005-0000-0000-0000C94D0000}"/>
    <cellStyle name="Normal 3 2 3 2 4 2 5 2" xfId="19941" xr:uid="{00000000-0005-0000-0000-0000CA4D0000}"/>
    <cellStyle name="Normal 3 2 3 2 4 2 5 2 2" xfId="19942" xr:uid="{00000000-0005-0000-0000-0000CB4D0000}"/>
    <cellStyle name="Normal 3 2 3 2 4 2 5 2 2 2" xfId="19943" xr:uid="{00000000-0005-0000-0000-0000CC4D0000}"/>
    <cellStyle name="Normal 3 2 3 2 4 2 5 2 3" xfId="19944" xr:uid="{00000000-0005-0000-0000-0000CD4D0000}"/>
    <cellStyle name="Normal 3 2 3 2 4 2 5 3" xfId="19945" xr:uid="{00000000-0005-0000-0000-0000CE4D0000}"/>
    <cellStyle name="Normal 3 2 3 2 4 2 5 3 2" xfId="19946" xr:uid="{00000000-0005-0000-0000-0000CF4D0000}"/>
    <cellStyle name="Normal 3 2 3 2 4 2 5 4" xfId="19947" xr:uid="{00000000-0005-0000-0000-0000D04D0000}"/>
    <cellStyle name="Normal 3 2 3 2 4 2 6" xfId="19948" xr:uid="{00000000-0005-0000-0000-0000D14D0000}"/>
    <cellStyle name="Normal 3 2 3 2 4 2 6 2" xfId="19949" xr:uid="{00000000-0005-0000-0000-0000D24D0000}"/>
    <cellStyle name="Normal 3 2 3 2 4 2 6 2 2" xfId="19950" xr:uid="{00000000-0005-0000-0000-0000D34D0000}"/>
    <cellStyle name="Normal 3 2 3 2 4 2 6 3" xfId="19951" xr:uid="{00000000-0005-0000-0000-0000D44D0000}"/>
    <cellStyle name="Normal 3 2 3 2 4 2 7" xfId="19952" xr:uid="{00000000-0005-0000-0000-0000D54D0000}"/>
    <cellStyle name="Normal 3 2 3 2 4 2 7 2" xfId="19953" xr:uid="{00000000-0005-0000-0000-0000D64D0000}"/>
    <cellStyle name="Normal 3 2 3 2 4 2 8" xfId="19954" xr:uid="{00000000-0005-0000-0000-0000D74D0000}"/>
    <cellStyle name="Normal 3 2 3 2 4 2 8 2" xfId="19955" xr:uid="{00000000-0005-0000-0000-0000D84D0000}"/>
    <cellStyle name="Normal 3 2 3 2 4 2 9" xfId="19956" xr:uid="{00000000-0005-0000-0000-0000D94D0000}"/>
    <cellStyle name="Normal 3 2 3 2 4 3" xfId="19957" xr:uid="{00000000-0005-0000-0000-0000DA4D0000}"/>
    <cellStyle name="Normal 3 2 3 2 4 3 2" xfId="19958" xr:uid="{00000000-0005-0000-0000-0000DB4D0000}"/>
    <cellStyle name="Normal 3 2 3 2 4 3 2 2" xfId="19959" xr:uid="{00000000-0005-0000-0000-0000DC4D0000}"/>
    <cellStyle name="Normal 3 2 3 2 4 3 2 2 2" xfId="19960" xr:uid="{00000000-0005-0000-0000-0000DD4D0000}"/>
    <cellStyle name="Normal 3 2 3 2 4 3 2 2 2 2" xfId="19961" xr:uid="{00000000-0005-0000-0000-0000DE4D0000}"/>
    <cellStyle name="Normal 3 2 3 2 4 3 2 2 2 2 2" xfId="19962" xr:uid="{00000000-0005-0000-0000-0000DF4D0000}"/>
    <cellStyle name="Normal 3 2 3 2 4 3 2 2 2 3" xfId="19963" xr:uid="{00000000-0005-0000-0000-0000E04D0000}"/>
    <cellStyle name="Normal 3 2 3 2 4 3 2 2 3" xfId="19964" xr:uid="{00000000-0005-0000-0000-0000E14D0000}"/>
    <cellStyle name="Normal 3 2 3 2 4 3 2 2 3 2" xfId="19965" xr:uid="{00000000-0005-0000-0000-0000E24D0000}"/>
    <cellStyle name="Normal 3 2 3 2 4 3 2 2 4" xfId="19966" xr:uid="{00000000-0005-0000-0000-0000E34D0000}"/>
    <cellStyle name="Normal 3 2 3 2 4 3 2 3" xfId="19967" xr:uid="{00000000-0005-0000-0000-0000E44D0000}"/>
    <cellStyle name="Normal 3 2 3 2 4 3 2 3 2" xfId="19968" xr:uid="{00000000-0005-0000-0000-0000E54D0000}"/>
    <cellStyle name="Normal 3 2 3 2 4 3 2 3 2 2" xfId="19969" xr:uid="{00000000-0005-0000-0000-0000E64D0000}"/>
    <cellStyle name="Normal 3 2 3 2 4 3 2 3 3" xfId="19970" xr:uid="{00000000-0005-0000-0000-0000E74D0000}"/>
    <cellStyle name="Normal 3 2 3 2 4 3 2 4" xfId="19971" xr:uid="{00000000-0005-0000-0000-0000E84D0000}"/>
    <cellStyle name="Normal 3 2 3 2 4 3 2 4 2" xfId="19972" xr:uid="{00000000-0005-0000-0000-0000E94D0000}"/>
    <cellStyle name="Normal 3 2 3 2 4 3 2 5" xfId="19973" xr:uid="{00000000-0005-0000-0000-0000EA4D0000}"/>
    <cellStyle name="Normal 3 2 3 2 4 3 3" xfId="19974" xr:uid="{00000000-0005-0000-0000-0000EB4D0000}"/>
    <cellStyle name="Normal 3 2 3 2 4 3 3 2" xfId="19975" xr:uid="{00000000-0005-0000-0000-0000EC4D0000}"/>
    <cellStyle name="Normal 3 2 3 2 4 3 3 2 2" xfId="19976" xr:uid="{00000000-0005-0000-0000-0000ED4D0000}"/>
    <cellStyle name="Normal 3 2 3 2 4 3 3 2 2 2" xfId="19977" xr:uid="{00000000-0005-0000-0000-0000EE4D0000}"/>
    <cellStyle name="Normal 3 2 3 2 4 3 3 2 3" xfId="19978" xr:uid="{00000000-0005-0000-0000-0000EF4D0000}"/>
    <cellStyle name="Normal 3 2 3 2 4 3 3 3" xfId="19979" xr:uid="{00000000-0005-0000-0000-0000F04D0000}"/>
    <cellStyle name="Normal 3 2 3 2 4 3 3 3 2" xfId="19980" xr:uid="{00000000-0005-0000-0000-0000F14D0000}"/>
    <cellStyle name="Normal 3 2 3 2 4 3 3 4" xfId="19981" xr:uid="{00000000-0005-0000-0000-0000F24D0000}"/>
    <cellStyle name="Normal 3 2 3 2 4 3 4" xfId="19982" xr:uid="{00000000-0005-0000-0000-0000F34D0000}"/>
    <cellStyle name="Normal 3 2 3 2 4 3 4 2" xfId="19983" xr:uid="{00000000-0005-0000-0000-0000F44D0000}"/>
    <cellStyle name="Normal 3 2 3 2 4 3 4 2 2" xfId="19984" xr:uid="{00000000-0005-0000-0000-0000F54D0000}"/>
    <cellStyle name="Normal 3 2 3 2 4 3 4 2 2 2" xfId="19985" xr:uid="{00000000-0005-0000-0000-0000F64D0000}"/>
    <cellStyle name="Normal 3 2 3 2 4 3 4 2 3" xfId="19986" xr:uid="{00000000-0005-0000-0000-0000F74D0000}"/>
    <cellStyle name="Normal 3 2 3 2 4 3 4 3" xfId="19987" xr:uid="{00000000-0005-0000-0000-0000F84D0000}"/>
    <cellStyle name="Normal 3 2 3 2 4 3 4 3 2" xfId="19988" xr:uid="{00000000-0005-0000-0000-0000F94D0000}"/>
    <cellStyle name="Normal 3 2 3 2 4 3 4 4" xfId="19989" xr:uid="{00000000-0005-0000-0000-0000FA4D0000}"/>
    <cellStyle name="Normal 3 2 3 2 4 3 5" xfId="19990" xr:uid="{00000000-0005-0000-0000-0000FB4D0000}"/>
    <cellStyle name="Normal 3 2 3 2 4 3 5 2" xfId="19991" xr:uid="{00000000-0005-0000-0000-0000FC4D0000}"/>
    <cellStyle name="Normal 3 2 3 2 4 3 5 2 2" xfId="19992" xr:uid="{00000000-0005-0000-0000-0000FD4D0000}"/>
    <cellStyle name="Normal 3 2 3 2 4 3 5 3" xfId="19993" xr:uid="{00000000-0005-0000-0000-0000FE4D0000}"/>
    <cellStyle name="Normal 3 2 3 2 4 3 6" xfId="19994" xr:uid="{00000000-0005-0000-0000-0000FF4D0000}"/>
    <cellStyle name="Normal 3 2 3 2 4 3 6 2" xfId="19995" xr:uid="{00000000-0005-0000-0000-0000004E0000}"/>
    <cellStyle name="Normal 3 2 3 2 4 3 7" xfId="19996" xr:uid="{00000000-0005-0000-0000-0000014E0000}"/>
    <cellStyle name="Normal 3 2 3 2 4 3 7 2" xfId="19997" xr:uid="{00000000-0005-0000-0000-0000024E0000}"/>
    <cellStyle name="Normal 3 2 3 2 4 3 8" xfId="19998" xr:uid="{00000000-0005-0000-0000-0000034E0000}"/>
    <cellStyle name="Normal 3 2 3 2 4 4" xfId="19999" xr:uid="{00000000-0005-0000-0000-0000044E0000}"/>
    <cellStyle name="Normal 3 2 3 2 4 4 2" xfId="20000" xr:uid="{00000000-0005-0000-0000-0000054E0000}"/>
    <cellStyle name="Normal 3 2 3 2 4 4 2 2" xfId="20001" xr:uid="{00000000-0005-0000-0000-0000064E0000}"/>
    <cellStyle name="Normal 3 2 3 2 4 4 2 2 2" xfId="20002" xr:uid="{00000000-0005-0000-0000-0000074E0000}"/>
    <cellStyle name="Normal 3 2 3 2 4 4 2 2 2 2" xfId="20003" xr:uid="{00000000-0005-0000-0000-0000084E0000}"/>
    <cellStyle name="Normal 3 2 3 2 4 4 2 2 3" xfId="20004" xr:uid="{00000000-0005-0000-0000-0000094E0000}"/>
    <cellStyle name="Normal 3 2 3 2 4 4 2 3" xfId="20005" xr:uid="{00000000-0005-0000-0000-00000A4E0000}"/>
    <cellStyle name="Normal 3 2 3 2 4 4 2 3 2" xfId="20006" xr:uid="{00000000-0005-0000-0000-00000B4E0000}"/>
    <cellStyle name="Normal 3 2 3 2 4 4 2 4" xfId="20007" xr:uid="{00000000-0005-0000-0000-00000C4E0000}"/>
    <cellStyle name="Normal 3 2 3 2 4 4 3" xfId="20008" xr:uid="{00000000-0005-0000-0000-00000D4E0000}"/>
    <cellStyle name="Normal 3 2 3 2 4 4 3 2" xfId="20009" xr:uid="{00000000-0005-0000-0000-00000E4E0000}"/>
    <cellStyle name="Normal 3 2 3 2 4 4 3 2 2" xfId="20010" xr:uid="{00000000-0005-0000-0000-00000F4E0000}"/>
    <cellStyle name="Normal 3 2 3 2 4 4 3 3" xfId="20011" xr:uid="{00000000-0005-0000-0000-0000104E0000}"/>
    <cellStyle name="Normal 3 2 3 2 4 4 4" xfId="20012" xr:uid="{00000000-0005-0000-0000-0000114E0000}"/>
    <cellStyle name="Normal 3 2 3 2 4 4 4 2" xfId="20013" xr:uid="{00000000-0005-0000-0000-0000124E0000}"/>
    <cellStyle name="Normal 3 2 3 2 4 4 5" xfId="20014" xr:uid="{00000000-0005-0000-0000-0000134E0000}"/>
    <cellStyle name="Normal 3 2 3 2 4 5" xfId="20015" xr:uid="{00000000-0005-0000-0000-0000144E0000}"/>
    <cellStyle name="Normal 3 2 3 2 4 5 2" xfId="20016" xr:uid="{00000000-0005-0000-0000-0000154E0000}"/>
    <cellStyle name="Normal 3 2 3 2 4 5 2 2" xfId="20017" xr:uid="{00000000-0005-0000-0000-0000164E0000}"/>
    <cellStyle name="Normal 3 2 3 2 4 5 2 2 2" xfId="20018" xr:uid="{00000000-0005-0000-0000-0000174E0000}"/>
    <cellStyle name="Normal 3 2 3 2 4 5 2 3" xfId="20019" xr:uid="{00000000-0005-0000-0000-0000184E0000}"/>
    <cellStyle name="Normal 3 2 3 2 4 5 3" xfId="20020" xr:uid="{00000000-0005-0000-0000-0000194E0000}"/>
    <cellStyle name="Normal 3 2 3 2 4 5 3 2" xfId="20021" xr:uid="{00000000-0005-0000-0000-00001A4E0000}"/>
    <cellStyle name="Normal 3 2 3 2 4 5 4" xfId="20022" xr:uid="{00000000-0005-0000-0000-00001B4E0000}"/>
    <cellStyle name="Normal 3 2 3 2 4 6" xfId="20023" xr:uid="{00000000-0005-0000-0000-00001C4E0000}"/>
    <cellStyle name="Normal 3 2 3 2 4 6 2" xfId="20024" xr:uid="{00000000-0005-0000-0000-00001D4E0000}"/>
    <cellStyle name="Normal 3 2 3 2 4 6 2 2" xfId="20025" xr:uid="{00000000-0005-0000-0000-00001E4E0000}"/>
    <cellStyle name="Normal 3 2 3 2 4 6 2 2 2" xfId="20026" xr:uid="{00000000-0005-0000-0000-00001F4E0000}"/>
    <cellStyle name="Normal 3 2 3 2 4 6 2 3" xfId="20027" xr:uid="{00000000-0005-0000-0000-0000204E0000}"/>
    <cellStyle name="Normal 3 2 3 2 4 6 3" xfId="20028" xr:uid="{00000000-0005-0000-0000-0000214E0000}"/>
    <cellStyle name="Normal 3 2 3 2 4 6 3 2" xfId="20029" xr:uid="{00000000-0005-0000-0000-0000224E0000}"/>
    <cellStyle name="Normal 3 2 3 2 4 6 4" xfId="20030" xr:uid="{00000000-0005-0000-0000-0000234E0000}"/>
    <cellStyle name="Normal 3 2 3 2 4 7" xfId="20031" xr:uid="{00000000-0005-0000-0000-0000244E0000}"/>
    <cellStyle name="Normal 3 2 3 2 4 7 2" xfId="20032" xr:uid="{00000000-0005-0000-0000-0000254E0000}"/>
    <cellStyle name="Normal 3 2 3 2 4 7 2 2" xfId="20033" xr:uid="{00000000-0005-0000-0000-0000264E0000}"/>
    <cellStyle name="Normal 3 2 3 2 4 7 3" xfId="20034" xr:uid="{00000000-0005-0000-0000-0000274E0000}"/>
    <cellStyle name="Normal 3 2 3 2 4 8" xfId="20035" xr:uid="{00000000-0005-0000-0000-0000284E0000}"/>
    <cellStyle name="Normal 3 2 3 2 4 8 2" xfId="20036" xr:uid="{00000000-0005-0000-0000-0000294E0000}"/>
    <cellStyle name="Normal 3 2 3 2 4 9" xfId="20037" xr:uid="{00000000-0005-0000-0000-00002A4E0000}"/>
    <cellStyle name="Normal 3 2 3 2 4 9 2" xfId="20038" xr:uid="{00000000-0005-0000-0000-00002B4E0000}"/>
    <cellStyle name="Normal 3 2 3 2 5" xfId="20039" xr:uid="{00000000-0005-0000-0000-00002C4E0000}"/>
    <cellStyle name="Normal 3 2 3 2 5 10" xfId="20040" xr:uid="{00000000-0005-0000-0000-00002D4E0000}"/>
    <cellStyle name="Normal 3 2 3 2 5 2" xfId="20041" xr:uid="{00000000-0005-0000-0000-00002E4E0000}"/>
    <cellStyle name="Normal 3 2 3 2 5 2 2" xfId="20042" xr:uid="{00000000-0005-0000-0000-00002F4E0000}"/>
    <cellStyle name="Normal 3 2 3 2 5 2 2 2" xfId="20043" xr:uid="{00000000-0005-0000-0000-0000304E0000}"/>
    <cellStyle name="Normal 3 2 3 2 5 2 2 2 2" xfId="20044" xr:uid="{00000000-0005-0000-0000-0000314E0000}"/>
    <cellStyle name="Normal 3 2 3 2 5 2 2 2 2 2" xfId="20045" xr:uid="{00000000-0005-0000-0000-0000324E0000}"/>
    <cellStyle name="Normal 3 2 3 2 5 2 2 2 2 2 2" xfId="20046" xr:uid="{00000000-0005-0000-0000-0000334E0000}"/>
    <cellStyle name="Normal 3 2 3 2 5 2 2 2 2 2 2 2" xfId="20047" xr:uid="{00000000-0005-0000-0000-0000344E0000}"/>
    <cellStyle name="Normal 3 2 3 2 5 2 2 2 2 2 3" xfId="20048" xr:uid="{00000000-0005-0000-0000-0000354E0000}"/>
    <cellStyle name="Normal 3 2 3 2 5 2 2 2 2 3" xfId="20049" xr:uid="{00000000-0005-0000-0000-0000364E0000}"/>
    <cellStyle name="Normal 3 2 3 2 5 2 2 2 2 3 2" xfId="20050" xr:uid="{00000000-0005-0000-0000-0000374E0000}"/>
    <cellStyle name="Normal 3 2 3 2 5 2 2 2 2 4" xfId="20051" xr:uid="{00000000-0005-0000-0000-0000384E0000}"/>
    <cellStyle name="Normal 3 2 3 2 5 2 2 2 3" xfId="20052" xr:uid="{00000000-0005-0000-0000-0000394E0000}"/>
    <cellStyle name="Normal 3 2 3 2 5 2 2 2 3 2" xfId="20053" xr:uid="{00000000-0005-0000-0000-00003A4E0000}"/>
    <cellStyle name="Normal 3 2 3 2 5 2 2 2 3 2 2" xfId="20054" xr:uid="{00000000-0005-0000-0000-00003B4E0000}"/>
    <cellStyle name="Normal 3 2 3 2 5 2 2 2 3 3" xfId="20055" xr:uid="{00000000-0005-0000-0000-00003C4E0000}"/>
    <cellStyle name="Normal 3 2 3 2 5 2 2 2 4" xfId="20056" xr:uid="{00000000-0005-0000-0000-00003D4E0000}"/>
    <cellStyle name="Normal 3 2 3 2 5 2 2 2 4 2" xfId="20057" xr:uid="{00000000-0005-0000-0000-00003E4E0000}"/>
    <cellStyle name="Normal 3 2 3 2 5 2 2 2 5" xfId="20058" xr:uid="{00000000-0005-0000-0000-00003F4E0000}"/>
    <cellStyle name="Normal 3 2 3 2 5 2 2 3" xfId="20059" xr:uid="{00000000-0005-0000-0000-0000404E0000}"/>
    <cellStyle name="Normal 3 2 3 2 5 2 2 3 2" xfId="20060" xr:uid="{00000000-0005-0000-0000-0000414E0000}"/>
    <cellStyle name="Normal 3 2 3 2 5 2 2 3 2 2" xfId="20061" xr:uid="{00000000-0005-0000-0000-0000424E0000}"/>
    <cellStyle name="Normal 3 2 3 2 5 2 2 3 2 2 2" xfId="20062" xr:uid="{00000000-0005-0000-0000-0000434E0000}"/>
    <cellStyle name="Normal 3 2 3 2 5 2 2 3 2 3" xfId="20063" xr:uid="{00000000-0005-0000-0000-0000444E0000}"/>
    <cellStyle name="Normal 3 2 3 2 5 2 2 3 3" xfId="20064" xr:uid="{00000000-0005-0000-0000-0000454E0000}"/>
    <cellStyle name="Normal 3 2 3 2 5 2 2 3 3 2" xfId="20065" xr:uid="{00000000-0005-0000-0000-0000464E0000}"/>
    <cellStyle name="Normal 3 2 3 2 5 2 2 3 4" xfId="20066" xr:uid="{00000000-0005-0000-0000-0000474E0000}"/>
    <cellStyle name="Normal 3 2 3 2 5 2 2 4" xfId="20067" xr:uid="{00000000-0005-0000-0000-0000484E0000}"/>
    <cellStyle name="Normal 3 2 3 2 5 2 2 4 2" xfId="20068" xr:uid="{00000000-0005-0000-0000-0000494E0000}"/>
    <cellStyle name="Normal 3 2 3 2 5 2 2 4 2 2" xfId="20069" xr:uid="{00000000-0005-0000-0000-00004A4E0000}"/>
    <cellStyle name="Normal 3 2 3 2 5 2 2 4 2 2 2" xfId="20070" xr:uid="{00000000-0005-0000-0000-00004B4E0000}"/>
    <cellStyle name="Normal 3 2 3 2 5 2 2 4 2 3" xfId="20071" xr:uid="{00000000-0005-0000-0000-00004C4E0000}"/>
    <cellStyle name="Normal 3 2 3 2 5 2 2 4 3" xfId="20072" xr:uid="{00000000-0005-0000-0000-00004D4E0000}"/>
    <cellStyle name="Normal 3 2 3 2 5 2 2 4 3 2" xfId="20073" xr:uid="{00000000-0005-0000-0000-00004E4E0000}"/>
    <cellStyle name="Normal 3 2 3 2 5 2 2 4 4" xfId="20074" xr:uid="{00000000-0005-0000-0000-00004F4E0000}"/>
    <cellStyle name="Normal 3 2 3 2 5 2 2 5" xfId="20075" xr:uid="{00000000-0005-0000-0000-0000504E0000}"/>
    <cellStyle name="Normal 3 2 3 2 5 2 2 5 2" xfId="20076" xr:uid="{00000000-0005-0000-0000-0000514E0000}"/>
    <cellStyle name="Normal 3 2 3 2 5 2 2 5 2 2" xfId="20077" xr:uid="{00000000-0005-0000-0000-0000524E0000}"/>
    <cellStyle name="Normal 3 2 3 2 5 2 2 5 3" xfId="20078" xr:uid="{00000000-0005-0000-0000-0000534E0000}"/>
    <cellStyle name="Normal 3 2 3 2 5 2 2 6" xfId="20079" xr:uid="{00000000-0005-0000-0000-0000544E0000}"/>
    <cellStyle name="Normal 3 2 3 2 5 2 2 6 2" xfId="20080" xr:uid="{00000000-0005-0000-0000-0000554E0000}"/>
    <cellStyle name="Normal 3 2 3 2 5 2 2 7" xfId="20081" xr:uid="{00000000-0005-0000-0000-0000564E0000}"/>
    <cellStyle name="Normal 3 2 3 2 5 2 2 7 2" xfId="20082" xr:uid="{00000000-0005-0000-0000-0000574E0000}"/>
    <cellStyle name="Normal 3 2 3 2 5 2 2 8" xfId="20083" xr:uid="{00000000-0005-0000-0000-0000584E0000}"/>
    <cellStyle name="Normal 3 2 3 2 5 2 3" xfId="20084" xr:uid="{00000000-0005-0000-0000-0000594E0000}"/>
    <cellStyle name="Normal 3 2 3 2 5 2 3 2" xfId="20085" xr:uid="{00000000-0005-0000-0000-00005A4E0000}"/>
    <cellStyle name="Normal 3 2 3 2 5 2 3 2 2" xfId="20086" xr:uid="{00000000-0005-0000-0000-00005B4E0000}"/>
    <cellStyle name="Normal 3 2 3 2 5 2 3 2 2 2" xfId="20087" xr:uid="{00000000-0005-0000-0000-00005C4E0000}"/>
    <cellStyle name="Normal 3 2 3 2 5 2 3 2 2 2 2" xfId="20088" xr:uid="{00000000-0005-0000-0000-00005D4E0000}"/>
    <cellStyle name="Normal 3 2 3 2 5 2 3 2 2 3" xfId="20089" xr:uid="{00000000-0005-0000-0000-00005E4E0000}"/>
    <cellStyle name="Normal 3 2 3 2 5 2 3 2 3" xfId="20090" xr:uid="{00000000-0005-0000-0000-00005F4E0000}"/>
    <cellStyle name="Normal 3 2 3 2 5 2 3 2 3 2" xfId="20091" xr:uid="{00000000-0005-0000-0000-0000604E0000}"/>
    <cellStyle name="Normal 3 2 3 2 5 2 3 2 4" xfId="20092" xr:uid="{00000000-0005-0000-0000-0000614E0000}"/>
    <cellStyle name="Normal 3 2 3 2 5 2 3 3" xfId="20093" xr:uid="{00000000-0005-0000-0000-0000624E0000}"/>
    <cellStyle name="Normal 3 2 3 2 5 2 3 3 2" xfId="20094" xr:uid="{00000000-0005-0000-0000-0000634E0000}"/>
    <cellStyle name="Normal 3 2 3 2 5 2 3 3 2 2" xfId="20095" xr:uid="{00000000-0005-0000-0000-0000644E0000}"/>
    <cellStyle name="Normal 3 2 3 2 5 2 3 3 3" xfId="20096" xr:uid="{00000000-0005-0000-0000-0000654E0000}"/>
    <cellStyle name="Normal 3 2 3 2 5 2 3 4" xfId="20097" xr:uid="{00000000-0005-0000-0000-0000664E0000}"/>
    <cellStyle name="Normal 3 2 3 2 5 2 3 4 2" xfId="20098" xr:uid="{00000000-0005-0000-0000-0000674E0000}"/>
    <cellStyle name="Normal 3 2 3 2 5 2 3 5" xfId="20099" xr:uid="{00000000-0005-0000-0000-0000684E0000}"/>
    <cellStyle name="Normal 3 2 3 2 5 2 4" xfId="20100" xr:uid="{00000000-0005-0000-0000-0000694E0000}"/>
    <cellStyle name="Normal 3 2 3 2 5 2 4 2" xfId="20101" xr:uid="{00000000-0005-0000-0000-00006A4E0000}"/>
    <cellStyle name="Normal 3 2 3 2 5 2 4 2 2" xfId="20102" xr:uid="{00000000-0005-0000-0000-00006B4E0000}"/>
    <cellStyle name="Normal 3 2 3 2 5 2 4 2 2 2" xfId="20103" xr:uid="{00000000-0005-0000-0000-00006C4E0000}"/>
    <cellStyle name="Normal 3 2 3 2 5 2 4 2 3" xfId="20104" xr:uid="{00000000-0005-0000-0000-00006D4E0000}"/>
    <cellStyle name="Normal 3 2 3 2 5 2 4 3" xfId="20105" xr:uid="{00000000-0005-0000-0000-00006E4E0000}"/>
    <cellStyle name="Normal 3 2 3 2 5 2 4 3 2" xfId="20106" xr:uid="{00000000-0005-0000-0000-00006F4E0000}"/>
    <cellStyle name="Normal 3 2 3 2 5 2 4 4" xfId="20107" xr:uid="{00000000-0005-0000-0000-0000704E0000}"/>
    <cellStyle name="Normal 3 2 3 2 5 2 5" xfId="20108" xr:uid="{00000000-0005-0000-0000-0000714E0000}"/>
    <cellStyle name="Normal 3 2 3 2 5 2 5 2" xfId="20109" xr:uid="{00000000-0005-0000-0000-0000724E0000}"/>
    <cellStyle name="Normal 3 2 3 2 5 2 5 2 2" xfId="20110" xr:uid="{00000000-0005-0000-0000-0000734E0000}"/>
    <cellStyle name="Normal 3 2 3 2 5 2 5 2 2 2" xfId="20111" xr:uid="{00000000-0005-0000-0000-0000744E0000}"/>
    <cellStyle name="Normal 3 2 3 2 5 2 5 2 3" xfId="20112" xr:uid="{00000000-0005-0000-0000-0000754E0000}"/>
    <cellStyle name="Normal 3 2 3 2 5 2 5 3" xfId="20113" xr:uid="{00000000-0005-0000-0000-0000764E0000}"/>
    <cellStyle name="Normal 3 2 3 2 5 2 5 3 2" xfId="20114" xr:uid="{00000000-0005-0000-0000-0000774E0000}"/>
    <cellStyle name="Normal 3 2 3 2 5 2 5 4" xfId="20115" xr:uid="{00000000-0005-0000-0000-0000784E0000}"/>
    <cellStyle name="Normal 3 2 3 2 5 2 6" xfId="20116" xr:uid="{00000000-0005-0000-0000-0000794E0000}"/>
    <cellStyle name="Normal 3 2 3 2 5 2 6 2" xfId="20117" xr:uid="{00000000-0005-0000-0000-00007A4E0000}"/>
    <cellStyle name="Normal 3 2 3 2 5 2 6 2 2" xfId="20118" xr:uid="{00000000-0005-0000-0000-00007B4E0000}"/>
    <cellStyle name="Normal 3 2 3 2 5 2 6 3" xfId="20119" xr:uid="{00000000-0005-0000-0000-00007C4E0000}"/>
    <cellStyle name="Normal 3 2 3 2 5 2 7" xfId="20120" xr:uid="{00000000-0005-0000-0000-00007D4E0000}"/>
    <cellStyle name="Normal 3 2 3 2 5 2 7 2" xfId="20121" xr:uid="{00000000-0005-0000-0000-00007E4E0000}"/>
    <cellStyle name="Normal 3 2 3 2 5 2 8" xfId="20122" xr:uid="{00000000-0005-0000-0000-00007F4E0000}"/>
    <cellStyle name="Normal 3 2 3 2 5 2 8 2" xfId="20123" xr:uid="{00000000-0005-0000-0000-0000804E0000}"/>
    <cellStyle name="Normal 3 2 3 2 5 2 9" xfId="20124" xr:uid="{00000000-0005-0000-0000-0000814E0000}"/>
    <cellStyle name="Normal 3 2 3 2 5 3" xfId="20125" xr:uid="{00000000-0005-0000-0000-0000824E0000}"/>
    <cellStyle name="Normal 3 2 3 2 5 3 2" xfId="20126" xr:uid="{00000000-0005-0000-0000-0000834E0000}"/>
    <cellStyle name="Normal 3 2 3 2 5 3 2 2" xfId="20127" xr:uid="{00000000-0005-0000-0000-0000844E0000}"/>
    <cellStyle name="Normal 3 2 3 2 5 3 2 2 2" xfId="20128" xr:uid="{00000000-0005-0000-0000-0000854E0000}"/>
    <cellStyle name="Normal 3 2 3 2 5 3 2 2 2 2" xfId="20129" xr:uid="{00000000-0005-0000-0000-0000864E0000}"/>
    <cellStyle name="Normal 3 2 3 2 5 3 2 2 2 2 2" xfId="20130" xr:uid="{00000000-0005-0000-0000-0000874E0000}"/>
    <cellStyle name="Normal 3 2 3 2 5 3 2 2 2 3" xfId="20131" xr:uid="{00000000-0005-0000-0000-0000884E0000}"/>
    <cellStyle name="Normal 3 2 3 2 5 3 2 2 3" xfId="20132" xr:uid="{00000000-0005-0000-0000-0000894E0000}"/>
    <cellStyle name="Normal 3 2 3 2 5 3 2 2 3 2" xfId="20133" xr:uid="{00000000-0005-0000-0000-00008A4E0000}"/>
    <cellStyle name="Normal 3 2 3 2 5 3 2 2 4" xfId="20134" xr:uid="{00000000-0005-0000-0000-00008B4E0000}"/>
    <cellStyle name="Normal 3 2 3 2 5 3 2 3" xfId="20135" xr:uid="{00000000-0005-0000-0000-00008C4E0000}"/>
    <cellStyle name="Normal 3 2 3 2 5 3 2 3 2" xfId="20136" xr:uid="{00000000-0005-0000-0000-00008D4E0000}"/>
    <cellStyle name="Normal 3 2 3 2 5 3 2 3 2 2" xfId="20137" xr:uid="{00000000-0005-0000-0000-00008E4E0000}"/>
    <cellStyle name="Normal 3 2 3 2 5 3 2 3 3" xfId="20138" xr:uid="{00000000-0005-0000-0000-00008F4E0000}"/>
    <cellStyle name="Normal 3 2 3 2 5 3 2 4" xfId="20139" xr:uid="{00000000-0005-0000-0000-0000904E0000}"/>
    <cellStyle name="Normal 3 2 3 2 5 3 2 4 2" xfId="20140" xr:uid="{00000000-0005-0000-0000-0000914E0000}"/>
    <cellStyle name="Normal 3 2 3 2 5 3 2 5" xfId="20141" xr:uid="{00000000-0005-0000-0000-0000924E0000}"/>
    <cellStyle name="Normal 3 2 3 2 5 3 3" xfId="20142" xr:uid="{00000000-0005-0000-0000-0000934E0000}"/>
    <cellStyle name="Normal 3 2 3 2 5 3 3 2" xfId="20143" xr:uid="{00000000-0005-0000-0000-0000944E0000}"/>
    <cellStyle name="Normal 3 2 3 2 5 3 3 2 2" xfId="20144" xr:uid="{00000000-0005-0000-0000-0000954E0000}"/>
    <cellStyle name="Normal 3 2 3 2 5 3 3 2 2 2" xfId="20145" xr:uid="{00000000-0005-0000-0000-0000964E0000}"/>
    <cellStyle name="Normal 3 2 3 2 5 3 3 2 3" xfId="20146" xr:uid="{00000000-0005-0000-0000-0000974E0000}"/>
    <cellStyle name="Normal 3 2 3 2 5 3 3 3" xfId="20147" xr:uid="{00000000-0005-0000-0000-0000984E0000}"/>
    <cellStyle name="Normal 3 2 3 2 5 3 3 3 2" xfId="20148" xr:uid="{00000000-0005-0000-0000-0000994E0000}"/>
    <cellStyle name="Normal 3 2 3 2 5 3 3 4" xfId="20149" xr:uid="{00000000-0005-0000-0000-00009A4E0000}"/>
    <cellStyle name="Normal 3 2 3 2 5 3 4" xfId="20150" xr:uid="{00000000-0005-0000-0000-00009B4E0000}"/>
    <cellStyle name="Normal 3 2 3 2 5 3 4 2" xfId="20151" xr:uid="{00000000-0005-0000-0000-00009C4E0000}"/>
    <cellStyle name="Normal 3 2 3 2 5 3 4 2 2" xfId="20152" xr:uid="{00000000-0005-0000-0000-00009D4E0000}"/>
    <cellStyle name="Normal 3 2 3 2 5 3 4 2 2 2" xfId="20153" xr:uid="{00000000-0005-0000-0000-00009E4E0000}"/>
    <cellStyle name="Normal 3 2 3 2 5 3 4 2 3" xfId="20154" xr:uid="{00000000-0005-0000-0000-00009F4E0000}"/>
    <cellStyle name="Normal 3 2 3 2 5 3 4 3" xfId="20155" xr:uid="{00000000-0005-0000-0000-0000A04E0000}"/>
    <cellStyle name="Normal 3 2 3 2 5 3 4 3 2" xfId="20156" xr:uid="{00000000-0005-0000-0000-0000A14E0000}"/>
    <cellStyle name="Normal 3 2 3 2 5 3 4 4" xfId="20157" xr:uid="{00000000-0005-0000-0000-0000A24E0000}"/>
    <cellStyle name="Normal 3 2 3 2 5 3 5" xfId="20158" xr:uid="{00000000-0005-0000-0000-0000A34E0000}"/>
    <cellStyle name="Normal 3 2 3 2 5 3 5 2" xfId="20159" xr:uid="{00000000-0005-0000-0000-0000A44E0000}"/>
    <cellStyle name="Normal 3 2 3 2 5 3 5 2 2" xfId="20160" xr:uid="{00000000-0005-0000-0000-0000A54E0000}"/>
    <cellStyle name="Normal 3 2 3 2 5 3 5 3" xfId="20161" xr:uid="{00000000-0005-0000-0000-0000A64E0000}"/>
    <cellStyle name="Normal 3 2 3 2 5 3 6" xfId="20162" xr:uid="{00000000-0005-0000-0000-0000A74E0000}"/>
    <cellStyle name="Normal 3 2 3 2 5 3 6 2" xfId="20163" xr:uid="{00000000-0005-0000-0000-0000A84E0000}"/>
    <cellStyle name="Normal 3 2 3 2 5 3 7" xfId="20164" xr:uid="{00000000-0005-0000-0000-0000A94E0000}"/>
    <cellStyle name="Normal 3 2 3 2 5 3 7 2" xfId="20165" xr:uid="{00000000-0005-0000-0000-0000AA4E0000}"/>
    <cellStyle name="Normal 3 2 3 2 5 3 8" xfId="20166" xr:uid="{00000000-0005-0000-0000-0000AB4E0000}"/>
    <cellStyle name="Normal 3 2 3 2 5 4" xfId="20167" xr:uid="{00000000-0005-0000-0000-0000AC4E0000}"/>
    <cellStyle name="Normal 3 2 3 2 5 4 2" xfId="20168" xr:uid="{00000000-0005-0000-0000-0000AD4E0000}"/>
    <cellStyle name="Normal 3 2 3 2 5 4 2 2" xfId="20169" xr:uid="{00000000-0005-0000-0000-0000AE4E0000}"/>
    <cellStyle name="Normal 3 2 3 2 5 4 2 2 2" xfId="20170" xr:uid="{00000000-0005-0000-0000-0000AF4E0000}"/>
    <cellStyle name="Normal 3 2 3 2 5 4 2 2 2 2" xfId="20171" xr:uid="{00000000-0005-0000-0000-0000B04E0000}"/>
    <cellStyle name="Normal 3 2 3 2 5 4 2 2 3" xfId="20172" xr:uid="{00000000-0005-0000-0000-0000B14E0000}"/>
    <cellStyle name="Normal 3 2 3 2 5 4 2 3" xfId="20173" xr:uid="{00000000-0005-0000-0000-0000B24E0000}"/>
    <cellStyle name="Normal 3 2 3 2 5 4 2 3 2" xfId="20174" xr:uid="{00000000-0005-0000-0000-0000B34E0000}"/>
    <cellStyle name="Normal 3 2 3 2 5 4 2 4" xfId="20175" xr:uid="{00000000-0005-0000-0000-0000B44E0000}"/>
    <cellStyle name="Normal 3 2 3 2 5 4 3" xfId="20176" xr:uid="{00000000-0005-0000-0000-0000B54E0000}"/>
    <cellStyle name="Normal 3 2 3 2 5 4 3 2" xfId="20177" xr:uid="{00000000-0005-0000-0000-0000B64E0000}"/>
    <cellStyle name="Normal 3 2 3 2 5 4 3 2 2" xfId="20178" xr:uid="{00000000-0005-0000-0000-0000B74E0000}"/>
    <cellStyle name="Normal 3 2 3 2 5 4 3 3" xfId="20179" xr:uid="{00000000-0005-0000-0000-0000B84E0000}"/>
    <cellStyle name="Normal 3 2 3 2 5 4 4" xfId="20180" xr:uid="{00000000-0005-0000-0000-0000B94E0000}"/>
    <cellStyle name="Normal 3 2 3 2 5 4 4 2" xfId="20181" xr:uid="{00000000-0005-0000-0000-0000BA4E0000}"/>
    <cellStyle name="Normal 3 2 3 2 5 4 5" xfId="20182" xr:uid="{00000000-0005-0000-0000-0000BB4E0000}"/>
    <cellStyle name="Normal 3 2 3 2 5 5" xfId="20183" xr:uid="{00000000-0005-0000-0000-0000BC4E0000}"/>
    <cellStyle name="Normal 3 2 3 2 5 5 2" xfId="20184" xr:uid="{00000000-0005-0000-0000-0000BD4E0000}"/>
    <cellStyle name="Normal 3 2 3 2 5 5 2 2" xfId="20185" xr:uid="{00000000-0005-0000-0000-0000BE4E0000}"/>
    <cellStyle name="Normal 3 2 3 2 5 5 2 2 2" xfId="20186" xr:uid="{00000000-0005-0000-0000-0000BF4E0000}"/>
    <cellStyle name="Normal 3 2 3 2 5 5 2 3" xfId="20187" xr:uid="{00000000-0005-0000-0000-0000C04E0000}"/>
    <cellStyle name="Normal 3 2 3 2 5 5 3" xfId="20188" xr:uid="{00000000-0005-0000-0000-0000C14E0000}"/>
    <cellStyle name="Normal 3 2 3 2 5 5 3 2" xfId="20189" xr:uid="{00000000-0005-0000-0000-0000C24E0000}"/>
    <cellStyle name="Normal 3 2 3 2 5 5 4" xfId="20190" xr:uid="{00000000-0005-0000-0000-0000C34E0000}"/>
    <cellStyle name="Normal 3 2 3 2 5 6" xfId="20191" xr:uid="{00000000-0005-0000-0000-0000C44E0000}"/>
    <cellStyle name="Normal 3 2 3 2 5 6 2" xfId="20192" xr:uid="{00000000-0005-0000-0000-0000C54E0000}"/>
    <cellStyle name="Normal 3 2 3 2 5 6 2 2" xfId="20193" xr:uid="{00000000-0005-0000-0000-0000C64E0000}"/>
    <cellStyle name="Normal 3 2 3 2 5 6 2 2 2" xfId="20194" xr:uid="{00000000-0005-0000-0000-0000C74E0000}"/>
    <cellStyle name="Normal 3 2 3 2 5 6 2 3" xfId="20195" xr:uid="{00000000-0005-0000-0000-0000C84E0000}"/>
    <cellStyle name="Normal 3 2 3 2 5 6 3" xfId="20196" xr:uid="{00000000-0005-0000-0000-0000C94E0000}"/>
    <cellStyle name="Normal 3 2 3 2 5 6 3 2" xfId="20197" xr:uid="{00000000-0005-0000-0000-0000CA4E0000}"/>
    <cellStyle name="Normal 3 2 3 2 5 6 4" xfId="20198" xr:uid="{00000000-0005-0000-0000-0000CB4E0000}"/>
    <cellStyle name="Normal 3 2 3 2 5 7" xfId="20199" xr:uid="{00000000-0005-0000-0000-0000CC4E0000}"/>
    <cellStyle name="Normal 3 2 3 2 5 7 2" xfId="20200" xr:uid="{00000000-0005-0000-0000-0000CD4E0000}"/>
    <cellStyle name="Normal 3 2 3 2 5 7 2 2" xfId="20201" xr:uid="{00000000-0005-0000-0000-0000CE4E0000}"/>
    <cellStyle name="Normal 3 2 3 2 5 7 3" xfId="20202" xr:uid="{00000000-0005-0000-0000-0000CF4E0000}"/>
    <cellStyle name="Normal 3 2 3 2 5 8" xfId="20203" xr:uid="{00000000-0005-0000-0000-0000D04E0000}"/>
    <cellStyle name="Normal 3 2 3 2 5 8 2" xfId="20204" xr:uid="{00000000-0005-0000-0000-0000D14E0000}"/>
    <cellStyle name="Normal 3 2 3 2 5 9" xfId="20205" xr:uid="{00000000-0005-0000-0000-0000D24E0000}"/>
    <cellStyle name="Normal 3 2 3 2 5 9 2" xfId="20206" xr:uid="{00000000-0005-0000-0000-0000D34E0000}"/>
    <cellStyle name="Normal 3 2 3 2 6" xfId="20207" xr:uid="{00000000-0005-0000-0000-0000D44E0000}"/>
    <cellStyle name="Normal 3 2 3 2 6 2" xfId="20208" xr:uid="{00000000-0005-0000-0000-0000D54E0000}"/>
    <cellStyle name="Normal 3 2 3 2 6 2 2" xfId="20209" xr:uid="{00000000-0005-0000-0000-0000D64E0000}"/>
    <cellStyle name="Normal 3 2 3 2 6 2 2 2" xfId="20210" xr:uid="{00000000-0005-0000-0000-0000D74E0000}"/>
    <cellStyle name="Normal 3 2 3 2 6 2 2 2 2" xfId="20211" xr:uid="{00000000-0005-0000-0000-0000D84E0000}"/>
    <cellStyle name="Normal 3 2 3 2 6 2 2 2 2 2" xfId="20212" xr:uid="{00000000-0005-0000-0000-0000D94E0000}"/>
    <cellStyle name="Normal 3 2 3 2 6 2 2 2 2 2 2" xfId="20213" xr:uid="{00000000-0005-0000-0000-0000DA4E0000}"/>
    <cellStyle name="Normal 3 2 3 2 6 2 2 2 2 3" xfId="20214" xr:uid="{00000000-0005-0000-0000-0000DB4E0000}"/>
    <cellStyle name="Normal 3 2 3 2 6 2 2 2 3" xfId="20215" xr:uid="{00000000-0005-0000-0000-0000DC4E0000}"/>
    <cellStyle name="Normal 3 2 3 2 6 2 2 2 3 2" xfId="20216" xr:uid="{00000000-0005-0000-0000-0000DD4E0000}"/>
    <cellStyle name="Normal 3 2 3 2 6 2 2 2 4" xfId="20217" xr:uid="{00000000-0005-0000-0000-0000DE4E0000}"/>
    <cellStyle name="Normal 3 2 3 2 6 2 2 3" xfId="20218" xr:uid="{00000000-0005-0000-0000-0000DF4E0000}"/>
    <cellStyle name="Normal 3 2 3 2 6 2 2 3 2" xfId="20219" xr:uid="{00000000-0005-0000-0000-0000E04E0000}"/>
    <cellStyle name="Normal 3 2 3 2 6 2 2 3 2 2" xfId="20220" xr:uid="{00000000-0005-0000-0000-0000E14E0000}"/>
    <cellStyle name="Normal 3 2 3 2 6 2 2 3 3" xfId="20221" xr:uid="{00000000-0005-0000-0000-0000E24E0000}"/>
    <cellStyle name="Normal 3 2 3 2 6 2 2 4" xfId="20222" xr:uid="{00000000-0005-0000-0000-0000E34E0000}"/>
    <cellStyle name="Normal 3 2 3 2 6 2 2 4 2" xfId="20223" xr:uid="{00000000-0005-0000-0000-0000E44E0000}"/>
    <cellStyle name="Normal 3 2 3 2 6 2 2 5" xfId="20224" xr:uid="{00000000-0005-0000-0000-0000E54E0000}"/>
    <cellStyle name="Normal 3 2 3 2 6 2 3" xfId="20225" xr:uid="{00000000-0005-0000-0000-0000E64E0000}"/>
    <cellStyle name="Normal 3 2 3 2 6 2 3 2" xfId="20226" xr:uid="{00000000-0005-0000-0000-0000E74E0000}"/>
    <cellStyle name="Normal 3 2 3 2 6 2 3 2 2" xfId="20227" xr:uid="{00000000-0005-0000-0000-0000E84E0000}"/>
    <cellStyle name="Normal 3 2 3 2 6 2 3 2 2 2" xfId="20228" xr:uid="{00000000-0005-0000-0000-0000E94E0000}"/>
    <cellStyle name="Normal 3 2 3 2 6 2 3 2 3" xfId="20229" xr:uid="{00000000-0005-0000-0000-0000EA4E0000}"/>
    <cellStyle name="Normal 3 2 3 2 6 2 3 3" xfId="20230" xr:uid="{00000000-0005-0000-0000-0000EB4E0000}"/>
    <cellStyle name="Normal 3 2 3 2 6 2 3 3 2" xfId="20231" xr:uid="{00000000-0005-0000-0000-0000EC4E0000}"/>
    <cellStyle name="Normal 3 2 3 2 6 2 3 4" xfId="20232" xr:uid="{00000000-0005-0000-0000-0000ED4E0000}"/>
    <cellStyle name="Normal 3 2 3 2 6 2 4" xfId="20233" xr:uid="{00000000-0005-0000-0000-0000EE4E0000}"/>
    <cellStyle name="Normal 3 2 3 2 6 2 4 2" xfId="20234" xr:uid="{00000000-0005-0000-0000-0000EF4E0000}"/>
    <cellStyle name="Normal 3 2 3 2 6 2 4 2 2" xfId="20235" xr:uid="{00000000-0005-0000-0000-0000F04E0000}"/>
    <cellStyle name="Normal 3 2 3 2 6 2 4 2 2 2" xfId="20236" xr:uid="{00000000-0005-0000-0000-0000F14E0000}"/>
    <cellStyle name="Normal 3 2 3 2 6 2 4 2 3" xfId="20237" xr:uid="{00000000-0005-0000-0000-0000F24E0000}"/>
    <cellStyle name="Normal 3 2 3 2 6 2 4 3" xfId="20238" xr:uid="{00000000-0005-0000-0000-0000F34E0000}"/>
    <cellStyle name="Normal 3 2 3 2 6 2 4 3 2" xfId="20239" xr:uid="{00000000-0005-0000-0000-0000F44E0000}"/>
    <cellStyle name="Normal 3 2 3 2 6 2 4 4" xfId="20240" xr:uid="{00000000-0005-0000-0000-0000F54E0000}"/>
    <cellStyle name="Normal 3 2 3 2 6 2 5" xfId="20241" xr:uid="{00000000-0005-0000-0000-0000F64E0000}"/>
    <cellStyle name="Normal 3 2 3 2 6 2 5 2" xfId="20242" xr:uid="{00000000-0005-0000-0000-0000F74E0000}"/>
    <cellStyle name="Normal 3 2 3 2 6 2 5 2 2" xfId="20243" xr:uid="{00000000-0005-0000-0000-0000F84E0000}"/>
    <cellStyle name="Normal 3 2 3 2 6 2 5 3" xfId="20244" xr:uid="{00000000-0005-0000-0000-0000F94E0000}"/>
    <cellStyle name="Normal 3 2 3 2 6 2 6" xfId="20245" xr:uid="{00000000-0005-0000-0000-0000FA4E0000}"/>
    <cellStyle name="Normal 3 2 3 2 6 2 6 2" xfId="20246" xr:uid="{00000000-0005-0000-0000-0000FB4E0000}"/>
    <cellStyle name="Normal 3 2 3 2 6 2 7" xfId="20247" xr:uid="{00000000-0005-0000-0000-0000FC4E0000}"/>
    <cellStyle name="Normal 3 2 3 2 6 2 7 2" xfId="20248" xr:uid="{00000000-0005-0000-0000-0000FD4E0000}"/>
    <cellStyle name="Normal 3 2 3 2 6 2 8" xfId="20249" xr:uid="{00000000-0005-0000-0000-0000FE4E0000}"/>
    <cellStyle name="Normal 3 2 3 2 6 3" xfId="20250" xr:uid="{00000000-0005-0000-0000-0000FF4E0000}"/>
    <cellStyle name="Normal 3 2 3 2 6 3 2" xfId="20251" xr:uid="{00000000-0005-0000-0000-0000004F0000}"/>
    <cellStyle name="Normal 3 2 3 2 6 3 2 2" xfId="20252" xr:uid="{00000000-0005-0000-0000-0000014F0000}"/>
    <cellStyle name="Normal 3 2 3 2 6 3 2 2 2" xfId="20253" xr:uid="{00000000-0005-0000-0000-0000024F0000}"/>
    <cellStyle name="Normal 3 2 3 2 6 3 2 2 2 2" xfId="20254" xr:uid="{00000000-0005-0000-0000-0000034F0000}"/>
    <cellStyle name="Normal 3 2 3 2 6 3 2 2 3" xfId="20255" xr:uid="{00000000-0005-0000-0000-0000044F0000}"/>
    <cellStyle name="Normal 3 2 3 2 6 3 2 3" xfId="20256" xr:uid="{00000000-0005-0000-0000-0000054F0000}"/>
    <cellStyle name="Normal 3 2 3 2 6 3 2 3 2" xfId="20257" xr:uid="{00000000-0005-0000-0000-0000064F0000}"/>
    <cellStyle name="Normal 3 2 3 2 6 3 2 4" xfId="20258" xr:uid="{00000000-0005-0000-0000-0000074F0000}"/>
    <cellStyle name="Normal 3 2 3 2 6 3 3" xfId="20259" xr:uid="{00000000-0005-0000-0000-0000084F0000}"/>
    <cellStyle name="Normal 3 2 3 2 6 3 3 2" xfId="20260" xr:uid="{00000000-0005-0000-0000-0000094F0000}"/>
    <cellStyle name="Normal 3 2 3 2 6 3 3 2 2" xfId="20261" xr:uid="{00000000-0005-0000-0000-00000A4F0000}"/>
    <cellStyle name="Normal 3 2 3 2 6 3 3 3" xfId="20262" xr:uid="{00000000-0005-0000-0000-00000B4F0000}"/>
    <cellStyle name="Normal 3 2 3 2 6 3 4" xfId="20263" xr:uid="{00000000-0005-0000-0000-00000C4F0000}"/>
    <cellStyle name="Normal 3 2 3 2 6 3 4 2" xfId="20264" xr:uid="{00000000-0005-0000-0000-00000D4F0000}"/>
    <cellStyle name="Normal 3 2 3 2 6 3 5" xfId="20265" xr:uid="{00000000-0005-0000-0000-00000E4F0000}"/>
    <cellStyle name="Normal 3 2 3 2 6 4" xfId="20266" xr:uid="{00000000-0005-0000-0000-00000F4F0000}"/>
    <cellStyle name="Normal 3 2 3 2 6 4 2" xfId="20267" xr:uid="{00000000-0005-0000-0000-0000104F0000}"/>
    <cellStyle name="Normal 3 2 3 2 6 4 2 2" xfId="20268" xr:uid="{00000000-0005-0000-0000-0000114F0000}"/>
    <cellStyle name="Normal 3 2 3 2 6 4 2 2 2" xfId="20269" xr:uid="{00000000-0005-0000-0000-0000124F0000}"/>
    <cellStyle name="Normal 3 2 3 2 6 4 2 3" xfId="20270" xr:uid="{00000000-0005-0000-0000-0000134F0000}"/>
    <cellStyle name="Normal 3 2 3 2 6 4 3" xfId="20271" xr:uid="{00000000-0005-0000-0000-0000144F0000}"/>
    <cellStyle name="Normal 3 2 3 2 6 4 3 2" xfId="20272" xr:uid="{00000000-0005-0000-0000-0000154F0000}"/>
    <cellStyle name="Normal 3 2 3 2 6 4 4" xfId="20273" xr:uid="{00000000-0005-0000-0000-0000164F0000}"/>
    <cellStyle name="Normal 3 2 3 2 6 5" xfId="20274" xr:uid="{00000000-0005-0000-0000-0000174F0000}"/>
    <cellStyle name="Normal 3 2 3 2 6 5 2" xfId="20275" xr:uid="{00000000-0005-0000-0000-0000184F0000}"/>
    <cellStyle name="Normal 3 2 3 2 6 5 2 2" xfId="20276" xr:uid="{00000000-0005-0000-0000-0000194F0000}"/>
    <cellStyle name="Normal 3 2 3 2 6 5 2 2 2" xfId="20277" xr:uid="{00000000-0005-0000-0000-00001A4F0000}"/>
    <cellStyle name="Normal 3 2 3 2 6 5 2 3" xfId="20278" xr:uid="{00000000-0005-0000-0000-00001B4F0000}"/>
    <cellStyle name="Normal 3 2 3 2 6 5 3" xfId="20279" xr:uid="{00000000-0005-0000-0000-00001C4F0000}"/>
    <cellStyle name="Normal 3 2 3 2 6 5 3 2" xfId="20280" xr:uid="{00000000-0005-0000-0000-00001D4F0000}"/>
    <cellStyle name="Normal 3 2 3 2 6 5 4" xfId="20281" xr:uid="{00000000-0005-0000-0000-00001E4F0000}"/>
    <cellStyle name="Normal 3 2 3 2 6 6" xfId="20282" xr:uid="{00000000-0005-0000-0000-00001F4F0000}"/>
    <cellStyle name="Normal 3 2 3 2 6 6 2" xfId="20283" xr:uid="{00000000-0005-0000-0000-0000204F0000}"/>
    <cellStyle name="Normal 3 2 3 2 6 6 2 2" xfId="20284" xr:uid="{00000000-0005-0000-0000-0000214F0000}"/>
    <cellStyle name="Normal 3 2 3 2 6 6 3" xfId="20285" xr:uid="{00000000-0005-0000-0000-0000224F0000}"/>
    <cellStyle name="Normal 3 2 3 2 6 7" xfId="20286" xr:uid="{00000000-0005-0000-0000-0000234F0000}"/>
    <cellStyle name="Normal 3 2 3 2 6 7 2" xfId="20287" xr:uid="{00000000-0005-0000-0000-0000244F0000}"/>
    <cellStyle name="Normal 3 2 3 2 6 8" xfId="20288" xr:uid="{00000000-0005-0000-0000-0000254F0000}"/>
    <cellStyle name="Normal 3 2 3 2 6 8 2" xfId="20289" xr:uid="{00000000-0005-0000-0000-0000264F0000}"/>
    <cellStyle name="Normal 3 2 3 2 6 9" xfId="20290" xr:uid="{00000000-0005-0000-0000-0000274F0000}"/>
    <cellStyle name="Normal 3 2 3 2 7" xfId="20291" xr:uid="{00000000-0005-0000-0000-0000284F0000}"/>
    <cellStyle name="Normal 3 2 3 2 7 2" xfId="20292" xr:uid="{00000000-0005-0000-0000-0000294F0000}"/>
    <cellStyle name="Normal 3 2 3 2 7 2 2" xfId="20293" xr:uid="{00000000-0005-0000-0000-00002A4F0000}"/>
    <cellStyle name="Normal 3 2 3 2 7 2 2 2" xfId="20294" xr:uid="{00000000-0005-0000-0000-00002B4F0000}"/>
    <cellStyle name="Normal 3 2 3 2 7 2 2 2 2" xfId="20295" xr:uid="{00000000-0005-0000-0000-00002C4F0000}"/>
    <cellStyle name="Normal 3 2 3 2 7 2 2 2 2 2" xfId="20296" xr:uid="{00000000-0005-0000-0000-00002D4F0000}"/>
    <cellStyle name="Normal 3 2 3 2 7 2 2 2 3" xfId="20297" xr:uid="{00000000-0005-0000-0000-00002E4F0000}"/>
    <cellStyle name="Normal 3 2 3 2 7 2 2 3" xfId="20298" xr:uid="{00000000-0005-0000-0000-00002F4F0000}"/>
    <cellStyle name="Normal 3 2 3 2 7 2 2 3 2" xfId="20299" xr:uid="{00000000-0005-0000-0000-0000304F0000}"/>
    <cellStyle name="Normal 3 2 3 2 7 2 2 4" xfId="20300" xr:uid="{00000000-0005-0000-0000-0000314F0000}"/>
    <cellStyle name="Normal 3 2 3 2 7 2 3" xfId="20301" xr:uid="{00000000-0005-0000-0000-0000324F0000}"/>
    <cellStyle name="Normal 3 2 3 2 7 2 3 2" xfId="20302" xr:uid="{00000000-0005-0000-0000-0000334F0000}"/>
    <cellStyle name="Normal 3 2 3 2 7 2 3 2 2" xfId="20303" xr:uid="{00000000-0005-0000-0000-0000344F0000}"/>
    <cellStyle name="Normal 3 2 3 2 7 2 3 3" xfId="20304" xr:uid="{00000000-0005-0000-0000-0000354F0000}"/>
    <cellStyle name="Normal 3 2 3 2 7 2 4" xfId="20305" xr:uid="{00000000-0005-0000-0000-0000364F0000}"/>
    <cellStyle name="Normal 3 2 3 2 7 2 4 2" xfId="20306" xr:uid="{00000000-0005-0000-0000-0000374F0000}"/>
    <cellStyle name="Normal 3 2 3 2 7 2 5" xfId="20307" xr:uid="{00000000-0005-0000-0000-0000384F0000}"/>
    <cellStyle name="Normal 3 2 3 2 7 3" xfId="20308" xr:uid="{00000000-0005-0000-0000-0000394F0000}"/>
    <cellStyle name="Normal 3 2 3 2 7 3 2" xfId="20309" xr:uid="{00000000-0005-0000-0000-00003A4F0000}"/>
    <cellStyle name="Normal 3 2 3 2 7 3 2 2" xfId="20310" xr:uid="{00000000-0005-0000-0000-00003B4F0000}"/>
    <cellStyle name="Normal 3 2 3 2 7 3 2 2 2" xfId="20311" xr:uid="{00000000-0005-0000-0000-00003C4F0000}"/>
    <cellStyle name="Normal 3 2 3 2 7 3 2 3" xfId="20312" xr:uid="{00000000-0005-0000-0000-00003D4F0000}"/>
    <cellStyle name="Normal 3 2 3 2 7 3 3" xfId="20313" xr:uid="{00000000-0005-0000-0000-00003E4F0000}"/>
    <cellStyle name="Normal 3 2 3 2 7 3 3 2" xfId="20314" xr:uid="{00000000-0005-0000-0000-00003F4F0000}"/>
    <cellStyle name="Normal 3 2 3 2 7 3 4" xfId="20315" xr:uid="{00000000-0005-0000-0000-0000404F0000}"/>
    <cellStyle name="Normal 3 2 3 2 7 4" xfId="20316" xr:uid="{00000000-0005-0000-0000-0000414F0000}"/>
    <cellStyle name="Normal 3 2 3 2 7 4 2" xfId="20317" xr:uid="{00000000-0005-0000-0000-0000424F0000}"/>
    <cellStyle name="Normal 3 2 3 2 7 4 2 2" xfId="20318" xr:uid="{00000000-0005-0000-0000-0000434F0000}"/>
    <cellStyle name="Normal 3 2 3 2 7 4 2 2 2" xfId="20319" xr:uid="{00000000-0005-0000-0000-0000444F0000}"/>
    <cellStyle name="Normal 3 2 3 2 7 4 2 3" xfId="20320" xr:uid="{00000000-0005-0000-0000-0000454F0000}"/>
    <cellStyle name="Normal 3 2 3 2 7 4 3" xfId="20321" xr:uid="{00000000-0005-0000-0000-0000464F0000}"/>
    <cellStyle name="Normal 3 2 3 2 7 4 3 2" xfId="20322" xr:uid="{00000000-0005-0000-0000-0000474F0000}"/>
    <cellStyle name="Normal 3 2 3 2 7 4 4" xfId="20323" xr:uid="{00000000-0005-0000-0000-0000484F0000}"/>
    <cellStyle name="Normal 3 2 3 2 7 5" xfId="20324" xr:uid="{00000000-0005-0000-0000-0000494F0000}"/>
    <cellStyle name="Normal 3 2 3 2 7 5 2" xfId="20325" xr:uid="{00000000-0005-0000-0000-00004A4F0000}"/>
    <cellStyle name="Normal 3 2 3 2 7 5 2 2" xfId="20326" xr:uid="{00000000-0005-0000-0000-00004B4F0000}"/>
    <cellStyle name="Normal 3 2 3 2 7 5 3" xfId="20327" xr:uid="{00000000-0005-0000-0000-00004C4F0000}"/>
    <cellStyle name="Normal 3 2 3 2 7 6" xfId="20328" xr:uid="{00000000-0005-0000-0000-00004D4F0000}"/>
    <cellStyle name="Normal 3 2 3 2 7 6 2" xfId="20329" xr:uid="{00000000-0005-0000-0000-00004E4F0000}"/>
    <cellStyle name="Normal 3 2 3 2 7 7" xfId="20330" xr:uid="{00000000-0005-0000-0000-00004F4F0000}"/>
    <cellStyle name="Normal 3 2 3 2 7 7 2" xfId="20331" xr:uid="{00000000-0005-0000-0000-0000504F0000}"/>
    <cellStyle name="Normal 3 2 3 2 7 8" xfId="20332" xr:uid="{00000000-0005-0000-0000-0000514F0000}"/>
    <cellStyle name="Normal 3 2 3 2 8" xfId="20333" xr:uid="{00000000-0005-0000-0000-0000524F0000}"/>
    <cellStyle name="Normal 3 2 3 2 8 2" xfId="20334" xr:uid="{00000000-0005-0000-0000-0000534F0000}"/>
    <cellStyle name="Normal 3 2 3 2 8 2 2" xfId="20335" xr:uid="{00000000-0005-0000-0000-0000544F0000}"/>
    <cellStyle name="Normal 3 2 3 2 8 2 2 2" xfId="20336" xr:uid="{00000000-0005-0000-0000-0000554F0000}"/>
    <cellStyle name="Normal 3 2 3 2 8 2 2 2 2" xfId="20337" xr:uid="{00000000-0005-0000-0000-0000564F0000}"/>
    <cellStyle name="Normal 3 2 3 2 8 2 2 2 2 2" xfId="20338" xr:uid="{00000000-0005-0000-0000-0000574F0000}"/>
    <cellStyle name="Normal 3 2 3 2 8 2 2 2 3" xfId="20339" xr:uid="{00000000-0005-0000-0000-0000584F0000}"/>
    <cellStyle name="Normal 3 2 3 2 8 2 2 3" xfId="20340" xr:uid="{00000000-0005-0000-0000-0000594F0000}"/>
    <cellStyle name="Normal 3 2 3 2 8 2 2 3 2" xfId="20341" xr:uid="{00000000-0005-0000-0000-00005A4F0000}"/>
    <cellStyle name="Normal 3 2 3 2 8 2 2 4" xfId="20342" xr:uid="{00000000-0005-0000-0000-00005B4F0000}"/>
    <cellStyle name="Normal 3 2 3 2 8 2 3" xfId="20343" xr:uid="{00000000-0005-0000-0000-00005C4F0000}"/>
    <cellStyle name="Normal 3 2 3 2 8 2 3 2" xfId="20344" xr:uid="{00000000-0005-0000-0000-00005D4F0000}"/>
    <cellStyle name="Normal 3 2 3 2 8 2 3 2 2" xfId="20345" xr:uid="{00000000-0005-0000-0000-00005E4F0000}"/>
    <cellStyle name="Normal 3 2 3 2 8 2 3 3" xfId="20346" xr:uid="{00000000-0005-0000-0000-00005F4F0000}"/>
    <cellStyle name="Normal 3 2 3 2 8 2 4" xfId="20347" xr:uid="{00000000-0005-0000-0000-0000604F0000}"/>
    <cellStyle name="Normal 3 2 3 2 8 2 4 2" xfId="20348" xr:uid="{00000000-0005-0000-0000-0000614F0000}"/>
    <cellStyle name="Normal 3 2 3 2 8 2 5" xfId="20349" xr:uid="{00000000-0005-0000-0000-0000624F0000}"/>
    <cellStyle name="Normal 3 2 3 2 8 3" xfId="20350" xr:uid="{00000000-0005-0000-0000-0000634F0000}"/>
    <cellStyle name="Normal 3 2 3 2 8 3 2" xfId="20351" xr:uid="{00000000-0005-0000-0000-0000644F0000}"/>
    <cellStyle name="Normal 3 2 3 2 8 3 2 2" xfId="20352" xr:uid="{00000000-0005-0000-0000-0000654F0000}"/>
    <cellStyle name="Normal 3 2 3 2 8 3 2 2 2" xfId="20353" xr:uid="{00000000-0005-0000-0000-0000664F0000}"/>
    <cellStyle name="Normal 3 2 3 2 8 3 2 3" xfId="20354" xr:uid="{00000000-0005-0000-0000-0000674F0000}"/>
    <cellStyle name="Normal 3 2 3 2 8 3 3" xfId="20355" xr:uid="{00000000-0005-0000-0000-0000684F0000}"/>
    <cellStyle name="Normal 3 2 3 2 8 3 3 2" xfId="20356" xr:uid="{00000000-0005-0000-0000-0000694F0000}"/>
    <cellStyle name="Normal 3 2 3 2 8 3 4" xfId="20357" xr:uid="{00000000-0005-0000-0000-00006A4F0000}"/>
    <cellStyle name="Normal 3 2 3 2 8 4" xfId="20358" xr:uid="{00000000-0005-0000-0000-00006B4F0000}"/>
    <cellStyle name="Normal 3 2 3 2 8 4 2" xfId="20359" xr:uid="{00000000-0005-0000-0000-00006C4F0000}"/>
    <cellStyle name="Normal 3 2 3 2 8 4 2 2" xfId="20360" xr:uid="{00000000-0005-0000-0000-00006D4F0000}"/>
    <cellStyle name="Normal 3 2 3 2 8 4 2 2 2" xfId="20361" xr:uid="{00000000-0005-0000-0000-00006E4F0000}"/>
    <cellStyle name="Normal 3 2 3 2 8 4 2 3" xfId="20362" xr:uid="{00000000-0005-0000-0000-00006F4F0000}"/>
    <cellStyle name="Normal 3 2 3 2 8 4 3" xfId="20363" xr:uid="{00000000-0005-0000-0000-0000704F0000}"/>
    <cellStyle name="Normal 3 2 3 2 8 4 3 2" xfId="20364" xr:uid="{00000000-0005-0000-0000-0000714F0000}"/>
    <cellStyle name="Normal 3 2 3 2 8 4 4" xfId="20365" xr:uid="{00000000-0005-0000-0000-0000724F0000}"/>
    <cellStyle name="Normal 3 2 3 2 8 5" xfId="20366" xr:uid="{00000000-0005-0000-0000-0000734F0000}"/>
    <cellStyle name="Normal 3 2 3 2 8 5 2" xfId="20367" xr:uid="{00000000-0005-0000-0000-0000744F0000}"/>
    <cellStyle name="Normal 3 2 3 2 8 5 2 2" xfId="20368" xr:uid="{00000000-0005-0000-0000-0000754F0000}"/>
    <cellStyle name="Normal 3 2 3 2 8 5 3" xfId="20369" xr:uid="{00000000-0005-0000-0000-0000764F0000}"/>
    <cellStyle name="Normal 3 2 3 2 8 6" xfId="20370" xr:uid="{00000000-0005-0000-0000-0000774F0000}"/>
    <cellStyle name="Normal 3 2 3 2 8 6 2" xfId="20371" xr:uid="{00000000-0005-0000-0000-0000784F0000}"/>
    <cellStyle name="Normal 3 2 3 2 8 7" xfId="20372" xr:uid="{00000000-0005-0000-0000-0000794F0000}"/>
    <cellStyle name="Normal 3 2 3 2 8 7 2" xfId="20373" xr:uid="{00000000-0005-0000-0000-00007A4F0000}"/>
    <cellStyle name="Normal 3 2 3 2 8 8" xfId="20374" xr:uid="{00000000-0005-0000-0000-00007B4F0000}"/>
    <cellStyle name="Normal 3 2 3 2 9" xfId="20375" xr:uid="{00000000-0005-0000-0000-00007C4F0000}"/>
    <cellStyle name="Normal 3 2 3 2 9 2" xfId="20376" xr:uid="{00000000-0005-0000-0000-00007D4F0000}"/>
    <cellStyle name="Normal 3 2 3 2 9 2 2" xfId="20377" xr:uid="{00000000-0005-0000-0000-00007E4F0000}"/>
    <cellStyle name="Normal 3 2 3 2 9 2 2 2" xfId="20378" xr:uid="{00000000-0005-0000-0000-00007F4F0000}"/>
    <cellStyle name="Normal 3 2 3 2 9 2 2 2 2" xfId="20379" xr:uid="{00000000-0005-0000-0000-0000804F0000}"/>
    <cellStyle name="Normal 3 2 3 2 9 2 2 2 2 2" xfId="20380" xr:uid="{00000000-0005-0000-0000-0000814F0000}"/>
    <cellStyle name="Normal 3 2 3 2 9 2 2 2 3" xfId="20381" xr:uid="{00000000-0005-0000-0000-0000824F0000}"/>
    <cellStyle name="Normal 3 2 3 2 9 2 2 3" xfId="20382" xr:uid="{00000000-0005-0000-0000-0000834F0000}"/>
    <cellStyle name="Normal 3 2 3 2 9 2 2 3 2" xfId="20383" xr:uid="{00000000-0005-0000-0000-0000844F0000}"/>
    <cellStyle name="Normal 3 2 3 2 9 2 2 4" xfId="20384" xr:uid="{00000000-0005-0000-0000-0000854F0000}"/>
    <cellStyle name="Normal 3 2 3 2 9 2 3" xfId="20385" xr:uid="{00000000-0005-0000-0000-0000864F0000}"/>
    <cellStyle name="Normal 3 2 3 2 9 2 3 2" xfId="20386" xr:uid="{00000000-0005-0000-0000-0000874F0000}"/>
    <cellStyle name="Normal 3 2 3 2 9 2 3 2 2" xfId="20387" xr:uid="{00000000-0005-0000-0000-0000884F0000}"/>
    <cellStyle name="Normal 3 2 3 2 9 2 3 3" xfId="20388" xr:uid="{00000000-0005-0000-0000-0000894F0000}"/>
    <cellStyle name="Normal 3 2 3 2 9 2 4" xfId="20389" xr:uid="{00000000-0005-0000-0000-00008A4F0000}"/>
    <cellStyle name="Normal 3 2 3 2 9 2 4 2" xfId="20390" xr:uid="{00000000-0005-0000-0000-00008B4F0000}"/>
    <cellStyle name="Normal 3 2 3 2 9 2 5" xfId="20391" xr:uid="{00000000-0005-0000-0000-00008C4F0000}"/>
    <cellStyle name="Normal 3 2 3 2 9 3" xfId="20392" xr:uid="{00000000-0005-0000-0000-00008D4F0000}"/>
    <cellStyle name="Normal 3 2 3 2 9 3 2" xfId="20393" xr:uid="{00000000-0005-0000-0000-00008E4F0000}"/>
    <cellStyle name="Normal 3 2 3 2 9 3 2 2" xfId="20394" xr:uid="{00000000-0005-0000-0000-00008F4F0000}"/>
    <cellStyle name="Normal 3 2 3 2 9 3 2 2 2" xfId="20395" xr:uid="{00000000-0005-0000-0000-0000904F0000}"/>
    <cellStyle name="Normal 3 2 3 2 9 3 2 3" xfId="20396" xr:uid="{00000000-0005-0000-0000-0000914F0000}"/>
    <cellStyle name="Normal 3 2 3 2 9 3 3" xfId="20397" xr:uid="{00000000-0005-0000-0000-0000924F0000}"/>
    <cellStyle name="Normal 3 2 3 2 9 3 3 2" xfId="20398" xr:uid="{00000000-0005-0000-0000-0000934F0000}"/>
    <cellStyle name="Normal 3 2 3 2 9 3 4" xfId="20399" xr:uid="{00000000-0005-0000-0000-0000944F0000}"/>
    <cellStyle name="Normal 3 2 3 2 9 4" xfId="20400" xr:uid="{00000000-0005-0000-0000-0000954F0000}"/>
    <cellStyle name="Normal 3 2 3 2 9 4 2" xfId="20401" xr:uid="{00000000-0005-0000-0000-0000964F0000}"/>
    <cellStyle name="Normal 3 2 3 2 9 4 2 2" xfId="20402" xr:uid="{00000000-0005-0000-0000-0000974F0000}"/>
    <cellStyle name="Normal 3 2 3 2 9 4 3" xfId="20403" xr:uid="{00000000-0005-0000-0000-0000984F0000}"/>
    <cellStyle name="Normal 3 2 3 2 9 5" xfId="20404" xr:uid="{00000000-0005-0000-0000-0000994F0000}"/>
    <cellStyle name="Normal 3 2 3 2 9 5 2" xfId="20405" xr:uid="{00000000-0005-0000-0000-00009A4F0000}"/>
    <cellStyle name="Normal 3 2 3 2 9 6" xfId="20406" xr:uid="{00000000-0005-0000-0000-00009B4F0000}"/>
    <cellStyle name="Normal 3 2 3 3" xfId="20407" xr:uid="{00000000-0005-0000-0000-00009C4F0000}"/>
    <cellStyle name="Normal 3 2 3 3 10" xfId="20408" xr:uid="{00000000-0005-0000-0000-00009D4F0000}"/>
    <cellStyle name="Normal 3 2 3 3 10 2" xfId="20409" xr:uid="{00000000-0005-0000-0000-00009E4F0000}"/>
    <cellStyle name="Normal 3 2 3 3 10 2 2" xfId="20410" xr:uid="{00000000-0005-0000-0000-00009F4F0000}"/>
    <cellStyle name="Normal 3 2 3 3 10 2 2 2" xfId="20411" xr:uid="{00000000-0005-0000-0000-0000A04F0000}"/>
    <cellStyle name="Normal 3 2 3 3 10 2 3" xfId="20412" xr:uid="{00000000-0005-0000-0000-0000A14F0000}"/>
    <cellStyle name="Normal 3 2 3 3 10 3" xfId="20413" xr:uid="{00000000-0005-0000-0000-0000A24F0000}"/>
    <cellStyle name="Normal 3 2 3 3 10 3 2" xfId="20414" xr:uid="{00000000-0005-0000-0000-0000A34F0000}"/>
    <cellStyle name="Normal 3 2 3 3 10 4" xfId="20415" xr:uid="{00000000-0005-0000-0000-0000A44F0000}"/>
    <cellStyle name="Normal 3 2 3 3 11" xfId="20416" xr:uid="{00000000-0005-0000-0000-0000A54F0000}"/>
    <cellStyle name="Normal 3 2 3 3 11 2" xfId="20417" xr:uid="{00000000-0005-0000-0000-0000A64F0000}"/>
    <cellStyle name="Normal 3 2 3 3 11 2 2" xfId="20418" xr:uid="{00000000-0005-0000-0000-0000A74F0000}"/>
    <cellStyle name="Normal 3 2 3 3 11 2 2 2" xfId="20419" xr:uid="{00000000-0005-0000-0000-0000A84F0000}"/>
    <cellStyle name="Normal 3 2 3 3 11 2 3" xfId="20420" xr:uid="{00000000-0005-0000-0000-0000A94F0000}"/>
    <cellStyle name="Normal 3 2 3 3 11 3" xfId="20421" xr:uid="{00000000-0005-0000-0000-0000AA4F0000}"/>
    <cellStyle name="Normal 3 2 3 3 11 3 2" xfId="20422" xr:uid="{00000000-0005-0000-0000-0000AB4F0000}"/>
    <cellStyle name="Normal 3 2 3 3 11 4" xfId="20423" xr:uid="{00000000-0005-0000-0000-0000AC4F0000}"/>
    <cellStyle name="Normal 3 2 3 3 12" xfId="20424" xr:uid="{00000000-0005-0000-0000-0000AD4F0000}"/>
    <cellStyle name="Normal 3 2 3 3 12 2" xfId="20425" xr:uid="{00000000-0005-0000-0000-0000AE4F0000}"/>
    <cellStyle name="Normal 3 2 3 3 12 2 2" xfId="20426" xr:uid="{00000000-0005-0000-0000-0000AF4F0000}"/>
    <cellStyle name="Normal 3 2 3 3 12 2 2 2" xfId="20427" xr:uid="{00000000-0005-0000-0000-0000B04F0000}"/>
    <cellStyle name="Normal 3 2 3 3 12 2 3" xfId="20428" xr:uid="{00000000-0005-0000-0000-0000B14F0000}"/>
    <cellStyle name="Normal 3 2 3 3 12 3" xfId="20429" xr:uid="{00000000-0005-0000-0000-0000B24F0000}"/>
    <cellStyle name="Normal 3 2 3 3 12 3 2" xfId="20430" xr:uid="{00000000-0005-0000-0000-0000B34F0000}"/>
    <cellStyle name="Normal 3 2 3 3 12 4" xfId="20431" xr:uid="{00000000-0005-0000-0000-0000B44F0000}"/>
    <cellStyle name="Normal 3 2 3 3 13" xfId="20432" xr:uid="{00000000-0005-0000-0000-0000B54F0000}"/>
    <cellStyle name="Normal 3 2 3 3 13 2" xfId="20433" xr:uid="{00000000-0005-0000-0000-0000B64F0000}"/>
    <cellStyle name="Normal 3 2 3 3 13 2 2" xfId="20434" xr:uid="{00000000-0005-0000-0000-0000B74F0000}"/>
    <cellStyle name="Normal 3 2 3 3 13 3" xfId="20435" xr:uid="{00000000-0005-0000-0000-0000B84F0000}"/>
    <cellStyle name="Normal 3 2 3 3 14" xfId="20436" xr:uid="{00000000-0005-0000-0000-0000B94F0000}"/>
    <cellStyle name="Normal 3 2 3 3 14 2" xfId="20437" xr:uid="{00000000-0005-0000-0000-0000BA4F0000}"/>
    <cellStyle name="Normal 3 2 3 3 15" xfId="20438" xr:uid="{00000000-0005-0000-0000-0000BB4F0000}"/>
    <cellStyle name="Normal 3 2 3 3 15 2" xfId="20439" xr:uid="{00000000-0005-0000-0000-0000BC4F0000}"/>
    <cellStyle name="Normal 3 2 3 3 16" xfId="20440" xr:uid="{00000000-0005-0000-0000-0000BD4F0000}"/>
    <cellStyle name="Normal 3 2 3 3 2" xfId="20441" xr:uid="{00000000-0005-0000-0000-0000BE4F0000}"/>
    <cellStyle name="Normal 3 2 3 3 2 10" xfId="20442" xr:uid="{00000000-0005-0000-0000-0000BF4F0000}"/>
    <cellStyle name="Normal 3 2 3 3 2 2" xfId="20443" xr:uid="{00000000-0005-0000-0000-0000C04F0000}"/>
    <cellStyle name="Normal 3 2 3 3 2 2 2" xfId="20444" xr:uid="{00000000-0005-0000-0000-0000C14F0000}"/>
    <cellStyle name="Normal 3 2 3 3 2 2 2 2" xfId="20445" xr:uid="{00000000-0005-0000-0000-0000C24F0000}"/>
    <cellStyle name="Normal 3 2 3 3 2 2 2 2 2" xfId="20446" xr:uid="{00000000-0005-0000-0000-0000C34F0000}"/>
    <cellStyle name="Normal 3 2 3 3 2 2 2 2 2 2" xfId="20447" xr:uid="{00000000-0005-0000-0000-0000C44F0000}"/>
    <cellStyle name="Normal 3 2 3 3 2 2 2 2 2 2 2" xfId="20448" xr:uid="{00000000-0005-0000-0000-0000C54F0000}"/>
    <cellStyle name="Normal 3 2 3 3 2 2 2 2 2 2 2 2" xfId="20449" xr:uid="{00000000-0005-0000-0000-0000C64F0000}"/>
    <cellStyle name="Normal 3 2 3 3 2 2 2 2 2 2 3" xfId="20450" xr:uid="{00000000-0005-0000-0000-0000C74F0000}"/>
    <cellStyle name="Normal 3 2 3 3 2 2 2 2 2 3" xfId="20451" xr:uid="{00000000-0005-0000-0000-0000C84F0000}"/>
    <cellStyle name="Normal 3 2 3 3 2 2 2 2 2 3 2" xfId="20452" xr:uid="{00000000-0005-0000-0000-0000C94F0000}"/>
    <cellStyle name="Normal 3 2 3 3 2 2 2 2 2 4" xfId="20453" xr:uid="{00000000-0005-0000-0000-0000CA4F0000}"/>
    <cellStyle name="Normal 3 2 3 3 2 2 2 2 3" xfId="20454" xr:uid="{00000000-0005-0000-0000-0000CB4F0000}"/>
    <cellStyle name="Normal 3 2 3 3 2 2 2 2 3 2" xfId="20455" xr:uid="{00000000-0005-0000-0000-0000CC4F0000}"/>
    <cellStyle name="Normal 3 2 3 3 2 2 2 2 3 2 2" xfId="20456" xr:uid="{00000000-0005-0000-0000-0000CD4F0000}"/>
    <cellStyle name="Normal 3 2 3 3 2 2 2 2 3 3" xfId="20457" xr:uid="{00000000-0005-0000-0000-0000CE4F0000}"/>
    <cellStyle name="Normal 3 2 3 3 2 2 2 2 4" xfId="20458" xr:uid="{00000000-0005-0000-0000-0000CF4F0000}"/>
    <cellStyle name="Normal 3 2 3 3 2 2 2 2 4 2" xfId="20459" xr:uid="{00000000-0005-0000-0000-0000D04F0000}"/>
    <cellStyle name="Normal 3 2 3 3 2 2 2 2 5" xfId="20460" xr:uid="{00000000-0005-0000-0000-0000D14F0000}"/>
    <cellStyle name="Normal 3 2 3 3 2 2 2 3" xfId="20461" xr:uid="{00000000-0005-0000-0000-0000D24F0000}"/>
    <cellStyle name="Normal 3 2 3 3 2 2 2 3 2" xfId="20462" xr:uid="{00000000-0005-0000-0000-0000D34F0000}"/>
    <cellStyle name="Normal 3 2 3 3 2 2 2 3 2 2" xfId="20463" xr:uid="{00000000-0005-0000-0000-0000D44F0000}"/>
    <cellStyle name="Normal 3 2 3 3 2 2 2 3 2 2 2" xfId="20464" xr:uid="{00000000-0005-0000-0000-0000D54F0000}"/>
    <cellStyle name="Normal 3 2 3 3 2 2 2 3 2 3" xfId="20465" xr:uid="{00000000-0005-0000-0000-0000D64F0000}"/>
    <cellStyle name="Normal 3 2 3 3 2 2 2 3 3" xfId="20466" xr:uid="{00000000-0005-0000-0000-0000D74F0000}"/>
    <cellStyle name="Normal 3 2 3 3 2 2 2 3 3 2" xfId="20467" xr:uid="{00000000-0005-0000-0000-0000D84F0000}"/>
    <cellStyle name="Normal 3 2 3 3 2 2 2 3 4" xfId="20468" xr:uid="{00000000-0005-0000-0000-0000D94F0000}"/>
    <cellStyle name="Normal 3 2 3 3 2 2 2 4" xfId="20469" xr:uid="{00000000-0005-0000-0000-0000DA4F0000}"/>
    <cellStyle name="Normal 3 2 3 3 2 2 2 4 2" xfId="20470" xr:uid="{00000000-0005-0000-0000-0000DB4F0000}"/>
    <cellStyle name="Normal 3 2 3 3 2 2 2 4 2 2" xfId="20471" xr:uid="{00000000-0005-0000-0000-0000DC4F0000}"/>
    <cellStyle name="Normal 3 2 3 3 2 2 2 4 2 2 2" xfId="20472" xr:uid="{00000000-0005-0000-0000-0000DD4F0000}"/>
    <cellStyle name="Normal 3 2 3 3 2 2 2 4 2 3" xfId="20473" xr:uid="{00000000-0005-0000-0000-0000DE4F0000}"/>
    <cellStyle name="Normal 3 2 3 3 2 2 2 4 3" xfId="20474" xr:uid="{00000000-0005-0000-0000-0000DF4F0000}"/>
    <cellStyle name="Normal 3 2 3 3 2 2 2 4 3 2" xfId="20475" xr:uid="{00000000-0005-0000-0000-0000E04F0000}"/>
    <cellStyle name="Normal 3 2 3 3 2 2 2 4 4" xfId="20476" xr:uid="{00000000-0005-0000-0000-0000E14F0000}"/>
    <cellStyle name="Normal 3 2 3 3 2 2 2 5" xfId="20477" xr:uid="{00000000-0005-0000-0000-0000E24F0000}"/>
    <cellStyle name="Normal 3 2 3 3 2 2 2 5 2" xfId="20478" xr:uid="{00000000-0005-0000-0000-0000E34F0000}"/>
    <cellStyle name="Normal 3 2 3 3 2 2 2 5 2 2" xfId="20479" xr:uid="{00000000-0005-0000-0000-0000E44F0000}"/>
    <cellStyle name="Normal 3 2 3 3 2 2 2 5 3" xfId="20480" xr:uid="{00000000-0005-0000-0000-0000E54F0000}"/>
    <cellStyle name="Normal 3 2 3 3 2 2 2 6" xfId="20481" xr:uid="{00000000-0005-0000-0000-0000E64F0000}"/>
    <cellStyle name="Normal 3 2 3 3 2 2 2 6 2" xfId="20482" xr:uid="{00000000-0005-0000-0000-0000E74F0000}"/>
    <cellStyle name="Normal 3 2 3 3 2 2 2 7" xfId="20483" xr:uid="{00000000-0005-0000-0000-0000E84F0000}"/>
    <cellStyle name="Normal 3 2 3 3 2 2 2 7 2" xfId="20484" xr:uid="{00000000-0005-0000-0000-0000E94F0000}"/>
    <cellStyle name="Normal 3 2 3 3 2 2 2 8" xfId="20485" xr:uid="{00000000-0005-0000-0000-0000EA4F0000}"/>
    <cellStyle name="Normal 3 2 3 3 2 2 3" xfId="20486" xr:uid="{00000000-0005-0000-0000-0000EB4F0000}"/>
    <cellStyle name="Normal 3 2 3 3 2 2 3 2" xfId="20487" xr:uid="{00000000-0005-0000-0000-0000EC4F0000}"/>
    <cellStyle name="Normal 3 2 3 3 2 2 3 2 2" xfId="20488" xr:uid="{00000000-0005-0000-0000-0000ED4F0000}"/>
    <cellStyle name="Normal 3 2 3 3 2 2 3 2 2 2" xfId="20489" xr:uid="{00000000-0005-0000-0000-0000EE4F0000}"/>
    <cellStyle name="Normal 3 2 3 3 2 2 3 2 2 2 2" xfId="20490" xr:uid="{00000000-0005-0000-0000-0000EF4F0000}"/>
    <cellStyle name="Normal 3 2 3 3 2 2 3 2 2 3" xfId="20491" xr:uid="{00000000-0005-0000-0000-0000F04F0000}"/>
    <cellStyle name="Normal 3 2 3 3 2 2 3 2 3" xfId="20492" xr:uid="{00000000-0005-0000-0000-0000F14F0000}"/>
    <cellStyle name="Normal 3 2 3 3 2 2 3 2 3 2" xfId="20493" xr:uid="{00000000-0005-0000-0000-0000F24F0000}"/>
    <cellStyle name="Normal 3 2 3 3 2 2 3 2 4" xfId="20494" xr:uid="{00000000-0005-0000-0000-0000F34F0000}"/>
    <cellStyle name="Normal 3 2 3 3 2 2 3 3" xfId="20495" xr:uid="{00000000-0005-0000-0000-0000F44F0000}"/>
    <cellStyle name="Normal 3 2 3 3 2 2 3 3 2" xfId="20496" xr:uid="{00000000-0005-0000-0000-0000F54F0000}"/>
    <cellStyle name="Normal 3 2 3 3 2 2 3 3 2 2" xfId="20497" xr:uid="{00000000-0005-0000-0000-0000F64F0000}"/>
    <cellStyle name="Normal 3 2 3 3 2 2 3 3 3" xfId="20498" xr:uid="{00000000-0005-0000-0000-0000F74F0000}"/>
    <cellStyle name="Normal 3 2 3 3 2 2 3 4" xfId="20499" xr:uid="{00000000-0005-0000-0000-0000F84F0000}"/>
    <cellStyle name="Normal 3 2 3 3 2 2 3 4 2" xfId="20500" xr:uid="{00000000-0005-0000-0000-0000F94F0000}"/>
    <cellStyle name="Normal 3 2 3 3 2 2 3 5" xfId="20501" xr:uid="{00000000-0005-0000-0000-0000FA4F0000}"/>
    <cellStyle name="Normal 3 2 3 3 2 2 4" xfId="20502" xr:uid="{00000000-0005-0000-0000-0000FB4F0000}"/>
    <cellStyle name="Normal 3 2 3 3 2 2 4 2" xfId="20503" xr:uid="{00000000-0005-0000-0000-0000FC4F0000}"/>
    <cellStyle name="Normal 3 2 3 3 2 2 4 2 2" xfId="20504" xr:uid="{00000000-0005-0000-0000-0000FD4F0000}"/>
    <cellStyle name="Normal 3 2 3 3 2 2 4 2 2 2" xfId="20505" xr:uid="{00000000-0005-0000-0000-0000FE4F0000}"/>
    <cellStyle name="Normal 3 2 3 3 2 2 4 2 3" xfId="20506" xr:uid="{00000000-0005-0000-0000-0000FF4F0000}"/>
    <cellStyle name="Normal 3 2 3 3 2 2 4 3" xfId="20507" xr:uid="{00000000-0005-0000-0000-000000500000}"/>
    <cellStyle name="Normal 3 2 3 3 2 2 4 3 2" xfId="20508" xr:uid="{00000000-0005-0000-0000-000001500000}"/>
    <cellStyle name="Normal 3 2 3 3 2 2 4 4" xfId="20509" xr:uid="{00000000-0005-0000-0000-000002500000}"/>
    <cellStyle name="Normal 3 2 3 3 2 2 5" xfId="20510" xr:uid="{00000000-0005-0000-0000-000003500000}"/>
    <cellStyle name="Normal 3 2 3 3 2 2 5 2" xfId="20511" xr:uid="{00000000-0005-0000-0000-000004500000}"/>
    <cellStyle name="Normal 3 2 3 3 2 2 5 2 2" xfId="20512" xr:uid="{00000000-0005-0000-0000-000005500000}"/>
    <cellStyle name="Normal 3 2 3 3 2 2 5 2 2 2" xfId="20513" xr:uid="{00000000-0005-0000-0000-000006500000}"/>
    <cellStyle name="Normal 3 2 3 3 2 2 5 2 3" xfId="20514" xr:uid="{00000000-0005-0000-0000-000007500000}"/>
    <cellStyle name="Normal 3 2 3 3 2 2 5 3" xfId="20515" xr:uid="{00000000-0005-0000-0000-000008500000}"/>
    <cellStyle name="Normal 3 2 3 3 2 2 5 3 2" xfId="20516" xr:uid="{00000000-0005-0000-0000-000009500000}"/>
    <cellStyle name="Normal 3 2 3 3 2 2 5 4" xfId="20517" xr:uid="{00000000-0005-0000-0000-00000A500000}"/>
    <cellStyle name="Normal 3 2 3 3 2 2 6" xfId="20518" xr:uid="{00000000-0005-0000-0000-00000B500000}"/>
    <cellStyle name="Normal 3 2 3 3 2 2 6 2" xfId="20519" xr:uid="{00000000-0005-0000-0000-00000C500000}"/>
    <cellStyle name="Normal 3 2 3 3 2 2 6 2 2" xfId="20520" xr:uid="{00000000-0005-0000-0000-00000D500000}"/>
    <cellStyle name="Normal 3 2 3 3 2 2 6 3" xfId="20521" xr:uid="{00000000-0005-0000-0000-00000E500000}"/>
    <cellStyle name="Normal 3 2 3 3 2 2 7" xfId="20522" xr:uid="{00000000-0005-0000-0000-00000F500000}"/>
    <cellStyle name="Normal 3 2 3 3 2 2 7 2" xfId="20523" xr:uid="{00000000-0005-0000-0000-000010500000}"/>
    <cellStyle name="Normal 3 2 3 3 2 2 8" xfId="20524" xr:uid="{00000000-0005-0000-0000-000011500000}"/>
    <cellStyle name="Normal 3 2 3 3 2 2 8 2" xfId="20525" xr:uid="{00000000-0005-0000-0000-000012500000}"/>
    <cellStyle name="Normal 3 2 3 3 2 2 9" xfId="20526" xr:uid="{00000000-0005-0000-0000-000013500000}"/>
    <cellStyle name="Normal 3 2 3 3 2 3" xfId="20527" xr:uid="{00000000-0005-0000-0000-000014500000}"/>
    <cellStyle name="Normal 3 2 3 3 2 3 2" xfId="20528" xr:uid="{00000000-0005-0000-0000-000015500000}"/>
    <cellStyle name="Normal 3 2 3 3 2 3 2 2" xfId="20529" xr:uid="{00000000-0005-0000-0000-000016500000}"/>
    <cellStyle name="Normal 3 2 3 3 2 3 2 2 2" xfId="20530" xr:uid="{00000000-0005-0000-0000-000017500000}"/>
    <cellStyle name="Normal 3 2 3 3 2 3 2 2 2 2" xfId="20531" xr:uid="{00000000-0005-0000-0000-000018500000}"/>
    <cellStyle name="Normal 3 2 3 3 2 3 2 2 2 2 2" xfId="20532" xr:uid="{00000000-0005-0000-0000-000019500000}"/>
    <cellStyle name="Normal 3 2 3 3 2 3 2 2 2 3" xfId="20533" xr:uid="{00000000-0005-0000-0000-00001A500000}"/>
    <cellStyle name="Normal 3 2 3 3 2 3 2 2 3" xfId="20534" xr:uid="{00000000-0005-0000-0000-00001B500000}"/>
    <cellStyle name="Normal 3 2 3 3 2 3 2 2 3 2" xfId="20535" xr:uid="{00000000-0005-0000-0000-00001C500000}"/>
    <cellStyle name="Normal 3 2 3 3 2 3 2 2 4" xfId="20536" xr:uid="{00000000-0005-0000-0000-00001D500000}"/>
    <cellStyle name="Normal 3 2 3 3 2 3 2 3" xfId="20537" xr:uid="{00000000-0005-0000-0000-00001E500000}"/>
    <cellStyle name="Normal 3 2 3 3 2 3 2 3 2" xfId="20538" xr:uid="{00000000-0005-0000-0000-00001F500000}"/>
    <cellStyle name="Normal 3 2 3 3 2 3 2 3 2 2" xfId="20539" xr:uid="{00000000-0005-0000-0000-000020500000}"/>
    <cellStyle name="Normal 3 2 3 3 2 3 2 3 3" xfId="20540" xr:uid="{00000000-0005-0000-0000-000021500000}"/>
    <cellStyle name="Normal 3 2 3 3 2 3 2 4" xfId="20541" xr:uid="{00000000-0005-0000-0000-000022500000}"/>
    <cellStyle name="Normal 3 2 3 3 2 3 2 4 2" xfId="20542" xr:uid="{00000000-0005-0000-0000-000023500000}"/>
    <cellStyle name="Normal 3 2 3 3 2 3 2 5" xfId="20543" xr:uid="{00000000-0005-0000-0000-000024500000}"/>
    <cellStyle name="Normal 3 2 3 3 2 3 3" xfId="20544" xr:uid="{00000000-0005-0000-0000-000025500000}"/>
    <cellStyle name="Normal 3 2 3 3 2 3 3 2" xfId="20545" xr:uid="{00000000-0005-0000-0000-000026500000}"/>
    <cellStyle name="Normal 3 2 3 3 2 3 3 2 2" xfId="20546" xr:uid="{00000000-0005-0000-0000-000027500000}"/>
    <cellStyle name="Normal 3 2 3 3 2 3 3 2 2 2" xfId="20547" xr:uid="{00000000-0005-0000-0000-000028500000}"/>
    <cellStyle name="Normal 3 2 3 3 2 3 3 2 3" xfId="20548" xr:uid="{00000000-0005-0000-0000-000029500000}"/>
    <cellStyle name="Normal 3 2 3 3 2 3 3 3" xfId="20549" xr:uid="{00000000-0005-0000-0000-00002A500000}"/>
    <cellStyle name="Normal 3 2 3 3 2 3 3 3 2" xfId="20550" xr:uid="{00000000-0005-0000-0000-00002B500000}"/>
    <cellStyle name="Normal 3 2 3 3 2 3 3 4" xfId="20551" xr:uid="{00000000-0005-0000-0000-00002C500000}"/>
    <cellStyle name="Normal 3 2 3 3 2 3 4" xfId="20552" xr:uid="{00000000-0005-0000-0000-00002D500000}"/>
    <cellStyle name="Normal 3 2 3 3 2 3 4 2" xfId="20553" xr:uid="{00000000-0005-0000-0000-00002E500000}"/>
    <cellStyle name="Normal 3 2 3 3 2 3 4 2 2" xfId="20554" xr:uid="{00000000-0005-0000-0000-00002F500000}"/>
    <cellStyle name="Normal 3 2 3 3 2 3 4 2 2 2" xfId="20555" xr:uid="{00000000-0005-0000-0000-000030500000}"/>
    <cellStyle name="Normal 3 2 3 3 2 3 4 2 3" xfId="20556" xr:uid="{00000000-0005-0000-0000-000031500000}"/>
    <cellStyle name="Normal 3 2 3 3 2 3 4 3" xfId="20557" xr:uid="{00000000-0005-0000-0000-000032500000}"/>
    <cellStyle name="Normal 3 2 3 3 2 3 4 3 2" xfId="20558" xr:uid="{00000000-0005-0000-0000-000033500000}"/>
    <cellStyle name="Normal 3 2 3 3 2 3 4 4" xfId="20559" xr:uid="{00000000-0005-0000-0000-000034500000}"/>
    <cellStyle name="Normal 3 2 3 3 2 3 5" xfId="20560" xr:uid="{00000000-0005-0000-0000-000035500000}"/>
    <cellStyle name="Normal 3 2 3 3 2 3 5 2" xfId="20561" xr:uid="{00000000-0005-0000-0000-000036500000}"/>
    <cellStyle name="Normal 3 2 3 3 2 3 5 2 2" xfId="20562" xr:uid="{00000000-0005-0000-0000-000037500000}"/>
    <cellStyle name="Normal 3 2 3 3 2 3 5 3" xfId="20563" xr:uid="{00000000-0005-0000-0000-000038500000}"/>
    <cellStyle name="Normal 3 2 3 3 2 3 6" xfId="20564" xr:uid="{00000000-0005-0000-0000-000039500000}"/>
    <cellStyle name="Normal 3 2 3 3 2 3 6 2" xfId="20565" xr:uid="{00000000-0005-0000-0000-00003A500000}"/>
    <cellStyle name="Normal 3 2 3 3 2 3 7" xfId="20566" xr:uid="{00000000-0005-0000-0000-00003B500000}"/>
    <cellStyle name="Normal 3 2 3 3 2 3 7 2" xfId="20567" xr:uid="{00000000-0005-0000-0000-00003C500000}"/>
    <cellStyle name="Normal 3 2 3 3 2 3 8" xfId="20568" xr:uid="{00000000-0005-0000-0000-00003D500000}"/>
    <cellStyle name="Normal 3 2 3 3 2 4" xfId="20569" xr:uid="{00000000-0005-0000-0000-00003E500000}"/>
    <cellStyle name="Normal 3 2 3 3 2 4 2" xfId="20570" xr:uid="{00000000-0005-0000-0000-00003F500000}"/>
    <cellStyle name="Normal 3 2 3 3 2 4 2 2" xfId="20571" xr:uid="{00000000-0005-0000-0000-000040500000}"/>
    <cellStyle name="Normal 3 2 3 3 2 4 2 2 2" xfId="20572" xr:uid="{00000000-0005-0000-0000-000041500000}"/>
    <cellStyle name="Normal 3 2 3 3 2 4 2 2 2 2" xfId="20573" xr:uid="{00000000-0005-0000-0000-000042500000}"/>
    <cellStyle name="Normal 3 2 3 3 2 4 2 2 3" xfId="20574" xr:uid="{00000000-0005-0000-0000-000043500000}"/>
    <cellStyle name="Normal 3 2 3 3 2 4 2 3" xfId="20575" xr:uid="{00000000-0005-0000-0000-000044500000}"/>
    <cellStyle name="Normal 3 2 3 3 2 4 2 3 2" xfId="20576" xr:uid="{00000000-0005-0000-0000-000045500000}"/>
    <cellStyle name="Normal 3 2 3 3 2 4 2 4" xfId="20577" xr:uid="{00000000-0005-0000-0000-000046500000}"/>
    <cellStyle name="Normal 3 2 3 3 2 4 3" xfId="20578" xr:uid="{00000000-0005-0000-0000-000047500000}"/>
    <cellStyle name="Normal 3 2 3 3 2 4 3 2" xfId="20579" xr:uid="{00000000-0005-0000-0000-000048500000}"/>
    <cellStyle name="Normal 3 2 3 3 2 4 3 2 2" xfId="20580" xr:uid="{00000000-0005-0000-0000-000049500000}"/>
    <cellStyle name="Normal 3 2 3 3 2 4 3 3" xfId="20581" xr:uid="{00000000-0005-0000-0000-00004A500000}"/>
    <cellStyle name="Normal 3 2 3 3 2 4 4" xfId="20582" xr:uid="{00000000-0005-0000-0000-00004B500000}"/>
    <cellStyle name="Normal 3 2 3 3 2 4 4 2" xfId="20583" xr:uid="{00000000-0005-0000-0000-00004C500000}"/>
    <cellStyle name="Normal 3 2 3 3 2 4 5" xfId="20584" xr:uid="{00000000-0005-0000-0000-00004D500000}"/>
    <cellStyle name="Normal 3 2 3 3 2 5" xfId="20585" xr:uid="{00000000-0005-0000-0000-00004E500000}"/>
    <cellStyle name="Normal 3 2 3 3 2 5 2" xfId="20586" xr:uid="{00000000-0005-0000-0000-00004F500000}"/>
    <cellStyle name="Normal 3 2 3 3 2 5 2 2" xfId="20587" xr:uid="{00000000-0005-0000-0000-000050500000}"/>
    <cellStyle name="Normal 3 2 3 3 2 5 2 2 2" xfId="20588" xr:uid="{00000000-0005-0000-0000-000051500000}"/>
    <cellStyle name="Normal 3 2 3 3 2 5 2 3" xfId="20589" xr:uid="{00000000-0005-0000-0000-000052500000}"/>
    <cellStyle name="Normal 3 2 3 3 2 5 3" xfId="20590" xr:uid="{00000000-0005-0000-0000-000053500000}"/>
    <cellStyle name="Normal 3 2 3 3 2 5 3 2" xfId="20591" xr:uid="{00000000-0005-0000-0000-000054500000}"/>
    <cellStyle name="Normal 3 2 3 3 2 5 4" xfId="20592" xr:uid="{00000000-0005-0000-0000-000055500000}"/>
    <cellStyle name="Normal 3 2 3 3 2 6" xfId="20593" xr:uid="{00000000-0005-0000-0000-000056500000}"/>
    <cellStyle name="Normal 3 2 3 3 2 6 2" xfId="20594" xr:uid="{00000000-0005-0000-0000-000057500000}"/>
    <cellStyle name="Normal 3 2 3 3 2 6 2 2" xfId="20595" xr:uid="{00000000-0005-0000-0000-000058500000}"/>
    <cellStyle name="Normal 3 2 3 3 2 6 2 2 2" xfId="20596" xr:uid="{00000000-0005-0000-0000-000059500000}"/>
    <cellStyle name="Normal 3 2 3 3 2 6 2 3" xfId="20597" xr:uid="{00000000-0005-0000-0000-00005A500000}"/>
    <cellStyle name="Normal 3 2 3 3 2 6 3" xfId="20598" xr:uid="{00000000-0005-0000-0000-00005B500000}"/>
    <cellStyle name="Normal 3 2 3 3 2 6 3 2" xfId="20599" xr:uid="{00000000-0005-0000-0000-00005C500000}"/>
    <cellStyle name="Normal 3 2 3 3 2 6 4" xfId="20600" xr:uid="{00000000-0005-0000-0000-00005D500000}"/>
    <cellStyle name="Normal 3 2 3 3 2 7" xfId="20601" xr:uid="{00000000-0005-0000-0000-00005E500000}"/>
    <cellStyle name="Normal 3 2 3 3 2 7 2" xfId="20602" xr:uid="{00000000-0005-0000-0000-00005F500000}"/>
    <cellStyle name="Normal 3 2 3 3 2 7 2 2" xfId="20603" xr:uid="{00000000-0005-0000-0000-000060500000}"/>
    <cellStyle name="Normal 3 2 3 3 2 7 3" xfId="20604" xr:uid="{00000000-0005-0000-0000-000061500000}"/>
    <cellStyle name="Normal 3 2 3 3 2 8" xfId="20605" xr:uid="{00000000-0005-0000-0000-000062500000}"/>
    <cellStyle name="Normal 3 2 3 3 2 8 2" xfId="20606" xr:uid="{00000000-0005-0000-0000-000063500000}"/>
    <cellStyle name="Normal 3 2 3 3 2 9" xfId="20607" xr:uid="{00000000-0005-0000-0000-000064500000}"/>
    <cellStyle name="Normal 3 2 3 3 2 9 2" xfId="20608" xr:uid="{00000000-0005-0000-0000-000065500000}"/>
    <cellStyle name="Normal 3 2 3 3 3" xfId="20609" xr:uid="{00000000-0005-0000-0000-000066500000}"/>
    <cellStyle name="Normal 3 2 3 3 3 10" xfId="20610" xr:uid="{00000000-0005-0000-0000-000067500000}"/>
    <cellStyle name="Normal 3 2 3 3 3 2" xfId="20611" xr:uid="{00000000-0005-0000-0000-000068500000}"/>
    <cellStyle name="Normal 3 2 3 3 3 2 2" xfId="20612" xr:uid="{00000000-0005-0000-0000-000069500000}"/>
    <cellStyle name="Normal 3 2 3 3 3 2 2 2" xfId="20613" xr:uid="{00000000-0005-0000-0000-00006A500000}"/>
    <cellStyle name="Normal 3 2 3 3 3 2 2 2 2" xfId="20614" xr:uid="{00000000-0005-0000-0000-00006B500000}"/>
    <cellStyle name="Normal 3 2 3 3 3 2 2 2 2 2" xfId="20615" xr:uid="{00000000-0005-0000-0000-00006C500000}"/>
    <cellStyle name="Normal 3 2 3 3 3 2 2 2 2 2 2" xfId="20616" xr:uid="{00000000-0005-0000-0000-00006D500000}"/>
    <cellStyle name="Normal 3 2 3 3 3 2 2 2 2 2 2 2" xfId="20617" xr:uid="{00000000-0005-0000-0000-00006E500000}"/>
    <cellStyle name="Normal 3 2 3 3 3 2 2 2 2 2 3" xfId="20618" xr:uid="{00000000-0005-0000-0000-00006F500000}"/>
    <cellStyle name="Normal 3 2 3 3 3 2 2 2 2 3" xfId="20619" xr:uid="{00000000-0005-0000-0000-000070500000}"/>
    <cellStyle name="Normal 3 2 3 3 3 2 2 2 2 3 2" xfId="20620" xr:uid="{00000000-0005-0000-0000-000071500000}"/>
    <cellStyle name="Normal 3 2 3 3 3 2 2 2 2 4" xfId="20621" xr:uid="{00000000-0005-0000-0000-000072500000}"/>
    <cellStyle name="Normal 3 2 3 3 3 2 2 2 3" xfId="20622" xr:uid="{00000000-0005-0000-0000-000073500000}"/>
    <cellStyle name="Normal 3 2 3 3 3 2 2 2 3 2" xfId="20623" xr:uid="{00000000-0005-0000-0000-000074500000}"/>
    <cellStyle name="Normal 3 2 3 3 3 2 2 2 3 2 2" xfId="20624" xr:uid="{00000000-0005-0000-0000-000075500000}"/>
    <cellStyle name="Normal 3 2 3 3 3 2 2 2 3 3" xfId="20625" xr:uid="{00000000-0005-0000-0000-000076500000}"/>
    <cellStyle name="Normal 3 2 3 3 3 2 2 2 4" xfId="20626" xr:uid="{00000000-0005-0000-0000-000077500000}"/>
    <cellStyle name="Normal 3 2 3 3 3 2 2 2 4 2" xfId="20627" xr:uid="{00000000-0005-0000-0000-000078500000}"/>
    <cellStyle name="Normal 3 2 3 3 3 2 2 2 5" xfId="20628" xr:uid="{00000000-0005-0000-0000-000079500000}"/>
    <cellStyle name="Normal 3 2 3 3 3 2 2 3" xfId="20629" xr:uid="{00000000-0005-0000-0000-00007A500000}"/>
    <cellStyle name="Normal 3 2 3 3 3 2 2 3 2" xfId="20630" xr:uid="{00000000-0005-0000-0000-00007B500000}"/>
    <cellStyle name="Normal 3 2 3 3 3 2 2 3 2 2" xfId="20631" xr:uid="{00000000-0005-0000-0000-00007C500000}"/>
    <cellStyle name="Normal 3 2 3 3 3 2 2 3 2 2 2" xfId="20632" xr:uid="{00000000-0005-0000-0000-00007D500000}"/>
    <cellStyle name="Normal 3 2 3 3 3 2 2 3 2 3" xfId="20633" xr:uid="{00000000-0005-0000-0000-00007E500000}"/>
    <cellStyle name="Normal 3 2 3 3 3 2 2 3 3" xfId="20634" xr:uid="{00000000-0005-0000-0000-00007F500000}"/>
    <cellStyle name="Normal 3 2 3 3 3 2 2 3 3 2" xfId="20635" xr:uid="{00000000-0005-0000-0000-000080500000}"/>
    <cellStyle name="Normal 3 2 3 3 3 2 2 3 4" xfId="20636" xr:uid="{00000000-0005-0000-0000-000081500000}"/>
    <cellStyle name="Normal 3 2 3 3 3 2 2 4" xfId="20637" xr:uid="{00000000-0005-0000-0000-000082500000}"/>
    <cellStyle name="Normal 3 2 3 3 3 2 2 4 2" xfId="20638" xr:uid="{00000000-0005-0000-0000-000083500000}"/>
    <cellStyle name="Normal 3 2 3 3 3 2 2 4 2 2" xfId="20639" xr:uid="{00000000-0005-0000-0000-000084500000}"/>
    <cellStyle name="Normal 3 2 3 3 3 2 2 4 2 2 2" xfId="20640" xr:uid="{00000000-0005-0000-0000-000085500000}"/>
    <cellStyle name="Normal 3 2 3 3 3 2 2 4 2 3" xfId="20641" xr:uid="{00000000-0005-0000-0000-000086500000}"/>
    <cellStyle name="Normal 3 2 3 3 3 2 2 4 3" xfId="20642" xr:uid="{00000000-0005-0000-0000-000087500000}"/>
    <cellStyle name="Normal 3 2 3 3 3 2 2 4 3 2" xfId="20643" xr:uid="{00000000-0005-0000-0000-000088500000}"/>
    <cellStyle name="Normal 3 2 3 3 3 2 2 4 4" xfId="20644" xr:uid="{00000000-0005-0000-0000-000089500000}"/>
    <cellStyle name="Normal 3 2 3 3 3 2 2 5" xfId="20645" xr:uid="{00000000-0005-0000-0000-00008A500000}"/>
    <cellStyle name="Normal 3 2 3 3 3 2 2 5 2" xfId="20646" xr:uid="{00000000-0005-0000-0000-00008B500000}"/>
    <cellStyle name="Normal 3 2 3 3 3 2 2 5 2 2" xfId="20647" xr:uid="{00000000-0005-0000-0000-00008C500000}"/>
    <cellStyle name="Normal 3 2 3 3 3 2 2 5 3" xfId="20648" xr:uid="{00000000-0005-0000-0000-00008D500000}"/>
    <cellStyle name="Normal 3 2 3 3 3 2 2 6" xfId="20649" xr:uid="{00000000-0005-0000-0000-00008E500000}"/>
    <cellStyle name="Normal 3 2 3 3 3 2 2 6 2" xfId="20650" xr:uid="{00000000-0005-0000-0000-00008F500000}"/>
    <cellStyle name="Normal 3 2 3 3 3 2 2 7" xfId="20651" xr:uid="{00000000-0005-0000-0000-000090500000}"/>
    <cellStyle name="Normal 3 2 3 3 3 2 2 7 2" xfId="20652" xr:uid="{00000000-0005-0000-0000-000091500000}"/>
    <cellStyle name="Normal 3 2 3 3 3 2 2 8" xfId="20653" xr:uid="{00000000-0005-0000-0000-000092500000}"/>
    <cellStyle name="Normal 3 2 3 3 3 2 3" xfId="20654" xr:uid="{00000000-0005-0000-0000-000093500000}"/>
    <cellStyle name="Normal 3 2 3 3 3 2 3 2" xfId="20655" xr:uid="{00000000-0005-0000-0000-000094500000}"/>
    <cellStyle name="Normal 3 2 3 3 3 2 3 2 2" xfId="20656" xr:uid="{00000000-0005-0000-0000-000095500000}"/>
    <cellStyle name="Normal 3 2 3 3 3 2 3 2 2 2" xfId="20657" xr:uid="{00000000-0005-0000-0000-000096500000}"/>
    <cellStyle name="Normal 3 2 3 3 3 2 3 2 2 2 2" xfId="20658" xr:uid="{00000000-0005-0000-0000-000097500000}"/>
    <cellStyle name="Normal 3 2 3 3 3 2 3 2 2 3" xfId="20659" xr:uid="{00000000-0005-0000-0000-000098500000}"/>
    <cellStyle name="Normal 3 2 3 3 3 2 3 2 3" xfId="20660" xr:uid="{00000000-0005-0000-0000-000099500000}"/>
    <cellStyle name="Normal 3 2 3 3 3 2 3 2 3 2" xfId="20661" xr:uid="{00000000-0005-0000-0000-00009A500000}"/>
    <cellStyle name="Normal 3 2 3 3 3 2 3 2 4" xfId="20662" xr:uid="{00000000-0005-0000-0000-00009B500000}"/>
    <cellStyle name="Normal 3 2 3 3 3 2 3 3" xfId="20663" xr:uid="{00000000-0005-0000-0000-00009C500000}"/>
    <cellStyle name="Normal 3 2 3 3 3 2 3 3 2" xfId="20664" xr:uid="{00000000-0005-0000-0000-00009D500000}"/>
    <cellStyle name="Normal 3 2 3 3 3 2 3 3 2 2" xfId="20665" xr:uid="{00000000-0005-0000-0000-00009E500000}"/>
    <cellStyle name="Normal 3 2 3 3 3 2 3 3 3" xfId="20666" xr:uid="{00000000-0005-0000-0000-00009F500000}"/>
    <cellStyle name="Normal 3 2 3 3 3 2 3 4" xfId="20667" xr:uid="{00000000-0005-0000-0000-0000A0500000}"/>
    <cellStyle name="Normal 3 2 3 3 3 2 3 4 2" xfId="20668" xr:uid="{00000000-0005-0000-0000-0000A1500000}"/>
    <cellStyle name="Normal 3 2 3 3 3 2 3 5" xfId="20669" xr:uid="{00000000-0005-0000-0000-0000A2500000}"/>
    <cellStyle name="Normal 3 2 3 3 3 2 4" xfId="20670" xr:uid="{00000000-0005-0000-0000-0000A3500000}"/>
    <cellStyle name="Normal 3 2 3 3 3 2 4 2" xfId="20671" xr:uid="{00000000-0005-0000-0000-0000A4500000}"/>
    <cellStyle name="Normal 3 2 3 3 3 2 4 2 2" xfId="20672" xr:uid="{00000000-0005-0000-0000-0000A5500000}"/>
    <cellStyle name="Normal 3 2 3 3 3 2 4 2 2 2" xfId="20673" xr:uid="{00000000-0005-0000-0000-0000A6500000}"/>
    <cellStyle name="Normal 3 2 3 3 3 2 4 2 3" xfId="20674" xr:uid="{00000000-0005-0000-0000-0000A7500000}"/>
    <cellStyle name="Normal 3 2 3 3 3 2 4 3" xfId="20675" xr:uid="{00000000-0005-0000-0000-0000A8500000}"/>
    <cellStyle name="Normal 3 2 3 3 3 2 4 3 2" xfId="20676" xr:uid="{00000000-0005-0000-0000-0000A9500000}"/>
    <cellStyle name="Normal 3 2 3 3 3 2 4 4" xfId="20677" xr:uid="{00000000-0005-0000-0000-0000AA500000}"/>
    <cellStyle name="Normal 3 2 3 3 3 2 5" xfId="20678" xr:uid="{00000000-0005-0000-0000-0000AB500000}"/>
    <cellStyle name="Normal 3 2 3 3 3 2 5 2" xfId="20679" xr:uid="{00000000-0005-0000-0000-0000AC500000}"/>
    <cellStyle name="Normal 3 2 3 3 3 2 5 2 2" xfId="20680" xr:uid="{00000000-0005-0000-0000-0000AD500000}"/>
    <cellStyle name="Normal 3 2 3 3 3 2 5 2 2 2" xfId="20681" xr:uid="{00000000-0005-0000-0000-0000AE500000}"/>
    <cellStyle name="Normal 3 2 3 3 3 2 5 2 3" xfId="20682" xr:uid="{00000000-0005-0000-0000-0000AF500000}"/>
    <cellStyle name="Normal 3 2 3 3 3 2 5 3" xfId="20683" xr:uid="{00000000-0005-0000-0000-0000B0500000}"/>
    <cellStyle name="Normal 3 2 3 3 3 2 5 3 2" xfId="20684" xr:uid="{00000000-0005-0000-0000-0000B1500000}"/>
    <cellStyle name="Normal 3 2 3 3 3 2 5 4" xfId="20685" xr:uid="{00000000-0005-0000-0000-0000B2500000}"/>
    <cellStyle name="Normal 3 2 3 3 3 2 6" xfId="20686" xr:uid="{00000000-0005-0000-0000-0000B3500000}"/>
    <cellStyle name="Normal 3 2 3 3 3 2 6 2" xfId="20687" xr:uid="{00000000-0005-0000-0000-0000B4500000}"/>
    <cellStyle name="Normal 3 2 3 3 3 2 6 2 2" xfId="20688" xr:uid="{00000000-0005-0000-0000-0000B5500000}"/>
    <cellStyle name="Normal 3 2 3 3 3 2 6 3" xfId="20689" xr:uid="{00000000-0005-0000-0000-0000B6500000}"/>
    <cellStyle name="Normal 3 2 3 3 3 2 7" xfId="20690" xr:uid="{00000000-0005-0000-0000-0000B7500000}"/>
    <cellStyle name="Normal 3 2 3 3 3 2 7 2" xfId="20691" xr:uid="{00000000-0005-0000-0000-0000B8500000}"/>
    <cellStyle name="Normal 3 2 3 3 3 2 8" xfId="20692" xr:uid="{00000000-0005-0000-0000-0000B9500000}"/>
    <cellStyle name="Normal 3 2 3 3 3 2 8 2" xfId="20693" xr:uid="{00000000-0005-0000-0000-0000BA500000}"/>
    <cellStyle name="Normal 3 2 3 3 3 2 9" xfId="20694" xr:uid="{00000000-0005-0000-0000-0000BB500000}"/>
    <cellStyle name="Normal 3 2 3 3 3 3" xfId="20695" xr:uid="{00000000-0005-0000-0000-0000BC500000}"/>
    <cellStyle name="Normal 3 2 3 3 3 3 2" xfId="20696" xr:uid="{00000000-0005-0000-0000-0000BD500000}"/>
    <cellStyle name="Normal 3 2 3 3 3 3 2 2" xfId="20697" xr:uid="{00000000-0005-0000-0000-0000BE500000}"/>
    <cellStyle name="Normal 3 2 3 3 3 3 2 2 2" xfId="20698" xr:uid="{00000000-0005-0000-0000-0000BF500000}"/>
    <cellStyle name="Normal 3 2 3 3 3 3 2 2 2 2" xfId="20699" xr:uid="{00000000-0005-0000-0000-0000C0500000}"/>
    <cellStyle name="Normal 3 2 3 3 3 3 2 2 2 2 2" xfId="20700" xr:uid="{00000000-0005-0000-0000-0000C1500000}"/>
    <cellStyle name="Normal 3 2 3 3 3 3 2 2 2 3" xfId="20701" xr:uid="{00000000-0005-0000-0000-0000C2500000}"/>
    <cellStyle name="Normal 3 2 3 3 3 3 2 2 3" xfId="20702" xr:uid="{00000000-0005-0000-0000-0000C3500000}"/>
    <cellStyle name="Normal 3 2 3 3 3 3 2 2 3 2" xfId="20703" xr:uid="{00000000-0005-0000-0000-0000C4500000}"/>
    <cellStyle name="Normal 3 2 3 3 3 3 2 2 4" xfId="20704" xr:uid="{00000000-0005-0000-0000-0000C5500000}"/>
    <cellStyle name="Normal 3 2 3 3 3 3 2 3" xfId="20705" xr:uid="{00000000-0005-0000-0000-0000C6500000}"/>
    <cellStyle name="Normal 3 2 3 3 3 3 2 3 2" xfId="20706" xr:uid="{00000000-0005-0000-0000-0000C7500000}"/>
    <cellStyle name="Normal 3 2 3 3 3 3 2 3 2 2" xfId="20707" xr:uid="{00000000-0005-0000-0000-0000C8500000}"/>
    <cellStyle name="Normal 3 2 3 3 3 3 2 3 3" xfId="20708" xr:uid="{00000000-0005-0000-0000-0000C9500000}"/>
    <cellStyle name="Normal 3 2 3 3 3 3 2 4" xfId="20709" xr:uid="{00000000-0005-0000-0000-0000CA500000}"/>
    <cellStyle name="Normal 3 2 3 3 3 3 2 4 2" xfId="20710" xr:uid="{00000000-0005-0000-0000-0000CB500000}"/>
    <cellStyle name="Normal 3 2 3 3 3 3 2 5" xfId="20711" xr:uid="{00000000-0005-0000-0000-0000CC500000}"/>
    <cellStyle name="Normal 3 2 3 3 3 3 3" xfId="20712" xr:uid="{00000000-0005-0000-0000-0000CD500000}"/>
    <cellStyle name="Normal 3 2 3 3 3 3 3 2" xfId="20713" xr:uid="{00000000-0005-0000-0000-0000CE500000}"/>
    <cellStyle name="Normal 3 2 3 3 3 3 3 2 2" xfId="20714" xr:uid="{00000000-0005-0000-0000-0000CF500000}"/>
    <cellStyle name="Normal 3 2 3 3 3 3 3 2 2 2" xfId="20715" xr:uid="{00000000-0005-0000-0000-0000D0500000}"/>
    <cellStyle name="Normal 3 2 3 3 3 3 3 2 3" xfId="20716" xr:uid="{00000000-0005-0000-0000-0000D1500000}"/>
    <cellStyle name="Normal 3 2 3 3 3 3 3 3" xfId="20717" xr:uid="{00000000-0005-0000-0000-0000D2500000}"/>
    <cellStyle name="Normal 3 2 3 3 3 3 3 3 2" xfId="20718" xr:uid="{00000000-0005-0000-0000-0000D3500000}"/>
    <cellStyle name="Normal 3 2 3 3 3 3 3 4" xfId="20719" xr:uid="{00000000-0005-0000-0000-0000D4500000}"/>
    <cellStyle name="Normal 3 2 3 3 3 3 4" xfId="20720" xr:uid="{00000000-0005-0000-0000-0000D5500000}"/>
    <cellStyle name="Normal 3 2 3 3 3 3 4 2" xfId="20721" xr:uid="{00000000-0005-0000-0000-0000D6500000}"/>
    <cellStyle name="Normal 3 2 3 3 3 3 4 2 2" xfId="20722" xr:uid="{00000000-0005-0000-0000-0000D7500000}"/>
    <cellStyle name="Normal 3 2 3 3 3 3 4 2 2 2" xfId="20723" xr:uid="{00000000-0005-0000-0000-0000D8500000}"/>
    <cellStyle name="Normal 3 2 3 3 3 3 4 2 3" xfId="20724" xr:uid="{00000000-0005-0000-0000-0000D9500000}"/>
    <cellStyle name="Normal 3 2 3 3 3 3 4 3" xfId="20725" xr:uid="{00000000-0005-0000-0000-0000DA500000}"/>
    <cellStyle name="Normal 3 2 3 3 3 3 4 3 2" xfId="20726" xr:uid="{00000000-0005-0000-0000-0000DB500000}"/>
    <cellStyle name="Normal 3 2 3 3 3 3 4 4" xfId="20727" xr:uid="{00000000-0005-0000-0000-0000DC500000}"/>
    <cellStyle name="Normal 3 2 3 3 3 3 5" xfId="20728" xr:uid="{00000000-0005-0000-0000-0000DD500000}"/>
    <cellStyle name="Normal 3 2 3 3 3 3 5 2" xfId="20729" xr:uid="{00000000-0005-0000-0000-0000DE500000}"/>
    <cellStyle name="Normal 3 2 3 3 3 3 5 2 2" xfId="20730" xr:uid="{00000000-0005-0000-0000-0000DF500000}"/>
    <cellStyle name="Normal 3 2 3 3 3 3 5 3" xfId="20731" xr:uid="{00000000-0005-0000-0000-0000E0500000}"/>
    <cellStyle name="Normal 3 2 3 3 3 3 6" xfId="20732" xr:uid="{00000000-0005-0000-0000-0000E1500000}"/>
    <cellStyle name="Normal 3 2 3 3 3 3 6 2" xfId="20733" xr:uid="{00000000-0005-0000-0000-0000E2500000}"/>
    <cellStyle name="Normal 3 2 3 3 3 3 7" xfId="20734" xr:uid="{00000000-0005-0000-0000-0000E3500000}"/>
    <cellStyle name="Normal 3 2 3 3 3 3 7 2" xfId="20735" xr:uid="{00000000-0005-0000-0000-0000E4500000}"/>
    <cellStyle name="Normal 3 2 3 3 3 3 8" xfId="20736" xr:uid="{00000000-0005-0000-0000-0000E5500000}"/>
    <cellStyle name="Normal 3 2 3 3 3 4" xfId="20737" xr:uid="{00000000-0005-0000-0000-0000E6500000}"/>
    <cellStyle name="Normal 3 2 3 3 3 4 2" xfId="20738" xr:uid="{00000000-0005-0000-0000-0000E7500000}"/>
    <cellStyle name="Normal 3 2 3 3 3 4 2 2" xfId="20739" xr:uid="{00000000-0005-0000-0000-0000E8500000}"/>
    <cellStyle name="Normal 3 2 3 3 3 4 2 2 2" xfId="20740" xr:uid="{00000000-0005-0000-0000-0000E9500000}"/>
    <cellStyle name="Normal 3 2 3 3 3 4 2 2 2 2" xfId="20741" xr:uid="{00000000-0005-0000-0000-0000EA500000}"/>
    <cellStyle name="Normal 3 2 3 3 3 4 2 2 3" xfId="20742" xr:uid="{00000000-0005-0000-0000-0000EB500000}"/>
    <cellStyle name="Normal 3 2 3 3 3 4 2 3" xfId="20743" xr:uid="{00000000-0005-0000-0000-0000EC500000}"/>
    <cellStyle name="Normal 3 2 3 3 3 4 2 3 2" xfId="20744" xr:uid="{00000000-0005-0000-0000-0000ED500000}"/>
    <cellStyle name="Normal 3 2 3 3 3 4 2 4" xfId="20745" xr:uid="{00000000-0005-0000-0000-0000EE500000}"/>
    <cellStyle name="Normal 3 2 3 3 3 4 3" xfId="20746" xr:uid="{00000000-0005-0000-0000-0000EF500000}"/>
    <cellStyle name="Normal 3 2 3 3 3 4 3 2" xfId="20747" xr:uid="{00000000-0005-0000-0000-0000F0500000}"/>
    <cellStyle name="Normal 3 2 3 3 3 4 3 2 2" xfId="20748" xr:uid="{00000000-0005-0000-0000-0000F1500000}"/>
    <cellStyle name="Normal 3 2 3 3 3 4 3 3" xfId="20749" xr:uid="{00000000-0005-0000-0000-0000F2500000}"/>
    <cellStyle name="Normal 3 2 3 3 3 4 4" xfId="20750" xr:uid="{00000000-0005-0000-0000-0000F3500000}"/>
    <cellStyle name="Normal 3 2 3 3 3 4 4 2" xfId="20751" xr:uid="{00000000-0005-0000-0000-0000F4500000}"/>
    <cellStyle name="Normal 3 2 3 3 3 4 5" xfId="20752" xr:uid="{00000000-0005-0000-0000-0000F5500000}"/>
    <cellStyle name="Normal 3 2 3 3 3 5" xfId="20753" xr:uid="{00000000-0005-0000-0000-0000F6500000}"/>
    <cellStyle name="Normal 3 2 3 3 3 5 2" xfId="20754" xr:uid="{00000000-0005-0000-0000-0000F7500000}"/>
    <cellStyle name="Normal 3 2 3 3 3 5 2 2" xfId="20755" xr:uid="{00000000-0005-0000-0000-0000F8500000}"/>
    <cellStyle name="Normal 3 2 3 3 3 5 2 2 2" xfId="20756" xr:uid="{00000000-0005-0000-0000-0000F9500000}"/>
    <cellStyle name="Normal 3 2 3 3 3 5 2 3" xfId="20757" xr:uid="{00000000-0005-0000-0000-0000FA500000}"/>
    <cellStyle name="Normal 3 2 3 3 3 5 3" xfId="20758" xr:uid="{00000000-0005-0000-0000-0000FB500000}"/>
    <cellStyle name="Normal 3 2 3 3 3 5 3 2" xfId="20759" xr:uid="{00000000-0005-0000-0000-0000FC500000}"/>
    <cellStyle name="Normal 3 2 3 3 3 5 4" xfId="20760" xr:uid="{00000000-0005-0000-0000-0000FD500000}"/>
    <cellStyle name="Normal 3 2 3 3 3 6" xfId="20761" xr:uid="{00000000-0005-0000-0000-0000FE500000}"/>
    <cellStyle name="Normal 3 2 3 3 3 6 2" xfId="20762" xr:uid="{00000000-0005-0000-0000-0000FF500000}"/>
    <cellStyle name="Normal 3 2 3 3 3 6 2 2" xfId="20763" xr:uid="{00000000-0005-0000-0000-000000510000}"/>
    <cellStyle name="Normal 3 2 3 3 3 6 2 2 2" xfId="20764" xr:uid="{00000000-0005-0000-0000-000001510000}"/>
    <cellStyle name="Normal 3 2 3 3 3 6 2 3" xfId="20765" xr:uid="{00000000-0005-0000-0000-000002510000}"/>
    <cellStyle name="Normal 3 2 3 3 3 6 3" xfId="20766" xr:uid="{00000000-0005-0000-0000-000003510000}"/>
    <cellStyle name="Normal 3 2 3 3 3 6 3 2" xfId="20767" xr:uid="{00000000-0005-0000-0000-000004510000}"/>
    <cellStyle name="Normal 3 2 3 3 3 6 4" xfId="20768" xr:uid="{00000000-0005-0000-0000-000005510000}"/>
    <cellStyle name="Normal 3 2 3 3 3 7" xfId="20769" xr:uid="{00000000-0005-0000-0000-000006510000}"/>
    <cellStyle name="Normal 3 2 3 3 3 7 2" xfId="20770" xr:uid="{00000000-0005-0000-0000-000007510000}"/>
    <cellStyle name="Normal 3 2 3 3 3 7 2 2" xfId="20771" xr:uid="{00000000-0005-0000-0000-000008510000}"/>
    <cellStyle name="Normal 3 2 3 3 3 7 3" xfId="20772" xr:uid="{00000000-0005-0000-0000-000009510000}"/>
    <cellStyle name="Normal 3 2 3 3 3 8" xfId="20773" xr:uid="{00000000-0005-0000-0000-00000A510000}"/>
    <cellStyle name="Normal 3 2 3 3 3 8 2" xfId="20774" xr:uid="{00000000-0005-0000-0000-00000B510000}"/>
    <cellStyle name="Normal 3 2 3 3 3 9" xfId="20775" xr:uid="{00000000-0005-0000-0000-00000C510000}"/>
    <cellStyle name="Normal 3 2 3 3 3 9 2" xfId="20776" xr:uid="{00000000-0005-0000-0000-00000D510000}"/>
    <cellStyle name="Normal 3 2 3 3 4" xfId="20777" xr:uid="{00000000-0005-0000-0000-00000E510000}"/>
    <cellStyle name="Normal 3 2 3 3 4 10" xfId="20778" xr:uid="{00000000-0005-0000-0000-00000F510000}"/>
    <cellStyle name="Normal 3 2 3 3 4 2" xfId="20779" xr:uid="{00000000-0005-0000-0000-000010510000}"/>
    <cellStyle name="Normal 3 2 3 3 4 2 2" xfId="20780" xr:uid="{00000000-0005-0000-0000-000011510000}"/>
    <cellStyle name="Normal 3 2 3 3 4 2 2 2" xfId="20781" xr:uid="{00000000-0005-0000-0000-000012510000}"/>
    <cellStyle name="Normal 3 2 3 3 4 2 2 2 2" xfId="20782" xr:uid="{00000000-0005-0000-0000-000013510000}"/>
    <cellStyle name="Normal 3 2 3 3 4 2 2 2 2 2" xfId="20783" xr:uid="{00000000-0005-0000-0000-000014510000}"/>
    <cellStyle name="Normal 3 2 3 3 4 2 2 2 2 2 2" xfId="20784" xr:uid="{00000000-0005-0000-0000-000015510000}"/>
    <cellStyle name="Normal 3 2 3 3 4 2 2 2 2 2 2 2" xfId="20785" xr:uid="{00000000-0005-0000-0000-000016510000}"/>
    <cellStyle name="Normal 3 2 3 3 4 2 2 2 2 2 3" xfId="20786" xr:uid="{00000000-0005-0000-0000-000017510000}"/>
    <cellStyle name="Normal 3 2 3 3 4 2 2 2 2 3" xfId="20787" xr:uid="{00000000-0005-0000-0000-000018510000}"/>
    <cellStyle name="Normal 3 2 3 3 4 2 2 2 2 3 2" xfId="20788" xr:uid="{00000000-0005-0000-0000-000019510000}"/>
    <cellStyle name="Normal 3 2 3 3 4 2 2 2 2 4" xfId="20789" xr:uid="{00000000-0005-0000-0000-00001A510000}"/>
    <cellStyle name="Normal 3 2 3 3 4 2 2 2 3" xfId="20790" xr:uid="{00000000-0005-0000-0000-00001B510000}"/>
    <cellStyle name="Normal 3 2 3 3 4 2 2 2 3 2" xfId="20791" xr:uid="{00000000-0005-0000-0000-00001C510000}"/>
    <cellStyle name="Normal 3 2 3 3 4 2 2 2 3 2 2" xfId="20792" xr:uid="{00000000-0005-0000-0000-00001D510000}"/>
    <cellStyle name="Normal 3 2 3 3 4 2 2 2 3 3" xfId="20793" xr:uid="{00000000-0005-0000-0000-00001E510000}"/>
    <cellStyle name="Normal 3 2 3 3 4 2 2 2 4" xfId="20794" xr:uid="{00000000-0005-0000-0000-00001F510000}"/>
    <cellStyle name="Normal 3 2 3 3 4 2 2 2 4 2" xfId="20795" xr:uid="{00000000-0005-0000-0000-000020510000}"/>
    <cellStyle name="Normal 3 2 3 3 4 2 2 2 5" xfId="20796" xr:uid="{00000000-0005-0000-0000-000021510000}"/>
    <cellStyle name="Normal 3 2 3 3 4 2 2 3" xfId="20797" xr:uid="{00000000-0005-0000-0000-000022510000}"/>
    <cellStyle name="Normal 3 2 3 3 4 2 2 3 2" xfId="20798" xr:uid="{00000000-0005-0000-0000-000023510000}"/>
    <cellStyle name="Normal 3 2 3 3 4 2 2 3 2 2" xfId="20799" xr:uid="{00000000-0005-0000-0000-000024510000}"/>
    <cellStyle name="Normal 3 2 3 3 4 2 2 3 2 2 2" xfId="20800" xr:uid="{00000000-0005-0000-0000-000025510000}"/>
    <cellStyle name="Normal 3 2 3 3 4 2 2 3 2 3" xfId="20801" xr:uid="{00000000-0005-0000-0000-000026510000}"/>
    <cellStyle name="Normal 3 2 3 3 4 2 2 3 3" xfId="20802" xr:uid="{00000000-0005-0000-0000-000027510000}"/>
    <cellStyle name="Normal 3 2 3 3 4 2 2 3 3 2" xfId="20803" xr:uid="{00000000-0005-0000-0000-000028510000}"/>
    <cellStyle name="Normal 3 2 3 3 4 2 2 3 4" xfId="20804" xr:uid="{00000000-0005-0000-0000-000029510000}"/>
    <cellStyle name="Normal 3 2 3 3 4 2 2 4" xfId="20805" xr:uid="{00000000-0005-0000-0000-00002A510000}"/>
    <cellStyle name="Normal 3 2 3 3 4 2 2 4 2" xfId="20806" xr:uid="{00000000-0005-0000-0000-00002B510000}"/>
    <cellStyle name="Normal 3 2 3 3 4 2 2 4 2 2" xfId="20807" xr:uid="{00000000-0005-0000-0000-00002C510000}"/>
    <cellStyle name="Normal 3 2 3 3 4 2 2 4 2 2 2" xfId="20808" xr:uid="{00000000-0005-0000-0000-00002D510000}"/>
    <cellStyle name="Normal 3 2 3 3 4 2 2 4 2 3" xfId="20809" xr:uid="{00000000-0005-0000-0000-00002E510000}"/>
    <cellStyle name="Normal 3 2 3 3 4 2 2 4 3" xfId="20810" xr:uid="{00000000-0005-0000-0000-00002F510000}"/>
    <cellStyle name="Normal 3 2 3 3 4 2 2 4 3 2" xfId="20811" xr:uid="{00000000-0005-0000-0000-000030510000}"/>
    <cellStyle name="Normal 3 2 3 3 4 2 2 4 4" xfId="20812" xr:uid="{00000000-0005-0000-0000-000031510000}"/>
    <cellStyle name="Normal 3 2 3 3 4 2 2 5" xfId="20813" xr:uid="{00000000-0005-0000-0000-000032510000}"/>
    <cellStyle name="Normal 3 2 3 3 4 2 2 5 2" xfId="20814" xr:uid="{00000000-0005-0000-0000-000033510000}"/>
    <cellStyle name="Normal 3 2 3 3 4 2 2 5 2 2" xfId="20815" xr:uid="{00000000-0005-0000-0000-000034510000}"/>
    <cellStyle name="Normal 3 2 3 3 4 2 2 5 3" xfId="20816" xr:uid="{00000000-0005-0000-0000-000035510000}"/>
    <cellStyle name="Normal 3 2 3 3 4 2 2 6" xfId="20817" xr:uid="{00000000-0005-0000-0000-000036510000}"/>
    <cellStyle name="Normal 3 2 3 3 4 2 2 6 2" xfId="20818" xr:uid="{00000000-0005-0000-0000-000037510000}"/>
    <cellStyle name="Normal 3 2 3 3 4 2 2 7" xfId="20819" xr:uid="{00000000-0005-0000-0000-000038510000}"/>
    <cellStyle name="Normal 3 2 3 3 4 2 2 7 2" xfId="20820" xr:uid="{00000000-0005-0000-0000-000039510000}"/>
    <cellStyle name="Normal 3 2 3 3 4 2 2 8" xfId="20821" xr:uid="{00000000-0005-0000-0000-00003A510000}"/>
    <cellStyle name="Normal 3 2 3 3 4 2 3" xfId="20822" xr:uid="{00000000-0005-0000-0000-00003B510000}"/>
    <cellStyle name="Normal 3 2 3 3 4 2 3 2" xfId="20823" xr:uid="{00000000-0005-0000-0000-00003C510000}"/>
    <cellStyle name="Normal 3 2 3 3 4 2 3 2 2" xfId="20824" xr:uid="{00000000-0005-0000-0000-00003D510000}"/>
    <cellStyle name="Normal 3 2 3 3 4 2 3 2 2 2" xfId="20825" xr:uid="{00000000-0005-0000-0000-00003E510000}"/>
    <cellStyle name="Normal 3 2 3 3 4 2 3 2 2 2 2" xfId="20826" xr:uid="{00000000-0005-0000-0000-00003F510000}"/>
    <cellStyle name="Normal 3 2 3 3 4 2 3 2 2 3" xfId="20827" xr:uid="{00000000-0005-0000-0000-000040510000}"/>
    <cellStyle name="Normal 3 2 3 3 4 2 3 2 3" xfId="20828" xr:uid="{00000000-0005-0000-0000-000041510000}"/>
    <cellStyle name="Normal 3 2 3 3 4 2 3 2 3 2" xfId="20829" xr:uid="{00000000-0005-0000-0000-000042510000}"/>
    <cellStyle name="Normal 3 2 3 3 4 2 3 2 4" xfId="20830" xr:uid="{00000000-0005-0000-0000-000043510000}"/>
    <cellStyle name="Normal 3 2 3 3 4 2 3 3" xfId="20831" xr:uid="{00000000-0005-0000-0000-000044510000}"/>
    <cellStyle name="Normal 3 2 3 3 4 2 3 3 2" xfId="20832" xr:uid="{00000000-0005-0000-0000-000045510000}"/>
    <cellStyle name="Normal 3 2 3 3 4 2 3 3 2 2" xfId="20833" xr:uid="{00000000-0005-0000-0000-000046510000}"/>
    <cellStyle name="Normal 3 2 3 3 4 2 3 3 3" xfId="20834" xr:uid="{00000000-0005-0000-0000-000047510000}"/>
    <cellStyle name="Normal 3 2 3 3 4 2 3 4" xfId="20835" xr:uid="{00000000-0005-0000-0000-000048510000}"/>
    <cellStyle name="Normal 3 2 3 3 4 2 3 4 2" xfId="20836" xr:uid="{00000000-0005-0000-0000-000049510000}"/>
    <cellStyle name="Normal 3 2 3 3 4 2 3 5" xfId="20837" xr:uid="{00000000-0005-0000-0000-00004A510000}"/>
    <cellStyle name="Normal 3 2 3 3 4 2 4" xfId="20838" xr:uid="{00000000-0005-0000-0000-00004B510000}"/>
    <cellStyle name="Normal 3 2 3 3 4 2 4 2" xfId="20839" xr:uid="{00000000-0005-0000-0000-00004C510000}"/>
    <cellStyle name="Normal 3 2 3 3 4 2 4 2 2" xfId="20840" xr:uid="{00000000-0005-0000-0000-00004D510000}"/>
    <cellStyle name="Normal 3 2 3 3 4 2 4 2 2 2" xfId="20841" xr:uid="{00000000-0005-0000-0000-00004E510000}"/>
    <cellStyle name="Normal 3 2 3 3 4 2 4 2 3" xfId="20842" xr:uid="{00000000-0005-0000-0000-00004F510000}"/>
    <cellStyle name="Normal 3 2 3 3 4 2 4 3" xfId="20843" xr:uid="{00000000-0005-0000-0000-000050510000}"/>
    <cellStyle name="Normal 3 2 3 3 4 2 4 3 2" xfId="20844" xr:uid="{00000000-0005-0000-0000-000051510000}"/>
    <cellStyle name="Normal 3 2 3 3 4 2 4 4" xfId="20845" xr:uid="{00000000-0005-0000-0000-000052510000}"/>
    <cellStyle name="Normal 3 2 3 3 4 2 5" xfId="20846" xr:uid="{00000000-0005-0000-0000-000053510000}"/>
    <cellStyle name="Normal 3 2 3 3 4 2 5 2" xfId="20847" xr:uid="{00000000-0005-0000-0000-000054510000}"/>
    <cellStyle name="Normal 3 2 3 3 4 2 5 2 2" xfId="20848" xr:uid="{00000000-0005-0000-0000-000055510000}"/>
    <cellStyle name="Normal 3 2 3 3 4 2 5 2 2 2" xfId="20849" xr:uid="{00000000-0005-0000-0000-000056510000}"/>
    <cellStyle name="Normal 3 2 3 3 4 2 5 2 3" xfId="20850" xr:uid="{00000000-0005-0000-0000-000057510000}"/>
    <cellStyle name="Normal 3 2 3 3 4 2 5 3" xfId="20851" xr:uid="{00000000-0005-0000-0000-000058510000}"/>
    <cellStyle name="Normal 3 2 3 3 4 2 5 3 2" xfId="20852" xr:uid="{00000000-0005-0000-0000-000059510000}"/>
    <cellStyle name="Normal 3 2 3 3 4 2 5 4" xfId="20853" xr:uid="{00000000-0005-0000-0000-00005A510000}"/>
    <cellStyle name="Normal 3 2 3 3 4 2 6" xfId="20854" xr:uid="{00000000-0005-0000-0000-00005B510000}"/>
    <cellStyle name="Normal 3 2 3 3 4 2 6 2" xfId="20855" xr:uid="{00000000-0005-0000-0000-00005C510000}"/>
    <cellStyle name="Normal 3 2 3 3 4 2 6 2 2" xfId="20856" xr:uid="{00000000-0005-0000-0000-00005D510000}"/>
    <cellStyle name="Normal 3 2 3 3 4 2 6 3" xfId="20857" xr:uid="{00000000-0005-0000-0000-00005E510000}"/>
    <cellStyle name="Normal 3 2 3 3 4 2 7" xfId="20858" xr:uid="{00000000-0005-0000-0000-00005F510000}"/>
    <cellStyle name="Normal 3 2 3 3 4 2 7 2" xfId="20859" xr:uid="{00000000-0005-0000-0000-000060510000}"/>
    <cellStyle name="Normal 3 2 3 3 4 2 8" xfId="20860" xr:uid="{00000000-0005-0000-0000-000061510000}"/>
    <cellStyle name="Normal 3 2 3 3 4 2 8 2" xfId="20861" xr:uid="{00000000-0005-0000-0000-000062510000}"/>
    <cellStyle name="Normal 3 2 3 3 4 2 9" xfId="20862" xr:uid="{00000000-0005-0000-0000-000063510000}"/>
    <cellStyle name="Normal 3 2 3 3 4 3" xfId="20863" xr:uid="{00000000-0005-0000-0000-000064510000}"/>
    <cellStyle name="Normal 3 2 3 3 4 3 2" xfId="20864" xr:uid="{00000000-0005-0000-0000-000065510000}"/>
    <cellStyle name="Normal 3 2 3 3 4 3 2 2" xfId="20865" xr:uid="{00000000-0005-0000-0000-000066510000}"/>
    <cellStyle name="Normal 3 2 3 3 4 3 2 2 2" xfId="20866" xr:uid="{00000000-0005-0000-0000-000067510000}"/>
    <cellStyle name="Normal 3 2 3 3 4 3 2 2 2 2" xfId="20867" xr:uid="{00000000-0005-0000-0000-000068510000}"/>
    <cellStyle name="Normal 3 2 3 3 4 3 2 2 2 2 2" xfId="20868" xr:uid="{00000000-0005-0000-0000-000069510000}"/>
    <cellStyle name="Normal 3 2 3 3 4 3 2 2 2 3" xfId="20869" xr:uid="{00000000-0005-0000-0000-00006A510000}"/>
    <cellStyle name="Normal 3 2 3 3 4 3 2 2 3" xfId="20870" xr:uid="{00000000-0005-0000-0000-00006B510000}"/>
    <cellStyle name="Normal 3 2 3 3 4 3 2 2 3 2" xfId="20871" xr:uid="{00000000-0005-0000-0000-00006C510000}"/>
    <cellStyle name="Normal 3 2 3 3 4 3 2 2 4" xfId="20872" xr:uid="{00000000-0005-0000-0000-00006D510000}"/>
    <cellStyle name="Normal 3 2 3 3 4 3 2 3" xfId="20873" xr:uid="{00000000-0005-0000-0000-00006E510000}"/>
    <cellStyle name="Normal 3 2 3 3 4 3 2 3 2" xfId="20874" xr:uid="{00000000-0005-0000-0000-00006F510000}"/>
    <cellStyle name="Normal 3 2 3 3 4 3 2 3 2 2" xfId="20875" xr:uid="{00000000-0005-0000-0000-000070510000}"/>
    <cellStyle name="Normal 3 2 3 3 4 3 2 3 3" xfId="20876" xr:uid="{00000000-0005-0000-0000-000071510000}"/>
    <cellStyle name="Normal 3 2 3 3 4 3 2 4" xfId="20877" xr:uid="{00000000-0005-0000-0000-000072510000}"/>
    <cellStyle name="Normal 3 2 3 3 4 3 2 4 2" xfId="20878" xr:uid="{00000000-0005-0000-0000-000073510000}"/>
    <cellStyle name="Normal 3 2 3 3 4 3 2 5" xfId="20879" xr:uid="{00000000-0005-0000-0000-000074510000}"/>
    <cellStyle name="Normal 3 2 3 3 4 3 3" xfId="20880" xr:uid="{00000000-0005-0000-0000-000075510000}"/>
    <cellStyle name="Normal 3 2 3 3 4 3 3 2" xfId="20881" xr:uid="{00000000-0005-0000-0000-000076510000}"/>
    <cellStyle name="Normal 3 2 3 3 4 3 3 2 2" xfId="20882" xr:uid="{00000000-0005-0000-0000-000077510000}"/>
    <cellStyle name="Normal 3 2 3 3 4 3 3 2 2 2" xfId="20883" xr:uid="{00000000-0005-0000-0000-000078510000}"/>
    <cellStyle name="Normal 3 2 3 3 4 3 3 2 3" xfId="20884" xr:uid="{00000000-0005-0000-0000-000079510000}"/>
    <cellStyle name="Normal 3 2 3 3 4 3 3 3" xfId="20885" xr:uid="{00000000-0005-0000-0000-00007A510000}"/>
    <cellStyle name="Normal 3 2 3 3 4 3 3 3 2" xfId="20886" xr:uid="{00000000-0005-0000-0000-00007B510000}"/>
    <cellStyle name="Normal 3 2 3 3 4 3 3 4" xfId="20887" xr:uid="{00000000-0005-0000-0000-00007C510000}"/>
    <cellStyle name="Normal 3 2 3 3 4 3 4" xfId="20888" xr:uid="{00000000-0005-0000-0000-00007D510000}"/>
    <cellStyle name="Normal 3 2 3 3 4 3 4 2" xfId="20889" xr:uid="{00000000-0005-0000-0000-00007E510000}"/>
    <cellStyle name="Normal 3 2 3 3 4 3 4 2 2" xfId="20890" xr:uid="{00000000-0005-0000-0000-00007F510000}"/>
    <cellStyle name="Normal 3 2 3 3 4 3 4 2 2 2" xfId="20891" xr:uid="{00000000-0005-0000-0000-000080510000}"/>
    <cellStyle name="Normal 3 2 3 3 4 3 4 2 3" xfId="20892" xr:uid="{00000000-0005-0000-0000-000081510000}"/>
    <cellStyle name="Normal 3 2 3 3 4 3 4 3" xfId="20893" xr:uid="{00000000-0005-0000-0000-000082510000}"/>
    <cellStyle name="Normal 3 2 3 3 4 3 4 3 2" xfId="20894" xr:uid="{00000000-0005-0000-0000-000083510000}"/>
    <cellStyle name="Normal 3 2 3 3 4 3 4 4" xfId="20895" xr:uid="{00000000-0005-0000-0000-000084510000}"/>
    <cellStyle name="Normal 3 2 3 3 4 3 5" xfId="20896" xr:uid="{00000000-0005-0000-0000-000085510000}"/>
    <cellStyle name="Normal 3 2 3 3 4 3 5 2" xfId="20897" xr:uid="{00000000-0005-0000-0000-000086510000}"/>
    <cellStyle name="Normal 3 2 3 3 4 3 5 2 2" xfId="20898" xr:uid="{00000000-0005-0000-0000-000087510000}"/>
    <cellStyle name="Normal 3 2 3 3 4 3 5 3" xfId="20899" xr:uid="{00000000-0005-0000-0000-000088510000}"/>
    <cellStyle name="Normal 3 2 3 3 4 3 6" xfId="20900" xr:uid="{00000000-0005-0000-0000-000089510000}"/>
    <cellStyle name="Normal 3 2 3 3 4 3 6 2" xfId="20901" xr:uid="{00000000-0005-0000-0000-00008A510000}"/>
    <cellStyle name="Normal 3 2 3 3 4 3 7" xfId="20902" xr:uid="{00000000-0005-0000-0000-00008B510000}"/>
    <cellStyle name="Normal 3 2 3 3 4 3 7 2" xfId="20903" xr:uid="{00000000-0005-0000-0000-00008C510000}"/>
    <cellStyle name="Normal 3 2 3 3 4 3 8" xfId="20904" xr:uid="{00000000-0005-0000-0000-00008D510000}"/>
    <cellStyle name="Normal 3 2 3 3 4 4" xfId="20905" xr:uid="{00000000-0005-0000-0000-00008E510000}"/>
    <cellStyle name="Normal 3 2 3 3 4 4 2" xfId="20906" xr:uid="{00000000-0005-0000-0000-00008F510000}"/>
    <cellStyle name="Normal 3 2 3 3 4 4 2 2" xfId="20907" xr:uid="{00000000-0005-0000-0000-000090510000}"/>
    <cellStyle name="Normal 3 2 3 3 4 4 2 2 2" xfId="20908" xr:uid="{00000000-0005-0000-0000-000091510000}"/>
    <cellStyle name="Normal 3 2 3 3 4 4 2 2 2 2" xfId="20909" xr:uid="{00000000-0005-0000-0000-000092510000}"/>
    <cellStyle name="Normal 3 2 3 3 4 4 2 2 3" xfId="20910" xr:uid="{00000000-0005-0000-0000-000093510000}"/>
    <cellStyle name="Normal 3 2 3 3 4 4 2 3" xfId="20911" xr:uid="{00000000-0005-0000-0000-000094510000}"/>
    <cellStyle name="Normal 3 2 3 3 4 4 2 3 2" xfId="20912" xr:uid="{00000000-0005-0000-0000-000095510000}"/>
    <cellStyle name="Normal 3 2 3 3 4 4 2 4" xfId="20913" xr:uid="{00000000-0005-0000-0000-000096510000}"/>
    <cellStyle name="Normal 3 2 3 3 4 4 3" xfId="20914" xr:uid="{00000000-0005-0000-0000-000097510000}"/>
    <cellStyle name="Normal 3 2 3 3 4 4 3 2" xfId="20915" xr:uid="{00000000-0005-0000-0000-000098510000}"/>
    <cellStyle name="Normal 3 2 3 3 4 4 3 2 2" xfId="20916" xr:uid="{00000000-0005-0000-0000-000099510000}"/>
    <cellStyle name="Normal 3 2 3 3 4 4 3 3" xfId="20917" xr:uid="{00000000-0005-0000-0000-00009A510000}"/>
    <cellStyle name="Normal 3 2 3 3 4 4 4" xfId="20918" xr:uid="{00000000-0005-0000-0000-00009B510000}"/>
    <cellStyle name="Normal 3 2 3 3 4 4 4 2" xfId="20919" xr:uid="{00000000-0005-0000-0000-00009C510000}"/>
    <cellStyle name="Normal 3 2 3 3 4 4 5" xfId="20920" xr:uid="{00000000-0005-0000-0000-00009D510000}"/>
    <cellStyle name="Normal 3 2 3 3 4 5" xfId="20921" xr:uid="{00000000-0005-0000-0000-00009E510000}"/>
    <cellStyle name="Normal 3 2 3 3 4 5 2" xfId="20922" xr:uid="{00000000-0005-0000-0000-00009F510000}"/>
    <cellStyle name="Normal 3 2 3 3 4 5 2 2" xfId="20923" xr:uid="{00000000-0005-0000-0000-0000A0510000}"/>
    <cellStyle name="Normal 3 2 3 3 4 5 2 2 2" xfId="20924" xr:uid="{00000000-0005-0000-0000-0000A1510000}"/>
    <cellStyle name="Normal 3 2 3 3 4 5 2 3" xfId="20925" xr:uid="{00000000-0005-0000-0000-0000A2510000}"/>
    <cellStyle name="Normal 3 2 3 3 4 5 3" xfId="20926" xr:uid="{00000000-0005-0000-0000-0000A3510000}"/>
    <cellStyle name="Normal 3 2 3 3 4 5 3 2" xfId="20927" xr:uid="{00000000-0005-0000-0000-0000A4510000}"/>
    <cellStyle name="Normal 3 2 3 3 4 5 4" xfId="20928" xr:uid="{00000000-0005-0000-0000-0000A5510000}"/>
    <cellStyle name="Normal 3 2 3 3 4 6" xfId="20929" xr:uid="{00000000-0005-0000-0000-0000A6510000}"/>
    <cellStyle name="Normal 3 2 3 3 4 6 2" xfId="20930" xr:uid="{00000000-0005-0000-0000-0000A7510000}"/>
    <cellStyle name="Normal 3 2 3 3 4 6 2 2" xfId="20931" xr:uid="{00000000-0005-0000-0000-0000A8510000}"/>
    <cellStyle name="Normal 3 2 3 3 4 6 2 2 2" xfId="20932" xr:uid="{00000000-0005-0000-0000-0000A9510000}"/>
    <cellStyle name="Normal 3 2 3 3 4 6 2 3" xfId="20933" xr:uid="{00000000-0005-0000-0000-0000AA510000}"/>
    <cellStyle name="Normal 3 2 3 3 4 6 3" xfId="20934" xr:uid="{00000000-0005-0000-0000-0000AB510000}"/>
    <cellStyle name="Normal 3 2 3 3 4 6 3 2" xfId="20935" xr:uid="{00000000-0005-0000-0000-0000AC510000}"/>
    <cellStyle name="Normal 3 2 3 3 4 6 4" xfId="20936" xr:uid="{00000000-0005-0000-0000-0000AD510000}"/>
    <cellStyle name="Normal 3 2 3 3 4 7" xfId="20937" xr:uid="{00000000-0005-0000-0000-0000AE510000}"/>
    <cellStyle name="Normal 3 2 3 3 4 7 2" xfId="20938" xr:uid="{00000000-0005-0000-0000-0000AF510000}"/>
    <cellStyle name="Normal 3 2 3 3 4 7 2 2" xfId="20939" xr:uid="{00000000-0005-0000-0000-0000B0510000}"/>
    <cellStyle name="Normal 3 2 3 3 4 7 3" xfId="20940" xr:uid="{00000000-0005-0000-0000-0000B1510000}"/>
    <cellStyle name="Normal 3 2 3 3 4 8" xfId="20941" xr:uid="{00000000-0005-0000-0000-0000B2510000}"/>
    <cellStyle name="Normal 3 2 3 3 4 8 2" xfId="20942" xr:uid="{00000000-0005-0000-0000-0000B3510000}"/>
    <cellStyle name="Normal 3 2 3 3 4 9" xfId="20943" xr:uid="{00000000-0005-0000-0000-0000B4510000}"/>
    <cellStyle name="Normal 3 2 3 3 4 9 2" xfId="20944" xr:uid="{00000000-0005-0000-0000-0000B5510000}"/>
    <cellStyle name="Normal 3 2 3 3 5" xfId="20945" xr:uid="{00000000-0005-0000-0000-0000B6510000}"/>
    <cellStyle name="Normal 3 2 3 3 5 2" xfId="20946" xr:uid="{00000000-0005-0000-0000-0000B7510000}"/>
    <cellStyle name="Normal 3 2 3 3 5 2 2" xfId="20947" xr:uid="{00000000-0005-0000-0000-0000B8510000}"/>
    <cellStyle name="Normal 3 2 3 3 5 2 2 2" xfId="20948" xr:uid="{00000000-0005-0000-0000-0000B9510000}"/>
    <cellStyle name="Normal 3 2 3 3 5 2 2 2 2" xfId="20949" xr:uid="{00000000-0005-0000-0000-0000BA510000}"/>
    <cellStyle name="Normal 3 2 3 3 5 2 2 2 2 2" xfId="20950" xr:uid="{00000000-0005-0000-0000-0000BB510000}"/>
    <cellStyle name="Normal 3 2 3 3 5 2 2 2 2 2 2" xfId="20951" xr:uid="{00000000-0005-0000-0000-0000BC510000}"/>
    <cellStyle name="Normal 3 2 3 3 5 2 2 2 2 3" xfId="20952" xr:uid="{00000000-0005-0000-0000-0000BD510000}"/>
    <cellStyle name="Normal 3 2 3 3 5 2 2 2 3" xfId="20953" xr:uid="{00000000-0005-0000-0000-0000BE510000}"/>
    <cellStyle name="Normal 3 2 3 3 5 2 2 2 3 2" xfId="20954" xr:uid="{00000000-0005-0000-0000-0000BF510000}"/>
    <cellStyle name="Normal 3 2 3 3 5 2 2 2 4" xfId="20955" xr:uid="{00000000-0005-0000-0000-0000C0510000}"/>
    <cellStyle name="Normal 3 2 3 3 5 2 2 3" xfId="20956" xr:uid="{00000000-0005-0000-0000-0000C1510000}"/>
    <cellStyle name="Normal 3 2 3 3 5 2 2 3 2" xfId="20957" xr:uid="{00000000-0005-0000-0000-0000C2510000}"/>
    <cellStyle name="Normal 3 2 3 3 5 2 2 3 2 2" xfId="20958" xr:uid="{00000000-0005-0000-0000-0000C3510000}"/>
    <cellStyle name="Normal 3 2 3 3 5 2 2 3 3" xfId="20959" xr:uid="{00000000-0005-0000-0000-0000C4510000}"/>
    <cellStyle name="Normal 3 2 3 3 5 2 2 4" xfId="20960" xr:uid="{00000000-0005-0000-0000-0000C5510000}"/>
    <cellStyle name="Normal 3 2 3 3 5 2 2 4 2" xfId="20961" xr:uid="{00000000-0005-0000-0000-0000C6510000}"/>
    <cellStyle name="Normal 3 2 3 3 5 2 2 5" xfId="20962" xr:uid="{00000000-0005-0000-0000-0000C7510000}"/>
    <cellStyle name="Normal 3 2 3 3 5 2 3" xfId="20963" xr:uid="{00000000-0005-0000-0000-0000C8510000}"/>
    <cellStyle name="Normal 3 2 3 3 5 2 3 2" xfId="20964" xr:uid="{00000000-0005-0000-0000-0000C9510000}"/>
    <cellStyle name="Normal 3 2 3 3 5 2 3 2 2" xfId="20965" xr:uid="{00000000-0005-0000-0000-0000CA510000}"/>
    <cellStyle name="Normal 3 2 3 3 5 2 3 2 2 2" xfId="20966" xr:uid="{00000000-0005-0000-0000-0000CB510000}"/>
    <cellStyle name="Normal 3 2 3 3 5 2 3 2 3" xfId="20967" xr:uid="{00000000-0005-0000-0000-0000CC510000}"/>
    <cellStyle name="Normal 3 2 3 3 5 2 3 3" xfId="20968" xr:uid="{00000000-0005-0000-0000-0000CD510000}"/>
    <cellStyle name="Normal 3 2 3 3 5 2 3 3 2" xfId="20969" xr:uid="{00000000-0005-0000-0000-0000CE510000}"/>
    <cellStyle name="Normal 3 2 3 3 5 2 3 4" xfId="20970" xr:uid="{00000000-0005-0000-0000-0000CF510000}"/>
    <cellStyle name="Normal 3 2 3 3 5 2 4" xfId="20971" xr:uid="{00000000-0005-0000-0000-0000D0510000}"/>
    <cellStyle name="Normal 3 2 3 3 5 2 4 2" xfId="20972" xr:uid="{00000000-0005-0000-0000-0000D1510000}"/>
    <cellStyle name="Normal 3 2 3 3 5 2 4 2 2" xfId="20973" xr:uid="{00000000-0005-0000-0000-0000D2510000}"/>
    <cellStyle name="Normal 3 2 3 3 5 2 4 2 2 2" xfId="20974" xr:uid="{00000000-0005-0000-0000-0000D3510000}"/>
    <cellStyle name="Normal 3 2 3 3 5 2 4 2 3" xfId="20975" xr:uid="{00000000-0005-0000-0000-0000D4510000}"/>
    <cellStyle name="Normal 3 2 3 3 5 2 4 3" xfId="20976" xr:uid="{00000000-0005-0000-0000-0000D5510000}"/>
    <cellStyle name="Normal 3 2 3 3 5 2 4 3 2" xfId="20977" xr:uid="{00000000-0005-0000-0000-0000D6510000}"/>
    <cellStyle name="Normal 3 2 3 3 5 2 4 4" xfId="20978" xr:uid="{00000000-0005-0000-0000-0000D7510000}"/>
    <cellStyle name="Normal 3 2 3 3 5 2 5" xfId="20979" xr:uid="{00000000-0005-0000-0000-0000D8510000}"/>
    <cellStyle name="Normal 3 2 3 3 5 2 5 2" xfId="20980" xr:uid="{00000000-0005-0000-0000-0000D9510000}"/>
    <cellStyle name="Normal 3 2 3 3 5 2 5 2 2" xfId="20981" xr:uid="{00000000-0005-0000-0000-0000DA510000}"/>
    <cellStyle name="Normal 3 2 3 3 5 2 5 3" xfId="20982" xr:uid="{00000000-0005-0000-0000-0000DB510000}"/>
    <cellStyle name="Normal 3 2 3 3 5 2 6" xfId="20983" xr:uid="{00000000-0005-0000-0000-0000DC510000}"/>
    <cellStyle name="Normal 3 2 3 3 5 2 6 2" xfId="20984" xr:uid="{00000000-0005-0000-0000-0000DD510000}"/>
    <cellStyle name="Normal 3 2 3 3 5 2 7" xfId="20985" xr:uid="{00000000-0005-0000-0000-0000DE510000}"/>
    <cellStyle name="Normal 3 2 3 3 5 2 7 2" xfId="20986" xr:uid="{00000000-0005-0000-0000-0000DF510000}"/>
    <cellStyle name="Normal 3 2 3 3 5 2 8" xfId="20987" xr:uid="{00000000-0005-0000-0000-0000E0510000}"/>
    <cellStyle name="Normal 3 2 3 3 5 3" xfId="20988" xr:uid="{00000000-0005-0000-0000-0000E1510000}"/>
    <cellStyle name="Normal 3 2 3 3 5 3 2" xfId="20989" xr:uid="{00000000-0005-0000-0000-0000E2510000}"/>
    <cellStyle name="Normal 3 2 3 3 5 3 2 2" xfId="20990" xr:uid="{00000000-0005-0000-0000-0000E3510000}"/>
    <cellStyle name="Normal 3 2 3 3 5 3 2 2 2" xfId="20991" xr:uid="{00000000-0005-0000-0000-0000E4510000}"/>
    <cellStyle name="Normal 3 2 3 3 5 3 2 2 2 2" xfId="20992" xr:uid="{00000000-0005-0000-0000-0000E5510000}"/>
    <cellStyle name="Normal 3 2 3 3 5 3 2 2 3" xfId="20993" xr:uid="{00000000-0005-0000-0000-0000E6510000}"/>
    <cellStyle name="Normal 3 2 3 3 5 3 2 3" xfId="20994" xr:uid="{00000000-0005-0000-0000-0000E7510000}"/>
    <cellStyle name="Normal 3 2 3 3 5 3 2 3 2" xfId="20995" xr:uid="{00000000-0005-0000-0000-0000E8510000}"/>
    <cellStyle name="Normal 3 2 3 3 5 3 2 4" xfId="20996" xr:uid="{00000000-0005-0000-0000-0000E9510000}"/>
    <cellStyle name="Normal 3 2 3 3 5 3 3" xfId="20997" xr:uid="{00000000-0005-0000-0000-0000EA510000}"/>
    <cellStyle name="Normal 3 2 3 3 5 3 3 2" xfId="20998" xr:uid="{00000000-0005-0000-0000-0000EB510000}"/>
    <cellStyle name="Normal 3 2 3 3 5 3 3 2 2" xfId="20999" xr:uid="{00000000-0005-0000-0000-0000EC510000}"/>
    <cellStyle name="Normal 3 2 3 3 5 3 3 3" xfId="21000" xr:uid="{00000000-0005-0000-0000-0000ED510000}"/>
    <cellStyle name="Normal 3 2 3 3 5 3 4" xfId="21001" xr:uid="{00000000-0005-0000-0000-0000EE510000}"/>
    <cellStyle name="Normal 3 2 3 3 5 3 4 2" xfId="21002" xr:uid="{00000000-0005-0000-0000-0000EF510000}"/>
    <cellStyle name="Normal 3 2 3 3 5 3 5" xfId="21003" xr:uid="{00000000-0005-0000-0000-0000F0510000}"/>
    <cellStyle name="Normal 3 2 3 3 5 4" xfId="21004" xr:uid="{00000000-0005-0000-0000-0000F1510000}"/>
    <cellStyle name="Normal 3 2 3 3 5 4 2" xfId="21005" xr:uid="{00000000-0005-0000-0000-0000F2510000}"/>
    <cellStyle name="Normal 3 2 3 3 5 4 2 2" xfId="21006" xr:uid="{00000000-0005-0000-0000-0000F3510000}"/>
    <cellStyle name="Normal 3 2 3 3 5 4 2 2 2" xfId="21007" xr:uid="{00000000-0005-0000-0000-0000F4510000}"/>
    <cellStyle name="Normal 3 2 3 3 5 4 2 3" xfId="21008" xr:uid="{00000000-0005-0000-0000-0000F5510000}"/>
    <cellStyle name="Normal 3 2 3 3 5 4 3" xfId="21009" xr:uid="{00000000-0005-0000-0000-0000F6510000}"/>
    <cellStyle name="Normal 3 2 3 3 5 4 3 2" xfId="21010" xr:uid="{00000000-0005-0000-0000-0000F7510000}"/>
    <cellStyle name="Normal 3 2 3 3 5 4 4" xfId="21011" xr:uid="{00000000-0005-0000-0000-0000F8510000}"/>
    <cellStyle name="Normal 3 2 3 3 5 5" xfId="21012" xr:uid="{00000000-0005-0000-0000-0000F9510000}"/>
    <cellStyle name="Normal 3 2 3 3 5 5 2" xfId="21013" xr:uid="{00000000-0005-0000-0000-0000FA510000}"/>
    <cellStyle name="Normal 3 2 3 3 5 5 2 2" xfId="21014" xr:uid="{00000000-0005-0000-0000-0000FB510000}"/>
    <cellStyle name="Normal 3 2 3 3 5 5 2 2 2" xfId="21015" xr:uid="{00000000-0005-0000-0000-0000FC510000}"/>
    <cellStyle name="Normal 3 2 3 3 5 5 2 3" xfId="21016" xr:uid="{00000000-0005-0000-0000-0000FD510000}"/>
    <cellStyle name="Normal 3 2 3 3 5 5 3" xfId="21017" xr:uid="{00000000-0005-0000-0000-0000FE510000}"/>
    <cellStyle name="Normal 3 2 3 3 5 5 3 2" xfId="21018" xr:uid="{00000000-0005-0000-0000-0000FF510000}"/>
    <cellStyle name="Normal 3 2 3 3 5 5 4" xfId="21019" xr:uid="{00000000-0005-0000-0000-000000520000}"/>
    <cellStyle name="Normal 3 2 3 3 5 6" xfId="21020" xr:uid="{00000000-0005-0000-0000-000001520000}"/>
    <cellStyle name="Normal 3 2 3 3 5 6 2" xfId="21021" xr:uid="{00000000-0005-0000-0000-000002520000}"/>
    <cellStyle name="Normal 3 2 3 3 5 6 2 2" xfId="21022" xr:uid="{00000000-0005-0000-0000-000003520000}"/>
    <cellStyle name="Normal 3 2 3 3 5 6 3" xfId="21023" xr:uid="{00000000-0005-0000-0000-000004520000}"/>
    <cellStyle name="Normal 3 2 3 3 5 7" xfId="21024" xr:uid="{00000000-0005-0000-0000-000005520000}"/>
    <cellStyle name="Normal 3 2 3 3 5 7 2" xfId="21025" xr:uid="{00000000-0005-0000-0000-000006520000}"/>
    <cellStyle name="Normal 3 2 3 3 5 8" xfId="21026" xr:uid="{00000000-0005-0000-0000-000007520000}"/>
    <cellStyle name="Normal 3 2 3 3 5 8 2" xfId="21027" xr:uid="{00000000-0005-0000-0000-000008520000}"/>
    <cellStyle name="Normal 3 2 3 3 5 9" xfId="21028" xr:uid="{00000000-0005-0000-0000-000009520000}"/>
    <cellStyle name="Normal 3 2 3 3 6" xfId="21029" xr:uid="{00000000-0005-0000-0000-00000A520000}"/>
    <cellStyle name="Normal 3 2 3 3 6 2" xfId="21030" xr:uid="{00000000-0005-0000-0000-00000B520000}"/>
    <cellStyle name="Normal 3 2 3 3 6 2 2" xfId="21031" xr:uid="{00000000-0005-0000-0000-00000C520000}"/>
    <cellStyle name="Normal 3 2 3 3 6 2 2 2" xfId="21032" xr:uid="{00000000-0005-0000-0000-00000D520000}"/>
    <cellStyle name="Normal 3 2 3 3 6 2 2 2 2" xfId="21033" xr:uid="{00000000-0005-0000-0000-00000E520000}"/>
    <cellStyle name="Normal 3 2 3 3 6 2 2 2 2 2" xfId="21034" xr:uid="{00000000-0005-0000-0000-00000F520000}"/>
    <cellStyle name="Normal 3 2 3 3 6 2 2 2 3" xfId="21035" xr:uid="{00000000-0005-0000-0000-000010520000}"/>
    <cellStyle name="Normal 3 2 3 3 6 2 2 3" xfId="21036" xr:uid="{00000000-0005-0000-0000-000011520000}"/>
    <cellStyle name="Normal 3 2 3 3 6 2 2 3 2" xfId="21037" xr:uid="{00000000-0005-0000-0000-000012520000}"/>
    <cellStyle name="Normal 3 2 3 3 6 2 2 4" xfId="21038" xr:uid="{00000000-0005-0000-0000-000013520000}"/>
    <cellStyle name="Normal 3 2 3 3 6 2 3" xfId="21039" xr:uid="{00000000-0005-0000-0000-000014520000}"/>
    <cellStyle name="Normal 3 2 3 3 6 2 3 2" xfId="21040" xr:uid="{00000000-0005-0000-0000-000015520000}"/>
    <cellStyle name="Normal 3 2 3 3 6 2 3 2 2" xfId="21041" xr:uid="{00000000-0005-0000-0000-000016520000}"/>
    <cellStyle name="Normal 3 2 3 3 6 2 3 3" xfId="21042" xr:uid="{00000000-0005-0000-0000-000017520000}"/>
    <cellStyle name="Normal 3 2 3 3 6 2 4" xfId="21043" xr:uid="{00000000-0005-0000-0000-000018520000}"/>
    <cellStyle name="Normal 3 2 3 3 6 2 4 2" xfId="21044" xr:uid="{00000000-0005-0000-0000-000019520000}"/>
    <cellStyle name="Normal 3 2 3 3 6 2 5" xfId="21045" xr:uid="{00000000-0005-0000-0000-00001A520000}"/>
    <cellStyle name="Normal 3 2 3 3 6 3" xfId="21046" xr:uid="{00000000-0005-0000-0000-00001B520000}"/>
    <cellStyle name="Normal 3 2 3 3 6 3 2" xfId="21047" xr:uid="{00000000-0005-0000-0000-00001C520000}"/>
    <cellStyle name="Normal 3 2 3 3 6 3 2 2" xfId="21048" xr:uid="{00000000-0005-0000-0000-00001D520000}"/>
    <cellStyle name="Normal 3 2 3 3 6 3 2 2 2" xfId="21049" xr:uid="{00000000-0005-0000-0000-00001E520000}"/>
    <cellStyle name="Normal 3 2 3 3 6 3 2 3" xfId="21050" xr:uid="{00000000-0005-0000-0000-00001F520000}"/>
    <cellStyle name="Normal 3 2 3 3 6 3 3" xfId="21051" xr:uid="{00000000-0005-0000-0000-000020520000}"/>
    <cellStyle name="Normal 3 2 3 3 6 3 3 2" xfId="21052" xr:uid="{00000000-0005-0000-0000-000021520000}"/>
    <cellStyle name="Normal 3 2 3 3 6 3 4" xfId="21053" xr:uid="{00000000-0005-0000-0000-000022520000}"/>
    <cellStyle name="Normal 3 2 3 3 6 4" xfId="21054" xr:uid="{00000000-0005-0000-0000-000023520000}"/>
    <cellStyle name="Normal 3 2 3 3 6 4 2" xfId="21055" xr:uid="{00000000-0005-0000-0000-000024520000}"/>
    <cellStyle name="Normal 3 2 3 3 6 4 2 2" xfId="21056" xr:uid="{00000000-0005-0000-0000-000025520000}"/>
    <cellStyle name="Normal 3 2 3 3 6 4 2 2 2" xfId="21057" xr:uid="{00000000-0005-0000-0000-000026520000}"/>
    <cellStyle name="Normal 3 2 3 3 6 4 2 3" xfId="21058" xr:uid="{00000000-0005-0000-0000-000027520000}"/>
    <cellStyle name="Normal 3 2 3 3 6 4 3" xfId="21059" xr:uid="{00000000-0005-0000-0000-000028520000}"/>
    <cellStyle name="Normal 3 2 3 3 6 4 3 2" xfId="21060" xr:uid="{00000000-0005-0000-0000-000029520000}"/>
    <cellStyle name="Normal 3 2 3 3 6 4 4" xfId="21061" xr:uid="{00000000-0005-0000-0000-00002A520000}"/>
    <cellStyle name="Normal 3 2 3 3 6 5" xfId="21062" xr:uid="{00000000-0005-0000-0000-00002B520000}"/>
    <cellStyle name="Normal 3 2 3 3 6 5 2" xfId="21063" xr:uid="{00000000-0005-0000-0000-00002C520000}"/>
    <cellStyle name="Normal 3 2 3 3 6 5 2 2" xfId="21064" xr:uid="{00000000-0005-0000-0000-00002D520000}"/>
    <cellStyle name="Normal 3 2 3 3 6 5 3" xfId="21065" xr:uid="{00000000-0005-0000-0000-00002E520000}"/>
    <cellStyle name="Normal 3 2 3 3 6 6" xfId="21066" xr:uid="{00000000-0005-0000-0000-00002F520000}"/>
    <cellStyle name="Normal 3 2 3 3 6 6 2" xfId="21067" xr:uid="{00000000-0005-0000-0000-000030520000}"/>
    <cellStyle name="Normal 3 2 3 3 6 7" xfId="21068" xr:uid="{00000000-0005-0000-0000-000031520000}"/>
    <cellStyle name="Normal 3 2 3 3 6 7 2" xfId="21069" xr:uid="{00000000-0005-0000-0000-000032520000}"/>
    <cellStyle name="Normal 3 2 3 3 6 8" xfId="21070" xr:uid="{00000000-0005-0000-0000-000033520000}"/>
    <cellStyle name="Normal 3 2 3 3 7" xfId="21071" xr:uid="{00000000-0005-0000-0000-000034520000}"/>
    <cellStyle name="Normal 3 2 3 3 7 2" xfId="21072" xr:uid="{00000000-0005-0000-0000-000035520000}"/>
    <cellStyle name="Normal 3 2 3 3 7 2 2" xfId="21073" xr:uid="{00000000-0005-0000-0000-000036520000}"/>
    <cellStyle name="Normal 3 2 3 3 7 2 2 2" xfId="21074" xr:uid="{00000000-0005-0000-0000-000037520000}"/>
    <cellStyle name="Normal 3 2 3 3 7 2 2 2 2" xfId="21075" xr:uid="{00000000-0005-0000-0000-000038520000}"/>
    <cellStyle name="Normal 3 2 3 3 7 2 2 2 2 2" xfId="21076" xr:uid="{00000000-0005-0000-0000-000039520000}"/>
    <cellStyle name="Normal 3 2 3 3 7 2 2 2 3" xfId="21077" xr:uid="{00000000-0005-0000-0000-00003A520000}"/>
    <cellStyle name="Normal 3 2 3 3 7 2 2 3" xfId="21078" xr:uid="{00000000-0005-0000-0000-00003B520000}"/>
    <cellStyle name="Normal 3 2 3 3 7 2 2 3 2" xfId="21079" xr:uid="{00000000-0005-0000-0000-00003C520000}"/>
    <cellStyle name="Normal 3 2 3 3 7 2 2 4" xfId="21080" xr:uid="{00000000-0005-0000-0000-00003D520000}"/>
    <cellStyle name="Normal 3 2 3 3 7 2 3" xfId="21081" xr:uid="{00000000-0005-0000-0000-00003E520000}"/>
    <cellStyle name="Normal 3 2 3 3 7 2 3 2" xfId="21082" xr:uid="{00000000-0005-0000-0000-00003F520000}"/>
    <cellStyle name="Normal 3 2 3 3 7 2 3 2 2" xfId="21083" xr:uid="{00000000-0005-0000-0000-000040520000}"/>
    <cellStyle name="Normal 3 2 3 3 7 2 3 3" xfId="21084" xr:uid="{00000000-0005-0000-0000-000041520000}"/>
    <cellStyle name="Normal 3 2 3 3 7 2 4" xfId="21085" xr:uid="{00000000-0005-0000-0000-000042520000}"/>
    <cellStyle name="Normal 3 2 3 3 7 2 4 2" xfId="21086" xr:uid="{00000000-0005-0000-0000-000043520000}"/>
    <cellStyle name="Normal 3 2 3 3 7 2 5" xfId="21087" xr:uid="{00000000-0005-0000-0000-000044520000}"/>
    <cellStyle name="Normal 3 2 3 3 7 3" xfId="21088" xr:uid="{00000000-0005-0000-0000-000045520000}"/>
    <cellStyle name="Normal 3 2 3 3 7 3 2" xfId="21089" xr:uid="{00000000-0005-0000-0000-000046520000}"/>
    <cellStyle name="Normal 3 2 3 3 7 3 2 2" xfId="21090" xr:uid="{00000000-0005-0000-0000-000047520000}"/>
    <cellStyle name="Normal 3 2 3 3 7 3 2 2 2" xfId="21091" xr:uid="{00000000-0005-0000-0000-000048520000}"/>
    <cellStyle name="Normal 3 2 3 3 7 3 2 3" xfId="21092" xr:uid="{00000000-0005-0000-0000-000049520000}"/>
    <cellStyle name="Normal 3 2 3 3 7 3 3" xfId="21093" xr:uid="{00000000-0005-0000-0000-00004A520000}"/>
    <cellStyle name="Normal 3 2 3 3 7 3 3 2" xfId="21094" xr:uid="{00000000-0005-0000-0000-00004B520000}"/>
    <cellStyle name="Normal 3 2 3 3 7 3 4" xfId="21095" xr:uid="{00000000-0005-0000-0000-00004C520000}"/>
    <cellStyle name="Normal 3 2 3 3 7 4" xfId="21096" xr:uid="{00000000-0005-0000-0000-00004D520000}"/>
    <cellStyle name="Normal 3 2 3 3 7 4 2" xfId="21097" xr:uid="{00000000-0005-0000-0000-00004E520000}"/>
    <cellStyle name="Normal 3 2 3 3 7 4 2 2" xfId="21098" xr:uid="{00000000-0005-0000-0000-00004F520000}"/>
    <cellStyle name="Normal 3 2 3 3 7 4 3" xfId="21099" xr:uid="{00000000-0005-0000-0000-000050520000}"/>
    <cellStyle name="Normal 3 2 3 3 7 5" xfId="21100" xr:uid="{00000000-0005-0000-0000-000051520000}"/>
    <cellStyle name="Normal 3 2 3 3 7 5 2" xfId="21101" xr:uid="{00000000-0005-0000-0000-000052520000}"/>
    <cellStyle name="Normal 3 2 3 3 7 6" xfId="21102" xr:uid="{00000000-0005-0000-0000-000053520000}"/>
    <cellStyle name="Normal 3 2 3 3 8" xfId="21103" xr:uid="{00000000-0005-0000-0000-000054520000}"/>
    <cellStyle name="Normal 3 2 3 3 8 2" xfId="21104" xr:uid="{00000000-0005-0000-0000-000055520000}"/>
    <cellStyle name="Normal 3 2 3 3 8 2 2" xfId="21105" xr:uid="{00000000-0005-0000-0000-000056520000}"/>
    <cellStyle name="Normal 3 2 3 3 8 2 2 2" xfId="21106" xr:uid="{00000000-0005-0000-0000-000057520000}"/>
    <cellStyle name="Normal 3 2 3 3 8 2 2 2 2" xfId="21107" xr:uid="{00000000-0005-0000-0000-000058520000}"/>
    <cellStyle name="Normal 3 2 3 3 8 2 2 2 2 2" xfId="21108" xr:uid="{00000000-0005-0000-0000-000059520000}"/>
    <cellStyle name="Normal 3 2 3 3 8 2 2 2 3" xfId="21109" xr:uid="{00000000-0005-0000-0000-00005A520000}"/>
    <cellStyle name="Normal 3 2 3 3 8 2 2 3" xfId="21110" xr:uid="{00000000-0005-0000-0000-00005B520000}"/>
    <cellStyle name="Normal 3 2 3 3 8 2 2 3 2" xfId="21111" xr:uid="{00000000-0005-0000-0000-00005C520000}"/>
    <cellStyle name="Normal 3 2 3 3 8 2 2 4" xfId="21112" xr:uid="{00000000-0005-0000-0000-00005D520000}"/>
    <cellStyle name="Normal 3 2 3 3 8 2 3" xfId="21113" xr:uid="{00000000-0005-0000-0000-00005E520000}"/>
    <cellStyle name="Normal 3 2 3 3 8 2 3 2" xfId="21114" xr:uid="{00000000-0005-0000-0000-00005F520000}"/>
    <cellStyle name="Normal 3 2 3 3 8 2 3 2 2" xfId="21115" xr:uid="{00000000-0005-0000-0000-000060520000}"/>
    <cellStyle name="Normal 3 2 3 3 8 2 3 3" xfId="21116" xr:uid="{00000000-0005-0000-0000-000061520000}"/>
    <cellStyle name="Normal 3 2 3 3 8 2 4" xfId="21117" xr:uid="{00000000-0005-0000-0000-000062520000}"/>
    <cellStyle name="Normal 3 2 3 3 8 2 4 2" xfId="21118" xr:uid="{00000000-0005-0000-0000-000063520000}"/>
    <cellStyle name="Normal 3 2 3 3 8 2 5" xfId="21119" xr:uid="{00000000-0005-0000-0000-000064520000}"/>
    <cellStyle name="Normal 3 2 3 3 8 3" xfId="21120" xr:uid="{00000000-0005-0000-0000-000065520000}"/>
    <cellStyle name="Normal 3 2 3 3 8 3 2" xfId="21121" xr:uid="{00000000-0005-0000-0000-000066520000}"/>
    <cellStyle name="Normal 3 2 3 3 8 3 2 2" xfId="21122" xr:uid="{00000000-0005-0000-0000-000067520000}"/>
    <cellStyle name="Normal 3 2 3 3 8 3 2 2 2" xfId="21123" xr:uid="{00000000-0005-0000-0000-000068520000}"/>
    <cellStyle name="Normal 3 2 3 3 8 3 2 3" xfId="21124" xr:uid="{00000000-0005-0000-0000-000069520000}"/>
    <cellStyle name="Normal 3 2 3 3 8 3 3" xfId="21125" xr:uid="{00000000-0005-0000-0000-00006A520000}"/>
    <cellStyle name="Normal 3 2 3 3 8 3 3 2" xfId="21126" xr:uid="{00000000-0005-0000-0000-00006B520000}"/>
    <cellStyle name="Normal 3 2 3 3 8 3 4" xfId="21127" xr:uid="{00000000-0005-0000-0000-00006C520000}"/>
    <cellStyle name="Normal 3 2 3 3 8 4" xfId="21128" xr:uid="{00000000-0005-0000-0000-00006D520000}"/>
    <cellStyle name="Normal 3 2 3 3 8 4 2" xfId="21129" xr:uid="{00000000-0005-0000-0000-00006E520000}"/>
    <cellStyle name="Normal 3 2 3 3 8 4 2 2" xfId="21130" xr:uid="{00000000-0005-0000-0000-00006F520000}"/>
    <cellStyle name="Normal 3 2 3 3 8 4 3" xfId="21131" xr:uid="{00000000-0005-0000-0000-000070520000}"/>
    <cellStyle name="Normal 3 2 3 3 8 5" xfId="21132" xr:uid="{00000000-0005-0000-0000-000071520000}"/>
    <cellStyle name="Normal 3 2 3 3 8 5 2" xfId="21133" xr:uid="{00000000-0005-0000-0000-000072520000}"/>
    <cellStyle name="Normal 3 2 3 3 8 6" xfId="21134" xr:uid="{00000000-0005-0000-0000-000073520000}"/>
    <cellStyle name="Normal 3 2 3 3 9" xfId="21135" xr:uid="{00000000-0005-0000-0000-000074520000}"/>
    <cellStyle name="Normal 3 2 3 3 9 2" xfId="21136" xr:uid="{00000000-0005-0000-0000-000075520000}"/>
    <cellStyle name="Normal 3 2 3 3 9 2 2" xfId="21137" xr:uid="{00000000-0005-0000-0000-000076520000}"/>
    <cellStyle name="Normal 3 2 3 3 9 2 2 2" xfId="21138" xr:uid="{00000000-0005-0000-0000-000077520000}"/>
    <cellStyle name="Normal 3 2 3 3 9 2 2 2 2" xfId="21139" xr:uid="{00000000-0005-0000-0000-000078520000}"/>
    <cellStyle name="Normal 3 2 3 3 9 2 2 3" xfId="21140" xr:uid="{00000000-0005-0000-0000-000079520000}"/>
    <cellStyle name="Normal 3 2 3 3 9 2 3" xfId="21141" xr:uid="{00000000-0005-0000-0000-00007A520000}"/>
    <cellStyle name="Normal 3 2 3 3 9 2 3 2" xfId="21142" xr:uid="{00000000-0005-0000-0000-00007B520000}"/>
    <cellStyle name="Normal 3 2 3 3 9 2 4" xfId="21143" xr:uid="{00000000-0005-0000-0000-00007C520000}"/>
    <cellStyle name="Normal 3 2 3 3 9 3" xfId="21144" xr:uid="{00000000-0005-0000-0000-00007D520000}"/>
    <cellStyle name="Normal 3 2 3 3 9 3 2" xfId="21145" xr:uid="{00000000-0005-0000-0000-00007E520000}"/>
    <cellStyle name="Normal 3 2 3 3 9 3 2 2" xfId="21146" xr:uid="{00000000-0005-0000-0000-00007F520000}"/>
    <cellStyle name="Normal 3 2 3 3 9 3 3" xfId="21147" xr:uid="{00000000-0005-0000-0000-000080520000}"/>
    <cellStyle name="Normal 3 2 3 3 9 4" xfId="21148" xr:uid="{00000000-0005-0000-0000-000081520000}"/>
    <cellStyle name="Normal 3 2 3 3 9 4 2" xfId="21149" xr:uid="{00000000-0005-0000-0000-000082520000}"/>
    <cellStyle name="Normal 3 2 3 3 9 5" xfId="21150" xr:uid="{00000000-0005-0000-0000-000083520000}"/>
    <cellStyle name="Normal 3 2 3 4" xfId="21151" xr:uid="{00000000-0005-0000-0000-000084520000}"/>
    <cellStyle name="Normal 3 2 3 4 10" xfId="21152" xr:uid="{00000000-0005-0000-0000-000085520000}"/>
    <cellStyle name="Normal 3 2 3 4 2" xfId="21153" xr:uid="{00000000-0005-0000-0000-000086520000}"/>
    <cellStyle name="Normal 3 2 3 4 2 2" xfId="21154" xr:uid="{00000000-0005-0000-0000-000087520000}"/>
    <cellStyle name="Normal 3 2 3 4 2 2 2" xfId="21155" xr:uid="{00000000-0005-0000-0000-000088520000}"/>
    <cellStyle name="Normal 3 2 3 4 2 2 2 2" xfId="21156" xr:uid="{00000000-0005-0000-0000-000089520000}"/>
    <cellStyle name="Normal 3 2 3 4 2 2 2 2 2" xfId="21157" xr:uid="{00000000-0005-0000-0000-00008A520000}"/>
    <cellStyle name="Normal 3 2 3 4 2 2 2 2 2 2" xfId="21158" xr:uid="{00000000-0005-0000-0000-00008B520000}"/>
    <cellStyle name="Normal 3 2 3 4 2 2 2 2 2 2 2" xfId="21159" xr:uid="{00000000-0005-0000-0000-00008C520000}"/>
    <cellStyle name="Normal 3 2 3 4 2 2 2 2 2 3" xfId="21160" xr:uid="{00000000-0005-0000-0000-00008D520000}"/>
    <cellStyle name="Normal 3 2 3 4 2 2 2 2 3" xfId="21161" xr:uid="{00000000-0005-0000-0000-00008E520000}"/>
    <cellStyle name="Normal 3 2 3 4 2 2 2 2 3 2" xfId="21162" xr:uid="{00000000-0005-0000-0000-00008F520000}"/>
    <cellStyle name="Normal 3 2 3 4 2 2 2 2 4" xfId="21163" xr:uid="{00000000-0005-0000-0000-000090520000}"/>
    <cellStyle name="Normal 3 2 3 4 2 2 2 3" xfId="21164" xr:uid="{00000000-0005-0000-0000-000091520000}"/>
    <cellStyle name="Normal 3 2 3 4 2 2 2 3 2" xfId="21165" xr:uid="{00000000-0005-0000-0000-000092520000}"/>
    <cellStyle name="Normal 3 2 3 4 2 2 2 3 2 2" xfId="21166" xr:uid="{00000000-0005-0000-0000-000093520000}"/>
    <cellStyle name="Normal 3 2 3 4 2 2 2 3 3" xfId="21167" xr:uid="{00000000-0005-0000-0000-000094520000}"/>
    <cellStyle name="Normal 3 2 3 4 2 2 2 4" xfId="21168" xr:uid="{00000000-0005-0000-0000-000095520000}"/>
    <cellStyle name="Normal 3 2 3 4 2 2 2 4 2" xfId="21169" xr:uid="{00000000-0005-0000-0000-000096520000}"/>
    <cellStyle name="Normal 3 2 3 4 2 2 2 5" xfId="21170" xr:uid="{00000000-0005-0000-0000-000097520000}"/>
    <cellStyle name="Normal 3 2 3 4 2 2 3" xfId="21171" xr:uid="{00000000-0005-0000-0000-000098520000}"/>
    <cellStyle name="Normal 3 2 3 4 2 2 3 2" xfId="21172" xr:uid="{00000000-0005-0000-0000-000099520000}"/>
    <cellStyle name="Normal 3 2 3 4 2 2 3 2 2" xfId="21173" xr:uid="{00000000-0005-0000-0000-00009A520000}"/>
    <cellStyle name="Normal 3 2 3 4 2 2 3 2 2 2" xfId="21174" xr:uid="{00000000-0005-0000-0000-00009B520000}"/>
    <cellStyle name="Normal 3 2 3 4 2 2 3 2 3" xfId="21175" xr:uid="{00000000-0005-0000-0000-00009C520000}"/>
    <cellStyle name="Normal 3 2 3 4 2 2 3 3" xfId="21176" xr:uid="{00000000-0005-0000-0000-00009D520000}"/>
    <cellStyle name="Normal 3 2 3 4 2 2 3 3 2" xfId="21177" xr:uid="{00000000-0005-0000-0000-00009E520000}"/>
    <cellStyle name="Normal 3 2 3 4 2 2 3 4" xfId="21178" xr:uid="{00000000-0005-0000-0000-00009F520000}"/>
    <cellStyle name="Normal 3 2 3 4 2 2 4" xfId="21179" xr:uid="{00000000-0005-0000-0000-0000A0520000}"/>
    <cellStyle name="Normal 3 2 3 4 2 2 4 2" xfId="21180" xr:uid="{00000000-0005-0000-0000-0000A1520000}"/>
    <cellStyle name="Normal 3 2 3 4 2 2 4 2 2" xfId="21181" xr:uid="{00000000-0005-0000-0000-0000A2520000}"/>
    <cellStyle name="Normal 3 2 3 4 2 2 4 2 2 2" xfId="21182" xr:uid="{00000000-0005-0000-0000-0000A3520000}"/>
    <cellStyle name="Normal 3 2 3 4 2 2 4 2 3" xfId="21183" xr:uid="{00000000-0005-0000-0000-0000A4520000}"/>
    <cellStyle name="Normal 3 2 3 4 2 2 4 3" xfId="21184" xr:uid="{00000000-0005-0000-0000-0000A5520000}"/>
    <cellStyle name="Normal 3 2 3 4 2 2 4 3 2" xfId="21185" xr:uid="{00000000-0005-0000-0000-0000A6520000}"/>
    <cellStyle name="Normal 3 2 3 4 2 2 4 4" xfId="21186" xr:uid="{00000000-0005-0000-0000-0000A7520000}"/>
    <cellStyle name="Normal 3 2 3 4 2 2 5" xfId="21187" xr:uid="{00000000-0005-0000-0000-0000A8520000}"/>
    <cellStyle name="Normal 3 2 3 4 2 2 5 2" xfId="21188" xr:uid="{00000000-0005-0000-0000-0000A9520000}"/>
    <cellStyle name="Normal 3 2 3 4 2 2 5 2 2" xfId="21189" xr:uid="{00000000-0005-0000-0000-0000AA520000}"/>
    <cellStyle name="Normal 3 2 3 4 2 2 5 3" xfId="21190" xr:uid="{00000000-0005-0000-0000-0000AB520000}"/>
    <cellStyle name="Normal 3 2 3 4 2 2 6" xfId="21191" xr:uid="{00000000-0005-0000-0000-0000AC520000}"/>
    <cellStyle name="Normal 3 2 3 4 2 2 6 2" xfId="21192" xr:uid="{00000000-0005-0000-0000-0000AD520000}"/>
    <cellStyle name="Normal 3 2 3 4 2 2 7" xfId="21193" xr:uid="{00000000-0005-0000-0000-0000AE520000}"/>
    <cellStyle name="Normal 3 2 3 4 2 2 7 2" xfId="21194" xr:uid="{00000000-0005-0000-0000-0000AF520000}"/>
    <cellStyle name="Normal 3 2 3 4 2 2 8" xfId="21195" xr:uid="{00000000-0005-0000-0000-0000B0520000}"/>
    <cellStyle name="Normal 3 2 3 4 2 3" xfId="21196" xr:uid="{00000000-0005-0000-0000-0000B1520000}"/>
    <cellStyle name="Normal 3 2 3 4 2 3 2" xfId="21197" xr:uid="{00000000-0005-0000-0000-0000B2520000}"/>
    <cellStyle name="Normal 3 2 3 4 2 3 2 2" xfId="21198" xr:uid="{00000000-0005-0000-0000-0000B3520000}"/>
    <cellStyle name="Normal 3 2 3 4 2 3 2 2 2" xfId="21199" xr:uid="{00000000-0005-0000-0000-0000B4520000}"/>
    <cellStyle name="Normal 3 2 3 4 2 3 2 2 2 2" xfId="21200" xr:uid="{00000000-0005-0000-0000-0000B5520000}"/>
    <cellStyle name="Normal 3 2 3 4 2 3 2 2 3" xfId="21201" xr:uid="{00000000-0005-0000-0000-0000B6520000}"/>
    <cellStyle name="Normal 3 2 3 4 2 3 2 3" xfId="21202" xr:uid="{00000000-0005-0000-0000-0000B7520000}"/>
    <cellStyle name="Normal 3 2 3 4 2 3 2 3 2" xfId="21203" xr:uid="{00000000-0005-0000-0000-0000B8520000}"/>
    <cellStyle name="Normal 3 2 3 4 2 3 2 4" xfId="21204" xr:uid="{00000000-0005-0000-0000-0000B9520000}"/>
    <cellStyle name="Normal 3 2 3 4 2 3 3" xfId="21205" xr:uid="{00000000-0005-0000-0000-0000BA520000}"/>
    <cellStyle name="Normal 3 2 3 4 2 3 3 2" xfId="21206" xr:uid="{00000000-0005-0000-0000-0000BB520000}"/>
    <cellStyle name="Normal 3 2 3 4 2 3 3 2 2" xfId="21207" xr:uid="{00000000-0005-0000-0000-0000BC520000}"/>
    <cellStyle name="Normal 3 2 3 4 2 3 3 3" xfId="21208" xr:uid="{00000000-0005-0000-0000-0000BD520000}"/>
    <cellStyle name="Normal 3 2 3 4 2 3 4" xfId="21209" xr:uid="{00000000-0005-0000-0000-0000BE520000}"/>
    <cellStyle name="Normal 3 2 3 4 2 3 4 2" xfId="21210" xr:uid="{00000000-0005-0000-0000-0000BF520000}"/>
    <cellStyle name="Normal 3 2 3 4 2 3 5" xfId="21211" xr:uid="{00000000-0005-0000-0000-0000C0520000}"/>
    <cellStyle name="Normal 3 2 3 4 2 4" xfId="21212" xr:uid="{00000000-0005-0000-0000-0000C1520000}"/>
    <cellStyle name="Normal 3 2 3 4 2 4 2" xfId="21213" xr:uid="{00000000-0005-0000-0000-0000C2520000}"/>
    <cellStyle name="Normal 3 2 3 4 2 4 2 2" xfId="21214" xr:uid="{00000000-0005-0000-0000-0000C3520000}"/>
    <cellStyle name="Normal 3 2 3 4 2 4 2 2 2" xfId="21215" xr:uid="{00000000-0005-0000-0000-0000C4520000}"/>
    <cellStyle name="Normal 3 2 3 4 2 4 2 3" xfId="21216" xr:uid="{00000000-0005-0000-0000-0000C5520000}"/>
    <cellStyle name="Normal 3 2 3 4 2 4 3" xfId="21217" xr:uid="{00000000-0005-0000-0000-0000C6520000}"/>
    <cellStyle name="Normal 3 2 3 4 2 4 3 2" xfId="21218" xr:uid="{00000000-0005-0000-0000-0000C7520000}"/>
    <cellStyle name="Normal 3 2 3 4 2 4 4" xfId="21219" xr:uid="{00000000-0005-0000-0000-0000C8520000}"/>
    <cellStyle name="Normal 3 2 3 4 2 5" xfId="21220" xr:uid="{00000000-0005-0000-0000-0000C9520000}"/>
    <cellStyle name="Normal 3 2 3 4 2 5 2" xfId="21221" xr:uid="{00000000-0005-0000-0000-0000CA520000}"/>
    <cellStyle name="Normal 3 2 3 4 2 5 2 2" xfId="21222" xr:uid="{00000000-0005-0000-0000-0000CB520000}"/>
    <cellStyle name="Normal 3 2 3 4 2 5 2 2 2" xfId="21223" xr:uid="{00000000-0005-0000-0000-0000CC520000}"/>
    <cellStyle name="Normal 3 2 3 4 2 5 2 3" xfId="21224" xr:uid="{00000000-0005-0000-0000-0000CD520000}"/>
    <cellStyle name="Normal 3 2 3 4 2 5 3" xfId="21225" xr:uid="{00000000-0005-0000-0000-0000CE520000}"/>
    <cellStyle name="Normal 3 2 3 4 2 5 3 2" xfId="21226" xr:uid="{00000000-0005-0000-0000-0000CF520000}"/>
    <cellStyle name="Normal 3 2 3 4 2 5 4" xfId="21227" xr:uid="{00000000-0005-0000-0000-0000D0520000}"/>
    <cellStyle name="Normal 3 2 3 4 2 6" xfId="21228" xr:uid="{00000000-0005-0000-0000-0000D1520000}"/>
    <cellStyle name="Normal 3 2 3 4 2 6 2" xfId="21229" xr:uid="{00000000-0005-0000-0000-0000D2520000}"/>
    <cellStyle name="Normal 3 2 3 4 2 6 2 2" xfId="21230" xr:uid="{00000000-0005-0000-0000-0000D3520000}"/>
    <cellStyle name="Normal 3 2 3 4 2 6 3" xfId="21231" xr:uid="{00000000-0005-0000-0000-0000D4520000}"/>
    <cellStyle name="Normal 3 2 3 4 2 7" xfId="21232" xr:uid="{00000000-0005-0000-0000-0000D5520000}"/>
    <cellStyle name="Normal 3 2 3 4 2 7 2" xfId="21233" xr:uid="{00000000-0005-0000-0000-0000D6520000}"/>
    <cellStyle name="Normal 3 2 3 4 2 8" xfId="21234" xr:uid="{00000000-0005-0000-0000-0000D7520000}"/>
    <cellStyle name="Normal 3 2 3 4 2 8 2" xfId="21235" xr:uid="{00000000-0005-0000-0000-0000D8520000}"/>
    <cellStyle name="Normal 3 2 3 4 2 9" xfId="21236" xr:uid="{00000000-0005-0000-0000-0000D9520000}"/>
    <cellStyle name="Normal 3 2 3 4 3" xfId="21237" xr:uid="{00000000-0005-0000-0000-0000DA520000}"/>
    <cellStyle name="Normal 3 2 3 4 3 2" xfId="21238" xr:uid="{00000000-0005-0000-0000-0000DB520000}"/>
    <cellStyle name="Normal 3 2 3 4 3 2 2" xfId="21239" xr:uid="{00000000-0005-0000-0000-0000DC520000}"/>
    <cellStyle name="Normal 3 2 3 4 3 2 2 2" xfId="21240" xr:uid="{00000000-0005-0000-0000-0000DD520000}"/>
    <cellStyle name="Normal 3 2 3 4 3 2 2 2 2" xfId="21241" xr:uid="{00000000-0005-0000-0000-0000DE520000}"/>
    <cellStyle name="Normal 3 2 3 4 3 2 2 2 2 2" xfId="21242" xr:uid="{00000000-0005-0000-0000-0000DF520000}"/>
    <cellStyle name="Normal 3 2 3 4 3 2 2 2 3" xfId="21243" xr:uid="{00000000-0005-0000-0000-0000E0520000}"/>
    <cellStyle name="Normal 3 2 3 4 3 2 2 3" xfId="21244" xr:uid="{00000000-0005-0000-0000-0000E1520000}"/>
    <cellStyle name="Normal 3 2 3 4 3 2 2 3 2" xfId="21245" xr:uid="{00000000-0005-0000-0000-0000E2520000}"/>
    <cellStyle name="Normal 3 2 3 4 3 2 2 4" xfId="21246" xr:uid="{00000000-0005-0000-0000-0000E3520000}"/>
    <cellStyle name="Normal 3 2 3 4 3 2 3" xfId="21247" xr:uid="{00000000-0005-0000-0000-0000E4520000}"/>
    <cellStyle name="Normal 3 2 3 4 3 2 3 2" xfId="21248" xr:uid="{00000000-0005-0000-0000-0000E5520000}"/>
    <cellStyle name="Normal 3 2 3 4 3 2 3 2 2" xfId="21249" xr:uid="{00000000-0005-0000-0000-0000E6520000}"/>
    <cellStyle name="Normal 3 2 3 4 3 2 3 3" xfId="21250" xr:uid="{00000000-0005-0000-0000-0000E7520000}"/>
    <cellStyle name="Normal 3 2 3 4 3 2 4" xfId="21251" xr:uid="{00000000-0005-0000-0000-0000E8520000}"/>
    <cellStyle name="Normal 3 2 3 4 3 2 4 2" xfId="21252" xr:uid="{00000000-0005-0000-0000-0000E9520000}"/>
    <cellStyle name="Normal 3 2 3 4 3 2 5" xfId="21253" xr:uid="{00000000-0005-0000-0000-0000EA520000}"/>
    <cellStyle name="Normal 3 2 3 4 3 3" xfId="21254" xr:uid="{00000000-0005-0000-0000-0000EB520000}"/>
    <cellStyle name="Normal 3 2 3 4 3 3 2" xfId="21255" xr:uid="{00000000-0005-0000-0000-0000EC520000}"/>
    <cellStyle name="Normal 3 2 3 4 3 3 2 2" xfId="21256" xr:uid="{00000000-0005-0000-0000-0000ED520000}"/>
    <cellStyle name="Normal 3 2 3 4 3 3 2 2 2" xfId="21257" xr:uid="{00000000-0005-0000-0000-0000EE520000}"/>
    <cellStyle name="Normal 3 2 3 4 3 3 2 3" xfId="21258" xr:uid="{00000000-0005-0000-0000-0000EF520000}"/>
    <cellStyle name="Normal 3 2 3 4 3 3 3" xfId="21259" xr:uid="{00000000-0005-0000-0000-0000F0520000}"/>
    <cellStyle name="Normal 3 2 3 4 3 3 3 2" xfId="21260" xr:uid="{00000000-0005-0000-0000-0000F1520000}"/>
    <cellStyle name="Normal 3 2 3 4 3 3 4" xfId="21261" xr:uid="{00000000-0005-0000-0000-0000F2520000}"/>
    <cellStyle name="Normal 3 2 3 4 3 4" xfId="21262" xr:uid="{00000000-0005-0000-0000-0000F3520000}"/>
    <cellStyle name="Normal 3 2 3 4 3 4 2" xfId="21263" xr:uid="{00000000-0005-0000-0000-0000F4520000}"/>
    <cellStyle name="Normal 3 2 3 4 3 4 2 2" xfId="21264" xr:uid="{00000000-0005-0000-0000-0000F5520000}"/>
    <cellStyle name="Normal 3 2 3 4 3 4 2 2 2" xfId="21265" xr:uid="{00000000-0005-0000-0000-0000F6520000}"/>
    <cellStyle name="Normal 3 2 3 4 3 4 2 3" xfId="21266" xr:uid="{00000000-0005-0000-0000-0000F7520000}"/>
    <cellStyle name="Normal 3 2 3 4 3 4 3" xfId="21267" xr:uid="{00000000-0005-0000-0000-0000F8520000}"/>
    <cellStyle name="Normal 3 2 3 4 3 4 3 2" xfId="21268" xr:uid="{00000000-0005-0000-0000-0000F9520000}"/>
    <cellStyle name="Normal 3 2 3 4 3 4 4" xfId="21269" xr:uid="{00000000-0005-0000-0000-0000FA520000}"/>
    <cellStyle name="Normal 3 2 3 4 3 5" xfId="21270" xr:uid="{00000000-0005-0000-0000-0000FB520000}"/>
    <cellStyle name="Normal 3 2 3 4 3 5 2" xfId="21271" xr:uid="{00000000-0005-0000-0000-0000FC520000}"/>
    <cellStyle name="Normal 3 2 3 4 3 5 2 2" xfId="21272" xr:uid="{00000000-0005-0000-0000-0000FD520000}"/>
    <cellStyle name="Normal 3 2 3 4 3 5 3" xfId="21273" xr:uid="{00000000-0005-0000-0000-0000FE520000}"/>
    <cellStyle name="Normal 3 2 3 4 3 6" xfId="21274" xr:uid="{00000000-0005-0000-0000-0000FF520000}"/>
    <cellStyle name="Normal 3 2 3 4 3 6 2" xfId="21275" xr:uid="{00000000-0005-0000-0000-000000530000}"/>
    <cellStyle name="Normal 3 2 3 4 3 7" xfId="21276" xr:uid="{00000000-0005-0000-0000-000001530000}"/>
    <cellStyle name="Normal 3 2 3 4 3 7 2" xfId="21277" xr:uid="{00000000-0005-0000-0000-000002530000}"/>
    <cellStyle name="Normal 3 2 3 4 3 8" xfId="21278" xr:uid="{00000000-0005-0000-0000-000003530000}"/>
    <cellStyle name="Normal 3 2 3 4 4" xfId="21279" xr:uid="{00000000-0005-0000-0000-000004530000}"/>
    <cellStyle name="Normal 3 2 3 4 4 2" xfId="21280" xr:uid="{00000000-0005-0000-0000-000005530000}"/>
    <cellStyle name="Normal 3 2 3 4 4 2 2" xfId="21281" xr:uid="{00000000-0005-0000-0000-000006530000}"/>
    <cellStyle name="Normal 3 2 3 4 4 2 2 2" xfId="21282" xr:uid="{00000000-0005-0000-0000-000007530000}"/>
    <cellStyle name="Normal 3 2 3 4 4 2 2 2 2" xfId="21283" xr:uid="{00000000-0005-0000-0000-000008530000}"/>
    <cellStyle name="Normal 3 2 3 4 4 2 2 3" xfId="21284" xr:uid="{00000000-0005-0000-0000-000009530000}"/>
    <cellStyle name="Normal 3 2 3 4 4 2 3" xfId="21285" xr:uid="{00000000-0005-0000-0000-00000A530000}"/>
    <cellStyle name="Normal 3 2 3 4 4 2 3 2" xfId="21286" xr:uid="{00000000-0005-0000-0000-00000B530000}"/>
    <cellStyle name="Normal 3 2 3 4 4 2 4" xfId="21287" xr:uid="{00000000-0005-0000-0000-00000C530000}"/>
    <cellStyle name="Normal 3 2 3 4 4 3" xfId="21288" xr:uid="{00000000-0005-0000-0000-00000D530000}"/>
    <cellStyle name="Normal 3 2 3 4 4 3 2" xfId="21289" xr:uid="{00000000-0005-0000-0000-00000E530000}"/>
    <cellStyle name="Normal 3 2 3 4 4 3 2 2" xfId="21290" xr:uid="{00000000-0005-0000-0000-00000F530000}"/>
    <cellStyle name="Normal 3 2 3 4 4 3 3" xfId="21291" xr:uid="{00000000-0005-0000-0000-000010530000}"/>
    <cellStyle name="Normal 3 2 3 4 4 4" xfId="21292" xr:uid="{00000000-0005-0000-0000-000011530000}"/>
    <cellStyle name="Normal 3 2 3 4 4 4 2" xfId="21293" xr:uid="{00000000-0005-0000-0000-000012530000}"/>
    <cellStyle name="Normal 3 2 3 4 4 5" xfId="21294" xr:uid="{00000000-0005-0000-0000-000013530000}"/>
    <cellStyle name="Normal 3 2 3 4 5" xfId="21295" xr:uid="{00000000-0005-0000-0000-000014530000}"/>
    <cellStyle name="Normal 3 2 3 4 5 2" xfId="21296" xr:uid="{00000000-0005-0000-0000-000015530000}"/>
    <cellStyle name="Normal 3 2 3 4 5 2 2" xfId="21297" xr:uid="{00000000-0005-0000-0000-000016530000}"/>
    <cellStyle name="Normal 3 2 3 4 5 2 2 2" xfId="21298" xr:uid="{00000000-0005-0000-0000-000017530000}"/>
    <cellStyle name="Normal 3 2 3 4 5 2 3" xfId="21299" xr:uid="{00000000-0005-0000-0000-000018530000}"/>
    <cellStyle name="Normal 3 2 3 4 5 3" xfId="21300" xr:uid="{00000000-0005-0000-0000-000019530000}"/>
    <cellStyle name="Normal 3 2 3 4 5 3 2" xfId="21301" xr:uid="{00000000-0005-0000-0000-00001A530000}"/>
    <cellStyle name="Normal 3 2 3 4 5 4" xfId="21302" xr:uid="{00000000-0005-0000-0000-00001B530000}"/>
    <cellStyle name="Normal 3 2 3 4 6" xfId="21303" xr:uid="{00000000-0005-0000-0000-00001C530000}"/>
    <cellStyle name="Normal 3 2 3 4 6 2" xfId="21304" xr:uid="{00000000-0005-0000-0000-00001D530000}"/>
    <cellStyle name="Normal 3 2 3 4 6 2 2" xfId="21305" xr:uid="{00000000-0005-0000-0000-00001E530000}"/>
    <cellStyle name="Normal 3 2 3 4 6 2 2 2" xfId="21306" xr:uid="{00000000-0005-0000-0000-00001F530000}"/>
    <cellStyle name="Normal 3 2 3 4 6 2 3" xfId="21307" xr:uid="{00000000-0005-0000-0000-000020530000}"/>
    <cellStyle name="Normal 3 2 3 4 6 3" xfId="21308" xr:uid="{00000000-0005-0000-0000-000021530000}"/>
    <cellStyle name="Normal 3 2 3 4 6 3 2" xfId="21309" xr:uid="{00000000-0005-0000-0000-000022530000}"/>
    <cellStyle name="Normal 3 2 3 4 6 4" xfId="21310" xr:uid="{00000000-0005-0000-0000-000023530000}"/>
    <cellStyle name="Normal 3 2 3 4 7" xfId="21311" xr:uid="{00000000-0005-0000-0000-000024530000}"/>
    <cellStyle name="Normal 3 2 3 4 7 2" xfId="21312" xr:uid="{00000000-0005-0000-0000-000025530000}"/>
    <cellStyle name="Normal 3 2 3 4 7 2 2" xfId="21313" xr:uid="{00000000-0005-0000-0000-000026530000}"/>
    <cellStyle name="Normal 3 2 3 4 7 3" xfId="21314" xr:uid="{00000000-0005-0000-0000-000027530000}"/>
    <cellStyle name="Normal 3 2 3 4 8" xfId="21315" xr:uid="{00000000-0005-0000-0000-000028530000}"/>
    <cellStyle name="Normal 3 2 3 4 8 2" xfId="21316" xr:uid="{00000000-0005-0000-0000-000029530000}"/>
    <cellStyle name="Normal 3 2 3 4 9" xfId="21317" xr:uid="{00000000-0005-0000-0000-00002A530000}"/>
    <cellStyle name="Normal 3 2 3 4 9 2" xfId="21318" xr:uid="{00000000-0005-0000-0000-00002B530000}"/>
    <cellStyle name="Normal 3 2 3 5" xfId="21319" xr:uid="{00000000-0005-0000-0000-00002C530000}"/>
    <cellStyle name="Normal 3 2 3 5 10" xfId="21320" xr:uid="{00000000-0005-0000-0000-00002D530000}"/>
    <cellStyle name="Normal 3 2 3 5 2" xfId="21321" xr:uid="{00000000-0005-0000-0000-00002E530000}"/>
    <cellStyle name="Normal 3 2 3 5 2 2" xfId="21322" xr:uid="{00000000-0005-0000-0000-00002F530000}"/>
    <cellStyle name="Normal 3 2 3 5 2 2 2" xfId="21323" xr:uid="{00000000-0005-0000-0000-000030530000}"/>
    <cellStyle name="Normal 3 2 3 5 2 2 2 2" xfId="21324" xr:uid="{00000000-0005-0000-0000-000031530000}"/>
    <cellStyle name="Normal 3 2 3 5 2 2 2 2 2" xfId="21325" xr:uid="{00000000-0005-0000-0000-000032530000}"/>
    <cellStyle name="Normal 3 2 3 5 2 2 2 2 2 2" xfId="21326" xr:uid="{00000000-0005-0000-0000-000033530000}"/>
    <cellStyle name="Normal 3 2 3 5 2 2 2 2 2 2 2" xfId="21327" xr:uid="{00000000-0005-0000-0000-000034530000}"/>
    <cellStyle name="Normal 3 2 3 5 2 2 2 2 2 3" xfId="21328" xr:uid="{00000000-0005-0000-0000-000035530000}"/>
    <cellStyle name="Normal 3 2 3 5 2 2 2 2 3" xfId="21329" xr:uid="{00000000-0005-0000-0000-000036530000}"/>
    <cellStyle name="Normal 3 2 3 5 2 2 2 2 3 2" xfId="21330" xr:uid="{00000000-0005-0000-0000-000037530000}"/>
    <cellStyle name="Normal 3 2 3 5 2 2 2 2 4" xfId="21331" xr:uid="{00000000-0005-0000-0000-000038530000}"/>
    <cellStyle name="Normal 3 2 3 5 2 2 2 3" xfId="21332" xr:uid="{00000000-0005-0000-0000-000039530000}"/>
    <cellStyle name="Normal 3 2 3 5 2 2 2 3 2" xfId="21333" xr:uid="{00000000-0005-0000-0000-00003A530000}"/>
    <cellStyle name="Normal 3 2 3 5 2 2 2 3 2 2" xfId="21334" xr:uid="{00000000-0005-0000-0000-00003B530000}"/>
    <cellStyle name="Normal 3 2 3 5 2 2 2 3 3" xfId="21335" xr:uid="{00000000-0005-0000-0000-00003C530000}"/>
    <cellStyle name="Normal 3 2 3 5 2 2 2 4" xfId="21336" xr:uid="{00000000-0005-0000-0000-00003D530000}"/>
    <cellStyle name="Normal 3 2 3 5 2 2 2 4 2" xfId="21337" xr:uid="{00000000-0005-0000-0000-00003E530000}"/>
    <cellStyle name="Normal 3 2 3 5 2 2 2 5" xfId="21338" xr:uid="{00000000-0005-0000-0000-00003F530000}"/>
    <cellStyle name="Normal 3 2 3 5 2 2 3" xfId="21339" xr:uid="{00000000-0005-0000-0000-000040530000}"/>
    <cellStyle name="Normal 3 2 3 5 2 2 3 2" xfId="21340" xr:uid="{00000000-0005-0000-0000-000041530000}"/>
    <cellStyle name="Normal 3 2 3 5 2 2 3 2 2" xfId="21341" xr:uid="{00000000-0005-0000-0000-000042530000}"/>
    <cellStyle name="Normal 3 2 3 5 2 2 3 2 2 2" xfId="21342" xr:uid="{00000000-0005-0000-0000-000043530000}"/>
    <cellStyle name="Normal 3 2 3 5 2 2 3 2 3" xfId="21343" xr:uid="{00000000-0005-0000-0000-000044530000}"/>
    <cellStyle name="Normal 3 2 3 5 2 2 3 3" xfId="21344" xr:uid="{00000000-0005-0000-0000-000045530000}"/>
    <cellStyle name="Normal 3 2 3 5 2 2 3 3 2" xfId="21345" xr:uid="{00000000-0005-0000-0000-000046530000}"/>
    <cellStyle name="Normal 3 2 3 5 2 2 3 4" xfId="21346" xr:uid="{00000000-0005-0000-0000-000047530000}"/>
    <cellStyle name="Normal 3 2 3 5 2 2 4" xfId="21347" xr:uid="{00000000-0005-0000-0000-000048530000}"/>
    <cellStyle name="Normal 3 2 3 5 2 2 4 2" xfId="21348" xr:uid="{00000000-0005-0000-0000-000049530000}"/>
    <cellStyle name="Normal 3 2 3 5 2 2 4 2 2" xfId="21349" xr:uid="{00000000-0005-0000-0000-00004A530000}"/>
    <cellStyle name="Normal 3 2 3 5 2 2 4 2 2 2" xfId="21350" xr:uid="{00000000-0005-0000-0000-00004B530000}"/>
    <cellStyle name="Normal 3 2 3 5 2 2 4 2 3" xfId="21351" xr:uid="{00000000-0005-0000-0000-00004C530000}"/>
    <cellStyle name="Normal 3 2 3 5 2 2 4 3" xfId="21352" xr:uid="{00000000-0005-0000-0000-00004D530000}"/>
    <cellStyle name="Normal 3 2 3 5 2 2 4 3 2" xfId="21353" xr:uid="{00000000-0005-0000-0000-00004E530000}"/>
    <cellStyle name="Normal 3 2 3 5 2 2 4 4" xfId="21354" xr:uid="{00000000-0005-0000-0000-00004F530000}"/>
    <cellStyle name="Normal 3 2 3 5 2 2 5" xfId="21355" xr:uid="{00000000-0005-0000-0000-000050530000}"/>
    <cellStyle name="Normal 3 2 3 5 2 2 5 2" xfId="21356" xr:uid="{00000000-0005-0000-0000-000051530000}"/>
    <cellStyle name="Normal 3 2 3 5 2 2 5 2 2" xfId="21357" xr:uid="{00000000-0005-0000-0000-000052530000}"/>
    <cellStyle name="Normal 3 2 3 5 2 2 5 3" xfId="21358" xr:uid="{00000000-0005-0000-0000-000053530000}"/>
    <cellStyle name="Normal 3 2 3 5 2 2 6" xfId="21359" xr:uid="{00000000-0005-0000-0000-000054530000}"/>
    <cellStyle name="Normal 3 2 3 5 2 2 6 2" xfId="21360" xr:uid="{00000000-0005-0000-0000-000055530000}"/>
    <cellStyle name="Normal 3 2 3 5 2 2 7" xfId="21361" xr:uid="{00000000-0005-0000-0000-000056530000}"/>
    <cellStyle name="Normal 3 2 3 5 2 2 7 2" xfId="21362" xr:uid="{00000000-0005-0000-0000-000057530000}"/>
    <cellStyle name="Normal 3 2 3 5 2 2 8" xfId="21363" xr:uid="{00000000-0005-0000-0000-000058530000}"/>
    <cellStyle name="Normal 3 2 3 5 2 3" xfId="21364" xr:uid="{00000000-0005-0000-0000-000059530000}"/>
    <cellStyle name="Normal 3 2 3 5 2 3 2" xfId="21365" xr:uid="{00000000-0005-0000-0000-00005A530000}"/>
    <cellStyle name="Normal 3 2 3 5 2 3 2 2" xfId="21366" xr:uid="{00000000-0005-0000-0000-00005B530000}"/>
    <cellStyle name="Normal 3 2 3 5 2 3 2 2 2" xfId="21367" xr:uid="{00000000-0005-0000-0000-00005C530000}"/>
    <cellStyle name="Normal 3 2 3 5 2 3 2 2 2 2" xfId="21368" xr:uid="{00000000-0005-0000-0000-00005D530000}"/>
    <cellStyle name="Normal 3 2 3 5 2 3 2 2 3" xfId="21369" xr:uid="{00000000-0005-0000-0000-00005E530000}"/>
    <cellStyle name="Normal 3 2 3 5 2 3 2 3" xfId="21370" xr:uid="{00000000-0005-0000-0000-00005F530000}"/>
    <cellStyle name="Normal 3 2 3 5 2 3 2 3 2" xfId="21371" xr:uid="{00000000-0005-0000-0000-000060530000}"/>
    <cellStyle name="Normal 3 2 3 5 2 3 2 4" xfId="21372" xr:uid="{00000000-0005-0000-0000-000061530000}"/>
    <cellStyle name="Normal 3 2 3 5 2 3 3" xfId="21373" xr:uid="{00000000-0005-0000-0000-000062530000}"/>
    <cellStyle name="Normal 3 2 3 5 2 3 3 2" xfId="21374" xr:uid="{00000000-0005-0000-0000-000063530000}"/>
    <cellStyle name="Normal 3 2 3 5 2 3 3 2 2" xfId="21375" xr:uid="{00000000-0005-0000-0000-000064530000}"/>
    <cellStyle name="Normal 3 2 3 5 2 3 3 3" xfId="21376" xr:uid="{00000000-0005-0000-0000-000065530000}"/>
    <cellStyle name="Normal 3 2 3 5 2 3 4" xfId="21377" xr:uid="{00000000-0005-0000-0000-000066530000}"/>
    <cellStyle name="Normal 3 2 3 5 2 3 4 2" xfId="21378" xr:uid="{00000000-0005-0000-0000-000067530000}"/>
    <cellStyle name="Normal 3 2 3 5 2 3 5" xfId="21379" xr:uid="{00000000-0005-0000-0000-000068530000}"/>
    <cellStyle name="Normal 3 2 3 5 2 4" xfId="21380" xr:uid="{00000000-0005-0000-0000-000069530000}"/>
    <cellStyle name="Normal 3 2 3 5 2 4 2" xfId="21381" xr:uid="{00000000-0005-0000-0000-00006A530000}"/>
    <cellStyle name="Normal 3 2 3 5 2 4 2 2" xfId="21382" xr:uid="{00000000-0005-0000-0000-00006B530000}"/>
    <cellStyle name="Normal 3 2 3 5 2 4 2 2 2" xfId="21383" xr:uid="{00000000-0005-0000-0000-00006C530000}"/>
    <cellStyle name="Normal 3 2 3 5 2 4 2 3" xfId="21384" xr:uid="{00000000-0005-0000-0000-00006D530000}"/>
    <cellStyle name="Normal 3 2 3 5 2 4 3" xfId="21385" xr:uid="{00000000-0005-0000-0000-00006E530000}"/>
    <cellStyle name="Normal 3 2 3 5 2 4 3 2" xfId="21386" xr:uid="{00000000-0005-0000-0000-00006F530000}"/>
    <cellStyle name="Normal 3 2 3 5 2 4 4" xfId="21387" xr:uid="{00000000-0005-0000-0000-000070530000}"/>
    <cellStyle name="Normal 3 2 3 5 2 5" xfId="21388" xr:uid="{00000000-0005-0000-0000-000071530000}"/>
    <cellStyle name="Normal 3 2 3 5 2 5 2" xfId="21389" xr:uid="{00000000-0005-0000-0000-000072530000}"/>
    <cellStyle name="Normal 3 2 3 5 2 5 2 2" xfId="21390" xr:uid="{00000000-0005-0000-0000-000073530000}"/>
    <cellStyle name="Normal 3 2 3 5 2 5 2 2 2" xfId="21391" xr:uid="{00000000-0005-0000-0000-000074530000}"/>
    <cellStyle name="Normal 3 2 3 5 2 5 2 3" xfId="21392" xr:uid="{00000000-0005-0000-0000-000075530000}"/>
    <cellStyle name="Normal 3 2 3 5 2 5 3" xfId="21393" xr:uid="{00000000-0005-0000-0000-000076530000}"/>
    <cellStyle name="Normal 3 2 3 5 2 5 3 2" xfId="21394" xr:uid="{00000000-0005-0000-0000-000077530000}"/>
    <cellStyle name="Normal 3 2 3 5 2 5 4" xfId="21395" xr:uid="{00000000-0005-0000-0000-000078530000}"/>
    <cellStyle name="Normal 3 2 3 5 2 6" xfId="21396" xr:uid="{00000000-0005-0000-0000-000079530000}"/>
    <cellStyle name="Normal 3 2 3 5 2 6 2" xfId="21397" xr:uid="{00000000-0005-0000-0000-00007A530000}"/>
    <cellStyle name="Normal 3 2 3 5 2 6 2 2" xfId="21398" xr:uid="{00000000-0005-0000-0000-00007B530000}"/>
    <cellStyle name="Normal 3 2 3 5 2 6 3" xfId="21399" xr:uid="{00000000-0005-0000-0000-00007C530000}"/>
    <cellStyle name="Normal 3 2 3 5 2 7" xfId="21400" xr:uid="{00000000-0005-0000-0000-00007D530000}"/>
    <cellStyle name="Normal 3 2 3 5 2 7 2" xfId="21401" xr:uid="{00000000-0005-0000-0000-00007E530000}"/>
    <cellStyle name="Normal 3 2 3 5 2 8" xfId="21402" xr:uid="{00000000-0005-0000-0000-00007F530000}"/>
    <cellStyle name="Normal 3 2 3 5 2 8 2" xfId="21403" xr:uid="{00000000-0005-0000-0000-000080530000}"/>
    <cellStyle name="Normal 3 2 3 5 2 9" xfId="21404" xr:uid="{00000000-0005-0000-0000-000081530000}"/>
    <cellStyle name="Normal 3 2 3 5 3" xfId="21405" xr:uid="{00000000-0005-0000-0000-000082530000}"/>
    <cellStyle name="Normal 3 2 3 5 3 2" xfId="21406" xr:uid="{00000000-0005-0000-0000-000083530000}"/>
    <cellStyle name="Normal 3 2 3 5 3 2 2" xfId="21407" xr:uid="{00000000-0005-0000-0000-000084530000}"/>
    <cellStyle name="Normal 3 2 3 5 3 2 2 2" xfId="21408" xr:uid="{00000000-0005-0000-0000-000085530000}"/>
    <cellStyle name="Normal 3 2 3 5 3 2 2 2 2" xfId="21409" xr:uid="{00000000-0005-0000-0000-000086530000}"/>
    <cellStyle name="Normal 3 2 3 5 3 2 2 2 2 2" xfId="21410" xr:uid="{00000000-0005-0000-0000-000087530000}"/>
    <cellStyle name="Normal 3 2 3 5 3 2 2 2 3" xfId="21411" xr:uid="{00000000-0005-0000-0000-000088530000}"/>
    <cellStyle name="Normal 3 2 3 5 3 2 2 3" xfId="21412" xr:uid="{00000000-0005-0000-0000-000089530000}"/>
    <cellStyle name="Normal 3 2 3 5 3 2 2 3 2" xfId="21413" xr:uid="{00000000-0005-0000-0000-00008A530000}"/>
    <cellStyle name="Normal 3 2 3 5 3 2 2 4" xfId="21414" xr:uid="{00000000-0005-0000-0000-00008B530000}"/>
    <cellStyle name="Normal 3 2 3 5 3 2 3" xfId="21415" xr:uid="{00000000-0005-0000-0000-00008C530000}"/>
    <cellStyle name="Normal 3 2 3 5 3 2 3 2" xfId="21416" xr:uid="{00000000-0005-0000-0000-00008D530000}"/>
    <cellStyle name="Normal 3 2 3 5 3 2 3 2 2" xfId="21417" xr:uid="{00000000-0005-0000-0000-00008E530000}"/>
    <cellStyle name="Normal 3 2 3 5 3 2 3 3" xfId="21418" xr:uid="{00000000-0005-0000-0000-00008F530000}"/>
    <cellStyle name="Normal 3 2 3 5 3 2 4" xfId="21419" xr:uid="{00000000-0005-0000-0000-000090530000}"/>
    <cellStyle name="Normal 3 2 3 5 3 2 4 2" xfId="21420" xr:uid="{00000000-0005-0000-0000-000091530000}"/>
    <cellStyle name="Normal 3 2 3 5 3 2 5" xfId="21421" xr:uid="{00000000-0005-0000-0000-000092530000}"/>
    <cellStyle name="Normal 3 2 3 5 3 3" xfId="21422" xr:uid="{00000000-0005-0000-0000-000093530000}"/>
    <cellStyle name="Normal 3 2 3 5 3 3 2" xfId="21423" xr:uid="{00000000-0005-0000-0000-000094530000}"/>
    <cellStyle name="Normal 3 2 3 5 3 3 2 2" xfId="21424" xr:uid="{00000000-0005-0000-0000-000095530000}"/>
    <cellStyle name="Normal 3 2 3 5 3 3 2 2 2" xfId="21425" xr:uid="{00000000-0005-0000-0000-000096530000}"/>
    <cellStyle name="Normal 3 2 3 5 3 3 2 3" xfId="21426" xr:uid="{00000000-0005-0000-0000-000097530000}"/>
    <cellStyle name="Normal 3 2 3 5 3 3 3" xfId="21427" xr:uid="{00000000-0005-0000-0000-000098530000}"/>
    <cellStyle name="Normal 3 2 3 5 3 3 3 2" xfId="21428" xr:uid="{00000000-0005-0000-0000-000099530000}"/>
    <cellStyle name="Normal 3 2 3 5 3 3 4" xfId="21429" xr:uid="{00000000-0005-0000-0000-00009A530000}"/>
    <cellStyle name="Normal 3 2 3 5 3 4" xfId="21430" xr:uid="{00000000-0005-0000-0000-00009B530000}"/>
    <cellStyle name="Normal 3 2 3 5 3 4 2" xfId="21431" xr:uid="{00000000-0005-0000-0000-00009C530000}"/>
    <cellStyle name="Normal 3 2 3 5 3 4 2 2" xfId="21432" xr:uid="{00000000-0005-0000-0000-00009D530000}"/>
    <cellStyle name="Normal 3 2 3 5 3 4 2 2 2" xfId="21433" xr:uid="{00000000-0005-0000-0000-00009E530000}"/>
    <cellStyle name="Normal 3 2 3 5 3 4 2 3" xfId="21434" xr:uid="{00000000-0005-0000-0000-00009F530000}"/>
    <cellStyle name="Normal 3 2 3 5 3 4 3" xfId="21435" xr:uid="{00000000-0005-0000-0000-0000A0530000}"/>
    <cellStyle name="Normal 3 2 3 5 3 4 3 2" xfId="21436" xr:uid="{00000000-0005-0000-0000-0000A1530000}"/>
    <cellStyle name="Normal 3 2 3 5 3 4 4" xfId="21437" xr:uid="{00000000-0005-0000-0000-0000A2530000}"/>
    <cellStyle name="Normal 3 2 3 5 3 5" xfId="21438" xr:uid="{00000000-0005-0000-0000-0000A3530000}"/>
    <cellStyle name="Normal 3 2 3 5 3 5 2" xfId="21439" xr:uid="{00000000-0005-0000-0000-0000A4530000}"/>
    <cellStyle name="Normal 3 2 3 5 3 5 2 2" xfId="21440" xr:uid="{00000000-0005-0000-0000-0000A5530000}"/>
    <cellStyle name="Normal 3 2 3 5 3 5 3" xfId="21441" xr:uid="{00000000-0005-0000-0000-0000A6530000}"/>
    <cellStyle name="Normal 3 2 3 5 3 6" xfId="21442" xr:uid="{00000000-0005-0000-0000-0000A7530000}"/>
    <cellStyle name="Normal 3 2 3 5 3 6 2" xfId="21443" xr:uid="{00000000-0005-0000-0000-0000A8530000}"/>
    <cellStyle name="Normal 3 2 3 5 3 7" xfId="21444" xr:uid="{00000000-0005-0000-0000-0000A9530000}"/>
    <cellStyle name="Normal 3 2 3 5 3 7 2" xfId="21445" xr:uid="{00000000-0005-0000-0000-0000AA530000}"/>
    <cellStyle name="Normal 3 2 3 5 3 8" xfId="21446" xr:uid="{00000000-0005-0000-0000-0000AB530000}"/>
    <cellStyle name="Normal 3 2 3 5 4" xfId="21447" xr:uid="{00000000-0005-0000-0000-0000AC530000}"/>
    <cellStyle name="Normal 3 2 3 5 4 2" xfId="21448" xr:uid="{00000000-0005-0000-0000-0000AD530000}"/>
    <cellStyle name="Normal 3 2 3 5 4 2 2" xfId="21449" xr:uid="{00000000-0005-0000-0000-0000AE530000}"/>
    <cellStyle name="Normal 3 2 3 5 4 2 2 2" xfId="21450" xr:uid="{00000000-0005-0000-0000-0000AF530000}"/>
    <cellStyle name="Normal 3 2 3 5 4 2 2 2 2" xfId="21451" xr:uid="{00000000-0005-0000-0000-0000B0530000}"/>
    <cellStyle name="Normal 3 2 3 5 4 2 2 3" xfId="21452" xr:uid="{00000000-0005-0000-0000-0000B1530000}"/>
    <cellStyle name="Normal 3 2 3 5 4 2 3" xfId="21453" xr:uid="{00000000-0005-0000-0000-0000B2530000}"/>
    <cellStyle name="Normal 3 2 3 5 4 2 3 2" xfId="21454" xr:uid="{00000000-0005-0000-0000-0000B3530000}"/>
    <cellStyle name="Normal 3 2 3 5 4 2 4" xfId="21455" xr:uid="{00000000-0005-0000-0000-0000B4530000}"/>
    <cellStyle name="Normal 3 2 3 5 4 3" xfId="21456" xr:uid="{00000000-0005-0000-0000-0000B5530000}"/>
    <cellStyle name="Normal 3 2 3 5 4 3 2" xfId="21457" xr:uid="{00000000-0005-0000-0000-0000B6530000}"/>
    <cellStyle name="Normal 3 2 3 5 4 3 2 2" xfId="21458" xr:uid="{00000000-0005-0000-0000-0000B7530000}"/>
    <cellStyle name="Normal 3 2 3 5 4 3 3" xfId="21459" xr:uid="{00000000-0005-0000-0000-0000B8530000}"/>
    <cellStyle name="Normal 3 2 3 5 4 4" xfId="21460" xr:uid="{00000000-0005-0000-0000-0000B9530000}"/>
    <cellStyle name="Normal 3 2 3 5 4 4 2" xfId="21461" xr:uid="{00000000-0005-0000-0000-0000BA530000}"/>
    <cellStyle name="Normal 3 2 3 5 4 5" xfId="21462" xr:uid="{00000000-0005-0000-0000-0000BB530000}"/>
    <cellStyle name="Normal 3 2 3 5 5" xfId="21463" xr:uid="{00000000-0005-0000-0000-0000BC530000}"/>
    <cellStyle name="Normal 3 2 3 5 5 2" xfId="21464" xr:uid="{00000000-0005-0000-0000-0000BD530000}"/>
    <cellStyle name="Normal 3 2 3 5 5 2 2" xfId="21465" xr:uid="{00000000-0005-0000-0000-0000BE530000}"/>
    <cellStyle name="Normal 3 2 3 5 5 2 2 2" xfId="21466" xr:uid="{00000000-0005-0000-0000-0000BF530000}"/>
    <cellStyle name="Normal 3 2 3 5 5 2 3" xfId="21467" xr:uid="{00000000-0005-0000-0000-0000C0530000}"/>
    <cellStyle name="Normal 3 2 3 5 5 3" xfId="21468" xr:uid="{00000000-0005-0000-0000-0000C1530000}"/>
    <cellStyle name="Normal 3 2 3 5 5 3 2" xfId="21469" xr:uid="{00000000-0005-0000-0000-0000C2530000}"/>
    <cellStyle name="Normal 3 2 3 5 5 4" xfId="21470" xr:uid="{00000000-0005-0000-0000-0000C3530000}"/>
    <cellStyle name="Normal 3 2 3 5 6" xfId="21471" xr:uid="{00000000-0005-0000-0000-0000C4530000}"/>
    <cellStyle name="Normal 3 2 3 5 6 2" xfId="21472" xr:uid="{00000000-0005-0000-0000-0000C5530000}"/>
    <cellStyle name="Normal 3 2 3 5 6 2 2" xfId="21473" xr:uid="{00000000-0005-0000-0000-0000C6530000}"/>
    <cellStyle name="Normal 3 2 3 5 6 2 2 2" xfId="21474" xr:uid="{00000000-0005-0000-0000-0000C7530000}"/>
    <cellStyle name="Normal 3 2 3 5 6 2 3" xfId="21475" xr:uid="{00000000-0005-0000-0000-0000C8530000}"/>
    <cellStyle name="Normal 3 2 3 5 6 3" xfId="21476" xr:uid="{00000000-0005-0000-0000-0000C9530000}"/>
    <cellStyle name="Normal 3 2 3 5 6 3 2" xfId="21477" xr:uid="{00000000-0005-0000-0000-0000CA530000}"/>
    <cellStyle name="Normal 3 2 3 5 6 4" xfId="21478" xr:uid="{00000000-0005-0000-0000-0000CB530000}"/>
    <cellStyle name="Normal 3 2 3 5 7" xfId="21479" xr:uid="{00000000-0005-0000-0000-0000CC530000}"/>
    <cellStyle name="Normal 3 2 3 5 7 2" xfId="21480" xr:uid="{00000000-0005-0000-0000-0000CD530000}"/>
    <cellStyle name="Normal 3 2 3 5 7 2 2" xfId="21481" xr:uid="{00000000-0005-0000-0000-0000CE530000}"/>
    <cellStyle name="Normal 3 2 3 5 7 3" xfId="21482" xr:uid="{00000000-0005-0000-0000-0000CF530000}"/>
    <cellStyle name="Normal 3 2 3 5 8" xfId="21483" xr:uid="{00000000-0005-0000-0000-0000D0530000}"/>
    <cellStyle name="Normal 3 2 3 5 8 2" xfId="21484" xr:uid="{00000000-0005-0000-0000-0000D1530000}"/>
    <cellStyle name="Normal 3 2 3 5 9" xfId="21485" xr:uid="{00000000-0005-0000-0000-0000D2530000}"/>
    <cellStyle name="Normal 3 2 3 5 9 2" xfId="21486" xr:uid="{00000000-0005-0000-0000-0000D3530000}"/>
    <cellStyle name="Normal 3 2 3 6" xfId="21487" xr:uid="{00000000-0005-0000-0000-0000D4530000}"/>
    <cellStyle name="Normal 3 2 3 6 10" xfId="21488" xr:uid="{00000000-0005-0000-0000-0000D5530000}"/>
    <cellStyle name="Normal 3 2 3 6 2" xfId="21489" xr:uid="{00000000-0005-0000-0000-0000D6530000}"/>
    <cellStyle name="Normal 3 2 3 6 2 2" xfId="21490" xr:uid="{00000000-0005-0000-0000-0000D7530000}"/>
    <cellStyle name="Normal 3 2 3 6 2 2 2" xfId="21491" xr:uid="{00000000-0005-0000-0000-0000D8530000}"/>
    <cellStyle name="Normal 3 2 3 6 2 2 2 2" xfId="21492" xr:uid="{00000000-0005-0000-0000-0000D9530000}"/>
    <cellStyle name="Normal 3 2 3 6 2 2 2 2 2" xfId="21493" xr:uid="{00000000-0005-0000-0000-0000DA530000}"/>
    <cellStyle name="Normal 3 2 3 6 2 2 2 2 2 2" xfId="21494" xr:uid="{00000000-0005-0000-0000-0000DB530000}"/>
    <cellStyle name="Normal 3 2 3 6 2 2 2 2 2 2 2" xfId="21495" xr:uid="{00000000-0005-0000-0000-0000DC530000}"/>
    <cellStyle name="Normal 3 2 3 6 2 2 2 2 2 3" xfId="21496" xr:uid="{00000000-0005-0000-0000-0000DD530000}"/>
    <cellStyle name="Normal 3 2 3 6 2 2 2 2 3" xfId="21497" xr:uid="{00000000-0005-0000-0000-0000DE530000}"/>
    <cellStyle name="Normal 3 2 3 6 2 2 2 2 3 2" xfId="21498" xr:uid="{00000000-0005-0000-0000-0000DF530000}"/>
    <cellStyle name="Normal 3 2 3 6 2 2 2 2 4" xfId="21499" xr:uid="{00000000-0005-0000-0000-0000E0530000}"/>
    <cellStyle name="Normal 3 2 3 6 2 2 2 3" xfId="21500" xr:uid="{00000000-0005-0000-0000-0000E1530000}"/>
    <cellStyle name="Normal 3 2 3 6 2 2 2 3 2" xfId="21501" xr:uid="{00000000-0005-0000-0000-0000E2530000}"/>
    <cellStyle name="Normal 3 2 3 6 2 2 2 3 2 2" xfId="21502" xr:uid="{00000000-0005-0000-0000-0000E3530000}"/>
    <cellStyle name="Normal 3 2 3 6 2 2 2 3 3" xfId="21503" xr:uid="{00000000-0005-0000-0000-0000E4530000}"/>
    <cellStyle name="Normal 3 2 3 6 2 2 2 4" xfId="21504" xr:uid="{00000000-0005-0000-0000-0000E5530000}"/>
    <cellStyle name="Normal 3 2 3 6 2 2 2 4 2" xfId="21505" xr:uid="{00000000-0005-0000-0000-0000E6530000}"/>
    <cellStyle name="Normal 3 2 3 6 2 2 2 5" xfId="21506" xr:uid="{00000000-0005-0000-0000-0000E7530000}"/>
    <cellStyle name="Normal 3 2 3 6 2 2 3" xfId="21507" xr:uid="{00000000-0005-0000-0000-0000E8530000}"/>
    <cellStyle name="Normal 3 2 3 6 2 2 3 2" xfId="21508" xr:uid="{00000000-0005-0000-0000-0000E9530000}"/>
    <cellStyle name="Normal 3 2 3 6 2 2 3 2 2" xfId="21509" xr:uid="{00000000-0005-0000-0000-0000EA530000}"/>
    <cellStyle name="Normal 3 2 3 6 2 2 3 2 2 2" xfId="21510" xr:uid="{00000000-0005-0000-0000-0000EB530000}"/>
    <cellStyle name="Normal 3 2 3 6 2 2 3 2 3" xfId="21511" xr:uid="{00000000-0005-0000-0000-0000EC530000}"/>
    <cellStyle name="Normal 3 2 3 6 2 2 3 3" xfId="21512" xr:uid="{00000000-0005-0000-0000-0000ED530000}"/>
    <cellStyle name="Normal 3 2 3 6 2 2 3 3 2" xfId="21513" xr:uid="{00000000-0005-0000-0000-0000EE530000}"/>
    <cellStyle name="Normal 3 2 3 6 2 2 3 4" xfId="21514" xr:uid="{00000000-0005-0000-0000-0000EF530000}"/>
    <cellStyle name="Normal 3 2 3 6 2 2 4" xfId="21515" xr:uid="{00000000-0005-0000-0000-0000F0530000}"/>
    <cellStyle name="Normal 3 2 3 6 2 2 4 2" xfId="21516" xr:uid="{00000000-0005-0000-0000-0000F1530000}"/>
    <cellStyle name="Normal 3 2 3 6 2 2 4 2 2" xfId="21517" xr:uid="{00000000-0005-0000-0000-0000F2530000}"/>
    <cellStyle name="Normal 3 2 3 6 2 2 4 2 2 2" xfId="21518" xr:uid="{00000000-0005-0000-0000-0000F3530000}"/>
    <cellStyle name="Normal 3 2 3 6 2 2 4 2 3" xfId="21519" xr:uid="{00000000-0005-0000-0000-0000F4530000}"/>
    <cellStyle name="Normal 3 2 3 6 2 2 4 3" xfId="21520" xr:uid="{00000000-0005-0000-0000-0000F5530000}"/>
    <cellStyle name="Normal 3 2 3 6 2 2 4 3 2" xfId="21521" xr:uid="{00000000-0005-0000-0000-0000F6530000}"/>
    <cellStyle name="Normal 3 2 3 6 2 2 4 4" xfId="21522" xr:uid="{00000000-0005-0000-0000-0000F7530000}"/>
    <cellStyle name="Normal 3 2 3 6 2 2 5" xfId="21523" xr:uid="{00000000-0005-0000-0000-0000F8530000}"/>
    <cellStyle name="Normal 3 2 3 6 2 2 5 2" xfId="21524" xr:uid="{00000000-0005-0000-0000-0000F9530000}"/>
    <cellStyle name="Normal 3 2 3 6 2 2 5 2 2" xfId="21525" xr:uid="{00000000-0005-0000-0000-0000FA530000}"/>
    <cellStyle name="Normal 3 2 3 6 2 2 5 3" xfId="21526" xr:uid="{00000000-0005-0000-0000-0000FB530000}"/>
    <cellStyle name="Normal 3 2 3 6 2 2 6" xfId="21527" xr:uid="{00000000-0005-0000-0000-0000FC530000}"/>
    <cellStyle name="Normal 3 2 3 6 2 2 6 2" xfId="21528" xr:uid="{00000000-0005-0000-0000-0000FD530000}"/>
    <cellStyle name="Normal 3 2 3 6 2 2 7" xfId="21529" xr:uid="{00000000-0005-0000-0000-0000FE530000}"/>
    <cellStyle name="Normal 3 2 3 6 2 2 7 2" xfId="21530" xr:uid="{00000000-0005-0000-0000-0000FF530000}"/>
    <cellStyle name="Normal 3 2 3 6 2 2 8" xfId="21531" xr:uid="{00000000-0005-0000-0000-000000540000}"/>
    <cellStyle name="Normal 3 2 3 6 2 3" xfId="21532" xr:uid="{00000000-0005-0000-0000-000001540000}"/>
    <cellStyle name="Normal 3 2 3 6 2 3 2" xfId="21533" xr:uid="{00000000-0005-0000-0000-000002540000}"/>
    <cellStyle name="Normal 3 2 3 6 2 3 2 2" xfId="21534" xr:uid="{00000000-0005-0000-0000-000003540000}"/>
    <cellStyle name="Normal 3 2 3 6 2 3 2 2 2" xfId="21535" xr:uid="{00000000-0005-0000-0000-000004540000}"/>
    <cellStyle name="Normal 3 2 3 6 2 3 2 2 2 2" xfId="21536" xr:uid="{00000000-0005-0000-0000-000005540000}"/>
    <cellStyle name="Normal 3 2 3 6 2 3 2 2 3" xfId="21537" xr:uid="{00000000-0005-0000-0000-000006540000}"/>
    <cellStyle name="Normal 3 2 3 6 2 3 2 3" xfId="21538" xr:uid="{00000000-0005-0000-0000-000007540000}"/>
    <cellStyle name="Normal 3 2 3 6 2 3 2 3 2" xfId="21539" xr:uid="{00000000-0005-0000-0000-000008540000}"/>
    <cellStyle name="Normal 3 2 3 6 2 3 2 4" xfId="21540" xr:uid="{00000000-0005-0000-0000-000009540000}"/>
    <cellStyle name="Normal 3 2 3 6 2 3 3" xfId="21541" xr:uid="{00000000-0005-0000-0000-00000A540000}"/>
    <cellStyle name="Normal 3 2 3 6 2 3 3 2" xfId="21542" xr:uid="{00000000-0005-0000-0000-00000B540000}"/>
    <cellStyle name="Normal 3 2 3 6 2 3 3 2 2" xfId="21543" xr:uid="{00000000-0005-0000-0000-00000C540000}"/>
    <cellStyle name="Normal 3 2 3 6 2 3 3 3" xfId="21544" xr:uid="{00000000-0005-0000-0000-00000D540000}"/>
    <cellStyle name="Normal 3 2 3 6 2 3 4" xfId="21545" xr:uid="{00000000-0005-0000-0000-00000E540000}"/>
    <cellStyle name="Normal 3 2 3 6 2 3 4 2" xfId="21546" xr:uid="{00000000-0005-0000-0000-00000F540000}"/>
    <cellStyle name="Normal 3 2 3 6 2 3 5" xfId="21547" xr:uid="{00000000-0005-0000-0000-000010540000}"/>
    <cellStyle name="Normal 3 2 3 6 2 4" xfId="21548" xr:uid="{00000000-0005-0000-0000-000011540000}"/>
    <cellStyle name="Normal 3 2 3 6 2 4 2" xfId="21549" xr:uid="{00000000-0005-0000-0000-000012540000}"/>
    <cellStyle name="Normal 3 2 3 6 2 4 2 2" xfId="21550" xr:uid="{00000000-0005-0000-0000-000013540000}"/>
    <cellStyle name="Normal 3 2 3 6 2 4 2 2 2" xfId="21551" xr:uid="{00000000-0005-0000-0000-000014540000}"/>
    <cellStyle name="Normal 3 2 3 6 2 4 2 3" xfId="21552" xr:uid="{00000000-0005-0000-0000-000015540000}"/>
    <cellStyle name="Normal 3 2 3 6 2 4 3" xfId="21553" xr:uid="{00000000-0005-0000-0000-000016540000}"/>
    <cellStyle name="Normal 3 2 3 6 2 4 3 2" xfId="21554" xr:uid="{00000000-0005-0000-0000-000017540000}"/>
    <cellStyle name="Normal 3 2 3 6 2 4 4" xfId="21555" xr:uid="{00000000-0005-0000-0000-000018540000}"/>
    <cellStyle name="Normal 3 2 3 6 2 5" xfId="21556" xr:uid="{00000000-0005-0000-0000-000019540000}"/>
    <cellStyle name="Normal 3 2 3 6 2 5 2" xfId="21557" xr:uid="{00000000-0005-0000-0000-00001A540000}"/>
    <cellStyle name="Normal 3 2 3 6 2 5 2 2" xfId="21558" xr:uid="{00000000-0005-0000-0000-00001B540000}"/>
    <cellStyle name="Normal 3 2 3 6 2 5 2 2 2" xfId="21559" xr:uid="{00000000-0005-0000-0000-00001C540000}"/>
    <cellStyle name="Normal 3 2 3 6 2 5 2 3" xfId="21560" xr:uid="{00000000-0005-0000-0000-00001D540000}"/>
    <cellStyle name="Normal 3 2 3 6 2 5 3" xfId="21561" xr:uid="{00000000-0005-0000-0000-00001E540000}"/>
    <cellStyle name="Normal 3 2 3 6 2 5 3 2" xfId="21562" xr:uid="{00000000-0005-0000-0000-00001F540000}"/>
    <cellStyle name="Normal 3 2 3 6 2 5 4" xfId="21563" xr:uid="{00000000-0005-0000-0000-000020540000}"/>
    <cellStyle name="Normal 3 2 3 6 2 6" xfId="21564" xr:uid="{00000000-0005-0000-0000-000021540000}"/>
    <cellStyle name="Normal 3 2 3 6 2 6 2" xfId="21565" xr:uid="{00000000-0005-0000-0000-000022540000}"/>
    <cellStyle name="Normal 3 2 3 6 2 6 2 2" xfId="21566" xr:uid="{00000000-0005-0000-0000-000023540000}"/>
    <cellStyle name="Normal 3 2 3 6 2 6 3" xfId="21567" xr:uid="{00000000-0005-0000-0000-000024540000}"/>
    <cellStyle name="Normal 3 2 3 6 2 7" xfId="21568" xr:uid="{00000000-0005-0000-0000-000025540000}"/>
    <cellStyle name="Normal 3 2 3 6 2 7 2" xfId="21569" xr:uid="{00000000-0005-0000-0000-000026540000}"/>
    <cellStyle name="Normal 3 2 3 6 2 8" xfId="21570" xr:uid="{00000000-0005-0000-0000-000027540000}"/>
    <cellStyle name="Normal 3 2 3 6 2 8 2" xfId="21571" xr:uid="{00000000-0005-0000-0000-000028540000}"/>
    <cellStyle name="Normal 3 2 3 6 2 9" xfId="21572" xr:uid="{00000000-0005-0000-0000-000029540000}"/>
    <cellStyle name="Normal 3 2 3 6 3" xfId="21573" xr:uid="{00000000-0005-0000-0000-00002A540000}"/>
    <cellStyle name="Normal 3 2 3 6 3 2" xfId="21574" xr:uid="{00000000-0005-0000-0000-00002B540000}"/>
    <cellStyle name="Normal 3 2 3 6 3 2 2" xfId="21575" xr:uid="{00000000-0005-0000-0000-00002C540000}"/>
    <cellStyle name="Normal 3 2 3 6 3 2 2 2" xfId="21576" xr:uid="{00000000-0005-0000-0000-00002D540000}"/>
    <cellStyle name="Normal 3 2 3 6 3 2 2 2 2" xfId="21577" xr:uid="{00000000-0005-0000-0000-00002E540000}"/>
    <cellStyle name="Normal 3 2 3 6 3 2 2 2 2 2" xfId="21578" xr:uid="{00000000-0005-0000-0000-00002F540000}"/>
    <cellStyle name="Normal 3 2 3 6 3 2 2 2 3" xfId="21579" xr:uid="{00000000-0005-0000-0000-000030540000}"/>
    <cellStyle name="Normal 3 2 3 6 3 2 2 3" xfId="21580" xr:uid="{00000000-0005-0000-0000-000031540000}"/>
    <cellStyle name="Normal 3 2 3 6 3 2 2 3 2" xfId="21581" xr:uid="{00000000-0005-0000-0000-000032540000}"/>
    <cellStyle name="Normal 3 2 3 6 3 2 2 4" xfId="21582" xr:uid="{00000000-0005-0000-0000-000033540000}"/>
    <cellStyle name="Normal 3 2 3 6 3 2 3" xfId="21583" xr:uid="{00000000-0005-0000-0000-000034540000}"/>
    <cellStyle name="Normal 3 2 3 6 3 2 3 2" xfId="21584" xr:uid="{00000000-0005-0000-0000-000035540000}"/>
    <cellStyle name="Normal 3 2 3 6 3 2 3 2 2" xfId="21585" xr:uid="{00000000-0005-0000-0000-000036540000}"/>
    <cellStyle name="Normal 3 2 3 6 3 2 3 3" xfId="21586" xr:uid="{00000000-0005-0000-0000-000037540000}"/>
    <cellStyle name="Normal 3 2 3 6 3 2 4" xfId="21587" xr:uid="{00000000-0005-0000-0000-000038540000}"/>
    <cellStyle name="Normal 3 2 3 6 3 2 4 2" xfId="21588" xr:uid="{00000000-0005-0000-0000-000039540000}"/>
    <cellStyle name="Normal 3 2 3 6 3 2 5" xfId="21589" xr:uid="{00000000-0005-0000-0000-00003A540000}"/>
    <cellStyle name="Normal 3 2 3 6 3 3" xfId="21590" xr:uid="{00000000-0005-0000-0000-00003B540000}"/>
    <cellStyle name="Normal 3 2 3 6 3 3 2" xfId="21591" xr:uid="{00000000-0005-0000-0000-00003C540000}"/>
    <cellStyle name="Normal 3 2 3 6 3 3 2 2" xfId="21592" xr:uid="{00000000-0005-0000-0000-00003D540000}"/>
    <cellStyle name="Normal 3 2 3 6 3 3 2 2 2" xfId="21593" xr:uid="{00000000-0005-0000-0000-00003E540000}"/>
    <cellStyle name="Normal 3 2 3 6 3 3 2 3" xfId="21594" xr:uid="{00000000-0005-0000-0000-00003F540000}"/>
    <cellStyle name="Normal 3 2 3 6 3 3 3" xfId="21595" xr:uid="{00000000-0005-0000-0000-000040540000}"/>
    <cellStyle name="Normal 3 2 3 6 3 3 3 2" xfId="21596" xr:uid="{00000000-0005-0000-0000-000041540000}"/>
    <cellStyle name="Normal 3 2 3 6 3 3 4" xfId="21597" xr:uid="{00000000-0005-0000-0000-000042540000}"/>
    <cellStyle name="Normal 3 2 3 6 3 4" xfId="21598" xr:uid="{00000000-0005-0000-0000-000043540000}"/>
    <cellStyle name="Normal 3 2 3 6 3 4 2" xfId="21599" xr:uid="{00000000-0005-0000-0000-000044540000}"/>
    <cellStyle name="Normal 3 2 3 6 3 4 2 2" xfId="21600" xr:uid="{00000000-0005-0000-0000-000045540000}"/>
    <cellStyle name="Normal 3 2 3 6 3 4 2 2 2" xfId="21601" xr:uid="{00000000-0005-0000-0000-000046540000}"/>
    <cellStyle name="Normal 3 2 3 6 3 4 2 3" xfId="21602" xr:uid="{00000000-0005-0000-0000-000047540000}"/>
    <cellStyle name="Normal 3 2 3 6 3 4 3" xfId="21603" xr:uid="{00000000-0005-0000-0000-000048540000}"/>
    <cellStyle name="Normal 3 2 3 6 3 4 3 2" xfId="21604" xr:uid="{00000000-0005-0000-0000-000049540000}"/>
    <cellStyle name="Normal 3 2 3 6 3 4 4" xfId="21605" xr:uid="{00000000-0005-0000-0000-00004A540000}"/>
    <cellStyle name="Normal 3 2 3 6 3 5" xfId="21606" xr:uid="{00000000-0005-0000-0000-00004B540000}"/>
    <cellStyle name="Normal 3 2 3 6 3 5 2" xfId="21607" xr:uid="{00000000-0005-0000-0000-00004C540000}"/>
    <cellStyle name="Normal 3 2 3 6 3 5 2 2" xfId="21608" xr:uid="{00000000-0005-0000-0000-00004D540000}"/>
    <cellStyle name="Normal 3 2 3 6 3 5 3" xfId="21609" xr:uid="{00000000-0005-0000-0000-00004E540000}"/>
    <cellStyle name="Normal 3 2 3 6 3 6" xfId="21610" xr:uid="{00000000-0005-0000-0000-00004F540000}"/>
    <cellStyle name="Normal 3 2 3 6 3 6 2" xfId="21611" xr:uid="{00000000-0005-0000-0000-000050540000}"/>
    <cellStyle name="Normal 3 2 3 6 3 7" xfId="21612" xr:uid="{00000000-0005-0000-0000-000051540000}"/>
    <cellStyle name="Normal 3 2 3 6 3 7 2" xfId="21613" xr:uid="{00000000-0005-0000-0000-000052540000}"/>
    <cellStyle name="Normal 3 2 3 6 3 8" xfId="21614" xr:uid="{00000000-0005-0000-0000-000053540000}"/>
    <cellStyle name="Normal 3 2 3 6 4" xfId="21615" xr:uid="{00000000-0005-0000-0000-000054540000}"/>
    <cellStyle name="Normal 3 2 3 6 4 2" xfId="21616" xr:uid="{00000000-0005-0000-0000-000055540000}"/>
    <cellStyle name="Normal 3 2 3 6 4 2 2" xfId="21617" xr:uid="{00000000-0005-0000-0000-000056540000}"/>
    <cellStyle name="Normal 3 2 3 6 4 2 2 2" xfId="21618" xr:uid="{00000000-0005-0000-0000-000057540000}"/>
    <cellStyle name="Normal 3 2 3 6 4 2 2 2 2" xfId="21619" xr:uid="{00000000-0005-0000-0000-000058540000}"/>
    <cellStyle name="Normal 3 2 3 6 4 2 2 3" xfId="21620" xr:uid="{00000000-0005-0000-0000-000059540000}"/>
    <cellStyle name="Normal 3 2 3 6 4 2 3" xfId="21621" xr:uid="{00000000-0005-0000-0000-00005A540000}"/>
    <cellStyle name="Normal 3 2 3 6 4 2 3 2" xfId="21622" xr:uid="{00000000-0005-0000-0000-00005B540000}"/>
    <cellStyle name="Normal 3 2 3 6 4 2 4" xfId="21623" xr:uid="{00000000-0005-0000-0000-00005C540000}"/>
    <cellStyle name="Normal 3 2 3 6 4 3" xfId="21624" xr:uid="{00000000-0005-0000-0000-00005D540000}"/>
    <cellStyle name="Normal 3 2 3 6 4 3 2" xfId="21625" xr:uid="{00000000-0005-0000-0000-00005E540000}"/>
    <cellStyle name="Normal 3 2 3 6 4 3 2 2" xfId="21626" xr:uid="{00000000-0005-0000-0000-00005F540000}"/>
    <cellStyle name="Normal 3 2 3 6 4 3 3" xfId="21627" xr:uid="{00000000-0005-0000-0000-000060540000}"/>
    <cellStyle name="Normal 3 2 3 6 4 4" xfId="21628" xr:uid="{00000000-0005-0000-0000-000061540000}"/>
    <cellStyle name="Normal 3 2 3 6 4 4 2" xfId="21629" xr:uid="{00000000-0005-0000-0000-000062540000}"/>
    <cellStyle name="Normal 3 2 3 6 4 5" xfId="21630" xr:uid="{00000000-0005-0000-0000-000063540000}"/>
    <cellStyle name="Normal 3 2 3 6 5" xfId="21631" xr:uid="{00000000-0005-0000-0000-000064540000}"/>
    <cellStyle name="Normal 3 2 3 6 5 2" xfId="21632" xr:uid="{00000000-0005-0000-0000-000065540000}"/>
    <cellStyle name="Normal 3 2 3 6 5 2 2" xfId="21633" xr:uid="{00000000-0005-0000-0000-000066540000}"/>
    <cellStyle name="Normal 3 2 3 6 5 2 2 2" xfId="21634" xr:uid="{00000000-0005-0000-0000-000067540000}"/>
    <cellStyle name="Normal 3 2 3 6 5 2 3" xfId="21635" xr:uid="{00000000-0005-0000-0000-000068540000}"/>
    <cellStyle name="Normal 3 2 3 6 5 3" xfId="21636" xr:uid="{00000000-0005-0000-0000-000069540000}"/>
    <cellStyle name="Normal 3 2 3 6 5 3 2" xfId="21637" xr:uid="{00000000-0005-0000-0000-00006A540000}"/>
    <cellStyle name="Normal 3 2 3 6 5 4" xfId="21638" xr:uid="{00000000-0005-0000-0000-00006B540000}"/>
    <cellStyle name="Normal 3 2 3 6 6" xfId="21639" xr:uid="{00000000-0005-0000-0000-00006C540000}"/>
    <cellStyle name="Normal 3 2 3 6 6 2" xfId="21640" xr:uid="{00000000-0005-0000-0000-00006D540000}"/>
    <cellStyle name="Normal 3 2 3 6 6 2 2" xfId="21641" xr:uid="{00000000-0005-0000-0000-00006E540000}"/>
    <cellStyle name="Normal 3 2 3 6 6 2 2 2" xfId="21642" xr:uid="{00000000-0005-0000-0000-00006F540000}"/>
    <cellStyle name="Normal 3 2 3 6 6 2 3" xfId="21643" xr:uid="{00000000-0005-0000-0000-000070540000}"/>
    <cellStyle name="Normal 3 2 3 6 6 3" xfId="21644" xr:uid="{00000000-0005-0000-0000-000071540000}"/>
    <cellStyle name="Normal 3 2 3 6 6 3 2" xfId="21645" xr:uid="{00000000-0005-0000-0000-000072540000}"/>
    <cellStyle name="Normal 3 2 3 6 6 4" xfId="21646" xr:uid="{00000000-0005-0000-0000-000073540000}"/>
    <cellStyle name="Normal 3 2 3 6 7" xfId="21647" xr:uid="{00000000-0005-0000-0000-000074540000}"/>
    <cellStyle name="Normal 3 2 3 6 7 2" xfId="21648" xr:uid="{00000000-0005-0000-0000-000075540000}"/>
    <cellStyle name="Normal 3 2 3 6 7 2 2" xfId="21649" xr:uid="{00000000-0005-0000-0000-000076540000}"/>
    <cellStyle name="Normal 3 2 3 6 7 3" xfId="21650" xr:uid="{00000000-0005-0000-0000-000077540000}"/>
    <cellStyle name="Normal 3 2 3 6 8" xfId="21651" xr:uid="{00000000-0005-0000-0000-000078540000}"/>
    <cellStyle name="Normal 3 2 3 6 8 2" xfId="21652" xr:uid="{00000000-0005-0000-0000-000079540000}"/>
    <cellStyle name="Normal 3 2 3 6 9" xfId="21653" xr:uid="{00000000-0005-0000-0000-00007A540000}"/>
    <cellStyle name="Normal 3 2 3 6 9 2" xfId="21654" xr:uid="{00000000-0005-0000-0000-00007B540000}"/>
    <cellStyle name="Normal 3 2 3 7" xfId="21655" xr:uid="{00000000-0005-0000-0000-00007C540000}"/>
    <cellStyle name="Normal 3 2 3 7 2" xfId="21656" xr:uid="{00000000-0005-0000-0000-00007D540000}"/>
    <cellStyle name="Normal 3 2 3 7 2 2" xfId="21657" xr:uid="{00000000-0005-0000-0000-00007E540000}"/>
    <cellStyle name="Normal 3 2 3 7 2 2 2" xfId="21658" xr:uid="{00000000-0005-0000-0000-00007F540000}"/>
    <cellStyle name="Normal 3 2 3 7 2 2 2 2" xfId="21659" xr:uid="{00000000-0005-0000-0000-000080540000}"/>
    <cellStyle name="Normal 3 2 3 7 2 2 2 2 2" xfId="21660" xr:uid="{00000000-0005-0000-0000-000081540000}"/>
    <cellStyle name="Normal 3 2 3 7 2 2 2 2 2 2" xfId="21661" xr:uid="{00000000-0005-0000-0000-000082540000}"/>
    <cellStyle name="Normal 3 2 3 7 2 2 2 2 3" xfId="21662" xr:uid="{00000000-0005-0000-0000-000083540000}"/>
    <cellStyle name="Normal 3 2 3 7 2 2 2 3" xfId="21663" xr:uid="{00000000-0005-0000-0000-000084540000}"/>
    <cellStyle name="Normal 3 2 3 7 2 2 2 3 2" xfId="21664" xr:uid="{00000000-0005-0000-0000-000085540000}"/>
    <cellStyle name="Normal 3 2 3 7 2 2 2 4" xfId="21665" xr:uid="{00000000-0005-0000-0000-000086540000}"/>
    <cellStyle name="Normal 3 2 3 7 2 2 3" xfId="21666" xr:uid="{00000000-0005-0000-0000-000087540000}"/>
    <cellStyle name="Normal 3 2 3 7 2 2 3 2" xfId="21667" xr:uid="{00000000-0005-0000-0000-000088540000}"/>
    <cellStyle name="Normal 3 2 3 7 2 2 3 2 2" xfId="21668" xr:uid="{00000000-0005-0000-0000-000089540000}"/>
    <cellStyle name="Normal 3 2 3 7 2 2 3 3" xfId="21669" xr:uid="{00000000-0005-0000-0000-00008A540000}"/>
    <cellStyle name="Normal 3 2 3 7 2 2 4" xfId="21670" xr:uid="{00000000-0005-0000-0000-00008B540000}"/>
    <cellStyle name="Normal 3 2 3 7 2 2 4 2" xfId="21671" xr:uid="{00000000-0005-0000-0000-00008C540000}"/>
    <cellStyle name="Normal 3 2 3 7 2 2 5" xfId="21672" xr:uid="{00000000-0005-0000-0000-00008D540000}"/>
    <cellStyle name="Normal 3 2 3 7 2 3" xfId="21673" xr:uid="{00000000-0005-0000-0000-00008E540000}"/>
    <cellStyle name="Normal 3 2 3 7 2 3 2" xfId="21674" xr:uid="{00000000-0005-0000-0000-00008F540000}"/>
    <cellStyle name="Normal 3 2 3 7 2 3 2 2" xfId="21675" xr:uid="{00000000-0005-0000-0000-000090540000}"/>
    <cellStyle name="Normal 3 2 3 7 2 3 2 2 2" xfId="21676" xr:uid="{00000000-0005-0000-0000-000091540000}"/>
    <cellStyle name="Normal 3 2 3 7 2 3 2 3" xfId="21677" xr:uid="{00000000-0005-0000-0000-000092540000}"/>
    <cellStyle name="Normal 3 2 3 7 2 3 3" xfId="21678" xr:uid="{00000000-0005-0000-0000-000093540000}"/>
    <cellStyle name="Normal 3 2 3 7 2 3 3 2" xfId="21679" xr:uid="{00000000-0005-0000-0000-000094540000}"/>
    <cellStyle name="Normal 3 2 3 7 2 3 4" xfId="21680" xr:uid="{00000000-0005-0000-0000-000095540000}"/>
    <cellStyle name="Normal 3 2 3 7 2 4" xfId="21681" xr:uid="{00000000-0005-0000-0000-000096540000}"/>
    <cellStyle name="Normal 3 2 3 7 2 4 2" xfId="21682" xr:uid="{00000000-0005-0000-0000-000097540000}"/>
    <cellStyle name="Normal 3 2 3 7 2 4 2 2" xfId="21683" xr:uid="{00000000-0005-0000-0000-000098540000}"/>
    <cellStyle name="Normal 3 2 3 7 2 4 2 2 2" xfId="21684" xr:uid="{00000000-0005-0000-0000-000099540000}"/>
    <cellStyle name="Normal 3 2 3 7 2 4 2 3" xfId="21685" xr:uid="{00000000-0005-0000-0000-00009A540000}"/>
    <cellStyle name="Normal 3 2 3 7 2 4 3" xfId="21686" xr:uid="{00000000-0005-0000-0000-00009B540000}"/>
    <cellStyle name="Normal 3 2 3 7 2 4 3 2" xfId="21687" xr:uid="{00000000-0005-0000-0000-00009C540000}"/>
    <cellStyle name="Normal 3 2 3 7 2 4 4" xfId="21688" xr:uid="{00000000-0005-0000-0000-00009D540000}"/>
    <cellStyle name="Normal 3 2 3 7 2 5" xfId="21689" xr:uid="{00000000-0005-0000-0000-00009E540000}"/>
    <cellStyle name="Normal 3 2 3 7 2 5 2" xfId="21690" xr:uid="{00000000-0005-0000-0000-00009F540000}"/>
    <cellStyle name="Normal 3 2 3 7 2 5 2 2" xfId="21691" xr:uid="{00000000-0005-0000-0000-0000A0540000}"/>
    <cellStyle name="Normal 3 2 3 7 2 5 3" xfId="21692" xr:uid="{00000000-0005-0000-0000-0000A1540000}"/>
    <cellStyle name="Normal 3 2 3 7 2 6" xfId="21693" xr:uid="{00000000-0005-0000-0000-0000A2540000}"/>
    <cellStyle name="Normal 3 2 3 7 2 6 2" xfId="21694" xr:uid="{00000000-0005-0000-0000-0000A3540000}"/>
    <cellStyle name="Normal 3 2 3 7 2 7" xfId="21695" xr:uid="{00000000-0005-0000-0000-0000A4540000}"/>
    <cellStyle name="Normal 3 2 3 7 2 7 2" xfId="21696" xr:uid="{00000000-0005-0000-0000-0000A5540000}"/>
    <cellStyle name="Normal 3 2 3 7 2 8" xfId="21697" xr:uid="{00000000-0005-0000-0000-0000A6540000}"/>
    <cellStyle name="Normal 3 2 3 7 3" xfId="21698" xr:uid="{00000000-0005-0000-0000-0000A7540000}"/>
    <cellStyle name="Normal 3 2 3 7 3 2" xfId="21699" xr:uid="{00000000-0005-0000-0000-0000A8540000}"/>
    <cellStyle name="Normal 3 2 3 7 3 2 2" xfId="21700" xr:uid="{00000000-0005-0000-0000-0000A9540000}"/>
    <cellStyle name="Normal 3 2 3 7 3 2 2 2" xfId="21701" xr:uid="{00000000-0005-0000-0000-0000AA540000}"/>
    <cellStyle name="Normal 3 2 3 7 3 2 2 2 2" xfId="21702" xr:uid="{00000000-0005-0000-0000-0000AB540000}"/>
    <cellStyle name="Normal 3 2 3 7 3 2 2 3" xfId="21703" xr:uid="{00000000-0005-0000-0000-0000AC540000}"/>
    <cellStyle name="Normal 3 2 3 7 3 2 3" xfId="21704" xr:uid="{00000000-0005-0000-0000-0000AD540000}"/>
    <cellStyle name="Normal 3 2 3 7 3 2 3 2" xfId="21705" xr:uid="{00000000-0005-0000-0000-0000AE540000}"/>
    <cellStyle name="Normal 3 2 3 7 3 2 4" xfId="21706" xr:uid="{00000000-0005-0000-0000-0000AF540000}"/>
    <cellStyle name="Normal 3 2 3 7 3 3" xfId="21707" xr:uid="{00000000-0005-0000-0000-0000B0540000}"/>
    <cellStyle name="Normal 3 2 3 7 3 3 2" xfId="21708" xr:uid="{00000000-0005-0000-0000-0000B1540000}"/>
    <cellStyle name="Normal 3 2 3 7 3 3 2 2" xfId="21709" xr:uid="{00000000-0005-0000-0000-0000B2540000}"/>
    <cellStyle name="Normal 3 2 3 7 3 3 3" xfId="21710" xr:uid="{00000000-0005-0000-0000-0000B3540000}"/>
    <cellStyle name="Normal 3 2 3 7 3 4" xfId="21711" xr:uid="{00000000-0005-0000-0000-0000B4540000}"/>
    <cellStyle name="Normal 3 2 3 7 3 4 2" xfId="21712" xr:uid="{00000000-0005-0000-0000-0000B5540000}"/>
    <cellStyle name="Normal 3 2 3 7 3 5" xfId="21713" xr:uid="{00000000-0005-0000-0000-0000B6540000}"/>
    <cellStyle name="Normal 3 2 3 7 4" xfId="21714" xr:uid="{00000000-0005-0000-0000-0000B7540000}"/>
    <cellStyle name="Normal 3 2 3 7 4 2" xfId="21715" xr:uid="{00000000-0005-0000-0000-0000B8540000}"/>
    <cellStyle name="Normal 3 2 3 7 4 2 2" xfId="21716" xr:uid="{00000000-0005-0000-0000-0000B9540000}"/>
    <cellStyle name="Normal 3 2 3 7 4 2 2 2" xfId="21717" xr:uid="{00000000-0005-0000-0000-0000BA540000}"/>
    <cellStyle name="Normal 3 2 3 7 4 2 3" xfId="21718" xr:uid="{00000000-0005-0000-0000-0000BB540000}"/>
    <cellStyle name="Normal 3 2 3 7 4 3" xfId="21719" xr:uid="{00000000-0005-0000-0000-0000BC540000}"/>
    <cellStyle name="Normal 3 2 3 7 4 3 2" xfId="21720" xr:uid="{00000000-0005-0000-0000-0000BD540000}"/>
    <cellStyle name="Normal 3 2 3 7 4 4" xfId="21721" xr:uid="{00000000-0005-0000-0000-0000BE540000}"/>
    <cellStyle name="Normal 3 2 3 7 5" xfId="21722" xr:uid="{00000000-0005-0000-0000-0000BF540000}"/>
    <cellStyle name="Normal 3 2 3 7 5 2" xfId="21723" xr:uid="{00000000-0005-0000-0000-0000C0540000}"/>
    <cellStyle name="Normal 3 2 3 7 5 2 2" xfId="21724" xr:uid="{00000000-0005-0000-0000-0000C1540000}"/>
    <cellStyle name="Normal 3 2 3 7 5 2 2 2" xfId="21725" xr:uid="{00000000-0005-0000-0000-0000C2540000}"/>
    <cellStyle name="Normal 3 2 3 7 5 2 3" xfId="21726" xr:uid="{00000000-0005-0000-0000-0000C3540000}"/>
    <cellStyle name="Normal 3 2 3 7 5 3" xfId="21727" xr:uid="{00000000-0005-0000-0000-0000C4540000}"/>
    <cellStyle name="Normal 3 2 3 7 5 3 2" xfId="21728" xr:uid="{00000000-0005-0000-0000-0000C5540000}"/>
    <cellStyle name="Normal 3 2 3 7 5 4" xfId="21729" xr:uid="{00000000-0005-0000-0000-0000C6540000}"/>
    <cellStyle name="Normal 3 2 3 7 6" xfId="21730" xr:uid="{00000000-0005-0000-0000-0000C7540000}"/>
    <cellStyle name="Normal 3 2 3 7 6 2" xfId="21731" xr:uid="{00000000-0005-0000-0000-0000C8540000}"/>
    <cellStyle name="Normal 3 2 3 7 6 2 2" xfId="21732" xr:uid="{00000000-0005-0000-0000-0000C9540000}"/>
    <cellStyle name="Normal 3 2 3 7 6 3" xfId="21733" xr:uid="{00000000-0005-0000-0000-0000CA540000}"/>
    <cellStyle name="Normal 3 2 3 7 7" xfId="21734" xr:uid="{00000000-0005-0000-0000-0000CB540000}"/>
    <cellStyle name="Normal 3 2 3 7 7 2" xfId="21735" xr:uid="{00000000-0005-0000-0000-0000CC540000}"/>
    <cellStyle name="Normal 3 2 3 7 8" xfId="21736" xr:uid="{00000000-0005-0000-0000-0000CD540000}"/>
    <cellStyle name="Normal 3 2 3 7 8 2" xfId="21737" xr:uid="{00000000-0005-0000-0000-0000CE540000}"/>
    <cellStyle name="Normal 3 2 3 7 9" xfId="21738" xr:uid="{00000000-0005-0000-0000-0000CF540000}"/>
    <cellStyle name="Normal 3 2 3 8" xfId="21739" xr:uid="{00000000-0005-0000-0000-0000D0540000}"/>
    <cellStyle name="Normal 3 2 3 8 2" xfId="21740" xr:uid="{00000000-0005-0000-0000-0000D1540000}"/>
    <cellStyle name="Normal 3 2 3 8 2 2" xfId="21741" xr:uid="{00000000-0005-0000-0000-0000D2540000}"/>
    <cellStyle name="Normal 3 2 3 8 2 2 2" xfId="21742" xr:uid="{00000000-0005-0000-0000-0000D3540000}"/>
    <cellStyle name="Normal 3 2 3 8 2 2 2 2" xfId="21743" xr:uid="{00000000-0005-0000-0000-0000D4540000}"/>
    <cellStyle name="Normal 3 2 3 8 2 2 2 2 2" xfId="21744" xr:uid="{00000000-0005-0000-0000-0000D5540000}"/>
    <cellStyle name="Normal 3 2 3 8 2 2 2 3" xfId="21745" xr:uid="{00000000-0005-0000-0000-0000D6540000}"/>
    <cellStyle name="Normal 3 2 3 8 2 2 3" xfId="21746" xr:uid="{00000000-0005-0000-0000-0000D7540000}"/>
    <cellStyle name="Normal 3 2 3 8 2 2 3 2" xfId="21747" xr:uid="{00000000-0005-0000-0000-0000D8540000}"/>
    <cellStyle name="Normal 3 2 3 8 2 2 4" xfId="21748" xr:uid="{00000000-0005-0000-0000-0000D9540000}"/>
    <cellStyle name="Normal 3 2 3 8 2 3" xfId="21749" xr:uid="{00000000-0005-0000-0000-0000DA540000}"/>
    <cellStyle name="Normal 3 2 3 8 2 3 2" xfId="21750" xr:uid="{00000000-0005-0000-0000-0000DB540000}"/>
    <cellStyle name="Normal 3 2 3 8 2 3 2 2" xfId="21751" xr:uid="{00000000-0005-0000-0000-0000DC540000}"/>
    <cellStyle name="Normal 3 2 3 8 2 3 3" xfId="21752" xr:uid="{00000000-0005-0000-0000-0000DD540000}"/>
    <cellStyle name="Normal 3 2 3 8 2 4" xfId="21753" xr:uid="{00000000-0005-0000-0000-0000DE540000}"/>
    <cellStyle name="Normal 3 2 3 8 2 4 2" xfId="21754" xr:uid="{00000000-0005-0000-0000-0000DF540000}"/>
    <cellStyle name="Normal 3 2 3 8 2 5" xfId="21755" xr:uid="{00000000-0005-0000-0000-0000E0540000}"/>
    <cellStyle name="Normal 3 2 3 8 3" xfId="21756" xr:uid="{00000000-0005-0000-0000-0000E1540000}"/>
    <cellStyle name="Normal 3 2 3 8 3 2" xfId="21757" xr:uid="{00000000-0005-0000-0000-0000E2540000}"/>
    <cellStyle name="Normal 3 2 3 8 3 2 2" xfId="21758" xr:uid="{00000000-0005-0000-0000-0000E3540000}"/>
    <cellStyle name="Normal 3 2 3 8 3 2 2 2" xfId="21759" xr:uid="{00000000-0005-0000-0000-0000E4540000}"/>
    <cellStyle name="Normal 3 2 3 8 3 2 3" xfId="21760" xr:uid="{00000000-0005-0000-0000-0000E5540000}"/>
    <cellStyle name="Normal 3 2 3 8 3 3" xfId="21761" xr:uid="{00000000-0005-0000-0000-0000E6540000}"/>
    <cellStyle name="Normal 3 2 3 8 3 3 2" xfId="21762" xr:uid="{00000000-0005-0000-0000-0000E7540000}"/>
    <cellStyle name="Normal 3 2 3 8 3 4" xfId="21763" xr:uid="{00000000-0005-0000-0000-0000E8540000}"/>
    <cellStyle name="Normal 3 2 3 8 4" xfId="21764" xr:uid="{00000000-0005-0000-0000-0000E9540000}"/>
    <cellStyle name="Normal 3 2 3 8 4 2" xfId="21765" xr:uid="{00000000-0005-0000-0000-0000EA540000}"/>
    <cellStyle name="Normal 3 2 3 8 4 2 2" xfId="21766" xr:uid="{00000000-0005-0000-0000-0000EB540000}"/>
    <cellStyle name="Normal 3 2 3 8 4 2 2 2" xfId="21767" xr:uid="{00000000-0005-0000-0000-0000EC540000}"/>
    <cellStyle name="Normal 3 2 3 8 4 2 3" xfId="21768" xr:uid="{00000000-0005-0000-0000-0000ED540000}"/>
    <cellStyle name="Normal 3 2 3 8 4 3" xfId="21769" xr:uid="{00000000-0005-0000-0000-0000EE540000}"/>
    <cellStyle name="Normal 3 2 3 8 4 3 2" xfId="21770" xr:uid="{00000000-0005-0000-0000-0000EF540000}"/>
    <cellStyle name="Normal 3 2 3 8 4 4" xfId="21771" xr:uid="{00000000-0005-0000-0000-0000F0540000}"/>
    <cellStyle name="Normal 3 2 3 8 5" xfId="21772" xr:uid="{00000000-0005-0000-0000-0000F1540000}"/>
    <cellStyle name="Normal 3 2 3 8 5 2" xfId="21773" xr:uid="{00000000-0005-0000-0000-0000F2540000}"/>
    <cellStyle name="Normal 3 2 3 8 5 2 2" xfId="21774" xr:uid="{00000000-0005-0000-0000-0000F3540000}"/>
    <cellStyle name="Normal 3 2 3 8 5 3" xfId="21775" xr:uid="{00000000-0005-0000-0000-0000F4540000}"/>
    <cellStyle name="Normal 3 2 3 8 6" xfId="21776" xr:uid="{00000000-0005-0000-0000-0000F5540000}"/>
    <cellStyle name="Normal 3 2 3 8 6 2" xfId="21777" xr:uid="{00000000-0005-0000-0000-0000F6540000}"/>
    <cellStyle name="Normal 3 2 3 8 7" xfId="21778" xr:uid="{00000000-0005-0000-0000-0000F7540000}"/>
    <cellStyle name="Normal 3 2 3 8 7 2" xfId="21779" xr:uid="{00000000-0005-0000-0000-0000F8540000}"/>
    <cellStyle name="Normal 3 2 3 8 8" xfId="21780" xr:uid="{00000000-0005-0000-0000-0000F9540000}"/>
    <cellStyle name="Normal 3 2 3 9" xfId="21781" xr:uid="{00000000-0005-0000-0000-0000FA540000}"/>
    <cellStyle name="Normal 3 2 3 9 2" xfId="21782" xr:uid="{00000000-0005-0000-0000-0000FB540000}"/>
    <cellStyle name="Normal 3 2 3 9 2 2" xfId="21783" xr:uid="{00000000-0005-0000-0000-0000FC540000}"/>
    <cellStyle name="Normal 3 2 3 9 2 2 2" xfId="21784" xr:uid="{00000000-0005-0000-0000-0000FD540000}"/>
    <cellStyle name="Normal 3 2 3 9 2 2 2 2" xfId="21785" xr:uid="{00000000-0005-0000-0000-0000FE540000}"/>
    <cellStyle name="Normal 3 2 3 9 2 2 2 2 2" xfId="21786" xr:uid="{00000000-0005-0000-0000-0000FF540000}"/>
    <cellStyle name="Normal 3 2 3 9 2 2 2 3" xfId="21787" xr:uid="{00000000-0005-0000-0000-000000550000}"/>
    <cellStyle name="Normal 3 2 3 9 2 2 3" xfId="21788" xr:uid="{00000000-0005-0000-0000-000001550000}"/>
    <cellStyle name="Normal 3 2 3 9 2 2 3 2" xfId="21789" xr:uid="{00000000-0005-0000-0000-000002550000}"/>
    <cellStyle name="Normal 3 2 3 9 2 2 4" xfId="21790" xr:uid="{00000000-0005-0000-0000-000003550000}"/>
    <cellStyle name="Normal 3 2 3 9 2 3" xfId="21791" xr:uid="{00000000-0005-0000-0000-000004550000}"/>
    <cellStyle name="Normal 3 2 3 9 2 3 2" xfId="21792" xr:uid="{00000000-0005-0000-0000-000005550000}"/>
    <cellStyle name="Normal 3 2 3 9 2 3 2 2" xfId="21793" xr:uid="{00000000-0005-0000-0000-000006550000}"/>
    <cellStyle name="Normal 3 2 3 9 2 3 3" xfId="21794" xr:uid="{00000000-0005-0000-0000-000007550000}"/>
    <cellStyle name="Normal 3 2 3 9 2 4" xfId="21795" xr:uid="{00000000-0005-0000-0000-000008550000}"/>
    <cellStyle name="Normal 3 2 3 9 2 4 2" xfId="21796" xr:uid="{00000000-0005-0000-0000-000009550000}"/>
    <cellStyle name="Normal 3 2 3 9 2 5" xfId="21797" xr:uid="{00000000-0005-0000-0000-00000A550000}"/>
    <cellStyle name="Normal 3 2 3 9 3" xfId="21798" xr:uid="{00000000-0005-0000-0000-00000B550000}"/>
    <cellStyle name="Normal 3 2 3 9 3 2" xfId="21799" xr:uid="{00000000-0005-0000-0000-00000C550000}"/>
    <cellStyle name="Normal 3 2 3 9 3 2 2" xfId="21800" xr:uid="{00000000-0005-0000-0000-00000D550000}"/>
    <cellStyle name="Normal 3 2 3 9 3 2 2 2" xfId="21801" xr:uid="{00000000-0005-0000-0000-00000E550000}"/>
    <cellStyle name="Normal 3 2 3 9 3 2 3" xfId="21802" xr:uid="{00000000-0005-0000-0000-00000F550000}"/>
    <cellStyle name="Normal 3 2 3 9 3 3" xfId="21803" xr:uid="{00000000-0005-0000-0000-000010550000}"/>
    <cellStyle name="Normal 3 2 3 9 3 3 2" xfId="21804" xr:uid="{00000000-0005-0000-0000-000011550000}"/>
    <cellStyle name="Normal 3 2 3 9 3 4" xfId="21805" xr:uid="{00000000-0005-0000-0000-000012550000}"/>
    <cellStyle name="Normal 3 2 3 9 4" xfId="21806" xr:uid="{00000000-0005-0000-0000-000013550000}"/>
    <cellStyle name="Normal 3 2 3 9 4 2" xfId="21807" xr:uid="{00000000-0005-0000-0000-000014550000}"/>
    <cellStyle name="Normal 3 2 3 9 4 2 2" xfId="21808" xr:uid="{00000000-0005-0000-0000-000015550000}"/>
    <cellStyle name="Normal 3 2 3 9 4 2 2 2" xfId="21809" xr:uid="{00000000-0005-0000-0000-000016550000}"/>
    <cellStyle name="Normal 3 2 3 9 4 2 3" xfId="21810" xr:uid="{00000000-0005-0000-0000-000017550000}"/>
    <cellStyle name="Normal 3 2 3 9 4 3" xfId="21811" xr:uid="{00000000-0005-0000-0000-000018550000}"/>
    <cellStyle name="Normal 3 2 3 9 4 3 2" xfId="21812" xr:uid="{00000000-0005-0000-0000-000019550000}"/>
    <cellStyle name="Normal 3 2 3 9 4 4" xfId="21813" xr:uid="{00000000-0005-0000-0000-00001A550000}"/>
    <cellStyle name="Normal 3 2 3 9 5" xfId="21814" xr:uid="{00000000-0005-0000-0000-00001B550000}"/>
    <cellStyle name="Normal 3 2 3 9 5 2" xfId="21815" xr:uid="{00000000-0005-0000-0000-00001C550000}"/>
    <cellStyle name="Normal 3 2 3 9 5 2 2" xfId="21816" xr:uid="{00000000-0005-0000-0000-00001D550000}"/>
    <cellStyle name="Normal 3 2 3 9 5 3" xfId="21817" xr:uid="{00000000-0005-0000-0000-00001E550000}"/>
    <cellStyle name="Normal 3 2 3 9 6" xfId="21818" xr:uid="{00000000-0005-0000-0000-00001F550000}"/>
    <cellStyle name="Normal 3 2 3 9 6 2" xfId="21819" xr:uid="{00000000-0005-0000-0000-000020550000}"/>
    <cellStyle name="Normal 3 2 3 9 7" xfId="21820" xr:uid="{00000000-0005-0000-0000-000021550000}"/>
    <cellStyle name="Normal 3 2 3 9 7 2" xfId="21821" xr:uid="{00000000-0005-0000-0000-000022550000}"/>
    <cellStyle name="Normal 3 2 3 9 8" xfId="21822" xr:uid="{00000000-0005-0000-0000-000023550000}"/>
    <cellStyle name="Normal 3 2 3_Sheet1" xfId="21823" xr:uid="{00000000-0005-0000-0000-000024550000}"/>
    <cellStyle name="Normal 3 2 4" xfId="21824" xr:uid="{00000000-0005-0000-0000-000025550000}"/>
    <cellStyle name="Normal 3 2 4 10" xfId="21825" xr:uid="{00000000-0005-0000-0000-000026550000}"/>
    <cellStyle name="Normal 3 2 4 10 2" xfId="21826" xr:uid="{00000000-0005-0000-0000-000027550000}"/>
    <cellStyle name="Normal 3 2 4 10 2 2" xfId="21827" xr:uid="{00000000-0005-0000-0000-000028550000}"/>
    <cellStyle name="Normal 3 2 4 10 2 2 2" xfId="21828" xr:uid="{00000000-0005-0000-0000-000029550000}"/>
    <cellStyle name="Normal 3 2 4 10 2 2 2 2" xfId="21829" xr:uid="{00000000-0005-0000-0000-00002A550000}"/>
    <cellStyle name="Normal 3 2 4 10 2 2 2 2 2" xfId="21830" xr:uid="{00000000-0005-0000-0000-00002B550000}"/>
    <cellStyle name="Normal 3 2 4 10 2 2 2 3" xfId="21831" xr:uid="{00000000-0005-0000-0000-00002C550000}"/>
    <cellStyle name="Normal 3 2 4 10 2 2 3" xfId="21832" xr:uid="{00000000-0005-0000-0000-00002D550000}"/>
    <cellStyle name="Normal 3 2 4 10 2 2 3 2" xfId="21833" xr:uid="{00000000-0005-0000-0000-00002E550000}"/>
    <cellStyle name="Normal 3 2 4 10 2 2 4" xfId="21834" xr:uid="{00000000-0005-0000-0000-00002F550000}"/>
    <cellStyle name="Normal 3 2 4 10 2 3" xfId="21835" xr:uid="{00000000-0005-0000-0000-000030550000}"/>
    <cellStyle name="Normal 3 2 4 10 2 3 2" xfId="21836" xr:uid="{00000000-0005-0000-0000-000031550000}"/>
    <cellStyle name="Normal 3 2 4 10 2 3 2 2" xfId="21837" xr:uid="{00000000-0005-0000-0000-000032550000}"/>
    <cellStyle name="Normal 3 2 4 10 2 3 3" xfId="21838" xr:uid="{00000000-0005-0000-0000-000033550000}"/>
    <cellStyle name="Normal 3 2 4 10 2 4" xfId="21839" xr:uid="{00000000-0005-0000-0000-000034550000}"/>
    <cellStyle name="Normal 3 2 4 10 2 4 2" xfId="21840" xr:uid="{00000000-0005-0000-0000-000035550000}"/>
    <cellStyle name="Normal 3 2 4 10 2 5" xfId="21841" xr:uid="{00000000-0005-0000-0000-000036550000}"/>
    <cellStyle name="Normal 3 2 4 10 3" xfId="21842" xr:uid="{00000000-0005-0000-0000-000037550000}"/>
    <cellStyle name="Normal 3 2 4 10 3 2" xfId="21843" xr:uid="{00000000-0005-0000-0000-000038550000}"/>
    <cellStyle name="Normal 3 2 4 10 3 2 2" xfId="21844" xr:uid="{00000000-0005-0000-0000-000039550000}"/>
    <cellStyle name="Normal 3 2 4 10 3 2 2 2" xfId="21845" xr:uid="{00000000-0005-0000-0000-00003A550000}"/>
    <cellStyle name="Normal 3 2 4 10 3 2 3" xfId="21846" xr:uid="{00000000-0005-0000-0000-00003B550000}"/>
    <cellStyle name="Normal 3 2 4 10 3 3" xfId="21847" xr:uid="{00000000-0005-0000-0000-00003C550000}"/>
    <cellStyle name="Normal 3 2 4 10 3 3 2" xfId="21848" xr:uid="{00000000-0005-0000-0000-00003D550000}"/>
    <cellStyle name="Normal 3 2 4 10 3 4" xfId="21849" xr:uid="{00000000-0005-0000-0000-00003E550000}"/>
    <cellStyle name="Normal 3 2 4 10 4" xfId="21850" xr:uid="{00000000-0005-0000-0000-00003F550000}"/>
    <cellStyle name="Normal 3 2 4 10 4 2" xfId="21851" xr:uid="{00000000-0005-0000-0000-000040550000}"/>
    <cellStyle name="Normal 3 2 4 10 4 2 2" xfId="21852" xr:uid="{00000000-0005-0000-0000-000041550000}"/>
    <cellStyle name="Normal 3 2 4 10 4 3" xfId="21853" xr:uid="{00000000-0005-0000-0000-000042550000}"/>
    <cellStyle name="Normal 3 2 4 10 5" xfId="21854" xr:uid="{00000000-0005-0000-0000-000043550000}"/>
    <cellStyle name="Normal 3 2 4 10 5 2" xfId="21855" xr:uid="{00000000-0005-0000-0000-000044550000}"/>
    <cellStyle name="Normal 3 2 4 10 6" xfId="21856" xr:uid="{00000000-0005-0000-0000-000045550000}"/>
    <cellStyle name="Normal 3 2 4 11" xfId="21857" xr:uid="{00000000-0005-0000-0000-000046550000}"/>
    <cellStyle name="Normal 3 2 4 11 2" xfId="21858" xr:uid="{00000000-0005-0000-0000-000047550000}"/>
    <cellStyle name="Normal 3 2 4 11 2 2" xfId="21859" xr:uid="{00000000-0005-0000-0000-000048550000}"/>
    <cellStyle name="Normal 3 2 4 11 2 2 2" xfId="21860" xr:uid="{00000000-0005-0000-0000-000049550000}"/>
    <cellStyle name="Normal 3 2 4 11 2 2 2 2" xfId="21861" xr:uid="{00000000-0005-0000-0000-00004A550000}"/>
    <cellStyle name="Normal 3 2 4 11 2 2 3" xfId="21862" xr:uid="{00000000-0005-0000-0000-00004B550000}"/>
    <cellStyle name="Normal 3 2 4 11 2 3" xfId="21863" xr:uid="{00000000-0005-0000-0000-00004C550000}"/>
    <cellStyle name="Normal 3 2 4 11 2 3 2" xfId="21864" xr:uid="{00000000-0005-0000-0000-00004D550000}"/>
    <cellStyle name="Normal 3 2 4 11 2 4" xfId="21865" xr:uid="{00000000-0005-0000-0000-00004E550000}"/>
    <cellStyle name="Normal 3 2 4 11 3" xfId="21866" xr:uid="{00000000-0005-0000-0000-00004F550000}"/>
    <cellStyle name="Normal 3 2 4 11 3 2" xfId="21867" xr:uid="{00000000-0005-0000-0000-000050550000}"/>
    <cellStyle name="Normal 3 2 4 11 3 2 2" xfId="21868" xr:uid="{00000000-0005-0000-0000-000051550000}"/>
    <cellStyle name="Normal 3 2 4 11 3 3" xfId="21869" xr:uid="{00000000-0005-0000-0000-000052550000}"/>
    <cellStyle name="Normal 3 2 4 11 4" xfId="21870" xr:uid="{00000000-0005-0000-0000-000053550000}"/>
    <cellStyle name="Normal 3 2 4 11 4 2" xfId="21871" xr:uid="{00000000-0005-0000-0000-000054550000}"/>
    <cellStyle name="Normal 3 2 4 11 5" xfId="21872" xr:uid="{00000000-0005-0000-0000-000055550000}"/>
    <cellStyle name="Normal 3 2 4 12" xfId="21873" xr:uid="{00000000-0005-0000-0000-000056550000}"/>
    <cellStyle name="Normal 3 2 4 12 2" xfId="21874" xr:uid="{00000000-0005-0000-0000-000057550000}"/>
    <cellStyle name="Normal 3 2 4 12 2 2" xfId="21875" xr:uid="{00000000-0005-0000-0000-000058550000}"/>
    <cellStyle name="Normal 3 2 4 12 2 2 2" xfId="21876" xr:uid="{00000000-0005-0000-0000-000059550000}"/>
    <cellStyle name="Normal 3 2 4 12 2 3" xfId="21877" xr:uid="{00000000-0005-0000-0000-00005A550000}"/>
    <cellStyle name="Normal 3 2 4 12 3" xfId="21878" xr:uid="{00000000-0005-0000-0000-00005B550000}"/>
    <cellStyle name="Normal 3 2 4 12 3 2" xfId="21879" xr:uid="{00000000-0005-0000-0000-00005C550000}"/>
    <cellStyle name="Normal 3 2 4 12 4" xfId="21880" xr:uid="{00000000-0005-0000-0000-00005D550000}"/>
    <cellStyle name="Normal 3 2 4 13" xfId="21881" xr:uid="{00000000-0005-0000-0000-00005E550000}"/>
    <cellStyle name="Normal 3 2 4 13 2" xfId="21882" xr:uid="{00000000-0005-0000-0000-00005F550000}"/>
    <cellStyle name="Normal 3 2 4 13 2 2" xfId="21883" xr:uid="{00000000-0005-0000-0000-000060550000}"/>
    <cellStyle name="Normal 3 2 4 13 2 2 2" xfId="21884" xr:uid="{00000000-0005-0000-0000-000061550000}"/>
    <cellStyle name="Normal 3 2 4 13 2 3" xfId="21885" xr:uid="{00000000-0005-0000-0000-000062550000}"/>
    <cellStyle name="Normal 3 2 4 13 3" xfId="21886" xr:uid="{00000000-0005-0000-0000-000063550000}"/>
    <cellStyle name="Normal 3 2 4 13 3 2" xfId="21887" xr:uid="{00000000-0005-0000-0000-000064550000}"/>
    <cellStyle name="Normal 3 2 4 13 4" xfId="21888" xr:uid="{00000000-0005-0000-0000-000065550000}"/>
    <cellStyle name="Normal 3 2 4 14" xfId="21889" xr:uid="{00000000-0005-0000-0000-000066550000}"/>
    <cellStyle name="Normal 3 2 4 14 2" xfId="21890" xr:uid="{00000000-0005-0000-0000-000067550000}"/>
    <cellStyle name="Normal 3 2 4 14 2 2" xfId="21891" xr:uid="{00000000-0005-0000-0000-000068550000}"/>
    <cellStyle name="Normal 3 2 4 14 2 2 2" xfId="21892" xr:uid="{00000000-0005-0000-0000-000069550000}"/>
    <cellStyle name="Normal 3 2 4 14 2 3" xfId="21893" xr:uid="{00000000-0005-0000-0000-00006A550000}"/>
    <cellStyle name="Normal 3 2 4 14 3" xfId="21894" xr:uid="{00000000-0005-0000-0000-00006B550000}"/>
    <cellStyle name="Normal 3 2 4 14 3 2" xfId="21895" xr:uid="{00000000-0005-0000-0000-00006C550000}"/>
    <cellStyle name="Normal 3 2 4 14 4" xfId="21896" xr:uid="{00000000-0005-0000-0000-00006D550000}"/>
    <cellStyle name="Normal 3 2 4 15" xfId="21897" xr:uid="{00000000-0005-0000-0000-00006E550000}"/>
    <cellStyle name="Normal 3 2 4 15 2" xfId="21898" xr:uid="{00000000-0005-0000-0000-00006F550000}"/>
    <cellStyle name="Normal 3 2 4 15 2 2" xfId="21899" xr:uid="{00000000-0005-0000-0000-000070550000}"/>
    <cellStyle name="Normal 3 2 4 15 3" xfId="21900" xr:uid="{00000000-0005-0000-0000-000071550000}"/>
    <cellStyle name="Normal 3 2 4 16" xfId="21901" xr:uid="{00000000-0005-0000-0000-000072550000}"/>
    <cellStyle name="Normal 3 2 4 16 2" xfId="21902" xr:uid="{00000000-0005-0000-0000-000073550000}"/>
    <cellStyle name="Normal 3 2 4 17" xfId="21903" xr:uid="{00000000-0005-0000-0000-000074550000}"/>
    <cellStyle name="Normal 3 2 4 17 2" xfId="21904" xr:uid="{00000000-0005-0000-0000-000075550000}"/>
    <cellStyle name="Normal 3 2 4 18" xfId="21905" xr:uid="{00000000-0005-0000-0000-000076550000}"/>
    <cellStyle name="Normal 3 2 4 2" xfId="21906" xr:uid="{00000000-0005-0000-0000-000077550000}"/>
    <cellStyle name="Normal 3 2 4 2 10" xfId="21907" xr:uid="{00000000-0005-0000-0000-000078550000}"/>
    <cellStyle name="Normal 3 2 4 2 10 2" xfId="21908" xr:uid="{00000000-0005-0000-0000-000079550000}"/>
    <cellStyle name="Normal 3 2 4 2 10 2 2" xfId="21909" xr:uid="{00000000-0005-0000-0000-00007A550000}"/>
    <cellStyle name="Normal 3 2 4 2 10 2 2 2" xfId="21910" xr:uid="{00000000-0005-0000-0000-00007B550000}"/>
    <cellStyle name="Normal 3 2 4 2 10 2 3" xfId="21911" xr:uid="{00000000-0005-0000-0000-00007C550000}"/>
    <cellStyle name="Normal 3 2 4 2 10 3" xfId="21912" xr:uid="{00000000-0005-0000-0000-00007D550000}"/>
    <cellStyle name="Normal 3 2 4 2 10 3 2" xfId="21913" xr:uid="{00000000-0005-0000-0000-00007E550000}"/>
    <cellStyle name="Normal 3 2 4 2 10 4" xfId="21914" xr:uid="{00000000-0005-0000-0000-00007F550000}"/>
    <cellStyle name="Normal 3 2 4 2 11" xfId="21915" xr:uid="{00000000-0005-0000-0000-000080550000}"/>
    <cellStyle name="Normal 3 2 4 2 11 2" xfId="21916" xr:uid="{00000000-0005-0000-0000-000081550000}"/>
    <cellStyle name="Normal 3 2 4 2 11 2 2" xfId="21917" xr:uid="{00000000-0005-0000-0000-000082550000}"/>
    <cellStyle name="Normal 3 2 4 2 11 2 2 2" xfId="21918" xr:uid="{00000000-0005-0000-0000-000083550000}"/>
    <cellStyle name="Normal 3 2 4 2 11 2 3" xfId="21919" xr:uid="{00000000-0005-0000-0000-000084550000}"/>
    <cellStyle name="Normal 3 2 4 2 11 3" xfId="21920" xr:uid="{00000000-0005-0000-0000-000085550000}"/>
    <cellStyle name="Normal 3 2 4 2 11 3 2" xfId="21921" xr:uid="{00000000-0005-0000-0000-000086550000}"/>
    <cellStyle name="Normal 3 2 4 2 11 4" xfId="21922" xr:uid="{00000000-0005-0000-0000-000087550000}"/>
    <cellStyle name="Normal 3 2 4 2 12" xfId="21923" xr:uid="{00000000-0005-0000-0000-000088550000}"/>
    <cellStyle name="Normal 3 2 4 2 12 2" xfId="21924" xr:uid="{00000000-0005-0000-0000-000089550000}"/>
    <cellStyle name="Normal 3 2 4 2 12 2 2" xfId="21925" xr:uid="{00000000-0005-0000-0000-00008A550000}"/>
    <cellStyle name="Normal 3 2 4 2 12 2 2 2" xfId="21926" xr:uid="{00000000-0005-0000-0000-00008B550000}"/>
    <cellStyle name="Normal 3 2 4 2 12 2 3" xfId="21927" xr:uid="{00000000-0005-0000-0000-00008C550000}"/>
    <cellStyle name="Normal 3 2 4 2 12 3" xfId="21928" xr:uid="{00000000-0005-0000-0000-00008D550000}"/>
    <cellStyle name="Normal 3 2 4 2 12 3 2" xfId="21929" xr:uid="{00000000-0005-0000-0000-00008E550000}"/>
    <cellStyle name="Normal 3 2 4 2 12 4" xfId="21930" xr:uid="{00000000-0005-0000-0000-00008F550000}"/>
    <cellStyle name="Normal 3 2 4 2 13" xfId="21931" xr:uid="{00000000-0005-0000-0000-000090550000}"/>
    <cellStyle name="Normal 3 2 4 2 13 2" xfId="21932" xr:uid="{00000000-0005-0000-0000-000091550000}"/>
    <cellStyle name="Normal 3 2 4 2 13 2 2" xfId="21933" xr:uid="{00000000-0005-0000-0000-000092550000}"/>
    <cellStyle name="Normal 3 2 4 2 13 3" xfId="21934" xr:uid="{00000000-0005-0000-0000-000093550000}"/>
    <cellStyle name="Normal 3 2 4 2 14" xfId="21935" xr:uid="{00000000-0005-0000-0000-000094550000}"/>
    <cellStyle name="Normal 3 2 4 2 14 2" xfId="21936" xr:uid="{00000000-0005-0000-0000-000095550000}"/>
    <cellStyle name="Normal 3 2 4 2 15" xfId="21937" xr:uid="{00000000-0005-0000-0000-000096550000}"/>
    <cellStyle name="Normal 3 2 4 2 15 2" xfId="21938" xr:uid="{00000000-0005-0000-0000-000097550000}"/>
    <cellStyle name="Normal 3 2 4 2 16" xfId="21939" xr:uid="{00000000-0005-0000-0000-000098550000}"/>
    <cellStyle name="Normal 3 2 4 2 2" xfId="21940" xr:uid="{00000000-0005-0000-0000-000099550000}"/>
    <cellStyle name="Normal 3 2 4 2 2 10" xfId="21941" xr:uid="{00000000-0005-0000-0000-00009A550000}"/>
    <cellStyle name="Normal 3 2 4 2 2 2" xfId="21942" xr:uid="{00000000-0005-0000-0000-00009B550000}"/>
    <cellStyle name="Normal 3 2 4 2 2 2 2" xfId="21943" xr:uid="{00000000-0005-0000-0000-00009C550000}"/>
    <cellStyle name="Normal 3 2 4 2 2 2 2 2" xfId="21944" xr:uid="{00000000-0005-0000-0000-00009D550000}"/>
    <cellStyle name="Normal 3 2 4 2 2 2 2 2 2" xfId="21945" xr:uid="{00000000-0005-0000-0000-00009E550000}"/>
    <cellStyle name="Normal 3 2 4 2 2 2 2 2 2 2" xfId="21946" xr:uid="{00000000-0005-0000-0000-00009F550000}"/>
    <cellStyle name="Normal 3 2 4 2 2 2 2 2 2 2 2" xfId="21947" xr:uid="{00000000-0005-0000-0000-0000A0550000}"/>
    <cellStyle name="Normal 3 2 4 2 2 2 2 2 2 2 2 2" xfId="21948" xr:uid="{00000000-0005-0000-0000-0000A1550000}"/>
    <cellStyle name="Normal 3 2 4 2 2 2 2 2 2 2 3" xfId="21949" xr:uid="{00000000-0005-0000-0000-0000A2550000}"/>
    <cellStyle name="Normal 3 2 4 2 2 2 2 2 2 3" xfId="21950" xr:uid="{00000000-0005-0000-0000-0000A3550000}"/>
    <cellStyle name="Normal 3 2 4 2 2 2 2 2 2 3 2" xfId="21951" xr:uid="{00000000-0005-0000-0000-0000A4550000}"/>
    <cellStyle name="Normal 3 2 4 2 2 2 2 2 2 4" xfId="21952" xr:uid="{00000000-0005-0000-0000-0000A5550000}"/>
    <cellStyle name="Normal 3 2 4 2 2 2 2 2 3" xfId="21953" xr:uid="{00000000-0005-0000-0000-0000A6550000}"/>
    <cellStyle name="Normal 3 2 4 2 2 2 2 2 3 2" xfId="21954" xr:uid="{00000000-0005-0000-0000-0000A7550000}"/>
    <cellStyle name="Normal 3 2 4 2 2 2 2 2 3 2 2" xfId="21955" xr:uid="{00000000-0005-0000-0000-0000A8550000}"/>
    <cellStyle name="Normal 3 2 4 2 2 2 2 2 3 3" xfId="21956" xr:uid="{00000000-0005-0000-0000-0000A9550000}"/>
    <cellStyle name="Normal 3 2 4 2 2 2 2 2 4" xfId="21957" xr:uid="{00000000-0005-0000-0000-0000AA550000}"/>
    <cellStyle name="Normal 3 2 4 2 2 2 2 2 4 2" xfId="21958" xr:uid="{00000000-0005-0000-0000-0000AB550000}"/>
    <cellStyle name="Normal 3 2 4 2 2 2 2 2 5" xfId="21959" xr:uid="{00000000-0005-0000-0000-0000AC550000}"/>
    <cellStyle name="Normal 3 2 4 2 2 2 2 3" xfId="21960" xr:uid="{00000000-0005-0000-0000-0000AD550000}"/>
    <cellStyle name="Normal 3 2 4 2 2 2 2 3 2" xfId="21961" xr:uid="{00000000-0005-0000-0000-0000AE550000}"/>
    <cellStyle name="Normal 3 2 4 2 2 2 2 3 2 2" xfId="21962" xr:uid="{00000000-0005-0000-0000-0000AF550000}"/>
    <cellStyle name="Normal 3 2 4 2 2 2 2 3 2 2 2" xfId="21963" xr:uid="{00000000-0005-0000-0000-0000B0550000}"/>
    <cellStyle name="Normal 3 2 4 2 2 2 2 3 2 3" xfId="21964" xr:uid="{00000000-0005-0000-0000-0000B1550000}"/>
    <cellStyle name="Normal 3 2 4 2 2 2 2 3 3" xfId="21965" xr:uid="{00000000-0005-0000-0000-0000B2550000}"/>
    <cellStyle name="Normal 3 2 4 2 2 2 2 3 3 2" xfId="21966" xr:uid="{00000000-0005-0000-0000-0000B3550000}"/>
    <cellStyle name="Normal 3 2 4 2 2 2 2 3 4" xfId="21967" xr:uid="{00000000-0005-0000-0000-0000B4550000}"/>
    <cellStyle name="Normal 3 2 4 2 2 2 2 4" xfId="21968" xr:uid="{00000000-0005-0000-0000-0000B5550000}"/>
    <cellStyle name="Normal 3 2 4 2 2 2 2 4 2" xfId="21969" xr:uid="{00000000-0005-0000-0000-0000B6550000}"/>
    <cellStyle name="Normal 3 2 4 2 2 2 2 4 2 2" xfId="21970" xr:uid="{00000000-0005-0000-0000-0000B7550000}"/>
    <cellStyle name="Normal 3 2 4 2 2 2 2 4 2 2 2" xfId="21971" xr:uid="{00000000-0005-0000-0000-0000B8550000}"/>
    <cellStyle name="Normal 3 2 4 2 2 2 2 4 2 3" xfId="21972" xr:uid="{00000000-0005-0000-0000-0000B9550000}"/>
    <cellStyle name="Normal 3 2 4 2 2 2 2 4 3" xfId="21973" xr:uid="{00000000-0005-0000-0000-0000BA550000}"/>
    <cellStyle name="Normal 3 2 4 2 2 2 2 4 3 2" xfId="21974" xr:uid="{00000000-0005-0000-0000-0000BB550000}"/>
    <cellStyle name="Normal 3 2 4 2 2 2 2 4 4" xfId="21975" xr:uid="{00000000-0005-0000-0000-0000BC550000}"/>
    <cellStyle name="Normal 3 2 4 2 2 2 2 5" xfId="21976" xr:uid="{00000000-0005-0000-0000-0000BD550000}"/>
    <cellStyle name="Normal 3 2 4 2 2 2 2 5 2" xfId="21977" xr:uid="{00000000-0005-0000-0000-0000BE550000}"/>
    <cellStyle name="Normal 3 2 4 2 2 2 2 5 2 2" xfId="21978" xr:uid="{00000000-0005-0000-0000-0000BF550000}"/>
    <cellStyle name="Normal 3 2 4 2 2 2 2 5 3" xfId="21979" xr:uid="{00000000-0005-0000-0000-0000C0550000}"/>
    <cellStyle name="Normal 3 2 4 2 2 2 2 6" xfId="21980" xr:uid="{00000000-0005-0000-0000-0000C1550000}"/>
    <cellStyle name="Normal 3 2 4 2 2 2 2 6 2" xfId="21981" xr:uid="{00000000-0005-0000-0000-0000C2550000}"/>
    <cellStyle name="Normal 3 2 4 2 2 2 2 7" xfId="21982" xr:uid="{00000000-0005-0000-0000-0000C3550000}"/>
    <cellStyle name="Normal 3 2 4 2 2 2 2 7 2" xfId="21983" xr:uid="{00000000-0005-0000-0000-0000C4550000}"/>
    <cellStyle name="Normal 3 2 4 2 2 2 2 8" xfId="21984" xr:uid="{00000000-0005-0000-0000-0000C5550000}"/>
    <cellStyle name="Normal 3 2 4 2 2 2 3" xfId="21985" xr:uid="{00000000-0005-0000-0000-0000C6550000}"/>
    <cellStyle name="Normal 3 2 4 2 2 2 3 2" xfId="21986" xr:uid="{00000000-0005-0000-0000-0000C7550000}"/>
    <cellStyle name="Normal 3 2 4 2 2 2 3 2 2" xfId="21987" xr:uid="{00000000-0005-0000-0000-0000C8550000}"/>
    <cellStyle name="Normal 3 2 4 2 2 2 3 2 2 2" xfId="21988" xr:uid="{00000000-0005-0000-0000-0000C9550000}"/>
    <cellStyle name="Normal 3 2 4 2 2 2 3 2 2 2 2" xfId="21989" xr:uid="{00000000-0005-0000-0000-0000CA550000}"/>
    <cellStyle name="Normal 3 2 4 2 2 2 3 2 2 3" xfId="21990" xr:uid="{00000000-0005-0000-0000-0000CB550000}"/>
    <cellStyle name="Normal 3 2 4 2 2 2 3 2 3" xfId="21991" xr:uid="{00000000-0005-0000-0000-0000CC550000}"/>
    <cellStyle name="Normal 3 2 4 2 2 2 3 2 3 2" xfId="21992" xr:uid="{00000000-0005-0000-0000-0000CD550000}"/>
    <cellStyle name="Normal 3 2 4 2 2 2 3 2 4" xfId="21993" xr:uid="{00000000-0005-0000-0000-0000CE550000}"/>
    <cellStyle name="Normal 3 2 4 2 2 2 3 3" xfId="21994" xr:uid="{00000000-0005-0000-0000-0000CF550000}"/>
    <cellStyle name="Normal 3 2 4 2 2 2 3 3 2" xfId="21995" xr:uid="{00000000-0005-0000-0000-0000D0550000}"/>
    <cellStyle name="Normal 3 2 4 2 2 2 3 3 2 2" xfId="21996" xr:uid="{00000000-0005-0000-0000-0000D1550000}"/>
    <cellStyle name="Normal 3 2 4 2 2 2 3 3 3" xfId="21997" xr:uid="{00000000-0005-0000-0000-0000D2550000}"/>
    <cellStyle name="Normal 3 2 4 2 2 2 3 4" xfId="21998" xr:uid="{00000000-0005-0000-0000-0000D3550000}"/>
    <cellStyle name="Normal 3 2 4 2 2 2 3 4 2" xfId="21999" xr:uid="{00000000-0005-0000-0000-0000D4550000}"/>
    <cellStyle name="Normal 3 2 4 2 2 2 3 5" xfId="22000" xr:uid="{00000000-0005-0000-0000-0000D5550000}"/>
    <cellStyle name="Normal 3 2 4 2 2 2 4" xfId="22001" xr:uid="{00000000-0005-0000-0000-0000D6550000}"/>
    <cellStyle name="Normal 3 2 4 2 2 2 4 2" xfId="22002" xr:uid="{00000000-0005-0000-0000-0000D7550000}"/>
    <cellStyle name="Normal 3 2 4 2 2 2 4 2 2" xfId="22003" xr:uid="{00000000-0005-0000-0000-0000D8550000}"/>
    <cellStyle name="Normal 3 2 4 2 2 2 4 2 2 2" xfId="22004" xr:uid="{00000000-0005-0000-0000-0000D9550000}"/>
    <cellStyle name="Normal 3 2 4 2 2 2 4 2 3" xfId="22005" xr:uid="{00000000-0005-0000-0000-0000DA550000}"/>
    <cellStyle name="Normal 3 2 4 2 2 2 4 3" xfId="22006" xr:uid="{00000000-0005-0000-0000-0000DB550000}"/>
    <cellStyle name="Normal 3 2 4 2 2 2 4 3 2" xfId="22007" xr:uid="{00000000-0005-0000-0000-0000DC550000}"/>
    <cellStyle name="Normal 3 2 4 2 2 2 4 4" xfId="22008" xr:uid="{00000000-0005-0000-0000-0000DD550000}"/>
    <cellStyle name="Normal 3 2 4 2 2 2 5" xfId="22009" xr:uid="{00000000-0005-0000-0000-0000DE550000}"/>
    <cellStyle name="Normal 3 2 4 2 2 2 5 2" xfId="22010" xr:uid="{00000000-0005-0000-0000-0000DF550000}"/>
    <cellStyle name="Normal 3 2 4 2 2 2 5 2 2" xfId="22011" xr:uid="{00000000-0005-0000-0000-0000E0550000}"/>
    <cellStyle name="Normal 3 2 4 2 2 2 5 2 2 2" xfId="22012" xr:uid="{00000000-0005-0000-0000-0000E1550000}"/>
    <cellStyle name="Normal 3 2 4 2 2 2 5 2 3" xfId="22013" xr:uid="{00000000-0005-0000-0000-0000E2550000}"/>
    <cellStyle name="Normal 3 2 4 2 2 2 5 3" xfId="22014" xr:uid="{00000000-0005-0000-0000-0000E3550000}"/>
    <cellStyle name="Normal 3 2 4 2 2 2 5 3 2" xfId="22015" xr:uid="{00000000-0005-0000-0000-0000E4550000}"/>
    <cellStyle name="Normal 3 2 4 2 2 2 5 4" xfId="22016" xr:uid="{00000000-0005-0000-0000-0000E5550000}"/>
    <cellStyle name="Normal 3 2 4 2 2 2 6" xfId="22017" xr:uid="{00000000-0005-0000-0000-0000E6550000}"/>
    <cellStyle name="Normal 3 2 4 2 2 2 6 2" xfId="22018" xr:uid="{00000000-0005-0000-0000-0000E7550000}"/>
    <cellStyle name="Normal 3 2 4 2 2 2 6 2 2" xfId="22019" xr:uid="{00000000-0005-0000-0000-0000E8550000}"/>
    <cellStyle name="Normal 3 2 4 2 2 2 6 3" xfId="22020" xr:uid="{00000000-0005-0000-0000-0000E9550000}"/>
    <cellStyle name="Normal 3 2 4 2 2 2 7" xfId="22021" xr:uid="{00000000-0005-0000-0000-0000EA550000}"/>
    <cellStyle name="Normal 3 2 4 2 2 2 7 2" xfId="22022" xr:uid="{00000000-0005-0000-0000-0000EB550000}"/>
    <cellStyle name="Normal 3 2 4 2 2 2 8" xfId="22023" xr:uid="{00000000-0005-0000-0000-0000EC550000}"/>
    <cellStyle name="Normal 3 2 4 2 2 2 8 2" xfId="22024" xr:uid="{00000000-0005-0000-0000-0000ED550000}"/>
    <cellStyle name="Normal 3 2 4 2 2 2 9" xfId="22025" xr:uid="{00000000-0005-0000-0000-0000EE550000}"/>
    <cellStyle name="Normal 3 2 4 2 2 3" xfId="22026" xr:uid="{00000000-0005-0000-0000-0000EF550000}"/>
    <cellStyle name="Normal 3 2 4 2 2 3 2" xfId="22027" xr:uid="{00000000-0005-0000-0000-0000F0550000}"/>
    <cellStyle name="Normal 3 2 4 2 2 3 2 2" xfId="22028" xr:uid="{00000000-0005-0000-0000-0000F1550000}"/>
    <cellStyle name="Normal 3 2 4 2 2 3 2 2 2" xfId="22029" xr:uid="{00000000-0005-0000-0000-0000F2550000}"/>
    <cellStyle name="Normal 3 2 4 2 2 3 2 2 2 2" xfId="22030" xr:uid="{00000000-0005-0000-0000-0000F3550000}"/>
    <cellStyle name="Normal 3 2 4 2 2 3 2 2 2 2 2" xfId="22031" xr:uid="{00000000-0005-0000-0000-0000F4550000}"/>
    <cellStyle name="Normal 3 2 4 2 2 3 2 2 2 3" xfId="22032" xr:uid="{00000000-0005-0000-0000-0000F5550000}"/>
    <cellStyle name="Normal 3 2 4 2 2 3 2 2 3" xfId="22033" xr:uid="{00000000-0005-0000-0000-0000F6550000}"/>
    <cellStyle name="Normal 3 2 4 2 2 3 2 2 3 2" xfId="22034" xr:uid="{00000000-0005-0000-0000-0000F7550000}"/>
    <cellStyle name="Normal 3 2 4 2 2 3 2 2 4" xfId="22035" xr:uid="{00000000-0005-0000-0000-0000F8550000}"/>
    <cellStyle name="Normal 3 2 4 2 2 3 2 3" xfId="22036" xr:uid="{00000000-0005-0000-0000-0000F9550000}"/>
    <cellStyle name="Normal 3 2 4 2 2 3 2 3 2" xfId="22037" xr:uid="{00000000-0005-0000-0000-0000FA550000}"/>
    <cellStyle name="Normal 3 2 4 2 2 3 2 3 2 2" xfId="22038" xr:uid="{00000000-0005-0000-0000-0000FB550000}"/>
    <cellStyle name="Normal 3 2 4 2 2 3 2 3 3" xfId="22039" xr:uid="{00000000-0005-0000-0000-0000FC550000}"/>
    <cellStyle name="Normal 3 2 4 2 2 3 2 4" xfId="22040" xr:uid="{00000000-0005-0000-0000-0000FD550000}"/>
    <cellStyle name="Normal 3 2 4 2 2 3 2 4 2" xfId="22041" xr:uid="{00000000-0005-0000-0000-0000FE550000}"/>
    <cellStyle name="Normal 3 2 4 2 2 3 2 5" xfId="22042" xr:uid="{00000000-0005-0000-0000-0000FF550000}"/>
    <cellStyle name="Normal 3 2 4 2 2 3 3" xfId="22043" xr:uid="{00000000-0005-0000-0000-000000560000}"/>
    <cellStyle name="Normal 3 2 4 2 2 3 3 2" xfId="22044" xr:uid="{00000000-0005-0000-0000-000001560000}"/>
    <cellStyle name="Normal 3 2 4 2 2 3 3 2 2" xfId="22045" xr:uid="{00000000-0005-0000-0000-000002560000}"/>
    <cellStyle name="Normal 3 2 4 2 2 3 3 2 2 2" xfId="22046" xr:uid="{00000000-0005-0000-0000-000003560000}"/>
    <cellStyle name="Normal 3 2 4 2 2 3 3 2 3" xfId="22047" xr:uid="{00000000-0005-0000-0000-000004560000}"/>
    <cellStyle name="Normal 3 2 4 2 2 3 3 3" xfId="22048" xr:uid="{00000000-0005-0000-0000-000005560000}"/>
    <cellStyle name="Normal 3 2 4 2 2 3 3 3 2" xfId="22049" xr:uid="{00000000-0005-0000-0000-000006560000}"/>
    <cellStyle name="Normal 3 2 4 2 2 3 3 4" xfId="22050" xr:uid="{00000000-0005-0000-0000-000007560000}"/>
    <cellStyle name="Normal 3 2 4 2 2 3 4" xfId="22051" xr:uid="{00000000-0005-0000-0000-000008560000}"/>
    <cellStyle name="Normal 3 2 4 2 2 3 4 2" xfId="22052" xr:uid="{00000000-0005-0000-0000-000009560000}"/>
    <cellStyle name="Normal 3 2 4 2 2 3 4 2 2" xfId="22053" xr:uid="{00000000-0005-0000-0000-00000A560000}"/>
    <cellStyle name="Normal 3 2 4 2 2 3 4 2 2 2" xfId="22054" xr:uid="{00000000-0005-0000-0000-00000B560000}"/>
    <cellStyle name="Normal 3 2 4 2 2 3 4 2 3" xfId="22055" xr:uid="{00000000-0005-0000-0000-00000C560000}"/>
    <cellStyle name="Normal 3 2 4 2 2 3 4 3" xfId="22056" xr:uid="{00000000-0005-0000-0000-00000D560000}"/>
    <cellStyle name="Normal 3 2 4 2 2 3 4 3 2" xfId="22057" xr:uid="{00000000-0005-0000-0000-00000E560000}"/>
    <cellStyle name="Normal 3 2 4 2 2 3 4 4" xfId="22058" xr:uid="{00000000-0005-0000-0000-00000F560000}"/>
    <cellStyle name="Normal 3 2 4 2 2 3 5" xfId="22059" xr:uid="{00000000-0005-0000-0000-000010560000}"/>
    <cellStyle name="Normal 3 2 4 2 2 3 5 2" xfId="22060" xr:uid="{00000000-0005-0000-0000-000011560000}"/>
    <cellStyle name="Normal 3 2 4 2 2 3 5 2 2" xfId="22061" xr:uid="{00000000-0005-0000-0000-000012560000}"/>
    <cellStyle name="Normal 3 2 4 2 2 3 5 3" xfId="22062" xr:uid="{00000000-0005-0000-0000-000013560000}"/>
    <cellStyle name="Normal 3 2 4 2 2 3 6" xfId="22063" xr:uid="{00000000-0005-0000-0000-000014560000}"/>
    <cellStyle name="Normal 3 2 4 2 2 3 6 2" xfId="22064" xr:uid="{00000000-0005-0000-0000-000015560000}"/>
    <cellStyle name="Normal 3 2 4 2 2 3 7" xfId="22065" xr:uid="{00000000-0005-0000-0000-000016560000}"/>
    <cellStyle name="Normal 3 2 4 2 2 3 7 2" xfId="22066" xr:uid="{00000000-0005-0000-0000-000017560000}"/>
    <cellStyle name="Normal 3 2 4 2 2 3 8" xfId="22067" xr:uid="{00000000-0005-0000-0000-000018560000}"/>
    <cellStyle name="Normal 3 2 4 2 2 4" xfId="22068" xr:uid="{00000000-0005-0000-0000-000019560000}"/>
    <cellStyle name="Normal 3 2 4 2 2 4 2" xfId="22069" xr:uid="{00000000-0005-0000-0000-00001A560000}"/>
    <cellStyle name="Normal 3 2 4 2 2 4 2 2" xfId="22070" xr:uid="{00000000-0005-0000-0000-00001B560000}"/>
    <cellStyle name="Normal 3 2 4 2 2 4 2 2 2" xfId="22071" xr:uid="{00000000-0005-0000-0000-00001C560000}"/>
    <cellStyle name="Normal 3 2 4 2 2 4 2 2 2 2" xfId="22072" xr:uid="{00000000-0005-0000-0000-00001D560000}"/>
    <cellStyle name="Normal 3 2 4 2 2 4 2 2 3" xfId="22073" xr:uid="{00000000-0005-0000-0000-00001E560000}"/>
    <cellStyle name="Normal 3 2 4 2 2 4 2 3" xfId="22074" xr:uid="{00000000-0005-0000-0000-00001F560000}"/>
    <cellStyle name="Normal 3 2 4 2 2 4 2 3 2" xfId="22075" xr:uid="{00000000-0005-0000-0000-000020560000}"/>
    <cellStyle name="Normal 3 2 4 2 2 4 2 4" xfId="22076" xr:uid="{00000000-0005-0000-0000-000021560000}"/>
    <cellStyle name="Normal 3 2 4 2 2 4 3" xfId="22077" xr:uid="{00000000-0005-0000-0000-000022560000}"/>
    <cellStyle name="Normal 3 2 4 2 2 4 3 2" xfId="22078" xr:uid="{00000000-0005-0000-0000-000023560000}"/>
    <cellStyle name="Normal 3 2 4 2 2 4 3 2 2" xfId="22079" xr:uid="{00000000-0005-0000-0000-000024560000}"/>
    <cellStyle name="Normal 3 2 4 2 2 4 3 3" xfId="22080" xr:uid="{00000000-0005-0000-0000-000025560000}"/>
    <cellStyle name="Normal 3 2 4 2 2 4 4" xfId="22081" xr:uid="{00000000-0005-0000-0000-000026560000}"/>
    <cellStyle name="Normal 3 2 4 2 2 4 4 2" xfId="22082" xr:uid="{00000000-0005-0000-0000-000027560000}"/>
    <cellStyle name="Normal 3 2 4 2 2 4 5" xfId="22083" xr:uid="{00000000-0005-0000-0000-000028560000}"/>
    <cellStyle name="Normal 3 2 4 2 2 5" xfId="22084" xr:uid="{00000000-0005-0000-0000-000029560000}"/>
    <cellStyle name="Normal 3 2 4 2 2 5 2" xfId="22085" xr:uid="{00000000-0005-0000-0000-00002A560000}"/>
    <cellStyle name="Normal 3 2 4 2 2 5 2 2" xfId="22086" xr:uid="{00000000-0005-0000-0000-00002B560000}"/>
    <cellStyle name="Normal 3 2 4 2 2 5 2 2 2" xfId="22087" xr:uid="{00000000-0005-0000-0000-00002C560000}"/>
    <cellStyle name="Normal 3 2 4 2 2 5 2 3" xfId="22088" xr:uid="{00000000-0005-0000-0000-00002D560000}"/>
    <cellStyle name="Normal 3 2 4 2 2 5 3" xfId="22089" xr:uid="{00000000-0005-0000-0000-00002E560000}"/>
    <cellStyle name="Normal 3 2 4 2 2 5 3 2" xfId="22090" xr:uid="{00000000-0005-0000-0000-00002F560000}"/>
    <cellStyle name="Normal 3 2 4 2 2 5 4" xfId="22091" xr:uid="{00000000-0005-0000-0000-000030560000}"/>
    <cellStyle name="Normal 3 2 4 2 2 6" xfId="22092" xr:uid="{00000000-0005-0000-0000-000031560000}"/>
    <cellStyle name="Normal 3 2 4 2 2 6 2" xfId="22093" xr:uid="{00000000-0005-0000-0000-000032560000}"/>
    <cellStyle name="Normal 3 2 4 2 2 6 2 2" xfId="22094" xr:uid="{00000000-0005-0000-0000-000033560000}"/>
    <cellStyle name="Normal 3 2 4 2 2 6 2 2 2" xfId="22095" xr:uid="{00000000-0005-0000-0000-000034560000}"/>
    <cellStyle name="Normal 3 2 4 2 2 6 2 3" xfId="22096" xr:uid="{00000000-0005-0000-0000-000035560000}"/>
    <cellStyle name="Normal 3 2 4 2 2 6 3" xfId="22097" xr:uid="{00000000-0005-0000-0000-000036560000}"/>
    <cellStyle name="Normal 3 2 4 2 2 6 3 2" xfId="22098" xr:uid="{00000000-0005-0000-0000-000037560000}"/>
    <cellStyle name="Normal 3 2 4 2 2 6 4" xfId="22099" xr:uid="{00000000-0005-0000-0000-000038560000}"/>
    <cellStyle name="Normal 3 2 4 2 2 7" xfId="22100" xr:uid="{00000000-0005-0000-0000-000039560000}"/>
    <cellStyle name="Normal 3 2 4 2 2 7 2" xfId="22101" xr:uid="{00000000-0005-0000-0000-00003A560000}"/>
    <cellStyle name="Normal 3 2 4 2 2 7 2 2" xfId="22102" xr:uid="{00000000-0005-0000-0000-00003B560000}"/>
    <cellStyle name="Normal 3 2 4 2 2 7 3" xfId="22103" xr:uid="{00000000-0005-0000-0000-00003C560000}"/>
    <cellStyle name="Normal 3 2 4 2 2 8" xfId="22104" xr:uid="{00000000-0005-0000-0000-00003D560000}"/>
    <cellStyle name="Normal 3 2 4 2 2 8 2" xfId="22105" xr:uid="{00000000-0005-0000-0000-00003E560000}"/>
    <cellStyle name="Normal 3 2 4 2 2 9" xfId="22106" xr:uid="{00000000-0005-0000-0000-00003F560000}"/>
    <cellStyle name="Normal 3 2 4 2 2 9 2" xfId="22107" xr:uid="{00000000-0005-0000-0000-000040560000}"/>
    <cellStyle name="Normal 3 2 4 2 3" xfId="22108" xr:uid="{00000000-0005-0000-0000-000041560000}"/>
    <cellStyle name="Normal 3 2 4 2 3 10" xfId="22109" xr:uid="{00000000-0005-0000-0000-000042560000}"/>
    <cellStyle name="Normal 3 2 4 2 3 2" xfId="22110" xr:uid="{00000000-0005-0000-0000-000043560000}"/>
    <cellStyle name="Normal 3 2 4 2 3 2 2" xfId="22111" xr:uid="{00000000-0005-0000-0000-000044560000}"/>
    <cellStyle name="Normal 3 2 4 2 3 2 2 2" xfId="22112" xr:uid="{00000000-0005-0000-0000-000045560000}"/>
    <cellStyle name="Normal 3 2 4 2 3 2 2 2 2" xfId="22113" xr:uid="{00000000-0005-0000-0000-000046560000}"/>
    <cellStyle name="Normal 3 2 4 2 3 2 2 2 2 2" xfId="22114" xr:uid="{00000000-0005-0000-0000-000047560000}"/>
    <cellStyle name="Normal 3 2 4 2 3 2 2 2 2 2 2" xfId="22115" xr:uid="{00000000-0005-0000-0000-000048560000}"/>
    <cellStyle name="Normal 3 2 4 2 3 2 2 2 2 2 2 2" xfId="22116" xr:uid="{00000000-0005-0000-0000-000049560000}"/>
    <cellStyle name="Normal 3 2 4 2 3 2 2 2 2 2 3" xfId="22117" xr:uid="{00000000-0005-0000-0000-00004A560000}"/>
    <cellStyle name="Normal 3 2 4 2 3 2 2 2 2 3" xfId="22118" xr:uid="{00000000-0005-0000-0000-00004B560000}"/>
    <cellStyle name="Normal 3 2 4 2 3 2 2 2 2 3 2" xfId="22119" xr:uid="{00000000-0005-0000-0000-00004C560000}"/>
    <cellStyle name="Normal 3 2 4 2 3 2 2 2 2 4" xfId="22120" xr:uid="{00000000-0005-0000-0000-00004D560000}"/>
    <cellStyle name="Normal 3 2 4 2 3 2 2 2 3" xfId="22121" xr:uid="{00000000-0005-0000-0000-00004E560000}"/>
    <cellStyle name="Normal 3 2 4 2 3 2 2 2 3 2" xfId="22122" xr:uid="{00000000-0005-0000-0000-00004F560000}"/>
    <cellStyle name="Normal 3 2 4 2 3 2 2 2 3 2 2" xfId="22123" xr:uid="{00000000-0005-0000-0000-000050560000}"/>
    <cellStyle name="Normal 3 2 4 2 3 2 2 2 3 3" xfId="22124" xr:uid="{00000000-0005-0000-0000-000051560000}"/>
    <cellStyle name="Normal 3 2 4 2 3 2 2 2 4" xfId="22125" xr:uid="{00000000-0005-0000-0000-000052560000}"/>
    <cellStyle name="Normal 3 2 4 2 3 2 2 2 4 2" xfId="22126" xr:uid="{00000000-0005-0000-0000-000053560000}"/>
    <cellStyle name="Normal 3 2 4 2 3 2 2 2 5" xfId="22127" xr:uid="{00000000-0005-0000-0000-000054560000}"/>
    <cellStyle name="Normal 3 2 4 2 3 2 2 3" xfId="22128" xr:uid="{00000000-0005-0000-0000-000055560000}"/>
    <cellStyle name="Normal 3 2 4 2 3 2 2 3 2" xfId="22129" xr:uid="{00000000-0005-0000-0000-000056560000}"/>
    <cellStyle name="Normal 3 2 4 2 3 2 2 3 2 2" xfId="22130" xr:uid="{00000000-0005-0000-0000-000057560000}"/>
    <cellStyle name="Normal 3 2 4 2 3 2 2 3 2 2 2" xfId="22131" xr:uid="{00000000-0005-0000-0000-000058560000}"/>
    <cellStyle name="Normal 3 2 4 2 3 2 2 3 2 3" xfId="22132" xr:uid="{00000000-0005-0000-0000-000059560000}"/>
    <cellStyle name="Normal 3 2 4 2 3 2 2 3 3" xfId="22133" xr:uid="{00000000-0005-0000-0000-00005A560000}"/>
    <cellStyle name="Normal 3 2 4 2 3 2 2 3 3 2" xfId="22134" xr:uid="{00000000-0005-0000-0000-00005B560000}"/>
    <cellStyle name="Normal 3 2 4 2 3 2 2 3 4" xfId="22135" xr:uid="{00000000-0005-0000-0000-00005C560000}"/>
    <cellStyle name="Normal 3 2 4 2 3 2 2 4" xfId="22136" xr:uid="{00000000-0005-0000-0000-00005D560000}"/>
    <cellStyle name="Normal 3 2 4 2 3 2 2 4 2" xfId="22137" xr:uid="{00000000-0005-0000-0000-00005E560000}"/>
    <cellStyle name="Normal 3 2 4 2 3 2 2 4 2 2" xfId="22138" xr:uid="{00000000-0005-0000-0000-00005F560000}"/>
    <cellStyle name="Normal 3 2 4 2 3 2 2 4 2 2 2" xfId="22139" xr:uid="{00000000-0005-0000-0000-000060560000}"/>
    <cellStyle name="Normal 3 2 4 2 3 2 2 4 2 3" xfId="22140" xr:uid="{00000000-0005-0000-0000-000061560000}"/>
    <cellStyle name="Normal 3 2 4 2 3 2 2 4 3" xfId="22141" xr:uid="{00000000-0005-0000-0000-000062560000}"/>
    <cellStyle name="Normal 3 2 4 2 3 2 2 4 3 2" xfId="22142" xr:uid="{00000000-0005-0000-0000-000063560000}"/>
    <cellStyle name="Normal 3 2 4 2 3 2 2 4 4" xfId="22143" xr:uid="{00000000-0005-0000-0000-000064560000}"/>
    <cellStyle name="Normal 3 2 4 2 3 2 2 5" xfId="22144" xr:uid="{00000000-0005-0000-0000-000065560000}"/>
    <cellStyle name="Normal 3 2 4 2 3 2 2 5 2" xfId="22145" xr:uid="{00000000-0005-0000-0000-000066560000}"/>
    <cellStyle name="Normal 3 2 4 2 3 2 2 5 2 2" xfId="22146" xr:uid="{00000000-0005-0000-0000-000067560000}"/>
    <cellStyle name="Normal 3 2 4 2 3 2 2 5 3" xfId="22147" xr:uid="{00000000-0005-0000-0000-000068560000}"/>
    <cellStyle name="Normal 3 2 4 2 3 2 2 6" xfId="22148" xr:uid="{00000000-0005-0000-0000-000069560000}"/>
    <cellStyle name="Normal 3 2 4 2 3 2 2 6 2" xfId="22149" xr:uid="{00000000-0005-0000-0000-00006A560000}"/>
    <cellStyle name="Normal 3 2 4 2 3 2 2 7" xfId="22150" xr:uid="{00000000-0005-0000-0000-00006B560000}"/>
    <cellStyle name="Normal 3 2 4 2 3 2 2 7 2" xfId="22151" xr:uid="{00000000-0005-0000-0000-00006C560000}"/>
    <cellStyle name="Normal 3 2 4 2 3 2 2 8" xfId="22152" xr:uid="{00000000-0005-0000-0000-00006D560000}"/>
    <cellStyle name="Normal 3 2 4 2 3 2 3" xfId="22153" xr:uid="{00000000-0005-0000-0000-00006E560000}"/>
    <cellStyle name="Normal 3 2 4 2 3 2 3 2" xfId="22154" xr:uid="{00000000-0005-0000-0000-00006F560000}"/>
    <cellStyle name="Normal 3 2 4 2 3 2 3 2 2" xfId="22155" xr:uid="{00000000-0005-0000-0000-000070560000}"/>
    <cellStyle name="Normal 3 2 4 2 3 2 3 2 2 2" xfId="22156" xr:uid="{00000000-0005-0000-0000-000071560000}"/>
    <cellStyle name="Normal 3 2 4 2 3 2 3 2 2 2 2" xfId="22157" xr:uid="{00000000-0005-0000-0000-000072560000}"/>
    <cellStyle name="Normal 3 2 4 2 3 2 3 2 2 3" xfId="22158" xr:uid="{00000000-0005-0000-0000-000073560000}"/>
    <cellStyle name="Normal 3 2 4 2 3 2 3 2 3" xfId="22159" xr:uid="{00000000-0005-0000-0000-000074560000}"/>
    <cellStyle name="Normal 3 2 4 2 3 2 3 2 3 2" xfId="22160" xr:uid="{00000000-0005-0000-0000-000075560000}"/>
    <cellStyle name="Normal 3 2 4 2 3 2 3 2 4" xfId="22161" xr:uid="{00000000-0005-0000-0000-000076560000}"/>
    <cellStyle name="Normal 3 2 4 2 3 2 3 3" xfId="22162" xr:uid="{00000000-0005-0000-0000-000077560000}"/>
    <cellStyle name="Normal 3 2 4 2 3 2 3 3 2" xfId="22163" xr:uid="{00000000-0005-0000-0000-000078560000}"/>
    <cellStyle name="Normal 3 2 4 2 3 2 3 3 2 2" xfId="22164" xr:uid="{00000000-0005-0000-0000-000079560000}"/>
    <cellStyle name="Normal 3 2 4 2 3 2 3 3 3" xfId="22165" xr:uid="{00000000-0005-0000-0000-00007A560000}"/>
    <cellStyle name="Normal 3 2 4 2 3 2 3 4" xfId="22166" xr:uid="{00000000-0005-0000-0000-00007B560000}"/>
    <cellStyle name="Normal 3 2 4 2 3 2 3 4 2" xfId="22167" xr:uid="{00000000-0005-0000-0000-00007C560000}"/>
    <cellStyle name="Normal 3 2 4 2 3 2 3 5" xfId="22168" xr:uid="{00000000-0005-0000-0000-00007D560000}"/>
    <cellStyle name="Normal 3 2 4 2 3 2 4" xfId="22169" xr:uid="{00000000-0005-0000-0000-00007E560000}"/>
    <cellStyle name="Normal 3 2 4 2 3 2 4 2" xfId="22170" xr:uid="{00000000-0005-0000-0000-00007F560000}"/>
    <cellStyle name="Normal 3 2 4 2 3 2 4 2 2" xfId="22171" xr:uid="{00000000-0005-0000-0000-000080560000}"/>
    <cellStyle name="Normal 3 2 4 2 3 2 4 2 2 2" xfId="22172" xr:uid="{00000000-0005-0000-0000-000081560000}"/>
    <cellStyle name="Normal 3 2 4 2 3 2 4 2 3" xfId="22173" xr:uid="{00000000-0005-0000-0000-000082560000}"/>
    <cellStyle name="Normal 3 2 4 2 3 2 4 3" xfId="22174" xr:uid="{00000000-0005-0000-0000-000083560000}"/>
    <cellStyle name="Normal 3 2 4 2 3 2 4 3 2" xfId="22175" xr:uid="{00000000-0005-0000-0000-000084560000}"/>
    <cellStyle name="Normal 3 2 4 2 3 2 4 4" xfId="22176" xr:uid="{00000000-0005-0000-0000-000085560000}"/>
    <cellStyle name="Normal 3 2 4 2 3 2 5" xfId="22177" xr:uid="{00000000-0005-0000-0000-000086560000}"/>
    <cellStyle name="Normal 3 2 4 2 3 2 5 2" xfId="22178" xr:uid="{00000000-0005-0000-0000-000087560000}"/>
    <cellStyle name="Normal 3 2 4 2 3 2 5 2 2" xfId="22179" xr:uid="{00000000-0005-0000-0000-000088560000}"/>
    <cellStyle name="Normal 3 2 4 2 3 2 5 2 2 2" xfId="22180" xr:uid="{00000000-0005-0000-0000-000089560000}"/>
    <cellStyle name="Normal 3 2 4 2 3 2 5 2 3" xfId="22181" xr:uid="{00000000-0005-0000-0000-00008A560000}"/>
    <cellStyle name="Normal 3 2 4 2 3 2 5 3" xfId="22182" xr:uid="{00000000-0005-0000-0000-00008B560000}"/>
    <cellStyle name="Normal 3 2 4 2 3 2 5 3 2" xfId="22183" xr:uid="{00000000-0005-0000-0000-00008C560000}"/>
    <cellStyle name="Normal 3 2 4 2 3 2 5 4" xfId="22184" xr:uid="{00000000-0005-0000-0000-00008D560000}"/>
    <cellStyle name="Normal 3 2 4 2 3 2 6" xfId="22185" xr:uid="{00000000-0005-0000-0000-00008E560000}"/>
    <cellStyle name="Normal 3 2 4 2 3 2 6 2" xfId="22186" xr:uid="{00000000-0005-0000-0000-00008F560000}"/>
    <cellStyle name="Normal 3 2 4 2 3 2 6 2 2" xfId="22187" xr:uid="{00000000-0005-0000-0000-000090560000}"/>
    <cellStyle name="Normal 3 2 4 2 3 2 6 3" xfId="22188" xr:uid="{00000000-0005-0000-0000-000091560000}"/>
    <cellStyle name="Normal 3 2 4 2 3 2 7" xfId="22189" xr:uid="{00000000-0005-0000-0000-000092560000}"/>
    <cellStyle name="Normal 3 2 4 2 3 2 7 2" xfId="22190" xr:uid="{00000000-0005-0000-0000-000093560000}"/>
    <cellStyle name="Normal 3 2 4 2 3 2 8" xfId="22191" xr:uid="{00000000-0005-0000-0000-000094560000}"/>
    <cellStyle name="Normal 3 2 4 2 3 2 8 2" xfId="22192" xr:uid="{00000000-0005-0000-0000-000095560000}"/>
    <cellStyle name="Normal 3 2 4 2 3 2 9" xfId="22193" xr:uid="{00000000-0005-0000-0000-000096560000}"/>
    <cellStyle name="Normal 3 2 4 2 3 3" xfId="22194" xr:uid="{00000000-0005-0000-0000-000097560000}"/>
    <cellStyle name="Normal 3 2 4 2 3 3 2" xfId="22195" xr:uid="{00000000-0005-0000-0000-000098560000}"/>
    <cellStyle name="Normal 3 2 4 2 3 3 2 2" xfId="22196" xr:uid="{00000000-0005-0000-0000-000099560000}"/>
    <cellStyle name="Normal 3 2 4 2 3 3 2 2 2" xfId="22197" xr:uid="{00000000-0005-0000-0000-00009A560000}"/>
    <cellStyle name="Normal 3 2 4 2 3 3 2 2 2 2" xfId="22198" xr:uid="{00000000-0005-0000-0000-00009B560000}"/>
    <cellStyle name="Normal 3 2 4 2 3 3 2 2 2 2 2" xfId="22199" xr:uid="{00000000-0005-0000-0000-00009C560000}"/>
    <cellStyle name="Normal 3 2 4 2 3 3 2 2 2 3" xfId="22200" xr:uid="{00000000-0005-0000-0000-00009D560000}"/>
    <cellStyle name="Normal 3 2 4 2 3 3 2 2 3" xfId="22201" xr:uid="{00000000-0005-0000-0000-00009E560000}"/>
    <cellStyle name="Normal 3 2 4 2 3 3 2 2 3 2" xfId="22202" xr:uid="{00000000-0005-0000-0000-00009F560000}"/>
    <cellStyle name="Normal 3 2 4 2 3 3 2 2 4" xfId="22203" xr:uid="{00000000-0005-0000-0000-0000A0560000}"/>
    <cellStyle name="Normal 3 2 4 2 3 3 2 3" xfId="22204" xr:uid="{00000000-0005-0000-0000-0000A1560000}"/>
    <cellStyle name="Normal 3 2 4 2 3 3 2 3 2" xfId="22205" xr:uid="{00000000-0005-0000-0000-0000A2560000}"/>
    <cellStyle name="Normal 3 2 4 2 3 3 2 3 2 2" xfId="22206" xr:uid="{00000000-0005-0000-0000-0000A3560000}"/>
    <cellStyle name="Normal 3 2 4 2 3 3 2 3 3" xfId="22207" xr:uid="{00000000-0005-0000-0000-0000A4560000}"/>
    <cellStyle name="Normal 3 2 4 2 3 3 2 4" xfId="22208" xr:uid="{00000000-0005-0000-0000-0000A5560000}"/>
    <cellStyle name="Normal 3 2 4 2 3 3 2 4 2" xfId="22209" xr:uid="{00000000-0005-0000-0000-0000A6560000}"/>
    <cellStyle name="Normal 3 2 4 2 3 3 2 5" xfId="22210" xr:uid="{00000000-0005-0000-0000-0000A7560000}"/>
    <cellStyle name="Normal 3 2 4 2 3 3 3" xfId="22211" xr:uid="{00000000-0005-0000-0000-0000A8560000}"/>
    <cellStyle name="Normal 3 2 4 2 3 3 3 2" xfId="22212" xr:uid="{00000000-0005-0000-0000-0000A9560000}"/>
    <cellStyle name="Normal 3 2 4 2 3 3 3 2 2" xfId="22213" xr:uid="{00000000-0005-0000-0000-0000AA560000}"/>
    <cellStyle name="Normal 3 2 4 2 3 3 3 2 2 2" xfId="22214" xr:uid="{00000000-0005-0000-0000-0000AB560000}"/>
    <cellStyle name="Normal 3 2 4 2 3 3 3 2 3" xfId="22215" xr:uid="{00000000-0005-0000-0000-0000AC560000}"/>
    <cellStyle name="Normal 3 2 4 2 3 3 3 3" xfId="22216" xr:uid="{00000000-0005-0000-0000-0000AD560000}"/>
    <cellStyle name="Normal 3 2 4 2 3 3 3 3 2" xfId="22217" xr:uid="{00000000-0005-0000-0000-0000AE560000}"/>
    <cellStyle name="Normal 3 2 4 2 3 3 3 4" xfId="22218" xr:uid="{00000000-0005-0000-0000-0000AF560000}"/>
    <cellStyle name="Normal 3 2 4 2 3 3 4" xfId="22219" xr:uid="{00000000-0005-0000-0000-0000B0560000}"/>
    <cellStyle name="Normal 3 2 4 2 3 3 4 2" xfId="22220" xr:uid="{00000000-0005-0000-0000-0000B1560000}"/>
    <cellStyle name="Normal 3 2 4 2 3 3 4 2 2" xfId="22221" xr:uid="{00000000-0005-0000-0000-0000B2560000}"/>
    <cellStyle name="Normal 3 2 4 2 3 3 4 2 2 2" xfId="22222" xr:uid="{00000000-0005-0000-0000-0000B3560000}"/>
    <cellStyle name="Normal 3 2 4 2 3 3 4 2 3" xfId="22223" xr:uid="{00000000-0005-0000-0000-0000B4560000}"/>
    <cellStyle name="Normal 3 2 4 2 3 3 4 3" xfId="22224" xr:uid="{00000000-0005-0000-0000-0000B5560000}"/>
    <cellStyle name="Normal 3 2 4 2 3 3 4 3 2" xfId="22225" xr:uid="{00000000-0005-0000-0000-0000B6560000}"/>
    <cellStyle name="Normal 3 2 4 2 3 3 4 4" xfId="22226" xr:uid="{00000000-0005-0000-0000-0000B7560000}"/>
    <cellStyle name="Normal 3 2 4 2 3 3 5" xfId="22227" xr:uid="{00000000-0005-0000-0000-0000B8560000}"/>
    <cellStyle name="Normal 3 2 4 2 3 3 5 2" xfId="22228" xr:uid="{00000000-0005-0000-0000-0000B9560000}"/>
    <cellStyle name="Normal 3 2 4 2 3 3 5 2 2" xfId="22229" xr:uid="{00000000-0005-0000-0000-0000BA560000}"/>
    <cellStyle name="Normal 3 2 4 2 3 3 5 3" xfId="22230" xr:uid="{00000000-0005-0000-0000-0000BB560000}"/>
    <cellStyle name="Normal 3 2 4 2 3 3 6" xfId="22231" xr:uid="{00000000-0005-0000-0000-0000BC560000}"/>
    <cellStyle name="Normal 3 2 4 2 3 3 6 2" xfId="22232" xr:uid="{00000000-0005-0000-0000-0000BD560000}"/>
    <cellStyle name="Normal 3 2 4 2 3 3 7" xfId="22233" xr:uid="{00000000-0005-0000-0000-0000BE560000}"/>
    <cellStyle name="Normal 3 2 4 2 3 3 7 2" xfId="22234" xr:uid="{00000000-0005-0000-0000-0000BF560000}"/>
    <cellStyle name="Normal 3 2 4 2 3 3 8" xfId="22235" xr:uid="{00000000-0005-0000-0000-0000C0560000}"/>
    <cellStyle name="Normal 3 2 4 2 3 4" xfId="22236" xr:uid="{00000000-0005-0000-0000-0000C1560000}"/>
    <cellStyle name="Normal 3 2 4 2 3 4 2" xfId="22237" xr:uid="{00000000-0005-0000-0000-0000C2560000}"/>
    <cellStyle name="Normal 3 2 4 2 3 4 2 2" xfId="22238" xr:uid="{00000000-0005-0000-0000-0000C3560000}"/>
    <cellStyle name="Normal 3 2 4 2 3 4 2 2 2" xfId="22239" xr:uid="{00000000-0005-0000-0000-0000C4560000}"/>
    <cellStyle name="Normal 3 2 4 2 3 4 2 2 2 2" xfId="22240" xr:uid="{00000000-0005-0000-0000-0000C5560000}"/>
    <cellStyle name="Normal 3 2 4 2 3 4 2 2 3" xfId="22241" xr:uid="{00000000-0005-0000-0000-0000C6560000}"/>
    <cellStyle name="Normal 3 2 4 2 3 4 2 3" xfId="22242" xr:uid="{00000000-0005-0000-0000-0000C7560000}"/>
    <cellStyle name="Normal 3 2 4 2 3 4 2 3 2" xfId="22243" xr:uid="{00000000-0005-0000-0000-0000C8560000}"/>
    <cellStyle name="Normal 3 2 4 2 3 4 2 4" xfId="22244" xr:uid="{00000000-0005-0000-0000-0000C9560000}"/>
    <cellStyle name="Normal 3 2 4 2 3 4 3" xfId="22245" xr:uid="{00000000-0005-0000-0000-0000CA560000}"/>
    <cellStyle name="Normal 3 2 4 2 3 4 3 2" xfId="22246" xr:uid="{00000000-0005-0000-0000-0000CB560000}"/>
    <cellStyle name="Normal 3 2 4 2 3 4 3 2 2" xfId="22247" xr:uid="{00000000-0005-0000-0000-0000CC560000}"/>
    <cellStyle name="Normal 3 2 4 2 3 4 3 3" xfId="22248" xr:uid="{00000000-0005-0000-0000-0000CD560000}"/>
    <cellStyle name="Normal 3 2 4 2 3 4 4" xfId="22249" xr:uid="{00000000-0005-0000-0000-0000CE560000}"/>
    <cellStyle name="Normal 3 2 4 2 3 4 4 2" xfId="22250" xr:uid="{00000000-0005-0000-0000-0000CF560000}"/>
    <cellStyle name="Normal 3 2 4 2 3 4 5" xfId="22251" xr:uid="{00000000-0005-0000-0000-0000D0560000}"/>
    <cellStyle name="Normal 3 2 4 2 3 5" xfId="22252" xr:uid="{00000000-0005-0000-0000-0000D1560000}"/>
    <cellStyle name="Normal 3 2 4 2 3 5 2" xfId="22253" xr:uid="{00000000-0005-0000-0000-0000D2560000}"/>
    <cellStyle name="Normal 3 2 4 2 3 5 2 2" xfId="22254" xr:uid="{00000000-0005-0000-0000-0000D3560000}"/>
    <cellStyle name="Normal 3 2 4 2 3 5 2 2 2" xfId="22255" xr:uid="{00000000-0005-0000-0000-0000D4560000}"/>
    <cellStyle name="Normal 3 2 4 2 3 5 2 3" xfId="22256" xr:uid="{00000000-0005-0000-0000-0000D5560000}"/>
    <cellStyle name="Normal 3 2 4 2 3 5 3" xfId="22257" xr:uid="{00000000-0005-0000-0000-0000D6560000}"/>
    <cellStyle name="Normal 3 2 4 2 3 5 3 2" xfId="22258" xr:uid="{00000000-0005-0000-0000-0000D7560000}"/>
    <cellStyle name="Normal 3 2 4 2 3 5 4" xfId="22259" xr:uid="{00000000-0005-0000-0000-0000D8560000}"/>
    <cellStyle name="Normal 3 2 4 2 3 6" xfId="22260" xr:uid="{00000000-0005-0000-0000-0000D9560000}"/>
    <cellStyle name="Normal 3 2 4 2 3 6 2" xfId="22261" xr:uid="{00000000-0005-0000-0000-0000DA560000}"/>
    <cellStyle name="Normal 3 2 4 2 3 6 2 2" xfId="22262" xr:uid="{00000000-0005-0000-0000-0000DB560000}"/>
    <cellStyle name="Normal 3 2 4 2 3 6 2 2 2" xfId="22263" xr:uid="{00000000-0005-0000-0000-0000DC560000}"/>
    <cellStyle name="Normal 3 2 4 2 3 6 2 3" xfId="22264" xr:uid="{00000000-0005-0000-0000-0000DD560000}"/>
    <cellStyle name="Normal 3 2 4 2 3 6 3" xfId="22265" xr:uid="{00000000-0005-0000-0000-0000DE560000}"/>
    <cellStyle name="Normal 3 2 4 2 3 6 3 2" xfId="22266" xr:uid="{00000000-0005-0000-0000-0000DF560000}"/>
    <cellStyle name="Normal 3 2 4 2 3 6 4" xfId="22267" xr:uid="{00000000-0005-0000-0000-0000E0560000}"/>
    <cellStyle name="Normal 3 2 4 2 3 7" xfId="22268" xr:uid="{00000000-0005-0000-0000-0000E1560000}"/>
    <cellStyle name="Normal 3 2 4 2 3 7 2" xfId="22269" xr:uid="{00000000-0005-0000-0000-0000E2560000}"/>
    <cellStyle name="Normal 3 2 4 2 3 7 2 2" xfId="22270" xr:uid="{00000000-0005-0000-0000-0000E3560000}"/>
    <cellStyle name="Normal 3 2 4 2 3 7 3" xfId="22271" xr:uid="{00000000-0005-0000-0000-0000E4560000}"/>
    <cellStyle name="Normal 3 2 4 2 3 8" xfId="22272" xr:uid="{00000000-0005-0000-0000-0000E5560000}"/>
    <cellStyle name="Normal 3 2 4 2 3 8 2" xfId="22273" xr:uid="{00000000-0005-0000-0000-0000E6560000}"/>
    <cellStyle name="Normal 3 2 4 2 3 9" xfId="22274" xr:uid="{00000000-0005-0000-0000-0000E7560000}"/>
    <cellStyle name="Normal 3 2 4 2 3 9 2" xfId="22275" xr:uid="{00000000-0005-0000-0000-0000E8560000}"/>
    <cellStyle name="Normal 3 2 4 2 4" xfId="22276" xr:uid="{00000000-0005-0000-0000-0000E9560000}"/>
    <cellStyle name="Normal 3 2 4 2 4 10" xfId="22277" xr:uid="{00000000-0005-0000-0000-0000EA560000}"/>
    <cellStyle name="Normal 3 2 4 2 4 2" xfId="22278" xr:uid="{00000000-0005-0000-0000-0000EB560000}"/>
    <cellStyle name="Normal 3 2 4 2 4 2 2" xfId="22279" xr:uid="{00000000-0005-0000-0000-0000EC560000}"/>
    <cellStyle name="Normal 3 2 4 2 4 2 2 2" xfId="22280" xr:uid="{00000000-0005-0000-0000-0000ED560000}"/>
    <cellStyle name="Normal 3 2 4 2 4 2 2 2 2" xfId="22281" xr:uid="{00000000-0005-0000-0000-0000EE560000}"/>
    <cellStyle name="Normal 3 2 4 2 4 2 2 2 2 2" xfId="22282" xr:uid="{00000000-0005-0000-0000-0000EF560000}"/>
    <cellStyle name="Normal 3 2 4 2 4 2 2 2 2 2 2" xfId="22283" xr:uid="{00000000-0005-0000-0000-0000F0560000}"/>
    <cellStyle name="Normal 3 2 4 2 4 2 2 2 2 2 2 2" xfId="22284" xr:uid="{00000000-0005-0000-0000-0000F1560000}"/>
    <cellStyle name="Normal 3 2 4 2 4 2 2 2 2 2 3" xfId="22285" xr:uid="{00000000-0005-0000-0000-0000F2560000}"/>
    <cellStyle name="Normal 3 2 4 2 4 2 2 2 2 3" xfId="22286" xr:uid="{00000000-0005-0000-0000-0000F3560000}"/>
    <cellStyle name="Normal 3 2 4 2 4 2 2 2 2 3 2" xfId="22287" xr:uid="{00000000-0005-0000-0000-0000F4560000}"/>
    <cellStyle name="Normal 3 2 4 2 4 2 2 2 2 4" xfId="22288" xr:uid="{00000000-0005-0000-0000-0000F5560000}"/>
    <cellStyle name="Normal 3 2 4 2 4 2 2 2 3" xfId="22289" xr:uid="{00000000-0005-0000-0000-0000F6560000}"/>
    <cellStyle name="Normal 3 2 4 2 4 2 2 2 3 2" xfId="22290" xr:uid="{00000000-0005-0000-0000-0000F7560000}"/>
    <cellStyle name="Normal 3 2 4 2 4 2 2 2 3 2 2" xfId="22291" xr:uid="{00000000-0005-0000-0000-0000F8560000}"/>
    <cellStyle name="Normal 3 2 4 2 4 2 2 2 3 3" xfId="22292" xr:uid="{00000000-0005-0000-0000-0000F9560000}"/>
    <cellStyle name="Normal 3 2 4 2 4 2 2 2 4" xfId="22293" xr:uid="{00000000-0005-0000-0000-0000FA560000}"/>
    <cellStyle name="Normal 3 2 4 2 4 2 2 2 4 2" xfId="22294" xr:uid="{00000000-0005-0000-0000-0000FB560000}"/>
    <cellStyle name="Normal 3 2 4 2 4 2 2 2 5" xfId="22295" xr:uid="{00000000-0005-0000-0000-0000FC560000}"/>
    <cellStyle name="Normal 3 2 4 2 4 2 2 3" xfId="22296" xr:uid="{00000000-0005-0000-0000-0000FD560000}"/>
    <cellStyle name="Normal 3 2 4 2 4 2 2 3 2" xfId="22297" xr:uid="{00000000-0005-0000-0000-0000FE560000}"/>
    <cellStyle name="Normal 3 2 4 2 4 2 2 3 2 2" xfId="22298" xr:uid="{00000000-0005-0000-0000-0000FF560000}"/>
    <cellStyle name="Normal 3 2 4 2 4 2 2 3 2 2 2" xfId="22299" xr:uid="{00000000-0005-0000-0000-000000570000}"/>
    <cellStyle name="Normal 3 2 4 2 4 2 2 3 2 3" xfId="22300" xr:uid="{00000000-0005-0000-0000-000001570000}"/>
    <cellStyle name="Normal 3 2 4 2 4 2 2 3 3" xfId="22301" xr:uid="{00000000-0005-0000-0000-000002570000}"/>
    <cellStyle name="Normal 3 2 4 2 4 2 2 3 3 2" xfId="22302" xr:uid="{00000000-0005-0000-0000-000003570000}"/>
    <cellStyle name="Normal 3 2 4 2 4 2 2 3 4" xfId="22303" xr:uid="{00000000-0005-0000-0000-000004570000}"/>
    <cellStyle name="Normal 3 2 4 2 4 2 2 4" xfId="22304" xr:uid="{00000000-0005-0000-0000-000005570000}"/>
    <cellStyle name="Normal 3 2 4 2 4 2 2 4 2" xfId="22305" xr:uid="{00000000-0005-0000-0000-000006570000}"/>
    <cellStyle name="Normal 3 2 4 2 4 2 2 4 2 2" xfId="22306" xr:uid="{00000000-0005-0000-0000-000007570000}"/>
    <cellStyle name="Normal 3 2 4 2 4 2 2 4 2 2 2" xfId="22307" xr:uid="{00000000-0005-0000-0000-000008570000}"/>
    <cellStyle name="Normal 3 2 4 2 4 2 2 4 2 3" xfId="22308" xr:uid="{00000000-0005-0000-0000-000009570000}"/>
    <cellStyle name="Normal 3 2 4 2 4 2 2 4 3" xfId="22309" xr:uid="{00000000-0005-0000-0000-00000A570000}"/>
    <cellStyle name="Normal 3 2 4 2 4 2 2 4 3 2" xfId="22310" xr:uid="{00000000-0005-0000-0000-00000B570000}"/>
    <cellStyle name="Normal 3 2 4 2 4 2 2 4 4" xfId="22311" xr:uid="{00000000-0005-0000-0000-00000C570000}"/>
    <cellStyle name="Normal 3 2 4 2 4 2 2 5" xfId="22312" xr:uid="{00000000-0005-0000-0000-00000D570000}"/>
    <cellStyle name="Normal 3 2 4 2 4 2 2 5 2" xfId="22313" xr:uid="{00000000-0005-0000-0000-00000E570000}"/>
    <cellStyle name="Normal 3 2 4 2 4 2 2 5 2 2" xfId="22314" xr:uid="{00000000-0005-0000-0000-00000F570000}"/>
    <cellStyle name="Normal 3 2 4 2 4 2 2 5 3" xfId="22315" xr:uid="{00000000-0005-0000-0000-000010570000}"/>
    <cellStyle name="Normal 3 2 4 2 4 2 2 6" xfId="22316" xr:uid="{00000000-0005-0000-0000-000011570000}"/>
    <cellStyle name="Normal 3 2 4 2 4 2 2 6 2" xfId="22317" xr:uid="{00000000-0005-0000-0000-000012570000}"/>
    <cellStyle name="Normal 3 2 4 2 4 2 2 7" xfId="22318" xr:uid="{00000000-0005-0000-0000-000013570000}"/>
    <cellStyle name="Normal 3 2 4 2 4 2 2 7 2" xfId="22319" xr:uid="{00000000-0005-0000-0000-000014570000}"/>
    <cellStyle name="Normal 3 2 4 2 4 2 2 8" xfId="22320" xr:uid="{00000000-0005-0000-0000-000015570000}"/>
    <cellStyle name="Normal 3 2 4 2 4 2 3" xfId="22321" xr:uid="{00000000-0005-0000-0000-000016570000}"/>
    <cellStyle name="Normal 3 2 4 2 4 2 3 2" xfId="22322" xr:uid="{00000000-0005-0000-0000-000017570000}"/>
    <cellStyle name="Normal 3 2 4 2 4 2 3 2 2" xfId="22323" xr:uid="{00000000-0005-0000-0000-000018570000}"/>
    <cellStyle name="Normal 3 2 4 2 4 2 3 2 2 2" xfId="22324" xr:uid="{00000000-0005-0000-0000-000019570000}"/>
    <cellStyle name="Normal 3 2 4 2 4 2 3 2 2 2 2" xfId="22325" xr:uid="{00000000-0005-0000-0000-00001A570000}"/>
    <cellStyle name="Normal 3 2 4 2 4 2 3 2 2 3" xfId="22326" xr:uid="{00000000-0005-0000-0000-00001B570000}"/>
    <cellStyle name="Normal 3 2 4 2 4 2 3 2 3" xfId="22327" xr:uid="{00000000-0005-0000-0000-00001C570000}"/>
    <cellStyle name="Normal 3 2 4 2 4 2 3 2 3 2" xfId="22328" xr:uid="{00000000-0005-0000-0000-00001D570000}"/>
    <cellStyle name="Normal 3 2 4 2 4 2 3 2 4" xfId="22329" xr:uid="{00000000-0005-0000-0000-00001E570000}"/>
    <cellStyle name="Normal 3 2 4 2 4 2 3 3" xfId="22330" xr:uid="{00000000-0005-0000-0000-00001F570000}"/>
    <cellStyle name="Normal 3 2 4 2 4 2 3 3 2" xfId="22331" xr:uid="{00000000-0005-0000-0000-000020570000}"/>
    <cellStyle name="Normal 3 2 4 2 4 2 3 3 2 2" xfId="22332" xr:uid="{00000000-0005-0000-0000-000021570000}"/>
    <cellStyle name="Normal 3 2 4 2 4 2 3 3 3" xfId="22333" xr:uid="{00000000-0005-0000-0000-000022570000}"/>
    <cellStyle name="Normal 3 2 4 2 4 2 3 4" xfId="22334" xr:uid="{00000000-0005-0000-0000-000023570000}"/>
    <cellStyle name="Normal 3 2 4 2 4 2 3 4 2" xfId="22335" xr:uid="{00000000-0005-0000-0000-000024570000}"/>
    <cellStyle name="Normal 3 2 4 2 4 2 3 5" xfId="22336" xr:uid="{00000000-0005-0000-0000-000025570000}"/>
    <cellStyle name="Normal 3 2 4 2 4 2 4" xfId="22337" xr:uid="{00000000-0005-0000-0000-000026570000}"/>
    <cellStyle name="Normal 3 2 4 2 4 2 4 2" xfId="22338" xr:uid="{00000000-0005-0000-0000-000027570000}"/>
    <cellStyle name="Normal 3 2 4 2 4 2 4 2 2" xfId="22339" xr:uid="{00000000-0005-0000-0000-000028570000}"/>
    <cellStyle name="Normal 3 2 4 2 4 2 4 2 2 2" xfId="22340" xr:uid="{00000000-0005-0000-0000-000029570000}"/>
    <cellStyle name="Normal 3 2 4 2 4 2 4 2 3" xfId="22341" xr:uid="{00000000-0005-0000-0000-00002A570000}"/>
    <cellStyle name="Normal 3 2 4 2 4 2 4 3" xfId="22342" xr:uid="{00000000-0005-0000-0000-00002B570000}"/>
    <cellStyle name="Normal 3 2 4 2 4 2 4 3 2" xfId="22343" xr:uid="{00000000-0005-0000-0000-00002C570000}"/>
    <cellStyle name="Normal 3 2 4 2 4 2 4 4" xfId="22344" xr:uid="{00000000-0005-0000-0000-00002D570000}"/>
    <cellStyle name="Normal 3 2 4 2 4 2 5" xfId="22345" xr:uid="{00000000-0005-0000-0000-00002E570000}"/>
    <cellStyle name="Normal 3 2 4 2 4 2 5 2" xfId="22346" xr:uid="{00000000-0005-0000-0000-00002F570000}"/>
    <cellStyle name="Normal 3 2 4 2 4 2 5 2 2" xfId="22347" xr:uid="{00000000-0005-0000-0000-000030570000}"/>
    <cellStyle name="Normal 3 2 4 2 4 2 5 2 2 2" xfId="22348" xr:uid="{00000000-0005-0000-0000-000031570000}"/>
    <cellStyle name="Normal 3 2 4 2 4 2 5 2 3" xfId="22349" xr:uid="{00000000-0005-0000-0000-000032570000}"/>
    <cellStyle name="Normal 3 2 4 2 4 2 5 3" xfId="22350" xr:uid="{00000000-0005-0000-0000-000033570000}"/>
    <cellStyle name="Normal 3 2 4 2 4 2 5 3 2" xfId="22351" xr:uid="{00000000-0005-0000-0000-000034570000}"/>
    <cellStyle name="Normal 3 2 4 2 4 2 5 4" xfId="22352" xr:uid="{00000000-0005-0000-0000-000035570000}"/>
    <cellStyle name="Normal 3 2 4 2 4 2 6" xfId="22353" xr:uid="{00000000-0005-0000-0000-000036570000}"/>
    <cellStyle name="Normal 3 2 4 2 4 2 6 2" xfId="22354" xr:uid="{00000000-0005-0000-0000-000037570000}"/>
    <cellStyle name="Normal 3 2 4 2 4 2 6 2 2" xfId="22355" xr:uid="{00000000-0005-0000-0000-000038570000}"/>
    <cellStyle name="Normal 3 2 4 2 4 2 6 3" xfId="22356" xr:uid="{00000000-0005-0000-0000-000039570000}"/>
    <cellStyle name="Normal 3 2 4 2 4 2 7" xfId="22357" xr:uid="{00000000-0005-0000-0000-00003A570000}"/>
    <cellStyle name="Normal 3 2 4 2 4 2 7 2" xfId="22358" xr:uid="{00000000-0005-0000-0000-00003B570000}"/>
    <cellStyle name="Normal 3 2 4 2 4 2 8" xfId="22359" xr:uid="{00000000-0005-0000-0000-00003C570000}"/>
    <cellStyle name="Normal 3 2 4 2 4 2 8 2" xfId="22360" xr:uid="{00000000-0005-0000-0000-00003D570000}"/>
    <cellStyle name="Normal 3 2 4 2 4 2 9" xfId="22361" xr:uid="{00000000-0005-0000-0000-00003E570000}"/>
    <cellStyle name="Normal 3 2 4 2 4 3" xfId="22362" xr:uid="{00000000-0005-0000-0000-00003F570000}"/>
    <cellStyle name="Normal 3 2 4 2 4 3 2" xfId="22363" xr:uid="{00000000-0005-0000-0000-000040570000}"/>
    <cellStyle name="Normal 3 2 4 2 4 3 2 2" xfId="22364" xr:uid="{00000000-0005-0000-0000-000041570000}"/>
    <cellStyle name="Normal 3 2 4 2 4 3 2 2 2" xfId="22365" xr:uid="{00000000-0005-0000-0000-000042570000}"/>
    <cellStyle name="Normal 3 2 4 2 4 3 2 2 2 2" xfId="22366" xr:uid="{00000000-0005-0000-0000-000043570000}"/>
    <cellStyle name="Normal 3 2 4 2 4 3 2 2 2 2 2" xfId="22367" xr:uid="{00000000-0005-0000-0000-000044570000}"/>
    <cellStyle name="Normal 3 2 4 2 4 3 2 2 2 3" xfId="22368" xr:uid="{00000000-0005-0000-0000-000045570000}"/>
    <cellStyle name="Normal 3 2 4 2 4 3 2 2 3" xfId="22369" xr:uid="{00000000-0005-0000-0000-000046570000}"/>
    <cellStyle name="Normal 3 2 4 2 4 3 2 2 3 2" xfId="22370" xr:uid="{00000000-0005-0000-0000-000047570000}"/>
    <cellStyle name="Normal 3 2 4 2 4 3 2 2 4" xfId="22371" xr:uid="{00000000-0005-0000-0000-000048570000}"/>
    <cellStyle name="Normal 3 2 4 2 4 3 2 3" xfId="22372" xr:uid="{00000000-0005-0000-0000-000049570000}"/>
    <cellStyle name="Normal 3 2 4 2 4 3 2 3 2" xfId="22373" xr:uid="{00000000-0005-0000-0000-00004A570000}"/>
    <cellStyle name="Normal 3 2 4 2 4 3 2 3 2 2" xfId="22374" xr:uid="{00000000-0005-0000-0000-00004B570000}"/>
    <cellStyle name="Normal 3 2 4 2 4 3 2 3 3" xfId="22375" xr:uid="{00000000-0005-0000-0000-00004C570000}"/>
    <cellStyle name="Normal 3 2 4 2 4 3 2 4" xfId="22376" xr:uid="{00000000-0005-0000-0000-00004D570000}"/>
    <cellStyle name="Normal 3 2 4 2 4 3 2 4 2" xfId="22377" xr:uid="{00000000-0005-0000-0000-00004E570000}"/>
    <cellStyle name="Normal 3 2 4 2 4 3 2 5" xfId="22378" xr:uid="{00000000-0005-0000-0000-00004F570000}"/>
    <cellStyle name="Normal 3 2 4 2 4 3 3" xfId="22379" xr:uid="{00000000-0005-0000-0000-000050570000}"/>
    <cellStyle name="Normal 3 2 4 2 4 3 3 2" xfId="22380" xr:uid="{00000000-0005-0000-0000-000051570000}"/>
    <cellStyle name="Normal 3 2 4 2 4 3 3 2 2" xfId="22381" xr:uid="{00000000-0005-0000-0000-000052570000}"/>
    <cellStyle name="Normal 3 2 4 2 4 3 3 2 2 2" xfId="22382" xr:uid="{00000000-0005-0000-0000-000053570000}"/>
    <cellStyle name="Normal 3 2 4 2 4 3 3 2 3" xfId="22383" xr:uid="{00000000-0005-0000-0000-000054570000}"/>
    <cellStyle name="Normal 3 2 4 2 4 3 3 3" xfId="22384" xr:uid="{00000000-0005-0000-0000-000055570000}"/>
    <cellStyle name="Normal 3 2 4 2 4 3 3 3 2" xfId="22385" xr:uid="{00000000-0005-0000-0000-000056570000}"/>
    <cellStyle name="Normal 3 2 4 2 4 3 3 4" xfId="22386" xr:uid="{00000000-0005-0000-0000-000057570000}"/>
    <cellStyle name="Normal 3 2 4 2 4 3 4" xfId="22387" xr:uid="{00000000-0005-0000-0000-000058570000}"/>
    <cellStyle name="Normal 3 2 4 2 4 3 4 2" xfId="22388" xr:uid="{00000000-0005-0000-0000-000059570000}"/>
    <cellStyle name="Normal 3 2 4 2 4 3 4 2 2" xfId="22389" xr:uid="{00000000-0005-0000-0000-00005A570000}"/>
    <cellStyle name="Normal 3 2 4 2 4 3 4 2 2 2" xfId="22390" xr:uid="{00000000-0005-0000-0000-00005B570000}"/>
    <cellStyle name="Normal 3 2 4 2 4 3 4 2 3" xfId="22391" xr:uid="{00000000-0005-0000-0000-00005C570000}"/>
    <cellStyle name="Normal 3 2 4 2 4 3 4 3" xfId="22392" xr:uid="{00000000-0005-0000-0000-00005D570000}"/>
    <cellStyle name="Normal 3 2 4 2 4 3 4 3 2" xfId="22393" xr:uid="{00000000-0005-0000-0000-00005E570000}"/>
    <cellStyle name="Normal 3 2 4 2 4 3 4 4" xfId="22394" xr:uid="{00000000-0005-0000-0000-00005F570000}"/>
    <cellStyle name="Normal 3 2 4 2 4 3 5" xfId="22395" xr:uid="{00000000-0005-0000-0000-000060570000}"/>
    <cellStyle name="Normal 3 2 4 2 4 3 5 2" xfId="22396" xr:uid="{00000000-0005-0000-0000-000061570000}"/>
    <cellStyle name="Normal 3 2 4 2 4 3 5 2 2" xfId="22397" xr:uid="{00000000-0005-0000-0000-000062570000}"/>
    <cellStyle name="Normal 3 2 4 2 4 3 5 3" xfId="22398" xr:uid="{00000000-0005-0000-0000-000063570000}"/>
    <cellStyle name="Normal 3 2 4 2 4 3 6" xfId="22399" xr:uid="{00000000-0005-0000-0000-000064570000}"/>
    <cellStyle name="Normal 3 2 4 2 4 3 6 2" xfId="22400" xr:uid="{00000000-0005-0000-0000-000065570000}"/>
    <cellStyle name="Normal 3 2 4 2 4 3 7" xfId="22401" xr:uid="{00000000-0005-0000-0000-000066570000}"/>
    <cellStyle name="Normal 3 2 4 2 4 3 7 2" xfId="22402" xr:uid="{00000000-0005-0000-0000-000067570000}"/>
    <cellStyle name="Normal 3 2 4 2 4 3 8" xfId="22403" xr:uid="{00000000-0005-0000-0000-000068570000}"/>
    <cellStyle name="Normal 3 2 4 2 4 4" xfId="22404" xr:uid="{00000000-0005-0000-0000-000069570000}"/>
    <cellStyle name="Normal 3 2 4 2 4 4 2" xfId="22405" xr:uid="{00000000-0005-0000-0000-00006A570000}"/>
    <cellStyle name="Normal 3 2 4 2 4 4 2 2" xfId="22406" xr:uid="{00000000-0005-0000-0000-00006B570000}"/>
    <cellStyle name="Normal 3 2 4 2 4 4 2 2 2" xfId="22407" xr:uid="{00000000-0005-0000-0000-00006C570000}"/>
    <cellStyle name="Normal 3 2 4 2 4 4 2 2 2 2" xfId="22408" xr:uid="{00000000-0005-0000-0000-00006D570000}"/>
    <cellStyle name="Normal 3 2 4 2 4 4 2 2 3" xfId="22409" xr:uid="{00000000-0005-0000-0000-00006E570000}"/>
    <cellStyle name="Normal 3 2 4 2 4 4 2 3" xfId="22410" xr:uid="{00000000-0005-0000-0000-00006F570000}"/>
    <cellStyle name="Normal 3 2 4 2 4 4 2 3 2" xfId="22411" xr:uid="{00000000-0005-0000-0000-000070570000}"/>
    <cellStyle name="Normal 3 2 4 2 4 4 2 4" xfId="22412" xr:uid="{00000000-0005-0000-0000-000071570000}"/>
    <cellStyle name="Normal 3 2 4 2 4 4 3" xfId="22413" xr:uid="{00000000-0005-0000-0000-000072570000}"/>
    <cellStyle name="Normal 3 2 4 2 4 4 3 2" xfId="22414" xr:uid="{00000000-0005-0000-0000-000073570000}"/>
    <cellStyle name="Normal 3 2 4 2 4 4 3 2 2" xfId="22415" xr:uid="{00000000-0005-0000-0000-000074570000}"/>
    <cellStyle name="Normal 3 2 4 2 4 4 3 3" xfId="22416" xr:uid="{00000000-0005-0000-0000-000075570000}"/>
    <cellStyle name="Normal 3 2 4 2 4 4 4" xfId="22417" xr:uid="{00000000-0005-0000-0000-000076570000}"/>
    <cellStyle name="Normal 3 2 4 2 4 4 4 2" xfId="22418" xr:uid="{00000000-0005-0000-0000-000077570000}"/>
    <cellStyle name="Normal 3 2 4 2 4 4 5" xfId="22419" xr:uid="{00000000-0005-0000-0000-000078570000}"/>
    <cellStyle name="Normal 3 2 4 2 4 5" xfId="22420" xr:uid="{00000000-0005-0000-0000-000079570000}"/>
    <cellStyle name="Normal 3 2 4 2 4 5 2" xfId="22421" xr:uid="{00000000-0005-0000-0000-00007A570000}"/>
    <cellStyle name="Normal 3 2 4 2 4 5 2 2" xfId="22422" xr:uid="{00000000-0005-0000-0000-00007B570000}"/>
    <cellStyle name="Normal 3 2 4 2 4 5 2 2 2" xfId="22423" xr:uid="{00000000-0005-0000-0000-00007C570000}"/>
    <cellStyle name="Normal 3 2 4 2 4 5 2 3" xfId="22424" xr:uid="{00000000-0005-0000-0000-00007D570000}"/>
    <cellStyle name="Normal 3 2 4 2 4 5 3" xfId="22425" xr:uid="{00000000-0005-0000-0000-00007E570000}"/>
    <cellStyle name="Normal 3 2 4 2 4 5 3 2" xfId="22426" xr:uid="{00000000-0005-0000-0000-00007F570000}"/>
    <cellStyle name="Normal 3 2 4 2 4 5 4" xfId="22427" xr:uid="{00000000-0005-0000-0000-000080570000}"/>
    <cellStyle name="Normal 3 2 4 2 4 6" xfId="22428" xr:uid="{00000000-0005-0000-0000-000081570000}"/>
    <cellStyle name="Normal 3 2 4 2 4 6 2" xfId="22429" xr:uid="{00000000-0005-0000-0000-000082570000}"/>
    <cellStyle name="Normal 3 2 4 2 4 6 2 2" xfId="22430" xr:uid="{00000000-0005-0000-0000-000083570000}"/>
    <cellStyle name="Normal 3 2 4 2 4 6 2 2 2" xfId="22431" xr:uid="{00000000-0005-0000-0000-000084570000}"/>
    <cellStyle name="Normal 3 2 4 2 4 6 2 3" xfId="22432" xr:uid="{00000000-0005-0000-0000-000085570000}"/>
    <cellStyle name="Normal 3 2 4 2 4 6 3" xfId="22433" xr:uid="{00000000-0005-0000-0000-000086570000}"/>
    <cellStyle name="Normal 3 2 4 2 4 6 3 2" xfId="22434" xr:uid="{00000000-0005-0000-0000-000087570000}"/>
    <cellStyle name="Normal 3 2 4 2 4 6 4" xfId="22435" xr:uid="{00000000-0005-0000-0000-000088570000}"/>
    <cellStyle name="Normal 3 2 4 2 4 7" xfId="22436" xr:uid="{00000000-0005-0000-0000-000089570000}"/>
    <cellStyle name="Normal 3 2 4 2 4 7 2" xfId="22437" xr:uid="{00000000-0005-0000-0000-00008A570000}"/>
    <cellStyle name="Normal 3 2 4 2 4 7 2 2" xfId="22438" xr:uid="{00000000-0005-0000-0000-00008B570000}"/>
    <cellStyle name="Normal 3 2 4 2 4 7 3" xfId="22439" xr:uid="{00000000-0005-0000-0000-00008C570000}"/>
    <cellStyle name="Normal 3 2 4 2 4 8" xfId="22440" xr:uid="{00000000-0005-0000-0000-00008D570000}"/>
    <cellStyle name="Normal 3 2 4 2 4 8 2" xfId="22441" xr:uid="{00000000-0005-0000-0000-00008E570000}"/>
    <cellStyle name="Normal 3 2 4 2 4 9" xfId="22442" xr:uid="{00000000-0005-0000-0000-00008F570000}"/>
    <cellStyle name="Normal 3 2 4 2 4 9 2" xfId="22443" xr:uid="{00000000-0005-0000-0000-000090570000}"/>
    <cellStyle name="Normal 3 2 4 2 5" xfId="22444" xr:uid="{00000000-0005-0000-0000-000091570000}"/>
    <cellStyle name="Normal 3 2 4 2 5 2" xfId="22445" xr:uid="{00000000-0005-0000-0000-000092570000}"/>
    <cellStyle name="Normal 3 2 4 2 5 2 2" xfId="22446" xr:uid="{00000000-0005-0000-0000-000093570000}"/>
    <cellStyle name="Normal 3 2 4 2 5 2 2 2" xfId="22447" xr:uid="{00000000-0005-0000-0000-000094570000}"/>
    <cellStyle name="Normal 3 2 4 2 5 2 2 2 2" xfId="22448" xr:uid="{00000000-0005-0000-0000-000095570000}"/>
    <cellStyle name="Normal 3 2 4 2 5 2 2 2 2 2" xfId="22449" xr:uid="{00000000-0005-0000-0000-000096570000}"/>
    <cellStyle name="Normal 3 2 4 2 5 2 2 2 2 2 2" xfId="22450" xr:uid="{00000000-0005-0000-0000-000097570000}"/>
    <cellStyle name="Normal 3 2 4 2 5 2 2 2 2 3" xfId="22451" xr:uid="{00000000-0005-0000-0000-000098570000}"/>
    <cellStyle name="Normal 3 2 4 2 5 2 2 2 3" xfId="22452" xr:uid="{00000000-0005-0000-0000-000099570000}"/>
    <cellStyle name="Normal 3 2 4 2 5 2 2 2 3 2" xfId="22453" xr:uid="{00000000-0005-0000-0000-00009A570000}"/>
    <cellStyle name="Normal 3 2 4 2 5 2 2 2 4" xfId="22454" xr:uid="{00000000-0005-0000-0000-00009B570000}"/>
    <cellStyle name="Normal 3 2 4 2 5 2 2 3" xfId="22455" xr:uid="{00000000-0005-0000-0000-00009C570000}"/>
    <cellStyle name="Normal 3 2 4 2 5 2 2 3 2" xfId="22456" xr:uid="{00000000-0005-0000-0000-00009D570000}"/>
    <cellStyle name="Normal 3 2 4 2 5 2 2 3 2 2" xfId="22457" xr:uid="{00000000-0005-0000-0000-00009E570000}"/>
    <cellStyle name="Normal 3 2 4 2 5 2 2 3 3" xfId="22458" xr:uid="{00000000-0005-0000-0000-00009F570000}"/>
    <cellStyle name="Normal 3 2 4 2 5 2 2 4" xfId="22459" xr:uid="{00000000-0005-0000-0000-0000A0570000}"/>
    <cellStyle name="Normal 3 2 4 2 5 2 2 4 2" xfId="22460" xr:uid="{00000000-0005-0000-0000-0000A1570000}"/>
    <cellStyle name="Normal 3 2 4 2 5 2 2 5" xfId="22461" xr:uid="{00000000-0005-0000-0000-0000A2570000}"/>
    <cellStyle name="Normal 3 2 4 2 5 2 3" xfId="22462" xr:uid="{00000000-0005-0000-0000-0000A3570000}"/>
    <cellStyle name="Normal 3 2 4 2 5 2 3 2" xfId="22463" xr:uid="{00000000-0005-0000-0000-0000A4570000}"/>
    <cellStyle name="Normal 3 2 4 2 5 2 3 2 2" xfId="22464" xr:uid="{00000000-0005-0000-0000-0000A5570000}"/>
    <cellStyle name="Normal 3 2 4 2 5 2 3 2 2 2" xfId="22465" xr:uid="{00000000-0005-0000-0000-0000A6570000}"/>
    <cellStyle name="Normal 3 2 4 2 5 2 3 2 3" xfId="22466" xr:uid="{00000000-0005-0000-0000-0000A7570000}"/>
    <cellStyle name="Normal 3 2 4 2 5 2 3 3" xfId="22467" xr:uid="{00000000-0005-0000-0000-0000A8570000}"/>
    <cellStyle name="Normal 3 2 4 2 5 2 3 3 2" xfId="22468" xr:uid="{00000000-0005-0000-0000-0000A9570000}"/>
    <cellStyle name="Normal 3 2 4 2 5 2 3 4" xfId="22469" xr:uid="{00000000-0005-0000-0000-0000AA570000}"/>
    <cellStyle name="Normal 3 2 4 2 5 2 4" xfId="22470" xr:uid="{00000000-0005-0000-0000-0000AB570000}"/>
    <cellStyle name="Normal 3 2 4 2 5 2 4 2" xfId="22471" xr:uid="{00000000-0005-0000-0000-0000AC570000}"/>
    <cellStyle name="Normal 3 2 4 2 5 2 4 2 2" xfId="22472" xr:uid="{00000000-0005-0000-0000-0000AD570000}"/>
    <cellStyle name="Normal 3 2 4 2 5 2 4 2 2 2" xfId="22473" xr:uid="{00000000-0005-0000-0000-0000AE570000}"/>
    <cellStyle name="Normal 3 2 4 2 5 2 4 2 3" xfId="22474" xr:uid="{00000000-0005-0000-0000-0000AF570000}"/>
    <cellStyle name="Normal 3 2 4 2 5 2 4 3" xfId="22475" xr:uid="{00000000-0005-0000-0000-0000B0570000}"/>
    <cellStyle name="Normal 3 2 4 2 5 2 4 3 2" xfId="22476" xr:uid="{00000000-0005-0000-0000-0000B1570000}"/>
    <cellStyle name="Normal 3 2 4 2 5 2 4 4" xfId="22477" xr:uid="{00000000-0005-0000-0000-0000B2570000}"/>
    <cellStyle name="Normal 3 2 4 2 5 2 5" xfId="22478" xr:uid="{00000000-0005-0000-0000-0000B3570000}"/>
    <cellStyle name="Normal 3 2 4 2 5 2 5 2" xfId="22479" xr:uid="{00000000-0005-0000-0000-0000B4570000}"/>
    <cellStyle name="Normal 3 2 4 2 5 2 5 2 2" xfId="22480" xr:uid="{00000000-0005-0000-0000-0000B5570000}"/>
    <cellStyle name="Normal 3 2 4 2 5 2 5 3" xfId="22481" xr:uid="{00000000-0005-0000-0000-0000B6570000}"/>
    <cellStyle name="Normal 3 2 4 2 5 2 6" xfId="22482" xr:uid="{00000000-0005-0000-0000-0000B7570000}"/>
    <cellStyle name="Normal 3 2 4 2 5 2 6 2" xfId="22483" xr:uid="{00000000-0005-0000-0000-0000B8570000}"/>
    <cellStyle name="Normal 3 2 4 2 5 2 7" xfId="22484" xr:uid="{00000000-0005-0000-0000-0000B9570000}"/>
    <cellStyle name="Normal 3 2 4 2 5 2 7 2" xfId="22485" xr:uid="{00000000-0005-0000-0000-0000BA570000}"/>
    <cellStyle name="Normal 3 2 4 2 5 2 8" xfId="22486" xr:uid="{00000000-0005-0000-0000-0000BB570000}"/>
    <cellStyle name="Normal 3 2 4 2 5 3" xfId="22487" xr:uid="{00000000-0005-0000-0000-0000BC570000}"/>
    <cellStyle name="Normal 3 2 4 2 5 3 2" xfId="22488" xr:uid="{00000000-0005-0000-0000-0000BD570000}"/>
    <cellStyle name="Normal 3 2 4 2 5 3 2 2" xfId="22489" xr:uid="{00000000-0005-0000-0000-0000BE570000}"/>
    <cellStyle name="Normal 3 2 4 2 5 3 2 2 2" xfId="22490" xr:uid="{00000000-0005-0000-0000-0000BF570000}"/>
    <cellStyle name="Normal 3 2 4 2 5 3 2 2 2 2" xfId="22491" xr:uid="{00000000-0005-0000-0000-0000C0570000}"/>
    <cellStyle name="Normal 3 2 4 2 5 3 2 2 3" xfId="22492" xr:uid="{00000000-0005-0000-0000-0000C1570000}"/>
    <cellStyle name="Normal 3 2 4 2 5 3 2 3" xfId="22493" xr:uid="{00000000-0005-0000-0000-0000C2570000}"/>
    <cellStyle name="Normal 3 2 4 2 5 3 2 3 2" xfId="22494" xr:uid="{00000000-0005-0000-0000-0000C3570000}"/>
    <cellStyle name="Normal 3 2 4 2 5 3 2 4" xfId="22495" xr:uid="{00000000-0005-0000-0000-0000C4570000}"/>
    <cellStyle name="Normal 3 2 4 2 5 3 3" xfId="22496" xr:uid="{00000000-0005-0000-0000-0000C5570000}"/>
    <cellStyle name="Normal 3 2 4 2 5 3 3 2" xfId="22497" xr:uid="{00000000-0005-0000-0000-0000C6570000}"/>
    <cellStyle name="Normal 3 2 4 2 5 3 3 2 2" xfId="22498" xr:uid="{00000000-0005-0000-0000-0000C7570000}"/>
    <cellStyle name="Normal 3 2 4 2 5 3 3 3" xfId="22499" xr:uid="{00000000-0005-0000-0000-0000C8570000}"/>
    <cellStyle name="Normal 3 2 4 2 5 3 4" xfId="22500" xr:uid="{00000000-0005-0000-0000-0000C9570000}"/>
    <cellStyle name="Normal 3 2 4 2 5 3 4 2" xfId="22501" xr:uid="{00000000-0005-0000-0000-0000CA570000}"/>
    <cellStyle name="Normal 3 2 4 2 5 3 5" xfId="22502" xr:uid="{00000000-0005-0000-0000-0000CB570000}"/>
    <cellStyle name="Normal 3 2 4 2 5 4" xfId="22503" xr:uid="{00000000-0005-0000-0000-0000CC570000}"/>
    <cellStyle name="Normal 3 2 4 2 5 4 2" xfId="22504" xr:uid="{00000000-0005-0000-0000-0000CD570000}"/>
    <cellStyle name="Normal 3 2 4 2 5 4 2 2" xfId="22505" xr:uid="{00000000-0005-0000-0000-0000CE570000}"/>
    <cellStyle name="Normal 3 2 4 2 5 4 2 2 2" xfId="22506" xr:uid="{00000000-0005-0000-0000-0000CF570000}"/>
    <cellStyle name="Normal 3 2 4 2 5 4 2 3" xfId="22507" xr:uid="{00000000-0005-0000-0000-0000D0570000}"/>
    <cellStyle name="Normal 3 2 4 2 5 4 3" xfId="22508" xr:uid="{00000000-0005-0000-0000-0000D1570000}"/>
    <cellStyle name="Normal 3 2 4 2 5 4 3 2" xfId="22509" xr:uid="{00000000-0005-0000-0000-0000D2570000}"/>
    <cellStyle name="Normal 3 2 4 2 5 4 4" xfId="22510" xr:uid="{00000000-0005-0000-0000-0000D3570000}"/>
    <cellStyle name="Normal 3 2 4 2 5 5" xfId="22511" xr:uid="{00000000-0005-0000-0000-0000D4570000}"/>
    <cellStyle name="Normal 3 2 4 2 5 5 2" xfId="22512" xr:uid="{00000000-0005-0000-0000-0000D5570000}"/>
    <cellStyle name="Normal 3 2 4 2 5 5 2 2" xfId="22513" xr:uid="{00000000-0005-0000-0000-0000D6570000}"/>
    <cellStyle name="Normal 3 2 4 2 5 5 2 2 2" xfId="22514" xr:uid="{00000000-0005-0000-0000-0000D7570000}"/>
    <cellStyle name="Normal 3 2 4 2 5 5 2 3" xfId="22515" xr:uid="{00000000-0005-0000-0000-0000D8570000}"/>
    <cellStyle name="Normal 3 2 4 2 5 5 3" xfId="22516" xr:uid="{00000000-0005-0000-0000-0000D9570000}"/>
    <cellStyle name="Normal 3 2 4 2 5 5 3 2" xfId="22517" xr:uid="{00000000-0005-0000-0000-0000DA570000}"/>
    <cellStyle name="Normal 3 2 4 2 5 5 4" xfId="22518" xr:uid="{00000000-0005-0000-0000-0000DB570000}"/>
    <cellStyle name="Normal 3 2 4 2 5 6" xfId="22519" xr:uid="{00000000-0005-0000-0000-0000DC570000}"/>
    <cellStyle name="Normal 3 2 4 2 5 6 2" xfId="22520" xr:uid="{00000000-0005-0000-0000-0000DD570000}"/>
    <cellStyle name="Normal 3 2 4 2 5 6 2 2" xfId="22521" xr:uid="{00000000-0005-0000-0000-0000DE570000}"/>
    <cellStyle name="Normal 3 2 4 2 5 6 3" xfId="22522" xr:uid="{00000000-0005-0000-0000-0000DF570000}"/>
    <cellStyle name="Normal 3 2 4 2 5 7" xfId="22523" xr:uid="{00000000-0005-0000-0000-0000E0570000}"/>
    <cellStyle name="Normal 3 2 4 2 5 7 2" xfId="22524" xr:uid="{00000000-0005-0000-0000-0000E1570000}"/>
    <cellStyle name="Normal 3 2 4 2 5 8" xfId="22525" xr:uid="{00000000-0005-0000-0000-0000E2570000}"/>
    <cellStyle name="Normal 3 2 4 2 5 8 2" xfId="22526" xr:uid="{00000000-0005-0000-0000-0000E3570000}"/>
    <cellStyle name="Normal 3 2 4 2 5 9" xfId="22527" xr:uid="{00000000-0005-0000-0000-0000E4570000}"/>
    <cellStyle name="Normal 3 2 4 2 6" xfId="22528" xr:uid="{00000000-0005-0000-0000-0000E5570000}"/>
    <cellStyle name="Normal 3 2 4 2 6 2" xfId="22529" xr:uid="{00000000-0005-0000-0000-0000E6570000}"/>
    <cellStyle name="Normal 3 2 4 2 6 2 2" xfId="22530" xr:uid="{00000000-0005-0000-0000-0000E7570000}"/>
    <cellStyle name="Normal 3 2 4 2 6 2 2 2" xfId="22531" xr:uid="{00000000-0005-0000-0000-0000E8570000}"/>
    <cellStyle name="Normal 3 2 4 2 6 2 2 2 2" xfId="22532" xr:uid="{00000000-0005-0000-0000-0000E9570000}"/>
    <cellStyle name="Normal 3 2 4 2 6 2 2 2 2 2" xfId="22533" xr:uid="{00000000-0005-0000-0000-0000EA570000}"/>
    <cellStyle name="Normal 3 2 4 2 6 2 2 2 3" xfId="22534" xr:uid="{00000000-0005-0000-0000-0000EB570000}"/>
    <cellStyle name="Normal 3 2 4 2 6 2 2 3" xfId="22535" xr:uid="{00000000-0005-0000-0000-0000EC570000}"/>
    <cellStyle name="Normal 3 2 4 2 6 2 2 3 2" xfId="22536" xr:uid="{00000000-0005-0000-0000-0000ED570000}"/>
    <cellStyle name="Normal 3 2 4 2 6 2 2 4" xfId="22537" xr:uid="{00000000-0005-0000-0000-0000EE570000}"/>
    <cellStyle name="Normal 3 2 4 2 6 2 3" xfId="22538" xr:uid="{00000000-0005-0000-0000-0000EF570000}"/>
    <cellStyle name="Normal 3 2 4 2 6 2 3 2" xfId="22539" xr:uid="{00000000-0005-0000-0000-0000F0570000}"/>
    <cellStyle name="Normal 3 2 4 2 6 2 3 2 2" xfId="22540" xr:uid="{00000000-0005-0000-0000-0000F1570000}"/>
    <cellStyle name="Normal 3 2 4 2 6 2 3 3" xfId="22541" xr:uid="{00000000-0005-0000-0000-0000F2570000}"/>
    <cellStyle name="Normal 3 2 4 2 6 2 4" xfId="22542" xr:uid="{00000000-0005-0000-0000-0000F3570000}"/>
    <cellStyle name="Normal 3 2 4 2 6 2 4 2" xfId="22543" xr:uid="{00000000-0005-0000-0000-0000F4570000}"/>
    <cellStyle name="Normal 3 2 4 2 6 2 5" xfId="22544" xr:uid="{00000000-0005-0000-0000-0000F5570000}"/>
    <cellStyle name="Normal 3 2 4 2 6 3" xfId="22545" xr:uid="{00000000-0005-0000-0000-0000F6570000}"/>
    <cellStyle name="Normal 3 2 4 2 6 3 2" xfId="22546" xr:uid="{00000000-0005-0000-0000-0000F7570000}"/>
    <cellStyle name="Normal 3 2 4 2 6 3 2 2" xfId="22547" xr:uid="{00000000-0005-0000-0000-0000F8570000}"/>
    <cellStyle name="Normal 3 2 4 2 6 3 2 2 2" xfId="22548" xr:uid="{00000000-0005-0000-0000-0000F9570000}"/>
    <cellStyle name="Normal 3 2 4 2 6 3 2 3" xfId="22549" xr:uid="{00000000-0005-0000-0000-0000FA570000}"/>
    <cellStyle name="Normal 3 2 4 2 6 3 3" xfId="22550" xr:uid="{00000000-0005-0000-0000-0000FB570000}"/>
    <cellStyle name="Normal 3 2 4 2 6 3 3 2" xfId="22551" xr:uid="{00000000-0005-0000-0000-0000FC570000}"/>
    <cellStyle name="Normal 3 2 4 2 6 3 4" xfId="22552" xr:uid="{00000000-0005-0000-0000-0000FD570000}"/>
    <cellStyle name="Normal 3 2 4 2 6 4" xfId="22553" xr:uid="{00000000-0005-0000-0000-0000FE570000}"/>
    <cellStyle name="Normal 3 2 4 2 6 4 2" xfId="22554" xr:uid="{00000000-0005-0000-0000-0000FF570000}"/>
    <cellStyle name="Normal 3 2 4 2 6 4 2 2" xfId="22555" xr:uid="{00000000-0005-0000-0000-000000580000}"/>
    <cellStyle name="Normal 3 2 4 2 6 4 2 2 2" xfId="22556" xr:uid="{00000000-0005-0000-0000-000001580000}"/>
    <cellStyle name="Normal 3 2 4 2 6 4 2 3" xfId="22557" xr:uid="{00000000-0005-0000-0000-000002580000}"/>
    <cellStyle name="Normal 3 2 4 2 6 4 3" xfId="22558" xr:uid="{00000000-0005-0000-0000-000003580000}"/>
    <cellStyle name="Normal 3 2 4 2 6 4 3 2" xfId="22559" xr:uid="{00000000-0005-0000-0000-000004580000}"/>
    <cellStyle name="Normal 3 2 4 2 6 4 4" xfId="22560" xr:uid="{00000000-0005-0000-0000-000005580000}"/>
    <cellStyle name="Normal 3 2 4 2 6 5" xfId="22561" xr:uid="{00000000-0005-0000-0000-000006580000}"/>
    <cellStyle name="Normal 3 2 4 2 6 5 2" xfId="22562" xr:uid="{00000000-0005-0000-0000-000007580000}"/>
    <cellStyle name="Normal 3 2 4 2 6 5 2 2" xfId="22563" xr:uid="{00000000-0005-0000-0000-000008580000}"/>
    <cellStyle name="Normal 3 2 4 2 6 5 3" xfId="22564" xr:uid="{00000000-0005-0000-0000-000009580000}"/>
    <cellStyle name="Normal 3 2 4 2 6 6" xfId="22565" xr:uid="{00000000-0005-0000-0000-00000A580000}"/>
    <cellStyle name="Normal 3 2 4 2 6 6 2" xfId="22566" xr:uid="{00000000-0005-0000-0000-00000B580000}"/>
    <cellStyle name="Normal 3 2 4 2 6 7" xfId="22567" xr:uid="{00000000-0005-0000-0000-00000C580000}"/>
    <cellStyle name="Normal 3 2 4 2 6 7 2" xfId="22568" xr:uid="{00000000-0005-0000-0000-00000D580000}"/>
    <cellStyle name="Normal 3 2 4 2 6 8" xfId="22569" xr:uid="{00000000-0005-0000-0000-00000E580000}"/>
    <cellStyle name="Normal 3 2 4 2 7" xfId="22570" xr:uid="{00000000-0005-0000-0000-00000F580000}"/>
    <cellStyle name="Normal 3 2 4 2 7 2" xfId="22571" xr:uid="{00000000-0005-0000-0000-000010580000}"/>
    <cellStyle name="Normal 3 2 4 2 7 2 2" xfId="22572" xr:uid="{00000000-0005-0000-0000-000011580000}"/>
    <cellStyle name="Normal 3 2 4 2 7 2 2 2" xfId="22573" xr:uid="{00000000-0005-0000-0000-000012580000}"/>
    <cellStyle name="Normal 3 2 4 2 7 2 2 2 2" xfId="22574" xr:uid="{00000000-0005-0000-0000-000013580000}"/>
    <cellStyle name="Normal 3 2 4 2 7 2 2 2 2 2" xfId="22575" xr:uid="{00000000-0005-0000-0000-000014580000}"/>
    <cellStyle name="Normal 3 2 4 2 7 2 2 2 3" xfId="22576" xr:uid="{00000000-0005-0000-0000-000015580000}"/>
    <cellStyle name="Normal 3 2 4 2 7 2 2 3" xfId="22577" xr:uid="{00000000-0005-0000-0000-000016580000}"/>
    <cellStyle name="Normal 3 2 4 2 7 2 2 3 2" xfId="22578" xr:uid="{00000000-0005-0000-0000-000017580000}"/>
    <cellStyle name="Normal 3 2 4 2 7 2 2 4" xfId="22579" xr:uid="{00000000-0005-0000-0000-000018580000}"/>
    <cellStyle name="Normal 3 2 4 2 7 2 3" xfId="22580" xr:uid="{00000000-0005-0000-0000-000019580000}"/>
    <cellStyle name="Normal 3 2 4 2 7 2 3 2" xfId="22581" xr:uid="{00000000-0005-0000-0000-00001A580000}"/>
    <cellStyle name="Normal 3 2 4 2 7 2 3 2 2" xfId="22582" xr:uid="{00000000-0005-0000-0000-00001B580000}"/>
    <cellStyle name="Normal 3 2 4 2 7 2 3 3" xfId="22583" xr:uid="{00000000-0005-0000-0000-00001C580000}"/>
    <cellStyle name="Normal 3 2 4 2 7 2 4" xfId="22584" xr:uid="{00000000-0005-0000-0000-00001D580000}"/>
    <cellStyle name="Normal 3 2 4 2 7 2 4 2" xfId="22585" xr:uid="{00000000-0005-0000-0000-00001E580000}"/>
    <cellStyle name="Normal 3 2 4 2 7 2 5" xfId="22586" xr:uid="{00000000-0005-0000-0000-00001F580000}"/>
    <cellStyle name="Normal 3 2 4 2 7 3" xfId="22587" xr:uid="{00000000-0005-0000-0000-000020580000}"/>
    <cellStyle name="Normal 3 2 4 2 7 3 2" xfId="22588" xr:uid="{00000000-0005-0000-0000-000021580000}"/>
    <cellStyle name="Normal 3 2 4 2 7 3 2 2" xfId="22589" xr:uid="{00000000-0005-0000-0000-000022580000}"/>
    <cellStyle name="Normal 3 2 4 2 7 3 2 2 2" xfId="22590" xr:uid="{00000000-0005-0000-0000-000023580000}"/>
    <cellStyle name="Normal 3 2 4 2 7 3 2 3" xfId="22591" xr:uid="{00000000-0005-0000-0000-000024580000}"/>
    <cellStyle name="Normal 3 2 4 2 7 3 3" xfId="22592" xr:uid="{00000000-0005-0000-0000-000025580000}"/>
    <cellStyle name="Normal 3 2 4 2 7 3 3 2" xfId="22593" xr:uid="{00000000-0005-0000-0000-000026580000}"/>
    <cellStyle name="Normal 3 2 4 2 7 3 4" xfId="22594" xr:uid="{00000000-0005-0000-0000-000027580000}"/>
    <cellStyle name="Normal 3 2 4 2 7 4" xfId="22595" xr:uid="{00000000-0005-0000-0000-000028580000}"/>
    <cellStyle name="Normal 3 2 4 2 7 4 2" xfId="22596" xr:uid="{00000000-0005-0000-0000-000029580000}"/>
    <cellStyle name="Normal 3 2 4 2 7 4 2 2" xfId="22597" xr:uid="{00000000-0005-0000-0000-00002A580000}"/>
    <cellStyle name="Normal 3 2 4 2 7 4 3" xfId="22598" xr:uid="{00000000-0005-0000-0000-00002B580000}"/>
    <cellStyle name="Normal 3 2 4 2 7 5" xfId="22599" xr:uid="{00000000-0005-0000-0000-00002C580000}"/>
    <cellStyle name="Normal 3 2 4 2 7 5 2" xfId="22600" xr:uid="{00000000-0005-0000-0000-00002D580000}"/>
    <cellStyle name="Normal 3 2 4 2 7 6" xfId="22601" xr:uid="{00000000-0005-0000-0000-00002E580000}"/>
    <cellStyle name="Normal 3 2 4 2 8" xfId="22602" xr:uid="{00000000-0005-0000-0000-00002F580000}"/>
    <cellStyle name="Normal 3 2 4 2 8 2" xfId="22603" xr:uid="{00000000-0005-0000-0000-000030580000}"/>
    <cellStyle name="Normal 3 2 4 2 8 2 2" xfId="22604" xr:uid="{00000000-0005-0000-0000-000031580000}"/>
    <cellStyle name="Normal 3 2 4 2 8 2 2 2" xfId="22605" xr:uid="{00000000-0005-0000-0000-000032580000}"/>
    <cellStyle name="Normal 3 2 4 2 8 2 2 2 2" xfId="22606" xr:uid="{00000000-0005-0000-0000-000033580000}"/>
    <cellStyle name="Normal 3 2 4 2 8 2 2 2 2 2" xfId="22607" xr:uid="{00000000-0005-0000-0000-000034580000}"/>
    <cellStyle name="Normal 3 2 4 2 8 2 2 2 3" xfId="22608" xr:uid="{00000000-0005-0000-0000-000035580000}"/>
    <cellStyle name="Normal 3 2 4 2 8 2 2 3" xfId="22609" xr:uid="{00000000-0005-0000-0000-000036580000}"/>
    <cellStyle name="Normal 3 2 4 2 8 2 2 3 2" xfId="22610" xr:uid="{00000000-0005-0000-0000-000037580000}"/>
    <cellStyle name="Normal 3 2 4 2 8 2 2 4" xfId="22611" xr:uid="{00000000-0005-0000-0000-000038580000}"/>
    <cellStyle name="Normal 3 2 4 2 8 2 3" xfId="22612" xr:uid="{00000000-0005-0000-0000-000039580000}"/>
    <cellStyle name="Normal 3 2 4 2 8 2 3 2" xfId="22613" xr:uid="{00000000-0005-0000-0000-00003A580000}"/>
    <cellStyle name="Normal 3 2 4 2 8 2 3 2 2" xfId="22614" xr:uid="{00000000-0005-0000-0000-00003B580000}"/>
    <cellStyle name="Normal 3 2 4 2 8 2 3 3" xfId="22615" xr:uid="{00000000-0005-0000-0000-00003C580000}"/>
    <cellStyle name="Normal 3 2 4 2 8 2 4" xfId="22616" xr:uid="{00000000-0005-0000-0000-00003D580000}"/>
    <cellStyle name="Normal 3 2 4 2 8 2 4 2" xfId="22617" xr:uid="{00000000-0005-0000-0000-00003E580000}"/>
    <cellStyle name="Normal 3 2 4 2 8 2 5" xfId="22618" xr:uid="{00000000-0005-0000-0000-00003F580000}"/>
    <cellStyle name="Normal 3 2 4 2 8 3" xfId="22619" xr:uid="{00000000-0005-0000-0000-000040580000}"/>
    <cellStyle name="Normal 3 2 4 2 8 3 2" xfId="22620" xr:uid="{00000000-0005-0000-0000-000041580000}"/>
    <cellStyle name="Normal 3 2 4 2 8 3 2 2" xfId="22621" xr:uid="{00000000-0005-0000-0000-000042580000}"/>
    <cellStyle name="Normal 3 2 4 2 8 3 2 2 2" xfId="22622" xr:uid="{00000000-0005-0000-0000-000043580000}"/>
    <cellStyle name="Normal 3 2 4 2 8 3 2 3" xfId="22623" xr:uid="{00000000-0005-0000-0000-000044580000}"/>
    <cellStyle name="Normal 3 2 4 2 8 3 3" xfId="22624" xr:uid="{00000000-0005-0000-0000-000045580000}"/>
    <cellStyle name="Normal 3 2 4 2 8 3 3 2" xfId="22625" xr:uid="{00000000-0005-0000-0000-000046580000}"/>
    <cellStyle name="Normal 3 2 4 2 8 3 4" xfId="22626" xr:uid="{00000000-0005-0000-0000-000047580000}"/>
    <cellStyle name="Normal 3 2 4 2 8 4" xfId="22627" xr:uid="{00000000-0005-0000-0000-000048580000}"/>
    <cellStyle name="Normal 3 2 4 2 8 4 2" xfId="22628" xr:uid="{00000000-0005-0000-0000-000049580000}"/>
    <cellStyle name="Normal 3 2 4 2 8 4 2 2" xfId="22629" xr:uid="{00000000-0005-0000-0000-00004A580000}"/>
    <cellStyle name="Normal 3 2 4 2 8 4 3" xfId="22630" xr:uid="{00000000-0005-0000-0000-00004B580000}"/>
    <cellStyle name="Normal 3 2 4 2 8 5" xfId="22631" xr:uid="{00000000-0005-0000-0000-00004C580000}"/>
    <cellStyle name="Normal 3 2 4 2 8 5 2" xfId="22632" xr:uid="{00000000-0005-0000-0000-00004D580000}"/>
    <cellStyle name="Normal 3 2 4 2 8 6" xfId="22633" xr:uid="{00000000-0005-0000-0000-00004E580000}"/>
    <cellStyle name="Normal 3 2 4 2 9" xfId="22634" xr:uid="{00000000-0005-0000-0000-00004F580000}"/>
    <cellStyle name="Normal 3 2 4 2 9 2" xfId="22635" xr:uid="{00000000-0005-0000-0000-000050580000}"/>
    <cellStyle name="Normal 3 2 4 2 9 2 2" xfId="22636" xr:uid="{00000000-0005-0000-0000-000051580000}"/>
    <cellStyle name="Normal 3 2 4 2 9 2 2 2" xfId="22637" xr:uid="{00000000-0005-0000-0000-000052580000}"/>
    <cellStyle name="Normal 3 2 4 2 9 2 2 2 2" xfId="22638" xr:uid="{00000000-0005-0000-0000-000053580000}"/>
    <cellStyle name="Normal 3 2 4 2 9 2 2 3" xfId="22639" xr:uid="{00000000-0005-0000-0000-000054580000}"/>
    <cellStyle name="Normal 3 2 4 2 9 2 3" xfId="22640" xr:uid="{00000000-0005-0000-0000-000055580000}"/>
    <cellStyle name="Normal 3 2 4 2 9 2 3 2" xfId="22641" xr:uid="{00000000-0005-0000-0000-000056580000}"/>
    <cellStyle name="Normal 3 2 4 2 9 2 4" xfId="22642" xr:uid="{00000000-0005-0000-0000-000057580000}"/>
    <cellStyle name="Normal 3 2 4 2 9 3" xfId="22643" xr:uid="{00000000-0005-0000-0000-000058580000}"/>
    <cellStyle name="Normal 3 2 4 2 9 3 2" xfId="22644" xr:uid="{00000000-0005-0000-0000-000059580000}"/>
    <cellStyle name="Normal 3 2 4 2 9 3 2 2" xfId="22645" xr:uid="{00000000-0005-0000-0000-00005A580000}"/>
    <cellStyle name="Normal 3 2 4 2 9 3 3" xfId="22646" xr:uid="{00000000-0005-0000-0000-00005B580000}"/>
    <cellStyle name="Normal 3 2 4 2 9 4" xfId="22647" xr:uid="{00000000-0005-0000-0000-00005C580000}"/>
    <cellStyle name="Normal 3 2 4 2 9 4 2" xfId="22648" xr:uid="{00000000-0005-0000-0000-00005D580000}"/>
    <cellStyle name="Normal 3 2 4 2 9 5" xfId="22649" xr:uid="{00000000-0005-0000-0000-00005E580000}"/>
    <cellStyle name="Normal 3 2 4 3" xfId="22650" xr:uid="{00000000-0005-0000-0000-00005F580000}"/>
    <cellStyle name="Normal 3 2 4 3 10" xfId="22651" xr:uid="{00000000-0005-0000-0000-000060580000}"/>
    <cellStyle name="Normal 3 2 4 3 2" xfId="22652" xr:uid="{00000000-0005-0000-0000-000061580000}"/>
    <cellStyle name="Normal 3 2 4 3 2 2" xfId="22653" xr:uid="{00000000-0005-0000-0000-000062580000}"/>
    <cellStyle name="Normal 3 2 4 3 2 2 2" xfId="22654" xr:uid="{00000000-0005-0000-0000-000063580000}"/>
    <cellStyle name="Normal 3 2 4 3 2 2 2 2" xfId="22655" xr:uid="{00000000-0005-0000-0000-000064580000}"/>
    <cellStyle name="Normal 3 2 4 3 2 2 2 2 2" xfId="22656" xr:uid="{00000000-0005-0000-0000-000065580000}"/>
    <cellStyle name="Normal 3 2 4 3 2 2 2 2 2 2" xfId="22657" xr:uid="{00000000-0005-0000-0000-000066580000}"/>
    <cellStyle name="Normal 3 2 4 3 2 2 2 2 2 2 2" xfId="22658" xr:uid="{00000000-0005-0000-0000-000067580000}"/>
    <cellStyle name="Normal 3 2 4 3 2 2 2 2 2 3" xfId="22659" xr:uid="{00000000-0005-0000-0000-000068580000}"/>
    <cellStyle name="Normal 3 2 4 3 2 2 2 2 3" xfId="22660" xr:uid="{00000000-0005-0000-0000-000069580000}"/>
    <cellStyle name="Normal 3 2 4 3 2 2 2 2 3 2" xfId="22661" xr:uid="{00000000-0005-0000-0000-00006A580000}"/>
    <cellStyle name="Normal 3 2 4 3 2 2 2 2 4" xfId="22662" xr:uid="{00000000-0005-0000-0000-00006B580000}"/>
    <cellStyle name="Normal 3 2 4 3 2 2 2 3" xfId="22663" xr:uid="{00000000-0005-0000-0000-00006C580000}"/>
    <cellStyle name="Normal 3 2 4 3 2 2 2 3 2" xfId="22664" xr:uid="{00000000-0005-0000-0000-00006D580000}"/>
    <cellStyle name="Normal 3 2 4 3 2 2 2 3 2 2" xfId="22665" xr:uid="{00000000-0005-0000-0000-00006E580000}"/>
    <cellStyle name="Normal 3 2 4 3 2 2 2 3 3" xfId="22666" xr:uid="{00000000-0005-0000-0000-00006F580000}"/>
    <cellStyle name="Normal 3 2 4 3 2 2 2 4" xfId="22667" xr:uid="{00000000-0005-0000-0000-000070580000}"/>
    <cellStyle name="Normal 3 2 4 3 2 2 2 4 2" xfId="22668" xr:uid="{00000000-0005-0000-0000-000071580000}"/>
    <cellStyle name="Normal 3 2 4 3 2 2 2 5" xfId="22669" xr:uid="{00000000-0005-0000-0000-000072580000}"/>
    <cellStyle name="Normal 3 2 4 3 2 2 3" xfId="22670" xr:uid="{00000000-0005-0000-0000-000073580000}"/>
    <cellStyle name="Normal 3 2 4 3 2 2 3 2" xfId="22671" xr:uid="{00000000-0005-0000-0000-000074580000}"/>
    <cellStyle name="Normal 3 2 4 3 2 2 3 2 2" xfId="22672" xr:uid="{00000000-0005-0000-0000-000075580000}"/>
    <cellStyle name="Normal 3 2 4 3 2 2 3 2 2 2" xfId="22673" xr:uid="{00000000-0005-0000-0000-000076580000}"/>
    <cellStyle name="Normal 3 2 4 3 2 2 3 2 3" xfId="22674" xr:uid="{00000000-0005-0000-0000-000077580000}"/>
    <cellStyle name="Normal 3 2 4 3 2 2 3 3" xfId="22675" xr:uid="{00000000-0005-0000-0000-000078580000}"/>
    <cellStyle name="Normal 3 2 4 3 2 2 3 3 2" xfId="22676" xr:uid="{00000000-0005-0000-0000-000079580000}"/>
    <cellStyle name="Normal 3 2 4 3 2 2 3 4" xfId="22677" xr:uid="{00000000-0005-0000-0000-00007A580000}"/>
    <cellStyle name="Normal 3 2 4 3 2 2 4" xfId="22678" xr:uid="{00000000-0005-0000-0000-00007B580000}"/>
    <cellStyle name="Normal 3 2 4 3 2 2 4 2" xfId="22679" xr:uid="{00000000-0005-0000-0000-00007C580000}"/>
    <cellStyle name="Normal 3 2 4 3 2 2 4 2 2" xfId="22680" xr:uid="{00000000-0005-0000-0000-00007D580000}"/>
    <cellStyle name="Normal 3 2 4 3 2 2 4 2 2 2" xfId="22681" xr:uid="{00000000-0005-0000-0000-00007E580000}"/>
    <cellStyle name="Normal 3 2 4 3 2 2 4 2 3" xfId="22682" xr:uid="{00000000-0005-0000-0000-00007F580000}"/>
    <cellStyle name="Normal 3 2 4 3 2 2 4 3" xfId="22683" xr:uid="{00000000-0005-0000-0000-000080580000}"/>
    <cellStyle name="Normal 3 2 4 3 2 2 4 3 2" xfId="22684" xr:uid="{00000000-0005-0000-0000-000081580000}"/>
    <cellStyle name="Normal 3 2 4 3 2 2 4 4" xfId="22685" xr:uid="{00000000-0005-0000-0000-000082580000}"/>
    <cellStyle name="Normal 3 2 4 3 2 2 5" xfId="22686" xr:uid="{00000000-0005-0000-0000-000083580000}"/>
    <cellStyle name="Normal 3 2 4 3 2 2 5 2" xfId="22687" xr:uid="{00000000-0005-0000-0000-000084580000}"/>
    <cellStyle name="Normal 3 2 4 3 2 2 5 2 2" xfId="22688" xr:uid="{00000000-0005-0000-0000-000085580000}"/>
    <cellStyle name="Normal 3 2 4 3 2 2 5 3" xfId="22689" xr:uid="{00000000-0005-0000-0000-000086580000}"/>
    <cellStyle name="Normal 3 2 4 3 2 2 6" xfId="22690" xr:uid="{00000000-0005-0000-0000-000087580000}"/>
    <cellStyle name="Normal 3 2 4 3 2 2 6 2" xfId="22691" xr:uid="{00000000-0005-0000-0000-000088580000}"/>
    <cellStyle name="Normal 3 2 4 3 2 2 7" xfId="22692" xr:uid="{00000000-0005-0000-0000-000089580000}"/>
    <cellStyle name="Normal 3 2 4 3 2 2 7 2" xfId="22693" xr:uid="{00000000-0005-0000-0000-00008A580000}"/>
    <cellStyle name="Normal 3 2 4 3 2 2 8" xfId="22694" xr:uid="{00000000-0005-0000-0000-00008B580000}"/>
    <cellStyle name="Normal 3 2 4 3 2 3" xfId="22695" xr:uid="{00000000-0005-0000-0000-00008C580000}"/>
    <cellStyle name="Normal 3 2 4 3 2 3 2" xfId="22696" xr:uid="{00000000-0005-0000-0000-00008D580000}"/>
    <cellStyle name="Normal 3 2 4 3 2 3 2 2" xfId="22697" xr:uid="{00000000-0005-0000-0000-00008E580000}"/>
    <cellStyle name="Normal 3 2 4 3 2 3 2 2 2" xfId="22698" xr:uid="{00000000-0005-0000-0000-00008F580000}"/>
    <cellStyle name="Normal 3 2 4 3 2 3 2 2 2 2" xfId="22699" xr:uid="{00000000-0005-0000-0000-000090580000}"/>
    <cellStyle name="Normal 3 2 4 3 2 3 2 2 3" xfId="22700" xr:uid="{00000000-0005-0000-0000-000091580000}"/>
    <cellStyle name="Normal 3 2 4 3 2 3 2 3" xfId="22701" xr:uid="{00000000-0005-0000-0000-000092580000}"/>
    <cellStyle name="Normal 3 2 4 3 2 3 2 3 2" xfId="22702" xr:uid="{00000000-0005-0000-0000-000093580000}"/>
    <cellStyle name="Normal 3 2 4 3 2 3 2 4" xfId="22703" xr:uid="{00000000-0005-0000-0000-000094580000}"/>
    <cellStyle name="Normal 3 2 4 3 2 3 3" xfId="22704" xr:uid="{00000000-0005-0000-0000-000095580000}"/>
    <cellStyle name="Normal 3 2 4 3 2 3 3 2" xfId="22705" xr:uid="{00000000-0005-0000-0000-000096580000}"/>
    <cellStyle name="Normal 3 2 4 3 2 3 3 2 2" xfId="22706" xr:uid="{00000000-0005-0000-0000-000097580000}"/>
    <cellStyle name="Normal 3 2 4 3 2 3 3 3" xfId="22707" xr:uid="{00000000-0005-0000-0000-000098580000}"/>
    <cellStyle name="Normal 3 2 4 3 2 3 4" xfId="22708" xr:uid="{00000000-0005-0000-0000-000099580000}"/>
    <cellStyle name="Normal 3 2 4 3 2 3 4 2" xfId="22709" xr:uid="{00000000-0005-0000-0000-00009A580000}"/>
    <cellStyle name="Normal 3 2 4 3 2 3 5" xfId="22710" xr:uid="{00000000-0005-0000-0000-00009B580000}"/>
    <cellStyle name="Normal 3 2 4 3 2 4" xfId="22711" xr:uid="{00000000-0005-0000-0000-00009C580000}"/>
    <cellStyle name="Normal 3 2 4 3 2 4 2" xfId="22712" xr:uid="{00000000-0005-0000-0000-00009D580000}"/>
    <cellStyle name="Normal 3 2 4 3 2 4 2 2" xfId="22713" xr:uid="{00000000-0005-0000-0000-00009E580000}"/>
    <cellStyle name="Normal 3 2 4 3 2 4 2 2 2" xfId="22714" xr:uid="{00000000-0005-0000-0000-00009F580000}"/>
    <cellStyle name="Normal 3 2 4 3 2 4 2 3" xfId="22715" xr:uid="{00000000-0005-0000-0000-0000A0580000}"/>
    <cellStyle name="Normal 3 2 4 3 2 4 3" xfId="22716" xr:uid="{00000000-0005-0000-0000-0000A1580000}"/>
    <cellStyle name="Normal 3 2 4 3 2 4 3 2" xfId="22717" xr:uid="{00000000-0005-0000-0000-0000A2580000}"/>
    <cellStyle name="Normal 3 2 4 3 2 4 4" xfId="22718" xr:uid="{00000000-0005-0000-0000-0000A3580000}"/>
    <cellStyle name="Normal 3 2 4 3 2 5" xfId="22719" xr:uid="{00000000-0005-0000-0000-0000A4580000}"/>
    <cellStyle name="Normal 3 2 4 3 2 5 2" xfId="22720" xr:uid="{00000000-0005-0000-0000-0000A5580000}"/>
    <cellStyle name="Normal 3 2 4 3 2 5 2 2" xfId="22721" xr:uid="{00000000-0005-0000-0000-0000A6580000}"/>
    <cellStyle name="Normal 3 2 4 3 2 5 2 2 2" xfId="22722" xr:uid="{00000000-0005-0000-0000-0000A7580000}"/>
    <cellStyle name="Normal 3 2 4 3 2 5 2 3" xfId="22723" xr:uid="{00000000-0005-0000-0000-0000A8580000}"/>
    <cellStyle name="Normal 3 2 4 3 2 5 3" xfId="22724" xr:uid="{00000000-0005-0000-0000-0000A9580000}"/>
    <cellStyle name="Normal 3 2 4 3 2 5 3 2" xfId="22725" xr:uid="{00000000-0005-0000-0000-0000AA580000}"/>
    <cellStyle name="Normal 3 2 4 3 2 5 4" xfId="22726" xr:uid="{00000000-0005-0000-0000-0000AB580000}"/>
    <cellStyle name="Normal 3 2 4 3 2 6" xfId="22727" xr:uid="{00000000-0005-0000-0000-0000AC580000}"/>
    <cellStyle name="Normal 3 2 4 3 2 6 2" xfId="22728" xr:uid="{00000000-0005-0000-0000-0000AD580000}"/>
    <cellStyle name="Normal 3 2 4 3 2 6 2 2" xfId="22729" xr:uid="{00000000-0005-0000-0000-0000AE580000}"/>
    <cellStyle name="Normal 3 2 4 3 2 6 3" xfId="22730" xr:uid="{00000000-0005-0000-0000-0000AF580000}"/>
    <cellStyle name="Normal 3 2 4 3 2 7" xfId="22731" xr:uid="{00000000-0005-0000-0000-0000B0580000}"/>
    <cellStyle name="Normal 3 2 4 3 2 7 2" xfId="22732" xr:uid="{00000000-0005-0000-0000-0000B1580000}"/>
    <cellStyle name="Normal 3 2 4 3 2 8" xfId="22733" xr:uid="{00000000-0005-0000-0000-0000B2580000}"/>
    <cellStyle name="Normal 3 2 4 3 2 8 2" xfId="22734" xr:uid="{00000000-0005-0000-0000-0000B3580000}"/>
    <cellStyle name="Normal 3 2 4 3 2 9" xfId="22735" xr:uid="{00000000-0005-0000-0000-0000B4580000}"/>
    <cellStyle name="Normal 3 2 4 3 3" xfId="22736" xr:uid="{00000000-0005-0000-0000-0000B5580000}"/>
    <cellStyle name="Normal 3 2 4 3 3 2" xfId="22737" xr:uid="{00000000-0005-0000-0000-0000B6580000}"/>
    <cellStyle name="Normal 3 2 4 3 3 2 2" xfId="22738" xr:uid="{00000000-0005-0000-0000-0000B7580000}"/>
    <cellStyle name="Normal 3 2 4 3 3 2 2 2" xfId="22739" xr:uid="{00000000-0005-0000-0000-0000B8580000}"/>
    <cellStyle name="Normal 3 2 4 3 3 2 2 2 2" xfId="22740" xr:uid="{00000000-0005-0000-0000-0000B9580000}"/>
    <cellStyle name="Normal 3 2 4 3 3 2 2 2 2 2" xfId="22741" xr:uid="{00000000-0005-0000-0000-0000BA580000}"/>
    <cellStyle name="Normal 3 2 4 3 3 2 2 2 3" xfId="22742" xr:uid="{00000000-0005-0000-0000-0000BB580000}"/>
    <cellStyle name="Normal 3 2 4 3 3 2 2 3" xfId="22743" xr:uid="{00000000-0005-0000-0000-0000BC580000}"/>
    <cellStyle name="Normal 3 2 4 3 3 2 2 3 2" xfId="22744" xr:uid="{00000000-0005-0000-0000-0000BD580000}"/>
    <cellStyle name="Normal 3 2 4 3 3 2 2 4" xfId="22745" xr:uid="{00000000-0005-0000-0000-0000BE580000}"/>
    <cellStyle name="Normal 3 2 4 3 3 2 3" xfId="22746" xr:uid="{00000000-0005-0000-0000-0000BF580000}"/>
    <cellStyle name="Normal 3 2 4 3 3 2 3 2" xfId="22747" xr:uid="{00000000-0005-0000-0000-0000C0580000}"/>
    <cellStyle name="Normal 3 2 4 3 3 2 3 2 2" xfId="22748" xr:uid="{00000000-0005-0000-0000-0000C1580000}"/>
    <cellStyle name="Normal 3 2 4 3 3 2 3 3" xfId="22749" xr:uid="{00000000-0005-0000-0000-0000C2580000}"/>
    <cellStyle name="Normal 3 2 4 3 3 2 4" xfId="22750" xr:uid="{00000000-0005-0000-0000-0000C3580000}"/>
    <cellStyle name="Normal 3 2 4 3 3 2 4 2" xfId="22751" xr:uid="{00000000-0005-0000-0000-0000C4580000}"/>
    <cellStyle name="Normal 3 2 4 3 3 2 5" xfId="22752" xr:uid="{00000000-0005-0000-0000-0000C5580000}"/>
    <cellStyle name="Normal 3 2 4 3 3 3" xfId="22753" xr:uid="{00000000-0005-0000-0000-0000C6580000}"/>
    <cellStyle name="Normal 3 2 4 3 3 3 2" xfId="22754" xr:uid="{00000000-0005-0000-0000-0000C7580000}"/>
    <cellStyle name="Normal 3 2 4 3 3 3 2 2" xfId="22755" xr:uid="{00000000-0005-0000-0000-0000C8580000}"/>
    <cellStyle name="Normal 3 2 4 3 3 3 2 2 2" xfId="22756" xr:uid="{00000000-0005-0000-0000-0000C9580000}"/>
    <cellStyle name="Normal 3 2 4 3 3 3 2 3" xfId="22757" xr:uid="{00000000-0005-0000-0000-0000CA580000}"/>
    <cellStyle name="Normal 3 2 4 3 3 3 3" xfId="22758" xr:uid="{00000000-0005-0000-0000-0000CB580000}"/>
    <cellStyle name="Normal 3 2 4 3 3 3 3 2" xfId="22759" xr:uid="{00000000-0005-0000-0000-0000CC580000}"/>
    <cellStyle name="Normal 3 2 4 3 3 3 4" xfId="22760" xr:uid="{00000000-0005-0000-0000-0000CD580000}"/>
    <cellStyle name="Normal 3 2 4 3 3 4" xfId="22761" xr:uid="{00000000-0005-0000-0000-0000CE580000}"/>
    <cellStyle name="Normal 3 2 4 3 3 4 2" xfId="22762" xr:uid="{00000000-0005-0000-0000-0000CF580000}"/>
    <cellStyle name="Normal 3 2 4 3 3 4 2 2" xfId="22763" xr:uid="{00000000-0005-0000-0000-0000D0580000}"/>
    <cellStyle name="Normal 3 2 4 3 3 4 2 2 2" xfId="22764" xr:uid="{00000000-0005-0000-0000-0000D1580000}"/>
    <cellStyle name="Normal 3 2 4 3 3 4 2 3" xfId="22765" xr:uid="{00000000-0005-0000-0000-0000D2580000}"/>
    <cellStyle name="Normal 3 2 4 3 3 4 3" xfId="22766" xr:uid="{00000000-0005-0000-0000-0000D3580000}"/>
    <cellStyle name="Normal 3 2 4 3 3 4 3 2" xfId="22767" xr:uid="{00000000-0005-0000-0000-0000D4580000}"/>
    <cellStyle name="Normal 3 2 4 3 3 4 4" xfId="22768" xr:uid="{00000000-0005-0000-0000-0000D5580000}"/>
    <cellStyle name="Normal 3 2 4 3 3 5" xfId="22769" xr:uid="{00000000-0005-0000-0000-0000D6580000}"/>
    <cellStyle name="Normal 3 2 4 3 3 5 2" xfId="22770" xr:uid="{00000000-0005-0000-0000-0000D7580000}"/>
    <cellStyle name="Normal 3 2 4 3 3 5 2 2" xfId="22771" xr:uid="{00000000-0005-0000-0000-0000D8580000}"/>
    <cellStyle name="Normal 3 2 4 3 3 5 3" xfId="22772" xr:uid="{00000000-0005-0000-0000-0000D9580000}"/>
    <cellStyle name="Normal 3 2 4 3 3 6" xfId="22773" xr:uid="{00000000-0005-0000-0000-0000DA580000}"/>
    <cellStyle name="Normal 3 2 4 3 3 6 2" xfId="22774" xr:uid="{00000000-0005-0000-0000-0000DB580000}"/>
    <cellStyle name="Normal 3 2 4 3 3 7" xfId="22775" xr:uid="{00000000-0005-0000-0000-0000DC580000}"/>
    <cellStyle name="Normal 3 2 4 3 3 7 2" xfId="22776" xr:uid="{00000000-0005-0000-0000-0000DD580000}"/>
    <cellStyle name="Normal 3 2 4 3 3 8" xfId="22777" xr:uid="{00000000-0005-0000-0000-0000DE580000}"/>
    <cellStyle name="Normal 3 2 4 3 4" xfId="22778" xr:uid="{00000000-0005-0000-0000-0000DF580000}"/>
    <cellStyle name="Normal 3 2 4 3 4 2" xfId="22779" xr:uid="{00000000-0005-0000-0000-0000E0580000}"/>
    <cellStyle name="Normal 3 2 4 3 4 2 2" xfId="22780" xr:uid="{00000000-0005-0000-0000-0000E1580000}"/>
    <cellStyle name="Normal 3 2 4 3 4 2 2 2" xfId="22781" xr:uid="{00000000-0005-0000-0000-0000E2580000}"/>
    <cellStyle name="Normal 3 2 4 3 4 2 2 2 2" xfId="22782" xr:uid="{00000000-0005-0000-0000-0000E3580000}"/>
    <cellStyle name="Normal 3 2 4 3 4 2 2 3" xfId="22783" xr:uid="{00000000-0005-0000-0000-0000E4580000}"/>
    <cellStyle name="Normal 3 2 4 3 4 2 3" xfId="22784" xr:uid="{00000000-0005-0000-0000-0000E5580000}"/>
    <cellStyle name="Normal 3 2 4 3 4 2 3 2" xfId="22785" xr:uid="{00000000-0005-0000-0000-0000E6580000}"/>
    <cellStyle name="Normal 3 2 4 3 4 2 4" xfId="22786" xr:uid="{00000000-0005-0000-0000-0000E7580000}"/>
    <cellStyle name="Normal 3 2 4 3 4 3" xfId="22787" xr:uid="{00000000-0005-0000-0000-0000E8580000}"/>
    <cellStyle name="Normal 3 2 4 3 4 3 2" xfId="22788" xr:uid="{00000000-0005-0000-0000-0000E9580000}"/>
    <cellStyle name="Normal 3 2 4 3 4 3 2 2" xfId="22789" xr:uid="{00000000-0005-0000-0000-0000EA580000}"/>
    <cellStyle name="Normal 3 2 4 3 4 3 3" xfId="22790" xr:uid="{00000000-0005-0000-0000-0000EB580000}"/>
    <cellStyle name="Normal 3 2 4 3 4 4" xfId="22791" xr:uid="{00000000-0005-0000-0000-0000EC580000}"/>
    <cellStyle name="Normal 3 2 4 3 4 4 2" xfId="22792" xr:uid="{00000000-0005-0000-0000-0000ED580000}"/>
    <cellStyle name="Normal 3 2 4 3 4 5" xfId="22793" xr:uid="{00000000-0005-0000-0000-0000EE580000}"/>
    <cellStyle name="Normal 3 2 4 3 5" xfId="22794" xr:uid="{00000000-0005-0000-0000-0000EF580000}"/>
    <cellStyle name="Normal 3 2 4 3 5 2" xfId="22795" xr:uid="{00000000-0005-0000-0000-0000F0580000}"/>
    <cellStyle name="Normal 3 2 4 3 5 2 2" xfId="22796" xr:uid="{00000000-0005-0000-0000-0000F1580000}"/>
    <cellStyle name="Normal 3 2 4 3 5 2 2 2" xfId="22797" xr:uid="{00000000-0005-0000-0000-0000F2580000}"/>
    <cellStyle name="Normal 3 2 4 3 5 2 3" xfId="22798" xr:uid="{00000000-0005-0000-0000-0000F3580000}"/>
    <cellStyle name="Normal 3 2 4 3 5 3" xfId="22799" xr:uid="{00000000-0005-0000-0000-0000F4580000}"/>
    <cellStyle name="Normal 3 2 4 3 5 3 2" xfId="22800" xr:uid="{00000000-0005-0000-0000-0000F5580000}"/>
    <cellStyle name="Normal 3 2 4 3 5 4" xfId="22801" xr:uid="{00000000-0005-0000-0000-0000F6580000}"/>
    <cellStyle name="Normal 3 2 4 3 6" xfId="22802" xr:uid="{00000000-0005-0000-0000-0000F7580000}"/>
    <cellStyle name="Normal 3 2 4 3 6 2" xfId="22803" xr:uid="{00000000-0005-0000-0000-0000F8580000}"/>
    <cellStyle name="Normal 3 2 4 3 6 2 2" xfId="22804" xr:uid="{00000000-0005-0000-0000-0000F9580000}"/>
    <cellStyle name="Normal 3 2 4 3 6 2 2 2" xfId="22805" xr:uid="{00000000-0005-0000-0000-0000FA580000}"/>
    <cellStyle name="Normal 3 2 4 3 6 2 3" xfId="22806" xr:uid="{00000000-0005-0000-0000-0000FB580000}"/>
    <cellStyle name="Normal 3 2 4 3 6 3" xfId="22807" xr:uid="{00000000-0005-0000-0000-0000FC580000}"/>
    <cellStyle name="Normal 3 2 4 3 6 3 2" xfId="22808" xr:uid="{00000000-0005-0000-0000-0000FD580000}"/>
    <cellStyle name="Normal 3 2 4 3 6 4" xfId="22809" xr:uid="{00000000-0005-0000-0000-0000FE580000}"/>
    <cellStyle name="Normal 3 2 4 3 7" xfId="22810" xr:uid="{00000000-0005-0000-0000-0000FF580000}"/>
    <cellStyle name="Normal 3 2 4 3 7 2" xfId="22811" xr:uid="{00000000-0005-0000-0000-000000590000}"/>
    <cellStyle name="Normal 3 2 4 3 7 2 2" xfId="22812" xr:uid="{00000000-0005-0000-0000-000001590000}"/>
    <cellStyle name="Normal 3 2 4 3 7 3" xfId="22813" xr:uid="{00000000-0005-0000-0000-000002590000}"/>
    <cellStyle name="Normal 3 2 4 3 8" xfId="22814" xr:uid="{00000000-0005-0000-0000-000003590000}"/>
    <cellStyle name="Normal 3 2 4 3 8 2" xfId="22815" xr:uid="{00000000-0005-0000-0000-000004590000}"/>
    <cellStyle name="Normal 3 2 4 3 9" xfId="22816" xr:uid="{00000000-0005-0000-0000-000005590000}"/>
    <cellStyle name="Normal 3 2 4 3 9 2" xfId="22817" xr:uid="{00000000-0005-0000-0000-000006590000}"/>
    <cellStyle name="Normal 3 2 4 4" xfId="22818" xr:uid="{00000000-0005-0000-0000-000007590000}"/>
    <cellStyle name="Normal 3 2 4 4 10" xfId="22819" xr:uid="{00000000-0005-0000-0000-000008590000}"/>
    <cellStyle name="Normal 3 2 4 4 2" xfId="22820" xr:uid="{00000000-0005-0000-0000-000009590000}"/>
    <cellStyle name="Normal 3 2 4 4 2 2" xfId="22821" xr:uid="{00000000-0005-0000-0000-00000A590000}"/>
    <cellStyle name="Normal 3 2 4 4 2 2 2" xfId="22822" xr:uid="{00000000-0005-0000-0000-00000B590000}"/>
    <cellStyle name="Normal 3 2 4 4 2 2 2 2" xfId="22823" xr:uid="{00000000-0005-0000-0000-00000C590000}"/>
    <cellStyle name="Normal 3 2 4 4 2 2 2 2 2" xfId="22824" xr:uid="{00000000-0005-0000-0000-00000D590000}"/>
    <cellStyle name="Normal 3 2 4 4 2 2 2 2 2 2" xfId="22825" xr:uid="{00000000-0005-0000-0000-00000E590000}"/>
    <cellStyle name="Normal 3 2 4 4 2 2 2 2 2 2 2" xfId="22826" xr:uid="{00000000-0005-0000-0000-00000F590000}"/>
    <cellStyle name="Normal 3 2 4 4 2 2 2 2 2 3" xfId="22827" xr:uid="{00000000-0005-0000-0000-000010590000}"/>
    <cellStyle name="Normal 3 2 4 4 2 2 2 2 3" xfId="22828" xr:uid="{00000000-0005-0000-0000-000011590000}"/>
    <cellStyle name="Normal 3 2 4 4 2 2 2 2 3 2" xfId="22829" xr:uid="{00000000-0005-0000-0000-000012590000}"/>
    <cellStyle name="Normal 3 2 4 4 2 2 2 2 4" xfId="22830" xr:uid="{00000000-0005-0000-0000-000013590000}"/>
    <cellStyle name="Normal 3 2 4 4 2 2 2 3" xfId="22831" xr:uid="{00000000-0005-0000-0000-000014590000}"/>
    <cellStyle name="Normal 3 2 4 4 2 2 2 3 2" xfId="22832" xr:uid="{00000000-0005-0000-0000-000015590000}"/>
    <cellStyle name="Normal 3 2 4 4 2 2 2 3 2 2" xfId="22833" xr:uid="{00000000-0005-0000-0000-000016590000}"/>
    <cellStyle name="Normal 3 2 4 4 2 2 2 3 3" xfId="22834" xr:uid="{00000000-0005-0000-0000-000017590000}"/>
    <cellStyle name="Normal 3 2 4 4 2 2 2 4" xfId="22835" xr:uid="{00000000-0005-0000-0000-000018590000}"/>
    <cellStyle name="Normal 3 2 4 4 2 2 2 4 2" xfId="22836" xr:uid="{00000000-0005-0000-0000-000019590000}"/>
    <cellStyle name="Normal 3 2 4 4 2 2 2 5" xfId="22837" xr:uid="{00000000-0005-0000-0000-00001A590000}"/>
    <cellStyle name="Normal 3 2 4 4 2 2 3" xfId="22838" xr:uid="{00000000-0005-0000-0000-00001B590000}"/>
    <cellStyle name="Normal 3 2 4 4 2 2 3 2" xfId="22839" xr:uid="{00000000-0005-0000-0000-00001C590000}"/>
    <cellStyle name="Normal 3 2 4 4 2 2 3 2 2" xfId="22840" xr:uid="{00000000-0005-0000-0000-00001D590000}"/>
    <cellStyle name="Normal 3 2 4 4 2 2 3 2 2 2" xfId="22841" xr:uid="{00000000-0005-0000-0000-00001E590000}"/>
    <cellStyle name="Normal 3 2 4 4 2 2 3 2 3" xfId="22842" xr:uid="{00000000-0005-0000-0000-00001F590000}"/>
    <cellStyle name="Normal 3 2 4 4 2 2 3 3" xfId="22843" xr:uid="{00000000-0005-0000-0000-000020590000}"/>
    <cellStyle name="Normal 3 2 4 4 2 2 3 3 2" xfId="22844" xr:uid="{00000000-0005-0000-0000-000021590000}"/>
    <cellStyle name="Normal 3 2 4 4 2 2 3 4" xfId="22845" xr:uid="{00000000-0005-0000-0000-000022590000}"/>
    <cellStyle name="Normal 3 2 4 4 2 2 4" xfId="22846" xr:uid="{00000000-0005-0000-0000-000023590000}"/>
    <cellStyle name="Normal 3 2 4 4 2 2 4 2" xfId="22847" xr:uid="{00000000-0005-0000-0000-000024590000}"/>
    <cellStyle name="Normal 3 2 4 4 2 2 4 2 2" xfId="22848" xr:uid="{00000000-0005-0000-0000-000025590000}"/>
    <cellStyle name="Normal 3 2 4 4 2 2 4 2 2 2" xfId="22849" xr:uid="{00000000-0005-0000-0000-000026590000}"/>
    <cellStyle name="Normal 3 2 4 4 2 2 4 2 3" xfId="22850" xr:uid="{00000000-0005-0000-0000-000027590000}"/>
    <cellStyle name="Normal 3 2 4 4 2 2 4 3" xfId="22851" xr:uid="{00000000-0005-0000-0000-000028590000}"/>
    <cellStyle name="Normal 3 2 4 4 2 2 4 3 2" xfId="22852" xr:uid="{00000000-0005-0000-0000-000029590000}"/>
    <cellStyle name="Normal 3 2 4 4 2 2 4 4" xfId="22853" xr:uid="{00000000-0005-0000-0000-00002A590000}"/>
    <cellStyle name="Normal 3 2 4 4 2 2 5" xfId="22854" xr:uid="{00000000-0005-0000-0000-00002B590000}"/>
    <cellStyle name="Normal 3 2 4 4 2 2 5 2" xfId="22855" xr:uid="{00000000-0005-0000-0000-00002C590000}"/>
    <cellStyle name="Normal 3 2 4 4 2 2 5 2 2" xfId="22856" xr:uid="{00000000-0005-0000-0000-00002D590000}"/>
    <cellStyle name="Normal 3 2 4 4 2 2 5 3" xfId="22857" xr:uid="{00000000-0005-0000-0000-00002E590000}"/>
    <cellStyle name="Normal 3 2 4 4 2 2 6" xfId="22858" xr:uid="{00000000-0005-0000-0000-00002F590000}"/>
    <cellStyle name="Normal 3 2 4 4 2 2 6 2" xfId="22859" xr:uid="{00000000-0005-0000-0000-000030590000}"/>
    <cellStyle name="Normal 3 2 4 4 2 2 7" xfId="22860" xr:uid="{00000000-0005-0000-0000-000031590000}"/>
    <cellStyle name="Normal 3 2 4 4 2 2 7 2" xfId="22861" xr:uid="{00000000-0005-0000-0000-000032590000}"/>
    <cellStyle name="Normal 3 2 4 4 2 2 8" xfId="22862" xr:uid="{00000000-0005-0000-0000-000033590000}"/>
    <cellStyle name="Normal 3 2 4 4 2 3" xfId="22863" xr:uid="{00000000-0005-0000-0000-000034590000}"/>
    <cellStyle name="Normal 3 2 4 4 2 3 2" xfId="22864" xr:uid="{00000000-0005-0000-0000-000035590000}"/>
    <cellStyle name="Normal 3 2 4 4 2 3 2 2" xfId="22865" xr:uid="{00000000-0005-0000-0000-000036590000}"/>
    <cellStyle name="Normal 3 2 4 4 2 3 2 2 2" xfId="22866" xr:uid="{00000000-0005-0000-0000-000037590000}"/>
    <cellStyle name="Normal 3 2 4 4 2 3 2 2 2 2" xfId="22867" xr:uid="{00000000-0005-0000-0000-000038590000}"/>
    <cellStyle name="Normal 3 2 4 4 2 3 2 2 3" xfId="22868" xr:uid="{00000000-0005-0000-0000-000039590000}"/>
    <cellStyle name="Normal 3 2 4 4 2 3 2 3" xfId="22869" xr:uid="{00000000-0005-0000-0000-00003A590000}"/>
    <cellStyle name="Normal 3 2 4 4 2 3 2 3 2" xfId="22870" xr:uid="{00000000-0005-0000-0000-00003B590000}"/>
    <cellStyle name="Normal 3 2 4 4 2 3 2 4" xfId="22871" xr:uid="{00000000-0005-0000-0000-00003C590000}"/>
    <cellStyle name="Normal 3 2 4 4 2 3 3" xfId="22872" xr:uid="{00000000-0005-0000-0000-00003D590000}"/>
    <cellStyle name="Normal 3 2 4 4 2 3 3 2" xfId="22873" xr:uid="{00000000-0005-0000-0000-00003E590000}"/>
    <cellStyle name="Normal 3 2 4 4 2 3 3 2 2" xfId="22874" xr:uid="{00000000-0005-0000-0000-00003F590000}"/>
    <cellStyle name="Normal 3 2 4 4 2 3 3 3" xfId="22875" xr:uid="{00000000-0005-0000-0000-000040590000}"/>
    <cellStyle name="Normal 3 2 4 4 2 3 4" xfId="22876" xr:uid="{00000000-0005-0000-0000-000041590000}"/>
    <cellStyle name="Normal 3 2 4 4 2 3 4 2" xfId="22877" xr:uid="{00000000-0005-0000-0000-000042590000}"/>
    <cellStyle name="Normal 3 2 4 4 2 3 5" xfId="22878" xr:uid="{00000000-0005-0000-0000-000043590000}"/>
    <cellStyle name="Normal 3 2 4 4 2 4" xfId="22879" xr:uid="{00000000-0005-0000-0000-000044590000}"/>
    <cellStyle name="Normal 3 2 4 4 2 4 2" xfId="22880" xr:uid="{00000000-0005-0000-0000-000045590000}"/>
    <cellStyle name="Normal 3 2 4 4 2 4 2 2" xfId="22881" xr:uid="{00000000-0005-0000-0000-000046590000}"/>
    <cellStyle name="Normal 3 2 4 4 2 4 2 2 2" xfId="22882" xr:uid="{00000000-0005-0000-0000-000047590000}"/>
    <cellStyle name="Normal 3 2 4 4 2 4 2 3" xfId="22883" xr:uid="{00000000-0005-0000-0000-000048590000}"/>
    <cellStyle name="Normal 3 2 4 4 2 4 3" xfId="22884" xr:uid="{00000000-0005-0000-0000-000049590000}"/>
    <cellStyle name="Normal 3 2 4 4 2 4 3 2" xfId="22885" xr:uid="{00000000-0005-0000-0000-00004A590000}"/>
    <cellStyle name="Normal 3 2 4 4 2 4 4" xfId="22886" xr:uid="{00000000-0005-0000-0000-00004B590000}"/>
    <cellStyle name="Normal 3 2 4 4 2 5" xfId="22887" xr:uid="{00000000-0005-0000-0000-00004C590000}"/>
    <cellStyle name="Normal 3 2 4 4 2 5 2" xfId="22888" xr:uid="{00000000-0005-0000-0000-00004D590000}"/>
    <cellStyle name="Normal 3 2 4 4 2 5 2 2" xfId="22889" xr:uid="{00000000-0005-0000-0000-00004E590000}"/>
    <cellStyle name="Normal 3 2 4 4 2 5 2 2 2" xfId="22890" xr:uid="{00000000-0005-0000-0000-00004F590000}"/>
    <cellStyle name="Normal 3 2 4 4 2 5 2 3" xfId="22891" xr:uid="{00000000-0005-0000-0000-000050590000}"/>
    <cellStyle name="Normal 3 2 4 4 2 5 3" xfId="22892" xr:uid="{00000000-0005-0000-0000-000051590000}"/>
    <cellStyle name="Normal 3 2 4 4 2 5 3 2" xfId="22893" xr:uid="{00000000-0005-0000-0000-000052590000}"/>
    <cellStyle name="Normal 3 2 4 4 2 5 4" xfId="22894" xr:uid="{00000000-0005-0000-0000-000053590000}"/>
    <cellStyle name="Normal 3 2 4 4 2 6" xfId="22895" xr:uid="{00000000-0005-0000-0000-000054590000}"/>
    <cellStyle name="Normal 3 2 4 4 2 6 2" xfId="22896" xr:uid="{00000000-0005-0000-0000-000055590000}"/>
    <cellStyle name="Normal 3 2 4 4 2 6 2 2" xfId="22897" xr:uid="{00000000-0005-0000-0000-000056590000}"/>
    <cellStyle name="Normal 3 2 4 4 2 6 3" xfId="22898" xr:uid="{00000000-0005-0000-0000-000057590000}"/>
    <cellStyle name="Normal 3 2 4 4 2 7" xfId="22899" xr:uid="{00000000-0005-0000-0000-000058590000}"/>
    <cellStyle name="Normal 3 2 4 4 2 7 2" xfId="22900" xr:uid="{00000000-0005-0000-0000-000059590000}"/>
    <cellStyle name="Normal 3 2 4 4 2 8" xfId="22901" xr:uid="{00000000-0005-0000-0000-00005A590000}"/>
    <cellStyle name="Normal 3 2 4 4 2 8 2" xfId="22902" xr:uid="{00000000-0005-0000-0000-00005B590000}"/>
    <cellStyle name="Normal 3 2 4 4 2 9" xfId="22903" xr:uid="{00000000-0005-0000-0000-00005C590000}"/>
    <cellStyle name="Normal 3 2 4 4 3" xfId="22904" xr:uid="{00000000-0005-0000-0000-00005D590000}"/>
    <cellStyle name="Normal 3 2 4 4 3 2" xfId="22905" xr:uid="{00000000-0005-0000-0000-00005E590000}"/>
    <cellStyle name="Normal 3 2 4 4 3 2 2" xfId="22906" xr:uid="{00000000-0005-0000-0000-00005F590000}"/>
    <cellStyle name="Normal 3 2 4 4 3 2 2 2" xfId="22907" xr:uid="{00000000-0005-0000-0000-000060590000}"/>
    <cellStyle name="Normal 3 2 4 4 3 2 2 2 2" xfId="22908" xr:uid="{00000000-0005-0000-0000-000061590000}"/>
    <cellStyle name="Normal 3 2 4 4 3 2 2 2 2 2" xfId="22909" xr:uid="{00000000-0005-0000-0000-000062590000}"/>
    <cellStyle name="Normal 3 2 4 4 3 2 2 2 3" xfId="22910" xr:uid="{00000000-0005-0000-0000-000063590000}"/>
    <cellStyle name="Normal 3 2 4 4 3 2 2 3" xfId="22911" xr:uid="{00000000-0005-0000-0000-000064590000}"/>
    <cellStyle name="Normal 3 2 4 4 3 2 2 3 2" xfId="22912" xr:uid="{00000000-0005-0000-0000-000065590000}"/>
    <cellStyle name="Normal 3 2 4 4 3 2 2 4" xfId="22913" xr:uid="{00000000-0005-0000-0000-000066590000}"/>
    <cellStyle name="Normal 3 2 4 4 3 2 3" xfId="22914" xr:uid="{00000000-0005-0000-0000-000067590000}"/>
    <cellStyle name="Normal 3 2 4 4 3 2 3 2" xfId="22915" xr:uid="{00000000-0005-0000-0000-000068590000}"/>
    <cellStyle name="Normal 3 2 4 4 3 2 3 2 2" xfId="22916" xr:uid="{00000000-0005-0000-0000-000069590000}"/>
    <cellStyle name="Normal 3 2 4 4 3 2 3 3" xfId="22917" xr:uid="{00000000-0005-0000-0000-00006A590000}"/>
    <cellStyle name="Normal 3 2 4 4 3 2 4" xfId="22918" xr:uid="{00000000-0005-0000-0000-00006B590000}"/>
    <cellStyle name="Normal 3 2 4 4 3 2 4 2" xfId="22919" xr:uid="{00000000-0005-0000-0000-00006C590000}"/>
    <cellStyle name="Normal 3 2 4 4 3 2 5" xfId="22920" xr:uid="{00000000-0005-0000-0000-00006D590000}"/>
    <cellStyle name="Normal 3 2 4 4 3 3" xfId="22921" xr:uid="{00000000-0005-0000-0000-00006E590000}"/>
    <cellStyle name="Normal 3 2 4 4 3 3 2" xfId="22922" xr:uid="{00000000-0005-0000-0000-00006F590000}"/>
    <cellStyle name="Normal 3 2 4 4 3 3 2 2" xfId="22923" xr:uid="{00000000-0005-0000-0000-000070590000}"/>
    <cellStyle name="Normal 3 2 4 4 3 3 2 2 2" xfId="22924" xr:uid="{00000000-0005-0000-0000-000071590000}"/>
    <cellStyle name="Normal 3 2 4 4 3 3 2 3" xfId="22925" xr:uid="{00000000-0005-0000-0000-000072590000}"/>
    <cellStyle name="Normal 3 2 4 4 3 3 3" xfId="22926" xr:uid="{00000000-0005-0000-0000-000073590000}"/>
    <cellStyle name="Normal 3 2 4 4 3 3 3 2" xfId="22927" xr:uid="{00000000-0005-0000-0000-000074590000}"/>
    <cellStyle name="Normal 3 2 4 4 3 3 4" xfId="22928" xr:uid="{00000000-0005-0000-0000-000075590000}"/>
    <cellStyle name="Normal 3 2 4 4 3 4" xfId="22929" xr:uid="{00000000-0005-0000-0000-000076590000}"/>
    <cellStyle name="Normal 3 2 4 4 3 4 2" xfId="22930" xr:uid="{00000000-0005-0000-0000-000077590000}"/>
    <cellStyle name="Normal 3 2 4 4 3 4 2 2" xfId="22931" xr:uid="{00000000-0005-0000-0000-000078590000}"/>
    <cellStyle name="Normal 3 2 4 4 3 4 2 2 2" xfId="22932" xr:uid="{00000000-0005-0000-0000-000079590000}"/>
    <cellStyle name="Normal 3 2 4 4 3 4 2 3" xfId="22933" xr:uid="{00000000-0005-0000-0000-00007A590000}"/>
    <cellStyle name="Normal 3 2 4 4 3 4 3" xfId="22934" xr:uid="{00000000-0005-0000-0000-00007B590000}"/>
    <cellStyle name="Normal 3 2 4 4 3 4 3 2" xfId="22935" xr:uid="{00000000-0005-0000-0000-00007C590000}"/>
    <cellStyle name="Normal 3 2 4 4 3 4 4" xfId="22936" xr:uid="{00000000-0005-0000-0000-00007D590000}"/>
    <cellStyle name="Normal 3 2 4 4 3 5" xfId="22937" xr:uid="{00000000-0005-0000-0000-00007E590000}"/>
    <cellStyle name="Normal 3 2 4 4 3 5 2" xfId="22938" xr:uid="{00000000-0005-0000-0000-00007F590000}"/>
    <cellStyle name="Normal 3 2 4 4 3 5 2 2" xfId="22939" xr:uid="{00000000-0005-0000-0000-000080590000}"/>
    <cellStyle name="Normal 3 2 4 4 3 5 3" xfId="22940" xr:uid="{00000000-0005-0000-0000-000081590000}"/>
    <cellStyle name="Normal 3 2 4 4 3 6" xfId="22941" xr:uid="{00000000-0005-0000-0000-000082590000}"/>
    <cellStyle name="Normal 3 2 4 4 3 6 2" xfId="22942" xr:uid="{00000000-0005-0000-0000-000083590000}"/>
    <cellStyle name="Normal 3 2 4 4 3 7" xfId="22943" xr:uid="{00000000-0005-0000-0000-000084590000}"/>
    <cellStyle name="Normal 3 2 4 4 3 7 2" xfId="22944" xr:uid="{00000000-0005-0000-0000-000085590000}"/>
    <cellStyle name="Normal 3 2 4 4 3 8" xfId="22945" xr:uid="{00000000-0005-0000-0000-000086590000}"/>
    <cellStyle name="Normal 3 2 4 4 4" xfId="22946" xr:uid="{00000000-0005-0000-0000-000087590000}"/>
    <cellStyle name="Normal 3 2 4 4 4 2" xfId="22947" xr:uid="{00000000-0005-0000-0000-000088590000}"/>
    <cellStyle name="Normal 3 2 4 4 4 2 2" xfId="22948" xr:uid="{00000000-0005-0000-0000-000089590000}"/>
    <cellStyle name="Normal 3 2 4 4 4 2 2 2" xfId="22949" xr:uid="{00000000-0005-0000-0000-00008A590000}"/>
    <cellStyle name="Normal 3 2 4 4 4 2 2 2 2" xfId="22950" xr:uid="{00000000-0005-0000-0000-00008B590000}"/>
    <cellStyle name="Normal 3 2 4 4 4 2 2 3" xfId="22951" xr:uid="{00000000-0005-0000-0000-00008C590000}"/>
    <cellStyle name="Normal 3 2 4 4 4 2 3" xfId="22952" xr:uid="{00000000-0005-0000-0000-00008D590000}"/>
    <cellStyle name="Normal 3 2 4 4 4 2 3 2" xfId="22953" xr:uid="{00000000-0005-0000-0000-00008E590000}"/>
    <cellStyle name="Normal 3 2 4 4 4 2 4" xfId="22954" xr:uid="{00000000-0005-0000-0000-00008F590000}"/>
    <cellStyle name="Normal 3 2 4 4 4 3" xfId="22955" xr:uid="{00000000-0005-0000-0000-000090590000}"/>
    <cellStyle name="Normal 3 2 4 4 4 3 2" xfId="22956" xr:uid="{00000000-0005-0000-0000-000091590000}"/>
    <cellStyle name="Normal 3 2 4 4 4 3 2 2" xfId="22957" xr:uid="{00000000-0005-0000-0000-000092590000}"/>
    <cellStyle name="Normal 3 2 4 4 4 3 3" xfId="22958" xr:uid="{00000000-0005-0000-0000-000093590000}"/>
    <cellStyle name="Normal 3 2 4 4 4 4" xfId="22959" xr:uid="{00000000-0005-0000-0000-000094590000}"/>
    <cellStyle name="Normal 3 2 4 4 4 4 2" xfId="22960" xr:uid="{00000000-0005-0000-0000-000095590000}"/>
    <cellStyle name="Normal 3 2 4 4 4 5" xfId="22961" xr:uid="{00000000-0005-0000-0000-000096590000}"/>
    <cellStyle name="Normal 3 2 4 4 5" xfId="22962" xr:uid="{00000000-0005-0000-0000-000097590000}"/>
    <cellStyle name="Normal 3 2 4 4 5 2" xfId="22963" xr:uid="{00000000-0005-0000-0000-000098590000}"/>
    <cellStyle name="Normal 3 2 4 4 5 2 2" xfId="22964" xr:uid="{00000000-0005-0000-0000-000099590000}"/>
    <cellStyle name="Normal 3 2 4 4 5 2 2 2" xfId="22965" xr:uid="{00000000-0005-0000-0000-00009A590000}"/>
    <cellStyle name="Normal 3 2 4 4 5 2 3" xfId="22966" xr:uid="{00000000-0005-0000-0000-00009B590000}"/>
    <cellStyle name="Normal 3 2 4 4 5 3" xfId="22967" xr:uid="{00000000-0005-0000-0000-00009C590000}"/>
    <cellStyle name="Normal 3 2 4 4 5 3 2" xfId="22968" xr:uid="{00000000-0005-0000-0000-00009D590000}"/>
    <cellStyle name="Normal 3 2 4 4 5 4" xfId="22969" xr:uid="{00000000-0005-0000-0000-00009E590000}"/>
    <cellStyle name="Normal 3 2 4 4 6" xfId="22970" xr:uid="{00000000-0005-0000-0000-00009F590000}"/>
    <cellStyle name="Normal 3 2 4 4 6 2" xfId="22971" xr:uid="{00000000-0005-0000-0000-0000A0590000}"/>
    <cellStyle name="Normal 3 2 4 4 6 2 2" xfId="22972" xr:uid="{00000000-0005-0000-0000-0000A1590000}"/>
    <cellStyle name="Normal 3 2 4 4 6 2 2 2" xfId="22973" xr:uid="{00000000-0005-0000-0000-0000A2590000}"/>
    <cellStyle name="Normal 3 2 4 4 6 2 3" xfId="22974" xr:uid="{00000000-0005-0000-0000-0000A3590000}"/>
    <cellStyle name="Normal 3 2 4 4 6 3" xfId="22975" xr:uid="{00000000-0005-0000-0000-0000A4590000}"/>
    <cellStyle name="Normal 3 2 4 4 6 3 2" xfId="22976" xr:uid="{00000000-0005-0000-0000-0000A5590000}"/>
    <cellStyle name="Normal 3 2 4 4 6 4" xfId="22977" xr:uid="{00000000-0005-0000-0000-0000A6590000}"/>
    <cellStyle name="Normal 3 2 4 4 7" xfId="22978" xr:uid="{00000000-0005-0000-0000-0000A7590000}"/>
    <cellStyle name="Normal 3 2 4 4 7 2" xfId="22979" xr:uid="{00000000-0005-0000-0000-0000A8590000}"/>
    <cellStyle name="Normal 3 2 4 4 7 2 2" xfId="22980" xr:uid="{00000000-0005-0000-0000-0000A9590000}"/>
    <cellStyle name="Normal 3 2 4 4 7 3" xfId="22981" xr:uid="{00000000-0005-0000-0000-0000AA590000}"/>
    <cellStyle name="Normal 3 2 4 4 8" xfId="22982" xr:uid="{00000000-0005-0000-0000-0000AB590000}"/>
    <cellStyle name="Normal 3 2 4 4 8 2" xfId="22983" xr:uid="{00000000-0005-0000-0000-0000AC590000}"/>
    <cellStyle name="Normal 3 2 4 4 9" xfId="22984" xr:uid="{00000000-0005-0000-0000-0000AD590000}"/>
    <cellStyle name="Normal 3 2 4 4 9 2" xfId="22985" xr:uid="{00000000-0005-0000-0000-0000AE590000}"/>
    <cellStyle name="Normal 3 2 4 5" xfId="22986" xr:uid="{00000000-0005-0000-0000-0000AF590000}"/>
    <cellStyle name="Normal 3 2 4 5 10" xfId="22987" xr:uid="{00000000-0005-0000-0000-0000B0590000}"/>
    <cellStyle name="Normal 3 2 4 5 2" xfId="22988" xr:uid="{00000000-0005-0000-0000-0000B1590000}"/>
    <cellStyle name="Normal 3 2 4 5 2 2" xfId="22989" xr:uid="{00000000-0005-0000-0000-0000B2590000}"/>
    <cellStyle name="Normal 3 2 4 5 2 2 2" xfId="22990" xr:uid="{00000000-0005-0000-0000-0000B3590000}"/>
    <cellStyle name="Normal 3 2 4 5 2 2 2 2" xfId="22991" xr:uid="{00000000-0005-0000-0000-0000B4590000}"/>
    <cellStyle name="Normal 3 2 4 5 2 2 2 2 2" xfId="22992" xr:uid="{00000000-0005-0000-0000-0000B5590000}"/>
    <cellStyle name="Normal 3 2 4 5 2 2 2 2 2 2" xfId="22993" xr:uid="{00000000-0005-0000-0000-0000B6590000}"/>
    <cellStyle name="Normal 3 2 4 5 2 2 2 2 2 2 2" xfId="22994" xr:uid="{00000000-0005-0000-0000-0000B7590000}"/>
    <cellStyle name="Normal 3 2 4 5 2 2 2 2 2 3" xfId="22995" xr:uid="{00000000-0005-0000-0000-0000B8590000}"/>
    <cellStyle name="Normal 3 2 4 5 2 2 2 2 3" xfId="22996" xr:uid="{00000000-0005-0000-0000-0000B9590000}"/>
    <cellStyle name="Normal 3 2 4 5 2 2 2 2 3 2" xfId="22997" xr:uid="{00000000-0005-0000-0000-0000BA590000}"/>
    <cellStyle name="Normal 3 2 4 5 2 2 2 2 4" xfId="22998" xr:uid="{00000000-0005-0000-0000-0000BB590000}"/>
    <cellStyle name="Normal 3 2 4 5 2 2 2 3" xfId="22999" xr:uid="{00000000-0005-0000-0000-0000BC590000}"/>
    <cellStyle name="Normal 3 2 4 5 2 2 2 3 2" xfId="23000" xr:uid="{00000000-0005-0000-0000-0000BD590000}"/>
    <cellStyle name="Normal 3 2 4 5 2 2 2 3 2 2" xfId="23001" xr:uid="{00000000-0005-0000-0000-0000BE590000}"/>
    <cellStyle name="Normal 3 2 4 5 2 2 2 3 3" xfId="23002" xr:uid="{00000000-0005-0000-0000-0000BF590000}"/>
    <cellStyle name="Normal 3 2 4 5 2 2 2 4" xfId="23003" xr:uid="{00000000-0005-0000-0000-0000C0590000}"/>
    <cellStyle name="Normal 3 2 4 5 2 2 2 4 2" xfId="23004" xr:uid="{00000000-0005-0000-0000-0000C1590000}"/>
    <cellStyle name="Normal 3 2 4 5 2 2 2 5" xfId="23005" xr:uid="{00000000-0005-0000-0000-0000C2590000}"/>
    <cellStyle name="Normal 3 2 4 5 2 2 3" xfId="23006" xr:uid="{00000000-0005-0000-0000-0000C3590000}"/>
    <cellStyle name="Normal 3 2 4 5 2 2 3 2" xfId="23007" xr:uid="{00000000-0005-0000-0000-0000C4590000}"/>
    <cellStyle name="Normal 3 2 4 5 2 2 3 2 2" xfId="23008" xr:uid="{00000000-0005-0000-0000-0000C5590000}"/>
    <cellStyle name="Normal 3 2 4 5 2 2 3 2 2 2" xfId="23009" xr:uid="{00000000-0005-0000-0000-0000C6590000}"/>
    <cellStyle name="Normal 3 2 4 5 2 2 3 2 3" xfId="23010" xr:uid="{00000000-0005-0000-0000-0000C7590000}"/>
    <cellStyle name="Normal 3 2 4 5 2 2 3 3" xfId="23011" xr:uid="{00000000-0005-0000-0000-0000C8590000}"/>
    <cellStyle name="Normal 3 2 4 5 2 2 3 3 2" xfId="23012" xr:uid="{00000000-0005-0000-0000-0000C9590000}"/>
    <cellStyle name="Normal 3 2 4 5 2 2 3 4" xfId="23013" xr:uid="{00000000-0005-0000-0000-0000CA590000}"/>
    <cellStyle name="Normal 3 2 4 5 2 2 4" xfId="23014" xr:uid="{00000000-0005-0000-0000-0000CB590000}"/>
    <cellStyle name="Normal 3 2 4 5 2 2 4 2" xfId="23015" xr:uid="{00000000-0005-0000-0000-0000CC590000}"/>
    <cellStyle name="Normal 3 2 4 5 2 2 4 2 2" xfId="23016" xr:uid="{00000000-0005-0000-0000-0000CD590000}"/>
    <cellStyle name="Normal 3 2 4 5 2 2 4 2 2 2" xfId="23017" xr:uid="{00000000-0005-0000-0000-0000CE590000}"/>
    <cellStyle name="Normal 3 2 4 5 2 2 4 2 3" xfId="23018" xr:uid="{00000000-0005-0000-0000-0000CF590000}"/>
    <cellStyle name="Normal 3 2 4 5 2 2 4 3" xfId="23019" xr:uid="{00000000-0005-0000-0000-0000D0590000}"/>
    <cellStyle name="Normal 3 2 4 5 2 2 4 3 2" xfId="23020" xr:uid="{00000000-0005-0000-0000-0000D1590000}"/>
    <cellStyle name="Normal 3 2 4 5 2 2 4 4" xfId="23021" xr:uid="{00000000-0005-0000-0000-0000D2590000}"/>
    <cellStyle name="Normal 3 2 4 5 2 2 5" xfId="23022" xr:uid="{00000000-0005-0000-0000-0000D3590000}"/>
    <cellStyle name="Normal 3 2 4 5 2 2 5 2" xfId="23023" xr:uid="{00000000-0005-0000-0000-0000D4590000}"/>
    <cellStyle name="Normal 3 2 4 5 2 2 5 2 2" xfId="23024" xr:uid="{00000000-0005-0000-0000-0000D5590000}"/>
    <cellStyle name="Normal 3 2 4 5 2 2 5 3" xfId="23025" xr:uid="{00000000-0005-0000-0000-0000D6590000}"/>
    <cellStyle name="Normal 3 2 4 5 2 2 6" xfId="23026" xr:uid="{00000000-0005-0000-0000-0000D7590000}"/>
    <cellStyle name="Normal 3 2 4 5 2 2 6 2" xfId="23027" xr:uid="{00000000-0005-0000-0000-0000D8590000}"/>
    <cellStyle name="Normal 3 2 4 5 2 2 7" xfId="23028" xr:uid="{00000000-0005-0000-0000-0000D9590000}"/>
    <cellStyle name="Normal 3 2 4 5 2 2 7 2" xfId="23029" xr:uid="{00000000-0005-0000-0000-0000DA590000}"/>
    <cellStyle name="Normal 3 2 4 5 2 2 8" xfId="23030" xr:uid="{00000000-0005-0000-0000-0000DB590000}"/>
    <cellStyle name="Normal 3 2 4 5 2 3" xfId="23031" xr:uid="{00000000-0005-0000-0000-0000DC590000}"/>
    <cellStyle name="Normal 3 2 4 5 2 3 2" xfId="23032" xr:uid="{00000000-0005-0000-0000-0000DD590000}"/>
    <cellStyle name="Normal 3 2 4 5 2 3 2 2" xfId="23033" xr:uid="{00000000-0005-0000-0000-0000DE590000}"/>
    <cellStyle name="Normal 3 2 4 5 2 3 2 2 2" xfId="23034" xr:uid="{00000000-0005-0000-0000-0000DF590000}"/>
    <cellStyle name="Normal 3 2 4 5 2 3 2 2 2 2" xfId="23035" xr:uid="{00000000-0005-0000-0000-0000E0590000}"/>
    <cellStyle name="Normal 3 2 4 5 2 3 2 2 3" xfId="23036" xr:uid="{00000000-0005-0000-0000-0000E1590000}"/>
    <cellStyle name="Normal 3 2 4 5 2 3 2 3" xfId="23037" xr:uid="{00000000-0005-0000-0000-0000E2590000}"/>
    <cellStyle name="Normal 3 2 4 5 2 3 2 3 2" xfId="23038" xr:uid="{00000000-0005-0000-0000-0000E3590000}"/>
    <cellStyle name="Normal 3 2 4 5 2 3 2 4" xfId="23039" xr:uid="{00000000-0005-0000-0000-0000E4590000}"/>
    <cellStyle name="Normal 3 2 4 5 2 3 3" xfId="23040" xr:uid="{00000000-0005-0000-0000-0000E5590000}"/>
    <cellStyle name="Normal 3 2 4 5 2 3 3 2" xfId="23041" xr:uid="{00000000-0005-0000-0000-0000E6590000}"/>
    <cellStyle name="Normal 3 2 4 5 2 3 3 2 2" xfId="23042" xr:uid="{00000000-0005-0000-0000-0000E7590000}"/>
    <cellStyle name="Normal 3 2 4 5 2 3 3 3" xfId="23043" xr:uid="{00000000-0005-0000-0000-0000E8590000}"/>
    <cellStyle name="Normal 3 2 4 5 2 3 4" xfId="23044" xr:uid="{00000000-0005-0000-0000-0000E9590000}"/>
    <cellStyle name="Normal 3 2 4 5 2 3 4 2" xfId="23045" xr:uid="{00000000-0005-0000-0000-0000EA590000}"/>
    <cellStyle name="Normal 3 2 4 5 2 3 5" xfId="23046" xr:uid="{00000000-0005-0000-0000-0000EB590000}"/>
    <cellStyle name="Normal 3 2 4 5 2 4" xfId="23047" xr:uid="{00000000-0005-0000-0000-0000EC590000}"/>
    <cellStyle name="Normal 3 2 4 5 2 4 2" xfId="23048" xr:uid="{00000000-0005-0000-0000-0000ED590000}"/>
    <cellStyle name="Normal 3 2 4 5 2 4 2 2" xfId="23049" xr:uid="{00000000-0005-0000-0000-0000EE590000}"/>
    <cellStyle name="Normal 3 2 4 5 2 4 2 2 2" xfId="23050" xr:uid="{00000000-0005-0000-0000-0000EF590000}"/>
    <cellStyle name="Normal 3 2 4 5 2 4 2 3" xfId="23051" xr:uid="{00000000-0005-0000-0000-0000F0590000}"/>
    <cellStyle name="Normal 3 2 4 5 2 4 3" xfId="23052" xr:uid="{00000000-0005-0000-0000-0000F1590000}"/>
    <cellStyle name="Normal 3 2 4 5 2 4 3 2" xfId="23053" xr:uid="{00000000-0005-0000-0000-0000F2590000}"/>
    <cellStyle name="Normal 3 2 4 5 2 4 4" xfId="23054" xr:uid="{00000000-0005-0000-0000-0000F3590000}"/>
    <cellStyle name="Normal 3 2 4 5 2 5" xfId="23055" xr:uid="{00000000-0005-0000-0000-0000F4590000}"/>
    <cellStyle name="Normal 3 2 4 5 2 5 2" xfId="23056" xr:uid="{00000000-0005-0000-0000-0000F5590000}"/>
    <cellStyle name="Normal 3 2 4 5 2 5 2 2" xfId="23057" xr:uid="{00000000-0005-0000-0000-0000F6590000}"/>
    <cellStyle name="Normal 3 2 4 5 2 5 2 2 2" xfId="23058" xr:uid="{00000000-0005-0000-0000-0000F7590000}"/>
    <cellStyle name="Normal 3 2 4 5 2 5 2 3" xfId="23059" xr:uid="{00000000-0005-0000-0000-0000F8590000}"/>
    <cellStyle name="Normal 3 2 4 5 2 5 3" xfId="23060" xr:uid="{00000000-0005-0000-0000-0000F9590000}"/>
    <cellStyle name="Normal 3 2 4 5 2 5 3 2" xfId="23061" xr:uid="{00000000-0005-0000-0000-0000FA590000}"/>
    <cellStyle name="Normal 3 2 4 5 2 5 4" xfId="23062" xr:uid="{00000000-0005-0000-0000-0000FB590000}"/>
    <cellStyle name="Normal 3 2 4 5 2 6" xfId="23063" xr:uid="{00000000-0005-0000-0000-0000FC590000}"/>
    <cellStyle name="Normal 3 2 4 5 2 6 2" xfId="23064" xr:uid="{00000000-0005-0000-0000-0000FD590000}"/>
    <cellStyle name="Normal 3 2 4 5 2 6 2 2" xfId="23065" xr:uid="{00000000-0005-0000-0000-0000FE590000}"/>
    <cellStyle name="Normal 3 2 4 5 2 6 3" xfId="23066" xr:uid="{00000000-0005-0000-0000-0000FF590000}"/>
    <cellStyle name="Normal 3 2 4 5 2 7" xfId="23067" xr:uid="{00000000-0005-0000-0000-0000005A0000}"/>
    <cellStyle name="Normal 3 2 4 5 2 7 2" xfId="23068" xr:uid="{00000000-0005-0000-0000-0000015A0000}"/>
    <cellStyle name="Normal 3 2 4 5 2 8" xfId="23069" xr:uid="{00000000-0005-0000-0000-0000025A0000}"/>
    <cellStyle name="Normal 3 2 4 5 2 8 2" xfId="23070" xr:uid="{00000000-0005-0000-0000-0000035A0000}"/>
    <cellStyle name="Normal 3 2 4 5 2 9" xfId="23071" xr:uid="{00000000-0005-0000-0000-0000045A0000}"/>
    <cellStyle name="Normal 3 2 4 5 3" xfId="23072" xr:uid="{00000000-0005-0000-0000-0000055A0000}"/>
    <cellStyle name="Normal 3 2 4 5 3 2" xfId="23073" xr:uid="{00000000-0005-0000-0000-0000065A0000}"/>
    <cellStyle name="Normal 3 2 4 5 3 2 2" xfId="23074" xr:uid="{00000000-0005-0000-0000-0000075A0000}"/>
    <cellStyle name="Normal 3 2 4 5 3 2 2 2" xfId="23075" xr:uid="{00000000-0005-0000-0000-0000085A0000}"/>
    <cellStyle name="Normal 3 2 4 5 3 2 2 2 2" xfId="23076" xr:uid="{00000000-0005-0000-0000-0000095A0000}"/>
    <cellStyle name="Normal 3 2 4 5 3 2 2 2 2 2" xfId="23077" xr:uid="{00000000-0005-0000-0000-00000A5A0000}"/>
    <cellStyle name="Normal 3 2 4 5 3 2 2 2 3" xfId="23078" xr:uid="{00000000-0005-0000-0000-00000B5A0000}"/>
    <cellStyle name="Normal 3 2 4 5 3 2 2 3" xfId="23079" xr:uid="{00000000-0005-0000-0000-00000C5A0000}"/>
    <cellStyle name="Normal 3 2 4 5 3 2 2 3 2" xfId="23080" xr:uid="{00000000-0005-0000-0000-00000D5A0000}"/>
    <cellStyle name="Normal 3 2 4 5 3 2 2 4" xfId="23081" xr:uid="{00000000-0005-0000-0000-00000E5A0000}"/>
    <cellStyle name="Normal 3 2 4 5 3 2 3" xfId="23082" xr:uid="{00000000-0005-0000-0000-00000F5A0000}"/>
    <cellStyle name="Normal 3 2 4 5 3 2 3 2" xfId="23083" xr:uid="{00000000-0005-0000-0000-0000105A0000}"/>
    <cellStyle name="Normal 3 2 4 5 3 2 3 2 2" xfId="23084" xr:uid="{00000000-0005-0000-0000-0000115A0000}"/>
    <cellStyle name="Normal 3 2 4 5 3 2 3 3" xfId="23085" xr:uid="{00000000-0005-0000-0000-0000125A0000}"/>
    <cellStyle name="Normal 3 2 4 5 3 2 4" xfId="23086" xr:uid="{00000000-0005-0000-0000-0000135A0000}"/>
    <cellStyle name="Normal 3 2 4 5 3 2 4 2" xfId="23087" xr:uid="{00000000-0005-0000-0000-0000145A0000}"/>
    <cellStyle name="Normal 3 2 4 5 3 2 5" xfId="23088" xr:uid="{00000000-0005-0000-0000-0000155A0000}"/>
    <cellStyle name="Normal 3 2 4 5 3 3" xfId="23089" xr:uid="{00000000-0005-0000-0000-0000165A0000}"/>
    <cellStyle name="Normal 3 2 4 5 3 3 2" xfId="23090" xr:uid="{00000000-0005-0000-0000-0000175A0000}"/>
    <cellStyle name="Normal 3 2 4 5 3 3 2 2" xfId="23091" xr:uid="{00000000-0005-0000-0000-0000185A0000}"/>
    <cellStyle name="Normal 3 2 4 5 3 3 2 2 2" xfId="23092" xr:uid="{00000000-0005-0000-0000-0000195A0000}"/>
    <cellStyle name="Normal 3 2 4 5 3 3 2 3" xfId="23093" xr:uid="{00000000-0005-0000-0000-00001A5A0000}"/>
    <cellStyle name="Normal 3 2 4 5 3 3 3" xfId="23094" xr:uid="{00000000-0005-0000-0000-00001B5A0000}"/>
    <cellStyle name="Normal 3 2 4 5 3 3 3 2" xfId="23095" xr:uid="{00000000-0005-0000-0000-00001C5A0000}"/>
    <cellStyle name="Normal 3 2 4 5 3 3 4" xfId="23096" xr:uid="{00000000-0005-0000-0000-00001D5A0000}"/>
    <cellStyle name="Normal 3 2 4 5 3 4" xfId="23097" xr:uid="{00000000-0005-0000-0000-00001E5A0000}"/>
    <cellStyle name="Normal 3 2 4 5 3 4 2" xfId="23098" xr:uid="{00000000-0005-0000-0000-00001F5A0000}"/>
    <cellStyle name="Normal 3 2 4 5 3 4 2 2" xfId="23099" xr:uid="{00000000-0005-0000-0000-0000205A0000}"/>
    <cellStyle name="Normal 3 2 4 5 3 4 2 2 2" xfId="23100" xr:uid="{00000000-0005-0000-0000-0000215A0000}"/>
    <cellStyle name="Normal 3 2 4 5 3 4 2 3" xfId="23101" xr:uid="{00000000-0005-0000-0000-0000225A0000}"/>
    <cellStyle name="Normal 3 2 4 5 3 4 3" xfId="23102" xr:uid="{00000000-0005-0000-0000-0000235A0000}"/>
    <cellStyle name="Normal 3 2 4 5 3 4 3 2" xfId="23103" xr:uid="{00000000-0005-0000-0000-0000245A0000}"/>
    <cellStyle name="Normal 3 2 4 5 3 4 4" xfId="23104" xr:uid="{00000000-0005-0000-0000-0000255A0000}"/>
    <cellStyle name="Normal 3 2 4 5 3 5" xfId="23105" xr:uid="{00000000-0005-0000-0000-0000265A0000}"/>
    <cellStyle name="Normal 3 2 4 5 3 5 2" xfId="23106" xr:uid="{00000000-0005-0000-0000-0000275A0000}"/>
    <cellStyle name="Normal 3 2 4 5 3 5 2 2" xfId="23107" xr:uid="{00000000-0005-0000-0000-0000285A0000}"/>
    <cellStyle name="Normal 3 2 4 5 3 5 3" xfId="23108" xr:uid="{00000000-0005-0000-0000-0000295A0000}"/>
    <cellStyle name="Normal 3 2 4 5 3 6" xfId="23109" xr:uid="{00000000-0005-0000-0000-00002A5A0000}"/>
    <cellStyle name="Normal 3 2 4 5 3 6 2" xfId="23110" xr:uid="{00000000-0005-0000-0000-00002B5A0000}"/>
    <cellStyle name="Normal 3 2 4 5 3 7" xfId="23111" xr:uid="{00000000-0005-0000-0000-00002C5A0000}"/>
    <cellStyle name="Normal 3 2 4 5 3 7 2" xfId="23112" xr:uid="{00000000-0005-0000-0000-00002D5A0000}"/>
    <cellStyle name="Normal 3 2 4 5 3 8" xfId="23113" xr:uid="{00000000-0005-0000-0000-00002E5A0000}"/>
    <cellStyle name="Normal 3 2 4 5 4" xfId="23114" xr:uid="{00000000-0005-0000-0000-00002F5A0000}"/>
    <cellStyle name="Normal 3 2 4 5 4 2" xfId="23115" xr:uid="{00000000-0005-0000-0000-0000305A0000}"/>
    <cellStyle name="Normal 3 2 4 5 4 2 2" xfId="23116" xr:uid="{00000000-0005-0000-0000-0000315A0000}"/>
    <cellStyle name="Normal 3 2 4 5 4 2 2 2" xfId="23117" xr:uid="{00000000-0005-0000-0000-0000325A0000}"/>
    <cellStyle name="Normal 3 2 4 5 4 2 2 2 2" xfId="23118" xr:uid="{00000000-0005-0000-0000-0000335A0000}"/>
    <cellStyle name="Normal 3 2 4 5 4 2 2 3" xfId="23119" xr:uid="{00000000-0005-0000-0000-0000345A0000}"/>
    <cellStyle name="Normal 3 2 4 5 4 2 3" xfId="23120" xr:uid="{00000000-0005-0000-0000-0000355A0000}"/>
    <cellStyle name="Normal 3 2 4 5 4 2 3 2" xfId="23121" xr:uid="{00000000-0005-0000-0000-0000365A0000}"/>
    <cellStyle name="Normal 3 2 4 5 4 2 4" xfId="23122" xr:uid="{00000000-0005-0000-0000-0000375A0000}"/>
    <cellStyle name="Normal 3 2 4 5 4 3" xfId="23123" xr:uid="{00000000-0005-0000-0000-0000385A0000}"/>
    <cellStyle name="Normal 3 2 4 5 4 3 2" xfId="23124" xr:uid="{00000000-0005-0000-0000-0000395A0000}"/>
    <cellStyle name="Normal 3 2 4 5 4 3 2 2" xfId="23125" xr:uid="{00000000-0005-0000-0000-00003A5A0000}"/>
    <cellStyle name="Normal 3 2 4 5 4 3 3" xfId="23126" xr:uid="{00000000-0005-0000-0000-00003B5A0000}"/>
    <cellStyle name="Normal 3 2 4 5 4 4" xfId="23127" xr:uid="{00000000-0005-0000-0000-00003C5A0000}"/>
    <cellStyle name="Normal 3 2 4 5 4 4 2" xfId="23128" xr:uid="{00000000-0005-0000-0000-00003D5A0000}"/>
    <cellStyle name="Normal 3 2 4 5 4 5" xfId="23129" xr:uid="{00000000-0005-0000-0000-00003E5A0000}"/>
    <cellStyle name="Normal 3 2 4 5 5" xfId="23130" xr:uid="{00000000-0005-0000-0000-00003F5A0000}"/>
    <cellStyle name="Normal 3 2 4 5 5 2" xfId="23131" xr:uid="{00000000-0005-0000-0000-0000405A0000}"/>
    <cellStyle name="Normal 3 2 4 5 5 2 2" xfId="23132" xr:uid="{00000000-0005-0000-0000-0000415A0000}"/>
    <cellStyle name="Normal 3 2 4 5 5 2 2 2" xfId="23133" xr:uid="{00000000-0005-0000-0000-0000425A0000}"/>
    <cellStyle name="Normal 3 2 4 5 5 2 3" xfId="23134" xr:uid="{00000000-0005-0000-0000-0000435A0000}"/>
    <cellStyle name="Normal 3 2 4 5 5 3" xfId="23135" xr:uid="{00000000-0005-0000-0000-0000445A0000}"/>
    <cellStyle name="Normal 3 2 4 5 5 3 2" xfId="23136" xr:uid="{00000000-0005-0000-0000-0000455A0000}"/>
    <cellStyle name="Normal 3 2 4 5 5 4" xfId="23137" xr:uid="{00000000-0005-0000-0000-0000465A0000}"/>
    <cellStyle name="Normal 3 2 4 5 6" xfId="23138" xr:uid="{00000000-0005-0000-0000-0000475A0000}"/>
    <cellStyle name="Normal 3 2 4 5 6 2" xfId="23139" xr:uid="{00000000-0005-0000-0000-0000485A0000}"/>
    <cellStyle name="Normal 3 2 4 5 6 2 2" xfId="23140" xr:uid="{00000000-0005-0000-0000-0000495A0000}"/>
    <cellStyle name="Normal 3 2 4 5 6 2 2 2" xfId="23141" xr:uid="{00000000-0005-0000-0000-00004A5A0000}"/>
    <cellStyle name="Normal 3 2 4 5 6 2 3" xfId="23142" xr:uid="{00000000-0005-0000-0000-00004B5A0000}"/>
    <cellStyle name="Normal 3 2 4 5 6 3" xfId="23143" xr:uid="{00000000-0005-0000-0000-00004C5A0000}"/>
    <cellStyle name="Normal 3 2 4 5 6 3 2" xfId="23144" xr:uid="{00000000-0005-0000-0000-00004D5A0000}"/>
    <cellStyle name="Normal 3 2 4 5 6 4" xfId="23145" xr:uid="{00000000-0005-0000-0000-00004E5A0000}"/>
    <cellStyle name="Normal 3 2 4 5 7" xfId="23146" xr:uid="{00000000-0005-0000-0000-00004F5A0000}"/>
    <cellStyle name="Normal 3 2 4 5 7 2" xfId="23147" xr:uid="{00000000-0005-0000-0000-0000505A0000}"/>
    <cellStyle name="Normal 3 2 4 5 7 2 2" xfId="23148" xr:uid="{00000000-0005-0000-0000-0000515A0000}"/>
    <cellStyle name="Normal 3 2 4 5 7 3" xfId="23149" xr:uid="{00000000-0005-0000-0000-0000525A0000}"/>
    <cellStyle name="Normal 3 2 4 5 8" xfId="23150" xr:uid="{00000000-0005-0000-0000-0000535A0000}"/>
    <cellStyle name="Normal 3 2 4 5 8 2" xfId="23151" xr:uid="{00000000-0005-0000-0000-0000545A0000}"/>
    <cellStyle name="Normal 3 2 4 5 9" xfId="23152" xr:uid="{00000000-0005-0000-0000-0000555A0000}"/>
    <cellStyle name="Normal 3 2 4 5 9 2" xfId="23153" xr:uid="{00000000-0005-0000-0000-0000565A0000}"/>
    <cellStyle name="Normal 3 2 4 6" xfId="23154" xr:uid="{00000000-0005-0000-0000-0000575A0000}"/>
    <cellStyle name="Normal 3 2 4 6 2" xfId="23155" xr:uid="{00000000-0005-0000-0000-0000585A0000}"/>
    <cellStyle name="Normal 3 2 4 6 2 2" xfId="23156" xr:uid="{00000000-0005-0000-0000-0000595A0000}"/>
    <cellStyle name="Normal 3 2 4 6 2 2 2" xfId="23157" xr:uid="{00000000-0005-0000-0000-00005A5A0000}"/>
    <cellStyle name="Normal 3 2 4 6 2 2 2 2" xfId="23158" xr:uid="{00000000-0005-0000-0000-00005B5A0000}"/>
    <cellStyle name="Normal 3 2 4 6 2 2 2 2 2" xfId="23159" xr:uid="{00000000-0005-0000-0000-00005C5A0000}"/>
    <cellStyle name="Normal 3 2 4 6 2 2 2 2 2 2" xfId="23160" xr:uid="{00000000-0005-0000-0000-00005D5A0000}"/>
    <cellStyle name="Normal 3 2 4 6 2 2 2 2 3" xfId="23161" xr:uid="{00000000-0005-0000-0000-00005E5A0000}"/>
    <cellStyle name="Normal 3 2 4 6 2 2 2 3" xfId="23162" xr:uid="{00000000-0005-0000-0000-00005F5A0000}"/>
    <cellStyle name="Normal 3 2 4 6 2 2 2 3 2" xfId="23163" xr:uid="{00000000-0005-0000-0000-0000605A0000}"/>
    <cellStyle name="Normal 3 2 4 6 2 2 2 4" xfId="23164" xr:uid="{00000000-0005-0000-0000-0000615A0000}"/>
    <cellStyle name="Normal 3 2 4 6 2 2 3" xfId="23165" xr:uid="{00000000-0005-0000-0000-0000625A0000}"/>
    <cellStyle name="Normal 3 2 4 6 2 2 3 2" xfId="23166" xr:uid="{00000000-0005-0000-0000-0000635A0000}"/>
    <cellStyle name="Normal 3 2 4 6 2 2 3 2 2" xfId="23167" xr:uid="{00000000-0005-0000-0000-0000645A0000}"/>
    <cellStyle name="Normal 3 2 4 6 2 2 3 3" xfId="23168" xr:uid="{00000000-0005-0000-0000-0000655A0000}"/>
    <cellStyle name="Normal 3 2 4 6 2 2 4" xfId="23169" xr:uid="{00000000-0005-0000-0000-0000665A0000}"/>
    <cellStyle name="Normal 3 2 4 6 2 2 4 2" xfId="23170" xr:uid="{00000000-0005-0000-0000-0000675A0000}"/>
    <cellStyle name="Normal 3 2 4 6 2 2 5" xfId="23171" xr:uid="{00000000-0005-0000-0000-0000685A0000}"/>
    <cellStyle name="Normal 3 2 4 6 2 3" xfId="23172" xr:uid="{00000000-0005-0000-0000-0000695A0000}"/>
    <cellStyle name="Normal 3 2 4 6 2 3 2" xfId="23173" xr:uid="{00000000-0005-0000-0000-00006A5A0000}"/>
    <cellStyle name="Normal 3 2 4 6 2 3 2 2" xfId="23174" xr:uid="{00000000-0005-0000-0000-00006B5A0000}"/>
    <cellStyle name="Normal 3 2 4 6 2 3 2 2 2" xfId="23175" xr:uid="{00000000-0005-0000-0000-00006C5A0000}"/>
    <cellStyle name="Normal 3 2 4 6 2 3 2 3" xfId="23176" xr:uid="{00000000-0005-0000-0000-00006D5A0000}"/>
    <cellStyle name="Normal 3 2 4 6 2 3 3" xfId="23177" xr:uid="{00000000-0005-0000-0000-00006E5A0000}"/>
    <cellStyle name="Normal 3 2 4 6 2 3 3 2" xfId="23178" xr:uid="{00000000-0005-0000-0000-00006F5A0000}"/>
    <cellStyle name="Normal 3 2 4 6 2 3 4" xfId="23179" xr:uid="{00000000-0005-0000-0000-0000705A0000}"/>
    <cellStyle name="Normal 3 2 4 6 2 4" xfId="23180" xr:uid="{00000000-0005-0000-0000-0000715A0000}"/>
    <cellStyle name="Normal 3 2 4 6 2 4 2" xfId="23181" xr:uid="{00000000-0005-0000-0000-0000725A0000}"/>
    <cellStyle name="Normal 3 2 4 6 2 4 2 2" xfId="23182" xr:uid="{00000000-0005-0000-0000-0000735A0000}"/>
    <cellStyle name="Normal 3 2 4 6 2 4 2 2 2" xfId="23183" xr:uid="{00000000-0005-0000-0000-0000745A0000}"/>
    <cellStyle name="Normal 3 2 4 6 2 4 2 3" xfId="23184" xr:uid="{00000000-0005-0000-0000-0000755A0000}"/>
    <cellStyle name="Normal 3 2 4 6 2 4 3" xfId="23185" xr:uid="{00000000-0005-0000-0000-0000765A0000}"/>
    <cellStyle name="Normal 3 2 4 6 2 4 3 2" xfId="23186" xr:uid="{00000000-0005-0000-0000-0000775A0000}"/>
    <cellStyle name="Normal 3 2 4 6 2 4 4" xfId="23187" xr:uid="{00000000-0005-0000-0000-0000785A0000}"/>
    <cellStyle name="Normal 3 2 4 6 2 5" xfId="23188" xr:uid="{00000000-0005-0000-0000-0000795A0000}"/>
    <cellStyle name="Normal 3 2 4 6 2 5 2" xfId="23189" xr:uid="{00000000-0005-0000-0000-00007A5A0000}"/>
    <cellStyle name="Normal 3 2 4 6 2 5 2 2" xfId="23190" xr:uid="{00000000-0005-0000-0000-00007B5A0000}"/>
    <cellStyle name="Normal 3 2 4 6 2 5 3" xfId="23191" xr:uid="{00000000-0005-0000-0000-00007C5A0000}"/>
    <cellStyle name="Normal 3 2 4 6 2 6" xfId="23192" xr:uid="{00000000-0005-0000-0000-00007D5A0000}"/>
    <cellStyle name="Normal 3 2 4 6 2 6 2" xfId="23193" xr:uid="{00000000-0005-0000-0000-00007E5A0000}"/>
    <cellStyle name="Normal 3 2 4 6 2 7" xfId="23194" xr:uid="{00000000-0005-0000-0000-00007F5A0000}"/>
    <cellStyle name="Normal 3 2 4 6 2 7 2" xfId="23195" xr:uid="{00000000-0005-0000-0000-0000805A0000}"/>
    <cellStyle name="Normal 3 2 4 6 2 8" xfId="23196" xr:uid="{00000000-0005-0000-0000-0000815A0000}"/>
    <cellStyle name="Normal 3 2 4 6 3" xfId="23197" xr:uid="{00000000-0005-0000-0000-0000825A0000}"/>
    <cellStyle name="Normal 3 2 4 6 3 2" xfId="23198" xr:uid="{00000000-0005-0000-0000-0000835A0000}"/>
    <cellStyle name="Normal 3 2 4 6 3 2 2" xfId="23199" xr:uid="{00000000-0005-0000-0000-0000845A0000}"/>
    <cellStyle name="Normal 3 2 4 6 3 2 2 2" xfId="23200" xr:uid="{00000000-0005-0000-0000-0000855A0000}"/>
    <cellStyle name="Normal 3 2 4 6 3 2 2 2 2" xfId="23201" xr:uid="{00000000-0005-0000-0000-0000865A0000}"/>
    <cellStyle name="Normal 3 2 4 6 3 2 2 3" xfId="23202" xr:uid="{00000000-0005-0000-0000-0000875A0000}"/>
    <cellStyle name="Normal 3 2 4 6 3 2 3" xfId="23203" xr:uid="{00000000-0005-0000-0000-0000885A0000}"/>
    <cellStyle name="Normal 3 2 4 6 3 2 3 2" xfId="23204" xr:uid="{00000000-0005-0000-0000-0000895A0000}"/>
    <cellStyle name="Normal 3 2 4 6 3 2 4" xfId="23205" xr:uid="{00000000-0005-0000-0000-00008A5A0000}"/>
    <cellStyle name="Normal 3 2 4 6 3 3" xfId="23206" xr:uid="{00000000-0005-0000-0000-00008B5A0000}"/>
    <cellStyle name="Normal 3 2 4 6 3 3 2" xfId="23207" xr:uid="{00000000-0005-0000-0000-00008C5A0000}"/>
    <cellStyle name="Normal 3 2 4 6 3 3 2 2" xfId="23208" xr:uid="{00000000-0005-0000-0000-00008D5A0000}"/>
    <cellStyle name="Normal 3 2 4 6 3 3 3" xfId="23209" xr:uid="{00000000-0005-0000-0000-00008E5A0000}"/>
    <cellStyle name="Normal 3 2 4 6 3 4" xfId="23210" xr:uid="{00000000-0005-0000-0000-00008F5A0000}"/>
    <cellStyle name="Normal 3 2 4 6 3 4 2" xfId="23211" xr:uid="{00000000-0005-0000-0000-0000905A0000}"/>
    <cellStyle name="Normal 3 2 4 6 3 5" xfId="23212" xr:uid="{00000000-0005-0000-0000-0000915A0000}"/>
    <cellStyle name="Normal 3 2 4 6 4" xfId="23213" xr:uid="{00000000-0005-0000-0000-0000925A0000}"/>
    <cellStyle name="Normal 3 2 4 6 4 2" xfId="23214" xr:uid="{00000000-0005-0000-0000-0000935A0000}"/>
    <cellStyle name="Normal 3 2 4 6 4 2 2" xfId="23215" xr:uid="{00000000-0005-0000-0000-0000945A0000}"/>
    <cellStyle name="Normal 3 2 4 6 4 2 2 2" xfId="23216" xr:uid="{00000000-0005-0000-0000-0000955A0000}"/>
    <cellStyle name="Normal 3 2 4 6 4 2 3" xfId="23217" xr:uid="{00000000-0005-0000-0000-0000965A0000}"/>
    <cellStyle name="Normal 3 2 4 6 4 3" xfId="23218" xr:uid="{00000000-0005-0000-0000-0000975A0000}"/>
    <cellStyle name="Normal 3 2 4 6 4 3 2" xfId="23219" xr:uid="{00000000-0005-0000-0000-0000985A0000}"/>
    <cellStyle name="Normal 3 2 4 6 4 4" xfId="23220" xr:uid="{00000000-0005-0000-0000-0000995A0000}"/>
    <cellStyle name="Normal 3 2 4 6 5" xfId="23221" xr:uid="{00000000-0005-0000-0000-00009A5A0000}"/>
    <cellStyle name="Normal 3 2 4 6 5 2" xfId="23222" xr:uid="{00000000-0005-0000-0000-00009B5A0000}"/>
    <cellStyle name="Normal 3 2 4 6 5 2 2" xfId="23223" xr:uid="{00000000-0005-0000-0000-00009C5A0000}"/>
    <cellStyle name="Normal 3 2 4 6 5 2 2 2" xfId="23224" xr:uid="{00000000-0005-0000-0000-00009D5A0000}"/>
    <cellStyle name="Normal 3 2 4 6 5 2 3" xfId="23225" xr:uid="{00000000-0005-0000-0000-00009E5A0000}"/>
    <cellStyle name="Normal 3 2 4 6 5 3" xfId="23226" xr:uid="{00000000-0005-0000-0000-00009F5A0000}"/>
    <cellStyle name="Normal 3 2 4 6 5 3 2" xfId="23227" xr:uid="{00000000-0005-0000-0000-0000A05A0000}"/>
    <cellStyle name="Normal 3 2 4 6 5 4" xfId="23228" xr:uid="{00000000-0005-0000-0000-0000A15A0000}"/>
    <cellStyle name="Normal 3 2 4 6 6" xfId="23229" xr:uid="{00000000-0005-0000-0000-0000A25A0000}"/>
    <cellStyle name="Normal 3 2 4 6 6 2" xfId="23230" xr:uid="{00000000-0005-0000-0000-0000A35A0000}"/>
    <cellStyle name="Normal 3 2 4 6 6 2 2" xfId="23231" xr:uid="{00000000-0005-0000-0000-0000A45A0000}"/>
    <cellStyle name="Normal 3 2 4 6 6 3" xfId="23232" xr:uid="{00000000-0005-0000-0000-0000A55A0000}"/>
    <cellStyle name="Normal 3 2 4 6 7" xfId="23233" xr:uid="{00000000-0005-0000-0000-0000A65A0000}"/>
    <cellStyle name="Normal 3 2 4 6 7 2" xfId="23234" xr:uid="{00000000-0005-0000-0000-0000A75A0000}"/>
    <cellStyle name="Normal 3 2 4 6 8" xfId="23235" xr:uid="{00000000-0005-0000-0000-0000A85A0000}"/>
    <cellStyle name="Normal 3 2 4 6 8 2" xfId="23236" xr:uid="{00000000-0005-0000-0000-0000A95A0000}"/>
    <cellStyle name="Normal 3 2 4 6 9" xfId="23237" xr:uid="{00000000-0005-0000-0000-0000AA5A0000}"/>
    <cellStyle name="Normal 3 2 4 7" xfId="23238" xr:uid="{00000000-0005-0000-0000-0000AB5A0000}"/>
    <cellStyle name="Normal 3 2 4 7 2" xfId="23239" xr:uid="{00000000-0005-0000-0000-0000AC5A0000}"/>
    <cellStyle name="Normal 3 2 4 7 2 2" xfId="23240" xr:uid="{00000000-0005-0000-0000-0000AD5A0000}"/>
    <cellStyle name="Normal 3 2 4 7 2 2 2" xfId="23241" xr:uid="{00000000-0005-0000-0000-0000AE5A0000}"/>
    <cellStyle name="Normal 3 2 4 7 2 2 2 2" xfId="23242" xr:uid="{00000000-0005-0000-0000-0000AF5A0000}"/>
    <cellStyle name="Normal 3 2 4 7 2 2 2 2 2" xfId="23243" xr:uid="{00000000-0005-0000-0000-0000B05A0000}"/>
    <cellStyle name="Normal 3 2 4 7 2 2 2 3" xfId="23244" xr:uid="{00000000-0005-0000-0000-0000B15A0000}"/>
    <cellStyle name="Normal 3 2 4 7 2 2 3" xfId="23245" xr:uid="{00000000-0005-0000-0000-0000B25A0000}"/>
    <cellStyle name="Normal 3 2 4 7 2 2 3 2" xfId="23246" xr:uid="{00000000-0005-0000-0000-0000B35A0000}"/>
    <cellStyle name="Normal 3 2 4 7 2 2 4" xfId="23247" xr:uid="{00000000-0005-0000-0000-0000B45A0000}"/>
    <cellStyle name="Normal 3 2 4 7 2 3" xfId="23248" xr:uid="{00000000-0005-0000-0000-0000B55A0000}"/>
    <cellStyle name="Normal 3 2 4 7 2 3 2" xfId="23249" xr:uid="{00000000-0005-0000-0000-0000B65A0000}"/>
    <cellStyle name="Normal 3 2 4 7 2 3 2 2" xfId="23250" xr:uid="{00000000-0005-0000-0000-0000B75A0000}"/>
    <cellStyle name="Normal 3 2 4 7 2 3 3" xfId="23251" xr:uid="{00000000-0005-0000-0000-0000B85A0000}"/>
    <cellStyle name="Normal 3 2 4 7 2 4" xfId="23252" xr:uid="{00000000-0005-0000-0000-0000B95A0000}"/>
    <cellStyle name="Normal 3 2 4 7 2 4 2" xfId="23253" xr:uid="{00000000-0005-0000-0000-0000BA5A0000}"/>
    <cellStyle name="Normal 3 2 4 7 2 5" xfId="23254" xr:uid="{00000000-0005-0000-0000-0000BB5A0000}"/>
    <cellStyle name="Normal 3 2 4 7 3" xfId="23255" xr:uid="{00000000-0005-0000-0000-0000BC5A0000}"/>
    <cellStyle name="Normal 3 2 4 7 3 2" xfId="23256" xr:uid="{00000000-0005-0000-0000-0000BD5A0000}"/>
    <cellStyle name="Normal 3 2 4 7 3 2 2" xfId="23257" xr:uid="{00000000-0005-0000-0000-0000BE5A0000}"/>
    <cellStyle name="Normal 3 2 4 7 3 2 2 2" xfId="23258" xr:uid="{00000000-0005-0000-0000-0000BF5A0000}"/>
    <cellStyle name="Normal 3 2 4 7 3 2 3" xfId="23259" xr:uid="{00000000-0005-0000-0000-0000C05A0000}"/>
    <cellStyle name="Normal 3 2 4 7 3 3" xfId="23260" xr:uid="{00000000-0005-0000-0000-0000C15A0000}"/>
    <cellStyle name="Normal 3 2 4 7 3 3 2" xfId="23261" xr:uid="{00000000-0005-0000-0000-0000C25A0000}"/>
    <cellStyle name="Normal 3 2 4 7 3 4" xfId="23262" xr:uid="{00000000-0005-0000-0000-0000C35A0000}"/>
    <cellStyle name="Normal 3 2 4 7 4" xfId="23263" xr:uid="{00000000-0005-0000-0000-0000C45A0000}"/>
    <cellStyle name="Normal 3 2 4 7 4 2" xfId="23264" xr:uid="{00000000-0005-0000-0000-0000C55A0000}"/>
    <cellStyle name="Normal 3 2 4 7 4 2 2" xfId="23265" xr:uid="{00000000-0005-0000-0000-0000C65A0000}"/>
    <cellStyle name="Normal 3 2 4 7 4 2 2 2" xfId="23266" xr:uid="{00000000-0005-0000-0000-0000C75A0000}"/>
    <cellStyle name="Normal 3 2 4 7 4 2 3" xfId="23267" xr:uid="{00000000-0005-0000-0000-0000C85A0000}"/>
    <cellStyle name="Normal 3 2 4 7 4 3" xfId="23268" xr:uid="{00000000-0005-0000-0000-0000C95A0000}"/>
    <cellStyle name="Normal 3 2 4 7 4 3 2" xfId="23269" xr:uid="{00000000-0005-0000-0000-0000CA5A0000}"/>
    <cellStyle name="Normal 3 2 4 7 4 4" xfId="23270" xr:uid="{00000000-0005-0000-0000-0000CB5A0000}"/>
    <cellStyle name="Normal 3 2 4 7 5" xfId="23271" xr:uid="{00000000-0005-0000-0000-0000CC5A0000}"/>
    <cellStyle name="Normal 3 2 4 7 5 2" xfId="23272" xr:uid="{00000000-0005-0000-0000-0000CD5A0000}"/>
    <cellStyle name="Normal 3 2 4 7 5 2 2" xfId="23273" xr:uid="{00000000-0005-0000-0000-0000CE5A0000}"/>
    <cellStyle name="Normal 3 2 4 7 5 3" xfId="23274" xr:uid="{00000000-0005-0000-0000-0000CF5A0000}"/>
    <cellStyle name="Normal 3 2 4 7 6" xfId="23275" xr:uid="{00000000-0005-0000-0000-0000D05A0000}"/>
    <cellStyle name="Normal 3 2 4 7 6 2" xfId="23276" xr:uid="{00000000-0005-0000-0000-0000D15A0000}"/>
    <cellStyle name="Normal 3 2 4 7 7" xfId="23277" xr:uid="{00000000-0005-0000-0000-0000D25A0000}"/>
    <cellStyle name="Normal 3 2 4 7 7 2" xfId="23278" xr:uid="{00000000-0005-0000-0000-0000D35A0000}"/>
    <cellStyle name="Normal 3 2 4 7 8" xfId="23279" xr:uid="{00000000-0005-0000-0000-0000D45A0000}"/>
    <cellStyle name="Normal 3 2 4 8" xfId="23280" xr:uid="{00000000-0005-0000-0000-0000D55A0000}"/>
    <cellStyle name="Normal 3 2 4 8 2" xfId="23281" xr:uid="{00000000-0005-0000-0000-0000D65A0000}"/>
    <cellStyle name="Normal 3 2 4 8 2 2" xfId="23282" xr:uid="{00000000-0005-0000-0000-0000D75A0000}"/>
    <cellStyle name="Normal 3 2 4 8 2 2 2" xfId="23283" xr:uid="{00000000-0005-0000-0000-0000D85A0000}"/>
    <cellStyle name="Normal 3 2 4 8 2 2 2 2" xfId="23284" xr:uid="{00000000-0005-0000-0000-0000D95A0000}"/>
    <cellStyle name="Normal 3 2 4 8 2 2 2 2 2" xfId="23285" xr:uid="{00000000-0005-0000-0000-0000DA5A0000}"/>
    <cellStyle name="Normal 3 2 4 8 2 2 2 3" xfId="23286" xr:uid="{00000000-0005-0000-0000-0000DB5A0000}"/>
    <cellStyle name="Normal 3 2 4 8 2 2 3" xfId="23287" xr:uid="{00000000-0005-0000-0000-0000DC5A0000}"/>
    <cellStyle name="Normal 3 2 4 8 2 2 3 2" xfId="23288" xr:uid="{00000000-0005-0000-0000-0000DD5A0000}"/>
    <cellStyle name="Normal 3 2 4 8 2 2 4" xfId="23289" xr:uid="{00000000-0005-0000-0000-0000DE5A0000}"/>
    <cellStyle name="Normal 3 2 4 8 2 3" xfId="23290" xr:uid="{00000000-0005-0000-0000-0000DF5A0000}"/>
    <cellStyle name="Normal 3 2 4 8 2 3 2" xfId="23291" xr:uid="{00000000-0005-0000-0000-0000E05A0000}"/>
    <cellStyle name="Normal 3 2 4 8 2 3 2 2" xfId="23292" xr:uid="{00000000-0005-0000-0000-0000E15A0000}"/>
    <cellStyle name="Normal 3 2 4 8 2 3 3" xfId="23293" xr:uid="{00000000-0005-0000-0000-0000E25A0000}"/>
    <cellStyle name="Normal 3 2 4 8 2 4" xfId="23294" xr:uid="{00000000-0005-0000-0000-0000E35A0000}"/>
    <cellStyle name="Normal 3 2 4 8 2 4 2" xfId="23295" xr:uid="{00000000-0005-0000-0000-0000E45A0000}"/>
    <cellStyle name="Normal 3 2 4 8 2 5" xfId="23296" xr:uid="{00000000-0005-0000-0000-0000E55A0000}"/>
    <cellStyle name="Normal 3 2 4 8 3" xfId="23297" xr:uid="{00000000-0005-0000-0000-0000E65A0000}"/>
    <cellStyle name="Normal 3 2 4 8 3 2" xfId="23298" xr:uid="{00000000-0005-0000-0000-0000E75A0000}"/>
    <cellStyle name="Normal 3 2 4 8 3 2 2" xfId="23299" xr:uid="{00000000-0005-0000-0000-0000E85A0000}"/>
    <cellStyle name="Normal 3 2 4 8 3 2 2 2" xfId="23300" xr:uid="{00000000-0005-0000-0000-0000E95A0000}"/>
    <cellStyle name="Normal 3 2 4 8 3 2 3" xfId="23301" xr:uid="{00000000-0005-0000-0000-0000EA5A0000}"/>
    <cellStyle name="Normal 3 2 4 8 3 3" xfId="23302" xr:uid="{00000000-0005-0000-0000-0000EB5A0000}"/>
    <cellStyle name="Normal 3 2 4 8 3 3 2" xfId="23303" xr:uid="{00000000-0005-0000-0000-0000EC5A0000}"/>
    <cellStyle name="Normal 3 2 4 8 3 4" xfId="23304" xr:uid="{00000000-0005-0000-0000-0000ED5A0000}"/>
    <cellStyle name="Normal 3 2 4 8 4" xfId="23305" xr:uid="{00000000-0005-0000-0000-0000EE5A0000}"/>
    <cellStyle name="Normal 3 2 4 8 4 2" xfId="23306" xr:uid="{00000000-0005-0000-0000-0000EF5A0000}"/>
    <cellStyle name="Normal 3 2 4 8 4 2 2" xfId="23307" xr:uid="{00000000-0005-0000-0000-0000F05A0000}"/>
    <cellStyle name="Normal 3 2 4 8 4 2 2 2" xfId="23308" xr:uid="{00000000-0005-0000-0000-0000F15A0000}"/>
    <cellStyle name="Normal 3 2 4 8 4 2 3" xfId="23309" xr:uid="{00000000-0005-0000-0000-0000F25A0000}"/>
    <cellStyle name="Normal 3 2 4 8 4 3" xfId="23310" xr:uid="{00000000-0005-0000-0000-0000F35A0000}"/>
    <cellStyle name="Normal 3 2 4 8 4 3 2" xfId="23311" xr:uid="{00000000-0005-0000-0000-0000F45A0000}"/>
    <cellStyle name="Normal 3 2 4 8 4 4" xfId="23312" xr:uid="{00000000-0005-0000-0000-0000F55A0000}"/>
    <cellStyle name="Normal 3 2 4 8 5" xfId="23313" xr:uid="{00000000-0005-0000-0000-0000F65A0000}"/>
    <cellStyle name="Normal 3 2 4 8 5 2" xfId="23314" xr:uid="{00000000-0005-0000-0000-0000F75A0000}"/>
    <cellStyle name="Normal 3 2 4 8 5 2 2" xfId="23315" xr:uid="{00000000-0005-0000-0000-0000F85A0000}"/>
    <cellStyle name="Normal 3 2 4 8 5 3" xfId="23316" xr:uid="{00000000-0005-0000-0000-0000F95A0000}"/>
    <cellStyle name="Normal 3 2 4 8 6" xfId="23317" xr:uid="{00000000-0005-0000-0000-0000FA5A0000}"/>
    <cellStyle name="Normal 3 2 4 8 6 2" xfId="23318" xr:uid="{00000000-0005-0000-0000-0000FB5A0000}"/>
    <cellStyle name="Normal 3 2 4 8 7" xfId="23319" xr:uid="{00000000-0005-0000-0000-0000FC5A0000}"/>
    <cellStyle name="Normal 3 2 4 8 7 2" xfId="23320" xr:uid="{00000000-0005-0000-0000-0000FD5A0000}"/>
    <cellStyle name="Normal 3 2 4 8 8" xfId="23321" xr:uid="{00000000-0005-0000-0000-0000FE5A0000}"/>
    <cellStyle name="Normal 3 2 4 9" xfId="23322" xr:uid="{00000000-0005-0000-0000-0000FF5A0000}"/>
    <cellStyle name="Normal 3 2 4 9 2" xfId="23323" xr:uid="{00000000-0005-0000-0000-0000005B0000}"/>
    <cellStyle name="Normal 3 2 4 9 2 2" xfId="23324" xr:uid="{00000000-0005-0000-0000-0000015B0000}"/>
    <cellStyle name="Normal 3 2 4 9 2 2 2" xfId="23325" xr:uid="{00000000-0005-0000-0000-0000025B0000}"/>
    <cellStyle name="Normal 3 2 4 9 2 2 2 2" xfId="23326" xr:uid="{00000000-0005-0000-0000-0000035B0000}"/>
    <cellStyle name="Normal 3 2 4 9 2 2 2 2 2" xfId="23327" xr:uid="{00000000-0005-0000-0000-0000045B0000}"/>
    <cellStyle name="Normal 3 2 4 9 2 2 2 3" xfId="23328" xr:uid="{00000000-0005-0000-0000-0000055B0000}"/>
    <cellStyle name="Normal 3 2 4 9 2 2 3" xfId="23329" xr:uid="{00000000-0005-0000-0000-0000065B0000}"/>
    <cellStyle name="Normal 3 2 4 9 2 2 3 2" xfId="23330" xr:uid="{00000000-0005-0000-0000-0000075B0000}"/>
    <cellStyle name="Normal 3 2 4 9 2 2 4" xfId="23331" xr:uid="{00000000-0005-0000-0000-0000085B0000}"/>
    <cellStyle name="Normal 3 2 4 9 2 3" xfId="23332" xr:uid="{00000000-0005-0000-0000-0000095B0000}"/>
    <cellStyle name="Normal 3 2 4 9 2 3 2" xfId="23333" xr:uid="{00000000-0005-0000-0000-00000A5B0000}"/>
    <cellStyle name="Normal 3 2 4 9 2 3 2 2" xfId="23334" xr:uid="{00000000-0005-0000-0000-00000B5B0000}"/>
    <cellStyle name="Normal 3 2 4 9 2 3 3" xfId="23335" xr:uid="{00000000-0005-0000-0000-00000C5B0000}"/>
    <cellStyle name="Normal 3 2 4 9 2 4" xfId="23336" xr:uid="{00000000-0005-0000-0000-00000D5B0000}"/>
    <cellStyle name="Normal 3 2 4 9 2 4 2" xfId="23337" xr:uid="{00000000-0005-0000-0000-00000E5B0000}"/>
    <cellStyle name="Normal 3 2 4 9 2 5" xfId="23338" xr:uid="{00000000-0005-0000-0000-00000F5B0000}"/>
    <cellStyle name="Normal 3 2 4 9 3" xfId="23339" xr:uid="{00000000-0005-0000-0000-0000105B0000}"/>
    <cellStyle name="Normal 3 2 4 9 3 2" xfId="23340" xr:uid="{00000000-0005-0000-0000-0000115B0000}"/>
    <cellStyle name="Normal 3 2 4 9 3 2 2" xfId="23341" xr:uid="{00000000-0005-0000-0000-0000125B0000}"/>
    <cellStyle name="Normal 3 2 4 9 3 2 2 2" xfId="23342" xr:uid="{00000000-0005-0000-0000-0000135B0000}"/>
    <cellStyle name="Normal 3 2 4 9 3 2 3" xfId="23343" xr:uid="{00000000-0005-0000-0000-0000145B0000}"/>
    <cellStyle name="Normal 3 2 4 9 3 3" xfId="23344" xr:uid="{00000000-0005-0000-0000-0000155B0000}"/>
    <cellStyle name="Normal 3 2 4 9 3 3 2" xfId="23345" xr:uid="{00000000-0005-0000-0000-0000165B0000}"/>
    <cellStyle name="Normal 3 2 4 9 3 4" xfId="23346" xr:uid="{00000000-0005-0000-0000-0000175B0000}"/>
    <cellStyle name="Normal 3 2 4 9 4" xfId="23347" xr:uid="{00000000-0005-0000-0000-0000185B0000}"/>
    <cellStyle name="Normal 3 2 4 9 4 2" xfId="23348" xr:uid="{00000000-0005-0000-0000-0000195B0000}"/>
    <cellStyle name="Normal 3 2 4 9 4 2 2" xfId="23349" xr:uid="{00000000-0005-0000-0000-00001A5B0000}"/>
    <cellStyle name="Normal 3 2 4 9 4 3" xfId="23350" xr:uid="{00000000-0005-0000-0000-00001B5B0000}"/>
    <cellStyle name="Normal 3 2 4 9 5" xfId="23351" xr:uid="{00000000-0005-0000-0000-00001C5B0000}"/>
    <cellStyle name="Normal 3 2 4 9 5 2" xfId="23352" xr:uid="{00000000-0005-0000-0000-00001D5B0000}"/>
    <cellStyle name="Normal 3 2 4 9 6" xfId="23353" xr:uid="{00000000-0005-0000-0000-00001E5B0000}"/>
    <cellStyle name="Normal 3 2 5" xfId="23354" xr:uid="{00000000-0005-0000-0000-00001F5B0000}"/>
    <cellStyle name="Normal 3 2 5 10" xfId="23355" xr:uid="{00000000-0005-0000-0000-0000205B0000}"/>
    <cellStyle name="Normal 3 2 5 10 2" xfId="23356" xr:uid="{00000000-0005-0000-0000-0000215B0000}"/>
    <cellStyle name="Normal 3 2 5 10 2 2" xfId="23357" xr:uid="{00000000-0005-0000-0000-0000225B0000}"/>
    <cellStyle name="Normal 3 2 5 10 2 2 2" xfId="23358" xr:uid="{00000000-0005-0000-0000-0000235B0000}"/>
    <cellStyle name="Normal 3 2 5 10 2 3" xfId="23359" xr:uid="{00000000-0005-0000-0000-0000245B0000}"/>
    <cellStyle name="Normal 3 2 5 10 3" xfId="23360" xr:uid="{00000000-0005-0000-0000-0000255B0000}"/>
    <cellStyle name="Normal 3 2 5 10 3 2" xfId="23361" xr:uid="{00000000-0005-0000-0000-0000265B0000}"/>
    <cellStyle name="Normal 3 2 5 10 4" xfId="23362" xr:uid="{00000000-0005-0000-0000-0000275B0000}"/>
    <cellStyle name="Normal 3 2 5 11" xfId="23363" xr:uid="{00000000-0005-0000-0000-0000285B0000}"/>
    <cellStyle name="Normal 3 2 5 11 2" xfId="23364" xr:uid="{00000000-0005-0000-0000-0000295B0000}"/>
    <cellStyle name="Normal 3 2 5 11 2 2" xfId="23365" xr:uid="{00000000-0005-0000-0000-00002A5B0000}"/>
    <cellStyle name="Normal 3 2 5 11 2 2 2" xfId="23366" xr:uid="{00000000-0005-0000-0000-00002B5B0000}"/>
    <cellStyle name="Normal 3 2 5 11 2 3" xfId="23367" xr:uid="{00000000-0005-0000-0000-00002C5B0000}"/>
    <cellStyle name="Normal 3 2 5 11 3" xfId="23368" xr:uid="{00000000-0005-0000-0000-00002D5B0000}"/>
    <cellStyle name="Normal 3 2 5 11 3 2" xfId="23369" xr:uid="{00000000-0005-0000-0000-00002E5B0000}"/>
    <cellStyle name="Normal 3 2 5 11 4" xfId="23370" xr:uid="{00000000-0005-0000-0000-00002F5B0000}"/>
    <cellStyle name="Normal 3 2 5 12" xfId="23371" xr:uid="{00000000-0005-0000-0000-0000305B0000}"/>
    <cellStyle name="Normal 3 2 5 12 2" xfId="23372" xr:uid="{00000000-0005-0000-0000-0000315B0000}"/>
    <cellStyle name="Normal 3 2 5 12 2 2" xfId="23373" xr:uid="{00000000-0005-0000-0000-0000325B0000}"/>
    <cellStyle name="Normal 3 2 5 12 2 2 2" xfId="23374" xr:uid="{00000000-0005-0000-0000-0000335B0000}"/>
    <cellStyle name="Normal 3 2 5 12 2 3" xfId="23375" xr:uid="{00000000-0005-0000-0000-0000345B0000}"/>
    <cellStyle name="Normal 3 2 5 12 3" xfId="23376" xr:uid="{00000000-0005-0000-0000-0000355B0000}"/>
    <cellStyle name="Normal 3 2 5 12 3 2" xfId="23377" xr:uid="{00000000-0005-0000-0000-0000365B0000}"/>
    <cellStyle name="Normal 3 2 5 12 4" xfId="23378" xr:uid="{00000000-0005-0000-0000-0000375B0000}"/>
    <cellStyle name="Normal 3 2 5 13" xfId="23379" xr:uid="{00000000-0005-0000-0000-0000385B0000}"/>
    <cellStyle name="Normal 3 2 5 13 2" xfId="23380" xr:uid="{00000000-0005-0000-0000-0000395B0000}"/>
    <cellStyle name="Normal 3 2 5 13 2 2" xfId="23381" xr:uid="{00000000-0005-0000-0000-00003A5B0000}"/>
    <cellStyle name="Normal 3 2 5 13 3" xfId="23382" xr:uid="{00000000-0005-0000-0000-00003B5B0000}"/>
    <cellStyle name="Normal 3 2 5 14" xfId="23383" xr:uid="{00000000-0005-0000-0000-00003C5B0000}"/>
    <cellStyle name="Normal 3 2 5 14 2" xfId="23384" xr:uid="{00000000-0005-0000-0000-00003D5B0000}"/>
    <cellStyle name="Normal 3 2 5 15" xfId="23385" xr:uid="{00000000-0005-0000-0000-00003E5B0000}"/>
    <cellStyle name="Normal 3 2 5 15 2" xfId="23386" xr:uid="{00000000-0005-0000-0000-00003F5B0000}"/>
    <cellStyle name="Normal 3 2 5 16" xfId="23387" xr:uid="{00000000-0005-0000-0000-0000405B0000}"/>
    <cellStyle name="Normal 3 2 5 2" xfId="23388" xr:uid="{00000000-0005-0000-0000-0000415B0000}"/>
    <cellStyle name="Normal 3 2 5 2 10" xfId="23389" xr:uid="{00000000-0005-0000-0000-0000425B0000}"/>
    <cellStyle name="Normal 3 2 5 2 2" xfId="23390" xr:uid="{00000000-0005-0000-0000-0000435B0000}"/>
    <cellStyle name="Normal 3 2 5 2 2 2" xfId="23391" xr:uid="{00000000-0005-0000-0000-0000445B0000}"/>
    <cellStyle name="Normal 3 2 5 2 2 2 2" xfId="23392" xr:uid="{00000000-0005-0000-0000-0000455B0000}"/>
    <cellStyle name="Normal 3 2 5 2 2 2 2 2" xfId="23393" xr:uid="{00000000-0005-0000-0000-0000465B0000}"/>
    <cellStyle name="Normal 3 2 5 2 2 2 2 2 2" xfId="23394" xr:uid="{00000000-0005-0000-0000-0000475B0000}"/>
    <cellStyle name="Normal 3 2 5 2 2 2 2 2 2 2" xfId="23395" xr:uid="{00000000-0005-0000-0000-0000485B0000}"/>
    <cellStyle name="Normal 3 2 5 2 2 2 2 2 2 2 2" xfId="23396" xr:uid="{00000000-0005-0000-0000-0000495B0000}"/>
    <cellStyle name="Normal 3 2 5 2 2 2 2 2 2 3" xfId="23397" xr:uid="{00000000-0005-0000-0000-00004A5B0000}"/>
    <cellStyle name="Normal 3 2 5 2 2 2 2 2 3" xfId="23398" xr:uid="{00000000-0005-0000-0000-00004B5B0000}"/>
    <cellStyle name="Normal 3 2 5 2 2 2 2 2 3 2" xfId="23399" xr:uid="{00000000-0005-0000-0000-00004C5B0000}"/>
    <cellStyle name="Normal 3 2 5 2 2 2 2 2 4" xfId="23400" xr:uid="{00000000-0005-0000-0000-00004D5B0000}"/>
    <cellStyle name="Normal 3 2 5 2 2 2 2 3" xfId="23401" xr:uid="{00000000-0005-0000-0000-00004E5B0000}"/>
    <cellStyle name="Normal 3 2 5 2 2 2 2 3 2" xfId="23402" xr:uid="{00000000-0005-0000-0000-00004F5B0000}"/>
    <cellStyle name="Normal 3 2 5 2 2 2 2 3 2 2" xfId="23403" xr:uid="{00000000-0005-0000-0000-0000505B0000}"/>
    <cellStyle name="Normal 3 2 5 2 2 2 2 3 3" xfId="23404" xr:uid="{00000000-0005-0000-0000-0000515B0000}"/>
    <cellStyle name="Normal 3 2 5 2 2 2 2 4" xfId="23405" xr:uid="{00000000-0005-0000-0000-0000525B0000}"/>
    <cellStyle name="Normal 3 2 5 2 2 2 2 4 2" xfId="23406" xr:uid="{00000000-0005-0000-0000-0000535B0000}"/>
    <cellStyle name="Normal 3 2 5 2 2 2 2 5" xfId="23407" xr:uid="{00000000-0005-0000-0000-0000545B0000}"/>
    <cellStyle name="Normal 3 2 5 2 2 2 3" xfId="23408" xr:uid="{00000000-0005-0000-0000-0000555B0000}"/>
    <cellStyle name="Normal 3 2 5 2 2 2 3 2" xfId="23409" xr:uid="{00000000-0005-0000-0000-0000565B0000}"/>
    <cellStyle name="Normal 3 2 5 2 2 2 3 2 2" xfId="23410" xr:uid="{00000000-0005-0000-0000-0000575B0000}"/>
    <cellStyle name="Normal 3 2 5 2 2 2 3 2 2 2" xfId="23411" xr:uid="{00000000-0005-0000-0000-0000585B0000}"/>
    <cellStyle name="Normal 3 2 5 2 2 2 3 2 3" xfId="23412" xr:uid="{00000000-0005-0000-0000-0000595B0000}"/>
    <cellStyle name="Normal 3 2 5 2 2 2 3 3" xfId="23413" xr:uid="{00000000-0005-0000-0000-00005A5B0000}"/>
    <cellStyle name="Normal 3 2 5 2 2 2 3 3 2" xfId="23414" xr:uid="{00000000-0005-0000-0000-00005B5B0000}"/>
    <cellStyle name="Normal 3 2 5 2 2 2 3 4" xfId="23415" xr:uid="{00000000-0005-0000-0000-00005C5B0000}"/>
    <cellStyle name="Normal 3 2 5 2 2 2 4" xfId="23416" xr:uid="{00000000-0005-0000-0000-00005D5B0000}"/>
    <cellStyle name="Normal 3 2 5 2 2 2 4 2" xfId="23417" xr:uid="{00000000-0005-0000-0000-00005E5B0000}"/>
    <cellStyle name="Normal 3 2 5 2 2 2 4 2 2" xfId="23418" xr:uid="{00000000-0005-0000-0000-00005F5B0000}"/>
    <cellStyle name="Normal 3 2 5 2 2 2 4 2 2 2" xfId="23419" xr:uid="{00000000-0005-0000-0000-0000605B0000}"/>
    <cellStyle name="Normal 3 2 5 2 2 2 4 2 3" xfId="23420" xr:uid="{00000000-0005-0000-0000-0000615B0000}"/>
    <cellStyle name="Normal 3 2 5 2 2 2 4 3" xfId="23421" xr:uid="{00000000-0005-0000-0000-0000625B0000}"/>
    <cellStyle name="Normal 3 2 5 2 2 2 4 3 2" xfId="23422" xr:uid="{00000000-0005-0000-0000-0000635B0000}"/>
    <cellStyle name="Normal 3 2 5 2 2 2 4 4" xfId="23423" xr:uid="{00000000-0005-0000-0000-0000645B0000}"/>
    <cellStyle name="Normal 3 2 5 2 2 2 5" xfId="23424" xr:uid="{00000000-0005-0000-0000-0000655B0000}"/>
    <cellStyle name="Normal 3 2 5 2 2 2 5 2" xfId="23425" xr:uid="{00000000-0005-0000-0000-0000665B0000}"/>
    <cellStyle name="Normal 3 2 5 2 2 2 5 2 2" xfId="23426" xr:uid="{00000000-0005-0000-0000-0000675B0000}"/>
    <cellStyle name="Normal 3 2 5 2 2 2 5 3" xfId="23427" xr:uid="{00000000-0005-0000-0000-0000685B0000}"/>
    <cellStyle name="Normal 3 2 5 2 2 2 6" xfId="23428" xr:uid="{00000000-0005-0000-0000-0000695B0000}"/>
    <cellStyle name="Normal 3 2 5 2 2 2 6 2" xfId="23429" xr:uid="{00000000-0005-0000-0000-00006A5B0000}"/>
    <cellStyle name="Normal 3 2 5 2 2 2 7" xfId="23430" xr:uid="{00000000-0005-0000-0000-00006B5B0000}"/>
    <cellStyle name="Normal 3 2 5 2 2 2 7 2" xfId="23431" xr:uid="{00000000-0005-0000-0000-00006C5B0000}"/>
    <cellStyle name="Normal 3 2 5 2 2 2 8" xfId="23432" xr:uid="{00000000-0005-0000-0000-00006D5B0000}"/>
    <cellStyle name="Normal 3 2 5 2 2 3" xfId="23433" xr:uid="{00000000-0005-0000-0000-00006E5B0000}"/>
    <cellStyle name="Normal 3 2 5 2 2 3 2" xfId="23434" xr:uid="{00000000-0005-0000-0000-00006F5B0000}"/>
    <cellStyle name="Normal 3 2 5 2 2 3 2 2" xfId="23435" xr:uid="{00000000-0005-0000-0000-0000705B0000}"/>
    <cellStyle name="Normal 3 2 5 2 2 3 2 2 2" xfId="23436" xr:uid="{00000000-0005-0000-0000-0000715B0000}"/>
    <cellStyle name="Normal 3 2 5 2 2 3 2 2 2 2" xfId="23437" xr:uid="{00000000-0005-0000-0000-0000725B0000}"/>
    <cellStyle name="Normal 3 2 5 2 2 3 2 2 3" xfId="23438" xr:uid="{00000000-0005-0000-0000-0000735B0000}"/>
    <cellStyle name="Normal 3 2 5 2 2 3 2 3" xfId="23439" xr:uid="{00000000-0005-0000-0000-0000745B0000}"/>
    <cellStyle name="Normal 3 2 5 2 2 3 2 3 2" xfId="23440" xr:uid="{00000000-0005-0000-0000-0000755B0000}"/>
    <cellStyle name="Normal 3 2 5 2 2 3 2 4" xfId="23441" xr:uid="{00000000-0005-0000-0000-0000765B0000}"/>
    <cellStyle name="Normal 3 2 5 2 2 3 3" xfId="23442" xr:uid="{00000000-0005-0000-0000-0000775B0000}"/>
    <cellStyle name="Normal 3 2 5 2 2 3 3 2" xfId="23443" xr:uid="{00000000-0005-0000-0000-0000785B0000}"/>
    <cellStyle name="Normal 3 2 5 2 2 3 3 2 2" xfId="23444" xr:uid="{00000000-0005-0000-0000-0000795B0000}"/>
    <cellStyle name="Normal 3 2 5 2 2 3 3 3" xfId="23445" xr:uid="{00000000-0005-0000-0000-00007A5B0000}"/>
    <cellStyle name="Normal 3 2 5 2 2 3 4" xfId="23446" xr:uid="{00000000-0005-0000-0000-00007B5B0000}"/>
    <cellStyle name="Normal 3 2 5 2 2 3 4 2" xfId="23447" xr:uid="{00000000-0005-0000-0000-00007C5B0000}"/>
    <cellStyle name="Normal 3 2 5 2 2 3 5" xfId="23448" xr:uid="{00000000-0005-0000-0000-00007D5B0000}"/>
    <cellStyle name="Normal 3 2 5 2 2 4" xfId="23449" xr:uid="{00000000-0005-0000-0000-00007E5B0000}"/>
    <cellStyle name="Normal 3 2 5 2 2 4 2" xfId="23450" xr:uid="{00000000-0005-0000-0000-00007F5B0000}"/>
    <cellStyle name="Normal 3 2 5 2 2 4 2 2" xfId="23451" xr:uid="{00000000-0005-0000-0000-0000805B0000}"/>
    <cellStyle name="Normal 3 2 5 2 2 4 2 2 2" xfId="23452" xr:uid="{00000000-0005-0000-0000-0000815B0000}"/>
    <cellStyle name="Normal 3 2 5 2 2 4 2 3" xfId="23453" xr:uid="{00000000-0005-0000-0000-0000825B0000}"/>
    <cellStyle name="Normal 3 2 5 2 2 4 3" xfId="23454" xr:uid="{00000000-0005-0000-0000-0000835B0000}"/>
    <cellStyle name="Normal 3 2 5 2 2 4 3 2" xfId="23455" xr:uid="{00000000-0005-0000-0000-0000845B0000}"/>
    <cellStyle name="Normal 3 2 5 2 2 4 4" xfId="23456" xr:uid="{00000000-0005-0000-0000-0000855B0000}"/>
    <cellStyle name="Normal 3 2 5 2 2 5" xfId="23457" xr:uid="{00000000-0005-0000-0000-0000865B0000}"/>
    <cellStyle name="Normal 3 2 5 2 2 5 2" xfId="23458" xr:uid="{00000000-0005-0000-0000-0000875B0000}"/>
    <cellStyle name="Normal 3 2 5 2 2 5 2 2" xfId="23459" xr:uid="{00000000-0005-0000-0000-0000885B0000}"/>
    <cellStyle name="Normal 3 2 5 2 2 5 2 2 2" xfId="23460" xr:uid="{00000000-0005-0000-0000-0000895B0000}"/>
    <cellStyle name="Normal 3 2 5 2 2 5 2 3" xfId="23461" xr:uid="{00000000-0005-0000-0000-00008A5B0000}"/>
    <cellStyle name="Normal 3 2 5 2 2 5 3" xfId="23462" xr:uid="{00000000-0005-0000-0000-00008B5B0000}"/>
    <cellStyle name="Normal 3 2 5 2 2 5 3 2" xfId="23463" xr:uid="{00000000-0005-0000-0000-00008C5B0000}"/>
    <cellStyle name="Normal 3 2 5 2 2 5 4" xfId="23464" xr:uid="{00000000-0005-0000-0000-00008D5B0000}"/>
    <cellStyle name="Normal 3 2 5 2 2 6" xfId="23465" xr:uid="{00000000-0005-0000-0000-00008E5B0000}"/>
    <cellStyle name="Normal 3 2 5 2 2 6 2" xfId="23466" xr:uid="{00000000-0005-0000-0000-00008F5B0000}"/>
    <cellStyle name="Normal 3 2 5 2 2 6 2 2" xfId="23467" xr:uid="{00000000-0005-0000-0000-0000905B0000}"/>
    <cellStyle name="Normal 3 2 5 2 2 6 3" xfId="23468" xr:uid="{00000000-0005-0000-0000-0000915B0000}"/>
    <cellStyle name="Normal 3 2 5 2 2 7" xfId="23469" xr:uid="{00000000-0005-0000-0000-0000925B0000}"/>
    <cellStyle name="Normal 3 2 5 2 2 7 2" xfId="23470" xr:uid="{00000000-0005-0000-0000-0000935B0000}"/>
    <cellStyle name="Normal 3 2 5 2 2 8" xfId="23471" xr:uid="{00000000-0005-0000-0000-0000945B0000}"/>
    <cellStyle name="Normal 3 2 5 2 2 8 2" xfId="23472" xr:uid="{00000000-0005-0000-0000-0000955B0000}"/>
    <cellStyle name="Normal 3 2 5 2 2 9" xfId="23473" xr:uid="{00000000-0005-0000-0000-0000965B0000}"/>
    <cellStyle name="Normal 3 2 5 2 3" xfId="23474" xr:uid="{00000000-0005-0000-0000-0000975B0000}"/>
    <cellStyle name="Normal 3 2 5 2 3 2" xfId="23475" xr:uid="{00000000-0005-0000-0000-0000985B0000}"/>
    <cellStyle name="Normal 3 2 5 2 3 2 2" xfId="23476" xr:uid="{00000000-0005-0000-0000-0000995B0000}"/>
    <cellStyle name="Normal 3 2 5 2 3 2 2 2" xfId="23477" xr:uid="{00000000-0005-0000-0000-00009A5B0000}"/>
    <cellStyle name="Normal 3 2 5 2 3 2 2 2 2" xfId="23478" xr:uid="{00000000-0005-0000-0000-00009B5B0000}"/>
    <cellStyle name="Normal 3 2 5 2 3 2 2 2 2 2" xfId="23479" xr:uid="{00000000-0005-0000-0000-00009C5B0000}"/>
    <cellStyle name="Normal 3 2 5 2 3 2 2 2 3" xfId="23480" xr:uid="{00000000-0005-0000-0000-00009D5B0000}"/>
    <cellStyle name="Normal 3 2 5 2 3 2 2 3" xfId="23481" xr:uid="{00000000-0005-0000-0000-00009E5B0000}"/>
    <cellStyle name="Normal 3 2 5 2 3 2 2 3 2" xfId="23482" xr:uid="{00000000-0005-0000-0000-00009F5B0000}"/>
    <cellStyle name="Normal 3 2 5 2 3 2 2 4" xfId="23483" xr:uid="{00000000-0005-0000-0000-0000A05B0000}"/>
    <cellStyle name="Normal 3 2 5 2 3 2 3" xfId="23484" xr:uid="{00000000-0005-0000-0000-0000A15B0000}"/>
    <cellStyle name="Normal 3 2 5 2 3 2 3 2" xfId="23485" xr:uid="{00000000-0005-0000-0000-0000A25B0000}"/>
    <cellStyle name="Normal 3 2 5 2 3 2 3 2 2" xfId="23486" xr:uid="{00000000-0005-0000-0000-0000A35B0000}"/>
    <cellStyle name="Normal 3 2 5 2 3 2 3 3" xfId="23487" xr:uid="{00000000-0005-0000-0000-0000A45B0000}"/>
    <cellStyle name="Normal 3 2 5 2 3 2 4" xfId="23488" xr:uid="{00000000-0005-0000-0000-0000A55B0000}"/>
    <cellStyle name="Normal 3 2 5 2 3 2 4 2" xfId="23489" xr:uid="{00000000-0005-0000-0000-0000A65B0000}"/>
    <cellStyle name="Normal 3 2 5 2 3 2 5" xfId="23490" xr:uid="{00000000-0005-0000-0000-0000A75B0000}"/>
    <cellStyle name="Normal 3 2 5 2 3 3" xfId="23491" xr:uid="{00000000-0005-0000-0000-0000A85B0000}"/>
    <cellStyle name="Normal 3 2 5 2 3 3 2" xfId="23492" xr:uid="{00000000-0005-0000-0000-0000A95B0000}"/>
    <cellStyle name="Normal 3 2 5 2 3 3 2 2" xfId="23493" xr:uid="{00000000-0005-0000-0000-0000AA5B0000}"/>
    <cellStyle name="Normal 3 2 5 2 3 3 2 2 2" xfId="23494" xr:uid="{00000000-0005-0000-0000-0000AB5B0000}"/>
    <cellStyle name="Normal 3 2 5 2 3 3 2 3" xfId="23495" xr:uid="{00000000-0005-0000-0000-0000AC5B0000}"/>
    <cellStyle name="Normal 3 2 5 2 3 3 3" xfId="23496" xr:uid="{00000000-0005-0000-0000-0000AD5B0000}"/>
    <cellStyle name="Normal 3 2 5 2 3 3 3 2" xfId="23497" xr:uid="{00000000-0005-0000-0000-0000AE5B0000}"/>
    <cellStyle name="Normal 3 2 5 2 3 3 4" xfId="23498" xr:uid="{00000000-0005-0000-0000-0000AF5B0000}"/>
    <cellStyle name="Normal 3 2 5 2 3 4" xfId="23499" xr:uid="{00000000-0005-0000-0000-0000B05B0000}"/>
    <cellStyle name="Normal 3 2 5 2 3 4 2" xfId="23500" xr:uid="{00000000-0005-0000-0000-0000B15B0000}"/>
    <cellStyle name="Normal 3 2 5 2 3 4 2 2" xfId="23501" xr:uid="{00000000-0005-0000-0000-0000B25B0000}"/>
    <cellStyle name="Normal 3 2 5 2 3 4 2 2 2" xfId="23502" xr:uid="{00000000-0005-0000-0000-0000B35B0000}"/>
    <cellStyle name="Normal 3 2 5 2 3 4 2 3" xfId="23503" xr:uid="{00000000-0005-0000-0000-0000B45B0000}"/>
    <cellStyle name="Normal 3 2 5 2 3 4 3" xfId="23504" xr:uid="{00000000-0005-0000-0000-0000B55B0000}"/>
    <cellStyle name="Normal 3 2 5 2 3 4 3 2" xfId="23505" xr:uid="{00000000-0005-0000-0000-0000B65B0000}"/>
    <cellStyle name="Normal 3 2 5 2 3 4 4" xfId="23506" xr:uid="{00000000-0005-0000-0000-0000B75B0000}"/>
    <cellStyle name="Normal 3 2 5 2 3 5" xfId="23507" xr:uid="{00000000-0005-0000-0000-0000B85B0000}"/>
    <cellStyle name="Normal 3 2 5 2 3 5 2" xfId="23508" xr:uid="{00000000-0005-0000-0000-0000B95B0000}"/>
    <cellStyle name="Normal 3 2 5 2 3 5 2 2" xfId="23509" xr:uid="{00000000-0005-0000-0000-0000BA5B0000}"/>
    <cellStyle name="Normal 3 2 5 2 3 5 3" xfId="23510" xr:uid="{00000000-0005-0000-0000-0000BB5B0000}"/>
    <cellStyle name="Normal 3 2 5 2 3 6" xfId="23511" xr:uid="{00000000-0005-0000-0000-0000BC5B0000}"/>
    <cellStyle name="Normal 3 2 5 2 3 6 2" xfId="23512" xr:uid="{00000000-0005-0000-0000-0000BD5B0000}"/>
    <cellStyle name="Normal 3 2 5 2 3 7" xfId="23513" xr:uid="{00000000-0005-0000-0000-0000BE5B0000}"/>
    <cellStyle name="Normal 3 2 5 2 3 7 2" xfId="23514" xr:uid="{00000000-0005-0000-0000-0000BF5B0000}"/>
    <cellStyle name="Normal 3 2 5 2 3 8" xfId="23515" xr:uid="{00000000-0005-0000-0000-0000C05B0000}"/>
    <cellStyle name="Normal 3 2 5 2 4" xfId="23516" xr:uid="{00000000-0005-0000-0000-0000C15B0000}"/>
    <cellStyle name="Normal 3 2 5 2 4 2" xfId="23517" xr:uid="{00000000-0005-0000-0000-0000C25B0000}"/>
    <cellStyle name="Normal 3 2 5 2 4 2 2" xfId="23518" xr:uid="{00000000-0005-0000-0000-0000C35B0000}"/>
    <cellStyle name="Normal 3 2 5 2 4 2 2 2" xfId="23519" xr:uid="{00000000-0005-0000-0000-0000C45B0000}"/>
    <cellStyle name="Normal 3 2 5 2 4 2 2 2 2" xfId="23520" xr:uid="{00000000-0005-0000-0000-0000C55B0000}"/>
    <cellStyle name="Normal 3 2 5 2 4 2 2 3" xfId="23521" xr:uid="{00000000-0005-0000-0000-0000C65B0000}"/>
    <cellStyle name="Normal 3 2 5 2 4 2 3" xfId="23522" xr:uid="{00000000-0005-0000-0000-0000C75B0000}"/>
    <cellStyle name="Normal 3 2 5 2 4 2 3 2" xfId="23523" xr:uid="{00000000-0005-0000-0000-0000C85B0000}"/>
    <cellStyle name="Normal 3 2 5 2 4 2 4" xfId="23524" xr:uid="{00000000-0005-0000-0000-0000C95B0000}"/>
    <cellStyle name="Normal 3 2 5 2 4 3" xfId="23525" xr:uid="{00000000-0005-0000-0000-0000CA5B0000}"/>
    <cellStyle name="Normal 3 2 5 2 4 3 2" xfId="23526" xr:uid="{00000000-0005-0000-0000-0000CB5B0000}"/>
    <cellStyle name="Normal 3 2 5 2 4 3 2 2" xfId="23527" xr:uid="{00000000-0005-0000-0000-0000CC5B0000}"/>
    <cellStyle name="Normal 3 2 5 2 4 3 3" xfId="23528" xr:uid="{00000000-0005-0000-0000-0000CD5B0000}"/>
    <cellStyle name="Normal 3 2 5 2 4 4" xfId="23529" xr:uid="{00000000-0005-0000-0000-0000CE5B0000}"/>
    <cellStyle name="Normal 3 2 5 2 4 4 2" xfId="23530" xr:uid="{00000000-0005-0000-0000-0000CF5B0000}"/>
    <cellStyle name="Normal 3 2 5 2 4 5" xfId="23531" xr:uid="{00000000-0005-0000-0000-0000D05B0000}"/>
    <cellStyle name="Normal 3 2 5 2 5" xfId="23532" xr:uid="{00000000-0005-0000-0000-0000D15B0000}"/>
    <cellStyle name="Normal 3 2 5 2 5 2" xfId="23533" xr:uid="{00000000-0005-0000-0000-0000D25B0000}"/>
    <cellStyle name="Normal 3 2 5 2 5 2 2" xfId="23534" xr:uid="{00000000-0005-0000-0000-0000D35B0000}"/>
    <cellStyle name="Normal 3 2 5 2 5 2 2 2" xfId="23535" xr:uid="{00000000-0005-0000-0000-0000D45B0000}"/>
    <cellStyle name="Normal 3 2 5 2 5 2 3" xfId="23536" xr:uid="{00000000-0005-0000-0000-0000D55B0000}"/>
    <cellStyle name="Normal 3 2 5 2 5 3" xfId="23537" xr:uid="{00000000-0005-0000-0000-0000D65B0000}"/>
    <cellStyle name="Normal 3 2 5 2 5 3 2" xfId="23538" xr:uid="{00000000-0005-0000-0000-0000D75B0000}"/>
    <cellStyle name="Normal 3 2 5 2 5 4" xfId="23539" xr:uid="{00000000-0005-0000-0000-0000D85B0000}"/>
    <cellStyle name="Normal 3 2 5 2 6" xfId="23540" xr:uid="{00000000-0005-0000-0000-0000D95B0000}"/>
    <cellStyle name="Normal 3 2 5 2 6 2" xfId="23541" xr:uid="{00000000-0005-0000-0000-0000DA5B0000}"/>
    <cellStyle name="Normal 3 2 5 2 6 2 2" xfId="23542" xr:uid="{00000000-0005-0000-0000-0000DB5B0000}"/>
    <cellStyle name="Normal 3 2 5 2 6 2 2 2" xfId="23543" xr:uid="{00000000-0005-0000-0000-0000DC5B0000}"/>
    <cellStyle name="Normal 3 2 5 2 6 2 3" xfId="23544" xr:uid="{00000000-0005-0000-0000-0000DD5B0000}"/>
    <cellStyle name="Normal 3 2 5 2 6 3" xfId="23545" xr:uid="{00000000-0005-0000-0000-0000DE5B0000}"/>
    <cellStyle name="Normal 3 2 5 2 6 3 2" xfId="23546" xr:uid="{00000000-0005-0000-0000-0000DF5B0000}"/>
    <cellStyle name="Normal 3 2 5 2 6 4" xfId="23547" xr:uid="{00000000-0005-0000-0000-0000E05B0000}"/>
    <cellStyle name="Normal 3 2 5 2 7" xfId="23548" xr:uid="{00000000-0005-0000-0000-0000E15B0000}"/>
    <cellStyle name="Normal 3 2 5 2 7 2" xfId="23549" xr:uid="{00000000-0005-0000-0000-0000E25B0000}"/>
    <cellStyle name="Normal 3 2 5 2 7 2 2" xfId="23550" xr:uid="{00000000-0005-0000-0000-0000E35B0000}"/>
    <cellStyle name="Normal 3 2 5 2 7 3" xfId="23551" xr:uid="{00000000-0005-0000-0000-0000E45B0000}"/>
    <cellStyle name="Normal 3 2 5 2 8" xfId="23552" xr:uid="{00000000-0005-0000-0000-0000E55B0000}"/>
    <cellStyle name="Normal 3 2 5 2 8 2" xfId="23553" xr:uid="{00000000-0005-0000-0000-0000E65B0000}"/>
    <cellStyle name="Normal 3 2 5 2 9" xfId="23554" xr:uid="{00000000-0005-0000-0000-0000E75B0000}"/>
    <cellStyle name="Normal 3 2 5 2 9 2" xfId="23555" xr:uid="{00000000-0005-0000-0000-0000E85B0000}"/>
    <cellStyle name="Normal 3 2 5 3" xfId="23556" xr:uid="{00000000-0005-0000-0000-0000E95B0000}"/>
    <cellStyle name="Normal 3 2 5 3 10" xfId="23557" xr:uid="{00000000-0005-0000-0000-0000EA5B0000}"/>
    <cellStyle name="Normal 3 2 5 3 2" xfId="23558" xr:uid="{00000000-0005-0000-0000-0000EB5B0000}"/>
    <cellStyle name="Normal 3 2 5 3 2 2" xfId="23559" xr:uid="{00000000-0005-0000-0000-0000EC5B0000}"/>
    <cellStyle name="Normal 3 2 5 3 2 2 2" xfId="23560" xr:uid="{00000000-0005-0000-0000-0000ED5B0000}"/>
    <cellStyle name="Normal 3 2 5 3 2 2 2 2" xfId="23561" xr:uid="{00000000-0005-0000-0000-0000EE5B0000}"/>
    <cellStyle name="Normal 3 2 5 3 2 2 2 2 2" xfId="23562" xr:uid="{00000000-0005-0000-0000-0000EF5B0000}"/>
    <cellStyle name="Normal 3 2 5 3 2 2 2 2 2 2" xfId="23563" xr:uid="{00000000-0005-0000-0000-0000F05B0000}"/>
    <cellStyle name="Normal 3 2 5 3 2 2 2 2 2 2 2" xfId="23564" xr:uid="{00000000-0005-0000-0000-0000F15B0000}"/>
    <cellStyle name="Normal 3 2 5 3 2 2 2 2 2 3" xfId="23565" xr:uid="{00000000-0005-0000-0000-0000F25B0000}"/>
    <cellStyle name="Normal 3 2 5 3 2 2 2 2 3" xfId="23566" xr:uid="{00000000-0005-0000-0000-0000F35B0000}"/>
    <cellStyle name="Normal 3 2 5 3 2 2 2 2 3 2" xfId="23567" xr:uid="{00000000-0005-0000-0000-0000F45B0000}"/>
    <cellStyle name="Normal 3 2 5 3 2 2 2 2 4" xfId="23568" xr:uid="{00000000-0005-0000-0000-0000F55B0000}"/>
    <cellStyle name="Normal 3 2 5 3 2 2 2 3" xfId="23569" xr:uid="{00000000-0005-0000-0000-0000F65B0000}"/>
    <cellStyle name="Normal 3 2 5 3 2 2 2 3 2" xfId="23570" xr:uid="{00000000-0005-0000-0000-0000F75B0000}"/>
    <cellStyle name="Normal 3 2 5 3 2 2 2 3 2 2" xfId="23571" xr:uid="{00000000-0005-0000-0000-0000F85B0000}"/>
    <cellStyle name="Normal 3 2 5 3 2 2 2 3 3" xfId="23572" xr:uid="{00000000-0005-0000-0000-0000F95B0000}"/>
    <cellStyle name="Normal 3 2 5 3 2 2 2 4" xfId="23573" xr:uid="{00000000-0005-0000-0000-0000FA5B0000}"/>
    <cellStyle name="Normal 3 2 5 3 2 2 2 4 2" xfId="23574" xr:uid="{00000000-0005-0000-0000-0000FB5B0000}"/>
    <cellStyle name="Normal 3 2 5 3 2 2 2 5" xfId="23575" xr:uid="{00000000-0005-0000-0000-0000FC5B0000}"/>
    <cellStyle name="Normal 3 2 5 3 2 2 3" xfId="23576" xr:uid="{00000000-0005-0000-0000-0000FD5B0000}"/>
    <cellStyle name="Normal 3 2 5 3 2 2 3 2" xfId="23577" xr:uid="{00000000-0005-0000-0000-0000FE5B0000}"/>
    <cellStyle name="Normal 3 2 5 3 2 2 3 2 2" xfId="23578" xr:uid="{00000000-0005-0000-0000-0000FF5B0000}"/>
    <cellStyle name="Normal 3 2 5 3 2 2 3 2 2 2" xfId="23579" xr:uid="{00000000-0005-0000-0000-0000005C0000}"/>
    <cellStyle name="Normal 3 2 5 3 2 2 3 2 3" xfId="23580" xr:uid="{00000000-0005-0000-0000-0000015C0000}"/>
    <cellStyle name="Normal 3 2 5 3 2 2 3 3" xfId="23581" xr:uid="{00000000-0005-0000-0000-0000025C0000}"/>
    <cellStyle name="Normal 3 2 5 3 2 2 3 3 2" xfId="23582" xr:uid="{00000000-0005-0000-0000-0000035C0000}"/>
    <cellStyle name="Normal 3 2 5 3 2 2 3 4" xfId="23583" xr:uid="{00000000-0005-0000-0000-0000045C0000}"/>
    <cellStyle name="Normal 3 2 5 3 2 2 4" xfId="23584" xr:uid="{00000000-0005-0000-0000-0000055C0000}"/>
    <cellStyle name="Normal 3 2 5 3 2 2 4 2" xfId="23585" xr:uid="{00000000-0005-0000-0000-0000065C0000}"/>
    <cellStyle name="Normal 3 2 5 3 2 2 4 2 2" xfId="23586" xr:uid="{00000000-0005-0000-0000-0000075C0000}"/>
    <cellStyle name="Normal 3 2 5 3 2 2 4 2 2 2" xfId="23587" xr:uid="{00000000-0005-0000-0000-0000085C0000}"/>
    <cellStyle name="Normal 3 2 5 3 2 2 4 2 3" xfId="23588" xr:uid="{00000000-0005-0000-0000-0000095C0000}"/>
    <cellStyle name="Normal 3 2 5 3 2 2 4 3" xfId="23589" xr:uid="{00000000-0005-0000-0000-00000A5C0000}"/>
    <cellStyle name="Normal 3 2 5 3 2 2 4 3 2" xfId="23590" xr:uid="{00000000-0005-0000-0000-00000B5C0000}"/>
    <cellStyle name="Normal 3 2 5 3 2 2 4 4" xfId="23591" xr:uid="{00000000-0005-0000-0000-00000C5C0000}"/>
    <cellStyle name="Normal 3 2 5 3 2 2 5" xfId="23592" xr:uid="{00000000-0005-0000-0000-00000D5C0000}"/>
    <cellStyle name="Normal 3 2 5 3 2 2 5 2" xfId="23593" xr:uid="{00000000-0005-0000-0000-00000E5C0000}"/>
    <cellStyle name="Normal 3 2 5 3 2 2 5 2 2" xfId="23594" xr:uid="{00000000-0005-0000-0000-00000F5C0000}"/>
    <cellStyle name="Normal 3 2 5 3 2 2 5 3" xfId="23595" xr:uid="{00000000-0005-0000-0000-0000105C0000}"/>
    <cellStyle name="Normal 3 2 5 3 2 2 6" xfId="23596" xr:uid="{00000000-0005-0000-0000-0000115C0000}"/>
    <cellStyle name="Normal 3 2 5 3 2 2 6 2" xfId="23597" xr:uid="{00000000-0005-0000-0000-0000125C0000}"/>
    <cellStyle name="Normal 3 2 5 3 2 2 7" xfId="23598" xr:uid="{00000000-0005-0000-0000-0000135C0000}"/>
    <cellStyle name="Normal 3 2 5 3 2 2 7 2" xfId="23599" xr:uid="{00000000-0005-0000-0000-0000145C0000}"/>
    <cellStyle name="Normal 3 2 5 3 2 2 8" xfId="23600" xr:uid="{00000000-0005-0000-0000-0000155C0000}"/>
    <cellStyle name="Normal 3 2 5 3 2 3" xfId="23601" xr:uid="{00000000-0005-0000-0000-0000165C0000}"/>
    <cellStyle name="Normal 3 2 5 3 2 3 2" xfId="23602" xr:uid="{00000000-0005-0000-0000-0000175C0000}"/>
    <cellStyle name="Normal 3 2 5 3 2 3 2 2" xfId="23603" xr:uid="{00000000-0005-0000-0000-0000185C0000}"/>
    <cellStyle name="Normal 3 2 5 3 2 3 2 2 2" xfId="23604" xr:uid="{00000000-0005-0000-0000-0000195C0000}"/>
    <cellStyle name="Normal 3 2 5 3 2 3 2 2 2 2" xfId="23605" xr:uid="{00000000-0005-0000-0000-00001A5C0000}"/>
    <cellStyle name="Normal 3 2 5 3 2 3 2 2 3" xfId="23606" xr:uid="{00000000-0005-0000-0000-00001B5C0000}"/>
    <cellStyle name="Normal 3 2 5 3 2 3 2 3" xfId="23607" xr:uid="{00000000-0005-0000-0000-00001C5C0000}"/>
    <cellStyle name="Normal 3 2 5 3 2 3 2 3 2" xfId="23608" xr:uid="{00000000-0005-0000-0000-00001D5C0000}"/>
    <cellStyle name="Normal 3 2 5 3 2 3 2 4" xfId="23609" xr:uid="{00000000-0005-0000-0000-00001E5C0000}"/>
    <cellStyle name="Normal 3 2 5 3 2 3 3" xfId="23610" xr:uid="{00000000-0005-0000-0000-00001F5C0000}"/>
    <cellStyle name="Normal 3 2 5 3 2 3 3 2" xfId="23611" xr:uid="{00000000-0005-0000-0000-0000205C0000}"/>
    <cellStyle name="Normal 3 2 5 3 2 3 3 2 2" xfId="23612" xr:uid="{00000000-0005-0000-0000-0000215C0000}"/>
    <cellStyle name="Normal 3 2 5 3 2 3 3 3" xfId="23613" xr:uid="{00000000-0005-0000-0000-0000225C0000}"/>
    <cellStyle name="Normal 3 2 5 3 2 3 4" xfId="23614" xr:uid="{00000000-0005-0000-0000-0000235C0000}"/>
    <cellStyle name="Normal 3 2 5 3 2 3 4 2" xfId="23615" xr:uid="{00000000-0005-0000-0000-0000245C0000}"/>
    <cellStyle name="Normal 3 2 5 3 2 3 5" xfId="23616" xr:uid="{00000000-0005-0000-0000-0000255C0000}"/>
    <cellStyle name="Normal 3 2 5 3 2 4" xfId="23617" xr:uid="{00000000-0005-0000-0000-0000265C0000}"/>
    <cellStyle name="Normal 3 2 5 3 2 4 2" xfId="23618" xr:uid="{00000000-0005-0000-0000-0000275C0000}"/>
    <cellStyle name="Normal 3 2 5 3 2 4 2 2" xfId="23619" xr:uid="{00000000-0005-0000-0000-0000285C0000}"/>
    <cellStyle name="Normal 3 2 5 3 2 4 2 2 2" xfId="23620" xr:uid="{00000000-0005-0000-0000-0000295C0000}"/>
    <cellStyle name="Normal 3 2 5 3 2 4 2 3" xfId="23621" xr:uid="{00000000-0005-0000-0000-00002A5C0000}"/>
    <cellStyle name="Normal 3 2 5 3 2 4 3" xfId="23622" xr:uid="{00000000-0005-0000-0000-00002B5C0000}"/>
    <cellStyle name="Normal 3 2 5 3 2 4 3 2" xfId="23623" xr:uid="{00000000-0005-0000-0000-00002C5C0000}"/>
    <cellStyle name="Normal 3 2 5 3 2 4 4" xfId="23624" xr:uid="{00000000-0005-0000-0000-00002D5C0000}"/>
    <cellStyle name="Normal 3 2 5 3 2 5" xfId="23625" xr:uid="{00000000-0005-0000-0000-00002E5C0000}"/>
    <cellStyle name="Normal 3 2 5 3 2 5 2" xfId="23626" xr:uid="{00000000-0005-0000-0000-00002F5C0000}"/>
    <cellStyle name="Normal 3 2 5 3 2 5 2 2" xfId="23627" xr:uid="{00000000-0005-0000-0000-0000305C0000}"/>
    <cellStyle name="Normal 3 2 5 3 2 5 2 2 2" xfId="23628" xr:uid="{00000000-0005-0000-0000-0000315C0000}"/>
    <cellStyle name="Normal 3 2 5 3 2 5 2 3" xfId="23629" xr:uid="{00000000-0005-0000-0000-0000325C0000}"/>
    <cellStyle name="Normal 3 2 5 3 2 5 3" xfId="23630" xr:uid="{00000000-0005-0000-0000-0000335C0000}"/>
    <cellStyle name="Normal 3 2 5 3 2 5 3 2" xfId="23631" xr:uid="{00000000-0005-0000-0000-0000345C0000}"/>
    <cellStyle name="Normal 3 2 5 3 2 5 4" xfId="23632" xr:uid="{00000000-0005-0000-0000-0000355C0000}"/>
    <cellStyle name="Normal 3 2 5 3 2 6" xfId="23633" xr:uid="{00000000-0005-0000-0000-0000365C0000}"/>
    <cellStyle name="Normal 3 2 5 3 2 6 2" xfId="23634" xr:uid="{00000000-0005-0000-0000-0000375C0000}"/>
    <cellStyle name="Normal 3 2 5 3 2 6 2 2" xfId="23635" xr:uid="{00000000-0005-0000-0000-0000385C0000}"/>
    <cellStyle name="Normal 3 2 5 3 2 6 3" xfId="23636" xr:uid="{00000000-0005-0000-0000-0000395C0000}"/>
    <cellStyle name="Normal 3 2 5 3 2 7" xfId="23637" xr:uid="{00000000-0005-0000-0000-00003A5C0000}"/>
    <cellStyle name="Normal 3 2 5 3 2 7 2" xfId="23638" xr:uid="{00000000-0005-0000-0000-00003B5C0000}"/>
    <cellStyle name="Normal 3 2 5 3 2 8" xfId="23639" xr:uid="{00000000-0005-0000-0000-00003C5C0000}"/>
    <cellStyle name="Normal 3 2 5 3 2 8 2" xfId="23640" xr:uid="{00000000-0005-0000-0000-00003D5C0000}"/>
    <cellStyle name="Normal 3 2 5 3 2 9" xfId="23641" xr:uid="{00000000-0005-0000-0000-00003E5C0000}"/>
    <cellStyle name="Normal 3 2 5 3 3" xfId="23642" xr:uid="{00000000-0005-0000-0000-00003F5C0000}"/>
    <cellStyle name="Normal 3 2 5 3 3 2" xfId="23643" xr:uid="{00000000-0005-0000-0000-0000405C0000}"/>
    <cellStyle name="Normal 3 2 5 3 3 2 2" xfId="23644" xr:uid="{00000000-0005-0000-0000-0000415C0000}"/>
    <cellStyle name="Normal 3 2 5 3 3 2 2 2" xfId="23645" xr:uid="{00000000-0005-0000-0000-0000425C0000}"/>
    <cellStyle name="Normal 3 2 5 3 3 2 2 2 2" xfId="23646" xr:uid="{00000000-0005-0000-0000-0000435C0000}"/>
    <cellStyle name="Normal 3 2 5 3 3 2 2 2 2 2" xfId="23647" xr:uid="{00000000-0005-0000-0000-0000445C0000}"/>
    <cellStyle name="Normal 3 2 5 3 3 2 2 2 3" xfId="23648" xr:uid="{00000000-0005-0000-0000-0000455C0000}"/>
    <cellStyle name="Normal 3 2 5 3 3 2 2 3" xfId="23649" xr:uid="{00000000-0005-0000-0000-0000465C0000}"/>
    <cellStyle name="Normal 3 2 5 3 3 2 2 3 2" xfId="23650" xr:uid="{00000000-0005-0000-0000-0000475C0000}"/>
    <cellStyle name="Normal 3 2 5 3 3 2 2 4" xfId="23651" xr:uid="{00000000-0005-0000-0000-0000485C0000}"/>
    <cellStyle name="Normal 3 2 5 3 3 2 3" xfId="23652" xr:uid="{00000000-0005-0000-0000-0000495C0000}"/>
    <cellStyle name="Normal 3 2 5 3 3 2 3 2" xfId="23653" xr:uid="{00000000-0005-0000-0000-00004A5C0000}"/>
    <cellStyle name="Normal 3 2 5 3 3 2 3 2 2" xfId="23654" xr:uid="{00000000-0005-0000-0000-00004B5C0000}"/>
    <cellStyle name="Normal 3 2 5 3 3 2 3 3" xfId="23655" xr:uid="{00000000-0005-0000-0000-00004C5C0000}"/>
    <cellStyle name="Normal 3 2 5 3 3 2 4" xfId="23656" xr:uid="{00000000-0005-0000-0000-00004D5C0000}"/>
    <cellStyle name="Normal 3 2 5 3 3 2 4 2" xfId="23657" xr:uid="{00000000-0005-0000-0000-00004E5C0000}"/>
    <cellStyle name="Normal 3 2 5 3 3 2 5" xfId="23658" xr:uid="{00000000-0005-0000-0000-00004F5C0000}"/>
    <cellStyle name="Normal 3 2 5 3 3 3" xfId="23659" xr:uid="{00000000-0005-0000-0000-0000505C0000}"/>
    <cellStyle name="Normal 3 2 5 3 3 3 2" xfId="23660" xr:uid="{00000000-0005-0000-0000-0000515C0000}"/>
    <cellStyle name="Normal 3 2 5 3 3 3 2 2" xfId="23661" xr:uid="{00000000-0005-0000-0000-0000525C0000}"/>
    <cellStyle name="Normal 3 2 5 3 3 3 2 2 2" xfId="23662" xr:uid="{00000000-0005-0000-0000-0000535C0000}"/>
    <cellStyle name="Normal 3 2 5 3 3 3 2 3" xfId="23663" xr:uid="{00000000-0005-0000-0000-0000545C0000}"/>
    <cellStyle name="Normal 3 2 5 3 3 3 3" xfId="23664" xr:uid="{00000000-0005-0000-0000-0000555C0000}"/>
    <cellStyle name="Normal 3 2 5 3 3 3 3 2" xfId="23665" xr:uid="{00000000-0005-0000-0000-0000565C0000}"/>
    <cellStyle name="Normal 3 2 5 3 3 3 4" xfId="23666" xr:uid="{00000000-0005-0000-0000-0000575C0000}"/>
    <cellStyle name="Normal 3 2 5 3 3 4" xfId="23667" xr:uid="{00000000-0005-0000-0000-0000585C0000}"/>
    <cellStyle name="Normal 3 2 5 3 3 4 2" xfId="23668" xr:uid="{00000000-0005-0000-0000-0000595C0000}"/>
    <cellStyle name="Normal 3 2 5 3 3 4 2 2" xfId="23669" xr:uid="{00000000-0005-0000-0000-00005A5C0000}"/>
    <cellStyle name="Normal 3 2 5 3 3 4 2 2 2" xfId="23670" xr:uid="{00000000-0005-0000-0000-00005B5C0000}"/>
    <cellStyle name="Normal 3 2 5 3 3 4 2 3" xfId="23671" xr:uid="{00000000-0005-0000-0000-00005C5C0000}"/>
    <cellStyle name="Normal 3 2 5 3 3 4 3" xfId="23672" xr:uid="{00000000-0005-0000-0000-00005D5C0000}"/>
    <cellStyle name="Normal 3 2 5 3 3 4 3 2" xfId="23673" xr:uid="{00000000-0005-0000-0000-00005E5C0000}"/>
    <cellStyle name="Normal 3 2 5 3 3 4 4" xfId="23674" xr:uid="{00000000-0005-0000-0000-00005F5C0000}"/>
    <cellStyle name="Normal 3 2 5 3 3 5" xfId="23675" xr:uid="{00000000-0005-0000-0000-0000605C0000}"/>
    <cellStyle name="Normal 3 2 5 3 3 5 2" xfId="23676" xr:uid="{00000000-0005-0000-0000-0000615C0000}"/>
    <cellStyle name="Normal 3 2 5 3 3 5 2 2" xfId="23677" xr:uid="{00000000-0005-0000-0000-0000625C0000}"/>
    <cellStyle name="Normal 3 2 5 3 3 5 3" xfId="23678" xr:uid="{00000000-0005-0000-0000-0000635C0000}"/>
    <cellStyle name="Normal 3 2 5 3 3 6" xfId="23679" xr:uid="{00000000-0005-0000-0000-0000645C0000}"/>
    <cellStyle name="Normal 3 2 5 3 3 6 2" xfId="23680" xr:uid="{00000000-0005-0000-0000-0000655C0000}"/>
    <cellStyle name="Normal 3 2 5 3 3 7" xfId="23681" xr:uid="{00000000-0005-0000-0000-0000665C0000}"/>
    <cellStyle name="Normal 3 2 5 3 3 7 2" xfId="23682" xr:uid="{00000000-0005-0000-0000-0000675C0000}"/>
    <cellStyle name="Normal 3 2 5 3 3 8" xfId="23683" xr:uid="{00000000-0005-0000-0000-0000685C0000}"/>
    <cellStyle name="Normal 3 2 5 3 4" xfId="23684" xr:uid="{00000000-0005-0000-0000-0000695C0000}"/>
    <cellStyle name="Normal 3 2 5 3 4 2" xfId="23685" xr:uid="{00000000-0005-0000-0000-00006A5C0000}"/>
    <cellStyle name="Normal 3 2 5 3 4 2 2" xfId="23686" xr:uid="{00000000-0005-0000-0000-00006B5C0000}"/>
    <cellStyle name="Normal 3 2 5 3 4 2 2 2" xfId="23687" xr:uid="{00000000-0005-0000-0000-00006C5C0000}"/>
    <cellStyle name="Normal 3 2 5 3 4 2 2 2 2" xfId="23688" xr:uid="{00000000-0005-0000-0000-00006D5C0000}"/>
    <cellStyle name="Normal 3 2 5 3 4 2 2 3" xfId="23689" xr:uid="{00000000-0005-0000-0000-00006E5C0000}"/>
    <cellStyle name="Normal 3 2 5 3 4 2 3" xfId="23690" xr:uid="{00000000-0005-0000-0000-00006F5C0000}"/>
    <cellStyle name="Normal 3 2 5 3 4 2 3 2" xfId="23691" xr:uid="{00000000-0005-0000-0000-0000705C0000}"/>
    <cellStyle name="Normal 3 2 5 3 4 2 4" xfId="23692" xr:uid="{00000000-0005-0000-0000-0000715C0000}"/>
    <cellStyle name="Normal 3 2 5 3 4 3" xfId="23693" xr:uid="{00000000-0005-0000-0000-0000725C0000}"/>
    <cellStyle name="Normal 3 2 5 3 4 3 2" xfId="23694" xr:uid="{00000000-0005-0000-0000-0000735C0000}"/>
    <cellStyle name="Normal 3 2 5 3 4 3 2 2" xfId="23695" xr:uid="{00000000-0005-0000-0000-0000745C0000}"/>
    <cellStyle name="Normal 3 2 5 3 4 3 3" xfId="23696" xr:uid="{00000000-0005-0000-0000-0000755C0000}"/>
    <cellStyle name="Normal 3 2 5 3 4 4" xfId="23697" xr:uid="{00000000-0005-0000-0000-0000765C0000}"/>
    <cellStyle name="Normal 3 2 5 3 4 4 2" xfId="23698" xr:uid="{00000000-0005-0000-0000-0000775C0000}"/>
    <cellStyle name="Normal 3 2 5 3 4 5" xfId="23699" xr:uid="{00000000-0005-0000-0000-0000785C0000}"/>
    <cellStyle name="Normal 3 2 5 3 5" xfId="23700" xr:uid="{00000000-0005-0000-0000-0000795C0000}"/>
    <cellStyle name="Normal 3 2 5 3 5 2" xfId="23701" xr:uid="{00000000-0005-0000-0000-00007A5C0000}"/>
    <cellStyle name="Normal 3 2 5 3 5 2 2" xfId="23702" xr:uid="{00000000-0005-0000-0000-00007B5C0000}"/>
    <cellStyle name="Normal 3 2 5 3 5 2 2 2" xfId="23703" xr:uid="{00000000-0005-0000-0000-00007C5C0000}"/>
    <cellStyle name="Normal 3 2 5 3 5 2 3" xfId="23704" xr:uid="{00000000-0005-0000-0000-00007D5C0000}"/>
    <cellStyle name="Normal 3 2 5 3 5 3" xfId="23705" xr:uid="{00000000-0005-0000-0000-00007E5C0000}"/>
    <cellStyle name="Normal 3 2 5 3 5 3 2" xfId="23706" xr:uid="{00000000-0005-0000-0000-00007F5C0000}"/>
    <cellStyle name="Normal 3 2 5 3 5 4" xfId="23707" xr:uid="{00000000-0005-0000-0000-0000805C0000}"/>
    <cellStyle name="Normal 3 2 5 3 6" xfId="23708" xr:uid="{00000000-0005-0000-0000-0000815C0000}"/>
    <cellStyle name="Normal 3 2 5 3 6 2" xfId="23709" xr:uid="{00000000-0005-0000-0000-0000825C0000}"/>
    <cellStyle name="Normal 3 2 5 3 6 2 2" xfId="23710" xr:uid="{00000000-0005-0000-0000-0000835C0000}"/>
    <cellStyle name="Normal 3 2 5 3 6 2 2 2" xfId="23711" xr:uid="{00000000-0005-0000-0000-0000845C0000}"/>
    <cellStyle name="Normal 3 2 5 3 6 2 3" xfId="23712" xr:uid="{00000000-0005-0000-0000-0000855C0000}"/>
    <cellStyle name="Normal 3 2 5 3 6 3" xfId="23713" xr:uid="{00000000-0005-0000-0000-0000865C0000}"/>
    <cellStyle name="Normal 3 2 5 3 6 3 2" xfId="23714" xr:uid="{00000000-0005-0000-0000-0000875C0000}"/>
    <cellStyle name="Normal 3 2 5 3 6 4" xfId="23715" xr:uid="{00000000-0005-0000-0000-0000885C0000}"/>
    <cellStyle name="Normal 3 2 5 3 7" xfId="23716" xr:uid="{00000000-0005-0000-0000-0000895C0000}"/>
    <cellStyle name="Normal 3 2 5 3 7 2" xfId="23717" xr:uid="{00000000-0005-0000-0000-00008A5C0000}"/>
    <cellStyle name="Normal 3 2 5 3 7 2 2" xfId="23718" xr:uid="{00000000-0005-0000-0000-00008B5C0000}"/>
    <cellStyle name="Normal 3 2 5 3 7 3" xfId="23719" xr:uid="{00000000-0005-0000-0000-00008C5C0000}"/>
    <cellStyle name="Normal 3 2 5 3 8" xfId="23720" xr:uid="{00000000-0005-0000-0000-00008D5C0000}"/>
    <cellStyle name="Normal 3 2 5 3 8 2" xfId="23721" xr:uid="{00000000-0005-0000-0000-00008E5C0000}"/>
    <cellStyle name="Normal 3 2 5 3 9" xfId="23722" xr:uid="{00000000-0005-0000-0000-00008F5C0000}"/>
    <cellStyle name="Normal 3 2 5 3 9 2" xfId="23723" xr:uid="{00000000-0005-0000-0000-0000905C0000}"/>
    <cellStyle name="Normal 3 2 5 4" xfId="23724" xr:uid="{00000000-0005-0000-0000-0000915C0000}"/>
    <cellStyle name="Normal 3 2 5 4 10" xfId="23725" xr:uid="{00000000-0005-0000-0000-0000925C0000}"/>
    <cellStyle name="Normal 3 2 5 4 2" xfId="23726" xr:uid="{00000000-0005-0000-0000-0000935C0000}"/>
    <cellStyle name="Normal 3 2 5 4 2 2" xfId="23727" xr:uid="{00000000-0005-0000-0000-0000945C0000}"/>
    <cellStyle name="Normal 3 2 5 4 2 2 2" xfId="23728" xr:uid="{00000000-0005-0000-0000-0000955C0000}"/>
    <cellStyle name="Normal 3 2 5 4 2 2 2 2" xfId="23729" xr:uid="{00000000-0005-0000-0000-0000965C0000}"/>
    <cellStyle name="Normal 3 2 5 4 2 2 2 2 2" xfId="23730" xr:uid="{00000000-0005-0000-0000-0000975C0000}"/>
    <cellStyle name="Normal 3 2 5 4 2 2 2 2 2 2" xfId="23731" xr:uid="{00000000-0005-0000-0000-0000985C0000}"/>
    <cellStyle name="Normal 3 2 5 4 2 2 2 2 2 2 2" xfId="23732" xr:uid="{00000000-0005-0000-0000-0000995C0000}"/>
    <cellStyle name="Normal 3 2 5 4 2 2 2 2 2 3" xfId="23733" xr:uid="{00000000-0005-0000-0000-00009A5C0000}"/>
    <cellStyle name="Normal 3 2 5 4 2 2 2 2 3" xfId="23734" xr:uid="{00000000-0005-0000-0000-00009B5C0000}"/>
    <cellStyle name="Normal 3 2 5 4 2 2 2 2 3 2" xfId="23735" xr:uid="{00000000-0005-0000-0000-00009C5C0000}"/>
    <cellStyle name="Normal 3 2 5 4 2 2 2 2 4" xfId="23736" xr:uid="{00000000-0005-0000-0000-00009D5C0000}"/>
    <cellStyle name="Normal 3 2 5 4 2 2 2 3" xfId="23737" xr:uid="{00000000-0005-0000-0000-00009E5C0000}"/>
    <cellStyle name="Normal 3 2 5 4 2 2 2 3 2" xfId="23738" xr:uid="{00000000-0005-0000-0000-00009F5C0000}"/>
    <cellStyle name="Normal 3 2 5 4 2 2 2 3 2 2" xfId="23739" xr:uid="{00000000-0005-0000-0000-0000A05C0000}"/>
    <cellStyle name="Normal 3 2 5 4 2 2 2 3 3" xfId="23740" xr:uid="{00000000-0005-0000-0000-0000A15C0000}"/>
    <cellStyle name="Normal 3 2 5 4 2 2 2 4" xfId="23741" xr:uid="{00000000-0005-0000-0000-0000A25C0000}"/>
    <cellStyle name="Normal 3 2 5 4 2 2 2 4 2" xfId="23742" xr:uid="{00000000-0005-0000-0000-0000A35C0000}"/>
    <cellStyle name="Normal 3 2 5 4 2 2 2 5" xfId="23743" xr:uid="{00000000-0005-0000-0000-0000A45C0000}"/>
    <cellStyle name="Normal 3 2 5 4 2 2 3" xfId="23744" xr:uid="{00000000-0005-0000-0000-0000A55C0000}"/>
    <cellStyle name="Normal 3 2 5 4 2 2 3 2" xfId="23745" xr:uid="{00000000-0005-0000-0000-0000A65C0000}"/>
    <cellStyle name="Normal 3 2 5 4 2 2 3 2 2" xfId="23746" xr:uid="{00000000-0005-0000-0000-0000A75C0000}"/>
    <cellStyle name="Normal 3 2 5 4 2 2 3 2 2 2" xfId="23747" xr:uid="{00000000-0005-0000-0000-0000A85C0000}"/>
    <cellStyle name="Normal 3 2 5 4 2 2 3 2 3" xfId="23748" xr:uid="{00000000-0005-0000-0000-0000A95C0000}"/>
    <cellStyle name="Normal 3 2 5 4 2 2 3 3" xfId="23749" xr:uid="{00000000-0005-0000-0000-0000AA5C0000}"/>
    <cellStyle name="Normal 3 2 5 4 2 2 3 3 2" xfId="23750" xr:uid="{00000000-0005-0000-0000-0000AB5C0000}"/>
    <cellStyle name="Normal 3 2 5 4 2 2 3 4" xfId="23751" xr:uid="{00000000-0005-0000-0000-0000AC5C0000}"/>
    <cellStyle name="Normal 3 2 5 4 2 2 4" xfId="23752" xr:uid="{00000000-0005-0000-0000-0000AD5C0000}"/>
    <cellStyle name="Normal 3 2 5 4 2 2 4 2" xfId="23753" xr:uid="{00000000-0005-0000-0000-0000AE5C0000}"/>
    <cellStyle name="Normal 3 2 5 4 2 2 4 2 2" xfId="23754" xr:uid="{00000000-0005-0000-0000-0000AF5C0000}"/>
    <cellStyle name="Normal 3 2 5 4 2 2 4 2 2 2" xfId="23755" xr:uid="{00000000-0005-0000-0000-0000B05C0000}"/>
    <cellStyle name="Normal 3 2 5 4 2 2 4 2 3" xfId="23756" xr:uid="{00000000-0005-0000-0000-0000B15C0000}"/>
    <cellStyle name="Normal 3 2 5 4 2 2 4 3" xfId="23757" xr:uid="{00000000-0005-0000-0000-0000B25C0000}"/>
    <cellStyle name="Normal 3 2 5 4 2 2 4 3 2" xfId="23758" xr:uid="{00000000-0005-0000-0000-0000B35C0000}"/>
    <cellStyle name="Normal 3 2 5 4 2 2 4 4" xfId="23759" xr:uid="{00000000-0005-0000-0000-0000B45C0000}"/>
    <cellStyle name="Normal 3 2 5 4 2 2 5" xfId="23760" xr:uid="{00000000-0005-0000-0000-0000B55C0000}"/>
    <cellStyle name="Normal 3 2 5 4 2 2 5 2" xfId="23761" xr:uid="{00000000-0005-0000-0000-0000B65C0000}"/>
    <cellStyle name="Normal 3 2 5 4 2 2 5 2 2" xfId="23762" xr:uid="{00000000-0005-0000-0000-0000B75C0000}"/>
    <cellStyle name="Normal 3 2 5 4 2 2 5 3" xfId="23763" xr:uid="{00000000-0005-0000-0000-0000B85C0000}"/>
    <cellStyle name="Normal 3 2 5 4 2 2 6" xfId="23764" xr:uid="{00000000-0005-0000-0000-0000B95C0000}"/>
    <cellStyle name="Normal 3 2 5 4 2 2 6 2" xfId="23765" xr:uid="{00000000-0005-0000-0000-0000BA5C0000}"/>
    <cellStyle name="Normal 3 2 5 4 2 2 7" xfId="23766" xr:uid="{00000000-0005-0000-0000-0000BB5C0000}"/>
    <cellStyle name="Normal 3 2 5 4 2 2 7 2" xfId="23767" xr:uid="{00000000-0005-0000-0000-0000BC5C0000}"/>
    <cellStyle name="Normal 3 2 5 4 2 2 8" xfId="23768" xr:uid="{00000000-0005-0000-0000-0000BD5C0000}"/>
    <cellStyle name="Normal 3 2 5 4 2 3" xfId="23769" xr:uid="{00000000-0005-0000-0000-0000BE5C0000}"/>
    <cellStyle name="Normal 3 2 5 4 2 3 2" xfId="23770" xr:uid="{00000000-0005-0000-0000-0000BF5C0000}"/>
    <cellStyle name="Normal 3 2 5 4 2 3 2 2" xfId="23771" xr:uid="{00000000-0005-0000-0000-0000C05C0000}"/>
    <cellStyle name="Normal 3 2 5 4 2 3 2 2 2" xfId="23772" xr:uid="{00000000-0005-0000-0000-0000C15C0000}"/>
    <cellStyle name="Normal 3 2 5 4 2 3 2 2 2 2" xfId="23773" xr:uid="{00000000-0005-0000-0000-0000C25C0000}"/>
    <cellStyle name="Normal 3 2 5 4 2 3 2 2 3" xfId="23774" xr:uid="{00000000-0005-0000-0000-0000C35C0000}"/>
    <cellStyle name="Normal 3 2 5 4 2 3 2 3" xfId="23775" xr:uid="{00000000-0005-0000-0000-0000C45C0000}"/>
    <cellStyle name="Normal 3 2 5 4 2 3 2 3 2" xfId="23776" xr:uid="{00000000-0005-0000-0000-0000C55C0000}"/>
    <cellStyle name="Normal 3 2 5 4 2 3 2 4" xfId="23777" xr:uid="{00000000-0005-0000-0000-0000C65C0000}"/>
    <cellStyle name="Normal 3 2 5 4 2 3 3" xfId="23778" xr:uid="{00000000-0005-0000-0000-0000C75C0000}"/>
    <cellStyle name="Normal 3 2 5 4 2 3 3 2" xfId="23779" xr:uid="{00000000-0005-0000-0000-0000C85C0000}"/>
    <cellStyle name="Normal 3 2 5 4 2 3 3 2 2" xfId="23780" xr:uid="{00000000-0005-0000-0000-0000C95C0000}"/>
    <cellStyle name="Normal 3 2 5 4 2 3 3 3" xfId="23781" xr:uid="{00000000-0005-0000-0000-0000CA5C0000}"/>
    <cellStyle name="Normal 3 2 5 4 2 3 4" xfId="23782" xr:uid="{00000000-0005-0000-0000-0000CB5C0000}"/>
    <cellStyle name="Normal 3 2 5 4 2 3 4 2" xfId="23783" xr:uid="{00000000-0005-0000-0000-0000CC5C0000}"/>
    <cellStyle name="Normal 3 2 5 4 2 3 5" xfId="23784" xr:uid="{00000000-0005-0000-0000-0000CD5C0000}"/>
    <cellStyle name="Normal 3 2 5 4 2 4" xfId="23785" xr:uid="{00000000-0005-0000-0000-0000CE5C0000}"/>
    <cellStyle name="Normal 3 2 5 4 2 4 2" xfId="23786" xr:uid="{00000000-0005-0000-0000-0000CF5C0000}"/>
    <cellStyle name="Normal 3 2 5 4 2 4 2 2" xfId="23787" xr:uid="{00000000-0005-0000-0000-0000D05C0000}"/>
    <cellStyle name="Normal 3 2 5 4 2 4 2 2 2" xfId="23788" xr:uid="{00000000-0005-0000-0000-0000D15C0000}"/>
    <cellStyle name="Normal 3 2 5 4 2 4 2 3" xfId="23789" xr:uid="{00000000-0005-0000-0000-0000D25C0000}"/>
    <cellStyle name="Normal 3 2 5 4 2 4 3" xfId="23790" xr:uid="{00000000-0005-0000-0000-0000D35C0000}"/>
    <cellStyle name="Normal 3 2 5 4 2 4 3 2" xfId="23791" xr:uid="{00000000-0005-0000-0000-0000D45C0000}"/>
    <cellStyle name="Normal 3 2 5 4 2 4 4" xfId="23792" xr:uid="{00000000-0005-0000-0000-0000D55C0000}"/>
    <cellStyle name="Normal 3 2 5 4 2 5" xfId="23793" xr:uid="{00000000-0005-0000-0000-0000D65C0000}"/>
    <cellStyle name="Normal 3 2 5 4 2 5 2" xfId="23794" xr:uid="{00000000-0005-0000-0000-0000D75C0000}"/>
    <cellStyle name="Normal 3 2 5 4 2 5 2 2" xfId="23795" xr:uid="{00000000-0005-0000-0000-0000D85C0000}"/>
    <cellStyle name="Normal 3 2 5 4 2 5 2 2 2" xfId="23796" xr:uid="{00000000-0005-0000-0000-0000D95C0000}"/>
    <cellStyle name="Normal 3 2 5 4 2 5 2 3" xfId="23797" xr:uid="{00000000-0005-0000-0000-0000DA5C0000}"/>
    <cellStyle name="Normal 3 2 5 4 2 5 3" xfId="23798" xr:uid="{00000000-0005-0000-0000-0000DB5C0000}"/>
    <cellStyle name="Normal 3 2 5 4 2 5 3 2" xfId="23799" xr:uid="{00000000-0005-0000-0000-0000DC5C0000}"/>
    <cellStyle name="Normal 3 2 5 4 2 5 4" xfId="23800" xr:uid="{00000000-0005-0000-0000-0000DD5C0000}"/>
    <cellStyle name="Normal 3 2 5 4 2 6" xfId="23801" xr:uid="{00000000-0005-0000-0000-0000DE5C0000}"/>
    <cellStyle name="Normal 3 2 5 4 2 6 2" xfId="23802" xr:uid="{00000000-0005-0000-0000-0000DF5C0000}"/>
    <cellStyle name="Normal 3 2 5 4 2 6 2 2" xfId="23803" xr:uid="{00000000-0005-0000-0000-0000E05C0000}"/>
    <cellStyle name="Normal 3 2 5 4 2 6 3" xfId="23804" xr:uid="{00000000-0005-0000-0000-0000E15C0000}"/>
    <cellStyle name="Normal 3 2 5 4 2 7" xfId="23805" xr:uid="{00000000-0005-0000-0000-0000E25C0000}"/>
    <cellStyle name="Normal 3 2 5 4 2 7 2" xfId="23806" xr:uid="{00000000-0005-0000-0000-0000E35C0000}"/>
    <cellStyle name="Normal 3 2 5 4 2 8" xfId="23807" xr:uid="{00000000-0005-0000-0000-0000E45C0000}"/>
    <cellStyle name="Normal 3 2 5 4 2 8 2" xfId="23808" xr:uid="{00000000-0005-0000-0000-0000E55C0000}"/>
    <cellStyle name="Normal 3 2 5 4 2 9" xfId="23809" xr:uid="{00000000-0005-0000-0000-0000E65C0000}"/>
    <cellStyle name="Normal 3 2 5 4 3" xfId="23810" xr:uid="{00000000-0005-0000-0000-0000E75C0000}"/>
    <cellStyle name="Normal 3 2 5 4 3 2" xfId="23811" xr:uid="{00000000-0005-0000-0000-0000E85C0000}"/>
    <cellStyle name="Normal 3 2 5 4 3 2 2" xfId="23812" xr:uid="{00000000-0005-0000-0000-0000E95C0000}"/>
    <cellStyle name="Normal 3 2 5 4 3 2 2 2" xfId="23813" xr:uid="{00000000-0005-0000-0000-0000EA5C0000}"/>
    <cellStyle name="Normal 3 2 5 4 3 2 2 2 2" xfId="23814" xr:uid="{00000000-0005-0000-0000-0000EB5C0000}"/>
    <cellStyle name="Normal 3 2 5 4 3 2 2 2 2 2" xfId="23815" xr:uid="{00000000-0005-0000-0000-0000EC5C0000}"/>
    <cellStyle name="Normal 3 2 5 4 3 2 2 2 3" xfId="23816" xr:uid="{00000000-0005-0000-0000-0000ED5C0000}"/>
    <cellStyle name="Normal 3 2 5 4 3 2 2 3" xfId="23817" xr:uid="{00000000-0005-0000-0000-0000EE5C0000}"/>
    <cellStyle name="Normal 3 2 5 4 3 2 2 3 2" xfId="23818" xr:uid="{00000000-0005-0000-0000-0000EF5C0000}"/>
    <cellStyle name="Normal 3 2 5 4 3 2 2 4" xfId="23819" xr:uid="{00000000-0005-0000-0000-0000F05C0000}"/>
    <cellStyle name="Normal 3 2 5 4 3 2 3" xfId="23820" xr:uid="{00000000-0005-0000-0000-0000F15C0000}"/>
    <cellStyle name="Normal 3 2 5 4 3 2 3 2" xfId="23821" xr:uid="{00000000-0005-0000-0000-0000F25C0000}"/>
    <cellStyle name="Normal 3 2 5 4 3 2 3 2 2" xfId="23822" xr:uid="{00000000-0005-0000-0000-0000F35C0000}"/>
    <cellStyle name="Normal 3 2 5 4 3 2 3 3" xfId="23823" xr:uid="{00000000-0005-0000-0000-0000F45C0000}"/>
    <cellStyle name="Normal 3 2 5 4 3 2 4" xfId="23824" xr:uid="{00000000-0005-0000-0000-0000F55C0000}"/>
    <cellStyle name="Normal 3 2 5 4 3 2 4 2" xfId="23825" xr:uid="{00000000-0005-0000-0000-0000F65C0000}"/>
    <cellStyle name="Normal 3 2 5 4 3 2 5" xfId="23826" xr:uid="{00000000-0005-0000-0000-0000F75C0000}"/>
    <cellStyle name="Normal 3 2 5 4 3 3" xfId="23827" xr:uid="{00000000-0005-0000-0000-0000F85C0000}"/>
    <cellStyle name="Normal 3 2 5 4 3 3 2" xfId="23828" xr:uid="{00000000-0005-0000-0000-0000F95C0000}"/>
    <cellStyle name="Normal 3 2 5 4 3 3 2 2" xfId="23829" xr:uid="{00000000-0005-0000-0000-0000FA5C0000}"/>
    <cellStyle name="Normal 3 2 5 4 3 3 2 2 2" xfId="23830" xr:uid="{00000000-0005-0000-0000-0000FB5C0000}"/>
    <cellStyle name="Normal 3 2 5 4 3 3 2 3" xfId="23831" xr:uid="{00000000-0005-0000-0000-0000FC5C0000}"/>
    <cellStyle name="Normal 3 2 5 4 3 3 3" xfId="23832" xr:uid="{00000000-0005-0000-0000-0000FD5C0000}"/>
    <cellStyle name="Normal 3 2 5 4 3 3 3 2" xfId="23833" xr:uid="{00000000-0005-0000-0000-0000FE5C0000}"/>
    <cellStyle name="Normal 3 2 5 4 3 3 4" xfId="23834" xr:uid="{00000000-0005-0000-0000-0000FF5C0000}"/>
    <cellStyle name="Normal 3 2 5 4 3 4" xfId="23835" xr:uid="{00000000-0005-0000-0000-0000005D0000}"/>
    <cellStyle name="Normal 3 2 5 4 3 4 2" xfId="23836" xr:uid="{00000000-0005-0000-0000-0000015D0000}"/>
    <cellStyle name="Normal 3 2 5 4 3 4 2 2" xfId="23837" xr:uid="{00000000-0005-0000-0000-0000025D0000}"/>
    <cellStyle name="Normal 3 2 5 4 3 4 2 2 2" xfId="23838" xr:uid="{00000000-0005-0000-0000-0000035D0000}"/>
    <cellStyle name="Normal 3 2 5 4 3 4 2 3" xfId="23839" xr:uid="{00000000-0005-0000-0000-0000045D0000}"/>
    <cellStyle name="Normal 3 2 5 4 3 4 3" xfId="23840" xr:uid="{00000000-0005-0000-0000-0000055D0000}"/>
    <cellStyle name="Normal 3 2 5 4 3 4 3 2" xfId="23841" xr:uid="{00000000-0005-0000-0000-0000065D0000}"/>
    <cellStyle name="Normal 3 2 5 4 3 4 4" xfId="23842" xr:uid="{00000000-0005-0000-0000-0000075D0000}"/>
    <cellStyle name="Normal 3 2 5 4 3 5" xfId="23843" xr:uid="{00000000-0005-0000-0000-0000085D0000}"/>
    <cellStyle name="Normal 3 2 5 4 3 5 2" xfId="23844" xr:uid="{00000000-0005-0000-0000-0000095D0000}"/>
    <cellStyle name="Normal 3 2 5 4 3 5 2 2" xfId="23845" xr:uid="{00000000-0005-0000-0000-00000A5D0000}"/>
    <cellStyle name="Normal 3 2 5 4 3 5 3" xfId="23846" xr:uid="{00000000-0005-0000-0000-00000B5D0000}"/>
    <cellStyle name="Normal 3 2 5 4 3 6" xfId="23847" xr:uid="{00000000-0005-0000-0000-00000C5D0000}"/>
    <cellStyle name="Normal 3 2 5 4 3 6 2" xfId="23848" xr:uid="{00000000-0005-0000-0000-00000D5D0000}"/>
    <cellStyle name="Normal 3 2 5 4 3 7" xfId="23849" xr:uid="{00000000-0005-0000-0000-00000E5D0000}"/>
    <cellStyle name="Normal 3 2 5 4 3 7 2" xfId="23850" xr:uid="{00000000-0005-0000-0000-00000F5D0000}"/>
    <cellStyle name="Normal 3 2 5 4 3 8" xfId="23851" xr:uid="{00000000-0005-0000-0000-0000105D0000}"/>
    <cellStyle name="Normal 3 2 5 4 4" xfId="23852" xr:uid="{00000000-0005-0000-0000-0000115D0000}"/>
    <cellStyle name="Normal 3 2 5 4 4 2" xfId="23853" xr:uid="{00000000-0005-0000-0000-0000125D0000}"/>
    <cellStyle name="Normal 3 2 5 4 4 2 2" xfId="23854" xr:uid="{00000000-0005-0000-0000-0000135D0000}"/>
    <cellStyle name="Normal 3 2 5 4 4 2 2 2" xfId="23855" xr:uid="{00000000-0005-0000-0000-0000145D0000}"/>
    <cellStyle name="Normal 3 2 5 4 4 2 2 2 2" xfId="23856" xr:uid="{00000000-0005-0000-0000-0000155D0000}"/>
    <cellStyle name="Normal 3 2 5 4 4 2 2 3" xfId="23857" xr:uid="{00000000-0005-0000-0000-0000165D0000}"/>
    <cellStyle name="Normal 3 2 5 4 4 2 3" xfId="23858" xr:uid="{00000000-0005-0000-0000-0000175D0000}"/>
    <cellStyle name="Normal 3 2 5 4 4 2 3 2" xfId="23859" xr:uid="{00000000-0005-0000-0000-0000185D0000}"/>
    <cellStyle name="Normal 3 2 5 4 4 2 4" xfId="23860" xr:uid="{00000000-0005-0000-0000-0000195D0000}"/>
    <cellStyle name="Normal 3 2 5 4 4 3" xfId="23861" xr:uid="{00000000-0005-0000-0000-00001A5D0000}"/>
    <cellStyle name="Normal 3 2 5 4 4 3 2" xfId="23862" xr:uid="{00000000-0005-0000-0000-00001B5D0000}"/>
    <cellStyle name="Normal 3 2 5 4 4 3 2 2" xfId="23863" xr:uid="{00000000-0005-0000-0000-00001C5D0000}"/>
    <cellStyle name="Normal 3 2 5 4 4 3 3" xfId="23864" xr:uid="{00000000-0005-0000-0000-00001D5D0000}"/>
    <cellStyle name="Normal 3 2 5 4 4 4" xfId="23865" xr:uid="{00000000-0005-0000-0000-00001E5D0000}"/>
    <cellStyle name="Normal 3 2 5 4 4 4 2" xfId="23866" xr:uid="{00000000-0005-0000-0000-00001F5D0000}"/>
    <cellStyle name="Normal 3 2 5 4 4 5" xfId="23867" xr:uid="{00000000-0005-0000-0000-0000205D0000}"/>
    <cellStyle name="Normal 3 2 5 4 5" xfId="23868" xr:uid="{00000000-0005-0000-0000-0000215D0000}"/>
    <cellStyle name="Normal 3 2 5 4 5 2" xfId="23869" xr:uid="{00000000-0005-0000-0000-0000225D0000}"/>
    <cellStyle name="Normal 3 2 5 4 5 2 2" xfId="23870" xr:uid="{00000000-0005-0000-0000-0000235D0000}"/>
    <cellStyle name="Normal 3 2 5 4 5 2 2 2" xfId="23871" xr:uid="{00000000-0005-0000-0000-0000245D0000}"/>
    <cellStyle name="Normal 3 2 5 4 5 2 3" xfId="23872" xr:uid="{00000000-0005-0000-0000-0000255D0000}"/>
    <cellStyle name="Normal 3 2 5 4 5 3" xfId="23873" xr:uid="{00000000-0005-0000-0000-0000265D0000}"/>
    <cellStyle name="Normal 3 2 5 4 5 3 2" xfId="23874" xr:uid="{00000000-0005-0000-0000-0000275D0000}"/>
    <cellStyle name="Normal 3 2 5 4 5 4" xfId="23875" xr:uid="{00000000-0005-0000-0000-0000285D0000}"/>
    <cellStyle name="Normal 3 2 5 4 6" xfId="23876" xr:uid="{00000000-0005-0000-0000-0000295D0000}"/>
    <cellStyle name="Normal 3 2 5 4 6 2" xfId="23877" xr:uid="{00000000-0005-0000-0000-00002A5D0000}"/>
    <cellStyle name="Normal 3 2 5 4 6 2 2" xfId="23878" xr:uid="{00000000-0005-0000-0000-00002B5D0000}"/>
    <cellStyle name="Normal 3 2 5 4 6 2 2 2" xfId="23879" xr:uid="{00000000-0005-0000-0000-00002C5D0000}"/>
    <cellStyle name="Normal 3 2 5 4 6 2 3" xfId="23880" xr:uid="{00000000-0005-0000-0000-00002D5D0000}"/>
    <cellStyle name="Normal 3 2 5 4 6 3" xfId="23881" xr:uid="{00000000-0005-0000-0000-00002E5D0000}"/>
    <cellStyle name="Normal 3 2 5 4 6 3 2" xfId="23882" xr:uid="{00000000-0005-0000-0000-00002F5D0000}"/>
    <cellStyle name="Normal 3 2 5 4 6 4" xfId="23883" xr:uid="{00000000-0005-0000-0000-0000305D0000}"/>
    <cellStyle name="Normal 3 2 5 4 7" xfId="23884" xr:uid="{00000000-0005-0000-0000-0000315D0000}"/>
    <cellStyle name="Normal 3 2 5 4 7 2" xfId="23885" xr:uid="{00000000-0005-0000-0000-0000325D0000}"/>
    <cellStyle name="Normal 3 2 5 4 7 2 2" xfId="23886" xr:uid="{00000000-0005-0000-0000-0000335D0000}"/>
    <cellStyle name="Normal 3 2 5 4 7 3" xfId="23887" xr:uid="{00000000-0005-0000-0000-0000345D0000}"/>
    <cellStyle name="Normal 3 2 5 4 8" xfId="23888" xr:uid="{00000000-0005-0000-0000-0000355D0000}"/>
    <cellStyle name="Normal 3 2 5 4 8 2" xfId="23889" xr:uid="{00000000-0005-0000-0000-0000365D0000}"/>
    <cellStyle name="Normal 3 2 5 4 9" xfId="23890" xr:uid="{00000000-0005-0000-0000-0000375D0000}"/>
    <cellStyle name="Normal 3 2 5 4 9 2" xfId="23891" xr:uid="{00000000-0005-0000-0000-0000385D0000}"/>
    <cellStyle name="Normal 3 2 5 5" xfId="23892" xr:uid="{00000000-0005-0000-0000-0000395D0000}"/>
    <cellStyle name="Normal 3 2 5 5 2" xfId="23893" xr:uid="{00000000-0005-0000-0000-00003A5D0000}"/>
    <cellStyle name="Normal 3 2 5 5 2 2" xfId="23894" xr:uid="{00000000-0005-0000-0000-00003B5D0000}"/>
    <cellStyle name="Normal 3 2 5 5 2 2 2" xfId="23895" xr:uid="{00000000-0005-0000-0000-00003C5D0000}"/>
    <cellStyle name="Normal 3 2 5 5 2 2 2 2" xfId="23896" xr:uid="{00000000-0005-0000-0000-00003D5D0000}"/>
    <cellStyle name="Normal 3 2 5 5 2 2 2 2 2" xfId="23897" xr:uid="{00000000-0005-0000-0000-00003E5D0000}"/>
    <cellStyle name="Normal 3 2 5 5 2 2 2 2 2 2" xfId="23898" xr:uid="{00000000-0005-0000-0000-00003F5D0000}"/>
    <cellStyle name="Normal 3 2 5 5 2 2 2 2 3" xfId="23899" xr:uid="{00000000-0005-0000-0000-0000405D0000}"/>
    <cellStyle name="Normal 3 2 5 5 2 2 2 3" xfId="23900" xr:uid="{00000000-0005-0000-0000-0000415D0000}"/>
    <cellStyle name="Normal 3 2 5 5 2 2 2 3 2" xfId="23901" xr:uid="{00000000-0005-0000-0000-0000425D0000}"/>
    <cellStyle name="Normal 3 2 5 5 2 2 2 4" xfId="23902" xr:uid="{00000000-0005-0000-0000-0000435D0000}"/>
    <cellStyle name="Normal 3 2 5 5 2 2 3" xfId="23903" xr:uid="{00000000-0005-0000-0000-0000445D0000}"/>
    <cellStyle name="Normal 3 2 5 5 2 2 3 2" xfId="23904" xr:uid="{00000000-0005-0000-0000-0000455D0000}"/>
    <cellStyle name="Normal 3 2 5 5 2 2 3 2 2" xfId="23905" xr:uid="{00000000-0005-0000-0000-0000465D0000}"/>
    <cellStyle name="Normal 3 2 5 5 2 2 3 3" xfId="23906" xr:uid="{00000000-0005-0000-0000-0000475D0000}"/>
    <cellStyle name="Normal 3 2 5 5 2 2 4" xfId="23907" xr:uid="{00000000-0005-0000-0000-0000485D0000}"/>
    <cellStyle name="Normal 3 2 5 5 2 2 4 2" xfId="23908" xr:uid="{00000000-0005-0000-0000-0000495D0000}"/>
    <cellStyle name="Normal 3 2 5 5 2 2 5" xfId="23909" xr:uid="{00000000-0005-0000-0000-00004A5D0000}"/>
    <cellStyle name="Normal 3 2 5 5 2 3" xfId="23910" xr:uid="{00000000-0005-0000-0000-00004B5D0000}"/>
    <cellStyle name="Normal 3 2 5 5 2 3 2" xfId="23911" xr:uid="{00000000-0005-0000-0000-00004C5D0000}"/>
    <cellStyle name="Normal 3 2 5 5 2 3 2 2" xfId="23912" xr:uid="{00000000-0005-0000-0000-00004D5D0000}"/>
    <cellStyle name="Normal 3 2 5 5 2 3 2 2 2" xfId="23913" xr:uid="{00000000-0005-0000-0000-00004E5D0000}"/>
    <cellStyle name="Normal 3 2 5 5 2 3 2 3" xfId="23914" xr:uid="{00000000-0005-0000-0000-00004F5D0000}"/>
    <cellStyle name="Normal 3 2 5 5 2 3 3" xfId="23915" xr:uid="{00000000-0005-0000-0000-0000505D0000}"/>
    <cellStyle name="Normal 3 2 5 5 2 3 3 2" xfId="23916" xr:uid="{00000000-0005-0000-0000-0000515D0000}"/>
    <cellStyle name="Normal 3 2 5 5 2 3 4" xfId="23917" xr:uid="{00000000-0005-0000-0000-0000525D0000}"/>
    <cellStyle name="Normal 3 2 5 5 2 4" xfId="23918" xr:uid="{00000000-0005-0000-0000-0000535D0000}"/>
    <cellStyle name="Normal 3 2 5 5 2 4 2" xfId="23919" xr:uid="{00000000-0005-0000-0000-0000545D0000}"/>
    <cellStyle name="Normal 3 2 5 5 2 4 2 2" xfId="23920" xr:uid="{00000000-0005-0000-0000-0000555D0000}"/>
    <cellStyle name="Normal 3 2 5 5 2 4 2 2 2" xfId="23921" xr:uid="{00000000-0005-0000-0000-0000565D0000}"/>
    <cellStyle name="Normal 3 2 5 5 2 4 2 3" xfId="23922" xr:uid="{00000000-0005-0000-0000-0000575D0000}"/>
    <cellStyle name="Normal 3 2 5 5 2 4 3" xfId="23923" xr:uid="{00000000-0005-0000-0000-0000585D0000}"/>
    <cellStyle name="Normal 3 2 5 5 2 4 3 2" xfId="23924" xr:uid="{00000000-0005-0000-0000-0000595D0000}"/>
    <cellStyle name="Normal 3 2 5 5 2 4 4" xfId="23925" xr:uid="{00000000-0005-0000-0000-00005A5D0000}"/>
    <cellStyle name="Normal 3 2 5 5 2 5" xfId="23926" xr:uid="{00000000-0005-0000-0000-00005B5D0000}"/>
    <cellStyle name="Normal 3 2 5 5 2 5 2" xfId="23927" xr:uid="{00000000-0005-0000-0000-00005C5D0000}"/>
    <cellStyle name="Normal 3 2 5 5 2 5 2 2" xfId="23928" xr:uid="{00000000-0005-0000-0000-00005D5D0000}"/>
    <cellStyle name="Normal 3 2 5 5 2 5 3" xfId="23929" xr:uid="{00000000-0005-0000-0000-00005E5D0000}"/>
    <cellStyle name="Normal 3 2 5 5 2 6" xfId="23930" xr:uid="{00000000-0005-0000-0000-00005F5D0000}"/>
    <cellStyle name="Normal 3 2 5 5 2 6 2" xfId="23931" xr:uid="{00000000-0005-0000-0000-0000605D0000}"/>
    <cellStyle name="Normal 3 2 5 5 2 7" xfId="23932" xr:uid="{00000000-0005-0000-0000-0000615D0000}"/>
    <cellStyle name="Normal 3 2 5 5 2 7 2" xfId="23933" xr:uid="{00000000-0005-0000-0000-0000625D0000}"/>
    <cellStyle name="Normal 3 2 5 5 2 8" xfId="23934" xr:uid="{00000000-0005-0000-0000-0000635D0000}"/>
    <cellStyle name="Normal 3 2 5 5 3" xfId="23935" xr:uid="{00000000-0005-0000-0000-0000645D0000}"/>
    <cellStyle name="Normal 3 2 5 5 3 2" xfId="23936" xr:uid="{00000000-0005-0000-0000-0000655D0000}"/>
    <cellStyle name="Normal 3 2 5 5 3 2 2" xfId="23937" xr:uid="{00000000-0005-0000-0000-0000665D0000}"/>
    <cellStyle name="Normal 3 2 5 5 3 2 2 2" xfId="23938" xr:uid="{00000000-0005-0000-0000-0000675D0000}"/>
    <cellStyle name="Normal 3 2 5 5 3 2 2 2 2" xfId="23939" xr:uid="{00000000-0005-0000-0000-0000685D0000}"/>
    <cellStyle name="Normal 3 2 5 5 3 2 2 3" xfId="23940" xr:uid="{00000000-0005-0000-0000-0000695D0000}"/>
    <cellStyle name="Normal 3 2 5 5 3 2 3" xfId="23941" xr:uid="{00000000-0005-0000-0000-00006A5D0000}"/>
    <cellStyle name="Normal 3 2 5 5 3 2 3 2" xfId="23942" xr:uid="{00000000-0005-0000-0000-00006B5D0000}"/>
    <cellStyle name="Normal 3 2 5 5 3 2 4" xfId="23943" xr:uid="{00000000-0005-0000-0000-00006C5D0000}"/>
    <cellStyle name="Normal 3 2 5 5 3 3" xfId="23944" xr:uid="{00000000-0005-0000-0000-00006D5D0000}"/>
    <cellStyle name="Normal 3 2 5 5 3 3 2" xfId="23945" xr:uid="{00000000-0005-0000-0000-00006E5D0000}"/>
    <cellStyle name="Normal 3 2 5 5 3 3 2 2" xfId="23946" xr:uid="{00000000-0005-0000-0000-00006F5D0000}"/>
    <cellStyle name="Normal 3 2 5 5 3 3 3" xfId="23947" xr:uid="{00000000-0005-0000-0000-0000705D0000}"/>
    <cellStyle name="Normal 3 2 5 5 3 4" xfId="23948" xr:uid="{00000000-0005-0000-0000-0000715D0000}"/>
    <cellStyle name="Normal 3 2 5 5 3 4 2" xfId="23949" xr:uid="{00000000-0005-0000-0000-0000725D0000}"/>
    <cellStyle name="Normal 3 2 5 5 3 5" xfId="23950" xr:uid="{00000000-0005-0000-0000-0000735D0000}"/>
    <cellStyle name="Normal 3 2 5 5 4" xfId="23951" xr:uid="{00000000-0005-0000-0000-0000745D0000}"/>
    <cellStyle name="Normal 3 2 5 5 4 2" xfId="23952" xr:uid="{00000000-0005-0000-0000-0000755D0000}"/>
    <cellStyle name="Normal 3 2 5 5 4 2 2" xfId="23953" xr:uid="{00000000-0005-0000-0000-0000765D0000}"/>
    <cellStyle name="Normal 3 2 5 5 4 2 2 2" xfId="23954" xr:uid="{00000000-0005-0000-0000-0000775D0000}"/>
    <cellStyle name="Normal 3 2 5 5 4 2 3" xfId="23955" xr:uid="{00000000-0005-0000-0000-0000785D0000}"/>
    <cellStyle name="Normal 3 2 5 5 4 3" xfId="23956" xr:uid="{00000000-0005-0000-0000-0000795D0000}"/>
    <cellStyle name="Normal 3 2 5 5 4 3 2" xfId="23957" xr:uid="{00000000-0005-0000-0000-00007A5D0000}"/>
    <cellStyle name="Normal 3 2 5 5 4 4" xfId="23958" xr:uid="{00000000-0005-0000-0000-00007B5D0000}"/>
    <cellStyle name="Normal 3 2 5 5 5" xfId="23959" xr:uid="{00000000-0005-0000-0000-00007C5D0000}"/>
    <cellStyle name="Normal 3 2 5 5 5 2" xfId="23960" xr:uid="{00000000-0005-0000-0000-00007D5D0000}"/>
    <cellStyle name="Normal 3 2 5 5 5 2 2" xfId="23961" xr:uid="{00000000-0005-0000-0000-00007E5D0000}"/>
    <cellStyle name="Normal 3 2 5 5 5 2 2 2" xfId="23962" xr:uid="{00000000-0005-0000-0000-00007F5D0000}"/>
    <cellStyle name="Normal 3 2 5 5 5 2 3" xfId="23963" xr:uid="{00000000-0005-0000-0000-0000805D0000}"/>
    <cellStyle name="Normal 3 2 5 5 5 3" xfId="23964" xr:uid="{00000000-0005-0000-0000-0000815D0000}"/>
    <cellStyle name="Normal 3 2 5 5 5 3 2" xfId="23965" xr:uid="{00000000-0005-0000-0000-0000825D0000}"/>
    <cellStyle name="Normal 3 2 5 5 5 4" xfId="23966" xr:uid="{00000000-0005-0000-0000-0000835D0000}"/>
    <cellStyle name="Normal 3 2 5 5 6" xfId="23967" xr:uid="{00000000-0005-0000-0000-0000845D0000}"/>
    <cellStyle name="Normal 3 2 5 5 6 2" xfId="23968" xr:uid="{00000000-0005-0000-0000-0000855D0000}"/>
    <cellStyle name="Normal 3 2 5 5 6 2 2" xfId="23969" xr:uid="{00000000-0005-0000-0000-0000865D0000}"/>
    <cellStyle name="Normal 3 2 5 5 6 3" xfId="23970" xr:uid="{00000000-0005-0000-0000-0000875D0000}"/>
    <cellStyle name="Normal 3 2 5 5 7" xfId="23971" xr:uid="{00000000-0005-0000-0000-0000885D0000}"/>
    <cellStyle name="Normal 3 2 5 5 7 2" xfId="23972" xr:uid="{00000000-0005-0000-0000-0000895D0000}"/>
    <cellStyle name="Normal 3 2 5 5 8" xfId="23973" xr:uid="{00000000-0005-0000-0000-00008A5D0000}"/>
    <cellStyle name="Normal 3 2 5 5 8 2" xfId="23974" xr:uid="{00000000-0005-0000-0000-00008B5D0000}"/>
    <cellStyle name="Normal 3 2 5 5 9" xfId="23975" xr:uid="{00000000-0005-0000-0000-00008C5D0000}"/>
    <cellStyle name="Normal 3 2 5 6" xfId="23976" xr:uid="{00000000-0005-0000-0000-00008D5D0000}"/>
    <cellStyle name="Normal 3 2 5 6 2" xfId="23977" xr:uid="{00000000-0005-0000-0000-00008E5D0000}"/>
    <cellStyle name="Normal 3 2 5 6 2 2" xfId="23978" xr:uid="{00000000-0005-0000-0000-00008F5D0000}"/>
    <cellStyle name="Normal 3 2 5 6 2 2 2" xfId="23979" xr:uid="{00000000-0005-0000-0000-0000905D0000}"/>
    <cellStyle name="Normal 3 2 5 6 2 2 2 2" xfId="23980" xr:uid="{00000000-0005-0000-0000-0000915D0000}"/>
    <cellStyle name="Normal 3 2 5 6 2 2 2 2 2" xfId="23981" xr:uid="{00000000-0005-0000-0000-0000925D0000}"/>
    <cellStyle name="Normal 3 2 5 6 2 2 2 3" xfId="23982" xr:uid="{00000000-0005-0000-0000-0000935D0000}"/>
    <cellStyle name="Normal 3 2 5 6 2 2 3" xfId="23983" xr:uid="{00000000-0005-0000-0000-0000945D0000}"/>
    <cellStyle name="Normal 3 2 5 6 2 2 3 2" xfId="23984" xr:uid="{00000000-0005-0000-0000-0000955D0000}"/>
    <cellStyle name="Normal 3 2 5 6 2 2 4" xfId="23985" xr:uid="{00000000-0005-0000-0000-0000965D0000}"/>
    <cellStyle name="Normal 3 2 5 6 2 3" xfId="23986" xr:uid="{00000000-0005-0000-0000-0000975D0000}"/>
    <cellStyle name="Normal 3 2 5 6 2 3 2" xfId="23987" xr:uid="{00000000-0005-0000-0000-0000985D0000}"/>
    <cellStyle name="Normal 3 2 5 6 2 3 2 2" xfId="23988" xr:uid="{00000000-0005-0000-0000-0000995D0000}"/>
    <cellStyle name="Normal 3 2 5 6 2 3 3" xfId="23989" xr:uid="{00000000-0005-0000-0000-00009A5D0000}"/>
    <cellStyle name="Normal 3 2 5 6 2 4" xfId="23990" xr:uid="{00000000-0005-0000-0000-00009B5D0000}"/>
    <cellStyle name="Normal 3 2 5 6 2 4 2" xfId="23991" xr:uid="{00000000-0005-0000-0000-00009C5D0000}"/>
    <cellStyle name="Normal 3 2 5 6 2 5" xfId="23992" xr:uid="{00000000-0005-0000-0000-00009D5D0000}"/>
    <cellStyle name="Normal 3 2 5 6 3" xfId="23993" xr:uid="{00000000-0005-0000-0000-00009E5D0000}"/>
    <cellStyle name="Normal 3 2 5 6 3 2" xfId="23994" xr:uid="{00000000-0005-0000-0000-00009F5D0000}"/>
    <cellStyle name="Normal 3 2 5 6 3 2 2" xfId="23995" xr:uid="{00000000-0005-0000-0000-0000A05D0000}"/>
    <cellStyle name="Normal 3 2 5 6 3 2 2 2" xfId="23996" xr:uid="{00000000-0005-0000-0000-0000A15D0000}"/>
    <cellStyle name="Normal 3 2 5 6 3 2 3" xfId="23997" xr:uid="{00000000-0005-0000-0000-0000A25D0000}"/>
    <cellStyle name="Normal 3 2 5 6 3 3" xfId="23998" xr:uid="{00000000-0005-0000-0000-0000A35D0000}"/>
    <cellStyle name="Normal 3 2 5 6 3 3 2" xfId="23999" xr:uid="{00000000-0005-0000-0000-0000A45D0000}"/>
    <cellStyle name="Normal 3 2 5 6 3 4" xfId="24000" xr:uid="{00000000-0005-0000-0000-0000A55D0000}"/>
    <cellStyle name="Normal 3 2 5 6 4" xfId="24001" xr:uid="{00000000-0005-0000-0000-0000A65D0000}"/>
    <cellStyle name="Normal 3 2 5 6 4 2" xfId="24002" xr:uid="{00000000-0005-0000-0000-0000A75D0000}"/>
    <cellStyle name="Normal 3 2 5 6 4 2 2" xfId="24003" xr:uid="{00000000-0005-0000-0000-0000A85D0000}"/>
    <cellStyle name="Normal 3 2 5 6 4 2 2 2" xfId="24004" xr:uid="{00000000-0005-0000-0000-0000A95D0000}"/>
    <cellStyle name="Normal 3 2 5 6 4 2 3" xfId="24005" xr:uid="{00000000-0005-0000-0000-0000AA5D0000}"/>
    <cellStyle name="Normal 3 2 5 6 4 3" xfId="24006" xr:uid="{00000000-0005-0000-0000-0000AB5D0000}"/>
    <cellStyle name="Normal 3 2 5 6 4 3 2" xfId="24007" xr:uid="{00000000-0005-0000-0000-0000AC5D0000}"/>
    <cellStyle name="Normal 3 2 5 6 4 4" xfId="24008" xr:uid="{00000000-0005-0000-0000-0000AD5D0000}"/>
    <cellStyle name="Normal 3 2 5 6 5" xfId="24009" xr:uid="{00000000-0005-0000-0000-0000AE5D0000}"/>
    <cellStyle name="Normal 3 2 5 6 5 2" xfId="24010" xr:uid="{00000000-0005-0000-0000-0000AF5D0000}"/>
    <cellStyle name="Normal 3 2 5 6 5 2 2" xfId="24011" xr:uid="{00000000-0005-0000-0000-0000B05D0000}"/>
    <cellStyle name="Normal 3 2 5 6 5 3" xfId="24012" xr:uid="{00000000-0005-0000-0000-0000B15D0000}"/>
    <cellStyle name="Normal 3 2 5 6 6" xfId="24013" xr:uid="{00000000-0005-0000-0000-0000B25D0000}"/>
    <cellStyle name="Normal 3 2 5 6 6 2" xfId="24014" xr:uid="{00000000-0005-0000-0000-0000B35D0000}"/>
    <cellStyle name="Normal 3 2 5 6 7" xfId="24015" xr:uid="{00000000-0005-0000-0000-0000B45D0000}"/>
    <cellStyle name="Normal 3 2 5 6 7 2" xfId="24016" xr:uid="{00000000-0005-0000-0000-0000B55D0000}"/>
    <cellStyle name="Normal 3 2 5 6 8" xfId="24017" xr:uid="{00000000-0005-0000-0000-0000B65D0000}"/>
    <cellStyle name="Normal 3 2 5 7" xfId="24018" xr:uid="{00000000-0005-0000-0000-0000B75D0000}"/>
    <cellStyle name="Normal 3 2 5 7 2" xfId="24019" xr:uid="{00000000-0005-0000-0000-0000B85D0000}"/>
    <cellStyle name="Normal 3 2 5 7 2 2" xfId="24020" xr:uid="{00000000-0005-0000-0000-0000B95D0000}"/>
    <cellStyle name="Normal 3 2 5 7 2 2 2" xfId="24021" xr:uid="{00000000-0005-0000-0000-0000BA5D0000}"/>
    <cellStyle name="Normal 3 2 5 7 2 2 2 2" xfId="24022" xr:uid="{00000000-0005-0000-0000-0000BB5D0000}"/>
    <cellStyle name="Normal 3 2 5 7 2 2 2 2 2" xfId="24023" xr:uid="{00000000-0005-0000-0000-0000BC5D0000}"/>
    <cellStyle name="Normal 3 2 5 7 2 2 2 3" xfId="24024" xr:uid="{00000000-0005-0000-0000-0000BD5D0000}"/>
    <cellStyle name="Normal 3 2 5 7 2 2 3" xfId="24025" xr:uid="{00000000-0005-0000-0000-0000BE5D0000}"/>
    <cellStyle name="Normal 3 2 5 7 2 2 3 2" xfId="24026" xr:uid="{00000000-0005-0000-0000-0000BF5D0000}"/>
    <cellStyle name="Normal 3 2 5 7 2 2 4" xfId="24027" xr:uid="{00000000-0005-0000-0000-0000C05D0000}"/>
    <cellStyle name="Normal 3 2 5 7 2 3" xfId="24028" xr:uid="{00000000-0005-0000-0000-0000C15D0000}"/>
    <cellStyle name="Normal 3 2 5 7 2 3 2" xfId="24029" xr:uid="{00000000-0005-0000-0000-0000C25D0000}"/>
    <cellStyle name="Normal 3 2 5 7 2 3 2 2" xfId="24030" xr:uid="{00000000-0005-0000-0000-0000C35D0000}"/>
    <cellStyle name="Normal 3 2 5 7 2 3 3" xfId="24031" xr:uid="{00000000-0005-0000-0000-0000C45D0000}"/>
    <cellStyle name="Normal 3 2 5 7 2 4" xfId="24032" xr:uid="{00000000-0005-0000-0000-0000C55D0000}"/>
    <cellStyle name="Normal 3 2 5 7 2 4 2" xfId="24033" xr:uid="{00000000-0005-0000-0000-0000C65D0000}"/>
    <cellStyle name="Normal 3 2 5 7 2 5" xfId="24034" xr:uid="{00000000-0005-0000-0000-0000C75D0000}"/>
    <cellStyle name="Normal 3 2 5 7 3" xfId="24035" xr:uid="{00000000-0005-0000-0000-0000C85D0000}"/>
    <cellStyle name="Normal 3 2 5 7 3 2" xfId="24036" xr:uid="{00000000-0005-0000-0000-0000C95D0000}"/>
    <cellStyle name="Normal 3 2 5 7 3 2 2" xfId="24037" xr:uid="{00000000-0005-0000-0000-0000CA5D0000}"/>
    <cellStyle name="Normal 3 2 5 7 3 2 2 2" xfId="24038" xr:uid="{00000000-0005-0000-0000-0000CB5D0000}"/>
    <cellStyle name="Normal 3 2 5 7 3 2 3" xfId="24039" xr:uid="{00000000-0005-0000-0000-0000CC5D0000}"/>
    <cellStyle name="Normal 3 2 5 7 3 3" xfId="24040" xr:uid="{00000000-0005-0000-0000-0000CD5D0000}"/>
    <cellStyle name="Normal 3 2 5 7 3 3 2" xfId="24041" xr:uid="{00000000-0005-0000-0000-0000CE5D0000}"/>
    <cellStyle name="Normal 3 2 5 7 3 4" xfId="24042" xr:uid="{00000000-0005-0000-0000-0000CF5D0000}"/>
    <cellStyle name="Normal 3 2 5 7 4" xfId="24043" xr:uid="{00000000-0005-0000-0000-0000D05D0000}"/>
    <cellStyle name="Normal 3 2 5 7 4 2" xfId="24044" xr:uid="{00000000-0005-0000-0000-0000D15D0000}"/>
    <cellStyle name="Normal 3 2 5 7 4 2 2" xfId="24045" xr:uid="{00000000-0005-0000-0000-0000D25D0000}"/>
    <cellStyle name="Normal 3 2 5 7 4 3" xfId="24046" xr:uid="{00000000-0005-0000-0000-0000D35D0000}"/>
    <cellStyle name="Normal 3 2 5 7 5" xfId="24047" xr:uid="{00000000-0005-0000-0000-0000D45D0000}"/>
    <cellStyle name="Normal 3 2 5 7 5 2" xfId="24048" xr:uid="{00000000-0005-0000-0000-0000D55D0000}"/>
    <cellStyle name="Normal 3 2 5 7 6" xfId="24049" xr:uid="{00000000-0005-0000-0000-0000D65D0000}"/>
    <cellStyle name="Normal 3 2 5 8" xfId="24050" xr:uid="{00000000-0005-0000-0000-0000D75D0000}"/>
    <cellStyle name="Normal 3 2 5 8 2" xfId="24051" xr:uid="{00000000-0005-0000-0000-0000D85D0000}"/>
    <cellStyle name="Normal 3 2 5 8 2 2" xfId="24052" xr:uid="{00000000-0005-0000-0000-0000D95D0000}"/>
    <cellStyle name="Normal 3 2 5 8 2 2 2" xfId="24053" xr:uid="{00000000-0005-0000-0000-0000DA5D0000}"/>
    <cellStyle name="Normal 3 2 5 8 2 2 2 2" xfId="24054" xr:uid="{00000000-0005-0000-0000-0000DB5D0000}"/>
    <cellStyle name="Normal 3 2 5 8 2 2 2 2 2" xfId="24055" xr:uid="{00000000-0005-0000-0000-0000DC5D0000}"/>
    <cellStyle name="Normal 3 2 5 8 2 2 2 3" xfId="24056" xr:uid="{00000000-0005-0000-0000-0000DD5D0000}"/>
    <cellStyle name="Normal 3 2 5 8 2 2 3" xfId="24057" xr:uid="{00000000-0005-0000-0000-0000DE5D0000}"/>
    <cellStyle name="Normal 3 2 5 8 2 2 3 2" xfId="24058" xr:uid="{00000000-0005-0000-0000-0000DF5D0000}"/>
    <cellStyle name="Normal 3 2 5 8 2 2 4" xfId="24059" xr:uid="{00000000-0005-0000-0000-0000E05D0000}"/>
    <cellStyle name="Normal 3 2 5 8 2 3" xfId="24060" xr:uid="{00000000-0005-0000-0000-0000E15D0000}"/>
    <cellStyle name="Normal 3 2 5 8 2 3 2" xfId="24061" xr:uid="{00000000-0005-0000-0000-0000E25D0000}"/>
    <cellStyle name="Normal 3 2 5 8 2 3 2 2" xfId="24062" xr:uid="{00000000-0005-0000-0000-0000E35D0000}"/>
    <cellStyle name="Normal 3 2 5 8 2 3 3" xfId="24063" xr:uid="{00000000-0005-0000-0000-0000E45D0000}"/>
    <cellStyle name="Normal 3 2 5 8 2 4" xfId="24064" xr:uid="{00000000-0005-0000-0000-0000E55D0000}"/>
    <cellStyle name="Normal 3 2 5 8 2 4 2" xfId="24065" xr:uid="{00000000-0005-0000-0000-0000E65D0000}"/>
    <cellStyle name="Normal 3 2 5 8 2 5" xfId="24066" xr:uid="{00000000-0005-0000-0000-0000E75D0000}"/>
    <cellStyle name="Normal 3 2 5 8 3" xfId="24067" xr:uid="{00000000-0005-0000-0000-0000E85D0000}"/>
    <cellStyle name="Normal 3 2 5 8 3 2" xfId="24068" xr:uid="{00000000-0005-0000-0000-0000E95D0000}"/>
    <cellStyle name="Normal 3 2 5 8 3 2 2" xfId="24069" xr:uid="{00000000-0005-0000-0000-0000EA5D0000}"/>
    <cellStyle name="Normal 3 2 5 8 3 2 2 2" xfId="24070" xr:uid="{00000000-0005-0000-0000-0000EB5D0000}"/>
    <cellStyle name="Normal 3 2 5 8 3 2 3" xfId="24071" xr:uid="{00000000-0005-0000-0000-0000EC5D0000}"/>
    <cellStyle name="Normal 3 2 5 8 3 3" xfId="24072" xr:uid="{00000000-0005-0000-0000-0000ED5D0000}"/>
    <cellStyle name="Normal 3 2 5 8 3 3 2" xfId="24073" xr:uid="{00000000-0005-0000-0000-0000EE5D0000}"/>
    <cellStyle name="Normal 3 2 5 8 3 4" xfId="24074" xr:uid="{00000000-0005-0000-0000-0000EF5D0000}"/>
    <cellStyle name="Normal 3 2 5 8 4" xfId="24075" xr:uid="{00000000-0005-0000-0000-0000F05D0000}"/>
    <cellStyle name="Normal 3 2 5 8 4 2" xfId="24076" xr:uid="{00000000-0005-0000-0000-0000F15D0000}"/>
    <cellStyle name="Normal 3 2 5 8 4 2 2" xfId="24077" xr:uid="{00000000-0005-0000-0000-0000F25D0000}"/>
    <cellStyle name="Normal 3 2 5 8 4 3" xfId="24078" xr:uid="{00000000-0005-0000-0000-0000F35D0000}"/>
    <cellStyle name="Normal 3 2 5 8 5" xfId="24079" xr:uid="{00000000-0005-0000-0000-0000F45D0000}"/>
    <cellStyle name="Normal 3 2 5 8 5 2" xfId="24080" xr:uid="{00000000-0005-0000-0000-0000F55D0000}"/>
    <cellStyle name="Normal 3 2 5 8 6" xfId="24081" xr:uid="{00000000-0005-0000-0000-0000F65D0000}"/>
    <cellStyle name="Normal 3 2 5 9" xfId="24082" xr:uid="{00000000-0005-0000-0000-0000F75D0000}"/>
    <cellStyle name="Normal 3 2 5 9 2" xfId="24083" xr:uid="{00000000-0005-0000-0000-0000F85D0000}"/>
    <cellStyle name="Normal 3 2 5 9 2 2" xfId="24084" xr:uid="{00000000-0005-0000-0000-0000F95D0000}"/>
    <cellStyle name="Normal 3 2 5 9 2 2 2" xfId="24085" xr:uid="{00000000-0005-0000-0000-0000FA5D0000}"/>
    <cellStyle name="Normal 3 2 5 9 2 2 2 2" xfId="24086" xr:uid="{00000000-0005-0000-0000-0000FB5D0000}"/>
    <cellStyle name="Normal 3 2 5 9 2 2 3" xfId="24087" xr:uid="{00000000-0005-0000-0000-0000FC5D0000}"/>
    <cellStyle name="Normal 3 2 5 9 2 3" xfId="24088" xr:uid="{00000000-0005-0000-0000-0000FD5D0000}"/>
    <cellStyle name="Normal 3 2 5 9 2 3 2" xfId="24089" xr:uid="{00000000-0005-0000-0000-0000FE5D0000}"/>
    <cellStyle name="Normal 3 2 5 9 2 4" xfId="24090" xr:uid="{00000000-0005-0000-0000-0000FF5D0000}"/>
    <cellStyle name="Normal 3 2 5 9 3" xfId="24091" xr:uid="{00000000-0005-0000-0000-0000005E0000}"/>
    <cellStyle name="Normal 3 2 5 9 3 2" xfId="24092" xr:uid="{00000000-0005-0000-0000-0000015E0000}"/>
    <cellStyle name="Normal 3 2 5 9 3 2 2" xfId="24093" xr:uid="{00000000-0005-0000-0000-0000025E0000}"/>
    <cellStyle name="Normal 3 2 5 9 3 3" xfId="24094" xr:uid="{00000000-0005-0000-0000-0000035E0000}"/>
    <cellStyle name="Normal 3 2 5 9 4" xfId="24095" xr:uid="{00000000-0005-0000-0000-0000045E0000}"/>
    <cellStyle name="Normal 3 2 5 9 4 2" xfId="24096" xr:uid="{00000000-0005-0000-0000-0000055E0000}"/>
    <cellStyle name="Normal 3 2 5 9 5" xfId="24097" xr:uid="{00000000-0005-0000-0000-0000065E0000}"/>
    <cellStyle name="Normal 3 2 6" xfId="24098" xr:uid="{00000000-0005-0000-0000-0000075E0000}"/>
    <cellStyle name="Normal 3 2 6 10" xfId="24099" xr:uid="{00000000-0005-0000-0000-0000085E0000}"/>
    <cellStyle name="Normal 3 2 6 2" xfId="24100" xr:uid="{00000000-0005-0000-0000-0000095E0000}"/>
    <cellStyle name="Normal 3 2 6 2 2" xfId="24101" xr:uid="{00000000-0005-0000-0000-00000A5E0000}"/>
    <cellStyle name="Normal 3 2 6 2 2 2" xfId="24102" xr:uid="{00000000-0005-0000-0000-00000B5E0000}"/>
    <cellStyle name="Normal 3 2 6 2 2 2 2" xfId="24103" xr:uid="{00000000-0005-0000-0000-00000C5E0000}"/>
    <cellStyle name="Normal 3 2 6 2 2 2 2 2" xfId="24104" xr:uid="{00000000-0005-0000-0000-00000D5E0000}"/>
    <cellStyle name="Normal 3 2 6 2 2 2 2 2 2" xfId="24105" xr:uid="{00000000-0005-0000-0000-00000E5E0000}"/>
    <cellStyle name="Normal 3 2 6 2 2 2 2 2 2 2" xfId="24106" xr:uid="{00000000-0005-0000-0000-00000F5E0000}"/>
    <cellStyle name="Normal 3 2 6 2 2 2 2 2 3" xfId="24107" xr:uid="{00000000-0005-0000-0000-0000105E0000}"/>
    <cellStyle name="Normal 3 2 6 2 2 2 2 3" xfId="24108" xr:uid="{00000000-0005-0000-0000-0000115E0000}"/>
    <cellStyle name="Normal 3 2 6 2 2 2 2 3 2" xfId="24109" xr:uid="{00000000-0005-0000-0000-0000125E0000}"/>
    <cellStyle name="Normal 3 2 6 2 2 2 2 4" xfId="24110" xr:uid="{00000000-0005-0000-0000-0000135E0000}"/>
    <cellStyle name="Normal 3 2 6 2 2 2 3" xfId="24111" xr:uid="{00000000-0005-0000-0000-0000145E0000}"/>
    <cellStyle name="Normal 3 2 6 2 2 2 3 2" xfId="24112" xr:uid="{00000000-0005-0000-0000-0000155E0000}"/>
    <cellStyle name="Normal 3 2 6 2 2 2 3 2 2" xfId="24113" xr:uid="{00000000-0005-0000-0000-0000165E0000}"/>
    <cellStyle name="Normal 3 2 6 2 2 2 3 3" xfId="24114" xr:uid="{00000000-0005-0000-0000-0000175E0000}"/>
    <cellStyle name="Normal 3 2 6 2 2 2 4" xfId="24115" xr:uid="{00000000-0005-0000-0000-0000185E0000}"/>
    <cellStyle name="Normal 3 2 6 2 2 2 4 2" xfId="24116" xr:uid="{00000000-0005-0000-0000-0000195E0000}"/>
    <cellStyle name="Normal 3 2 6 2 2 2 5" xfId="24117" xr:uid="{00000000-0005-0000-0000-00001A5E0000}"/>
    <cellStyle name="Normal 3 2 6 2 2 3" xfId="24118" xr:uid="{00000000-0005-0000-0000-00001B5E0000}"/>
    <cellStyle name="Normal 3 2 6 2 2 3 2" xfId="24119" xr:uid="{00000000-0005-0000-0000-00001C5E0000}"/>
    <cellStyle name="Normal 3 2 6 2 2 3 2 2" xfId="24120" xr:uid="{00000000-0005-0000-0000-00001D5E0000}"/>
    <cellStyle name="Normal 3 2 6 2 2 3 2 2 2" xfId="24121" xr:uid="{00000000-0005-0000-0000-00001E5E0000}"/>
    <cellStyle name="Normal 3 2 6 2 2 3 2 3" xfId="24122" xr:uid="{00000000-0005-0000-0000-00001F5E0000}"/>
    <cellStyle name="Normal 3 2 6 2 2 3 3" xfId="24123" xr:uid="{00000000-0005-0000-0000-0000205E0000}"/>
    <cellStyle name="Normal 3 2 6 2 2 3 3 2" xfId="24124" xr:uid="{00000000-0005-0000-0000-0000215E0000}"/>
    <cellStyle name="Normal 3 2 6 2 2 3 4" xfId="24125" xr:uid="{00000000-0005-0000-0000-0000225E0000}"/>
    <cellStyle name="Normal 3 2 6 2 2 4" xfId="24126" xr:uid="{00000000-0005-0000-0000-0000235E0000}"/>
    <cellStyle name="Normal 3 2 6 2 2 4 2" xfId="24127" xr:uid="{00000000-0005-0000-0000-0000245E0000}"/>
    <cellStyle name="Normal 3 2 6 2 2 4 2 2" xfId="24128" xr:uid="{00000000-0005-0000-0000-0000255E0000}"/>
    <cellStyle name="Normal 3 2 6 2 2 4 2 2 2" xfId="24129" xr:uid="{00000000-0005-0000-0000-0000265E0000}"/>
    <cellStyle name="Normal 3 2 6 2 2 4 2 3" xfId="24130" xr:uid="{00000000-0005-0000-0000-0000275E0000}"/>
    <cellStyle name="Normal 3 2 6 2 2 4 3" xfId="24131" xr:uid="{00000000-0005-0000-0000-0000285E0000}"/>
    <cellStyle name="Normal 3 2 6 2 2 4 3 2" xfId="24132" xr:uid="{00000000-0005-0000-0000-0000295E0000}"/>
    <cellStyle name="Normal 3 2 6 2 2 4 4" xfId="24133" xr:uid="{00000000-0005-0000-0000-00002A5E0000}"/>
    <cellStyle name="Normal 3 2 6 2 2 5" xfId="24134" xr:uid="{00000000-0005-0000-0000-00002B5E0000}"/>
    <cellStyle name="Normal 3 2 6 2 2 5 2" xfId="24135" xr:uid="{00000000-0005-0000-0000-00002C5E0000}"/>
    <cellStyle name="Normal 3 2 6 2 2 5 2 2" xfId="24136" xr:uid="{00000000-0005-0000-0000-00002D5E0000}"/>
    <cellStyle name="Normal 3 2 6 2 2 5 3" xfId="24137" xr:uid="{00000000-0005-0000-0000-00002E5E0000}"/>
    <cellStyle name="Normal 3 2 6 2 2 6" xfId="24138" xr:uid="{00000000-0005-0000-0000-00002F5E0000}"/>
    <cellStyle name="Normal 3 2 6 2 2 6 2" xfId="24139" xr:uid="{00000000-0005-0000-0000-0000305E0000}"/>
    <cellStyle name="Normal 3 2 6 2 2 7" xfId="24140" xr:uid="{00000000-0005-0000-0000-0000315E0000}"/>
    <cellStyle name="Normal 3 2 6 2 2 7 2" xfId="24141" xr:uid="{00000000-0005-0000-0000-0000325E0000}"/>
    <cellStyle name="Normal 3 2 6 2 2 8" xfId="24142" xr:uid="{00000000-0005-0000-0000-0000335E0000}"/>
    <cellStyle name="Normal 3 2 6 2 3" xfId="24143" xr:uid="{00000000-0005-0000-0000-0000345E0000}"/>
    <cellStyle name="Normal 3 2 6 2 3 2" xfId="24144" xr:uid="{00000000-0005-0000-0000-0000355E0000}"/>
    <cellStyle name="Normal 3 2 6 2 3 2 2" xfId="24145" xr:uid="{00000000-0005-0000-0000-0000365E0000}"/>
    <cellStyle name="Normal 3 2 6 2 3 2 2 2" xfId="24146" xr:uid="{00000000-0005-0000-0000-0000375E0000}"/>
    <cellStyle name="Normal 3 2 6 2 3 2 2 2 2" xfId="24147" xr:uid="{00000000-0005-0000-0000-0000385E0000}"/>
    <cellStyle name="Normal 3 2 6 2 3 2 2 3" xfId="24148" xr:uid="{00000000-0005-0000-0000-0000395E0000}"/>
    <cellStyle name="Normal 3 2 6 2 3 2 3" xfId="24149" xr:uid="{00000000-0005-0000-0000-00003A5E0000}"/>
    <cellStyle name="Normal 3 2 6 2 3 2 3 2" xfId="24150" xr:uid="{00000000-0005-0000-0000-00003B5E0000}"/>
    <cellStyle name="Normal 3 2 6 2 3 2 4" xfId="24151" xr:uid="{00000000-0005-0000-0000-00003C5E0000}"/>
    <cellStyle name="Normal 3 2 6 2 3 3" xfId="24152" xr:uid="{00000000-0005-0000-0000-00003D5E0000}"/>
    <cellStyle name="Normal 3 2 6 2 3 3 2" xfId="24153" xr:uid="{00000000-0005-0000-0000-00003E5E0000}"/>
    <cellStyle name="Normal 3 2 6 2 3 3 2 2" xfId="24154" xr:uid="{00000000-0005-0000-0000-00003F5E0000}"/>
    <cellStyle name="Normal 3 2 6 2 3 3 3" xfId="24155" xr:uid="{00000000-0005-0000-0000-0000405E0000}"/>
    <cellStyle name="Normal 3 2 6 2 3 4" xfId="24156" xr:uid="{00000000-0005-0000-0000-0000415E0000}"/>
    <cellStyle name="Normal 3 2 6 2 3 4 2" xfId="24157" xr:uid="{00000000-0005-0000-0000-0000425E0000}"/>
    <cellStyle name="Normal 3 2 6 2 3 5" xfId="24158" xr:uid="{00000000-0005-0000-0000-0000435E0000}"/>
    <cellStyle name="Normal 3 2 6 2 4" xfId="24159" xr:uid="{00000000-0005-0000-0000-0000445E0000}"/>
    <cellStyle name="Normal 3 2 6 2 4 2" xfId="24160" xr:uid="{00000000-0005-0000-0000-0000455E0000}"/>
    <cellStyle name="Normal 3 2 6 2 4 2 2" xfId="24161" xr:uid="{00000000-0005-0000-0000-0000465E0000}"/>
    <cellStyle name="Normal 3 2 6 2 4 2 2 2" xfId="24162" xr:uid="{00000000-0005-0000-0000-0000475E0000}"/>
    <cellStyle name="Normal 3 2 6 2 4 2 3" xfId="24163" xr:uid="{00000000-0005-0000-0000-0000485E0000}"/>
    <cellStyle name="Normal 3 2 6 2 4 3" xfId="24164" xr:uid="{00000000-0005-0000-0000-0000495E0000}"/>
    <cellStyle name="Normal 3 2 6 2 4 3 2" xfId="24165" xr:uid="{00000000-0005-0000-0000-00004A5E0000}"/>
    <cellStyle name="Normal 3 2 6 2 4 4" xfId="24166" xr:uid="{00000000-0005-0000-0000-00004B5E0000}"/>
    <cellStyle name="Normal 3 2 6 2 5" xfId="24167" xr:uid="{00000000-0005-0000-0000-00004C5E0000}"/>
    <cellStyle name="Normal 3 2 6 2 5 2" xfId="24168" xr:uid="{00000000-0005-0000-0000-00004D5E0000}"/>
    <cellStyle name="Normal 3 2 6 2 5 2 2" xfId="24169" xr:uid="{00000000-0005-0000-0000-00004E5E0000}"/>
    <cellStyle name="Normal 3 2 6 2 5 2 2 2" xfId="24170" xr:uid="{00000000-0005-0000-0000-00004F5E0000}"/>
    <cellStyle name="Normal 3 2 6 2 5 2 3" xfId="24171" xr:uid="{00000000-0005-0000-0000-0000505E0000}"/>
    <cellStyle name="Normal 3 2 6 2 5 3" xfId="24172" xr:uid="{00000000-0005-0000-0000-0000515E0000}"/>
    <cellStyle name="Normal 3 2 6 2 5 3 2" xfId="24173" xr:uid="{00000000-0005-0000-0000-0000525E0000}"/>
    <cellStyle name="Normal 3 2 6 2 5 4" xfId="24174" xr:uid="{00000000-0005-0000-0000-0000535E0000}"/>
    <cellStyle name="Normal 3 2 6 2 6" xfId="24175" xr:uid="{00000000-0005-0000-0000-0000545E0000}"/>
    <cellStyle name="Normal 3 2 6 2 6 2" xfId="24176" xr:uid="{00000000-0005-0000-0000-0000555E0000}"/>
    <cellStyle name="Normal 3 2 6 2 6 2 2" xfId="24177" xr:uid="{00000000-0005-0000-0000-0000565E0000}"/>
    <cellStyle name="Normal 3 2 6 2 6 3" xfId="24178" xr:uid="{00000000-0005-0000-0000-0000575E0000}"/>
    <cellStyle name="Normal 3 2 6 2 7" xfId="24179" xr:uid="{00000000-0005-0000-0000-0000585E0000}"/>
    <cellStyle name="Normal 3 2 6 2 7 2" xfId="24180" xr:uid="{00000000-0005-0000-0000-0000595E0000}"/>
    <cellStyle name="Normal 3 2 6 2 8" xfId="24181" xr:uid="{00000000-0005-0000-0000-00005A5E0000}"/>
    <cellStyle name="Normal 3 2 6 2 8 2" xfId="24182" xr:uid="{00000000-0005-0000-0000-00005B5E0000}"/>
    <cellStyle name="Normal 3 2 6 2 9" xfId="24183" xr:uid="{00000000-0005-0000-0000-00005C5E0000}"/>
    <cellStyle name="Normal 3 2 6 3" xfId="24184" xr:uid="{00000000-0005-0000-0000-00005D5E0000}"/>
    <cellStyle name="Normal 3 2 6 3 2" xfId="24185" xr:uid="{00000000-0005-0000-0000-00005E5E0000}"/>
    <cellStyle name="Normal 3 2 6 3 2 2" xfId="24186" xr:uid="{00000000-0005-0000-0000-00005F5E0000}"/>
    <cellStyle name="Normal 3 2 6 3 2 2 2" xfId="24187" xr:uid="{00000000-0005-0000-0000-0000605E0000}"/>
    <cellStyle name="Normal 3 2 6 3 2 2 2 2" xfId="24188" xr:uid="{00000000-0005-0000-0000-0000615E0000}"/>
    <cellStyle name="Normal 3 2 6 3 2 2 2 2 2" xfId="24189" xr:uid="{00000000-0005-0000-0000-0000625E0000}"/>
    <cellStyle name="Normal 3 2 6 3 2 2 2 3" xfId="24190" xr:uid="{00000000-0005-0000-0000-0000635E0000}"/>
    <cellStyle name="Normal 3 2 6 3 2 2 3" xfId="24191" xr:uid="{00000000-0005-0000-0000-0000645E0000}"/>
    <cellStyle name="Normal 3 2 6 3 2 2 3 2" xfId="24192" xr:uid="{00000000-0005-0000-0000-0000655E0000}"/>
    <cellStyle name="Normal 3 2 6 3 2 2 4" xfId="24193" xr:uid="{00000000-0005-0000-0000-0000665E0000}"/>
    <cellStyle name="Normal 3 2 6 3 2 3" xfId="24194" xr:uid="{00000000-0005-0000-0000-0000675E0000}"/>
    <cellStyle name="Normal 3 2 6 3 2 3 2" xfId="24195" xr:uid="{00000000-0005-0000-0000-0000685E0000}"/>
    <cellStyle name="Normal 3 2 6 3 2 3 2 2" xfId="24196" xr:uid="{00000000-0005-0000-0000-0000695E0000}"/>
    <cellStyle name="Normal 3 2 6 3 2 3 3" xfId="24197" xr:uid="{00000000-0005-0000-0000-00006A5E0000}"/>
    <cellStyle name="Normal 3 2 6 3 2 4" xfId="24198" xr:uid="{00000000-0005-0000-0000-00006B5E0000}"/>
    <cellStyle name="Normal 3 2 6 3 2 4 2" xfId="24199" xr:uid="{00000000-0005-0000-0000-00006C5E0000}"/>
    <cellStyle name="Normal 3 2 6 3 2 5" xfId="24200" xr:uid="{00000000-0005-0000-0000-00006D5E0000}"/>
    <cellStyle name="Normal 3 2 6 3 3" xfId="24201" xr:uid="{00000000-0005-0000-0000-00006E5E0000}"/>
    <cellStyle name="Normal 3 2 6 3 3 2" xfId="24202" xr:uid="{00000000-0005-0000-0000-00006F5E0000}"/>
    <cellStyle name="Normal 3 2 6 3 3 2 2" xfId="24203" xr:uid="{00000000-0005-0000-0000-0000705E0000}"/>
    <cellStyle name="Normal 3 2 6 3 3 2 2 2" xfId="24204" xr:uid="{00000000-0005-0000-0000-0000715E0000}"/>
    <cellStyle name="Normal 3 2 6 3 3 2 3" xfId="24205" xr:uid="{00000000-0005-0000-0000-0000725E0000}"/>
    <cellStyle name="Normal 3 2 6 3 3 3" xfId="24206" xr:uid="{00000000-0005-0000-0000-0000735E0000}"/>
    <cellStyle name="Normal 3 2 6 3 3 3 2" xfId="24207" xr:uid="{00000000-0005-0000-0000-0000745E0000}"/>
    <cellStyle name="Normal 3 2 6 3 3 4" xfId="24208" xr:uid="{00000000-0005-0000-0000-0000755E0000}"/>
    <cellStyle name="Normal 3 2 6 3 4" xfId="24209" xr:uid="{00000000-0005-0000-0000-0000765E0000}"/>
    <cellStyle name="Normal 3 2 6 3 4 2" xfId="24210" xr:uid="{00000000-0005-0000-0000-0000775E0000}"/>
    <cellStyle name="Normal 3 2 6 3 4 2 2" xfId="24211" xr:uid="{00000000-0005-0000-0000-0000785E0000}"/>
    <cellStyle name="Normal 3 2 6 3 4 2 2 2" xfId="24212" xr:uid="{00000000-0005-0000-0000-0000795E0000}"/>
    <cellStyle name="Normal 3 2 6 3 4 2 3" xfId="24213" xr:uid="{00000000-0005-0000-0000-00007A5E0000}"/>
    <cellStyle name="Normal 3 2 6 3 4 3" xfId="24214" xr:uid="{00000000-0005-0000-0000-00007B5E0000}"/>
    <cellStyle name="Normal 3 2 6 3 4 3 2" xfId="24215" xr:uid="{00000000-0005-0000-0000-00007C5E0000}"/>
    <cellStyle name="Normal 3 2 6 3 4 4" xfId="24216" xr:uid="{00000000-0005-0000-0000-00007D5E0000}"/>
    <cellStyle name="Normal 3 2 6 3 5" xfId="24217" xr:uid="{00000000-0005-0000-0000-00007E5E0000}"/>
    <cellStyle name="Normal 3 2 6 3 5 2" xfId="24218" xr:uid="{00000000-0005-0000-0000-00007F5E0000}"/>
    <cellStyle name="Normal 3 2 6 3 5 2 2" xfId="24219" xr:uid="{00000000-0005-0000-0000-0000805E0000}"/>
    <cellStyle name="Normal 3 2 6 3 5 3" xfId="24220" xr:uid="{00000000-0005-0000-0000-0000815E0000}"/>
    <cellStyle name="Normal 3 2 6 3 6" xfId="24221" xr:uid="{00000000-0005-0000-0000-0000825E0000}"/>
    <cellStyle name="Normal 3 2 6 3 6 2" xfId="24222" xr:uid="{00000000-0005-0000-0000-0000835E0000}"/>
    <cellStyle name="Normal 3 2 6 3 7" xfId="24223" xr:uid="{00000000-0005-0000-0000-0000845E0000}"/>
    <cellStyle name="Normal 3 2 6 3 7 2" xfId="24224" xr:uid="{00000000-0005-0000-0000-0000855E0000}"/>
    <cellStyle name="Normal 3 2 6 3 8" xfId="24225" xr:uid="{00000000-0005-0000-0000-0000865E0000}"/>
    <cellStyle name="Normal 3 2 6 4" xfId="24226" xr:uid="{00000000-0005-0000-0000-0000875E0000}"/>
    <cellStyle name="Normal 3 2 6 4 2" xfId="24227" xr:uid="{00000000-0005-0000-0000-0000885E0000}"/>
    <cellStyle name="Normal 3 2 6 4 2 2" xfId="24228" xr:uid="{00000000-0005-0000-0000-0000895E0000}"/>
    <cellStyle name="Normal 3 2 6 4 2 2 2" xfId="24229" xr:uid="{00000000-0005-0000-0000-00008A5E0000}"/>
    <cellStyle name="Normal 3 2 6 4 2 2 2 2" xfId="24230" xr:uid="{00000000-0005-0000-0000-00008B5E0000}"/>
    <cellStyle name="Normal 3 2 6 4 2 2 3" xfId="24231" xr:uid="{00000000-0005-0000-0000-00008C5E0000}"/>
    <cellStyle name="Normal 3 2 6 4 2 3" xfId="24232" xr:uid="{00000000-0005-0000-0000-00008D5E0000}"/>
    <cellStyle name="Normal 3 2 6 4 2 3 2" xfId="24233" xr:uid="{00000000-0005-0000-0000-00008E5E0000}"/>
    <cellStyle name="Normal 3 2 6 4 2 4" xfId="24234" xr:uid="{00000000-0005-0000-0000-00008F5E0000}"/>
    <cellStyle name="Normal 3 2 6 4 3" xfId="24235" xr:uid="{00000000-0005-0000-0000-0000905E0000}"/>
    <cellStyle name="Normal 3 2 6 4 3 2" xfId="24236" xr:uid="{00000000-0005-0000-0000-0000915E0000}"/>
    <cellStyle name="Normal 3 2 6 4 3 2 2" xfId="24237" xr:uid="{00000000-0005-0000-0000-0000925E0000}"/>
    <cellStyle name="Normal 3 2 6 4 3 3" xfId="24238" xr:uid="{00000000-0005-0000-0000-0000935E0000}"/>
    <cellStyle name="Normal 3 2 6 4 4" xfId="24239" xr:uid="{00000000-0005-0000-0000-0000945E0000}"/>
    <cellStyle name="Normal 3 2 6 4 4 2" xfId="24240" xr:uid="{00000000-0005-0000-0000-0000955E0000}"/>
    <cellStyle name="Normal 3 2 6 4 5" xfId="24241" xr:uid="{00000000-0005-0000-0000-0000965E0000}"/>
    <cellStyle name="Normal 3 2 6 5" xfId="24242" xr:uid="{00000000-0005-0000-0000-0000975E0000}"/>
    <cellStyle name="Normal 3 2 6 5 2" xfId="24243" xr:uid="{00000000-0005-0000-0000-0000985E0000}"/>
    <cellStyle name="Normal 3 2 6 5 2 2" xfId="24244" xr:uid="{00000000-0005-0000-0000-0000995E0000}"/>
    <cellStyle name="Normal 3 2 6 5 2 2 2" xfId="24245" xr:uid="{00000000-0005-0000-0000-00009A5E0000}"/>
    <cellStyle name="Normal 3 2 6 5 2 3" xfId="24246" xr:uid="{00000000-0005-0000-0000-00009B5E0000}"/>
    <cellStyle name="Normal 3 2 6 5 3" xfId="24247" xr:uid="{00000000-0005-0000-0000-00009C5E0000}"/>
    <cellStyle name="Normal 3 2 6 5 3 2" xfId="24248" xr:uid="{00000000-0005-0000-0000-00009D5E0000}"/>
    <cellStyle name="Normal 3 2 6 5 4" xfId="24249" xr:uid="{00000000-0005-0000-0000-00009E5E0000}"/>
    <cellStyle name="Normal 3 2 6 6" xfId="24250" xr:uid="{00000000-0005-0000-0000-00009F5E0000}"/>
    <cellStyle name="Normal 3 2 6 6 2" xfId="24251" xr:uid="{00000000-0005-0000-0000-0000A05E0000}"/>
    <cellStyle name="Normal 3 2 6 6 2 2" xfId="24252" xr:uid="{00000000-0005-0000-0000-0000A15E0000}"/>
    <cellStyle name="Normal 3 2 6 6 2 2 2" xfId="24253" xr:uid="{00000000-0005-0000-0000-0000A25E0000}"/>
    <cellStyle name="Normal 3 2 6 6 2 3" xfId="24254" xr:uid="{00000000-0005-0000-0000-0000A35E0000}"/>
    <cellStyle name="Normal 3 2 6 6 3" xfId="24255" xr:uid="{00000000-0005-0000-0000-0000A45E0000}"/>
    <cellStyle name="Normal 3 2 6 6 3 2" xfId="24256" xr:uid="{00000000-0005-0000-0000-0000A55E0000}"/>
    <cellStyle name="Normal 3 2 6 6 4" xfId="24257" xr:uid="{00000000-0005-0000-0000-0000A65E0000}"/>
    <cellStyle name="Normal 3 2 6 7" xfId="24258" xr:uid="{00000000-0005-0000-0000-0000A75E0000}"/>
    <cellStyle name="Normal 3 2 6 7 2" xfId="24259" xr:uid="{00000000-0005-0000-0000-0000A85E0000}"/>
    <cellStyle name="Normal 3 2 6 7 2 2" xfId="24260" xr:uid="{00000000-0005-0000-0000-0000A95E0000}"/>
    <cellStyle name="Normal 3 2 6 7 3" xfId="24261" xr:uid="{00000000-0005-0000-0000-0000AA5E0000}"/>
    <cellStyle name="Normal 3 2 6 8" xfId="24262" xr:uid="{00000000-0005-0000-0000-0000AB5E0000}"/>
    <cellStyle name="Normal 3 2 6 8 2" xfId="24263" xr:uid="{00000000-0005-0000-0000-0000AC5E0000}"/>
    <cellStyle name="Normal 3 2 6 9" xfId="24264" xr:uid="{00000000-0005-0000-0000-0000AD5E0000}"/>
    <cellStyle name="Normal 3 2 6 9 2" xfId="24265" xr:uid="{00000000-0005-0000-0000-0000AE5E0000}"/>
    <cellStyle name="Normal 3 2 7" xfId="24266" xr:uid="{00000000-0005-0000-0000-0000AF5E0000}"/>
    <cellStyle name="Normal 3 2 7 10" xfId="24267" xr:uid="{00000000-0005-0000-0000-0000B05E0000}"/>
    <cellStyle name="Normal 3 2 7 2" xfId="24268" xr:uid="{00000000-0005-0000-0000-0000B15E0000}"/>
    <cellStyle name="Normal 3 2 7 2 2" xfId="24269" xr:uid="{00000000-0005-0000-0000-0000B25E0000}"/>
    <cellStyle name="Normal 3 2 7 2 2 2" xfId="24270" xr:uid="{00000000-0005-0000-0000-0000B35E0000}"/>
    <cellStyle name="Normal 3 2 7 2 2 2 2" xfId="24271" xr:uid="{00000000-0005-0000-0000-0000B45E0000}"/>
    <cellStyle name="Normal 3 2 7 2 2 2 2 2" xfId="24272" xr:uid="{00000000-0005-0000-0000-0000B55E0000}"/>
    <cellStyle name="Normal 3 2 7 2 2 2 2 2 2" xfId="24273" xr:uid="{00000000-0005-0000-0000-0000B65E0000}"/>
    <cellStyle name="Normal 3 2 7 2 2 2 2 2 2 2" xfId="24274" xr:uid="{00000000-0005-0000-0000-0000B75E0000}"/>
    <cellStyle name="Normal 3 2 7 2 2 2 2 2 3" xfId="24275" xr:uid="{00000000-0005-0000-0000-0000B85E0000}"/>
    <cellStyle name="Normal 3 2 7 2 2 2 2 3" xfId="24276" xr:uid="{00000000-0005-0000-0000-0000B95E0000}"/>
    <cellStyle name="Normal 3 2 7 2 2 2 2 3 2" xfId="24277" xr:uid="{00000000-0005-0000-0000-0000BA5E0000}"/>
    <cellStyle name="Normal 3 2 7 2 2 2 2 4" xfId="24278" xr:uid="{00000000-0005-0000-0000-0000BB5E0000}"/>
    <cellStyle name="Normal 3 2 7 2 2 2 3" xfId="24279" xr:uid="{00000000-0005-0000-0000-0000BC5E0000}"/>
    <cellStyle name="Normal 3 2 7 2 2 2 3 2" xfId="24280" xr:uid="{00000000-0005-0000-0000-0000BD5E0000}"/>
    <cellStyle name="Normal 3 2 7 2 2 2 3 2 2" xfId="24281" xr:uid="{00000000-0005-0000-0000-0000BE5E0000}"/>
    <cellStyle name="Normal 3 2 7 2 2 2 3 3" xfId="24282" xr:uid="{00000000-0005-0000-0000-0000BF5E0000}"/>
    <cellStyle name="Normal 3 2 7 2 2 2 4" xfId="24283" xr:uid="{00000000-0005-0000-0000-0000C05E0000}"/>
    <cellStyle name="Normal 3 2 7 2 2 2 4 2" xfId="24284" xr:uid="{00000000-0005-0000-0000-0000C15E0000}"/>
    <cellStyle name="Normal 3 2 7 2 2 2 5" xfId="24285" xr:uid="{00000000-0005-0000-0000-0000C25E0000}"/>
    <cellStyle name="Normal 3 2 7 2 2 3" xfId="24286" xr:uid="{00000000-0005-0000-0000-0000C35E0000}"/>
    <cellStyle name="Normal 3 2 7 2 2 3 2" xfId="24287" xr:uid="{00000000-0005-0000-0000-0000C45E0000}"/>
    <cellStyle name="Normal 3 2 7 2 2 3 2 2" xfId="24288" xr:uid="{00000000-0005-0000-0000-0000C55E0000}"/>
    <cellStyle name="Normal 3 2 7 2 2 3 2 2 2" xfId="24289" xr:uid="{00000000-0005-0000-0000-0000C65E0000}"/>
    <cellStyle name="Normal 3 2 7 2 2 3 2 3" xfId="24290" xr:uid="{00000000-0005-0000-0000-0000C75E0000}"/>
    <cellStyle name="Normal 3 2 7 2 2 3 3" xfId="24291" xr:uid="{00000000-0005-0000-0000-0000C85E0000}"/>
    <cellStyle name="Normal 3 2 7 2 2 3 3 2" xfId="24292" xr:uid="{00000000-0005-0000-0000-0000C95E0000}"/>
    <cellStyle name="Normal 3 2 7 2 2 3 4" xfId="24293" xr:uid="{00000000-0005-0000-0000-0000CA5E0000}"/>
    <cellStyle name="Normal 3 2 7 2 2 4" xfId="24294" xr:uid="{00000000-0005-0000-0000-0000CB5E0000}"/>
    <cellStyle name="Normal 3 2 7 2 2 4 2" xfId="24295" xr:uid="{00000000-0005-0000-0000-0000CC5E0000}"/>
    <cellStyle name="Normal 3 2 7 2 2 4 2 2" xfId="24296" xr:uid="{00000000-0005-0000-0000-0000CD5E0000}"/>
    <cellStyle name="Normal 3 2 7 2 2 4 2 2 2" xfId="24297" xr:uid="{00000000-0005-0000-0000-0000CE5E0000}"/>
    <cellStyle name="Normal 3 2 7 2 2 4 2 3" xfId="24298" xr:uid="{00000000-0005-0000-0000-0000CF5E0000}"/>
    <cellStyle name="Normal 3 2 7 2 2 4 3" xfId="24299" xr:uid="{00000000-0005-0000-0000-0000D05E0000}"/>
    <cellStyle name="Normal 3 2 7 2 2 4 3 2" xfId="24300" xr:uid="{00000000-0005-0000-0000-0000D15E0000}"/>
    <cellStyle name="Normal 3 2 7 2 2 4 4" xfId="24301" xr:uid="{00000000-0005-0000-0000-0000D25E0000}"/>
    <cellStyle name="Normal 3 2 7 2 2 5" xfId="24302" xr:uid="{00000000-0005-0000-0000-0000D35E0000}"/>
    <cellStyle name="Normal 3 2 7 2 2 5 2" xfId="24303" xr:uid="{00000000-0005-0000-0000-0000D45E0000}"/>
    <cellStyle name="Normal 3 2 7 2 2 5 2 2" xfId="24304" xr:uid="{00000000-0005-0000-0000-0000D55E0000}"/>
    <cellStyle name="Normal 3 2 7 2 2 5 3" xfId="24305" xr:uid="{00000000-0005-0000-0000-0000D65E0000}"/>
    <cellStyle name="Normal 3 2 7 2 2 6" xfId="24306" xr:uid="{00000000-0005-0000-0000-0000D75E0000}"/>
    <cellStyle name="Normal 3 2 7 2 2 6 2" xfId="24307" xr:uid="{00000000-0005-0000-0000-0000D85E0000}"/>
    <cellStyle name="Normal 3 2 7 2 2 7" xfId="24308" xr:uid="{00000000-0005-0000-0000-0000D95E0000}"/>
    <cellStyle name="Normal 3 2 7 2 2 7 2" xfId="24309" xr:uid="{00000000-0005-0000-0000-0000DA5E0000}"/>
    <cellStyle name="Normal 3 2 7 2 2 8" xfId="24310" xr:uid="{00000000-0005-0000-0000-0000DB5E0000}"/>
    <cellStyle name="Normal 3 2 7 2 3" xfId="24311" xr:uid="{00000000-0005-0000-0000-0000DC5E0000}"/>
    <cellStyle name="Normal 3 2 7 2 3 2" xfId="24312" xr:uid="{00000000-0005-0000-0000-0000DD5E0000}"/>
    <cellStyle name="Normal 3 2 7 2 3 2 2" xfId="24313" xr:uid="{00000000-0005-0000-0000-0000DE5E0000}"/>
    <cellStyle name="Normal 3 2 7 2 3 2 2 2" xfId="24314" xr:uid="{00000000-0005-0000-0000-0000DF5E0000}"/>
    <cellStyle name="Normal 3 2 7 2 3 2 2 2 2" xfId="24315" xr:uid="{00000000-0005-0000-0000-0000E05E0000}"/>
    <cellStyle name="Normal 3 2 7 2 3 2 2 3" xfId="24316" xr:uid="{00000000-0005-0000-0000-0000E15E0000}"/>
    <cellStyle name="Normal 3 2 7 2 3 2 3" xfId="24317" xr:uid="{00000000-0005-0000-0000-0000E25E0000}"/>
    <cellStyle name="Normal 3 2 7 2 3 2 3 2" xfId="24318" xr:uid="{00000000-0005-0000-0000-0000E35E0000}"/>
    <cellStyle name="Normal 3 2 7 2 3 2 4" xfId="24319" xr:uid="{00000000-0005-0000-0000-0000E45E0000}"/>
    <cellStyle name="Normal 3 2 7 2 3 3" xfId="24320" xr:uid="{00000000-0005-0000-0000-0000E55E0000}"/>
    <cellStyle name="Normal 3 2 7 2 3 3 2" xfId="24321" xr:uid="{00000000-0005-0000-0000-0000E65E0000}"/>
    <cellStyle name="Normal 3 2 7 2 3 3 2 2" xfId="24322" xr:uid="{00000000-0005-0000-0000-0000E75E0000}"/>
    <cellStyle name="Normal 3 2 7 2 3 3 3" xfId="24323" xr:uid="{00000000-0005-0000-0000-0000E85E0000}"/>
    <cellStyle name="Normal 3 2 7 2 3 4" xfId="24324" xr:uid="{00000000-0005-0000-0000-0000E95E0000}"/>
    <cellStyle name="Normal 3 2 7 2 3 4 2" xfId="24325" xr:uid="{00000000-0005-0000-0000-0000EA5E0000}"/>
    <cellStyle name="Normal 3 2 7 2 3 5" xfId="24326" xr:uid="{00000000-0005-0000-0000-0000EB5E0000}"/>
    <cellStyle name="Normal 3 2 7 2 4" xfId="24327" xr:uid="{00000000-0005-0000-0000-0000EC5E0000}"/>
    <cellStyle name="Normal 3 2 7 2 4 2" xfId="24328" xr:uid="{00000000-0005-0000-0000-0000ED5E0000}"/>
    <cellStyle name="Normal 3 2 7 2 4 2 2" xfId="24329" xr:uid="{00000000-0005-0000-0000-0000EE5E0000}"/>
    <cellStyle name="Normal 3 2 7 2 4 2 2 2" xfId="24330" xr:uid="{00000000-0005-0000-0000-0000EF5E0000}"/>
    <cellStyle name="Normal 3 2 7 2 4 2 3" xfId="24331" xr:uid="{00000000-0005-0000-0000-0000F05E0000}"/>
    <cellStyle name="Normal 3 2 7 2 4 3" xfId="24332" xr:uid="{00000000-0005-0000-0000-0000F15E0000}"/>
    <cellStyle name="Normal 3 2 7 2 4 3 2" xfId="24333" xr:uid="{00000000-0005-0000-0000-0000F25E0000}"/>
    <cellStyle name="Normal 3 2 7 2 4 4" xfId="24334" xr:uid="{00000000-0005-0000-0000-0000F35E0000}"/>
    <cellStyle name="Normal 3 2 7 2 5" xfId="24335" xr:uid="{00000000-0005-0000-0000-0000F45E0000}"/>
    <cellStyle name="Normal 3 2 7 2 5 2" xfId="24336" xr:uid="{00000000-0005-0000-0000-0000F55E0000}"/>
    <cellStyle name="Normal 3 2 7 2 5 2 2" xfId="24337" xr:uid="{00000000-0005-0000-0000-0000F65E0000}"/>
    <cellStyle name="Normal 3 2 7 2 5 2 2 2" xfId="24338" xr:uid="{00000000-0005-0000-0000-0000F75E0000}"/>
    <cellStyle name="Normal 3 2 7 2 5 2 3" xfId="24339" xr:uid="{00000000-0005-0000-0000-0000F85E0000}"/>
    <cellStyle name="Normal 3 2 7 2 5 3" xfId="24340" xr:uid="{00000000-0005-0000-0000-0000F95E0000}"/>
    <cellStyle name="Normal 3 2 7 2 5 3 2" xfId="24341" xr:uid="{00000000-0005-0000-0000-0000FA5E0000}"/>
    <cellStyle name="Normal 3 2 7 2 5 4" xfId="24342" xr:uid="{00000000-0005-0000-0000-0000FB5E0000}"/>
    <cellStyle name="Normal 3 2 7 2 6" xfId="24343" xr:uid="{00000000-0005-0000-0000-0000FC5E0000}"/>
    <cellStyle name="Normal 3 2 7 2 6 2" xfId="24344" xr:uid="{00000000-0005-0000-0000-0000FD5E0000}"/>
    <cellStyle name="Normal 3 2 7 2 6 2 2" xfId="24345" xr:uid="{00000000-0005-0000-0000-0000FE5E0000}"/>
    <cellStyle name="Normal 3 2 7 2 6 3" xfId="24346" xr:uid="{00000000-0005-0000-0000-0000FF5E0000}"/>
    <cellStyle name="Normal 3 2 7 2 7" xfId="24347" xr:uid="{00000000-0005-0000-0000-0000005F0000}"/>
    <cellStyle name="Normal 3 2 7 2 7 2" xfId="24348" xr:uid="{00000000-0005-0000-0000-0000015F0000}"/>
    <cellStyle name="Normal 3 2 7 2 8" xfId="24349" xr:uid="{00000000-0005-0000-0000-0000025F0000}"/>
    <cellStyle name="Normal 3 2 7 2 8 2" xfId="24350" xr:uid="{00000000-0005-0000-0000-0000035F0000}"/>
    <cellStyle name="Normal 3 2 7 2 9" xfId="24351" xr:uid="{00000000-0005-0000-0000-0000045F0000}"/>
    <cellStyle name="Normal 3 2 7 3" xfId="24352" xr:uid="{00000000-0005-0000-0000-0000055F0000}"/>
    <cellStyle name="Normal 3 2 7 3 2" xfId="24353" xr:uid="{00000000-0005-0000-0000-0000065F0000}"/>
    <cellStyle name="Normal 3 2 7 3 2 2" xfId="24354" xr:uid="{00000000-0005-0000-0000-0000075F0000}"/>
    <cellStyle name="Normal 3 2 7 3 2 2 2" xfId="24355" xr:uid="{00000000-0005-0000-0000-0000085F0000}"/>
    <cellStyle name="Normal 3 2 7 3 2 2 2 2" xfId="24356" xr:uid="{00000000-0005-0000-0000-0000095F0000}"/>
    <cellStyle name="Normal 3 2 7 3 2 2 2 2 2" xfId="24357" xr:uid="{00000000-0005-0000-0000-00000A5F0000}"/>
    <cellStyle name="Normal 3 2 7 3 2 2 2 3" xfId="24358" xr:uid="{00000000-0005-0000-0000-00000B5F0000}"/>
    <cellStyle name="Normal 3 2 7 3 2 2 3" xfId="24359" xr:uid="{00000000-0005-0000-0000-00000C5F0000}"/>
    <cellStyle name="Normal 3 2 7 3 2 2 3 2" xfId="24360" xr:uid="{00000000-0005-0000-0000-00000D5F0000}"/>
    <cellStyle name="Normal 3 2 7 3 2 2 4" xfId="24361" xr:uid="{00000000-0005-0000-0000-00000E5F0000}"/>
    <cellStyle name="Normal 3 2 7 3 2 3" xfId="24362" xr:uid="{00000000-0005-0000-0000-00000F5F0000}"/>
    <cellStyle name="Normal 3 2 7 3 2 3 2" xfId="24363" xr:uid="{00000000-0005-0000-0000-0000105F0000}"/>
    <cellStyle name="Normal 3 2 7 3 2 3 2 2" xfId="24364" xr:uid="{00000000-0005-0000-0000-0000115F0000}"/>
    <cellStyle name="Normal 3 2 7 3 2 3 3" xfId="24365" xr:uid="{00000000-0005-0000-0000-0000125F0000}"/>
    <cellStyle name="Normal 3 2 7 3 2 4" xfId="24366" xr:uid="{00000000-0005-0000-0000-0000135F0000}"/>
    <cellStyle name="Normal 3 2 7 3 2 4 2" xfId="24367" xr:uid="{00000000-0005-0000-0000-0000145F0000}"/>
    <cellStyle name="Normal 3 2 7 3 2 5" xfId="24368" xr:uid="{00000000-0005-0000-0000-0000155F0000}"/>
    <cellStyle name="Normal 3 2 7 3 3" xfId="24369" xr:uid="{00000000-0005-0000-0000-0000165F0000}"/>
    <cellStyle name="Normal 3 2 7 3 3 2" xfId="24370" xr:uid="{00000000-0005-0000-0000-0000175F0000}"/>
    <cellStyle name="Normal 3 2 7 3 3 2 2" xfId="24371" xr:uid="{00000000-0005-0000-0000-0000185F0000}"/>
    <cellStyle name="Normal 3 2 7 3 3 2 2 2" xfId="24372" xr:uid="{00000000-0005-0000-0000-0000195F0000}"/>
    <cellStyle name="Normal 3 2 7 3 3 2 3" xfId="24373" xr:uid="{00000000-0005-0000-0000-00001A5F0000}"/>
    <cellStyle name="Normal 3 2 7 3 3 3" xfId="24374" xr:uid="{00000000-0005-0000-0000-00001B5F0000}"/>
    <cellStyle name="Normal 3 2 7 3 3 3 2" xfId="24375" xr:uid="{00000000-0005-0000-0000-00001C5F0000}"/>
    <cellStyle name="Normal 3 2 7 3 3 4" xfId="24376" xr:uid="{00000000-0005-0000-0000-00001D5F0000}"/>
    <cellStyle name="Normal 3 2 7 3 4" xfId="24377" xr:uid="{00000000-0005-0000-0000-00001E5F0000}"/>
    <cellStyle name="Normal 3 2 7 3 4 2" xfId="24378" xr:uid="{00000000-0005-0000-0000-00001F5F0000}"/>
    <cellStyle name="Normal 3 2 7 3 4 2 2" xfId="24379" xr:uid="{00000000-0005-0000-0000-0000205F0000}"/>
    <cellStyle name="Normal 3 2 7 3 4 2 2 2" xfId="24380" xr:uid="{00000000-0005-0000-0000-0000215F0000}"/>
    <cellStyle name="Normal 3 2 7 3 4 2 3" xfId="24381" xr:uid="{00000000-0005-0000-0000-0000225F0000}"/>
    <cellStyle name="Normal 3 2 7 3 4 3" xfId="24382" xr:uid="{00000000-0005-0000-0000-0000235F0000}"/>
    <cellStyle name="Normal 3 2 7 3 4 3 2" xfId="24383" xr:uid="{00000000-0005-0000-0000-0000245F0000}"/>
    <cellStyle name="Normal 3 2 7 3 4 4" xfId="24384" xr:uid="{00000000-0005-0000-0000-0000255F0000}"/>
    <cellStyle name="Normal 3 2 7 3 5" xfId="24385" xr:uid="{00000000-0005-0000-0000-0000265F0000}"/>
    <cellStyle name="Normal 3 2 7 3 5 2" xfId="24386" xr:uid="{00000000-0005-0000-0000-0000275F0000}"/>
    <cellStyle name="Normal 3 2 7 3 5 2 2" xfId="24387" xr:uid="{00000000-0005-0000-0000-0000285F0000}"/>
    <cellStyle name="Normal 3 2 7 3 5 3" xfId="24388" xr:uid="{00000000-0005-0000-0000-0000295F0000}"/>
    <cellStyle name="Normal 3 2 7 3 6" xfId="24389" xr:uid="{00000000-0005-0000-0000-00002A5F0000}"/>
    <cellStyle name="Normal 3 2 7 3 6 2" xfId="24390" xr:uid="{00000000-0005-0000-0000-00002B5F0000}"/>
    <cellStyle name="Normal 3 2 7 3 7" xfId="24391" xr:uid="{00000000-0005-0000-0000-00002C5F0000}"/>
    <cellStyle name="Normal 3 2 7 3 7 2" xfId="24392" xr:uid="{00000000-0005-0000-0000-00002D5F0000}"/>
    <cellStyle name="Normal 3 2 7 3 8" xfId="24393" xr:uid="{00000000-0005-0000-0000-00002E5F0000}"/>
    <cellStyle name="Normal 3 2 7 4" xfId="24394" xr:uid="{00000000-0005-0000-0000-00002F5F0000}"/>
    <cellStyle name="Normal 3 2 7 4 2" xfId="24395" xr:uid="{00000000-0005-0000-0000-0000305F0000}"/>
    <cellStyle name="Normal 3 2 7 4 2 2" xfId="24396" xr:uid="{00000000-0005-0000-0000-0000315F0000}"/>
    <cellStyle name="Normal 3 2 7 4 2 2 2" xfId="24397" xr:uid="{00000000-0005-0000-0000-0000325F0000}"/>
    <cellStyle name="Normal 3 2 7 4 2 2 2 2" xfId="24398" xr:uid="{00000000-0005-0000-0000-0000335F0000}"/>
    <cellStyle name="Normal 3 2 7 4 2 2 3" xfId="24399" xr:uid="{00000000-0005-0000-0000-0000345F0000}"/>
    <cellStyle name="Normal 3 2 7 4 2 3" xfId="24400" xr:uid="{00000000-0005-0000-0000-0000355F0000}"/>
    <cellStyle name="Normal 3 2 7 4 2 3 2" xfId="24401" xr:uid="{00000000-0005-0000-0000-0000365F0000}"/>
    <cellStyle name="Normal 3 2 7 4 2 4" xfId="24402" xr:uid="{00000000-0005-0000-0000-0000375F0000}"/>
    <cellStyle name="Normal 3 2 7 4 3" xfId="24403" xr:uid="{00000000-0005-0000-0000-0000385F0000}"/>
    <cellStyle name="Normal 3 2 7 4 3 2" xfId="24404" xr:uid="{00000000-0005-0000-0000-0000395F0000}"/>
    <cellStyle name="Normal 3 2 7 4 3 2 2" xfId="24405" xr:uid="{00000000-0005-0000-0000-00003A5F0000}"/>
    <cellStyle name="Normal 3 2 7 4 3 3" xfId="24406" xr:uid="{00000000-0005-0000-0000-00003B5F0000}"/>
    <cellStyle name="Normal 3 2 7 4 4" xfId="24407" xr:uid="{00000000-0005-0000-0000-00003C5F0000}"/>
    <cellStyle name="Normal 3 2 7 4 4 2" xfId="24408" xr:uid="{00000000-0005-0000-0000-00003D5F0000}"/>
    <cellStyle name="Normal 3 2 7 4 5" xfId="24409" xr:uid="{00000000-0005-0000-0000-00003E5F0000}"/>
    <cellStyle name="Normal 3 2 7 5" xfId="24410" xr:uid="{00000000-0005-0000-0000-00003F5F0000}"/>
    <cellStyle name="Normal 3 2 7 5 2" xfId="24411" xr:uid="{00000000-0005-0000-0000-0000405F0000}"/>
    <cellStyle name="Normal 3 2 7 5 2 2" xfId="24412" xr:uid="{00000000-0005-0000-0000-0000415F0000}"/>
    <cellStyle name="Normal 3 2 7 5 2 2 2" xfId="24413" xr:uid="{00000000-0005-0000-0000-0000425F0000}"/>
    <cellStyle name="Normal 3 2 7 5 2 3" xfId="24414" xr:uid="{00000000-0005-0000-0000-0000435F0000}"/>
    <cellStyle name="Normal 3 2 7 5 3" xfId="24415" xr:uid="{00000000-0005-0000-0000-0000445F0000}"/>
    <cellStyle name="Normal 3 2 7 5 3 2" xfId="24416" xr:uid="{00000000-0005-0000-0000-0000455F0000}"/>
    <cellStyle name="Normal 3 2 7 5 4" xfId="24417" xr:uid="{00000000-0005-0000-0000-0000465F0000}"/>
    <cellStyle name="Normal 3 2 7 6" xfId="24418" xr:uid="{00000000-0005-0000-0000-0000475F0000}"/>
    <cellStyle name="Normal 3 2 7 6 2" xfId="24419" xr:uid="{00000000-0005-0000-0000-0000485F0000}"/>
    <cellStyle name="Normal 3 2 7 6 2 2" xfId="24420" xr:uid="{00000000-0005-0000-0000-0000495F0000}"/>
    <cellStyle name="Normal 3 2 7 6 2 2 2" xfId="24421" xr:uid="{00000000-0005-0000-0000-00004A5F0000}"/>
    <cellStyle name="Normal 3 2 7 6 2 3" xfId="24422" xr:uid="{00000000-0005-0000-0000-00004B5F0000}"/>
    <cellStyle name="Normal 3 2 7 6 3" xfId="24423" xr:uid="{00000000-0005-0000-0000-00004C5F0000}"/>
    <cellStyle name="Normal 3 2 7 6 3 2" xfId="24424" xr:uid="{00000000-0005-0000-0000-00004D5F0000}"/>
    <cellStyle name="Normal 3 2 7 6 4" xfId="24425" xr:uid="{00000000-0005-0000-0000-00004E5F0000}"/>
    <cellStyle name="Normal 3 2 7 7" xfId="24426" xr:uid="{00000000-0005-0000-0000-00004F5F0000}"/>
    <cellStyle name="Normal 3 2 7 7 2" xfId="24427" xr:uid="{00000000-0005-0000-0000-0000505F0000}"/>
    <cellStyle name="Normal 3 2 7 7 2 2" xfId="24428" xr:uid="{00000000-0005-0000-0000-0000515F0000}"/>
    <cellStyle name="Normal 3 2 7 7 3" xfId="24429" xr:uid="{00000000-0005-0000-0000-0000525F0000}"/>
    <cellStyle name="Normal 3 2 7 8" xfId="24430" xr:uid="{00000000-0005-0000-0000-0000535F0000}"/>
    <cellStyle name="Normal 3 2 7 8 2" xfId="24431" xr:uid="{00000000-0005-0000-0000-0000545F0000}"/>
    <cellStyle name="Normal 3 2 7 9" xfId="24432" xr:uid="{00000000-0005-0000-0000-0000555F0000}"/>
    <cellStyle name="Normal 3 2 7 9 2" xfId="24433" xr:uid="{00000000-0005-0000-0000-0000565F0000}"/>
    <cellStyle name="Normal 3 2 8" xfId="24434" xr:uid="{00000000-0005-0000-0000-0000575F0000}"/>
    <cellStyle name="Normal 3 2 8 10" xfId="24435" xr:uid="{00000000-0005-0000-0000-0000585F0000}"/>
    <cellStyle name="Normal 3 2 8 2" xfId="24436" xr:uid="{00000000-0005-0000-0000-0000595F0000}"/>
    <cellStyle name="Normal 3 2 8 2 2" xfId="24437" xr:uid="{00000000-0005-0000-0000-00005A5F0000}"/>
    <cellStyle name="Normal 3 2 8 2 2 2" xfId="24438" xr:uid="{00000000-0005-0000-0000-00005B5F0000}"/>
    <cellStyle name="Normal 3 2 8 2 2 2 2" xfId="24439" xr:uid="{00000000-0005-0000-0000-00005C5F0000}"/>
    <cellStyle name="Normal 3 2 8 2 2 2 2 2" xfId="24440" xr:uid="{00000000-0005-0000-0000-00005D5F0000}"/>
    <cellStyle name="Normal 3 2 8 2 2 2 2 2 2" xfId="24441" xr:uid="{00000000-0005-0000-0000-00005E5F0000}"/>
    <cellStyle name="Normal 3 2 8 2 2 2 2 2 2 2" xfId="24442" xr:uid="{00000000-0005-0000-0000-00005F5F0000}"/>
    <cellStyle name="Normal 3 2 8 2 2 2 2 2 3" xfId="24443" xr:uid="{00000000-0005-0000-0000-0000605F0000}"/>
    <cellStyle name="Normal 3 2 8 2 2 2 2 3" xfId="24444" xr:uid="{00000000-0005-0000-0000-0000615F0000}"/>
    <cellStyle name="Normal 3 2 8 2 2 2 2 3 2" xfId="24445" xr:uid="{00000000-0005-0000-0000-0000625F0000}"/>
    <cellStyle name="Normal 3 2 8 2 2 2 2 4" xfId="24446" xr:uid="{00000000-0005-0000-0000-0000635F0000}"/>
    <cellStyle name="Normal 3 2 8 2 2 2 3" xfId="24447" xr:uid="{00000000-0005-0000-0000-0000645F0000}"/>
    <cellStyle name="Normal 3 2 8 2 2 2 3 2" xfId="24448" xr:uid="{00000000-0005-0000-0000-0000655F0000}"/>
    <cellStyle name="Normal 3 2 8 2 2 2 3 2 2" xfId="24449" xr:uid="{00000000-0005-0000-0000-0000665F0000}"/>
    <cellStyle name="Normal 3 2 8 2 2 2 3 3" xfId="24450" xr:uid="{00000000-0005-0000-0000-0000675F0000}"/>
    <cellStyle name="Normal 3 2 8 2 2 2 4" xfId="24451" xr:uid="{00000000-0005-0000-0000-0000685F0000}"/>
    <cellStyle name="Normal 3 2 8 2 2 2 4 2" xfId="24452" xr:uid="{00000000-0005-0000-0000-0000695F0000}"/>
    <cellStyle name="Normal 3 2 8 2 2 2 5" xfId="24453" xr:uid="{00000000-0005-0000-0000-00006A5F0000}"/>
    <cellStyle name="Normal 3 2 8 2 2 3" xfId="24454" xr:uid="{00000000-0005-0000-0000-00006B5F0000}"/>
    <cellStyle name="Normal 3 2 8 2 2 3 2" xfId="24455" xr:uid="{00000000-0005-0000-0000-00006C5F0000}"/>
    <cellStyle name="Normal 3 2 8 2 2 3 2 2" xfId="24456" xr:uid="{00000000-0005-0000-0000-00006D5F0000}"/>
    <cellStyle name="Normal 3 2 8 2 2 3 2 2 2" xfId="24457" xr:uid="{00000000-0005-0000-0000-00006E5F0000}"/>
    <cellStyle name="Normal 3 2 8 2 2 3 2 3" xfId="24458" xr:uid="{00000000-0005-0000-0000-00006F5F0000}"/>
    <cellStyle name="Normal 3 2 8 2 2 3 3" xfId="24459" xr:uid="{00000000-0005-0000-0000-0000705F0000}"/>
    <cellStyle name="Normal 3 2 8 2 2 3 3 2" xfId="24460" xr:uid="{00000000-0005-0000-0000-0000715F0000}"/>
    <cellStyle name="Normal 3 2 8 2 2 3 4" xfId="24461" xr:uid="{00000000-0005-0000-0000-0000725F0000}"/>
    <cellStyle name="Normal 3 2 8 2 2 4" xfId="24462" xr:uid="{00000000-0005-0000-0000-0000735F0000}"/>
    <cellStyle name="Normal 3 2 8 2 2 4 2" xfId="24463" xr:uid="{00000000-0005-0000-0000-0000745F0000}"/>
    <cellStyle name="Normal 3 2 8 2 2 4 2 2" xfId="24464" xr:uid="{00000000-0005-0000-0000-0000755F0000}"/>
    <cellStyle name="Normal 3 2 8 2 2 4 2 2 2" xfId="24465" xr:uid="{00000000-0005-0000-0000-0000765F0000}"/>
    <cellStyle name="Normal 3 2 8 2 2 4 2 3" xfId="24466" xr:uid="{00000000-0005-0000-0000-0000775F0000}"/>
    <cellStyle name="Normal 3 2 8 2 2 4 3" xfId="24467" xr:uid="{00000000-0005-0000-0000-0000785F0000}"/>
    <cellStyle name="Normal 3 2 8 2 2 4 3 2" xfId="24468" xr:uid="{00000000-0005-0000-0000-0000795F0000}"/>
    <cellStyle name="Normal 3 2 8 2 2 4 4" xfId="24469" xr:uid="{00000000-0005-0000-0000-00007A5F0000}"/>
    <cellStyle name="Normal 3 2 8 2 2 5" xfId="24470" xr:uid="{00000000-0005-0000-0000-00007B5F0000}"/>
    <cellStyle name="Normal 3 2 8 2 2 5 2" xfId="24471" xr:uid="{00000000-0005-0000-0000-00007C5F0000}"/>
    <cellStyle name="Normal 3 2 8 2 2 5 2 2" xfId="24472" xr:uid="{00000000-0005-0000-0000-00007D5F0000}"/>
    <cellStyle name="Normal 3 2 8 2 2 5 3" xfId="24473" xr:uid="{00000000-0005-0000-0000-00007E5F0000}"/>
    <cellStyle name="Normal 3 2 8 2 2 6" xfId="24474" xr:uid="{00000000-0005-0000-0000-00007F5F0000}"/>
    <cellStyle name="Normal 3 2 8 2 2 6 2" xfId="24475" xr:uid="{00000000-0005-0000-0000-0000805F0000}"/>
    <cellStyle name="Normal 3 2 8 2 2 7" xfId="24476" xr:uid="{00000000-0005-0000-0000-0000815F0000}"/>
    <cellStyle name="Normal 3 2 8 2 2 7 2" xfId="24477" xr:uid="{00000000-0005-0000-0000-0000825F0000}"/>
    <cellStyle name="Normal 3 2 8 2 2 8" xfId="24478" xr:uid="{00000000-0005-0000-0000-0000835F0000}"/>
    <cellStyle name="Normal 3 2 8 2 3" xfId="24479" xr:uid="{00000000-0005-0000-0000-0000845F0000}"/>
    <cellStyle name="Normal 3 2 8 2 3 2" xfId="24480" xr:uid="{00000000-0005-0000-0000-0000855F0000}"/>
    <cellStyle name="Normal 3 2 8 2 3 2 2" xfId="24481" xr:uid="{00000000-0005-0000-0000-0000865F0000}"/>
    <cellStyle name="Normal 3 2 8 2 3 2 2 2" xfId="24482" xr:uid="{00000000-0005-0000-0000-0000875F0000}"/>
    <cellStyle name="Normal 3 2 8 2 3 2 2 2 2" xfId="24483" xr:uid="{00000000-0005-0000-0000-0000885F0000}"/>
    <cellStyle name="Normal 3 2 8 2 3 2 2 3" xfId="24484" xr:uid="{00000000-0005-0000-0000-0000895F0000}"/>
    <cellStyle name="Normal 3 2 8 2 3 2 3" xfId="24485" xr:uid="{00000000-0005-0000-0000-00008A5F0000}"/>
    <cellStyle name="Normal 3 2 8 2 3 2 3 2" xfId="24486" xr:uid="{00000000-0005-0000-0000-00008B5F0000}"/>
    <cellStyle name="Normal 3 2 8 2 3 2 4" xfId="24487" xr:uid="{00000000-0005-0000-0000-00008C5F0000}"/>
    <cellStyle name="Normal 3 2 8 2 3 3" xfId="24488" xr:uid="{00000000-0005-0000-0000-00008D5F0000}"/>
    <cellStyle name="Normal 3 2 8 2 3 3 2" xfId="24489" xr:uid="{00000000-0005-0000-0000-00008E5F0000}"/>
    <cellStyle name="Normal 3 2 8 2 3 3 2 2" xfId="24490" xr:uid="{00000000-0005-0000-0000-00008F5F0000}"/>
    <cellStyle name="Normal 3 2 8 2 3 3 3" xfId="24491" xr:uid="{00000000-0005-0000-0000-0000905F0000}"/>
    <cellStyle name="Normal 3 2 8 2 3 4" xfId="24492" xr:uid="{00000000-0005-0000-0000-0000915F0000}"/>
    <cellStyle name="Normal 3 2 8 2 3 4 2" xfId="24493" xr:uid="{00000000-0005-0000-0000-0000925F0000}"/>
    <cellStyle name="Normal 3 2 8 2 3 5" xfId="24494" xr:uid="{00000000-0005-0000-0000-0000935F0000}"/>
    <cellStyle name="Normal 3 2 8 2 4" xfId="24495" xr:uid="{00000000-0005-0000-0000-0000945F0000}"/>
    <cellStyle name="Normal 3 2 8 2 4 2" xfId="24496" xr:uid="{00000000-0005-0000-0000-0000955F0000}"/>
    <cellStyle name="Normal 3 2 8 2 4 2 2" xfId="24497" xr:uid="{00000000-0005-0000-0000-0000965F0000}"/>
    <cellStyle name="Normal 3 2 8 2 4 2 2 2" xfId="24498" xr:uid="{00000000-0005-0000-0000-0000975F0000}"/>
    <cellStyle name="Normal 3 2 8 2 4 2 3" xfId="24499" xr:uid="{00000000-0005-0000-0000-0000985F0000}"/>
    <cellStyle name="Normal 3 2 8 2 4 3" xfId="24500" xr:uid="{00000000-0005-0000-0000-0000995F0000}"/>
    <cellStyle name="Normal 3 2 8 2 4 3 2" xfId="24501" xr:uid="{00000000-0005-0000-0000-00009A5F0000}"/>
    <cellStyle name="Normal 3 2 8 2 4 4" xfId="24502" xr:uid="{00000000-0005-0000-0000-00009B5F0000}"/>
    <cellStyle name="Normal 3 2 8 2 5" xfId="24503" xr:uid="{00000000-0005-0000-0000-00009C5F0000}"/>
    <cellStyle name="Normal 3 2 8 2 5 2" xfId="24504" xr:uid="{00000000-0005-0000-0000-00009D5F0000}"/>
    <cellStyle name="Normal 3 2 8 2 5 2 2" xfId="24505" xr:uid="{00000000-0005-0000-0000-00009E5F0000}"/>
    <cellStyle name="Normal 3 2 8 2 5 2 2 2" xfId="24506" xr:uid="{00000000-0005-0000-0000-00009F5F0000}"/>
    <cellStyle name="Normal 3 2 8 2 5 2 3" xfId="24507" xr:uid="{00000000-0005-0000-0000-0000A05F0000}"/>
    <cellStyle name="Normal 3 2 8 2 5 3" xfId="24508" xr:uid="{00000000-0005-0000-0000-0000A15F0000}"/>
    <cellStyle name="Normal 3 2 8 2 5 3 2" xfId="24509" xr:uid="{00000000-0005-0000-0000-0000A25F0000}"/>
    <cellStyle name="Normal 3 2 8 2 5 4" xfId="24510" xr:uid="{00000000-0005-0000-0000-0000A35F0000}"/>
    <cellStyle name="Normal 3 2 8 2 6" xfId="24511" xr:uid="{00000000-0005-0000-0000-0000A45F0000}"/>
    <cellStyle name="Normal 3 2 8 2 6 2" xfId="24512" xr:uid="{00000000-0005-0000-0000-0000A55F0000}"/>
    <cellStyle name="Normal 3 2 8 2 6 2 2" xfId="24513" xr:uid="{00000000-0005-0000-0000-0000A65F0000}"/>
    <cellStyle name="Normal 3 2 8 2 6 3" xfId="24514" xr:uid="{00000000-0005-0000-0000-0000A75F0000}"/>
    <cellStyle name="Normal 3 2 8 2 7" xfId="24515" xr:uid="{00000000-0005-0000-0000-0000A85F0000}"/>
    <cellStyle name="Normal 3 2 8 2 7 2" xfId="24516" xr:uid="{00000000-0005-0000-0000-0000A95F0000}"/>
    <cellStyle name="Normal 3 2 8 2 8" xfId="24517" xr:uid="{00000000-0005-0000-0000-0000AA5F0000}"/>
    <cellStyle name="Normal 3 2 8 2 8 2" xfId="24518" xr:uid="{00000000-0005-0000-0000-0000AB5F0000}"/>
    <cellStyle name="Normal 3 2 8 2 9" xfId="24519" xr:uid="{00000000-0005-0000-0000-0000AC5F0000}"/>
    <cellStyle name="Normal 3 2 8 3" xfId="24520" xr:uid="{00000000-0005-0000-0000-0000AD5F0000}"/>
    <cellStyle name="Normal 3 2 8 3 2" xfId="24521" xr:uid="{00000000-0005-0000-0000-0000AE5F0000}"/>
    <cellStyle name="Normal 3 2 8 3 2 2" xfId="24522" xr:uid="{00000000-0005-0000-0000-0000AF5F0000}"/>
    <cellStyle name="Normal 3 2 8 3 2 2 2" xfId="24523" xr:uid="{00000000-0005-0000-0000-0000B05F0000}"/>
    <cellStyle name="Normal 3 2 8 3 2 2 2 2" xfId="24524" xr:uid="{00000000-0005-0000-0000-0000B15F0000}"/>
    <cellStyle name="Normal 3 2 8 3 2 2 2 2 2" xfId="24525" xr:uid="{00000000-0005-0000-0000-0000B25F0000}"/>
    <cellStyle name="Normal 3 2 8 3 2 2 2 3" xfId="24526" xr:uid="{00000000-0005-0000-0000-0000B35F0000}"/>
    <cellStyle name="Normal 3 2 8 3 2 2 3" xfId="24527" xr:uid="{00000000-0005-0000-0000-0000B45F0000}"/>
    <cellStyle name="Normal 3 2 8 3 2 2 3 2" xfId="24528" xr:uid="{00000000-0005-0000-0000-0000B55F0000}"/>
    <cellStyle name="Normal 3 2 8 3 2 2 4" xfId="24529" xr:uid="{00000000-0005-0000-0000-0000B65F0000}"/>
    <cellStyle name="Normal 3 2 8 3 2 3" xfId="24530" xr:uid="{00000000-0005-0000-0000-0000B75F0000}"/>
    <cellStyle name="Normal 3 2 8 3 2 3 2" xfId="24531" xr:uid="{00000000-0005-0000-0000-0000B85F0000}"/>
    <cellStyle name="Normal 3 2 8 3 2 3 2 2" xfId="24532" xr:uid="{00000000-0005-0000-0000-0000B95F0000}"/>
    <cellStyle name="Normal 3 2 8 3 2 3 3" xfId="24533" xr:uid="{00000000-0005-0000-0000-0000BA5F0000}"/>
    <cellStyle name="Normal 3 2 8 3 2 4" xfId="24534" xr:uid="{00000000-0005-0000-0000-0000BB5F0000}"/>
    <cellStyle name="Normal 3 2 8 3 2 4 2" xfId="24535" xr:uid="{00000000-0005-0000-0000-0000BC5F0000}"/>
    <cellStyle name="Normal 3 2 8 3 2 5" xfId="24536" xr:uid="{00000000-0005-0000-0000-0000BD5F0000}"/>
    <cellStyle name="Normal 3 2 8 3 3" xfId="24537" xr:uid="{00000000-0005-0000-0000-0000BE5F0000}"/>
    <cellStyle name="Normal 3 2 8 3 3 2" xfId="24538" xr:uid="{00000000-0005-0000-0000-0000BF5F0000}"/>
    <cellStyle name="Normal 3 2 8 3 3 2 2" xfId="24539" xr:uid="{00000000-0005-0000-0000-0000C05F0000}"/>
    <cellStyle name="Normal 3 2 8 3 3 2 2 2" xfId="24540" xr:uid="{00000000-0005-0000-0000-0000C15F0000}"/>
    <cellStyle name="Normal 3 2 8 3 3 2 3" xfId="24541" xr:uid="{00000000-0005-0000-0000-0000C25F0000}"/>
    <cellStyle name="Normal 3 2 8 3 3 3" xfId="24542" xr:uid="{00000000-0005-0000-0000-0000C35F0000}"/>
    <cellStyle name="Normal 3 2 8 3 3 3 2" xfId="24543" xr:uid="{00000000-0005-0000-0000-0000C45F0000}"/>
    <cellStyle name="Normal 3 2 8 3 3 4" xfId="24544" xr:uid="{00000000-0005-0000-0000-0000C55F0000}"/>
    <cellStyle name="Normal 3 2 8 3 4" xfId="24545" xr:uid="{00000000-0005-0000-0000-0000C65F0000}"/>
    <cellStyle name="Normal 3 2 8 3 4 2" xfId="24546" xr:uid="{00000000-0005-0000-0000-0000C75F0000}"/>
    <cellStyle name="Normal 3 2 8 3 4 2 2" xfId="24547" xr:uid="{00000000-0005-0000-0000-0000C85F0000}"/>
    <cellStyle name="Normal 3 2 8 3 4 2 2 2" xfId="24548" xr:uid="{00000000-0005-0000-0000-0000C95F0000}"/>
    <cellStyle name="Normal 3 2 8 3 4 2 3" xfId="24549" xr:uid="{00000000-0005-0000-0000-0000CA5F0000}"/>
    <cellStyle name="Normal 3 2 8 3 4 3" xfId="24550" xr:uid="{00000000-0005-0000-0000-0000CB5F0000}"/>
    <cellStyle name="Normal 3 2 8 3 4 3 2" xfId="24551" xr:uid="{00000000-0005-0000-0000-0000CC5F0000}"/>
    <cellStyle name="Normal 3 2 8 3 4 4" xfId="24552" xr:uid="{00000000-0005-0000-0000-0000CD5F0000}"/>
    <cellStyle name="Normal 3 2 8 3 5" xfId="24553" xr:uid="{00000000-0005-0000-0000-0000CE5F0000}"/>
    <cellStyle name="Normal 3 2 8 3 5 2" xfId="24554" xr:uid="{00000000-0005-0000-0000-0000CF5F0000}"/>
    <cellStyle name="Normal 3 2 8 3 5 2 2" xfId="24555" xr:uid="{00000000-0005-0000-0000-0000D05F0000}"/>
    <cellStyle name="Normal 3 2 8 3 5 3" xfId="24556" xr:uid="{00000000-0005-0000-0000-0000D15F0000}"/>
    <cellStyle name="Normal 3 2 8 3 6" xfId="24557" xr:uid="{00000000-0005-0000-0000-0000D25F0000}"/>
    <cellStyle name="Normal 3 2 8 3 6 2" xfId="24558" xr:uid="{00000000-0005-0000-0000-0000D35F0000}"/>
    <cellStyle name="Normal 3 2 8 3 7" xfId="24559" xr:uid="{00000000-0005-0000-0000-0000D45F0000}"/>
    <cellStyle name="Normal 3 2 8 3 7 2" xfId="24560" xr:uid="{00000000-0005-0000-0000-0000D55F0000}"/>
    <cellStyle name="Normal 3 2 8 3 8" xfId="24561" xr:uid="{00000000-0005-0000-0000-0000D65F0000}"/>
    <cellStyle name="Normal 3 2 8 4" xfId="24562" xr:uid="{00000000-0005-0000-0000-0000D75F0000}"/>
    <cellStyle name="Normal 3 2 8 4 2" xfId="24563" xr:uid="{00000000-0005-0000-0000-0000D85F0000}"/>
    <cellStyle name="Normal 3 2 8 4 2 2" xfId="24564" xr:uid="{00000000-0005-0000-0000-0000D95F0000}"/>
    <cellStyle name="Normal 3 2 8 4 2 2 2" xfId="24565" xr:uid="{00000000-0005-0000-0000-0000DA5F0000}"/>
    <cellStyle name="Normal 3 2 8 4 2 2 2 2" xfId="24566" xr:uid="{00000000-0005-0000-0000-0000DB5F0000}"/>
    <cellStyle name="Normal 3 2 8 4 2 2 3" xfId="24567" xr:uid="{00000000-0005-0000-0000-0000DC5F0000}"/>
    <cellStyle name="Normal 3 2 8 4 2 3" xfId="24568" xr:uid="{00000000-0005-0000-0000-0000DD5F0000}"/>
    <cellStyle name="Normal 3 2 8 4 2 3 2" xfId="24569" xr:uid="{00000000-0005-0000-0000-0000DE5F0000}"/>
    <cellStyle name="Normal 3 2 8 4 2 4" xfId="24570" xr:uid="{00000000-0005-0000-0000-0000DF5F0000}"/>
    <cellStyle name="Normal 3 2 8 4 3" xfId="24571" xr:uid="{00000000-0005-0000-0000-0000E05F0000}"/>
    <cellStyle name="Normal 3 2 8 4 3 2" xfId="24572" xr:uid="{00000000-0005-0000-0000-0000E15F0000}"/>
    <cellStyle name="Normal 3 2 8 4 3 2 2" xfId="24573" xr:uid="{00000000-0005-0000-0000-0000E25F0000}"/>
    <cellStyle name="Normal 3 2 8 4 3 3" xfId="24574" xr:uid="{00000000-0005-0000-0000-0000E35F0000}"/>
    <cellStyle name="Normal 3 2 8 4 4" xfId="24575" xr:uid="{00000000-0005-0000-0000-0000E45F0000}"/>
    <cellStyle name="Normal 3 2 8 4 4 2" xfId="24576" xr:uid="{00000000-0005-0000-0000-0000E55F0000}"/>
    <cellStyle name="Normal 3 2 8 4 5" xfId="24577" xr:uid="{00000000-0005-0000-0000-0000E65F0000}"/>
    <cellStyle name="Normal 3 2 8 5" xfId="24578" xr:uid="{00000000-0005-0000-0000-0000E75F0000}"/>
    <cellStyle name="Normal 3 2 8 5 2" xfId="24579" xr:uid="{00000000-0005-0000-0000-0000E85F0000}"/>
    <cellStyle name="Normal 3 2 8 5 2 2" xfId="24580" xr:uid="{00000000-0005-0000-0000-0000E95F0000}"/>
    <cellStyle name="Normal 3 2 8 5 2 2 2" xfId="24581" xr:uid="{00000000-0005-0000-0000-0000EA5F0000}"/>
    <cellStyle name="Normal 3 2 8 5 2 3" xfId="24582" xr:uid="{00000000-0005-0000-0000-0000EB5F0000}"/>
    <cellStyle name="Normal 3 2 8 5 3" xfId="24583" xr:uid="{00000000-0005-0000-0000-0000EC5F0000}"/>
    <cellStyle name="Normal 3 2 8 5 3 2" xfId="24584" xr:uid="{00000000-0005-0000-0000-0000ED5F0000}"/>
    <cellStyle name="Normal 3 2 8 5 4" xfId="24585" xr:uid="{00000000-0005-0000-0000-0000EE5F0000}"/>
    <cellStyle name="Normal 3 2 8 6" xfId="24586" xr:uid="{00000000-0005-0000-0000-0000EF5F0000}"/>
    <cellStyle name="Normal 3 2 8 6 2" xfId="24587" xr:uid="{00000000-0005-0000-0000-0000F05F0000}"/>
    <cellStyle name="Normal 3 2 8 6 2 2" xfId="24588" xr:uid="{00000000-0005-0000-0000-0000F15F0000}"/>
    <cellStyle name="Normal 3 2 8 6 2 2 2" xfId="24589" xr:uid="{00000000-0005-0000-0000-0000F25F0000}"/>
    <cellStyle name="Normal 3 2 8 6 2 3" xfId="24590" xr:uid="{00000000-0005-0000-0000-0000F35F0000}"/>
    <cellStyle name="Normal 3 2 8 6 3" xfId="24591" xr:uid="{00000000-0005-0000-0000-0000F45F0000}"/>
    <cellStyle name="Normal 3 2 8 6 3 2" xfId="24592" xr:uid="{00000000-0005-0000-0000-0000F55F0000}"/>
    <cellStyle name="Normal 3 2 8 6 4" xfId="24593" xr:uid="{00000000-0005-0000-0000-0000F65F0000}"/>
    <cellStyle name="Normal 3 2 8 7" xfId="24594" xr:uid="{00000000-0005-0000-0000-0000F75F0000}"/>
    <cellStyle name="Normal 3 2 8 7 2" xfId="24595" xr:uid="{00000000-0005-0000-0000-0000F85F0000}"/>
    <cellStyle name="Normal 3 2 8 7 2 2" xfId="24596" xr:uid="{00000000-0005-0000-0000-0000F95F0000}"/>
    <cellStyle name="Normal 3 2 8 7 3" xfId="24597" xr:uid="{00000000-0005-0000-0000-0000FA5F0000}"/>
    <cellStyle name="Normal 3 2 8 8" xfId="24598" xr:uid="{00000000-0005-0000-0000-0000FB5F0000}"/>
    <cellStyle name="Normal 3 2 8 8 2" xfId="24599" xr:uid="{00000000-0005-0000-0000-0000FC5F0000}"/>
    <cellStyle name="Normal 3 2 8 9" xfId="24600" xr:uid="{00000000-0005-0000-0000-0000FD5F0000}"/>
    <cellStyle name="Normal 3 2 8 9 2" xfId="24601" xr:uid="{00000000-0005-0000-0000-0000FE5F0000}"/>
    <cellStyle name="Normal 3 2 9" xfId="24602" xr:uid="{00000000-0005-0000-0000-0000FF5F0000}"/>
    <cellStyle name="Normal 3 2 9 2" xfId="24603" xr:uid="{00000000-0005-0000-0000-000000600000}"/>
    <cellStyle name="Normal 3 2 9 2 2" xfId="24604" xr:uid="{00000000-0005-0000-0000-000001600000}"/>
    <cellStyle name="Normal 3 2 9 2 2 2" xfId="24605" xr:uid="{00000000-0005-0000-0000-000002600000}"/>
    <cellStyle name="Normal 3 2 9 2 2 2 2" xfId="24606" xr:uid="{00000000-0005-0000-0000-000003600000}"/>
    <cellStyle name="Normal 3 2 9 2 2 2 2 2" xfId="24607" xr:uid="{00000000-0005-0000-0000-000004600000}"/>
    <cellStyle name="Normal 3 2 9 2 2 2 2 2 2" xfId="24608" xr:uid="{00000000-0005-0000-0000-000005600000}"/>
    <cellStyle name="Normal 3 2 9 2 2 2 2 3" xfId="24609" xr:uid="{00000000-0005-0000-0000-000006600000}"/>
    <cellStyle name="Normal 3 2 9 2 2 2 3" xfId="24610" xr:uid="{00000000-0005-0000-0000-000007600000}"/>
    <cellStyle name="Normal 3 2 9 2 2 2 3 2" xfId="24611" xr:uid="{00000000-0005-0000-0000-000008600000}"/>
    <cellStyle name="Normal 3 2 9 2 2 2 4" xfId="24612" xr:uid="{00000000-0005-0000-0000-000009600000}"/>
    <cellStyle name="Normal 3 2 9 2 2 3" xfId="24613" xr:uid="{00000000-0005-0000-0000-00000A600000}"/>
    <cellStyle name="Normal 3 2 9 2 2 3 2" xfId="24614" xr:uid="{00000000-0005-0000-0000-00000B600000}"/>
    <cellStyle name="Normal 3 2 9 2 2 3 2 2" xfId="24615" xr:uid="{00000000-0005-0000-0000-00000C600000}"/>
    <cellStyle name="Normal 3 2 9 2 2 3 3" xfId="24616" xr:uid="{00000000-0005-0000-0000-00000D600000}"/>
    <cellStyle name="Normal 3 2 9 2 2 4" xfId="24617" xr:uid="{00000000-0005-0000-0000-00000E600000}"/>
    <cellStyle name="Normal 3 2 9 2 2 4 2" xfId="24618" xr:uid="{00000000-0005-0000-0000-00000F600000}"/>
    <cellStyle name="Normal 3 2 9 2 2 5" xfId="24619" xr:uid="{00000000-0005-0000-0000-000010600000}"/>
    <cellStyle name="Normal 3 2 9 2 3" xfId="24620" xr:uid="{00000000-0005-0000-0000-000011600000}"/>
    <cellStyle name="Normal 3 2 9 2 3 2" xfId="24621" xr:uid="{00000000-0005-0000-0000-000012600000}"/>
    <cellStyle name="Normal 3 2 9 2 3 2 2" xfId="24622" xr:uid="{00000000-0005-0000-0000-000013600000}"/>
    <cellStyle name="Normal 3 2 9 2 3 2 2 2" xfId="24623" xr:uid="{00000000-0005-0000-0000-000014600000}"/>
    <cellStyle name="Normal 3 2 9 2 3 2 3" xfId="24624" xr:uid="{00000000-0005-0000-0000-000015600000}"/>
    <cellStyle name="Normal 3 2 9 2 3 3" xfId="24625" xr:uid="{00000000-0005-0000-0000-000016600000}"/>
    <cellStyle name="Normal 3 2 9 2 3 3 2" xfId="24626" xr:uid="{00000000-0005-0000-0000-000017600000}"/>
    <cellStyle name="Normal 3 2 9 2 3 4" xfId="24627" xr:uid="{00000000-0005-0000-0000-000018600000}"/>
    <cellStyle name="Normal 3 2 9 2 4" xfId="24628" xr:uid="{00000000-0005-0000-0000-000019600000}"/>
    <cellStyle name="Normal 3 2 9 2 4 2" xfId="24629" xr:uid="{00000000-0005-0000-0000-00001A600000}"/>
    <cellStyle name="Normal 3 2 9 2 4 2 2" xfId="24630" xr:uid="{00000000-0005-0000-0000-00001B600000}"/>
    <cellStyle name="Normal 3 2 9 2 4 2 2 2" xfId="24631" xr:uid="{00000000-0005-0000-0000-00001C600000}"/>
    <cellStyle name="Normal 3 2 9 2 4 2 3" xfId="24632" xr:uid="{00000000-0005-0000-0000-00001D600000}"/>
    <cellStyle name="Normal 3 2 9 2 4 3" xfId="24633" xr:uid="{00000000-0005-0000-0000-00001E600000}"/>
    <cellStyle name="Normal 3 2 9 2 4 3 2" xfId="24634" xr:uid="{00000000-0005-0000-0000-00001F600000}"/>
    <cellStyle name="Normal 3 2 9 2 4 4" xfId="24635" xr:uid="{00000000-0005-0000-0000-000020600000}"/>
    <cellStyle name="Normal 3 2 9 2 5" xfId="24636" xr:uid="{00000000-0005-0000-0000-000021600000}"/>
    <cellStyle name="Normal 3 2 9 2 5 2" xfId="24637" xr:uid="{00000000-0005-0000-0000-000022600000}"/>
    <cellStyle name="Normal 3 2 9 2 5 2 2" xfId="24638" xr:uid="{00000000-0005-0000-0000-000023600000}"/>
    <cellStyle name="Normal 3 2 9 2 5 3" xfId="24639" xr:uid="{00000000-0005-0000-0000-000024600000}"/>
    <cellStyle name="Normal 3 2 9 2 6" xfId="24640" xr:uid="{00000000-0005-0000-0000-000025600000}"/>
    <cellStyle name="Normal 3 2 9 2 6 2" xfId="24641" xr:uid="{00000000-0005-0000-0000-000026600000}"/>
    <cellStyle name="Normal 3 2 9 2 7" xfId="24642" xr:uid="{00000000-0005-0000-0000-000027600000}"/>
    <cellStyle name="Normal 3 2 9 2 7 2" xfId="24643" xr:uid="{00000000-0005-0000-0000-000028600000}"/>
    <cellStyle name="Normal 3 2 9 2 8" xfId="24644" xr:uid="{00000000-0005-0000-0000-000029600000}"/>
    <cellStyle name="Normal 3 2 9 3" xfId="24645" xr:uid="{00000000-0005-0000-0000-00002A600000}"/>
    <cellStyle name="Normal 3 2 9 3 2" xfId="24646" xr:uid="{00000000-0005-0000-0000-00002B600000}"/>
    <cellStyle name="Normal 3 2 9 3 2 2" xfId="24647" xr:uid="{00000000-0005-0000-0000-00002C600000}"/>
    <cellStyle name="Normal 3 2 9 3 2 2 2" xfId="24648" xr:uid="{00000000-0005-0000-0000-00002D600000}"/>
    <cellStyle name="Normal 3 2 9 3 2 2 2 2" xfId="24649" xr:uid="{00000000-0005-0000-0000-00002E600000}"/>
    <cellStyle name="Normal 3 2 9 3 2 2 3" xfId="24650" xr:uid="{00000000-0005-0000-0000-00002F600000}"/>
    <cellStyle name="Normal 3 2 9 3 2 3" xfId="24651" xr:uid="{00000000-0005-0000-0000-000030600000}"/>
    <cellStyle name="Normal 3 2 9 3 2 3 2" xfId="24652" xr:uid="{00000000-0005-0000-0000-000031600000}"/>
    <cellStyle name="Normal 3 2 9 3 2 4" xfId="24653" xr:uid="{00000000-0005-0000-0000-000032600000}"/>
    <cellStyle name="Normal 3 2 9 3 3" xfId="24654" xr:uid="{00000000-0005-0000-0000-000033600000}"/>
    <cellStyle name="Normal 3 2 9 3 3 2" xfId="24655" xr:uid="{00000000-0005-0000-0000-000034600000}"/>
    <cellStyle name="Normal 3 2 9 3 3 2 2" xfId="24656" xr:uid="{00000000-0005-0000-0000-000035600000}"/>
    <cellStyle name="Normal 3 2 9 3 3 3" xfId="24657" xr:uid="{00000000-0005-0000-0000-000036600000}"/>
    <cellStyle name="Normal 3 2 9 3 4" xfId="24658" xr:uid="{00000000-0005-0000-0000-000037600000}"/>
    <cellStyle name="Normal 3 2 9 3 4 2" xfId="24659" xr:uid="{00000000-0005-0000-0000-000038600000}"/>
    <cellStyle name="Normal 3 2 9 3 5" xfId="24660" xr:uid="{00000000-0005-0000-0000-000039600000}"/>
    <cellStyle name="Normal 3 2 9 4" xfId="24661" xr:uid="{00000000-0005-0000-0000-00003A600000}"/>
    <cellStyle name="Normal 3 2 9 4 2" xfId="24662" xr:uid="{00000000-0005-0000-0000-00003B600000}"/>
    <cellStyle name="Normal 3 2 9 4 2 2" xfId="24663" xr:uid="{00000000-0005-0000-0000-00003C600000}"/>
    <cellStyle name="Normal 3 2 9 4 2 2 2" xfId="24664" xr:uid="{00000000-0005-0000-0000-00003D600000}"/>
    <cellStyle name="Normal 3 2 9 4 2 3" xfId="24665" xr:uid="{00000000-0005-0000-0000-00003E600000}"/>
    <cellStyle name="Normal 3 2 9 4 3" xfId="24666" xr:uid="{00000000-0005-0000-0000-00003F600000}"/>
    <cellStyle name="Normal 3 2 9 4 3 2" xfId="24667" xr:uid="{00000000-0005-0000-0000-000040600000}"/>
    <cellStyle name="Normal 3 2 9 4 4" xfId="24668" xr:uid="{00000000-0005-0000-0000-000041600000}"/>
    <cellStyle name="Normal 3 2 9 5" xfId="24669" xr:uid="{00000000-0005-0000-0000-000042600000}"/>
    <cellStyle name="Normal 3 2 9 5 2" xfId="24670" xr:uid="{00000000-0005-0000-0000-000043600000}"/>
    <cellStyle name="Normal 3 2 9 5 2 2" xfId="24671" xr:uid="{00000000-0005-0000-0000-000044600000}"/>
    <cellStyle name="Normal 3 2 9 5 2 2 2" xfId="24672" xr:uid="{00000000-0005-0000-0000-000045600000}"/>
    <cellStyle name="Normal 3 2 9 5 2 3" xfId="24673" xr:uid="{00000000-0005-0000-0000-000046600000}"/>
    <cellStyle name="Normal 3 2 9 5 3" xfId="24674" xr:uid="{00000000-0005-0000-0000-000047600000}"/>
    <cellStyle name="Normal 3 2 9 5 3 2" xfId="24675" xr:uid="{00000000-0005-0000-0000-000048600000}"/>
    <cellStyle name="Normal 3 2 9 5 4" xfId="24676" xr:uid="{00000000-0005-0000-0000-000049600000}"/>
    <cellStyle name="Normal 3 2 9 6" xfId="24677" xr:uid="{00000000-0005-0000-0000-00004A600000}"/>
    <cellStyle name="Normal 3 2 9 6 2" xfId="24678" xr:uid="{00000000-0005-0000-0000-00004B600000}"/>
    <cellStyle name="Normal 3 2 9 6 2 2" xfId="24679" xr:uid="{00000000-0005-0000-0000-00004C600000}"/>
    <cellStyle name="Normal 3 2 9 6 3" xfId="24680" xr:uid="{00000000-0005-0000-0000-00004D600000}"/>
    <cellStyle name="Normal 3 2 9 7" xfId="24681" xr:uid="{00000000-0005-0000-0000-00004E600000}"/>
    <cellStyle name="Normal 3 2 9 7 2" xfId="24682" xr:uid="{00000000-0005-0000-0000-00004F600000}"/>
    <cellStyle name="Normal 3 2 9 8" xfId="24683" xr:uid="{00000000-0005-0000-0000-000050600000}"/>
    <cellStyle name="Normal 3 2 9 8 2" xfId="24684" xr:uid="{00000000-0005-0000-0000-000051600000}"/>
    <cellStyle name="Normal 3 2 9 9" xfId="24685" xr:uid="{00000000-0005-0000-0000-000052600000}"/>
    <cellStyle name="Normal 3 2_Sheet1" xfId="24686" xr:uid="{00000000-0005-0000-0000-000053600000}"/>
    <cellStyle name="Normal 3 20" xfId="24687" xr:uid="{00000000-0005-0000-0000-000054600000}"/>
    <cellStyle name="Normal 3 20 2" xfId="24688" xr:uid="{00000000-0005-0000-0000-000055600000}"/>
    <cellStyle name="Normal 3 21" xfId="24689" xr:uid="{00000000-0005-0000-0000-000056600000}"/>
    <cellStyle name="Normal 3 21 2" xfId="24690" xr:uid="{00000000-0005-0000-0000-000057600000}"/>
    <cellStyle name="Normal 3 22" xfId="24691" xr:uid="{00000000-0005-0000-0000-000058600000}"/>
    <cellStyle name="Normal 3 22 2" xfId="24692" xr:uid="{00000000-0005-0000-0000-000059600000}"/>
    <cellStyle name="Normal 3 23" xfId="24693" xr:uid="{00000000-0005-0000-0000-00005A600000}"/>
    <cellStyle name="Normal 3 23 2" xfId="24694" xr:uid="{00000000-0005-0000-0000-00005B600000}"/>
    <cellStyle name="Normal 3 24" xfId="24695" xr:uid="{00000000-0005-0000-0000-00005C600000}"/>
    <cellStyle name="Normal 3 24 2" xfId="24696" xr:uid="{00000000-0005-0000-0000-00005D600000}"/>
    <cellStyle name="Normal 3 25" xfId="24697" xr:uid="{00000000-0005-0000-0000-00005E600000}"/>
    <cellStyle name="Normal 3 25 2" xfId="24698" xr:uid="{00000000-0005-0000-0000-00005F600000}"/>
    <cellStyle name="Normal 3 26" xfId="24699" xr:uid="{00000000-0005-0000-0000-000060600000}"/>
    <cellStyle name="Normal 3 26 2" xfId="24700" xr:uid="{00000000-0005-0000-0000-000061600000}"/>
    <cellStyle name="Normal 3 27" xfId="24701" xr:uid="{00000000-0005-0000-0000-000062600000}"/>
    <cellStyle name="Normal 3 28" xfId="24702" xr:uid="{00000000-0005-0000-0000-000063600000}"/>
    <cellStyle name="Normal 3 29" xfId="24703" xr:uid="{00000000-0005-0000-0000-000064600000}"/>
    <cellStyle name="Normal 3 3" xfId="40" xr:uid="{00000000-0005-0000-0000-000065600000}"/>
    <cellStyle name="Normal 3 3 10" xfId="24704" xr:uid="{00000000-0005-0000-0000-000066600000}"/>
    <cellStyle name="Normal 3 3 10 2" xfId="24705" xr:uid="{00000000-0005-0000-0000-000067600000}"/>
    <cellStyle name="Normal 3 3 10 2 2" xfId="24706" xr:uid="{00000000-0005-0000-0000-000068600000}"/>
    <cellStyle name="Normal 3 3 10 2 2 2" xfId="24707" xr:uid="{00000000-0005-0000-0000-000069600000}"/>
    <cellStyle name="Normal 3 3 10 2 2 2 2" xfId="24708" xr:uid="{00000000-0005-0000-0000-00006A600000}"/>
    <cellStyle name="Normal 3 3 10 2 2 2 2 2" xfId="24709" xr:uid="{00000000-0005-0000-0000-00006B600000}"/>
    <cellStyle name="Normal 3 3 10 2 2 2 3" xfId="24710" xr:uid="{00000000-0005-0000-0000-00006C600000}"/>
    <cellStyle name="Normal 3 3 10 2 2 3" xfId="24711" xr:uid="{00000000-0005-0000-0000-00006D600000}"/>
    <cellStyle name="Normal 3 3 10 2 2 3 2" xfId="24712" xr:uid="{00000000-0005-0000-0000-00006E600000}"/>
    <cellStyle name="Normal 3 3 10 2 2 4" xfId="24713" xr:uid="{00000000-0005-0000-0000-00006F600000}"/>
    <cellStyle name="Normal 3 3 10 2 3" xfId="24714" xr:uid="{00000000-0005-0000-0000-000070600000}"/>
    <cellStyle name="Normal 3 3 10 2 3 2" xfId="24715" xr:uid="{00000000-0005-0000-0000-000071600000}"/>
    <cellStyle name="Normal 3 3 10 2 3 2 2" xfId="24716" xr:uid="{00000000-0005-0000-0000-000072600000}"/>
    <cellStyle name="Normal 3 3 10 2 3 3" xfId="24717" xr:uid="{00000000-0005-0000-0000-000073600000}"/>
    <cellStyle name="Normal 3 3 10 2 4" xfId="24718" xr:uid="{00000000-0005-0000-0000-000074600000}"/>
    <cellStyle name="Normal 3 3 10 2 4 2" xfId="24719" xr:uid="{00000000-0005-0000-0000-000075600000}"/>
    <cellStyle name="Normal 3 3 10 2 5" xfId="24720" xr:uid="{00000000-0005-0000-0000-000076600000}"/>
    <cellStyle name="Normal 3 3 10 3" xfId="24721" xr:uid="{00000000-0005-0000-0000-000077600000}"/>
    <cellStyle name="Normal 3 3 10 3 2" xfId="24722" xr:uid="{00000000-0005-0000-0000-000078600000}"/>
    <cellStyle name="Normal 3 3 10 3 2 2" xfId="24723" xr:uid="{00000000-0005-0000-0000-000079600000}"/>
    <cellStyle name="Normal 3 3 10 3 2 2 2" xfId="24724" xr:uid="{00000000-0005-0000-0000-00007A600000}"/>
    <cellStyle name="Normal 3 3 10 3 2 3" xfId="24725" xr:uid="{00000000-0005-0000-0000-00007B600000}"/>
    <cellStyle name="Normal 3 3 10 3 3" xfId="24726" xr:uid="{00000000-0005-0000-0000-00007C600000}"/>
    <cellStyle name="Normal 3 3 10 3 3 2" xfId="24727" xr:uid="{00000000-0005-0000-0000-00007D600000}"/>
    <cellStyle name="Normal 3 3 10 3 4" xfId="24728" xr:uid="{00000000-0005-0000-0000-00007E600000}"/>
    <cellStyle name="Normal 3 3 10 4" xfId="24729" xr:uid="{00000000-0005-0000-0000-00007F600000}"/>
    <cellStyle name="Normal 3 3 10 4 2" xfId="24730" xr:uid="{00000000-0005-0000-0000-000080600000}"/>
    <cellStyle name="Normal 3 3 10 4 2 2" xfId="24731" xr:uid="{00000000-0005-0000-0000-000081600000}"/>
    <cellStyle name="Normal 3 3 10 4 2 2 2" xfId="24732" xr:uid="{00000000-0005-0000-0000-000082600000}"/>
    <cellStyle name="Normal 3 3 10 4 2 3" xfId="24733" xr:uid="{00000000-0005-0000-0000-000083600000}"/>
    <cellStyle name="Normal 3 3 10 4 3" xfId="24734" xr:uid="{00000000-0005-0000-0000-000084600000}"/>
    <cellStyle name="Normal 3 3 10 4 3 2" xfId="24735" xr:uid="{00000000-0005-0000-0000-000085600000}"/>
    <cellStyle name="Normal 3 3 10 4 4" xfId="24736" xr:uid="{00000000-0005-0000-0000-000086600000}"/>
    <cellStyle name="Normal 3 3 10 5" xfId="24737" xr:uid="{00000000-0005-0000-0000-000087600000}"/>
    <cellStyle name="Normal 3 3 10 5 2" xfId="24738" xr:uid="{00000000-0005-0000-0000-000088600000}"/>
    <cellStyle name="Normal 3 3 10 5 2 2" xfId="24739" xr:uid="{00000000-0005-0000-0000-000089600000}"/>
    <cellStyle name="Normal 3 3 10 5 3" xfId="24740" xr:uid="{00000000-0005-0000-0000-00008A600000}"/>
    <cellStyle name="Normal 3 3 10 6" xfId="24741" xr:uid="{00000000-0005-0000-0000-00008B600000}"/>
    <cellStyle name="Normal 3 3 10 6 2" xfId="24742" xr:uid="{00000000-0005-0000-0000-00008C600000}"/>
    <cellStyle name="Normal 3 3 10 7" xfId="24743" xr:uid="{00000000-0005-0000-0000-00008D600000}"/>
    <cellStyle name="Normal 3 3 10 7 2" xfId="24744" xr:uid="{00000000-0005-0000-0000-00008E600000}"/>
    <cellStyle name="Normal 3 3 10 8" xfId="24745" xr:uid="{00000000-0005-0000-0000-00008F600000}"/>
    <cellStyle name="Normal 3 3 11" xfId="24746" xr:uid="{00000000-0005-0000-0000-000090600000}"/>
    <cellStyle name="Normal 3 3 11 2" xfId="24747" xr:uid="{00000000-0005-0000-0000-000091600000}"/>
    <cellStyle name="Normal 3 3 11 2 2" xfId="24748" xr:uid="{00000000-0005-0000-0000-000092600000}"/>
    <cellStyle name="Normal 3 3 11 2 2 2" xfId="24749" xr:uid="{00000000-0005-0000-0000-000093600000}"/>
    <cellStyle name="Normal 3 3 11 2 2 2 2" xfId="24750" xr:uid="{00000000-0005-0000-0000-000094600000}"/>
    <cellStyle name="Normal 3 3 11 2 2 2 2 2" xfId="24751" xr:uid="{00000000-0005-0000-0000-000095600000}"/>
    <cellStyle name="Normal 3 3 11 2 2 2 3" xfId="24752" xr:uid="{00000000-0005-0000-0000-000096600000}"/>
    <cellStyle name="Normal 3 3 11 2 2 3" xfId="24753" xr:uid="{00000000-0005-0000-0000-000097600000}"/>
    <cellStyle name="Normal 3 3 11 2 2 3 2" xfId="24754" xr:uid="{00000000-0005-0000-0000-000098600000}"/>
    <cellStyle name="Normal 3 3 11 2 2 4" xfId="24755" xr:uid="{00000000-0005-0000-0000-000099600000}"/>
    <cellStyle name="Normal 3 3 11 2 3" xfId="24756" xr:uid="{00000000-0005-0000-0000-00009A600000}"/>
    <cellStyle name="Normal 3 3 11 2 3 2" xfId="24757" xr:uid="{00000000-0005-0000-0000-00009B600000}"/>
    <cellStyle name="Normal 3 3 11 2 3 2 2" xfId="24758" xr:uid="{00000000-0005-0000-0000-00009C600000}"/>
    <cellStyle name="Normal 3 3 11 2 3 3" xfId="24759" xr:uid="{00000000-0005-0000-0000-00009D600000}"/>
    <cellStyle name="Normal 3 3 11 2 4" xfId="24760" xr:uid="{00000000-0005-0000-0000-00009E600000}"/>
    <cellStyle name="Normal 3 3 11 2 4 2" xfId="24761" xr:uid="{00000000-0005-0000-0000-00009F600000}"/>
    <cellStyle name="Normal 3 3 11 2 5" xfId="24762" xr:uid="{00000000-0005-0000-0000-0000A0600000}"/>
    <cellStyle name="Normal 3 3 11 3" xfId="24763" xr:uid="{00000000-0005-0000-0000-0000A1600000}"/>
    <cellStyle name="Normal 3 3 11 3 2" xfId="24764" xr:uid="{00000000-0005-0000-0000-0000A2600000}"/>
    <cellStyle name="Normal 3 3 11 3 2 2" xfId="24765" xr:uid="{00000000-0005-0000-0000-0000A3600000}"/>
    <cellStyle name="Normal 3 3 11 3 2 2 2" xfId="24766" xr:uid="{00000000-0005-0000-0000-0000A4600000}"/>
    <cellStyle name="Normal 3 3 11 3 2 3" xfId="24767" xr:uid="{00000000-0005-0000-0000-0000A5600000}"/>
    <cellStyle name="Normal 3 3 11 3 3" xfId="24768" xr:uid="{00000000-0005-0000-0000-0000A6600000}"/>
    <cellStyle name="Normal 3 3 11 3 3 2" xfId="24769" xr:uid="{00000000-0005-0000-0000-0000A7600000}"/>
    <cellStyle name="Normal 3 3 11 3 4" xfId="24770" xr:uid="{00000000-0005-0000-0000-0000A8600000}"/>
    <cellStyle name="Normal 3 3 11 4" xfId="24771" xr:uid="{00000000-0005-0000-0000-0000A9600000}"/>
    <cellStyle name="Normal 3 3 11 4 2" xfId="24772" xr:uid="{00000000-0005-0000-0000-0000AA600000}"/>
    <cellStyle name="Normal 3 3 11 4 2 2" xfId="24773" xr:uid="{00000000-0005-0000-0000-0000AB600000}"/>
    <cellStyle name="Normal 3 3 11 4 3" xfId="24774" xr:uid="{00000000-0005-0000-0000-0000AC600000}"/>
    <cellStyle name="Normal 3 3 11 5" xfId="24775" xr:uid="{00000000-0005-0000-0000-0000AD600000}"/>
    <cellStyle name="Normal 3 3 11 5 2" xfId="24776" xr:uid="{00000000-0005-0000-0000-0000AE600000}"/>
    <cellStyle name="Normal 3 3 11 6" xfId="24777" xr:uid="{00000000-0005-0000-0000-0000AF600000}"/>
    <cellStyle name="Normal 3 3 12" xfId="24778" xr:uid="{00000000-0005-0000-0000-0000B0600000}"/>
    <cellStyle name="Normal 3 3 12 2" xfId="24779" xr:uid="{00000000-0005-0000-0000-0000B1600000}"/>
    <cellStyle name="Normal 3 3 12 2 2" xfId="24780" xr:uid="{00000000-0005-0000-0000-0000B2600000}"/>
    <cellStyle name="Normal 3 3 12 2 2 2" xfId="24781" xr:uid="{00000000-0005-0000-0000-0000B3600000}"/>
    <cellStyle name="Normal 3 3 12 2 2 2 2" xfId="24782" xr:uid="{00000000-0005-0000-0000-0000B4600000}"/>
    <cellStyle name="Normal 3 3 12 2 2 2 2 2" xfId="24783" xr:uid="{00000000-0005-0000-0000-0000B5600000}"/>
    <cellStyle name="Normal 3 3 12 2 2 2 3" xfId="24784" xr:uid="{00000000-0005-0000-0000-0000B6600000}"/>
    <cellStyle name="Normal 3 3 12 2 2 3" xfId="24785" xr:uid="{00000000-0005-0000-0000-0000B7600000}"/>
    <cellStyle name="Normal 3 3 12 2 2 3 2" xfId="24786" xr:uid="{00000000-0005-0000-0000-0000B8600000}"/>
    <cellStyle name="Normal 3 3 12 2 2 4" xfId="24787" xr:uid="{00000000-0005-0000-0000-0000B9600000}"/>
    <cellStyle name="Normal 3 3 12 2 3" xfId="24788" xr:uid="{00000000-0005-0000-0000-0000BA600000}"/>
    <cellStyle name="Normal 3 3 12 2 3 2" xfId="24789" xr:uid="{00000000-0005-0000-0000-0000BB600000}"/>
    <cellStyle name="Normal 3 3 12 2 3 2 2" xfId="24790" xr:uid="{00000000-0005-0000-0000-0000BC600000}"/>
    <cellStyle name="Normal 3 3 12 2 3 3" xfId="24791" xr:uid="{00000000-0005-0000-0000-0000BD600000}"/>
    <cellStyle name="Normal 3 3 12 2 4" xfId="24792" xr:uid="{00000000-0005-0000-0000-0000BE600000}"/>
    <cellStyle name="Normal 3 3 12 2 4 2" xfId="24793" xr:uid="{00000000-0005-0000-0000-0000BF600000}"/>
    <cellStyle name="Normal 3 3 12 2 5" xfId="24794" xr:uid="{00000000-0005-0000-0000-0000C0600000}"/>
    <cellStyle name="Normal 3 3 12 3" xfId="24795" xr:uid="{00000000-0005-0000-0000-0000C1600000}"/>
    <cellStyle name="Normal 3 3 12 3 2" xfId="24796" xr:uid="{00000000-0005-0000-0000-0000C2600000}"/>
    <cellStyle name="Normal 3 3 12 3 2 2" xfId="24797" xr:uid="{00000000-0005-0000-0000-0000C3600000}"/>
    <cellStyle name="Normal 3 3 12 3 2 2 2" xfId="24798" xr:uid="{00000000-0005-0000-0000-0000C4600000}"/>
    <cellStyle name="Normal 3 3 12 3 2 3" xfId="24799" xr:uid="{00000000-0005-0000-0000-0000C5600000}"/>
    <cellStyle name="Normal 3 3 12 3 3" xfId="24800" xr:uid="{00000000-0005-0000-0000-0000C6600000}"/>
    <cellStyle name="Normal 3 3 12 3 3 2" xfId="24801" xr:uid="{00000000-0005-0000-0000-0000C7600000}"/>
    <cellStyle name="Normal 3 3 12 3 4" xfId="24802" xr:uid="{00000000-0005-0000-0000-0000C8600000}"/>
    <cellStyle name="Normal 3 3 12 4" xfId="24803" xr:uid="{00000000-0005-0000-0000-0000C9600000}"/>
    <cellStyle name="Normal 3 3 12 4 2" xfId="24804" xr:uid="{00000000-0005-0000-0000-0000CA600000}"/>
    <cellStyle name="Normal 3 3 12 4 2 2" xfId="24805" xr:uid="{00000000-0005-0000-0000-0000CB600000}"/>
    <cellStyle name="Normal 3 3 12 4 3" xfId="24806" xr:uid="{00000000-0005-0000-0000-0000CC600000}"/>
    <cellStyle name="Normal 3 3 12 5" xfId="24807" xr:uid="{00000000-0005-0000-0000-0000CD600000}"/>
    <cellStyle name="Normal 3 3 12 5 2" xfId="24808" xr:uid="{00000000-0005-0000-0000-0000CE600000}"/>
    <cellStyle name="Normal 3 3 12 6" xfId="24809" xr:uid="{00000000-0005-0000-0000-0000CF600000}"/>
    <cellStyle name="Normal 3 3 13" xfId="24810" xr:uid="{00000000-0005-0000-0000-0000D0600000}"/>
    <cellStyle name="Normal 3 3 13 2" xfId="24811" xr:uid="{00000000-0005-0000-0000-0000D1600000}"/>
    <cellStyle name="Normal 3 3 13 2 2" xfId="24812" xr:uid="{00000000-0005-0000-0000-0000D2600000}"/>
    <cellStyle name="Normal 3 3 13 2 2 2" xfId="24813" xr:uid="{00000000-0005-0000-0000-0000D3600000}"/>
    <cellStyle name="Normal 3 3 13 2 2 2 2" xfId="24814" xr:uid="{00000000-0005-0000-0000-0000D4600000}"/>
    <cellStyle name="Normal 3 3 13 2 2 3" xfId="24815" xr:uid="{00000000-0005-0000-0000-0000D5600000}"/>
    <cellStyle name="Normal 3 3 13 2 3" xfId="24816" xr:uid="{00000000-0005-0000-0000-0000D6600000}"/>
    <cellStyle name="Normal 3 3 13 2 3 2" xfId="24817" xr:uid="{00000000-0005-0000-0000-0000D7600000}"/>
    <cellStyle name="Normal 3 3 13 2 4" xfId="24818" xr:uid="{00000000-0005-0000-0000-0000D8600000}"/>
    <cellStyle name="Normal 3 3 13 3" xfId="24819" xr:uid="{00000000-0005-0000-0000-0000D9600000}"/>
    <cellStyle name="Normal 3 3 13 3 2" xfId="24820" xr:uid="{00000000-0005-0000-0000-0000DA600000}"/>
    <cellStyle name="Normal 3 3 13 3 2 2" xfId="24821" xr:uid="{00000000-0005-0000-0000-0000DB600000}"/>
    <cellStyle name="Normal 3 3 13 3 3" xfId="24822" xr:uid="{00000000-0005-0000-0000-0000DC600000}"/>
    <cellStyle name="Normal 3 3 13 4" xfId="24823" xr:uid="{00000000-0005-0000-0000-0000DD600000}"/>
    <cellStyle name="Normal 3 3 13 4 2" xfId="24824" xr:uid="{00000000-0005-0000-0000-0000DE600000}"/>
    <cellStyle name="Normal 3 3 13 5" xfId="24825" xr:uid="{00000000-0005-0000-0000-0000DF600000}"/>
    <cellStyle name="Normal 3 3 14" xfId="24826" xr:uid="{00000000-0005-0000-0000-0000E0600000}"/>
    <cellStyle name="Normal 3 3 14 2" xfId="24827" xr:uid="{00000000-0005-0000-0000-0000E1600000}"/>
    <cellStyle name="Normal 3 3 14 2 2" xfId="24828" xr:uid="{00000000-0005-0000-0000-0000E2600000}"/>
    <cellStyle name="Normal 3 3 14 2 2 2" xfId="24829" xr:uid="{00000000-0005-0000-0000-0000E3600000}"/>
    <cellStyle name="Normal 3 3 14 2 3" xfId="24830" xr:uid="{00000000-0005-0000-0000-0000E4600000}"/>
    <cellStyle name="Normal 3 3 14 3" xfId="24831" xr:uid="{00000000-0005-0000-0000-0000E5600000}"/>
    <cellStyle name="Normal 3 3 14 3 2" xfId="24832" xr:uid="{00000000-0005-0000-0000-0000E6600000}"/>
    <cellStyle name="Normal 3 3 14 4" xfId="24833" xr:uid="{00000000-0005-0000-0000-0000E7600000}"/>
    <cellStyle name="Normal 3 3 15" xfId="24834" xr:uid="{00000000-0005-0000-0000-0000E8600000}"/>
    <cellStyle name="Normal 3 3 15 2" xfId="24835" xr:uid="{00000000-0005-0000-0000-0000E9600000}"/>
    <cellStyle name="Normal 3 3 15 2 2" xfId="24836" xr:uid="{00000000-0005-0000-0000-0000EA600000}"/>
    <cellStyle name="Normal 3 3 15 2 2 2" xfId="24837" xr:uid="{00000000-0005-0000-0000-0000EB600000}"/>
    <cellStyle name="Normal 3 3 15 2 3" xfId="24838" xr:uid="{00000000-0005-0000-0000-0000EC600000}"/>
    <cellStyle name="Normal 3 3 15 3" xfId="24839" xr:uid="{00000000-0005-0000-0000-0000ED600000}"/>
    <cellStyle name="Normal 3 3 15 3 2" xfId="24840" xr:uid="{00000000-0005-0000-0000-0000EE600000}"/>
    <cellStyle name="Normal 3 3 15 4" xfId="24841" xr:uid="{00000000-0005-0000-0000-0000EF600000}"/>
    <cellStyle name="Normal 3 3 16" xfId="24842" xr:uid="{00000000-0005-0000-0000-0000F0600000}"/>
    <cellStyle name="Normal 3 3 16 2" xfId="24843" xr:uid="{00000000-0005-0000-0000-0000F1600000}"/>
    <cellStyle name="Normal 3 3 16 2 2" xfId="24844" xr:uid="{00000000-0005-0000-0000-0000F2600000}"/>
    <cellStyle name="Normal 3 3 16 2 2 2" xfId="24845" xr:uid="{00000000-0005-0000-0000-0000F3600000}"/>
    <cellStyle name="Normal 3 3 16 2 3" xfId="24846" xr:uid="{00000000-0005-0000-0000-0000F4600000}"/>
    <cellStyle name="Normal 3 3 16 3" xfId="24847" xr:uid="{00000000-0005-0000-0000-0000F5600000}"/>
    <cellStyle name="Normal 3 3 16 3 2" xfId="24848" xr:uid="{00000000-0005-0000-0000-0000F6600000}"/>
    <cellStyle name="Normal 3 3 16 4" xfId="24849" xr:uid="{00000000-0005-0000-0000-0000F7600000}"/>
    <cellStyle name="Normal 3 3 17" xfId="24850" xr:uid="{00000000-0005-0000-0000-0000F8600000}"/>
    <cellStyle name="Normal 3 3 17 2" xfId="24851" xr:uid="{00000000-0005-0000-0000-0000F9600000}"/>
    <cellStyle name="Normal 3 3 17 2 2" xfId="24852" xr:uid="{00000000-0005-0000-0000-0000FA600000}"/>
    <cellStyle name="Normal 3 3 17 3" xfId="24853" xr:uid="{00000000-0005-0000-0000-0000FB600000}"/>
    <cellStyle name="Normal 3 3 18" xfId="24854" xr:uid="{00000000-0005-0000-0000-0000FC600000}"/>
    <cellStyle name="Normal 3 3 18 2" xfId="24855" xr:uid="{00000000-0005-0000-0000-0000FD600000}"/>
    <cellStyle name="Normal 3 3 19" xfId="24856" xr:uid="{00000000-0005-0000-0000-0000FE600000}"/>
    <cellStyle name="Normal 3 3 19 2" xfId="24857" xr:uid="{00000000-0005-0000-0000-0000FF600000}"/>
    <cellStyle name="Normal 3 3 2" xfId="54" xr:uid="{00000000-0005-0000-0000-000000610000}"/>
    <cellStyle name="Normal 3 3 2 10" xfId="24858" xr:uid="{00000000-0005-0000-0000-000001610000}"/>
    <cellStyle name="Normal 3 3 2 10 2" xfId="24859" xr:uid="{00000000-0005-0000-0000-000002610000}"/>
    <cellStyle name="Normal 3 3 2 10 2 2" xfId="24860" xr:uid="{00000000-0005-0000-0000-000003610000}"/>
    <cellStyle name="Normal 3 3 2 10 2 2 2" xfId="24861" xr:uid="{00000000-0005-0000-0000-000004610000}"/>
    <cellStyle name="Normal 3 3 2 10 2 2 2 2" xfId="24862" xr:uid="{00000000-0005-0000-0000-000005610000}"/>
    <cellStyle name="Normal 3 3 2 10 2 2 2 2 2" xfId="24863" xr:uid="{00000000-0005-0000-0000-000006610000}"/>
    <cellStyle name="Normal 3 3 2 10 2 2 2 3" xfId="24864" xr:uid="{00000000-0005-0000-0000-000007610000}"/>
    <cellStyle name="Normal 3 3 2 10 2 2 3" xfId="24865" xr:uid="{00000000-0005-0000-0000-000008610000}"/>
    <cellStyle name="Normal 3 3 2 10 2 2 3 2" xfId="24866" xr:uid="{00000000-0005-0000-0000-000009610000}"/>
    <cellStyle name="Normal 3 3 2 10 2 2 4" xfId="24867" xr:uid="{00000000-0005-0000-0000-00000A610000}"/>
    <cellStyle name="Normal 3 3 2 10 2 3" xfId="24868" xr:uid="{00000000-0005-0000-0000-00000B610000}"/>
    <cellStyle name="Normal 3 3 2 10 2 3 2" xfId="24869" xr:uid="{00000000-0005-0000-0000-00000C610000}"/>
    <cellStyle name="Normal 3 3 2 10 2 3 2 2" xfId="24870" xr:uid="{00000000-0005-0000-0000-00000D610000}"/>
    <cellStyle name="Normal 3 3 2 10 2 3 3" xfId="24871" xr:uid="{00000000-0005-0000-0000-00000E610000}"/>
    <cellStyle name="Normal 3 3 2 10 2 4" xfId="24872" xr:uid="{00000000-0005-0000-0000-00000F610000}"/>
    <cellStyle name="Normal 3 3 2 10 2 4 2" xfId="24873" xr:uid="{00000000-0005-0000-0000-000010610000}"/>
    <cellStyle name="Normal 3 3 2 10 2 5" xfId="24874" xr:uid="{00000000-0005-0000-0000-000011610000}"/>
    <cellStyle name="Normal 3 3 2 10 3" xfId="24875" xr:uid="{00000000-0005-0000-0000-000012610000}"/>
    <cellStyle name="Normal 3 3 2 10 3 2" xfId="24876" xr:uid="{00000000-0005-0000-0000-000013610000}"/>
    <cellStyle name="Normal 3 3 2 10 3 2 2" xfId="24877" xr:uid="{00000000-0005-0000-0000-000014610000}"/>
    <cellStyle name="Normal 3 3 2 10 3 2 2 2" xfId="24878" xr:uid="{00000000-0005-0000-0000-000015610000}"/>
    <cellStyle name="Normal 3 3 2 10 3 2 3" xfId="24879" xr:uid="{00000000-0005-0000-0000-000016610000}"/>
    <cellStyle name="Normal 3 3 2 10 3 3" xfId="24880" xr:uid="{00000000-0005-0000-0000-000017610000}"/>
    <cellStyle name="Normal 3 3 2 10 3 3 2" xfId="24881" xr:uid="{00000000-0005-0000-0000-000018610000}"/>
    <cellStyle name="Normal 3 3 2 10 3 4" xfId="24882" xr:uid="{00000000-0005-0000-0000-000019610000}"/>
    <cellStyle name="Normal 3 3 2 10 4" xfId="24883" xr:uid="{00000000-0005-0000-0000-00001A610000}"/>
    <cellStyle name="Normal 3 3 2 10 4 2" xfId="24884" xr:uid="{00000000-0005-0000-0000-00001B610000}"/>
    <cellStyle name="Normal 3 3 2 10 4 2 2" xfId="24885" xr:uid="{00000000-0005-0000-0000-00001C610000}"/>
    <cellStyle name="Normal 3 3 2 10 4 3" xfId="24886" xr:uid="{00000000-0005-0000-0000-00001D610000}"/>
    <cellStyle name="Normal 3 3 2 10 5" xfId="24887" xr:uid="{00000000-0005-0000-0000-00001E610000}"/>
    <cellStyle name="Normal 3 3 2 10 5 2" xfId="24888" xr:uid="{00000000-0005-0000-0000-00001F610000}"/>
    <cellStyle name="Normal 3 3 2 10 6" xfId="24889" xr:uid="{00000000-0005-0000-0000-000020610000}"/>
    <cellStyle name="Normal 3 3 2 11" xfId="24890" xr:uid="{00000000-0005-0000-0000-000021610000}"/>
    <cellStyle name="Normal 3 3 2 11 2" xfId="24891" xr:uid="{00000000-0005-0000-0000-000022610000}"/>
    <cellStyle name="Normal 3 3 2 11 2 2" xfId="24892" xr:uid="{00000000-0005-0000-0000-000023610000}"/>
    <cellStyle name="Normal 3 3 2 11 2 2 2" xfId="24893" xr:uid="{00000000-0005-0000-0000-000024610000}"/>
    <cellStyle name="Normal 3 3 2 11 2 2 2 2" xfId="24894" xr:uid="{00000000-0005-0000-0000-000025610000}"/>
    <cellStyle name="Normal 3 3 2 11 2 2 2 2 2" xfId="24895" xr:uid="{00000000-0005-0000-0000-000026610000}"/>
    <cellStyle name="Normal 3 3 2 11 2 2 2 3" xfId="24896" xr:uid="{00000000-0005-0000-0000-000027610000}"/>
    <cellStyle name="Normal 3 3 2 11 2 2 3" xfId="24897" xr:uid="{00000000-0005-0000-0000-000028610000}"/>
    <cellStyle name="Normal 3 3 2 11 2 2 3 2" xfId="24898" xr:uid="{00000000-0005-0000-0000-000029610000}"/>
    <cellStyle name="Normal 3 3 2 11 2 2 4" xfId="24899" xr:uid="{00000000-0005-0000-0000-00002A610000}"/>
    <cellStyle name="Normal 3 3 2 11 2 3" xfId="24900" xr:uid="{00000000-0005-0000-0000-00002B610000}"/>
    <cellStyle name="Normal 3 3 2 11 2 3 2" xfId="24901" xr:uid="{00000000-0005-0000-0000-00002C610000}"/>
    <cellStyle name="Normal 3 3 2 11 2 3 2 2" xfId="24902" xr:uid="{00000000-0005-0000-0000-00002D610000}"/>
    <cellStyle name="Normal 3 3 2 11 2 3 3" xfId="24903" xr:uid="{00000000-0005-0000-0000-00002E610000}"/>
    <cellStyle name="Normal 3 3 2 11 2 4" xfId="24904" xr:uid="{00000000-0005-0000-0000-00002F610000}"/>
    <cellStyle name="Normal 3 3 2 11 2 4 2" xfId="24905" xr:uid="{00000000-0005-0000-0000-000030610000}"/>
    <cellStyle name="Normal 3 3 2 11 2 5" xfId="24906" xr:uid="{00000000-0005-0000-0000-000031610000}"/>
    <cellStyle name="Normal 3 3 2 11 3" xfId="24907" xr:uid="{00000000-0005-0000-0000-000032610000}"/>
    <cellStyle name="Normal 3 3 2 11 3 2" xfId="24908" xr:uid="{00000000-0005-0000-0000-000033610000}"/>
    <cellStyle name="Normal 3 3 2 11 3 2 2" xfId="24909" xr:uid="{00000000-0005-0000-0000-000034610000}"/>
    <cellStyle name="Normal 3 3 2 11 3 2 2 2" xfId="24910" xr:uid="{00000000-0005-0000-0000-000035610000}"/>
    <cellStyle name="Normal 3 3 2 11 3 2 3" xfId="24911" xr:uid="{00000000-0005-0000-0000-000036610000}"/>
    <cellStyle name="Normal 3 3 2 11 3 3" xfId="24912" xr:uid="{00000000-0005-0000-0000-000037610000}"/>
    <cellStyle name="Normal 3 3 2 11 3 3 2" xfId="24913" xr:uid="{00000000-0005-0000-0000-000038610000}"/>
    <cellStyle name="Normal 3 3 2 11 3 4" xfId="24914" xr:uid="{00000000-0005-0000-0000-000039610000}"/>
    <cellStyle name="Normal 3 3 2 11 4" xfId="24915" xr:uid="{00000000-0005-0000-0000-00003A610000}"/>
    <cellStyle name="Normal 3 3 2 11 4 2" xfId="24916" xr:uid="{00000000-0005-0000-0000-00003B610000}"/>
    <cellStyle name="Normal 3 3 2 11 4 2 2" xfId="24917" xr:uid="{00000000-0005-0000-0000-00003C610000}"/>
    <cellStyle name="Normal 3 3 2 11 4 3" xfId="24918" xr:uid="{00000000-0005-0000-0000-00003D610000}"/>
    <cellStyle name="Normal 3 3 2 11 5" xfId="24919" xr:uid="{00000000-0005-0000-0000-00003E610000}"/>
    <cellStyle name="Normal 3 3 2 11 5 2" xfId="24920" xr:uid="{00000000-0005-0000-0000-00003F610000}"/>
    <cellStyle name="Normal 3 3 2 11 6" xfId="24921" xr:uid="{00000000-0005-0000-0000-000040610000}"/>
    <cellStyle name="Normal 3 3 2 12" xfId="24922" xr:uid="{00000000-0005-0000-0000-000041610000}"/>
    <cellStyle name="Normal 3 3 2 12 2" xfId="24923" xr:uid="{00000000-0005-0000-0000-000042610000}"/>
    <cellStyle name="Normal 3 3 2 12 2 2" xfId="24924" xr:uid="{00000000-0005-0000-0000-000043610000}"/>
    <cellStyle name="Normal 3 3 2 12 2 2 2" xfId="24925" xr:uid="{00000000-0005-0000-0000-000044610000}"/>
    <cellStyle name="Normal 3 3 2 12 2 2 2 2" xfId="24926" xr:uid="{00000000-0005-0000-0000-000045610000}"/>
    <cellStyle name="Normal 3 3 2 12 2 2 3" xfId="24927" xr:uid="{00000000-0005-0000-0000-000046610000}"/>
    <cellStyle name="Normal 3 3 2 12 2 3" xfId="24928" xr:uid="{00000000-0005-0000-0000-000047610000}"/>
    <cellStyle name="Normal 3 3 2 12 2 3 2" xfId="24929" xr:uid="{00000000-0005-0000-0000-000048610000}"/>
    <cellStyle name="Normal 3 3 2 12 2 4" xfId="24930" xr:uid="{00000000-0005-0000-0000-000049610000}"/>
    <cellStyle name="Normal 3 3 2 12 3" xfId="24931" xr:uid="{00000000-0005-0000-0000-00004A610000}"/>
    <cellStyle name="Normal 3 3 2 12 3 2" xfId="24932" xr:uid="{00000000-0005-0000-0000-00004B610000}"/>
    <cellStyle name="Normal 3 3 2 12 3 2 2" xfId="24933" xr:uid="{00000000-0005-0000-0000-00004C610000}"/>
    <cellStyle name="Normal 3 3 2 12 3 3" xfId="24934" xr:uid="{00000000-0005-0000-0000-00004D610000}"/>
    <cellStyle name="Normal 3 3 2 12 4" xfId="24935" xr:uid="{00000000-0005-0000-0000-00004E610000}"/>
    <cellStyle name="Normal 3 3 2 12 4 2" xfId="24936" xr:uid="{00000000-0005-0000-0000-00004F610000}"/>
    <cellStyle name="Normal 3 3 2 12 5" xfId="24937" xr:uid="{00000000-0005-0000-0000-000050610000}"/>
    <cellStyle name="Normal 3 3 2 13" xfId="24938" xr:uid="{00000000-0005-0000-0000-000051610000}"/>
    <cellStyle name="Normal 3 3 2 13 2" xfId="24939" xr:uid="{00000000-0005-0000-0000-000052610000}"/>
    <cellStyle name="Normal 3 3 2 13 2 2" xfId="24940" xr:uid="{00000000-0005-0000-0000-000053610000}"/>
    <cellStyle name="Normal 3 3 2 13 2 2 2" xfId="24941" xr:uid="{00000000-0005-0000-0000-000054610000}"/>
    <cellStyle name="Normal 3 3 2 13 2 3" xfId="24942" xr:uid="{00000000-0005-0000-0000-000055610000}"/>
    <cellStyle name="Normal 3 3 2 13 3" xfId="24943" xr:uid="{00000000-0005-0000-0000-000056610000}"/>
    <cellStyle name="Normal 3 3 2 13 3 2" xfId="24944" xr:uid="{00000000-0005-0000-0000-000057610000}"/>
    <cellStyle name="Normal 3 3 2 13 4" xfId="24945" xr:uid="{00000000-0005-0000-0000-000058610000}"/>
    <cellStyle name="Normal 3 3 2 14" xfId="24946" xr:uid="{00000000-0005-0000-0000-000059610000}"/>
    <cellStyle name="Normal 3 3 2 14 2" xfId="24947" xr:uid="{00000000-0005-0000-0000-00005A610000}"/>
    <cellStyle name="Normal 3 3 2 14 2 2" xfId="24948" xr:uid="{00000000-0005-0000-0000-00005B610000}"/>
    <cellStyle name="Normal 3 3 2 14 2 2 2" xfId="24949" xr:uid="{00000000-0005-0000-0000-00005C610000}"/>
    <cellStyle name="Normal 3 3 2 14 2 3" xfId="24950" xr:uid="{00000000-0005-0000-0000-00005D610000}"/>
    <cellStyle name="Normal 3 3 2 14 3" xfId="24951" xr:uid="{00000000-0005-0000-0000-00005E610000}"/>
    <cellStyle name="Normal 3 3 2 14 3 2" xfId="24952" xr:uid="{00000000-0005-0000-0000-00005F610000}"/>
    <cellStyle name="Normal 3 3 2 14 4" xfId="24953" xr:uid="{00000000-0005-0000-0000-000060610000}"/>
    <cellStyle name="Normal 3 3 2 15" xfId="24954" xr:uid="{00000000-0005-0000-0000-000061610000}"/>
    <cellStyle name="Normal 3 3 2 15 2" xfId="24955" xr:uid="{00000000-0005-0000-0000-000062610000}"/>
    <cellStyle name="Normal 3 3 2 15 2 2" xfId="24956" xr:uid="{00000000-0005-0000-0000-000063610000}"/>
    <cellStyle name="Normal 3 3 2 15 2 2 2" xfId="24957" xr:uid="{00000000-0005-0000-0000-000064610000}"/>
    <cellStyle name="Normal 3 3 2 15 2 3" xfId="24958" xr:uid="{00000000-0005-0000-0000-000065610000}"/>
    <cellStyle name="Normal 3 3 2 15 3" xfId="24959" xr:uid="{00000000-0005-0000-0000-000066610000}"/>
    <cellStyle name="Normal 3 3 2 15 3 2" xfId="24960" xr:uid="{00000000-0005-0000-0000-000067610000}"/>
    <cellStyle name="Normal 3 3 2 15 4" xfId="24961" xr:uid="{00000000-0005-0000-0000-000068610000}"/>
    <cellStyle name="Normal 3 3 2 16" xfId="24962" xr:uid="{00000000-0005-0000-0000-000069610000}"/>
    <cellStyle name="Normal 3 3 2 16 2" xfId="24963" xr:uid="{00000000-0005-0000-0000-00006A610000}"/>
    <cellStyle name="Normal 3 3 2 16 2 2" xfId="24964" xr:uid="{00000000-0005-0000-0000-00006B610000}"/>
    <cellStyle name="Normal 3 3 2 16 3" xfId="24965" xr:uid="{00000000-0005-0000-0000-00006C610000}"/>
    <cellStyle name="Normal 3 3 2 17" xfId="24966" xr:uid="{00000000-0005-0000-0000-00006D610000}"/>
    <cellStyle name="Normal 3 3 2 17 2" xfId="24967" xr:uid="{00000000-0005-0000-0000-00006E610000}"/>
    <cellStyle name="Normal 3 3 2 18" xfId="24968" xr:uid="{00000000-0005-0000-0000-00006F610000}"/>
    <cellStyle name="Normal 3 3 2 18 2" xfId="24969" xr:uid="{00000000-0005-0000-0000-000070610000}"/>
    <cellStyle name="Normal 3 3 2 19" xfId="24970" xr:uid="{00000000-0005-0000-0000-000071610000}"/>
    <cellStyle name="Normal 3 3 2 2" xfId="24971" xr:uid="{00000000-0005-0000-0000-000072610000}"/>
    <cellStyle name="Normal 3 3 2 2 10" xfId="24972" xr:uid="{00000000-0005-0000-0000-000073610000}"/>
    <cellStyle name="Normal 3 3 2 2 10 2" xfId="24973" xr:uid="{00000000-0005-0000-0000-000074610000}"/>
    <cellStyle name="Normal 3 3 2 2 10 2 2" xfId="24974" xr:uid="{00000000-0005-0000-0000-000075610000}"/>
    <cellStyle name="Normal 3 3 2 2 10 2 2 2" xfId="24975" xr:uid="{00000000-0005-0000-0000-000076610000}"/>
    <cellStyle name="Normal 3 3 2 2 10 2 2 2 2" xfId="24976" xr:uid="{00000000-0005-0000-0000-000077610000}"/>
    <cellStyle name="Normal 3 3 2 2 10 2 2 2 2 2" xfId="24977" xr:uid="{00000000-0005-0000-0000-000078610000}"/>
    <cellStyle name="Normal 3 3 2 2 10 2 2 2 3" xfId="24978" xr:uid="{00000000-0005-0000-0000-000079610000}"/>
    <cellStyle name="Normal 3 3 2 2 10 2 2 3" xfId="24979" xr:uid="{00000000-0005-0000-0000-00007A610000}"/>
    <cellStyle name="Normal 3 3 2 2 10 2 2 3 2" xfId="24980" xr:uid="{00000000-0005-0000-0000-00007B610000}"/>
    <cellStyle name="Normal 3 3 2 2 10 2 2 4" xfId="24981" xr:uid="{00000000-0005-0000-0000-00007C610000}"/>
    <cellStyle name="Normal 3 3 2 2 10 2 3" xfId="24982" xr:uid="{00000000-0005-0000-0000-00007D610000}"/>
    <cellStyle name="Normal 3 3 2 2 10 2 3 2" xfId="24983" xr:uid="{00000000-0005-0000-0000-00007E610000}"/>
    <cellStyle name="Normal 3 3 2 2 10 2 3 2 2" xfId="24984" xr:uid="{00000000-0005-0000-0000-00007F610000}"/>
    <cellStyle name="Normal 3 3 2 2 10 2 3 3" xfId="24985" xr:uid="{00000000-0005-0000-0000-000080610000}"/>
    <cellStyle name="Normal 3 3 2 2 10 2 4" xfId="24986" xr:uid="{00000000-0005-0000-0000-000081610000}"/>
    <cellStyle name="Normal 3 3 2 2 10 2 4 2" xfId="24987" xr:uid="{00000000-0005-0000-0000-000082610000}"/>
    <cellStyle name="Normal 3 3 2 2 10 2 5" xfId="24988" xr:uid="{00000000-0005-0000-0000-000083610000}"/>
    <cellStyle name="Normal 3 3 2 2 10 3" xfId="24989" xr:uid="{00000000-0005-0000-0000-000084610000}"/>
    <cellStyle name="Normal 3 3 2 2 10 3 2" xfId="24990" xr:uid="{00000000-0005-0000-0000-000085610000}"/>
    <cellStyle name="Normal 3 3 2 2 10 3 2 2" xfId="24991" xr:uid="{00000000-0005-0000-0000-000086610000}"/>
    <cellStyle name="Normal 3 3 2 2 10 3 2 2 2" xfId="24992" xr:uid="{00000000-0005-0000-0000-000087610000}"/>
    <cellStyle name="Normal 3 3 2 2 10 3 2 3" xfId="24993" xr:uid="{00000000-0005-0000-0000-000088610000}"/>
    <cellStyle name="Normal 3 3 2 2 10 3 3" xfId="24994" xr:uid="{00000000-0005-0000-0000-000089610000}"/>
    <cellStyle name="Normal 3 3 2 2 10 3 3 2" xfId="24995" xr:uid="{00000000-0005-0000-0000-00008A610000}"/>
    <cellStyle name="Normal 3 3 2 2 10 3 4" xfId="24996" xr:uid="{00000000-0005-0000-0000-00008B610000}"/>
    <cellStyle name="Normal 3 3 2 2 10 4" xfId="24997" xr:uid="{00000000-0005-0000-0000-00008C610000}"/>
    <cellStyle name="Normal 3 3 2 2 10 4 2" xfId="24998" xr:uid="{00000000-0005-0000-0000-00008D610000}"/>
    <cellStyle name="Normal 3 3 2 2 10 4 2 2" xfId="24999" xr:uid="{00000000-0005-0000-0000-00008E610000}"/>
    <cellStyle name="Normal 3 3 2 2 10 4 3" xfId="25000" xr:uid="{00000000-0005-0000-0000-00008F610000}"/>
    <cellStyle name="Normal 3 3 2 2 10 5" xfId="25001" xr:uid="{00000000-0005-0000-0000-000090610000}"/>
    <cellStyle name="Normal 3 3 2 2 10 5 2" xfId="25002" xr:uid="{00000000-0005-0000-0000-000091610000}"/>
    <cellStyle name="Normal 3 3 2 2 10 6" xfId="25003" xr:uid="{00000000-0005-0000-0000-000092610000}"/>
    <cellStyle name="Normal 3 3 2 2 11" xfId="25004" xr:uid="{00000000-0005-0000-0000-000093610000}"/>
    <cellStyle name="Normal 3 3 2 2 11 2" xfId="25005" xr:uid="{00000000-0005-0000-0000-000094610000}"/>
    <cellStyle name="Normal 3 3 2 2 11 2 2" xfId="25006" xr:uid="{00000000-0005-0000-0000-000095610000}"/>
    <cellStyle name="Normal 3 3 2 2 11 2 2 2" xfId="25007" xr:uid="{00000000-0005-0000-0000-000096610000}"/>
    <cellStyle name="Normal 3 3 2 2 11 2 2 2 2" xfId="25008" xr:uid="{00000000-0005-0000-0000-000097610000}"/>
    <cellStyle name="Normal 3 3 2 2 11 2 2 3" xfId="25009" xr:uid="{00000000-0005-0000-0000-000098610000}"/>
    <cellStyle name="Normal 3 3 2 2 11 2 3" xfId="25010" xr:uid="{00000000-0005-0000-0000-000099610000}"/>
    <cellStyle name="Normal 3 3 2 2 11 2 3 2" xfId="25011" xr:uid="{00000000-0005-0000-0000-00009A610000}"/>
    <cellStyle name="Normal 3 3 2 2 11 2 4" xfId="25012" xr:uid="{00000000-0005-0000-0000-00009B610000}"/>
    <cellStyle name="Normal 3 3 2 2 11 3" xfId="25013" xr:uid="{00000000-0005-0000-0000-00009C610000}"/>
    <cellStyle name="Normal 3 3 2 2 11 3 2" xfId="25014" xr:uid="{00000000-0005-0000-0000-00009D610000}"/>
    <cellStyle name="Normal 3 3 2 2 11 3 2 2" xfId="25015" xr:uid="{00000000-0005-0000-0000-00009E610000}"/>
    <cellStyle name="Normal 3 3 2 2 11 3 3" xfId="25016" xr:uid="{00000000-0005-0000-0000-00009F610000}"/>
    <cellStyle name="Normal 3 3 2 2 11 4" xfId="25017" xr:uid="{00000000-0005-0000-0000-0000A0610000}"/>
    <cellStyle name="Normal 3 3 2 2 11 4 2" xfId="25018" xr:uid="{00000000-0005-0000-0000-0000A1610000}"/>
    <cellStyle name="Normal 3 3 2 2 11 5" xfId="25019" xr:uid="{00000000-0005-0000-0000-0000A2610000}"/>
    <cellStyle name="Normal 3 3 2 2 12" xfId="25020" xr:uid="{00000000-0005-0000-0000-0000A3610000}"/>
    <cellStyle name="Normal 3 3 2 2 12 2" xfId="25021" xr:uid="{00000000-0005-0000-0000-0000A4610000}"/>
    <cellStyle name="Normal 3 3 2 2 12 2 2" xfId="25022" xr:uid="{00000000-0005-0000-0000-0000A5610000}"/>
    <cellStyle name="Normal 3 3 2 2 12 2 2 2" xfId="25023" xr:uid="{00000000-0005-0000-0000-0000A6610000}"/>
    <cellStyle name="Normal 3 3 2 2 12 2 3" xfId="25024" xr:uid="{00000000-0005-0000-0000-0000A7610000}"/>
    <cellStyle name="Normal 3 3 2 2 12 3" xfId="25025" xr:uid="{00000000-0005-0000-0000-0000A8610000}"/>
    <cellStyle name="Normal 3 3 2 2 12 3 2" xfId="25026" xr:uid="{00000000-0005-0000-0000-0000A9610000}"/>
    <cellStyle name="Normal 3 3 2 2 12 4" xfId="25027" xr:uid="{00000000-0005-0000-0000-0000AA610000}"/>
    <cellStyle name="Normal 3 3 2 2 13" xfId="25028" xr:uid="{00000000-0005-0000-0000-0000AB610000}"/>
    <cellStyle name="Normal 3 3 2 2 13 2" xfId="25029" xr:uid="{00000000-0005-0000-0000-0000AC610000}"/>
    <cellStyle name="Normal 3 3 2 2 13 2 2" xfId="25030" xr:uid="{00000000-0005-0000-0000-0000AD610000}"/>
    <cellStyle name="Normal 3 3 2 2 13 2 2 2" xfId="25031" xr:uid="{00000000-0005-0000-0000-0000AE610000}"/>
    <cellStyle name="Normal 3 3 2 2 13 2 3" xfId="25032" xr:uid="{00000000-0005-0000-0000-0000AF610000}"/>
    <cellStyle name="Normal 3 3 2 2 13 3" xfId="25033" xr:uid="{00000000-0005-0000-0000-0000B0610000}"/>
    <cellStyle name="Normal 3 3 2 2 13 3 2" xfId="25034" xr:uid="{00000000-0005-0000-0000-0000B1610000}"/>
    <cellStyle name="Normal 3 3 2 2 13 4" xfId="25035" xr:uid="{00000000-0005-0000-0000-0000B2610000}"/>
    <cellStyle name="Normal 3 3 2 2 14" xfId="25036" xr:uid="{00000000-0005-0000-0000-0000B3610000}"/>
    <cellStyle name="Normal 3 3 2 2 14 2" xfId="25037" xr:uid="{00000000-0005-0000-0000-0000B4610000}"/>
    <cellStyle name="Normal 3 3 2 2 14 2 2" xfId="25038" xr:uid="{00000000-0005-0000-0000-0000B5610000}"/>
    <cellStyle name="Normal 3 3 2 2 14 2 2 2" xfId="25039" xr:uid="{00000000-0005-0000-0000-0000B6610000}"/>
    <cellStyle name="Normal 3 3 2 2 14 2 3" xfId="25040" xr:uid="{00000000-0005-0000-0000-0000B7610000}"/>
    <cellStyle name="Normal 3 3 2 2 14 3" xfId="25041" xr:uid="{00000000-0005-0000-0000-0000B8610000}"/>
    <cellStyle name="Normal 3 3 2 2 14 3 2" xfId="25042" xr:uid="{00000000-0005-0000-0000-0000B9610000}"/>
    <cellStyle name="Normal 3 3 2 2 14 4" xfId="25043" xr:uid="{00000000-0005-0000-0000-0000BA610000}"/>
    <cellStyle name="Normal 3 3 2 2 15" xfId="25044" xr:uid="{00000000-0005-0000-0000-0000BB610000}"/>
    <cellStyle name="Normal 3 3 2 2 15 2" xfId="25045" xr:uid="{00000000-0005-0000-0000-0000BC610000}"/>
    <cellStyle name="Normal 3 3 2 2 15 2 2" xfId="25046" xr:uid="{00000000-0005-0000-0000-0000BD610000}"/>
    <cellStyle name="Normal 3 3 2 2 15 3" xfId="25047" xr:uid="{00000000-0005-0000-0000-0000BE610000}"/>
    <cellStyle name="Normal 3 3 2 2 16" xfId="25048" xr:uid="{00000000-0005-0000-0000-0000BF610000}"/>
    <cellStyle name="Normal 3 3 2 2 16 2" xfId="25049" xr:uid="{00000000-0005-0000-0000-0000C0610000}"/>
    <cellStyle name="Normal 3 3 2 2 17" xfId="25050" xr:uid="{00000000-0005-0000-0000-0000C1610000}"/>
    <cellStyle name="Normal 3 3 2 2 17 2" xfId="25051" xr:uid="{00000000-0005-0000-0000-0000C2610000}"/>
    <cellStyle name="Normal 3 3 2 2 18" xfId="25052" xr:uid="{00000000-0005-0000-0000-0000C3610000}"/>
    <cellStyle name="Normal 3 3 2 2 19" xfId="25053" xr:uid="{00000000-0005-0000-0000-0000C4610000}"/>
    <cellStyle name="Normal 3 3 2 2 2" xfId="25054" xr:uid="{00000000-0005-0000-0000-0000C5610000}"/>
    <cellStyle name="Normal 3 3 2 2 2 10" xfId="25055" xr:uid="{00000000-0005-0000-0000-0000C6610000}"/>
    <cellStyle name="Normal 3 3 2 2 2 10 2" xfId="25056" xr:uid="{00000000-0005-0000-0000-0000C7610000}"/>
    <cellStyle name="Normal 3 3 2 2 2 10 2 2" xfId="25057" xr:uid="{00000000-0005-0000-0000-0000C8610000}"/>
    <cellStyle name="Normal 3 3 2 2 2 10 2 2 2" xfId="25058" xr:uid="{00000000-0005-0000-0000-0000C9610000}"/>
    <cellStyle name="Normal 3 3 2 2 2 10 2 3" xfId="25059" xr:uid="{00000000-0005-0000-0000-0000CA610000}"/>
    <cellStyle name="Normal 3 3 2 2 2 10 3" xfId="25060" xr:uid="{00000000-0005-0000-0000-0000CB610000}"/>
    <cellStyle name="Normal 3 3 2 2 2 10 3 2" xfId="25061" xr:uid="{00000000-0005-0000-0000-0000CC610000}"/>
    <cellStyle name="Normal 3 3 2 2 2 10 4" xfId="25062" xr:uid="{00000000-0005-0000-0000-0000CD610000}"/>
    <cellStyle name="Normal 3 3 2 2 2 11" xfId="25063" xr:uid="{00000000-0005-0000-0000-0000CE610000}"/>
    <cellStyle name="Normal 3 3 2 2 2 11 2" xfId="25064" xr:uid="{00000000-0005-0000-0000-0000CF610000}"/>
    <cellStyle name="Normal 3 3 2 2 2 11 2 2" xfId="25065" xr:uid="{00000000-0005-0000-0000-0000D0610000}"/>
    <cellStyle name="Normal 3 3 2 2 2 11 2 2 2" xfId="25066" xr:uid="{00000000-0005-0000-0000-0000D1610000}"/>
    <cellStyle name="Normal 3 3 2 2 2 11 2 3" xfId="25067" xr:uid="{00000000-0005-0000-0000-0000D2610000}"/>
    <cellStyle name="Normal 3 3 2 2 2 11 3" xfId="25068" xr:uid="{00000000-0005-0000-0000-0000D3610000}"/>
    <cellStyle name="Normal 3 3 2 2 2 11 3 2" xfId="25069" xr:uid="{00000000-0005-0000-0000-0000D4610000}"/>
    <cellStyle name="Normal 3 3 2 2 2 11 4" xfId="25070" xr:uid="{00000000-0005-0000-0000-0000D5610000}"/>
    <cellStyle name="Normal 3 3 2 2 2 12" xfId="25071" xr:uid="{00000000-0005-0000-0000-0000D6610000}"/>
    <cellStyle name="Normal 3 3 2 2 2 12 2" xfId="25072" xr:uid="{00000000-0005-0000-0000-0000D7610000}"/>
    <cellStyle name="Normal 3 3 2 2 2 12 2 2" xfId="25073" xr:uid="{00000000-0005-0000-0000-0000D8610000}"/>
    <cellStyle name="Normal 3 3 2 2 2 12 2 2 2" xfId="25074" xr:uid="{00000000-0005-0000-0000-0000D9610000}"/>
    <cellStyle name="Normal 3 3 2 2 2 12 2 3" xfId="25075" xr:uid="{00000000-0005-0000-0000-0000DA610000}"/>
    <cellStyle name="Normal 3 3 2 2 2 12 3" xfId="25076" xr:uid="{00000000-0005-0000-0000-0000DB610000}"/>
    <cellStyle name="Normal 3 3 2 2 2 12 3 2" xfId="25077" xr:uid="{00000000-0005-0000-0000-0000DC610000}"/>
    <cellStyle name="Normal 3 3 2 2 2 12 4" xfId="25078" xr:uid="{00000000-0005-0000-0000-0000DD610000}"/>
    <cellStyle name="Normal 3 3 2 2 2 13" xfId="25079" xr:uid="{00000000-0005-0000-0000-0000DE610000}"/>
    <cellStyle name="Normal 3 3 2 2 2 13 2" xfId="25080" xr:uid="{00000000-0005-0000-0000-0000DF610000}"/>
    <cellStyle name="Normal 3 3 2 2 2 13 2 2" xfId="25081" xr:uid="{00000000-0005-0000-0000-0000E0610000}"/>
    <cellStyle name="Normal 3 3 2 2 2 13 3" xfId="25082" xr:uid="{00000000-0005-0000-0000-0000E1610000}"/>
    <cellStyle name="Normal 3 3 2 2 2 14" xfId="25083" xr:uid="{00000000-0005-0000-0000-0000E2610000}"/>
    <cellStyle name="Normal 3 3 2 2 2 14 2" xfId="25084" xr:uid="{00000000-0005-0000-0000-0000E3610000}"/>
    <cellStyle name="Normal 3 3 2 2 2 15" xfId="25085" xr:uid="{00000000-0005-0000-0000-0000E4610000}"/>
    <cellStyle name="Normal 3 3 2 2 2 15 2" xfId="25086" xr:uid="{00000000-0005-0000-0000-0000E5610000}"/>
    <cellStyle name="Normal 3 3 2 2 2 16" xfId="25087" xr:uid="{00000000-0005-0000-0000-0000E6610000}"/>
    <cellStyle name="Normal 3 3 2 2 2 17" xfId="25088" xr:uid="{00000000-0005-0000-0000-0000E7610000}"/>
    <cellStyle name="Normal 3 3 2 2 2 2" xfId="25089" xr:uid="{00000000-0005-0000-0000-0000E8610000}"/>
    <cellStyle name="Normal 3 3 2 2 2 2 10" xfId="25090" xr:uid="{00000000-0005-0000-0000-0000E9610000}"/>
    <cellStyle name="Normal 3 3 2 2 2 2 11" xfId="25091" xr:uid="{00000000-0005-0000-0000-0000EA610000}"/>
    <cellStyle name="Normal 3 3 2 2 2 2 2" xfId="25092" xr:uid="{00000000-0005-0000-0000-0000EB610000}"/>
    <cellStyle name="Normal 3 3 2 2 2 2 2 10" xfId="25093" xr:uid="{00000000-0005-0000-0000-0000EC610000}"/>
    <cellStyle name="Normal 3 3 2 2 2 2 2 2" xfId="25094" xr:uid="{00000000-0005-0000-0000-0000ED610000}"/>
    <cellStyle name="Normal 3 3 2 2 2 2 2 2 2" xfId="25095" xr:uid="{00000000-0005-0000-0000-0000EE610000}"/>
    <cellStyle name="Normal 3 3 2 2 2 2 2 2 2 2" xfId="25096" xr:uid="{00000000-0005-0000-0000-0000EF610000}"/>
    <cellStyle name="Normal 3 3 2 2 2 2 2 2 2 2 2" xfId="25097" xr:uid="{00000000-0005-0000-0000-0000F0610000}"/>
    <cellStyle name="Normal 3 3 2 2 2 2 2 2 2 2 2 2" xfId="25098" xr:uid="{00000000-0005-0000-0000-0000F1610000}"/>
    <cellStyle name="Normal 3 3 2 2 2 2 2 2 2 2 2 2 2" xfId="25099" xr:uid="{00000000-0005-0000-0000-0000F2610000}"/>
    <cellStyle name="Normal 3 3 2 2 2 2 2 2 2 2 2 3" xfId="25100" xr:uid="{00000000-0005-0000-0000-0000F3610000}"/>
    <cellStyle name="Normal 3 3 2 2 2 2 2 2 2 2 3" xfId="25101" xr:uid="{00000000-0005-0000-0000-0000F4610000}"/>
    <cellStyle name="Normal 3 3 2 2 2 2 2 2 2 2 3 2" xfId="25102" xr:uid="{00000000-0005-0000-0000-0000F5610000}"/>
    <cellStyle name="Normal 3 3 2 2 2 2 2 2 2 2 4" xfId="25103" xr:uid="{00000000-0005-0000-0000-0000F6610000}"/>
    <cellStyle name="Normal 3 3 2 2 2 2 2 2 2 3" xfId="25104" xr:uid="{00000000-0005-0000-0000-0000F7610000}"/>
    <cellStyle name="Normal 3 3 2 2 2 2 2 2 2 3 2" xfId="25105" xr:uid="{00000000-0005-0000-0000-0000F8610000}"/>
    <cellStyle name="Normal 3 3 2 2 2 2 2 2 2 3 2 2" xfId="25106" xr:uid="{00000000-0005-0000-0000-0000F9610000}"/>
    <cellStyle name="Normal 3 3 2 2 2 2 2 2 2 3 3" xfId="25107" xr:uid="{00000000-0005-0000-0000-0000FA610000}"/>
    <cellStyle name="Normal 3 3 2 2 2 2 2 2 2 4" xfId="25108" xr:uid="{00000000-0005-0000-0000-0000FB610000}"/>
    <cellStyle name="Normal 3 3 2 2 2 2 2 2 2 4 2" xfId="25109" xr:uid="{00000000-0005-0000-0000-0000FC610000}"/>
    <cellStyle name="Normal 3 3 2 2 2 2 2 2 2 5" xfId="25110" xr:uid="{00000000-0005-0000-0000-0000FD610000}"/>
    <cellStyle name="Normal 3 3 2 2 2 2 2 2 3" xfId="25111" xr:uid="{00000000-0005-0000-0000-0000FE610000}"/>
    <cellStyle name="Normal 3 3 2 2 2 2 2 2 3 2" xfId="25112" xr:uid="{00000000-0005-0000-0000-0000FF610000}"/>
    <cellStyle name="Normal 3 3 2 2 2 2 2 2 3 2 2" xfId="25113" xr:uid="{00000000-0005-0000-0000-000000620000}"/>
    <cellStyle name="Normal 3 3 2 2 2 2 2 2 3 2 2 2" xfId="25114" xr:uid="{00000000-0005-0000-0000-000001620000}"/>
    <cellStyle name="Normal 3 3 2 2 2 2 2 2 3 2 3" xfId="25115" xr:uid="{00000000-0005-0000-0000-000002620000}"/>
    <cellStyle name="Normal 3 3 2 2 2 2 2 2 3 3" xfId="25116" xr:uid="{00000000-0005-0000-0000-000003620000}"/>
    <cellStyle name="Normal 3 3 2 2 2 2 2 2 3 3 2" xfId="25117" xr:uid="{00000000-0005-0000-0000-000004620000}"/>
    <cellStyle name="Normal 3 3 2 2 2 2 2 2 3 4" xfId="25118" xr:uid="{00000000-0005-0000-0000-000005620000}"/>
    <cellStyle name="Normal 3 3 2 2 2 2 2 2 4" xfId="25119" xr:uid="{00000000-0005-0000-0000-000006620000}"/>
    <cellStyle name="Normal 3 3 2 2 2 2 2 2 4 2" xfId="25120" xr:uid="{00000000-0005-0000-0000-000007620000}"/>
    <cellStyle name="Normal 3 3 2 2 2 2 2 2 4 2 2" xfId="25121" xr:uid="{00000000-0005-0000-0000-000008620000}"/>
    <cellStyle name="Normal 3 3 2 2 2 2 2 2 4 2 2 2" xfId="25122" xr:uid="{00000000-0005-0000-0000-000009620000}"/>
    <cellStyle name="Normal 3 3 2 2 2 2 2 2 4 2 3" xfId="25123" xr:uid="{00000000-0005-0000-0000-00000A620000}"/>
    <cellStyle name="Normal 3 3 2 2 2 2 2 2 4 3" xfId="25124" xr:uid="{00000000-0005-0000-0000-00000B620000}"/>
    <cellStyle name="Normal 3 3 2 2 2 2 2 2 4 3 2" xfId="25125" xr:uid="{00000000-0005-0000-0000-00000C620000}"/>
    <cellStyle name="Normal 3 3 2 2 2 2 2 2 4 4" xfId="25126" xr:uid="{00000000-0005-0000-0000-00000D620000}"/>
    <cellStyle name="Normal 3 3 2 2 2 2 2 2 5" xfId="25127" xr:uid="{00000000-0005-0000-0000-00000E620000}"/>
    <cellStyle name="Normal 3 3 2 2 2 2 2 2 5 2" xfId="25128" xr:uid="{00000000-0005-0000-0000-00000F620000}"/>
    <cellStyle name="Normal 3 3 2 2 2 2 2 2 5 2 2" xfId="25129" xr:uid="{00000000-0005-0000-0000-000010620000}"/>
    <cellStyle name="Normal 3 3 2 2 2 2 2 2 5 3" xfId="25130" xr:uid="{00000000-0005-0000-0000-000011620000}"/>
    <cellStyle name="Normal 3 3 2 2 2 2 2 2 6" xfId="25131" xr:uid="{00000000-0005-0000-0000-000012620000}"/>
    <cellStyle name="Normal 3 3 2 2 2 2 2 2 6 2" xfId="25132" xr:uid="{00000000-0005-0000-0000-000013620000}"/>
    <cellStyle name="Normal 3 3 2 2 2 2 2 2 7" xfId="25133" xr:uid="{00000000-0005-0000-0000-000014620000}"/>
    <cellStyle name="Normal 3 3 2 2 2 2 2 2 7 2" xfId="25134" xr:uid="{00000000-0005-0000-0000-000015620000}"/>
    <cellStyle name="Normal 3 3 2 2 2 2 2 2 8" xfId="25135" xr:uid="{00000000-0005-0000-0000-000016620000}"/>
    <cellStyle name="Normal 3 3 2 2 2 2 2 3" xfId="25136" xr:uid="{00000000-0005-0000-0000-000017620000}"/>
    <cellStyle name="Normal 3 3 2 2 2 2 2 3 2" xfId="25137" xr:uid="{00000000-0005-0000-0000-000018620000}"/>
    <cellStyle name="Normal 3 3 2 2 2 2 2 3 2 2" xfId="25138" xr:uid="{00000000-0005-0000-0000-000019620000}"/>
    <cellStyle name="Normal 3 3 2 2 2 2 2 3 2 2 2" xfId="25139" xr:uid="{00000000-0005-0000-0000-00001A620000}"/>
    <cellStyle name="Normal 3 3 2 2 2 2 2 3 2 2 2 2" xfId="25140" xr:uid="{00000000-0005-0000-0000-00001B620000}"/>
    <cellStyle name="Normal 3 3 2 2 2 2 2 3 2 2 3" xfId="25141" xr:uid="{00000000-0005-0000-0000-00001C620000}"/>
    <cellStyle name="Normal 3 3 2 2 2 2 2 3 2 3" xfId="25142" xr:uid="{00000000-0005-0000-0000-00001D620000}"/>
    <cellStyle name="Normal 3 3 2 2 2 2 2 3 2 3 2" xfId="25143" xr:uid="{00000000-0005-0000-0000-00001E620000}"/>
    <cellStyle name="Normal 3 3 2 2 2 2 2 3 2 4" xfId="25144" xr:uid="{00000000-0005-0000-0000-00001F620000}"/>
    <cellStyle name="Normal 3 3 2 2 2 2 2 3 3" xfId="25145" xr:uid="{00000000-0005-0000-0000-000020620000}"/>
    <cellStyle name="Normal 3 3 2 2 2 2 2 3 3 2" xfId="25146" xr:uid="{00000000-0005-0000-0000-000021620000}"/>
    <cellStyle name="Normal 3 3 2 2 2 2 2 3 3 2 2" xfId="25147" xr:uid="{00000000-0005-0000-0000-000022620000}"/>
    <cellStyle name="Normal 3 3 2 2 2 2 2 3 3 3" xfId="25148" xr:uid="{00000000-0005-0000-0000-000023620000}"/>
    <cellStyle name="Normal 3 3 2 2 2 2 2 3 4" xfId="25149" xr:uid="{00000000-0005-0000-0000-000024620000}"/>
    <cellStyle name="Normal 3 3 2 2 2 2 2 3 4 2" xfId="25150" xr:uid="{00000000-0005-0000-0000-000025620000}"/>
    <cellStyle name="Normal 3 3 2 2 2 2 2 3 5" xfId="25151" xr:uid="{00000000-0005-0000-0000-000026620000}"/>
    <cellStyle name="Normal 3 3 2 2 2 2 2 4" xfId="25152" xr:uid="{00000000-0005-0000-0000-000027620000}"/>
    <cellStyle name="Normal 3 3 2 2 2 2 2 4 2" xfId="25153" xr:uid="{00000000-0005-0000-0000-000028620000}"/>
    <cellStyle name="Normal 3 3 2 2 2 2 2 4 2 2" xfId="25154" xr:uid="{00000000-0005-0000-0000-000029620000}"/>
    <cellStyle name="Normal 3 3 2 2 2 2 2 4 2 2 2" xfId="25155" xr:uid="{00000000-0005-0000-0000-00002A620000}"/>
    <cellStyle name="Normal 3 3 2 2 2 2 2 4 2 3" xfId="25156" xr:uid="{00000000-0005-0000-0000-00002B620000}"/>
    <cellStyle name="Normal 3 3 2 2 2 2 2 4 3" xfId="25157" xr:uid="{00000000-0005-0000-0000-00002C620000}"/>
    <cellStyle name="Normal 3 3 2 2 2 2 2 4 3 2" xfId="25158" xr:uid="{00000000-0005-0000-0000-00002D620000}"/>
    <cellStyle name="Normal 3 3 2 2 2 2 2 4 4" xfId="25159" xr:uid="{00000000-0005-0000-0000-00002E620000}"/>
    <cellStyle name="Normal 3 3 2 2 2 2 2 5" xfId="25160" xr:uid="{00000000-0005-0000-0000-00002F620000}"/>
    <cellStyle name="Normal 3 3 2 2 2 2 2 5 2" xfId="25161" xr:uid="{00000000-0005-0000-0000-000030620000}"/>
    <cellStyle name="Normal 3 3 2 2 2 2 2 5 2 2" xfId="25162" xr:uid="{00000000-0005-0000-0000-000031620000}"/>
    <cellStyle name="Normal 3 3 2 2 2 2 2 5 2 2 2" xfId="25163" xr:uid="{00000000-0005-0000-0000-000032620000}"/>
    <cellStyle name="Normal 3 3 2 2 2 2 2 5 2 3" xfId="25164" xr:uid="{00000000-0005-0000-0000-000033620000}"/>
    <cellStyle name="Normal 3 3 2 2 2 2 2 5 3" xfId="25165" xr:uid="{00000000-0005-0000-0000-000034620000}"/>
    <cellStyle name="Normal 3 3 2 2 2 2 2 5 3 2" xfId="25166" xr:uid="{00000000-0005-0000-0000-000035620000}"/>
    <cellStyle name="Normal 3 3 2 2 2 2 2 5 4" xfId="25167" xr:uid="{00000000-0005-0000-0000-000036620000}"/>
    <cellStyle name="Normal 3 3 2 2 2 2 2 6" xfId="25168" xr:uid="{00000000-0005-0000-0000-000037620000}"/>
    <cellStyle name="Normal 3 3 2 2 2 2 2 6 2" xfId="25169" xr:uid="{00000000-0005-0000-0000-000038620000}"/>
    <cellStyle name="Normal 3 3 2 2 2 2 2 6 2 2" xfId="25170" xr:uid="{00000000-0005-0000-0000-000039620000}"/>
    <cellStyle name="Normal 3 3 2 2 2 2 2 6 3" xfId="25171" xr:uid="{00000000-0005-0000-0000-00003A620000}"/>
    <cellStyle name="Normal 3 3 2 2 2 2 2 7" xfId="25172" xr:uid="{00000000-0005-0000-0000-00003B620000}"/>
    <cellStyle name="Normal 3 3 2 2 2 2 2 7 2" xfId="25173" xr:uid="{00000000-0005-0000-0000-00003C620000}"/>
    <cellStyle name="Normal 3 3 2 2 2 2 2 8" xfId="25174" xr:uid="{00000000-0005-0000-0000-00003D620000}"/>
    <cellStyle name="Normal 3 3 2 2 2 2 2 8 2" xfId="25175" xr:uid="{00000000-0005-0000-0000-00003E620000}"/>
    <cellStyle name="Normal 3 3 2 2 2 2 2 9" xfId="25176" xr:uid="{00000000-0005-0000-0000-00003F620000}"/>
    <cellStyle name="Normal 3 3 2 2 2 2 3" xfId="25177" xr:uid="{00000000-0005-0000-0000-000040620000}"/>
    <cellStyle name="Normal 3 3 2 2 2 2 3 2" xfId="25178" xr:uid="{00000000-0005-0000-0000-000041620000}"/>
    <cellStyle name="Normal 3 3 2 2 2 2 3 2 2" xfId="25179" xr:uid="{00000000-0005-0000-0000-000042620000}"/>
    <cellStyle name="Normal 3 3 2 2 2 2 3 2 2 2" xfId="25180" xr:uid="{00000000-0005-0000-0000-000043620000}"/>
    <cellStyle name="Normal 3 3 2 2 2 2 3 2 2 2 2" xfId="25181" xr:uid="{00000000-0005-0000-0000-000044620000}"/>
    <cellStyle name="Normal 3 3 2 2 2 2 3 2 2 2 2 2" xfId="25182" xr:uid="{00000000-0005-0000-0000-000045620000}"/>
    <cellStyle name="Normal 3 3 2 2 2 2 3 2 2 2 3" xfId="25183" xr:uid="{00000000-0005-0000-0000-000046620000}"/>
    <cellStyle name="Normal 3 3 2 2 2 2 3 2 2 3" xfId="25184" xr:uid="{00000000-0005-0000-0000-000047620000}"/>
    <cellStyle name="Normal 3 3 2 2 2 2 3 2 2 3 2" xfId="25185" xr:uid="{00000000-0005-0000-0000-000048620000}"/>
    <cellStyle name="Normal 3 3 2 2 2 2 3 2 2 4" xfId="25186" xr:uid="{00000000-0005-0000-0000-000049620000}"/>
    <cellStyle name="Normal 3 3 2 2 2 2 3 2 3" xfId="25187" xr:uid="{00000000-0005-0000-0000-00004A620000}"/>
    <cellStyle name="Normal 3 3 2 2 2 2 3 2 3 2" xfId="25188" xr:uid="{00000000-0005-0000-0000-00004B620000}"/>
    <cellStyle name="Normal 3 3 2 2 2 2 3 2 3 2 2" xfId="25189" xr:uid="{00000000-0005-0000-0000-00004C620000}"/>
    <cellStyle name="Normal 3 3 2 2 2 2 3 2 3 3" xfId="25190" xr:uid="{00000000-0005-0000-0000-00004D620000}"/>
    <cellStyle name="Normal 3 3 2 2 2 2 3 2 4" xfId="25191" xr:uid="{00000000-0005-0000-0000-00004E620000}"/>
    <cellStyle name="Normal 3 3 2 2 2 2 3 2 4 2" xfId="25192" xr:uid="{00000000-0005-0000-0000-00004F620000}"/>
    <cellStyle name="Normal 3 3 2 2 2 2 3 2 5" xfId="25193" xr:uid="{00000000-0005-0000-0000-000050620000}"/>
    <cellStyle name="Normal 3 3 2 2 2 2 3 3" xfId="25194" xr:uid="{00000000-0005-0000-0000-000051620000}"/>
    <cellStyle name="Normal 3 3 2 2 2 2 3 3 2" xfId="25195" xr:uid="{00000000-0005-0000-0000-000052620000}"/>
    <cellStyle name="Normal 3 3 2 2 2 2 3 3 2 2" xfId="25196" xr:uid="{00000000-0005-0000-0000-000053620000}"/>
    <cellStyle name="Normal 3 3 2 2 2 2 3 3 2 2 2" xfId="25197" xr:uid="{00000000-0005-0000-0000-000054620000}"/>
    <cellStyle name="Normal 3 3 2 2 2 2 3 3 2 3" xfId="25198" xr:uid="{00000000-0005-0000-0000-000055620000}"/>
    <cellStyle name="Normal 3 3 2 2 2 2 3 3 3" xfId="25199" xr:uid="{00000000-0005-0000-0000-000056620000}"/>
    <cellStyle name="Normal 3 3 2 2 2 2 3 3 3 2" xfId="25200" xr:uid="{00000000-0005-0000-0000-000057620000}"/>
    <cellStyle name="Normal 3 3 2 2 2 2 3 3 4" xfId="25201" xr:uid="{00000000-0005-0000-0000-000058620000}"/>
    <cellStyle name="Normal 3 3 2 2 2 2 3 4" xfId="25202" xr:uid="{00000000-0005-0000-0000-000059620000}"/>
    <cellStyle name="Normal 3 3 2 2 2 2 3 4 2" xfId="25203" xr:uid="{00000000-0005-0000-0000-00005A620000}"/>
    <cellStyle name="Normal 3 3 2 2 2 2 3 4 2 2" xfId="25204" xr:uid="{00000000-0005-0000-0000-00005B620000}"/>
    <cellStyle name="Normal 3 3 2 2 2 2 3 4 2 2 2" xfId="25205" xr:uid="{00000000-0005-0000-0000-00005C620000}"/>
    <cellStyle name="Normal 3 3 2 2 2 2 3 4 2 3" xfId="25206" xr:uid="{00000000-0005-0000-0000-00005D620000}"/>
    <cellStyle name="Normal 3 3 2 2 2 2 3 4 3" xfId="25207" xr:uid="{00000000-0005-0000-0000-00005E620000}"/>
    <cellStyle name="Normal 3 3 2 2 2 2 3 4 3 2" xfId="25208" xr:uid="{00000000-0005-0000-0000-00005F620000}"/>
    <cellStyle name="Normal 3 3 2 2 2 2 3 4 4" xfId="25209" xr:uid="{00000000-0005-0000-0000-000060620000}"/>
    <cellStyle name="Normal 3 3 2 2 2 2 3 5" xfId="25210" xr:uid="{00000000-0005-0000-0000-000061620000}"/>
    <cellStyle name="Normal 3 3 2 2 2 2 3 5 2" xfId="25211" xr:uid="{00000000-0005-0000-0000-000062620000}"/>
    <cellStyle name="Normal 3 3 2 2 2 2 3 5 2 2" xfId="25212" xr:uid="{00000000-0005-0000-0000-000063620000}"/>
    <cellStyle name="Normal 3 3 2 2 2 2 3 5 3" xfId="25213" xr:uid="{00000000-0005-0000-0000-000064620000}"/>
    <cellStyle name="Normal 3 3 2 2 2 2 3 6" xfId="25214" xr:uid="{00000000-0005-0000-0000-000065620000}"/>
    <cellStyle name="Normal 3 3 2 2 2 2 3 6 2" xfId="25215" xr:uid="{00000000-0005-0000-0000-000066620000}"/>
    <cellStyle name="Normal 3 3 2 2 2 2 3 7" xfId="25216" xr:uid="{00000000-0005-0000-0000-000067620000}"/>
    <cellStyle name="Normal 3 3 2 2 2 2 3 7 2" xfId="25217" xr:uid="{00000000-0005-0000-0000-000068620000}"/>
    <cellStyle name="Normal 3 3 2 2 2 2 3 8" xfId="25218" xr:uid="{00000000-0005-0000-0000-000069620000}"/>
    <cellStyle name="Normal 3 3 2 2 2 2 4" xfId="25219" xr:uid="{00000000-0005-0000-0000-00006A620000}"/>
    <cellStyle name="Normal 3 3 2 2 2 2 4 2" xfId="25220" xr:uid="{00000000-0005-0000-0000-00006B620000}"/>
    <cellStyle name="Normal 3 3 2 2 2 2 4 2 2" xfId="25221" xr:uid="{00000000-0005-0000-0000-00006C620000}"/>
    <cellStyle name="Normal 3 3 2 2 2 2 4 2 2 2" xfId="25222" xr:uid="{00000000-0005-0000-0000-00006D620000}"/>
    <cellStyle name="Normal 3 3 2 2 2 2 4 2 2 2 2" xfId="25223" xr:uid="{00000000-0005-0000-0000-00006E620000}"/>
    <cellStyle name="Normal 3 3 2 2 2 2 4 2 2 3" xfId="25224" xr:uid="{00000000-0005-0000-0000-00006F620000}"/>
    <cellStyle name="Normal 3 3 2 2 2 2 4 2 3" xfId="25225" xr:uid="{00000000-0005-0000-0000-000070620000}"/>
    <cellStyle name="Normal 3 3 2 2 2 2 4 2 3 2" xfId="25226" xr:uid="{00000000-0005-0000-0000-000071620000}"/>
    <cellStyle name="Normal 3 3 2 2 2 2 4 2 4" xfId="25227" xr:uid="{00000000-0005-0000-0000-000072620000}"/>
    <cellStyle name="Normal 3 3 2 2 2 2 4 3" xfId="25228" xr:uid="{00000000-0005-0000-0000-000073620000}"/>
    <cellStyle name="Normal 3 3 2 2 2 2 4 3 2" xfId="25229" xr:uid="{00000000-0005-0000-0000-000074620000}"/>
    <cellStyle name="Normal 3 3 2 2 2 2 4 3 2 2" xfId="25230" xr:uid="{00000000-0005-0000-0000-000075620000}"/>
    <cellStyle name="Normal 3 3 2 2 2 2 4 3 3" xfId="25231" xr:uid="{00000000-0005-0000-0000-000076620000}"/>
    <cellStyle name="Normal 3 3 2 2 2 2 4 4" xfId="25232" xr:uid="{00000000-0005-0000-0000-000077620000}"/>
    <cellStyle name="Normal 3 3 2 2 2 2 4 4 2" xfId="25233" xr:uid="{00000000-0005-0000-0000-000078620000}"/>
    <cellStyle name="Normal 3 3 2 2 2 2 4 5" xfId="25234" xr:uid="{00000000-0005-0000-0000-000079620000}"/>
    <cellStyle name="Normal 3 3 2 2 2 2 5" xfId="25235" xr:uid="{00000000-0005-0000-0000-00007A620000}"/>
    <cellStyle name="Normal 3 3 2 2 2 2 5 2" xfId="25236" xr:uid="{00000000-0005-0000-0000-00007B620000}"/>
    <cellStyle name="Normal 3 3 2 2 2 2 5 2 2" xfId="25237" xr:uid="{00000000-0005-0000-0000-00007C620000}"/>
    <cellStyle name="Normal 3 3 2 2 2 2 5 2 2 2" xfId="25238" xr:uid="{00000000-0005-0000-0000-00007D620000}"/>
    <cellStyle name="Normal 3 3 2 2 2 2 5 2 3" xfId="25239" xr:uid="{00000000-0005-0000-0000-00007E620000}"/>
    <cellStyle name="Normal 3 3 2 2 2 2 5 3" xfId="25240" xr:uid="{00000000-0005-0000-0000-00007F620000}"/>
    <cellStyle name="Normal 3 3 2 2 2 2 5 3 2" xfId="25241" xr:uid="{00000000-0005-0000-0000-000080620000}"/>
    <cellStyle name="Normal 3 3 2 2 2 2 5 4" xfId="25242" xr:uid="{00000000-0005-0000-0000-000081620000}"/>
    <cellStyle name="Normal 3 3 2 2 2 2 6" xfId="25243" xr:uid="{00000000-0005-0000-0000-000082620000}"/>
    <cellStyle name="Normal 3 3 2 2 2 2 6 2" xfId="25244" xr:uid="{00000000-0005-0000-0000-000083620000}"/>
    <cellStyle name="Normal 3 3 2 2 2 2 6 2 2" xfId="25245" xr:uid="{00000000-0005-0000-0000-000084620000}"/>
    <cellStyle name="Normal 3 3 2 2 2 2 6 2 2 2" xfId="25246" xr:uid="{00000000-0005-0000-0000-000085620000}"/>
    <cellStyle name="Normal 3 3 2 2 2 2 6 2 3" xfId="25247" xr:uid="{00000000-0005-0000-0000-000086620000}"/>
    <cellStyle name="Normal 3 3 2 2 2 2 6 3" xfId="25248" xr:uid="{00000000-0005-0000-0000-000087620000}"/>
    <cellStyle name="Normal 3 3 2 2 2 2 6 3 2" xfId="25249" xr:uid="{00000000-0005-0000-0000-000088620000}"/>
    <cellStyle name="Normal 3 3 2 2 2 2 6 4" xfId="25250" xr:uid="{00000000-0005-0000-0000-000089620000}"/>
    <cellStyle name="Normal 3 3 2 2 2 2 7" xfId="25251" xr:uid="{00000000-0005-0000-0000-00008A620000}"/>
    <cellStyle name="Normal 3 3 2 2 2 2 7 2" xfId="25252" xr:uid="{00000000-0005-0000-0000-00008B620000}"/>
    <cellStyle name="Normal 3 3 2 2 2 2 7 2 2" xfId="25253" xr:uid="{00000000-0005-0000-0000-00008C620000}"/>
    <cellStyle name="Normal 3 3 2 2 2 2 7 3" xfId="25254" xr:uid="{00000000-0005-0000-0000-00008D620000}"/>
    <cellStyle name="Normal 3 3 2 2 2 2 8" xfId="25255" xr:uid="{00000000-0005-0000-0000-00008E620000}"/>
    <cellStyle name="Normal 3 3 2 2 2 2 8 2" xfId="25256" xr:uid="{00000000-0005-0000-0000-00008F620000}"/>
    <cellStyle name="Normal 3 3 2 2 2 2 9" xfId="25257" xr:uid="{00000000-0005-0000-0000-000090620000}"/>
    <cellStyle name="Normal 3 3 2 2 2 2 9 2" xfId="25258" xr:uid="{00000000-0005-0000-0000-000091620000}"/>
    <cellStyle name="Normal 3 3 2 2 2 3" xfId="25259" xr:uid="{00000000-0005-0000-0000-000092620000}"/>
    <cellStyle name="Normal 3 3 2 2 2 3 10" xfId="25260" xr:uid="{00000000-0005-0000-0000-000093620000}"/>
    <cellStyle name="Normal 3 3 2 2 2 3 11" xfId="25261" xr:uid="{00000000-0005-0000-0000-000094620000}"/>
    <cellStyle name="Normal 3 3 2 2 2 3 2" xfId="25262" xr:uid="{00000000-0005-0000-0000-000095620000}"/>
    <cellStyle name="Normal 3 3 2 2 2 3 2 10" xfId="25263" xr:uid="{00000000-0005-0000-0000-000096620000}"/>
    <cellStyle name="Normal 3 3 2 2 2 3 2 2" xfId="25264" xr:uid="{00000000-0005-0000-0000-000097620000}"/>
    <cellStyle name="Normal 3 3 2 2 2 3 2 2 2" xfId="25265" xr:uid="{00000000-0005-0000-0000-000098620000}"/>
    <cellStyle name="Normal 3 3 2 2 2 3 2 2 2 2" xfId="25266" xr:uid="{00000000-0005-0000-0000-000099620000}"/>
    <cellStyle name="Normal 3 3 2 2 2 3 2 2 2 2 2" xfId="25267" xr:uid="{00000000-0005-0000-0000-00009A620000}"/>
    <cellStyle name="Normal 3 3 2 2 2 3 2 2 2 2 2 2" xfId="25268" xr:uid="{00000000-0005-0000-0000-00009B620000}"/>
    <cellStyle name="Normal 3 3 2 2 2 3 2 2 2 2 2 2 2" xfId="25269" xr:uid="{00000000-0005-0000-0000-00009C620000}"/>
    <cellStyle name="Normal 3 3 2 2 2 3 2 2 2 2 2 3" xfId="25270" xr:uid="{00000000-0005-0000-0000-00009D620000}"/>
    <cellStyle name="Normal 3 3 2 2 2 3 2 2 2 2 3" xfId="25271" xr:uid="{00000000-0005-0000-0000-00009E620000}"/>
    <cellStyle name="Normal 3 3 2 2 2 3 2 2 2 2 3 2" xfId="25272" xr:uid="{00000000-0005-0000-0000-00009F620000}"/>
    <cellStyle name="Normal 3 3 2 2 2 3 2 2 2 2 4" xfId="25273" xr:uid="{00000000-0005-0000-0000-0000A0620000}"/>
    <cellStyle name="Normal 3 3 2 2 2 3 2 2 2 3" xfId="25274" xr:uid="{00000000-0005-0000-0000-0000A1620000}"/>
    <cellStyle name="Normal 3 3 2 2 2 3 2 2 2 3 2" xfId="25275" xr:uid="{00000000-0005-0000-0000-0000A2620000}"/>
    <cellStyle name="Normal 3 3 2 2 2 3 2 2 2 3 2 2" xfId="25276" xr:uid="{00000000-0005-0000-0000-0000A3620000}"/>
    <cellStyle name="Normal 3 3 2 2 2 3 2 2 2 3 3" xfId="25277" xr:uid="{00000000-0005-0000-0000-0000A4620000}"/>
    <cellStyle name="Normal 3 3 2 2 2 3 2 2 2 4" xfId="25278" xr:uid="{00000000-0005-0000-0000-0000A5620000}"/>
    <cellStyle name="Normal 3 3 2 2 2 3 2 2 2 4 2" xfId="25279" xr:uid="{00000000-0005-0000-0000-0000A6620000}"/>
    <cellStyle name="Normal 3 3 2 2 2 3 2 2 2 5" xfId="25280" xr:uid="{00000000-0005-0000-0000-0000A7620000}"/>
    <cellStyle name="Normal 3 3 2 2 2 3 2 2 3" xfId="25281" xr:uid="{00000000-0005-0000-0000-0000A8620000}"/>
    <cellStyle name="Normal 3 3 2 2 2 3 2 2 3 2" xfId="25282" xr:uid="{00000000-0005-0000-0000-0000A9620000}"/>
    <cellStyle name="Normal 3 3 2 2 2 3 2 2 3 2 2" xfId="25283" xr:uid="{00000000-0005-0000-0000-0000AA620000}"/>
    <cellStyle name="Normal 3 3 2 2 2 3 2 2 3 2 2 2" xfId="25284" xr:uid="{00000000-0005-0000-0000-0000AB620000}"/>
    <cellStyle name="Normal 3 3 2 2 2 3 2 2 3 2 3" xfId="25285" xr:uid="{00000000-0005-0000-0000-0000AC620000}"/>
    <cellStyle name="Normal 3 3 2 2 2 3 2 2 3 3" xfId="25286" xr:uid="{00000000-0005-0000-0000-0000AD620000}"/>
    <cellStyle name="Normal 3 3 2 2 2 3 2 2 3 3 2" xfId="25287" xr:uid="{00000000-0005-0000-0000-0000AE620000}"/>
    <cellStyle name="Normal 3 3 2 2 2 3 2 2 3 4" xfId="25288" xr:uid="{00000000-0005-0000-0000-0000AF620000}"/>
    <cellStyle name="Normal 3 3 2 2 2 3 2 2 4" xfId="25289" xr:uid="{00000000-0005-0000-0000-0000B0620000}"/>
    <cellStyle name="Normal 3 3 2 2 2 3 2 2 4 2" xfId="25290" xr:uid="{00000000-0005-0000-0000-0000B1620000}"/>
    <cellStyle name="Normal 3 3 2 2 2 3 2 2 4 2 2" xfId="25291" xr:uid="{00000000-0005-0000-0000-0000B2620000}"/>
    <cellStyle name="Normal 3 3 2 2 2 3 2 2 4 2 2 2" xfId="25292" xr:uid="{00000000-0005-0000-0000-0000B3620000}"/>
    <cellStyle name="Normal 3 3 2 2 2 3 2 2 4 2 3" xfId="25293" xr:uid="{00000000-0005-0000-0000-0000B4620000}"/>
    <cellStyle name="Normal 3 3 2 2 2 3 2 2 4 3" xfId="25294" xr:uid="{00000000-0005-0000-0000-0000B5620000}"/>
    <cellStyle name="Normal 3 3 2 2 2 3 2 2 4 3 2" xfId="25295" xr:uid="{00000000-0005-0000-0000-0000B6620000}"/>
    <cellStyle name="Normal 3 3 2 2 2 3 2 2 4 4" xfId="25296" xr:uid="{00000000-0005-0000-0000-0000B7620000}"/>
    <cellStyle name="Normal 3 3 2 2 2 3 2 2 5" xfId="25297" xr:uid="{00000000-0005-0000-0000-0000B8620000}"/>
    <cellStyle name="Normal 3 3 2 2 2 3 2 2 5 2" xfId="25298" xr:uid="{00000000-0005-0000-0000-0000B9620000}"/>
    <cellStyle name="Normal 3 3 2 2 2 3 2 2 5 2 2" xfId="25299" xr:uid="{00000000-0005-0000-0000-0000BA620000}"/>
    <cellStyle name="Normal 3 3 2 2 2 3 2 2 5 3" xfId="25300" xr:uid="{00000000-0005-0000-0000-0000BB620000}"/>
    <cellStyle name="Normal 3 3 2 2 2 3 2 2 6" xfId="25301" xr:uid="{00000000-0005-0000-0000-0000BC620000}"/>
    <cellStyle name="Normal 3 3 2 2 2 3 2 2 6 2" xfId="25302" xr:uid="{00000000-0005-0000-0000-0000BD620000}"/>
    <cellStyle name="Normal 3 3 2 2 2 3 2 2 7" xfId="25303" xr:uid="{00000000-0005-0000-0000-0000BE620000}"/>
    <cellStyle name="Normal 3 3 2 2 2 3 2 2 7 2" xfId="25304" xr:uid="{00000000-0005-0000-0000-0000BF620000}"/>
    <cellStyle name="Normal 3 3 2 2 2 3 2 2 8" xfId="25305" xr:uid="{00000000-0005-0000-0000-0000C0620000}"/>
    <cellStyle name="Normal 3 3 2 2 2 3 2 3" xfId="25306" xr:uid="{00000000-0005-0000-0000-0000C1620000}"/>
    <cellStyle name="Normal 3 3 2 2 2 3 2 3 2" xfId="25307" xr:uid="{00000000-0005-0000-0000-0000C2620000}"/>
    <cellStyle name="Normal 3 3 2 2 2 3 2 3 2 2" xfId="25308" xr:uid="{00000000-0005-0000-0000-0000C3620000}"/>
    <cellStyle name="Normal 3 3 2 2 2 3 2 3 2 2 2" xfId="25309" xr:uid="{00000000-0005-0000-0000-0000C4620000}"/>
    <cellStyle name="Normal 3 3 2 2 2 3 2 3 2 2 2 2" xfId="25310" xr:uid="{00000000-0005-0000-0000-0000C5620000}"/>
    <cellStyle name="Normal 3 3 2 2 2 3 2 3 2 2 3" xfId="25311" xr:uid="{00000000-0005-0000-0000-0000C6620000}"/>
    <cellStyle name="Normal 3 3 2 2 2 3 2 3 2 3" xfId="25312" xr:uid="{00000000-0005-0000-0000-0000C7620000}"/>
    <cellStyle name="Normal 3 3 2 2 2 3 2 3 2 3 2" xfId="25313" xr:uid="{00000000-0005-0000-0000-0000C8620000}"/>
    <cellStyle name="Normal 3 3 2 2 2 3 2 3 2 4" xfId="25314" xr:uid="{00000000-0005-0000-0000-0000C9620000}"/>
    <cellStyle name="Normal 3 3 2 2 2 3 2 3 3" xfId="25315" xr:uid="{00000000-0005-0000-0000-0000CA620000}"/>
    <cellStyle name="Normal 3 3 2 2 2 3 2 3 3 2" xfId="25316" xr:uid="{00000000-0005-0000-0000-0000CB620000}"/>
    <cellStyle name="Normal 3 3 2 2 2 3 2 3 3 2 2" xfId="25317" xr:uid="{00000000-0005-0000-0000-0000CC620000}"/>
    <cellStyle name="Normal 3 3 2 2 2 3 2 3 3 3" xfId="25318" xr:uid="{00000000-0005-0000-0000-0000CD620000}"/>
    <cellStyle name="Normal 3 3 2 2 2 3 2 3 4" xfId="25319" xr:uid="{00000000-0005-0000-0000-0000CE620000}"/>
    <cellStyle name="Normal 3 3 2 2 2 3 2 3 4 2" xfId="25320" xr:uid="{00000000-0005-0000-0000-0000CF620000}"/>
    <cellStyle name="Normal 3 3 2 2 2 3 2 3 5" xfId="25321" xr:uid="{00000000-0005-0000-0000-0000D0620000}"/>
    <cellStyle name="Normal 3 3 2 2 2 3 2 4" xfId="25322" xr:uid="{00000000-0005-0000-0000-0000D1620000}"/>
    <cellStyle name="Normal 3 3 2 2 2 3 2 4 2" xfId="25323" xr:uid="{00000000-0005-0000-0000-0000D2620000}"/>
    <cellStyle name="Normal 3 3 2 2 2 3 2 4 2 2" xfId="25324" xr:uid="{00000000-0005-0000-0000-0000D3620000}"/>
    <cellStyle name="Normal 3 3 2 2 2 3 2 4 2 2 2" xfId="25325" xr:uid="{00000000-0005-0000-0000-0000D4620000}"/>
    <cellStyle name="Normal 3 3 2 2 2 3 2 4 2 3" xfId="25326" xr:uid="{00000000-0005-0000-0000-0000D5620000}"/>
    <cellStyle name="Normal 3 3 2 2 2 3 2 4 3" xfId="25327" xr:uid="{00000000-0005-0000-0000-0000D6620000}"/>
    <cellStyle name="Normal 3 3 2 2 2 3 2 4 3 2" xfId="25328" xr:uid="{00000000-0005-0000-0000-0000D7620000}"/>
    <cellStyle name="Normal 3 3 2 2 2 3 2 4 4" xfId="25329" xr:uid="{00000000-0005-0000-0000-0000D8620000}"/>
    <cellStyle name="Normal 3 3 2 2 2 3 2 5" xfId="25330" xr:uid="{00000000-0005-0000-0000-0000D9620000}"/>
    <cellStyle name="Normal 3 3 2 2 2 3 2 5 2" xfId="25331" xr:uid="{00000000-0005-0000-0000-0000DA620000}"/>
    <cellStyle name="Normal 3 3 2 2 2 3 2 5 2 2" xfId="25332" xr:uid="{00000000-0005-0000-0000-0000DB620000}"/>
    <cellStyle name="Normal 3 3 2 2 2 3 2 5 2 2 2" xfId="25333" xr:uid="{00000000-0005-0000-0000-0000DC620000}"/>
    <cellStyle name="Normal 3 3 2 2 2 3 2 5 2 3" xfId="25334" xr:uid="{00000000-0005-0000-0000-0000DD620000}"/>
    <cellStyle name="Normal 3 3 2 2 2 3 2 5 3" xfId="25335" xr:uid="{00000000-0005-0000-0000-0000DE620000}"/>
    <cellStyle name="Normal 3 3 2 2 2 3 2 5 3 2" xfId="25336" xr:uid="{00000000-0005-0000-0000-0000DF620000}"/>
    <cellStyle name="Normal 3 3 2 2 2 3 2 5 4" xfId="25337" xr:uid="{00000000-0005-0000-0000-0000E0620000}"/>
    <cellStyle name="Normal 3 3 2 2 2 3 2 6" xfId="25338" xr:uid="{00000000-0005-0000-0000-0000E1620000}"/>
    <cellStyle name="Normal 3 3 2 2 2 3 2 6 2" xfId="25339" xr:uid="{00000000-0005-0000-0000-0000E2620000}"/>
    <cellStyle name="Normal 3 3 2 2 2 3 2 6 2 2" xfId="25340" xr:uid="{00000000-0005-0000-0000-0000E3620000}"/>
    <cellStyle name="Normal 3 3 2 2 2 3 2 6 3" xfId="25341" xr:uid="{00000000-0005-0000-0000-0000E4620000}"/>
    <cellStyle name="Normal 3 3 2 2 2 3 2 7" xfId="25342" xr:uid="{00000000-0005-0000-0000-0000E5620000}"/>
    <cellStyle name="Normal 3 3 2 2 2 3 2 7 2" xfId="25343" xr:uid="{00000000-0005-0000-0000-0000E6620000}"/>
    <cellStyle name="Normal 3 3 2 2 2 3 2 8" xfId="25344" xr:uid="{00000000-0005-0000-0000-0000E7620000}"/>
    <cellStyle name="Normal 3 3 2 2 2 3 2 8 2" xfId="25345" xr:uid="{00000000-0005-0000-0000-0000E8620000}"/>
    <cellStyle name="Normal 3 3 2 2 2 3 2 9" xfId="25346" xr:uid="{00000000-0005-0000-0000-0000E9620000}"/>
    <cellStyle name="Normal 3 3 2 2 2 3 3" xfId="25347" xr:uid="{00000000-0005-0000-0000-0000EA620000}"/>
    <cellStyle name="Normal 3 3 2 2 2 3 3 2" xfId="25348" xr:uid="{00000000-0005-0000-0000-0000EB620000}"/>
    <cellStyle name="Normal 3 3 2 2 2 3 3 2 2" xfId="25349" xr:uid="{00000000-0005-0000-0000-0000EC620000}"/>
    <cellStyle name="Normal 3 3 2 2 2 3 3 2 2 2" xfId="25350" xr:uid="{00000000-0005-0000-0000-0000ED620000}"/>
    <cellStyle name="Normal 3 3 2 2 2 3 3 2 2 2 2" xfId="25351" xr:uid="{00000000-0005-0000-0000-0000EE620000}"/>
    <cellStyle name="Normal 3 3 2 2 2 3 3 2 2 2 2 2" xfId="25352" xr:uid="{00000000-0005-0000-0000-0000EF620000}"/>
    <cellStyle name="Normal 3 3 2 2 2 3 3 2 2 2 3" xfId="25353" xr:uid="{00000000-0005-0000-0000-0000F0620000}"/>
    <cellStyle name="Normal 3 3 2 2 2 3 3 2 2 3" xfId="25354" xr:uid="{00000000-0005-0000-0000-0000F1620000}"/>
    <cellStyle name="Normal 3 3 2 2 2 3 3 2 2 3 2" xfId="25355" xr:uid="{00000000-0005-0000-0000-0000F2620000}"/>
    <cellStyle name="Normal 3 3 2 2 2 3 3 2 2 4" xfId="25356" xr:uid="{00000000-0005-0000-0000-0000F3620000}"/>
    <cellStyle name="Normal 3 3 2 2 2 3 3 2 3" xfId="25357" xr:uid="{00000000-0005-0000-0000-0000F4620000}"/>
    <cellStyle name="Normal 3 3 2 2 2 3 3 2 3 2" xfId="25358" xr:uid="{00000000-0005-0000-0000-0000F5620000}"/>
    <cellStyle name="Normal 3 3 2 2 2 3 3 2 3 2 2" xfId="25359" xr:uid="{00000000-0005-0000-0000-0000F6620000}"/>
    <cellStyle name="Normal 3 3 2 2 2 3 3 2 3 3" xfId="25360" xr:uid="{00000000-0005-0000-0000-0000F7620000}"/>
    <cellStyle name="Normal 3 3 2 2 2 3 3 2 4" xfId="25361" xr:uid="{00000000-0005-0000-0000-0000F8620000}"/>
    <cellStyle name="Normal 3 3 2 2 2 3 3 2 4 2" xfId="25362" xr:uid="{00000000-0005-0000-0000-0000F9620000}"/>
    <cellStyle name="Normal 3 3 2 2 2 3 3 2 5" xfId="25363" xr:uid="{00000000-0005-0000-0000-0000FA620000}"/>
    <cellStyle name="Normal 3 3 2 2 2 3 3 3" xfId="25364" xr:uid="{00000000-0005-0000-0000-0000FB620000}"/>
    <cellStyle name="Normal 3 3 2 2 2 3 3 3 2" xfId="25365" xr:uid="{00000000-0005-0000-0000-0000FC620000}"/>
    <cellStyle name="Normal 3 3 2 2 2 3 3 3 2 2" xfId="25366" xr:uid="{00000000-0005-0000-0000-0000FD620000}"/>
    <cellStyle name="Normal 3 3 2 2 2 3 3 3 2 2 2" xfId="25367" xr:uid="{00000000-0005-0000-0000-0000FE620000}"/>
    <cellStyle name="Normal 3 3 2 2 2 3 3 3 2 3" xfId="25368" xr:uid="{00000000-0005-0000-0000-0000FF620000}"/>
    <cellStyle name="Normal 3 3 2 2 2 3 3 3 3" xfId="25369" xr:uid="{00000000-0005-0000-0000-000000630000}"/>
    <cellStyle name="Normal 3 3 2 2 2 3 3 3 3 2" xfId="25370" xr:uid="{00000000-0005-0000-0000-000001630000}"/>
    <cellStyle name="Normal 3 3 2 2 2 3 3 3 4" xfId="25371" xr:uid="{00000000-0005-0000-0000-000002630000}"/>
    <cellStyle name="Normal 3 3 2 2 2 3 3 4" xfId="25372" xr:uid="{00000000-0005-0000-0000-000003630000}"/>
    <cellStyle name="Normal 3 3 2 2 2 3 3 4 2" xfId="25373" xr:uid="{00000000-0005-0000-0000-000004630000}"/>
    <cellStyle name="Normal 3 3 2 2 2 3 3 4 2 2" xfId="25374" xr:uid="{00000000-0005-0000-0000-000005630000}"/>
    <cellStyle name="Normal 3 3 2 2 2 3 3 4 2 2 2" xfId="25375" xr:uid="{00000000-0005-0000-0000-000006630000}"/>
    <cellStyle name="Normal 3 3 2 2 2 3 3 4 2 3" xfId="25376" xr:uid="{00000000-0005-0000-0000-000007630000}"/>
    <cellStyle name="Normal 3 3 2 2 2 3 3 4 3" xfId="25377" xr:uid="{00000000-0005-0000-0000-000008630000}"/>
    <cellStyle name="Normal 3 3 2 2 2 3 3 4 3 2" xfId="25378" xr:uid="{00000000-0005-0000-0000-000009630000}"/>
    <cellStyle name="Normal 3 3 2 2 2 3 3 4 4" xfId="25379" xr:uid="{00000000-0005-0000-0000-00000A630000}"/>
    <cellStyle name="Normal 3 3 2 2 2 3 3 5" xfId="25380" xr:uid="{00000000-0005-0000-0000-00000B630000}"/>
    <cellStyle name="Normal 3 3 2 2 2 3 3 5 2" xfId="25381" xr:uid="{00000000-0005-0000-0000-00000C630000}"/>
    <cellStyle name="Normal 3 3 2 2 2 3 3 5 2 2" xfId="25382" xr:uid="{00000000-0005-0000-0000-00000D630000}"/>
    <cellStyle name="Normal 3 3 2 2 2 3 3 5 3" xfId="25383" xr:uid="{00000000-0005-0000-0000-00000E630000}"/>
    <cellStyle name="Normal 3 3 2 2 2 3 3 6" xfId="25384" xr:uid="{00000000-0005-0000-0000-00000F630000}"/>
    <cellStyle name="Normal 3 3 2 2 2 3 3 6 2" xfId="25385" xr:uid="{00000000-0005-0000-0000-000010630000}"/>
    <cellStyle name="Normal 3 3 2 2 2 3 3 7" xfId="25386" xr:uid="{00000000-0005-0000-0000-000011630000}"/>
    <cellStyle name="Normal 3 3 2 2 2 3 3 7 2" xfId="25387" xr:uid="{00000000-0005-0000-0000-000012630000}"/>
    <cellStyle name="Normal 3 3 2 2 2 3 3 8" xfId="25388" xr:uid="{00000000-0005-0000-0000-000013630000}"/>
    <cellStyle name="Normal 3 3 2 2 2 3 4" xfId="25389" xr:uid="{00000000-0005-0000-0000-000014630000}"/>
    <cellStyle name="Normal 3 3 2 2 2 3 4 2" xfId="25390" xr:uid="{00000000-0005-0000-0000-000015630000}"/>
    <cellStyle name="Normal 3 3 2 2 2 3 4 2 2" xfId="25391" xr:uid="{00000000-0005-0000-0000-000016630000}"/>
    <cellStyle name="Normal 3 3 2 2 2 3 4 2 2 2" xfId="25392" xr:uid="{00000000-0005-0000-0000-000017630000}"/>
    <cellStyle name="Normal 3 3 2 2 2 3 4 2 2 2 2" xfId="25393" xr:uid="{00000000-0005-0000-0000-000018630000}"/>
    <cellStyle name="Normal 3 3 2 2 2 3 4 2 2 3" xfId="25394" xr:uid="{00000000-0005-0000-0000-000019630000}"/>
    <cellStyle name="Normal 3 3 2 2 2 3 4 2 3" xfId="25395" xr:uid="{00000000-0005-0000-0000-00001A630000}"/>
    <cellStyle name="Normal 3 3 2 2 2 3 4 2 3 2" xfId="25396" xr:uid="{00000000-0005-0000-0000-00001B630000}"/>
    <cellStyle name="Normal 3 3 2 2 2 3 4 2 4" xfId="25397" xr:uid="{00000000-0005-0000-0000-00001C630000}"/>
    <cellStyle name="Normal 3 3 2 2 2 3 4 3" xfId="25398" xr:uid="{00000000-0005-0000-0000-00001D630000}"/>
    <cellStyle name="Normal 3 3 2 2 2 3 4 3 2" xfId="25399" xr:uid="{00000000-0005-0000-0000-00001E630000}"/>
    <cellStyle name="Normal 3 3 2 2 2 3 4 3 2 2" xfId="25400" xr:uid="{00000000-0005-0000-0000-00001F630000}"/>
    <cellStyle name="Normal 3 3 2 2 2 3 4 3 3" xfId="25401" xr:uid="{00000000-0005-0000-0000-000020630000}"/>
    <cellStyle name="Normal 3 3 2 2 2 3 4 4" xfId="25402" xr:uid="{00000000-0005-0000-0000-000021630000}"/>
    <cellStyle name="Normal 3 3 2 2 2 3 4 4 2" xfId="25403" xr:uid="{00000000-0005-0000-0000-000022630000}"/>
    <cellStyle name="Normal 3 3 2 2 2 3 4 5" xfId="25404" xr:uid="{00000000-0005-0000-0000-000023630000}"/>
    <cellStyle name="Normal 3 3 2 2 2 3 5" xfId="25405" xr:uid="{00000000-0005-0000-0000-000024630000}"/>
    <cellStyle name="Normal 3 3 2 2 2 3 5 2" xfId="25406" xr:uid="{00000000-0005-0000-0000-000025630000}"/>
    <cellStyle name="Normal 3 3 2 2 2 3 5 2 2" xfId="25407" xr:uid="{00000000-0005-0000-0000-000026630000}"/>
    <cellStyle name="Normal 3 3 2 2 2 3 5 2 2 2" xfId="25408" xr:uid="{00000000-0005-0000-0000-000027630000}"/>
    <cellStyle name="Normal 3 3 2 2 2 3 5 2 3" xfId="25409" xr:uid="{00000000-0005-0000-0000-000028630000}"/>
    <cellStyle name="Normal 3 3 2 2 2 3 5 3" xfId="25410" xr:uid="{00000000-0005-0000-0000-000029630000}"/>
    <cellStyle name="Normal 3 3 2 2 2 3 5 3 2" xfId="25411" xr:uid="{00000000-0005-0000-0000-00002A630000}"/>
    <cellStyle name="Normal 3 3 2 2 2 3 5 4" xfId="25412" xr:uid="{00000000-0005-0000-0000-00002B630000}"/>
    <cellStyle name="Normal 3 3 2 2 2 3 6" xfId="25413" xr:uid="{00000000-0005-0000-0000-00002C630000}"/>
    <cellStyle name="Normal 3 3 2 2 2 3 6 2" xfId="25414" xr:uid="{00000000-0005-0000-0000-00002D630000}"/>
    <cellStyle name="Normal 3 3 2 2 2 3 6 2 2" xfId="25415" xr:uid="{00000000-0005-0000-0000-00002E630000}"/>
    <cellStyle name="Normal 3 3 2 2 2 3 6 2 2 2" xfId="25416" xr:uid="{00000000-0005-0000-0000-00002F630000}"/>
    <cellStyle name="Normal 3 3 2 2 2 3 6 2 3" xfId="25417" xr:uid="{00000000-0005-0000-0000-000030630000}"/>
    <cellStyle name="Normal 3 3 2 2 2 3 6 3" xfId="25418" xr:uid="{00000000-0005-0000-0000-000031630000}"/>
    <cellStyle name="Normal 3 3 2 2 2 3 6 3 2" xfId="25419" xr:uid="{00000000-0005-0000-0000-000032630000}"/>
    <cellStyle name="Normal 3 3 2 2 2 3 6 4" xfId="25420" xr:uid="{00000000-0005-0000-0000-000033630000}"/>
    <cellStyle name="Normal 3 3 2 2 2 3 7" xfId="25421" xr:uid="{00000000-0005-0000-0000-000034630000}"/>
    <cellStyle name="Normal 3 3 2 2 2 3 7 2" xfId="25422" xr:uid="{00000000-0005-0000-0000-000035630000}"/>
    <cellStyle name="Normal 3 3 2 2 2 3 7 2 2" xfId="25423" xr:uid="{00000000-0005-0000-0000-000036630000}"/>
    <cellStyle name="Normal 3 3 2 2 2 3 7 3" xfId="25424" xr:uid="{00000000-0005-0000-0000-000037630000}"/>
    <cellStyle name="Normal 3 3 2 2 2 3 8" xfId="25425" xr:uid="{00000000-0005-0000-0000-000038630000}"/>
    <cellStyle name="Normal 3 3 2 2 2 3 8 2" xfId="25426" xr:uid="{00000000-0005-0000-0000-000039630000}"/>
    <cellStyle name="Normal 3 3 2 2 2 3 9" xfId="25427" xr:uid="{00000000-0005-0000-0000-00003A630000}"/>
    <cellStyle name="Normal 3 3 2 2 2 3 9 2" xfId="25428" xr:uid="{00000000-0005-0000-0000-00003B630000}"/>
    <cellStyle name="Normal 3 3 2 2 2 4" xfId="25429" xr:uid="{00000000-0005-0000-0000-00003C630000}"/>
    <cellStyle name="Normal 3 3 2 2 2 4 10" xfId="25430" xr:uid="{00000000-0005-0000-0000-00003D630000}"/>
    <cellStyle name="Normal 3 3 2 2 2 4 11" xfId="25431" xr:uid="{00000000-0005-0000-0000-00003E630000}"/>
    <cellStyle name="Normal 3 3 2 2 2 4 2" xfId="25432" xr:uid="{00000000-0005-0000-0000-00003F630000}"/>
    <cellStyle name="Normal 3 3 2 2 2 4 2 2" xfId="25433" xr:uid="{00000000-0005-0000-0000-000040630000}"/>
    <cellStyle name="Normal 3 3 2 2 2 4 2 2 2" xfId="25434" xr:uid="{00000000-0005-0000-0000-000041630000}"/>
    <cellStyle name="Normal 3 3 2 2 2 4 2 2 2 2" xfId="25435" xr:uid="{00000000-0005-0000-0000-000042630000}"/>
    <cellStyle name="Normal 3 3 2 2 2 4 2 2 2 2 2" xfId="25436" xr:uid="{00000000-0005-0000-0000-000043630000}"/>
    <cellStyle name="Normal 3 3 2 2 2 4 2 2 2 2 2 2" xfId="25437" xr:uid="{00000000-0005-0000-0000-000044630000}"/>
    <cellStyle name="Normal 3 3 2 2 2 4 2 2 2 2 2 2 2" xfId="25438" xr:uid="{00000000-0005-0000-0000-000045630000}"/>
    <cellStyle name="Normal 3 3 2 2 2 4 2 2 2 2 2 3" xfId="25439" xr:uid="{00000000-0005-0000-0000-000046630000}"/>
    <cellStyle name="Normal 3 3 2 2 2 4 2 2 2 2 3" xfId="25440" xr:uid="{00000000-0005-0000-0000-000047630000}"/>
    <cellStyle name="Normal 3 3 2 2 2 4 2 2 2 2 3 2" xfId="25441" xr:uid="{00000000-0005-0000-0000-000048630000}"/>
    <cellStyle name="Normal 3 3 2 2 2 4 2 2 2 2 4" xfId="25442" xr:uid="{00000000-0005-0000-0000-000049630000}"/>
    <cellStyle name="Normal 3 3 2 2 2 4 2 2 2 3" xfId="25443" xr:uid="{00000000-0005-0000-0000-00004A630000}"/>
    <cellStyle name="Normal 3 3 2 2 2 4 2 2 2 3 2" xfId="25444" xr:uid="{00000000-0005-0000-0000-00004B630000}"/>
    <cellStyle name="Normal 3 3 2 2 2 4 2 2 2 3 2 2" xfId="25445" xr:uid="{00000000-0005-0000-0000-00004C630000}"/>
    <cellStyle name="Normal 3 3 2 2 2 4 2 2 2 3 3" xfId="25446" xr:uid="{00000000-0005-0000-0000-00004D630000}"/>
    <cellStyle name="Normal 3 3 2 2 2 4 2 2 2 4" xfId="25447" xr:uid="{00000000-0005-0000-0000-00004E630000}"/>
    <cellStyle name="Normal 3 3 2 2 2 4 2 2 2 4 2" xfId="25448" xr:uid="{00000000-0005-0000-0000-00004F630000}"/>
    <cellStyle name="Normal 3 3 2 2 2 4 2 2 2 5" xfId="25449" xr:uid="{00000000-0005-0000-0000-000050630000}"/>
    <cellStyle name="Normal 3 3 2 2 2 4 2 2 3" xfId="25450" xr:uid="{00000000-0005-0000-0000-000051630000}"/>
    <cellStyle name="Normal 3 3 2 2 2 4 2 2 3 2" xfId="25451" xr:uid="{00000000-0005-0000-0000-000052630000}"/>
    <cellStyle name="Normal 3 3 2 2 2 4 2 2 3 2 2" xfId="25452" xr:uid="{00000000-0005-0000-0000-000053630000}"/>
    <cellStyle name="Normal 3 3 2 2 2 4 2 2 3 2 2 2" xfId="25453" xr:uid="{00000000-0005-0000-0000-000054630000}"/>
    <cellStyle name="Normal 3 3 2 2 2 4 2 2 3 2 3" xfId="25454" xr:uid="{00000000-0005-0000-0000-000055630000}"/>
    <cellStyle name="Normal 3 3 2 2 2 4 2 2 3 3" xfId="25455" xr:uid="{00000000-0005-0000-0000-000056630000}"/>
    <cellStyle name="Normal 3 3 2 2 2 4 2 2 3 3 2" xfId="25456" xr:uid="{00000000-0005-0000-0000-000057630000}"/>
    <cellStyle name="Normal 3 3 2 2 2 4 2 2 3 4" xfId="25457" xr:uid="{00000000-0005-0000-0000-000058630000}"/>
    <cellStyle name="Normal 3 3 2 2 2 4 2 2 4" xfId="25458" xr:uid="{00000000-0005-0000-0000-000059630000}"/>
    <cellStyle name="Normal 3 3 2 2 2 4 2 2 4 2" xfId="25459" xr:uid="{00000000-0005-0000-0000-00005A630000}"/>
    <cellStyle name="Normal 3 3 2 2 2 4 2 2 4 2 2" xfId="25460" xr:uid="{00000000-0005-0000-0000-00005B630000}"/>
    <cellStyle name="Normal 3 3 2 2 2 4 2 2 4 2 2 2" xfId="25461" xr:uid="{00000000-0005-0000-0000-00005C630000}"/>
    <cellStyle name="Normal 3 3 2 2 2 4 2 2 4 2 3" xfId="25462" xr:uid="{00000000-0005-0000-0000-00005D630000}"/>
    <cellStyle name="Normal 3 3 2 2 2 4 2 2 4 3" xfId="25463" xr:uid="{00000000-0005-0000-0000-00005E630000}"/>
    <cellStyle name="Normal 3 3 2 2 2 4 2 2 4 3 2" xfId="25464" xr:uid="{00000000-0005-0000-0000-00005F630000}"/>
    <cellStyle name="Normal 3 3 2 2 2 4 2 2 4 4" xfId="25465" xr:uid="{00000000-0005-0000-0000-000060630000}"/>
    <cellStyle name="Normal 3 3 2 2 2 4 2 2 5" xfId="25466" xr:uid="{00000000-0005-0000-0000-000061630000}"/>
    <cellStyle name="Normal 3 3 2 2 2 4 2 2 5 2" xfId="25467" xr:uid="{00000000-0005-0000-0000-000062630000}"/>
    <cellStyle name="Normal 3 3 2 2 2 4 2 2 5 2 2" xfId="25468" xr:uid="{00000000-0005-0000-0000-000063630000}"/>
    <cellStyle name="Normal 3 3 2 2 2 4 2 2 5 3" xfId="25469" xr:uid="{00000000-0005-0000-0000-000064630000}"/>
    <cellStyle name="Normal 3 3 2 2 2 4 2 2 6" xfId="25470" xr:uid="{00000000-0005-0000-0000-000065630000}"/>
    <cellStyle name="Normal 3 3 2 2 2 4 2 2 6 2" xfId="25471" xr:uid="{00000000-0005-0000-0000-000066630000}"/>
    <cellStyle name="Normal 3 3 2 2 2 4 2 2 7" xfId="25472" xr:uid="{00000000-0005-0000-0000-000067630000}"/>
    <cellStyle name="Normal 3 3 2 2 2 4 2 2 7 2" xfId="25473" xr:uid="{00000000-0005-0000-0000-000068630000}"/>
    <cellStyle name="Normal 3 3 2 2 2 4 2 2 8" xfId="25474" xr:uid="{00000000-0005-0000-0000-000069630000}"/>
    <cellStyle name="Normal 3 3 2 2 2 4 2 3" xfId="25475" xr:uid="{00000000-0005-0000-0000-00006A630000}"/>
    <cellStyle name="Normal 3 3 2 2 2 4 2 3 2" xfId="25476" xr:uid="{00000000-0005-0000-0000-00006B630000}"/>
    <cellStyle name="Normal 3 3 2 2 2 4 2 3 2 2" xfId="25477" xr:uid="{00000000-0005-0000-0000-00006C630000}"/>
    <cellStyle name="Normal 3 3 2 2 2 4 2 3 2 2 2" xfId="25478" xr:uid="{00000000-0005-0000-0000-00006D630000}"/>
    <cellStyle name="Normal 3 3 2 2 2 4 2 3 2 2 2 2" xfId="25479" xr:uid="{00000000-0005-0000-0000-00006E630000}"/>
    <cellStyle name="Normal 3 3 2 2 2 4 2 3 2 2 3" xfId="25480" xr:uid="{00000000-0005-0000-0000-00006F630000}"/>
    <cellStyle name="Normal 3 3 2 2 2 4 2 3 2 3" xfId="25481" xr:uid="{00000000-0005-0000-0000-000070630000}"/>
    <cellStyle name="Normal 3 3 2 2 2 4 2 3 2 3 2" xfId="25482" xr:uid="{00000000-0005-0000-0000-000071630000}"/>
    <cellStyle name="Normal 3 3 2 2 2 4 2 3 2 4" xfId="25483" xr:uid="{00000000-0005-0000-0000-000072630000}"/>
    <cellStyle name="Normal 3 3 2 2 2 4 2 3 3" xfId="25484" xr:uid="{00000000-0005-0000-0000-000073630000}"/>
    <cellStyle name="Normal 3 3 2 2 2 4 2 3 3 2" xfId="25485" xr:uid="{00000000-0005-0000-0000-000074630000}"/>
    <cellStyle name="Normal 3 3 2 2 2 4 2 3 3 2 2" xfId="25486" xr:uid="{00000000-0005-0000-0000-000075630000}"/>
    <cellStyle name="Normal 3 3 2 2 2 4 2 3 3 3" xfId="25487" xr:uid="{00000000-0005-0000-0000-000076630000}"/>
    <cellStyle name="Normal 3 3 2 2 2 4 2 3 4" xfId="25488" xr:uid="{00000000-0005-0000-0000-000077630000}"/>
    <cellStyle name="Normal 3 3 2 2 2 4 2 3 4 2" xfId="25489" xr:uid="{00000000-0005-0000-0000-000078630000}"/>
    <cellStyle name="Normal 3 3 2 2 2 4 2 3 5" xfId="25490" xr:uid="{00000000-0005-0000-0000-000079630000}"/>
    <cellStyle name="Normal 3 3 2 2 2 4 2 4" xfId="25491" xr:uid="{00000000-0005-0000-0000-00007A630000}"/>
    <cellStyle name="Normal 3 3 2 2 2 4 2 4 2" xfId="25492" xr:uid="{00000000-0005-0000-0000-00007B630000}"/>
    <cellStyle name="Normal 3 3 2 2 2 4 2 4 2 2" xfId="25493" xr:uid="{00000000-0005-0000-0000-00007C630000}"/>
    <cellStyle name="Normal 3 3 2 2 2 4 2 4 2 2 2" xfId="25494" xr:uid="{00000000-0005-0000-0000-00007D630000}"/>
    <cellStyle name="Normal 3 3 2 2 2 4 2 4 2 3" xfId="25495" xr:uid="{00000000-0005-0000-0000-00007E630000}"/>
    <cellStyle name="Normal 3 3 2 2 2 4 2 4 3" xfId="25496" xr:uid="{00000000-0005-0000-0000-00007F630000}"/>
    <cellStyle name="Normal 3 3 2 2 2 4 2 4 3 2" xfId="25497" xr:uid="{00000000-0005-0000-0000-000080630000}"/>
    <cellStyle name="Normal 3 3 2 2 2 4 2 4 4" xfId="25498" xr:uid="{00000000-0005-0000-0000-000081630000}"/>
    <cellStyle name="Normal 3 3 2 2 2 4 2 5" xfId="25499" xr:uid="{00000000-0005-0000-0000-000082630000}"/>
    <cellStyle name="Normal 3 3 2 2 2 4 2 5 2" xfId="25500" xr:uid="{00000000-0005-0000-0000-000083630000}"/>
    <cellStyle name="Normal 3 3 2 2 2 4 2 5 2 2" xfId="25501" xr:uid="{00000000-0005-0000-0000-000084630000}"/>
    <cellStyle name="Normal 3 3 2 2 2 4 2 5 2 2 2" xfId="25502" xr:uid="{00000000-0005-0000-0000-000085630000}"/>
    <cellStyle name="Normal 3 3 2 2 2 4 2 5 2 3" xfId="25503" xr:uid="{00000000-0005-0000-0000-000086630000}"/>
    <cellStyle name="Normal 3 3 2 2 2 4 2 5 3" xfId="25504" xr:uid="{00000000-0005-0000-0000-000087630000}"/>
    <cellStyle name="Normal 3 3 2 2 2 4 2 5 3 2" xfId="25505" xr:uid="{00000000-0005-0000-0000-000088630000}"/>
    <cellStyle name="Normal 3 3 2 2 2 4 2 5 4" xfId="25506" xr:uid="{00000000-0005-0000-0000-000089630000}"/>
    <cellStyle name="Normal 3 3 2 2 2 4 2 6" xfId="25507" xr:uid="{00000000-0005-0000-0000-00008A630000}"/>
    <cellStyle name="Normal 3 3 2 2 2 4 2 6 2" xfId="25508" xr:uid="{00000000-0005-0000-0000-00008B630000}"/>
    <cellStyle name="Normal 3 3 2 2 2 4 2 6 2 2" xfId="25509" xr:uid="{00000000-0005-0000-0000-00008C630000}"/>
    <cellStyle name="Normal 3 3 2 2 2 4 2 6 3" xfId="25510" xr:uid="{00000000-0005-0000-0000-00008D630000}"/>
    <cellStyle name="Normal 3 3 2 2 2 4 2 7" xfId="25511" xr:uid="{00000000-0005-0000-0000-00008E630000}"/>
    <cellStyle name="Normal 3 3 2 2 2 4 2 7 2" xfId="25512" xr:uid="{00000000-0005-0000-0000-00008F630000}"/>
    <cellStyle name="Normal 3 3 2 2 2 4 2 8" xfId="25513" xr:uid="{00000000-0005-0000-0000-000090630000}"/>
    <cellStyle name="Normal 3 3 2 2 2 4 2 8 2" xfId="25514" xr:uid="{00000000-0005-0000-0000-000091630000}"/>
    <cellStyle name="Normal 3 3 2 2 2 4 2 9" xfId="25515" xr:uid="{00000000-0005-0000-0000-000092630000}"/>
    <cellStyle name="Normal 3 3 2 2 2 4 3" xfId="25516" xr:uid="{00000000-0005-0000-0000-000093630000}"/>
    <cellStyle name="Normal 3 3 2 2 2 4 3 2" xfId="25517" xr:uid="{00000000-0005-0000-0000-000094630000}"/>
    <cellStyle name="Normal 3 3 2 2 2 4 3 2 2" xfId="25518" xr:uid="{00000000-0005-0000-0000-000095630000}"/>
    <cellStyle name="Normal 3 3 2 2 2 4 3 2 2 2" xfId="25519" xr:uid="{00000000-0005-0000-0000-000096630000}"/>
    <cellStyle name="Normal 3 3 2 2 2 4 3 2 2 2 2" xfId="25520" xr:uid="{00000000-0005-0000-0000-000097630000}"/>
    <cellStyle name="Normal 3 3 2 2 2 4 3 2 2 2 2 2" xfId="25521" xr:uid="{00000000-0005-0000-0000-000098630000}"/>
    <cellStyle name="Normal 3 3 2 2 2 4 3 2 2 2 3" xfId="25522" xr:uid="{00000000-0005-0000-0000-000099630000}"/>
    <cellStyle name="Normal 3 3 2 2 2 4 3 2 2 3" xfId="25523" xr:uid="{00000000-0005-0000-0000-00009A630000}"/>
    <cellStyle name="Normal 3 3 2 2 2 4 3 2 2 3 2" xfId="25524" xr:uid="{00000000-0005-0000-0000-00009B630000}"/>
    <cellStyle name="Normal 3 3 2 2 2 4 3 2 2 4" xfId="25525" xr:uid="{00000000-0005-0000-0000-00009C630000}"/>
    <cellStyle name="Normal 3 3 2 2 2 4 3 2 3" xfId="25526" xr:uid="{00000000-0005-0000-0000-00009D630000}"/>
    <cellStyle name="Normal 3 3 2 2 2 4 3 2 3 2" xfId="25527" xr:uid="{00000000-0005-0000-0000-00009E630000}"/>
    <cellStyle name="Normal 3 3 2 2 2 4 3 2 3 2 2" xfId="25528" xr:uid="{00000000-0005-0000-0000-00009F630000}"/>
    <cellStyle name="Normal 3 3 2 2 2 4 3 2 3 3" xfId="25529" xr:uid="{00000000-0005-0000-0000-0000A0630000}"/>
    <cellStyle name="Normal 3 3 2 2 2 4 3 2 4" xfId="25530" xr:uid="{00000000-0005-0000-0000-0000A1630000}"/>
    <cellStyle name="Normal 3 3 2 2 2 4 3 2 4 2" xfId="25531" xr:uid="{00000000-0005-0000-0000-0000A2630000}"/>
    <cellStyle name="Normal 3 3 2 2 2 4 3 2 5" xfId="25532" xr:uid="{00000000-0005-0000-0000-0000A3630000}"/>
    <cellStyle name="Normal 3 3 2 2 2 4 3 3" xfId="25533" xr:uid="{00000000-0005-0000-0000-0000A4630000}"/>
    <cellStyle name="Normal 3 3 2 2 2 4 3 3 2" xfId="25534" xr:uid="{00000000-0005-0000-0000-0000A5630000}"/>
    <cellStyle name="Normal 3 3 2 2 2 4 3 3 2 2" xfId="25535" xr:uid="{00000000-0005-0000-0000-0000A6630000}"/>
    <cellStyle name="Normal 3 3 2 2 2 4 3 3 2 2 2" xfId="25536" xr:uid="{00000000-0005-0000-0000-0000A7630000}"/>
    <cellStyle name="Normal 3 3 2 2 2 4 3 3 2 3" xfId="25537" xr:uid="{00000000-0005-0000-0000-0000A8630000}"/>
    <cellStyle name="Normal 3 3 2 2 2 4 3 3 3" xfId="25538" xr:uid="{00000000-0005-0000-0000-0000A9630000}"/>
    <cellStyle name="Normal 3 3 2 2 2 4 3 3 3 2" xfId="25539" xr:uid="{00000000-0005-0000-0000-0000AA630000}"/>
    <cellStyle name="Normal 3 3 2 2 2 4 3 3 4" xfId="25540" xr:uid="{00000000-0005-0000-0000-0000AB630000}"/>
    <cellStyle name="Normal 3 3 2 2 2 4 3 4" xfId="25541" xr:uid="{00000000-0005-0000-0000-0000AC630000}"/>
    <cellStyle name="Normal 3 3 2 2 2 4 3 4 2" xfId="25542" xr:uid="{00000000-0005-0000-0000-0000AD630000}"/>
    <cellStyle name="Normal 3 3 2 2 2 4 3 4 2 2" xfId="25543" xr:uid="{00000000-0005-0000-0000-0000AE630000}"/>
    <cellStyle name="Normal 3 3 2 2 2 4 3 4 2 2 2" xfId="25544" xr:uid="{00000000-0005-0000-0000-0000AF630000}"/>
    <cellStyle name="Normal 3 3 2 2 2 4 3 4 2 3" xfId="25545" xr:uid="{00000000-0005-0000-0000-0000B0630000}"/>
    <cellStyle name="Normal 3 3 2 2 2 4 3 4 3" xfId="25546" xr:uid="{00000000-0005-0000-0000-0000B1630000}"/>
    <cellStyle name="Normal 3 3 2 2 2 4 3 4 3 2" xfId="25547" xr:uid="{00000000-0005-0000-0000-0000B2630000}"/>
    <cellStyle name="Normal 3 3 2 2 2 4 3 4 4" xfId="25548" xr:uid="{00000000-0005-0000-0000-0000B3630000}"/>
    <cellStyle name="Normal 3 3 2 2 2 4 3 5" xfId="25549" xr:uid="{00000000-0005-0000-0000-0000B4630000}"/>
    <cellStyle name="Normal 3 3 2 2 2 4 3 5 2" xfId="25550" xr:uid="{00000000-0005-0000-0000-0000B5630000}"/>
    <cellStyle name="Normal 3 3 2 2 2 4 3 5 2 2" xfId="25551" xr:uid="{00000000-0005-0000-0000-0000B6630000}"/>
    <cellStyle name="Normal 3 3 2 2 2 4 3 5 3" xfId="25552" xr:uid="{00000000-0005-0000-0000-0000B7630000}"/>
    <cellStyle name="Normal 3 3 2 2 2 4 3 6" xfId="25553" xr:uid="{00000000-0005-0000-0000-0000B8630000}"/>
    <cellStyle name="Normal 3 3 2 2 2 4 3 6 2" xfId="25554" xr:uid="{00000000-0005-0000-0000-0000B9630000}"/>
    <cellStyle name="Normal 3 3 2 2 2 4 3 7" xfId="25555" xr:uid="{00000000-0005-0000-0000-0000BA630000}"/>
    <cellStyle name="Normal 3 3 2 2 2 4 3 7 2" xfId="25556" xr:uid="{00000000-0005-0000-0000-0000BB630000}"/>
    <cellStyle name="Normal 3 3 2 2 2 4 3 8" xfId="25557" xr:uid="{00000000-0005-0000-0000-0000BC630000}"/>
    <cellStyle name="Normal 3 3 2 2 2 4 4" xfId="25558" xr:uid="{00000000-0005-0000-0000-0000BD630000}"/>
    <cellStyle name="Normal 3 3 2 2 2 4 4 2" xfId="25559" xr:uid="{00000000-0005-0000-0000-0000BE630000}"/>
    <cellStyle name="Normal 3 3 2 2 2 4 4 2 2" xfId="25560" xr:uid="{00000000-0005-0000-0000-0000BF630000}"/>
    <cellStyle name="Normal 3 3 2 2 2 4 4 2 2 2" xfId="25561" xr:uid="{00000000-0005-0000-0000-0000C0630000}"/>
    <cellStyle name="Normal 3 3 2 2 2 4 4 2 2 2 2" xfId="25562" xr:uid="{00000000-0005-0000-0000-0000C1630000}"/>
    <cellStyle name="Normal 3 3 2 2 2 4 4 2 2 3" xfId="25563" xr:uid="{00000000-0005-0000-0000-0000C2630000}"/>
    <cellStyle name="Normal 3 3 2 2 2 4 4 2 3" xfId="25564" xr:uid="{00000000-0005-0000-0000-0000C3630000}"/>
    <cellStyle name="Normal 3 3 2 2 2 4 4 2 3 2" xfId="25565" xr:uid="{00000000-0005-0000-0000-0000C4630000}"/>
    <cellStyle name="Normal 3 3 2 2 2 4 4 2 4" xfId="25566" xr:uid="{00000000-0005-0000-0000-0000C5630000}"/>
    <cellStyle name="Normal 3 3 2 2 2 4 4 3" xfId="25567" xr:uid="{00000000-0005-0000-0000-0000C6630000}"/>
    <cellStyle name="Normal 3 3 2 2 2 4 4 3 2" xfId="25568" xr:uid="{00000000-0005-0000-0000-0000C7630000}"/>
    <cellStyle name="Normal 3 3 2 2 2 4 4 3 2 2" xfId="25569" xr:uid="{00000000-0005-0000-0000-0000C8630000}"/>
    <cellStyle name="Normal 3 3 2 2 2 4 4 3 3" xfId="25570" xr:uid="{00000000-0005-0000-0000-0000C9630000}"/>
    <cellStyle name="Normal 3 3 2 2 2 4 4 4" xfId="25571" xr:uid="{00000000-0005-0000-0000-0000CA630000}"/>
    <cellStyle name="Normal 3 3 2 2 2 4 4 4 2" xfId="25572" xr:uid="{00000000-0005-0000-0000-0000CB630000}"/>
    <cellStyle name="Normal 3 3 2 2 2 4 4 5" xfId="25573" xr:uid="{00000000-0005-0000-0000-0000CC630000}"/>
    <cellStyle name="Normal 3 3 2 2 2 4 5" xfId="25574" xr:uid="{00000000-0005-0000-0000-0000CD630000}"/>
    <cellStyle name="Normal 3 3 2 2 2 4 5 2" xfId="25575" xr:uid="{00000000-0005-0000-0000-0000CE630000}"/>
    <cellStyle name="Normal 3 3 2 2 2 4 5 2 2" xfId="25576" xr:uid="{00000000-0005-0000-0000-0000CF630000}"/>
    <cellStyle name="Normal 3 3 2 2 2 4 5 2 2 2" xfId="25577" xr:uid="{00000000-0005-0000-0000-0000D0630000}"/>
    <cellStyle name="Normal 3 3 2 2 2 4 5 2 3" xfId="25578" xr:uid="{00000000-0005-0000-0000-0000D1630000}"/>
    <cellStyle name="Normal 3 3 2 2 2 4 5 3" xfId="25579" xr:uid="{00000000-0005-0000-0000-0000D2630000}"/>
    <cellStyle name="Normal 3 3 2 2 2 4 5 3 2" xfId="25580" xr:uid="{00000000-0005-0000-0000-0000D3630000}"/>
    <cellStyle name="Normal 3 3 2 2 2 4 5 4" xfId="25581" xr:uid="{00000000-0005-0000-0000-0000D4630000}"/>
    <cellStyle name="Normal 3 3 2 2 2 4 6" xfId="25582" xr:uid="{00000000-0005-0000-0000-0000D5630000}"/>
    <cellStyle name="Normal 3 3 2 2 2 4 6 2" xfId="25583" xr:uid="{00000000-0005-0000-0000-0000D6630000}"/>
    <cellStyle name="Normal 3 3 2 2 2 4 6 2 2" xfId="25584" xr:uid="{00000000-0005-0000-0000-0000D7630000}"/>
    <cellStyle name="Normal 3 3 2 2 2 4 6 2 2 2" xfId="25585" xr:uid="{00000000-0005-0000-0000-0000D8630000}"/>
    <cellStyle name="Normal 3 3 2 2 2 4 6 2 3" xfId="25586" xr:uid="{00000000-0005-0000-0000-0000D9630000}"/>
    <cellStyle name="Normal 3 3 2 2 2 4 6 3" xfId="25587" xr:uid="{00000000-0005-0000-0000-0000DA630000}"/>
    <cellStyle name="Normal 3 3 2 2 2 4 6 3 2" xfId="25588" xr:uid="{00000000-0005-0000-0000-0000DB630000}"/>
    <cellStyle name="Normal 3 3 2 2 2 4 6 4" xfId="25589" xr:uid="{00000000-0005-0000-0000-0000DC630000}"/>
    <cellStyle name="Normal 3 3 2 2 2 4 7" xfId="25590" xr:uid="{00000000-0005-0000-0000-0000DD630000}"/>
    <cellStyle name="Normal 3 3 2 2 2 4 7 2" xfId="25591" xr:uid="{00000000-0005-0000-0000-0000DE630000}"/>
    <cellStyle name="Normal 3 3 2 2 2 4 7 2 2" xfId="25592" xr:uid="{00000000-0005-0000-0000-0000DF630000}"/>
    <cellStyle name="Normal 3 3 2 2 2 4 7 3" xfId="25593" xr:uid="{00000000-0005-0000-0000-0000E0630000}"/>
    <cellStyle name="Normal 3 3 2 2 2 4 8" xfId="25594" xr:uid="{00000000-0005-0000-0000-0000E1630000}"/>
    <cellStyle name="Normal 3 3 2 2 2 4 8 2" xfId="25595" xr:uid="{00000000-0005-0000-0000-0000E2630000}"/>
    <cellStyle name="Normal 3 3 2 2 2 4 9" xfId="25596" xr:uid="{00000000-0005-0000-0000-0000E3630000}"/>
    <cellStyle name="Normal 3 3 2 2 2 4 9 2" xfId="25597" xr:uid="{00000000-0005-0000-0000-0000E4630000}"/>
    <cellStyle name="Normal 3 3 2 2 2 5" xfId="25598" xr:uid="{00000000-0005-0000-0000-0000E5630000}"/>
    <cellStyle name="Normal 3 3 2 2 2 5 2" xfId="25599" xr:uid="{00000000-0005-0000-0000-0000E6630000}"/>
    <cellStyle name="Normal 3 3 2 2 2 5 2 2" xfId="25600" xr:uid="{00000000-0005-0000-0000-0000E7630000}"/>
    <cellStyle name="Normal 3 3 2 2 2 5 2 2 2" xfId="25601" xr:uid="{00000000-0005-0000-0000-0000E8630000}"/>
    <cellStyle name="Normal 3 3 2 2 2 5 2 2 2 2" xfId="25602" xr:uid="{00000000-0005-0000-0000-0000E9630000}"/>
    <cellStyle name="Normal 3 3 2 2 2 5 2 2 2 2 2" xfId="25603" xr:uid="{00000000-0005-0000-0000-0000EA630000}"/>
    <cellStyle name="Normal 3 3 2 2 2 5 2 2 2 2 2 2" xfId="25604" xr:uid="{00000000-0005-0000-0000-0000EB630000}"/>
    <cellStyle name="Normal 3 3 2 2 2 5 2 2 2 2 3" xfId="25605" xr:uid="{00000000-0005-0000-0000-0000EC630000}"/>
    <cellStyle name="Normal 3 3 2 2 2 5 2 2 2 3" xfId="25606" xr:uid="{00000000-0005-0000-0000-0000ED630000}"/>
    <cellStyle name="Normal 3 3 2 2 2 5 2 2 2 3 2" xfId="25607" xr:uid="{00000000-0005-0000-0000-0000EE630000}"/>
    <cellStyle name="Normal 3 3 2 2 2 5 2 2 2 4" xfId="25608" xr:uid="{00000000-0005-0000-0000-0000EF630000}"/>
    <cellStyle name="Normal 3 3 2 2 2 5 2 2 3" xfId="25609" xr:uid="{00000000-0005-0000-0000-0000F0630000}"/>
    <cellStyle name="Normal 3 3 2 2 2 5 2 2 3 2" xfId="25610" xr:uid="{00000000-0005-0000-0000-0000F1630000}"/>
    <cellStyle name="Normal 3 3 2 2 2 5 2 2 3 2 2" xfId="25611" xr:uid="{00000000-0005-0000-0000-0000F2630000}"/>
    <cellStyle name="Normal 3 3 2 2 2 5 2 2 3 3" xfId="25612" xr:uid="{00000000-0005-0000-0000-0000F3630000}"/>
    <cellStyle name="Normal 3 3 2 2 2 5 2 2 4" xfId="25613" xr:uid="{00000000-0005-0000-0000-0000F4630000}"/>
    <cellStyle name="Normal 3 3 2 2 2 5 2 2 4 2" xfId="25614" xr:uid="{00000000-0005-0000-0000-0000F5630000}"/>
    <cellStyle name="Normal 3 3 2 2 2 5 2 2 5" xfId="25615" xr:uid="{00000000-0005-0000-0000-0000F6630000}"/>
    <cellStyle name="Normal 3 3 2 2 2 5 2 3" xfId="25616" xr:uid="{00000000-0005-0000-0000-0000F7630000}"/>
    <cellStyle name="Normal 3 3 2 2 2 5 2 3 2" xfId="25617" xr:uid="{00000000-0005-0000-0000-0000F8630000}"/>
    <cellStyle name="Normal 3 3 2 2 2 5 2 3 2 2" xfId="25618" xr:uid="{00000000-0005-0000-0000-0000F9630000}"/>
    <cellStyle name="Normal 3 3 2 2 2 5 2 3 2 2 2" xfId="25619" xr:uid="{00000000-0005-0000-0000-0000FA630000}"/>
    <cellStyle name="Normal 3 3 2 2 2 5 2 3 2 3" xfId="25620" xr:uid="{00000000-0005-0000-0000-0000FB630000}"/>
    <cellStyle name="Normal 3 3 2 2 2 5 2 3 3" xfId="25621" xr:uid="{00000000-0005-0000-0000-0000FC630000}"/>
    <cellStyle name="Normal 3 3 2 2 2 5 2 3 3 2" xfId="25622" xr:uid="{00000000-0005-0000-0000-0000FD630000}"/>
    <cellStyle name="Normal 3 3 2 2 2 5 2 3 4" xfId="25623" xr:uid="{00000000-0005-0000-0000-0000FE630000}"/>
    <cellStyle name="Normal 3 3 2 2 2 5 2 4" xfId="25624" xr:uid="{00000000-0005-0000-0000-0000FF630000}"/>
    <cellStyle name="Normal 3 3 2 2 2 5 2 4 2" xfId="25625" xr:uid="{00000000-0005-0000-0000-000000640000}"/>
    <cellStyle name="Normal 3 3 2 2 2 5 2 4 2 2" xfId="25626" xr:uid="{00000000-0005-0000-0000-000001640000}"/>
    <cellStyle name="Normal 3 3 2 2 2 5 2 4 2 2 2" xfId="25627" xr:uid="{00000000-0005-0000-0000-000002640000}"/>
    <cellStyle name="Normal 3 3 2 2 2 5 2 4 2 3" xfId="25628" xr:uid="{00000000-0005-0000-0000-000003640000}"/>
    <cellStyle name="Normal 3 3 2 2 2 5 2 4 3" xfId="25629" xr:uid="{00000000-0005-0000-0000-000004640000}"/>
    <cellStyle name="Normal 3 3 2 2 2 5 2 4 3 2" xfId="25630" xr:uid="{00000000-0005-0000-0000-000005640000}"/>
    <cellStyle name="Normal 3 3 2 2 2 5 2 4 4" xfId="25631" xr:uid="{00000000-0005-0000-0000-000006640000}"/>
    <cellStyle name="Normal 3 3 2 2 2 5 2 5" xfId="25632" xr:uid="{00000000-0005-0000-0000-000007640000}"/>
    <cellStyle name="Normal 3 3 2 2 2 5 2 5 2" xfId="25633" xr:uid="{00000000-0005-0000-0000-000008640000}"/>
    <cellStyle name="Normal 3 3 2 2 2 5 2 5 2 2" xfId="25634" xr:uid="{00000000-0005-0000-0000-000009640000}"/>
    <cellStyle name="Normal 3 3 2 2 2 5 2 5 3" xfId="25635" xr:uid="{00000000-0005-0000-0000-00000A640000}"/>
    <cellStyle name="Normal 3 3 2 2 2 5 2 6" xfId="25636" xr:uid="{00000000-0005-0000-0000-00000B640000}"/>
    <cellStyle name="Normal 3 3 2 2 2 5 2 6 2" xfId="25637" xr:uid="{00000000-0005-0000-0000-00000C640000}"/>
    <cellStyle name="Normal 3 3 2 2 2 5 2 7" xfId="25638" xr:uid="{00000000-0005-0000-0000-00000D640000}"/>
    <cellStyle name="Normal 3 3 2 2 2 5 2 7 2" xfId="25639" xr:uid="{00000000-0005-0000-0000-00000E640000}"/>
    <cellStyle name="Normal 3 3 2 2 2 5 2 8" xfId="25640" xr:uid="{00000000-0005-0000-0000-00000F640000}"/>
    <cellStyle name="Normal 3 3 2 2 2 5 3" xfId="25641" xr:uid="{00000000-0005-0000-0000-000010640000}"/>
    <cellStyle name="Normal 3 3 2 2 2 5 3 2" xfId="25642" xr:uid="{00000000-0005-0000-0000-000011640000}"/>
    <cellStyle name="Normal 3 3 2 2 2 5 3 2 2" xfId="25643" xr:uid="{00000000-0005-0000-0000-000012640000}"/>
    <cellStyle name="Normal 3 3 2 2 2 5 3 2 2 2" xfId="25644" xr:uid="{00000000-0005-0000-0000-000013640000}"/>
    <cellStyle name="Normal 3 3 2 2 2 5 3 2 2 2 2" xfId="25645" xr:uid="{00000000-0005-0000-0000-000014640000}"/>
    <cellStyle name="Normal 3 3 2 2 2 5 3 2 2 3" xfId="25646" xr:uid="{00000000-0005-0000-0000-000015640000}"/>
    <cellStyle name="Normal 3 3 2 2 2 5 3 2 3" xfId="25647" xr:uid="{00000000-0005-0000-0000-000016640000}"/>
    <cellStyle name="Normal 3 3 2 2 2 5 3 2 3 2" xfId="25648" xr:uid="{00000000-0005-0000-0000-000017640000}"/>
    <cellStyle name="Normal 3 3 2 2 2 5 3 2 4" xfId="25649" xr:uid="{00000000-0005-0000-0000-000018640000}"/>
    <cellStyle name="Normal 3 3 2 2 2 5 3 3" xfId="25650" xr:uid="{00000000-0005-0000-0000-000019640000}"/>
    <cellStyle name="Normal 3 3 2 2 2 5 3 3 2" xfId="25651" xr:uid="{00000000-0005-0000-0000-00001A640000}"/>
    <cellStyle name="Normal 3 3 2 2 2 5 3 3 2 2" xfId="25652" xr:uid="{00000000-0005-0000-0000-00001B640000}"/>
    <cellStyle name="Normal 3 3 2 2 2 5 3 3 3" xfId="25653" xr:uid="{00000000-0005-0000-0000-00001C640000}"/>
    <cellStyle name="Normal 3 3 2 2 2 5 3 4" xfId="25654" xr:uid="{00000000-0005-0000-0000-00001D640000}"/>
    <cellStyle name="Normal 3 3 2 2 2 5 3 4 2" xfId="25655" xr:uid="{00000000-0005-0000-0000-00001E640000}"/>
    <cellStyle name="Normal 3 3 2 2 2 5 3 5" xfId="25656" xr:uid="{00000000-0005-0000-0000-00001F640000}"/>
    <cellStyle name="Normal 3 3 2 2 2 5 4" xfId="25657" xr:uid="{00000000-0005-0000-0000-000020640000}"/>
    <cellStyle name="Normal 3 3 2 2 2 5 4 2" xfId="25658" xr:uid="{00000000-0005-0000-0000-000021640000}"/>
    <cellStyle name="Normal 3 3 2 2 2 5 4 2 2" xfId="25659" xr:uid="{00000000-0005-0000-0000-000022640000}"/>
    <cellStyle name="Normal 3 3 2 2 2 5 4 2 2 2" xfId="25660" xr:uid="{00000000-0005-0000-0000-000023640000}"/>
    <cellStyle name="Normal 3 3 2 2 2 5 4 2 3" xfId="25661" xr:uid="{00000000-0005-0000-0000-000024640000}"/>
    <cellStyle name="Normal 3 3 2 2 2 5 4 3" xfId="25662" xr:uid="{00000000-0005-0000-0000-000025640000}"/>
    <cellStyle name="Normal 3 3 2 2 2 5 4 3 2" xfId="25663" xr:uid="{00000000-0005-0000-0000-000026640000}"/>
    <cellStyle name="Normal 3 3 2 2 2 5 4 4" xfId="25664" xr:uid="{00000000-0005-0000-0000-000027640000}"/>
    <cellStyle name="Normal 3 3 2 2 2 5 5" xfId="25665" xr:uid="{00000000-0005-0000-0000-000028640000}"/>
    <cellStyle name="Normal 3 3 2 2 2 5 5 2" xfId="25666" xr:uid="{00000000-0005-0000-0000-000029640000}"/>
    <cellStyle name="Normal 3 3 2 2 2 5 5 2 2" xfId="25667" xr:uid="{00000000-0005-0000-0000-00002A640000}"/>
    <cellStyle name="Normal 3 3 2 2 2 5 5 2 2 2" xfId="25668" xr:uid="{00000000-0005-0000-0000-00002B640000}"/>
    <cellStyle name="Normal 3 3 2 2 2 5 5 2 3" xfId="25669" xr:uid="{00000000-0005-0000-0000-00002C640000}"/>
    <cellStyle name="Normal 3 3 2 2 2 5 5 3" xfId="25670" xr:uid="{00000000-0005-0000-0000-00002D640000}"/>
    <cellStyle name="Normal 3 3 2 2 2 5 5 3 2" xfId="25671" xr:uid="{00000000-0005-0000-0000-00002E640000}"/>
    <cellStyle name="Normal 3 3 2 2 2 5 5 4" xfId="25672" xr:uid="{00000000-0005-0000-0000-00002F640000}"/>
    <cellStyle name="Normal 3 3 2 2 2 5 6" xfId="25673" xr:uid="{00000000-0005-0000-0000-000030640000}"/>
    <cellStyle name="Normal 3 3 2 2 2 5 6 2" xfId="25674" xr:uid="{00000000-0005-0000-0000-000031640000}"/>
    <cellStyle name="Normal 3 3 2 2 2 5 6 2 2" xfId="25675" xr:uid="{00000000-0005-0000-0000-000032640000}"/>
    <cellStyle name="Normal 3 3 2 2 2 5 6 3" xfId="25676" xr:uid="{00000000-0005-0000-0000-000033640000}"/>
    <cellStyle name="Normal 3 3 2 2 2 5 7" xfId="25677" xr:uid="{00000000-0005-0000-0000-000034640000}"/>
    <cellStyle name="Normal 3 3 2 2 2 5 7 2" xfId="25678" xr:uid="{00000000-0005-0000-0000-000035640000}"/>
    <cellStyle name="Normal 3 3 2 2 2 5 8" xfId="25679" xr:uid="{00000000-0005-0000-0000-000036640000}"/>
    <cellStyle name="Normal 3 3 2 2 2 5 8 2" xfId="25680" xr:uid="{00000000-0005-0000-0000-000037640000}"/>
    <cellStyle name="Normal 3 3 2 2 2 5 9" xfId="25681" xr:uid="{00000000-0005-0000-0000-000038640000}"/>
    <cellStyle name="Normal 3 3 2 2 2 6" xfId="25682" xr:uid="{00000000-0005-0000-0000-000039640000}"/>
    <cellStyle name="Normal 3 3 2 2 2 6 2" xfId="25683" xr:uid="{00000000-0005-0000-0000-00003A640000}"/>
    <cellStyle name="Normal 3 3 2 2 2 6 2 2" xfId="25684" xr:uid="{00000000-0005-0000-0000-00003B640000}"/>
    <cellStyle name="Normal 3 3 2 2 2 6 2 2 2" xfId="25685" xr:uid="{00000000-0005-0000-0000-00003C640000}"/>
    <cellStyle name="Normal 3 3 2 2 2 6 2 2 2 2" xfId="25686" xr:uid="{00000000-0005-0000-0000-00003D640000}"/>
    <cellStyle name="Normal 3 3 2 2 2 6 2 2 2 2 2" xfId="25687" xr:uid="{00000000-0005-0000-0000-00003E640000}"/>
    <cellStyle name="Normal 3 3 2 2 2 6 2 2 2 3" xfId="25688" xr:uid="{00000000-0005-0000-0000-00003F640000}"/>
    <cellStyle name="Normal 3 3 2 2 2 6 2 2 3" xfId="25689" xr:uid="{00000000-0005-0000-0000-000040640000}"/>
    <cellStyle name="Normal 3 3 2 2 2 6 2 2 3 2" xfId="25690" xr:uid="{00000000-0005-0000-0000-000041640000}"/>
    <cellStyle name="Normal 3 3 2 2 2 6 2 2 4" xfId="25691" xr:uid="{00000000-0005-0000-0000-000042640000}"/>
    <cellStyle name="Normal 3 3 2 2 2 6 2 3" xfId="25692" xr:uid="{00000000-0005-0000-0000-000043640000}"/>
    <cellStyle name="Normal 3 3 2 2 2 6 2 3 2" xfId="25693" xr:uid="{00000000-0005-0000-0000-000044640000}"/>
    <cellStyle name="Normal 3 3 2 2 2 6 2 3 2 2" xfId="25694" xr:uid="{00000000-0005-0000-0000-000045640000}"/>
    <cellStyle name="Normal 3 3 2 2 2 6 2 3 3" xfId="25695" xr:uid="{00000000-0005-0000-0000-000046640000}"/>
    <cellStyle name="Normal 3 3 2 2 2 6 2 4" xfId="25696" xr:uid="{00000000-0005-0000-0000-000047640000}"/>
    <cellStyle name="Normal 3 3 2 2 2 6 2 4 2" xfId="25697" xr:uid="{00000000-0005-0000-0000-000048640000}"/>
    <cellStyle name="Normal 3 3 2 2 2 6 2 5" xfId="25698" xr:uid="{00000000-0005-0000-0000-000049640000}"/>
    <cellStyle name="Normal 3 3 2 2 2 6 3" xfId="25699" xr:uid="{00000000-0005-0000-0000-00004A640000}"/>
    <cellStyle name="Normal 3 3 2 2 2 6 3 2" xfId="25700" xr:uid="{00000000-0005-0000-0000-00004B640000}"/>
    <cellStyle name="Normal 3 3 2 2 2 6 3 2 2" xfId="25701" xr:uid="{00000000-0005-0000-0000-00004C640000}"/>
    <cellStyle name="Normal 3 3 2 2 2 6 3 2 2 2" xfId="25702" xr:uid="{00000000-0005-0000-0000-00004D640000}"/>
    <cellStyle name="Normal 3 3 2 2 2 6 3 2 3" xfId="25703" xr:uid="{00000000-0005-0000-0000-00004E640000}"/>
    <cellStyle name="Normal 3 3 2 2 2 6 3 3" xfId="25704" xr:uid="{00000000-0005-0000-0000-00004F640000}"/>
    <cellStyle name="Normal 3 3 2 2 2 6 3 3 2" xfId="25705" xr:uid="{00000000-0005-0000-0000-000050640000}"/>
    <cellStyle name="Normal 3 3 2 2 2 6 3 4" xfId="25706" xr:uid="{00000000-0005-0000-0000-000051640000}"/>
    <cellStyle name="Normal 3 3 2 2 2 6 4" xfId="25707" xr:uid="{00000000-0005-0000-0000-000052640000}"/>
    <cellStyle name="Normal 3 3 2 2 2 6 4 2" xfId="25708" xr:uid="{00000000-0005-0000-0000-000053640000}"/>
    <cellStyle name="Normal 3 3 2 2 2 6 4 2 2" xfId="25709" xr:uid="{00000000-0005-0000-0000-000054640000}"/>
    <cellStyle name="Normal 3 3 2 2 2 6 4 2 2 2" xfId="25710" xr:uid="{00000000-0005-0000-0000-000055640000}"/>
    <cellStyle name="Normal 3 3 2 2 2 6 4 2 3" xfId="25711" xr:uid="{00000000-0005-0000-0000-000056640000}"/>
    <cellStyle name="Normal 3 3 2 2 2 6 4 3" xfId="25712" xr:uid="{00000000-0005-0000-0000-000057640000}"/>
    <cellStyle name="Normal 3 3 2 2 2 6 4 3 2" xfId="25713" xr:uid="{00000000-0005-0000-0000-000058640000}"/>
    <cellStyle name="Normal 3 3 2 2 2 6 4 4" xfId="25714" xr:uid="{00000000-0005-0000-0000-000059640000}"/>
    <cellStyle name="Normal 3 3 2 2 2 6 5" xfId="25715" xr:uid="{00000000-0005-0000-0000-00005A640000}"/>
    <cellStyle name="Normal 3 3 2 2 2 6 5 2" xfId="25716" xr:uid="{00000000-0005-0000-0000-00005B640000}"/>
    <cellStyle name="Normal 3 3 2 2 2 6 5 2 2" xfId="25717" xr:uid="{00000000-0005-0000-0000-00005C640000}"/>
    <cellStyle name="Normal 3 3 2 2 2 6 5 3" xfId="25718" xr:uid="{00000000-0005-0000-0000-00005D640000}"/>
    <cellStyle name="Normal 3 3 2 2 2 6 6" xfId="25719" xr:uid="{00000000-0005-0000-0000-00005E640000}"/>
    <cellStyle name="Normal 3 3 2 2 2 6 6 2" xfId="25720" xr:uid="{00000000-0005-0000-0000-00005F640000}"/>
    <cellStyle name="Normal 3 3 2 2 2 6 7" xfId="25721" xr:uid="{00000000-0005-0000-0000-000060640000}"/>
    <cellStyle name="Normal 3 3 2 2 2 6 7 2" xfId="25722" xr:uid="{00000000-0005-0000-0000-000061640000}"/>
    <cellStyle name="Normal 3 3 2 2 2 6 8" xfId="25723" xr:uid="{00000000-0005-0000-0000-000062640000}"/>
    <cellStyle name="Normal 3 3 2 2 2 7" xfId="25724" xr:uid="{00000000-0005-0000-0000-000063640000}"/>
    <cellStyle name="Normal 3 3 2 2 2 7 2" xfId="25725" xr:uid="{00000000-0005-0000-0000-000064640000}"/>
    <cellStyle name="Normal 3 3 2 2 2 7 2 2" xfId="25726" xr:uid="{00000000-0005-0000-0000-000065640000}"/>
    <cellStyle name="Normal 3 3 2 2 2 7 2 2 2" xfId="25727" xr:uid="{00000000-0005-0000-0000-000066640000}"/>
    <cellStyle name="Normal 3 3 2 2 2 7 2 2 2 2" xfId="25728" xr:uid="{00000000-0005-0000-0000-000067640000}"/>
    <cellStyle name="Normal 3 3 2 2 2 7 2 2 2 2 2" xfId="25729" xr:uid="{00000000-0005-0000-0000-000068640000}"/>
    <cellStyle name="Normal 3 3 2 2 2 7 2 2 2 3" xfId="25730" xr:uid="{00000000-0005-0000-0000-000069640000}"/>
    <cellStyle name="Normal 3 3 2 2 2 7 2 2 3" xfId="25731" xr:uid="{00000000-0005-0000-0000-00006A640000}"/>
    <cellStyle name="Normal 3 3 2 2 2 7 2 2 3 2" xfId="25732" xr:uid="{00000000-0005-0000-0000-00006B640000}"/>
    <cellStyle name="Normal 3 3 2 2 2 7 2 2 4" xfId="25733" xr:uid="{00000000-0005-0000-0000-00006C640000}"/>
    <cellStyle name="Normal 3 3 2 2 2 7 2 3" xfId="25734" xr:uid="{00000000-0005-0000-0000-00006D640000}"/>
    <cellStyle name="Normal 3 3 2 2 2 7 2 3 2" xfId="25735" xr:uid="{00000000-0005-0000-0000-00006E640000}"/>
    <cellStyle name="Normal 3 3 2 2 2 7 2 3 2 2" xfId="25736" xr:uid="{00000000-0005-0000-0000-00006F640000}"/>
    <cellStyle name="Normal 3 3 2 2 2 7 2 3 3" xfId="25737" xr:uid="{00000000-0005-0000-0000-000070640000}"/>
    <cellStyle name="Normal 3 3 2 2 2 7 2 4" xfId="25738" xr:uid="{00000000-0005-0000-0000-000071640000}"/>
    <cellStyle name="Normal 3 3 2 2 2 7 2 4 2" xfId="25739" xr:uid="{00000000-0005-0000-0000-000072640000}"/>
    <cellStyle name="Normal 3 3 2 2 2 7 2 5" xfId="25740" xr:uid="{00000000-0005-0000-0000-000073640000}"/>
    <cellStyle name="Normal 3 3 2 2 2 7 3" xfId="25741" xr:uid="{00000000-0005-0000-0000-000074640000}"/>
    <cellStyle name="Normal 3 3 2 2 2 7 3 2" xfId="25742" xr:uid="{00000000-0005-0000-0000-000075640000}"/>
    <cellStyle name="Normal 3 3 2 2 2 7 3 2 2" xfId="25743" xr:uid="{00000000-0005-0000-0000-000076640000}"/>
    <cellStyle name="Normal 3 3 2 2 2 7 3 2 2 2" xfId="25744" xr:uid="{00000000-0005-0000-0000-000077640000}"/>
    <cellStyle name="Normal 3 3 2 2 2 7 3 2 3" xfId="25745" xr:uid="{00000000-0005-0000-0000-000078640000}"/>
    <cellStyle name="Normal 3 3 2 2 2 7 3 3" xfId="25746" xr:uid="{00000000-0005-0000-0000-000079640000}"/>
    <cellStyle name="Normal 3 3 2 2 2 7 3 3 2" xfId="25747" xr:uid="{00000000-0005-0000-0000-00007A640000}"/>
    <cellStyle name="Normal 3 3 2 2 2 7 3 4" xfId="25748" xr:uid="{00000000-0005-0000-0000-00007B640000}"/>
    <cellStyle name="Normal 3 3 2 2 2 7 4" xfId="25749" xr:uid="{00000000-0005-0000-0000-00007C640000}"/>
    <cellStyle name="Normal 3 3 2 2 2 7 4 2" xfId="25750" xr:uid="{00000000-0005-0000-0000-00007D640000}"/>
    <cellStyle name="Normal 3 3 2 2 2 7 4 2 2" xfId="25751" xr:uid="{00000000-0005-0000-0000-00007E640000}"/>
    <cellStyle name="Normal 3 3 2 2 2 7 4 3" xfId="25752" xr:uid="{00000000-0005-0000-0000-00007F640000}"/>
    <cellStyle name="Normal 3 3 2 2 2 7 5" xfId="25753" xr:uid="{00000000-0005-0000-0000-000080640000}"/>
    <cellStyle name="Normal 3 3 2 2 2 7 5 2" xfId="25754" xr:uid="{00000000-0005-0000-0000-000081640000}"/>
    <cellStyle name="Normal 3 3 2 2 2 7 6" xfId="25755" xr:uid="{00000000-0005-0000-0000-000082640000}"/>
    <cellStyle name="Normal 3 3 2 2 2 8" xfId="25756" xr:uid="{00000000-0005-0000-0000-000083640000}"/>
    <cellStyle name="Normal 3 3 2 2 2 8 2" xfId="25757" xr:uid="{00000000-0005-0000-0000-000084640000}"/>
    <cellStyle name="Normal 3 3 2 2 2 8 2 2" xfId="25758" xr:uid="{00000000-0005-0000-0000-000085640000}"/>
    <cellStyle name="Normal 3 3 2 2 2 8 2 2 2" xfId="25759" xr:uid="{00000000-0005-0000-0000-000086640000}"/>
    <cellStyle name="Normal 3 3 2 2 2 8 2 2 2 2" xfId="25760" xr:uid="{00000000-0005-0000-0000-000087640000}"/>
    <cellStyle name="Normal 3 3 2 2 2 8 2 2 2 2 2" xfId="25761" xr:uid="{00000000-0005-0000-0000-000088640000}"/>
    <cellStyle name="Normal 3 3 2 2 2 8 2 2 2 3" xfId="25762" xr:uid="{00000000-0005-0000-0000-000089640000}"/>
    <cellStyle name="Normal 3 3 2 2 2 8 2 2 3" xfId="25763" xr:uid="{00000000-0005-0000-0000-00008A640000}"/>
    <cellStyle name="Normal 3 3 2 2 2 8 2 2 3 2" xfId="25764" xr:uid="{00000000-0005-0000-0000-00008B640000}"/>
    <cellStyle name="Normal 3 3 2 2 2 8 2 2 4" xfId="25765" xr:uid="{00000000-0005-0000-0000-00008C640000}"/>
    <cellStyle name="Normal 3 3 2 2 2 8 2 3" xfId="25766" xr:uid="{00000000-0005-0000-0000-00008D640000}"/>
    <cellStyle name="Normal 3 3 2 2 2 8 2 3 2" xfId="25767" xr:uid="{00000000-0005-0000-0000-00008E640000}"/>
    <cellStyle name="Normal 3 3 2 2 2 8 2 3 2 2" xfId="25768" xr:uid="{00000000-0005-0000-0000-00008F640000}"/>
    <cellStyle name="Normal 3 3 2 2 2 8 2 3 3" xfId="25769" xr:uid="{00000000-0005-0000-0000-000090640000}"/>
    <cellStyle name="Normal 3 3 2 2 2 8 2 4" xfId="25770" xr:uid="{00000000-0005-0000-0000-000091640000}"/>
    <cellStyle name="Normal 3 3 2 2 2 8 2 4 2" xfId="25771" xr:uid="{00000000-0005-0000-0000-000092640000}"/>
    <cellStyle name="Normal 3 3 2 2 2 8 2 5" xfId="25772" xr:uid="{00000000-0005-0000-0000-000093640000}"/>
    <cellStyle name="Normal 3 3 2 2 2 8 3" xfId="25773" xr:uid="{00000000-0005-0000-0000-000094640000}"/>
    <cellStyle name="Normal 3 3 2 2 2 8 3 2" xfId="25774" xr:uid="{00000000-0005-0000-0000-000095640000}"/>
    <cellStyle name="Normal 3 3 2 2 2 8 3 2 2" xfId="25775" xr:uid="{00000000-0005-0000-0000-000096640000}"/>
    <cellStyle name="Normal 3 3 2 2 2 8 3 2 2 2" xfId="25776" xr:uid="{00000000-0005-0000-0000-000097640000}"/>
    <cellStyle name="Normal 3 3 2 2 2 8 3 2 3" xfId="25777" xr:uid="{00000000-0005-0000-0000-000098640000}"/>
    <cellStyle name="Normal 3 3 2 2 2 8 3 3" xfId="25778" xr:uid="{00000000-0005-0000-0000-000099640000}"/>
    <cellStyle name="Normal 3 3 2 2 2 8 3 3 2" xfId="25779" xr:uid="{00000000-0005-0000-0000-00009A640000}"/>
    <cellStyle name="Normal 3 3 2 2 2 8 3 4" xfId="25780" xr:uid="{00000000-0005-0000-0000-00009B640000}"/>
    <cellStyle name="Normal 3 3 2 2 2 8 4" xfId="25781" xr:uid="{00000000-0005-0000-0000-00009C640000}"/>
    <cellStyle name="Normal 3 3 2 2 2 8 4 2" xfId="25782" xr:uid="{00000000-0005-0000-0000-00009D640000}"/>
    <cellStyle name="Normal 3 3 2 2 2 8 4 2 2" xfId="25783" xr:uid="{00000000-0005-0000-0000-00009E640000}"/>
    <cellStyle name="Normal 3 3 2 2 2 8 4 3" xfId="25784" xr:uid="{00000000-0005-0000-0000-00009F640000}"/>
    <cellStyle name="Normal 3 3 2 2 2 8 5" xfId="25785" xr:uid="{00000000-0005-0000-0000-0000A0640000}"/>
    <cellStyle name="Normal 3 3 2 2 2 8 5 2" xfId="25786" xr:uid="{00000000-0005-0000-0000-0000A1640000}"/>
    <cellStyle name="Normal 3 3 2 2 2 8 6" xfId="25787" xr:uid="{00000000-0005-0000-0000-0000A2640000}"/>
    <cellStyle name="Normal 3 3 2 2 2 9" xfId="25788" xr:uid="{00000000-0005-0000-0000-0000A3640000}"/>
    <cellStyle name="Normal 3 3 2 2 2 9 2" xfId="25789" xr:uid="{00000000-0005-0000-0000-0000A4640000}"/>
    <cellStyle name="Normal 3 3 2 2 2 9 2 2" xfId="25790" xr:uid="{00000000-0005-0000-0000-0000A5640000}"/>
    <cellStyle name="Normal 3 3 2 2 2 9 2 2 2" xfId="25791" xr:uid="{00000000-0005-0000-0000-0000A6640000}"/>
    <cellStyle name="Normal 3 3 2 2 2 9 2 2 2 2" xfId="25792" xr:uid="{00000000-0005-0000-0000-0000A7640000}"/>
    <cellStyle name="Normal 3 3 2 2 2 9 2 2 3" xfId="25793" xr:uid="{00000000-0005-0000-0000-0000A8640000}"/>
    <cellStyle name="Normal 3 3 2 2 2 9 2 3" xfId="25794" xr:uid="{00000000-0005-0000-0000-0000A9640000}"/>
    <cellStyle name="Normal 3 3 2 2 2 9 2 3 2" xfId="25795" xr:uid="{00000000-0005-0000-0000-0000AA640000}"/>
    <cellStyle name="Normal 3 3 2 2 2 9 2 4" xfId="25796" xr:uid="{00000000-0005-0000-0000-0000AB640000}"/>
    <cellStyle name="Normal 3 3 2 2 2 9 3" xfId="25797" xr:uid="{00000000-0005-0000-0000-0000AC640000}"/>
    <cellStyle name="Normal 3 3 2 2 2 9 3 2" xfId="25798" xr:uid="{00000000-0005-0000-0000-0000AD640000}"/>
    <cellStyle name="Normal 3 3 2 2 2 9 3 2 2" xfId="25799" xr:uid="{00000000-0005-0000-0000-0000AE640000}"/>
    <cellStyle name="Normal 3 3 2 2 2 9 3 3" xfId="25800" xr:uid="{00000000-0005-0000-0000-0000AF640000}"/>
    <cellStyle name="Normal 3 3 2 2 2 9 4" xfId="25801" xr:uid="{00000000-0005-0000-0000-0000B0640000}"/>
    <cellStyle name="Normal 3 3 2 2 2 9 4 2" xfId="25802" xr:uid="{00000000-0005-0000-0000-0000B1640000}"/>
    <cellStyle name="Normal 3 3 2 2 2 9 5" xfId="25803" xr:uid="{00000000-0005-0000-0000-0000B2640000}"/>
    <cellStyle name="Normal 3 3 2 2 2_T-straight with PEDs adjustor" xfId="25804" xr:uid="{00000000-0005-0000-0000-0000B3640000}"/>
    <cellStyle name="Normal 3 3 2 2 3" xfId="25805" xr:uid="{00000000-0005-0000-0000-0000B4640000}"/>
    <cellStyle name="Normal 3 3 2 2 3 10" xfId="25806" xr:uid="{00000000-0005-0000-0000-0000B5640000}"/>
    <cellStyle name="Normal 3 3 2 2 3 11" xfId="25807" xr:uid="{00000000-0005-0000-0000-0000B6640000}"/>
    <cellStyle name="Normal 3 3 2 2 3 2" xfId="25808" xr:uid="{00000000-0005-0000-0000-0000B7640000}"/>
    <cellStyle name="Normal 3 3 2 2 3 2 10" xfId="25809" xr:uid="{00000000-0005-0000-0000-0000B8640000}"/>
    <cellStyle name="Normal 3 3 2 2 3 2 2" xfId="25810" xr:uid="{00000000-0005-0000-0000-0000B9640000}"/>
    <cellStyle name="Normal 3 3 2 2 3 2 2 2" xfId="25811" xr:uid="{00000000-0005-0000-0000-0000BA640000}"/>
    <cellStyle name="Normal 3 3 2 2 3 2 2 2 2" xfId="25812" xr:uid="{00000000-0005-0000-0000-0000BB640000}"/>
    <cellStyle name="Normal 3 3 2 2 3 2 2 2 2 2" xfId="25813" xr:uid="{00000000-0005-0000-0000-0000BC640000}"/>
    <cellStyle name="Normal 3 3 2 2 3 2 2 2 2 2 2" xfId="25814" xr:uid="{00000000-0005-0000-0000-0000BD640000}"/>
    <cellStyle name="Normal 3 3 2 2 3 2 2 2 2 2 2 2" xfId="25815" xr:uid="{00000000-0005-0000-0000-0000BE640000}"/>
    <cellStyle name="Normal 3 3 2 2 3 2 2 2 2 2 3" xfId="25816" xr:uid="{00000000-0005-0000-0000-0000BF640000}"/>
    <cellStyle name="Normal 3 3 2 2 3 2 2 2 2 3" xfId="25817" xr:uid="{00000000-0005-0000-0000-0000C0640000}"/>
    <cellStyle name="Normal 3 3 2 2 3 2 2 2 2 3 2" xfId="25818" xr:uid="{00000000-0005-0000-0000-0000C1640000}"/>
    <cellStyle name="Normal 3 3 2 2 3 2 2 2 2 4" xfId="25819" xr:uid="{00000000-0005-0000-0000-0000C2640000}"/>
    <cellStyle name="Normal 3 3 2 2 3 2 2 2 3" xfId="25820" xr:uid="{00000000-0005-0000-0000-0000C3640000}"/>
    <cellStyle name="Normal 3 3 2 2 3 2 2 2 3 2" xfId="25821" xr:uid="{00000000-0005-0000-0000-0000C4640000}"/>
    <cellStyle name="Normal 3 3 2 2 3 2 2 2 3 2 2" xfId="25822" xr:uid="{00000000-0005-0000-0000-0000C5640000}"/>
    <cellStyle name="Normal 3 3 2 2 3 2 2 2 3 3" xfId="25823" xr:uid="{00000000-0005-0000-0000-0000C6640000}"/>
    <cellStyle name="Normal 3 3 2 2 3 2 2 2 4" xfId="25824" xr:uid="{00000000-0005-0000-0000-0000C7640000}"/>
    <cellStyle name="Normal 3 3 2 2 3 2 2 2 4 2" xfId="25825" xr:uid="{00000000-0005-0000-0000-0000C8640000}"/>
    <cellStyle name="Normal 3 3 2 2 3 2 2 2 5" xfId="25826" xr:uid="{00000000-0005-0000-0000-0000C9640000}"/>
    <cellStyle name="Normal 3 3 2 2 3 2 2 3" xfId="25827" xr:uid="{00000000-0005-0000-0000-0000CA640000}"/>
    <cellStyle name="Normal 3 3 2 2 3 2 2 3 2" xfId="25828" xr:uid="{00000000-0005-0000-0000-0000CB640000}"/>
    <cellStyle name="Normal 3 3 2 2 3 2 2 3 2 2" xfId="25829" xr:uid="{00000000-0005-0000-0000-0000CC640000}"/>
    <cellStyle name="Normal 3 3 2 2 3 2 2 3 2 2 2" xfId="25830" xr:uid="{00000000-0005-0000-0000-0000CD640000}"/>
    <cellStyle name="Normal 3 3 2 2 3 2 2 3 2 3" xfId="25831" xr:uid="{00000000-0005-0000-0000-0000CE640000}"/>
    <cellStyle name="Normal 3 3 2 2 3 2 2 3 3" xfId="25832" xr:uid="{00000000-0005-0000-0000-0000CF640000}"/>
    <cellStyle name="Normal 3 3 2 2 3 2 2 3 3 2" xfId="25833" xr:uid="{00000000-0005-0000-0000-0000D0640000}"/>
    <cellStyle name="Normal 3 3 2 2 3 2 2 3 4" xfId="25834" xr:uid="{00000000-0005-0000-0000-0000D1640000}"/>
    <cellStyle name="Normal 3 3 2 2 3 2 2 4" xfId="25835" xr:uid="{00000000-0005-0000-0000-0000D2640000}"/>
    <cellStyle name="Normal 3 3 2 2 3 2 2 4 2" xfId="25836" xr:uid="{00000000-0005-0000-0000-0000D3640000}"/>
    <cellStyle name="Normal 3 3 2 2 3 2 2 4 2 2" xfId="25837" xr:uid="{00000000-0005-0000-0000-0000D4640000}"/>
    <cellStyle name="Normal 3 3 2 2 3 2 2 4 2 2 2" xfId="25838" xr:uid="{00000000-0005-0000-0000-0000D5640000}"/>
    <cellStyle name="Normal 3 3 2 2 3 2 2 4 2 3" xfId="25839" xr:uid="{00000000-0005-0000-0000-0000D6640000}"/>
    <cellStyle name="Normal 3 3 2 2 3 2 2 4 3" xfId="25840" xr:uid="{00000000-0005-0000-0000-0000D7640000}"/>
    <cellStyle name="Normal 3 3 2 2 3 2 2 4 3 2" xfId="25841" xr:uid="{00000000-0005-0000-0000-0000D8640000}"/>
    <cellStyle name="Normal 3 3 2 2 3 2 2 4 4" xfId="25842" xr:uid="{00000000-0005-0000-0000-0000D9640000}"/>
    <cellStyle name="Normal 3 3 2 2 3 2 2 5" xfId="25843" xr:uid="{00000000-0005-0000-0000-0000DA640000}"/>
    <cellStyle name="Normal 3 3 2 2 3 2 2 5 2" xfId="25844" xr:uid="{00000000-0005-0000-0000-0000DB640000}"/>
    <cellStyle name="Normal 3 3 2 2 3 2 2 5 2 2" xfId="25845" xr:uid="{00000000-0005-0000-0000-0000DC640000}"/>
    <cellStyle name="Normal 3 3 2 2 3 2 2 5 3" xfId="25846" xr:uid="{00000000-0005-0000-0000-0000DD640000}"/>
    <cellStyle name="Normal 3 3 2 2 3 2 2 6" xfId="25847" xr:uid="{00000000-0005-0000-0000-0000DE640000}"/>
    <cellStyle name="Normal 3 3 2 2 3 2 2 6 2" xfId="25848" xr:uid="{00000000-0005-0000-0000-0000DF640000}"/>
    <cellStyle name="Normal 3 3 2 2 3 2 2 7" xfId="25849" xr:uid="{00000000-0005-0000-0000-0000E0640000}"/>
    <cellStyle name="Normal 3 3 2 2 3 2 2 7 2" xfId="25850" xr:uid="{00000000-0005-0000-0000-0000E1640000}"/>
    <cellStyle name="Normal 3 3 2 2 3 2 2 8" xfId="25851" xr:uid="{00000000-0005-0000-0000-0000E2640000}"/>
    <cellStyle name="Normal 3 3 2 2 3 2 3" xfId="25852" xr:uid="{00000000-0005-0000-0000-0000E3640000}"/>
    <cellStyle name="Normal 3 3 2 2 3 2 3 2" xfId="25853" xr:uid="{00000000-0005-0000-0000-0000E4640000}"/>
    <cellStyle name="Normal 3 3 2 2 3 2 3 2 2" xfId="25854" xr:uid="{00000000-0005-0000-0000-0000E5640000}"/>
    <cellStyle name="Normal 3 3 2 2 3 2 3 2 2 2" xfId="25855" xr:uid="{00000000-0005-0000-0000-0000E6640000}"/>
    <cellStyle name="Normal 3 3 2 2 3 2 3 2 2 2 2" xfId="25856" xr:uid="{00000000-0005-0000-0000-0000E7640000}"/>
    <cellStyle name="Normal 3 3 2 2 3 2 3 2 2 3" xfId="25857" xr:uid="{00000000-0005-0000-0000-0000E8640000}"/>
    <cellStyle name="Normal 3 3 2 2 3 2 3 2 3" xfId="25858" xr:uid="{00000000-0005-0000-0000-0000E9640000}"/>
    <cellStyle name="Normal 3 3 2 2 3 2 3 2 3 2" xfId="25859" xr:uid="{00000000-0005-0000-0000-0000EA640000}"/>
    <cellStyle name="Normal 3 3 2 2 3 2 3 2 4" xfId="25860" xr:uid="{00000000-0005-0000-0000-0000EB640000}"/>
    <cellStyle name="Normal 3 3 2 2 3 2 3 3" xfId="25861" xr:uid="{00000000-0005-0000-0000-0000EC640000}"/>
    <cellStyle name="Normal 3 3 2 2 3 2 3 3 2" xfId="25862" xr:uid="{00000000-0005-0000-0000-0000ED640000}"/>
    <cellStyle name="Normal 3 3 2 2 3 2 3 3 2 2" xfId="25863" xr:uid="{00000000-0005-0000-0000-0000EE640000}"/>
    <cellStyle name="Normal 3 3 2 2 3 2 3 3 3" xfId="25864" xr:uid="{00000000-0005-0000-0000-0000EF640000}"/>
    <cellStyle name="Normal 3 3 2 2 3 2 3 4" xfId="25865" xr:uid="{00000000-0005-0000-0000-0000F0640000}"/>
    <cellStyle name="Normal 3 3 2 2 3 2 3 4 2" xfId="25866" xr:uid="{00000000-0005-0000-0000-0000F1640000}"/>
    <cellStyle name="Normal 3 3 2 2 3 2 3 5" xfId="25867" xr:uid="{00000000-0005-0000-0000-0000F2640000}"/>
    <cellStyle name="Normal 3 3 2 2 3 2 4" xfId="25868" xr:uid="{00000000-0005-0000-0000-0000F3640000}"/>
    <cellStyle name="Normal 3 3 2 2 3 2 4 2" xfId="25869" xr:uid="{00000000-0005-0000-0000-0000F4640000}"/>
    <cellStyle name="Normal 3 3 2 2 3 2 4 2 2" xfId="25870" xr:uid="{00000000-0005-0000-0000-0000F5640000}"/>
    <cellStyle name="Normal 3 3 2 2 3 2 4 2 2 2" xfId="25871" xr:uid="{00000000-0005-0000-0000-0000F6640000}"/>
    <cellStyle name="Normal 3 3 2 2 3 2 4 2 3" xfId="25872" xr:uid="{00000000-0005-0000-0000-0000F7640000}"/>
    <cellStyle name="Normal 3 3 2 2 3 2 4 3" xfId="25873" xr:uid="{00000000-0005-0000-0000-0000F8640000}"/>
    <cellStyle name="Normal 3 3 2 2 3 2 4 3 2" xfId="25874" xr:uid="{00000000-0005-0000-0000-0000F9640000}"/>
    <cellStyle name="Normal 3 3 2 2 3 2 4 4" xfId="25875" xr:uid="{00000000-0005-0000-0000-0000FA640000}"/>
    <cellStyle name="Normal 3 3 2 2 3 2 5" xfId="25876" xr:uid="{00000000-0005-0000-0000-0000FB640000}"/>
    <cellStyle name="Normal 3 3 2 2 3 2 5 2" xfId="25877" xr:uid="{00000000-0005-0000-0000-0000FC640000}"/>
    <cellStyle name="Normal 3 3 2 2 3 2 5 2 2" xfId="25878" xr:uid="{00000000-0005-0000-0000-0000FD640000}"/>
    <cellStyle name="Normal 3 3 2 2 3 2 5 2 2 2" xfId="25879" xr:uid="{00000000-0005-0000-0000-0000FE640000}"/>
    <cellStyle name="Normal 3 3 2 2 3 2 5 2 3" xfId="25880" xr:uid="{00000000-0005-0000-0000-0000FF640000}"/>
    <cellStyle name="Normal 3 3 2 2 3 2 5 3" xfId="25881" xr:uid="{00000000-0005-0000-0000-000000650000}"/>
    <cellStyle name="Normal 3 3 2 2 3 2 5 3 2" xfId="25882" xr:uid="{00000000-0005-0000-0000-000001650000}"/>
    <cellStyle name="Normal 3 3 2 2 3 2 5 4" xfId="25883" xr:uid="{00000000-0005-0000-0000-000002650000}"/>
    <cellStyle name="Normal 3 3 2 2 3 2 6" xfId="25884" xr:uid="{00000000-0005-0000-0000-000003650000}"/>
    <cellStyle name="Normal 3 3 2 2 3 2 6 2" xfId="25885" xr:uid="{00000000-0005-0000-0000-000004650000}"/>
    <cellStyle name="Normal 3 3 2 2 3 2 6 2 2" xfId="25886" xr:uid="{00000000-0005-0000-0000-000005650000}"/>
    <cellStyle name="Normal 3 3 2 2 3 2 6 3" xfId="25887" xr:uid="{00000000-0005-0000-0000-000006650000}"/>
    <cellStyle name="Normal 3 3 2 2 3 2 7" xfId="25888" xr:uid="{00000000-0005-0000-0000-000007650000}"/>
    <cellStyle name="Normal 3 3 2 2 3 2 7 2" xfId="25889" xr:uid="{00000000-0005-0000-0000-000008650000}"/>
    <cellStyle name="Normal 3 3 2 2 3 2 8" xfId="25890" xr:uid="{00000000-0005-0000-0000-000009650000}"/>
    <cellStyle name="Normal 3 3 2 2 3 2 8 2" xfId="25891" xr:uid="{00000000-0005-0000-0000-00000A650000}"/>
    <cellStyle name="Normal 3 3 2 2 3 2 9" xfId="25892" xr:uid="{00000000-0005-0000-0000-00000B650000}"/>
    <cellStyle name="Normal 3 3 2 2 3 3" xfId="25893" xr:uid="{00000000-0005-0000-0000-00000C650000}"/>
    <cellStyle name="Normal 3 3 2 2 3 3 2" xfId="25894" xr:uid="{00000000-0005-0000-0000-00000D650000}"/>
    <cellStyle name="Normal 3 3 2 2 3 3 2 2" xfId="25895" xr:uid="{00000000-0005-0000-0000-00000E650000}"/>
    <cellStyle name="Normal 3 3 2 2 3 3 2 2 2" xfId="25896" xr:uid="{00000000-0005-0000-0000-00000F650000}"/>
    <cellStyle name="Normal 3 3 2 2 3 3 2 2 2 2" xfId="25897" xr:uid="{00000000-0005-0000-0000-000010650000}"/>
    <cellStyle name="Normal 3 3 2 2 3 3 2 2 2 2 2" xfId="25898" xr:uid="{00000000-0005-0000-0000-000011650000}"/>
    <cellStyle name="Normal 3 3 2 2 3 3 2 2 2 3" xfId="25899" xr:uid="{00000000-0005-0000-0000-000012650000}"/>
    <cellStyle name="Normal 3 3 2 2 3 3 2 2 3" xfId="25900" xr:uid="{00000000-0005-0000-0000-000013650000}"/>
    <cellStyle name="Normal 3 3 2 2 3 3 2 2 3 2" xfId="25901" xr:uid="{00000000-0005-0000-0000-000014650000}"/>
    <cellStyle name="Normal 3 3 2 2 3 3 2 2 4" xfId="25902" xr:uid="{00000000-0005-0000-0000-000015650000}"/>
    <cellStyle name="Normal 3 3 2 2 3 3 2 3" xfId="25903" xr:uid="{00000000-0005-0000-0000-000016650000}"/>
    <cellStyle name="Normal 3 3 2 2 3 3 2 3 2" xfId="25904" xr:uid="{00000000-0005-0000-0000-000017650000}"/>
    <cellStyle name="Normal 3 3 2 2 3 3 2 3 2 2" xfId="25905" xr:uid="{00000000-0005-0000-0000-000018650000}"/>
    <cellStyle name="Normal 3 3 2 2 3 3 2 3 3" xfId="25906" xr:uid="{00000000-0005-0000-0000-000019650000}"/>
    <cellStyle name="Normal 3 3 2 2 3 3 2 4" xfId="25907" xr:uid="{00000000-0005-0000-0000-00001A650000}"/>
    <cellStyle name="Normal 3 3 2 2 3 3 2 4 2" xfId="25908" xr:uid="{00000000-0005-0000-0000-00001B650000}"/>
    <cellStyle name="Normal 3 3 2 2 3 3 2 5" xfId="25909" xr:uid="{00000000-0005-0000-0000-00001C650000}"/>
    <cellStyle name="Normal 3 3 2 2 3 3 3" xfId="25910" xr:uid="{00000000-0005-0000-0000-00001D650000}"/>
    <cellStyle name="Normal 3 3 2 2 3 3 3 2" xfId="25911" xr:uid="{00000000-0005-0000-0000-00001E650000}"/>
    <cellStyle name="Normal 3 3 2 2 3 3 3 2 2" xfId="25912" xr:uid="{00000000-0005-0000-0000-00001F650000}"/>
    <cellStyle name="Normal 3 3 2 2 3 3 3 2 2 2" xfId="25913" xr:uid="{00000000-0005-0000-0000-000020650000}"/>
    <cellStyle name="Normal 3 3 2 2 3 3 3 2 3" xfId="25914" xr:uid="{00000000-0005-0000-0000-000021650000}"/>
    <cellStyle name="Normal 3 3 2 2 3 3 3 3" xfId="25915" xr:uid="{00000000-0005-0000-0000-000022650000}"/>
    <cellStyle name="Normal 3 3 2 2 3 3 3 3 2" xfId="25916" xr:uid="{00000000-0005-0000-0000-000023650000}"/>
    <cellStyle name="Normal 3 3 2 2 3 3 3 4" xfId="25917" xr:uid="{00000000-0005-0000-0000-000024650000}"/>
    <cellStyle name="Normal 3 3 2 2 3 3 4" xfId="25918" xr:uid="{00000000-0005-0000-0000-000025650000}"/>
    <cellStyle name="Normal 3 3 2 2 3 3 4 2" xfId="25919" xr:uid="{00000000-0005-0000-0000-000026650000}"/>
    <cellStyle name="Normal 3 3 2 2 3 3 4 2 2" xfId="25920" xr:uid="{00000000-0005-0000-0000-000027650000}"/>
    <cellStyle name="Normal 3 3 2 2 3 3 4 2 2 2" xfId="25921" xr:uid="{00000000-0005-0000-0000-000028650000}"/>
    <cellStyle name="Normal 3 3 2 2 3 3 4 2 3" xfId="25922" xr:uid="{00000000-0005-0000-0000-000029650000}"/>
    <cellStyle name="Normal 3 3 2 2 3 3 4 3" xfId="25923" xr:uid="{00000000-0005-0000-0000-00002A650000}"/>
    <cellStyle name="Normal 3 3 2 2 3 3 4 3 2" xfId="25924" xr:uid="{00000000-0005-0000-0000-00002B650000}"/>
    <cellStyle name="Normal 3 3 2 2 3 3 4 4" xfId="25925" xr:uid="{00000000-0005-0000-0000-00002C650000}"/>
    <cellStyle name="Normal 3 3 2 2 3 3 5" xfId="25926" xr:uid="{00000000-0005-0000-0000-00002D650000}"/>
    <cellStyle name="Normal 3 3 2 2 3 3 5 2" xfId="25927" xr:uid="{00000000-0005-0000-0000-00002E650000}"/>
    <cellStyle name="Normal 3 3 2 2 3 3 5 2 2" xfId="25928" xr:uid="{00000000-0005-0000-0000-00002F650000}"/>
    <cellStyle name="Normal 3 3 2 2 3 3 5 3" xfId="25929" xr:uid="{00000000-0005-0000-0000-000030650000}"/>
    <cellStyle name="Normal 3 3 2 2 3 3 6" xfId="25930" xr:uid="{00000000-0005-0000-0000-000031650000}"/>
    <cellStyle name="Normal 3 3 2 2 3 3 6 2" xfId="25931" xr:uid="{00000000-0005-0000-0000-000032650000}"/>
    <cellStyle name="Normal 3 3 2 2 3 3 7" xfId="25932" xr:uid="{00000000-0005-0000-0000-000033650000}"/>
    <cellStyle name="Normal 3 3 2 2 3 3 7 2" xfId="25933" xr:uid="{00000000-0005-0000-0000-000034650000}"/>
    <cellStyle name="Normal 3 3 2 2 3 3 8" xfId="25934" xr:uid="{00000000-0005-0000-0000-000035650000}"/>
    <cellStyle name="Normal 3 3 2 2 3 4" xfId="25935" xr:uid="{00000000-0005-0000-0000-000036650000}"/>
    <cellStyle name="Normal 3 3 2 2 3 4 2" xfId="25936" xr:uid="{00000000-0005-0000-0000-000037650000}"/>
    <cellStyle name="Normal 3 3 2 2 3 4 2 2" xfId="25937" xr:uid="{00000000-0005-0000-0000-000038650000}"/>
    <cellStyle name="Normal 3 3 2 2 3 4 2 2 2" xfId="25938" xr:uid="{00000000-0005-0000-0000-000039650000}"/>
    <cellStyle name="Normal 3 3 2 2 3 4 2 2 2 2" xfId="25939" xr:uid="{00000000-0005-0000-0000-00003A650000}"/>
    <cellStyle name="Normal 3 3 2 2 3 4 2 2 3" xfId="25940" xr:uid="{00000000-0005-0000-0000-00003B650000}"/>
    <cellStyle name="Normal 3 3 2 2 3 4 2 3" xfId="25941" xr:uid="{00000000-0005-0000-0000-00003C650000}"/>
    <cellStyle name="Normal 3 3 2 2 3 4 2 3 2" xfId="25942" xr:uid="{00000000-0005-0000-0000-00003D650000}"/>
    <cellStyle name="Normal 3 3 2 2 3 4 2 4" xfId="25943" xr:uid="{00000000-0005-0000-0000-00003E650000}"/>
    <cellStyle name="Normal 3 3 2 2 3 4 3" xfId="25944" xr:uid="{00000000-0005-0000-0000-00003F650000}"/>
    <cellStyle name="Normal 3 3 2 2 3 4 3 2" xfId="25945" xr:uid="{00000000-0005-0000-0000-000040650000}"/>
    <cellStyle name="Normal 3 3 2 2 3 4 3 2 2" xfId="25946" xr:uid="{00000000-0005-0000-0000-000041650000}"/>
    <cellStyle name="Normal 3 3 2 2 3 4 3 3" xfId="25947" xr:uid="{00000000-0005-0000-0000-000042650000}"/>
    <cellStyle name="Normal 3 3 2 2 3 4 4" xfId="25948" xr:uid="{00000000-0005-0000-0000-000043650000}"/>
    <cellStyle name="Normal 3 3 2 2 3 4 4 2" xfId="25949" xr:uid="{00000000-0005-0000-0000-000044650000}"/>
    <cellStyle name="Normal 3 3 2 2 3 4 5" xfId="25950" xr:uid="{00000000-0005-0000-0000-000045650000}"/>
    <cellStyle name="Normal 3 3 2 2 3 5" xfId="25951" xr:uid="{00000000-0005-0000-0000-000046650000}"/>
    <cellStyle name="Normal 3 3 2 2 3 5 2" xfId="25952" xr:uid="{00000000-0005-0000-0000-000047650000}"/>
    <cellStyle name="Normal 3 3 2 2 3 5 2 2" xfId="25953" xr:uid="{00000000-0005-0000-0000-000048650000}"/>
    <cellStyle name="Normal 3 3 2 2 3 5 2 2 2" xfId="25954" xr:uid="{00000000-0005-0000-0000-000049650000}"/>
    <cellStyle name="Normal 3 3 2 2 3 5 2 3" xfId="25955" xr:uid="{00000000-0005-0000-0000-00004A650000}"/>
    <cellStyle name="Normal 3 3 2 2 3 5 3" xfId="25956" xr:uid="{00000000-0005-0000-0000-00004B650000}"/>
    <cellStyle name="Normal 3 3 2 2 3 5 3 2" xfId="25957" xr:uid="{00000000-0005-0000-0000-00004C650000}"/>
    <cellStyle name="Normal 3 3 2 2 3 5 4" xfId="25958" xr:uid="{00000000-0005-0000-0000-00004D650000}"/>
    <cellStyle name="Normal 3 3 2 2 3 6" xfId="25959" xr:uid="{00000000-0005-0000-0000-00004E650000}"/>
    <cellStyle name="Normal 3 3 2 2 3 6 2" xfId="25960" xr:uid="{00000000-0005-0000-0000-00004F650000}"/>
    <cellStyle name="Normal 3 3 2 2 3 6 2 2" xfId="25961" xr:uid="{00000000-0005-0000-0000-000050650000}"/>
    <cellStyle name="Normal 3 3 2 2 3 6 2 2 2" xfId="25962" xr:uid="{00000000-0005-0000-0000-000051650000}"/>
    <cellStyle name="Normal 3 3 2 2 3 6 2 3" xfId="25963" xr:uid="{00000000-0005-0000-0000-000052650000}"/>
    <cellStyle name="Normal 3 3 2 2 3 6 3" xfId="25964" xr:uid="{00000000-0005-0000-0000-000053650000}"/>
    <cellStyle name="Normal 3 3 2 2 3 6 3 2" xfId="25965" xr:uid="{00000000-0005-0000-0000-000054650000}"/>
    <cellStyle name="Normal 3 3 2 2 3 6 4" xfId="25966" xr:uid="{00000000-0005-0000-0000-000055650000}"/>
    <cellStyle name="Normal 3 3 2 2 3 7" xfId="25967" xr:uid="{00000000-0005-0000-0000-000056650000}"/>
    <cellStyle name="Normal 3 3 2 2 3 7 2" xfId="25968" xr:uid="{00000000-0005-0000-0000-000057650000}"/>
    <cellStyle name="Normal 3 3 2 2 3 7 2 2" xfId="25969" xr:uid="{00000000-0005-0000-0000-000058650000}"/>
    <cellStyle name="Normal 3 3 2 2 3 7 3" xfId="25970" xr:uid="{00000000-0005-0000-0000-000059650000}"/>
    <cellStyle name="Normal 3 3 2 2 3 8" xfId="25971" xr:uid="{00000000-0005-0000-0000-00005A650000}"/>
    <cellStyle name="Normal 3 3 2 2 3 8 2" xfId="25972" xr:uid="{00000000-0005-0000-0000-00005B650000}"/>
    <cellStyle name="Normal 3 3 2 2 3 9" xfId="25973" xr:uid="{00000000-0005-0000-0000-00005C650000}"/>
    <cellStyle name="Normal 3 3 2 2 3 9 2" xfId="25974" xr:uid="{00000000-0005-0000-0000-00005D650000}"/>
    <cellStyle name="Normal 3 3 2 2 4" xfId="25975" xr:uid="{00000000-0005-0000-0000-00005E650000}"/>
    <cellStyle name="Normal 3 3 2 2 4 10" xfId="25976" xr:uid="{00000000-0005-0000-0000-00005F650000}"/>
    <cellStyle name="Normal 3 3 2 2 4 11" xfId="25977" xr:uid="{00000000-0005-0000-0000-000060650000}"/>
    <cellStyle name="Normal 3 3 2 2 4 2" xfId="25978" xr:uid="{00000000-0005-0000-0000-000061650000}"/>
    <cellStyle name="Normal 3 3 2 2 4 2 10" xfId="25979" xr:uid="{00000000-0005-0000-0000-000062650000}"/>
    <cellStyle name="Normal 3 3 2 2 4 2 2" xfId="25980" xr:uid="{00000000-0005-0000-0000-000063650000}"/>
    <cellStyle name="Normal 3 3 2 2 4 2 2 2" xfId="25981" xr:uid="{00000000-0005-0000-0000-000064650000}"/>
    <cellStyle name="Normal 3 3 2 2 4 2 2 2 2" xfId="25982" xr:uid="{00000000-0005-0000-0000-000065650000}"/>
    <cellStyle name="Normal 3 3 2 2 4 2 2 2 2 2" xfId="25983" xr:uid="{00000000-0005-0000-0000-000066650000}"/>
    <cellStyle name="Normal 3 3 2 2 4 2 2 2 2 2 2" xfId="25984" xr:uid="{00000000-0005-0000-0000-000067650000}"/>
    <cellStyle name="Normal 3 3 2 2 4 2 2 2 2 2 2 2" xfId="25985" xr:uid="{00000000-0005-0000-0000-000068650000}"/>
    <cellStyle name="Normal 3 3 2 2 4 2 2 2 2 2 3" xfId="25986" xr:uid="{00000000-0005-0000-0000-000069650000}"/>
    <cellStyle name="Normal 3 3 2 2 4 2 2 2 2 3" xfId="25987" xr:uid="{00000000-0005-0000-0000-00006A650000}"/>
    <cellStyle name="Normal 3 3 2 2 4 2 2 2 2 3 2" xfId="25988" xr:uid="{00000000-0005-0000-0000-00006B650000}"/>
    <cellStyle name="Normal 3 3 2 2 4 2 2 2 2 4" xfId="25989" xr:uid="{00000000-0005-0000-0000-00006C650000}"/>
    <cellStyle name="Normal 3 3 2 2 4 2 2 2 3" xfId="25990" xr:uid="{00000000-0005-0000-0000-00006D650000}"/>
    <cellStyle name="Normal 3 3 2 2 4 2 2 2 3 2" xfId="25991" xr:uid="{00000000-0005-0000-0000-00006E650000}"/>
    <cellStyle name="Normal 3 3 2 2 4 2 2 2 3 2 2" xfId="25992" xr:uid="{00000000-0005-0000-0000-00006F650000}"/>
    <cellStyle name="Normal 3 3 2 2 4 2 2 2 3 3" xfId="25993" xr:uid="{00000000-0005-0000-0000-000070650000}"/>
    <cellStyle name="Normal 3 3 2 2 4 2 2 2 4" xfId="25994" xr:uid="{00000000-0005-0000-0000-000071650000}"/>
    <cellStyle name="Normal 3 3 2 2 4 2 2 2 4 2" xfId="25995" xr:uid="{00000000-0005-0000-0000-000072650000}"/>
    <cellStyle name="Normal 3 3 2 2 4 2 2 2 5" xfId="25996" xr:uid="{00000000-0005-0000-0000-000073650000}"/>
    <cellStyle name="Normal 3 3 2 2 4 2 2 3" xfId="25997" xr:uid="{00000000-0005-0000-0000-000074650000}"/>
    <cellStyle name="Normal 3 3 2 2 4 2 2 3 2" xfId="25998" xr:uid="{00000000-0005-0000-0000-000075650000}"/>
    <cellStyle name="Normal 3 3 2 2 4 2 2 3 2 2" xfId="25999" xr:uid="{00000000-0005-0000-0000-000076650000}"/>
    <cellStyle name="Normal 3 3 2 2 4 2 2 3 2 2 2" xfId="26000" xr:uid="{00000000-0005-0000-0000-000077650000}"/>
    <cellStyle name="Normal 3 3 2 2 4 2 2 3 2 3" xfId="26001" xr:uid="{00000000-0005-0000-0000-000078650000}"/>
    <cellStyle name="Normal 3 3 2 2 4 2 2 3 3" xfId="26002" xr:uid="{00000000-0005-0000-0000-000079650000}"/>
    <cellStyle name="Normal 3 3 2 2 4 2 2 3 3 2" xfId="26003" xr:uid="{00000000-0005-0000-0000-00007A650000}"/>
    <cellStyle name="Normal 3 3 2 2 4 2 2 3 4" xfId="26004" xr:uid="{00000000-0005-0000-0000-00007B650000}"/>
    <cellStyle name="Normal 3 3 2 2 4 2 2 4" xfId="26005" xr:uid="{00000000-0005-0000-0000-00007C650000}"/>
    <cellStyle name="Normal 3 3 2 2 4 2 2 4 2" xfId="26006" xr:uid="{00000000-0005-0000-0000-00007D650000}"/>
    <cellStyle name="Normal 3 3 2 2 4 2 2 4 2 2" xfId="26007" xr:uid="{00000000-0005-0000-0000-00007E650000}"/>
    <cellStyle name="Normal 3 3 2 2 4 2 2 4 2 2 2" xfId="26008" xr:uid="{00000000-0005-0000-0000-00007F650000}"/>
    <cellStyle name="Normal 3 3 2 2 4 2 2 4 2 3" xfId="26009" xr:uid="{00000000-0005-0000-0000-000080650000}"/>
    <cellStyle name="Normal 3 3 2 2 4 2 2 4 3" xfId="26010" xr:uid="{00000000-0005-0000-0000-000081650000}"/>
    <cellStyle name="Normal 3 3 2 2 4 2 2 4 3 2" xfId="26011" xr:uid="{00000000-0005-0000-0000-000082650000}"/>
    <cellStyle name="Normal 3 3 2 2 4 2 2 4 4" xfId="26012" xr:uid="{00000000-0005-0000-0000-000083650000}"/>
    <cellStyle name="Normal 3 3 2 2 4 2 2 5" xfId="26013" xr:uid="{00000000-0005-0000-0000-000084650000}"/>
    <cellStyle name="Normal 3 3 2 2 4 2 2 5 2" xfId="26014" xr:uid="{00000000-0005-0000-0000-000085650000}"/>
    <cellStyle name="Normal 3 3 2 2 4 2 2 5 2 2" xfId="26015" xr:uid="{00000000-0005-0000-0000-000086650000}"/>
    <cellStyle name="Normal 3 3 2 2 4 2 2 5 3" xfId="26016" xr:uid="{00000000-0005-0000-0000-000087650000}"/>
    <cellStyle name="Normal 3 3 2 2 4 2 2 6" xfId="26017" xr:uid="{00000000-0005-0000-0000-000088650000}"/>
    <cellStyle name="Normal 3 3 2 2 4 2 2 6 2" xfId="26018" xr:uid="{00000000-0005-0000-0000-000089650000}"/>
    <cellStyle name="Normal 3 3 2 2 4 2 2 7" xfId="26019" xr:uid="{00000000-0005-0000-0000-00008A650000}"/>
    <cellStyle name="Normal 3 3 2 2 4 2 2 7 2" xfId="26020" xr:uid="{00000000-0005-0000-0000-00008B650000}"/>
    <cellStyle name="Normal 3 3 2 2 4 2 2 8" xfId="26021" xr:uid="{00000000-0005-0000-0000-00008C650000}"/>
    <cellStyle name="Normal 3 3 2 2 4 2 3" xfId="26022" xr:uid="{00000000-0005-0000-0000-00008D650000}"/>
    <cellStyle name="Normal 3 3 2 2 4 2 3 2" xfId="26023" xr:uid="{00000000-0005-0000-0000-00008E650000}"/>
    <cellStyle name="Normal 3 3 2 2 4 2 3 2 2" xfId="26024" xr:uid="{00000000-0005-0000-0000-00008F650000}"/>
    <cellStyle name="Normal 3 3 2 2 4 2 3 2 2 2" xfId="26025" xr:uid="{00000000-0005-0000-0000-000090650000}"/>
    <cellStyle name="Normal 3 3 2 2 4 2 3 2 2 2 2" xfId="26026" xr:uid="{00000000-0005-0000-0000-000091650000}"/>
    <cellStyle name="Normal 3 3 2 2 4 2 3 2 2 3" xfId="26027" xr:uid="{00000000-0005-0000-0000-000092650000}"/>
    <cellStyle name="Normal 3 3 2 2 4 2 3 2 3" xfId="26028" xr:uid="{00000000-0005-0000-0000-000093650000}"/>
    <cellStyle name="Normal 3 3 2 2 4 2 3 2 3 2" xfId="26029" xr:uid="{00000000-0005-0000-0000-000094650000}"/>
    <cellStyle name="Normal 3 3 2 2 4 2 3 2 4" xfId="26030" xr:uid="{00000000-0005-0000-0000-000095650000}"/>
    <cellStyle name="Normal 3 3 2 2 4 2 3 3" xfId="26031" xr:uid="{00000000-0005-0000-0000-000096650000}"/>
    <cellStyle name="Normal 3 3 2 2 4 2 3 3 2" xfId="26032" xr:uid="{00000000-0005-0000-0000-000097650000}"/>
    <cellStyle name="Normal 3 3 2 2 4 2 3 3 2 2" xfId="26033" xr:uid="{00000000-0005-0000-0000-000098650000}"/>
    <cellStyle name="Normal 3 3 2 2 4 2 3 3 3" xfId="26034" xr:uid="{00000000-0005-0000-0000-000099650000}"/>
    <cellStyle name="Normal 3 3 2 2 4 2 3 4" xfId="26035" xr:uid="{00000000-0005-0000-0000-00009A650000}"/>
    <cellStyle name="Normal 3 3 2 2 4 2 3 4 2" xfId="26036" xr:uid="{00000000-0005-0000-0000-00009B650000}"/>
    <cellStyle name="Normal 3 3 2 2 4 2 3 5" xfId="26037" xr:uid="{00000000-0005-0000-0000-00009C650000}"/>
    <cellStyle name="Normal 3 3 2 2 4 2 4" xfId="26038" xr:uid="{00000000-0005-0000-0000-00009D650000}"/>
    <cellStyle name="Normal 3 3 2 2 4 2 4 2" xfId="26039" xr:uid="{00000000-0005-0000-0000-00009E650000}"/>
    <cellStyle name="Normal 3 3 2 2 4 2 4 2 2" xfId="26040" xr:uid="{00000000-0005-0000-0000-00009F650000}"/>
    <cellStyle name="Normal 3 3 2 2 4 2 4 2 2 2" xfId="26041" xr:uid="{00000000-0005-0000-0000-0000A0650000}"/>
    <cellStyle name="Normal 3 3 2 2 4 2 4 2 3" xfId="26042" xr:uid="{00000000-0005-0000-0000-0000A1650000}"/>
    <cellStyle name="Normal 3 3 2 2 4 2 4 3" xfId="26043" xr:uid="{00000000-0005-0000-0000-0000A2650000}"/>
    <cellStyle name="Normal 3 3 2 2 4 2 4 3 2" xfId="26044" xr:uid="{00000000-0005-0000-0000-0000A3650000}"/>
    <cellStyle name="Normal 3 3 2 2 4 2 4 4" xfId="26045" xr:uid="{00000000-0005-0000-0000-0000A4650000}"/>
    <cellStyle name="Normal 3 3 2 2 4 2 5" xfId="26046" xr:uid="{00000000-0005-0000-0000-0000A5650000}"/>
    <cellStyle name="Normal 3 3 2 2 4 2 5 2" xfId="26047" xr:uid="{00000000-0005-0000-0000-0000A6650000}"/>
    <cellStyle name="Normal 3 3 2 2 4 2 5 2 2" xfId="26048" xr:uid="{00000000-0005-0000-0000-0000A7650000}"/>
    <cellStyle name="Normal 3 3 2 2 4 2 5 2 2 2" xfId="26049" xr:uid="{00000000-0005-0000-0000-0000A8650000}"/>
    <cellStyle name="Normal 3 3 2 2 4 2 5 2 3" xfId="26050" xr:uid="{00000000-0005-0000-0000-0000A9650000}"/>
    <cellStyle name="Normal 3 3 2 2 4 2 5 3" xfId="26051" xr:uid="{00000000-0005-0000-0000-0000AA650000}"/>
    <cellStyle name="Normal 3 3 2 2 4 2 5 3 2" xfId="26052" xr:uid="{00000000-0005-0000-0000-0000AB650000}"/>
    <cellStyle name="Normal 3 3 2 2 4 2 5 4" xfId="26053" xr:uid="{00000000-0005-0000-0000-0000AC650000}"/>
    <cellStyle name="Normal 3 3 2 2 4 2 6" xfId="26054" xr:uid="{00000000-0005-0000-0000-0000AD650000}"/>
    <cellStyle name="Normal 3 3 2 2 4 2 6 2" xfId="26055" xr:uid="{00000000-0005-0000-0000-0000AE650000}"/>
    <cellStyle name="Normal 3 3 2 2 4 2 6 2 2" xfId="26056" xr:uid="{00000000-0005-0000-0000-0000AF650000}"/>
    <cellStyle name="Normal 3 3 2 2 4 2 6 3" xfId="26057" xr:uid="{00000000-0005-0000-0000-0000B0650000}"/>
    <cellStyle name="Normal 3 3 2 2 4 2 7" xfId="26058" xr:uid="{00000000-0005-0000-0000-0000B1650000}"/>
    <cellStyle name="Normal 3 3 2 2 4 2 7 2" xfId="26059" xr:uid="{00000000-0005-0000-0000-0000B2650000}"/>
    <cellStyle name="Normal 3 3 2 2 4 2 8" xfId="26060" xr:uid="{00000000-0005-0000-0000-0000B3650000}"/>
    <cellStyle name="Normal 3 3 2 2 4 2 8 2" xfId="26061" xr:uid="{00000000-0005-0000-0000-0000B4650000}"/>
    <cellStyle name="Normal 3 3 2 2 4 2 9" xfId="26062" xr:uid="{00000000-0005-0000-0000-0000B5650000}"/>
    <cellStyle name="Normal 3 3 2 2 4 3" xfId="26063" xr:uid="{00000000-0005-0000-0000-0000B6650000}"/>
    <cellStyle name="Normal 3 3 2 2 4 3 2" xfId="26064" xr:uid="{00000000-0005-0000-0000-0000B7650000}"/>
    <cellStyle name="Normal 3 3 2 2 4 3 2 2" xfId="26065" xr:uid="{00000000-0005-0000-0000-0000B8650000}"/>
    <cellStyle name="Normal 3 3 2 2 4 3 2 2 2" xfId="26066" xr:uid="{00000000-0005-0000-0000-0000B9650000}"/>
    <cellStyle name="Normal 3 3 2 2 4 3 2 2 2 2" xfId="26067" xr:uid="{00000000-0005-0000-0000-0000BA650000}"/>
    <cellStyle name="Normal 3 3 2 2 4 3 2 2 2 2 2" xfId="26068" xr:uid="{00000000-0005-0000-0000-0000BB650000}"/>
    <cellStyle name="Normal 3 3 2 2 4 3 2 2 2 3" xfId="26069" xr:uid="{00000000-0005-0000-0000-0000BC650000}"/>
    <cellStyle name="Normal 3 3 2 2 4 3 2 2 3" xfId="26070" xr:uid="{00000000-0005-0000-0000-0000BD650000}"/>
    <cellStyle name="Normal 3 3 2 2 4 3 2 2 3 2" xfId="26071" xr:uid="{00000000-0005-0000-0000-0000BE650000}"/>
    <cellStyle name="Normal 3 3 2 2 4 3 2 2 4" xfId="26072" xr:uid="{00000000-0005-0000-0000-0000BF650000}"/>
    <cellStyle name="Normal 3 3 2 2 4 3 2 3" xfId="26073" xr:uid="{00000000-0005-0000-0000-0000C0650000}"/>
    <cellStyle name="Normal 3 3 2 2 4 3 2 3 2" xfId="26074" xr:uid="{00000000-0005-0000-0000-0000C1650000}"/>
    <cellStyle name="Normal 3 3 2 2 4 3 2 3 2 2" xfId="26075" xr:uid="{00000000-0005-0000-0000-0000C2650000}"/>
    <cellStyle name="Normal 3 3 2 2 4 3 2 3 3" xfId="26076" xr:uid="{00000000-0005-0000-0000-0000C3650000}"/>
    <cellStyle name="Normal 3 3 2 2 4 3 2 4" xfId="26077" xr:uid="{00000000-0005-0000-0000-0000C4650000}"/>
    <cellStyle name="Normal 3 3 2 2 4 3 2 4 2" xfId="26078" xr:uid="{00000000-0005-0000-0000-0000C5650000}"/>
    <cellStyle name="Normal 3 3 2 2 4 3 2 5" xfId="26079" xr:uid="{00000000-0005-0000-0000-0000C6650000}"/>
    <cellStyle name="Normal 3 3 2 2 4 3 3" xfId="26080" xr:uid="{00000000-0005-0000-0000-0000C7650000}"/>
    <cellStyle name="Normal 3 3 2 2 4 3 3 2" xfId="26081" xr:uid="{00000000-0005-0000-0000-0000C8650000}"/>
    <cellStyle name="Normal 3 3 2 2 4 3 3 2 2" xfId="26082" xr:uid="{00000000-0005-0000-0000-0000C9650000}"/>
    <cellStyle name="Normal 3 3 2 2 4 3 3 2 2 2" xfId="26083" xr:uid="{00000000-0005-0000-0000-0000CA650000}"/>
    <cellStyle name="Normal 3 3 2 2 4 3 3 2 3" xfId="26084" xr:uid="{00000000-0005-0000-0000-0000CB650000}"/>
    <cellStyle name="Normal 3 3 2 2 4 3 3 3" xfId="26085" xr:uid="{00000000-0005-0000-0000-0000CC650000}"/>
    <cellStyle name="Normal 3 3 2 2 4 3 3 3 2" xfId="26086" xr:uid="{00000000-0005-0000-0000-0000CD650000}"/>
    <cellStyle name="Normal 3 3 2 2 4 3 3 4" xfId="26087" xr:uid="{00000000-0005-0000-0000-0000CE650000}"/>
    <cellStyle name="Normal 3 3 2 2 4 3 4" xfId="26088" xr:uid="{00000000-0005-0000-0000-0000CF650000}"/>
    <cellStyle name="Normal 3 3 2 2 4 3 4 2" xfId="26089" xr:uid="{00000000-0005-0000-0000-0000D0650000}"/>
    <cellStyle name="Normal 3 3 2 2 4 3 4 2 2" xfId="26090" xr:uid="{00000000-0005-0000-0000-0000D1650000}"/>
    <cellStyle name="Normal 3 3 2 2 4 3 4 2 2 2" xfId="26091" xr:uid="{00000000-0005-0000-0000-0000D2650000}"/>
    <cellStyle name="Normal 3 3 2 2 4 3 4 2 3" xfId="26092" xr:uid="{00000000-0005-0000-0000-0000D3650000}"/>
    <cellStyle name="Normal 3 3 2 2 4 3 4 3" xfId="26093" xr:uid="{00000000-0005-0000-0000-0000D4650000}"/>
    <cellStyle name="Normal 3 3 2 2 4 3 4 3 2" xfId="26094" xr:uid="{00000000-0005-0000-0000-0000D5650000}"/>
    <cellStyle name="Normal 3 3 2 2 4 3 4 4" xfId="26095" xr:uid="{00000000-0005-0000-0000-0000D6650000}"/>
    <cellStyle name="Normal 3 3 2 2 4 3 5" xfId="26096" xr:uid="{00000000-0005-0000-0000-0000D7650000}"/>
    <cellStyle name="Normal 3 3 2 2 4 3 5 2" xfId="26097" xr:uid="{00000000-0005-0000-0000-0000D8650000}"/>
    <cellStyle name="Normal 3 3 2 2 4 3 5 2 2" xfId="26098" xr:uid="{00000000-0005-0000-0000-0000D9650000}"/>
    <cellStyle name="Normal 3 3 2 2 4 3 5 3" xfId="26099" xr:uid="{00000000-0005-0000-0000-0000DA650000}"/>
    <cellStyle name="Normal 3 3 2 2 4 3 6" xfId="26100" xr:uid="{00000000-0005-0000-0000-0000DB650000}"/>
    <cellStyle name="Normal 3 3 2 2 4 3 6 2" xfId="26101" xr:uid="{00000000-0005-0000-0000-0000DC650000}"/>
    <cellStyle name="Normal 3 3 2 2 4 3 7" xfId="26102" xr:uid="{00000000-0005-0000-0000-0000DD650000}"/>
    <cellStyle name="Normal 3 3 2 2 4 3 7 2" xfId="26103" xr:uid="{00000000-0005-0000-0000-0000DE650000}"/>
    <cellStyle name="Normal 3 3 2 2 4 3 8" xfId="26104" xr:uid="{00000000-0005-0000-0000-0000DF650000}"/>
    <cellStyle name="Normal 3 3 2 2 4 4" xfId="26105" xr:uid="{00000000-0005-0000-0000-0000E0650000}"/>
    <cellStyle name="Normal 3 3 2 2 4 4 2" xfId="26106" xr:uid="{00000000-0005-0000-0000-0000E1650000}"/>
    <cellStyle name="Normal 3 3 2 2 4 4 2 2" xfId="26107" xr:uid="{00000000-0005-0000-0000-0000E2650000}"/>
    <cellStyle name="Normal 3 3 2 2 4 4 2 2 2" xfId="26108" xr:uid="{00000000-0005-0000-0000-0000E3650000}"/>
    <cellStyle name="Normal 3 3 2 2 4 4 2 2 2 2" xfId="26109" xr:uid="{00000000-0005-0000-0000-0000E4650000}"/>
    <cellStyle name="Normal 3 3 2 2 4 4 2 2 3" xfId="26110" xr:uid="{00000000-0005-0000-0000-0000E5650000}"/>
    <cellStyle name="Normal 3 3 2 2 4 4 2 3" xfId="26111" xr:uid="{00000000-0005-0000-0000-0000E6650000}"/>
    <cellStyle name="Normal 3 3 2 2 4 4 2 3 2" xfId="26112" xr:uid="{00000000-0005-0000-0000-0000E7650000}"/>
    <cellStyle name="Normal 3 3 2 2 4 4 2 4" xfId="26113" xr:uid="{00000000-0005-0000-0000-0000E8650000}"/>
    <cellStyle name="Normal 3 3 2 2 4 4 3" xfId="26114" xr:uid="{00000000-0005-0000-0000-0000E9650000}"/>
    <cellStyle name="Normal 3 3 2 2 4 4 3 2" xfId="26115" xr:uid="{00000000-0005-0000-0000-0000EA650000}"/>
    <cellStyle name="Normal 3 3 2 2 4 4 3 2 2" xfId="26116" xr:uid="{00000000-0005-0000-0000-0000EB650000}"/>
    <cellStyle name="Normal 3 3 2 2 4 4 3 3" xfId="26117" xr:uid="{00000000-0005-0000-0000-0000EC650000}"/>
    <cellStyle name="Normal 3 3 2 2 4 4 4" xfId="26118" xr:uid="{00000000-0005-0000-0000-0000ED650000}"/>
    <cellStyle name="Normal 3 3 2 2 4 4 4 2" xfId="26119" xr:uid="{00000000-0005-0000-0000-0000EE650000}"/>
    <cellStyle name="Normal 3 3 2 2 4 4 5" xfId="26120" xr:uid="{00000000-0005-0000-0000-0000EF650000}"/>
    <cellStyle name="Normal 3 3 2 2 4 5" xfId="26121" xr:uid="{00000000-0005-0000-0000-0000F0650000}"/>
    <cellStyle name="Normal 3 3 2 2 4 5 2" xfId="26122" xr:uid="{00000000-0005-0000-0000-0000F1650000}"/>
    <cellStyle name="Normal 3 3 2 2 4 5 2 2" xfId="26123" xr:uid="{00000000-0005-0000-0000-0000F2650000}"/>
    <cellStyle name="Normal 3 3 2 2 4 5 2 2 2" xfId="26124" xr:uid="{00000000-0005-0000-0000-0000F3650000}"/>
    <cellStyle name="Normal 3 3 2 2 4 5 2 3" xfId="26125" xr:uid="{00000000-0005-0000-0000-0000F4650000}"/>
    <cellStyle name="Normal 3 3 2 2 4 5 3" xfId="26126" xr:uid="{00000000-0005-0000-0000-0000F5650000}"/>
    <cellStyle name="Normal 3 3 2 2 4 5 3 2" xfId="26127" xr:uid="{00000000-0005-0000-0000-0000F6650000}"/>
    <cellStyle name="Normal 3 3 2 2 4 5 4" xfId="26128" xr:uid="{00000000-0005-0000-0000-0000F7650000}"/>
    <cellStyle name="Normal 3 3 2 2 4 6" xfId="26129" xr:uid="{00000000-0005-0000-0000-0000F8650000}"/>
    <cellStyle name="Normal 3 3 2 2 4 6 2" xfId="26130" xr:uid="{00000000-0005-0000-0000-0000F9650000}"/>
    <cellStyle name="Normal 3 3 2 2 4 6 2 2" xfId="26131" xr:uid="{00000000-0005-0000-0000-0000FA650000}"/>
    <cellStyle name="Normal 3 3 2 2 4 6 2 2 2" xfId="26132" xr:uid="{00000000-0005-0000-0000-0000FB650000}"/>
    <cellStyle name="Normal 3 3 2 2 4 6 2 3" xfId="26133" xr:uid="{00000000-0005-0000-0000-0000FC650000}"/>
    <cellStyle name="Normal 3 3 2 2 4 6 3" xfId="26134" xr:uid="{00000000-0005-0000-0000-0000FD650000}"/>
    <cellStyle name="Normal 3 3 2 2 4 6 3 2" xfId="26135" xr:uid="{00000000-0005-0000-0000-0000FE650000}"/>
    <cellStyle name="Normal 3 3 2 2 4 6 4" xfId="26136" xr:uid="{00000000-0005-0000-0000-0000FF650000}"/>
    <cellStyle name="Normal 3 3 2 2 4 7" xfId="26137" xr:uid="{00000000-0005-0000-0000-000000660000}"/>
    <cellStyle name="Normal 3 3 2 2 4 7 2" xfId="26138" xr:uid="{00000000-0005-0000-0000-000001660000}"/>
    <cellStyle name="Normal 3 3 2 2 4 7 2 2" xfId="26139" xr:uid="{00000000-0005-0000-0000-000002660000}"/>
    <cellStyle name="Normal 3 3 2 2 4 7 3" xfId="26140" xr:uid="{00000000-0005-0000-0000-000003660000}"/>
    <cellStyle name="Normal 3 3 2 2 4 8" xfId="26141" xr:uid="{00000000-0005-0000-0000-000004660000}"/>
    <cellStyle name="Normal 3 3 2 2 4 8 2" xfId="26142" xr:uid="{00000000-0005-0000-0000-000005660000}"/>
    <cellStyle name="Normal 3 3 2 2 4 9" xfId="26143" xr:uid="{00000000-0005-0000-0000-000006660000}"/>
    <cellStyle name="Normal 3 3 2 2 4 9 2" xfId="26144" xr:uid="{00000000-0005-0000-0000-000007660000}"/>
    <cellStyle name="Normal 3 3 2 2 5" xfId="26145" xr:uid="{00000000-0005-0000-0000-000008660000}"/>
    <cellStyle name="Normal 3 3 2 2 5 10" xfId="26146" xr:uid="{00000000-0005-0000-0000-000009660000}"/>
    <cellStyle name="Normal 3 3 2 2 5 11" xfId="26147" xr:uid="{00000000-0005-0000-0000-00000A660000}"/>
    <cellStyle name="Normal 3 3 2 2 5 2" xfId="26148" xr:uid="{00000000-0005-0000-0000-00000B660000}"/>
    <cellStyle name="Normal 3 3 2 2 5 2 2" xfId="26149" xr:uid="{00000000-0005-0000-0000-00000C660000}"/>
    <cellStyle name="Normal 3 3 2 2 5 2 2 2" xfId="26150" xr:uid="{00000000-0005-0000-0000-00000D660000}"/>
    <cellStyle name="Normal 3 3 2 2 5 2 2 2 2" xfId="26151" xr:uid="{00000000-0005-0000-0000-00000E660000}"/>
    <cellStyle name="Normal 3 3 2 2 5 2 2 2 2 2" xfId="26152" xr:uid="{00000000-0005-0000-0000-00000F660000}"/>
    <cellStyle name="Normal 3 3 2 2 5 2 2 2 2 2 2" xfId="26153" xr:uid="{00000000-0005-0000-0000-000010660000}"/>
    <cellStyle name="Normal 3 3 2 2 5 2 2 2 2 2 2 2" xfId="26154" xr:uid="{00000000-0005-0000-0000-000011660000}"/>
    <cellStyle name="Normal 3 3 2 2 5 2 2 2 2 2 3" xfId="26155" xr:uid="{00000000-0005-0000-0000-000012660000}"/>
    <cellStyle name="Normal 3 3 2 2 5 2 2 2 2 3" xfId="26156" xr:uid="{00000000-0005-0000-0000-000013660000}"/>
    <cellStyle name="Normal 3 3 2 2 5 2 2 2 2 3 2" xfId="26157" xr:uid="{00000000-0005-0000-0000-000014660000}"/>
    <cellStyle name="Normal 3 3 2 2 5 2 2 2 2 4" xfId="26158" xr:uid="{00000000-0005-0000-0000-000015660000}"/>
    <cellStyle name="Normal 3 3 2 2 5 2 2 2 3" xfId="26159" xr:uid="{00000000-0005-0000-0000-000016660000}"/>
    <cellStyle name="Normal 3 3 2 2 5 2 2 2 3 2" xfId="26160" xr:uid="{00000000-0005-0000-0000-000017660000}"/>
    <cellStyle name="Normal 3 3 2 2 5 2 2 2 3 2 2" xfId="26161" xr:uid="{00000000-0005-0000-0000-000018660000}"/>
    <cellStyle name="Normal 3 3 2 2 5 2 2 2 3 3" xfId="26162" xr:uid="{00000000-0005-0000-0000-000019660000}"/>
    <cellStyle name="Normal 3 3 2 2 5 2 2 2 4" xfId="26163" xr:uid="{00000000-0005-0000-0000-00001A660000}"/>
    <cellStyle name="Normal 3 3 2 2 5 2 2 2 4 2" xfId="26164" xr:uid="{00000000-0005-0000-0000-00001B660000}"/>
    <cellStyle name="Normal 3 3 2 2 5 2 2 2 5" xfId="26165" xr:uid="{00000000-0005-0000-0000-00001C660000}"/>
    <cellStyle name="Normal 3 3 2 2 5 2 2 3" xfId="26166" xr:uid="{00000000-0005-0000-0000-00001D660000}"/>
    <cellStyle name="Normal 3 3 2 2 5 2 2 3 2" xfId="26167" xr:uid="{00000000-0005-0000-0000-00001E660000}"/>
    <cellStyle name="Normal 3 3 2 2 5 2 2 3 2 2" xfId="26168" xr:uid="{00000000-0005-0000-0000-00001F660000}"/>
    <cellStyle name="Normal 3 3 2 2 5 2 2 3 2 2 2" xfId="26169" xr:uid="{00000000-0005-0000-0000-000020660000}"/>
    <cellStyle name="Normal 3 3 2 2 5 2 2 3 2 3" xfId="26170" xr:uid="{00000000-0005-0000-0000-000021660000}"/>
    <cellStyle name="Normal 3 3 2 2 5 2 2 3 3" xfId="26171" xr:uid="{00000000-0005-0000-0000-000022660000}"/>
    <cellStyle name="Normal 3 3 2 2 5 2 2 3 3 2" xfId="26172" xr:uid="{00000000-0005-0000-0000-000023660000}"/>
    <cellStyle name="Normal 3 3 2 2 5 2 2 3 4" xfId="26173" xr:uid="{00000000-0005-0000-0000-000024660000}"/>
    <cellStyle name="Normal 3 3 2 2 5 2 2 4" xfId="26174" xr:uid="{00000000-0005-0000-0000-000025660000}"/>
    <cellStyle name="Normal 3 3 2 2 5 2 2 4 2" xfId="26175" xr:uid="{00000000-0005-0000-0000-000026660000}"/>
    <cellStyle name="Normal 3 3 2 2 5 2 2 4 2 2" xfId="26176" xr:uid="{00000000-0005-0000-0000-000027660000}"/>
    <cellStyle name="Normal 3 3 2 2 5 2 2 4 2 2 2" xfId="26177" xr:uid="{00000000-0005-0000-0000-000028660000}"/>
    <cellStyle name="Normal 3 3 2 2 5 2 2 4 2 3" xfId="26178" xr:uid="{00000000-0005-0000-0000-000029660000}"/>
    <cellStyle name="Normal 3 3 2 2 5 2 2 4 3" xfId="26179" xr:uid="{00000000-0005-0000-0000-00002A660000}"/>
    <cellStyle name="Normal 3 3 2 2 5 2 2 4 3 2" xfId="26180" xr:uid="{00000000-0005-0000-0000-00002B660000}"/>
    <cellStyle name="Normal 3 3 2 2 5 2 2 4 4" xfId="26181" xr:uid="{00000000-0005-0000-0000-00002C660000}"/>
    <cellStyle name="Normal 3 3 2 2 5 2 2 5" xfId="26182" xr:uid="{00000000-0005-0000-0000-00002D660000}"/>
    <cellStyle name="Normal 3 3 2 2 5 2 2 5 2" xfId="26183" xr:uid="{00000000-0005-0000-0000-00002E660000}"/>
    <cellStyle name="Normal 3 3 2 2 5 2 2 5 2 2" xfId="26184" xr:uid="{00000000-0005-0000-0000-00002F660000}"/>
    <cellStyle name="Normal 3 3 2 2 5 2 2 5 3" xfId="26185" xr:uid="{00000000-0005-0000-0000-000030660000}"/>
    <cellStyle name="Normal 3 3 2 2 5 2 2 6" xfId="26186" xr:uid="{00000000-0005-0000-0000-000031660000}"/>
    <cellStyle name="Normal 3 3 2 2 5 2 2 6 2" xfId="26187" xr:uid="{00000000-0005-0000-0000-000032660000}"/>
    <cellStyle name="Normal 3 3 2 2 5 2 2 7" xfId="26188" xr:uid="{00000000-0005-0000-0000-000033660000}"/>
    <cellStyle name="Normal 3 3 2 2 5 2 2 7 2" xfId="26189" xr:uid="{00000000-0005-0000-0000-000034660000}"/>
    <cellStyle name="Normal 3 3 2 2 5 2 2 8" xfId="26190" xr:uid="{00000000-0005-0000-0000-000035660000}"/>
    <cellStyle name="Normal 3 3 2 2 5 2 3" xfId="26191" xr:uid="{00000000-0005-0000-0000-000036660000}"/>
    <cellStyle name="Normal 3 3 2 2 5 2 3 2" xfId="26192" xr:uid="{00000000-0005-0000-0000-000037660000}"/>
    <cellStyle name="Normal 3 3 2 2 5 2 3 2 2" xfId="26193" xr:uid="{00000000-0005-0000-0000-000038660000}"/>
    <cellStyle name="Normal 3 3 2 2 5 2 3 2 2 2" xfId="26194" xr:uid="{00000000-0005-0000-0000-000039660000}"/>
    <cellStyle name="Normal 3 3 2 2 5 2 3 2 2 2 2" xfId="26195" xr:uid="{00000000-0005-0000-0000-00003A660000}"/>
    <cellStyle name="Normal 3 3 2 2 5 2 3 2 2 3" xfId="26196" xr:uid="{00000000-0005-0000-0000-00003B660000}"/>
    <cellStyle name="Normal 3 3 2 2 5 2 3 2 3" xfId="26197" xr:uid="{00000000-0005-0000-0000-00003C660000}"/>
    <cellStyle name="Normal 3 3 2 2 5 2 3 2 3 2" xfId="26198" xr:uid="{00000000-0005-0000-0000-00003D660000}"/>
    <cellStyle name="Normal 3 3 2 2 5 2 3 2 4" xfId="26199" xr:uid="{00000000-0005-0000-0000-00003E660000}"/>
    <cellStyle name="Normal 3 3 2 2 5 2 3 3" xfId="26200" xr:uid="{00000000-0005-0000-0000-00003F660000}"/>
    <cellStyle name="Normal 3 3 2 2 5 2 3 3 2" xfId="26201" xr:uid="{00000000-0005-0000-0000-000040660000}"/>
    <cellStyle name="Normal 3 3 2 2 5 2 3 3 2 2" xfId="26202" xr:uid="{00000000-0005-0000-0000-000041660000}"/>
    <cellStyle name="Normal 3 3 2 2 5 2 3 3 3" xfId="26203" xr:uid="{00000000-0005-0000-0000-000042660000}"/>
    <cellStyle name="Normal 3 3 2 2 5 2 3 4" xfId="26204" xr:uid="{00000000-0005-0000-0000-000043660000}"/>
    <cellStyle name="Normal 3 3 2 2 5 2 3 4 2" xfId="26205" xr:uid="{00000000-0005-0000-0000-000044660000}"/>
    <cellStyle name="Normal 3 3 2 2 5 2 3 5" xfId="26206" xr:uid="{00000000-0005-0000-0000-000045660000}"/>
    <cellStyle name="Normal 3 3 2 2 5 2 4" xfId="26207" xr:uid="{00000000-0005-0000-0000-000046660000}"/>
    <cellStyle name="Normal 3 3 2 2 5 2 4 2" xfId="26208" xr:uid="{00000000-0005-0000-0000-000047660000}"/>
    <cellStyle name="Normal 3 3 2 2 5 2 4 2 2" xfId="26209" xr:uid="{00000000-0005-0000-0000-000048660000}"/>
    <cellStyle name="Normal 3 3 2 2 5 2 4 2 2 2" xfId="26210" xr:uid="{00000000-0005-0000-0000-000049660000}"/>
    <cellStyle name="Normal 3 3 2 2 5 2 4 2 3" xfId="26211" xr:uid="{00000000-0005-0000-0000-00004A660000}"/>
    <cellStyle name="Normal 3 3 2 2 5 2 4 3" xfId="26212" xr:uid="{00000000-0005-0000-0000-00004B660000}"/>
    <cellStyle name="Normal 3 3 2 2 5 2 4 3 2" xfId="26213" xr:uid="{00000000-0005-0000-0000-00004C660000}"/>
    <cellStyle name="Normal 3 3 2 2 5 2 4 4" xfId="26214" xr:uid="{00000000-0005-0000-0000-00004D660000}"/>
    <cellStyle name="Normal 3 3 2 2 5 2 5" xfId="26215" xr:uid="{00000000-0005-0000-0000-00004E660000}"/>
    <cellStyle name="Normal 3 3 2 2 5 2 5 2" xfId="26216" xr:uid="{00000000-0005-0000-0000-00004F660000}"/>
    <cellStyle name="Normal 3 3 2 2 5 2 5 2 2" xfId="26217" xr:uid="{00000000-0005-0000-0000-000050660000}"/>
    <cellStyle name="Normal 3 3 2 2 5 2 5 2 2 2" xfId="26218" xr:uid="{00000000-0005-0000-0000-000051660000}"/>
    <cellStyle name="Normal 3 3 2 2 5 2 5 2 3" xfId="26219" xr:uid="{00000000-0005-0000-0000-000052660000}"/>
    <cellStyle name="Normal 3 3 2 2 5 2 5 3" xfId="26220" xr:uid="{00000000-0005-0000-0000-000053660000}"/>
    <cellStyle name="Normal 3 3 2 2 5 2 5 3 2" xfId="26221" xr:uid="{00000000-0005-0000-0000-000054660000}"/>
    <cellStyle name="Normal 3 3 2 2 5 2 5 4" xfId="26222" xr:uid="{00000000-0005-0000-0000-000055660000}"/>
    <cellStyle name="Normal 3 3 2 2 5 2 6" xfId="26223" xr:uid="{00000000-0005-0000-0000-000056660000}"/>
    <cellStyle name="Normal 3 3 2 2 5 2 6 2" xfId="26224" xr:uid="{00000000-0005-0000-0000-000057660000}"/>
    <cellStyle name="Normal 3 3 2 2 5 2 6 2 2" xfId="26225" xr:uid="{00000000-0005-0000-0000-000058660000}"/>
    <cellStyle name="Normal 3 3 2 2 5 2 6 3" xfId="26226" xr:uid="{00000000-0005-0000-0000-000059660000}"/>
    <cellStyle name="Normal 3 3 2 2 5 2 7" xfId="26227" xr:uid="{00000000-0005-0000-0000-00005A660000}"/>
    <cellStyle name="Normal 3 3 2 2 5 2 7 2" xfId="26228" xr:uid="{00000000-0005-0000-0000-00005B660000}"/>
    <cellStyle name="Normal 3 3 2 2 5 2 8" xfId="26229" xr:uid="{00000000-0005-0000-0000-00005C660000}"/>
    <cellStyle name="Normal 3 3 2 2 5 2 8 2" xfId="26230" xr:uid="{00000000-0005-0000-0000-00005D660000}"/>
    <cellStyle name="Normal 3 3 2 2 5 2 9" xfId="26231" xr:uid="{00000000-0005-0000-0000-00005E660000}"/>
    <cellStyle name="Normal 3 3 2 2 5 3" xfId="26232" xr:uid="{00000000-0005-0000-0000-00005F660000}"/>
    <cellStyle name="Normal 3 3 2 2 5 3 2" xfId="26233" xr:uid="{00000000-0005-0000-0000-000060660000}"/>
    <cellStyle name="Normal 3 3 2 2 5 3 2 2" xfId="26234" xr:uid="{00000000-0005-0000-0000-000061660000}"/>
    <cellStyle name="Normal 3 3 2 2 5 3 2 2 2" xfId="26235" xr:uid="{00000000-0005-0000-0000-000062660000}"/>
    <cellStyle name="Normal 3 3 2 2 5 3 2 2 2 2" xfId="26236" xr:uid="{00000000-0005-0000-0000-000063660000}"/>
    <cellStyle name="Normal 3 3 2 2 5 3 2 2 2 2 2" xfId="26237" xr:uid="{00000000-0005-0000-0000-000064660000}"/>
    <cellStyle name="Normal 3 3 2 2 5 3 2 2 2 3" xfId="26238" xr:uid="{00000000-0005-0000-0000-000065660000}"/>
    <cellStyle name="Normal 3 3 2 2 5 3 2 2 3" xfId="26239" xr:uid="{00000000-0005-0000-0000-000066660000}"/>
    <cellStyle name="Normal 3 3 2 2 5 3 2 2 3 2" xfId="26240" xr:uid="{00000000-0005-0000-0000-000067660000}"/>
    <cellStyle name="Normal 3 3 2 2 5 3 2 2 4" xfId="26241" xr:uid="{00000000-0005-0000-0000-000068660000}"/>
    <cellStyle name="Normal 3 3 2 2 5 3 2 3" xfId="26242" xr:uid="{00000000-0005-0000-0000-000069660000}"/>
    <cellStyle name="Normal 3 3 2 2 5 3 2 3 2" xfId="26243" xr:uid="{00000000-0005-0000-0000-00006A660000}"/>
    <cellStyle name="Normal 3 3 2 2 5 3 2 3 2 2" xfId="26244" xr:uid="{00000000-0005-0000-0000-00006B660000}"/>
    <cellStyle name="Normal 3 3 2 2 5 3 2 3 3" xfId="26245" xr:uid="{00000000-0005-0000-0000-00006C660000}"/>
    <cellStyle name="Normal 3 3 2 2 5 3 2 4" xfId="26246" xr:uid="{00000000-0005-0000-0000-00006D660000}"/>
    <cellStyle name="Normal 3 3 2 2 5 3 2 4 2" xfId="26247" xr:uid="{00000000-0005-0000-0000-00006E660000}"/>
    <cellStyle name="Normal 3 3 2 2 5 3 2 5" xfId="26248" xr:uid="{00000000-0005-0000-0000-00006F660000}"/>
    <cellStyle name="Normal 3 3 2 2 5 3 3" xfId="26249" xr:uid="{00000000-0005-0000-0000-000070660000}"/>
    <cellStyle name="Normal 3 3 2 2 5 3 3 2" xfId="26250" xr:uid="{00000000-0005-0000-0000-000071660000}"/>
    <cellStyle name="Normal 3 3 2 2 5 3 3 2 2" xfId="26251" xr:uid="{00000000-0005-0000-0000-000072660000}"/>
    <cellStyle name="Normal 3 3 2 2 5 3 3 2 2 2" xfId="26252" xr:uid="{00000000-0005-0000-0000-000073660000}"/>
    <cellStyle name="Normal 3 3 2 2 5 3 3 2 3" xfId="26253" xr:uid="{00000000-0005-0000-0000-000074660000}"/>
    <cellStyle name="Normal 3 3 2 2 5 3 3 3" xfId="26254" xr:uid="{00000000-0005-0000-0000-000075660000}"/>
    <cellStyle name="Normal 3 3 2 2 5 3 3 3 2" xfId="26255" xr:uid="{00000000-0005-0000-0000-000076660000}"/>
    <cellStyle name="Normal 3 3 2 2 5 3 3 4" xfId="26256" xr:uid="{00000000-0005-0000-0000-000077660000}"/>
    <cellStyle name="Normal 3 3 2 2 5 3 4" xfId="26257" xr:uid="{00000000-0005-0000-0000-000078660000}"/>
    <cellStyle name="Normal 3 3 2 2 5 3 4 2" xfId="26258" xr:uid="{00000000-0005-0000-0000-000079660000}"/>
    <cellStyle name="Normal 3 3 2 2 5 3 4 2 2" xfId="26259" xr:uid="{00000000-0005-0000-0000-00007A660000}"/>
    <cellStyle name="Normal 3 3 2 2 5 3 4 2 2 2" xfId="26260" xr:uid="{00000000-0005-0000-0000-00007B660000}"/>
    <cellStyle name="Normal 3 3 2 2 5 3 4 2 3" xfId="26261" xr:uid="{00000000-0005-0000-0000-00007C660000}"/>
    <cellStyle name="Normal 3 3 2 2 5 3 4 3" xfId="26262" xr:uid="{00000000-0005-0000-0000-00007D660000}"/>
    <cellStyle name="Normal 3 3 2 2 5 3 4 3 2" xfId="26263" xr:uid="{00000000-0005-0000-0000-00007E660000}"/>
    <cellStyle name="Normal 3 3 2 2 5 3 4 4" xfId="26264" xr:uid="{00000000-0005-0000-0000-00007F660000}"/>
    <cellStyle name="Normal 3 3 2 2 5 3 5" xfId="26265" xr:uid="{00000000-0005-0000-0000-000080660000}"/>
    <cellStyle name="Normal 3 3 2 2 5 3 5 2" xfId="26266" xr:uid="{00000000-0005-0000-0000-000081660000}"/>
    <cellStyle name="Normal 3 3 2 2 5 3 5 2 2" xfId="26267" xr:uid="{00000000-0005-0000-0000-000082660000}"/>
    <cellStyle name="Normal 3 3 2 2 5 3 5 3" xfId="26268" xr:uid="{00000000-0005-0000-0000-000083660000}"/>
    <cellStyle name="Normal 3 3 2 2 5 3 6" xfId="26269" xr:uid="{00000000-0005-0000-0000-000084660000}"/>
    <cellStyle name="Normal 3 3 2 2 5 3 6 2" xfId="26270" xr:uid="{00000000-0005-0000-0000-000085660000}"/>
    <cellStyle name="Normal 3 3 2 2 5 3 7" xfId="26271" xr:uid="{00000000-0005-0000-0000-000086660000}"/>
    <cellStyle name="Normal 3 3 2 2 5 3 7 2" xfId="26272" xr:uid="{00000000-0005-0000-0000-000087660000}"/>
    <cellStyle name="Normal 3 3 2 2 5 3 8" xfId="26273" xr:uid="{00000000-0005-0000-0000-000088660000}"/>
    <cellStyle name="Normal 3 3 2 2 5 4" xfId="26274" xr:uid="{00000000-0005-0000-0000-000089660000}"/>
    <cellStyle name="Normal 3 3 2 2 5 4 2" xfId="26275" xr:uid="{00000000-0005-0000-0000-00008A660000}"/>
    <cellStyle name="Normal 3 3 2 2 5 4 2 2" xfId="26276" xr:uid="{00000000-0005-0000-0000-00008B660000}"/>
    <cellStyle name="Normal 3 3 2 2 5 4 2 2 2" xfId="26277" xr:uid="{00000000-0005-0000-0000-00008C660000}"/>
    <cellStyle name="Normal 3 3 2 2 5 4 2 2 2 2" xfId="26278" xr:uid="{00000000-0005-0000-0000-00008D660000}"/>
    <cellStyle name="Normal 3 3 2 2 5 4 2 2 3" xfId="26279" xr:uid="{00000000-0005-0000-0000-00008E660000}"/>
    <cellStyle name="Normal 3 3 2 2 5 4 2 3" xfId="26280" xr:uid="{00000000-0005-0000-0000-00008F660000}"/>
    <cellStyle name="Normal 3 3 2 2 5 4 2 3 2" xfId="26281" xr:uid="{00000000-0005-0000-0000-000090660000}"/>
    <cellStyle name="Normal 3 3 2 2 5 4 2 4" xfId="26282" xr:uid="{00000000-0005-0000-0000-000091660000}"/>
    <cellStyle name="Normal 3 3 2 2 5 4 3" xfId="26283" xr:uid="{00000000-0005-0000-0000-000092660000}"/>
    <cellStyle name="Normal 3 3 2 2 5 4 3 2" xfId="26284" xr:uid="{00000000-0005-0000-0000-000093660000}"/>
    <cellStyle name="Normal 3 3 2 2 5 4 3 2 2" xfId="26285" xr:uid="{00000000-0005-0000-0000-000094660000}"/>
    <cellStyle name="Normal 3 3 2 2 5 4 3 3" xfId="26286" xr:uid="{00000000-0005-0000-0000-000095660000}"/>
    <cellStyle name="Normal 3 3 2 2 5 4 4" xfId="26287" xr:uid="{00000000-0005-0000-0000-000096660000}"/>
    <cellStyle name="Normal 3 3 2 2 5 4 4 2" xfId="26288" xr:uid="{00000000-0005-0000-0000-000097660000}"/>
    <cellStyle name="Normal 3 3 2 2 5 4 5" xfId="26289" xr:uid="{00000000-0005-0000-0000-000098660000}"/>
    <cellStyle name="Normal 3 3 2 2 5 5" xfId="26290" xr:uid="{00000000-0005-0000-0000-000099660000}"/>
    <cellStyle name="Normal 3 3 2 2 5 5 2" xfId="26291" xr:uid="{00000000-0005-0000-0000-00009A660000}"/>
    <cellStyle name="Normal 3 3 2 2 5 5 2 2" xfId="26292" xr:uid="{00000000-0005-0000-0000-00009B660000}"/>
    <cellStyle name="Normal 3 3 2 2 5 5 2 2 2" xfId="26293" xr:uid="{00000000-0005-0000-0000-00009C660000}"/>
    <cellStyle name="Normal 3 3 2 2 5 5 2 3" xfId="26294" xr:uid="{00000000-0005-0000-0000-00009D660000}"/>
    <cellStyle name="Normal 3 3 2 2 5 5 3" xfId="26295" xr:uid="{00000000-0005-0000-0000-00009E660000}"/>
    <cellStyle name="Normal 3 3 2 2 5 5 3 2" xfId="26296" xr:uid="{00000000-0005-0000-0000-00009F660000}"/>
    <cellStyle name="Normal 3 3 2 2 5 5 4" xfId="26297" xr:uid="{00000000-0005-0000-0000-0000A0660000}"/>
    <cellStyle name="Normal 3 3 2 2 5 6" xfId="26298" xr:uid="{00000000-0005-0000-0000-0000A1660000}"/>
    <cellStyle name="Normal 3 3 2 2 5 6 2" xfId="26299" xr:uid="{00000000-0005-0000-0000-0000A2660000}"/>
    <cellStyle name="Normal 3 3 2 2 5 6 2 2" xfId="26300" xr:uid="{00000000-0005-0000-0000-0000A3660000}"/>
    <cellStyle name="Normal 3 3 2 2 5 6 2 2 2" xfId="26301" xr:uid="{00000000-0005-0000-0000-0000A4660000}"/>
    <cellStyle name="Normal 3 3 2 2 5 6 2 3" xfId="26302" xr:uid="{00000000-0005-0000-0000-0000A5660000}"/>
    <cellStyle name="Normal 3 3 2 2 5 6 3" xfId="26303" xr:uid="{00000000-0005-0000-0000-0000A6660000}"/>
    <cellStyle name="Normal 3 3 2 2 5 6 3 2" xfId="26304" xr:uid="{00000000-0005-0000-0000-0000A7660000}"/>
    <cellStyle name="Normal 3 3 2 2 5 6 4" xfId="26305" xr:uid="{00000000-0005-0000-0000-0000A8660000}"/>
    <cellStyle name="Normal 3 3 2 2 5 7" xfId="26306" xr:uid="{00000000-0005-0000-0000-0000A9660000}"/>
    <cellStyle name="Normal 3 3 2 2 5 7 2" xfId="26307" xr:uid="{00000000-0005-0000-0000-0000AA660000}"/>
    <cellStyle name="Normal 3 3 2 2 5 7 2 2" xfId="26308" xr:uid="{00000000-0005-0000-0000-0000AB660000}"/>
    <cellStyle name="Normal 3 3 2 2 5 7 3" xfId="26309" xr:uid="{00000000-0005-0000-0000-0000AC660000}"/>
    <cellStyle name="Normal 3 3 2 2 5 8" xfId="26310" xr:uid="{00000000-0005-0000-0000-0000AD660000}"/>
    <cellStyle name="Normal 3 3 2 2 5 8 2" xfId="26311" xr:uid="{00000000-0005-0000-0000-0000AE660000}"/>
    <cellStyle name="Normal 3 3 2 2 5 9" xfId="26312" xr:uid="{00000000-0005-0000-0000-0000AF660000}"/>
    <cellStyle name="Normal 3 3 2 2 5 9 2" xfId="26313" xr:uid="{00000000-0005-0000-0000-0000B0660000}"/>
    <cellStyle name="Normal 3 3 2 2 6" xfId="26314" xr:uid="{00000000-0005-0000-0000-0000B1660000}"/>
    <cellStyle name="Normal 3 3 2 2 6 2" xfId="26315" xr:uid="{00000000-0005-0000-0000-0000B2660000}"/>
    <cellStyle name="Normal 3 3 2 2 6 2 2" xfId="26316" xr:uid="{00000000-0005-0000-0000-0000B3660000}"/>
    <cellStyle name="Normal 3 3 2 2 6 2 2 2" xfId="26317" xr:uid="{00000000-0005-0000-0000-0000B4660000}"/>
    <cellStyle name="Normal 3 3 2 2 6 2 2 2 2" xfId="26318" xr:uid="{00000000-0005-0000-0000-0000B5660000}"/>
    <cellStyle name="Normal 3 3 2 2 6 2 2 2 2 2" xfId="26319" xr:uid="{00000000-0005-0000-0000-0000B6660000}"/>
    <cellStyle name="Normal 3 3 2 2 6 2 2 2 2 2 2" xfId="26320" xr:uid="{00000000-0005-0000-0000-0000B7660000}"/>
    <cellStyle name="Normal 3 3 2 2 6 2 2 2 2 3" xfId="26321" xr:uid="{00000000-0005-0000-0000-0000B8660000}"/>
    <cellStyle name="Normal 3 3 2 2 6 2 2 2 3" xfId="26322" xr:uid="{00000000-0005-0000-0000-0000B9660000}"/>
    <cellStyle name="Normal 3 3 2 2 6 2 2 2 3 2" xfId="26323" xr:uid="{00000000-0005-0000-0000-0000BA660000}"/>
    <cellStyle name="Normal 3 3 2 2 6 2 2 2 4" xfId="26324" xr:uid="{00000000-0005-0000-0000-0000BB660000}"/>
    <cellStyle name="Normal 3 3 2 2 6 2 2 3" xfId="26325" xr:uid="{00000000-0005-0000-0000-0000BC660000}"/>
    <cellStyle name="Normal 3 3 2 2 6 2 2 3 2" xfId="26326" xr:uid="{00000000-0005-0000-0000-0000BD660000}"/>
    <cellStyle name="Normal 3 3 2 2 6 2 2 3 2 2" xfId="26327" xr:uid="{00000000-0005-0000-0000-0000BE660000}"/>
    <cellStyle name="Normal 3 3 2 2 6 2 2 3 3" xfId="26328" xr:uid="{00000000-0005-0000-0000-0000BF660000}"/>
    <cellStyle name="Normal 3 3 2 2 6 2 2 4" xfId="26329" xr:uid="{00000000-0005-0000-0000-0000C0660000}"/>
    <cellStyle name="Normal 3 3 2 2 6 2 2 4 2" xfId="26330" xr:uid="{00000000-0005-0000-0000-0000C1660000}"/>
    <cellStyle name="Normal 3 3 2 2 6 2 2 5" xfId="26331" xr:uid="{00000000-0005-0000-0000-0000C2660000}"/>
    <cellStyle name="Normal 3 3 2 2 6 2 3" xfId="26332" xr:uid="{00000000-0005-0000-0000-0000C3660000}"/>
    <cellStyle name="Normal 3 3 2 2 6 2 3 2" xfId="26333" xr:uid="{00000000-0005-0000-0000-0000C4660000}"/>
    <cellStyle name="Normal 3 3 2 2 6 2 3 2 2" xfId="26334" xr:uid="{00000000-0005-0000-0000-0000C5660000}"/>
    <cellStyle name="Normal 3 3 2 2 6 2 3 2 2 2" xfId="26335" xr:uid="{00000000-0005-0000-0000-0000C6660000}"/>
    <cellStyle name="Normal 3 3 2 2 6 2 3 2 3" xfId="26336" xr:uid="{00000000-0005-0000-0000-0000C7660000}"/>
    <cellStyle name="Normal 3 3 2 2 6 2 3 3" xfId="26337" xr:uid="{00000000-0005-0000-0000-0000C8660000}"/>
    <cellStyle name="Normal 3 3 2 2 6 2 3 3 2" xfId="26338" xr:uid="{00000000-0005-0000-0000-0000C9660000}"/>
    <cellStyle name="Normal 3 3 2 2 6 2 3 4" xfId="26339" xr:uid="{00000000-0005-0000-0000-0000CA660000}"/>
    <cellStyle name="Normal 3 3 2 2 6 2 4" xfId="26340" xr:uid="{00000000-0005-0000-0000-0000CB660000}"/>
    <cellStyle name="Normal 3 3 2 2 6 2 4 2" xfId="26341" xr:uid="{00000000-0005-0000-0000-0000CC660000}"/>
    <cellStyle name="Normal 3 3 2 2 6 2 4 2 2" xfId="26342" xr:uid="{00000000-0005-0000-0000-0000CD660000}"/>
    <cellStyle name="Normal 3 3 2 2 6 2 4 2 2 2" xfId="26343" xr:uid="{00000000-0005-0000-0000-0000CE660000}"/>
    <cellStyle name="Normal 3 3 2 2 6 2 4 2 3" xfId="26344" xr:uid="{00000000-0005-0000-0000-0000CF660000}"/>
    <cellStyle name="Normal 3 3 2 2 6 2 4 3" xfId="26345" xr:uid="{00000000-0005-0000-0000-0000D0660000}"/>
    <cellStyle name="Normal 3 3 2 2 6 2 4 3 2" xfId="26346" xr:uid="{00000000-0005-0000-0000-0000D1660000}"/>
    <cellStyle name="Normal 3 3 2 2 6 2 4 4" xfId="26347" xr:uid="{00000000-0005-0000-0000-0000D2660000}"/>
    <cellStyle name="Normal 3 3 2 2 6 2 5" xfId="26348" xr:uid="{00000000-0005-0000-0000-0000D3660000}"/>
    <cellStyle name="Normal 3 3 2 2 6 2 5 2" xfId="26349" xr:uid="{00000000-0005-0000-0000-0000D4660000}"/>
    <cellStyle name="Normal 3 3 2 2 6 2 5 2 2" xfId="26350" xr:uid="{00000000-0005-0000-0000-0000D5660000}"/>
    <cellStyle name="Normal 3 3 2 2 6 2 5 3" xfId="26351" xr:uid="{00000000-0005-0000-0000-0000D6660000}"/>
    <cellStyle name="Normal 3 3 2 2 6 2 6" xfId="26352" xr:uid="{00000000-0005-0000-0000-0000D7660000}"/>
    <cellStyle name="Normal 3 3 2 2 6 2 6 2" xfId="26353" xr:uid="{00000000-0005-0000-0000-0000D8660000}"/>
    <cellStyle name="Normal 3 3 2 2 6 2 7" xfId="26354" xr:uid="{00000000-0005-0000-0000-0000D9660000}"/>
    <cellStyle name="Normal 3 3 2 2 6 2 7 2" xfId="26355" xr:uid="{00000000-0005-0000-0000-0000DA660000}"/>
    <cellStyle name="Normal 3 3 2 2 6 2 8" xfId="26356" xr:uid="{00000000-0005-0000-0000-0000DB660000}"/>
    <cellStyle name="Normal 3 3 2 2 6 3" xfId="26357" xr:uid="{00000000-0005-0000-0000-0000DC660000}"/>
    <cellStyle name="Normal 3 3 2 2 6 3 2" xfId="26358" xr:uid="{00000000-0005-0000-0000-0000DD660000}"/>
    <cellStyle name="Normal 3 3 2 2 6 3 2 2" xfId="26359" xr:uid="{00000000-0005-0000-0000-0000DE660000}"/>
    <cellStyle name="Normal 3 3 2 2 6 3 2 2 2" xfId="26360" xr:uid="{00000000-0005-0000-0000-0000DF660000}"/>
    <cellStyle name="Normal 3 3 2 2 6 3 2 2 2 2" xfId="26361" xr:uid="{00000000-0005-0000-0000-0000E0660000}"/>
    <cellStyle name="Normal 3 3 2 2 6 3 2 2 3" xfId="26362" xr:uid="{00000000-0005-0000-0000-0000E1660000}"/>
    <cellStyle name="Normal 3 3 2 2 6 3 2 3" xfId="26363" xr:uid="{00000000-0005-0000-0000-0000E2660000}"/>
    <cellStyle name="Normal 3 3 2 2 6 3 2 3 2" xfId="26364" xr:uid="{00000000-0005-0000-0000-0000E3660000}"/>
    <cellStyle name="Normal 3 3 2 2 6 3 2 4" xfId="26365" xr:uid="{00000000-0005-0000-0000-0000E4660000}"/>
    <cellStyle name="Normal 3 3 2 2 6 3 3" xfId="26366" xr:uid="{00000000-0005-0000-0000-0000E5660000}"/>
    <cellStyle name="Normal 3 3 2 2 6 3 3 2" xfId="26367" xr:uid="{00000000-0005-0000-0000-0000E6660000}"/>
    <cellStyle name="Normal 3 3 2 2 6 3 3 2 2" xfId="26368" xr:uid="{00000000-0005-0000-0000-0000E7660000}"/>
    <cellStyle name="Normal 3 3 2 2 6 3 3 3" xfId="26369" xr:uid="{00000000-0005-0000-0000-0000E8660000}"/>
    <cellStyle name="Normal 3 3 2 2 6 3 4" xfId="26370" xr:uid="{00000000-0005-0000-0000-0000E9660000}"/>
    <cellStyle name="Normal 3 3 2 2 6 3 4 2" xfId="26371" xr:uid="{00000000-0005-0000-0000-0000EA660000}"/>
    <cellStyle name="Normal 3 3 2 2 6 3 5" xfId="26372" xr:uid="{00000000-0005-0000-0000-0000EB660000}"/>
    <cellStyle name="Normal 3 3 2 2 6 4" xfId="26373" xr:uid="{00000000-0005-0000-0000-0000EC660000}"/>
    <cellStyle name="Normal 3 3 2 2 6 4 2" xfId="26374" xr:uid="{00000000-0005-0000-0000-0000ED660000}"/>
    <cellStyle name="Normal 3 3 2 2 6 4 2 2" xfId="26375" xr:uid="{00000000-0005-0000-0000-0000EE660000}"/>
    <cellStyle name="Normal 3 3 2 2 6 4 2 2 2" xfId="26376" xr:uid="{00000000-0005-0000-0000-0000EF660000}"/>
    <cellStyle name="Normal 3 3 2 2 6 4 2 3" xfId="26377" xr:uid="{00000000-0005-0000-0000-0000F0660000}"/>
    <cellStyle name="Normal 3 3 2 2 6 4 3" xfId="26378" xr:uid="{00000000-0005-0000-0000-0000F1660000}"/>
    <cellStyle name="Normal 3 3 2 2 6 4 3 2" xfId="26379" xr:uid="{00000000-0005-0000-0000-0000F2660000}"/>
    <cellStyle name="Normal 3 3 2 2 6 4 4" xfId="26380" xr:uid="{00000000-0005-0000-0000-0000F3660000}"/>
    <cellStyle name="Normal 3 3 2 2 6 5" xfId="26381" xr:uid="{00000000-0005-0000-0000-0000F4660000}"/>
    <cellStyle name="Normal 3 3 2 2 6 5 2" xfId="26382" xr:uid="{00000000-0005-0000-0000-0000F5660000}"/>
    <cellStyle name="Normal 3 3 2 2 6 5 2 2" xfId="26383" xr:uid="{00000000-0005-0000-0000-0000F6660000}"/>
    <cellStyle name="Normal 3 3 2 2 6 5 2 2 2" xfId="26384" xr:uid="{00000000-0005-0000-0000-0000F7660000}"/>
    <cellStyle name="Normal 3 3 2 2 6 5 2 3" xfId="26385" xr:uid="{00000000-0005-0000-0000-0000F8660000}"/>
    <cellStyle name="Normal 3 3 2 2 6 5 3" xfId="26386" xr:uid="{00000000-0005-0000-0000-0000F9660000}"/>
    <cellStyle name="Normal 3 3 2 2 6 5 3 2" xfId="26387" xr:uid="{00000000-0005-0000-0000-0000FA660000}"/>
    <cellStyle name="Normal 3 3 2 2 6 5 4" xfId="26388" xr:uid="{00000000-0005-0000-0000-0000FB660000}"/>
    <cellStyle name="Normal 3 3 2 2 6 6" xfId="26389" xr:uid="{00000000-0005-0000-0000-0000FC660000}"/>
    <cellStyle name="Normal 3 3 2 2 6 6 2" xfId="26390" xr:uid="{00000000-0005-0000-0000-0000FD660000}"/>
    <cellStyle name="Normal 3 3 2 2 6 6 2 2" xfId="26391" xr:uid="{00000000-0005-0000-0000-0000FE660000}"/>
    <cellStyle name="Normal 3 3 2 2 6 6 3" xfId="26392" xr:uid="{00000000-0005-0000-0000-0000FF660000}"/>
    <cellStyle name="Normal 3 3 2 2 6 7" xfId="26393" xr:uid="{00000000-0005-0000-0000-000000670000}"/>
    <cellStyle name="Normal 3 3 2 2 6 7 2" xfId="26394" xr:uid="{00000000-0005-0000-0000-000001670000}"/>
    <cellStyle name="Normal 3 3 2 2 6 8" xfId="26395" xr:uid="{00000000-0005-0000-0000-000002670000}"/>
    <cellStyle name="Normal 3 3 2 2 6 8 2" xfId="26396" xr:uid="{00000000-0005-0000-0000-000003670000}"/>
    <cellStyle name="Normal 3 3 2 2 6 9" xfId="26397" xr:uid="{00000000-0005-0000-0000-000004670000}"/>
    <cellStyle name="Normal 3 3 2 2 7" xfId="26398" xr:uid="{00000000-0005-0000-0000-000005670000}"/>
    <cellStyle name="Normal 3 3 2 2 7 2" xfId="26399" xr:uid="{00000000-0005-0000-0000-000006670000}"/>
    <cellStyle name="Normal 3 3 2 2 7 2 2" xfId="26400" xr:uid="{00000000-0005-0000-0000-000007670000}"/>
    <cellStyle name="Normal 3 3 2 2 7 2 2 2" xfId="26401" xr:uid="{00000000-0005-0000-0000-000008670000}"/>
    <cellStyle name="Normal 3 3 2 2 7 2 2 2 2" xfId="26402" xr:uid="{00000000-0005-0000-0000-000009670000}"/>
    <cellStyle name="Normal 3 3 2 2 7 2 2 2 2 2" xfId="26403" xr:uid="{00000000-0005-0000-0000-00000A670000}"/>
    <cellStyle name="Normal 3 3 2 2 7 2 2 2 3" xfId="26404" xr:uid="{00000000-0005-0000-0000-00000B670000}"/>
    <cellStyle name="Normal 3 3 2 2 7 2 2 3" xfId="26405" xr:uid="{00000000-0005-0000-0000-00000C670000}"/>
    <cellStyle name="Normal 3 3 2 2 7 2 2 3 2" xfId="26406" xr:uid="{00000000-0005-0000-0000-00000D670000}"/>
    <cellStyle name="Normal 3 3 2 2 7 2 2 4" xfId="26407" xr:uid="{00000000-0005-0000-0000-00000E670000}"/>
    <cellStyle name="Normal 3 3 2 2 7 2 3" xfId="26408" xr:uid="{00000000-0005-0000-0000-00000F670000}"/>
    <cellStyle name="Normal 3 3 2 2 7 2 3 2" xfId="26409" xr:uid="{00000000-0005-0000-0000-000010670000}"/>
    <cellStyle name="Normal 3 3 2 2 7 2 3 2 2" xfId="26410" xr:uid="{00000000-0005-0000-0000-000011670000}"/>
    <cellStyle name="Normal 3 3 2 2 7 2 3 3" xfId="26411" xr:uid="{00000000-0005-0000-0000-000012670000}"/>
    <cellStyle name="Normal 3 3 2 2 7 2 4" xfId="26412" xr:uid="{00000000-0005-0000-0000-000013670000}"/>
    <cellStyle name="Normal 3 3 2 2 7 2 4 2" xfId="26413" xr:uid="{00000000-0005-0000-0000-000014670000}"/>
    <cellStyle name="Normal 3 3 2 2 7 2 5" xfId="26414" xr:uid="{00000000-0005-0000-0000-000015670000}"/>
    <cellStyle name="Normal 3 3 2 2 7 3" xfId="26415" xr:uid="{00000000-0005-0000-0000-000016670000}"/>
    <cellStyle name="Normal 3 3 2 2 7 3 2" xfId="26416" xr:uid="{00000000-0005-0000-0000-000017670000}"/>
    <cellStyle name="Normal 3 3 2 2 7 3 2 2" xfId="26417" xr:uid="{00000000-0005-0000-0000-000018670000}"/>
    <cellStyle name="Normal 3 3 2 2 7 3 2 2 2" xfId="26418" xr:uid="{00000000-0005-0000-0000-000019670000}"/>
    <cellStyle name="Normal 3 3 2 2 7 3 2 3" xfId="26419" xr:uid="{00000000-0005-0000-0000-00001A670000}"/>
    <cellStyle name="Normal 3 3 2 2 7 3 3" xfId="26420" xr:uid="{00000000-0005-0000-0000-00001B670000}"/>
    <cellStyle name="Normal 3 3 2 2 7 3 3 2" xfId="26421" xr:uid="{00000000-0005-0000-0000-00001C670000}"/>
    <cellStyle name="Normal 3 3 2 2 7 3 4" xfId="26422" xr:uid="{00000000-0005-0000-0000-00001D670000}"/>
    <cellStyle name="Normal 3 3 2 2 7 4" xfId="26423" xr:uid="{00000000-0005-0000-0000-00001E670000}"/>
    <cellStyle name="Normal 3 3 2 2 7 4 2" xfId="26424" xr:uid="{00000000-0005-0000-0000-00001F670000}"/>
    <cellStyle name="Normal 3 3 2 2 7 4 2 2" xfId="26425" xr:uid="{00000000-0005-0000-0000-000020670000}"/>
    <cellStyle name="Normal 3 3 2 2 7 4 2 2 2" xfId="26426" xr:uid="{00000000-0005-0000-0000-000021670000}"/>
    <cellStyle name="Normal 3 3 2 2 7 4 2 3" xfId="26427" xr:uid="{00000000-0005-0000-0000-000022670000}"/>
    <cellStyle name="Normal 3 3 2 2 7 4 3" xfId="26428" xr:uid="{00000000-0005-0000-0000-000023670000}"/>
    <cellStyle name="Normal 3 3 2 2 7 4 3 2" xfId="26429" xr:uid="{00000000-0005-0000-0000-000024670000}"/>
    <cellStyle name="Normal 3 3 2 2 7 4 4" xfId="26430" xr:uid="{00000000-0005-0000-0000-000025670000}"/>
    <cellStyle name="Normal 3 3 2 2 7 5" xfId="26431" xr:uid="{00000000-0005-0000-0000-000026670000}"/>
    <cellStyle name="Normal 3 3 2 2 7 5 2" xfId="26432" xr:uid="{00000000-0005-0000-0000-000027670000}"/>
    <cellStyle name="Normal 3 3 2 2 7 5 2 2" xfId="26433" xr:uid="{00000000-0005-0000-0000-000028670000}"/>
    <cellStyle name="Normal 3 3 2 2 7 5 3" xfId="26434" xr:uid="{00000000-0005-0000-0000-000029670000}"/>
    <cellStyle name="Normal 3 3 2 2 7 6" xfId="26435" xr:uid="{00000000-0005-0000-0000-00002A670000}"/>
    <cellStyle name="Normal 3 3 2 2 7 6 2" xfId="26436" xr:uid="{00000000-0005-0000-0000-00002B670000}"/>
    <cellStyle name="Normal 3 3 2 2 7 7" xfId="26437" xr:uid="{00000000-0005-0000-0000-00002C670000}"/>
    <cellStyle name="Normal 3 3 2 2 7 7 2" xfId="26438" xr:uid="{00000000-0005-0000-0000-00002D670000}"/>
    <cellStyle name="Normal 3 3 2 2 7 8" xfId="26439" xr:uid="{00000000-0005-0000-0000-00002E670000}"/>
    <cellStyle name="Normal 3 3 2 2 8" xfId="26440" xr:uid="{00000000-0005-0000-0000-00002F670000}"/>
    <cellStyle name="Normal 3 3 2 2 8 2" xfId="26441" xr:uid="{00000000-0005-0000-0000-000030670000}"/>
    <cellStyle name="Normal 3 3 2 2 8 2 2" xfId="26442" xr:uid="{00000000-0005-0000-0000-000031670000}"/>
    <cellStyle name="Normal 3 3 2 2 8 2 2 2" xfId="26443" xr:uid="{00000000-0005-0000-0000-000032670000}"/>
    <cellStyle name="Normal 3 3 2 2 8 2 2 2 2" xfId="26444" xr:uid="{00000000-0005-0000-0000-000033670000}"/>
    <cellStyle name="Normal 3 3 2 2 8 2 2 2 2 2" xfId="26445" xr:uid="{00000000-0005-0000-0000-000034670000}"/>
    <cellStyle name="Normal 3 3 2 2 8 2 2 2 3" xfId="26446" xr:uid="{00000000-0005-0000-0000-000035670000}"/>
    <cellStyle name="Normal 3 3 2 2 8 2 2 3" xfId="26447" xr:uid="{00000000-0005-0000-0000-000036670000}"/>
    <cellStyle name="Normal 3 3 2 2 8 2 2 3 2" xfId="26448" xr:uid="{00000000-0005-0000-0000-000037670000}"/>
    <cellStyle name="Normal 3 3 2 2 8 2 2 4" xfId="26449" xr:uid="{00000000-0005-0000-0000-000038670000}"/>
    <cellStyle name="Normal 3 3 2 2 8 2 3" xfId="26450" xr:uid="{00000000-0005-0000-0000-000039670000}"/>
    <cellStyle name="Normal 3 3 2 2 8 2 3 2" xfId="26451" xr:uid="{00000000-0005-0000-0000-00003A670000}"/>
    <cellStyle name="Normal 3 3 2 2 8 2 3 2 2" xfId="26452" xr:uid="{00000000-0005-0000-0000-00003B670000}"/>
    <cellStyle name="Normal 3 3 2 2 8 2 3 3" xfId="26453" xr:uid="{00000000-0005-0000-0000-00003C670000}"/>
    <cellStyle name="Normal 3 3 2 2 8 2 4" xfId="26454" xr:uid="{00000000-0005-0000-0000-00003D670000}"/>
    <cellStyle name="Normal 3 3 2 2 8 2 4 2" xfId="26455" xr:uid="{00000000-0005-0000-0000-00003E670000}"/>
    <cellStyle name="Normal 3 3 2 2 8 2 5" xfId="26456" xr:uid="{00000000-0005-0000-0000-00003F670000}"/>
    <cellStyle name="Normal 3 3 2 2 8 3" xfId="26457" xr:uid="{00000000-0005-0000-0000-000040670000}"/>
    <cellStyle name="Normal 3 3 2 2 8 3 2" xfId="26458" xr:uid="{00000000-0005-0000-0000-000041670000}"/>
    <cellStyle name="Normal 3 3 2 2 8 3 2 2" xfId="26459" xr:uid="{00000000-0005-0000-0000-000042670000}"/>
    <cellStyle name="Normal 3 3 2 2 8 3 2 2 2" xfId="26460" xr:uid="{00000000-0005-0000-0000-000043670000}"/>
    <cellStyle name="Normal 3 3 2 2 8 3 2 3" xfId="26461" xr:uid="{00000000-0005-0000-0000-000044670000}"/>
    <cellStyle name="Normal 3 3 2 2 8 3 3" xfId="26462" xr:uid="{00000000-0005-0000-0000-000045670000}"/>
    <cellStyle name="Normal 3 3 2 2 8 3 3 2" xfId="26463" xr:uid="{00000000-0005-0000-0000-000046670000}"/>
    <cellStyle name="Normal 3 3 2 2 8 3 4" xfId="26464" xr:uid="{00000000-0005-0000-0000-000047670000}"/>
    <cellStyle name="Normal 3 3 2 2 8 4" xfId="26465" xr:uid="{00000000-0005-0000-0000-000048670000}"/>
    <cellStyle name="Normal 3 3 2 2 8 4 2" xfId="26466" xr:uid="{00000000-0005-0000-0000-000049670000}"/>
    <cellStyle name="Normal 3 3 2 2 8 4 2 2" xfId="26467" xr:uid="{00000000-0005-0000-0000-00004A670000}"/>
    <cellStyle name="Normal 3 3 2 2 8 4 2 2 2" xfId="26468" xr:uid="{00000000-0005-0000-0000-00004B670000}"/>
    <cellStyle name="Normal 3 3 2 2 8 4 2 3" xfId="26469" xr:uid="{00000000-0005-0000-0000-00004C670000}"/>
    <cellStyle name="Normal 3 3 2 2 8 4 3" xfId="26470" xr:uid="{00000000-0005-0000-0000-00004D670000}"/>
    <cellStyle name="Normal 3 3 2 2 8 4 3 2" xfId="26471" xr:uid="{00000000-0005-0000-0000-00004E670000}"/>
    <cellStyle name="Normal 3 3 2 2 8 4 4" xfId="26472" xr:uid="{00000000-0005-0000-0000-00004F670000}"/>
    <cellStyle name="Normal 3 3 2 2 8 5" xfId="26473" xr:uid="{00000000-0005-0000-0000-000050670000}"/>
    <cellStyle name="Normal 3 3 2 2 8 5 2" xfId="26474" xr:uid="{00000000-0005-0000-0000-000051670000}"/>
    <cellStyle name="Normal 3 3 2 2 8 5 2 2" xfId="26475" xr:uid="{00000000-0005-0000-0000-000052670000}"/>
    <cellStyle name="Normal 3 3 2 2 8 5 3" xfId="26476" xr:uid="{00000000-0005-0000-0000-000053670000}"/>
    <cellStyle name="Normal 3 3 2 2 8 6" xfId="26477" xr:uid="{00000000-0005-0000-0000-000054670000}"/>
    <cellStyle name="Normal 3 3 2 2 8 6 2" xfId="26478" xr:uid="{00000000-0005-0000-0000-000055670000}"/>
    <cellStyle name="Normal 3 3 2 2 8 7" xfId="26479" xr:uid="{00000000-0005-0000-0000-000056670000}"/>
    <cellStyle name="Normal 3 3 2 2 8 7 2" xfId="26480" xr:uid="{00000000-0005-0000-0000-000057670000}"/>
    <cellStyle name="Normal 3 3 2 2 8 8" xfId="26481" xr:uid="{00000000-0005-0000-0000-000058670000}"/>
    <cellStyle name="Normal 3 3 2 2 9" xfId="26482" xr:uid="{00000000-0005-0000-0000-000059670000}"/>
    <cellStyle name="Normal 3 3 2 2 9 2" xfId="26483" xr:uid="{00000000-0005-0000-0000-00005A670000}"/>
    <cellStyle name="Normal 3 3 2 2 9 2 2" xfId="26484" xr:uid="{00000000-0005-0000-0000-00005B670000}"/>
    <cellStyle name="Normal 3 3 2 2 9 2 2 2" xfId="26485" xr:uid="{00000000-0005-0000-0000-00005C670000}"/>
    <cellStyle name="Normal 3 3 2 2 9 2 2 2 2" xfId="26486" xr:uid="{00000000-0005-0000-0000-00005D670000}"/>
    <cellStyle name="Normal 3 3 2 2 9 2 2 2 2 2" xfId="26487" xr:uid="{00000000-0005-0000-0000-00005E670000}"/>
    <cellStyle name="Normal 3 3 2 2 9 2 2 2 3" xfId="26488" xr:uid="{00000000-0005-0000-0000-00005F670000}"/>
    <cellStyle name="Normal 3 3 2 2 9 2 2 3" xfId="26489" xr:uid="{00000000-0005-0000-0000-000060670000}"/>
    <cellStyle name="Normal 3 3 2 2 9 2 2 3 2" xfId="26490" xr:uid="{00000000-0005-0000-0000-000061670000}"/>
    <cellStyle name="Normal 3 3 2 2 9 2 2 4" xfId="26491" xr:uid="{00000000-0005-0000-0000-000062670000}"/>
    <cellStyle name="Normal 3 3 2 2 9 2 3" xfId="26492" xr:uid="{00000000-0005-0000-0000-000063670000}"/>
    <cellStyle name="Normal 3 3 2 2 9 2 3 2" xfId="26493" xr:uid="{00000000-0005-0000-0000-000064670000}"/>
    <cellStyle name="Normal 3 3 2 2 9 2 3 2 2" xfId="26494" xr:uid="{00000000-0005-0000-0000-000065670000}"/>
    <cellStyle name="Normal 3 3 2 2 9 2 3 3" xfId="26495" xr:uid="{00000000-0005-0000-0000-000066670000}"/>
    <cellStyle name="Normal 3 3 2 2 9 2 4" xfId="26496" xr:uid="{00000000-0005-0000-0000-000067670000}"/>
    <cellStyle name="Normal 3 3 2 2 9 2 4 2" xfId="26497" xr:uid="{00000000-0005-0000-0000-000068670000}"/>
    <cellStyle name="Normal 3 3 2 2 9 2 5" xfId="26498" xr:uid="{00000000-0005-0000-0000-000069670000}"/>
    <cellStyle name="Normal 3 3 2 2 9 3" xfId="26499" xr:uid="{00000000-0005-0000-0000-00006A670000}"/>
    <cellStyle name="Normal 3 3 2 2 9 3 2" xfId="26500" xr:uid="{00000000-0005-0000-0000-00006B670000}"/>
    <cellStyle name="Normal 3 3 2 2 9 3 2 2" xfId="26501" xr:uid="{00000000-0005-0000-0000-00006C670000}"/>
    <cellStyle name="Normal 3 3 2 2 9 3 2 2 2" xfId="26502" xr:uid="{00000000-0005-0000-0000-00006D670000}"/>
    <cellStyle name="Normal 3 3 2 2 9 3 2 3" xfId="26503" xr:uid="{00000000-0005-0000-0000-00006E670000}"/>
    <cellStyle name="Normal 3 3 2 2 9 3 3" xfId="26504" xr:uid="{00000000-0005-0000-0000-00006F670000}"/>
    <cellStyle name="Normal 3 3 2 2 9 3 3 2" xfId="26505" xr:uid="{00000000-0005-0000-0000-000070670000}"/>
    <cellStyle name="Normal 3 3 2 2 9 3 4" xfId="26506" xr:uid="{00000000-0005-0000-0000-000071670000}"/>
    <cellStyle name="Normal 3 3 2 2 9 4" xfId="26507" xr:uid="{00000000-0005-0000-0000-000072670000}"/>
    <cellStyle name="Normal 3 3 2 2 9 4 2" xfId="26508" xr:uid="{00000000-0005-0000-0000-000073670000}"/>
    <cellStyle name="Normal 3 3 2 2 9 4 2 2" xfId="26509" xr:uid="{00000000-0005-0000-0000-000074670000}"/>
    <cellStyle name="Normal 3 3 2 2 9 4 3" xfId="26510" xr:uid="{00000000-0005-0000-0000-000075670000}"/>
    <cellStyle name="Normal 3 3 2 2 9 5" xfId="26511" xr:uid="{00000000-0005-0000-0000-000076670000}"/>
    <cellStyle name="Normal 3 3 2 2 9 5 2" xfId="26512" xr:uid="{00000000-0005-0000-0000-000077670000}"/>
    <cellStyle name="Normal 3 3 2 2 9 6" xfId="26513" xr:uid="{00000000-0005-0000-0000-000078670000}"/>
    <cellStyle name="Normal 3 3 2 2_T-straight with PEDs adjustor" xfId="26514" xr:uid="{00000000-0005-0000-0000-000079670000}"/>
    <cellStyle name="Normal 3 3 2 20" xfId="26515" xr:uid="{00000000-0005-0000-0000-00007A670000}"/>
    <cellStyle name="Normal 3 3 2 3" xfId="26516" xr:uid="{00000000-0005-0000-0000-00007B670000}"/>
    <cellStyle name="Normal 3 3 2 3 10" xfId="26517" xr:uid="{00000000-0005-0000-0000-00007C670000}"/>
    <cellStyle name="Normal 3 3 2 3 10 2" xfId="26518" xr:uid="{00000000-0005-0000-0000-00007D670000}"/>
    <cellStyle name="Normal 3 3 2 3 10 2 2" xfId="26519" xr:uid="{00000000-0005-0000-0000-00007E670000}"/>
    <cellStyle name="Normal 3 3 2 3 10 2 2 2" xfId="26520" xr:uid="{00000000-0005-0000-0000-00007F670000}"/>
    <cellStyle name="Normal 3 3 2 3 10 2 3" xfId="26521" xr:uid="{00000000-0005-0000-0000-000080670000}"/>
    <cellStyle name="Normal 3 3 2 3 10 3" xfId="26522" xr:uid="{00000000-0005-0000-0000-000081670000}"/>
    <cellStyle name="Normal 3 3 2 3 10 3 2" xfId="26523" xr:uid="{00000000-0005-0000-0000-000082670000}"/>
    <cellStyle name="Normal 3 3 2 3 10 4" xfId="26524" xr:uid="{00000000-0005-0000-0000-000083670000}"/>
    <cellStyle name="Normal 3 3 2 3 11" xfId="26525" xr:uid="{00000000-0005-0000-0000-000084670000}"/>
    <cellStyle name="Normal 3 3 2 3 11 2" xfId="26526" xr:uid="{00000000-0005-0000-0000-000085670000}"/>
    <cellStyle name="Normal 3 3 2 3 11 2 2" xfId="26527" xr:uid="{00000000-0005-0000-0000-000086670000}"/>
    <cellStyle name="Normal 3 3 2 3 11 2 2 2" xfId="26528" xr:uid="{00000000-0005-0000-0000-000087670000}"/>
    <cellStyle name="Normal 3 3 2 3 11 2 3" xfId="26529" xr:uid="{00000000-0005-0000-0000-000088670000}"/>
    <cellStyle name="Normal 3 3 2 3 11 3" xfId="26530" xr:uid="{00000000-0005-0000-0000-000089670000}"/>
    <cellStyle name="Normal 3 3 2 3 11 3 2" xfId="26531" xr:uid="{00000000-0005-0000-0000-00008A670000}"/>
    <cellStyle name="Normal 3 3 2 3 11 4" xfId="26532" xr:uid="{00000000-0005-0000-0000-00008B670000}"/>
    <cellStyle name="Normal 3 3 2 3 12" xfId="26533" xr:uid="{00000000-0005-0000-0000-00008C670000}"/>
    <cellStyle name="Normal 3 3 2 3 12 2" xfId="26534" xr:uid="{00000000-0005-0000-0000-00008D670000}"/>
    <cellStyle name="Normal 3 3 2 3 12 2 2" xfId="26535" xr:uid="{00000000-0005-0000-0000-00008E670000}"/>
    <cellStyle name="Normal 3 3 2 3 12 2 2 2" xfId="26536" xr:uid="{00000000-0005-0000-0000-00008F670000}"/>
    <cellStyle name="Normal 3 3 2 3 12 2 3" xfId="26537" xr:uid="{00000000-0005-0000-0000-000090670000}"/>
    <cellStyle name="Normal 3 3 2 3 12 3" xfId="26538" xr:uid="{00000000-0005-0000-0000-000091670000}"/>
    <cellStyle name="Normal 3 3 2 3 12 3 2" xfId="26539" xr:uid="{00000000-0005-0000-0000-000092670000}"/>
    <cellStyle name="Normal 3 3 2 3 12 4" xfId="26540" xr:uid="{00000000-0005-0000-0000-000093670000}"/>
    <cellStyle name="Normal 3 3 2 3 13" xfId="26541" xr:uid="{00000000-0005-0000-0000-000094670000}"/>
    <cellStyle name="Normal 3 3 2 3 13 2" xfId="26542" xr:uid="{00000000-0005-0000-0000-000095670000}"/>
    <cellStyle name="Normal 3 3 2 3 13 2 2" xfId="26543" xr:uid="{00000000-0005-0000-0000-000096670000}"/>
    <cellStyle name="Normal 3 3 2 3 13 3" xfId="26544" xr:uid="{00000000-0005-0000-0000-000097670000}"/>
    <cellStyle name="Normal 3 3 2 3 14" xfId="26545" xr:uid="{00000000-0005-0000-0000-000098670000}"/>
    <cellStyle name="Normal 3 3 2 3 14 2" xfId="26546" xr:uid="{00000000-0005-0000-0000-000099670000}"/>
    <cellStyle name="Normal 3 3 2 3 15" xfId="26547" xr:uid="{00000000-0005-0000-0000-00009A670000}"/>
    <cellStyle name="Normal 3 3 2 3 15 2" xfId="26548" xr:uid="{00000000-0005-0000-0000-00009B670000}"/>
    <cellStyle name="Normal 3 3 2 3 16" xfId="26549" xr:uid="{00000000-0005-0000-0000-00009C670000}"/>
    <cellStyle name="Normal 3 3 2 3 17" xfId="26550" xr:uid="{00000000-0005-0000-0000-00009D670000}"/>
    <cellStyle name="Normal 3 3 2 3 2" xfId="26551" xr:uid="{00000000-0005-0000-0000-00009E670000}"/>
    <cellStyle name="Normal 3 3 2 3 2 10" xfId="26552" xr:uid="{00000000-0005-0000-0000-00009F670000}"/>
    <cellStyle name="Normal 3 3 2 3 2 11" xfId="26553" xr:uid="{00000000-0005-0000-0000-0000A0670000}"/>
    <cellStyle name="Normal 3 3 2 3 2 2" xfId="26554" xr:uid="{00000000-0005-0000-0000-0000A1670000}"/>
    <cellStyle name="Normal 3 3 2 3 2 2 10" xfId="26555" xr:uid="{00000000-0005-0000-0000-0000A2670000}"/>
    <cellStyle name="Normal 3 3 2 3 2 2 2" xfId="26556" xr:uid="{00000000-0005-0000-0000-0000A3670000}"/>
    <cellStyle name="Normal 3 3 2 3 2 2 2 2" xfId="26557" xr:uid="{00000000-0005-0000-0000-0000A4670000}"/>
    <cellStyle name="Normal 3 3 2 3 2 2 2 2 2" xfId="26558" xr:uid="{00000000-0005-0000-0000-0000A5670000}"/>
    <cellStyle name="Normal 3 3 2 3 2 2 2 2 2 2" xfId="26559" xr:uid="{00000000-0005-0000-0000-0000A6670000}"/>
    <cellStyle name="Normal 3 3 2 3 2 2 2 2 2 2 2" xfId="26560" xr:uid="{00000000-0005-0000-0000-0000A7670000}"/>
    <cellStyle name="Normal 3 3 2 3 2 2 2 2 2 2 2 2" xfId="26561" xr:uid="{00000000-0005-0000-0000-0000A8670000}"/>
    <cellStyle name="Normal 3 3 2 3 2 2 2 2 2 2 3" xfId="26562" xr:uid="{00000000-0005-0000-0000-0000A9670000}"/>
    <cellStyle name="Normal 3 3 2 3 2 2 2 2 2 3" xfId="26563" xr:uid="{00000000-0005-0000-0000-0000AA670000}"/>
    <cellStyle name="Normal 3 3 2 3 2 2 2 2 2 3 2" xfId="26564" xr:uid="{00000000-0005-0000-0000-0000AB670000}"/>
    <cellStyle name="Normal 3 3 2 3 2 2 2 2 2 4" xfId="26565" xr:uid="{00000000-0005-0000-0000-0000AC670000}"/>
    <cellStyle name="Normal 3 3 2 3 2 2 2 2 3" xfId="26566" xr:uid="{00000000-0005-0000-0000-0000AD670000}"/>
    <cellStyle name="Normal 3 3 2 3 2 2 2 2 3 2" xfId="26567" xr:uid="{00000000-0005-0000-0000-0000AE670000}"/>
    <cellStyle name="Normal 3 3 2 3 2 2 2 2 3 2 2" xfId="26568" xr:uid="{00000000-0005-0000-0000-0000AF670000}"/>
    <cellStyle name="Normal 3 3 2 3 2 2 2 2 3 3" xfId="26569" xr:uid="{00000000-0005-0000-0000-0000B0670000}"/>
    <cellStyle name="Normal 3 3 2 3 2 2 2 2 4" xfId="26570" xr:uid="{00000000-0005-0000-0000-0000B1670000}"/>
    <cellStyle name="Normal 3 3 2 3 2 2 2 2 4 2" xfId="26571" xr:uid="{00000000-0005-0000-0000-0000B2670000}"/>
    <cellStyle name="Normal 3 3 2 3 2 2 2 2 5" xfId="26572" xr:uid="{00000000-0005-0000-0000-0000B3670000}"/>
    <cellStyle name="Normal 3 3 2 3 2 2 2 3" xfId="26573" xr:uid="{00000000-0005-0000-0000-0000B4670000}"/>
    <cellStyle name="Normal 3 3 2 3 2 2 2 3 2" xfId="26574" xr:uid="{00000000-0005-0000-0000-0000B5670000}"/>
    <cellStyle name="Normal 3 3 2 3 2 2 2 3 2 2" xfId="26575" xr:uid="{00000000-0005-0000-0000-0000B6670000}"/>
    <cellStyle name="Normal 3 3 2 3 2 2 2 3 2 2 2" xfId="26576" xr:uid="{00000000-0005-0000-0000-0000B7670000}"/>
    <cellStyle name="Normal 3 3 2 3 2 2 2 3 2 3" xfId="26577" xr:uid="{00000000-0005-0000-0000-0000B8670000}"/>
    <cellStyle name="Normal 3 3 2 3 2 2 2 3 3" xfId="26578" xr:uid="{00000000-0005-0000-0000-0000B9670000}"/>
    <cellStyle name="Normal 3 3 2 3 2 2 2 3 3 2" xfId="26579" xr:uid="{00000000-0005-0000-0000-0000BA670000}"/>
    <cellStyle name="Normal 3 3 2 3 2 2 2 3 4" xfId="26580" xr:uid="{00000000-0005-0000-0000-0000BB670000}"/>
    <cellStyle name="Normal 3 3 2 3 2 2 2 4" xfId="26581" xr:uid="{00000000-0005-0000-0000-0000BC670000}"/>
    <cellStyle name="Normal 3 3 2 3 2 2 2 4 2" xfId="26582" xr:uid="{00000000-0005-0000-0000-0000BD670000}"/>
    <cellStyle name="Normal 3 3 2 3 2 2 2 4 2 2" xfId="26583" xr:uid="{00000000-0005-0000-0000-0000BE670000}"/>
    <cellStyle name="Normal 3 3 2 3 2 2 2 4 2 2 2" xfId="26584" xr:uid="{00000000-0005-0000-0000-0000BF670000}"/>
    <cellStyle name="Normal 3 3 2 3 2 2 2 4 2 3" xfId="26585" xr:uid="{00000000-0005-0000-0000-0000C0670000}"/>
    <cellStyle name="Normal 3 3 2 3 2 2 2 4 3" xfId="26586" xr:uid="{00000000-0005-0000-0000-0000C1670000}"/>
    <cellStyle name="Normal 3 3 2 3 2 2 2 4 3 2" xfId="26587" xr:uid="{00000000-0005-0000-0000-0000C2670000}"/>
    <cellStyle name="Normal 3 3 2 3 2 2 2 4 4" xfId="26588" xr:uid="{00000000-0005-0000-0000-0000C3670000}"/>
    <cellStyle name="Normal 3 3 2 3 2 2 2 5" xfId="26589" xr:uid="{00000000-0005-0000-0000-0000C4670000}"/>
    <cellStyle name="Normal 3 3 2 3 2 2 2 5 2" xfId="26590" xr:uid="{00000000-0005-0000-0000-0000C5670000}"/>
    <cellStyle name="Normal 3 3 2 3 2 2 2 5 2 2" xfId="26591" xr:uid="{00000000-0005-0000-0000-0000C6670000}"/>
    <cellStyle name="Normal 3 3 2 3 2 2 2 5 3" xfId="26592" xr:uid="{00000000-0005-0000-0000-0000C7670000}"/>
    <cellStyle name="Normal 3 3 2 3 2 2 2 6" xfId="26593" xr:uid="{00000000-0005-0000-0000-0000C8670000}"/>
    <cellStyle name="Normal 3 3 2 3 2 2 2 6 2" xfId="26594" xr:uid="{00000000-0005-0000-0000-0000C9670000}"/>
    <cellStyle name="Normal 3 3 2 3 2 2 2 7" xfId="26595" xr:uid="{00000000-0005-0000-0000-0000CA670000}"/>
    <cellStyle name="Normal 3 3 2 3 2 2 2 7 2" xfId="26596" xr:uid="{00000000-0005-0000-0000-0000CB670000}"/>
    <cellStyle name="Normal 3 3 2 3 2 2 2 8" xfId="26597" xr:uid="{00000000-0005-0000-0000-0000CC670000}"/>
    <cellStyle name="Normal 3 3 2 3 2 2 3" xfId="26598" xr:uid="{00000000-0005-0000-0000-0000CD670000}"/>
    <cellStyle name="Normal 3 3 2 3 2 2 3 2" xfId="26599" xr:uid="{00000000-0005-0000-0000-0000CE670000}"/>
    <cellStyle name="Normal 3 3 2 3 2 2 3 2 2" xfId="26600" xr:uid="{00000000-0005-0000-0000-0000CF670000}"/>
    <cellStyle name="Normal 3 3 2 3 2 2 3 2 2 2" xfId="26601" xr:uid="{00000000-0005-0000-0000-0000D0670000}"/>
    <cellStyle name="Normal 3 3 2 3 2 2 3 2 2 2 2" xfId="26602" xr:uid="{00000000-0005-0000-0000-0000D1670000}"/>
    <cellStyle name="Normal 3 3 2 3 2 2 3 2 2 3" xfId="26603" xr:uid="{00000000-0005-0000-0000-0000D2670000}"/>
    <cellStyle name="Normal 3 3 2 3 2 2 3 2 3" xfId="26604" xr:uid="{00000000-0005-0000-0000-0000D3670000}"/>
    <cellStyle name="Normal 3 3 2 3 2 2 3 2 3 2" xfId="26605" xr:uid="{00000000-0005-0000-0000-0000D4670000}"/>
    <cellStyle name="Normal 3 3 2 3 2 2 3 2 4" xfId="26606" xr:uid="{00000000-0005-0000-0000-0000D5670000}"/>
    <cellStyle name="Normal 3 3 2 3 2 2 3 3" xfId="26607" xr:uid="{00000000-0005-0000-0000-0000D6670000}"/>
    <cellStyle name="Normal 3 3 2 3 2 2 3 3 2" xfId="26608" xr:uid="{00000000-0005-0000-0000-0000D7670000}"/>
    <cellStyle name="Normal 3 3 2 3 2 2 3 3 2 2" xfId="26609" xr:uid="{00000000-0005-0000-0000-0000D8670000}"/>
    <cellStyle name="Normal 3 3 2 3 2 2 3 3 3" xfId="26610" xr:uid="{00000000-0005-0000-0000-0000D9670000}"/>
    <cellStyle name="Normal 3 3 2 3 2 2 3 4" xfId="26611" xr:uid="{00000000-0005-0000-0000-0000DA670000}"/>
    <cellStyle name="Normal 3 3 2 3 2 2 3 4 2" xfId="26612" xr:uid="{00000000-0005-0000-0000-0000DB670000}"/>
    <cellStyle name="Normal 3 3 2 3 2 2 3 5" xfId="26613" xr:uid="{00000000-0005-0000-0000-0000DC670000}"/>
    <cellStyle name="Normal 3 3 2 3 2 2 4" xfId="26614" xr:uid="{00000000-0005-0000-0000-0000DD670000}"/>
    <cellStyle name="Normal 3 3 2 3 2 2 4 2" xfId="26615" xr:uid="{00000000-0005-0000-0000-0000DE670000}"/>
    <cellStyle name="Normal 3 3 2 3 2 2 4 2 2" xfId="26616" xr:uid="{00000000-0005-0000-0000-0000DF670000}"/>
    <cellStyle name="Normal 3 3 2 3 2 2 4 2 2 2" xfId="26617" xr:uid="{00000000-0005-0000-0000-0000E0670000}"/>
    <cellStyle name="Normal 3 3 2 3 2 2 4 2 3" xfId="26618" xr:uid="{00000000-0005-0000-0000-0000E1670000}"/>
    <cellStyle name="Normal 3 3 2 3 2 2 4 3" xfId="26619" xr:uid="{00000000-0005-0000-0000-0000E2670000}"/>
    <cellStyle name="Normal 3 3 2 3 2 2 4 3 2" xfId="26620" xr:uid="{00000000-0005-0000-0000-0000E3670000}"/>
    <cellStyle name="Normal 3 3 2 3 2 2 4 4" xfId="26621" xr:uid="{00000000-0005-0000-0000-0000E4670000}"/>
    <cellStyle name="Normal 3 3 2 3 2 2 5" xfId="26622" xr:uid="{00000000-0005-0000-0000-0000E5670000}"/>
    <cellStyle name="Normal 3 3 2 3 2 2 5 2" xfId="26623" xr:uid="{00000000-0005-0000-0000-0000E6670000}"/>
    <cellStyle name="Normal 3 3 2 3 2 2 5 2 2" xfId="26624" xr:uid="{00000000-0005-0000-0000-0000E7670000}"/>
    <cellStyle name="Normal 3 3 2 3 2 2 5 2 2 2" xfId="26625" xr:uid="{00000000-0005-0000-0000-0000E8670000}"/>
    <cellStyle name="Normal 3 3 2 3 2 2 5 2 3" xfId="26626" xr:uid="{00000000-0005-0000-0000-0000E9670000}"/>
    <cellStyle name="Normal 3 3 2 3 2 2 5 3" xfId="26627" xr:uid="{00000000-0005-0000-0000-0000EA670000}"/>
    <cellStyle name="Normal 3 3 2 3 2 2 5 3 2" xfId="26628" xr:uid="{00000000-0005-0000-0000-0000EB670000}"/>
    <cellStyle name="Normal 3 3 2 3 2 2 5 4" xfId="26629" xr:uid="{00000000-0005-0000-0000-0000EC670000}"/>
    <cellStyle name="Normal 3 3 2 3 2 2 6" xfId="26630" xr:uid="{00000000-0005-0000-0000-0000ED670000}"/>
    <cellStyle name="Normal 3 3 2 3 2 2 6 2" xfId="26631" xr:uid="{00000000-0005-0000-0000-0000EE670000}"/>
    <cellStyle name="Normal 3 3 2 3 2 2 6 2 2" xfId="26632" xr:uid="{00000000-0005-0000-0000-0000EF670000}"/>
    <cellStyle name="Normal 3 3 2 3 2 2 6 3" xfId="26633" xr:uid="{00000000-0005-0000-0000-0000F0670000}"/>
    <cellStyle name="Normal 3 3 2 3 2 2 7" xfId="26634" xr:uid="{00000000-0005-0000-0000-0000F1670000}"/>
    <cellStyle name="Normal 3 3 2 3 2 2 7 2" xfId="26635" xr:uid="{00000000-0005-0000-0000-0000F2670000}"/>
    <cellStyle name="Normal 3 3 2 3 2 2 8" xfId="26636" xr:uid="{00000000-0005-0000-0000-0000F3670000}"/>
    <cellStyle name="Normal 3 3 2 3 2 2 8 2" xfId="26637" xr:uid="{00000000-0005-0000-0000-0000F4670000}"/>
    <cellStyle name="Normal 3 3 2 3 2 2 9" xfId="26638" xr:uid="{00000000-0005-0000-0000-0000F5670000}"/>
    <cellStyle name="Normal 3 3 2 3 2 3" xfId="26639" xr:uid="{00000000-0005-0000-0000-0000F6670000}"/>
    <cellStyle name="Normal 3 3 2 3 2 3 2" xfId="26640" xr:uid="{00000000-0005-0000-0000-0000F7670000}"/>
    <cellStyle name="Normal 3 3 2 3 2 3 2 2" xfId="26641" xr:uid="{00000000-0005-0000-0000-0000F8670000}"/>
    <cellStyle name="Normal 3 3 2 3 2 3 2 2 2" xfId="26642" xr:uid="{00000000-0005-0000-0000-0000F9670000}"/>
    <cellStyle name="Normal 3 3 2 3 2 3 2 2 2 2" xfId="26643" xr:uid="{00000000-0005-0000-0000-0000FA670000}"/>
    <cellStyle name="Normal 3 3 2 3 2 3 2 2 2 2 2" xfId="26644" xr:uid="{00000000-0005-0000-0000-0000FB670000}"/>
    <cellStyle name="Normal 3 3 2 3 2 3 2 2 2 3" xfId="26645" xr:uid="{00000000-0005-0000-0000-0000FC670000}"/>
    <cellStyle name="Normal 3 3 2 3 2 3 2 2 3" xfId="26646" xr:uid="{00000000-0005-0000-0000-0000FD670000}"/>
    <cellStyle name="Normal 3 3 2 3 2 3 2 2 3 2" xfId="26647" xr:uid="{00000000-0005-0000-0000-0000FE670000}"/>
    <cellStyle name="Normal 3 3 2 3 2 3 2 2 4" xfId="26648" xr:uid="{00000000-0005-0000-0000-0000FF670000}"/>
    <cellStyle name="Normal 3 3 2 3 2 3 2 3" xfId="26649" xr:uid="{00000000-0005-0000-0000-000000680000}"/>
    <cellStyle name="Normal 3 3 2 3 2 3 2 3 2" xfId="26650" xr:uid="{00000000-0005-0000-0000-000001680000}"/>
    <cellStyle name="Normal 3 3 2 3 2 3 2 3 2 2" xfId="26651" xr:uid="{00000000-0005-0000-0000-000002680000}"/>
    <cellStyle name="Normal 3 3 2 3 2 3 2 3 3" xfId="26652" xr:uid="{00000000-0005-0000-0000-000003680000}"/>
    <cellStyle name="Normal 3 3 2 3 2 3 2 4" xfId="26653" xr:uid="{00000000-0005-0000-0000-000004680000}"/>
    <cellStyle name="Normal 3 3 2 3 2 3 2 4 2" xfId="26654" xr:uid="{00000000-0005-0000-0000-000005680000}"/>
    <cellStyle name="Normal 3 3 2 3 2 3 2 5" xfId="26655" xr:uid="{00000000-0005-0000-0000-000006680000}"/>
    <cellStyle name="Normal 3 3 2 3 2 3 3" xfId="26656" xr:uid="{00000000-0005-0000-0000-000007680000}"/>
    <cellStyle name="Normal 3 3 2 3 2 3 3 2" xfId="26657" xr:uid="{00000000-0005-0000-0000-000008680000}"/>
    <cellStyle name="Normal 3 3 2 3 2 3 3 2 2" xfId="26658" xr:uid="{00000000-0005-0000-0000-000009680000}"/>
    <cellStyle name="Normal 3 3 2 3 2 3 3 2 2 2" xfId="26659" xr:uid="{00000000-0005-0000-0000-00000A680000}"/>
    <cellStyle name="Normal 3 3 2 3 2 3 3 2 3" xfId="26660" xr:uid="{00000000-0005-0000-0000-00000B680000}"/>
    <cellStyle name="Normal 3 3 2 3 2 3 3 3" xfId="26661" xr:uid="{00000000-0005-0000-0000-00000C680000}"/>
    <cellStyle name="Normal 3 3 2 3 2 3 3 3 2" xfId="26662" xr:uid="{00000000-0005-0000-0000-00000D680000}"/>
    <cellStyle name="Normal 3 3 2 3 2 3 3 4" xfId="26663" xr:uid="{00000000-0005-0000-0000-00000E680000}"/>
    <cellStyle name="Normal 3 3 2 3 2 3 4" xfId="26664" xr:uid="{00000000-0005-0000-0000-00000F680000}"/>
    <cellStyle name="Normal 3 3 2 3 2 3 4 2" xfId="26665" xr:uid="{00000000-0005-0000-0000-000010680000}"/>
    <cellStyle name="Normal 3 3 2 3 2 3 4 2 2" xfId="26666" xr:uid="{00000000-0005-0000-0000-000011680000}"/>
    <cellStyle name="Normal 3 3 2 3 2 3 4 2 2 2" xfId="26667" xr:uid="{00000000-0005-0000-0000-000012680000}"/>
    <cellStyle name="Normal 3 3 2 3 2 3 4 2 3" xfId="26668" xr:uid="{00000000-0005-0000-0000-000013680000}"/>
    <cellStyle name="Normal 3 3 2 3 2 3 4 3" xfId="26669" xr:uid="{00000000-0005-0000-0000-000014680000}"/>
    <cellStyle name="Normal 3 3 2 3 2 3 4 3 2" xfId="26670" xr:uid="{00000000-0005-0000-0000-000015680000}"/>
    <cellStyle name="Normal 3 3 2 3 2 3 4 4" xfId="26671" xr:uid="{00000000-0005-0000-0000-000016680000}"/>
    <cellStyle name="Normal 3 3 2 3 2 3 5" xfId="26672" xr:uid="{00000000-0005-0000-0000-000017680000}"/>
    <cellStyle name="Normal 3 3 2 3 2 3 5 2" xfId="26673" xr:uid="{00000000-0005-0000-0000-000018680000}"/>
    <cellStyle name="Normal 3 3 2 3 2 3 5 2 2" xfId="26674" xr:uid="{00000000-0005-0000-0000-000019680000}"/>
    <cellStyle name="Normal 3 3 2 3 2 3 5 3" xfId="26675" xr:uid="{00000000-0005-0000-0000-00001A680000}"/>
    <cellStyle name="Normal 3 3 2 3 2 3 6" xfId="26676" xr:uid="{00000000-0005-0000-0000-00001B680000}"/>
    <cellStyle name="Normal 3 3 2 3 2 3 6 2" xfId="26677" xr:uid="{00000000-0005-0000-0000-00001C680000}"/>
    <cellStyle name="Normal 3 3 2 3 2 3 7" xfId="26678" xr:uid="{00000000-0005-0000-0000-00001D680000}"/>
    <cellStyle name="Normal 3 3 2 3 2 3 7 2" xfId="26679" xr:uid="{00000000-0005-0000-0000-00001E680000}"/>
    <cellStyle name="Normal 3 3 2 3 2 3 8" xfId="26680" xr:uid="{00000000-0005-0000-0000-00001F680000}"/>
    <cellStyle name="Normal 3 3 2 3 2 4" xfId="26681" xr:uid="{00000000-0005-0000-0000-000020680000}"/>
    <cellStyle name="Normal 3 3 2 3 2 4 2" xfId="26682" xr:uid="{00000000-0005-0000-0000-000021680000}"/>
    <cellStyle name="Normal 3 3 2 3 2 4 2 2" xfId="26683" xr:uid="{00000000-0005-0000-0000-000022680000}"/>
    <cellStyle name="Normal 3 3 2 3 2 4 2 2 2" xfId="26684" xr:uid="{00000000-0005-0000-0000-000023680000}"/>
    <cellStyle name="Normal 3 3 2 3 2 4 2 2 2 2" xfId="26685" xr:uid="{00000000-0005-0000-0000-000024680000}"/>
    <cellStyle name="Normal 3 3 2 3 2 4 2 2 3" xfId="26686" xr:uid="{00000000-0005-0000-0000-000025680000}"/>
    <cellStyle name="Normal 3 3 2 3 2 4 2 3" xfId="26687" xr:uid="{00000000-0005-0000-0000-000026680000}"/>
    <cellStyle name="Normal 3 3 2 3 2 4 2 3 2" xfId="26688" xr:uid="{00000000-0005-0000-0000-000027680000}"/>
    <cellStyle name="Normal 3 3 2 3 2 4 2 4" xfId="26689" xr:uid="{00000000-0005-0000-0000-000028680000}"/>
    <cellStyle name="Normal 3 3 2 3 2 4 3" xfId="26690" xr:uid="{00000000-0005-0000-0000-000029680000}"/>
    <cellStyle name="Normal 3 3 2 3 2 4 3 2" xfId="26691" xr:uid="{00000000-0005-0000-0000-00002A680000}"/>
    <cellStyle name="Normal 3 3 2 3 2 4 3 2 2" xfId="26692" xr:uid="{00000000-0005-0000-0000-00002B680000}"/>
    <cellStyle name="Normal 3 3 2 3 2 4 3 3" xfId="26693" xr:uid="{00000000-0005-0000-0000-00002C680000}"/>
    <cellStyle name="Normal 3 3 2 3 2 4 4" xfId="26694" xr:uid="{00000000-0005-0000-0000-00002D680000}"/>
    <cellStyle name="Normal 3 3 2 3 2 4 4 2" xfId="26695" xr:uid="{00000000-0005-0000-0000-00002E680000}"/>
    <cellStyle name="Normal 3 3 2 3 2 4 5" xfId="26696" xr:uid="{00000000-0005-0000-0000-00002F680000}"/>
    <cellStyle name="Normal 3 3 2 3 2 5" xfId="26697" xr:uid="{00000000-0005-0000-0000-000030680000}"/>
    <cellStyle name="Normal 3 3 2 3 2 5 2" xfId="26698" xr:uid="{00000000-0005-0000-0000-000031680000}"/>
    <cellStyle name="Normal 3 3 2 3 2 5 2 2" xfId="26699" xr:uid="{00000000-0005-0000-0000-000032680000}"/>
    <cellStyle name="Normal 3 3 2 3 2 5 2 2 2" xfId="26700" xr:uid="{00000000-0005-0000-0000-000033680000}"/>
    <cellStyle name="Normal 3 3 2 3 2 5 2 3" xfId="26701" xr:uid="{00000000-0005-0000-0000-000034680000}"/>
    <cellStyle name="Normal 3 3 2 3 2 5 3" xfId="26702" xr:uid="{00000000-0005-0000-0000-000035680000}"/>
    <cellStyle name="Normal 3 3 2 3 2 5 3 2" xfId="26703" xr:uid="{00000000-0005-0000-0000-000036680000}"/>
    <cellStyle name="Normal 3 3 2 3 2 5 4" xfId="26704" xr:uid="{00000000-0005-0000-0000-000037680000}"/>
    <cellStyle name="Normal 3 3 2 3 2 6" xfId="26705" xr:uid="{00000000-0005-0000-0000-000038680000}"/>
    <cellStyle name="Normal 3 3 2 3 2 6 2" xfId="26706" xr:uid="{00000000-0005-0000-0000-000039680000}"/>
    <cellStyle name="Normal 3 3 2 3 2 6 2 2" xfId="26707" xr:uid="{00000000-0005-0000-0000-00003A680000}"/>
    <cellStyle name="Normal 3 3 2 3 2 6 2 2 2" xfId="26708" xr:uid="{00000000-0005-0000-0000-00003B680000}"/>
    <cellStyle name="Normal 3 3 2 3 2 6 2 3" xfId="26709" xr:uid="{00000000-0005-0000-0000-00003C680000}"/>
    <cellStyle name="Normal 3 3 2 3 2 6 3" xfId="26710" xr:uid="{00000000-0005-0000-0000-00003D680000}"/>
    <cellStyle name="Normal 3 3 2 3 2 6 3 2" xfId="26711" xr:uid="{00000000-0005-0000-0000-00003E680000}"/>
    <cellStyle name="Normal 3 3 2 3 2 6 4" xfId="26712" xr:uid="{00000000-0005-0000-0000-00003F680000}"/>
    <cellStyle name="Normal 3 3 2 3 2 7" xfId="26713" xr:uid="{00000000-0005-0000-0000-000040680000}"/>
    <cellStyle name="Normal 3 3 2 3 2 7 2" xfId="26714" xr:uid="{00000000-0005-0000-0000-000041680000}"/>
    <cellStyle name="Normal 3 3 2 3 2 7 2 2" xfId="26715" xr:uid="{00000000-0005-0000-0000-000042680000}"/>
    <cellStyle name="Normal 3 3 2 3 2 7 3" xfId="26716" xr:uid="{00000000-0005-0000-0000-000043680000}"/>
    <cellStyle name="Normal 3 3 2 3 2 8" xfId="26717" xr:uid="{00000000-0005-0000-0000-000044680000}"/>
    <cellStyle name="Normal 3 3 2 3 2 8 2" xfId="26718" xr:uid="{00000000-0005-0000-0000-000045680000}"/>
    <cellStyle name="Normal 3 3 2 3 2 9" xfId="26719" xr:uid="{00000000-0005-0000-0000-000046680000}"/>
    <cellStyle name="Normal 3 3 2 3 2 9 2" xfId="26720" xr:uid="{00000000-0005-0000-0000-000047680000}"/>
    <cellStyle name="Normal 3 3 2 3 3" xfId="26721" xr:uid="{00000000-0005-0000-0000-000048680000}"/>
    <cellStyle name="Normal 3 3 2 3 3 10" xfId="26722" xr:uid="{00000000-0005-0000-0000-000049680000}"/>
    <cellStyle name="Normal 3 3 2 3 3 11" xfId="26723" xr:uid="{00000000-0005-0000-0000-00004A680000}"/>
    <cellStyle name="Normal 3 3 2 3 3 2" xfId="26724" xr:uid="{00000000-0005-0000-0000-00004B680000}"/>
    <cellStyle name="Normal 3 3 2 3 3 2 10" xfId="26725" xr:uid="{00000000-0005-0000-0000-00004C680000}"/>
    <cellStyle name="Normal 3 3 2 3 3 2 2" xfId="26726" xr:uid="{00000000-0005-0000-0000-00004D680000}"/>
    <cellStyle name="Normal 3 3 2 3 3 2 2 2" xfId="26727" xr:uid="{00000000-0005-0000-0000-00004E680000}"/>
    <cellStyle name="Normal 3 3 2 3 3 2 2 2 2" xfId="26728" xr:uid="{00000000-0005-0000-0000-00004F680000}"/>
    <cellStyle name="Normal 3 3 2 3 3 2 2 2 2 2" xfId="26729" xr:uid="{00000000-0005-0000-0000-000050680000}"/>
    <cellStyle name="Normal 3 3 2 3 3 2 2 2 2 2 2" xfId="26730" xr:uid="{00000000-0005-0000-0000-000051680000}"/>
    <cellStyle name="Normal 3 3 2 3 3 2 2 2 2 2 2 2" xfId="26731" xr:uid="{00000000-0005-0000-0000-000052680000}"/>
    <cellStyle name="Normal 3 3 2 3 3 2 2 2 2 2 3" xfId="26732" xr:uid="{00000000-0005-0000-0000-000053680000}"/>
    <cellStyle name="Normal 3 3 2 3 3 2 2 2 2 3" xfId="26733" xr:uid="{00000000-0005-0000-0000-000054680000}"/>
    <cellStyle name="Normal 3 3 2 3 3 2 2 2 2 3 2" xfId="26734" xr:uid="{00000000-0005-0000-0000-000055680000}"/>
    <cellStyle name="Normal 3 3 2 3 3 2 2 2 2 4" xfId="26735" xr:uid="{00000000-0005-0000-0000-000056680000}"/>
    <cellStyle name="Normal 3 3 2 3 3 2 2 2 3" xfId="26736" xr:uid="{00000000-0005-0000-0000-000057680000}"/>
    <cellStyle name="Normal 3 3 2 3 3 2 2 2 3 2" xfId="26737" xr:uid="{00000000-0005-0000-0000-000058680000}"/>
    <cellStyle name="Normal 3 3 2 3 3 2 2 2 3 2 2" xfId="26738" xr:uid="{00000000-0005-0000-0000-000059680000}"/>
    <cellStyle name="Normal 3 3 2 3 3 2 2 2 3 3" xfId="26739" xr:uid="{00000000-0005-0000-0000-00005A680000}"/>
    <cellStyle name="Normal 3 3 2 3 3 2 2 2 4" xfId="26740" xr:uid="{00000000-0005-0000-0000-00005B680000}"/>
    <cellStyle name="Normal 3 3 2 3 3 2 2 2 4 2" xfId="26741" xr:uid="{00000000-0005-0000-0000-00005C680000}"/>
    <cellStyle name="Normal 3 3 2 3 3 2 2 2 5" xfId="26742" xr:uid="{00000000-0005-0000-0000-00005D680000}"/>
    <cellStyle name="Normal 3 3 2 3 3 2 2 3" xfId="26743" xr:uid="{00000000-0005-0000-0000-00005E680000}"/>
    <cellStyle name="Normal 3 3 2 3 3 2 2 3 2" xfId="26744" xr:uid="{00000000-0005-0000-0000-00005F680000}"/>
    <cellStyle name="Normal 3 3 2 3 3 2 2 3 2 2" xfId="26745" xr:uid="{00000000-0005-0000-0000-000060680000}"/>
    <cellStyle name="Normal 3 3 2 3 3 2 2 3 2 2 2" xfId="26746" xr:uid="{00000000-0005-0000-0000-000061680000}"/>
    <cellStyle name="Normal 3 3 2 3 3 2 2 3 2 3" xfId="26747" xr:uid="{00000000-0005-0000-0000-000062680000}"/>
    <cellStyle name="Normal 3 3 2 3 3 2 2 3 3" xfId="26748" xr:uid="{00000000-0005-0000-0000-000063680000}"/>
    <cellStyle name="Normal 3 3 2 3 3 2 2 3 3 2" xfId="26749" xr:uid="{00000000-0005-0000-0000-000064680000}"/>
    <cellStyle name="Normal 3 3 2 3 3 2 2 3 4" xfId="26750" xr:uid="{00000000-0005-0000-0000-000065680000}"/>
    <cellStyle name="Normal 3 3 2 3 3 2 2 4" xfId="26751" xr:uid="{00000000-0005-0000-0000-000066680000}"/>
    <cellStyle name="Normal 3 3 2 3 3 2 2 4 2" xfId="26752" xr:uid="{00000000-0005-0000-0000-000067680000}"/>
    <cellStyle name="Normal 3 3 2 3 3 2 2 4 2 2" xfId="26753" xr:uid="{00000000-0005-0000-0000-000068680000}"/>
    <cellStyle name="Normal 3 3 2 3 3 2 2 4 2 2 2" xfId="26754" xr:uid="{00000000-0005-0000-0000-000069680000}"/>
    <cellStyle name="Normal 3 3 2 3 3 2 2 4 2 3" xfId="26755" xr:uid="{00000000-0005-0000-0000-00006A680000}"/>
    <cellStyle name="Normal 3 3 2 3 3 2 2 4 3" xfId="26756" xr:uid="{00000000-0005-0000-0000-00006B680000}"/>
    <cellStyle name="Normal 3 3 2 3 3 2 2 4 3 2" xfId="26757" xr:uid="{00000000-0005-0000-0000-00006C680000}"/>
    <cellStyle name="Normal 3 3 2 3 3 2 2 4 4" xfId="26758" xr:uid="{00000000-0005-0000-0000-00006D680000}"/>
    <cellStyle name="Normal 3 3 2 3 3 2 2 5" xfId="26759" xr:uid="{00000000-0005-0000-0000-00006E680000}"/>
    <cellStyle name="Normal 3 3 2 3 3 2 2 5 2" xfId="26760" xr:uid="{00000000-0005-0000-0000-00006F680000}"/>
    <cellStyle name="Normal 3 3 2 3 3 2 2 5 2 2" xfId="26761" xr:uid="{00000000-0005-0000-0000-000070680000}"/>
    <cellStyle name="Normal 3 3 2 3 3 2 2 5 3" xfId="26762" xr:uid="{00000000-0005-0000-0000-000071680000}"/>
    <cellStyle name="Normal 3 3 2 3 3 2 2 6" xfId="26763" xr:uid="{00000000-0005-0000-0000-000072680000}"/>
    <cellStyle name="Normal 3 3 2 3 3 2 2 6 2" xfId="26764" xr:uid="{00000000-0005-0000-0000-000073680000}"/>
    <cellStyle name="Normal 3 3 2 3 3 2 2 7" xfId="26765" xr:uid="{00000000-0005-0000-0000-000074680000}"/>
    <cellStyle name="Normal 3 3 2 3 3 2 2 7 2" xfId="26766" xr:uid="{00000000-0005-0000-0000-000075680000}"/>
    <cellStyle name="Normal 3 3 2 3 3 2 2 8" xfId="26767" xr:uid="{00000000-0005-0000-0000-000076680000}"/>
    <cellStyle name="Normal 3 3 2 3 3 2 3" xfId="26768" xr:uid="{00000000-0005-0000-0000-000077680000}"/>
    <cellStyle name="Normal 3 3 2 3 3 2 3 2" xfId="26769" xr:uid="{00000000-0005-0000-0000-000078680000}"/>
    <cellStyle name="Normal 3 3 2 3 3 2 3 2 2" xfId="26770" xr:uid="{00000000-0005-0000-0000-000079680000}"/>
    <cellStyle name="Normal 3 3 2 3 3 2 3 2 2 2" xfId="26771" xr:uid="{00000000-0005-0000-0000-00007A680000}"/>
    <cellStyle name="Normal 3 3 2 3 3 2 3 2 2 2 2" xfId="26772" xr:uid="{00000000-0005-0000-0000-00007B680000}"/>
    <cellStyle name="Normal 3 3 2 3 3 2 3 2 2 3" xfId="26773" xr:uid="{00000000-0005-0000-0000-00007C680000}"/>
    <cellStyle name="Normal 3 3 2 3 3 2 3 2 3" xfId="26774" xr:uid="{00000000-0005-0000-0000-00007D680000}"/>
    <cellStyle name="Normal 3 3 2 3 3 2 3 2 3 2" xfId="26775" xr:uid="{00000000-0005-0000-0000-00007E680000}"/>
    <cellStyle name="Normal 3 3 2 3 3 2 3 2 4" xfId="26776" xr:uid="{00000000-0005-0000-0000-00007F680000}"/>
    <cellStyle name="Normal 3 3 2 3 3 2 3 3" xfId="26777" xr:uid="{00000000-0005-0000-0000-000080680000}"/>
    <cellStyle name="Normal 3 3 2 3 3 2 3 3 2" xfId="26778" xr:uid="{00000000-0005-0000-0000-000081680000}"/>
    <cellStyle name="Normal 3 3 2 3 3 2 3 3 2 2" xfId="26779" xr:uid="{00000000-0005-0000-0000-000082680000}"/>
    <cellStyle name="Normal 3 3 2 3 3 2 3 3 3" xfId="26780" xr:uid="{00000000-0005-0000-0000-000083680000}"/>
    <cellStyle name="Normal 3 3 2 3 3 2 3 4" xfId="26781" xr:uid="{00000000-0005-0000-0000-000084680000}"/>
    <cellStyle name="Normal 3 3 2 3 3 2 3 4 2" xfId="26782" xr:uid="{00000000-0005-0000-0000-000085680000}"/>
    <cellStyle name="Normal 3 3 2 3 3 2 3 5" xfId="26783" xr:uid="{00000000-0005-0000-0000-000086680000}"/>
    <cellStyle name="Normal 3 3 2 3 3 2 4" xfId="26784" xr:uid="{00000000-0005-0000-0000-000087680000}"/>
    <cellStyle name="Normal 3 3 2 3 3 2 4 2" xfId="26785" xr:uid="{00000000-0005-0000-0000-000088680000}"/>
    <cellStyle name="Normal 3 3 2 3 3 2 4 2 2" xfId="26786" xr:uid="{00000000-0005-0000-0000-000089680000}"/>
    <cellStyle name="Normal 3 3 2 3 3 2 4 2 2 2" xfId="26787" xr:uid="{00000000-0005-0000-0000-00008A680000}"/>
    <cellStyle name="Normal 3 3 2 3 3 2 4 2 3" xfId="26788" xr:uid="{00000000-0005-0000-0000-00008B680000}"/>
    <cellStyle name="Normal 3 3 2 3 3 2 4 3" xfId="26789" xr:uid="{00000000-0005-0000-0000-00008C680000}"/>
    <cellStyle name="Normal 3 3 2 3 3 2 4 3 2" xfId="26790" xr:uid="{00000000-0005-0000-0000-00008D680000}"/>
    <cellStyle name="Normal 3 3 2 3 3 2 4 4" xfId="26791" xr:uid="{00000000-0005-0000-0000-00008E680000}"/>
    <cellStyle name="Normal 3 3 2 3 3 2 5" xfId="26792" xr:uid="{00000000-0005-0000-0000-00008F680000}"/>
    <cellStyle name="Normal 3 3 2 3 3 2 5 2" xfId="26793" xr:uid="{00000000-0005-0000-0000-000090680000}"/>
    <cellStyle name="Normal 3 3 2 3 3 2 5 2 2" xfId="26794" xr:uid="{00000000-0005-0000-0000-000091680000}"/>
    <cellStyle name="Normal 3 3 2 3 3 2 5 2 2 2" xfId="26795" xr:uid="{00000000-0005-0000-0000-000092680000}"/>
    <cellStyle name="Normal 3 3 2 3 3 2 5 2 3" xfId="26796" xr:uid="{00000000-0005-0000-0000-000093680000}"/>
    <cellStyle name="Normal 3 3 2 3 3 2 5 3" xfId="26797" xr:uid="{00000000-0005-0000-0000-000094680000}"/>
    <cellStyle name="Normal 3 3 2 3 3 2 5 3 2" xfId="26798" xr:uid="{00000000-0005-0000-0000-000095680000}"/>
    <cellStyle name="Normal 3 3 2 3 3 2 5 4" xfId="26799" xr:uid="{00000000-0005-0000-0000-000096680000}"/>
    <cellStyle name="Normal 3 3 2 3 3 2 6" xfId="26800" xr:uid="{00000000-0005-0000-0000-000097680000}"/>
    <cellStyle name="Normal 3 3 2 3 3 2 6 2" xfId="26801" xr:uid="{00000000-0005-0000-0000-000098680000}"/>
    <cellStyle name="Normal 3 3 2 3 3 2 6 2 2" xfId="26802" xr:uid="{00000000-0005-0000-0000-000099680000}"/>
    <cellStyle name="Normal 3 3 2 3 3 2 6 3" xfId="26803" xr:uid="{00000000-0005-0000-0000-00009A680000}"/>
    <cellStyle name="Normal 3 3 2 3 3 2 7" xfId="26804" xr:uid="{00000000-0005-0000-0000-00009B680000}"/>
    <cellStyle name="Normal 3 3 2 3 3 2 7 2" xfId="26805" xr:uid="{00000000-0005-0000-0000-00009C680000}"/>
    <cellStyle name="Normal 3 3 2 3 3 2 8" xfId="26806" xr:uid="{00000000-0005-0000-0000-00009D680000}"/>
    <cellStyle name="Normal 3 3 2 3 3 2 8 2" xfId="26807" xr:uid="{00000000-0005-0000-0000-00009E680000}"/>
    <cellStyle name="Normal 3 3 2 3 3 2 9" xfId="26808" xr:uid="{00000000-0005-0000-0000-00009F680000}"/>
    <cellStyle name="Normal 3 3 2 3 3 3" xfId="26809" xr:uid="{00000000-0005-0000-0000-0000A0680000}"/>
    <cellStyle name="Normal 3 3 2 3 3 3 2" xfId="26810" xr:uid="{00000000-0005-0000-0000-0000A1680000}"/>
    <cellStyle name="Normal 3 3 2 3 3 3 2 2" xfId="26811" xr:uid="{00000000-0005-0000-0000-0000A2680000}"/>
    <cellStyle name="Normal 3 3 2 3 3 3 2 2 2" xfId="26812" xr:uid="{00000000-0005-0000-0000-0000A3680000}"/>
    <cellStyle name="Normal 3 3 2 3 3 3 2 2 2 2" xfId="26813" xr:uid="{00000000-0005-0000-0000-0000A4680000}"/>
    <cellStyle name="Normal 3 3 2 3 3 3 2 2 2 2 2" xfId="26814" xr:uid="{00000000-0005-0000-0000-0000A5680000}"/>
    <cellStyle name="Normal 3 3 2 3 3 3 2 2 2 3" xfId="26815" xr:uid="{00000000-0005-0000-0000-0000A6680000}"/>
    <cellStyle name="Normal 3 3 2 3 3 3 2 2 3" xfId="26816" xr:uid="{00000000-0005-0000-0000-0000A7680000}"/>
    <cellStyle name="Normal 3 3 2 3 3 3 2 2 3 2" xfId="26817" xr:uid="{00000000-0005-0000-0000-0000A8680000}"/>
    <cellStyle name="Normal 3 3 2 3 3 3 2 2 4" xfId="26818" xr:uid="{00000000-0005-0000-0000-0000A9680000}"/>
    <cellStyle name="Normal 3 3 2 3 3 3 2 3" xfId="26819" xr:uid="{00000000-0005-0000-0000-0000AA680000}"/>
    <cellStyle name="Normal 3 3 2 3 3 3 2 3 2" xfId="26820" xr:uid="{00000000-0005-0000-0000-0000AB680000}"/>
    <cellStyle name="Normal 3 3 2 3 3 3 2 3 2 2" xfId="26821" xr:uid="{00000000-0005-0000-0000-0000AC680000}"/>
    <cellStyle name="Normal 3 3 2 3 3 3 2 3 3" xfId="26822" xr:uid="{00000000-0005-0000-0000-0000AD680000}"/>
    <cellStyle name="Normal 3 3 2 3 3 3 2 4" xfId="26823" xr:uid="{00000000-0005-0000-0000-0000AE680000}"/>
    <cellStyle name="Normal 3 3 2 3 3 3 2 4 2" xfId="26824" xr:uid="{00000000-0005-0000-0000-0000AF680000}"/>
    <cellStyle name="Normal 3 3 2 3 3 3 2 5" xfId="26825" xr:uid="{00000000-0005-0000-0000-0000B0680000}"/>
    <cellStyle name="Normal 3 3 2 3 3 3 3" xfId="26826" xr:uid="{00000000-0005-0000-0000-0000B1680000}"/>
    <cellStyle name="Normal 3 3 2 3 3 3 3 2" xfId="26827" xr:uid="{00000000-0005-0000-0000-0000B2680000}"/>
    <cellStyle name="Normal 3 3 2 3 3 3 3 2 2" xfId="26828" xr:uid="{00000000-0005-0000-0000-0000B3680000}"/>
    <cellStyle name="Normal 3 3 2 3 3 3 3 2 2 2" xfId="26829" xr:uid="{00000000-0005-0000-0000-0000B4680000}"/>
    <cellStyle name="Normal 3 3 2 3 3 3 3 2 3" xfId="26830" xr:uid="{00000000-0005-0000-0000-0000B5680000}"/>
    <cellStyle name="Normal 3 3 2 3 3 3 3 3" xfId="26831" xr:uid="{00000000-0005-0000-0000-0000B6680000}"/>
    <cellStyle name="Normal 3 3 2 3 3 3 3 3 2" xfId="26832" xr:uid="{00000000-0005-0000-0000-0000B7680000}"/>
    <cellStyle name="Normal 3 3 2 3 3 3 3 4" xfId="26833" xr:uid="{00000000-0005-0000-0000-0000B8680000}"/>
    <cellStyle name="Normal 3 3 2 3 3 3 4" xfId="26834" xr:uid="{00000000-0005-0000-0000-0000B9680000}"/>
    <cellStyle name="Normal 3 3 2 3 3 3 4 2" xfId="26835" xr:uid="{00000000-0005-0000-0000-0000BA680000}"/>
    <cellStyle name="Normal 3 3 2 3 3 3 4 2 2" xfId="26836" xr:uid="{00000000-0005-0000-0000-0000BB680000}"/>
    <cellStyle name="Normal 3 3 2 3 3 3 4 2 2 2" xfId="26837" xr:uid="{00000000-0005-0000-0000-0000BC680000}"/>
    <cellStyle name="Normal 3 3 2 3 3 3 4 2 3" xfId="26838" xr:uid="{00000000-0005-0000-0000-0000BD680000}"/>
    <cellStyle name="Normal 3 3 2 3 3 3 4 3" xfId="26839" xr:uid="{00000000-0005-0000-0000-0000BE680000}"/>
    <cellStyle name="Normal 3 3 2 3 3 3 4 3 2" xfId="26840" xr:uid="{00000000-0005-0000-0000-0000BF680000}"/>
    <cellStyle name="Normal 3 3 2 3 3 3 4 4" xfId="26841" xr:uid="{00000000-0005-0000-0000-0000C0680000}"/>
    <cellStyle name="Normal 3 3 2 3 3 3 5" xfId="26842" xr:uid="{00000000-0005-0000-0000-0000C1680000}"/>
    <cellStyle name="Normal 3 3 2 3 3 3 5 2" xfId="26843" xr:uid="{00000000-0005-0000-0000-0000C2680000}"/>
    <cellStyle name="Normal 3 3 2 3 3 3 5 2 2" xfId="26844" xr:uid="{00000000-0005-0000-0000-0000C3680000}"/>
    <cellStyle name="Normal 3 3 2 3 3 3 5 3" xfId="26845" xr:uid="{00000000-0005-0000-0000-0000C4680000}"/>
    <cellStyle name="Normal 3 3 2 3 3 3 6" xfId="26846" xr:uid="{00000000-0005-0000-0000-0000C5680000}"/>
    <cellStyle name="Normal 3 3 2 3 3 3 6 2" xfId="26847" xr:uid="{00000000-0005-0000-0000-0000C6680000}"/>
    <cellStyle name="Normal 3 3 2 3 3 3 7" xfId="26848" xr:uid="{00000000-0005-0000-0000-0000C7680000}"/>
    <cellStyle name="Normal 3 3 2 3 3 3 7 2" xfId="26849" xr:uid="{00000000-0005-0000-0000-0000C8680000}"/>
    <cellStyle name="Normal 3 3 2 3 3 3 8" xfId="26850" xr:uid="{00000000-0005-0000-0000-0000C9680000}"/>
    <cellStyle name="Normal 3 3 2 3 3 4" xfId="26851" xr:uid="{00000000-0005-0000-0000-0000CA680000}"/>
    <cellStyle name="Normal 3 3 2 3 3 4 2" xfId="26852" xr:uid="{00000000-0005-0000-0000-0000CB680000}"/>
    <cellStyle name="Normal 3 3 2 3 3 4 2 2" xfId="26853" xr:uid="{00000000-0005-0000-0000-0000CC680000}"/>
    <cellStyle name="Normal 3 3 2 3 3 4 2 2 2" xfId="26854" xr:uid="{00000000-0005-0000-0000-0000CD680000}"/>
    <cellStyle name="Normal 3 3 2 3 3 4 2 2 2 2" xfId="26855" xr:uid="{00000000-0005-0000-0000-0000CE680000}"/>
    <cellStyle name="Normal 3 3 2 3 3 4 2 2 3" xfId="26856" xr:uid="{00000000-0005-0000-0000-0000CF680000}"/>
    <cellStyle name="Normal 3 3 2 3 3 4 2 3" xfId="26857" xr:uid="{00000000-0005-0000-0000-0000D0680000}"/>
    <cellStyle name="Normal 3 3 2 3 3 4 2 3 2" xfId="26858" xr:uid="{00000000-0005-0000-0000-0000D1680000}"/>
    <cellStyle name="Normal 3 3 2 3 3 4 2 4" xfId="26859" xr:uid="{00000000-0005-0000-0000-0000D2680000}"/>
    <cellStyle name="Normal 3 3 2 3 3 4 3" xfId="26860" xr:uid="{00000000-0005-0000-0000-0000D3680000}"/>
    <cellStyle name="Normal 3 3 2 3 3 4 3 2" xfId="26861" xr:uid="{00000000-0005-0000-0000-0000D4680000}"/>
    <cellStyle name="Normal 3 3 2 3 3 4 3 2 2" xfId="26862" xr:uid="{00000000-0005-0000-0000-0000D5680000}"/>
    <cellStyle name="Normal 3 3 2 3 3 4 3 3" xfId="26863" xr:uid="{00000000-0005-0000-0000-0000D6680000}"/>
    <cellStyle name="Normal 3 3 2 3 3 4 4" xfId="26864" xr:uid="{00000000-0005-0000-0000-0000D7680000}"/>
    <cellStyle name="Normal 3 3 2 3 3 4 4 2" xfId="26865" xr:uid="{00000000-0005-0000-0000-0000D8680000}"/>
    <cellStyle name="Normal 3 3 2 3 3 4 5" xfId="26866" xr:uid="{00000000-0005-0000-0000-0000D9680000}"/>
    <cellStyle name="Normal 3 3 2 3 3 5" xfId="26867" xr:uid="{00000000-0005-0000-0000-0000DA680000}"/>
    <cellStyle name="Normal 3 3 2 3 3 5 2" xfId="26868" xr:uid="{00000000-0005-0000-0000-0000DB680000}"/>
    <cellStyle name="Normal 3 3 2 3 3 5 2 2" xfId="26869" xr:uid="{00000000-0005-0000-0000-0000DC680000}"/>
    <cellStyle name="Normal 3 3 2 3 3 5 2 2 2" xfId="26870" xr:uid="{00000000-0005-0000-0000-0000DD680000}"/>
    <cellStyle name="Normal 3 3 2 3 3 5 2 3" xfId="26871" xr:uid="{00000000-0005-0000-0000-0000DE680000}"/>
    <cellStyle name="Normal 3 3 2 3 3 5 3" xfId="26872" xr:uid="{00000000-0005-0000-0000-0000DF680000}"/>
    <cellStyle name="Normal 3 3 2 3 3 5 3 2" xfId="26873" xr:uid="{00000000-0005-0000-0000-0000E0680000}"/>
    <cellStyle name="Normal 3 3 2 3 3 5 4" xfId="26874" xr:uid="{00000000-0005-0000-0000-0000E1680000}"/>
    <cellStyle name="Normal 3 3 2 3 3 6" xfId="26875" xr:uid="{00000000-0005-0000-0000-0000E2680000}"/>
    <cellStyle name="Normal 3 3 2 3 3 6 2" xfId="26876" xr:uid="{00000000-0005-0000-0000-0000E3680000}"/>
    <cellStyle name="Normal 3 3 2 3 3 6 2 2" xfId="26877" xr:uid="{00000000-0005-0000-0000-0000E4680000}"/>
    <cellStyle name="Normal 3 3 2 3 3 6 2 2 2" xfId="26878" xr:uid="{00000000-0005-0000-0000-0000E5680000}"/>
    <cellStyle name="Normal 3 3 2 3 3 6 2 3" xfId="26879" xr:uid="{00000000-0005-0000-0000-0000E6680000}"/>
    <cellStyle name="Normal 3 3 2 3 3 6 3" xfId="26880" xr:uid="{00000000-0005-0000-0000-0000E7680000}"/>
    <cellStyle name="Normal 3 3 2 3 3 6 3 2" xfId="26881" xr:uid="{00000000-0005-0000-0000-0000E8680000}"/>
    <cellStyle name="Normal 3 3 2 3 3 6 4" xfId="26882" xr:uid="{00000000-0005-0000-0000-0000E9680000}"/>
    <cellStyle name="Normal 3 3 2 3 3 7" xfId="26883" xr:uid="{00000000-0005-0000-0000-0000EA680000}"/>
    <cellStyle name="Normal 3 3 2 3 3 7 2" xfId="26884" xr:uid="{00000000-0005-0000-0000-0000EB680000}"/>
    <cellStyle name="Normal 3 3 2 3 3 7 2 2" xfId="26885" xr:uid="{00000000-0005-0000-0000-0000EC680000}"/>
    <cellStyle name="Normal 3 3 2 3 3 7 3" xfId="26886" xr:uid="{00000000-0005-0000-0000-0000ED680000}"/>
    <cellStyle name="Normal 3 3 2 3 3 8" xfId="26887" xr:uid="{00000000-0005-0000-0000-0000EE680000}"/>
    <cellStyle name="Normal 3 3 2 3 3 8 2" xfId="26888" xr:uid="{00000000-0005-0000-0000-0000EF680000}"/>
    <cellStyle name="Normal 3 3 2 3 3 9" xfId="26889" xr:uid="{00000000-0005-0000-0000-0000F0680000}"/>
    <cellStyle name="Normal 3 3 2 3 3 9 2" xfId="26890" xr:uid="{00000000-0005-0000-0000-0000F1680000}"/>
    <cellStyle name="Normal 3 3 2 3 4" xfId="26891" xr:uid="{00000000-0005-0000-0000-0000F2680000}"/>
    <cellStyle name="Normal 3 3 2 3 4 10" xfId="26892" xr:uid="{00000000-0005-0000-0000-0000F3680000}"/>
    <cellStyle name="Normal 3 3 2 3 4 11" xfId="26893" xr:uid="{00000000-0005-0000-0000-0000F4680000}"/>
    <cellStyle name="Normal 3 3 2 3 4 2" xfId="26894" xr:uid="{00000000-0005-0000-0000-0000F5680000}"/>
    <cellStyle name="Normal 3 3 2 3 4 2 2" xfId="26895" xr:uid="{00000000-0005-0000-0000-0000F6680000}"/>
    <cellStyle name="Normal 3 3 2 3 4 2 2 2" xfId="26896" xr:uid="{00000000-0005-0000-0000-0000F7680000}"/>
    <cellStyle name="Normal 3 3 2 3 4 2 2 2 2" xfId="26897" xr:uid="{00000000-0005-0000-0000-0000F8680000}"/>
    <cellStyle name="Normal 3 3 2 3 4 2 2 2 2 2" xfId="26898" xr:uid="{00000000-0005-0000-0000-0000F9680000}"/>
    <cellStyle name="Normal 3 3 2 3 4 2 2 2 2 2 2" xfId="26899" xr:uid="{00000000-0005-0000-0000-0000FA680000}"/>
    <cellStyle name="Normal 3 3 2 3 4 2 2 2 2 2 2 2" xfId="26900" xr:uid="{00000000-0005-0000-0000-0000FB680000}"/>
    <cellStyle name="Normal 3 3 2 3 4 2 2 2 2 2 3" xfId="26901" xr:uid="{00000000-0005-0000-0000-0000FC680000}"/>
    <cellStyle name="Normal 3 3 2 3 4 2 2 2 2 3" xfId="26902" xr:uid="{00000000-0005-0000-0000-0000FD680000}"/>
    <cellStyle name="Normal 3 3 2 3 4 2 2 2 2 3 2" xfId="26903" xr:uid="{00000000-0005-0000-0000-0000FE680000}"/>
    <cellStyle name="Normal 3 3 2 3 4 2 2 2 2 4" xfId="26904" xr:uid="{00000000-0005-0000-0000-0000FF680000}"/>
    <cellStyle name="Normal 3 3 2 3 4 2 2 2 3" xfId="26905" xr:uid="{00000000-0005-0000-0000-000000690000}"/>
    <cellStyle name="Normal 3 3 2 3 4 2 2 2 3 2" xfId="26906" xr:uid="{00000000-0005-0000-0000-000001690000}"/>
    <cellStyle name="Normal 3 3 2 3 4 2 2 2 3 2 2" xfId="26907" xr:uid="{00000000-0005-0000-0000-000002690000}"/>
    <cellStyle name="Normal 3 3 2 3 4 2 2 2 3 3" xfId="26908" xr:uid="{00000000-0005-0000-0000-000003690000}"/>
    <cellStyle name="Normal 3 3 2 3 4 2 2 2 4" xfId="26909" xr:uid="{00000000-0005-0000-0000-000004690000}"/>
    <cellStyle name="Normal 3 3 2 3 4 2 2 2 4 2" xfId="26910" xr:uid="{00000000-0005-0000-0000-000005690000}"/>
    <cellStyle name="Normal 3 3 2 3 4 2 2 2 5" xfId="26911" xr:uid="{00000000-0005-0000-0000-000006690000}"/>
    <cellStyle name="Normal 3 3 2 3 4 2 2 3" xfId="26912" xr:uid="{00000000-0005-0000-0000-000007690000}"/>
    <cellStyle name="Normal 3 3 2 3 4 2 2 3 2" xfId="26913" xr:uid="{00000000-0005-0000-0000-000008690000}"/>
    <cellStyle name="Normal 3 3 2 3 4 2 2 3 2 2" xfId="26914" xr:uid="{00000000-0005-0000-0000-000009690000}"/>
    <cellStyle name="Normal 3 3 2 3 4 2 2 3 2 2 2" xfId="26915" xr:uid="{00000000-0005-0000-0000-00000A690000}"/>
    <cellStyle name="Normal 3 3 2 3 4 2 2 3 2 3" xfId="26916" xr:uid="{00000000-0005-0000-0000-00000B690000}"/>
    <cellStyle name="Normal 3 3 2 3 4 2 2 3 3" xfId="26917" xr:uid="{00000000-0005-0000-0000-00000C690000}"/>
    <cellStyle name="Normal 3 3 2 3 4 2 2 3 3 2" xfId="26918" xr:uid="{00000000-0005-0000-0000-00000D690000}"/>
    <cellStyle name="Normal 3 3 2 3 4 2 2 3 4" xfId="26919" xr:uid="{00000000-0005-0000-0000-00000E690000}"/>
    <cellStyle name="Normal 3 3 2 3 4 2 2 4" xfId="26920" xr:uid="{00000000-0005-0000-0000-00000F690000}"/>
    <cellStyle name="Normal 3 3 2 3 4 2 2 4 2" xfId="26921" xr:uid="{00000000-0005-0000-0000-000010690000}"/>
    <cellStyle name="Normal 3 3 2 3 4 2 2 4 2 2" xfId="26922" xr:uid="{00000000-0005-0000-0000-000011690000}"/>
    <cellStyle name="Normal 3 3 2 3 4 2 2 4 2 2 2" xfId="26923" xr:uid="{00000000-0005-0000-0000-000012690000}"/>
    <cellStyle name="Normal 3 3 2 3 4 2 2 4 2 3" xfId="26924" xr:uid="{00000000-0005-0000-0000-000013690000}"/>
    <cellStyle name="Normal 3 3 2 3 4 2 2 4 3" xfId="26925" xr:uid="{00000000-0005-0000-0000-000014690000}"/>
    <cellStyle name="Normal 3 3 2 3 4 2 2 4 3 2" xfId="26926" xr:uid="{00000000-0005-0000-0000-000015690000}"/>
    <cellStyle name="Normal 3 3 2 3 4 2 2 4 4" xfId="26927" xr:uid="{00000000-0005-0000-0000-000016690000}"/>
    <cellStyle name="Normal 3 3 2 3 4 2 2 5" xfId="26928" xr:uid="{00000000-0005-0000-0000-000017690000}"/>
    <cellStyle name="Normal 3 3 2 3 4 2 2 5 2" xfId="26929" xr:uid="{00000000-0005-0000-0000-000018690000}"/>
    <cellStyle name="Normal 3 3 2 3 4 2 2 5 2 2" xfId="26930" xr:uid="{00000000-0005-0000-0000-000019690000}"/>
    <cellStyle name="Normal 3 3 2 3 4 2 2 5 3" xfId="26931" xr:uid="{00000000-0005-0000-0000-00001A690000}"/>
    <cellStyle name="Normal 3 3 2 3 4 2 2 6" xfId="26932" xr:uid="{00000000-0005-0000-0000-00001B690000}"/>
    <cellStyle name="Normal 3 3 2 3 4 2 2 6 2" xfId="26933" xr:uid="{00000000-0005-0000-0000-00001C690000}"/>
    <cellStyle name="Normal 3 3 2 3 4 2 2 7" xfId="26934" xr:uid="{00000000-0005-0000-0000-00001D690000}"/>
    <cellStyle name="Normal 3 3 2 3 4 2 2 7 2" xfId="26935" xr:uid="{00000000-0005-0000-0000-00001E690000}"/>
    <cellStyle name="Normal 3 3 2 3 4 2 2 8" xfId="26936" xr:uid="{00000000-0005-0000-0000-00001F690000}"/>
    <cellStyle name="Normal 3 3 2 3 4 2 3" xfId="26937" xr:uid="{00000000-0005-0000-0000-000020690000}"/>
    <cellStyle name="Normal 3 3 2 3 4 2 3 2" xfId="26938" xr:uid="{00000000-0005-0000-0000-000021690000}"/>
    <cellStyle name="Normal 3 3 2 3 4 2 3 2 2" xfId="26939" xr:uid="{00000000-0005-0000-0000-000022690000}"/>
    <cellStyle name="Normal 3 3 2 3 4 2 3 2 2 2" xfId="26940" xr:uid="{00000000-0005-0000-0000-000023690000}"/>
    <cellStyle name="Normal 3 3 2 3 4 2 3 2 2 2 2" xfId="26941" xr:uid="{00000000-0005-0000-0000-000024690000}"/>
    <cellStyle name="Normal 3 3 2 3 4 2 3 2 2 3" xfId="26942" xr:uid="{00000000-0005-0000-0000-000025690000}"/>
    <cellStyle name="Normal 3 3 2 3 4 2 3 2 3" xfId="26943" xr:uid="{00000000-0005-0000-0000-000026690000}"/>
    <cellStyle name="Normal 3 3 2 3 4 2 3 2 3 2" xfId="26944" xr:uid="{00000000-0005-0000-0000-000027690000}"/>
    <cellStyle name="Normal 3 3 2 3 4 2 3 2 4" xfId="26945" xr:uid="{00000000-0005-0000-0000-000028690000}"/>
    <cellStyle name="Normal 3 3 2 3 4 2 3 3" xfId="26946" xr:uid="{00000000-0005-0000-0000-000029690000}"/>
    <cellStyle name="Normal 3 3 2 3 4 2 3 3 2" xfId="26947" xr:uid="{00000000-0005-0000-0000-00002A690000}"/>
    <cellStyle name="Normal 3 3 2 3 4 2 3 3 2 2" xfId="26948" xr:uid="{00000000-0005-0000-0000-00002B690000}"/>
    <cellStyle name="Normal 3 3 2 3 4 2 3 3 3" xfId="26949" xr:uid="{00000000-0005-0000-0000-00002C690000}"/>
    <cellStyle name="Normal 3 3 2 3 4 2 3 4" xfId="26950" xr:uid="{00000000-0005-0000-0000-00002D690000}"/>
    <cellStyle name="Normal 3 3 2 3 4 2 3 4 2" xfId="26951" xr:uid="{00000000-0005-0000-0000-00002E690000}"/>
    <cellStyle name="Normal 3 3 2 3 4 2 3 5" xfId="26952" xr:uid="{00000000-0005-0000-0000-00002F690000}"/>
    <cellStyle name="Normal 3 3 2 3 4 2 4" xfId="26953" xr:uid="{00000000-0005-0000-0000-000030690000}"/>
    <cellStyle name="Normal 3 3 2 3 4 2 4 2" xfId="26954" xr:uid="{00000000-0005-0000-0000-000031690000}"/>
    <cellStyle name="Normal 3 3 2 3 4 2 4 2 2" xfId="26955" xr:uid="{00000000-0005-0000-0000-000032690000}"/>
    <cellStyle name="Normal 3 3 2 3 4 2 4 2 2 2" xfId="26956" xr:uid="{00000000-0005-0000-0000-000033690000}"/>
    <cellStyle name="Normal 3 3 2 3 4 2 4 2 3" xfId="26957" xr:uid="{00000000-0005-0000-0000-000034690000}"/>
    <cellStyle name="Normal 3 3 2 3 4 2 4 3" xfId="26958" xr:uid="{00000000-0005-0000-0000-000035690000}"/>
    <cellStyle name="Normal 3 3 2 3 4 2 4 3 2" xfId="26959" xr:uid="{00000000-0005-0000-0000-000036690000}"/>
    <cellStyle name="Normal 3 3 2 3 4 2 4 4" xfId="26960" xr:uid="{00000000-0005-0000-0000-000037690000}"/>
    <cellStyle name="Normal 3 3 2 3 4 2 5" xfId="26961" xr:uid="{00000000-0005-0000-0000-000038690000}"/>
    <cellStyle name="Normal 3 3 2 3 4 2 5 2" xfId="26962" xr:uid="{00000000-0005-0000-0000-000039690000}"/>
    <cellStyle name="Normal 3 3 2 3 4 2 5 2 2" xfId="26963" xr:uid="{00000000-0005-0000-0000-00003A690000}"/>
    <cellStyle name="Normal 3 3 2 3 4 2 5 2 2 2" xfId="26964" xr:uid="{00000000-0005-0000-0000-00003B690000}"/>
    <cellStyle name="Normal 3 3 2 3 4 2 5 2 3" xfId="26965" xr:uid="{00000000-0005-0000-0000-00003C690000}"/>
    <cellStyle name="Normal 3 3 2 3 4 2 5 3" xfId="26966" xr:uid="{00000000-0005-0000-0000-00003D690000}"/>
    <cellStyle name="Normal 3 3 2 3 4 2 5 3 2" xfId="26967" xr:uid="{00000000-0005-0000-0000-00003E690000}"/>
    <cellStyle name="Normal 3 3 2 3 4 2 5 4" xfId="26968" xr:uid="{00000000-0005-0000-0000-00003F690000}"/>
    <cellStyle name="Normal 3 3 2 3 4 2 6" xfId="26969" xr:uid="{00000000-0005-0000-0000-000040690000}"/>
    <cellStyle name="Normal 3 3 2 3 4 2 6 2" xfId="26970" xr:uid="{00000000-0005-0000-0000-000041690000}"/>
    <cellStyle name="Normal 3 3 2 3 4 2 6 2 2" xfId="26971" xr:uid="{00000000-0005-0000-0000-000042690000}"/>
    <cellStyle name="Normal 3 3 2 3 4 2 6 3" xfId="26972" xr:uid="{00000000-0005-0000-0000-000043690000}"/>
    <cellStyle name="Normal 3 3 2 3 4 2 7" xfId="26973" xr:uid="{00000000-0005-0000-0000-000044690000}"/>
    <cellStyle name="Normal 3 3 2 3 4 2 7 2" xfId="26974" xr:uid="{00000000-0005-0000-0000-000045690000}"/>
    <cellStyle name="Normal 3 3 2 3 4 2 8" xfId="26975" xr:uid="{00000000-0005-0000-0000-000046690000}"/>
    <cellStyle name="Normal 3 3 2 3 4 2 8 2" xfId="26976" xr:uid="{00000000-0005-0000-0000-000047690000}"/>
    <cellStyle name="Normal 3 3 2 3 4 2 9" xfId="26977" xr:uid="{00000000-0005-0000-0000-000048690000}"/>
    <cellStyle name="Normal 3 3 2 3 4 3" xfId="26978" xr:uid="{00000000-0005-0000-0000-000049690000}"/>
    <cellStyle name="Normal 3 3 2 3 4 3 2" xfId="26979" xr:uid="{00000000-0005-0000-0000-00004A690000}"/>
    <cellStyle name="Normal 3 3 2 3 4 3 2 2" xfId="26980" xr:uid="{00000000-0005-0000-0000-00004B690000}"/>
    <cellStyle name="Normal 3 3 2 3 4 3 2 2 2" xfId="26981" xr:uid="{00000000-0005-0000-0000-00004C690000}"/>
    <cellStyle name="Normal 3 3 2 3 4 3 2 2 2 2" xfId="26982" xr:uid="{00000000-0005-0000-0000-00004D690000}"/>
    <cellStyle name="Normal 3 3 2 3 4 3 2 2 2 2 2" xfId="26983" xr:uid="{00000000-0005-0000-0000-00004E690000}"/>
    <cellStyle name="Normal 3 3 2 3 4 3 2 2 2 3" xfId="26984" xr:uid="{00000000-0005-0000-0000-00004F690000}"/>
    <cellStyle name="Normal 3 3 2 3 4 3 2 2 3" xfId="26985" xr:uid="{00000000-0005-0000-0000-000050690000}"/>
    <cellStyle name="Normal 3 3 2 3 4 3 2 2 3 2" xfId="26986" xr:uid="{00000000-0005-0000-0000-000051690000}"/>
    <cellStyle name="Normal 3 3 2 3 4 3 2 2 4" xfId="26987" xr:uid="{00000000-0005-0000-0000-000052690000}"/>
    <cellStyle name="Normal 3 3 2 3 4 3 2 3" xfId="26988" xr:uid="{00000000-0005-0000-0000-000053690000}"/>
    <cellStyle name="Normal 3 3 2 3 4 3 2 3 2" xfId="26989" xr:uid="{00000000-0005-0000-0000-000054690000}"/>
    <cellStyle name="Normal 3 3 2 3 4 3 2 3 2 2" xfId="26990" xr:uid="{00000000-0005-0000-0000-000055690000}"/>
    <cellStyle name="Normal 3 3 2 3 4 3 2 3 3" xfId="26991" xr:uid="{00000000-0005-0000-0000-000056690000}"/>
    <cellStyle name="Normal 3 3 2 3 4 3 2 4" xfId="26992" xr:uid="{00000000-0005-0000-0000-000057690000}"/>
    <cellStyle name="Normal 3 3 2 3 4 3 2 4 2" xfId="26993" xr:uid="{00000000-0005-0000-0000-000058690000}"/>
    <cellStyle name="Normal 3 3 2 3 4 3 2 5" xfId="26994" xr:uid="{00000000-0005-0000-0000-000059690000}"/>
    <cellStyle name="Normal 3 3 2 3 4 3 3" xfId="26995" xr:uid="{00000000-0005-0000-0000-00005A690000}"/>
    <cellStyle name="Normal 3 3 2 3 4 3 3 2" xfId="26996" xr:uid="{00000000-0005-0000-0000-00005B690000}"/>
    <cellStyle name="Normal 3 3 2 3 4 3 3 2 2" xfId="26997" xr:uid="{00000000-0005-0000-0000-00005C690000}"/>
    <cellStyle name="Normal 3 3 2 3 4 3 3 2 2 2" xfId="26998" xr:uid="{00000000-0005-0000-0000-00005D690000}"/>
    <cellStyle name="Normal 3 3 2 3 4 3 3 2 3" xfId="26999" xr:uid="{00000000-0005-0000-0000-00005E690000}"/>
    <cellStyle name="Normal 3 3 2 3 4 3 3 3" xfId="27000" xr:uid="{00000000-0005-0000-0000-00005F690000}"/>
    <cellStyle name="Normal 3 3 2 3 4 3 3 3 2" xfId="27001" xr:uid="{00000000-0005-0000-0000-000060690000}"/>
    <cellStyle name="Normal 3 3 2 3 4 3 3 4" xfId="27002" xr:uid="{00000000-0005-0000-0000-000061690000}"/>
    <cellStyle name="Normal 3 3 2 3 4 3 4" xfId="27003" xr:uid="{00000000-0005-0000-0000-000062690000}"/>
    <cellStyle name="Normal 3 3 2 3 4 3 4 2" xfId="27004" xr:uid="{00000000-0005-0000-0000-000063690000}"/>
    <cellStyle name="Normal 3 3 2 3 4 3 4 2 2" xfId="27005" xr:uid="{00000000-0005-0000-0000-000064690000}"/>
    <cellStyle name="Normal 3 3 2 3 4 3 4 2 2 2" xfId="27006" xr:uid="{00000000-0005-0000-0000-000065690000}"/>
    <cellStyle name="Normal 3 3 2 3 4 3 4 2 3" xfId="27007" xr:uid="{00000000-0005-0000-0000-000066690000}"/>
    <cellStyle name="Normal 3 3 2 3 4 3 4 3" xfId="27008" xr:uid="{00000000-0005-0000-0000-000067690000}"/>
    <cellStyle name="Normal 3 3 2 3 4 3 4 3 2" xfId="27009" xr:uid="{00000000-0005-0000-0000-000068690000}"/>
    <cellStyle name="Normal 3 3 2 3 4 3 4 4" xfId="27010" xr:uid="{00000000-0005-0000-0000-000069690000}"/>
    <cellStyle name="Normal 3 3 2 3 4 3 5" xfId="27011" xr:uid="{00000000-0005-0000-0000-00006A690000}"/>
    <cellStyle name="Normal 3 3 2 3 4 3 5 2" xfId="27012" xr:uid="{00000000-0005-0000-0000-00006B690000}"/>
    <cellStyle name="Normal 3 3 2 3 4 3 5 2 2" xfId="27013" xr:uid="{00000000-0005-0000-0000-00006C690000}"/>
    <cellStyle name="Normal 3 3 2 3 4 3 5 3" xfId="27014" xr:uid="{00000000-0005-0000-0000-00006D690000}"/>
    <cellStyle name="Normal 3 3 2 3 4 3 6" xfId="27015" xr:uid="{00000000-0005-0000-0000-00006E690000}"/>
    <cellStyle name="Normal 3 3 2 3 4 3 6 2" xfId="27016" xr:uid="{00000000-0005-0000-0000-00006F690000}"/>
    <cellStyle name="Normal 3 3 2 3 4 3 7" xfId="27017" xr:uid="{00000000-0005-0000-0000-000070690000}"/>
    <cellStyle name="Normal 3 3 2 3 4 3 7 2" xfId="27018" xr:uid="{00000000-0005-0000-0000-000071690000}"/>
    <cellStyle name="Normal 3 3 2 3 4 3 8" xfId="27019" xr:uid="{00000000-0005-0000-0000-000072690000}"/>
    <cellStyle name="Normal 3 3 2 3 4 4" xfId="27020" xr:uid="{00000000-0005-0000-0000-000073690000}"/>
    <cellStyle name="Normal 3 3 2 3 4 4 2" xfId="27021" xr:uid="{00000000-0005-0000-0000-000074690000}"/>
    <cellStyle name="Normal 3 3 2 3 4 4 2 2" xfId="27022" xr:uid="{00000000-0005-0000-0000-000075690000}"/>
    <cellStyle name="Normal 3 3 2 3 4 4 2 2 2" xfId="27023" xr:uid="{00000000-0005-0000-0000-000076690000}"/>
    <cellStyle name="Normal 3 3 2 3 4 4 2 2 2 2" xfId="27024" xr:uid="{00000000-0005-0000-0000-000077690000}"/>
    <cellStyle name="Normal 3 3 2 3 4 4 2 2 3" xfId="27025" xr:uid="{00000000-0005-0000-0000-000078690000}"/>
    <cellStyle name="Normal 3 3 2 3 4 4 2 3" xfId="27026" xr:uid="{00000000-0005-0000-0000-000079690000}"/>
    <cellStyle name="Normal 3 3 2 3 4 4 2 3 2" xfId="27027" xr:uid="{00000000-0005-0000-0000-00007A690000}"/>
    <cellStyle name="Normal 3 3 2 3 4 4 2 4" xfId="27028" xr:uid="{00000000-0005-0000-0000-00007B690000}"/>
    <cellStyle name="Normal 3 3 2 3 4 4 3" xfId="27029" xr:uid="{00000000-0005-0000-0000-00007C690000}"/>
    <cellStyle name="Normal 3 3 2 3 4 4 3 2" xfId="27030" xr:uid="{00000000-0005-0000-0000-00007D690000}"/>
    <cellStyle name="Normal 3 3 2 3 4 4 3 2 2" xfId="27031" xr:uid="{00000000-0005-0000-0000-00007E690000}"/>
    <cellStyle name="Normal 3 3 2 3 4 4 3 3" xfId="27032" xr:uid="{00000000-0005-0000-0000-00007F690000}"/>
    <cellStyle name="Normal 3 3 2 3 4 4 4" xfId="27033" xr:uid="{00000000-0005-0000-0000-000080690000}"/>
    <cellStyle name="Normal 3 3 2 3 4 4 4 2" xfId="27034" xr:uid="{00000000-0005-0000-0000-000081690000}"/>
    <cellStyle name="Normal 3 3 2 3 4 4 5" xfId="27035" xr:uid="{00000000-0005-0000-0000-000082690000}"/>
    <cellStyle name="Normal 3 3 2 3 4 5" xfId="27036" xr:uid="{00000000-0005-0000-0000-000083690000}"/>
    <cellStyle name="Normal 3 3 2 3 4 5 2" xfId="27037" xr:uid="{00000000-0005-0000-0000-000084690000}"/>
    <cellStyle name="Normal 3 3 2 3 4 5 2 2" xfId="27038" xr:uid="{00000000-0005-0000-0000-000085690000}"/>
    <cellStyle name="Normal 3 3 2 3 4 5 2 2 2" xfId="27039" xr:uid="{00000000-0005-0000-0000-000086690000}"/>
    <cellStyle name="Normal 3 3 2 3 4 5 2 3" xfId="27040" xr:uid="{00000000-0005-0000-0000-000087690000}"/>
    <cellStyle name="Normal 3 3 2 3 4 5 3" xfId="27041" xr:uid="{00000000-0005-0000-0000-000088690000}"/>
    <cellStyle name="Normal 3 3 2 3 4 5 3 2" xfId="27042" xr:uid="{00000000-0005-0000-0000-000089690000}"/>
    <cellStyle name="Normal 3 3 2 3 4 5 4" xfId="27043" xr:uid="{00000000-0005-0000-0000-00008A690000}"/>
    <cellStyle name="Normal 3 3 2 3 4 6" xfId="27044" xr:uid="{00000000-0005-0000-0000-00008B690000}"/>
    <cellStyle name="Normal 3 3 2 3 4 6 2" xfId="27045" xr:uid="{00000000-0005-0000-0000-00008C690000}"/>
    <cellStyle name="Normal 3 3 2 3 4 6 2 2" xfId="27046" xr:uid="{00000000-0005-0000-0000-00008D690000}"/>
    <cellStyle name="Normal 3 3 2 3 4 6 2 2 2" xfId="27047" xr:uid="{00000000-0005-0000-0000-00008E690000}"/>
    <cellStyle name="Normal 3 3 2 3 4 6 2 3" xfId="27048" xr:uid="{00000000-0005-0000-0000-00008F690000}"/>
    <cellStyle name="Normal 3 3 2 3 4 6 3" xfId="27049" xr:uid="{00000000-0005-0000-0000-000090690000}"/>
    <cellStyle name="Normal 3 3 2 3 4 6 3 2" xfId="27050" xr:uid="{00000000-0005-0000-0000-000091690000}"/>
    <cellStyle name="Normal 3 3 2 3 4 6 4" xfId="27051" xr:uid="{00000000-0005-0000-0000-000092690000}"/>
    <cellStyle name="Normal 3 3 2 3 4 7" xfId="27052" xr:uid="{00000000-0005-0000-0000-000093690000}"/>
    <cellStyle name="Normal 3 3 2 3 4 7 2" xfId="27053" xr:uid="{00000000-0005-0000-0000-000094690000}"/>
    <cellStyle name="Normal 3 3 2 3 4 7 2 2" xfId="27054" xr:uid="{00000000-0005-0000-0000-000095690000}"/>
    <cellStyle name="Normal 3 3 2 3 4 7 3" xfId="27055" xr:uid="{00000000-0005-0000-0000-000096690000}"/>
    <cellStyle name="Normal 3 3 2 3 4 8" xfId="27056" xr:uid="{00000000-0005-0000-0000-000097690000}"/>
    <cellStyle name="Normal 3 3 2 3 4 8 2" xfId="27057" xr:uid="{00000000-0005-0000-0000-000098690000}"/>
    <cellStyle name="Normal 3 3 2 3 4 9" xfId="27058" xr:uid="{00000000-0005-0000-0000-000099690000}"/>
    <cellStyle name="Normal 3 3 2 3 4 9 2" xfId="27059" xr:uid="{00000000-0005-0000-0000-00009A690000}"/>
    <cellStyle name="Normal 3 3 2 3 5" xfId="27060" xr:uid="{00000000-0005-0000-0000-00009B690000}"/>
    <cellStyle name="Normal 3 3 2 3 5 2" xfId="27061" xr:uid="{00000000-0005-0000-0000-00009C690000}"/>
    <cellStyle name="Normal 3 3 2 3 5 2 2" xfId="27062" xr:uid="{00000000-0005-0000-0000-00009D690000}"/>
    <cellStyle name="Normal 3 3 2 3 5 2 2 2" xfId="27063" xr:uid="{00000000-0005-0000-0000-00009E690000}"/>
    <cellStyle name="Normal 3 3 2 3 5 2 2 2 2" xfId="27064" xr:uid="{00000000-0005-0000-0000-00009F690000}"/>
    <cellStyle name="Normal 3 3 2 3 5 2 2 2 2 2" xfId="27065" xr:uid="{00000000-0005-0000-0000-0000A0690000}"/>
    <cellStyle name="Normal 3 3 2 3 5 2 2 2 2 2 2" xfId="27066" xr:uid="{00000000-0005-0000-0000-0000A1690000}"/>
    <cellStyle name="Normal 3 3 2 3 5 2 2 2 2 3" xfId="27067" xr:uid="{00000000-0005-0000-0000-0000A2690000}"/>
    <cellStyle name="Normal 3 3 2 3 5 2 2 2 3" xfId="27068" xr:uid="{00000000-0005-0000-0000-0000A3690000}"/>
    <cellStyle name="Normal 3 3 2 3 5 2 2 2 3 2" xfId="27069" xr:uid="{00000000-0005-0000-0000-0000A4690000}"/>
    <cellStyle name="Normal 3 3 2 3 5 2 2 2 4" xfId="27070" xr:uid="{00000000-0005-0000-0000-0000A5690000}"/>
    <cellStyle name="Normal 3 3 2 3 5 2 2 3" xfId="27071" xr:uid="{00000000-0005-0000-0000-0000A6690000}"/>
    <cellStyle name="Normal 3 3 2 3 5 2 2 3 2" xfId="27072" xr:uid="{00000000-0005-0000-0000-0000A7690000}"/>
    <cellStyle name="Normal 3 3 2 3 5 2 2 3 2 2" xfId="27073" xr:uid="{00000000-0005-0000-0000-0000A8690000}"/>
    <cellStyle name="Normal 3 3 2 3 5 2 2 3 3" xfId="27074" xr:uid="{00000000-0005-0000-0000-0000A9690000}"/>
    <cellStyle name="Normal 3 3 2 3 5 2 2 4" xfId="27075" xr:uid="{00000000-0005-0000-0000-0000AA690000}"/>
    <cellStyle name="Normal 3 3 2 3 5 2 2 4 2" xfId="27076" xr:uid="{00000000-0005-0000-0000-0000AB690000}"/>
    <cellStyle name="Normal 3 3 2 3 5 2 2 5" xfId="27077" xr:uid="{00000000-0005-0000-0000-0000AC690000}"/>
    <cellStyle name="Normal 3 3 2 3 5 2 3" xfId="27078" xr:uid="{00000000-0005-0000-0000-0000AD690000}"/>
    <cellStyle name="Normal 3 3 2 3 5 2 3 2" xfId="27079" xr:uid="{00000000-0005-0000-0000-0000AE690000}"/>
    <cellStyle name="Normal 3 3 2 3 5 2 3 2 2" xfId="27080" xr:uid="{00000000-0005-0000-0000-0000AF690000}"/>
    <cellStyle name="Normal 3 3 2 3 5 2 3 2 2 2" xfId="27081" xr:uid="{00000000-0005-0000-0000-0000B0690000}"/>
    <cellStyle name="Normal 3 3 2 3 5 2 3 2 3" xfId="27082" xr:uid="{00000000-0005-0000-0000-0000B1690000}"/>
    <cellStyle name="Normal 3 3 2 3 5 2 3 3" xfId="27083" xr:uid="{00000000-0005-0000-0000-0000B2690000}"/>
    <cellStyle name="Normal 3 3 2 3 5 2 3 3 2" xfId="27084" xr:uid="{00000000-0005-0000-0000-0000B3690000}"/>
    <cellStyle name="Normal 3 3 2 3 5 2 3 4" xfId="27085" xr:uid="{00000000-0005-0000-0000-0000B4690000}"/>
    <cellStyle name="Normal 3 3 2 3 5 2 4" xfId="27086" xr:uid="{00000000-0005-0000-0000-0000B5690000}"/>
    <cellStyle name="Normal 3 3 2 3 5 2 4 2" xfId="27087" xr:uid="{00000000-0005-0000-0000-0000B6690000}"/>
    <cellStyle name="Normal 3 3 2 3 5 2 4 2 2" xfId="27088" xr:uid="{00000000-0005-0000-0000-0000B7690000}"/>
    <cellStyle name="Normal 3 3 2 3 5 2 4 2 2 2" xfId="27089" xr:uid="{00000000-0005-0000-0000-0000B8690000}"/>
    <cellStyle name="Normal 3 3 2 3 5 2 4 2 3" xfId="27090" xr:uid="{00000000-0005-0000-0000-0000B9690000}"/>
    <cellStyle name="Normal 3 3 2 3 5 2 4 3" xfId="27091" xr:uid="{00000000-0005-0000-0000-0000BA690000}"/>
    <cellStyle name="Normal 3 3 2 3 5 2 4 3 2" xfId="27092" xr:uid="{00000000-0005-0000-0000-0000BB690000}"/>
    <cellStyle name="Normal 3 3 2 3 5 2 4 4" xfId="27093" xr:uid="{00000000-0005-0000-0000-0000BC690000}"/>
    <cellStyle name="Normal 3 3 2 3 5 2 5" xfId="27094" xr:uid="{00000000-0005-0000-0000-0000BD690000}"/>
    <cellStyle name="Normal 3 3 2 3 5 2 5 2" xfId="27095" xr:uid="{00000000-0005-0000-0000-0000BE690000}"/>
    <cellStyle name="Normal 3 3 2 3 5 2 5 2 2" xfId="27096" xr:uid="{00000000-0005-0000-0000-0000BF690000}"/>
    <cellStyle name="Normal 3 3 2 3 5 2 5 3" xfId="27097" xr:uid="{00000000-0005-0000-0000-0000C0690000}"/>
    <cellStyle name="Normal 3 3 2 3 5 2 6" xfId="27098" xr:uid="{00000000-0005-0000-0000-0000C1690000}"/>
    <cellStyle name="Normal 3 3 2 3 5 2 6 2" xfId="27099" xr:uid="{00000000-0005-0000-0000-0000C2690000}"/>
    <cellStyle name="Normal 3 3 2 3 5 2 7" xfId="27100" xr:uid="{00000000-0005-0000-0000-0000C3690000}"/>
    <cellStyle name="Normal 3 3 2 3 5 2 7 2" xfId="27101" xr:uid="{00000000-0005-0000-0000-0000C4690000}"/>
    <cellStyle name="Normal 3 3 2 3 5 2 8" xfId="27102" xr:uid="{00000000-0005-0000-0000-0000C5690000}"/>
    <cellStyle name="Normal 3 3 2 3 5 3" xfId="27103" xr:uid="{00000000-0005-0000-0000-0000C6690000}"/>
    <cellStyle name="Normal 3 3 2 3 5 3 2" xfId="27104" xr:uid="{00000000-0005-0000-0000-0000C7690000}"/>
    <cellStyle name="Normal 3 3 2 3 5 3 2 2" xfId="27105" xr:uid="{00000000-0005-0000-0000-0000C8690000}"/>
    <cellStyle name="Normal 3 3 2 3 5 3 2 2 2" xfId="27106" xr:uid="{00000000-0005-0000-0000-0000C9690000}"/>
    <cellStyle name="Normal 3 3 2 3 5 3 2 2 2 2" xfId="27107" xr:uid="{00000000-0005-0000-0000-0000CA690000}"/>
    <cellStyle name="Normal 3 3 2 3 5 3 2 2 3" xfId="27108" xr:uid="{00000000-0005-0000-0000-0000CB690000}"/>
    <cellStyle name="Normal 3 3 2 3 5 3 2 3" xfId="27109" xr:uid="{00000000-0005-0000-0000-0000CC690000}"/>
    <cellStyle name="Normal 3 3 2 3 5 3 2 3 2" xfId="27110" xr:uid="{00000000-0005-0000-0000-0000CD690000}"/>
    <cellStyle name="Normal 3 3 2 3 5 3 2 4" xfId="27111" xr:uid="{00000000-0005-0000-0000-0000CE690000}"/>
    <cellStyle name="Normal 3 3 2 3 5 3 3" xfId="27112" xr:uid="{00000000-0005-0000-0000-0000CF690000}"/>
    <cellStyle name="Normal 3 3 2 3 5 3 3 2" xfId="27113" xr:uid="{00000000-0005-0000-0000-0000D0690000}"/>
    <cellStyle name="Normal 3 3 2 3 5 3 3 2 2" xfId="27114" xr:uid="{00000000-0005-0000-0000-0000D1690000}"/>
    <cellStyle name="Normal 3 3 2 3 5 3 3 3" xfId="27115" xr:uid="{00000000-0005-0000-0000-0000D2690000}"/>
    <cellStyle name="Normal 3 3 2 3 5 3 4" xfId="27116" xr:uid="{00000000-0005-0000-0000-0000D3690000}"/>
    <cellStyle name="Normal 3 3 2 3 5 3 4 2" xfId="27117" xr:uid="{00000000-0005-0000-0000-0000D4690000}"/>
    <cellStyle name="Normal 3 3 2 3 5 3 5" xfId="27118" xr:uid="{00000000-0005-0000-0000-0000D5690000}"/>
    <cellStyle name="Normal 3 3 2 3 5 4" xfId="27119" xr:uid="{00000000-0005-0000-0000-0000D6690000}"/>
    <cellStyle name="Normal 3 3 2 3 5 4 2" xfId="27120" xr:uid="{00000000-0005-0000-0000-0000D7690000}"/>
    <cellStyle name="Normal 3 3 2 3 5 4 2 2" xfId="27121" xr:uid="{00000000-0005-0000-0000-0000D8690000}"/>
    <cellStyle name="Normal 3 3 2 3 5 4 2 2 2" xfId="27122" xr:uid="{00000000-0005-0000-0000-0000D9690000}"/>
    <cellStyle name="Normal 3 3 2 3 5 4 2 3" xfId="27123" xr:uid="{00000000-0005-0000-0000-0000DA690000}"/>
    <cellStyle name="Normal 3 3 2 3 5 4 3" xfId="27124" xr:uid="{00000000-0005-0000-0000-0000DB690000}"/>
    <cellStyle name="Normal 3 3 2 3 5 4 3 2" xfId="27125" xr:uid="{00000000-0005-0000-0000-0000DC690000}"/>
    <cellStyle name="Normal 3 3 2 3 5 4 4" xfId="27126" xr:uid="{00000000-0005-0000-0000-0000DD690000}"/>
    <cellStyle name="Normal 3 3 2 3 5 5" xfId="27127" xr:uid="{00000000-0005-0000-0000-0000DE690000}"/>
    <cellStyle name="Normal 3 3 2 3 5 5 2" xfId="27128" xr:uid="{00000000-0005-0000-0000-0000DF690000}"/>
    <cellStyle name="Normal 3 3 2 3 5 5 2 2" xfId="27129" xr:uid="{00000000-0005-0000-0000-0000E0690000}"/>
    <cellStyle name="Normal 3 3 2 3 5 5 2 2 2" xfId="27130" xr:uid="{00000000-0005-0000-0000-0000E1690000}"/>
    <cellStyle name="Normal 3 3 2 3 5 5 2 3" xfId="27131" xr:uid="{00000000-0005-0000-0000-0000E2690000}"/>
    <cellStyle name="Normal 3 3 2 3 5 5 3" xfId="27132" xr:uid="{00000000-0005-0000-0000-0000E3690000}"/>
    <cellStyle name="Normal 3 3 2 3 5 5 3 2" xfId="27133" xr:uid="{00000000-0005-0000-0000-0000E4690000}"/>
    <cellStyle name="Normal 3 3 2 3 5 5 4" xfId="27134" xr:uid="{00000000-0005-0000-0000-0000E5690000}"/>
    <cellStyle name="Normal 3 3 2 3 5 6" xfId="27135" xr:uid="{00000000-0005-0000-0000-0000E6690000}"/>
    <cellStyle name="Normal 3 3 2 3 5 6 2" xfId="27136" xr:uid="{00000000-0005-0000-0000-0000E7690000}"/>
    <cellStyle name="Normal 3 3 2 3 5 6 2 2" xfId="27137" xr:uid="{00000000-0005-0000-0000-0000E8690000}"/>
    <cellStyle name="Normal 3 3 2 3 5 6 3" xfId="27138" xr:uid="{00000000-0005-0000-0000-0000E9690000}"/>
    <cellStyle name="Normal 3 3 2 3 5 7" xfId="27139" xr:uid="{00000000-0005-0000-0000-0000EA690000}"/>
    <cellStyle name="Normal 3 3 2 3 5 7 2" xfId="27140" xr:uid="{00000000-0005-0000-0000-0000EB690000}"/>
    <cellStyle name="Normal 3 3 2 3 5 8" xfId="27141" xr:uid="{00000000-0005-0000-0000-0000EC690000}"/>
    <cellStyle name="Normal 3 3 2 3 5 8 2" xfId="27142" xr:uid="{00000000-0005-0000-0000-0000ED690000}"/>
    <cellStyle name="Normal 3 3 2 3 5 9" xfId="27143" xr:uid="{00000000-0005-0000-0000-0000EE690000}"/>
    <cellStyle name="Normal 3 3 2 3 6" xfId="27144" xr:uid="{00000000-0005-0000-0000-0000EF690000}"/>
    <cellStyle name="Normal 3 3 2 3 6 2" xfId="27145" xr:uid="{00000000-0005-0000-0000-0000F0690000}"/>
    <cellStyle name="Normal 3 3 2 3 6 2 2" xfId="27146" xr:uid="{00000000-0005-0000-0000-0000F1690000}"/>
    <cellStyle name="Normal 3 3 2 3 6 2 2 2" xfId="27147" xr:uid="{00000000-0005-0000-0000-0000F2690000}"/>
    <cellStyle name="Normal 3 3 2 3 6 2 2 2 2" xfId="27148" xr:uid="{00000000-0005-0000-0000-0000F3690000}"/>
    <cellStyle name="Normal 3 3 2 3 6 2 2 2 2 2" xfId="27149" xr:uid="{00000000-0005-0000-0000-0000F4690000}"/>
    <cellStyle name="Normal 3 3 2 3 6 2 2 2 3" xfId="27150" xr:uid="{00000000-0005-0000-0000-0000F5690000}"/>
    <cellStyle name="Normal 3 3 2 3 6 2 2 3" xfId="27151" xr:uid="{00000000-0005-0000-0000-0000F6690000}"/>
    <cellStyle name="Normal 3 3 2 3 6 2 2 3 2" xfId="27152" xr:uid="{00000000-0005-0000-0000-0000F7690000}"/>
    <cellStyle name="Normal 3 3 2 3 6 2 2 4" xfId="27153" xr:uid="{00000000-0005-0000-0000-0000F8690000}"/>
    <cellStyle name="Normal 3 3 2 3 6 2 3" xfId="27154" xr:uid="{00000000-0005-0000-0000-0000F9690000}"/>
    <cellStyle name="Normal 3 3 2 3 6 2 3 2" xfId="27155" xr:uid="{00000000-0005-0000-0000-0000FA690000}"/>
    <cellStyle name="Normal 3 3 2 3 6 2 3 2 2" xfId="27156" xr:uid="{00000000-0005-0000-0000-0000FB690000}"/>
    <cellStyle name="Normal 3 3 2 3 6 2 3 3" xfId="27157" xr:uid="{00000000-0005-0000-0000-0000FC690000}"/>
    <cellStyle name="Normal 3 3 2 3 6 2 4" xfId="27158" xr:uid="{00000000-0005-0000-0000-0000FD690000}"/>
    <cellStyle name="Normal 3 3 2 3 6 2 4 2" xfId="27159" xr:uid="{00000000-0005-0000-0000-0000FE690000}"/>
    <cellStyle name="Normal 3 3 2 3 6 2 5" xfId="27160" xr:uid="{00000000-0005-0000-0000-0000FF690000}"/>
    <cellStyle name="Normal 3 3 2 3 6 3" xfId="27161" xr:uid="{00000000-0005-0000-0000-0000006A0000}"/>
    <cellStyle name="Normal 3 3 2 3 6 3 2" xfId="27162" xr:uid="{00000000-0005-0000-0000-0000016A0000}"/>
    <cellStyle name="Normal 3 3 2 3 6 3 2 2" xfId="27163" xr:uid="{00000000-0005-0000-0000-0000026A0000}"/>
    <cellStyle name="Normal 3 3 2 3 6 3 2 2 2" xfId="27164" xr:uid="{00000000-0005-0000-0000-0000036A0000}"/>
    <cellStyle name="Normal 3 3 2 3 6 3 2 3" xfId="27165" xr:uid="{00000000-0005-0000-0000-0000046A0000}"/>
    <cellStyle name="Normal 3 3 2 3 6 3 3" xfId="27166" xr:uid="{00000000-0005-0000-0000-0000056A0000}"/>
    <cellStyle name="Normal 3 3 2 3 6 3 3 2" xfId="27167" xr:uid="{00000000-0005-0000-0000-0000066A0000}"/>
    <cellStyle name="Normal 3 3 2 3 6 3 4" xfId="27168" xr:uid="{00000000-0005-0000-0000-0000076A0000}"/>
    <cellStyle name="Normal 3 3 2 3 6 4" xfId="27169" xr:uid="{00000000-0005-0000-0000-0000086A0000}"/>
    <cellStyle name="Normal 3 3 2 3 6 4 2" xfId="27170" xr:uid="{00000000-0005-0000-0000-0000096A0000}"/>
    <cellStyle name="Normal 3 3 2 3 6 4 2 2" xfId="27171" xr:uid="{00000000-0005-0000-0000-00000A6A0000}"/>
    <cellStyle name="Normal 3 3 2 3 6 4 2 2 2" xfId="27172" xr:uid="{00000000-0005-0000-0000-00000B6A0000}"/>
    <cellStyle name="Normal 3 3 2 3 6 4 2 3" xfId="27173" xr:uid="{00000000-0005-0000-0000-00000C6A0000}"/>
    <cellStyle name="Normal 3 3 2 3 6 4 3" xfId="27174" xr:uid="{00000000-0005-0000-0000-00000D6A0000}"/>
    <cellStyle name="Normal 3 3 2 3 6 4 3 2" xfId="27175" xr:uid="{00000000-0005-0000-0000-00000E6A0000}"/>
    <cellStyle name="Normal 3 3 2 3 6 4 4" xfId="27176" xr:uid="{00000000-0005-0000-0000-00000F6A0000}"/>
    <cellStyle name="Normal 3 3 2 3 6 5" xfId="27177" xr:uid="{00000000-0005-0000-0000-0000106A0000}"/>
    <cellStyle name="Normal 3 3 2 3 6 5 2" xfId="27178" xr:uid="{00000000-0005-0000-0000-0000116A0000}"/>
    <cellStyle name="Normal 3 3 2 3 6 5 2 2" xfId="27179" xr:uid="{00000000-0005-0000-0000-0000126A0000}"/>
    <cellStyle name="Normal 3 3 2 3 6 5 3" xfId="27180" xr:uid="{00000000-0005-0000-0000-0000136A0000}"/>
    <cellStyle name="Normal 3 3 2 3 6 6" xfId="27181" xr:uid="{00000000-0005-0000-0000-0000146A0000}"/>
    <cellStyle name="Normal 3 3 2 3 6 6 2" xfId="27182" xr:uid="{00000000-0005-0000-0000-0000156A0000}"/>
    <cellStyle name="Normal 3 3 2 3 6 7" xfId="27183" xr:uid="{00000000-0005-0000-0000-0000166A0000}"/>
    <cellStyle name="Normal 3 3 2 3 6 7 2" xfId="27184" xr:uid="{00000000-0005-0000-0000-0000176A0000}"/>
    <cellStyle name="Normal 3 3 2 3 6 8" xfId="27185" xr:uid="{00000000-0005-0000-0000-0000186A0000}"/>
    <cellStyle name="Normal 3 3 2 3 7" xfId="27186" xr:uid="{00000000-0005-0000-0000-0000196A0000}"/>
    <cellStyle name="Normal 3 3 2 3 7 2" xfId="27187" xr:uid="{00000000-0005-0000-0000-00001A6A0000}"/>
    <cellStyle name="Normal 3 3 2 3 7 2 2" xfId="27188" xr:uid="{00000000-0005-0000-0000-00001B6A0000}"/>
    <cellStyle name="Normal 3 3 2 3 7 2 2 2" xfId="27189" xr:uid="{00000000-0005-0000-0000-00001C6A0000}"/>
    <cellStyle name="Normal 3 3 2 3 7 2 2 2 2" xfId="27190" xr:uid="{00000000-0005-0000-0000-00001D6A0000}"/>
    <cellStyle name="Normal 3 3 2 3 7 2 2 2 2 2" xfId="27191" xr:uid="{00000000-0005-0000-0000-00001E6A0000}"/>
    <cellStyle name="Normal 3 3 2 3 7 2 2 2 3" xfId="27192" xr:uid="{00000000-0005-0000-0000-00001F6A0000}"/>
    <cellStyle name="Normal 3 3 2 3 7 2 2 3" xfId="27193" xr:uid="{00000000-0005-0000-0000-0000206A0000}"/>
    <cellStyle name="Normal 3 3 2 3 7 2 2 3 2" xfId="27194" xr:uid="{00000000-0005-0000-0000-0000216A0000}"/>
    <cellStyle name="Normal 3 3 2 3 7 2 2 4" xfId="27195" xr:uid="{00000000-0005-0000-0000-0000226A0000}"/>
    <cellStyle name="Normal 3 3 2 3 7 2 3" xfId="27196" xr:uid="{00000000-0005-0000-0000-0000236A0000}"/>
    <cellStyle name="Normal 3 3 2 3 7 2 3 2" xfId="27197" xr:uid="{00000000-0005-0000-0000-0000246A0000}"/>
    <cellStyle name="Normal 3 3 2 3 7 2 3 2 2" xfId="27198" xr:uid="{00000000-0005-0000-0000-0000256A0000}"/>
    <cellStyle name="Normal 3 3 2 3 7 2 3 3" xfId="27199" xr:uid="{00000000-0005-0000-0000-0000266A0000}"/>
    <cellStyle name="Normal 3 3 2 3 7 2 4" xfId="27200" xr:uid="{00000000-0005-0000-0000-0000276A0000}"/>
    <cellStyle name="Normal 3 3 2 3 7 2 4 2" xfId="27201" xr:uid="{00000000-0005-0000-0000-0000286A0000}"/>
    <cellStyle name="Normal 3 3 2 3 7 2 5" xfId="27202" xr:uid="{00000000-0005-0000-0000-0000296A0000}"/>
    <cellStyle name="Normal 3 3 2 3 7 3" xfId="27203" xr:uid="{00000000-0005-0000-0000-00002A6A0000}"/>
    <cellStyle name="Normal 3 3 2 3 7 3 2" xfId="27204" xr:uid="{00000000-0005-0000-0000-00002B6A0000}"/>
    <cellStyle name="Normal 3 3 2 3 7 3 2 2" xfId="27205" xr:uid="{00000000-0005-0000-0000-00002C6A0000}"/>
    <cellStyle name="Normal 3 3 2 3 7 3 2 2 2" xfId="27206" xr:uid="{00000000-0005-0000-0000-00002D6A0000}"/>
    <cellStyle name="Normal 3 3 2 3 7 3 2 3" xfId="27207" xr:uid="{00000000-0005-0000-0000-00002E6A0000}"/>
    <cellStyle name="Normal 3 3 2 3 7 3 3" xfId="27208" xr:uid="{00000000-0005-0000-0000-00002F6A0000}"/>
    <cellStyle name="Normal 3 3 2 3 7 3 3 2" xfId="27209" xr:uid="{00000000-0005-0000-0000-0000306A0000}"/>
    <cellStyle name="Normal 3 3 2 3 7 3 4" xfId="27210" xr:uid="{00000000-0005-0000-0000-0000316A0000}"/>
    <cellStyle name="Normal 3 3 2 3 7 4" xfId="27211" xr:uid="{00000000-0005-0000-0000-0000326A0000}"/>
    <cellStyle name="Normal 3 3 2 3 7 4 2" xfId="27212" xr:uid="{00000000-0005-0000-0000-0000336A0000}"/>
    <cellStyle name="Normal 3 3 2 3 7 4 2 2" xfId="27213" xr:uid="{00000000-0005-0000-0000-0000346A0000}"/>
    <cellStyle name="Normal 3 3 2 3 7 4 3" xfId="27214" xr:uid="{00000000-0005-0000-0000-0000356A0000}"/>
    <cellStyle name="Normal 3 3 2 3 7 5" xfId="27215" xr:uid="{00000000-0005-0000-0000-0000366A0000}"/>
    <cellStyle name="Normal 3 3 2 3 7 5 2" xfId="27216" xr:uid="{00000000-0005-0000-0000-0000376A0000}"/>
    <cellStyle name="Normal 3 3 2 3 7 6" xfId="27217" xr:uid="{00000000-0005-0000-0000-0000386A0000}"/>
    <cellStyle name="Normal 3 3 2 3 8" xfId="27218" xr:uid="{00000000-0005-0000-0000-0000396A0000}"/>
    <cellStyle name="Normal 3 3 2 3 8 2" xfId="27219" xr:uid="{00000000-0005-0000-0000-00003A6A0000}"/>
    <cellStyle name="Normal 3 3 2 3 8 2 2" xfId="27220" xr:uid="{00000000-0005-0000-0000-00003B6A0000}"/>
    <cellStyle name="Normal 3 3 2 3 8 2 2 2" xfId="27221" xr:uid="{00000000-0005-0000-0000-00003C6A0000}"/>
    <cellStyle name="Normal 3 3 2 3 8 2 2 2 2" xfId="27222" xr:uid="{00000000-0005-0000-0000-00003D6A0000}"/>
    <cellStyle name="Normal 3 3 2 3 8 2 2 2 2 2" xfId="27223" xr:uid="{00000000-0005-0000-0000-00003E6A0000}"/>
    <cellStyle name="Normal 3 3 2 3 8 2 2 2 3" xfId="27224" xr:uid="{00000000-0005-0000-0000-00003F6A0000}"/>
    <cellStyle name="Normal 3 3 2 3 8 2 2 3" xfId="27225" xr:uid="{00000000-0005-0000-0000-0000406A0000}"/>
    <cellStyle name="Normal 3 3 2 3 8 2 2 3 2" xfId="27226" xr:uid="{00000000-0005-0000-0000-0000416A0000}"/>
    <cellStyle name="Normal 3 3 2 3 8 2 2 4" xfId="27227" xr:uid="{00000000-0005-0000-0000-0000426A0000}"/>
    <cellStyle name="Normal 3 3 2 3 8 2 3" xfId="27228" xr:uid="{00000000-0005-0000-0000-0000436A0000}"/>
    <cellStyle name="Normal 3 3 2 3 8 2 3 2" xfId="27229" xr:uid="{00000000-0005-0000-0000-0000446A0000}"/>
    <cellStyle name="Normal 3 3 2 3 8 2 3 2 2" xfId="27230" xr:uid="{00000000-0005-0000-0000-0000456A0000}"/>
    <cellStyle name="Normal 3 3 2 3 8 2 3 3" xfId="27231" xr:uid="{00000000-0005-0000-0000-0000466A0000}"/>
    <cellStyle name="Normal 3 3 2 3 8 2 4" xfId="27232" xr:uid="{00000000-0005-0000-0000-0000476A0000}"/>
    <cellStyle name="Normal 3 3 2 3 8 2 4 2" xfId="27233" xr:uid="{00000000-0005-0000-0000-0000486A0000}"/>
    <cellStyle name="Normal 3 3 2 3 8 2 5" xfId="27234" xr:uid="{00000000-0005-0000-0000-0000496A0000}"/>
    <cellStyle name="Normal 3 3 2 3 8 3" xfId="27235" xr:uid="{00000000-0005-0000-0000-00004A6A0000}"/>
    <cellStyle name="Normal 3 3 2 3 8 3 2" xfId="27236" xr:uid="{00000000-0005-0000-0000-00004B6A0000}"/>
    <cellStyle name="Normal 3 3 2 3 8 3 2 2" xfId="27237" xr:uid="{00000000-0005-0000-0000-00004C6A0000}"/>
    <cellStyle name="Normal 3 3 2 3 8 3 2 2 2" xfId="27238" xr:uid="{00000000-0005-0000-0000-00004D6A0000}"/>
    <cellStyle name="Normal 3 3 2 3 8 3 2 3" xfId="27239" xr:uid="{00000000-0005-0000-0000-00004E6A0000}"/>
    <cellStyle name="Normal 3 3 2 3 8 3 3" xfId="27240" xr:uid="{00000000-0005-0000-0000-00004F6A0000}"/>
    <cellStyle name="Normal 3 3 2 3 8 3 3 2" xfId="27241" xr:uid="{00000000-0005-0000-0000-0000506A0000}"/>
    <cellStyle name="Normal 3 3 2 3 8 3 4" xfId="27242" xr:uid="{00000000-0005-0000-0000-0000516A0000}"/>
    <cellStyle name="Normal 3 3 2 3 8 4" xfId="27243" xr:uid="{00000000-0005-0000-0000-0000526A0000}"/>
    <cellStyle name="Normal 3 3 2 3 8 4 2" xfId="27244" xr:uid="{00000000-0005-0000-0000-0000536A0000}"/>
    <cellStyle name="Normal 3 3 2 3 8 4 2 2" xfId="27245" xr:uid="{00000000-0005-0000-0000-0000546A0000}"/>
    <cellStyle name="Normal 3 3 2 3 8 4 3" xfId="27246" xr:uid="{00000000-0005-0000-0000-0000556A0000}"/>
    <cellStyle name="Normal 3 3 2 3 8 5" xfId="27247" xr:uid="{00000000-0005-0000-0000-0000566A0000}"/>
    <cellStyle name="Normal 3 3 2 3 8 5 2" xfId="27248" xr:uid="{00000000-0005-0000-0000-0000576A0000}"/>
    <cellStyle name="Normal 3 3 2 3 8 6" xfId="27249" xr:uid="{00000000-0005-0000-0000-0000586A0000}"/>
    <cellStyle name="Normal 3 3 2 3 9" xfId="27250" xr:uid="{00000000-0005-0000-0000-0000596A0000}"/>
    <cellStyle name="Normal 3 3 2 3 9 2" xfId="27251" xr:uid="{00000000-0005-0000-0000-00005A6A0000}"/>
    <cellStyle name="Normal 3 3 2 3 9 2 2" xfId="27252" xr:uid="{00000000-0005-0000-0000-00005B6A0000}"/>
    <cellStyle name="Normal 3 3 2 3 9 2 2 2" xfId="27253" xr:uid="{00000000-0005-0000-0000-00005C6A0000}"/>
    <cellStyle name="Normal 3 3 2 3 9 2 2 2 2" xfId="27254" xr:uid="{00000000-0005-0000-0000-00005D6A0000}"/>
    <cellStyle name="Normal 3 3 2 3 9 2 2 3" xfId="27255" xr:uid="{00000000-0005-0000-0000-00005E6A0000}"/>
    <cellStyle name="Normal 3 3 2 3 9 2 3" xfId="27256" xr:uid="{00000000-0005-0000-0000-00005F6A0000}"/>
    <cellStyle name="Normal 3 3 2 3 9 2 3 2" xfId="27257" xr:uid="{00000000-0005-0000-0000-0000606A0000}"/>
    <cellStyle name="Normal 3 3 2 3 9 2 4" xfId="27258" xr:uid="{00000000-0005-0000-0000-0000616A0000}"/>
    <cellStyle name="Normal 3 3 2 3 9 3" xfId="27259" xr:uid="{00000000-0005-0000-0000-0000626A0000}"/>
    <cellStyle name="Normal 3 3 2 3 9 3 2" xfId="27260" xr:uid="{00000000-0005-0000-0000-0000636A0000}"/>
    <cellStyle name="Normal 3 3 2 3 9 3 2 2" xfId="27261" xr:uid="{00000000-0005-0000-0000-0000646A0000}"/>
    <cellStyle name="Normal 3 3 2 3 9 3 3" xfId="27262" xr:uid="{00000000-0005-0000-0000-0000656A0000}"/>
    <cellStyle name="Normal 3 3 2 3 9 4" xfId="27263" xr:uid="{00000000-0005-0000-0000-0000666A0000}"/>
    <cellStyle name="Normal 3 3 2 3 9 4 2" xfId="27264" xr:uid="{00000000-0005-0000-0000-0000676A0000}"/>
    <cellStyle name="Normal 3 3 2 3 9 5" xfId="27265" xr:uid="{00000000-0005-0000-0000-0000686A0000}"/>
    <cellStyle name="Normal 3 3 2 3_T-straight with PEDs adjustor" xfId="27266" xr:uid="{00000000-0005-0000-0000-0000696A0000}"/>
    <cellStyle name="Normal 3 3 2 4" xfId="27267" xr:uid="{00000000-0005-0000-0000-00006A6A0000}"/>
    <cellStyle name="Normal 3 3 2 4 10" xfId="27268" xr:uid="{00000000-0005-0000-0000-00006B6A0000}"/>
    <cellStyle name="Normal 3 3 2 4 11" xfId="27269" xr:uid="{00000000-0005-0000-0000-00006C6A0000}"/>
    <cellStyle name="Normal 3 3 2 4 2" xfId="27270" xr:uid="{00000000-0005-0000-0000-00006D6A0000}"/>
    <cellStyle name="Normal 3 3 2 4 2 10" xfId="27271" xr:uid="{00000000-0005-0000-0000-00006E6A0000}"/>
    <cellStyle name="Normal 3 3 2 4 2 2" xfId="27272" xr:uid="{00000000-0005-0000-0000-00006F6A0000}"/>
    <cellStyle name="Normal 3 3 2 4 2 2 2" xfId="27273" xr:uid="{00000000-0005-0000-0000-0000706A0000}"/>
    <cellStyle name="Normal 3 3 2 4 2 2 2 2" xfId="27274" xr:uid="{00000000-0005-0000-0000-0000716A0000}"/>
    <cellStyle name="Normal 3 3 2 4 2 2 2 2 2" xfId="27275" xr:uid="{00000000-0005-0000-0000-0000726A0000}"/>
    <cellStyle name="Normal 3 3 2 4 2 2 2 2 2 2" xfId="27276" xr:uid="{00000000-0005-0000-0000-0000736A0000}"/>
    <cellStyle name="Normal 3 3 2 4 2 2 2 2 2 2 2" xfId="27277" xr:uid="{00000000-0005-0000-0000-0000746A0000}"/>
    <cellStyle name="Normal 3 3 2 4 2 2 2 2 2 3" xfId="27278" xr:uid="{00000000-0005-0000-0000-0000756A0000}"/>
    <cellStyle name="Normal 3 3 2 4 2 2 2 2 3" xfId="27279" xr:uid="{00000000-0005-0000-0000-0000766A0000}"/>
    <cellStyle name="Normal 3 3 2 4 2 2 2 2 3 2" xfId="27280" xr:uid="{00000000-0005-0000-0000-0000776A0000}"/>
    <cellStyle name="Normal 3 3 2 4 2 2 2 2 4" xfId="27281" xr:uid="{00000000-0005-0000-0000-0000786A0000}"/>
    <cellStyle name="Normal 3 3 2 4 2 2 2 3" xfId="27282" xr:uid="{00000000-0005-0000-0000-0000796A0000}"/>
    <cellStyle name="Normal 3 3 2 4 2 2 2 3 2" xfId="27283" xr:uid="{00000000-0005-0000-0000-00007A6A0000}"/>
    <cellStyle name="Normal 3 3 2 4 2 2 2 3 2 2" xfId="27284" xr:uid="{00000000-0005-0000-0000-00007B6A0000}"/>
    <cellStyle name="Normal 3 3 2 4 2 2 2 3 3" xfId="27285" xr:uid="{00000000-0005-0000-0000-00007C6A0000}"/>
    <cellStyle name="Normal 3 3 2 4 2 2 2 4" xfId="27286" xr:uid="{00000000-0005-0000-0000-00007D6A0000}"/>
    <cellStyle name="Normal 3 3 2 4 2 2 2 4 2" xfId="27287" xr:uid="{00000000-0005-0000-0000-00007E6A0000}"/>
    <cellStyle name="Normal 3 3 2 4 2 2 2 5" xfId="27288" xr:uid="{00000000-0005-0000-0000-00007F6A0000}"/>
    <cellStyle name="Normal 3 3 2 4 2 2 3" xfId="27289" xr:uid="{00000000-0005-0000-0000-0000806A0000}"/>
    <cellStyle name="Normal 3 3 2 4 2 2 3 2" xfId="27290" xr:uid="{00000000-0005-0000-0000-0000816A0000}"/>
    <cellStyle name="Normal 3 3 2 4 2 2 3 2 2" xfId="27291" xr:uid="{00000000-0005-0000-0000-0000826A0000}"/>
    <cellStyle name="Normal 3 3 2 4 2 2 3 2 2 2" xfId="27292" xr:uid="{00000000-0005-0000-0000-0000836A0000}"/>
    <cellStyle name="Normal 3 3 2 4 2 2 3 2 3" xfId="27293" xr:uid="{00000000-0005-0000-0000-0000846A0000}"/>
    <cellStyle name="Normal 3 3 2 4 2 2 3 3" xfId="27294" xr:uid="{00000000-0005-0000-0000-0000856A0000}"/>
    <cellStyle name="Normal 3 3 2 4 2 2 3 3 2" xfId="27295" xr:uid="{00000000-0005-0000-0000-0000866A0000}"/>
    <cellStyle name="Normal 3 3 2 4 2 2 3 4" xfId="27296" xr:uid="{00000000-0005-0000-0000-0000876A0000}"/>
    <cellStyle name="Normal 3 3 2 4 2 2 4" xfId="27297" xr:uid="{00000000-0005-0000-0000-0000886A0000}"/>
    <cellStyle name="Normal 3 3 2 4 2 2 4 2" xfId="27298" xr:uid="{00000000-0005-0000-0000-0000896A0000}"/>
    <cellStyle name="Normal 3 3 2 4 2 2 4 2 2" xfId="27299" xr:uid="{00000000-0005-0000-0000-00008A6A0000}"/>
    <cellStyle name="Normal 3 3 2 4 2 2 4 2 2 2" xfId="27300" xr:uid="{00000000-0005-0000-0000-00008B6A0000}"/>
    <cellStyle name="Normal 3 3 2 4 2 2 4 2 3" xfId="27301" xr:uid="{00000000-0005-0000-0000-00008C6A0000}"/>
    <cellStyle name="Normal 3 3 2 4 2 2 4 3" xfId="27302" xr:uid="{00000000-0005-0000-0000-00008D6A0000}"/>
    <cellStyle name="Normal 3 3 2 4 2 2 4 3 2" xfId="27303" xr:uid="{00000000-0005-0000-0000-00008E6A0000}"/>
    <cellStyle name="Normal 3 3 2 4 2 2 4 4" xfId="27304" xr:uid="{00000000-0005-0000-0000-00008F6A0000}"/>
    <cellStyle name="Normal 3 3 2 4 2 2 5" xfId="27305" xr:uid="{00000000-0005-0000-0000-0000906A0000}"/>
    <cellStyle name="Normal 3 3 2 4 2 2 5 2" xfId="27306" xr:uid="{00000000-0005-0000-0000-0000916A0000}"/>
    <cellStyle name="Normal 3 3 2 4 2 2 5 2 2" xfId="27307" xr:uid="{00000000-0005-0000-0000-0000926A0000}"/>
    <cellStyle name="Normal 3 3 2 4 2 2 5 3" xfId="27308" xr:uid="{00000000-0005-0000-0000-0000936A0000}"/>
    <cellStyle name="Normal 3 3 2 4 2 2 6" xfId="27309" xr:uid="{00000000-0005-0000-0000-0000946A0000}"/>
    <cellStyle name="Normal 3 3 2 4 2 2 6 2" xfId="27310" xr:uid="{00000000-0005-0000-0000-0000956A0000}"/>
    <cellStyle name="Normal 3 3 2 4 2 2 7" xfId="27311" xr:uid="{00000000-0005-0000-0000-0000966A0000}"/>
    <cellStyle name="Normal 3 3 2 4 2 2 7 2" xfId="27312" xr:uid="{00000000-0005-0000-0000-0000976A0000}"/>
    <cellStyle name="Normal 3 3 2 4 2 2 8" xfId="27313" xr:uid="{00000000-0005-0000-0000-0000986A0000}"/>
    <cellStyle name="Normal 3 3 2 4 2 3" xfId="27314" xr:uid="{00000000-0005-0000-0000-0000996A0000}"/>
    <cellStyle name="Normal 3 3 2 4 2 3 2" xfId="27315" xr:uid="{00000000-0005-0000-0000-00009A6A0000}"/>
    <cellStyle name="Normal 3 3 2 4 2 3 2 2" xfId="27316" xr:uid="{00000000-0005-0000-0000-00009B6A0000}"/>
    <cellStyle name="Normal 3 3 2 4 2 3 2 2 2" xfId="27317" xr:uid="{00000000-0005-0000-0000-00009C6A0000}"/>
    <cellStyle name="Normal 3 3 2 4 2 3 2 2 2 2" xfId="27318" xr:uid="{00000000-0005-0000-0000-00009D6A0000}"/>
    <cellStyle name="Normal 3 3 2 4 2 3 2 2 3" xfId="27319" xr:uid="{00000000-0005-0000-0000-00009E6A0000}"/>
    <cellStyle name="Normal 3 3 2 4 2 3 2 3" xfId="27320" xr:uid="{00000000-0005-0000-0000-00009F6A0000}"/>
    <cellStyle name="Normal 3 3 2 4 2 3 2 3 2" xfId="27321" xr:uid="{00000000-0005-0000-0000-0000A06A0000}"/>
    <cellStyle name="Normal 3 3 2 4 2 3 2 4" xfId="27322" xr:uid="{00000000-0005-0000-0000-0000A16A0000}"/>
    <cellStyle name="Normal 3 3 2 4 2 3 3" xfId="27323" xr:uid="{00000000-0005-0000-0000-0000A26A0000}"/>
    <cellStyle name="Normal 3 3 2 4 2 3 3 2" xfId="27324" xr:uid="{00000000-0005-0000-0000-0000A36A0000}"/>
    <cellStyle name="Normal 3 3 2 4 2 3 3 2 2" xfId="27325" xr:uid="{00000000-0005-0000-0000-0000A46A0000}"/>
    <cellStyle name="Normal 3 3 2 4 2 3 3 3" xfId="27326" xr:uid="{00000000-0005-0000-0000-0000A56A0000}"/>
    <cellStyle name="Normal 3 3 2 4 2 3 4" xfId="27327" xr:uid="{00000000-0005-0000-0000-0000A66A0000}"/>
    <cellStyle name="Normal 3 3 2 4 2 3 4 2" xfId="27328" xr:uid="{00000000-0005-0000-0000-0000A76A0000}"/>
    <cellStyle name="Normal 3 3 2 4 2 3 5" xfId="27329" xr:uid="{00000000-0005-0000-0000-0000A86A0000}"/>
    <cellStyle name="Normal 3 3 2 4 2 4" xfId="27330" xr:uid="{00000000-0005-0000-0000-0000A96A0000}"/>
    <cellStyle name="Normal 3 3 2 4 2 4 2" xfId="27331" xr:uid="{00000000-0005-0000-0000-0000AA6A0000}"/>
    <cellStyle name="Normal 3 3 2 4 2 4 2 2" xfId="27332" xr:uid="{00000000-0005-0000-0000-0000AB6A0000}"/>
    <cellStyle name="Normal 3 3 2 4 2 4 2 2 2" xfId="27333" xr:uid="{00000000-0005-0000-0000-0000AC6A0000}"/>
    <cellStyle name="Normal 3 3 2 4 2 4 2 3" xfId="27334" xr:uid="{00000000-0005-0000-0000-0000AD6A0000}"/>
    <cellStyle name="Normal 3 3 2 4 2 4 3" xfId="27335" xr:uid="{00000000-0005-0000-0000-0000AE6A0000}"/>
    <cellStyle name="Normal 3 3 2 4 2 4 3 2" xfId="27336" xr:uid="{00000000-0005-0000-0000-0000AF6A0000}"/>
    <cellStyle name="Normal 3 3 2 4 2 4 4" xfId="27337" xr:uid="{00000000-0005-0000-0000-0000B06A0000}"/>
    <cellStyle name="Normal 3 3 2 4 2 5" xfId="27338" xr:uid="{00000000-0005-0000-0000-0000B16A0000}"/>
    <cellStyle name="Normal 3 3 2 4 2 5 2" xfId="27339" xr:uid="{00000000-0005-0000-0000-0000B26A0000}"/>
    <cellStyle name="Normal 3 3 2 4 2 5 2 2" xfId="27340" xr:uid="{00000000-0005-0000-0000-0000B36A0000}"/>
    <cellStyle name="Normal 3 3 2 4 2 5 2 2 2" xfId="27341" xr:uid="{00000000-0005-0000-0000-0000B46A0000}"/>
    <cellStyle name="Normal 3 3 2 4 2 5 2 3" xfId="27342" xr:uid="{00000000-0005-0000-0000-0000B56A0000}"/>
    <cellStyle name="Normal 3 3 2 4 2 5 3" xfId="27343" xr:uid="{00000000-0005-0000-0000-0000B66A0000}"/>
    <cellStyle name="Normal 3 3 2 4 2 5 3 2" xfId="27344" xr:uid="{00000000-0005-0000-0000-0000B76A0000}"/>
    <cellStyle name="Normal 3 3 2 4 2 5 4" xfId="27345" xr:uid="{00000000-0005-0000-0000-0000B86A0000}"/>
    <cellStyle name="Normal 3 3 2 4 2 6" xfId="27346" xr:uid="{00000000-0005-0000-0000-0000B96A0000}"/>
    <cellStyle name="Normal 3 3 2 4 2 6 2" xfId="27347" xr:uid="{00000000-0005-0000-0000-0000BA6A0000}"/>
    <cellStyle name="Normal 3 3 2 4 2 6 2 2" xfId="27348" xr:uid="{00000000-0005-0000-0000-0000BB6A0000}"/>
    <cellStyle name="Normal 3 3 2 4 2 6 3" xfId="27349" xr:uid="{00000000-0005-0000-0000-0000BC6A0000}"/>
    <cellStyle name="Normal 3 3 2 4 2 7" xfId="27350" xr:uid="{00000000-0005-0000-0000-0000BD6A0000}"/>
    <cellStyle name="Normal 3 3 2 4 2 7 2" xfId="27351" xr:uid="{00000000-0005-0000-0000-0000BE6A0000}"/>
    <cellStyle name="Normal 3 3 2 4 2 8" xfId="27352" xr:uid="{00000000-0005-0000-0000-0000BF6A0000}"/>
    <cellStyle name="Normal 3 3 2 4 2 8 2" xfId="27353" xr:uid="{00000000-0005-0000-0000-0000C06A0000}"/>
    <cellStyle name="Normal 3 3 2 4 2 9" xfId="27354" xr:uid="{00000000-0005-0000-0000-0000C16A0000}"/>
    <cellStyle name="Normal 3 3 2 4 3" xfId="27355" xr:uid="{00000000-0005-0000-0000-0000C26A0000}"/>
    <cellStyle name="Normal 3 3 2 4 3 2" xfId="27356" xr:uid="{00000000-0005-0000-0000-0000C36A0000}"/>
    <cellStyle name="Normal 3 3 2 4 3 2 2" xfId="27357" xr:uid="{00000000-0005-0000-0000-0000C46A0000}"/>
    <cellStyle name="Normal 3 3 2 4 3 2 2 2" xfId="27358" xr:uid="{00000000-0005-0000-0000-0000C56A0000}"/>
    <cellStyle name="Normal 3 3 2 4 3 2 2 2 2" xfId="27359" xr:uid="{00000000-0005-0000-0000-0000C66A0000}"/>
    <cellStyle name="Normal 3 3 2 4 3 2 2 2 2 2" xfId="27360" xr:uid="{00000000-0005-0000-0000-0000C76A0000}"/>
    <cellStyle name="Normal 3 3 2 4 3 2 2 2 3" xfId="27361" xr:uid="{00000000-0005-0000-0000-0000C86A0000}"/>
    <cellStyle name="Normal 3 3 2 4 3 2 2 3" xfId="27362" xr:uid="{00000000-0005-0000-0000-0000C96A0000}"/>
    <cellStyle name="Normal 3 3 2 4 3 2 2 3 2" xfId="27363" xr:uid="{00000000-0005-0000-0000-0000CA6A0000}"/>
    <cellStyle name="Normal 3 3 2 4 3 2 2 4" xfId="27364" xr:uid="{00000000-0005-0000-0000-0000CB6A0000}"/>
    <cellStyle name="Normal 3 3 2 4 3 2 3" xfId="27365" xr:uid="{00000000-0005-0000-0000-0000CC6A0000}"/>
    <cellStyle name="Normal 3 3 2 4 3 2 3 2" xfId="27366" xr:uid="{00000000-0005-0000-0000-0000CD6A0000}"/>
    <cellStyle name="Normal 3 3 2 4 3 2 3 2 2" xfId="27367" xr:uid="{00000000-0005-0000-0000-0000CE6A0000}"/>
    <cellStyle name="Normal 3 3 2 4 3 2 3 3" xfId="27368" xr:uid="{00000000-0005-0000-0000-0000CF6A0000}"/>
    <cellStyle name="Normal 3 3 2 4 3 2 4" xfId="27369" xr:uid="{00000000-0005-0000-0000-0000D06A0000}"/>
    <cellStyle name="Normal 3 3 2 4 3 2 4 2" xfId="27370" xr:uid="{00000000-0005-0000-0000-0000D16A0000}"/>
    <cellStyle name="Normal 3 3 2 4 3 2 5" xfId="27371" xr:uid="{00000000-0005-0000-0000-0000D26A0000}"/>
    <cellStyle name="Normal 3 3 2 4 3 3" xfId="27372" xr:uid="{00000000-0005-0000-0000-0000D36A0000}"/>
    <cellStyle name="Normal 3 3 2 4 3 3 2" xfId="27373" xr:uid="{00000000-0005-0000-0000-0000D46A0000}"/>
    <cellStyle name="Normal 3 3 2 4 3 3 2 2" xfId="27374" xr:uid="{00000000-0005-0000-0000-0000D56A0000}"/>
    <cellStyle name="Normal 3 3 2 4 3 3 2 2 2" xfId="27375" xr:uid="{00000000-0005-0000-0000-0000D66A0000}"/>
    <cellStyle name="Normal 3 3 2 4 3 3 2 3" xfId="27376" xr:uid="{00000000-0005-0000-0000-0000D76A0000}"/>
    <cellStyle name="Normal 3 3 2 4 3 3 3" xfId="27377" xr:uid="{00000000-0005-0000-0000-0000D86A0000}"/>
    <cellStyle name="Normal 3 3 2 4 3 3 3 2" xfId="27378" xr:uid="{00000000-0005-0000-0000-0000D96A0000}"/>
    <cellStyle name="Normal 3 3 2 4 3 3 4" xfId="27379" xr:uid="{00000000-0005-0000-0000-0000DA6A0000}"/>
    <cellStyle name="Normal 3 3 2 4 3 4" xfId="27380" xr:uid="{00000000-0005-0000-0000-0000DB6A0000}"/>
    <cellStyle name="Normal 3 3 2 4 3 4 2" xfId="27381" xr:uid="{00000000-0005-0000-0000-0000DC6A0000}"/>
    <cellStyle name="Normal 3 3 2 4 3 4 2 2" xfId="27382" xr:uid="{00000000-0005-0000-0000-0000DD6A0000}"/>
    <cellStyle name="Normal 3 3 2 4 3 4 2 2 2" xfId="27383" xr:uid="{00000000-0005-0000-0000-0000DE6A0000}"/>
    <cellStyle name="Normal 3 3 2 4 3 4 2 3" xfId="27384" xr:uid="{00000000-0005-0000-0000-0000DF6A0000}"/>
    <cellStyle name="Normal 3 3 2 4 3 4 3" xfId="27385" xr:uid="{00000000-0005-0000-0000-0000E06A0000}"/>
    <cellStyle name="Normal 3 3 2 4 3 4 3 2" xfId="27386" xr:uid="{00000000-0005-0000-0000-0000E16A0000}"/>
    <cellStyle name="Normal 3 3 2 4 3 4 4" xfId="27387" xr:uid="{00000000-0005-0000-0000-0000E26A0000}"/>
    <cellStyle name="Normal 3 3 2 4 3 5" xfId="27388" xr:uid="{00000000-0005-0000-0000-0000E36A0000}"/>
    <cellStyle name="Normal 3 3 2 4 3 5 2" xfId="27389" xr:uid="{00000000-0005-0000-0000-0000E46A0000}"/>
    <cellStyle name="Normal 3 3 2 4 3 5 2 2" xfId="27390" xr:uid="{00000000-0005-0000-0000-0000E56A0000}"/>
    <cellStyle name="Normal 3 3 2 4 3 5 3" xfId="27391" xr:uid="{00000000-0005-0000-0000-0000E66A0000}"/>
    <cellStyle name="Normal 3 3 2 4 3 6" xfId="27392" xr:uid="{00000000-0005-0000-0000-0000E76A0000}"/>
    <cellStyle name="Normal 3 3 2 4 3 6 2" xfId="27393" xr:uid="{00000000-0005-0000-0000-0000E86A0000}"/>
    <cellStyle name="Normal 3 3 2 4 3 7" xfId="27394" xr:uid="{00000000-0005-0000-0000-0000E96A0000}"/>
    <cellStyle name="Normal 3 3 2 4 3 7 2" xfId="27395" xr:uid="{00000000-0005-0000-0000-0000EA6A0000}"/>
    <cellStyle name="Normal 3 3 2 4 3 8" xfId="27396" xr:uid="{00000000-0005-0000-0000-0000EB6A0000}"/>
    <cellStyle name="Normal 3 3 2 4 4" xfId="27397" xr:uid="{00000000-0005-0000-0000-0000EC6A0000}"/>
    <cellStyle name="Normal 3 3 2 4 4 2" xfId="27398" xr:uid="{00000000-0005-0000-0000-0000ED6A0000}"/>
    <cellStyle name="Normal 3 3 2 4 4 2 2" xfId="27399" xr:uid="{00000000-0005-0000-0000-0000EE6A0000}"/>
    <cellStyle name="Normal 3 3 2 4 4 2 2 2" xfId="27400" xr:uid="{00000000-0005-0000-0000-0000EF6A0000}"/>
    <cellStyle name="Normal 3 3 2 4 4 2 2 2 2" xfId="27401" xr:uid="{00000000-0005-0000-0000-0000F06A0000}"/>
    <cellStyle name="Normal 3 3 2 4 4 2 2 3" xfId="27402" xr:uid="{00000000-0005-0000-0000-0000F16A0000}"/>
    <cellStyle name="Normal 3 3 2 4 4 2 3" xfId="27403" xr:uid="{00000000-0005-0000-0000-0000F26A0000}"/>
    <cellStyle name="Normal 3 3 2 4 4 2 3 2" xfId="27404" xr:uid="{00000000-0005-0000-0000-0000F36A0000}"/>
    <cellStyle name="Normal 3 3 2 4 4 2 4" xfId="27405" xr:uid="{00000000-0005-0000-0000-0000F46A0000}"/>
    <cellStyle name="Normal 3 3 2 4 4 3" xfId="27406" xr:uid="{00000000-0005-0000-0000-0000F56A0000}"/>
    <cellStyle name="Normal 3 3 2 4 4 3 2" xfId="27407" xr:uid="{00000000-0005-0000-0000-0000F66A0000}"/>
    <cellStyle name="Normal 3 3 2 4 4 3 2 2" xfId="27408" xr:uid="{00000000-0005-0000-0000-0000F76A0000}"/>
    <cellStyle name="Normal 3 3 2 4 4 3 3" xfId="27409" xr:uid="{00000000-0005-0000-0000-0000F86A0000}"/>
    <cellStyle name="Normal 3 3 2 4 4 4" xfId="27410" xr:uid="{00000000-0005-0000-0000-0000F96A0000}"/>
    <cellStyle name="Normal 3 3 2 4 4 4 2" xfId="27411" xr:uid="{00000000-0005-0000-0000-0000FA6A0000}"/>
    <cellStyle name="Normal 3 3 2 4 4 5" xfId="27412" xr:uid="{00000000-0005-0000-0000-0000FB6A0000}"/>
    <cellStyle name="Normal 3 3 2 4 5" xfId="27413" xr:uid="{00000000-0005-0000-0000-0000FC6A0000}"/>
    <cellStyle name="Normal 3 3 2 4 5 2" xfId="27414" xr:uid="{00000000-0005-0000-0000-0000FD6A0000}"/>
    <cellStyle name="Normal 3 3 2 4 5 2 2" xfId="27415" xr:uid="{00000000-0005-0000-0000-0000FE6A0000}"/>
    <cellStyle name="Normal 3 3 2 4 5 2 2 2" xfId="27416" xr:uid="{00000000-0005-0000-0000-0000FF6A0000}"/>
    <cellStyle name="Normal 3 3 2 4 5 2 3" xfId="27417" xr:uid="{00000000-0005-0000-0000-0000006B0000}"/>
    <cellStyle name="Normal 3 3 2 4 5 3" xfId="27418" xr:uid="{00000000-0005-0000-0000-0000016B0000}"/>
    <cellStyle name="Normal 3 3 2 4 5 3 2" xfId="27419" xr:uid="{00000000-0005-0000-0000-0000026B0000}"/>
    <cellStyle name="Normal 3 3 2 4 5 4" xfId="27420" xr:uid="{00000000-0005-0000-0000-0000036B0000}"/>
    <cellStyle name="Normal 3 3 2 4 6" xfId="27421" xr:uid="{00000000-0005-0000-0000-0000046B0000}"/>
    <cellStyle name="Normal 3 3 2 4 6 2" xfId="27422" xr:uid="{00000000-0005-0000-0000-0000056B0000}"/>
    <cellStyle name="Normal 3 3 2 4 6 2 2" xfId="27423" xr:uid="{00000000-0005-0000-0000-0000066B0000}"/>
    <cellStyle name="Normal 3 3 2 4 6 2 2 2" xfId="27424" xr:uid="{00000000-0005-0000-0000-0000076B0000}"/>
    <cellStyle name="Normal 3 3 2 4 6 2 3" xfId="27425" xr:uid="{00000000-0005-0000-0000-0000086B0000}"/>
    <cellStyle name="Normal 3 3 2 4 6 3" xfId="27426" xr:uid="{00000000-0005-0000-0000-0000096B0000}"/>
    <cellStyle name="Normal 3 3 2 4 6 3 2" xfId="27427" xr:uid="{00000000-0005-0000-0000-00000A6B0000}"/>
    <cellStyle name="Normal 3 3 2 4 6 4" xfId="27428" xr:uid="{00000000-0005-0000-0000-00000B6B0000}"/>
    <cellStyle name="Normal 3 3 2 4 7" xfId="27429" xr:uid="{00000000-0005-0000-0000-00000C6B0000}"/>
    <cellStyle name="Normal 3 3 2 4 7 2" xfId="27430" xr:uid="{00000000-0005-0000-0000-00000D6B0000}"/>
    <cellStyle name="Normal 3 3 2 4 7 2 2" xfId="27431" xr:uid="{00000000-0005-0000-0000-00000E6B0000}"/>
    <cellStyle name="Normal 3 3 2 4 7 3" xfId="27432" xr:uid="{00000000-0005-0000-0000-00000F6B0000}"/>
    <cellStyle name="Normal 3 3 2 4 8" xfId="27433" xr:uid="{00000000-0005-0000-0000-0000106B0000}"/>
    <cellStyle name="Normal 3 3 2 4 8 2" xfId="27434" xr:uid="{00000000-0005-0000-0000-0000116B0000}"/>
    <cellStyle name="Normal 3 3 2 4 9" xfId="27435" xr:uid="{00000000-0005-0000-0000-0000126B0000}"/>
    <cellStyle name="Normal 3 3 2 4 9 2" xfId="27436" xr:uid="{00000000-0005-0000-0000-0000136B0000}"/>
    <cellStyle name="Normal 3 3 2 5" xfId="27437" xr:uid="{00000000-0005-0000-0000-0000146B0000}"/>
    <cellStyle name="Normal 3 3 2 5 10" xfId="27438" xr:uid="{00000000-0005-0000-0000-0000156B0000}"/>
    <cellStyle name="Normal 3 3 2 5 11" xfId="27439" xr:uid="{00000000-0005-0000-0000-0000166B0000}"/>
    <cellStyle name="Normal 3 3 2 5 2" xfId="27440" xr:uid="{00000000-0005-0000-0000-0000176B0000}"/>
    <cellStyle name="Normal 3 3 2 5 2 10" xfId="27441" xr:uid="{00000000-0005-0000-0000-0000186B0000}"/>
    <cellStyle name="Normal 3 3 2 5 2 2" xfId="27442" xr:uid="{00000000-0005-0000-0000-0000196B0000}"/>
    <cellStyle name="Normal 3 3 2 5 2 2 2" xfId="27443" xr:uid="{00000000-0005-0000-0000-00001A6B0000}"/>
    <cellStyle name="Normal 3 3 2 5 2 2 2 2" xfId="27444" xr:uid="{00000000-0005-0000-0000-00001B6B0000}"/>
    <cellStyle name="Normal 3 3 2 5 2 2 2 2 2" xfId="27445" xr:uid="{00000000-0005-0000-0000-00001C6B0000}"/>
    <cellStyle name="Normal 3 3 2 5 2 2 2 2 2 2" xfId="27446" xr:uid="{00000000-0005-0000-0000-00001D6B0000}"/>
    <cellStyle name="Normal 3 3 2 5 2 2 2 2 2 2 2" xfId="27447" xr:uid="{00000000-0005-0000-0000-00001E6B0000}"/>
    <cellStyle name="Normal 3 3 2 5 2 2 2 2 2 3" xfId="27448" xr:uid="{00000000-0005-0000-0000-00001F6B0000}"/>
    <cellStyle name="Normal 3 3 2 5 2 2 2 2 3" xfId="27449" xr:uid="{00000000-0005-0000-0000-0000206B0000}"/>
    <cellStyle name="Normal 3 3 2 5 2 2 2 2 3 2" xfId="27450" xr:uid="{00000000-0005-0000-0000-0000216B0000}"/>
    <cellStyle name="Normal 3 3 2 5 2 2 2 2 4" xfId="27451" xr:uid="{00000000-0005-0000-0000-0000226B0000}"/>
    <cellStyle name="Normal 3 3 2 5 2 2 2 3" xfId="27452" xr:uid="{00000000-0005-0000-0000-0000236B0000}"/>
    <cellStyle name="Normal 3 3 2 5 2 2 2 3 2" xfId="27453" xr:uid="{00000000-0005-0000-0000-0000246B0000}"/>
    <cellStyle name="Normal 3 3 2 5 2 2 2 3 2 2" xfId="27454" xr:uid="{00000000-0005-0000-0000-0000256B0000}"/>
    <cellStyle name="Normal 3 3 2 5 2 2 2 3 3" xfId="27455" xr:uid="{00000000-0005-0000-0000-0000266B0000}"/>
    <cellStyle name="Normal 3 3 2 5 2 2 2 4" xfId="27456" xr:uid="{00000000-0005-0000-0000-0000276B0000}"/>
    <cellStyle name="Normal 3 3 2 5 2 2 2 4 2" xfId="27457" xr:uid="{00000000-0005-0000-0000-0000286B0000}"/>
    <cellStyle name="Normal 3 3 2 5 2 2 2 5" xfId="27458" xr:uid="{00000000-0005-0000-0000-0000296B0000}"/>
    <cellStyle name="Normal 3 3 2 5 2 2 3" xfId="27459" xr:uid="{00000000-0005-0000-0000-00002A6B0000}"/>
    <cellStyle name="Normal 3 3 2 5 2 2 3 2" xfId="27460" xr:uid="{00000000-0005-0000-0000-00002B6B0000}"/>
    <cellStyle name="Normal 3 3 2 5 2 2 3 2 2" xfId="27461" xr:uid="{00000000-0005-0000-0000-00002C6B0000}"/>
    <cellStyle name="Normal 3 3 2 5 2 2 3 2 2 2" xfId="27462" xr:uid="{00000000-0005-0000-0000-00002D6B0000}"/>
    <cellStyle name="Normal 3 3 2 5 2 2 3 2 3" xfId="27463" xr:uid="{00000000-0005-0000-0000-00002E6B0000}"/>
    <cellStyle name="Normal 3 3 2 5 2 2 3 3" xfId="27464" xr:uid="{00000000-0005-0000-0000-00002F6B0000}"/>
    <cellStyle name="Normal 3 3 2 5 2 2 3 3 2" xfId="27465" xr:uid="{00000000-0005-0000-0000-0000306B0000}"/>
    <cellStyle name="Normal 3 3 2 5 2 2 3 4" xfId="27466" xr:uid="{00000000-0005-0000-0000-0000316B0000}"/>
    <cellStyle name="Normal 3 3 2 5 2 2 4" xfId="27467" xr:uid="{00000000-0005-0000-0000-0000326B0000}"/>
    <cellStyle name="Normal 3 3 2 5 2 2 4 2" xfId="27468" xr:uid="{00000000-0005-0000-0000-0000336B0000}"/>
    <cellStyle name="Normal 3 3 2 5 2 2 4 2 2" xfId="27469" xr:uid="{00000000-0005-0000-0000-0000346B0000}"/>
    <cellStyle name="Normal 3 3 2 5 2 2 4 2 2 2" xfId="27470" xr:uid="{00000000-0005-0000-0000-0000356B0000}"/>
    <cellStyle name="Normal 3 3 2 5 2 2 4 2 3" xfId="27471" xr:uid="{00000000-0005-0000-0000-0000366B0000}"/>
    <cellStyle name="Normal 3 3 2 5 2 2 4 3" xfId="27472" xr:uid="{00000000-0005-0000-0000-0000376B0000}"/>
    <cellStyle name="Normal 3 3 2 5 2 2 4 3 2" xfId="27473" xr:uid="{00000000-0005-0000-0000-0000386B0000}"/>
    <cellStyle name="Normal 3 3 2 5 2 2 4 4" xfId="27474" xr:uid="{00000000-0005-0000-0000-0000396B0000}"/>
    <cellStyle name="Normal 3 3 2 5 2 2 5" xfId="27475" xr:uid="{00000000-0005-0000-0000-00003A6B0000}"/>
    <cellStyle name="Normal 3 3 2 5 2 2 5 2" xfId="27476" xr:uid="{00000000-0005-0000-0000-00003B6B0000}"/>
    <cellStyle name="Normal 3 3 2 5 2 2 5 2 2" xfId="27477" xr:uid="{00000000-0005-0000-0000-00003C6B0000}"/>
    <cellStyle name="Normal 3 3 2 5 2 2 5 3" xfId="27478" xr:uid="{00000000-0005-0000-0000-00003D6B0000}"/>
    <cellStyle name="Normal 3 3 2 5 2 2 6" xfId="27479" xr:uid="{00000000-0005-0000-0000-00003E6B0000}"/>
    <cellStyle name="Normal 3 3 2 5 2 2 6 2" xfId="27480" xr:uid="{00000000-0005-0000-0000-00003F6B0000}"/>
    <cellStyle name="Normal 3 3 2 5 2 2 7" xfId="27481" xr:uid="{00000000-0005-0000-0000-0000406B0000}"/>
    <cellStyle name="Normal 3 3 2 5 2 2 7 2" xfId="27482" xr:uid="{00000000-0005-0000-0000-0000416B0000}"/>
    <cellStyle name="Normal 3 3 2 5 2 2 8" xfId="27483" xr:uid="{00000000-0005-0000-0000-0000426B0000}"/>
    <cellStyle name="Normal 3 3 2 5 2 3" xfId="27484" xr:uid="{00000000-0005-0000-0000-0000436B0000}"/>
    <cellStyle name="Normal 3 3 2 5 2 3 2" xfId="27485" xr:uid="{00000000-0005-0000-0000-0000446B0000}"/>
    <cellStyle name="Normal 3 3 2 5 2 3 2 2" xfId="27486" xr:uid="{00000000-0005-0000-0000-0000456B0000}"/>
    <cellStyle name="Normal 3 3 2 5 2 3 2 2 2" xfId="27487" xr:uid="{00000000-0005-0000-0000-0000466B0000}"/>
    <cellStyle name="Normal 3 3 2 5 2 3 2 2 2 2" xfId="27488" xr:uid="{00000000-0005-0000-0000-0000476B0000}"/>
    <cellStyle name="Normal 3 3 2 5 2 3 2 2 3" xfId="27489" xr:uid="{00000000-0005-0000-0000-0000486B0000}"/>
    <cellStyle name="Normal 3 3 2 5 2 3 2 3" xfId="27490" xr:uid="{00000000-0005-0000-0000-0000496B0000}"/>
    <cellStyle name="Normal 3 3 2 5 2 3 2 3 2" xfId="27491" xr:uid="{00000000-0005-0000-0000-00004A6B0000}"/>
    <cellStyle name="Normal 3 3 2 5 2 3 2 4" xfId="27492" xr:uid="{00000000-0005-0000-0000-00004B6B0000}"/>
    <cellStyle name="Normal 3 3 2 5 2 3 3" xfId="27493" xr:uid="{00000000-0005-0000-0000-00004C6B0000}"/>
    <cellStyle name="Normal 3 3 2 5 2 3 3 2" xfId="27494" xr:uid="{00000000-0005-0000-0000-00004D6B0000}"/>
    <cellStyle name="Normal 3 3 2 5 2 3 3 2 2" xfId="27495" xr:uid="{00000000-0005-0000-0000-00004E6B0000}"/>
    <cellStyle name="Normal 3 3 2 5 2 3 3 3" xfId="27496" xr:uid="{00000000-0005-0000-0000-00004F6B0000}"/>
    <cellStyle name="Normal 3 3 2 5 2 3 4" xfId="27497" xr:uid="{00000000-0005-0000-0000-0000506B0000}"/>
    <cellStyle name="Normal 3 3 2 5 2 3 4 2" xfId="27498" xr:uid="{00000000-0005-0000-0000-0000516B0000}"/>
    <cellStyle name="Normal 3 3 2 5 2 3 5" xfId="27499" xr:uid="{00000000-0005-0000-0000-0000526B0000}"/>
    <cellStyle name="Normal 3 3 2 5 2 4" xfId="27500" xr:uid="{00000000-0005-0000-0000-0000536B0000}"/>
    <cellStyle name="Normal 3 3 2 5 2 4 2" xfId="27501" xr:uid="{00000000-0005-0000-0000-0000546B0000}"/>
    <cellStyle name="Normal 3 3 2 5 2 4 2 2" xfId="27502" xr:uid="{00000000-0005-0000-0000-0000556B0000}"/>
    <cellStyle name="Normal 3 3 2 5 2 4 2 2 2" xfId="27503" xr:uid="{00000000-0005-0000-0000-0000566B0000}"/>
    <cellStyle name="Normal 3 3 2 5 2 4 2 3" xfId="27504" xr:uid="{00000000-0005-0000-0000-0000576B0000}"/>
    <cellStyle name="Normal 3 3 2 5 2 4 3" xfId="27505" xr:uid="{00000000-0005-0000-0000-0000586B0000}"/>
    <cellStyle name="Normal 3 3 2 5 2 4 3 2" xfId="27506" xr:uid="{00000000-0005-0000-0000-0000596B0000}"/>
    <cellStyle name="Normal 3 3 2 5 2 4 4" xfId="27507" xr:uid="{00000000-0005-0000-0000-00005A6B0000}"/>
    <cellStyle name="Normal 3 3 2 5 2 5" xfId="27508" xr:uid="{00000000-0005-0000-0000-00005B6B0000}"/>
    <cellStyle name="Normal 3 3 2 5 2 5 2" xfId="27509" xr:uid="{00000000-0005-0000-0000-00005C6B0000}"/>
    <cellStyle name="Normal 3 3 2 5 2 5 2 2" xfId="27510" xr:uid="{00000000-0005-0000-0000-00005D6B0000}"/>
    <cellStyle name="Normal 3 3 2 5 2 5 2 2 2" xfId="27511" xr:uid="{00000000-0005-0000-0000-00005E6B0000}"/>
    <cellStyle name="Normal 3 3 2 5 2 5 2 3" xfId="27512" xr:uid="{00000000-0005-0000-0000-00005F6B0000}"/>
    <cellStyle name="Normal 3 3 2 5 2 5 3" xfId="27513" xr:uid="{00000000-0005-0000-0000-0000606B0000}"/>
    <cellStyle name="Normal 3 3 2 5 2 5 3 2" xfId="27514" xr:uid="{00000000-0005-0000-0000-0000616B0000}"/>
    <cellStyle name="Normal 3 3 2 5 2 5 4" xfId="27515" xr:uid="{00000000-0005-0000-0000-0000626B0000}"/>
    <cellStyle name="Normal 3 3 2 5 2 6" xfId="27516" xr:uid="{00000000-0005-0000-0000-0000636B0000}"/>
    <cellStyle name="Normal 3 3 2 5 2 6 2" xfId="27517" xr:uid="{00000000-0005-0000-0000-0000646B0000}"/>
    <cellStyle name="Normal 3 3 2 5 2 6 2 2" xfId="27518" xr:uid="{00000000-0005-0000-0000-0000656B0000}"/>
    <cellStyle name="Normal 3 3 2 5 2 6 3" xfId="27519" xr:uid="{00000000-0005-0000-0000-0000666B0000}"/>
    <cellStyle name="Normal 3 3 2 5 2 7" xfId="27520" xr:uid="{00000000-0005-0000-0000-0000676B0000}"/>
    <cellStyle name="Normal 3 3 2 5 2 7 2" xfId="27521" xr:uid="{00000000-0005-0000-0000-0000686B0000}"/>
    <cellStyle name="Normal 3 3 2 5 2 8" xfId="27522" xr:uid="{00000000-0005-0000-0000-0000696B0000}"/>
    <cellStyle name="Normal 3 3 2 5 2 8 2" xfId="27523" xr:uid="{00000000-0005-0000-0000-00006A6B0000}"/>
    <cellStyle name="Normal 3 3 2 5 2 9" xfId="27524" xr:uid="{00000000-0005-0000-0000-00006B6B0000}"/>
    <cellStyle name="Normal 3 3 2 5 3" xfId="27525" xr:uid="{00000000-0005-0000-0000-00006C6B0000}"/>
    <cellStyle name="Normal 3 3 2 5 3 2" xfId="27526" xr:uid="{00000000-0005-0000-0000-00006D6B0000}"/>
    <cellStyle name="Normal 3 3 2 5 3 2 2" xfId="27527" xr:uid="{00000000-0005-0000-0000-00006E6B0000}"/>
    <cellStyle name="Normal 3 3 2 5 3 2 2 2" xfId="27528" xr:uid="{00000000-0005-0000-0000-00006F6B0000}"/>
    <cellStyle name="Normal 3 3 2 5 3 2 2 2 2" xfId="27529" xr:uid="{00000000-0005-0000-0000-0000706B0000}"/>
    <cellStyle name="Normal 3 3 2 5 3 2 2 2 2 2" xfId="27530" xr:uid="{00000000-0005-0000-0000-0000716B0000}"/>
    <cellStyle name="Normal 3 3 2 5 3 2 2 2 3" xfId="27531" xr:uid="{00000000-0005-0000-0000-0000726B0000}"/>
    <cellStyle name="Normal 3 3 2 5 3 2 2 3" xfId="27532" xr:uid="{00000000-0005-0000-0000-0000736B0000}"/>
    <cellStyle name="Normal 3 3 2 5 3 2 2 3 2" xfId="27533" xr:uid="{00000000-0005-0000-0000-0000746B0000}"/>
    <cellStyle name="Normal 3 3 2 5 3 2 2 4" xfId="27534" xr:uid="{00000000-0005-0000-0000-0000756B0000}"/>
    <cellStyle name="Normal 3 3 2 5 3 2 3" xfId="27535" xr:uid="{00000000-0005-0000-0000-0000766B0000}"/>
    <cellStyle name="Normal 3 3 2 5 3 2 3 2" xfId="27536" xr:uid="{00000000-0005-0000-0000-0000776B0000}"/>
    <cellStyle name="Normal 3 3 2 5 3 2 3 2 2" xfId="27537" xr:uid="{00000000-0005-0000-0000-0000786B0000}"/>
    <cellStyle name="Normal 3 3 2 5 3 2 3 3" xfId="27538" xr:uid="{00000000-0005-0000-0000-0000796B0000}"/>
    <cellStyle name="Normal 3 3 2 5 3 2 4" xfId="27539" xr:uid="{00000000-0005-0000-0000-00007A6B0000}"/>
    <cellStyle name="Normal 3 3 2 5 3 2 4 2" xfId="27540" xr:uid="{00000000-0005-0000-0000-00007B6B0000}"/>
    <cellStyle name="Normal 3 3 2 5 3 2 5" xfId="27541" xr:uid="{00000000-0005-0000-0000-00007C6B0000}"/>
    <cellStyle name="Normal 3 3 2 5 3 3" xfId="27542" xr:uid="{00000000-0005-0000-0000-00007D6B0000}"/>
    <cellStyle name="Normal 3 3 2 5 3 3 2" xfId="27543" xr:uid="{00000000-0005-0000-0000-00007E6B0000}"/>
    <cellStyle name="Normal 3 3 2 5 3 3 2 2" xfId="27544" xr:uid="{00000000-0005-0000-0000-00007F6B0000}"/>
    <cellStyle name="Normal 3 3 2 5 3 3 2 2 2" xfId="27545" xr:uid="{00000000-0005-0000-0000-0000806B0000}"/>
    <cellStyle name="Normal 3 3 2 5 3 3 2 3" xfId="27546" xr:uid="{00000000-0005-0000-0000-0000816B0000}"/>
    <cellStyle name="Normal 3 3 2 5 3 3 3" xfId="27547" xr:uid="{00000000-0005-0000-0000-0000826B0000}"/>
    <cellStyle name="Normal 3 3 2 5 3 3 3 2" xfId="27548" xr:uid="{00000000-0005-0000-0000-0000836B0000}"/>
    <cellStyle name="Normal 3 3 2 5 3 3 4" xfId="27549" xr:uid="{00000000-0005-0000-0000-0000846B0000}"/>
    <cellStyle name="Normal 3 3 2 5 3 4" xfId="27550" xr:uid="{00000000-0005-0000-0000-0000856B0000}"/>
    <cellStyle name="Normal 3 3 2 5 3 4 2" xfId="27551" xr:uid="{00000000-0005-0000-0000-0000866B0000}"/>
    <cellStyle name="Normal 3 3 2 5 3 4 2 2" xfId="27552" xr:uid="{00000000-0005-0000-0000-0000876B0000}"/>
    <cellStyle name="Normal 3 3 2 5 3 4 2 2 2" xfId="27553" xr:uid="{00000000-0005-0000-0000-0000886B0000}"/>
    <cellStyle name="Normal 3 3 2 5 3 4 2 3" xfId="27554" xr:uid="{00000000-0005-0000-0000-0000896B0000}"/>
    <cellStyle name="Normal 3 3 2 5 3 4 3" xfId="27555" xr:uid="{00000000-0005-0000-0000-00008A6B0000}"/>
    <cellStyle name="Normal 3 3 2 5 3 4 3 2" xfId="27556" xr:uid="{00000000-0005-0000-0000-00008B6B0000}"/>
    <cellStyle name="Normal 3 3 2 5 3 4 4" xfId="27557" xr:uid="{00000000-0005-0000-0000-00008C6B0000}"/>
    <cellStyle name="Normal 3 3 2 5 3 5" xfId="27558" xr:uid="{00000000-0005-0000-0000-00008D6B0000}"/>
    <cellStyle name="Normal 3 3 2 5 3 5 2" xfId="27559" xr:uid="{00000000-0005-0000-0000-00008E6B0000}"/>
    <cellStyle name="Normal 3 3 2 5 3 5 2 2" xfId="27560" xr:uid="{00000000-0005-0000-0000-00008F6B0000}"/>
    <cellStyle name="Normal 3 3 2 5 3 5 3" xfId="27561" xr:uid="{00000000-0005-0000-0000-0000906B0000}"/>
    <cellStyle name="Normal 3 3 2 5 3 6" xfId="27562" xr:uid="{00000000-0005-0000-0000-0000916B0000}"/>
    <cellStyle name="Normal 3 3 2 5 3 6 2" xfId="27563" xr:uid="{00000000-0005-0000-0000-0000926B0000}"/>
    <cellStyle name="Normal 3 3 2 5 3 7" xfId="27564" xr:uid="{00000000-0005-0000-0000-0000936B0000}"/>
    <cellStyle name="Normal 3 3 2 5 3 7 2" xfId="27565" xr:uid="{00000000-0005-0000-0000-0000946B0000}"/>
    <cellStyle name="Normal 3 3 2 5 3 8" xfId="27566" xr:uid="{00000000-0005-0000-0000-0000956B0000}"/>
    <cellStyle name="Normal 3 3 2 5 4" xfId="27567" xr:uid="{00000000-0005-0000-0000-0000966B0000}"/>
    <cellStyle name="Normal 3 3 2 5 4 2" xfId="27568" xr:uid="{00000000-0005-0000-0000-0000976B0000}"/>
    <cellStyle name="Normal 3 3 2 5 4 2 2" xfId="27569" xr:uid="{00000000-0005-0000-0000-0000986B0000}"/>
    <cellStyle name="Normal 3 3 2 5 4 2 2 2" xfId="27570" xr:uid="{00000000-0005-0000-0000-0000996B0000}"/>
    <cellStyle name="Normal 3 3 2 5 4 2 2 2 2" xfId="27571" xr:uid="{00000000-0005-0000-0000-00009A6B0000}"/>
    <cellStyle name="Normal 3 3 2 5 4 2 2 3" xfId="27572" xr:uid="{00000000-0005-0000-0000-00009B6B0000}"/>
    <cellStyle name="Normal 3 3 2 5 4 2 3" xfId="27573" xr:uid="{00000000-0005-0000-0000-00009C6B0000}"/>
    <cellStyle name="Normal 3 3 2 5 4 2 3 2" xfId="27574" xr:uid="{00000000-0005-0000-0000-00009D6B0000}"/>
    <cellStyle name="Normal 3 3 2 5 4 2 4" xfId="27575" xr:uid="{00000000-0005-0000-0000-00009E6B0000}"/>
    <cellStyle name="Normal 3 3 2 5 4 3" xfId="27576" xr:uid="{00000000-0005-0000-0000-00009F6B0000}"/>
    <cellStyle name="Normal 3 3 2 5 4 3 2" xfId="27577" xr:uid="{00000000-0005-0000-0000-0000A06B0000}"/>
    <cellStyle name="Normal 3 3 2 5 4 3 2 2" xfId="27578" xr:uid="{00000000-0005-0000-0000-0000A16B0000}"/>
    <cellStyle name="Normal 3 3 2 5 4 3 3" xfId="27579" xr:uid="{00000000-0005-0000-0000-0000A26B0000}"/>
    <cellStyle name="Normal 3 3 2 5 4 4" xfId="27580" xr:uid="{00000000-0005-0000-0000-0000A36B0000}"/>
    <cellStyle name="Normal 3 3 2 5 4 4 2" xfId="27581" xr:uid="{00000000-0005-0000-0000-0000A46B0000}"/>
    <cellStyle name="Normal 3 3 2 5 4 5" xfId="27582" xr:uid="{00000000-0005-0000-0000-0000A56B0000}"/>
    <cellStyle name="Normal 3 3 2 5 5" xfId="27583" xr:uid="{00000000-0005-0000-0000-0000A66B0000}"/>
    <cellStyle name="Normal 3 3 2 5 5 2" xfId="27584" xr:uid="{00000000-0005-0000-0000-0000A76B0000}"/>
    <cellStyle name="Normal 3 3 2 5 5 2 2" xfId="27585" xr:uid="{00000000-0005-0000-0000-0000A86B0000}"/>
    <cellStyle name="Normal 3 3 2 5 5 2 2 2" xfId="27586" xr:uid="{00000000-0005-0000-0000-0000A96B0000}"/>
    <cellStyle name="Normal 3 3 2 5 5 2 3" xfId="27587" xr:uid="{00000000-0005-0000-0000-0000AA6B0000}"/>
    <cellStyle name="Normal 3 3 2 5 5 3" xfId="27588" xr:uid="{00000000-0005-0000-0000-0000AB6B0000}"/>
    <cellStyle name="Normal 3 3 2 5 5 3 2" xfId="27589" xr:uid="{00000000-0005-0000-0000-0000AC6B0000}"/>
    <cellStyle name="Normal 3 3 2 5 5 4" xfId="27590" xr:uid="{00000000-0005-0000-0000-0000AD6B0000}"/>
    <cellStyle name="Normal 3 3 2 5 6" xfId="27591" xr:uid="{00000000-0005-0000-0000-0000AE6B0000}"/>
    <cellStyle name="Normal 3 3 2 5 6 2" xfId="27592" xr:uid="{00000000-0005-0000-0000-0000AF6B0000}"/>
    <cellStyle name="Normal 3 3 2 5 6 2 2" xfId="27593" xr:uid="{00000000-0005-0000-0000-0000B06B0000}"/>
    <cellStyle name="Normal 3 3 2 5 6 2 2 2" xfId="27594" xr:uid="{00000000-0005-0000-0000-0000B16B0000}"/>
    <cellStyle name="Normal 3 3 2 5 6 2 3" xfId="27595" xr:uid="{00000000-0005-0000-0000-0000B26B0000}"/>
    <cellStyle name="Normal 3 3 2 5 6 3" xfId="27596" xr:uid="{00000000-0005-0000-0000-0000B36B0000}"/>
    <cellStyle name="Normal 3 3 2 5 6 3 2" xfId="27597" xr:uid="{00000000-0005-0000-0000-0000B46B0000}"/>
    <cellStyle name="Normal 3 3 2 5 6 4" xfId="27598" xr:uid="{00000000-0005-0000-0000-0000B56B0000}"/>
    <cellStyle name="Normal 3 3 2 5 7" xfId="27599" xr:uid="{00000000-0005-0000-0000-0000B66B0000}"/>
    <cellStyle name="Normal 3 3 2 5 7 2" xfId="27600" xr:uid="{00000000-0005-0000-0000-0000B76B0000}"/>
    <cellStyle name="Normal 3 3 2 5 7 2 2" xfId="27601" xr:uid="{00000000-0005-0000-0000-0000B86B0000}"/>
    <cellStyle name="Normal 3 3 2 5 7 3" xfId="27602" xr:uid="{00000000-0005-0000-0000-0000B96B0000}"/>
    <cellStyle name="Normal 3 3 2 5 8" xfId="27603" xr:uid="{00000000-0005-0000-0000-0000BA6B0000}"/>
    <cellStyle name="Normal 3 3 2 5 8 2" xfId="27604" xr:uid="{00000000-0005-0000-0000-0000BB6B0000}"/>
    <cellStyle name="Normal 3 3 2 5 9" xfId="27605" xr:uid="{00000000-0005-0000-0000-0000BC6B0000}"/>
    <cellStyle name="Normal 3 3 2 5 9 2" xfId="27606" xr:uid="{00000000-0005-0000-0000-0000BD6B0000}"/>
    <cellStyle name="Normal 3 3 2 6" xfId="27607" xr:uid="{00000000-0005-0000-0000-0000BE6B0000}"/>
    <cellStyle name="Normal 3 3 2 6 10" xfId="27608" xr:uid="{00000000-0005-0000-0000-0000BF6B0000}"/>
    <cellStyle name="Normal 3 3 2 6 11" xfId="27609" xr:uid="{00000000-0005-0000-0000-0000C06B0000}"/>
    <cellStyle name="Normal 3 3 2 6 2" xfId="27610" xr:uid="{00000000-0005-0000-0000-0000C16B0000}"/>
    <cellStyle name="Normal 3 3 2 6 2 2" xfId="27611" xr:uid="{00000000-0005-0000-0000-0000C26B0000}"/>
    <cellStyle name="Normal 3 3 2 6 2 2 2" xfId="27612" xr:uid="{00000000-0005-0000-0000-0000C36B0000}"/>
    <cellStyle name="Normal 3 3 2 6 2 2 2 2" xfId="27613" xr:uid="{00000000-0005-0000-0000-0000C46B0000}"/>
    <cellStyle name="Normal 3 3 2 6 2 2 2 2 2" xfId="27614" xr:uid="{00000000-0005-0000-0000-0000C56B0000}"/>
    <cellStyle name="Normal 3 3 2 6 2 2 2 2 2 2" xfId="27615" xr:uid="{00000000-0005-0000-0000-0000C66B0000}"/>
    <cellStyle name="Normal 3 3 2 6 2 2 2 2 2 2 2" xfId="27616" xr:uid="{00000000-0005-0000-0000-0000C76B0000}"/>
    <cellStyle name="Normal 3 3 2 6 2 2 2 2 2 3" xfId="27617" xr:uid="{00000000-0005-0000-0000-0000C86B0000}"/>
    <cellStyle name="Normal 3 3 2 6 2 2 2 2 3" xfId="27618" xr:uid="{00000000-0005-0000-0000-0000C96B0000}"/>
    <cellStyle name="Normal 3 3 2 6 2 2 2 2 3 2" xfId="27619" xr:uid="{00000000-0005-0000-0000-0000CA6B0000}"/>
    <cellStyle name="Normal 3 3 2 6 2 2 2 2 4" xfId="27620" xr:uid="{00000000-0005-0000-0000-0000CB6B0000}"/>
    <cellStyle name="Normal 3 3 2 6 2 2 2 3" xfId="27621" xr:uid="{00000000-0005-0000-0000-0000CC6B0000}"/>
    <cellStyle name="Normal 3 3 2 6 2 2 2 3 2" xfId="27622" xr:uid="{00000000-0005-0000-0000-0000CD6B0000}"/>
    <cellStyle name="Normal 3 3 2 6 2 2 2 3 2 2" xfId="27623" xr:uid="{00000000-0005-0000-0000-0000CE6B0000}"/>
    <cellStyle name="Normal 3 3 2 6 2 2 2 3 3" xfId="27624" xr:uid="{00000000-0005-0000-0000-0000CF6B0000}"/>
    <cellStyle name="Normal 3 3 2 6 2 2 2 4" xfId="27625" xr:uid="{00000000-0005-0000-0000-0000D06B0000}"/>
    <cellStyle name="Normal 3 3 2 6 2 2 2 4 2" xfId="27626" xr:uid="{00000000-0005-0000-0000-0000D16B0000}"/>
    <cellStyle name="Normal 3 3 2 6 2 2 2 5" xfId="27627" xr:uid="{00000000-0005-0000-0000-0000D26B0000}"/>
    <cellStyle name="Normal 3 3 2 6 2 2 3" xfId="27628" xr:uid="{00000000-0005-0000-0000-0000D36B0000}"/>
    <cellStyle name="Normal 3 3 2 6 2 2 3 2" xfId="27629" xr:uid="{00000000-0005-0000-0000-0000D46B0000}"/>
    <cellStyle name="Normal 3 3 2 6 2 2 3 2 2" xfId="27630" xr:uid="{00000000-0005-0000-0000-0000D56B0000}"/>
    <cellStyle name="Normal 3 3 2 6 2 2 3 2 2 2" xfId="27631" xr:uid="{00000000-0005-0000-0000-0000D66B0000}"/>
    <cellStyle name="Normal 3 3 2 6 2 2 3 2 3" xfId="27632" xr:uid="{00000000-0005-0000-0000-0000D76B0000}"/>
    <cellStyle name="Normal 3 3 2 6 2 2 3 3" xfId="27633" xr:uid="{00000000-0005-0000-0000-0000D86B0000}"/>
    <cellStyle name="Normal 3 3 2 6 2 2 3 3 2" xfId="27634" xr:uid="{00000000-0005-0000-0000-0000D96B0000}"/>
    <cellStyle name="Normal 3 3 2 6 2 2 3 4" xfId="27635" xr:uid="{00000000-0005-0000-0000-0000DA6B0000}"/>
    <cellStyle name="Normal 3 3 2 6 2 2 4" xfId="27636" xr:uid="{00000000-0005-0000-0000-0000DB6B0000}"/>
    <cellStyle name="Normal 3 3 2 6 2 2 4 2" xfId="27637" xr:uid="{00000000-0005-0000-0000-0000DC6B0000}"/>
    <cellStyle name="Normal 3 3 2 6 2 2 4 2 2" xfId="27638" xr:uid="{00000000-0005-0000-0000-0000DD6B0000}"/>
    <cellStyle name="Normal 3 3 2 6 2 2 4 2 2 2" xfId="27639" xr:uid="{00000000-0005-0000-0000-0000DE6B0000}"/>
    <cellStyle name="Normal 3 3 2 6 2 2 4 2 3" xfId="27640" xr:uid="{00000000-0005-0000-0000-0000DF6B0000}"/>
    <cellStyle name="Normal 3 3 2 6 2 2 4 3" xfId="27641" xr:uid="{00000000-0005-0000-0000-0000E06B0000}"/>
    <cellStyle name="Normal 3 3 2 6 2 2 4 3 2" xfId="27642" xr:uid="{00000000-0005-0000-0000-0000E16B0000}"/>
    <cellStyle name="Normal 3 3 2 6 2 2 4 4" xfId="27643" xr:uid="{00000000-0005-0000-0000-0000E26B0000}"/>
    <cellStyle name="Normal 3 3 2 6 2 2 5" xfId="27644" xr:uid="{00000000-0005-0000-0000-0000E36B0000}"/>
    <cellStyle name="Normal 3 3 2 6 2 2 5 2" xfId="27645" xr:uid="{00000000-0005-0000-0000-0000E46B0000}"/>
    <cellStyle name="Normal 3 3 2 6 2 2 5 2 2" xfId="27646" xr:uid="{00000000-0005-0000-0000-0000E56B0000}"/>
    <cellStyle name="Normal 3 3 2 6 2 2 5 3" xfId="27647" xr:uid="{00000000-0005-0000-0000-0000E66B0000}"/>
    <cellStyle name="Normal 3 3 2 6 2 2 6" xfId="27648" xr:uid="{00000000-0005-0000-0000-0000E76B0000}"/>
    <cellStyle name="Normal 3 3 2 6 2 2 6 2" xfId="27649" xr:uid="{00000000-0005-0000-0000-0000E86B0000}"/>
    <cellStyle name="Normal 3 3 2 6 2 2 7" xfId="27650" xr:uid="{00000000-0005-0000-0000-0000E96B0000}"/>
    <cellStyle name="Normal 3 3 2 6 2 2 7 2" xfId="27651" xr:uid="{00000000-0005-0000-0000-0000EA6B0000}"/>
    <cellStyle name="Normal 3 3 2 6 2 2 8" xfId="27652" xr:uid="{00000000-0005-0000-0000-0000EB6B0000}"/>
    <cellStyle name="Normal 3 3 2 6 2 3" xfId="27653" xr:uid="{00000000-0005-0000-0000-0000EC6B0000}"/>
    <cellStyle name="Normal 3 3 2 6 2 3 2" xfId="27654" xr:uid="{00000000-0005-0000-0000-0000ED6B0000}"/>
    <cellStyle name="Normal 3 3 2 6 2 3 2 2" xfId="27655" xr:uid="{00000000-0005-0000-0000-0000EE6B0000}"/>
    <cellStyle name="Normal 3 3 2 6 2 3 2 2 2" xfId="27656" xr:uid="{00000000-0005-0000-0000-0000EF6B0000}"/>
    <cellStyle name="Normal 3 3 2 6 2 3 2 2 2 2" xfId="27657" xr:uid="{00000000-0005-0000-0000-0000F06B0000}"/>
    <cellStyle name="Normal 3 3 2 6 2 3 2 2 3" xfId="27658" xr:uid="{00000000-0005-0000-0000-0000F16B0000}"/>
    <cellStyle name="Normal 3 3 2 6 2 3 2 3" xfId="27659" xr:uid="{00000000-0005-0000-0000-0000F26B0000}"/>
    <cellStyle name="Normal 3 3 2 6 2 3 2 3 2" xfId="27660" xr:uid="{00000000-0005-0000-0000-0000F36B0000}"/>
    <cellStyle name="Normal 3 3 2 6 2 3 2 4" xfId="27661" xr:uid="{00000000-0005-0000-0000-0000F46B0000}"/>
    <cellStyle name="Normal 3 3 2 6 2 3 3" xfId="27662" xr:uid="{00000000-0005-0000-0000-0000F56B0000}"/>
    <cellStyle name="Normal 3 3 2 6 2 3 3 2" xfId="27663" xr:uid="{00000000-0005-0000-0000-0000F66B0000}"/>
    <cellStyle name="Normal 3 3 2 6 2 3 3 2 2" xfId="27664" xr:uid="{00000000-0005-0000-0000-0000F76B0000}"/>
    <cellStyle name="Normal 3 3 2 6 2 3 3 3" xfId="27665" xr:uid="{00000000-0005-0000-0000-0000F86B0000}"/>
    <cellStyle name="Normal 3 3 2 6 2 3 4" xfId="27666" xr:uid="{00000000-0005-0000-0000-0000F96B0000}"/>
    <cellStyle name="Normal 3 3 2 6 2 3 4 2" xfId="27667" xr:uid="{00000000-0005-0000-0000-0000FA6B0000}"/>
    <cellStyle name="Normal 3 3 2 6 2 3 5" xfId="27668" xr:uid="{00000000-0005-0000-0000-0000FB6B0000}"/>
    <cellStyle name="Normal 3 3 2 6 2 4" xfId="27669" xr:uid="{00000000-0005-0000-0000-0000FC6B0000}"/>
    <cellStyle name="Normal 3 3 2 6 2 4 2" xfId="27670" xr:uid="{00000000-0005-0000-0000-0000FD6B0000}"/>
    <cellStyle name="Normal 3 3 2 6 2 4 2 2" xfId="27671" xr:uid="{00000000-0005-0000-0000-0000FE6B0000}"/>
    <cellStyle name="Normal 3 3 2 6 2 4 2 2 2" xfId="27672" xr:uid="{00000000-0005-0000-0000-0000FF6B0000}"/>
    <cellStyle name="Normal 3 3 2 6 2 4 2 3" xfId="27673" xr:uid="{00000000-0005-0000-0000-0000006C0000}"/>
    <cellStyle name="Normal 3 3 2 6 2 4 3" xfId="27674" xr:uid="{00000000-0005-0000-0000-0000016C0000}"/>
    <cellStyle name="Normal 3 3 2 6 2 4 3 2" xfId="27675" xr:uid="{00000000-0005-0000-0000-0000026C0000}"/>
    <cellStyle name="Normal 3 3 2 6 2 4 4" xfId="27676" xr:uid="{00000000-0005-0000-0000-0000036C0000}"/>
    <cellStyle name="Normal 3 3 2 6 2 5" xfId="27677" xr:uid="{00000000-0005-0000-0000-0000046C0000}"/>
    <cellStyle name="Normal 3 3 2 6 2 5 2" xfId="27678" xr:uid="{00000000-0005-0000-0000-0000056C0000}"/>
    <cellStyle name="Normal 3 3 2 6 2 5 2 2" xfId="27679" xr:uid="{00000000-0005-0000-0000-0000066C0000}"/>
    <cellStyle name="Normal 3 3 2 6 2 5 2 2 2" xfId="27680" xr:uid="{00000000-0005-0000-0000-0000076C0000}"/>
    <cellStyle name="Normal 3 3 2 6 2 5 2 3" xfId="27681" xr:uid="{00000000-0005-0000-0000-0000086C0000}"/>
    <cellStyle name="Normal 3 3 2 6 2 5 3" xfId="27682" xr:uid="{00000000-0005-0000-0000-0000096C0000}"/>
    <cellStyle name="Normal 3 3 2 6 2 5 3 2" xfId="27683" xr:uid="{00000000-0005-0000-0000-00000A6C0000}"/>
    <cellStyle name="Normal 3 3 2 6 2 5 4" xfId="27684" xr:uid="{00000000-0005-0000-0000-00000B6C0000}"/>
    <cellStyle name="Normal 3 3 2 6 2 6" xfId="27685" xr:uid="{00000000-0005-0000-0000-00000C6C0000}"/>
    <cellStyle name="Normal 3 3 2 6 2 6 2" xfId="27686" xr:uid="{00000000-0005-0000-0000-00000D6C0000}"/>
    <cellStyle name="Normal 3 3 2 6 2 6 2 2" xfId="27687" xr:uid="{00000000-0005-0000-0000-00000E6C0000}"/>
    <cellStyle name="Normal 3 3 2 6 2 6 3" xfId="27688" xr:uid="{00000000-0005-0000-0000-00000F6C0000}"/>
    <cellStyle name="Normal 3 3 2 6 2 7" xfId="27689" xr:uid="{00000000-0005-0000-0000-0000106C0000}"/>
    <cellStyle name="Normal 3 3 2 6 2 7 2" xfId="27690" xr:uid="{00000000-0005-0000-0000-0000116C0000}"/>
    <cellStyle name="Normal 3 3 2 6 2 8" xfId="27691" xr:uid="{00000000-0005-0000-0000-0000126C0000}"/>
    <cellStyle name="Normal 3 3 2 6 2 8 2" xfId="27692" xr:uid="{00000000-0005-0000-0000-0000136C0000}"/>
    <cellStyle name="Normal 3 3 2 6 2 9" xfId="27693" xr:uid="{00000000-0005-0000-0000-0000146C0000}"/>
    <cellStyle name="Normal 3 3 2 6 3" xfId="27694" xr:uid="{00000000-0005-0000-0000-0000156C0000}"/>
    <cellStyle name="Normal 3 3 2 6 3 2" xfId="27695" xr:uid="{00000000-0005-0000-0000-0000166C0000}"/>
    <cellStyle name="Normal 3 3 2 6 3 2 2" xfId="27696" xr:uid="{00000000-0005-0000-0000-0000176C0000}"/>
    <cellStyle name="Normal 3 3 2 6 3 2 2 2" xfId="27697" xr:uid="{00000000-0005-0000-0000-0000186C0000}"/>
    <cellStyle name="Normal 3 3 2 6 3 2 2 2 2" xfId="27698" xr:uid="{00000000-0005-0000-0000-0000196C0000}"/>
    <cellStyle name="Normal 3 3 2 6 3 2 2 2 2 2" xfId="27699" xr:uid="{00000000-0005-0000-0000-00001A6C0000}"/>
    <cellStyle name="Normal 3 3 2 6 3 2 2 2 3" xfId="27700" xr:uid="{00000000-0005-0000-0000-00001B6C0000}"/>
    <cellStyle name="Normal 3 3 2 6 3 2 2 3" xfId="27701" xr:uid="{00000000-0005-0000-0000-00001C6C0000}"/>
    <cellStyle name="Normal 3 3 2 6 3 2 2 3 2" xfId="27702" xr:uid="{00000000-0005-0000-0000-00001D6C0000}"/>
    <cellStyle name="Normal 3 3 2 6 3 2 2 4" xfId="27703" xr:uid="{00000000-0005-0000-0000-00001E6C0000}"/>
    <cellStyle name="Normal 3 3 2 6 3 2 3" xfId="27704" xr:uid="{00000000-0005-0000-0000-00001F6C0000}"/>
    <cellStyle name="Normal 3 3 2 6 3 2 3 2" xfId="27705" xr:uid="{00000000-0005-0000-0000-0000206C0000}"/>
    <cellStyle name="Normal 3 3 2 6 3 2 3 2 2" xfId="27706" xr:uid="{00000000-0005-0000-0000-0000216C0000}"/>
    <cellStyle name="Normal 3 3 2 6 3 2 3 3" xfId="27707" xr:uid="{00000000-0005-0000-0000-0000226C0000}"/>
    <cellStyle name="Normal 3 3 2 6 3 2 4" xfId="27708" xr:uid="{00000000-0005-0000-0000-0000236C0000}"/>
    <cellStyle name="Normal 3 3 2 6 3 2 4 2" xfId="27709" xr:uid="{00000000-0005-0000-0000-0000246C0000}"/>
    <cellStyle name="Normal 3 3 2 6 3 2 5" xfId="27710" xr:uid="{00000000-0005-0000-0000-0000256C0000}"/>
    <cellStyle name="Normal 3 3 2 6 3 3" xfId="27711" xr:uid="{00000000-0005-0000-0000-0000266C0000}"/>
    <cellStyle name="Normal 3 3 2 6 3 3 2" xfId="27712" xr:uid="{00000000-0005-0000-0000-0000276C0000}"/>
    <cellStyle name="Normal 3 3 2 6 3 3 2 2" xfId="27713" xr:uid="{00000000-0005-0000-0000-0000286C0000}"/>
    <cellStyle name="Normal 3 3 2 6 3 3 2 2 2" xfId="27714" xr:uid="{00000000-0005-0000-0000-0000296C0000}"/>
    <cellStyle name="Normal 3 3 2 6 3 3 2 3" xfId="27715" xr:uid="{00000000-0005-0000-0000-00002A6C0000}"/>
    <cellStyle name="Normal 3 3 2 6 3 3 3" xfId="27716" xr:uid="{00000000-0005-0000-0000-00002B6C0000}"/>
    <cellStyle name="Normal 3 3 2 6 3 3 3 2" xfId="27717" xr:uid="{00000000-0005-0000-0000-00002C6C0000}"/>
    <cellStyle name="Normal 3 3 2 6 3 3 4" xfId="27718" xr:uid="{00000000-0005-0000-0000-00002D6C0000}"/>
    <cellStyle name="Normal 3 3 2 6 3 4" xfId="27719" xr:uid="{00000000-0005-0000-0000-00002E6C0000}"/>
    <cellStyle name="Normal 3 3 2 6 3 4 2" xfId="27720" xr:uid="{00000000-0005-0000-0000-00002F6C0000}"/>
    <cellStyle name="Normal 3 3 2 6 3 4 2 2" xfId="27721" xr:uid="{00000000-0005-0000-0000-0000306C0000}"/>
    <cellStyle name="Normal 3 3 2 6 3 4 2 2 2" xfId="27722" xr:uid="{00000000-0005-0000-0000-0000316C0000}"/>
    <cellStyle name="Normal 3 3 2 6 3 4 2 3" xfId="27723" xr:uid="{00000000-0005-0000-0000-0000326C0000}"/>
    <cellStyle name="Normal 3 3 2 6 3 4 3" xfId="27724" xr:uid="{00000000-0005-0000-0000-0000336C0000}"/>
    <cellStyle name="Normal 3 3 2 6 3 4 3 2" xfId="27725" xr:uid="{00000000-0005-0000-0000-0000346C0000}"/>
    <cellStyle name="Normal 3 3 2 6 3 4 4" xfId="27726" xr:uid="{00000000-0005-0000-0000-0000356C0000}"/>
    <cellStyle name="Normal 3 3 2 6 3 5" xfId="27727" xr:uid="{00000000-0005-0000-0000-0000366C0000}"/>
    <cellStyle name="Normal 3 3 2 6 3 5 2" xfId="27728" xr:uid="{00000000-0005-0000-0000-0000376C0000}"/>
    <cellStyle name="Normal 3 3 2 6 3 5 2 2" xfId="27729" xr:uid="{00000000-0005-0000-0000-0000386C0000}"/>
    <cellStyle name="Normal 3 3 2 6 3 5 3" xfId="27730" xr:uid="{00000000-0005-0000-0000-0000396C0000}"/>
    <cellStyle name="Normal 3 3 2 6 3 6" xfId="27731" xr:uid="{00000000-0005-0000-0000-00003A6C0000}"/>
    <cellStyle name="Normal 3 3 2 6 3 6 2" xfId="27732" xr:uid="{00000000-0005-0000-0000-00003B6C0000}"/>
    <cellStyle name="Normal 3 3 2 6 3 7" xfId="27733" xr:uid="{00000000-0005-0000-0000-00003C6C0000}"/>
    <cellStyle name="Normal 3 3 2 6 3 7 2" xfId="27734" xr:uid="{00000000-0005-0000-0000-00003D6C0000}"/>
    <cellStyle name="Normal 3 3 2 6 3 8" xfId="27735" xr:uid="{00000000-0005-0000-0000-00003E6C0000}"/>
    <cellStyle name="Normal 3 3 2 6 4" xfId="27736" xr:uid="{00000000-0005-0000-0000-00003F6C0000}"/>
    <cellStyle name="Normal 3 3 2 6 4 2" xfId="27737" xr:uid="{00000000-0005-0000-0000-0000406C0000}"/>
    <cellStyle name="Normal 3 3 2 6 4 2 2" xfId="27738" xr:uid="{00000000-0005-0000-0000-0000416C0000}"/>
    <cellStyle name="Normal 3 3 2 6 4 2 2 2" xfId="27739" xr:uid="{00000000-0005-0000-0000-0000426C0000}"/>
    <cellStyle name="Normal 3 3 2 6 4 2 2 2 2" xfId="27740" xr:uid="{00000000-0005-0000-0000-0000436C0000}"/>
    <cellStyle name="Normal 3 3 2 6 4 2 2 3" xfId="27741" xr:uid="{00000000-0005-0000-0000-0000446C0000}"/>
    <cellStyle name="Normal 3 3 2 6 4 2 3" xfId="27742" xr:uid="{00000000-0005-0000-0000-0000456C0000}"/>
    <cellStyle name="Normal 3 3 2 6 4 2 3 2" xfId="27743" xr:uid="{00000000-0005-0000-0000-0000466C0000}"/>
    <cellStyle name="Normal 3 3 2 6 4 2 4" xfId="27744" xr:uid="{00000000-0005-0000-0000-0000476C0000}"/>
    <cellStyle name="Normal 3 3 2 6 4 3" xfId="27745" xr:uid="{00000000-0005-0000-0000-0000486C0000}"/>
    <cellStyle name="Normal 3 3 2 6 4 3 2" xfId="27746" xr:uid="{00000000-0005-0000-0000-0000496C0000}"/>
    <cellStyle name="Normal 3 3 2 6 4 3 2 2" xfId="27747" xr:uid="{00000000-0005-0000-0000-00004A6C0000}"/>
    <cellStyle name="Normal 3 3 2 6 4 3 3" xfId="27748" xr:uid="{00000000-0005-0000-0000-00004B6C0000}"/>
    <cellStyle name="Normal 3 3 2 6 4 4" xfId="27749" xr:uid="{00000000-0005-0000-0000-00004C6C0000}"/>
    <cellStyle name="Normal 3 3 2 6 4 4 2" xfId="27750" xr:uid="{00000000-0005-0000-0000-00004D6C0000}"/>
    <cellStyle name="Normal 3 3 2 6 4 5" xfId="27751" xr:uid="{00000000-0005-0000-0000-00004E6C0000}"/>
    <cellStyle name="Normal 3 3 2 6 5" xfId="27752" xr:uid="{00000000-0005-0000-0000-00004F6C0000}"/>
    <cellStyle name="Normal 3 3 2 6 5 2" xfId="27753" xr:uid="{00000000-0005-0000-0000-0000506C0000}"/>
    <cellStyle name="Normal 3 3 2 6 5 2 2" xfId="27754" xr:uid="{00000000-0005-0000-0000-0000516C0000}"/>
    <cellStyle name="Normal 3 3 2 6 5 2 2 2" xfId="27755" xr:uid="{00000000-0005-0000-0000-0000526C0000}"/>
    <cellStyle name="Normal 3 3 2 6 5 2 3" xfId="27756" xr:uid="{00000000-0005-0000-0000-0000536C0000}"/>
    <cellStyle name="Normal 3 3 2 6 5 3" xfId="27757" xr:uid="{00000000-0005-0000-0000-0000546C0000}"/>
    <cellStyle name="Normal 3 3 2 6 5 3 2" xfId="27758" xr:uid="{00000000-0005-0000-0000-0000556C0000}"/>
    <cellStyle name="Normal 3 3 2 6 5 4" xfId="27759" xr:uid="{00000000-0005-0000-0000-0000566C0000}"/>
    <cellStyle name="Normal 3 3 2 6 6" xfId="27760" xr:uid="{00000000-0005-0000-0000-0000576C0000}"/>
    <cellStyle name="Normal 3 3 2 6 6 2" xfId="27761" xr:uid="{00000000-0005-0000-0000-0000586C0000}"/>
    <cellStyle name="Normal 3 3 2 6 6 2 2" xfId="27762" xr:uid="{00000000-0005-0000-0000-0000596C0000}"/>
    <cellStyle name="Normal 3 3 2 6 6 2 2 2" xfId="27763" xr:uid="{00000000-0005-0000-0000-00005A6C0000}"/>
    <cellStyle name="Normal 3 3 2 6 6 2 3" xfId="27764" xr:uid="{00000000-0005-0000-0000-00005B6C0000}"/>
    <cellStyle name="Normal 3 3 2 6 6 3" xfId="27765" xr:uid="{00000000-0005-0000-0000-00005C6C0000}"/>
    <cellStyle name="Normal 3 3 2 6 6 3 2" xfId="27766" xr:uid="{00000000-0005-0000-0000-00005D6C0000}"/>
    <cellStyle name="Normal 3 3 2 6 6 4" xfId="27767" xr:uid="{00000000-0005-0000-0000-00005E6C0000}"/>
    <cellStyle name="Normal 3 3 2 6 7" xfId="27768" xr:uid="{00000000-0005-0000-0000-00005F6C0000}"/>
    <cellStyle name="Normal 3 3 2 6 7 2" xfId="27769" xr:uid="{00000000-0005-0000-0000-0000606C0000}"/>
    <cellStyle name="Normal 3 3 2 6 7 2 2" xfId="27770" xr:uid="{00000000-0005-0000-0000-0000616C0000}"/>
    <cellStyle name="Normal 3 3 2 6 7 3" xfId="27771" xr:uid="{00000000-0005-0000-0000-0000626C0000}"/>
    <cellStyle name="Normal 3 3 2 6 8" xfId="27772" xr:uid="{00000000-0005-0000-0000-0000636C0000}"/>
    <cellStyle name="Normal 3 3 2 6 8 2" xfId="27773" xr:uid="{00000000-0005-0000-0000-0000646C0000}"/>
    <cellStyle name="Normal 3 3 2 6 9" xfId="27774" xr:uid="{00000000-0005-0000-0000-0000656C0000}"/>
    <cellStyle name="Normal 3 3 2 6 9 2" xfId="27775" xr:uid="{00000000-0005-0000-0000-0000666C0000}"/>
    <cellStyle name="Normal 3 3 2 7" xfId="27776" xr:uid="{00000000-0005-0000-0000-0000676C0000}"/>
    <cellStyle name="Normal 3 3 2 7 2" xfId="27777" xr:uid="{00000000-0005-0000-0000-0000686C0000}"/>
    <cellStyle name="Normal 3 3 2 7 2 2" xfId="27778" xr:uid="{00000000-0005-0000-0000-0000696C0000}"/>
    <cellStyle name="Normal 3 3 2 7 2 2 2" xfId="27779" xr:uid="{00000000-0005-0000-0000-00006A6C0000}"/>
    <cellStyle name="Normal 3 3 2 7 2 2 2 2" xfId="27780" xr:uid="{00000000-0005-0000-0000-00006B6C0000}"/>
    <cellStyle name="Normal 3 3 2 7 2 2 2 2 2" xfId="27781" xr:uid="{00000000-0005-0000-0000-00006C6C0000}"/>
    <cellStyle name="Normal 3 3 2 7 2 2 2 2 2 2" xfId="27782" xr:uid="{00000000-0005-0000-0000-00006D6C0000}"/>
    <cellStyle name="Normal 3 3 2 7 2 2 2 2 3" xfId="27783" xr:uid="{00000000-0005-0000-0000-00006E6C0000}"/>
    <cellStyle name="Normal 3 3 2 7 2 2 2 3" xfId="27784" xr:uid="{00000000-0005-0000-0000-00006F6C0000}"/>
    <cellStyle name="Normal 3 3 2 7 2 2 2 3 2" xfId="27785" xr:uid="{00000000-0005-0000-0000-0000706C0000}"/>
    <cellStyle name="Normal 3 3 2 7 2 2 2 4" xfId="27786" xr:uid="{00000000-0005-0000-0000-0000716C0000}"/>
    <cellStyle name="Normal 3 3 2 7 2 2 3" xfId="27787" xr:uid="{00000000-0005-0000-0000-0000726C0000}"/>
    <cellStyle name="Normal 3 3 2 7 2 2 3 2" xfId="27788" xr:uid="{00000000-0005-0000-0000-0000736C0000}"/>
    <cellStyle name="Normal 3 3 2 7 2 2 3 2 2" xfId="27789" xr:uid="{00000000-0005-0000-0000-0000746C0000}"/>
    <cellStyle name="Normal 3 3 2 7 2 2 3 3" xfId="27790" xr:uid="{00000000-0005-0000-0000-0000756C0000}"/>
    <cellStyle name="Normal 3 3 2 7 2 2 4" xfId="27791" xr:uid="{00000000-0005-0000-0000-0000766C0000}"/>
    <cellStyle name="Normal 3 3 2 7 2 2 4 2" xfId="27792" xr:uid="{00000000-0005-0000-0000-0000776C0000}"/>
    <cellStyle name="Normal 3 3 2 7 2 2 5" xfId="27793" xr:uid="{00000000-0005-0000-0000-0000786C0000}"/>
    <cellStyle name="Normal 3 3 2 7 2 3" xfId="27794" xr:uid="{00000000-0005-0000-0000-0000796C0000}"/>
    <cellStyle name="Normal 3 3 2 7 2 3 2" xfId="27795" xr:uid="{00000000-0005-0000-0000-00007A6C0000}"/>
    <cellStyle name="Normal 3 3 2 7 2 3 2 2" xfId="27796" xr:uid="{00000000-0005-0000-0000-00007B6C0000}"/>
    <cellStyle name="Normal 3 3 2 7 2 3 2 2 2" xfId="27797" xr:uid="{00000000-0005-0000-0000-00007C6C0000}"/>
    <cellStyle name="Normal 3 3 2 7 2 3 2 3" xfId="27798" xr:uid="{00000000-0005-0000-0000-00007D6C0000}"/>
    <cellStyle name="Normal 3 3 2 7 2 3 3" xfId="27799" xr:uid="{00000000-0005-0000-0000-00007E6C0000}"/>
    <cellStyle name="Normal 3 3 2 7 2 3 3 2" xfId="27800" xr:uid="{00000000-0005-0000-0000-00007F6C0000}"/>
    <cellStyle name="Normal 3 3 2 7 2 3 4" xfId="27801" xr:uid="{00000000-0005-0000-0000-0000806C0000}"/>
    <cellStyle name="Normal 3 3 2 7 2 4" xfId="27802" xr:uid="{00000000-0005-0000-0000-0000816C0000}"/>
    <cellStyle name="Normal 3 3 2 7 2 4 2" xfId="27803" xr:uid="{00000000-0005-0000-0000-0000826C0000}"/>
    <cellStyle name="Normal 3 3 2 7 2 4 2 2" xfId="27804" xr:uid="{00000000-0005-0000-0000-0000836C0000}"/>
    <cellStyle name="Normal 3 3 2 7 2 4 2 2 2" xfId="27805" xr:uid="{00000000-0005-0000-0000-0000846C0000}"/>
    <cellStyle name="Normal 3 3 2 7 2 4 2 3" xfId="27806" xr:uid="{00000000-0005-0000-0000-0000856C0000}"/>
    <cellStyle name="Normal 3 3 2 7 2 4 3" xfId="27807" xr:uid="{00000000-0005-0000-0000-0000866C0000}"/>
    <cellStyle name="Normal 3 3 2 7 2 4 3 2" xfId="27808" xr:uid="{00000000-0005-0000-0000-0000876C0000}"/>
    <cellStyle name="Normal 3 3 2 7 2 4 4" xfId="27809" xr:uid="{00000000-0005-0000-0000-0000886C0000}"/>
    <cellStyle name="Normal 3 3 2 7 2 5" xfId="27810" xr:uid="{00000000-0005-0000-0000-0000896C0000}"/>
    <cellStyle name="Normal 3 3 2 7 2 5 2" xfId="27811" xr:uid="{00000000-0005-0000-0000-00008A6C0000}"/>
    <cellStyle name="Normal 3 3 2 7 2 5 2 2" xfId="27812" xr:uid="{00000000-0005-0000-0000-00008B6C0000}"/>
    <cellStyle name="Normal 3 3 2 7 2 5 3" xfId="27813" xr:uid="{00000000-0005-0000-0000-00008C6C0000}"/>
    <cellStyle name="Normal 3 3 2 7 2 6" xfId="27814" xr:uid="{00000000-0005-0000-0000-00008D6C0000}"/>
    <cellStyle name="Normal 3 3 2 7 2 6 2" xfId="27815" xr:uid="{00000000-0005-0000-0000-00008E6C0000}"/>
    <cellStyle name="Normal 3 3 2 7 2 7" xfId="27816" xr:uid="{00000000-0005-0000-0000-00008F6C0000}"/>
    <cellStyle name="Normal 3 3 2 7 2 7 2" xfId="27817" xr:uid="{00000000-0005-0000-0000-0000906C0000}"/>
    <cellStyle name="Normal 3 3 2 7 2 8" xfId="27818" xr:uid="{00000000-0005-0000-0000-0000916C0000}"/>
    <cellStyle name="Normal 3 3 2 7 3" xfId="27819" xr:uid="{00000000-0005-0000-0000-0000926C0000}"/>
    <cellStyle name="Normal 3 3 2 7 3 2" xfId="27820" xr:uid="{00000000-0005-0000-0000-0000936C0000}"/>
    <cellStyle name="Normal 3 3 2 7 3 2 2" xfId="27821" xr:uid="{00000000-0005-0000-0000-0000946C0000}"/>
    <cellStyle name="Normal 3 3 2 7 3 2 2 2" xfId="27822" xr:uid="{00000000-0005-0000-0000-0000956C0000}"/>
    <cellStyle name="Normal 3 3 2 7 3 2 2 2 2" xfId="27823" xr:uid="{00000000-0005-0000-0000-0000966C0000}"/>
    <cellStyle name="Normal 3 3 2 7 3 2 2 3" xfId="27824" xr:uid="{00000000-0005-0000-0000-0000976C0000}"/>
    <cellStyle name="Normal 3 3 2 7 3 2 3" xfId="27825" xr:uid="{00000000-0005-0000-0000-0000986C0000}"/>
    <cellStyle name="Normal 3 3 2 7 3 2 3 2" xfId="27826" xr:uid="{00000000-0005-0000-0000-0000996C0000}"/>
    <cellStyle name="Normal 3 3 2 7 3 2 4" xfId="27827" xr:uid="{00000000-0005-0000-0000-00009A6C0000}"/>
    <cellStyle name="Normal 3 3 2 7 3 3" xfId="27828" xr:uid="{00000000-0005-0000-0000-00009B6C0000}"/>
    <cellStyle name="Normal 3 3 2 7 3 3 2" xfId="27829" xr:uid="{00000000-0005-0000-0000-00009C6C0000}"/>
    <cellStyle name="Normal 3 3 2 7 3 3 2 2" xfId="27830" xr:uid="{00000000-0005-0000-0000-00009D6C0000}"/>
    <cellStyle name="Normal 3 3 2 7 3 3 3" xfId="27831" xr:uid="{00000000-0005-0000-0000-00009E6C0000}"/>
    <cellStyle name="Normal 3 3 2 7 3 4" xfId="27832" xr:uid="{00000000-0005-0000-0000-00009F6C0000}"/>
    <cellStyle name="Normal 3 3 2 7 3 4 2" xfId="27833" xr:uid="{00000000-0005-0000-0000-0000A06C0000}"/>
    <cellStyle name="Normal 3 3 2 7 3 5" xfId="27834" xr:uid="{00000000-0005-0000-0000-0000A16C0000}"/>
    <cellStyle name="Normal 3 3 2 7 4" xfId="27835" xr:uid="{00000000-0005-0000-0000-0000A26C0000}"/>
    <cellStyle name="Normal 3 3 2 7 4 2" xfId="27836" xr:uid="{00000000-0005-0000-0000-0000A36C0000}"/>
    <cellStyle name="Normal 3 3 2 7 4 2 2" xfId="27837" xr:uid="{00000000-0005-0000-0000-0000A46C0000}"/>
    <cellStyle name="Normal 3 3 2 7 4 2 2 2" xfId="27838" xr:uid="{00000000-0005-0000-0000-0000A56C0000}"/>
    <cellStyle name="Normal 3 3 2 7 4 2 3" xfId="27839" xr:uid="{00000000-0005-0000-0000-0000A66C0000}"/>
    <cellStyle name="Normal 3 3 2 7 4 3" xfId="27840" xr:uid="{00000000-0005-0000-0000-0000A76C0000}"/>
    <cellStyle name="Normal 3 3 2 7 4 3 2" xfId="27841" xr:uid="{00000000-0005-0000-0000-0000A86C0000}"/>
    <cellStyle name="Normal 3 3 2 7 4 4" xfId="27842" xr:uid="{00000000-0005-0000-0000-0000A96C0000}"/>
    <cellStyle name="Normal 3 3 2 7 5" xfId="27843" xr:uid="{00000000-0005-0000-0000-0000AA6C0000}"/>
    <cellStyle name="Normal 3 3 2 7 5 2" xfId="27844" xr:uid="{00000000-0005-0000-0000-0000AB6C0000}"/>
    <cellStyle name="Normal 3 3 2 7 5 2 2" xfId="27845" xr:uid="{00000000-0005-0000-0000-0000AC6C0000}"/>
    <cellStyle name="Normal 3 3 2 7 5 2 2 2" xfId="27846" xr:uid="{00000000-0005-0000-0000-0000AD6C0000}"/>
    <cellStyle name="Normal 3 3 2 7 5 2 3" xfId="27847" xr:uid="{00000000-0005-0000-0000-0000AE6C0000}"/>
    <cellStyle name="Normal 3 3 2 7 5 3" xfId="27848" xr:uid="{00000000-0005-0000-0000-0000AF6C0000}"/>
    <cellStyle name="Normal 3 3 2 7 5 3 2" xfId="27849" xr:uid="{00000000-0005-0000-0000-0000B06C0000}"/>
    <cellStyle name="Normal 3 3 2 7 5 4" xfId="27850" xr:uid="{00000000-0005-0000-0000-0000B16C0000}"/>
    <cellStyle name="Normal 3 3 2 7 6" xfId="27851" xr:uid="{00000000-0005-0000-0000-0000B26C0000}"/>
    <cellStyle name="Normal 3 3 2 7 6 2" xfId="27852" xr:uid="{00000000-0005-0000-0000-0000B36C0000}"/>
    <cellStyle name="Normal 3 3 2 7 6 2 2" xfId="27853" xr:uid="{00000000-0005-0000-0000-0000B46C0000}"/>
    <cellStyle name="Normal 3 3 2 7 6 3" xfId="27854" xr:uid="{00000000-0005-0000-0000-0000B56C0000}"/>
    <cellStyle name="Normal 3 3 2 7 7" xfId="27855" xr:uid="{00000000-0005-0000-0000-0000B66C0000}"/>
    <cellStyle name="Normal 3 3 2 7 7 2" xfId="27856" xr:uid="{00000000-0005-0000-0000-0000B76C0000}"/>
    <cellStyle name="Normal 3 3 2 7 8" xfId="27857" xr:uid="{00000000-0005-0000-0000-0000B86C0000}"/>
    <cellStyle name="Normal 3 3 2 7 8 2" xfId="27858" xr:uid="{00000000-0005-0000-0000-0000B96C0000}"/>
    <cellStyle name="Normal 3 3 2 7 9" xfId="27859" xr:uid="{00000000-0005-0000-0000-0000BA6C0000}"/>
    <cellStyle name="Normal 3 3 2 8" xfId="27860" xr:uid="{00000000-0005-0000-0000-0000BB6C0000}"/>
    <cellStyle name="Normal 3 3 2 8 2" xfId="27861" xr:uid="{00000000-0005-0000-0000-0000BC6C0000}"/>
    <cellStyle name="Normal 3 3 2 8 2 2" xfId="27862" xr:uid="{00000000-0005-0000-0000-0000BD6C0000}"/>
    <cellStyle name="Normal 3 3 2 8 2 2 2" xfId="27863" xr:uid="{00000000-0005-0000-0000-0000BE6C0000}"/>
    <cellStyle name="Normal 3 3 2 8 2 2 2 2" xfId="27864" xr:uid="{00000000-0005-0000-0000-0000BF6C0000}"/>
    <cellStyle name="Normal 3 3 2 8 2 2 2 2 2" xfId="27865" xr:uid="{00000000-0005-0000-0000-0000C06C0000}"/>
    <cellStyle name="Normal 3 3 2 8 2 2 2 3" xfId="27866" xr:uid="{00000000-0005-0000-0000-0000C16C0000}"/>
    <cellStyle name="Normal 3 3 2 8 2 2 3" xfId="27867" xr:uid="{00000000-0005-0000-0000-0000C26C0000}"/>
    <cellStyle name="Normal 3 3 2 8 2 2 3 2" xfId="27868" xr:uid="{00000000-0005-0000-0000-0000C36C0000}"/>
    <cellStyle name="Normal 3 3 2 8 2 2 4" xfId="27869" xr:uid="{00000000-0005-0000-0000-0000C46C0000}"/>
    <cellStyle name="Normal 3 3 2 8 2 3" xfId="27870" xr:uid="{00000000-0005-0000-0000-0000C56C0000}"/>
    <cellStyle name="Normal 3 3 2 8 2 3 2" xfId="27871" xr:uid="{00000000-0005-0000-0000-0000C66C0000}"/>
    <cellStyle name="Normal 3 3 2 8 2 3 2 2" xfId="27872" xr:uid="{00000000-0005-0000-0000-0000C76C0000}"/>
    <cellStyle name="Normal 3 3 2 8 2 3 3" xfId="27873" xr:uid="{00000000-0005-0000-0000-0000C86C0000}"/>
    <cellStyle name="Normal 3 3 2 8 2 4" xfId="27874" xr:uid="{00000000-0005-0000-0000-0000C96C0000}"/>
    <cellStyle name="Normal 3 3 2 8 2 4 2" xfId="27875" xr:uid="{00000000-0005-0000-0000-0000CA6C0000}"/>
    <cellStyle name="Normal 3 3 2 8 2 5" xfId="27876" xr:uid="{00000000-0005-0000-0000-0000CB6C0000}"/>
    <cellStyle name="Normal 3 3 2 8 3" xfId="27877" xr:uid="{00000000-0005-0000-0000-0000CC6C0000}"/>
    <cellStyle name="Normal 3 3 2 8 3 2" xfId="27878" xr:uid="{00000000-0005-0000-0000-0000CD6C0000}"/>
    <cellStyle name="Normal 3 3 2 8 3 2 2" xfId="27879" xr:uid="{00000000-0005-0000-0000-0000CE6C0000}"/>
    <cellStyle name="Normal 3 3 2 8 3 2 2 2" xfId="27880" xr:uid="{00000000-0005-0000-0000-0000CF6C0000}"/>
    <cellStyle name="Normal 3 3 2 8 3 2 3" xfId="27881" xr:uid="{00000000-0005-0000-0000-0000D06C0000}"/>
    <cellStyle name="Normal 3 3 2 8 3 3" xfId="27882" xr:uid="{00000000-0005-0000-0000-0000D16C0000}"/>
    <cellStyle name="Normal 3 3 2 8 3 3 2" xfId="27883" xr:uid="{00000000-0005-0000-0000-0000D26C0000}"/>
    <cellStyle name="Normal 3 3 2 8 3 4" xfId="27884" xr:uid="{00000000-0005-0000-0000-0000D36C0000}"/>
    <cellStyle name="Normal 3 3 2 8 4" xfId="27885" xr:uid="{00000000-0005-0000-0000-0000D46C0000}"/>
    <cellStyle name="Normal 3 3 2 8 4 2" xfId="27886" xr:uid="{00000000-0005-0000-0000-0000D56C0000}"/>
    <cellStyle name="Normal 3 3 2 8 4 2 2" xfId="27887" xr:uid="{00000000-0005-0000-0000-0000D66C0000}"/>
    <cellStyle name="Normal 3 3 2 8 4 2 2 2" xfId="27888" xr:uid="{00000000-0005-0000-0000-0000D76C0000}"/>
    <cellStyle name="Normal 3 3 2 8 4 2 3" xfId="27889" xr:uid="{00000000-0005-0000-0000-0000D86C0000}"/>
    <cellStyle name="Normal 3 3 2 8 4 3" xfId="27890" xr:uid="{00000000-0005-0000-0000-0000D96C0000}"/>
    <cellStyle name="Normal 3 3 2 8 4 3 2" xfId="27891" xr:uid="{00000000-0005-0000-0000-0000DA6C0000}"/>
    <cellStyle name="Normal 3 3 2 8 4 4" xfId="27892" xr:uid="{00000000-0005-0000-0000-0000DB6C0000}"/>
    <cellStyle name="Normal 3 3 2 8 5" xfId="27893" xr:uid="{00000000-0005-0000-0000-0000DC6C0000}"/>
    <cellStyle name="Normal 3 3 2 8 5 2" xfId="27894" xr:uid="{00000000-0005-0000-0000-0000DD6C0000}"/>
    <cellStyle name="Normal 3 3 2 8 5 2 2" xfId="27895" xr:uid="{00000000-0005-0000-0000-0000DE6C0000}"/>
    <cellStyle name="Normal 3 3 2 8 5 3" xfId="27896" xr:uid="{00000000-0005-0000-0000-0000DF6C0000}"/>
    <cellStyle name="Normal 3 3 2 8 6" xfId="27897" xr:uid="{00000000-0005-0000-0000-0000E06C0000}"/>
    <cellStyle name="Normal 3 3 2 8 6 2" xfId="27898" xr:uid="{00000000-0005-0000-0000-0000E16C0000}"/>
    <cellStyle name="Normal 3 3 2 8 7" xfId="27899" xr:uid="{00000000-0005-0000-0000-0000E26C0000}"/>
    <cellStyle name="Normal 3 3 2 8 7 2" xfId="27900" xr:uid="{00000000-0005-0000-0000-0000E36C0000}"/>
    <cellStyle name="Normal 3 3 2 8 8" xfId="27901" xr:uid="{00000000-0005-0000-0000-0000E46C0000}"/>
    <cellStyle name="Normal 3 3 2 9" xfId="27902" xr:uid="{00000000-0005-0000-0000-0000E56C0000}"/>
    <cellStyle name="Normal 3 3 2 9 2" xfId="27903" xr:uid="{00000000-0005-0000-0000-0000E66C0000}"/>
    <cellStyle name="Normal 3 3 2 9 2 2" xfId="27904" xr:uid="{00000000-0005-0000-0000-0000E76C0000}"/>
    <cellStyle name="Normal 3 3 2 9 2 2 2" xfId="27905" xr:uid="{00000000-0005-0000-0000-0000E86C0000}"/>
    <cellStyle name="Normal 3 3 2 9 2 2 2 2" xfId="27906" xr:uid="{00000000-0005-0000-0000-0000E96C0000}"/>
    <cellStyle name="Normal 3 3 2 9 2 2 2 2 2" xfId="27907" xr:uid="{00000000-0005-0000-0000-0000EA6C0000}"/>
    <cellStyle name="Normal 3 3 2 9 2 2 2 3" xfId="27908" xr:uid="{00000000-0005-0000-0000-0000EB6C0000}"/>
    <cellStyle name="Normal 3 3 2 9 2 2 3" xfId="27909" xr:uid="{00000000-0005-0000-0000-0000EC6C0000}"/>
    <cellStyle name="Normal 3 3 2 9 2 2 3 2" xfId="27910" xr:uid="{00000000-0005-0000-0000-0000ED6C0000}"/>
    <cellStyle name="Normal 3 3 2 9 2 2 4" xfId="27911" xr:uid="{00000000-0005-0000-0000-0000EE6C0000}"/>
    <cellStyle name="Normal 3 3 2 9 2 3" xfId="27912" xr:uid="{00000000-0005-0000-0000-0000EF6C0000}"/>
    <cellStyle name="Normal 3 3 2 9 2 3 2" xfId="27913" xr:uid="{00000000-0005-0000-0000-0000F06C0000}"/>
    <cellStyle name="Normal 3 3 2 9 2 3 2 2" xfId="27914" xr:uid="{00000000-0005-0000-0000-0000F16C0000}"/>
    <cellStyle name="Normal 3 3 2 9 2 3 3" xfId="27915" xr:uid="{00000000-0005-0000-0000-0000F26C0000}"/>
    <cellStyle name="Normal 3 3 2 9 2 4" xfId="27916" xr:uid="{00000000-0005-0000-0000-0000F36C0000}"/>
    <cellStyle name="Normal 3 3 2 9 2 4 2" xfId="27917" xr:uid="{00000000-0005-0000-0000-0000F46C0000}"/>
    <cellStyle name="Normal 3 3 2 9 2 5" xfId="27918" xr:uid="{00000000-0005-0000-0000-0000F56C0000}"/>
    <cellStyle name="Normal 3 3 2 9 3" xfId="27919" xr:uid="{00000000-0005-0000-0000-0000F66C0000}"/>
    <cellStyle name="Normal 3 3 2 9 3 2" xfId="27920" xr:uid="{00000000-0005-0000-0000-0000F76C0000}"/>
    <cellStyle name="Normal 3 3 2 9 3 2 2" xfId="27921" xr:uid="{00000000-0005-0000-0000-0000F86C0000}"/>
    <cellStyle name="Normal 3 3 2 9 3 2 2 2" xfId="27922" xr:uid="{00000000-0005-0000-0000-0000F96C0000}"/>
    <cellStyle name="Normal 3 3 2 9 3 2 3" xfId="27923" xr:uid="{00000000-0005-0000-0000-0000FA6C0000}"/>
    <cellStyle name="Normal 3 3 2 9 3 3" xfId="27924" xr:uid="{00000000-0005-0000-0000-0000FB6C0000}"/>
    <cellStyle name="Normal 3 3 2 9 3 3 2" xfId="27925" xr:uid="{00000000-0005-0000-0000-0000FC6C0000}"/>
    <cellStyle name="Normal 3 3 2 9 3 4" xfId="27926" xr:uid="{00000000-0005-0000-0000-0000FD6C0000}"/>
    <cellStyle name="Normal 3 3 2 9 4" xfId="27927" xr:uid="{00000000-0005-0000-0000-0000FE6C0000}"/>
    <cellStyle name="Normal 3 3 2 9 4 2" xfId="27928" xr:uid="{00000000-0005-0000-0000-0000FF6C0000}"/>
    <cellStyle name="Normal 3 3 2 9 4 2 2" xfId="27929" xr:uid="{00000000-0005-0000-0000-0000006D0000}"/>
    <cellStyle name="Normal 3 3 2 9 4 2 2 2" xfId="27930" xr:uid="{00000000-0005-0000-0000-0000016D0000}"/>
    <cellStyle name="Normal 3 3 2 9 4 2 3" xfId="27931" xr:uid="{00000000-0005-0000-0000-0000026D0000}"/>
    <cellStyle name="Normal 3 3 2 9 4 3" xfId="27932" xr:uid="{00000000-0005-0000-0000-0000036D0000}"/>
    <cellStyle name="Normal 3 3 2 9 4 3 2" xfId="27933" xr:uid="{00000000-0005-0000-0000-0000046D0000}"/>
    <cellStyle name="Normal 3 3 2 9 4 4" xfId="27934" xr:uid="{00000000-0005-0000-0000-0000056D0000}"/>
    <cellStyle name="Normal 3 3 2 9 5" xfId="27935" xr:uid="{00000000-0005-0000-0000-0000066D0000}"/>
    <cellStyle name="Normal 3 3 2 9 5 2" xfId="27936" xr:uid="{00000000-0005-0000-0000-0000076D0000}"/>
    <cellStyle name="Normal 3 3 2 9 5 2 2" xfId="27937" xr:uid="{00000000-0005-0000-0000-0000086D0000}"/>
    <cellStyle name="Normal 3 3 2 9 5 3" xfId="27938" xr:uid="{00000000-0005-0000-0000-0000096D0000}"/>
    <cellStyle name="Normal 3 3 2 9 6" xfId="27939" xr:uid="{00000000-0005-0000-0000-00000A6D0000}"/>
    <cellStyle name="Normal 3 3 2 9 6 2" xfId="27940" xr:uid="{00000000-0005-0000-0000-00000B6D0000}"/>
    <cellStyle name="Normal 3 3 2 9 7" xfId="27941" xr:uid="{00000000-0005-0000-0000-00000C6D0000}"/>
    <cellStyle name="Normal 3 3 2 9 7 2" xfId="27942" xr:uid="{00000000-0005-0000-0000-00000D6D0000}"/>
    <cellStyle name="Normal 3 3 2 9 8" xfId="27943" xr:uid="{00000000-0005-0000-0000-00000E6D0000}"/>
    <cellStyle name="Normal 3 3 2_Sheet1" xfId="27944" xr:uid="{00000000-0005-0000-0000-00000F6D0000}"/>
    <cellStyle name="Normal 3 3 20" xfId="27945" xr:uid="{00000000-0005-0000-0000-0000106D0000}"/>
    <cellStyle name="Normal 3 3 20 2" xfId="27946" xr:uid="{00000000-0005-0000-0000-0000116D0000}"/>
    <cellStyle name="Normal 3 3 20 3" xfId="27947" xr:uid="{00000000-0005-0000-0000-0000126D0000}"/>
    <cellStyle name="Normal 3 3 21" xfId="27948" xr:uid="{00000000-0005-0000-0000-0000136D0000}"/>
    <cellStyle name="Normal 3 3 3" xfId="27949" xr:uid="{00000000-0005-0000-0000-0000146D0000}"/>
    <cellStyle name="Normal 3 3 3 10" xfId="27950" xr:uid="{00000000-0005-0000-0000-0000156D0000}"/>
    <cellStyle name="Normal 3 3 3 10 2" xfId="27951" xr:uid="{00000000-0005-0000-0000-0000166D0000}"/>
    <cellStyle name="Normal 3 3 3 10 2 2" xfId="27952" xr:uid="{00000000-0005-0000-0000-0000176D0000}"/>
    <cellStyle name="Normal 3 3 3 10 2 2 2" xfId="27953" xr:uid="{00000000-0005-0000-0000-0000186D0000}"/>
    <cellStyle name="Normal 3 3 3 10 2 2 2 2" xfId="27954" xr:uid="{00000000-0005-0000-0000-0000196D0000}"/>
    <cellStyle name="Normal 3 3 3 10 2 2 2 2 2" xfId="27955" xr:uid="{00000000-0005-0000-0000-00001A6D0000}"/>
    <cellStyle name="Normal 3 3 3 10 2 2 2 3" xfId="27956" xr:uid="{00000000-0005-0000-0000-00001B6D0000}"/>
    <cellStyle name="Normal 3 3 3 10 2 2 3" xfId="27957" xr:uid="{00000000-0005-0000-0000-00001C6D0000}"/>
    <cellStyle name="Normal 3 3 3 10 2 2 3 2" xfId="27958" xr:uid="{00000000-0005-0000-0000-00001D6D0000}"/>
    <cellStyle name="Normal 3 3 3 10 2 2 4" xfId="27959" xr:uid="{00000000-0005-0000-0000-00001E6D0000}"/>
    <cellStyle name="Normal 3 3 3 10 2 3" xfId="27960" xr:uid="{00000000-0005-0000-0000-00001F6D0000}"/>
    <cellStyle name="Normal 3 3 3 10 2 3 2" xfId="27961" xr:uid="{00000000-0005-0000-0000-0000206D0000}"/>
    <cellStyle name="Normal 3 3 3 10 2 3 2 2" xfId="27962" xr:uid="{00000000-0005-0000-0000-0000216D0000}"/>
    <cellStyle name="Normal 3 3 3 10 2 3 3" xfId="27963" xr:uid="{00000000-0005-0000-0000-0000226D0000}"/>
    <cellStyle name="Normal 3 3 3 10 2 4" xfId="27964" xr:uid="{00000000-0005-0000-0000-0000236D0000}"/>
    <cellStyle name="Normal 3 3 3 10 2 4 2" xfId="27965" xr:uid="{00000000-0005-0000-0000-0000246D0000}"/>
    <cellStyle name="Normal 3 3 3 10 2 5" xfId="27966" xr:uid="{00000000-0005-0000-0000-0000256D0000}"/>
    <cellStyle name="Normal 3 3 3 10 3" xfId="27967" xr:uid="{00000000-0005-0000-0000-0000266D0000}"/>
    <cellStyle name="Normal 3 3 3 10 3 2" xfId="27968" xr:uid="{00000000-0005-0000-0000-0000276D0000}"/>
    <cellStyle name="Normal 3 3 3 10 3 2 2" xfId="27969" xr:uid="{00000000-0005-0000-0000-0000286D0000}"/>
    <cellStyle name="Normal 3 3 3 10 3 2 2 2" xfId="27970" xr:uid="{00000000-0005-0000-0000-0000296D0000}"/>
    <cellStyle name="Normal 3 3 3 10 3 2 3" xfId="27971" xr:uid="{00000000-0005-0000-0000-00002A6D0000}"/>
    <cellStyle name="Normal 3 3 3 10 3 3" xfId="27972" xr:uid="{00000000-0005-0000-0000-00002B6D0000}"/>
    <cellStyle name="Normal 3 3 3 10 3 3 2" xfId="27973" xr:uid="{00000000-0005-0000-0000-00002C6D0000}"/>
    <cellStyle name="Normal 3 3 3 10 3 4" xfId="27974" xr:uid="{00000000-0005-0000-0000-00002D6D0000}"/>
    <cellStyle name="Normal 3 3 3 10 4" xfId="27975" xr:uid="{00000000-0005-0000-0000-00002E6D0000}"/>
    <cellStyle name="Normal 3 3 3 10 4 2" xfId="27976" xr:uid="{00000000-0005-0000-0000-00002F6D0000}"/>
    <cellStyle name="Normal 3 3 3 10 4 2 2" xfId="27977" xr:uid="{00000000-0005-0000-0000-0000306D0000}"/>
    <cellStyle name="Normal 3 3 3 10 4 3" xfId="27978" xr:uid="{00000000-0005-0000-0000-0000316D0000}"/>
    <cellStyle name="Normal 3 3 3 10 5" xfId="27979" xr:uid="{00000000-0005-0000-0000-0000326D0000}"/>
    <cellStyle name="Normal 3 3 3 10 5 2" xfId="27980" xr:uid="{00000000-0005-0000-0000-0000336D0000}"/>
    <cellStyle name="Normal 3 3 3 10 6" xfId="27981" xr:uid="{00000000-0005-0000-0000-0000346D0000}"/>
    <cellStyle name="Normal 3 3 3 11" xfId="27982" xr:uid="{00000000-0005-0000-0000-0000356D0000}"/>
    <cellStyle name="Normal 3 3 3 11 2" xfId="27983" xr:uid="{00000000-0005-0000-0000-0000366D0000}"/>
    <cellStyle name="Normal 3 3 3 11 2 2" xfId="27984" xr:uid="{00000000-0005-0000-0000-0000376D0000}"/>
    <cellStyle name="Normal 3 3 3 11 2 2 2" xfId="27985" xr:uid="{00000000-0005-0000-0000-0000386D0000}"/>
    <cellStyle name="Normal 3 3 3 11 2 2 2 2" xfId="27986" xr:uid="{00000000-0005-0000-0000-0000396D0000}"/>
    <cellStyle name="Normal 3 3 3 11 2 2 3" xfId="27987" xr:uid="{00000000-0005-0000-0000-00003A6D0000}"/>
    <cellStyle name="Normal 3 3 3 11 2 3" xfId="27988" xr:uid="{00000000-0005-0000-0000-00003B6D0000}"/>
    <cellStyle name="Normal 3 3 3 11 2 3 2" xfId="27989" xr:uid="{00000000-0005-0000-0000-00003C6D0000}"/>
    <cellStyle name="Normal 3 3 3 11 2 4" xfId="27990" xr:uid="{00000000-0005-0000-0000-00003D6D0000}"/>
    <cellStyle name="Normal 3 3 3 11 3" xfId="27991" xr:uid="{00000000-0005-0000-0000-00003E6D0000}"/>
    <cellStyle name="Normal 3 3 3 11 3 2" xfId="27992" xr:uid="{00000000-0005-0000-0000-00003F6D0000}"/>
    <cellStyle name="Normal 3 3 3 11 3 2 2" xfId="27993" xr:uid="{00000000-0005-0000-0000-0000406D0000}"/>
    <cellStyle name="Normal 3 3 3 11 3 3" xfId="27994" xr:uid="{00000000-0005-0000-0000-0000416D0000}"/>
    <cellStyle name="Normal 3 3 3 11 4" xfId="27995" xr:uid="{00000000-0005-0000-0000-0000426D0000}"/>
    <cellStyle name="Normal 3 3 3 11 4 2" xfId="27996" xr:uid="{00000000-0005-0000-0000-0000436D0000}"/>
    <cellStyle name="Normal 3 3 3 11 5" xfId="27997" xr:uid="{00000000-0005-0000-0000-0000446D0000}"/>
    <cellStyle name="Normal 3 3 3 12" xfId="27998" xr:uid="{00000000-0005-0000-0000-0000456D0000}"/>
    <cellStyle name="Normal 3 3 3 12 2" xfId="27999" xr:uid="{00000000-0005-0000-0000-0000466D0000}"/>
    <cellStyle name="Normal 3 3 3 12 2 2" xfId="28000" xr:uid="{00000000-0005-0000-0000-0000476D0000}"/>
    <cellStyle name="Normal 3 3 3 12 2 2 2" xfId="28001" xr:uid="{00000000-0005-0000-0000-0000486D0000}"/>
    <cellStyle name="Normal 3 3 3 12 2 3" xfId="28002" xr:uid="{00000000-0005-0000-0000-0000496D0000}"/>
    <cellStyle name="Normal 3 3 3 12 3" xfId="28003" xr:uid="{00000000-0005-0000-0000-00004A6D0000}"/>
    <cellStyle name="Normal 3 3 3 12 3 2" xfId="28004" xr:uid="{00000000-0005-0000-0000-00004B6D0000}"/>
    <cellStyle name="Normal 3 3 3 12 4" xfId="28005" xr:uid="{00000000-0005-0000-0000-00004C6D0000}"/>
    <cellStyle name="Normal 3 3 3 13" xfId="28006" xr:uid="{00000000-0005-0000-0000-00004D6D0000}"/>
    <cellStyle name="Normal 3 3 3 13 2" xfId="28007" xr:uid="{00000000-0005-0000-0000-00004E6D0000}"/>
    <cellStyle name="Normal 3 3 3 13 2 2" xfId="28008" xr:uid="{00000000-0005-0000-0000-00004F6D0000}"/>
    <cellStyle name="Normal 3 3 3 13 2 2 2" xfId="28009" xr:uid="{00000000-0005-0000-0000-0000506D0000}"/>
    <cellStyle name="Normal 3 3 3 13 2 3" xfId="28010" xr:uid="{00000000-0005-0000-0000-0000516D0000}"/>
    <cellStyle name="Normal 3 3 3 13 3" xfId="28011" xr:uid="{00000000-0005-0000-0000-0000526D0000}"/>
    <cellStyle name="Normal 3 3 3 13 3 2" xfId="28012" xr:uid="{00000000-0005-0000-0000-0000536D0000}"/>
    <cellStyle name="Normal 3 3 3 13 4" xfId="28013" xr:uid="{00000000-0005-0000-0000-0000546D0000}"/>
    <cellStyle name="Normal 3 3 3 14" xfId="28014" xr:uid="{00000000-0005-0000-0000-0000556D0000}"/>
    <cellStyle name="Normal 3 3 3 14 2" xfId="28015" xr:uid="{00000000-0005-0000-0000-0000566D0000}"/>
    <cellStyle name="Normal 3 3 3 14 2 2" xfId="28016" xr:uid="{00000000-0005-0000-0000-0000576D0000}"/>
    <cellStyle name="Normal 3 3 3 14 2 2 2" xfId="28017" xr:uid="{00000000-0005-0000-0000-0000586D0000}"/>
    <cellStyle name="Normal 3 3 3 14 2 3" xfId="28018" xr:uid="{00000000-0005-0000-0000-0000596D0000}"/>
    <cellStyle name="Normal 3 3 3 14 3" xfId="28019" xr:uid="{00000000-0005-0000-0000-00005A6D0000}"/>
    <cellStyle name="Normal 3 3 3 14 3 2" xfId="28020" xr:uid="{00000000-0005-0000-0000-00005B6D0000}"/>
    <cellStyle name="Normal 3 3 3 14 4" xfId="28021" xr:uid="{00000000-0005-0000-0000-00005C6D0000}"/>
    <cellStyle name="Normal 3 3 3 15" xfId="28022" xr:uid="{00000000-0005-0000-0000-00005D6D0000}"/>
    <cellStyle name="Normal 3 3 3 15 2" xfId="28023" xr:uid="{00000000-0005-0000-0000-00005E6D0000}"/>
    <cellStyle name="Normal 3 3 3 15 2 2" xfId="28024" xr:uid="{00000000-0005-0000-0000-00005F6D0000}"/>
    <cellStyle name="Normal 3 3 3 15 3" xfId="28025" xr:uid="{00000000-0005-0000-0000-0000606D0000}"/>
    <cellStyle name="Normal 3 3 3 16" xfId="28026" xr:uid="{00000000-0005-0000-0000-0000616D0000}"/>
    <cellStyle name="Normal 3 3 3 16 2" xfId="28027" xr:uid="{00000000-0005-0000-0000-0000626D0000}"/>
    <cellStyle name="Normal 3 3 3 17" xfId="28028" xr:uid="{00000000-0005-0000-0000-0000636D0000}"/>
    <cellStyle name="Normal 3 3 3 17 2" xfId="28029" xr:uid="{00000000-0005-0000-0000-0000646D0000}"/>
    <cellStyle name="Normal 3 3 3 18" xfId="28030" xr:uid="{00000000-0005-0000-0000-0000656D0000}"/>
    <cellStyle name="Normal 3 3 3 19" xfId="28031" xr:uid="{00000000-0005-0000-0000-0000666D0000}"/>
    <cellStyle name="Normal 3 3 3 2" xfId="28032" xr:uid="{00000000-0005-0000-0000-0000676D0000}"/>
    <cellStyle name="Normal 3 3 3 2 10" xfId="28033" xr:uid="{00000000-0005-0000-0000-0000686D0000}"/>
    <cellStyle name="Normal 3 3 3 2 10 2" xfId="28034" xr:uid="{00000000-0005-0000-0000-0000696D0000}"/>
    <cellStyle name="Normal 3 3 3 2 10 2 2" xfId="28035" xr:uid="{00000000-0005-0000-0000-00006A6D0000}"/>
    <cellStyle name="Normal 3 3 3 2 10 2 2 2" xfId="28036" xr:uid="{00000000-0005-0000-0000-00006B6D0000}"/>
    <cellStyle name="Normal 3 3 3 2 10 2 3" xfId="28037" xr:uid="{00000000-0005-0000-0000-00006C6D0000}"/>
    <cellStyle name="Normal 3 3 3 2 10 3" xfId="28038" xr:uid="{00000000-0005-0000-0000-00006D6D0000}"/>
    <cellStyle name="Normal 3 3 3 2 10 3 2" xfId="28039" xr:uid="{00000000-0005-0000-0000-00006E6D0000}"/>
    <cellStyle name="Normal 3 3 3 2 10 4" xfId="28040" xr:uid="{00000000-0005-0000-0000-00006F6D0000}"/>
    <cellStyle name="Normal 3 3 3 2 11" xfId="28041" xr:uid="{00000000-0005-0000-0000-0000706D0000}"/>
    <cellStyle name="Normal 3 3 3 2 11 2" xfId="28042" xr:uid="{00000000-0005-0000-0000-0000716D0000}"/>
    <cellStyle name="Normal 3 3 3 2 11 2 2" xfId="28043" xr:uid="{00000000-0005-0000-0000-0000726D0000}"/>
    <cellStyle name="Normal 3 3 3 2 11 2 2 2" xfId="28044" xr:uid="{00000000-0005-0000-0000-0000736D0000}"/>
    <cellStyle name="Normal 3 3 3 2 11 2 3" xfId="28045" xr:uid="{00000000-0005-0000-0000-0000746D0000}"/>
    <cellStyle name="Normal 3 3 3 2 11 3" xfId="28046" xr:uid="{00000000-0005-0000-0000-0000756D0000}"/>
    <cellStyle name="Normal 3 3 3 2 11 3 2" xfId="28047" xr:uid="{00000000-0005-0000-0000-0000766D0000}"/>
    <cellStyle name="Normal 3 3 3 2 11 4" xfId="28048" xr:uid="{00000000-0005-0000-0000-0000776D0000}"/>
    <cellStyle name="Normal 3 3 3 2 12" xfId="28049" xr:uid="{00000000-0005-0000-0000-0000786D0000}"/>
    <cellStyle name="Normal 3 3 3 2 12 2" xfId="28050" xr:uid="{00000000-0005-0000-0000-0000796D0000}"/>
    <cellStyle name="Normal 3 3 3 2 12 2 2" xfId="28051" xr:uid="{00000000-0005-0000-0000-00007A6D0000}"/>
    <cellStyle name="Normal 3 3 3 2 12 2 2 2" xfId="28052" xr:uid="{00000000-0005-0000-0000-00007B6D0000}"/>
    <cellStyle name="Normal 3 3 3 2 12 2 3" xfId="28053" xr:uid="{00000000-0005-0000-0000-00007C6D0000}"/>
    <cellStyle name="Normal 3 3 3 2 12 3" xfId="28054" xr:uid="{00000000-0005-0000-0000-00007D6D0000}"/>
    <cellStyle name="Normal 3 3 3 2 12 3 2" xfId="28055" xr:uid="{00000000-0005-0000-0000-00007E6D0000}"/>
    <cellStyle name="Normal 3 3 3 2 12 4" xfId="28056" xr:uid="{00000000-0005-0000-0000-00007F6D0000}"/>
    <cellStyle name="Normal 3 3 3 2 13" xfId="28057" xr:uid="{00000000-0005-0000-0000-0000806D0000}"/>
    <cellStyle name="Normal 3 3 3 2 13 2" xfId="28058" xr:uid="{00000000-0005-0000-0000-0000816D0000}"/>
    <cellStyle name="Normal 3 3 3 2 13 2 2" xfId="28059" xr:uid="{00000000-0005-0000-0000-0000826D0000}"/>
    <cellStyle name="Normal 3 3 3 2 13 3" xfId="28060" xr:uid="{00000000-0005-0000-0000-0000836D0000}"/>
    <cellStyle name="Normal 3 3 3 2 14" xfId="28061" xr:uid="{00000000-0005-0000-0000-0000846D0000}"/>
    <cellStyle name="Normal 3 3 3 2 14 2" xfId="28062" xr:uid="{00000000-0005-0000-0000-0000856D0000}"/>
    <cellStyle name="Normal 3 3 3 2 15" xfId="28063" xr:uid="{00000000-0005-0000-0000-0000866D0000}"/>
    <cellStyle name="Normal 3 3 3 2 15 2" xfId="28064" xr:uid="{00000000-0005-0000-0000-0000876D0000}"/>
    <cellStyle name="Normal 3 3 3 2 16" xfId="28065" xr:uid="{00000000-0005-0000-0000-0000886D0000}"/>
    <cellStyle name="Normal 3 3 3 2 17" xfId="28066" xr:uid="{00000000-0005-0000-0000-0000896D0000}"/>
    <cellStyle name="Normal 3 3 3 2 2" xfId="28067" xr:uid="{00000000-0005-0000-0000-00008A6D0000}"/>
    <cellStyle name="Normal 3 3 3 2 2 10" xfId="28068" xr:uid="{00000000-0005-0000-0000-00008B6D0000}"/>
    <cellStyle name="Normal 3 3 3 2 2 11" xfId="28069" xr:uid="{00000000-0005-0000-0000-00008C6D0000}"/>
    <cellStyle name="Normal 3 3 3 2 2 2" xfId="28070" xr:uid="{00000000-0005-0000-0000-00008D6D0000}"/>
    <cellStyle name="Normal 3 3 3 2 2 2 10" xfId="28071" xr:uid="{00000000-0005-0000-0000-00008E6D0000}"/>
    <cellStyle name="Normal 3 3 3 2 2 2 2" xfId="28072" xr:uid="{00000000-0005-0000-0000-00008F6D0000}"/>
    <cellStyle name="Normal 3 3 3 2 2 2 2 2" xfId="28073" xr:uid="{00000000-0005-0000-0000-0000906D0000}"/>
    <cellStyle name="Normal 3 3 3 2 2 2 2 2 2" xfId="28074" xr:uid="{00000000-0005-0000-0000-0000916D0000}"/>
    <cellStyle name="Normal 3 3 3 2 2 2 2 2 2 2" xfId="28075" xr:uid="{00000000-0005-0000-0000-0000926D0000}"/>
    <cellStyle name="Normal 3 3 3 2 2 2 2 2 2 2 2" xfId="28076" xr:uid="{00000000-0005-0000-0000-0000936D0000}"/>
    <cellStyle name="Normal 3 3 3 2 2 2 2 2 2 2 2 2" xfId="28077" xr:uid="{00000000-0005-0000-0000-0000946D0000}"/>
    <cellStyle name="Normal 3 3 3 2 2 2 2 2 2 2 3" xfId="28078" xr:uid="{00000000-0005-0000-0000-0000956D0000}"/>
    <cellStyle name="Normal 3 3 3 2 2 2 2 2 2 3" xfId="28079" xr:uid="{00000000-0005-0000-0000-0000966D0000}"/>
    <cellStyle name="Normal 3 3 3 2 2 2 2 2 2 3 2" xfId="28080" xr:uid="{00000000-0005-0000-0000-0000976D0000}"/>
    <cellStyle name="Normal 3 3 3 2 2 2 2 2 2 4" xfId="28081" xr:uid="{00000000-0005-0000-0000-0000986D0000}"/>
    <cellStyle name="Normal 3 3 3 2 2 2 2 2 3" xfId="28082" xr:uid="{00000000-0005-0000-0000-0000996D0000}"/>
    <cellStyle name="Normal 3 3 3 2 2 2 2 2 3 2" xfId="28083" xr:uid="{00000000-0005-0000-0000-00009A6D0000}"/>
    <cellStyle name="Normal 3 3 3 2 2 2 2 2 3 2 2" xfId="28084" xr:uid="{00000000-0005-0000-0000-00009B6D0000}"/>
    <cellStyle name="Normal 3 3 3 2 2 2 2 2 3 3" xfId="28085" xr:uid="{00000000-0005-0000-0000-00009C6D0000}"/>
    <cellStyle name="Normal 3 3 3 2 2 2 2 2 4" xfId="28086" xr:uid="{00000000-0005-0000-0000-00009D6D0000}"/>
    <cellStyle name="Normal 3 3 3 2 2 2 2 2 4 2" xfId="28087" xr:uid="{00000000-0005-0000-0000-00009E6D0000}"/>
    <cellStyle name="Normal 3 3 3 2 2 2 2 2 5" xfId="28088" xr:uid="{00000000-0005-0000-0000-00009F6D0000}"/>
    <cellStyle name="Normal 3 3 3 2 2 2 2 3" xfId="28089" xr:uid="{00000000-0005-0000-0000-0000A06D0000}"/>
    <cellStyle name="Normal 3 3 3 2 2 2 2 3 2" xfId="28090" xr:uid="{00000000-0005-0000-0000-0000A16D0000}"/>
    <cellStyle name="Normal 3 3 3 2 2 2 2 3 2 2" xfId="28091" xr:uid="{00000000-0005-0000-0000-0000A26D0000}"/>
    <cellStyle name="Normal 3 3 3 2 2 2 2 3 2 2 2" xfId="28092" xr:uid="{00000000-0005-0000-0000-0000A36D0000}"/>
    <cellStyle name="Normal 3 3 3 2 2 2 2 3 2 3" xfId="28093" xr:uid="{00000000-0005-0000-0000-0000A46D0000}"/>
    <cellStyle name="Normal 3 3 3 2 2 2 2 3 3" xfId="28094" xr:uid="{00000000-0005-0000-0000-0000A56D0000}"/>
    <cellStyle name="Normal 3 3 3 2 2 2 2 3 3 2" xfId="28095" xr:uid="{00000000-0005-0000-0000-0000A66D0000}"/>
    <cellStyle name="Normal 3 3 3 2 2 2 2 3 4" xfId="28096" xr:uid="{00000000-0005-0000-0000-0000A76D0000}"/>
    <cellStyle name="Normal 3 3 3 2 2 2 2 4" xfId="28097" xr:uid="{00000000-0005-0000-0000-0000A86D0000}"/>
    <cellStyle name="Normal 3 3 3 2 2 2 2 4 2" xfId="28098" xr:uid="{00000000-0005-0000-0000-0000A96D0000}"/>
    <cellStyle name="Normal 3 3 3 2 2 2 2 4 2 2" xfId="28099" xr:uid="{00000000-0005-0000-0000-0000AA6D0000}"/>
    <cellStyle name="Normal 3 3 3 2 2 2 2 4 2 2 2" xfId="28100" xr:uid="{00000000-0005-0000-0000-0000AB6D0000}"/>
    <cellStyle name="Normal 3 3 3 2 2 2 2 4 2 3" xfId="28101" xr:uid="{00000000-0005-0000-0000-0000AC6D0000}"/>
    <cellStyle name="Normal 3 3 3 2 2 2 2 4 3" xfId="28102" xr:uid="{00000000-0005-0000-0000-0000AD6D0000}"/>
    <cellStyle name="Normal 3 3 3 2 2 2 2 4 3 2" xfId="28103" xr:uid="{00000000-0005-0000-0000-0000AE6D0000}"/>
    <cellStyle name="Normal 3 3 3 2 2 2 2 4 4" xfId="28104" xr:uid="{00000000-0005-0000-0000-0000AF6D0000}"/>
    <cellStyle name="Normal 3 3 3 2 2 2 2 5" xfId="28105" xr:uid="{00000000-0005-0000-0000-0000B06D0000}"/>
    <cellStyle name="Normal 3 3 3 2 2 2 2 5 2" xfId="28106" xr:uid="{00000000-0005-0000-0000-0000B16D0000}"/>
    <cellStyle name="Normal 3 3 3 2 2 2 2 5 2 2" xfId="28107" xr:uid="{00000000-0005-0000-0000-0000B26D0000}"/>
    <cellStyle name="Normal 3 3 3 2 2 2 2 5 3" xfId="28108" xr:uid="{00000000-0005-0000-0000-0000B36D0000}"/>
    <cellStyle name="Normal 3 3 3 2 2 2 2 6" xfId="28109" xr:uid="{00000000-0005-0000-0000-0000B46D0000}"/>
    <cellStyle name="Normal 3 3 3 2 2 2 2 6 2" xfId="28110" xr:uid="{00000000-0005-0000-0000-0000B56D0000}"/>
    <cellStyle name="Normal 3 3 3 2 2 2 2 7" xfId="28111" xr:uid="{00000000-0005-0000-0000-0000B66D0000}"/>
    <cellStyle name="Normal 3 3 3 2 2 2 2 7 2" xfId="28112" xr:uid="{00000000-0005-0000-0000-0000B76D0000}"/>
    <cellStyle name="Normal 3 3 3 2 2 2 2 8" xfId="28113" xr:uid="{00000000-0005-0000-0000-0000B86D0000}"/>
    <cellStyle name="Normal 3 3 3 2 2 2 3" xfId="28114" xr:uid="{00000000-0005-0000-0000-0000B96D0000}"/>
    <cellStyle name="Normal 3 3 3 2 2 2 3 2" xfId="28115" xr:uid="{00000000-0005-0000-0000-0000BA6D0000}"/>
    <cellStyle name="Normal 3 3 3 2 2 2 3 2 2" xfId="28116" xr:uid="{00000000-0005-0000-0000-0000BB6D0000}"/>
    <cellStyle name="Normal 3 3 3 2 2 2 3 2 2 2" xfId="28117" xr:uid="{00000000-0005-0000-0000-0000BC6D0000}"/>
    <cellStyle name="Normal 3 3 3 2 2 2 3 2 2 2 2" xfId="28118" xr:uid="{00000000-0005-0000-0000-0000BD6D0000}"/>
    <cellStyle name="Normal 3 3 3 2 2 2 3 2 2 3" xfId="28119" xr:uid="{00000000-0005-0000-0000-0000BE6D0000}"/>
    <cellStyle name="Normal 3 3 3 2 2 2 3 2 3" xfId="28120" xr:uid="{00000000-0005-0000-0000-0000BF6D0000}"/>
    <cellStyle name="Normal 3 3 3 2 2 2 3 2 3 2" xfId="28121" xr:uid="{00000000-0005-0000-0000-0000C06D0000}"/>
    <cellStyle name="Normal 3 3 3 2 2 2 3 2 4" xfId="28122" xr:uid="{00000000-0005-0000-0000-0000C16D0000}"/>
    <cellStyle name="Normal 3 3 3 2 2 2 3 3" xfId="28123" xr:uid="{00000000-0005-0000-0000-0000C26D0000}"/>
    <cellStyle name="Normal 3 3 3 2 2 2 3 3 2" xfId="28124" xr:uid="{00000000-0005-0000-0000-0000C36D0000}"/>
    <cellStyle name="Normal 3 3 3 2 2 2 3 3 2 2" xfId="28125" xr:uid="{00000000-0005-0000-0000-0000C46D0000}"/>
    <cellStyle name="Normal 3 3 3 2 2 2 3 3 3" xfId="28126" xr:uid="{00000000-0005-0000-0000-0000C56D0000}"/>
    <cellStyle name="Normal 3 3 3 2 2 2 3 4" xfId="28127" xr:uid="{00000000-0005-0000-0000-0000C66D0000}"/>
    <cellStyle name="Normal 3 3 3 2 2 2 3 4 2" xfId="28128" xr:uid="{00000000-0005-0000-0000-0000C76D0000}"/>
    <cellStyle name="Normal 3 3 3 2 2 2 3 5" xfId="28129" xr:uid="{00000000-0005-0000-0000-0000C86D0000}"/>
    <cellStyle name="Normal 3 3 3 2 2 2 4" xfId="28130" xr:uid="{00000000-0005-0000-0000-0000C96D0000}"/>
    <cellStyle name="Normal 3 3 3 2 2 2 4 2" xfId="28131" xr:uid="{00000000-0005-0000-0000-0000CA6D0000}"/>
    <cellStyle name="Normal 3 3 3 2 2 2 4 2 2" xfId="28132" xr:uid="{00000000-0005-0000-0000-0000CB6D0000}"/>
    <cellStyle name="Normal 3 3 3 2 2 2 4 2 2 2" xfId="28133" xr:uid="{00000000-0005-0000-0000-0000CC6D0000}"/>
    <cellStyle name="Normal 3 3 3 2 2 2 4 2 3" xfId="28134" xr:uid="{00000000-0005-0000-0000-0000CD6D0000}"/>
    <cellStyle name="Normal 3 3 3 2 2 2 4 3" xfId="28135" xr:uid="{00000000-0005-0000-0000-0000CE6D0000}"/>
    <cellStyle name="Normal 3 3 3 2 2 2 4 3 2" xfId="28136" xr:uid="{00000000-0005-0000-0000-0000CF6D0000}"/>
    <cellStyle name="Normal 3 3 3 2 2 2 4 4" xfId="28137" xr:uid="{00000000-0005-0000-0000-0000D06D0000}"/>
    <cellStyle name="Normal 3 3 3 2 2 2 5" xfId="28138" xr:uid="{00000000-0005-0000-0000-0000D16D0000}"/>
    <cellStyle name="Normal 3 3 3 2 2 2 5 2" xfId="28139" xr:uid="{00000000-0005-0000-0000-0000D26D0000}"/>
    <cellStyle name="Normal 3 3 3 2 2 2 5 2 2" xfId="28140" xr:uid="{00000000-0005-0000-0000-0000D36D0000}"/>
    <cellStyle name="Normal 3 3 3 2 2 2 5 2 2 2" xfId="28141" xr:uid="{00000000-0005-0000-0000-0000D46D0000}"/>
    <cellStyle name="Normal 3 3 3 2 2 2 5 2 3" xfId="28142" xr:uid="{00000000-0005-0000-0000-0000D56D0000}"/>
    <cellStyle name="Normal 3 3 3 2 2 2 5 3" xfId="28143" xr:uid="{00000000-0005-0000-0000-0000D66D0000}"/>
    <cellStyle name="Normal 3 3 3 2 2 2 5 3 2" xfId="28144" xr:uid="{00000000-0005-0000-0000-0000D76D0000}"/>
    <cellStyle name="Normal 3 3 3 2 2 2 5 4" xfId="28145" xr:uid="{00000000-0005-0000-0000-0000D86D0000}"/>
    <cellStyle name="Normal 3 3 3 2 2 2 6" xfId="28146" xr:uid="{00000000-0005-0000-0000-0000D96D0000}"/>
    <cellStyle name="Normal 3 3 3 2 2 2 6 2" xfId="28147" xr:uid="{00000000-0005-0000-0000-0000DA6D0000}"/>
    <cellStyle name="Normal 3 3 3 2 2 2 6 2 2" xfId="28148" xr:uid="{00000000-0005-0000-0000-0000DB6D0000}"/>
    <cellStyle name="Normal 3 3 3 2 2 2 6 3" xfId="28149" xr:uid="{00000000-0005-0000-0000-0000DC6D0000}"/>
    <cellStyle name="Normal 3 3 3 2 2 2 7" xfId="28150" xr:uid="{00000000-0005-0000-0000-0000DD6D0000}"/>
    <cellStyle name="Normal 3 3 3 2 2 2 7 2" xfId="28151" xr:uid="{00000000-0005-0000-0000-0000DE6D0000}"/>
    <cellStyle name="Normal 3 3 3 2 2 2 8" xfId="28152" xr:uid="{00000000-0005-0000-0000-0000DF6D0000}"/>
    <cellStyle name="Normal 3 3 3 2 2 2 8 2" xfId="28153" xr:uid="{00000000-0005-0000-0000-0000E06D0000}"/>
    <cellStyle name="Normal 3 3 3 2 2 2 9" xfId="28154" xr:uid="{00000000-0005-0000-0000-0000E16D0000}"/>
    <cellStyle name="Normal 3 3 3 2 2 3" xfId="28155" xr:uid="{00000000-0005-0000-0000-0000E26D0000}"/>
    <cellStyle name="Normal 3 3 3 2 2 3 2" xfId="28156" xr:uid="{00000000-0005-0000-0000-0000E36D0000}"/>
    <cellStyle name="Normal 3 3 3 2 2 3 2 2" xfId="28157" xr:uid="{00000000-0005-0000-0000-0000E46D0000}"/>
    <cellStyle name="Normal 3 3 3 2 2 3 2 2 2" xfId="28158" xr:uid="{00000000-0005-0000-0000-0000E56D0000}"/>
    <cellStyle name="Normal 3 3 3 2 2 3 2 2 2 2" xfId="28159" xr:uid="{00000000-0005-0000-0000-0000E66D0000}"/>
    <cellStyle name="Normal 3 3 3 2 2 3 2 2 2 2 2" xfId="28160" xr:uid="{00000000-0005-0000-0000-0000E76D0000}"/>
    <cellStyle name="Normal 3 3 3 2 2 3 2 2 2 3" xfId="28161" xr:uid="{00000000-0005-0000-0000-0000E86D0000}"/>
    <cellStyle name="Normal 3 3 3 2 2 3 2 2 3" xfId="28162" xr:uid="{00000000-0005-0000-0000-0000E96D0000}"/>
    <cellStyle name="Normal 3 3 3 2 2 3 2 2 3 2" xfId="28163" xr:uid="{00000000-0005-0000-0000-0000EA6D0000}"/>
    <cellStyle name="Normal 3 3 3 2 2 3 2 2 4" xfId="28164" xr:uid="{00000000-0005-0000-0000-0000EB6D0000}"/>
    <cellStyle name="Normal 3 3 3 2 2 3 2 3" xfId="28165" xr:uid="{00000000-0005-0000-0000-0000EC6D0000}"/>
    <cellStyle name="Normal 3 3 3 2 2 3 2 3 2" xfId="28166" xr:uid="{00000000-0005-0000-0000-0000ED6D0000}"/>
    <cellStyle name="Normal 3 3 3 2 2 3 2 3 2 2" xfId="28167" xr:uid="{00000000-0005-0000-0000-0000EE6D0000}"/>
    <cellStyle name="Normal 3 3 3 2 2 3 2 3 3" xfId="28168" xr:uid="{00000000-0005-0000-0000-0000EF6D0000}"/>
    <cellStyle name="Normal 3 3 3 2 2 3 2 4" xfId="28169" xr:uid="{00000000-0005-0000-0000-0000F06D0000}"/>
    <cellStyle name="Normal 3 3 3 2 2 3 2 4 2" xfId="28170" xr:uid="{00000000-0005-0000-0000-0000F16D0000}"/>
    <cellStyle name="Normal 3 3 3 2 2 3 2 5" xfId="28171" xr:uid="{00000000-0005-0000-0000-0000F26D0000}"/>
    <cellStyle name="Normal 3 3 3 2 2 3 3" xfId="28172" xr:uid="{00000000-0005-0000-0000-0000F36D0000}"/>
    <cellStyle name="Normal 3 3 3 2 2 3 3 2" xfId="28173" xr:uid="{00000000-0005-0000-0000-0000F46D0000}"/>
    <cellStyle name="Normal 3 3 3 2 2 3 3 2 2" xfId="28174" xr:uid="{00000000-0005-0000-0000-0000F56D0000}"/>
    <cellStyle name="Normal 3 3 3 2 2 3 3 2 2 2" xfId="28175" xr:uid="{00000000-0005-0000-0000-0000F66D0000}"/>
    <cellStyle name="Normal 3 3 3 2 2 3 3 2 3" xfId="28176" xr:uid="{00000000-0005-0000-0000-0000F76D0000}"/>
    <cellStyle name="Normal 3 3 3 2 2 3 3 3" xfId="28177" xr:uid="{00000000-0005-0000-0000-0000F86D0000}"/>
    <cellStyle name="Normal 3 3 3 2 2 3 3 3 2" xfId="28178" xr:uid="{00000000-0005-0000-0000-0000F96D0000}"/>
    <cellStyle name="Normal 3 3 3 2 2 3 3 4" xfId="28179" xr:uid="{00000000-0005-0000-0000-0000FA6D0000}"/>
    <cellStyle name="Normal 3 3 3 2 2 3 4" xfId="28180" xr:uid="{00000000-0005-0000-0000-0000FB6D0000}"/>
    <cellStyle name="Normal 3 3 3 2 2 3 4 2" xfId="28181" xr:uid="{00000000-0005-0000-0000-0000FC6D0000}"/>
    <cellStyle name="Normal 3 3 3 2 2 3 4 2 2" xfId="28182" xr:uid="{00000000-0005-0000-0000-0000FD6D0000}"/>
    <cellStyle name="Normal 3 3 3 2 2 3 4 2 2 2" xfId="28183" xr:uid="{00000000-0005-0000-0000-0000FE6D0000}"/>
    <cellStyle name="Normal 3 3 3 2 2 3 4 2 3" xfId="28184" xr:uid="{00000000-0005-0000-0000-0000FF6D0000}"/>
    <cellStyle name="Normal 3 3 3 2 2 3 4 3" xfId="28185" xr:uid="{00000000-0005-0000-0000-0000006E0000}"/>
    <cellStyle name="Normal 3 3 3 2 2 3 4 3 2" xfId="28186" xr:uid="{00000000-0005-0000-0000-0000016E0000}"/>
    <cellStyle name="Normal 3 3 3 2 2 3 4 4" xfId="28187" xr:uid="{00000000-0005-0000-0000-0000026E0000}"/>
    <cellStyle name="Normal 3 3 3 2 2 3 5" xfId="28188" xr:uid="{00000000-0005-0000-0000-0000036E0000}"/>
    <cellStyle name="Normal 3 3 3 2 2 3 5 2" xfId="28189" xr:uid="{00000000-0005-0000-0000-0000046E0000}"/>
    <cellStyle name="Normal 3 3 3 2 2 3 5 2 2" xfId="28190" xr:uid="{00000000-0005-0000-0000-0000056E0000}"/>
    <cellStyle name="Normal 3 3 3 2 2 3 5 3" xfId="28191" xr:uid="{00000000-0005-0000-0000-0000066E0000}"/>
    <cellStyle name="Normal 3 3 3 2 2 3 6" xfId="28192" xr:uid="{00000000-0005-0000-0000-0000076E0000}"/>
    <cellStyle name="Normal 3 3 3 2 2 3 6 2" xfId="28193" xr:uid="{00000000-0005-0000-0000-0000086E0000}"/>
    <cellStyle name="Normal 3 3 3 2 2 3 7" xfId="28194" xr:uid="{00000000-0005-0000-0000-0000096E0000}"/>
    <cellStyle name="Normal 3 3 3 2 2 3 7 2" xfId="28195" xr:uid="{00000000-0005-0000-0000-00000A6E0000}"/>
    <cellStyle name="Normal 3 3 3 2 2 3 8" xfId="28196" xr:uid="{00000000-0005-0000-0000-00000B6E0000}"/>
    <cellStyle name="Normal 3 3 3 2 2 4" xfId="28197" xr:uid="{00000000-0005-0000-0000-00000C6E0000}"/>
    <cellStyle name="Normal 3 3 3 2 2 4 2" xfId="28198" xr:uid="{00000000-0005-0000-0000-00000D6E0000}"/>
    <cellStyle name="Normal 3 3 3 2 2 4 2 2" xfId="28199" xr:uid="{00000000-0005-0000-0000-00000E6E0000}"/>
    <cellStyle name="Normal 3 3 3 2 2 4 2 2 2" xfId="28200" xr:uid="{00000000-0005-0000-0000-00000F6E0000}"/>
    <cellStyle name="Normal 3 3 3 2 2 4 2 2 2 2" xfId="28201" xr:uid="{00000000-0005-0000-0000-0000106E0000}"/>
    <cellStyle name="Normal 3 3 3 2 2 4 2 2 3" xfId="28202" xr:uid="{00000000-0005-0000-0000-0000116E0000}"/>
    <cellStyle name="Normal 3 3 3 2 2 4 2 3" xfId="28203" xr:uid="{00000000-0005-0000-0000-0000126E0000}"/>
    <cellStyle name="Normal 3 3 3 2 2 4 2 3 2" xfId="28204" xr:uid="{00000000-0005-0000-0000-0000136E0000}"/>
    <cellStyle name="Normal 3 3 3 2 2 4 2 4" xfId="28205" xr:uid="{00000000-0005-0000-0000-0000146E0000}"/>
    <cellStyle name="Normal 3 3 3 2 2 4 3" xfId="28206" xr:uid="{00000000-0005-0000-0000-0000156E0000}"/>
    <cellStyle name="Normal 3 3 3 2 2 4 3 2" xfId="28207" xr:uid="{00000000-0005-0000-0000-0000166E0000}"/>
    <cellStyle name="Normal 3 3 3 2 2 4 3 2 2" xfId="28208" xr:uid="{00000000-0005-0000-0000-0000176E0000}"/>
    <cellStyle name="Normal 3 3 3 2 2 4 3 3" xfId="28209" xr:uid="{00000000-0005-0000-0000-0000186E0000}"/>
    <cellStyle name="Normal 3 3 3 2 2 4 4" xfId="28210" xr:uid="{00000000-0005-0000-0000-0000196E0000}"/>
    <cellStyle name="Normal 3 3 3 2 2 4 4 2" xfId="28211" xr:uid="{00000000-0005-0000-0000-00001A6E0000}"/>
    <cellStyle name="Normal 3 3 3 2 2 4 5" xfId="28212" xr:uid="{00000000-0005-0000-0000-00001B6E0000}"/>
    <cellStyle name="Normal 3 3 3 2 2 5" xfId="28213" xr:uid="{00000000-0005-0000-0000-00001C6E0000}"/>
    <cellStyle name="Normal 3 3 3 2 2 5 2" xfId="28214" xr:uid="{00000000-0005-0000-0000-00001D6E0000}"/>
    <cellStyle name="Normal 3 3 3 2 2 5 2 2" xfId="28215" xr:uid="{00000000-0005-0000-0000-00001E6E0000}"/>
    <cellStyle name="Normal 3 3 3 2 2 5 2 2 2" xfId="28216" xr:uid="{00000000-0005-0000-0000-00001F6E0000}"/>
    <cellStyle name="Normal 3 3 3 2 2 5 2 3" xfId="28217" xr:uid="{00000000-0005-0000-0000-0000206E0000}"/>
    <cellStyle name="Normal 3 3 3 2 2 5 3" xfId="28218" xr:uid="{00000000-0005-0000-0000-0000216E0000}"/>
    <cellStyle name="Normal 3 3 3 2 2 5 3 2" xfId="28219" xr:uid="{00000000-0005-0000-0000-0000226E0000}"/>
    <cellStyle name="Normal 3 3 3 2 2 5 4" xfId="28220" xr:uid="{00000000-0005-0000-0000-0000236E0000}"/>
    <cellStyle name="Normal 3 3 3 2 2 6" xfId="28221" xr:uid="{00000000-0005-0000-0000-0000246E0000}"/>
    <cellStyle name="Normal 3 3 3 2 2 6 2" xfId="28222" xr:uid="{00000000-0005-0000-0000-0000256E0000}"/>
    <cellStyle name="Normal 3 3 3 2 2 6 2 2" xfId="28223" xr:uid="{00000000-0005-0000-0000-0000266E0000}"/>
    <cellStyle name="Normal 3 3 3 2 2 6 2 2 2" xfId="28224" xr:uid="{00000000-0005-0000-0000-0000276E0000}"/>
    <cellStyle name="Normal 3 3 3 2 2 6 2 3" xfId="28225" xr:uid="{00000000-0005-0000-0000-0000286E0000}"/>
    <cellStyle name="Normal 3 3 3 2 2 6 3" xfId="28226" xr:uid="{00000000-0005-0000-0000-0000296E0000}"/>
    <cellStyle name="Normal 3 3 3 2 2 6 3 2" xfId="28227" xr:uid="{00000000-0005-0000-0000-00002A6E0000}"/>
    <cellStyle name="Normal 3 3 3 2 2 6 4" xfId="28228" xr:uid="{00000000-0005-0000-0000-00002B6E0000}"/>
    <cellStyle name="Normal 3 3 3 2 2 7" xfId="28229" xr:uid="{00000000-0005-0000-0000-00002C6E0000}"/>
    <cellStyle name="Normal 3 3 3 2 2 7 2" xfId="28230" xr:uid="{00000000-0005-0000-0000-00002D6E0000}"/>
    <cellStyle name="Normal 3 3 3 2 2 7 2 2" xfId="28231" xr:uid="{00000000-0005-0000-0000-00002E6E0000}"/>
    <cellStyle name="Normal 3 3 3 2 2 7 3" xfId="28232" xr:uid="{00000000-0005-0000-0000-00002F6E0000}"/>
    <cellStyle name="Normal 3 3 3 2 2 8" xfId="28233" xr:uid="{00000000-0005-0000-0000-0000306E0000}"/>
    <cellStyle name="Normal 3 3 3 2 2 8 2" xfId="28234" xr:uid="{00000000-0005-0000-0000-0000316E0000}"/>
    <cellStyle name="Normal 3 3 3 2 2 9" xfId="28235" xr:uid="{00000000-0005-0000-0000-0000326E0000}"/>
    <cellStyle name="Normal 3 3 3 2 2 9 2" xfId="28236" xr:uid="{00000000-0005-0000-0000-0000336E0000}"/>
    <cellStyle name="Normal 3 3 3 2 3" xfId="28237" xr:uid="{00000000-0005-0000-0000-0000346E0000}"/>
    <cellStyle name="Normal 3 3 3 2 3 10" xfId="28238" xr:uid="{00000000-0005-0000-0000-0000356E0000}"/>
    <cellStyle name="Normal 3 3 3 2 3 11" xfId="28239" xr:uid="{00000000-0005-0000-0000-0000366E0000}"/>
    <cellStyle name="Normal 3 3 3 2 3 2" xfId="28240" xr:uid="{00000000-0005-0000-0000-0000376E0000}"/>
    <cellStyle name="Normal 3 3 3 2 3 2 10" xfId="28241" xr:uid="{00000000-0005-0000-0000-0000386E0000}"/>
    <cellStyle name="Normal 3 3 3 2 3 2 2" xfId="28242" xr:uid="{00000000-0005-0000-0000-0000396E0000}"/>
    <cellStyle name="Normal 3 3 3 2 3 2 2 2" xfId="28243" xr:uid="{00000000-0005-0000-0000-00003A6E0000}"/>
    <cellStyle name="Normal 3 3 3 2 3 2 2 2 2" xfId="28244" xr:uid="{00000000-0005-0000-0000-00003B6E0000}"/>
    <cellStyle name="Normal 3 3 3 2 3 2 2 2 2 2" xfId="28245" xr:uid="{00000000-0005-0000-0000-00003C6E0000}"/>
    <cellStyle name="Normal 3 3 3 2 3 2 2 2 2 2 2" xfId="28246" xr:uid="{00000000-0005-0000-0000-00003D6E0000}"/>
    <cellStyle name="Normal 3 3 3 2 3 2 2 2 2 2 2 2" xfId="28247" xr:uid="{00000000-0005-0000-0000-00003E6E0000}"/>
    <cellStyle name="Normal 3 3 3 2 3 2 2 2 2 2 3" xfId="28248" xr:uid="{00000000-0005-0000-0000-00003F6E0000}"/>
    <cellStyle name="Normal 3 3 3 2 3 2 2 2 2 3" xfId="28249" xr:uid="{00000000-0005-0000-0000-0000406E0000}"/>
    <cellStyle name="Normal 3 3 3 2 3 2 2 2 2 3 2" xfId="28250" xr:uid="{00000000-0005-0000-0000-0000416E0000}"/>
    <cellStyle name="Normal 3 3 3 2 3 2 2 2 2 4" xfId="28251" xr:uid="{00000000-0005-0000-0000-0000426E0000}"/>
    <cellStyle name="Normal 3 3 3 2 3 2 2 2 3" xfId="28252" xr:uid="{00000000-0005-0000-0000-0000436E0000}"/>
    <cellStyle name="Normal 3 3 3 2 3 2 2 2 3 2" xfId="28253" xr:uid="{00000000-0005-0000-0000-0000446E0000}"/>
    <cellStyle name="Normal 3 3 3 2 3 2 2 2 3 2 2" xfId="28254" xr:uid="{00000000-0005-0000-0000-0000456E0000}"/>
    <cellStyle name="Normal 3 3 3 2 3 2 2 2 3 3" xfId="28255" xr:uid="{00000000-0005-0000-0000-0000466E0000}"/>
    <cellStyle name="Normal 3 3 3 2 3 2 2 2 4" xfId="28256" xr:uid="{00000000-0005-0000-0000-0000476E0000}"/>
    <cellStyle name="Normal 3 3 3 2 3 2 2 2 4 2" xfId="28257" xr:uid="{00000000-0005-0000-0000-0000486E0000}"/>
    <cellStyle name="Normal 3 3 3 2 3 2 2 2 5" xfId="28258" xr:uid="{00000000-0005-0000-0000-0000496E0000}"/>
    <cellStyle name="Normal 3 3 3 2 3 2 2 3" xfId="28259" xr:uid="{00000000-0005-0000-0000-00004A6E0000}"/>
    <cellStyle name="Normal 3 3 3 2 3 2 2 3 2" xfId="28260" xr:uid="{00000000-0005-0000-0000-00004B6E0000}"/>
    <cellStyle name="Normal 3 3 3 2 3 2 2 3 2 2" xfId="28261" xr:uid="{00000000-0005-0000-0000-00004C6E0000}"/>
    <cellStyle name="Normal 3 3 3 2 3 2 2 3 2 2 2" xfId="28262" xr:uid="{00000000-0005-0000-0000-00004D6E0000}"/>
    <cellStyle name="Normal 3 3 3 2 3 2 2 3 2 3" xfId="28263" xr:uid="{00000000-0005-0000-0000-00004E6E0000}"/>
    <cellStyle name="Normal 3 3 3 2 3 2 2 3 3" xfId="28264" xr:uid="{00000000-0005-0000-0000-00004F6E0000}"/>
    <cellStyle name="Normal 3 3 3 2 3 2 2 3 3 2" xfId="28265" xr:uid="{00000000-0005-0000-0000-0000506E0000}"/>
    <cellStyle name="Normal 3 3 3 2 3 2 2 3 4" xfId="28266" xr:uid="{00000000-0005-0000-0000-0000516E0000}"/>
    <cellStyle name="Normal 3 3 3 2 3 2 2 4" xfId="28267" xr:uid="{00000000-0005-0000-0000-0000526E0000}"/>
    <cellStyle name="Normal 3 3 3 2 3 2 2 4 2" xfId="28268" xr:uid="{00000000-0005-0000-0000-0000536E0000}"/>
    <cellStyle name="Normal 3 3 3 2 3 2 2 4 2 2" xfId="28269" xr:uid="{00000000-0005-0000-0000-0000546E0000}"/>
    <cellStyle name="Normal 3 3 3 2 3 2 2 4 2 2 2" xfId="28270" xr:uid="{00000000-0005-0000-0000-0000556E0000}"/>
    <cellStyle name="Normal 3 3 3 2 3 2 2 4 2 3" xfId="28271" xr:uid="{00000000-0005-0000-0000-0000566E0000}"/>
    <cellStyle name="Normal 3 3 3 2 3 2 2 4 3" xfId="28272" xr:uid="{00000000-0005-0000-0000-0000576E0000}"/>
    <cellStyle name="Normal 3 3 3 2 3 2 2 4 3 2" xfId="28273" xr:uid="{00000000-0005-0000-0000-0000586E0000}"/>
    <cellStyle name="Normal 3 3 3 2 3 2 2 4 4" xfId="28274" xr:uid="{00000000-0005-0000-0000-0000596E0000}"/>
    <cellStyle name="Normal 3 3 3 2 3 2 2 5" xfId="28275" xr:uid="{00000000-0005-0000-0000-00005A6E0000}"/>
    <cellStyle name="Normal 3 3 3 2 3 2 2 5 2" xfId="28276" xr:uid="{00000000-0005-0000-0000-00005B6E0000}"/>
    <cellStyle name="Normal 3 3 3 2 3 2 2 5 2 2" xfId="28277" xr:uid="{00000000-0005-0000-0000-00005C6E0000}"/>
    <cellStyle name="Normal 3 3 3 2 3 2 2 5 3" xfId="28278" xr:uid="{00000000-0005-0000-0000-00005D6E0000}"/>
    <cellStyle name="Normal 3 3 3 2 3 2 2 6" xfId="28279" xr:uid="{00000000-0005-0000-0000-00005E6E0000}"/>
    <cellStyle name="Normal 3 3 3 2 3 2 2 6 2" xfId="28280" xr:uid="{00000000-0005-0000-0000-00005F6E0000}"/>
    <cellStyle name="Normal 3 3 3 2 3 2 2 7" xfId="28281" xr:uid="{00000000-0005-0000-0000-0000606E0000}"/>
    <cellStyle name="Normal 3 3 3 2 3 2 2 7 2" xfId="28282" xr:uid="{00000000-0005-0000-0000-0000616E0000}"/>
    <cellStyle name="Normal 3 3 3 2 3 2 2 8" xfId="28283" xr:uid="{00000000-0005-0000-0000-0000626E0000}"/>
    <cellStyle name="Normal 3 3 3 2 3 2 3" xfId="28284" xr:uid="{00000000-0005-0000-0000-0000636E0000}"/>
    <cellStyle name="Normal 3 3 3 2 3 2 3 2" xfId="28285" xr:uid="{00000000-0005-0000-0000-0000646E0000}"/>
    <cellStyle name="Normal 3 3 3 2 3 2 3 2 2" xfId="28286" xr:uid="{00000000-0005-0000-0000-0000656E0000}"/>
    <cellStyle name="Normal 3 3 3 2 3 2 3 2 2 2" xfId="28287" xr:uid="{00000000-0005-0000-0000-0000666E0000}"/>
    <cellStyle name="Normal 3 3 3 2 3 2 3 2 2 2 2" xfId="28288" xr:uid="{00000000-0005-0000-0000-0000676E0000}"/>
    <cellStyle name="Normal 3 3 3 2 3 2 3 2 2 3" xfId="28289" xr:uid="{00000000-0005-0000-0000-0000686E0000}"/>
    <cellStyle name="Normal 3 3 3 2 3 2 3 2 3" xfId="28290" xr:uid="{00000000-0005-0000-0000-0000696E0000}"/>
    <cellStyle name="Normal 3 3 3 2 3 2 3 2 3 2" xfId="28291" xr:uid="{00000000-0005-0000-0000-00006A6E0000}"/>
    <cellStyle name="Normal 3 3 3 2 3 2 3 2 4" xfId="28292" xr:uid="{00000000-0005-0000-0000-00006B6E0000}"/>
    <cellStyle name="Normal 3 3 3 2 3 2 3 3" xfId="28293" xr:uid="{00000000-0005-0000-0000-00006C6E0000}"/>
    <cellStyle name="Normal 3 3 3 2 3 2 3 3 2" xfId="28294" xr:uid="{00000000-0005-0000-0000-00006D6E0000}"/>
    <cellStyle name="Normal 3 3 3 2 3 2 3 3 2 2" xfId="28295" xr:uid="{00000000-0005-0000-0000-00006E6E0000}"/>
    <cellStyle name="Normal 3 3 3 2 3 2 3 3 3" xfId="28296" xr:uid="{00000000-0005-0000-0000-00006F6E0000}"/>
    <cellStyle name="Normal 3 3 3 2 3 2 3 4" xfId="28297" xr:uid="{00000000-0005-0000-0000-0000706E0000}"/>
    <cellStyle name="Normal 3 3 3 2 3 2 3 4 2" xfId="28298" xr:uid="{00000000-0005-0000-0000-0000716E0000}"/>
    <cellStyle name="Normal 3 3 3 2 3 2 3 5" xfId="28299" xr:uid="{00000000-0005-0000-0000-0000726E0000}"/>
    <cellStyle name="Normal 3 3 3 2 3 2 4" xfId="28300" xr:uid="{00000000-0005-0000-0000-0000736E0000}"/>
    <cellStyle name="Normal 3 3 3 2 3 2 4 2" xfId="28301" xr:uid="{00000000-0005-0000-0000-0000746E0000}"/>
    <cellStyle name="Normal 3 3 3 2 3 2 4 2 2" xfId="28302" xr:uid="{00000000-0005-0000-0000-0000756E0000}"/>
    <cellStyle name="Normal 3 3 3 2 3 2 4 2 2 2" xfId="28303" xr:uid="{00000000-0005-0000-0000-0000766E0000}"/>
    <cellStyle name="Normal 3 3 3 2 3 2 4 2 3" xfId="28304" xr:uid="{00000000-0005-0000-0000-0000776E0000}"/>
    <cellStyle name="Normal 3 3 3 2 3 2 4 3" xfId="28305" xr:uid="{00000000-0005-0000-0000-0000786E0000}"/>
    <cellStyle name="Normal 3 3 3 2 3 2 4 3 2" xfId="28306" xr:uid="{00000000-0005-0000-0000-0000796E0000}"/>
    <cellStyle name="Normal 3 3 3 2 3 2 4 4" xfId="28307" xr:uid="{00000000-0005-0000-0000-00007A6E0000}"/>
    <cellStyle name="Normal 3 3 3 2 3 2 5" xfId="28308" xr:uid="{00000000-0005-0000-0000-00007B6E0000}"/>
    <cellStyle name="Normal 3 3 3 2 3 2 5 2" xfId="28309" xr:uid="{00000000-0005-0000-0000-00007C6E0000}"/>
    <cellStyle name="Normal 3 3 3 2 3 2 5 2 2" xfId="28310" xr:uid="{00000000-0005-0000-0000-00007D6E0000}"/>
    <cellStyle name="Normal 3 3 3 2 3 2 5 2 2 2" xfId="28311" xr:uid="{00000000-0005-0000-0000-00007E6E0000}"/>
    <cellStyle name="Normal 3 3 3 2 3 2 5 2 3" xfId="28312" xr:uid="{00000000-0005-0000-0000-00007F6E0000}"/>
    <cellStyle name="Normal 3 3 3 2 3 2 5 3" xfId="28313" xr:uid="{00000000-0005-0000-0000-0000806E0000}"/>
    <cellStyle name="Normal 3 3 3 2 3 2 5 3 2" xfId="28314" xr:uid="{00000000-0005-0000-0000-0000816E0000}"/>
    <cellStyle name="Normal 3 3 3 2 3 2 5 4" xfId="28315" xr:uid="{00000000-0005-0000-0000-0000826E0000}"/>
    <cellStyle name="Normal 3 3 3 2 3 2 6" xfId="28316" xr:uid="{00000000-0005-0000-0000-0000836E0000}"/>
    <cellStyle name="Normal 3 3 3 2 3 2 6 2" xfId="28317" xr:uid="{00000000-0005-0000-0000-0000846E0000}"/>
    <cellStyle name="Normal 3 3 3 2 3 2 6 2 2" xfId="28318" xr:uid="{00000000-0005-0000-0000-0000856E0000}"/>
    <cellStyle name="Normal 3 3 3 2 3 2 6 3" xfId="28319" xr:uid="{00000000-0005-0000-0000-0000866E0000}"/>
    <cellStyle name="Normal 3 3 3 2 3 2 7" xfId="28320" xr:uid="{00000000-0005-0000-0000-0000876E0000}"/>
    <cellStyle name="Normal 3 3 3 2 3 2 7 2" xfId="28321" xr:uid="{00000000-0005-0000-0000-0000886E0000}"/>
    <cellStyle name="Normal 3 3 3 2 3 2 8" xfId="28322" xr:uid="{00000000-0005-0000-0000-0000896E0000}"/>
    <cellStyle name="Normal 3 3 3 2 3 2 8 2" xfId="28323" xr:uid="{00000000-0005-0000-0000-00008A6E0000}"/>
    <cellStyle name="Normal 3 3 3 2 3 2 9" xfId="28324" xr:uid="{00000000-0005-0000-0000-00008B6E0000}"/>
    <cellStyle name="Normal 3 3 3 2 3 3" xfId="28325" xr:uid="{00000000-0005-0000-0000-00008C6E0000}"/>
    <cellStyle name="Normal 3 3 3 2 3 3 2" xfId="28326" xr:uid="{00000000-0005-0000-0000-00008D6E0000}"/>
    <cellStyle name="Normal 3 3 3 2 3 3 2 2" xfId="28327" xr:uid="{00000000-0005-0000-0000-00008E6E0000}"/>
    <cellStyle name="Normal 3 3 3 2 3 3 2 2 2" xfId="28328" xr:uid="{00000000-0005-0000-0000-00008F6E0000}"/>
    <cellStyle name="Normal 3 3 3 2 3 3 2 2 2 2" xfId="28329" xr:uid="{00000000-0005-0000-0000-0000906E0000}"/>
    <cellStyle name="Normal 3 3 3 2 3 3 2 2 2 2 2" xfId="28330" xr:uid="{00000000-0005-0000-0000-0000916E0000}"/>
    <cellStyle name="Normal 3 3 3 2 3 3 2 2 2 3" xfId="28331" xr:uid="{00000000-0005-0000-0000-0000926E0000}"/>
    <cellStyle name="Normal 3 3 3 2 3 3 2 2 3" xfId="28332" xr:uid="{00000000-0005-0000-0000-0000936E0000}"/>
    <cellStyle name="Normal 3 3 3 2 3 3 2 2 3 2" xfId="28333" xr:uid="{00000000-0005-0000-0000-0000946E0000}"/>
    <cellStyle name="Normal 3 3 3 2 3 3 2 2 4" xfId="28334" xr:uid="{00000000-0005-0000-0000-0000956E0000}"/>
    <cellStyle name="Normal 3 3 3 2 3 3 2 3" xfId="28335" xr:uid="{00000000-0005-0000-0000-0000966E0000}"/>
    <cellStyle name="Normal 3 3 3 2 3 3 2 3 2" xfId="28336" xr:uid="{00000000-0005-0000-0000-0000976E0000}"/>
    <cellStyle name="Normal 3 3 3 2 3 3 2 3 2 2" xfId="28337" xr:uid="{00000000-0005-0000-0000-0000986E0000}"/>
    <cellStyle name="Normal 3 3 3 2 3 3 2 3 3" xfId="28338" xr:uid="{00000000-0005-0000-0000-0000996E0000}"/>
    <cellStyle name="Normal 3 3 3 2 3 3 2 4" xfId="28339" xr:uid="{00000000-0005-0000-0000-00009A6E0000}"/>
    <cellStyle name="Normal 3 3 3 2 3 3 2 4 2" xfId="28340" xr:uid="{00000000-0005-0000-0000-00009B6E0000}"/>
    <cellStyle name="Normal 3 3 3 2 3 3 2 5" xfId="28341" xr:uid="{00000000-0005-0000-0000-00009C6E0000}"/>
    <cellStyle name="Normal 3 3 3 2 3 3 3" xfId="28342" xr:uid="{00000000-0005-0000-0000-00009D6E0000}"/>
    <cellStyle name="Normal 3 3 3 2 3 3 3 2" xfId="28343" xr:uid="{00000000-0005-0000-0000-00009E6E0000}"/>
    <cellStyle name="Normal 3 3 3 2 3 3 3 2 2" xfId="28344" xr:uid="{00000000-0005-0000-0000-00009F6E0000}"/>
    <cellStyle name="Normal 3 3 3 2 3 3 3 2 2 2" xfId="28345" xr:uid="{00000000-0005-0000-0000-0000A06E0000}"/>
    <cellStyle name="Normal 3 3 3 2 3 3 3 2 3" xfId="28346" xr:uid="{00000000-0005-0000-0000-0000A16E0000}"/>
    <cellStyle name="Normal 3 3 3 2 3 3 3 3" xfId="28347" xr:uid="{00000000-0005-0000-0000-0000A26E0000}"/>
    <cellStyle name="Normal 3 3 3 2 3 3 3 3 2" xfId="28348" xr:uid="{00000000-0005-0000-0000-0000A36E0000}"/>
    <cellStyle name="Normal 3 3 3 2 3 3 3 4" xfId="28349" xr:uid="{00000000-0005-0000-0000-0000A46E0000}"/>
    <cellStyle name="Normal 3 3 3 2 3 3 4" xfId="28350" xr:uid="{00000000-0005-0000-0000-0000A56E0000}"/>
    <cellStyle name="Normal 3 3 3 2 3 3 4 2" xfId="28351" xr:uid="{00000000-0005-0000-0000-0000A66E0000}"/>
    <cellStyle name="Normal 3 3 3 2 3 3 4 2 2" xfId="28352" xr:uid="{00000000-0005-0000-0000-0000A76E0000}"/>
    <cellStyle name="Normal 3 3 3 2 3 3 4 2 2 2" xfId="28353" xr:uid="{00000000-0005-0000-0000-0000A86E0000}"/>
    <cellStyle name="Normal 3 3 3 2 3 3 4 2 3" xfId="28354" xr:uid="{00000000-0005-0000-0000-0000A96E0000}"/>
    <cellStyle name="Normal 3 3 3 2 3 3 4 3" xfId="28355" xr:uid="{00000000-0005-0000-0000-0000AA6E0000}"/>
    <cellStyle name="Normal 3 3 3 2 3 3 4 3 2" xfId="28356" xr:uid="{00000000-0005-0000-0000-0000AB6E0000}"/>
    <cellStyle name="Normal 3 3 3 2 3 3 4 4" xfId="28357" xr:uid="{00000000-0005-0000-0000-0000AC6E0000}"/>
    <cellStyle name="Normal 3 3 3 2 3 3 5" xfId="28358" xr:uid="{00000000-0005-0000-0000-0000AD6E0000}"/>
    <cellStyle name="Normal 3 3 3 2 3 3 5 2" xfId="28359" xr:uid="{00000000-0005-0000-0000-0000AE6E0000}"/>
    <cellStyle name="Normal 3 3 3 2 3 3 5 2 2" xfId="28360" xr:uid="{00000000-0005-0000-0000-0000AF6E0000}"/>
    <cellStyle name="Normal 3 3 3 2 3 3 5 3" xfId="28361" xr:uid="{00000000-0005-0000-0000-0000B06E0000}"/>
    <cellStyle name="Normal 3 3 3 2 3 3 6" xfId="28362" xr:uid="{00000000-0005-0000-0000-0000B16E0000}"/>
    <cellStyle name="Normal 3 3 3 2 3 3 6 2" xfId="28363" xr:uid="{00000000-0005-0000-0000-0000B26E0000}"/>
    <cellStyle name="Normal 3 3 3 2 3 3 7" xfId="28364" xr:uid="{00000000-0005-0000-0000-0000B36E0000}"/>
    <cellStyle name="Normal 3 3 3 2 3 3 7 2" xfId="28365" xr:uid="{00000000-0005-0000-0000-0000B46E0000}"/>
    <cellStyle name="Normal 3 3 3 2 3 3 8" xfId="28366" xr:uid="{00000000-0005-0000-0000-0000B56E0000}"/>
    <cellStyle name="Normal 3 3 3 2 3 4" xfId="28367" xr:uid="{00000000-0005-0000-0000-0000B66E0000}"/>
    <cellStyle name="Normal 3 3 3 2 3 4 2" xfId="28368" xr:uid="{00000000-0005-0000-0000-0000B76E0000}"/>
    <cellStyle name="Normal 3 3 3 2 3 4 2 2" xfId="28369" xr:uid="{00000000-0005-0000-0000-0000B86E0000}"/>
    <cellStyle name="Normal 3 3 3 2 3 4 2 2 2" xfId="28370" xr:uid="{00000000-0005-0000-0000-0000B96E0000}"/>
    <cellStyle name="Normal 3 3 3 2 3 4 2 2 2 2" xfId="28371" xr:uid="{00000000-0005-0000-0000-0000BA6E0000}"/>
    <cellStyle name="Normal 3 3 3 2 3 4 2 2 3" xfId="28372" xr:uid="{00000000-0005-0000-0000-0000BB6E0000}"/>
    <cellStyle name="Normal 3 3 3 2 3 4 2 3" xfId="28373" xr:uid="{00000000-0005-0000-0000-0000BC6E0000}"/>
    <cellStyle name="Normal 3 3 3 2 3 4 2 3 2" xfId="28374" xr:uid="{00000000-0005-0000-0000-0000BD6E0000}"/>
    <cellStyle name="Normal 3 3 3 2 3 4 2 4" xfId="28375" xr:uid="{00000000-0005-0000-0000-0000BE6E0000}"/>
    <cellStyle name="Normal 3 3 3 2 3 4 3" xfId="28376" xr:uid="{00000000-0005-0000-0000-0000BF6E0000}"/>
    <cellStyle name="Normal 3 3 3 2 3 4 3 2" xfId="28377" xr:uid="{00000000-0005-0000-0000-0000C06E0000}"/>
    <cellStyle name="Normal 3 3 3 2 3 4 3 2 2" xfId="28378" xr:uid="{00000000-0005-0000-0000-0000C16E0000}"/>
    <cellStyle name="Normal 3 3 3 2 3 4 3 3" xfId="28379" xr:uid="{00000000-0005-0000-0000-0000C26E0000}"/>
    <cellStyle name="Normal 3 3 3 2 3 4 4" xfId="28380" xr:uid="{00000000-0005-0000-0000-0000C36E0000}"/>
    <cellStyle name="Normal 3 3 3 2 3 4 4 2" xfId="28381" xr:uid="{00000000-0005-0000-0000-0000C46E0000}"/>
    <cellStyle name="Normal 3 3 3 2 3 4 5" xfId="28382" xr:uid="{00000000-0005-0000-0000-0000C56E0000}"/>
    <cellStyle name="Normal 3 3 3 2 3 5" xfId="28383" xr:uid="{00000000-0005-0000-0000-0000C66E0000}"/>
    <cellStyle name="Normal 3 3 3 2 3 5 2" xfId="28384" xr:uid="{00000000-0005-0000-0000-0000C76E0000}"/>
    <cellStyle name="Normal 3 3 3 2 3 5 2 2" xfId="28385" xr:uid="{00000000-0005-0000-0000-0000C86E0000}"/>
    <cellStyle name="Normal 3 3 3 2 3 5 2 2 2" xfId="28386" xr:uid="{00000000-0005-0000-0000-0000C96E0000}"/>
    <cellStyle name="Normal 3 3 3 2 3 5 2 3" xfId="28387" xr:uid="{00000000-0005-0000-0000-0000CA6E0000}"/>
    <cellStyle name="Normal 3 3 3 2 3 5 3" xfId="28388" xr:uid="{00000000-0005-0000-0000-0000CB6E0000}"/>
    <cellStyle name="Normal 3 3 3 2 3 5 3 2" xfId="28389" xr:uid="{00000000-0005-0000-0000-0000CC6E0000}"/>
    <cellStyle name="Normal 3 3 3 2 3 5 4" xfId="28390" xr:uid="{00000000-0005-0000-0000-0000CD6E0000}"/>
    <cellStyle name="Normal 3 3 3 2 3 6" xfId="28391" xr:uid="{00000000-0005-0000-0000-0000CE6E0000}"/>
    <cellStyle name="Normal 3 3 3 2 3 6 2" xfId="28392" xr:uid="{00000000-0005-0000-0000-0000CF6E0000}"/>
    <cellStyle name="Normal 3 3 3 2 3 6 2 2" xfId="28393" xr:uid="{00000000-0005-0000-0000-0000D06E0000}"/>
    <cellStyle name="Normal 3 3 3 2 3 6 2 2 2" xfId="28394" xr:uid="{00000000-0005-0000-0000-0000D16E0000}"/>
    <cellStyle name="Normal 3 3 3 2 3 6 2 3" xfId="28395" xr:uid="{00000000-0005-0000-0000-0000D26E0000}"/>
    <cellStyle name="Normal 3 3 3 2 3 6 3" xfId="28396" xr:uid="{00000000-0005-0000-0000-0000D36E0000}"/>
    <cellStyle name="Normal 3 3 3 2 3 6 3 2" xfId="28397" xr:uid="{00000000-0005-0000-0000-0000D46E0000}"/>
    <cellStyle name="Normal 3 3 3 2 3 6 4" xfId="28398" xr:uid="{00000000-0005-0000-0000-0000D56E0000}"/>
    <cellStyle name="Normal 3 3 3 2 3 7" xfId="28399" xr:uid="{00000000-0005-0000-0000-0000D66E0000}"/>
    <cellStyle name="Normal 3 3 3 2 3 7 2" xfId="28400" xr:uid="{00000000-0005-0000-0000-0000D76E0000}"/>
    <cellStyle name="Normal 3 3 3 2 3 7 2 2" xfId="28401" xr:uid="{00000000-0005-0000-0000-0000D86E0000}"/>
    <cellStyle name="Normal 3 3 3 2 3 7 3" xfId="28402" xr:uid="{00000000-0005-0000-0000-0000D96E0000}"/>
    <cellStyle name="Normal 3 3 3 2 3 8" xfId="28403" xr:uid="{00000000-0005-0000-0000-0000DA6E0000}"/>
    <cellStyle name="Normal 3 3 3 2 3 8 2" xfId="28404" xr:uid="{00000000-0005-0000-0000-0000DB6E0000}"/>
    <cellStyle name="Normal 3 3 3 2 3 9" xfId="28405" xr:uid="{00000000-0005-0000-0000-0000DC6E0000}"/>
    <cellStyle name="Normal 3 3 3 2 3 9 2" xfId="28406" xr:uid="{00000000-0005-0000-0000-0000DD6E0000}"/>
    <cellStyle name="Normal 3 3 3 2 4" xfId="28407" xr:uid="{00000000-0005-0000-0000-0000DE6E0000}"/>
    <cellStyle name="Normal 3 3 3 2 4 10" xfId="28408" xr:uid="{00000000-0005-0000-0000-0000DF6E0000}"/>
    <cellStyle name="Normal 3 3 3 2 4 11" xfId="28409" xr:uid="{00000000-0005-0000-0000-0000E06E0000}"/>
    <cellStyle name="Normal 3 3 3 2 4 2" xfId="28410" xr:uid="{00000000-0005-0000-0000-0000E16E0000}"/>
    <cellStyle name="Normal 3 3 3 2 4 2 2" xfId="28411" xr:uid="{00000000-0005-0000-0000-0000E26E0000}"/>
    <cellStyle name="Normal 3 3 3 2 4 2 2 2" xfId="28412" xr:uid="{00000000-0005-0000-0000-0000E36E0000}"/>
    <cellStyle name="Normal 3 3 3 2 4 2 2 2 2" xfId="28413" xr:uid="{00000000-0005-0000-0000-0000E46E0000}"/>
    <cellStyle name="Normal 3 3 3 2 4 2 2 2 2 2" xfId="28414" xr:uid="{00000000-0005-0000-0000-0000E56E0000}"/>
    <cellStyle name="Normal 3 3 3 2 4 2 2 2 2 2 2" xfId="28415" xr:uid="{00000000-0005-0000-0000-0000E66E0000}"/>
    <cellStyle name="Normal 3 3 3 2 4 2 2 2 2 2 2 2" xfId="28416" xr:uid="{00000000-0005-0000-0000-0000E76E0000}"/>
    <cellStyle name="Normal 3 3 3 2 4 2 2 2 2 2 3" xfId="28417" xr:uid="{00000000-0005-0000-0000-0000E86E0000}"/>
    <cellStyle name="Normal 3 3 3 2 4 2 2 2 2 3" xfId="28418" xr:uid="{00000000-0005-0000-0000-0000E96E0000}"/>
    <cellStyle name="Normal 3 3 3 2 4 2 2 2 2 3 2" xfId="28419" xr:uid="{00000000-0005-0000-0000-0000EA6E0000}"/>
    <cellStyle name="Normal 3 3 3 2 4 2 2 2 2 4" xfId="28420" xr:uid="{00000000-0005-0000-0000-0000EB6E0000}"/>
    <cellStyle name="Normal 3 3 3 2 4 2 2 2 3" xfId="28421" xr:uid="{00000000-0005-0000-0000-0000EC6E0000}"/>
    <cellStyle name="Normal 3 3 3 2 4 2 2 2 3 2" xfId="28422" xr:uid="{00000000-0005-0000-0000-0000ED6E0000}"/>
    <cellStyle name="Normal 3 3 3 2 4 2 2 2 3 2 2" xfId="28423" xr:uid="{00000000-0005-0000-0000-0000EE6E0000}"/>
    <cellStyle name="Normal 3 3 3 2 4 2 2 2 3 3" xfId="28424" xr:uid="{00000000-0005-0000-0000-0000EF6E0000}"/>
    <cellStyle name="Normal 3 3 3 2 4 2 2 2 4" xfId="28425" xr:uid="{00000000-0005-0000-0000-0000F06E0000}"/>
    <cellStyle name="Normal 3 3 3 2 4 2 2 2 4 2" xfId="28426" xr:uid="{00000000-0005-0000-0000-0000F16E0000}"/>
    <cellStyle name="Normal 3 3 3 2 4 2 2 2 5" xfId="28427" xr:uid="{00000000-0005-0000-0000-0000F26E0000}"/>
    <cellStyle name="Normal 3 3 3 2 4 2 2 3" xfId="28428" xr:uid="{00000000-0005-0000-0000-0000F36E0000}"/>
    <cellStyle name="Normal 3 3 3 2 4 2 2 3 2" xfId="28429" xr:uid="{00000000-0005-0000-0000-0000F46E0000}"/>
    <cellStyle name="Normal 3 3 3 2 4 2 2 3 2 2" xfId="28430" xr:uid="{00000000-0005-0000-0000-0000F56E0000}"/>
    <cellStyle name="Normal 3 3 3 2 4 2 2 3 2 2 2" xfId="28431" xr:uid="{00000000-0005-0000-0000-0000F66E0000}"/>
    <cellStyle name="Normal 3 3 3 2 4 2 2 3 2 3" xfId="28432" xr:uid="{00000000-0005-0000-0000-0000F76E0000}"/>
    <cellStyle name="Normal 3 3 3 2 4 2 2 3 3" xfId="28433" xr:uid="{00000000-0005-0000-0000-0000F86E0000}"/>
    <cellStyle name="Normal 3 3 3 2 4 2 2 3 3 2" xfId="28434" xr:uid="{00000000-0005-0000-0000-0000F96E0000}"/>
    <cellStyle name="Normal 3 3 3 2 4 2 2 3 4" xfId="28435" xr:uid="{00000000-0005-0000-0000-0000FA6E0000}"/>
    <cellStyle name="Normal 3 3 3 2 4 2 2 4" xfId="28436" xr:uid="{00000000-0005-0000-0000-0000FB6E0000}"/>
    <cellStyle name="Normal 3 3 3 2 4 2 2 4 2" xfId="28437" xr:uid="{00000000-0005-0000-0000-0000FC6E0000}"/>
    <cellStyle name="Normal 3 3 3 2 4 2 2 4 2 2" xfId="28438" xr:uid="{00000000-0005-0000-0000-0000FD6E0000}"/>
    <cellStyle name="Normal 3 3 3 2 4 2 2 4 2 2 2" xfId="28439" xr:uid="{00000000-0005-0000-0000-0000FE6E0000}"/>
    <cellStyle name="Normal 3 3 3 2 4 2 2 4 2 3" xfId="28440" xr:uid="{00000000-0005-0000-0000-0000FF6E0000}"/>
    <cellStyle name="Normal 3 3 3 2 4 2 2 4 3" xfId="28441" xr:uid="{00000000-0005-0000-0000-0000006F0000}"/>
    <cellStyle name="Normal 3 3 3 2 4 2 2 4 3 2" xfId="28442" xr:uid="{00000000-0005-0000-0000-0000016F0000}"/>
    <cellStyle name="Normal 3 3 3 2 4 2 2 4 4" xfId="28443" xr:uid="{00000000-0005-0000-0000-0000026F0000}"/>
    <cellStyle name="Normal 3 3 3 2 4 2 2 5" xfId="28444" xr:uid="{00000000-0005-0000-0000-0000036F0000}"/>
    <cellStyle name="Normal 3 3 3 2 4 2 2 5 2" xfId="28445" xr:uid="{00000000-0005-0000-0000-0000046F0000}"/>
    <cellStyle name="Normal 3 3 3 2 4 2 2 5 2 2" xfId="28446" xr:uid="{00000000-0005-0000-0000-0000056F0000}"/>
    <cellStyle name="Normal 3 3 3 2 4 2 2 5 3" xfId="28447" xr:uid="{00000000-0005-0000-0000-0000066F0000}"/>
    <cellStyle name="Normal 3 3 3 2 4 2 2 6" xfId="28448" xr:uid="{00000000-0005-0000-0000-0000076F0000}"/>
    <cellStyle name="Normal 3 3 3 2 4 2 2 6 2" xfId="28449" xr:uid="{00000000-0005-0000-0000-0000086F0000}"/>
    <cellStyle name="Normal 3 3 3 2 4 2 2 7" xfId="28450" xr:uid="{00000000-0005-0000-0000-0000096F0000}"/>
    <cellStyle name="Normal 3 3 3 2 4 2 2 7 2" xfId="28451" xr:uid="{00000000-0005-0000-0000-00000A6F0000}"/>
    <cellStyle name="Normal 3 3 3 2 4 2 2 8" xfId="28452" xr:uid="{00000000-0005-0000-0000-00000B6F0000}"/>
    <cellStyle name="Normal 3 3 3 2 4 2 3" xfId="28453" xr:uid="{00000000-0005-0000-0000-00000C6F0000}"/>
    <cellStyle name="Normal 3 3 3 2 4 2 3 2" xfId="28454" xr:uid="{00000000-0005-0000-0000-00000D6F0000}"/>
    <cellStyle name="Normal 3 3 3 2 4 2 3 2 2" xfId="28455" xr:uid="{00000000-0005-0000-0000-00000E6F0000}"/>
    <cellStyle name="Normal 3 3 3 2 4 2 3 2 2 2" xfId="28456" xr:uid="{00000000-0005-0000-0000-00000F6F0000}"/>
    <cellStyle name="Normal 3 3 3 2 4 2 3 2 2 2 2" xfId="28457" xr:uid="{00000000-0005-0000-0000-0000106F0000}"/>
    <cellStyle name="Normal 3 3 3 2 4 2 3 2 2 3" xfId="28458" xr:uid="{00000000-0005-0000-0000-0000116F0000}"/>
    <cellStyle name="Normal 3 3 3 2 4 2 3 2 3" xfId="28459" xr:uid="{00000000-0005-0000-0000-0000126F0000}"/>
    <cellStyle name="Normal 3 3 3 2 4 2 3 2 3 2" xfId="28460" xr:uid="{00000000-0005-0000-0000-0000136F0000}"/>
    <cellStyle name="Normal 3 3 3 2 4 2 3 2 4" xfId="28461" xr:uid="{00000000-0005-0000-0000-0000146F0000}"/>
    <cellStyle name="Normal 3 3 3 2 4 2 3 3" xfId="28462" xr:uid="{00000000-0005-0000-0000-0000156F0000}"/>
    <cellStyle name="Normal 3 3 3 2 4 2 3 3 2" xfId="28463" xr:uid="{00000000-0005-0000-0000-0000166F0000}"/>
    <cellStyle name="Normal 3 3 3 2 4 2 3 3 2 2" xfId="28464" xr:uid="{00000000-0005-0000-0000-0000176F0000}"/>
    <cellStyle name="Normal 3 3 3 2 4 2 3 3 3" xfId="28465" xr:uid="{00000000-0005-0000-0000-0000186F0000}"/>
    <cellStyle name="Normal 3 3 3 2 4 2 3 4" xfId="28466" xr:uid="{00000000-0005-0000-0000-0000196F0000}"/>
    <cellStyle name="Normal 3 3 3 2 4 2 3 4 2" xfId="28467" xr:uid="{00000000-0005-0000-0000-00001A6F0000}"/>
    <cellStyle name="Normal 3 3 3 2 4 2 3 5" xfId="28468" xr:uid="{00000000-0005-0000-0000-00001B6F0000}"/>
    <cellStyle name="Normal 3 3 3 2 4 2 4" xfId="28469" xr:uid="{00000000-0005-0000-0000-00001C6F0000}"/>
    <cellStyle name="Normal 3 3 3 2 4 2 4 2" xfId="28470" xr:uid="{00000000-0005-0000-0000-00001D6F0000}"/>
    <cellStyle name="Normal 3 3 3 2 4 2 4 2 2" xfId="28471" xr:uid="{00000000-0005-0000-0000-00001E6F0000}"/>
    <cellStyle name="Normal 3 3 3 2 4 2 4 2 2 2" xfId="28472" xr:uid="{00000000-0005-0000-0000-00001F6F0000}"/>
    <cellStyle name="Normal 3 3 3 2 4 2 4 2 3" xfId="28473" xr:uid="{00000000-0005-0000-0000-0000206F0000}"/>
    <cellStyle name="Normal 3 3 3 2 4 2 4 3" xfId="28474" xr:uid="{00000000-0005-0000-0000-0000216F0000}"/>
    <cellStyle name="Normal 3 3 3 2 4 2 4 3 2" xfId="28475" xr:uid="{00000000-0005-0000-0000-0000226F0000}"/>
    <cellStyle name="Normal 3 3 3 2 4 2 4 4" xfId="28476" xr:uid="{00000000-0005-0000-0000-0000236F0000}"/>
    <cellStyle name="Normal 3 3 3 2 4 2 5" xfId="28477" xr:uid="{00000000-0005-0000-0000-0000246F0000}"/>
    <cellStyle name="Normal 3 3 3 2 4 2 5 2" xfId="28478" xr:uid="{00000000-0005-0000-0000-0000256F0000}"/>
    <cellStyle name="Normal 3 3 3 2 4 2 5 2 2" xfId="28479" xr:uid="{00000000-0005-0000-0000-0000266F0000}"/>
    <cellStyle name="Normal 3 3 3 2 4 2 5 2 2 2" xfId="28480" xr:uid="{00000000-0005-0000-0000-0000276F0000}"/>
    <cellStyle name="Normal 3 3 3 2 4 2 5 2 3" xfId="28481" xr:uid="{00000000-0005-0000-0000-0000286F0000}"/>
    <cellStyle name="Normal 3 3 3 2 4 2 5 3" xfId="28482" xr:uid="{00000000-0005-0000-0000-0000296F0000}"/>
    <cellStyle name="Normal 3 3 3 2 4 2 5 3 2" xfId="28483" xr:uid="{00000000-0005-0000-0000-00002A6F0000}"/>
    <cellStyle name="Normal 3 3 3 2 4 2 5 4" xfId="28484" xr:uid="{00000000-0005-0000-0000-00002B6F0000}"/>
    <cellStyle name="Normal 3 3 3 2 4 2 6" xfId="28485" xr:uid="{00000000-0005-0000-0000-00002C6F0000}"/>
    <cellStyle name="Normal 3 3 3 2 4 2 6 2" xfId="28486" xr:uid="{00000000-0005-0000-0000-00002D6F0000}"/>
    <cellStyle name="Normal 3 3 3 2 4 2 6 2 2" xfId="28487" xr:uid="{00000000-0005-0000-0000-00002E6F0000}"/>
    <cellStyle name="Normal 3 3 3 2 4 2 6 3" xfId="28488" xr:uid="{00000000-0005-0000-0000-00002F6F0000}"/>
    <cellStyle name="Normal 3 3 3 2 4 2 7" xfId="28489" xr:uid="{00000000-0005-0000-0000-0000306F0000}"/>
    <cellStyle name="Normal 3 3 3 2 4 2 7 2" xfId="28490" xr:uid="{00000000-0005-0000-0000-0000316F0000}"/>
    <cellStyle name="Normal 3 3 3 2 4 2 8" xfId="28491" xr:uid="{00000000-0005-0000-0000-0000326F0000}"/>
    <cellStyle name="Normal 3 3 3 2 4 2 8 2" xfId="28492" xr:uid="{00000000-0005-0000-0000-0000336F0000}"/>
    <cellStyle name="Normal 3 3 3 2 4 2 9" xfId="28493" xr:uid="{00000000-0005-0000-0000-0000346F0000}"/>
    <cellStyle name="Normal 3 3 3 2 4 3" xfId="28494" xr:uid="{00000000-0005-0000-0000-0000356F0000}"/>
    <cellStyle name="Normal 3 3 3 2 4 3 2" xfId="28495" xr:uid="{00000000-0005-0000-0000-0000366F0000}"/>
    <cellStyle name="Normal 3 3 3 2 4 3 2 2" xfId="28496" xr:uid="{00000000-0005-0000-0000-0000376F0000}"/>
    <cellStyle name="Normal 3 3 3 2 4 3 2 2 2" xfId="28497" xr:uid="{00000000-0005-0000-0000-0000386F0000}"/>
    <cellStyle name="Normal 3 3 3 2 4 3 2 2 2 2" xfId="28498" xr:uid="{00000000-0005-0000-0000-0000396F0000}"/>
    <cellStyle name="Normal 3 3 3 2 4 3 2 2 2 2 2" xfId="28499" xr:uid="{00000000-0005-0000-0000-00003A6F0000}"/>
    <cellStyle name="Normal 3 3 3 2 4 3 2 2 2 3" xfId="28500" xr:uid="{00000000-0005-0000-0000-00003B6F0000}"/>
    <cellStyle name="Normal 3 3 3 2 4 3 2 2 3" xfId="28501" xr:uid="{00000000-0005-0000-0000-00003C6F0000}"/>
    <cellStyle name="Normal 3 3 3 2 4 3 2 2 3 2" xfId="28502" xr:uid="{00000000-0005-0000-0000-00003D6F0000}"/>
    <cellStyle name="Normal 3 3 3 2 4 3 2 2 4" xfId="28503" xr:uid="{00000000-0005-0000-0000-00003E6F0000}"/>
    <cellStyle name="Normal 3 3 3 2 4 3 2 3" xfId="28504" xr:uid="{00000000-0005-0000-0000-00003F6F0000}"/>
    <cellStyle name="Normal 3 3 3 2 4 3 2 3 2" xfId="28505" xr:uid="{00000000-0005-0000-0000-0000406F0000}"/>
    <cellStyle name="Normal 3 3 3 2 4 3 2 3 2 2" xfId="28506" xr:uid="{00000000-0005-0000-0000-0000416F0000}"/>
    <cellStyle name="Normal 3 3 3 2 4 3 2 3 3" xfId="28507" xr:uid="{00000000-0005-0000-0000-0000426F0000}"/>
    <cellStyle name="Normal 3 3 3 2 4 3 2 4" xfId="28508" xr:uid="{00000000-0005-0000-0000-0000436F0000}"/>
    <cellStyle name="Normal 3 3 3 2 4 3 2 4 2" xfId="28509" xr:uid="{00000000-0005-0000-0000-0000446F0000}"/>
    <cellStyle name="Normal 3 3 3 2 4 3 2 5" xfId="28510" xr:uid="{00000000-0005-0000-0000-0000456F0000}"/>
    <cellStyle name="Normal 3 3 3 2 4 3 3" xfId="28511" xr:uid="{00000000-0005-0000-0000-0000466F0000}"/>
    <cellStyle name="Normal 3 3 3 2 4 3 3 2" xfId="28512" xr:uid="{00000000-0005-0000-0000-0000476F0000}"/>
    <cellStyle name="Normal 3 3 3 2 4 3 3 2 2" xfId="28513" xr:uid="{00000000-0005-0000-0000-0000486F0000}"/>
    <cellStyle name="Normal 3 3 3 2 4 3 3 2 2 2" xfId="28514" xr:uid="{00000000-0005-0000-0000-0000496F0000}"/>
    <cellStyle name="Normal 3 3 3 2 4 3 3 2 3" xfId="28515" xr:uid="{00000000-0005-0000-0000-00004A6F0000}"/>
    <cellStyle name="Normal 3 3 3 2 4 3 3 3" xfId="28516" xr:uid="{00000000-0005-0000-0000-00004B6F0000}"/>
    <cellStyle name="Normal 3 3 3 2 4 3 3 3 2" xfId="28517" xr:uid="{00000000-0005-0000-0000-00004C6F0000}"/>
    <cellStyle name="Normal 3 3 3 2 4 3 3 4" xfId="28518" xr:uid="{00000000-0005-0000-0000-00004D6F0000}"/>
    <cellStyle name="Normal 3 3 3 2 4 3 4" xfId="28519" xr:uid="{00000000-0005-0000-0000-00004E6F0000}"/>
    <cellStyle name="Normal 3 3 3 2 4 3 4 2" xfId="28520" xr:uid="{00000000-0005-0000-0000-00004F6F0000}"/>
    <cellStyle name="Normal 3 3 3 2 4 3 4 2 2" xfId="28521" xr:uid="{00000000-0005-0000-0000-0000506F0000}"/>
    <cellStyle name="Normal 3 3 3 2 4 3 4 2 2 2" xfId="28522" xr:uid="{00000000-0005-0000-0000-0000516F0000}"/>
    <cellStyle name="Normal 3 3 3 2 4 3 4 2 3" xfId="28523" xr:uid="{00000000-0005-0000-0000-0000526F0000}"/>
    <cellStyle name="Normal 3 3 3 2 4 3 4 3" xfId="28524" xr:uid="{00000000-0005-0000-0000-0000536F0000}"/>
    <cellStyle name="Normal 3 3 3 2 4 3 4 3 2" xfId="28525" xr:uid="{00000000-0005-0000-0000-0000546F0000}"/>
    <cellStyle name="Normal 3 3 3 2 4 3 4 4" xfId="28526" xr:uid="{00000000-0005-0000-0000-0000556F0000}"/>
    <cellStyle name="Normal 3 3 3 2 4 3 5" xfId="28527" xr:uid="{00000000-0005-0000-0000-0000566F0000}"/>
    <cellStyle name="Normal 3 3 3 2 4 3 5 2" xfId="28528" xr:uid="{00000000-0005-0000-0000-0000576F0000}"/>
    <cellStyle name="Normal 3 3 3 2 4 3 5 2 2" xfId="28529" xr:uid="{00000000-0005-0000-0000-0000586F0000}"/>
    <cellStyle name="Normal 3 3 3 2 4 3 5 3" xfId="28530" xr:uid="{00000000-0005-0000-0000-0000596F0000}"/>
    <cellStyle name="Normal 3 3 3 2 4 3 6" xfId="28531" xr:uid="{00000000-0005-0000-0000-00005A6F0000}"/>
    <cellStyle name="Normal 3 3 3 2 4 3 6 2" xfId="28532" xr:uid="{00000000-0005-0000-0000-00005B6F0000}"/>
    <cellStyle name="Normal 3 3 3 2 4 3 7" xfId="28533" xr:uid="{00000000-0005-0000-0000-00005C6F0000}"/>
    <cellStyle name="Normal 3 3 3 2 4 3 7 2" xfId="28534" xr:uid="{00000000-0005-0000-0000-00005D6F0000}"/>
    <cellStyle name="Normal 3 3 3 2 4 3 8" xfId="28535" xr:uid="{00000000-0005-0000-0000-00005E6F0000}"/>
    <cellStyle name="Normal 3 3 3 2 4 4" xfId="28536" xr:uid="{00000000-0005-0000-0000-00005F6F0000}"/>
    <cellStyle name="Normal 3 3 3 2 4 4 2" xfId="28537" xr:uid="{00000000-0005-0000-0000-0000606F0000}"/>
    <cellStyle name="Normal 3 3 3 2 4 4 2 2" xfId="28538" xr:uid="{00000000-0005-0000-0000-0000616F0000}"/>
    <cellStyle name="Normal 3 3 3 2 4 4 2 2 2" xfId="28539" xr:uid="{00000000-0005-0000-0000-0000626F0000}"/>
    <cellStyle name="Normal 3 3 3 2 4 4 2 2 2 2" xfId="28540" xr:uid="{00000000-0005-0000-0000-0000636F0000}"/>
    <cellStyle name="Normal 3 3 3 2 4 4 2 2 3" xfId="28541" xr:uid="{00000000-0005-0000-0000-0000646F0000}"/>
    <cellStyle name="Normal 3 3 3 2 4 4 2 3" xfId="28542" xr:uid="{00000000-0005-0000-0000-0000656F0000}"/>
    <cellStyle name="Normal 3 3 3 2 4 4 2 3 2" xfId="28543" xr:uid="{00000000-0005-0000-0000-0000666F0000}"/>
    <cellStyle name="Normal 3 3 3 2 4 4 2 4" xfId="28544" xr:uid="{00000000-0005-0000-0000-0000676F0000}"/>
    <cellStyle name="Normal 3 3 3 2 4 4 3" xfId="28545" xr:uid="{00000000-0005-0000-0000-0000686F0000}"/>
    <cellStyle name="Normal 3 3 3 2 4 4 3 2" xfId="28546" xr:uid="{00000000-0005-0000-0000-0000696F0000}"/>
    <cellStyle name="Normal 3 3 3 2 4 4 3 2 2" xfId="28547" xr:uid="{00000000-0005-0000-0000-00006A6F0000}"/>
    <cellStyle name="Normal 3 3 3 2 4 4 3 3" xfId="28548" xr:uid="{00000000-0005-0000-0000-00006B6F0000}"/>
    <cellStyle name="Normal 3 3 3 2 4 4 4" xfId="28549" xr:uid="{00000000-0005-0000-0000-00006C6F0000}"/>
    <cellStyle name="Normal 3 3 3 2 4 4 4 2" xfId="28550" xr:uid="{00000000-0005-0000-0000-00006D6F0000}"/>
    <cellStyle name="Normal 3 3 3 2 4 4 5" xfId="28551" xr:uid="{00000000-0005-0000-0000-00006E6F0000}"/>
    <cellStyle name="Normal 3 3 3 2 4 5" xfId="28552" xr:uid="{00000000-0005-0000-0000-00006F6F0000}"/>
    <cellStyle name="Normal 3 3 3 2 4 5 2" xfId="28553" xr:uid="{00000000-0005-0000-0000-0000706F0000}"/>
    <cellStyle name="Normal 3 3 3 2 4 5 2 2" xfId="28554" xr:uid="{00000000-0005-0000-0000-0000716F0000}"/>
    <cellStyle name="Normal 3 3 3 2 4 5 2 2 2" xfId="28555" xr:uid="{00000000-0005-0000-0000-0000726F0000}"/>
    <cellStyle name="Normal 3 3 3 2 4 5 2 3" xfId="28556" xr:uid="{00000000-0005-0000-0000-0000736F0000}"/>
    <cellStyle name="Normal 3 3 3 2 4 5 3" xfId="28557" xr:uid="{00000000-0005-0000-0000-0000746F0000}"/>
    <cellStyle name="Normal 3 3 3 2 4 5 3 2" xfId="28558" xr:uid="{00000000-0005-0000-0000-0000756F0000}"/>
    <cellStyle name="Normal 3 3 3 2 4 5 4" xfId="28559" xr:uid="{00000000-0005-0000-0000-0000766F0000}"/>
    <cellStyle name="Normal 3 3 3 2 4 6" xfId="28560" xr:uid="{00000000-0005-0000-0000-0000776F0000}"/>
    <cellStyle name="Normal 3 3 3 2 4 6 2" xfId="28561" xr:uid="{00000000-0005-0000-0000-0000786F0000}"/>
    <cellStyle name="Normal 3 3 3 2 4 6 2 2" xfId="28562" xr:uid="{00000000-0005-0000-0000-0000796F0000}"/>
    <cellStyle name="Normal 3 3 3 2 4 6 2 2 2" xfId="28563" xr:uid="{00000000-0005-0000-0000-00007A6F0000}"/>
    <cellStyle name="Normal 3 3 3 2 4 6 2 3" xfId="28564" xr:uid="{00000000-0005-0000-0000-00007B6F0000}"/>
    <cellStyle name="Normal 3 3 3 2 4 6 3" xfId="28565" xr:uid="{00000000-0005-0000-0000-00007C6F0000}"/>
    <cellStyle name="Normal 3 3 3 2 4 6 3 2" xfId="28566" xr:uid="{00000000-0005-0000-0000-00007D6F0000}"/>
    <cellStyle name="Normal 3 3 3 2 4 6 4" xfId="28567" xr:uid="{00000000-0005-0000-0000-00007E6F0000}"/>
    <cellStyle name="Normal 3 3 3 2 4 7" xfId="28568" xr:uid="{00000000-0005-0000-0000-00007F6F0000}"/>
    <cellStyle name="Normal 3 3 3 2 4 7 2" xfId="28569" xr:uid="{00000000-0005-0000-0000-0000806F0000}"/>
    <cellStyle name="Normal 3 3 3 2 4 7 2 2" xfId="28570" xr:uid="{00000000-0005-0000-0000-0000816F0000}"/>
    <cellStyle name="Normal 3 3 3 2 4 7 3" xfId="28571" xr:uid="{00000000-0005-0000-0000-0000826F0000}"/>
    <cellStyle name="Normal 3 3 3 2 4 8" xfId="28572" xr:uid="{00000000-0005-0000-0000-0000836F0000}"/>
    <cellStyle name="Normal 3 3 3 2 4 8 2" xfId="28573" xr:uid="{00000000-0005-0000-0000-0000846F0000}"/>
    <cellStyle name="Normal 3 3 3 2 4 9" xfId="28574" xr:uid="{00000000-0005-0000-0000-0000856F0000}"/>
    <cellStyle name="Normal 3 3 3 2 4 9 2" xfId="28575" xr:uid="{00000000-0005-0000-0000-0000866F0000}"/>
    <cellStyle name="Normal 3 3 3 2 5" xfId="28576" xr:uid="{00000000-0005-0000-0000-0000876F0000}"/>
    <cellStyle name="Normal 3 3 3 2 5 2" xfId="28577" xr:uid="{00000000-0005-0000-0000-0000886F0000}"/>
    <cellStyle name="Normal 3 3 3 2 5 2 2" xfId="28578" xr:uid="{00000000-0005-0000-0000-0000896F0000}"/>
    <cellStyle name="Normal 3 3 3 2 5 2 2 2" xfId="28579" xr:uid="{00000000-0005-0000-0000-00008A6F0000}"/>
    <cellStyle name="Normal 3 3 3 2 5 2 2 2 2" xfId="28580" xr:uid="{00000000-0005-0000-0000-00008B6F0000}"/>
    <cellStyle name="Normal 3 3 3 2 5 2 2 2 2 2" xfId="28581" xr:uid="{00000000-0005-0000-0000-00008C6F0000}"/>
    <cellStyle name="Normal 3 3 3 2 5 2 2 2 2 2 2" xfId="28582" xr:uid="{00000000-0005-0000-0000-00008D6F0000}"/>
    <cellStyle name="Normal 3 3 3 2 5 2 2 2 2 3" xfId="28583" xr:uid="{00000000-0005-0000-0000-00008E6F0000}"/>
    <cellStyle name="Normal 3 3 3 2 5 2 2 2 3" xfId="28584" xr:uid="{00000000-0005-0000-0000-00008F6F0000}"/>
    <cellStyle name="Normal 3 3 3 2 5 2 2 2 3 2" xfId="28585" xr:uid="{00000000-0005-0000-0000-0000906F0000}"/>
    <cellStyle name="Normal 3 3 3 2 5 2 2 2 4" xfId="28586" xr:uid="{00000000-0005-0000-0000-0000916F0000}"/>
    <cellStyle name="Normal 3 3 3 2 5 2 2 3" xfId="28587" xr:uid="{00000000-0005-0000-0000-0000926F0000}"/>
    <cellStyle name="Normal 3 3 3 2 5 2 2 3 2" xfId="28588" xr:uid="{00000000-0005-0000-0000-0000936F0000}"/>
    <cellStyle name="Normal 3 3 3 2 5 2 2 3 2 2" xfId="28589" xr:uid="{00000000-0005-0000-0000-0000946F0000}"/>
    <cellStyle name="Normal 3 3 3 2 5 2 2 3 3" xfId="28590" xr:uid="{00000000-0005-0000-0000-0000956F0000}"/>
    <cellStyle name="Normal 3 3 3 2 5 2 2 4" xfId="28591" xr:uid="{00000000-0005-0000-0000-0000966F0000}"/>
    <cellStyle name="Normal 3 3 3 2 5 2 2 4 2" xfId="28592" xr:uid="{00000000-0005-0000-0000-0000976F0000}"/>
    <cellStyle name="Normal 3 3 3 2 5 2 2 5" xfId="28593" xr:uid="{00000000-0005-0000-0000-0000986F0000}"/>
    <cellStyle name="Normal 3 3 3 2 5 2 3" xfId="28594" xr:uid="{00000000-0005-0000-0000-0000996F0000}"/>
    <cellStyle name="Normal 3 3 3 2 5 2 3 2" xfId="28595" xr:uid="{00000000-0005-0000-0000-00009A6F0000}"/>
    <cellStyle name="Normal 3 3 3 2 5 2 3 2 2" xfId="28596" xr:uid="{00000000-0005-0000-0000-00009B6F0000}"/>
    <cellStyle name="Normal 3 3 3 2 5 2 3 2 2 2" xfId="28597" xr:uid="{00000000-0005-0000-0000-00009C6F0000}"/>
    <cellStyle name="Normal 3 3 3 2 5 2 3 2 3" xfId="28598" xr:uid="{00000000-0005-0000-0000-00009D6F0000}"/>
    <cellStyle name="Normal 3 3 3 2 5 2 3 3" xfId="28599" xr:uid="{00000000-0005-0000-0000-00009E6F0000}"/>
    <cellStyle name="Normal 3 3 3 2 5 2 3 3 2" xfId="28600" xr:uid="{00000000-0005-0000-0000-00009F6F0000}"/>
    <cellStyle name="Normal 3 3 3 2 5 2 3 4" xfId="28601" xr:uid="{00000000-0005-0000-0000-0000A06F0000}"/>
    <cellStyle name="Normal 3 3 3 2 5 2 4" xfId="28602" xr:uid="{00000000-0005-0000-0000-0000A16F0000}"/>
    <cellStyle name="Normal 3 3 3 2 5 2 4 2" xfId="28603" xr:uid="{00000000-0005-0000-0000-0000A26F0000}"/>
    <cellStyle name="Normal 3 3 3 2 5 2 4 2 2" xfId="28604" xr:uid="{00000000-0005-0000-0000-0000A36F0000}"/>
    <cellStyle name="Normal 3 3 3 2 5 2 4 2 2 2" xfId="28605" xr:uid="{00000000-0005-0000-0000-0000A46F0000}"/>
    <cellStyle name="Normal 3 3 3 2 5 2 4 2 3" xfId="28606" xr:uid="{00000000-0005-0000-0000-0000A56F0000}"/>
    <cellStyle name="Normal 3 3 3 2 5 2 4 3" xfId="28607" xr:uid="{00000000-0005-0000-0000-0000A66F0000}"/>
    <cellStyle name="Normal 3 3 3 2 5 2 4 3 2" xfId="28608" xr:uid="{00000000-0005-0000-0000-0000A76F0000}"/>
    <cellStyle name="Normal 3 3 3 2 5 2 4 4" xfId="28609" xr:uid="{00000000-0005-0000-0000-0000A86F0000}"/>
    <cellStyle name="Normal 3 3 3 2 5 2 5" xfId="28610" xr:uid="{00000000-0005-0000-0000-0000A96F0000}"/>
    <cellStyle name="Normal 3 3 3 2 5 2 5 2" xfId="28611" xr:uid="{00000000-0005-0000-0000-0000AA6F0000}"/>
    <cellStyle name="Normal 3 3 3 2 5 2 5 2 2" xfId="28612" xr:uid="{00000000-0005-0000-0000-0000AB6F0000}"/>
    <cellStyle name="Normal 3 3 3 2 5 2 5 3" xfId="28613" xr:uid="{00000000-0005-0000-0000-0000AC6F0000}"/>
    <cellStyle name="Normal 3 3 3 2 5 2 6" xfId="28614" xr:uid="{00000000-0005-0000-0000-0000AD6F0000}"/>
    <cellStyle name="Normal 3 3 3 2 5 2 6 2" xfId="28615" xr:uid="{00000000-0005-0000-0000-0000AE6F0000}"/>
    <cellStyle name="Normal 3 3 3 2 5 2 7" xfId="28616" xr:uid="{00000000-0005-0000-0000-0000AF6F0000}"/>
    <cellStyle name="Normal 3 3 3 2 5 2 7 2" xfId="28617" xr:uid="{00000000-0005-0000-0000-0000B06F0000}"/>
    <cellStyle name="Normal 3 3 3 2 5 2 8" xfId="28618" xr:uid="{00000000-0005-0000-0000-0000B16F0000}"/>
    <cellStyle name="Normal 3 3 3 2 5 3" xfId="28619" xr:uid="{00000000-0005-0000-0000-0000B26F0000}"/>
    <cellStyle name="Normal 3 3 3 2 5 3 2" xfId="28620" xr:uid="{00000000-0005-0000-0000-0000B36F0000}"/>
    <cellStyle name="Normal 3 3 3 2 5 3 2 2" xfId="28621" xr:uid="{00000000-0005-0000-0000-0000B46F0000}"/>
    <cellStyle name="Normal 3 3 3 2 5 3 2 2 2" xfId="28622" xr:uid="{00000000-0005-0000-0000-0000B56F0000}"/>
    <cellStyle name="Normal 3 3 3 2 5 3 2 2 2 2" xfId="28623" xr:uid="{00000000-0005-0000-0000-0000B66F0000}"/>
    <cellStyle name="Normal 3 3 3 2 5 3 2 2 3" xfId="28624" xr:uid="{00000000-0005-0000-0000-0000B76F0000}"/>
    <cellStyle name="Normal 3 3 3 2 5 3 2 3" xfId="28625" xr:uid="{00000000-0005-0000-0000-0000B86F0000}"/>
    <cellStyle name="Normal 3 3 3 2 5 3 2 3 2" xfId="28626" xr:uid="{00000000-0005-0000-0000-0000B96F0000}"/>
    <cellStyle name="Normal 3 3 3 2 5 3 2 4" xfId="28627" xr:uid="{00000000-0005-0000-0000-0000BA6F0000}"/>
    <cellStyle name="Normal 3 3 3 2 5 3 3" xfId="28628" xr:uid="{00000000-0005-0000-0000-0000BB6F0000}"/>
    <cellStyle name="Normal 3 3 3 2 5 3 3 2" xfId="28629" xr:uid="{00000000-0005-0000-0000-0000BC6F0000}"/>
    <cellStyle name="Normal 3 3 3 2 5 3 3 2 2" xfId="28630" xr:uid="{00000000-0005-0000-0000-0000BD6F0000}"/>
    <cellStyle name="Normal 3 3 3 2 5 3 3 3" xfId="28631" xr:uid="{00000000-0005-0000-0000-0000BE6F0000}"/>
    <cellStyle name="Normal 3 3 3 2 5 3 4" xfId="28632" xr:uid="{00000000-0005-0000-0000-0000BF6F0000}"/>
    <cellStyle name="Normal 3 3 3 2 5 3 4 2" xfId="28633" xr:uid="{00000000-0005-0000-0000-0000C06F0000}"/>
    <cellStyle name="Normal 3 3 3 2 5 3 5" xfId="28634" xr:uid="{00000000-0005-0000-0000-0000C16F0000}"/>
    <cellStyle name="Normal 3 3 3 2 5 4" xfId="28635" xr:uid="{00000000-0005-0000-0000-0000C26F0000}"/>
    <cellStyle name="Normal 3 3 3 2 5 4 2" xfId="28636" xr:uid="{00000000-0005-0000-0000-0000C36F0000}"/>
    <cellStyle name="Normal 3 3 3 2 5 4 2 2" xfId="28637" xr:uid="{00000000-0005-0000-0000-0000C46F0000}"/>
    <cellStyle name="Normal 3 3 3 2 5 4 2 2 2" xfId="28638" xr:uid="{00000000-0005-0000-0000-0000C56F0000}"/>
    <cellStyle name="Normal 3 3 3 2 5 4 2 3" xfId="28639" xr:uid="{00000000-0005-0000-0000-0000C66F0000}"/>
    <cellStyle name="Normal 3 3 3 2 5 4 3" xfId="28640" xr:uid="{00000000-0005-0000-0000-0000C76F0000}"/>
    <cellStyle name="Normal 3 3 3 2 5 4 3 2" xfId="28641" xr:uid="{00000000-0005-0000-0000-0000C86F0000}"/>
    <cellStyle name="Normal 3 3 3 2 5 4 4" xfId="28642" xr:uid="{00000000-0005-0000-0000-0000C96F0000}"/>
    <cellStyle name="Normal 3 3 3 2 5 5" xfId="28643" xr:uid="{00000000-0005-0000-0000-0000CA6F0000}"/>
    <cellStyle name="Normal 3 3 3 2 5 5 2" xfId="28644" xr:uid="{00000000-0005-0000-0000-0000CB6F0000}"/>
    <cellStyle name="Normal 3 3 3 2 5 5 2 2" xfId="28645" xr:uid="{00000000-0005-0000-0000-0000CC6F0000}"/>
    <cellStyle name="Normal 3 3 3 2 5 5 2 2 2" xfId="28646" xr:uid="{00000000-0005-0000-0000-0000CD6F0000}"/>
    <cellStyle name="Normal 3 3 3 2 5 5 2 3" xfId="28647" xr:uid="{00000000-0005-0000-0000-0000CE6F0000}"/>
    <cellStyle name="Normal 3 3 3 2 5 5 3" xfId="28648" xr:uid="{00000000-0005-0000-0000-0000CF6F0000}"/>
    <cellStyle name="Normal 3 3 3 2 5 5 3 2" xfId="28649" xr:uid="{00000000-0005-0000-0000-0000D06F0000}"/>
    <cellStyle name="Normal 3 3 3 2 5 5 4" xfId="28650" xr:uid="{00000000-0005-0000-0000-0000D16F0000}"/>
    <cellStyle name="Normal 3 3 3 2 5 6" xfId="28651" xr:uid="{00000000-0005-0000-0000-0000D26F0000}"/>
    <cellStyle name="Normal 3 3 3 2 5 6 2" xfId="28652" xr:uid="{00000000-0005-0000-0000-0000D36F0000}"/>
    <cellStyle name="Normal 3 3 3 2 5 6 2 2" xfId="28653" xr:uid="{00000000-0005-0000-0000-0000D46F0000}"/>
    <cellStyle name="Normal 3 3 3 2 5 6 3" xfId="28654" xr:uid="{00000000-0005-0000-0000-0000D56F0000}"/>
    <cellStyle name="Normal 3 3 3 2 5 7" xfId="28655" xr:uid="{00000000-0005-0000-0000-0000D66F0000}"/>
    <cellStyle name="Normal 3 3 3 2 5 7 2" xfId="28656" xr:uid="{00000000-0005-0000-0000-0000D76F0000}"/>
    <cellStyle name="Normal 3 3 3 2 5 8" xfId="28657" xr:uid="{00000000-0005-0000-0000-0000D86F0000}"/>
    <cellStyle name="Normal 3 3 3 2 5 8 2" xfId="28658" xr:uid="{00000000-0005-0000-0000-0000D96F0000}"/>
    <cellStyle name="Normal 3 3 3 2 5 9" xfId="28659" xr:uid="{00000000-0005-0000-0000-0000DA6F0000}"/>
    <cellStyle name="Normal 3 3 3 2 6" xfId="28660" xr:uid="{00000000-0005-0000-0000-0000DB6F0000}"/>
    <cellStyle name="Normal 3 3 3 2 6 2" xfId="28661" xr:uid="{00000000-0005-0000-0000-0000DC6F0000}"/>
    <cellStyle name="Normal 3 3 3 2 6 2 2" xfId="28662" xr:uid="{00000000-0005-0000-0000-0000DD6F0000}"/>
    <cellStyle name="Normal 3 3 3 2 6 2 2 2" xfId="28663" xr:uid="{00000000-0005-0000-0000-0000DE6F0000}"/>
    <cellStyle name="Normal 3 3 3 2 6 2 2 2 2" xfId="28664" xr:uid="{00000000-0005-0000-0000-0000DF6F0000}"/>
    <cellStyle name="Normal 3 3 3 2 6 2 2 2 2 2" xfId="28665" xr:uid="{00000000-0005-0000-0000-0000E06F0000}"/>
    <cellStyle name="Normal 3 3 3 2 6 2 2 2 3" xfId="28666" xr:uid="{00000000-0005-0000-0000-0000E16F0000}"/>
    <cellStyle name="Normal 3 3 3 2 6 2 2 3" xfId="28667" xr:uid="{00000000-0005-0000-0000-0000E26F0000}"/>
    <cellStyle name="Normal 3 3 3 2 6 2 2 3 2" xfId="28668" xr:uid="{00000000-0005-0000-0000-0000E36F0000}"/>
    <cellStyle name="Normal 3 3 3 2 6 2 2 4" xfId="28669" xr:uid="{00000000-0005-0000-0000-0000E46F0000}"/>
    <cellStyle name="Normal 3 3 3 2 6 2 3" xfId="28670" xr:uid="{00000000-0005-0000-0000-0000E56F0000}"/>
    <cellStyle name="Normal 3 3 3 2 6 2 3 2" xfId="28671" xr:uid="{00000000-0005-0000-0000-0000E66F0000}"/>
    <cellStyle name="Normal 3 3 3 2 6 2 3 2 2" xfId="28672" xr:uid="{00000000-0005-0000-0000-0000E76F0000}"/>
    <cellStyle name="Normal 3 3 3 2 6 2 3 3" xfId="28673" xr:uid="{00000000-0005-0000-0000-0000E86F0000}"/>
    <cellStyle name="Normal 3 3 3 2 6 2 4" xfId="28674" xr:uid="{00000000-0005-0000-0000-0000E96F0000}"/>
    <cellStyle name="Normal 3 3 3 2 6 2 4 2" xfId="28675" xr:uid="{00000000-0005-0000-0000-0000EA6F0000}"/>
    <cellStyle name="Normal 3 3 3 2 6 2 5" xfId="28676" xr:uid="{00000000-0005-0000-0000-0000EB6F0000}"/>
    <cellStyle name="Normal 3 3 3 2 6 3" xfId="28677" xr:uid="{00000000-0005-0000-0000-0000EC6F0000}"/>
    <cellStyle name="Normal 3 3 3 2 6 3 2" xfId="28678" xr:uid="{00000000-0005-0000-0000-0000ED6F0000}"/>
    <cellStyle name="Normal 3 3 3 2 6 3 2 2" xfId="28679" xr:uid="{00000000-0005-0000-0000-0000EE6F0000}"/>
    <cellStyle name="Normal 3 3 3 2 6 3 2 2 2" xfId="28680" xr:uid="{00000000-0005-0000-0000-0000EF6F0000}"/>
    <cellStyle name="Normal 3 3 3 2 6 3 2 3" xfId="28681" xr:uid="{00000000-0005-0000-0000-0000F06F0000}"/>
    <cellStyle name="Normal 3 3 3 2 6 3 3" xfId="28682" xr:uid="{00000000-0005-0000-0000-0000F16F0000}"/>
    <cellStyle name="Normal 3 3 3 2 6 3 3 2" xfId="28683" xr:uid="{00000000-0005-0000-0000-0000F26F0000}"/>
    <cellStyle name="Normal 3 3 3 2 6 3 4" xfId="28684" xr:uid="{00000000-0005-0000-0000-0000F36F0000}"/>
    <cellStyle name="Normal 3 3 3 2 6 4" xfId="28685" xr:uid="{00000000-0005-0000-0000-0000F46F0000}"/>
    <cellStyle name="Normal 3 3 3 2 6 4 2" xfId="28686" xr:uid="{00000000-0005-0000-0000-0000F56F0000}"/>
    <cellStyle name="Normal 3 3 3 2 6 4 2 2" xfId="28687" xr:uid="{00000000-0005-0000-0000-0000F66F0000}"/>
    <cellStyle name="Normal 3 3 3 2 6 4 2 2 2" xfId="28688" xr:uid="{00000000-0005-0000-0000-0000F76F0000}"/>
    <cellStyle name="Normal 3 3 3 2 6 4 2 3" xfId="28689" xr:uid="{00000000-0005-0000-0000-0000F86F0000}"/>
    <cellStyle name="Normal 3 3 3 2 6 4 3" xfId="28690" xr:uid="{00000000-0005-0000-0000-0000F96F0000}"/>
    <cellStyle name="Normal 3 3 3 2 6 4 3 2" xfId="28691" xr:uid="{00000000-0005-0000-0000-0000FA6F0000}"/>
    <cellStyle name="Normal 3 3 3 2 6 4 4" xfId="28692" xr:uid="{00000000-0005-0000-0000-0000FB6F0000}"/>
    <cellStyle name="Normal 3 3 3 2 6 5" xfId="28693" xr:uid="{00000000-0005-0000-0000-0000FC6F0000}"/>
    <cellStyle name="Normal 3 3 3 2 6 5 2" xfId="28694" xr:uid="{00000000-0005-0000-0000-0000FD6F0000}"/>
    <cellStyle name="Normal 3 3 3 2 6 5 2 2" xfId="28695" xr:uid="{00000000-0005-0000-0000-0000FE6F0000}"/>
    <cellStyle name="Normal 3 3 3 2 6 5 3" xfId="28696" xr:uid="{00000000-0005-0000-0000-0000FF6F0000}"/>
    <cellStyle name="Normal 3 3 3 2 6 6" xfId="28697" xr:uid="{00000000-0005-0000-0000-000000700000}"/>
    <cellStyle name="Normal 3 3 3 2 6 6 2" xfId="28698" xr:uid="{00000000-0005-0000-0000-000001700000}"/>
    <cellStyle name="Normal 3 3 3 2 6 7" xfId="28699" xr:uid="{00000000-0005-0000-0000-000002700000}"/>
    <cellStyle name="Normal 3 3 3 2 6 7 2" xfId="28700" xr:uid="{00000000-0005-0000-0000-000003700000}"/>
    <cellStyle name="Normal 3 3 3 2 6 8" xfId="28701" xr:uid="{00000000-0005-0000-0000-000004700000}"/>
    <cellStyle name="Normal 3 3 3 2 7" xfId="28702" xr:uid="{00000000-0005-0000-0000-000005700000}"/>
    <cellStyle name="Normal 3 3 3 2 7 2" xfId="28703" xr:uid="{00000000-0005-0000-0000-000006700000}"/>
    <cellStyle name="Normal 3 3 3 2 7 2 2" xfId="28704" xr:uid="{00000000-0005-0000-0000-000007700000}"/>
    <cellStyle name="Normal 3 3 3 2 7 2 2 2" xfId="28705" xr:uid="{00000000-0005-0000-0000-000008700000}"/>
    <cellStyle name="Normal 3 3 3 2 7 2 2 2 2" xfId="28706" xr:uid="{00000000-0005-0000-0000-000009700000}"/>
    <cellStyle name="Normal 3 3 3 2 7 2 2 2 2 2" xfId="28707" xr:uid="{00000000-0005-0000-0000-00000A700000}"/>
    <cellStyle name="Normal 3 3 3 2 7 2 2 2 3" xfId="28708" xr:uid="{00000000-0005-0000-0000-00000B700000}"/>
    <cellStyle name="Normal 3 3 3 2 7 2 2 3" xfId="28709" xr:uid="{00000000-0005-0000-0000-00000C700000}"/>
    <cellStyle name="Normal 3 3 3 2 7 2 2 3 2" xfId="28710" xr:uid="{00000000-0005-0000-0000-00000D700000}"/>
    <cellStyle name="Normal 3 3 3 2 7 2 2 4" xfId="28711" xr:uid="{00000000-0005-0000-0000-00000E700000}"/>
    <cellStyle name="Normal 3 3 3 2 7 2 3" xfId="28712" xr:uid="{00000000-0005-0000-0000-00000F700000}"/>
    <cellStyle name="Normal 3 3 3 2 7 2 3 2" xfId="28713" xr:uid="{00000000-0005-0000-0000-000010700000}"/>
    <cellStyle name="Normal 3 3 3 2 7 2 3 2 2" xfId="28714" xr:uid="{00000000-0005-0000-0000-000011700000}"/>
    <cellStyle name="Normal 3 3 3 2 7 2 3 3" xfId="28715" xr:uid="{00000000-0005-0000-0000-000012700000}"/>
    <cellStyle name="Normal 3 3 3 2 7 2 4" xfId="28716" xr:uid="{00000000-0005-0000-0000-000013700000}"/>
    <cellStyle name="Normal 3 3 3 2 7 2 4 2" xfId="28717" xr:uid="{00000000-0005-0000-0000-000014700000}"/>
    <cellStyle name="Normal 3 3 3 2 7 2 5" xfId="28718" xr:uid="{00000000-0005-0000-0000-000015700000}"/>
    <cellStyle name="Normal 3 3 3 2 7 3" xfId="28719" xr:uid="{00000000-0005-0000-0000-000016700000}"/>
    <cellStyle name="Normal 3 3 3 2 7 3 2" xfId="28720" xr:uid="{00000000-0005-0000-0000-000017700000}"/>
    <cellStyle name="Normal 3 3 3 2 7 3 2 2" xfId="28721" xr:uid="{00000000-0005-0000-0000-000018700000}"/>
    <cellStyle name="Normal 3 3 3 2 7 3 2 2 2" xfId="28722" xr:uid="{00000000-0005-0000-0000-000019700000}"/>
    <cellStyle name="Normal 3 3 3 2 7 3 2 3" xfId="28723" xr:uid="{00000000-0005-0000-0000-00001A700000}"/>
    <cellStyle name="Normal 3 3 3 2 7 3 3" xfId="28724" xr:uid="{00000000-0005-0000-0000-00001B700000}"/>
    <cellStyle name="Normal 3 3 3 2 7 3 3 2" xfId="28725" xr:uid="{00000000-0005-0000-0000-00001C700000}"/>
    <cellStyle name="Normal 3 3 3 2 7 3 4" xfId="28726" xr:uid="{00000000-0005-0000-0000-00001D700000}"/>
    <cellStyle name="Normal 3 3 3 2 7 4" xfId="28727" xr:uid="{00000000-0005-0000-0000-00001E700000}"/>
    <cellStyle name="Normal 3 3 3 2 7 4 2" xfId="28728" xr:uid="{00000000-0005-0000-0000-00001F700000}"/>
    <cellStyle name="Normal 3 3 3 2 7 4 2 2" xfId="28729" xr:uid="{00000000-0005-0000-0000-000020700000}"/>
    <cellStyle name="Normal 3 3 3 2 7 4 3" xfId="28730" xr:uid="{00000000-0005-0000-0000-000021700000}"/>
    <cellStyle name="Normal 3 3 3 2 7 5" xfId="28731" xr:uid="{00000000-0005-0000-0000-000022700000}"/>
    <cellStyle name="Normal 3 3 3 2 7 5 2" xfId="28732" xr:uid="{00000000-0005-0000-0000-000023700000}"/>
    <cellStyle name="Normal 3 3 3 2 7 6" xfId="28733" xr:uid="{00000000-0005-0000-0000-000024700000}"/>
    <cellStyle name="Normal 3 3 3 2 8" xfId="28734" xr:uid="{00000000-0005-0000-0000-000025700000}"/>
    <cellStyle name="Normal 3 3 3 2 8 2" xfId="28735" xr:uid="{00000000-0005-0000-0000-000026700000}"/>
    <cellStyle name="Normal 3 3 3 2 8 2 2" xfId="28736" xr:uid="{00000000-0005-0000-0000-000027700000}"/>
    <cellStyle name="Normal 3 3 3 2 8 2 2 2" xfId="28737" xr:uid="{00000000-0005-0000-0000-000028700000}"/>
    <cellStyle name="Normal 3 3 3 2 8 2 2 2 2" xfId="28738" xr:uid="{00000000-0005-0000-0000-000029700000}"/>
    <cellStyle name="Normal 3 3 3 2 8 2 2 2 2 2" xfId="28739" xr:uid="{00000000-0005-0000-0000-00002A700000}"/>
    <cellStyle name="Normal 3 3 3 2 8 2 2 2 3" xfId="28740" xr:uid="{00000000-0005-0000-0000-00002B700000}"/>
    <cellStyle name="Normal 3 3 3 2 8 2 2 3" xfId="28741" xr:uid="{00000000-0005-0000-0000-00002C700000}"/>
    <cellStyle name="Normal 3 3 3 2 8 2 2 3 2" xfId="28742" xr:uid="{00000000-0005-0000-0000-00002D700000}"/>
    <cellStyle name="Normal 3 3 3 2 8 2 2 4" xfId="28743" xr:uid="{00000000-0005-0000-0000-00002E700000}"/>
    <cellStyle name="Normal 3 3 3 2 8 2 3" xfId="28744" xr:uid="{00000000-0005-0000-0000-00002F700000}"/>
    <cellStyle name="Normal 3 3 3 2 8 2 3 2" xfId="28745" xr:uid="{00000000-0005-0000-0000-000030700000}"/>
    <cellStyle name="Normal 3 3 3 2 8 2 3 2 2" xfId="28746" xr:uid="{00000000-0005-0000-0000-000031700000}"/>
    <cellStyle name="Normal 3 3 3 2 8 2 3 3" xfId="28747" xr:uid="{00000000-0005-0000-0000-000032700000}"/>
    <cellStyle name="Normal 3 3 3 2 8 2 4" xfId="28748" xr:uid="{00000000-0005-0000-0000-000033700000}"/>
    <cellStyle name="Normal 3 3 3 2 8 2 4 2" xfId="28749" xr:uid="{00000000-0005-0000-0000-000034700000}"/>
    <cellStyle name="Normal 3 3 3 2 8 2 5" xfId="28750" xr:uid="{00000000-0005-0000-0000-000035700000}"/>
    <cellStyle name="Normal 3 3 3 2 8 3" xfId="28751" xr:uid="{00000000-0005-0000-0000-000036700000}"/>
    <cellStyle name="Normal 3 3 3 2 8 3 2" xfId="28752" xr:uid="{00000000-0005-0000-0000-000037700000}"/>
    <cellStyle name="Normal 3 3 3 2 8 3 2 2" xfId="28753" xr:uid="{00000000-0005-0000-0000-000038700000}"/>
    <cellStyle name="Normal 3 3 3 2 8 3 2 2 2" xfId="28754" xr:uid="{00000000-0005-0000-0000-000039700000}"/>
    <cellStyle name="Normal 3 3 3 2 8 3 2 3" xfId="28755" xr:uid="{00000000-0005-0000-0000-00003A700000}"/>
    <cellStyle name="Normal 3 3 3 2 8 3 3" xfId="28756" xr:uid="{00000000-0005-0000-0000-00003B700000}"/>
    <cellStyle name="Normal 3 3 3 2 8 3 3 2" xfId="28757" xr:uid="{00000000-0005-0000-0000-00003C700000}"/>
    <cellStyle name="Normal 3 3 3 2 8 3 4" xfId="28758" xr:uid="{00000000-0005-0000-0000-00003D700000}"/>
    <cellStyle name="Normal 3 3 3 2 8 4" xfId="28759" xr:uid="{00000000-0005-0000-0000-00003E700000}"/>
    <cellStyle name="Normal 3 3 3 2 8 4 2" xfId="28760" xr:uid="{00000000-0005-0000-0000-00003F700000}"/>
    <cellStyle name="Normal 3 3 3 2 8 4 2 2" xfId="28761" xr:uid="{00000000-0005-0000-0000-000040700000}"/>
    <cellStyle name="Normal 3 3 3 2 8 4 3" xfId="28762" xr:uid="{00000000-0005-0000-0000-000041700000}"/>
    <cellStyle name="Normal 3 3 3 2 8 5" xfId="28763" xr:uid="{00000000-0005-0000-0000-000042700000}"/>
    <cellStyle name="Normal 3 3 3 2 8 5 2" xfId="28764" xr:uid="{00000000-0005-0000-0000-000043700000}"/>
    <cellStyle name="Normal 3 3 3 2 8 6" xfId="28765" xr:uid="{00000000-0005-0000-0000-000044700000}"/>
    <cellStyle name="Normal 3 3 3 2 9" xfId="28766" xr:uid="{00000000-0005-0000-0000-000045700000}"/>
    <cellStyle name="Normal 3 3 3 2 9 2" xfId="28767" xr:uid="{00000000-0005-0000-0000-000046700000}"/>
    <cellStyle name="Normal 3 3 3 2 9 2 2" xfId="28768" xr:uid="{00000000-0005-0000-0000-000047700000}"/>
    <cellStyle name="Normal 3 3 3 2 9 2 2 2" xfId="28769" xr:uid="{00000000-0005-0000-0000-000048700000}"/>
    <cellStyle name="Normal 3 3 3 2 9 2 2 2 2" xfId="28770" xr:uid="{00000000-0005-0000-0000-000049700000}"/>
    <cellStyle name="Normal 3 3 3 2 9 2 2 3" xfId="28771" xr:uid="{00000000-0005-0000-0000-00004A700000}"/>
    <cellStyle name="Normal 3 3 3 2 9 2 3" xfId="28772" xr:uid="{00000000-0005-0000-0000-00004B700000}"/>
    <cellStyle name="Normal 3 3 3 2 9 2 3 2" xfId="28773" xr:uid="{00000000-0005-0000-0000-00004C700000}"/>
    <cellStyle name="Normal 3 3 3 2 9 2 4" xfId="28774" xr:uid="{00000000-0005-0000-0000-00004D700000}"/>
    <cellStyle name="Normal 3 3 3 2 9 3" xfId="28775" xr:uid="{00000000-0005-0000-0000-00004E700000}"/>
    <cellStyle name="Normal 3 3 3 2 9 3 2" xfId="28776" xr:uid="{00000000-0005-0000-0000-00004F700000}"/>
    <cellStyle name="Normal 3 3 3 2 9 3 2 2" xfId="28777" xr:uid="{00000000-0005-0000-0000-000050700000}"/>
    <cellStyle name="Normal 3 3 3 2 9 3 3" xfId="28778" xr:uid="{00000000-0005-0000-0000-000051700000}"/>
    <cellStyle name="Normal 3 3 3 2 9 4" xfId="28779" xr:uid="{00000000-0005-0000-0000-000052700000}"/>
    <cellStyle name="Normal 3 3 3 2 9 4 2" xfId="28780" xr:uid="{00000000-0005-0000-0000-000053700000}"/>
    <cellStyle name="Normal 3 3 3 2 9 5" xfId="28781" xr:uid="{00000000-0005-0000-0000-000054700000}"/>
    <cellStyle name="Normal 3 3 3 2_T-straight with PEDs adjustor" xfId="28782" xr:uid="{00000000-0005-0000-0000-000055700000}"/>
    <cellStyle name="Normal 3 3 3 3" xfId="28783" xr:uid="{00000000-0005-0000-0000-000056700000}"/>
    <cellStyle name="Normal 3 3 3 3 10" xfId="28784" xr:uid="{00000000-0005-0000-0000-000057700000}"/>
    <cellStyle name="Normal 3 3 3 3 11" xfId="28785" xr:uid="{00000000-0005-0000-0000-000058700000}"/>
    <cellStyle name="Normal 3 3 3 3 2" xfId="28786" xr:uid="{00000000-0005-0000-0000-000059700000}"/>
    <cellStyle name="Normal 3 3 3 3 2 10" xfId="28787" xr:uid="{00000000-0005-0000-0000-00005A700000}"/>
    <cellStyle name="Normal 3 3 3 3 2 2" xfId="28788" xr:uid="{00000000-0005-0000-0000-00005B700000}"/>
    <cellStyle name="Normal 3 3 3 3 2 2 2" xfId="28789" xr:uid="{00000000-0005-0000-0000-00005C700000}"/>
    <cellStyle name="Normal 3 3 3 3 2 2 2 2" xfId="28790" xr:uid="{00000000-0005-0000-0000-00005D700000}"/>
    <cellStyle name="Normal 3 3 3 3 2 2 2 2 2" xfId="28791" xr:uid="{00000000-0005-0000-0000-00005E700000}"/>
    <cellStyle name="Normal 3 3 3 3 2 2 2 2 2 2" xfId="28792" xr:uid="{00000000-0005-0000-0000-00005F700000}"/>
    <cellStyle name="Normal 3 3 3 3 2 2 2 2 2 2 2" xfId="28793" xr:uid="{00000000-0005-0000-0000-000060700000}"/>
    <cellStyle name="Normal 3 3 3 3 2 2 2 2 2 3" xfId="28794" xr:uid="{00000000-0005-0000-0000-000061700000}"/>
    <cellStyle name="Normal 3 3 3 3 2 2 2 2 3" xfId="28795" xr:uid="{00000000-0005-0000-0000-000062700000}"/>
    <cellStyle name="Normal 3 3 3 3 2 2 2 2 3 2" xfId="28796" xr:uid="{00000000-0005-0000-0000-000063700000}"/>
    <cellStyle name="Normal 3 3 3 3 2 2 2 2 4" xfId="28797" xr:uid="{00000000-0005-0000-0000-000064700000}"/>
    <cellStyle name="Normal 3 3 3 3 2 2 2 3" xfId="28798" xr:uid="{00000000-0005-0000-0000-000065700000}"/>
    <cellStyle name="Normal 3 3 3 3 2 2 2 3 2" xfId="28799" xr:uid="{00000000-0005-0000-0000-000066700000}"/>
    <cellStyle name="Normal 3 3 3 3 2 2 2 3 2 2" xfId="28800" xr:uid="{00000000-0005-0000-0000-000067700000}"/>
    <cellStyle name="Normal 3 3 3 3 2 2 2 3 3" xfId="28801" xr:uid="{00000000-0005-0000-0000-000068700000}"/>
    <cellStyle name="Normal 3 3 3 3 2 2 2 4" xfId="28802" xr:uid="{00000000-0005-0000-0000-000069700000}"/>
    <cellStyle name="Normal 3 3 3 3 2 2 2 4 2" xfId="28803" xr:uid="{00000000-0005-0000-0000-00006A700000}"/>
    <cellStyle name="Normal 3 3 3 3 2 2 2 5" xfId="28804" xr:uid="{00000000-0005-0000-0000-00006B700000}"/>
    <cellStyle name="Normal 3 3 3 3 2 2 3" xfId="28805" xr:uid="{00000000-0005-0000-0000-00006C700000}"/>
    <cellStyle name="Normal 3 3 3 3 2 2 3 2" xfId="28806" xr:uid="{00000000-0005-0000-0000-00006D700000}"/>
    <cellStyle name="Normal 3 3 3 3 2 2 3 2 2" xfId="28807" xr:uid="{00000000-0005-0000-0000-00006E700000}"/>
    <cellStyle name="Normal 3 3 3 3 2 2 3 2 2 2" xfId="28808" xr:uid="{00000000-0005-0000-0000-00006F700000}"/>
    <cellStyle name="Normal 3 3 3 3 2 2 3 2 3" xfId="28809" xr:uid="{00000000-0005-0000-0000-000070700000}"/>
    <cellStyle name="Normal 3 3 3 3 2 2 3 3" xfId="28810" xr:uid="{00000000-0005-0000-0000-000071700000}"/>
    <cellStyle name="Normal 3 3 3 3 2 2 3 3 2" xfId="28811" xr:uid="{00000000-0005-0000-0000-000072700000}"/>
    <cellStyle name="Normal 3 3 3 3 2 2 3 4" xfId="28812" xr:uid="{00000000-0005-0000-0000-000073700000}"/>
    <cellStyle name="Normal 3 3 3 3 2 2 4" xfId="28813" xr:uid="{00000000-0005-0000-0000-000074700000}"/>
    <cellStyle name="Normal 3 3 3 3 2 2 4 2" xfId="28814" xr:uid="{00000000-0005-0000-0000-000075700000}"/>
    <cellStyle name="Normal 3 3 3 3 2 2 4 2 2" xfId="28815" xr:uid="{00000000-0005-0000-0000-000076700000}"/>
    <cellStyle name="Normal 3 3 3 3 2 2 4 2 2 2" xfId="28816" xr:uid="{00000000-0005-0000-0000-000077700000}"/>
    <cellStyle name="Normal 3 3 3 3 2 2 4 2 3" xfId="28817" xr:uid="{00000000-0005-0000-0000-000078700000}"/>
    <cellStyle name="Normal 3 3 3 3 2 2 4 3" xfId="28818" xr:uid="{00000000-0005-0000-0000-000079700000}"/>
    <cellStyle name="Normal 3 3 3 3 2 2 4 3 2" xfId="28819" xr:uid="{00000000-0005-0000-0000-00007A700000}"/>
    <cellStyle name="Normal 3 3 3 3 2 2 4 4" xfId="28820" xr:uid="{00000000-0005-0000-0000-00007B700000}"/>
    <cellStyle name="Normal 3 3 3 3 2 2 5" xfId="28821" xr:uid="{00000000-0005-0000-0000-00007C700000}"/>
    <cellStyle name="Normal 3 3 3 3 2 2 5 2" xfId="28822" xr:uid="{00000000-0005-0000-0000-00007D700000}"/>
    <cellStyle name="Normal 3 3 3 3 2 2 5 2 2" xfId="28823" xr:uid="{00000000-0005-0000-0000-00007E700000}"/>
    <cellStyle name="Normal 3 3 3 3 2 2 5 3" xfId="28824" xr:uid="{00000000-0005-0000-0000-00007F700000}"/>
    <cellStyle name="Normal 3 3 3 3 2 2 6" xfId="28825" xr:uid="{00000000-0005-0000-0000-000080700000}"/>
    <cellStyle name="Normal 3 3 3 3 2 2 6 2" xfId="28826" xr:uid="{00000000-0005-0000-0000-000081700000}"/>
    <cellStyle name="Normal 3 3 3 3 2 2 7" xfId="28827" xr:uid="{00000000-0005-0000-0000-000082700000}"/>
    <cellStyle name="Normal 3 3 3 3 2 2 7 2" xfId="28828" xr:uid="{00000000-0005-0000-0000-000083700000}"/>
    <cellStyle name="Normal 3 3 3 3 2 2 8" xfId="28829" xr:uid="{00000000-0005-0000-0000-000084700000}"/>
    <cellStyle name="Normal 3 3 3 3 2 3" xfId="28830" xr:uid="{00000000-0005-0000-0000-000085700000}"/>
    <cellStyle name="Normal 3 3 3 3 2 3 2" xfId="28831" xr:uid="{00000000-0005-0000-0000-000086700000}"/>
    <cellStyle name="Normal 3 3 3 3 2 3 2 2" xfId="28832" xr:uid="{00000000-0005-0000-0000-000087700000}"/>
    <cellStyle name="Normal 3 3 3 3 2 3 2 2 2" xfId="28833" xr:uid="{00000000-0005-0000-0000-000088700000}"/>
    <cellStyle name="Normal 3 3 3 3 2 3 2 2 2 2" xfId="28834" xr:uid="{00000000-0005-0000-0000-000089700000}"/>
    <cellStyle name="Normal 3 3 3 3 2 3 2 2 3" xfId="28835" xr:uid="{00000000-0005-0000-0000-00008A700000}"/>
    <cellStyle name="Normal 3 3 3 3 2 3 2 3" xfId="28836" xr:uid="{00000000-0005-0000-0000-00008B700000}"/>
    <cellStyle name="Normal 3 3 3 3 2 3 2 3 2" xfId="28837" xr:uid="{00000000-0005-0000-0000-00008C700000}"/>
    <cellStyle name="Normal 3 3 3 3 2 3 2 4" xfId="28838" xr:uid="{00000000-0005-0000-0000-00008D700000}"/>
    <cellStyle name="Normal 3 3 3 3 2 3 3" xfId="28839" xr:uid="{00000000-0005-0000-0000-00008E700000}"/>
    <cellStyle name="Normal 3 3 3 3 2 3 3 2" xfId="28840" xr:uid="{00000000-0005-0000-0000-00008F700000}"/>
    <cellStyle name="Normal 3 3 3 3 2 3 3 2 2" xfId="28841" xr:uid="{00000000-0005-0000-0000-000090700000}"/>
    <cellStyle name="Normal 3 3 3 3 2 3 3 3" xfId="28842" xr:uid="{00000000-0005-0000-0000-000091700000}"/>
    <cellStyle name="Normal 3 3 3 3 2 3 4" xfId="28843" xr:uid="{00000000-0005-0000-0000-000092700000}"/>
    <cellStyle name="Normal 3 3 3 3 2 3 4 2" xfId="28844" xr:uid="{00000000-0005-0000-0000-000093700000}"/>
    <cellStyle name="Normal 3 3 3 3 2 3 5" xfId="28845" xr:uid="{00000000-0005-0000-0000-000094700000}"/>
    <cellStyle name="Normal 3 3 3 3 2 4" xfId="28846" xr:uid="{00000000-0005-0000-0000-000095700000}"/>
    <cellStyle name="Normal 3 3 3 3 2 4 2" xfId="28847" xr:uid="{00000000-0005-0000-0000-000096700000}"/>
    <cellStyle name="Normal 3 3 3 3 2 4 2 2" xfId="28848" xr:uid="{00000000-0005-0000-0000-000097700000}"/>
    <cellStyle name="Normal 3 3 3 3 2 4 2 2 2" xfId="28849" xr:uid="{00000000-0005-0000-0000-000098700000}"/>
    <cellStyle name="Normal 3 3 3 3 2 4 2 3" xfId="28850" xr:uid="{00000000-0005-0000-0000-000099700000}"/>
    <cellStyle name="Normal 3 3 3 3 2 4 3" xfId="28851" xr:uid="{00000000-0005-0000-0000-00009A700000}"/>
    <cellStyle name="Normal 3 3 3 3 2 4 3 2" xfId="28852" xr:uid="{00000000-0005-0000-0000-00009B700000}"/>
    <cellStyle name="Normal 3 3 3 3 2 4 4" xfId="28853" xr:uid="{00000000-0005-0000-0000-00009C700000}"/>
    <cellStyle name="Normal 3 3 3 3 2 5" xfId="28854" xr:uid="{00000000-0005-0000-0000-00009D700000}"/>
    <cellStyle name="Normal 3 3 3 3 2 5 2" xfId="28855" xr:uid="{00000000-0005-0000-0000-00009E700000}"/>
    <cellStyle name="Normal 3 3 3 3 2 5 2 2" xfId="28856" xr:uid="{00000000-0005-0000-0000-00009F700000}"/>
    <cellStyle name="Normal 3 3 3 3 2 5 2 2 2" xfId="28857" xr:uid="{00000000-0005-0000-0000-0000A0700000}"/>
    <cellStyle name="Normal 3 3 3 3 2 5 2 3" xfId="28858" xr:uid="{00000000-0005-0000-0000-0000A1700000}"/>
    <cellStyle name="Normal 3 3 3 3 2 5 3" xfId="28859" xr:uid="{00000000-0005-0000-0000-0000A2700000}"/>
    <cellStyle name="Normal 3 3 3 3 2 5 3 2" xfId="28860" xr:uid="{00000000-0005-0000-0000-0000A3700000}"/>
    <cellStyle name="Normal 3 3 3 3 2 5 4" xfId="28861" xr:uid="{00000000-0005-0000-0000-0000A4700000}"/>
    <cellStyle name="Normal 3 3 3 3 2 6" xfId="28862" xr:uid="{00000000-0005-0000-0000-0000A5700000}"/>
    <cellStyle name="Normal 3 3 3 3 2 6 2" xfId="28863" xr:uid="{00000000-0005-0000-0000-0000A6700000}"/>
    <cellStyle name="Normal 3 3 3 3 2 6 2 2" xfId="28864" xr:uid="{00000000-0005-0000-0000-0000A7700000}"/>
    <cellStyle name="Normal 3 3 3 3 2 6 3" xfId="28865" xr:uid="{00000000-0005-0000-0000-0000A8700000}"/>
    <cellStyle name="Normal 3 3 3 3 2 7" xfId="28866" xr:uid="{00000000-0005-0000-0000-0000A9700000}"/>
    <cellStyle name="Normal 3 3 3 3 2 7 2" xfId="28867" xr:uid="{00000000-0005-0000-0000-0000AA700000}"/>
    <cellStyle name="Normal 3 3 3 3 2 8" xfId="28868" xr:uid="{00000000-0005-0000-0000-0000AB700000}"/>
    <cellStyle name="Normal 3 3 3 3 2 8 2" xfId="28869" xr:uid="{00000000-0005-0000-0000-0000AC700000}"/>
    <cellStyle name="Normal 3 3 3 3 2 9" xfId="28870" xr:uid="{00000000-0005-0000-0000-0000AD700000}"/>
    <cellStyle name="Normal 3 3 3 3 3" xfId="28871" xr:uid="{00000000-0005-0000-0000-0000AE700000}"/>
    <cellStyle name="Normal 3 3 3 3 3 2" xfId="28872" xr:uid="{00000000-0005-0000-0000-0000AF700000}"/>
    <cellStyle name="Normal 3 3 3 3 3 2 2" xfId="28873" xr:uid="{00000000-0005-0000-0000-0000B0700000}"/>
    <cellStyle name="Normal 3 3 3 3 3 2 2 2" xfId="28874" xr:uid="{00000000-0005-0000-0000-0000B1700000}"/>
    <cellStyle name="Normal 3 3 3 3 3 2 2 2 2" xfId="28875" xr:uid="{00000000-0005-0000-0000-0000B2700000}"/>
    <cellStyle name="Normal 3 3 3 3 3 2 2 2 2 2" xfId="28876" xr:uid="{00000000-0005-0000-0000-0000B3700000}"/>
    <cellStyle name="Normal 3 3 3 3 3 2 2 2 3" xfId="28877" xr:uid="{00000000-0005-0000-0000-0000B4700000}"/>
    <cellStyle name="Normal 3 3 3 3 3 2 2 3" xfId="28878" xr:uid="{00000000-0005-0000-0000-0000B5700000}"/>
    <cellStyle name="Normal 3 3 3 3 3 2 2 3 2" xfId="28879" xr:uid="{00000000-0005-0000-0000-0000B6700000}"/>
    <cellStyle name="Normal 3 3 3 3 3 2 2 4" xfId="28880" xr:uid="{00000000-0005-0000-0000-0000B7700000}"/>
    <cellStyle name="Normal 3 3 3 3 3 2 3" xfId="28881" xr:uid="{00000000-0005-0000-0000-0000B8700000}"/>
    <cellStyle name="Normal 3 3 3 3 3 2 3 2" xfId="28882" xr:uid="{00000000-0005-0000-0000-0000B9700000}"/>
    <cellStyle name="Normal 3 3 3 3 3 2 3 2 2" xfId="28883" xr:uid="{00000000-0005-0000-0000-0000BA700000}"/>
    <cellStyle name="Normal 3 3 3 3 3 2 3 3" xfId="28884" xr:uid="{00000000-0005-0000-0000-0000BB700000}"/>
    <cellStyle name="Normal 3 3 3 3 3 2 4" xfId="28885" xr:uid="{00000000-0005-0000-0000-0000BC700000}"/>
    <cellStyle name="Normal 3 3 3 3 3 2 4 2" xfId="28886" xr:uid="{00000000-0005-0000-0000-0000BD700000}"/>
    <cellStyle name="Normal 3 3 3 3 3 2 5" xfId="28887" xr:uid="{00000000-0005-0000-0000-0000BE700000}"/>
    <cellStyle name="Normal 3 3 3 3 3 3" xfId="28888" xr:uid="{00000000-0005-0000-0000-0000BF700000}"/>
    <cellStyle name="Normal 3 3 3 3 3 3 2" xfId="28889" xr:uid="{00000000-0005-0000-0000-0000C0700000}"/>
    <cellStyle name="Normal 3 3 3 3 3 3 2 2" xfId="28890" xr:uid="{00000000-0005-0000-0000-0000C1700000}"/>
    <cellStyle name="Normal 3 3 3 3 3 3 2 2 2" xfId="28891" xr:uid="{00000000-0005-0000-0000-0000C2700000}"/>
    <cellStyle name="Normal 3 3 3 3 3 3 2 3" xfId="28892" xr:uid="{00000000-0005-0000-0000-0000C3700000}"/>
    <cellStyle name="Normal 3 3 3 3 3 3 3" xfId="28893" xr:uid="{00000000-0005-0000-0000-0000C4700000}"/>
    <cellStyle name="Normal 3 3 3 3 3 3 3 2" xfId="28894" xr:uid="{00000000-0005-0000-0000-0000C5700000}"/>
    <cellStyle name="Normal 3 3 3 3 3 3 4" xfId="28895" xr:uid="{00000000-0005-0000-0000-0000C6700000}"/>
    <cellStyle name="Normal 3 3 3 3 3 4" xfId="28896" xr:uid="{00000000-0005-0000-0000-0000C7700000}"/>
    <cellStyle name="Normal 3 3 3 3 3 4 2" xfId="28897" xr:uid="{00000000-0005-0000-0000-0000C8700000}"/>
    <cellStyle name="Normal 3 3 3 3 3 4 2 2" xfId="28898" xr:uid="{00000000-0005-0000-0000-0000C9700000}"/>
    <cellStyle name="Normal 3 3 3 3 3 4 2 2 2" xfId="28899" xr:uid="{00000000-0005-0000-0000-0000CA700000}"/>
    <cellStyle name="Normal 3 3 3 3 3 4 2 3" xfId="28900" xr:uid="{00000000-0005-0000-0000-0000CB700000}"/>
    <cellStyle name="Normal 3 3 3 3 3 4 3" xfId="28901" xr:uid="{00000000-0005-0000-0000-0000CC700000}"/>
    <cellStyle name="Normal 3 3 3 3 3 4 3 2" xfId="28902" xr:uid="{00000000-0005-0000-0000-0000CD700000}"/>
    <cellStyle name="Normal 3 3 3 3 3 4 4" xfId="28903" xr:uid="{00000000-0005-0000-0000-0000CE700000}"/>
    <cellStyle name="Normal 3 3 3 3 3 5" xfId="28904" xr:uid="{00000000-0005-0000-0000-0000CF700000}"/>
    <cellStyle name="Normal 3 3 3 3 3 5 2" xfId="28905" xr:uid="{00000000-0005-0000-0000-0000D0700000}"/>
    <cellStyle name="Normal 3 3 3 3 3 5 2 2" xfId="28906" xr:uid="{00000000-0005-0000-0000-0000D1700000}"/>
    <cellStyle name="Normal 3 3 3 3 3 5 3" xfId="28907" xr:uid="{00000000-0005-0000-0000-0000D2700000}"/>
    <cellStyle name="Normal 3 3 3 3 3 6" xfId="28908" xr:uid="{00000000-0005-0000-0000-0000D3700000}"/>
    <cellStyle name="Normal 3 3 3 3 3 6 2" xfId="28909" xr:uid="{00000000-0005-0000-0000-0000D4700000}"/>
    <cellStyle name="Normal 3 3 3 3 3 7" xfId="28910" xr:uid="{00000000-0005-0000-0000-0000D5700000}"/>
    <cellStyle name="Normal 3 3 3 3 3 7 2" xfId="28911" xr:uid="{00000000-0005-0000-0000-0000D6700000}"/>
    <cellStyle name="Normal 3 3 3 3 3 8" xfId="28912" xr:uid="{00000000-0005-0000-0000-0000D7700000}"/>
    <cellStyle name="Normal 3 3 3 3 4" xfId="28913" xr:uid="{00000000-0005-0000-0000-0000D8700000}"/>
    <cellStyle name="Normal 3 3 3 3 4 2" xfId="28914" xr:uid="{00000000-0005-0000-0000-0000D9700000}"/>
    <cellStyle name="Normal 3 3 3 3 4 2 2" xfId="28915" xr:uid="{00000000-0005-0000-0000-0000DA700000}"/>
    <cellStyle name="Normal 3 3 3 3 4 2 2 2" xfId="28916" xr:uid="{00000000-0005-0000-0000-0000DB700000}"/>
    <cellStyle name="Normal 3 3 3 3 4 2 2 2 2" xfId="28917" xr:uid="{00000000-0005-0000-0000-0000DC700000}"/>
    <cellStyle name="Normal 3 3 3 3 4 2 2 3" xfId="28918" xr:uid="{00000000-0005-0000-0000-0000DD700000}"/>
    <cellStyle name="Normal 3 3 3 3 4 2 3" xfId="28919" xr:uid="{00000000-0005-0000-0000-0000DE700000}"/>
    <cellStyle name="Normal 3 3 3 3 4 2 3 2" xfId="28920" xr:uid="{00000000-0005-0000-0000-0000DF700000}"/>
    <cellStyle name="Normal 3 3 3 3 4 2 4" xfId="28921" xr:uid="{00000000-0005-0000-0000-0000E0700000}"/>
    <cellStyle name="Normal 3 3 3 3 4 3" xfId="28922" xr:uid="{00000000-0005-0000-0000-0000E1700000}"/>
    <cellStyle name="Normal 3 3 3 3 4 3 2" xfId="28923" xr:uid="{00000000-0005-0000-0000-0000E2700000}"/>
    <cellStyle name="Normal 3 3 3 3 4 3 2 2" xfId="28924" xr:uid="{00000000-0005-0000-0000-0000E3700000}"/>
    <cellStyle name="Normal 3 3 3 3 4 3 3" xfId="28925" xr:uid="{00000000-0005-0000-0000-0000E4700000}"/>
    <cellStyle name="Normal 3 3 3 3 4 4" xfId="28926" xr:uid="{00000000-0005-0000-0000-0000E5700000}"/>
    <cellStyle name="Normal 3 3 3 3 4 4 2" xfId="28927" xr:uid="{00000000-0005-0000-0000-0000E6700000}"/>
    <cellStyle name="Normal 3 3 3 3 4 5" xfId="28928" xr:uid="{00000000-0005-0000-0000-0000E7700000}"/>
    <cellStyle name="Normal 3 3 3 3 5" xfId="28929" xr:uid="{00000000-0005-0000-0000-0000E8700000}"/>
    <cellStyle name="Normal 3 3 3 3 5 2" xfId="28930" xr:uid="{00000000-0005-0000-0000-0000E9700000}"/>
    <cellStyle name="Normal 3 3 3 3 5 2 2" xfId="28931" xr:uid="{00000000-0005-0000-0000-0000EA700000}"/>
    <cellStyle name="Normal 3 3 3 3 5 2 2 2" xfId="28932" xr:uid="{00000000-0005-0000-0000-0000EB700000}"/>
    <cellStyle name="Normal 3 3 3 3 5 2 3" xfId="28933" xr:uid="{00000000-0005-0000-0000-0000EC700000}"/>
    <cellStyle name="Normal 3 3 3 3 5 3" xfId="28934" xr:uid="{00000000-0005-0000-0000-0000ED700000}"/>
    <cellStyle name="Normal 3 3 3 3 5 3 2" xfId="28935" xr:uid="{00000000-0005-0000-0000-0000EE700000}"/>
    <cellStyle name="Normal 3 3 3 3 5 4" xfId="28936" xr:uid="{00000000-0005-0000-0000-0000EF700000}"/>
    <cellStyle name="Normal 3 3 3 3 6" xfId="28937" xr:uid="{00000000-0005-0000-0000-0000F0700000}"/>
    <cellStyle name="Normal 3 3 3 3 6 2" xfId="28938" xr:uid="{00000000-0005-0000-0000-0000F1700000}"/>
    <cellStyle name="Normal 3 3 3 3 6 2 2" xfId="28939" xr:uid="{00000000-0005-0000-0000-0000F2700000}"/>
    <cellStyle name="Normal 3 3 3 3 6 2 2 2" xfId="28940" xr:uid="{00000000-0005-0000-0000-0000F3700000}"/>
    <cellStyle name="Normal 3 3 3 3 6 2 3" xfId="28941" xr:uid="{00000000-0005-0000-0000-0000F4700000}"/>
    <cellStyle name="Normal 3 3 3 3 6 3" xfId="28942" xr:uid="{00000000-0005-0000-0000-0000F5700000}"/>
    <cellStyle name="Normal 3 3 3 3 6 3 2" xfId="28943" xr:uid="{00000000-0005-0000-0000-0000F6700000}"/>
    <cellStyle name="Normal 3 3 3 3 6 4" xfId="28944" xr:uid="{00000000-0005-0000-0000-0000F7700000}"/>
    <cellStyle name="Normal 3 3 3 3 7" xfId="28945" xr:uid="{00000000-0005-0000-0000-0000F8700000}"/>
    <cellStyle name="Normal 3 3 3 3 7 2" xfId="28946" xr:uid="{00000000-0005-0000-0000-0000F9700000}"/>
    <cellStyle name="Normal 3 3 3 3 7 2 2" xfId="28947" xr:uid="{00000000-0005-0000-0000-0000FA700000}"/>
    <cellStyle name="Normal 3 3 3 3 7 3" xfId="28948" xr:uid="{00000000-0005-0000-0000-0000FB700000}"/>
    <cellStyle name="Normal 3 3 3 3 8" xfId="28949" xr:uid="{00000000-0005-0000-0000-0000FC700000}"/>
    <cellStyle name="Normal 3 3 3 3 8 2" xfId="28950" xr:uid="{00000000-0005-0000-0000-0000FD700000}"/>
    <cellStyle name="Normal 3 3 3 3 9" xfId="28951" xr:uid="{00000000-0005-0000-0000-0000FE700000}"/>
    <cellStyle name="Normal 3 3 3 3 9 2" xfId="28952" xr:uid="{00000000-0005-0000-0000-0000FF700000}"/>
    <cellStyle name="Normal 3 3 3 4" xfId="28953" xr:uid="{00000000-0005-0000-0000-000000710000}"/>
    <cellStyle name="Normal 3 3 3 4 10" xfId="28954" xr:uid="{00000000-0005-0000-0000-000001710000}"/>
    <cellStyle name="Normal 3 3 3 4 11" xfId="28955" xr:uid="{00000000-0005-0000-0000-000002710000}"/>
    <cellStyle name="Normal 3 3 3 4 2" xfId="28956" xr:uid="{00000000-0005-0000-0000-000003710000}"/>
    <cellStyle name="Normal 3 3 3 4 2 10" xfId="28957" xr:uid="{00000000-0005-0000-0000-000004710000}"/>
    <cellStyle name="Normal 3 3 3 4 2 2" xfId="28958" xr:uid="{00000000-0005-0000-0000-000005710000}"/>
    <cellStyle name="Normal 3 3 3 4 2 2 2" xfId="28959" xr:uid="{00000000-0005-0000-0000-000006710000}"/>
    <cellStyle name="Normal 3 3 3 4 2 2 2 2" xfId="28960" xr:uid="{00000000-0005-0000-0000-000007710000}"/>
    <cellStyle name="Normal 3 3 3 4 2 2 2 2 2" xfId="28961" xr:uid="{00000000-0005-0000-0000-000008710000}"/>
    <cellStyle name="Normal 3 3 3 4 2 2 2 2 2 2" xfId="28962" xr:uid="{00000000-0005-0000-0000-000009710000}"/>
    <cellStyle name="Normal 3 3 3 4 2 2 2 2 2 2 2" xfId="28963" xr:uid="{00000000-0005-0000-0000-00000A710000}"/>
    <cellStyle name="Normal 3 3 3 4 2 2 2 2 2 3" xfId="28964" xr:uid="{00000000-0005-0000-0000-00000B710000}"/>
    <cellStyle name="Normal 3 3 3 4 2 2 2 2 3" xfId="28965" xr:uid="{00000000-0005-0000-0000-00000C710000}"/>
    <cellStyle name="Normal 3 3 3 4 2 2 2 2 3 2" xfId="28966" xr:uid="{00000000-0005-0000-0000-00000D710000}"/>
    <cellStyle name="Normal 3 3 3 4 2 2 2 2 4" xfId="28967" xr:uid="{00000000-0005-0000-0000-00000E710000}"/>
    <cellStyle name="Normal 3 3 3 4 2 2 2 3" xfId="28968" xr:uid="{00000000-0005-0000-0000-00000F710000}"/>
    <cellStyle name="Normal 3 3 3 4 2 2 2 3 2" xfId="28969" xr:uid="{00000000-0005-0000-0000-000010710000}"/>
    <cellStyle name="Normal 3 3 3 4 2 2 2 3 2 2" xfId="28970" xr:uid="{00000000-0005-0000-0000-000011710000}"/>
    <cellStyle name="Normal 3 3 3 4 2 2 2 3 3" xfId="28971" xr:uid="{00000000-0005-0000-0000-000012710000}"/>
    <cellStyle name="Normal 3 3 3 4 2 2 2 4" xfId="28972" xr:uid="{00000000-0005-0000-0000-000013710000}"/>
    <cellStyle name="Normal 3 3 3 4 2 2 2 4 2" xfId="28973" xr:uid="{00000000-0005-0000-0000-000014710000}"/>
    <cellStyle name="Normal 3 3 3 4 2 2 2 5" xfId="28974" xr:uid="{00000000-0005-0000-0000-000015710000}"/>
    <cellStyle name="Normal 3 3 3 4 2 2 3" xfId="28975" xr:uid="{00000000-0005-0000-0000-000016710000}"/>
    <cellStyle name="Normal 3 3 3 4 2 2 3 2" xfId="28976" xr:uid="{00000000-0005-0000-0000-000017710000}"/>
    <cellStyle name="Normal 3 3 3 4 2 2 3 2 2" xfId="28977" xr:uid="{00000000-0005-0000-0000-000018710000}"/>
    <cellStyle name="Normal 3 3 3 4 2 2 3 2 2 2" xfId="28978" xr:uid="{00000000-0005-0000-0000-000019710000}"/>
    <cellStyle name="Normal 3 3 3 4 2 2 3 2 3" xfId="28979" xr:uid="{00000000-0005-0000-0000-00001A710000}"/>
    <cellStyle name="Normal 3 3 3 4 2 2 3 3" xfId="28980" xr:uid="{00000000-0005-0000-0000-00001B710000}"/>
    <cellStyle name="Normal 3 3 3 4 2 2 3 3 2" xfId="28981" xr:uid="{00000000-0005-0000-0000-00001C710000}"/>
    <cellStyle name="Normal 3 3 3 4 2 2 3 4" xfId="28982" xr:uid="{00000000-0005-0000-0000-00001D710000}"/>
    <cellStyle name="Normal 3 3 3 4 2 2 4" xfId="28983" xr:uid="{00000000-0005-0000-0000-00001E710000}"/>
    <cellStyle name="Normal 3 3 3 4 2 2 4 2" xfId="28984" xr:uid="{00000000-0005-0000-0000-00001F710000}"/>
    <cellStyle name="Normal 3 3 3 4 2 2 4 2 2" xfId="28985" xr:uid="{00000000-0005-0000-0000-000020710000}"/>
    <cellStyle name="Normal 3 3 3 4 2 2 4 2 2 2" xfId="28986" xr:uid="{00000000-0005-0000-0000-000021710000}"/>
    <cellStyle name="Normal 3 3 3 4 2 2 4 2 3" xfId="28987" xr:uid="{00000000-0005-0000-0000-000022710000}"/>
    <cellStyle name="Normal 3 3 3 4 2 2 4 3" xfId="28988" xr:uid="{00000000-0005-0000-0000-000023710000}"/>
    <cellStyle name="Normal 3 3 3 4 2 2 4 3 2" xfId="28989" xr:uid="{00000000-0005-0000-0000-000024710000}"/>
    <cellStyle name="Normal 3 3 3 4 2 2 4 4" xfId="28990" xr:uid="{00000000-0005-0000-0000-000025710000}"/>
    <cellStyle name="Normal 3 3 3 4 2 2 5" xfId="28991" xr:uid="{00000000-0005-0000-0000-000026710000}"/>
    <cellStyle name="Normal 3 3 3 4 2 2 5 2" xfId="28992" xr:uid="{00000000-0005-0000-0000-000027710000}"/>
    <cellStyle name="Normal 3 3 3 4 2 2 5 2 2" xfId="28993" xr:uid="{00000000-0005-0000-0000-000028710000}"/>
    <cellStyle name="Normal 3 3 3 4 2 2 5 3" xfId="28994" xr:uid="{00000000-0005-0000-0000-000029710000}"/>
    <cellStyle name="Normal 3 3 3 4 2 2 6" xfId="28995" xr:uid="{00000000-0005-0000-0000-00002A710000}"/>
    <cellStyle name="Normal 3 3 3 4 2 2 6 2" xfId="28996" xr:uid="{00000000-0005-0000-0000-00002B710000}"/>
    <cellStyle name="Normal 3 3 3 4 2 2 7" xfId="28997" xr:uid="{00000000-0005-0000-0000-00002C710000}"/>
    <cellStyle name="Normal 3 3 3 4 2 2 7 2" xfId="28998" xr:uid="{00000000-0005-0000-0000-00002D710000}"/>
    <cellStyle name="Normal 3 3 3 4 2 2 8" xfId="28999" xr:uid="{00000000-0005-0000-0000-00002E710000}"/>
    <cellStyle name="Normal 3 3 3 4 2 3" xfId="29000" xr:uid="{00000000-0005-0000-0000-00002F710000}"/>
    <cellStyle name="Normal 3 3 3 4 2 3 2" xfId="29001" xr:uid="{00000000-0005-0000-0000-000030710000}"/>
    <cellStyle name="Normal 3 3 3 4 2 3 2 2" xfId="29002" xr:uid="{00000000-0005-0000-0000-000031710000}"/>
    <cellStyle name="Normal 3 3 3 4 2 3 2 2 2" xfId="29003" xr:uid="{00000000-0005-0000-0000-000032710000}"/>
    <cellStyle name="Normal 3 3 3 4 2 3 2 2 2 2" xfId="29004" xr:uid="{00000000-0005-0000-0000-000033710000}"/>
    <cellStyle name="Normal 3 3 3 4 2 3 2 2 3" xfId="29005" xr:uid="{00000000-0005-0000-0000-000034710000}"/>
    <cellStyle name="Normal 3 3 3 4 2 3 2 3" xfId="29006" xr:uid="{00000000-0005-0000-0000-000035710000}"/>
    <cellStyle name="Normal 3 3 3 4 2 3 2 3 2" xfId="29007" xr:uid="{00000000-0005-0000-0000-000036710000}"/>
    <cellStyle name="Normal 3 3 3 4 2 3 2 4" xfId="29008" xr:uid="{00000000-0005-0000-0000-000037710000}"/>
    <cellStyle name="Normal 3 3 3 4 2 3 3" xfId="29009" xr:uid="{00000000-0005-0000-0000-000038710000}"/>
    <cellStyle name="Normal 3 3 3 4 2 3 3 2" xfId="29010" xr:uid="{00000000-0005-0000-0000-000039710000}"/>
    <cellStyle name="Normal 3 3 3 4 2 3 3 2 2" xfId="29011" xr:uid="{00000000-0005-0000-0000-00003A710000}"/>
    <cellStyle name="Normal 3 3 3 4 2 3 3 3" xfId="29012" xr:uid="{00000000-0005-0000-0000-00003B710000}"/>
    <cellStyle name="Normal 3 3 3 4 2 3 4" xfId="29013" xr:uid="{00000000-0005-0000-0000-00003C710000}"/>
    <cellStyle name="Normal 3 3 3 4 2 3 4 2" xfId="29014" xr:uid="{00000000-0005-0000-0000-00003D710000}"/>
    <cellStyle name="Normal 3 3 3 4 2 3 5" xfId="29015" xr:uid="{00000000-0005-0000-0000-00003E710000}"/>
    <cellStyle name="Normal 3 3 3 4 2 4" xfId="29016" xr:uid="{00000000-0005-0000-0000-00003F710000}"/>
    <cellStyle name="Normal 3 3 3 4 2 4 2" xfId="29017" xr:uid="{00000000-0005-0000-0000-000040710000}"/>
    <cellStyle name="Normal 3 3 3 4 2 4 2 2" xfId="29018" xr:uid="{00000000-0005-0000-0000-000041710000}"/>
    <cellStyle name="Normal 3 3 3 4 2 4 2 2 2" xfId="29019" xr:uid="{00000000-0005-0000-0000-000042710000}"/>
    <cellStyle name="Normal 3 3 3 4 2 4 2 3" xfId="29020" xr:uid="{00000000-0005-0000-0000-000043710000}"/>
    <cellStyle name="Normal 3 3 3 4 2 4 3" xfId="29021" xr:uid="{00000000-0005-0000-0000-000044710000}"/>
    <cellStyle name="Normal 3 3 3 4 2 4 3 2" xfId="29022" xr:uid="{00000000-0005-0000-0000-000045710000}"/>
    <cellStyle name="Normal 3 3 3 4 2 4 4" xfId="29023" xr:uid="{00000000-0005-0000-0000-000046710000}"/>
    <cellStyle name="Normal 3 3 3 4 2 5" xfId="29024" xr:uid="{00000000-0005-0000-0000-000047710000}"/>
    <cellStyle name="Normal 3 3 3 4 2 5 2" xfId="29025" xr:uid="{00000000-0005-0000-0000-000048710000}"/>
    <cellStyle name="Normal 3 3 3 4 2 5 2 2" xfId="29026" xr:uid="{00000000-0005-0000-0000-000049710000}"/>
    <cellStyle name="Normal 3 3 3 4 2 5 2 2 2" xfId="29027" xr:uid="{00000000-0005-0000-0000-00004A710000}"/>
    <cellStyle name="Normal 3 3 3 4 2 5 2 3" xfId="29028" xr:uid="{00000000-0005-0000-0000-00004B710000}"/>
    <cellStyle name="Normal 3 3 3 4 2 5 3" xfId="29029" xr:uid="{00000000-0005-0000-0000-00004C710000}"/>
    <cellStyle name="Normal 3 3 3 4 2 5 3 2" xfId="29030" xr:uid="{00000000-0005-0000-0000-00004D710000}"/>
    <cellStyle name="Normal 3 3 3 4 2 5 4" xfId="29031" xr:uid="{00000000-0005-0000-0000-00004E710000}"/>
    <cellStyle name="Normal 3 3 3 4 2 6" xfId="29032" xr:uid="{00000000-0005-0000-0000-00004F710000}"/>
    <cellStyle name="Normal 3 3 3 4 2 6 2" xfId="29033" xr:uid="{00000000-0005-0000-0000-000050710000}"/>
    <cellStyle name="Normal 3 3 3 4 2 6 2 2" xfId="29034" xr:uid="{00000000-0005-0000-0000-000051710000}"/>
    <cellStyle name="Normal 3 3 3 4 2 6 3" xfId="29035" xr:uid="{00000000-0005-0000-0000-000052710000}"/>
    <cellStyle name="Normal 3 3 3 4 2 7" xfId="29036" xr:uid="{00000000-0005-0000-0000-000053710000}"/>
    <cellStyle name="Normal 3 3 3 4 2 7 2" xfId="29037" xr:uid="{00000000-0005-0000-0000-000054710000}"/>
    <cellStyle name="Normal 3 3 3 4 2 8" xfId="29038" xr:uid="{00000000-0005-0000-0000-000055710000}"/>
    <cellStyle name="Normal 3 3 3 4 2 8 2" xfId="29039" xr:uid="{00000000-0005-0000-0000-000056710000}"/>
    <cellStyle name="Normal 3 3 3 4 2 9" xfId="29040" xr:uid="{00000000-0005-0000-0000-000057710000}"/>
    <cellStyle name="Normal 3 3 3 4 3" xfId="29041" xr:uid="{00000000-0005-0000-0000-000058710000}"/>
    <cellStyle name="Normal 3 3 3 4 3 2" xfId="29042" xr:uid="{00000000-0005-0000-0000-000059710000}"/>
    <cellStyle name="Normal 3 3 3 4 3 2 2" xfId="29043" xr:uid="{00000000-0005-0000-0000-00005A710000}"/>
    <cellStyle name="Normal 3 3 3 4 3 2 2 2" xfId="29044" xr:uid="{00000000-0005-0000-0000-00005B710000}"/>
    <cellStyle name="Normal 3 3 3 4 3 2 2 2 2" xfId="29045" xr:uid="{00000000-0005-0000-0000-00005C710000}"/>
    <cellStyle name="Normal 3 3 3 4 3 2 2 2 2 2" xfId="29046" xr:uid="{00000000-0005-0000-0000-00005D710000}"/>
    <cellStyle name="Normal 3 3 3 4 3 2 2 2 3" xfId="29047" xr:uid="{00000000-0005-0000-0000-00005E710000}"/>
    <cellStyle name="Normal 3 3 3 4 3 2 2 3" xfId="29048" xr:uid="{00000000-0005-0000-0000-00005F710000}"/>
    <cellStyle name="Normal 3 3 3 4 3 2 2 3 2" xfId="29049" xr:uid="{00000000-0005-0000-0000-000060710000}"/>
    <cellStyle name="Normal 3 3 3 4 3 2 2 4" xfId="29050" xr:uid="{00000000-0005-0000-0000-000061710000}"/>
    <cellStyle name="Normal 3 3 3 4 3 2 3" xfId="29051" xr:uid="{00000000-0005-0000-0000-000062710000}"/>
    <cellStyle name="Normal 3 3 3 4 3 2 3 2" xfId="29052" xr:uid="{00000000-0005-0000-0000-000063710000}"/>
    <cellStyle name="Normal 3 3 3 4 3 2 3 2 2" xfId="29053" xr:uid="{00000000-0005-0000-0000-000064710000}"/>
    <cellStyle name="Normal 3 3 3 4 3 2 3 3" xfId="29054" xr:uid="{00000000-0005-0000-0000-000065710000}"/>
    <cellStyle name="Normal 3 3 3 4 3 2 4" xfId="29055" xr:uid="{00000000-0005-0000-0000-000066710000}"/>
    <cellStyle name="Normal 3 3 3 4 3 2 4 2" xfId="29056" xr:uid="{00000000-0005-0000-0000-000067710000}"/>
    <cellStyle name="Normal 3 3 3 4 3 2 5" xfId="29057" xr:uid="{00000000-0005-0000-0000-000068710000}"/>
    <cellStyle name="Normal 3 3 3 4 3 3" xfId="29058" xr:uid="{00000000-0005-0000-0000-000069710000}"/>
    <cellStyle name="Normal 3 3 3 4 3 3 2" xfId="29059" xr:uid="{00000000-0005-0000-0000-00006A710000}"/>
    <cellStyle name="Normal 3 3 3 4 3 3 2 2" xfId="29060" xr:uid="{00000000-0005-0000-0000-00006B710000}"/>
    <cellStyle name="Normal 3 3 3 4 3 3 2 2 2" xfId="29061" xr:uid="{00000000-0005-0000-0000-00006C710000}"/>
    <cellStyle name="Normal 3 3 3 4 3 3 2 3" xfId="29062" xr:uid="{00000000-0005-0000-0000-00006D710000}"/>
    <cellStyle name="Normal 3 3 3 4 3 3 3" xfId="29063" xr:uid="{00000000-0005-0000-0000-00006E710000}"/>
    <cellStyle name="Normal 3 3 3 4 3 3 3 2" xfId="29064" xr:uid="{00000000-0005-0000-0000-00006F710000}"/>
    <cellStyle name="Normal 3 3 3 4 3 3 4" xfId="29065" xr:uid="{00000000-0005-0000-0000-000070710000}"/>
    <cellStyle name="Normal 3 3 3 4 3 4" xfId="29066" xr:uid="{00000000-0005-0000-0000-000071710000}"/>
    <cellStyle name="Normal 3 3 3 4 3 4 2" xfId="29067" xr:uid="{00000000-0005-0000-0000-000072710000}"/>
    <cellStyle name="Normal 3 3 3 4 3 4 2 2" xfId="29068" xr:uid="{00000000-0005-0000-0000-000073710000}"/>
    <cellStyle name="Normal 3 3 3 4 3 4 2 2 2" xfId="29069" xr:uid="{00000000-0005-0000-0000-000074710000}"/>
    <cellStyle name="Normal 3 3 3 4 3 4 2 3" xfId="29070" xr:uid="{00000000-0005-0000-0000-000075710000}"/>
    <cellStyle name="Normal 3 3 3 4 3 4 3" xfId="29071" xr:uid="{00000000-0005-0000-0000-000076710000}"/>
    <cellStyle name="Normal 3 3 3 4 3 4 3 2" xfId="29072" xr:uid="{00000000-0005-0000-0000-000077710000}"/>
    <cellStyle name="Normal 3 3 3 4 3 4 4" xfId="29073" xr:uid="{00000000-0005-0000-0000-000078710000}"/>
    <cellStyle name="Normal 3 3 3 4 3 5" xfId="29074" xr:uid="{00000000-0005-0000-0000-000079710000}"/>
    <cellStyle name="Normal 3 3 3 4 3 5 2" xfId="29075" xr:uid="{00000000-0005-0000-0000-00007A710000}"/>
    <cellStyle name="Normal 3 3 3 4 3 5 2 2" xfId="29076" xr:uid="{00000000-0005-0000-0000-00007B710000}"/>
    <cellStyle name="Normal 3 3 3 4 3 5 3" xfId="29077" xr:uid="{00000000-0005-0000-0000-00007C710000}"/>
    <cellStyle name="Normal 3 3 3 4 3 6" xfId="29078" xr:uid="{00000000-0005-0000-0000-00007D710000}"/>
    <cellStyle name="Normal 3 3 3 4 3 6 2" xfId="29079" xr:uid="{00000000-0005-0000-0000-00007E710000}"/>
    <cellStyle name="Normal 3 3 3 4 3 7" xfId="29080" xr:uid="{00000000-0005-0000-0000-00007F710000}"/>
    <cellStyle name="Normal 3 3 3 4 3 7 2" xfId="29081" xr:uid="{00000000-0005-0000-0000-000080710000}"/>
    <cellStyle name="Normal 3 3 3 4 3 8" xfId="29082" xr:uid="{00000000-0005-0000-0000-000081710000}"/>
    <cellStyle name="Normal 3 3 3 4 4" xfId="29083" xr:uid="{00000000-0005-0000-0000-000082710000}"/>
    <cellStyle name="Normal 3 3 3 4 4 2" xfId="29084" xr:uid="{00000000-0005-0000-0000-000083710000}"/>
    <cellStyle name="Normal 3 3 3 4 4 2 2" xfId="29085" xr:uid="{00000000-0005-0000-0000-000084710000}"/>
    <cellStyle name="Normal 3 3 3 4 4 2 2 2" xfId="29086" xr:uid="{00000000-0005-0000-0000-000085710000}"/>
    <cellStyle name="Normal 3 3 3 4 4 2 2 2 2" xfId="29087" xr:uid="{00000000-0005-0000-0000-000086710000}"/>
    <cellStyle name="Normal 3 3 3 4 4 2 2 3" xfId="29088" xr:uid="{00000000-0005-0000-0000-000087710000}"/>
    <cellStyle name="Normal 3 3 3 4 4 2 3" xfId="29089" xr:uid="{00000000-0005-0000-0000-000088710000}"/>
    <cellStyle name="Normal 3 3 3 4 4 2 3 2" xfId="29090" xr:uid="{00000000-0005-0000-0000-000089710000}"/>
    <cellStyle name="Normal 3 3 3 4 4 2 4" xfId="29091" xr:uid="{00000000-0005-0000-0000-00008A710000}"/>
    <cellStyle name="Normal 3 3 3 4 4 3" xfId="29092" xr:uid="{00000000-0005-0000-0000-00008B710000}"/>
    <cellStyle name="Normal 3 3 3 4 4 3 2" xfId="29093" xr:uid="{00000000-0005-0000-0000-00008C710000}"/>
    <cellStyle name="Normal 3 3 3 4 4 3 2 2" xfId="29094" xr:uid="{00000000-0005-0000-0000-00008D710000}"/>
    <cellStyle name="Normal 3 3 3 4 4 3 3" xfId="29095" xr:uid="{00000000-0005-0000-0000-00008E710000}"/>
    <cellStyle name="Normal 3 3 3 4 4 4" xfId="29096" xr:uid="{00000000-0005-0000-0000-00008F710000}"/>
    <cellStyle name="Normal 3 3 3 4 4 4 2" xfId="29097" xr:uid="{00000000-0005-0000-0000-000090710000}"/>
    <cellStyle name="Normal 3 3 3 4 4 5" xfId="29098" xr:uid="{00000000-0005-0000-0000-000091710000}"/>
    <cellStyle name="Normal 3 3 3 4 5" xfId="29099" xr:uid="{00000000-0005-0000-0000-000092710000}"/>
    <cellStyle name="Normal 3 3 3 4 5 2" xfId="29100" xr:uid="{00000000-0005-0000-0000-000093710000}"/>
    <cellStyle name="Normal 3 3 3 4 5 2 2" xfId="29101" xr:uid="{00000000-0005-0000-0000-000094710000}"/>
    <cellStyle name="Normal 3 3 3 4 5 2 2 2" xfId="29102" xr:uid="{00000000-0005-0000-0000-000095710000}"/>
    <cellStyle name="Normal 3 3 3 4 5 2 3" xfId="29103" xr:uid="{00000000-0005-0000-0000-000096710000}"/>
    <cellStyle name="Normal 3 3 3 4 5 3" xfId="29104" xr:uid="{00000000-0005-0000-0000-000097710000}"/>
    <cellStyle name="Normal 3 3 3 4 5 3 2" xfId="29105" xr:uid="{00000000-0005-0000-0000-000098710000}"/>
    <cellStyle name="Normal 3 3 3 4 5 4" xfId="29106" xr:uid="{00000000-0005-0000-0000-000099710000}"/>
    <cellStyle name="Normal 3 3 3 4 6" xfId="29107" xr:uid="{00000000-0005-0000-0000-00009A710000}"/>
    <cellStyle name="Normal 3 3 3 4 6 2" xfId="29108" xr:uid="{00000000-0005-0000-0000-00009B710000}"/>
    <cellStyle name="Normal 3 3 3 4 6 2 2" xfId="29109" xr:uid="{00000000-0005-0000-0000-00009C710000}"/>
    <cellStyle name="Normal 3 3 3 4 6 2 2 2" xfId="29110" xr:uid="{00000000-0005-0000-0000-00009D710000}"/>
    <cellStyle name="Normal 3 3 3 4 6 2 3" xfId="29111" xr:uid="{00000000-0005-0000-0000-00009E710000}"/>
    <cellStyle name="Normal 3 3 3 4 6 3" xfId="29112" xr:uid="{00000000-0005-0000-0000-00009F710000}"/>
    <cellStyle name="Normal 3 3 3 4 6 3 2" xfId="29113" xr:uid="{00000000-0005-0000-0000-0000A0710000}"/>
    <cellStyle name="Normal 3 3 3 4 6 4" xfId="29114" xr:uid="{00000000-0005-0000-0000-0000A1710000}"/>
    <cellStyle name="Normal 3 3 3 4 7" xfId="29115" xr:uid="{00000000-0005-0000-0000-0000A2710000}"/>
    <cellStyle name="Normal 3 3 3 4 7 2" xfId="29116" xr:uid="{00000000-0005-0000-0000-0000A3710000}"/>
    <cellStyle name="Normal 3 3 3 4 7 2 2" xfId="29117" xr:uid="{00000000-0005-0000-0000-0000A4710000}"/>
    <cellStyle name="Normal 3 3 3 4 7 3" xfId="29118" xr:uid="{00000000-0005-0000-0000-0000A5710000}"/>
    <cellStyle name="Normal 3 3 3 4 8" xfId="29119" xr:uid="{00000000-0005-0000-0000-0000A6710000}"/>
    <cellStyle name="Normal 3 3 3 4 8 2" xfId="29120" xr:uid="{00000000-0005-0000-0000-0000A7710000}"/>
    <cellStyle name="Normal 3 3 3 4 9" xfId="29121" xr:uid="{00000000-0005-0000-0000-0000A8710000}"/>
    <cellStyle name="Normal 3 3 3 4 9 2" xfId="29122" xr:uid="{00000000-0005-0000-0000-0000A9710000}"/>
    <cellStyle name="Normal 3 3 3 5" xfId="29123" xr:uid="{00000000-0005-0000-0000-0000AA710000}"/>
    <cellStyle name="Normal 3 3 3 5 10" xfId="29124" xr:uid="{00000000-0005-0000-0000-0000AB710000}"/>
    <cellStyle name="Normal 3 3 3 5 11" xfId="29125" xr:uid="{00000000-0005-0000-0000-0000AC710000}"/>
    <cellStyle name="Normal 3 3 3 5 2" xfId="29126" xr:uid="{00000000-0005-0000-0000-0000AD710000}"/>
    <cellStyle name="Normal 3 3 3 5 2 2" xfId="29127" xr:uid="{00000000-0005-0000-0000-0000AE710000}"/>
    <cellStyle name="Normal 3 3 3 5 2 2 2" xfId="29128" xr:uid="{00000000-0005-0000-0000-0000AF710000}"/>
    <cellStyle name="Normal 3 3 3 5 2 2 2 2" xfId="29129" xr:uid="{00000000-0005-0000-0000-0000B0710000}"/>
    <cellStyle name="Normal 3 3 3 5 2 2 2 2 2" xfId="29130" xr:uid="{00000000-0005-0000-0000-0000B1710000}"/>
    <cellStyle name="Normal 3 3 3 5 2 2 2 2 2 2" xfId="29131" xr:uid="{00000000-0005-0000-0000-0000B2710000}"/>
    <cellStyle name="Normal 3 3 3 5 2 2 2 2 2 2 2" xfId="29132" xr:uid="{00000000-0005-0000-0000-0000B3710000}"/>
    <cellStyle name="Normal 3 3 3 5 2 2 2 2 2 3" xfId="29133" xr:uid="{00000000-0005-0000-0000-0000B4710000}"/>
    <cellStyle name="Normal 3 3 3 5 2 2 2 2 3" xfId="29134" xr:uid="{00000000-0005-0000-0000-0000B5710000}"/>
    <cellStyle name="Normal 3 3 3 5 2 2 2 2 3 2" xfId="29135" xr:uid="{00000000-0005-0000-0000-0000B6710000}"/>
    <cellStyle name="Normal 3 3 3 5 2 2 2 2 4" xfId="29136" xr:uid="{00000000-0005-0000-0000-0000B7710000}"/>
    <cellStyle name="Normal 3 3 3 5 2 2 2 3" xfId="29137" xr:uid="{00000000-0005-0000-0000-0000B8710000}"/>
    <cellStyle name="Normal 3 3 3 5 2 2 2 3 2" xfId="29138" xr:uid="{00000000-0005-0000-0000-0000B9710000}"/>
    <cellStyle name="Normal 3 3 3 5 2 2 2 3 2 2" xfId="29139" xr:uid="{00000000-0005-0000-0000-0000BA710000}"/>
    <cellStyle name="Normal 3 3 3 5 2 2 2 3 3" xfId="29140" xr:uid="{00000000-0005-0000-0000-0000BB710000}"/>
    <cellStyle name="Normal 3 3 3 5 2 2 2 4" xfId="29141" xr:uid="{00000000-0005-0000-0000-0000BC710000}"/>
    <cellStyle name="Normal 3 3 3 5 2 2 2 4 2" xfId="29142" xr:uid="{00000000-0005-0000-0000-0000BD710000}"/>
    <cellStyle name="Normal 3 3 3 5 2 2 2 5" xfId="29143" xr:uid="{00000000-0005-0000-0000-0000BE710000}"/>
    <cellStyle name="Normal 3 3 3 5 2 2 3" xfId="29144" xr:uid="{00000000-0005-0000-0000-0000BF710000}"/>
    <cellStyle name="Normal 3 3 3 5 2 2 3 2" xfId="29145" xr:uid="{00000000-0005-0000-0000-0000C0710000}"/>
    <cellStyle name="Normal 3 3 3 5 2 2 3 2 2" xfId="29146" xr:uid="{00000000-0005-0000-0000-0000C1710000}"/>
    <cellStyle name="Normal 3 3 3 5 2 2 3 2 2 2" xfId="29147" xr:uid="{00000000-0005-0000-0000-0000C2710000}"/>
    <cellStyle name="Normal 3 3 3 5 2 2 3 2 3" xfId="29148" xr:uid="{00000000-0005-0000-0000-0000C3710000}"/>
    <cellStyle name="Normal 3 3 3 5 2 2 3 3" xfId="29149" xr:uid="{00000000-0005-0000-0000-0000C4710000}"/>
    <cellStyle name="Normal 3 3 3 5 2 2 3 3 2" xfId="29150" xr:uid="{00000000-0005-0000-0000-0000C5710000}"/>
    <cellStyle name="Normal 3 3 3 5 2 2 3 4" xfId="29151" xr:uid="{00000000-0005-0000-0000-0000C6710000}"/>
    <cellStyle name="Normal 3 3 3 5 2 2 4" xfId="29152" xr:uid="{00000000-0005-0000-0000-0000C7710000}"/>
    <cellStyle name="Normal 3 3 3 5 2 2 4 2" xfId="29153" xr:uid="{00000000-0005-0000-0000-0000C8710000}"/>
    <cellStyle name="Normal 3 3 3 5 2 2 4 2 2" xfId="29154" xr:uid="{00000000-0005-0000-0000-0000C9710000}"/>
    <cellStyle name="Normal 3 3 3 5 2 2 4 2 2 2" xfId="29155" xr:uid="{00000000-0005-0000-0000-0000CA710000}"/>
    <cellStyle name="Normal 3 3 3 5 2 2 4 2 3" xfId="29156" xr:uid="{00000000-0005-0000-0000-0000CB710000}"/>
    <cellStyle name="Normal 3 3 3 5 2 2 4 3" xfId="29157" xr:uid="{00000000-0005-0000-0000-0000CC710000}"/>
    <cellStyle name="Normal 3 3 3 5 2 2 4 3 2" xfId="29158" xr:uid="{00000000-0005-0000-0000-0000CD710000}"/>
    <cellStyle name="Normal 3 3 3 5 2 2 4 4" xfId="29159" xr:uid="{00000000-0005-0000-0000-0000CE710000}"/>
    <cellStyle name="Normal 3 3 3 5 2 2 5" xfId="29160" xr:uid="{00000000-0005-0000-0000-0000CF710000}"/>
    <cellStyle name="Normal 3 3 3 5 2 2 5 2" xfId="29161" xr:uid="{00000000-0005-0000-0000-0000D0710000}"/>
    <cellStyle name="Normal 3 3 3 5 2 2 5 2 2" xfId="29162" xr:uid="{00000000-0005-0000-0000-0000D1710000}"/>
    <cellStyle name="Normal 3 3 3 5 2 2 5 3" xfId="29163" xr:uid="{00000000-0005-0000-0000-0000D2710000}"/>
    <cellStyle name="Normal 3 3 3 5 2 2 6" xfId="29164" xr:uid="{00000000-0005-0000-0000-0000D3710000}"/>
    <cellStyle name="Normal 3 3 3 5 2 2 6 2" xfId="29165" xr:uid="{00000000-0005-0000-0000-0000D4710000}"/>
    <cellStyle name="Normal 3 3 3 5 2 2 7" xfId="29166" xr:uid="{00000000-0005-0000-0000-0000D5710000}"/>
    <cellStyle name="Normal 3 3 3 5 2 2 7 2" xfId="29167" xr:uid="{00000000-0005-0000-0000-0000D6710000}"/>
    <cellStyle name="Normal 3 3 3 5 2 2 8" xfId="29168" xr:uid="{00000000-0005-0000-0000-0000D7710000}"/>
    <cellStyle name="Normal 3 3 3 5 2 3" xfId="29169" xr:uid="{00000000-0005-0000-0000-0000D8710000}"/>
    <cellStyle name="Normal 3 3 3 5 2 3 2" xfId="29170" xr:uid="{00000000-0005-0000-0000-0000D9710000}"/>
    <cellStyle name="Normal 3 3 3 5 2 3 2 2" xfId="29171" xr:uid="{00000000-0005-0000-0000-0000DA710000}"/>
    <cellStyle name="Normal 3 3 3 5 2 3 2 2 2" xfId="29172" xr:uid="{00000000-0005-0000-0000-0000DB710000}"/>
    <cellStyle name="Normal 3 3 3 5 2 3 2 2 2 2" xfId="29173" xr:uid="{00000000-0005-0000-0000-0000DC710000}"/>
    <cellStyle name="Normal 3 3 3 5 2 3 2 2 3" xfId="29174" xr:uid="{00000000-0005-0000-0000-0000DD710000}"/>
    <cellStyle name="Normal 3 3 3 5 2 3 2 3" xfId="29175" xr:uid="{00000000-0005-0000-0000-0000DE710000}"/>
    <cellStyle name="Normal 3 3 3 5 2 3 2 3 2" xfId="29176" xr:uid="{00000000-0005-0000-0000-0000DF710000}"/>
    <cellStyle name="Normal 3 3 3 5 2 3 2 4" xfId="29177" xr:uid="{00000000-0005-0000-0000-0000E0710000}"/>
    <cellStyle name="Normal 3 3 3 5 2 3 3" xfId="29178" xr:uid="{00000000-0005-0000-0000-0000E1710000}"/>
    <cellStyle name="Normal 3 3 3 5 2 3 3 2" xfId="29179" xr:uid="{00000000-0005-0000-0000-0000E2710000}"/>
    <cellStyle name="Normal 3 3 3 5 2 3 3 2 2" xfId="29180" xr:uid="{00000000-0005-0000-0000-0000E3710000}"/>
    <cellStyle name="Normal 3 3 3 5 2 3 3 3" xfId="29181" xr:uid="{00000000-0005-0000-0000-0000E4710000}"/>
    <cellStyle name="Normal 3 3 3 5 2 3 4" xfId="29182" xr:uid="{00000000-0005-0000-0000-0000E5710000}"/>
    <cellStyle name="Normal 3 3 3 5 2 3 4 2" xfId="29183" xr:uid="{00000000-0005-0000-0000-0000E6710000}"/>
    <cellStyle name="Normal 3 3 3 5 2 3 5" xfId="29184" xr:uid="{00000000-0005-0000-0000-0000E7710000}"/>
    <cellStyle name="Normal 3 3 3 5 2 4" xfId="29185" xr:uid="{00000000-0005-0000-0000-0000E8710000}"/>
    <cellStyle name="Normal 3 3 3 5 2 4 2" xfId="29186" xr:uid="{00000000-0005-0000-0000-0000E9710000}"/>
    <cellStyle name="Normal 3 3 3 5 2 4 2 2" xfId="29187" xr:uid="{00000000-0005-0000-0000-0000EA710000}"/>
    <cellStyle name="Normal 3 3 3 5 2 4 2 2 2" xfId="29188" xr:uid="{00000000-0005-0000-0000-0000EB710000}"/>
    <cellStyle name="Normal 3 3 3 5 2 4 2 3" xfId="29189" xr:uid="{00000000-0005-0000-0000-0000EC710000}"/>
    <cellStyle name="Normal 3 3 3 5 2 4 3" xfId="29190" xr:uid="{00000000-0005-0000-0000-0000ED710000}"/>
    <cellStyle name="Normal 3 3 3 5 2 4 3 2" xfId="29191" xr:uid="{00000000-0005-0000-0000-0000EE710000}"/>
    <cellStyle name="Normal 3 3 3 5 2 4 4" xfId="29192" xr:uid="{00000000-0005-0000-0000-0000EF710000}"/>
    <cellStyle name="Normal 3 3 3 5 2 5" xfId="29193" xr:uid="{00000000-0005-0000-0000-0000F0710000}"/>
    <cellStyle name="Normal 3 3 3 5 2 5 2" xfId="29194" xr:uid="{00000000-0005-0000-0000-0000F1710000}"/>
    <cellStyle name="Normal 3 3 3 5 2 5 2 2" xfId="29195" xr:uid="{00000000-0005-0000-0000-0000F2710000}"/>
    <cellStyle name="Normal 3 3 3 5 2 5 2 2 2" xfId="29196" xr:uid="{00000000-0005-0000-0000-0000F3710000}"/>
    <cellStyle name="Normal 3 3 3 5 2 5 2 3" xfId="29197" xr:uid="{00000000-0005-0000-0000-0000F4710000}"/>
    <cellStyle name="Normal 3 3 3 5 2 5 3" xfId="29198" xr:uid="{00000000-0005-0000-0000-0000F5710000}"/>
    <cellStyle name="Normal 3 3 3 5 2 5 3 2" xfId="29199" xr:uid="{00000000-0005-0000-0000-0000F6710000}"/>
    <cellStyle name="Normal 3 3 3 5 2 5 4" xfId="29200" xr:uid="{00000000-0005-0000-0000-0000F7710000}"/>
    <cellStyle name="Normal 3 3 3 5 2 6" xfId="29201" xr:uid="{00000000-0005-0000-0000-0000F8710000}"/>
    <cellStyle name="Normal 3 3 3 5 2 6 2" xfId="29202" xr:uid="{00000000-0005-0000-0000-0000F9710000}"/>
    <cellStyle name="Normal 3 3 3 5 2 6 2 2" xfId="29203" xr:uid="{00000000-0005-0000-0000-0000FA710000}"/>
    <cellStyle name="Normal 3 3 3 5 2 6 3" xfId="29204" xr:uid="{00000000-0005-0000-0000-0000FB710000}"/>
    <cellStyle name="Normal 3 3 3 5 2 7" xfId="29205" xr:uid="{00000000-0005-0000-0000-0000FC710000}"/>
    <cellStyle name="Normal 3 3 3 5 2 7 2" xfId="29206" xr:uid="{00000000-0005-0000-0000-0000FD710000}"/>
    <cellStyle name="Normal 3 3 3 5 2 8" xfId="29207" xr:uid="{00000000-0005-0000-0000-0000FE710000}"/>
    <cellStyle name="Normal 3 3 3 5 2 8 2" xfId="29208" xr:uid="{00000000-0005-0000-0000-0000FF710000}"/>
    <cellStyle name="Normal 3 3 3 5 2 9" xfId="29209" xr:uid="{00000000-0005-0000-0000-000000720000}"/>
    <cellStyle name="Normal 3 3 3 5 3" xfId="29210" xr:uid="{00000000-0005-0000-0000-000001720000}"/>
    <cellStyle name="Normal 3 3 3 5 3 2" xfId="29211" xr:uid="{00000000-0005-0000-0000-000002720000}"/>
    <cellStyle name="Normal 3 3 3 5 3 2 2" xfId="29212" xr:uid="{00000000-0005-0000-0000-000003720000}"/>
    <cellStyle name="Normal 3 3 3 5 3 2 2 2" xfId="29213" xr:uid="{00000000-0005-0000-0000-000004720000}"/>
    <cellStyle name="Normal 3 3 3 5 3 2 2 2 2" xfId="29214" xr:uid="{00000000-0005-0000-0000-000005720000}"/>
    <cellStyle name="Normal 3 3 3 5 3 2 2 2 2 2" xfId="29215" xr:uid="{00000000-0005-0000-0000-000006720000}"/>
    <cellStyle name="Normal 3 3 3 5 3 2 2 2 3" xfId="29216" xr:uid="{00000000-0005-0000-0000-000007720000}"/>
    <cellStyle name="Normal 3 3 3 5 3 2 2 3" xfId="29217" xr:uid="{00000000-0005-0000-0000-000008720000}"/>
    <cellStyle name="Normal 3 3 3 5 3 2 2 3 2" xfId="29218" xr:uid="{00000000-0005-0000-0000-000009720000}"/>
    <cellStyle name="Normal 3 3 3 5 3 2 2 4" xfId="29219" xr:uid="{00000000-0005-0000-0000-00000A720000}"/>
    <cellStyle name="Normal 3 3 3 5 3 2 3" xfId="29220" xr:uid="{00000000-0005-0000-0000-00000B720000}"/>
    <cellStyle name="Normal 3 3 3 5 3 2 3 2" xfId="29221" xr:uid="{00000000-0005-0000-0000-00000C720000}"/>
    <cellStyle name="Normal 3 3 3 5 3 2 3 2 2" xfId="29222" xr:uid="{00000000-0005-0000-0000-00000D720000}"/>
    <cellStyle name="Normal 3 3 3 5 3 2 3 3" xfId="29223" xr:uid="{00000000-0005-0000-0000-00000E720000}"/>
    <cellStyle name="Normal 3 3 3 5 3 2 4" xfId="29224" xr:uid="{00000000-0005-0000-0000-00000F720000}"/>
    <cellStyle name="Normal 3 3 3 5 3 2 4 2" xfId="29225" xr:uid="{00000000-0005-0000-0000-000010720000}"/>
    <cellStyle name="Normal 3 3 3 5 3 2 5" xfId="29226" xr:uid="{00000000-0005-0000-0000-000011720000}"/>
    <cellStyle name="Normal 3 3 3 5 3 3" xfId="29227" xr:uid="{00000000-0005-0000-0000-000012720000}"/>
    <cellStyle name="Normal 3 3 3 5 3 3 2" xfId="29228" xr:uid="{00000000-0005-0000-0000-000013720000}"/>
    <cellStyle name="Normal 3 3 3 5 3 3 2 2" xfId="29229" xr:uid="{00000000-0005-0000-0000-000014720000}"/>
    <cellStyle name="Normal 3 3 3 5 3 3 2 2 2" xfId="29230" xr:uid="{00000000-0005-0000-0000-000015720000}"/>
    <cellStyle name="Normal 3 3 3 5 3 3 2 3" xfId="29231" xr:uid="{00000000-0005-0000-0000-000016720000}"/>
    <cellStyle name="Normal 3 3 3 5 3 3 3" xfId="29232" xr:uid="{00000000-0005-0000-0000-000017720000}"/>
    <cellStyle name="Normal 3 3 3 5 3 3 3 2" xfId="29233" xr:uid="{00000000-0005-0000-0000-000018720000}"/>
    <cellStyle name="Normal 3 3 3 5 3 3 4" xfId="29234" xr:uid="{00000000-0005-0000-0000-000019720000}"/>
    <cellStyle name="Normal 3 3 3 5 3 4" xfId="29235" xr:uid="{00000000-0005-0000-0000-00001A720000}"/>
    <cellStyle name="Normal 3 3 3 5 3 4 2" xfId="29236" xr:uid="{00000000-0005-0000-0000-00001B720000}"/>
    <cellStyle name="Normal 3 3 3 5 3 4 2 2" xfId="29237" xr:uid="{00000000-0005-0000-0000-00001C720000}"/>
    <cellStyle name="Normal 3 3 3 5 3 4 2 2 2" xfId="29238" xr:uid="{00000000-0005-0000-0000-00001D720000}"/>
    <cellStyle name="Normal 3 3 3 5 3 4 2 3" xfId="29239" xr:uid="{00000000-0005-0000-0000-00001E720000}"/>
    <cellStyle name="Normal 3 3 3 5 3 4 3" xfId="29240" xr:uid="{00000000-0005-0000-0000-00001F720000}"/>
    <cellStyle name="Normal 3 3 3 5 3 4 3 2" xfId="29241" xr:uid="{00000000-0005-0000-0000-000020720000}"/>
    <cellStyle name="Normal 3 3 3 5 3 4 4" xfId="29242" xr:uid="{00000000-0005-0000-0000-000021720000}"/>
    <cellStyle name="Normal 3 3 3 5 3 5" xfId="29243" xr:uid="{00000000-0005-0000-0000-000022720000}"/>
    <cellStyle name="Normal 3 3 3 5 3 5 2" xfId="29244" xr:uid="{00000000-0005-0000-0000-000023720000}"/>
    <cellStyle name="Normal 3 3 3 5 3 5 2 2" xfId="29245" xr:uid="{00000000-0005-0000-0000-000024720000}"/>
    <cellStyle name="Normal 3 3 3 5 3 5 3" xfId="29246" xr:uid="{00000000-0005-0000-0000-000025720000}"/>
    <cellStyle name="Normal 3 3 3 5 3 6" xfId="29247" xr:uid="{00000000-0005-0000-0000-000026720000}"/>
    <cellStyle name="Normal 3 3 3 5 3 6 2" xfId="29248" xr:uid="{00000000-0005-0000-0000-000027720000}"/>
    <cellStyle name="Normal 3 3 3 5 3 7" xfId="29249" xr:uid="{00000000-0005-0000-0000-000028720000}"/>
    <cellStyle name="Normal 3 3 3 5 3 7 2" xfId="29250" xr:uid="{00000000-0005-0000-0000-000029720000}"/>
    <cellStyle name="Normal 3 3 3 5 3 8" xfId="29251" xr:uid="{00000000-0005-0000-0000-00002A720000}"/>
    <cellStyle name="Normal 3 3 3 5 4" xfId="29252" xr:uid="{00000000-0005-0000-0000-00002B720000}"/>
    <cellStyle name="Normal 3 3 3 5 4 2" xfId="29253" xr:uid="{00000000-0005-0000-0000-00002C720000}"/>
    <cellStyle name="Normal 3 3 3 5 4 2 2" xfId="29254" xr:uid="{00000000-0005-0000-0000-00002D720000}"/>
    <cellStyle name="Normal 3 3 3 5 4 2 2 2" xfId="29255" xr:uid="{00000000-0005-0000-0000-00002E720000}"/>
    <cellStyle name="Normal 3 3 3 5 4 2 2 2 2" xfId="29256" xr:uid="{00000000-0005-0000-0000-00002F720000}"/>
    <cellStyle name="Normal 3 3 3 5 4 2 2 3" xfId="29257" xr:uid="{00000000-0005-0000-0000-000030720000}"/>
    <cellStyle name="Normal 3 3 3 5 4 2 3" xfId="29258" xr:uid="{00000000-0005-0000-0000-000031720000}"/>
    <cellStyle name="Normal 3 3 3 5 4 2 3 2" xfId="29259" xr:uid="{00000000-0005-0000-0000-000032720000}"/>
    <cellStyle name="Normal 3 3 3 5 4 2 4" xfId="29260" xr:uid="{00000000-0005-0000-0000-000033720000}"/>
    <cellStyle name="Normal 3 3 3 5 4 3" xfId="29261" xr:uid="{00000000-0005-0000-0000-000034720000}"/>
    <cellStyle name="Normal 3 3 3 5 4 3 2" xfId="29262" xr:uid="{00000000-0005-0000-0000-000035720000}"/>
    <cellStyle name="Normal 3 3 3 5 4 3 2 2" xfId="29263" xr:uid="{00000000-0005-0000-0000-000036720000}"/>
    <cellStyle name="Normal 3 3 3 5 4 3 3" xfId="29264" xr:uid="{00000000-0005-0000-0000-000037720000}"/>
    <cellStyle name="Normal 3 3 3 5 4 4" xfId="29265" xr:uid="{00000000-0005-0000-0000-000038720000}"/>
    <cellStyle name="Normal 3 3 3 5 4 4 2" xfId="29266" xr:uid="{00000000-0005-0000-0000-000039720000}"/>
    <cellStyle name="Normal 3 3 3 5 4 5" xfId="29267" xr:uid="{00000000-0005-0000-0000-00003A720000}"/>
    <cellStyle name="Normal 3 3 3 5 5" xfId="29268" xr:uid="{00000000-0005-0000-0000-00003B720000}"/>
    <cellStyle name="Normal 3 3 3 5 5 2" xfId="29269" xr:uid="{00000000-0005-0000-0000-00003C720000}"/>
    <cellStyle name="Normal 3 3 3 5 5 2 2" xfId="29270" xr:uid="{00000000-0005-0000-0000-00003D720000}"/>
    <cellStyle name="Normal 3 3 3 5 5 2 2 2" xfId="29271" xr:uid="{00000000-0005-0000-0000-00003E720000}"/>
    <cellStyle name="Normal 3 3 3 5 5 2 3" xfId="29272" xr:uid="{00000000-0005-0000-0000-00003F720000}"/>
    <cellStyle name="Normal 3 3 3 5 5 3" xfId="29273" xr:uid="{00000000-0005-0000-0000-000040720000}"/>
    <cellStyle name="Normal 3 3 3 5 5 3 2" xfId="29274" xr:uid="{00000000-0005-0000-0000-000041720000}"/>
    <cellStyle name="Normal 3 3 3 5 5 4" xfId="29275" xr:uid="{00000000-0005-0000-0000-000042720000}"/>
    <cellStyle name="Normal 3 3 3 5 6" xfId="29276" xr:uid="{00000000-0005-0000-0000-000043720000}"/>
    <cellStyle name="Normal 3 3 3 5 6 2" xfId="29277" xr:uid="{00000000-0005-0000-0000-000044720000}"/>
    <cellStyle name="Normal 3 3 3 5 6 2 2" xfId="29278" xr:uid="{00000000-0005-0000-0000-000045720000}"/>
    <cellStyle name="Normal 3 3 3 5 6 2 2 2" xfId="29279" xr:uid="{00000000-0005-0000-0000-000046720000}"/>
    <cellStyle name="Normal 3 3 3 5 6 2 3" xfId="29280" xr:uid="{00000000-0005-0000-0000-000047720000}"/>
    <cellStyle name="Normal 3 3 3 5 6 3" xfId="29281" xr:uid="{00000000-0005-0000-0000-000048720000}"/>
    <cellStyle name="Normal 3 3 3 5 6 3 2" xfId="29282" xr:uid="{00000000-0005-0000-0000-000049720000}"/>
    <cellStyle name="Normal 3 3 3 5 6 4" xfId="29283" xr:uid="{00000000-0005-0000-0000-00004A720000}"/>
    <cellStyle name="Normal 3 3 3 5 7" xfId="29284" xr:uid="{00000000-0005-0000-0000-00004B720000}"/>
    <cellStyle name="Normal 3 3 3 5 7 2" xfId="29285" xr:uid="{00000000-0005-0000-0000-00004C720000}"/>
    <cellStyle name="Normal 3 3 3 5 7 2 2" xfId="29286" xr:uid="{00000000-0005-0000-0000-00004D720000}"/>
    <cellStyle name="Normal 3 3 3 5 7 3" xfId="29287" xr:uid="{00000000-0005-0000-0000-00004E720000}"/>
    <cellStyle name="Normal 3 3 3 5 8" xfId="29288" xr:uid="{00000000-0005-0000-0000-00004F720000}"/>
    <cellStyle name="Normal 3 3 3 5 8 2" xfId="29289" xr:uid="{00000000-0005-0000-0000-000050720000}"/>
    <cellStyle name="Normal 3 3 3 5 9" xfId="29290" xr:uid="{00000000-0005-0000-0000-000051720000}"/>
    <cellStyle name="Normal 3 3 3 5 9 2" xfId="29291" xr:uid="{00000000-0005-0000-0000-000052720000}"/>
    <cellStyle name="Normal 3 3 3 6" xfId="29292" xr:uid="{00000000-0005-0000-0000-000053720000}"/>
    <cellStyle name="Normal 3 3 3 6 2" xfId="29293" xr:uid="{00000000-0005-0000-0000-000054720000}"/>
    <cellStyle name="Normal 3 3 3 6 2 2" xfId="29294" xr:uid="{00000000-0005-0000-0000-000055720000}"/>
    <cellStyle name="Normal 3 3 3 6 2 2 2" xfId="29295" xr:uid="{00000000-0005-0000-0000-000056720000}"/>
    <cellStyle name="Normal 3 3 3 6 2 2 2 2" xfId="29296" xr:uid="{00000000-0005-0000-0000-000057720000}"/>
    <cellStyle name="Normal 3 3 3 6 2 2 2 2 2" xfId="29297" xr:uid="{00000000-0005-0000-0000-000058720000}"/>
    <cellStyle name="Normal 3 3 3 6 2 2 2 2 2 2" xfId="29298" xr:uid="{00000000-0005-0000-0000-000059720000}"/>
    <cellStyle name="Normal 3 3 3 6 2 2 2 2 3" xfId="29299" xr:uid="{00000000-0005-0000-0000-00005A720000}"/>
    <cellStyle name="Normal 3 3 3 6 2 2 2 3" xfId="29300" xr:uid="{00000000-0005-0000-0000-00005B720000}"/>
    <cellStyle name="Normal 3 3 3 6 2 2 2 3 2" xfId="29301" xr:uid="{00000000-0005-0000-0000-00005C720000}"/>
    <cellStyle name="Normal 3 3 3 6 2 2 2 4" xfId="29302" xr:uid="{00000000-0005-0000-0000-00005D720000}"/>
    <cellStyle name="Normal 3 3 3 6 2 2 3" xfId="29303" xr:uid="{00000000-0005-0000-0000-00005E720000}"/>
    <cellStyle name="Normal 3 3 3 6 2 2 3 2" xfId="29304" xr:uid="{00000000-0005-0000-0000-00005F720000}"/>
    <cellStyle name="Normal 3 3 3 6 2 2 3 2 2" xfId="29305" xr:uid="{00000000-0005-0000-0000-000060720000}"/>
    <cellStyle name="Normal 3 3 3 6 2 2 3 3" xfId="29306" xr:uid="{00000000-0005-0000-0000-000061720000}"/>
    <cellStyle name="Normal 3 3 3 6 2 2 4" xfId="29307" xr:uid="{00000000-0005-0000-0000-000062720000}"/>
    <cellStyle name="Normal 3 3 3 6 2 2 4 2" xfId="29308" xr:uid="{00000000-0005-0000-0000-000063720000}"/>
    <cellStyle name="Normal 3 3 3 6 2 2 5" xfId="29309" xr:uid="{00000000-0005-0000-0000-000064720000}"/>
    <cellStyle name="Normal 3 3 3 6 2 3" xfId="29310" xr:uid="{00000000-0005-0000-0000-000065720000}"/>
    <cellStyle name="Normal 3 3 3 6 2 3 2" xfId="29311" xr:uid="{00000000-0005-0000-0000-000066720000}"/>
    <cellStyle name="Normal 3 3 3 6 2 3 2 2" xfId="29312" xr:uid="{00000000-0005-0000-0000-000067720000}"/>
    <cellStyle name="Normal 3 3 3 6 2 3 2 2 2" xfId="29313" xr:uid="{00000000-0005-0000-0000-000068720000}"/>
    <cellStyle name="Normal 3 3 3 6 2 3 2 3" xfId="29314" xr:uid="{00000000-0005-0000-0000-000069720000}"/>
    <cellStyle name="Normal 3 3 3 6 2 3 3" xfId="29315" xr:uid="{00000000-0005-0000-0000-00006A720000}"/>
    <cellStyle name="Normal 3 3 3 6 2 3 3 2" xfId="29316" xr:uid="{00000000-0005-0000-0000-00006B720000}"/>
    <cellStyle name="Normal 3 3 3 6 2 3 4" xfId="29317" xr:uid="{00000000-0005-0000-0000-00006C720000}"/>
    <cellStyle name="Normal 3 3 3 6 2 4" xfId="29318" xr:uid="{00000000-0005-0000-0000-00006D720000}"/>
    <cellStyle name="Normal 3 3 3 6 2 4 2" xfId="29319" xr:uid="{00000000-0005-0000-0000-00006E720000}"/>
    <cellStyle name="Normal 3 3 3 6 2 4 2 2" xfId="29320" xr:uid="{00000000-0005-0000-0000-00006F720000}"/>
    <cellStyle name="Normal 3 3 3 6 2 4 2 2 2" xfId="29321" xr:uid="{00000000-0005-0000-0000-000070720000}"/>
    <cellStyle name="Normal 3 3 3 6 2 4 2 3" xfId="29322" xr:uid="{00000000-0005-0000-0000-000071720000}"/>
    <cellStyle name="Normal 3 3 3 6 2 4 3" xfId="29323" xr:uid="{00000000-0005-0000-0000-000072720000}"/>
    <cellStyle name="Normal 3 3 3 6 2 4 3 2" xfId="29324" xr:uid="{00000000-0005-0000-0000-000073720000}"/>
    <cellStyle name="Normal 3 3 3 6 2 4 4" xfId="29325" xr:uid="{00000000-0005-0000-0000-000074720000}"/>
    <cellStyle name="Normal 3 3 3 6 2 5" xfId="29326" xr:uid="{00000000-0005-0000-0000-000075720000}"/>
    <cellStyle name="Normal 3 3 3 6 2 5 2" xfId="29327" xr:uid="{00000000-0005-0000-0000-000076720000}"/>
    <cellStyle name="Normal 3 3 3 6 2 5 2 2" xfId="29328" xr:uid="{00000000-0005-0000-0000-000077720000}"/>
    <cellStyle name="Normal 3 3 3 6 2 5 3" xfId="29329" xr:uid="{00000000-0005-0000-0000-000078720000}"/>
    <cellStyle name="Normal 3 3 3 6 2 6" xfId="29330" xr:uid="{00000000-0005-0000-0000-000079720000}"/>
    <cellStyle name="Normal 3 3 3 6 2 6 2" xfId="29331" xr:uid="{00000000-0005-0000-0000-00007A720000}"/>
    <cellStyle name="Normal 3 3 3 6 2 7" xfId="29332" xr:uid="{00000000-0005-0000-0000-00007B720000}"/>
    <cellStyle name="Normal 3 3 3 6 2 7 2" xfId="29333" xr:uid="{00000000-0005-0000-0000-00007C720000}"/>
    <cellStyle name="Normal 3 3 3 6 2 8" xfId="29334" xr:uid="{00000000-0005-0000-0000-00007D720000}"/>
    <cellStyle name="Normal 3 3 3 6 3" xfId="29335" xr:uid="{00000000-0005-0000-0000-00007E720000}"/>
    <cellStyle name="Normal 3 3 3 6 3 2" xfId="29336" xr:uid="{00000000-0005-0000-0000-00007F720000}"/>
    <cellStyle name="Normal 3 3 3 6 3 2 2" xfId="29337" xr:uid="{00000000-0005-0000-0000-000080720000}"/>
    <cellStyle name="Normal 3 3 3 6 3 2 2 2" xfId="29338" xr:uid="{00000000-0005-0000-0000-000081720000}"/>
    <cellStyle name="Normal 3 3 3 6 3 2 2 2 2" xfId="29339" xr:uid="{00000000-0005-0000-0000-000082720000}"/>
    <cellStyle name="Normal 3 3 3 6 3 2 2 3" xfId="29340" xr:uid="{00000000-0005-0000-0000-000083720000}"/>
    <cellStyle name="Normal 3 3 3 6 3 2 3" xfId="29341" xr:uid="{00000000-0005-0000-0000-000084720000}"/>
    <cellStyle name="Normal 3 3 3 6 3 2 3 2" xfId="29342" xr:uid="{00000000-0005-0000-0000-000085720000}"/>
    <cellStyle name="Normal 3 3 3 6 3 2 4" xfId="29343" xr:uid="{00000000-0005-0000-0000-000086720000}"/>
    <cellStyle name="Normal 3 3 3 6 3 3" xfId="29344" xr:uid="{00000000-0005-0000-0000-000087720000}"/>
    <cellStyle name="Normal 3 3 3 6 3 3 2" xfId="29345" xr:uid="{00000000-0005-0000-0000-000088720000}"/>
    <cellStyle name="Normal 3 3 3 6 3 3 2 2" xfId="29346" xr:uid="{00000000-0005-0000-0000-000089720000}"/>
    <cellStyle name="Normal 3 3 3 6 3 3 3" xfId="29347" xr:uid="{00000000-0005-0000-0000-00008A720000}"/>
    <cellStyle name="Normal 3 3 3 6 3 4" xfId="29348" xr:uid="{00000000-0005-0000-0000-00008B720000}"/>
    <cellStyle name="Normal 3 3 3 6 3 4 2" xfId="29349" xr:uid="{00000000-0005-0000-0000-00008C720000}"/>
    <cellStyle name="Normal 3 3 3 6 3 5" xfId="29350" xr:uid="{00000000-0005-0000-0000-00008D720000}"/>
    <cellStyle name="Normal 3 3 3 6 4" xfId="29351" xr:uid="{00000000-0005-0000-0000-00008E720000}"/>
    <cellStyle name="Normal 3 3 3 6 4 2" xfId="29352" xr:uid="{00000000-0005-0000-0000-00008F720000}"/>
    <cellStyle name="Normal 3 3 3 6 4 2 2" xfId="29353" xr:uid="{00000000-0005-0000-0000-000090720000}"/>
    <cellStyle name="Normal 3 3 3 6 4 2 2 2" xfId="29354" xr:uid="{00000000-0005-0000-0000-000091720000}"/>
    <cellStyle name="Normal 3 3 3 6 4 2 3" xfId="29355" xr:uid="{00000000-0005-0000-0000-000092720000}"/>
    <cellStyle name="Normal 3 3 3 6 4 3" xfId="29356" xr:uid="{00000000-0005-0000-0000-000093720000}"/>
    <cellStyle name="Normal 3 3 3 6 4 3 2" xfId="29357" xr:uid="{00000000-0005-0000-0000-000094720000}"/>
    <cellStyle name="Normal 3 3 3 6 4 4" xfId="29358" xr:uid="{00000000-0005-0000-0000-000095720000}"/>
    <cellStyle name="Normal 3 3 3 6 5" xfId="29359" xr:uid="{00000000-0005-0000-0000-000096720000}"/>
    <cellStyle name="Normal 3 3 3 6 5 2" xfId="29360" xr:uid="{00000000-0005-0000-0000-000097720000}"/>
    <cellStyle name="Normal 3 3 3 6 5 2 2" xfId="29361" xr:uid="{00000000-0005-0000-0000-000098720000}"/>
    <cellStyle name="Normal 3 3 3 6 5 2 2 2" xfId="29362" xr:uid="{00000000-0005-0000-0000-000099720000}"/>
    <cellStyle name="Normal 3 3 3 6 5 2 3" xfId="29363" xr:uid="{00000000-0005-0000-0000-00009A720000}"/>
    <cellStyle name="Normal 3 3 3 6 5 3" xfId="29364" xr:uid="{00000000-0005-0000-0000-00009B720000}"/>
    <cellStyle name="Normal 3 3 3 6 5 3 2" xfId="29365" xr:uid="{00000000-0005-0000-0000-00009C720000}"/>
    <cellStyle name="Normal 3 3 3 6 5 4" xfId="29366" xr:uid="{00000000-0005-0000-0000-00009D720000}"/>
    <cellStyle name="Normal 3 3 3 6 6" xfId="29367" xr:uid="{00000000-0005-0000-0000-00009E720000}"/>
    <cellStyle name="Normal 3 3 3 6 6 2" xfId="29368" xr:uid="{00000000-0005-0000-0000-00009F720000}"/>
    <cellStyle name="Normal 3 3 3 6 6 2 2" xfId="29369" xr:uid="{00000000-0005-0000-0000-0000A0720000}"/>
    <cellStyle name="Normal 3 3 3 6 6 3" xfId="29370" xr:uid="{00000000-0005-0000-0000-0000A1720000}"/>
    <cellStyle name="Normal 3 3 3 6 7" xfId="29371" xr:uid="{00000000-0005-0000-0000-0000A2720000}"/>
    <cellStyle name="Normal 3 3 3 6 7 2" xfId="29372" xr:uid="{00000000-0005-0000-0000-0000A3720000}"/>
    <cellStyle name="Normal 3 3 3 6 8" xfId="29373" xr:uid="{00000000-0005-0000-0000-0000A4720000}"/>
    <cellStyle name="Normal 3 3 3 6 8 2" xfId="29374" xr:uid="{00000000-0005-0000-0000-0000A5720000}"/>
    <cellStyle name="Normal 3 3 3 6 9" xfId="29375" xr:uid="{00000000-0005-0000-0000-0000A6720000}"/>
    <cellStyle name="Normal 3 3 3 7" xfId="29376" xr:uid="{00000000-0005-0000-0000-0000A7720000}"/>
    <cellStyle name="Normal 3 3 3 7 2" xfId="29377" xr:uid="{00000000-0005-0000-0000-0000A8720000}"/>
    <cellStyle name="Normal 3 3 3 7 2 2" xfId="29378" xr:uid="{00000000-0005-0000-0000-0000A9720000}"/>
    <cellStyle name="Normal 3 3 3 7 2 2 2" xfId="29379" xr:uid="{00000000-0005-0000-0000-0000AA720000}"/>
    <cellStyle name="Normal 3 3 3 7 2 2 2 2" xfId="29380" xr:uid="{00000000-0005-0000-0000-0000AB720000}"/>
    <cellStyle name="Normal 3 3 3 7 2 2 2 2 2" xfId="29381" xr:uid="{00000000-0005-0000-0000-0000AC720000}"/>
    <cellStyle name="Normal 3 3 3 7 2 2 2 3" xfId="29382" xr:uid="{00000000-0005-0000-0000-0000AD720000}"/>
    <cellStyle name="Normal 3 3 3 7 2 2 3" xfId="29383" xr:uid="{00000000-0005-0000-0000-0000AE720000}"/>
    <cellStyle name="Normal 3 3 3 7 2 2 3 2" xfId="29384" xr:uid="{00000000-0005-0000-0000-0000AF720000}"/>
    <cellStyle name="Normal 3 3 3 7 2 2 4" xfId="29385" xr:uid="{00000000-0005-0000-0000-0000B0720000}"/>
    <cellStyle name="Normal 3 3 3 7 2 3" xfId="29386" xr:uid="{00000000-0005-0000-0000-0000B1720000}"/>
    <cellStyle name="Normal 3 3 3 7 2 3 2" xfId="29387" xr:uid="{00000000-0005-0000-0000-0000B2720000}"/>
    <cellStyle name="Normal 3 3 3 7 2 3 2 2" xfId="29388" xr:uid="{00000000-0005-0000-0000-0000B3720000}"/>
    <cellStyle name="Normal 3 3 3 7 2 3 3" xfId="29389" xr:uid="{00000000-0005-0000-0000-0000B4720000}"/>
    <cellStyle name="Normal 3 3 3 7 2 4" xfId="29390" xr:uid="{00000000-0005-0000-0000-0000B5720000}"/>
    <cellStyle name="Normal 3 3 3 7 2 4 2" xfId="29391" xr:uid="{00000000-0005-0000-0000-0000B6720000}"/>
    <cellStyle name="Normal 3 3 3 7 2 5" xfId="29392" xr:uid="{00000000-0005-0000-0000-0000B7720000}"/>
    <cellStyle name="Normal 3 3 3 7 3" xfId="29393" xr:uid="{00000000-0005-0000-0000-0000B8720000}"/>
    <cellStyle name="Normal 3 3 3 7 3 2" xfId="29394" xr:uid="{00000000-0005-0000-0000-0000B9720000}"/>
    <cellStyle name="Normal 3 3 3 7 3 2 2" xfId="29395" xr:uid="{00000000-0005-0000-0000-0000BA720000}"/>
    <cellStyle name="Normal 3 3 3 7 3 2 2 2" xfId="29396" xr:uid="{00000000-0005-0000-0000-0000BB720000}"/>
    <cellStyle name="Normal 3 3 3 7 3 2 3" xfId="29397" xr:uid="{00000000-0005-0000-0000-0000BC720000}"/>
    <cellStyle name="Normal 3 3 3 7 3 3" xfId="29398" xr:uid="{00000000-0005-0000-0000-0000BD720000}"/>
    <cellStyle name="Normal 3 3 3 7 3 3 2" xfId="29399" xr:uid="{00000000-0005-0000-0000-0000BE720000}"/>
    <cellStyle name="Normal 3 3 3 7 3 4" xfId="29400" xr:uid="{00000000-0005-0000-0000-0000BF720000}"/>
    <cellStyle name="Normal 3 3 3 7 4" xfId="29401" xr:uid="{00000000-0005-0000-0000-0000C0720000}"/>
    <cellStyle name="Normal 3 3 3 7 4 2" xfId="29402" xr:uid="{00000000-0005-0000-0000-0000C1720000}"/>
    <cellStyle name="Normal 3 3 3 7 4 2 2" xfId="29403" xr:uid="{00000000-0005-0000-0000-0000C2720000}"/>
    <cellStyle name="Normal 3 3 3 7 4 2 2 2" xfId="29404" xr:uid="{00000000-0005-0000-0000-0000C3720000}"/>
    <cellStyle name="Normal 3 3 3 7 4 2 3" xfId="29405" xr:uid="{00000000-0005-0000-0000-0000C4720000}"/>
    <cellStyle name="Normal 3 3 3 7 4 3" xfId="29406" xr:uid="{00000000-0005-0000-0000-0000C5720000}"/>
    <cellStyle name="Normal 3 3 3 7 4 3 2" xfId="29407" xr:uid="{00000000-0005-0000-0000-0000C6720000}"/>
    <cellStyle name="Normal 3 3 3 7 4 4" xfId="29408" xr:uid="{00000000-0005-0000-0000-0000C7720000}"/>
    <cellStyle name="Normal 3 3 3 7 5" xfId="29409" xr:uid="{00000000-0005-0000-0000-0000C8720000}"/>
    <cellStyle name="Normal 3 3 3 7 5 2" xfId="29410" xr:uid="{00000000-0005-0000-0000-0000C9720000}"/>
    <cellStyle name="Normal 3 3 3 7 5 2 2" xfId="29411" xr:uid="{00000000-0005-0000-0000-0000CA720000}"/>
    <cellStyle name="Normal 3 3 3 7 5 3" xfId="29412" xr:uid="{00000000-0005-0000-0000-0000CB720000}"/>
    <cellStyle name="Normal 3 3 3 7 6" xfId="29413" xr:uid="{00000000-0005-0000-0000-0000CC720000}"/>
    <cellStyle name="Normal 3 3 3 7 6 2" xfId="29414" xr:uid="{00000000-0005-0000-0000-0000CD720000}"/>
    <cellStyle name="Normal 3 3 3 7 7" xfId="29415" xr:uid="{00000000-0005-0000-0000-0000CE720000}"/>
    <cellStyle name="Normal 3 3 3 7 7 2" xfId="29416" xr:uid="{00000000-0005-0000-0000-0000CF720000}"/>
    <cellStyle name="Normal 3 3 3 7 8" xfId="29417" xr:uid="{00000000-0005-0000-0000-0000D0720000}"/>
    <cellStyle name="Normal 3 3 3 8" xfId="29418" xr:uid="{00000000-0005-0000-0000-0000D1720000}"/>
    <cellStyle name="Normal 3 3 3 8 2" xfId="29419" xr:uid="{00000000-0005-0000-0000-0000D2720000}"/>
    <cellStyle name="Normal 3 3 3 8 2 2" xfId="29420" xr:uid="{00000000-0005-0000-0000-0000D3720000}"/>
    <cellStyle name="Normal 3 3 3 8 2 2 2" xfId="29421" xr:uid="{00000000-0005-0000-0000-0000D4720000}"/>
    <cellStyle name="Normal 3 3 3 8 2 2 2 2" xfId="29422" xr:uid="{00000000-0005-0000-0000-0000D5720000}"/>
    <cellStyle name="Normal 3 3 3 8 2 2 2 2 2" xfId="29423" xr:uid="{00000000-0005-0000-0000-0000D6720000}"/>
    <cellStyle name="Normal 3 3 3 8 2 2 2 3" xfId="29424" xr:uid="{00000000-0005-0000-0000-0000D7720000}"/>
    <cellStyle name="Normal 3 3 3 8 2 2 3" xfId="29425" xr:uid="{00000000-0005-0000-0000-0000D8720000}"/>
    <cellStyle name="Normal 3 3 3 8 2 2 3 2" xfId="29426" xr:uid="{00000000-0005-0000-0000-0000D9720000}"/>
    <cellStyle name="Normal 3 3 3 8 2 2 4" xfId="29427" xr:uid="{00000000-0005-0000-0000-0000DA720000}"/>
    <cellStyle name="Normal 3 3 3 8 2 3" xfId="29428" xr:uid="{00000000-0005-0000-0000-0000DB720000}"/>
    <cellStyle name="Normal 3 3 3 8 2 3 2" xfId="29429" xr:uid="{00000000-0005-0000-0000-0000DC720000}"/>
    <cellStyle name="Normal 3 3 3 8 2 3 2 2" xfId="29430" xr:uid="{00000000-0005-0000-0000-0000DD720000}"/>
    <cellStyle name="Normal 3 3 3 8 2 3 3" xfId="29431" xr:uid="{00000000-0005-0000-0000-0000DE720000}"/>
    <cellStyle name="Normal 3 3 3 8 2 4" xfId="29432" xr:uid="{00000000-0005-0000-0000-0000DF720000}"/>
    <cellStyle name="Normal 3 3 3 8 2 4 2" xfId="29433" xr:uid="{00000000-0005-0000-0000-0000E0720000}"/>
    <cellStyle name="Normal 3 3 3 8 2 5" xfId="29434" xr:uid="{00000000-0005-0000-0000-0000E1720000}"/>
    <cellStyle name="Normal 3 3 3 8 3" xfId="29435" xr:uid="{00000000-0005-0000-0000-0000E2720000}"/>
    <cellStyle name="Normal 3 3 3 8 3 2" xfId="29436" xr:uid="{00000000-0005-0000-0000-0000E3720000}"/>
    <cellStyle name="Normal 3 3 3 8 3 2 2" xfId="29437" xr:uid="{00000000-0005-0000-0000-0000E4720000}"/>
    <cellStyle name="Normal 3 3 3 8 3 2 2 2" xfId="29438" xr:uid="{00000000-0005-0000-0000-0000E5720000}"/>
    <cellStyle name="Normal 3 3 3 8 3 2 3" xfId="29439" xr:uid="{00000000-0005-0000-0000-0000E6720000}"/>
    <cellStyle name="Normal 3 3 3 8 3 3" xfId="29440" xr:uid="{00000000-0005-0000-0000-0000E7720000}"/>
    <cellStyle name="Normal 3 3 3 8 3 3 2" xfId="29441" xr:uid="{00000000-0005-0000-0000-0000E8720000}"/>
    <cellStyle name="Normal 3 3 3 8 3 4" xfId="29442" xr:uid="{00000000-0005-0000-0000-0000E9720000}"/>
    <cellStyle name="Normal 3 3 3 8 4" xfId="29443" xr:uid="{00000000-0005-0000-0000-0000EA720000}"/>
    <cellStyle name="Normal 3 3 3 8 4 2" xfId="29444" xr:uid="{00000000-0005-0000-0000-0000EB720000}"/>
    <cellStyle name="Normal 3 3 3 8 4 2 2" xfId="29445" xr:uid="{00000000-0005-0000-0000-0000EC720000}"/>
    <cellStyle name="Normal 3 3 3 8 4 2 2 2" xfId="29446" xr:uid="{00000000-0005-0000-0000-0000ED720000}"/>
    <cellStyle name="Normal 3 3 3 8 4 2 3" xfId="29447" xr:uid="{00000000-0005-0000-0000-0000EE720000}"/>
    <cellStyle name="Normal 3 3 3 8 4 3" xfId="29448" xr:uid="{00000000-0005-0000-0000-0000EF720000}"/>
    <cellStyle name="Normal 3 3 3 8 4 3 2" xfId="29449" xr:uid="{00000000-0005-0000-0000-0000F0720000}"/>
    <cellStyle name="Normal 3 3 3 8 4 4" xfId="29450" xr:uid="{00000000-0005-0000-0000-0000F1720000}"/>
    <cellStyle name="Normal 3 3 3 8 5" xfId="29451" xr:uid="{00000000-0005-0000-0000-0000F2720000}"/>
    <cellStyle name="Normal 3 3 3 8 5 2" xfId="29452" xr:uid="{00000000-0005-0000-0000-0000F3720000}"/>
    <cellStyle name="Normal 3 3 3 8 5 2 2" xfId="29453" xr:uid="{00000000-0005-0000-0000-0000F4720000}"/>
    <cellStyle name="Normal 3 3 3 8 5 3" xfId="29454" xr:uid="{00000000-0005-0000-0000-0000F5720000}"/>
    <cellStyle name="Normal 3 3 3 8 6" xfId="29455" xr:uid="{00000000-0005-0000-0000-0000F6720000}"/>
    <cellStyle name="Normal 3 3 3 8 6 2" xfId="29456" xr:uid="{00000000-0005-0000-0000-0000F7720000}"/>
    <cellStyle name="Normal 3 3 3 8 7" xfId="29457" xr:uid="{00000000-0005-0000-0000-0000F8720000}"/>
    <cellStyle name="Normal 3 3 3 8 7 2" xfId="29458" xr:uid="{00000000-0005-0000-0000-0000F9720000}"/>
    <cellStyle name="Normal 3 3 3 8 8" xfId="29459" xr:uid="{00000000-0005-0000-0000-0000FA720000}"/>
    <cellStyle name="Normal 3 3 3 9" xfId="29460" xr:uid="{00000000-0005-0000-0000-0000FB720000}"/>
    <cellStyle name="Normal 3 3 3 9 2" xfId="29461" xr:uid="{00000000-0005-0000-0000-0000FC720000}"/>
    <cellStyle name="Normal 3 3 3 9 2 2" xfId="29462" xr:uid="{00000000-0005-0000-0000-0000FD720000}"/>
    <cellStyle name="Normal 3 3 3 9 2 2 2" xfId="29463" xr:uid="{00000000-0005-0000-0000-0000FE720000}"/>
    <cellStyle name="Normal 3 3 3 9 2 2 2 2" xfId="29464" xr:uid="{00000000-0005-0000-0000-0000FF720000}"/>
    <cellStyle name="Normal 3 3 3 9 2 2 2 2 2" xfId="29465" xr:uid="{00000000-0005-0000-0000-000000730000}"/>
    <cellStyle name="Normal 3 3 3 9 2 2 2 3" xfId="29466" xr:uid="{00000000-0005-0000-0000-000001730000}"/>
    <cellStyle name="Normal 3 3 3 9 2 2 3" xfId="29467" xr:uid="{00000000-0005-0000-0000-000002730000}"/>
    <cellStyle name="Normal 3 3 3 9 2 2 3 2" xfId="29468" xr:uid="{00000000-0005-0000-0000-000003730000}"/>
    <cellStyle name="Normal 3 3 3 9 2 2 4" xfId="29469" xr:uid="{00000000-0005-0000-0000-000004730000}"/>
    <cellStyle name="Normal 3 3 3 9 2 3" xfId="29470" xr:uid="{00000000-0005-0000-0000-000005730000}"/>
    <cellStyle name="Normal 3 3 3 9 2 3 2" xfId="29471" xr:uid="{00000000-0005-0000-0000-000006730000}"/>
    <cellStyle name="Normal 3 3 3 9 2 3 2 2" xfId="29472" xr:uid="{00000000-0005-0000-0000-000007730000}"/>
    <cellStyle name="Normal 3 3 3 9 2 3 3" xfId="29473" xr:uid="{00000000-0005-0000-0000-000008730000}"/>
    <cellStyle name="Normal 3 3 3 9 2 4" xfId="29474" xr:uid="{00000000-0005-0000-0000-000009730000}"/>
    <cellStyle name="Normal 3 3 3 9 2 4 2" xfId="29475" xr:uid="{00000000-0005-0000-0000-00000A730000}"/>
    <cellStyle name="Normal 3 3 3 9 2 5" xfId="29476" xr:uid="{00000000-0005-0000-0000-00000B730000}"/>
    <cellStyle name="Normal 3 3 3 9 3" xfId="29477" xr:uid="{00000000-0005-0000-0000-00000C730000}"/>
    <cellStyle name="Normal 3 3 3 9 3 2" xfId="29478" xr:uid="{00000000-0005-0000-0000-00000D730000}"/>
    <cellStyle name="Normal 3 3 3 9 3 2 2" xfId="29479" xr:uid="{00000000-0005-0000-0000-00000E730000}"/>
    <cellStyle name="Normal 3 3 3 9 3 2 2 2" xfId="29480" xr:uid="{00000000-0005-0000-0000-00000F730000}"/>
    <cellStyle name="Normal 3 3 3 9 3 2 3" xfId="29481" xr:uid="{00000000-0005-0000-0000-000010730000}"/>
    <cellStyle name="Normal 3 3 3 9 3 3" xfId="29482" xr:uid="{00000000-0005-0000-0000-000011730000}"/>
    <cellStyle name="Normal 3 3 3 9 3 3 2" xfId="29483" xr:uid="{00000000-0005-0000-0000-000012730000}"/>
    <cellStyle name="Normal 3 3 3 9 3 4" xfId="29484" xr:uid="{00000000-0005-0000-0000-000013730000}"/>
    <cellStyle name="Normal 3 3 3 9 4" xfId="29485" xr:uid="{00000000-0005-0000-0000-000014730000}"/>
    <cellStyle name="Normal 3 3 3 9 4 2" xfId="29486" xr:uid="{00000000-0005-0000-0000-000015730000}"/>
    <cellStyle name="Normal 3 3 3 9 4 2 2" xfId="29487" xr:uid="{00000000-0005-0000-0000-000016730000}"/>
    <cellStyle name="Normal 3 3 3 9 4 3" xfId="29488" xr:uid="{00000000-0005-0000-0000-000017730000}"/>
    <cellStyle name="Normal 3 3 3 9 5" xfId="29489" xr:uid="{00000000-0005-0000-0000-000018730000}"/>
    <cellStyle name="Normal 3 3 3 9 5 2" xfId="29490" xr:uid="{00000000-0005-0000-0000-000019730000}"/>
    <cellStyle name="Normal 3 3 3 9 6" xfId="29491" xr:uid="{00000000-0005-0000-0000-00001A730000}"/>
    <cellStyle name="Normal 3 3 3_T-straight with PEDs adjustor" xfId="29492" xr:uid="{00000000-0005-0000-0000-00001B730000}"/>
    <cellStyle name="Normal 3 3 4" xfId="29493" xr:uid="{00000000-0005-0000-0000-00001C730000}"/>
    <cellStyle name="Normal 3 3 4 10" xfId="29494" xr:uid="{00000000-0005-0000-0000-00001D730000}"/>
    <cellStyle name="Normal 3 3 4 10 2" xfId="29495" xr:uid="{00000000-0005-0000-0000-00001E730000}"/>
    <cellStyle name="Normal 3 3 4 10 2 2" xfId="29496" xr:uid="{00000000-0005-0000-0000-00001F730000}"/>
    <cellStyle name="Normal 3 3 4 10 2 2 2" xfId="29497" xr:uid="{00000000-0005-0000-0000-000020730000}"/>
    <cellStyle name="Normal 3 3 4 10 2 3" xfId="29498" xr:uid="{00000000-0005-0000-0000-000021730000}"/>
    <cellStyle name="Normal 3 3 4 10 3" xfId="29499" xr:uid="{00000000-0005-0000-0000-000022730000}"/>
    <cellStyle name="Normal 3 3 4 10 3 2" xfId="29500" xr:uid="{00000000-0005-0000-0000-000023730000}"/>
    <cellStyle name="Normal 3 3 4 10 4" xfId="29501" xr:uid="{00000000-0005-0000-0000-000024730000}"/>
    <cellStyle name="Normal 3 3 4 11" xfId="29502" xr:uid="{00000000-0005-0000-0000-000025730000}"/>
    <cellStyle name="Normal 3 3 4 11 2" xfId="29503" xr:uid="{00000000-0005-0000-0000-000026730000}"/>
    <cellStyle name="Normal 3 3 4 11 2 2" xfId="29504" xr:uid="{00000000-0005-0000-0000-000027730000}"/>
    <cellStyle name="Normal 3 3 4 11 2 2 2" xfId="29505" xr:uid="{00000000-0005-0000-0000-000028730000}"/>
    <cellStyle name="Normal 3 3 4 11 2 3" xfId="29506" xr:uid="{00000000-0005-0000-0000-000029730000}"/>
    <cellStyle name="Normal 3 3 4 11 3" xfId="29507" xr:uid="{00000000-0005-0000-0000-00002A730000}"/>
    <cellStyle name="Normal 3 3 4 11 3 2" xfId="29508" xr:uid="{00000000-0005-0000-0000-00002B730000}"/>
    <cellStyle name="Normal 3 3 4 11 4" xfId="29509" xr:uid="{00000000-0005-0000-0000-00002C730000}"/>
    <cellStyle name="Normal 3 3 4 12" xfId="29510" xr:uid="{00000000-0005-0000-0000-00002D730000}"/>
    <cellStyle name="Normal 3 3 4 12 2" xfId="29511" xr:uid="{00000000-0005-0000-0000-00002E730000}"/>
    <cellStyle name="Normal 3 3 4 12 2 2" xfId="29512" xr:uid="{00000000-0005-0000-0000-00002F730000}"/>
    <cellStyle name="Normal 3 3 4 12 2 2 2" xfId="29513" xr:uid="{00000000-0005-0000-0000-000030730000}"/>
    <cellStyle name="Normal 3 3 4 12 2 3" xfId="29514" xr:uid="{00000000-0005-0000-0000-000031730000}"/>
    <cellStyle name="Normal 3 3 4 12 3" xfId="29515" xr:uid="{00000000-0005-0000-0000-000032730000}"/>
    <cellStyle name="Normal 3 3 4 12 3 2" xfId="29516" xr:uid="{00000000-0005-0000-0000-000033730000}"/>
    <cellStyle name="Normal 3 3 4 12 4" xfId="29517" xr:uid="{00000000-0005-0000-0000-000034730000}"/>
    <cellStyle name="Normal 3 3 4 13" xfId="29518" xr:uid="{00000000-0005-0000-0000-000035730000}"/>
    <cellStyle name="Normal 3 3 4 13 2" xfId="29519" xr:uid="{00000000-0005-0000-0000-000036730000}"/>
    <cellStyle name="Normal 3 3 4 13 2 2" xfId="29520" xr:uid="{00000000-0005-0000-0000-000037730000}"/>
    <cellStyle name="Normal 3 3 4 13 3" xfId="29521" xr:uid="{00000000-0005-0000-0000-000038730000}"/>
    <cellStyle name="Normal 3 3 4 14" xfId="29522" xr:uid="{00000000-0005-0000-0000-000039730000}"/>
    <cellStyle name="Normal 3 3 4 14 2" xfId="29523" xr:uid="{00000000-0005-0000-0000-00003A730000}"/>
    <cellStyle name="Normal 3 3 4 15" xfId="29524" xr:uid="{00000000-0005-0000-0000-00003B730000}"/>
    <cellStyle name="Normal 3 3 4 15 2" xfId="29525" xr:uid="{00000000-0005-0000-0000-00003C730000}"/>
    <cellStyle name="Normal 3 3 4 16" xfId="29526" xr:uid="{00000000-0005-0000-0000-00003D730000}"/>
    <cellStyle name="Normal 3 3 4 17" xfId="29527" xr:uid="{00000000-0005-0000-0000-00003E730000}"/>
    <cellStyle name="Normal 3 3 4 2" xfId="29528" xr:uid="{00000000-0005-0000-0000-00003F730000}"/>
    <cellStyle name="Normal 3 3 4 2 10" xfId="29529" xr:uid="{00000000-0005-0000-0000-000040730000}"/>
    <cellStyle name="Normal 3 3 4 2 11" xfId="29530" xr:uid="{00000000-0005-0000-0000-000041730000}"/>
    <cellStyle name="Normal 3 3 4 2 2" xfId="29531" xr:uid="{00000000-0005-0000-0000-000042730000}"/>
    <cellStyle name="Normal 3 3 4 2 2 10" xfId="29532" xr:uid="{00000000-0005-0000-0000-000043730000}"/>
    <cellStyle name="Normal 3 3 4 2 2 2" xfId="29533" xr:uid="{00000000-0005-0000-0000-000044730000}"/>
    <cellStyle name="Normal 3 3 4 2 2 2 2" xfId="29534" xr:uid="{00000000-0005-0000-0000-000045730000}"/>
    <cellStyle name="Normal 3 3 4 2 2 2 2 2" xfId="29535" xr:uid="{00000000-0005-0000-0000-000046730000}"/>
    <cellStyle name="Normal 3 3 4 2 2 2 2 2 2" xfId="29536" xr:uid="{00000000-0005-0000-0000-000047730000}"/>
    <cellStyle name="Normal 3 3 4 2 2 2 2 2 2 2" xfId="29537" xr:uid="{00000000-0005-0000-0000-000048730000}"/>
    <cellStyle name="Normal 3 3 4 2 2 2 2 2 2 2 2" xfId="29538" xr:uid="{00000000-0005-0000-0000-000049730000}"/>
    <cellStyle name="Normal 3 3 4 2 2 2 2 2 2 3" xfId="29539" xr:uid="{00000000-0005-0000-0000-00004A730000}"/>
    <cellStyle name="Normal 3 3 4 2 2 2 2 2 3" xfId="29540" xr:uid="{00000000-0005-0000-0000-00004B730000}"/>
    <cellStyle name="Normal 3 3 4 2 2 2 2 2 3 2" xfId="29541" xr:uid="{00000000-0005-0000-0000-00004C730000}"/>
    <cellStyle name="Normal 3 3 4 2 2 2 2 2 4" xfId="29542" xr:uid="{00000000-0005-0000-0000-00004D730000}"/>
    <cellStyle name="Normal 3 3 4 2 2 2 2 3" xfId="29543" xr:uid="{00000000-0005-0000-0000-00004E730000}"/>
    <cellStyle name="Normal 3 3 4 2 2 2 2 3 2" xfId="29544" xr:uid="{00000000-0005-0000-0000-00004F730000}"/>
    <cellStyle name="Normal 3 3 4 2 2 2 2 3 2 2" xfId="29545" xr:uid="{00000000-0005-0000-0000-000050730000}"/>
    <cellStyle name="Normal 3 3 4 2 2 2 2 3 3" xfId="29546" xr:uid="{00000000-0005-0000-0000-000051730000}"/>
    <cellStyle name="Normal 3 3 4 2 2 2 2 4" xfId="29547" xr:uid="{00000000-0005-0000-0000-000052730000}"/>
    <cellStyle name="Normal 3 3 4 2 2 2 2 4 2" xfId="29548" xr:uid="{00000000-0005-0000-0000-000053730000}"/>
    <cellStyle name="Normal 3 3 4 2 2 2 2 5" xfId="29549" xr:uid="{00000000-0005-0000-0000-000054730000}"/>
    <cellStyle name="Normal 3 3 4 2 2 2 3" xfId="29550" xr:uid="{00000000-0005-0000-0000-000055730000}"/>
    <cellStyle name="Normal 3 3 4 2 2 2 3 2" xfId="29551" xr:uid="{00000000-0005-0000-0000-000056730000}"/>
    <cellStyle name="Normal 3 3 4 2 2 2 3 2 2" xfId="29552" xr:uid="{00000000-0005-0000-0000-000057730000}"/>
    <cellStyle name="Normal 3 3 4 2 2 2 3 2 2 2" xfId="29553" xr:uid="{00000000-0005-0000-0000-000058730000}"/>
    <cellStyle name="Normal 3 3 4 2 2 2 3 2 3" xfId="29554" xr:uid="{00000000-0005-0000-0000-000059730000}"/>
    <cellStyle name="Normal 3 3 4 2 2 2 3 3" xfId="29555" xr:uid="{00000000-0005-0000-0000-00005A730000}"/>
    <cellStyle name="Normal 3 3 4 2 2 2 3 3 2" xfId="29556" xr:uid="{00000000-0005-0000-0000-00005B730000}"/>
    <cellStyle name="Normal 3 3 4 2 2 2 3 4" xfId="29557" xr:uid="{00000000-0005-0000-0000-00005C730000}"/>
    <cellStyle name="Normal 3 3 4 2 2 2 4" xfId="29558" xr:uid="{00000000-0005-0000-0000-00005D730000}"/>
    <cellStyle name="Normal 3 3 4 2 2 2 4 2" xfId="29559" xr:uid="{00000000-0005-0000-0000-00005E730000}"/>
    <cellStyle name="Normal 3 3 4 2 2 2 4 2 2" xfId="29560" xr:uid="{00000000-0005-0000-0000-00005F730000}"/>
    <cellStyle name="Normal 3 3 4 2 2 2 4 2 2 2" xfId="29561" xr:uid="{00000000-0005-0000-0000-000060730000}"/>
    <cellStyle name="Normal 3 3 4 2 2 2 4 2 3" xfId="29562" xr:uid="{00000000-0005-0000-0000-000061730000}"/>
    <cellStyle name="Normal 3 3 4 2 2 2 4 3" xfId="29563" xr:uid="{00000000-0005-0000-0000-000062730000}"/>
    <cellStyle name="Normal 3 3 4 2 2 2 4 3 2" xfId="29564" xr:uid="{00000000-0005-0000-0000-000063730000}"/>
    <cellStyle name="Normal 3 3 4 2 2 2 4 4" xfId="29565" xr:uid="{00000000-0005-0000-0000-000064730000}"/>
    <cellStyle name="Normal 3 3 4 2 2 2 5" xfId="29566" xr:uid="{00000000-0005-0000-0000-000065730000}"/>
    <cellStyle name="Normal 3 3 4 2 2 2 5 2" xfId="29567" xr:uid="{00000000-0005-0000-0000-000066730000}"/>
    <cellStyle name="Normal 3 3 4 2 2 2 5 2 2" xfId="29568" xr:uid="{00000000-0005-0000-0000-000067730000}"/>
    <cellStyle name="Normal 3 3 4 2 2 2 5 3" xfId="29569" xr:uid="{00000000-0005-0000-0000-000068730000}"/>
    <cellStyle name="Normal 3 3 4 2 2 2 6" xfId="29570" xr:uid="{00000000-0005-0000-0000-000069730000}"/>
    <cellStyle name="Normal 3 3 4 2 2 2 6 2" xfId="29571" xr:uid="{00000000-0005-0000-0000-00006A730000}"/>
    <cellStyle name="Normal 3 3 4 2 2 2 7" xfId="29572" xr:uid="{00000000-0005-0000-0000-00006B730000}"/>
    <cellStyle name="Normal 3 3 4 2 2 2 7 2" xfId="29573" xr:uid="{00000000-0005-0000-0000-00006C730000}"/>
    <cellStyle name="Normal 3 3 4 2 2 2 8" xfId="29574" xr:uid="{00000000-0005-0000-0000-00006D730000}"/>
    <cellStyle name="Normal 3 3 4 2 2 3" xfId="29575" xr:uid="{00000000-0005-0000-0000-00006E730000}"/>
    <cellStyle name="Normal 3 3 4 2 2 3 2" xfId="29576" xr:uid="{00000000-0005-0000-0000-00006F730000}"/>
    <cellStyle name="Normal 3 3 4 2 2 3 2 2" xfId="29577" xr:uid="{00000000-0005-0000-0000-000070730000}"/>
    <cellStyle name="Normal 3 3 4 2 2 3 2 2 2" xfId="29578" xr:uid="{00000000-0005-0000-0000-000071730000}"/>
    <cellStyle name="Normal 3 3 4 2 2 3 2 2 2 2" xfId="29579" xr:uid="{00000000-0005-0000-0000-000072730000}"/>
    <cellStyle name="Normal 3 3 4 2 2 3 2 2 3" xfId="29580" xr:uid="{00000000-0005-0000-0000-000073730000}"/>
    <cellStyle name="Normal 3 3 4 2 2 3 2 3" xfId="29581" xr:uid="{00000000-0005-0000-0000-000074730000}"/>
    <cellStyle name="Normal 3 3 4 2 2 3 2 3 2" xfId="29582" xr:uid="{00000000-0005-0000-0000-000075730000}"/>
    <cellStyle name="Normal 3 3 4 2 2 3 2 4" xfId="29583" xr:uid="{00000000-0005-0000-0000-000076730000}"/>
    <cellStyle name="Normal 3 3 4 2 2 3 3" xfId="29584" xr:uid="{00000000-0005-0000-0000-000077730000}"/>
    <cellStyle name="Normal 3 3 4 2 2 3 3 2" xfId="29585" xr:uid="{00000000-0005-0000-0000-000078730000}"/>
    <cellStyle name="Normal 3 3 4 2 2 3 3 2 2" xfId="29586" xr:uid="{00000000-0005-0000-0000-000079730000}"/>
    <cellStyle name="Normal 3 3 4 2 2 3 3 3" xfId="29587" xr:uid="{00000000-0005-0000-0000-00007A730000}"/>
    <cellStyle name="Normal 3 3 4 2 2 3 4" xfId="29588" xr:uid="{00000000-0005-0000-0000-00007B730000}"/>
    <cellStyle name="Normal 3 3 4 2 2 3 4 2" xfId="29589" xr:uid="{00000000-0005-0000-0000-00007C730000}"/>
    <cellStyle name="Normal 3 3 4 2 2 3 5" xfId="29590" xr:uid="{00000000-0005-0000-0000-00007D730000}"/>
    <cellStyle name="Normal 3 3 4 2 2 4" xfId="29591" xr:uid="{00000000-0005-0000-0000-00007E730000}"/>
    <cellStyle name="Normal 3 3 4 2 2 4 2" xfId="29592" xr:uid="{00000000-0005-0000-0000-00007F730000}"/>
    <cellStyle name="Normal 3 3 4 2 2 4 2 2" xfId="29593" xr:uid="{00000000-0005-0000-0000-000080730000}"/>
    <cellStyle name="Normal 3 3 4 2 2 4 2 2 2" xfId="29594" xr:uid="{00000000-0005-0000-0000-000081730000}"/>
    <cellStyle name="Normal 3 3 4 2 2 4 2 3" xfId="29595" xr:uid="{00000000-0005-0000-0000-000082730000}"/>
    <cellStyle name="Normal 3 3 4 2 2 4 3" xfId="29596" xr:uid="{00000000-0005-0000-0000-000083730000}"/>
    <cellStyle name="Normal 3 3 4 2 2 4 3 2" xfId="29597" xr:uid="{00000000-0005-0000-0000-000084730000}"/>
    <cellStyle name="Normal 3 3 4 2 2 4 4" xfId="29598" xr:uid="{00000000-0005-0000-0000-000085730000}"/>
    <cellStyle name="Normal 3 3 4 2 2 5" xfId="29599" xr:uid="{00000000-0005-0000-0000-000086730000}"/>
    <cellStyle name="Normal 3 3 4 2 2 5 2" xfId="29600" xr:uid="{00000000-0005-0000-0000-000087730000}"/>
    <cellStyle name="Normal 3 3 4 2 2 5 2 2" xfId="29601" xr:uid="{00000000-0005-0000-0000-000088730000}"/>
    <cellStyle name="Normal 3 3 4 2 2 5 2 2 2" xfId="29602" xr:uid="{00000000-0005-0000-0000-000089730000}"/>
    <cellStyle name="Normal 3 3 4 2 2 5 2 3" xfId="29603" xr:uid="{00000000-0005-0000-0000-00008A730000}"/>
    <cellStyle name="Normal 3 3 4 2 2 5 3" xfId="29604" xr:uid="{00000000-0005-0000-0000-00008B730000}"/>
    <cellStyle name="Normal 3 3 4 2 2 5 3 2" xfId="29605" xr:uid="{00000000-0005-0000-0000-00008C730000}"/>
    <cellStyle name="Normal 3 3 4 2 2 5 4" xfId="29606" xr:uid="{00000000-0005-0000-0000-00008D730000}"/>
    <cellStyle name="Normal 3 3 4 2 2 6" xfId="29607" xr:uid="{00000000-0005-0000-0000-00008E730000}"/>
    <cellStyle name="Normal 3 3 4 2 2 6 2" xfId="29608" xr:uid="{00000000-0005-0000-0000-00008F730000}"/>
    <cellStyle name="Normal 3 3 4 2 2 6 2 2" xfId="29609" xr:uid="{00000000-0005-0000-0000-000090730000}"/>
    <cellStyle name="Normal 3 3 4 2 2 6 3" xfId="29610" xr:uid="{00000000-0005-0000-0000-000091730000}"/>
    <cellStyle name="Normal 3 3 4 2 2 7" xfId="29611" xr:uid="{00000000-0005-0000-0000-000092730000}"/>
    <cellStyle name="Normal 3 3 4 2 2 7 2" xfId="29612" xr:uid="{00000000-0005-0000-0000-000093730000}"/>
    <cellStyle name="Normal 3 3 4 2 2 8" xfId="29613" xr:uid="{00000000-0005-0000-0000-000094730000}"/>
    <cellStyle name="Normal 3 3 4 2 2 8 2" xfId="29614" xr:uid="{00000000-0005-0000-0000-000095730000}"/>
    <cellStyle name="Normal 3 3 4 2 2 9" xfId="29615" xr:uid="{00000000-0005-0000-0000-000096730000}"/>
    <cellStyle name="Normal 3 3 4 2 3" xfId="29616" xr:uid="{00000000-0005-0000-0000-000097730000}"/>
    <cellStyle name="Normal 3 3 4 2 3 2" xfId="29617" xr:uid="{00000000-0005-0000-0000-000098730000}"/>
    <cellStyle name="Normal 3 3 4 2 3 2 2" xfId="29618" xr:uid="{00000000-0005-0000-0000-000099730000}"/>
    <cellStyle name="Normal 3 3 4 2 3 2 2 2" xfId="29619" xr:uid="{00000000-0005-0000-0000-00009A730000}"/>
    <cellStyle name="Normal 3 3 4 2 3 2 2 2 2" xfId="29620" xr:uid="{00000000-0005-0000-0000-00009B730000}"/>
    <cellStyle name="Normal 3 3 4 2 3 2 2 2 2 2" xfId="29621" xr:uid="{00000000-0005-0000-0000-00009C730000}"/>
    <cellStyle name="Normal 3 3 4 2 3 2 2 2 3" xfId="29622" xr:uid="{00000000-0005-0000-0000-00009D730000}"/>
    <cellStyle name="Normal 3 3 4 2 3 2 2 3" xfId="29623" xr:uid="{00000000-0005-0000-0000-00009E730000}"/>
    <cellStyle name="Normal 3 3 4 2 3 2 2 3 2" xfId="29624" xr:uid="{00000000-0005-0000-0000-00009F730000}"/>
    <cellStyle name="Normal 3 3 4 2 3 2 2 4" xfId="29625" xr:uid="{00000000-0005-0000-0000-0000A0730000}"/>
    <cellStyle name="Normal 3 3 4 2 3 2 3" xfId="29626" xr:uid="{00000000-0005-0000-0000-0000A1730000}"/>
    <cellStyle name="Normal 3 3 4 2 3 2 3 2" xfId="29627" xr:uid="{00000000-0005-0000-0000-0000A2730000}"/>
    <cellStyle name="Normal 3 3 4 2 3 2 3 2 2" xfId="29628" xr:uid="{00000000-0005-0000-0000-0000A3730000}"/>
    <cellStyle name="Normal 3 3 4 2 3 2 3 3" xfId="29629" xr:uid="{00000000-0005-0000-0000-0000A4730000}"/>
    <cellStyle name="Normal 3 3 4 2 3 2 4" xfId="29630" xr:uid="{00000000-0005-0000-0000-0000A5730000}"/>
    <cellStyle name="Normal 3 3 4 2 3 2 4 2" xfId="29631" xr:uid="{00000000-0005-0000-0000-0000A6730000}"/>
    <cellStyle name="Normal 3 3 4 2 3 2 5" xfId="29632" xr:uid="{00000000-0005-0000-0000-0000A7730000}"/>
    <cellStyle name="Normal 3 3 4 2 3 3" xfId="29633" xr:uid="{00000000-0005-0000-0000-0000A8730000}"/>
    <cellStyle name="Normal 3 3 4 2 3 3 2" xfId="29634" xr:uid="{00000000-0005-0000-0000-0000A9730000}"/>
    <cellStyle name="Normal 3 3 4 2 3 3 2 2" xfId="29635" xr:uid="{00000000-0005-0000-0000-0000AA730000}"/>
    <cellStyle name="Normal 3 3 4 2 3 3 2 2 2" xfId="29636" xr:uid="{00000000-0005-0000-0000-0000AB730000}"/>
    <cellStyle name="Normal 3 3 4 2 3 3 2 3" xfId="29637" xr:uid="{00000000-0005-0000-0000-0000AC730000}"/>
    <cellStyle name="Normal 3 3 4 2 3 3 3" xfId="29638" xr:uid="{00000000-0005-0000-0000-0000AD730000}"/>
    <cellStyle name="Normal 3 3 4 2 3 3 3 2" xfId="29639" xr:uid="{00000000-0005-0000-0000-0000AE730000}"/>
    <cellStyle name="Normal 3 3 4 2 3 3 4" xfId="29640" xr:uid="{00000000-0005-0000-0000-0000AF730000}"/>
    <cellStyle name="Normal 3 3 4 2 3 4" xfId="29641" xr:uid="{00000000-0005-0000-0000-0000B0730000}"/>
    <cellStyle name="Normal 3 3 4 2 3 4 2" xfId="29642" xr:uid="{00000000-0005-0000-0000-0000B1730000}"/>
    <cellStyle name="Normal 3 3 4 2 3 4 2 2" xfId="29643" xr:uid="{00000000-0005-0000-0000-0000B2730000}"/>
    <cellStyle name="Normal 3 3 4 2 3 4 2 2 2" xfId="29644" xr:uid="{00000000-0005-0000-0000-0000B3730000}"/>
    <cellStyle name="Normal 3 3 4 2 3 4 2 3" xfId="29645" xr:uid="{00000000-0005-0000-0000-0000B4730000}"/>
    <cellStyle name="Normal 3 3 4 2 3 4 3" xfId="29646" xr:uid="{00000000-0005-0000-0000-0000B5730000}"/>
    <cellStyle name="Normal 3 3 4 2 3 4 3 2" xfId="29647" xr:uid="{00000000-0005-0000-0000-0000B6730000}"/>
    <cellStyle name="Normal 3 3 4 2 3 4 4" xfId="29648" xr:uid="{00000000-0005-0000-0000-0000B7730000}"/>
    <cellStyle name="Normal 3 3 4 2 3 5" xfId="29649" xr:uid="{00000000-0005-0000-0000-0000B8730000}"/>
    <cellStyle name="Normal 3 3 4 2 3 5 2" xfId="29650" xr:uid="{00000000-0005-0000-0000-0000B9730000}"/>
    <cellStyle name="Normal 3 3 4 2 3 5 2 2" xfId="29651" xr:uid="{00000000-0005-0000-0000-0000BA730000}"/>
    <cellStyle name="Normal 3 3 4 2 3 5 3" xfId="29652" xr:uid="{00000000-0005-0000-0000-0000BB730000}"/>
    <cellStyle name="Normal 3 3 4 2 3 6" xfId="29653" xr:uid="{00000000-0005-0000-0000-0000BC730000}"/>
    <cellStyle name="Normal 3 3 4 2 3 6 2" xfId="29654" xr:uid="{00000000-0005-0000-0000-0000BD730000}"/>
    <cellStyle name="Normal 3 3 4 2 3 7" xfId="29655" xr:uid="{00000000-0005-0000-0000-0000BE730000}"/>
    <cellStyle name="Normal 3 3 4 2 3 7 2" xfId="29656" xr:uid="{00000000-0005-0000-0000-0000BF730000}"/>
    <cellStyle name="Normal 3 3 4 2 3 8" xfId="29657" xr:uid="{00000000-0005-0000-0000-0000C0730000}"/>
    <cellStyle name="Normal 3 3 4 2 4" xfId="29658" xr:uid="{00000000-0005-0000-0000-0000C1730000}"/>
    <cellStyle name="Normal 3 3 4 2 4 2" xfId="29659" xr:uid="{00000000-0005-0000-0000-0000C2730000}"/>
    <cellStyle name="Normal 3 3 4 2 4 2 2" xfId="29660" xr:uid="{00000000-0005-0000-0000-0000C3730000}"/>
    <cellStyle name="Normal 3 3 4 2 4 2 2 2" xfId="29661" xr:uid="{00000000-0005-0000-0000-0000C4730000}"/>
    <cellStyle name="Normal 3 3 4 2 4 2 2 2 2" xfId="29662" xr:uid="{00000000-0005-0000-0000-0000C5730000}"/>
    <cellStyle name="Normal 3 3 4 2 4 2 2 3" xfId="29663" xr:uid="{00000000-0005-0000-0000-0000C6730000}"/>
    <cellStyle name="Normal 3 3 4 2 4 2 3" xfId="29664" xr:uid="{00000000-0005-0000-0000-0000C7730000}"/>
    <cellStyle name="Normal 3 3 4 2 4 2 3 2" xfId="29665" xr:uid="{00000000-0005-0000-0000-0000C8730000}"/>
    <cellStyle name="Normal 3 3 4 2 4 2 4" xfId="29666" xr:uid="{00000000-0005-0000-0000-0000C9730000}"/>
    <cellStyle name="Normal 3 3 4 2 4 3" xfId="29667" xr:uid="{00000000-0005-0000-0000-0000CA730000}"/>
    <cellStyle name="Normal 3 3 4 2 4 3 2" xfId="29668" xr:uid="{00000000-0005-0000-0000-0000CB730000}"/>
    <cellStyle name="Normal 3 3 4 2 4 3 2 2" xfId="29669" xr:uid="{00000000-0005-0000-0000-0000CC730000}"/>
    <cellStyle name="Normal 3 3 4 2 4 3 3" xfId="29670" xr:uid="{00000000-0005-0000-0000-0000CD730000}"/>
    <cellStyle name="Normal 3 3 4 2 4 4" xfId="29671" xr:uid="{00000000-0005-0000-0000-0000CE730000}"/>
    <cellStyle name="Normal 3 3 4 2 4 4 2" xfId="29672" xr:uid="{00000000-0005-0000-0000-0000CF730000}"/>
    <cellStyle name="Normal 3 3 4 2 4 5" xfId="29673" xr:uid="{00000000-0005-0000-0000-0000D0730000}"/>
    <cellStyle name="Normal 3 3 4 2 5" xfId="29674" xr:uid="{00000000-0005-0000-0000-0000D1730000}"/>
    <cellStyle name="Normal 3 3 4 2 5 2" xfId="29675" xr:uid="{00000000-0005-0000-0000-0000D2730000}"/>
    <cellStyle name="Normal 3 3 4 2 5 2 2" xfId="29676" xr:uid="{00000000-0005-0000-0000-0000D3730000}"/>
    <cellStyle name="Normal 3 3 4 2 5 2 2 2" xfId="29677" xr:uid="{00000000-0005-0000-0000-0000D4730000}"/>
    <cellStyle name="Normal 3 3 4 2 5 2 3" xfId="29678" xr:uid="{00000000-0005-0000-0000-0000D5730000}"/>
    <cellStyle name="Normal 3 3 4 2 5 3" xfId="29679" xr:uid="{00000000-0005-0000-0000-0000D6730000}"/>
    <cellStyle name="Normal 3 3 4 2 5 3 2" xfId="29680" xr:uid="{00000000-0005-0000-0000-0000D7730000}"/>
    <cellStyle name="Normal 3 3 4 2 5 4" xfId="29681" xr:uid="{00000000-0005-0000-0000-0000D8730000}"/>
    <cellStyle name="Normal 3 3 4 2 6" xfId="29682" xr:uid="{00000000-0005-0000-0000-0000D9730000}"/>
    <cellStyle name="Normal 3 3 4 2 6 2" xfId="29683" xr:uid="{00000000-0005-0000-0000-0000DA730000}"/>
    <cellStyle name="Normal 3 3 4 2 6 2 2" xfId="29684" xr:uid="{00000000-0005-0000-0000-0000DB730000}"/>
    <cellStyle name="Normal 3 3 4 2 6 2 2 2" xfId="29685" xr:uid="{00000000-0005-0000-0000-0000DC730000}"/>
    <cellStyle name="Normal 3 3 4 2 6 2 3" xfId="29686" xr:uid="{00000000-0005-0000-0000-0000DD730000}"/>
    <cellStyle name="Normal 3 3 4 2 6 3" xfId="29687" xr:uid="{00000000-0005-0000-0000-0000DE730000}"/>
    <cellStyle name="Normal 3 3 4 2 6 3 2" xfId="29688" xr:uid="{00000000-0005-0000-0000-0000DF730000}"/>
    <cellStyle name="Normal 3 3 4 2 6 4" xfId="29689" xr:uid="{00000000-0005-0000-0000-0000E0730000}"/>
    <cellStyle name="Normal 3 3 4 2 7" xfId="29690" xr:uid="{00000000-0005-0000-0000-0000E1730000}"/>
    <cellStyle name="Normal 3 3 4 2 7 2" xfId="29691" xr:uid="{00000000-0005-0000-0000-0000E2730000}"/>
    <cellStyle name="Normal 3 3 4 2 7 2 2" xfId="29692" xr:uid="{00000000-0005-0000-0000-0000E3730000}"/>
    <cellStyle name="Normal 3 3 4 2 7 3" xfId="29693" xr:uid="{00000000-0005-0000-0000-0000E4730000}"/>
    <cellStyle name="Normal 3 3 4 2 8" xfId="29694" xr:uid="{00000000-0005-0000-0000-0000E5730000}"/>
    <cellStyle name="Normal 3 3 4 2 8 2" xfId="29695" xr:uid="{00000000-0005-0000-0000-0000E6730000}"/>
    <cellStyle name="Normal 3 3 4 2 9" xfId="29696" xr:uid="{00000000-0005-0000-0000-0000E7730000}"/>
    <cellStyle name="Normal 3 3 4 2 9 2" xfId="29697" xr:uid="{00000000-0005-0000-0000-0000E8730000}"/>
    <cellStyle name="Normal 3 3 4 3" xfId="29698" xr:uid="{00000000-0005-0000-0000-0000E9730000}"/>
    <cellStyle name="Normal 3 3 4 3 10" xfId="29699" xr:uid="{00000000-0005-0000-0000-0000EA730000}"/>
    <cellStyle name="Normal 3 3 4 3 11" xfId="29700" xr:uid="{00000000-0005-0000-0000-0000EB730000}"/>
    <cellStyle name="Normal 3 3 4 3 2" xfId="29701" xr:uid="{00000000-0005-0000-0000-0000EC730000}"/>
    <cellStyle name="Normal 3 3 4 3 2 10" xfId="29702" xr:uid="{00000000-0005-0000-0000-0000ED730000}"/>
    <cellStyle name="Normal 3 3 4 3 2 2" xfId="29703" xr:uid="{00000000-0005-0000-0000-0000EE730000}"/>
    <cellStyle name="Normal 3 3 4 3 2 2 2" xfId="29704" xr:uid="{00000000-0005-0000-0000-0000EF730000}"/>
    <cellStyle name="Normal 3 3 4 3 2 2 2 2" xfId="29705" xr:uid="{00000000-0005-0000-0000-0000F0730000}"/>
    <cellStyle name="Normal 3 3 4 3 2 2 2 2 2" xfId="29706" xr:uid="{00000000-0005-0000-0000-0000F1730000}"/>
    <cellStyle name="Normal 3 3 4 3 2 2 2 2 2 2" xfId="29707" xr:uid="{00000000-0005-0000-0000-0000F2730000}"/>
    <cellStyle name="Normal 3 3 4 3 2 2 2 2 2 2 2" xfId="29708" xr:uid="{00000000-0005-0000-0000-0000F3730000}"/>
    <cellStyle name="Normal 3 3 4 3 2 2 2 2 2 3" xfId="29709" xr:uid="{00000000-0005-0000-0000-0000F4730000}"/>
    <cellStyle name="Normal 3 3 4 3 2 2 2 2 3" xfId="29710" xr:uid="{00000000-0005-0000-0000-0000F5730000}"/>
    <cellStyle name="Normal 3 3 4 3 2 2 2 2 3 2" xfId="29711" xr:uid="{00000000-0005-0000-0000-0000F6730000}"/>
    <cellStyle name="Normal 3 3 4 3 2 2 2 2 4" xfId="29712" xr:uid="{00000000-0005-0000-0000-0000F7730000}"/>
    <cellStyle name="Normal 3 3 4 3 2 2 2 3" xfId="29713" xr:uid="{00000000-0005-0000-0000-0000F8730000}"/>
    <cellStyle name="Normal 3 3 4 3 2 2 2 3 2" xfId="29714" xr:uid="{00000000-0005-0000-0000-0000F9730000}"/>
    <cellStyle name="Normal 3 3 4 3 2 2 2 3 2 2" xfId="29715" xr:uid="{00000000-0005-0000-0000-0000FA730000}"/>
    <cellStyle name="Normal 3 3 4 3 2 2 2 3 3" xfId="29716" xr:uid="{00000000-0005-0000-0000-0000FB730000}"/>
    <cellStyle name="Normal 3 3 4 3 2 2 2 4" xfId="29717" xr:uid="{00000000-0005-0000-0000-0000FC730000}"/>
    <cellStyle name="Normal 3 3 4 3 2 2 2 4 2" xfId="29718" xr:uid="{00000000-0005-0000-0000-0000FD730000}"/>
    <cellStyle name="Normal 3 3 4 3 2 2 2 5" xfId="29719" xr:uid="{00000000-0005-0000-0000-0000FE730000}"/>
    <cellStyle name="Normal 3 3 4 3 2 2 3" xfId="29720" xr:uid="{00000000-0005-0000-0000-0000FF730000}"/>
    <cellStyle name="Normal 3 3 4 3 2 2 3 2" xfId="29721" xr:uid="{00000000-0005-0000-0000-000000740000}"/>
    <cellStyle name="Normal 3 3 4 3 2 2 3 2 2" xfId="29722" xr:uid="{00000000-0005-0000-0000-000001740000}"/>
    <cellStyle name="Normal 3 3 4 3 2 2 3 2 2 2" xfId="29723" xr:uid="{00000000-0005-0000-0000-000002740000}"/>
    <cellStyle name="Normal 3 3 4 3 2 2 3 2 3" xfId="29724" xr:uid="{00000000-0005-0000-0000-000003740000}"/>
    <cellStyle name="Normal 3 3 4 3 2 2 3 3" xfId="29725" xr:uid="{00000000-0005-0000-0000-000004740000}"/>
    <cellStyle name="Normal 3 3 4 3 2 2 3 3 2" xfId="29726" xr:uid="{00000000-0005-0000-0000-000005740000}"/>
    <cellStyle name="Normal 3 3 4 3 2 2 3 4" xfId="29727" xr:uid="{00000000-0005-0000-0000-000006740000}"/>
    <cellStyle name="Normal 3 3 4 3 2 2 4" xfId="29728" xr:uid="{00000000-0005-0000-0000-000007740000}"/>
    <cellStyle name="Normal 3 3 4 3 2 2 4 2" xfId="29729" xr:uid="{00000000-0005-0000-0000-000008740000}"/>
    <cellStyle name="Normal 3 3 4 3 2 2 4 2 2" xfId="29730" xr:uid="{00000000-0005-0000-0000-000009740000}"/>
    <cellStyle name="Normal 3 3 4 3 2 2 4 2 2 2" xfId="29731" xr:uid="{00000000-0005-0000-0000-00000A740000}"/>
    <cellStyle name="Normal 3 3 4 3 2 2 4 2 3" xfId="29732" xr:uid="{00000000-0005-0000-0000-00000B740000}"/>
    <cellStyle name="Normal 3 3 4 3 2 2 4 3" xfId="29733" xr:uid="{00000000-0005-0000-0000-00000C740000}"/>
    <cellStyle name="Normal 3 3 4 3 2 2 4 3 2" xfId="29734" xr:uid="{00000000-0005-0000-0000-00000D740000}"/>
    <cellStyle name="Normal 3 3 4 3 2 2 4 4" xfId="29735" xr:uid="{00000000-0005-0000-0000-00000E740000}"/>
    <cellStyle name="Normal 3 3 4 3 2 2 5" xfId="29736" xr:uid="{00000000-0005-0000-0000-00000F740000}"/>
    <cellStyle name="Normal 3 3 4 3 2 2 5 2" xfId="29737" xr:uid="{00000000-0005-0000-0000-000010740000}"/>
    <cellStyle name="Normal 3 3 4 3 2 2 5 2 2" xfId="29738" xr:uid="{00000000-0005-0000-0000-000011740000}"/>
    <cellStyle name="Normal 3 3 4 3 2 2 5 3" xfId="29739" xr:uid="{00000000-0005-0000-0000-000012740000}"/>
    <cellStyle name="Normal 3 3 4 3 2 2 6" xfId="29740" xr:uid="{00000000-0005-0000-0000-000013740000}"/>
    <cellStyle name="Normal 3 3 4 3 2 2 6 2" xfId="29741" xr:uid="{00000000-0005-0000-0000-000014740000}"/>
    <cellStyle name="Normal 3 3 4 3 2 2 7" xfId="29742" xr:uid="{00000000-0005-0000-0000-000015740000}"/>
    <cellStyle name="Normal 3 3 4 3 2 2 7 2" xfId="29743" xr:uid="{00000000-0005-0000-0000-000016740000}"/>
    <cellStyle name="Normal 3 3 4 3 2 2 8" xfId="29744" xr:uid="{00000000-0005-0000-0000-000017740000}"/>
    <cellStyle name="Normal 3 3 4 3 2 3" xfId="29745" xr:uid="{00000000-0005-0000-0000-000018740000}"/>
    <cellStyle name="Normal 3 3 4 3 2 3 2" xfId="29746" xr:uid="{00000000-0005-0000-0000-000019740000}"/>
    <cellStyle name="Normal 3 3 4 3 2 3 2 2" xfId="29747" xr:uid="{00000000-0005-0000-0000-00001A740000}"/>
    <cellStyle name="Normal 3 3 4 3 2 3 2 2 2" xfId="29748" xr:uid="{00000000-0005-0000-0000-00001B740000}"/>
    <cellStyle name="Normal 3 3 4 3 2 3 2 2 2 2" xfId="29749" xr:uid="{00000000-0005-0000-0000-00001C740000}"/>
    <cellStyle name="Normal 3 3 4 3 2 3 2 2 3" xfId="29750" xr:uid="{00000000-0005-0000-0000-00001D740000}"/>
    <cellStyle name="Normal 3 3 4 3 2 3 2 3" xfId="29751" xr:uid="{00000000-0005-0000-0000-00001E740000}"/>
    <cellStyle name="Normal 3 3 4 3 2 3 2 3 2" xfId="29752" xr:uid="{00000000-0005-0000-0000-00001F740000}"/>
    <cellStyle name="Normal 3 3 4 3 2 3 2 4" xfId="29753" xr:uid="{00000000-0005-0000-0000-000020740000}"/>
    <cellStyle name="Normal 3 3 4 3 2 3 3" xfId="29754" xr:uid="{00000000-0005-0000-0000-000021740000}"/>
    <cellStyle name="Normal 3 3 4 3 2 3 3 2" xfId="29755" xr:uid="{00000000-0005-0000-0000-000022740000}"/>
    <cellStyle name="Normal 3 3 4 3 2 3 3 2 2" xfId="29756" xr:uid="{00000000-0005-0000-0000-000023740000}"/>
    <cellStyle name="Normal 3 3 4 3 2 3 3 3" xfId="29757" xr:uid="{00000000-0005-0000-0000-000024740000}"/>
    <cellStyle name="Normal 3 3 4 3 2 3 4" xfId="29758" xr:uid="{00000000-0005-0000-0000-000025740000}"/>
    <cellStyle name="Normal 3 3 4 3 2 3 4 2" xfId="29759" xr:uid="{00000000-0005-0000-0000-000026740000}"/>
    <cellStyle name="Normal 3 3 4 3 2 3 5" xfId="29760" xr:uid="{00000000-0005-0000-0000-000027740000}"/>
    <cellStyle name="Normal 3 3 4 3 2 4" xfId="29761" xr:uid="{00000000-0005-0000-0000-000028740000}"/>
    <cellStyle name="Normal 3 3 4 3 2 4 2" xfId="29762" xr:uid="{00000000-0005-0000-0000-000029740000}"/>
    <cellStyle name="Normal 3 3 4 3 2 4 2 2" xfId="29763" xr:uid="{00000000-0005-0000-0000-00002A740000}"/>
    <cellStyle name="Normal 3 3 4 3 2 4 2 2 2" xfId="29764" xr:uid="{00000000-0005-0000-0000-00002B740000}"/>
    <cellStyle name="Normal 3 3 4 3 2 4 2 3" xfId="29765" xr:uid="{00000000-0005-0000-0000-00002C740000}"/>
    <cellStyle name="Normal 3 3 4 3 2 4 3" xfId="29766" xr:uid="{00000000-0005-0000-0000-00002D740000}"/>
    <cellStyle name="Normal 3 3 4 3 2 4 3 2" xfId="29767" xr:uid="{00000000-0005-0000-0000-00002E740000}"/>
    <cellStyle name="Normal 3 3 4 3 2 4 4" xfId="29768" xr:uid="{00000000-0005-0000-0000-00002F740000}"/>
    <cellStyle name="Normal 3 3 4 3 2 5" xfId="29769" xr:uid="{00000000-0005-0000-0000-000030740000}"/>
    <cellStyle name="Normal 3 3 4 3 2 5 2" xfId="29770" xr:uid="{00000000-0005-0000-0000-000031740000}"/>
    <cellStyle name="Normal 3 3 4 3 2 5 2 2" xfId="29771" xr:uid="{00000000-0005-0000-0000-000032740000}"/>
    <cellStyle name="Normal 3 3 4 3 2 5 2 2 2" xfId="29772" xr:uid="{00000000-0005-0000-0000-000033740000}"/>
    <cellStyle name="Normal 3 3 4 3 2 5 2 3" xfId="29773" xr:uid="{00000000-0005-0000-0000-000034740000}"/>
    <cellStyle name="Normal 3 3 4 3 2 5 3" xfId="29774" xr:uid="{00000000-0005-0000-0000-000035740000}"/>
    <cellStyle name="Normal 3 3 4 3 2 5 3 2" xfId="29775" xr:uid="{00000000-0005-0000-0000-000036740000}"/>
    <cellStyle name="Normal 3 3 4 3 2 5 4" xfId="29776" xr:uid="{00000000-0005-0000-0000-000037740000}"/>
    <cellStyle name="Normal 3 3 4 3 2 6" xfId="29777" xr:uid="{00000000-0005-0000-0000-000038740000}"/>
    <cellStyle name="Normal 3 3 4 3 2 6 2" xfId="29778" xr:uid="{00000000-0005-0000-0000-000039740000}"/>
    <cellStyle name="Normal 3 3 4 3 2 6 2 2" xfId="29779" xr:uid="{00000000-0005-0000-0000-00003A740000}"/>
    <cellStyle name="Normal 3 3 4 3 2 6 3" xfId="29780" xr:uid="{00000000-0005-0000-0000-00003B740000}"/>
    <cellStyle name="Normal 3 3 4 3 2 7" xfId="29781" xr:uid="{00000000-0005-0000-0000-00003C740000}"/>
    <cellStyle name="Normal 3 3 4 3 2 7 2" xfId="29782" xr:uid="{00000000-0005-0000-0000-00003D740000}"/>
    <cellStyle name="Normal 3 3 4 3 2 8" xfId="29783" xr:uid="{00000000-0005-0000-0000-00003E740000}"/>
    <cellStyle name="Normal 3 3 4 3 2 8 2" xfId="29784" xr:uid="{00000000-0005-0000-0000-00003F740000}"/>
    <cellStyle name="Normal 3 3 4 3 2 9" xfId="29785" xr:uid="{00000000-0005-0000-0000-000040740000}"/>
    <cellStyle name="Normal 3 3 4 3 3" xfId="29786" xr:uid="{00000000-0005-0000-0000-000041740000}"/>
    <cellStyle name="Normal 3 3 4 3 3 2" xfId="29787" xr:uid="{00000000-0005-0000-0000-000042740000}"/>
    <cellStyle name="Normal 3 3 4 3 3 2 2" xfId="29788" xr:uid="{00000000-0005-0000-0000-000043740000}"/>
    <cellStyle name="Normal 3 3 4 3 3 2 2 2" xfId="29789" xr:uid="{00000000-0005-0000-0000-000044740000}"/>
    <cellStyle name="Normal 3 3 4 3 3 2 2 2 2" xfId="29790" xr:uid="{00000000-0005-0000-0000-000045740000}"/>
    <cellStyle name="Normal 3 3 4 3 3 2 2 2 2 2" xfId="29791" xr:uid="{00000000-0005-0000-0000-000046740000}"/>
    <cellStyle name="Normal 3 3 4 3 3 2 2 2 3" xfId="29792" xr:uid="{00000000-0005-0000-0000-000047740000}"/>
    <cellStyle name="Normal 3 3 4 3 3 2 2 3" xfId="29793" xr:uid="{00000000-0005-0000-0000-000048740000}"/>
    <cellStyle name="Normal 3 3 4 3 3 2 2 3 2" xfId="29794" xr:uid="{00000000-0005-0000-0000-000049740000}"/>
    <cellStyle name="Normal 3 3 4 3 3 2 2 4" xfId="29795" xr:uid="{00000000-0005-0000-0000-00004A740000}"/>
    <cellStyle name="Normal 3 3 4 3 3 2 3" xfId="29796" xr:uid="{00000000-0005-0000-0000-00004B740000}"/>
    <cellStyle name="Normal 3 3 4 3 3 2 3 2" xfId="29797" xr:uid="{00000000-0005-0000-0000-00004C740000}"/>
    <cellStyle name="Normal 3 3 4 3 3 2 3 2 2" xfId="29798" xr:uid="{00000000-0005-0000-0000-00004D740000}"/>
    <cellStyle name="Normal 3 3 4 3 3 2 3 3" xfId="29799" xr:uid="{00000000-0005-0000-0000-00004E740000}"/>
    <cellStyle name="Normal 3 3 4 3 3 2 4" xfId="29800" xr:uid="{00000000-0005-0000-0000-00004F740000}"/>
    <cellStyle name="Normal 3 3 4 3 3 2 4 2" xfId="29801" xr:uid="{00000000-0005-0000-0000-000050740000}"/>
    <cellStyle name="Normal 3 3 4 3 3 2 5" xfId="29802" xr:uid="{00000000-0005-0000-0000-000051740000}"/>
    <cellStyle name="Normal 3 3 4 3 3 3" xfId="29803" xr:uid="{00000000-0005-0000-0000-000052740000}"/>
    <cellStyle name="Normal 3 3 4 3 3 3 2" xfId="29804" xr:uid="{00000000-0005-0000-0000-000053740000}"/>
    <cellStyle name="Normal 3 3 4 3 3 3 2 2" xfId="29805" xr:uid="{00000000-0005-0000-0000-000054740000}"/>
    <cellStyle name="Normal 3 3 4 3 3 3 2 2 2" xfId="29806" xr:uid="{00000000-0005-0000-0000-000055740000}"/>
    <cellStyle name="Normal 3 3 4 3 3 3 2 3" xfId="29807" xr:uid="{00000000-0005-0000-0000-000056740000}"/>
    <cellStyle name="Normal 3 3 4 3 3 3 3" xfId="29808" xr:uid="{00000000-0005-0000-0000-000057740000}"/>
    <cellStyle name="Normal 3 3 4 3 3 3 3 2" xfId="29809" xr:uid="{00000000-0005-0000-0000-000058740000}"/>
    <cellStyle name="Normal 3 3 4 3 3 3 4" xfId="29810" xr:uid="{00000000-0005-0000-0000-000059740000}"/>
    <cellStyle name="Normal 3 3 4 3 3 4" xfId="29811" xr:uid="{00000000-0005-0000-0000-00005A740000}"/>
    <cellStyle name="Normal 3 3 4 3 3 4 2" xfId="29812" xr:uid="{00000000-0005-0000-0000-00005B740000}"/>
    <cellStyle name="Normal 3 3 4 3 3 4 2 2" xfId="29813" xr:uid="{00000000-0005-0000-0000-00005C740000}"/>
    <cellStyle name="Normal 3 3 4 3 3 4 2 2 2" xfId="29814" xr:uid="{00000000-0005-0000-0000-00005D740000}"/>
    <cellStyle name="Normal 3 3 4 3 3 4 2 3" xfId="29815" xr:uid="{00000000-0005-0000-0000-00005E740000}"/>
    <cellStyle name="Normal 3 3 4 3 3 4 3" xfId="29816" xr:uid="{00000000-0005-0000-0000-00005F740000}"/>
    <cellStyle name="Normal 3 3 4 3 3 4 3 2" xfId="29817" xr:uid="{00000000-0005-0000-0000-000060740000}"/>
    <cellStyle name="Normal 3 3 4 3 3 4 4" xfId="29818" xr:uid="{00000000-0005-0000-0000-000061740000}"/>
    <cellStyle name="Normal 3 3 4 3 3 5" xfId="29819" xr:uid="{00000000-0005-0000-0000-000062740000}"/>
    <cellStyle name="Normal 3 3 4 3 3 5 2" xfId="29820" xr:uid="{00000000-0005-0000-0000-000063740000}"/>
    <cellStyle name="Normal 3 3 4 3 3 5 2 2" xfId="29821" xr:uid="{00000000-0005-0000-0000-000064740000}"/>
    <cellStyle name="Normal 3 3 4 3 3 5 3" xfId="29822" xr:uid="{00000000-0005-0000-0000-000065740000}"/>
    <cellStyle name="Normal 3 3 4 3 3 6" xfId="29823" xr:uid="{00000000-0005-0000-0000-000066740000}"/>
    <cellStyle name="Normal 3 3 4 3 3 6 2" xfId="29824" xr:uid="{00000000-0005-0000-0000-000067740000}"/>
    <cellStyle name="Normal 3 3 4 3 3 7" xfId="29825" xr:uid="{00000000-0005-0000-0000-000068740000}"/>
    <cellStyle name="Normal 3 3 4 3 3 7 2" xfId="29826" xr:uid="{00000000-0005-0000-0000-000069740000}"/>
    <cellStyle name="Normal 3 3 4 3 3 8" xfId="29827" xr:uid="{00000000-0005-0000-0000-00006A740000}"/>
    <cellStyle name="Normal 3 3 4 3 4" xfId="29828" xr:uid="{00000000-0005-0000-0000-00006B740000}"/>
    <cellStyle name="Normal 3 3 4 3 4 2" xfId="29829" xr:uid="{00000000-0005-0000-0000-00006C740000}"/>
    <cellStyle name="Normal 3 3 4 3 4 2 2" xfId="29830" xr:uid="{00000000-0005-0000-0000-00006D740000}"/>
    <cellStyle name="Normal 3 3 4 3 4 2 2 2" xfId="29831" xr:uid="{00000000-0005-0000-0000-00006E740000}"/>
    <cellStyle name="Normal 3 3 4 3 4 2 2 2 2" xfId="29832" xr:uid="{00000000-0005-0000-0000-00006F740000}"/>
    <cellStyle name="Normal 3 3 4 3 4 2 2 3" xfId="29833" xr:uid="{00000000-0005-0000-0000-000070740000}"/>
    <cellStyle name="Normal 3 3 4 3 4 2 3" xfId="29834" xr:uid="{00000000-0005-0000-0000-000071740000}"/>
    <cellStyle name="Normal 3 3 4 3 4 2 3 2" xfId="29835" xr:uid="{00000000-0005-0000-0000-000072740000}"/>
    <cellStyle name="Normal 3 3 4 3 4 2 4" xfId="29836" xr:uid="{00000000-0005-0000-0000-000073740000}"/>
    <cellStyle name="Normal 3 3 4 3 4 3" xfId="29837" xr:uid="{00000000-0005-0000-0000-000074740000}"/>
    <cellStyle name="Normal 3 3 4 3 4 3 2" xfId="29838" xr:uid="{00000000-0005-0000-0000-000075740000}"/>
    <cellStyle name="Normal 3 3 4 3 4 3 2 2" xfId="29839" xr:uid="{00000000-0005-0000-0000-000076740000}"/>
    <cellStyle name="Normal 3 3 4 3 4 3 3" xfId="29840" xr:uid="{00000000-0005-0000-0000-000077740000}"/>
    <cellStyle name="Normal 3 3 4 3 4 4" xfId="29841" xr:uid="{00000000-0005-0000-0000-000078740000}"/>
    <cellStyle name="Normal 3 3 4 3 4 4 2" xfId="29842" xr:uid="{00000000-0005-0000-0000-000079740000}"/>
    <cellStyle name="Normal 3 3 4 3 4 5" xfId="29843" xr:uid="{00000000-0005-0000-0000-00007A740000}"/>
    <cellStyle name="Normal 3 3 4 3 5" xfId="29844" xr:uid="{00000000-0005-0000-0000-00007B740000}"/>
    <cellStyle name="Normal 3 3 4 3 5 2" xfId="29845" xr:uid="{00000000-0005-0000-0000-00007C740000}"/>
    <cellStyle name="Normal 3 3 4 3 5 2 2" xfId="29846" xr:uid="{00000000-0005-0000-0000-00007D740000}"/>
    <cellStyle name="Normal 3 3 4 3 5 2 2 2" xfId="29847" xr:uid="{00000000-0005-0000-0000-00007E740000}"/>
    <cellStyle name="Normal 3 3 4 3 5 2 3" xfId="29848" xr:uid="{00000000-0005-0000-0000-00007F740000}"/>
    <cellStyle name="Normal 3 3 4 3 5 3" xfId="29849" xr:uid="{00000000-0005-0000-0000-000080740000}"/>
    <cellStyle name="Normal 3 3 4 3 5 3 2" xfId="29850" xr:uid="{00000000-0005-0000-0000-000081740000}"/>
    <cellStyle name="Normal 3 3 4 3 5 4" xfId="29851" xr:uid="{00000000-0005-0000-0000-000082740000}"/>
    <cellStyle name="Normal 3 3 4 3 6" xfId="29852" xr:uid="{00000000-0005-0000-0000-000083740000}"/>
    <cellStyle name="Normal 3 3 4 3 6 2" xfId="29853" xr:uid="{00000000-0005-0000-0000-000084740000}"/>
    <cellStyle name="Normal 3 3 4 3 6 2 2" xfId="29854" xr:uid="{00000000-0005-0000-0000-000085740000}"/>
    <cellStyle name="Normal 3 3 4 3 6 2 2 2" xfId="29855" xr:uid="{00000000-0005-0000-0000-000086740000}"/>
    <cellStyle name="Normal 3 3 4 3 6 2 3" xfId="29856" xr:uid="{00000000-0005-0000-0000-000087740000}"/>
    <cellStyle name="Normal 3 3 4 3 6 3" xfId="29857" xr:uid="{00000000-0005-0000-0000-000088740000}"/>
    <cellStyle name="Normal 3 3 4 3 6 3 2" xfId="29858" xr:uid="{00000000-0005-0000-0000-000089740000}"/>
    <cellStyle name="Normal 3 3 4 3 6 4" xfId="29859" xr:uid="{00000000-0005-0000-0000-00008A740000}"/>
    <cellStyle name="Normal 3 3 4 3 7" xfId="29860" xr:uid="{00000000-0005-0000-0000-00008B740000}"/>
    <cellStyle name="Normal 3 3 4 3 7 2" xfId="29861" xr:uid="{00000000-0005-0000-0000-00008C740000}"/>
    <cellStyle name="Normal 3 3 4 3 7 2 2" xfId="29862" xr:uid="{00000000-0005-0000-0000-00008D740000}"/>
    <cellStyle name="Normal 3 3 4 3 7 3" xfId="29863" xr:uid="{00000000-0005-0000-0000-00008E740000}"/>
    <cellStyle name="Normal 3 3 4 3 8" xfId="29864" xr:uid="{00000000-0005-0000-0000-00008F740000}"/>
    <cellStyle name="Normal 3 3 4 3 8 2" xfId="29865" xr:uid="{00000000-0005-0000-0000-000090740000}"/>
    <cellStyle name="Normal 3 3 4 3 9" xfId="29866" xr:uid="{00000000-0005-0000-0000-000091740000}"/>
    <cellStyle name="Normal 3 3 4 3 9 2" xfId="29867" xr:uid="{00000000-0005-0000-0000-000092740000}"/>
    <cellStyle name="Normal 3 3 4 4" xfId="29868" xr:uid="{00000000-0005-0000-0000-000093740000}"/>
    <cellStyle name="Normal 3 3 4 4 10" xfId="29869" xr:uid="{00000000-0005-0000-0000-000094740000}"/>
    <cellStyle name="Normal 3 3 4 4 11" xfId="29870" xr:uid="{00000000-0005-0000-0000-000095740000}"/>
    <cellStyle name="Normal 3 3 4 4 2" xfId="29871" xr:uid="{00000000-0005-0000-0000-000096740000}"/>
    <cellStyle name="Normal 3 3 4 4 2 2" xfId="29872" xr:uid="{00000000-0005-0000-0000-000097740000}"/>
    <cellStyle name="Normal 3 3 4 4 2 2 2" xfId="29873" xr:uid="{00000000-0005-0000-0000-000098740000}"/>
    <cellStyle name="Normal 3 3 4 4 2 2 2 2" xfId="29874" xr:uid="{00000000-0005-0000-0000-000099740000}"/>
    <cellStyle name="Normal 3 3 4 4 2 2 2 2 2" xfId="29875" xr:uid="{00000000-0005-0000-0000-00009A740000}"/>
    <cellStyle name="Normal 3 3 4 4 2 2 2 2 2 2" xfId="29876" xr:uid="{00000000-0005-0000-0000-00009B740000}"/>
    <cellStyle name="Normal 3 3 4 4 2 2 2 2 2 2 2" xfId="29877" xr:uid="{00000000-0005-0000-0000-00009C740000}"/>
    <cellStyle name="Normal 3 3 4 4 2 2 2 2 2 3" xfId="29878" xr:uid="{00000000-0005-0000-0000-00009D740000}"/>
    <cellStyle name="Normal 3 3 4 4 2 2 2 2 3" xfId="29879" xr:uid="{00000000-0005-0000-0000-00009E740000}"/>
    <cellStyle name="Normal 3 3 4 4 2 2 2 2 3 2" xfId="29880" xr:uid="{00000000-0005-0000-0000-00009F740000}"/>
    <cellStyle name="Normal 3 3 4 4 2 2 2 2 4" xfId="29881" xr:uid="{00000000-0005-0000-0000-0000A0740000}"/>
    <cellStyle name="Normal 3 3 4 4 2 2 2 3" xfId="29882" xr:uid="{00000000-0005-0000-0000-0000A1740000}"/>
    <cellStyle name="Normal 3 3 4 4 2 2 2 3 2" xfId="29883" xr:uid="{00000000-0005-0000-0000-0000A2740000}"/>
    <cellStyle name="Normal 3 3 4 4 2 2 2 3 2 2" xfId="29884" xr:uid="{00000000-0005-0000-0000-0000A3740000}"/>
    <cellStyle name="Normal 3 3 4 4 2 2 2 3 3" xfId="29885" xr:uid="{00000000-0005-0000-0000-0000A4740000}"/>
    <cellStyle name="Normal 3 3 4 4 2 2 2 4" xfId="29886" xr:uid="{00000000-0005-0000-0000-0000A5740000}"/>
    <cellStyle name="Normal 3 3 4 4 2 2 2 4 2" xfId="29887" xr:uid="{00000000-0005-0000-0000-0000A6740000}"/>
    <cellStyle name="Normal 3 3 4 4 2 2 2 5" xfId="29888" xr:uid="{00000000-0005-0000-0000-0000A7740000}"/>
    <cellStyle name="Normal 3 3 4 4 2 2 3" xfId="29889" xr:uid="{00000000-0005-0000-0000-0000A8740000}"/>
    <cellStyle name="Normal 3 3 4 4 2 2 3 2" xfId="29890" xr:uid="{00000000-0005-0000-0000-0000A9740000}"/>
    <cellStyle name="Normal 3 3 4 4 2 2 3 2 2" xfId="29891" xr:uid="{00000000-0005-0000-0000-0000AA740000}"/>
    <cellStyle name="Normal 3 3 4 4 2 2 3 2 2 2" xfId="29892" xr:uid="{00000000-0005-0000-0000-0000AB740000}"/>
    <cellStyle name="Normal 3 3 4 4 2 2 3 2 3" xfId="29893" xr:uid="{00000000-0005-0000-0000-0000AC740000}"/>
    <cellStyle name="Normal 3 3 4 4 2 2 3 3" xfId="29894" xr:uid="{00000000-0005-0000-0000-0000AD740000}"/>
    <cellStyle name="Normal 3 3 4 4 2 2 3 3 2" xfId="29895" xr:uid="{00000000-0005-0000-0000-0000AE740000}"/>
    <cellStyle name="Normal 3 3 4 4 2 2 3 4" xfId="29896" xr:uid="{00000000-0005-0000-0000-0000AF740000}"/>
    <cellStyle name="Normal 3 3 4 4 2 2 4" xfId="29897" xr:uid="{00000000-0005-0000-0000-0000B0740000}"/>
    <cellStyle name="Normal 3 3 4 4 2 2 4 2" xfId="29898" xr:uid="{00000000-0005-0000-0000-0000B1740000}"/>
    <cellStyle name="Normal 3 3 4 4 2 2 4 2 2" xfId="29899" xr:uid="{00000000-0005-0000-0000-0000B2740000}"/>
    <cellStyle name="Normal 3 3 4 4 2 2 4 2 2 2" xfId="29900" xr:uid="{00000000-0005-0000-0000-0000B3740000}"/>
    <cellStyle name="Normal 3 3 4 4 2 2 4 2 3" xfId="29901" xr:uid="{00000000-0005-0000-0000-0000B4740000}"/>
    <cellStyle name="Normal 3 3 4 4 2 2 4 3" xfId="29902" xr:uid="{00000000-0005-0000-0000-0000B5740000}"/>
    <cellStyle name="Normal 3 3 4 4 2 2 4 3 2" xfId="29903" xr:uid="{00000000-0005-0000-0000-0000B6740000}"/>
    <cellStyle name="Normal 3 3 4 4 2 2 4 4" xfId="29904" xr:uid="{00000000-0005-0000-0000-0000B7740000}"/>
    <cellStyle name="Normal 3 3 4 4 2 2 5" xfId="29905" xr:uid="{00000000-0005-0000-0000-0000B8740000}"/>
    <cellStyle name="Normal 3 3 4 4 2 2 5 2" xfId="29906" xr:uid="{00000000-0005-0000-0000-0000B9740000}"/>
    <cellStyle name="Normal 3 3 4 4 2 2 5 2 2" xfId="29907" xr:uid="{00000000-0005-0000-0000-0000BA740000}"/>
    <cellStyle name="Normal 3 3 4 4 2 2 5 3" xfId="29908" xr:uid="{00000000-0005-0000-0000-0000BB740000}"/>
    <cellStyle name="Normal 3 3 4 4 2 2 6" xfId="29909" xr:uid="{00000000-0005-0000-0000-0000BC740000}"/>
    <cellStyle name="Normal 3 3 4 4 2 2 6 2" xfId="29910" xr:uid="{00000000-0005-0000-0000-0000BD740000}"/>
    <cellStyle name="Normal 3 3 4 4 2 2 7" xfId="29911" xr:uid="{00000000-0005-0000-0000-0000BE740000}"/>
    <cellStyle name="Normal 3 3 4 4 2 2 7 2" xfId="29912" xr:uid="{00000000-0005-0000-0000-0000BF740000}"/>
    <cellStyle name="Normal 3 3 4 4 2 2 8" xfId="29913" xr:uid="{00000000-0005-0000-0000-0000C0740000}"/>
    <cellStyle name="Normal 3 3 4 4 2 3" xfId="29914" xr:uid="{00000000-0005-0000-0000-0000C1740000}"/>
    <cellStyle name="Normal 3 3 4 4 2 3 2" xfId="29915" xr:uid="{00000000-0005-0000-0000-0000C2740000}"/>
    <cellStyle name="Normal 3 3 4 4 2 3 2 2" xfId="29916" xr:uid="{00000000-0005-0000-0000-0000C3740000}"/>
    <cellStyle name="Normal 3 3 4 4 2 3 2 2 2" xfId="29917" xr:uid="{00000000-0005-0000-0000-0000C4740000}"/>
    <cellStyle name="Normal 3 3 4 4 2 3 2 2 2 2" xfId="29918" xr:uid="{00000000-0005-0000-0000-0000C5740000}"/>
    <cellStyle name="Normal 3 3 4 4 2 3 2 2 3" xfId="29919" xr:uid="{00000000-0005-0000-0000-0000C6740000}"/>
    <cellStyle name="Normal 3 3 4 4 2 3 2 3" xfId="29920" xr:uid="{00000000-0005-0000-0000-0000C7740000}"/>
    <cellStyle name="Normal 3 3 4 4 2 3 2 3 2" xfId="29921" xr:uid="{00000000-0005-0000-0000-0000C8740000}"/>
    <cellStyle name="Normal 3 3 4 4 2 3 2 4" xfId="29922" xr:uid="{00000000-0005-0000-0000-0000C9740000}"/>
    <cellStyle name="Normal 3 3 4 4 2 3 3" xfId="29923" xr:uid="{00000000-0005-0000-0000-0000CA740000}"/>
    <cellStyle name="Normal 3 3 4 4 2 3 3 2" xfId="29924" xr:uid="{00000000-0005-0000-0000-0000CB740000}"/>
    <cellStyle name="Normal 3 3 4 4 2 3 3 2 2" xfId="29925" xr:uid="{00000000-0005-0000-0000-0000CC740000}"/>
    <cellStyle name="Normal 3 3 4 4 2 3 3 3" xfId="29926" xr:uid="{00000000-0005-0000-0000-0000CD740000}"/>
    <cellStyle name="Normal 3 3 4 4 2 3 4" xfId="29927" xr:uid="{00000000-0005-0000-0000-0000CE740000}"/>
    <cellStyle name="Normal 3 3 4 4 2 3 4 2" xfId="29928" xr:uid="{00000000-0005-0000-0000-0000CF740000}"/>
    <cellStyle name="Normal 3 3 4 4 2 3 5" xfId="29929" xr:uid="{00000000-0005-0000-0000-0000D0740000}"/>
    <cellStyle name="Normal 3 3 4 4 2 4" xfId="29930" xr:uid="{00000000-0005-0000-0000-0000D1740000}"/>
    <cellStyle name="Normal 3 3 4 4 2 4 2" xfId="29931" xr:uid="{00000000-0005-0000-0000-0000D2740000}"/>
    <cellStyle name="Normal 3 3 4 4 2 4 2 2" xfId="29932" xr:uid="{00000000-0005-0000-0000-0000D3740000}"/>
    <cellStyle name="Normal 3 3 4 4 2 4 2 2 2" xfId="29933" xr:uid="{00000000-0005-0000-0000-0000D4740000}"/>
    <cellStyle name="Normal 3 3 4 4 2 4 2 3" xfId="29934" xr:uid="{00000000-0005-0000-0000-0000D5740000}"/>
    <cellStyle name="Normal 3 3 4 4 2 4 3" xfId="29935" xr:uid="{00000000-0005-0000-0000-0000D6740000}"/>
    <cellStyle name="Normal 3 3 4 4 2 4 3 2" xfId="29936" xr:uid="{00000000-0005-0000-0000-0000D7740000}"/>
    <cellStyle name="Normal 3 3 4 4 2 4 4" xfId="29937" xr:uid="{00000000-0005-0000-0000-0000D8740000}"/>
    <cellStyle name="Normal 3 3 4 4 2 5" xfId="29938" xr:uid="{00000000-0005-0000-0000-0000D9740000}"/>
    <cellStyle name="Normal 3 3 4 4 2 5 2" xfId="29939" xr:uid="{00000000-0005-0000-0000-0000DA740000}"/>
    <cellStyle name="Normal 3 3 4 4 2 5 2 2" xfId="29940" xr:uid="{00000000-0005-0000-0000-0000DB740000}"/>
    <cellStyle name="Normal 3 3 4 4 2 5 2 2 2" xfId="29941" xr:uid="{00000000-0005-0000-0000-0000DC740000}"/>
    <cellStyle name="Normal 3 3 4 4 2 5 2 3" xfId="29942" xr:uid="{00000000-0005-0000-0000-0000DD740000}"/>
    <cellStyle name="Normal 3 3 4 4 2 5 3" xfId="29943" xr:uid="{00000000-0005-0000-0000-0000DE740000}"/>
    <cellStyle name="Normal 3 3 4 4 2 5 3 2" xfId="29944" xr:uid="{00000000-0005-0000-0000-0000DF740000}"/>
    <cellStyle name="Normal 3 3 4 4 2 5 4" xfId="29945" xr:uid="{00000000-0005-0000-0000-0000E0740000}"/>
    <cellStyle name="Normal 3 3 4 4 2 6" xfId="29946" xr:uid="{00000000-0005-0000-0000-0000E1740000}"/>
    <cellStyle name="Normal 3 3 4 4 2 6 2" xfId="29947" xr:uid="{00000000-0005-0000-0000-0000E2740000}"/>
    <cellStyle name="Normal 3 3 4 4 2 6 2 2" xfId="29948" xr:uid="{00000000-0005-0000-0000-0000E3740000}"/>
    <cellStyle name="Normal 3 3 4 4 2 6 3" xfId="29949" xr:uid="{00000000-0005-0000-0000-0000E4740000}"/>
    <cellStyle name="Normal 3 3 4 4 2 7" xfId="29950" xr:uid="{00000000-0005-0000-0000-0000E5740000}"/>
    <cellStyle name="Normal 3 3 4 4 2 7 2" xfId="29951" xr:uid="{00000000-0005-0000-0000-0000E6740000}"/>
    <cellStyle name="Normal 3 3 4 4 2 8" xfId="29952" xr:uid="{00000000-0005-0000-0000-0000E7740000}"/>
    <cellStyle name="Normal 3 3 4 4 2 8 2" xfId="29953" xr:uid="{00000000-0005-0000-0000-0000E8740000}"/>
    <cellStyle name="Normal 3 3 4 4 2 9" xfId="29954" xr:uid="{00000000-0005-0000-0000-0000E9740000}"/>
    <cellStyle name="Normal 3 3 4 4 3" xfId="29955" xr:uid="{00000000-0005-0000-0000-0000EA740000}"/>
    <cellStyle name="Normal 3 3 4 4 3 2" xfId="29956" xr:uid="{00000000-0005-0000-0000-0000EB740000}"/>
    <cellStyle name="Normal 3 3 4 4 3 2 2" xfId="29957" xr:uid="{00000000-0005-0000-0000-0000EC740000}"/>
    <cellStyle name="Normal 3 3 4 4 3 2 2 2" xfId="29958" xr:uid="{00000000-0005-0000-0000-0000ED740000}"/>
    <cellStyle name="Normal 3 3 4 4 3 2 2 2 2" xfId="29959" xr:uid="{00000000-0005-0000-0000-0000EE740000}"/>
    <cellStyle name="Normal 3 3 4 4 3 2 2 2 2 2" xfId="29960" xr:uid="{00000000-0005-0000-0000-0000EF740000}"/>
    <cellStyle name="Normal 3 3 4 4 3 2 2 2 3" xfId="29961" xr:uid="{00000000-0005-0000-0000-0000F0740000}"/>
    <cellStyle name="Normal 3 3 4 4 3 2 2 3" xfId="29962" xr:uid="{00000000-0005-0000-0000-0000F1740000}"/>
    <cellStyle name="Normal 3 3 4 4 3 2 2 3 2" xfId="29963" xr:uid="{00000000-0005-0000-0000-0000F2740000}"/>
    <cellStyle name="Normal 3 3 4 4 3 2 2 4" xfId="29964" xr:uid="{00000000-0005-0000-0000-0000F3740000}"/>
    <cellStyle name="Normal 3 3 4 4 3 2 3" xfId="29965" xr:uid="{00000000-0005-0000-0000-0000F4740000}"/>
    <cellStyle name="Normal 3 3 4 4 3 2 3 2" xfId="29966" xr:uid="{00000000-0005-0000-0000-0000F5740000}"/>
    <cellStyle name="Normal 3 3 4 4 3 2 3 2 2" xfId="29967" xr:uid="{00000000-0005-0000-0000-0000F6740000}"/>
    <cellStyle name="Normal 3 3 4 4 3 2 3 3" xfId="29968" xr:uid="{00000000-0005-0000-0000-0000F7740000}"/>
    <cellStyle name="Normal 3 3 4 4 3 2 4" xfId="29969" xr:uid="{00000000-0005-0000-0000-0000F8740000}"/>
    <cellStyle name="Normal 3 3 4 4 3 2 4 2" xfId="29970" xr:uid="{00000000-0005-0000-0000-0000F9740000}"/>
    <cellStyle name="Normal 3 3 4 4 3 2 5" xfId="29971" xr:uid="{00000000-0005-0000-0000-0000FA740000}"/>
    <cellStyle name="Normal 3 3 4 4 3 3" xfId="29972" xr:uid="{00000000-0005-0000-0000-0000FB740000}"/>
    <cellStyle name="Normal 3 3 4 4 3 3 2" xfId="29973" xr:uid="{00000000-0005-0000-0000-0000FC740000}"/>
    <cellStyle name="Normal 3 3 4 4 3 3 2 2" xfId="29974" xr:uid="{00000000-0005-0000-0000-0000FD740000}"/>
    <cellStyle name="Normal 3 3 4 4 3 3 2 2 2" xfId="29975" xr:uid="{00000000-0005-0000-0000-0000FE740000}"/>
    <cellStyle name="Normal 3 3 4 4 3 3 2 3" xfId="29976" xr:uid="{00000000-0005-0000-0000-0000FF740000}"/>
    <cellStyle name="Normal 3 3 4 4 3 3 3" xfId="29977" xr:uid="{00000000-0005-0000-0000-000000750000}"/>
    <cellStyle name="Normal 3 3 4 4 3 3 3 2" xfId="29978" xr:uid="{00000000-0005-0000-0000-000001750000}"/>
    <cellStyle name="Normal 3 3 4 4 3 3 4" xfId="29979" xr:uid="{00000000-0005-0000-0000-000002750000}"/>
    <cellStyle name="Normal 3 3 4 4 3 4" xfId="29980" xr:uid="{00000000-0005-0000-0000-000003750000}"/>
    <cellStyle name="Normal 3 3 4 4 3 4 2" xfId="29981" xr:uid="{00000000-0005-0000-0000-000004750000}"/>
    <cellStyle name="Normal 3 3 4 4 3 4 2 2" xfId="29982" xr:uid="{00000000-0005-0000-0000-000005750000}"/>
    <cellStyle name="Normal 3 3 4 4 3 4 2 2 2" xfId="29983" xr:uid="{00000000-0005-0000-0000-000006750000}"/>
    <cellStyle name="Normal 3 3 4 4 3 4 2 3" xfId="29984" xr:uid="{00000000-0005-0000-0000-000007750000}"/>
    <cellStyle name="Normal 3 3 4 4 3 4 3" xfId="29985" xr:uid="{00000000-0005-0000-0000-000008750000}"/>
    <cellStyle name="Normal 3 3 4 4 3 4 3 2" xfId="29986" xr:uid="{00000000-0005-0000-0000-000009750000}"/>
    <cellStyle name="Normal 3 3 4 4 3 4 4" xfId="29987" xr:uid="{00000000-0005-0000-0000-00000A750000}"/>
    <cellStyle name="Normal 3 3 4 4 3 5" xfId="29988" xr:uid="{00000000-0005-0000-0000-00000B750000}"/>
    <cellStyle name="Normal 3 3 4 4 3 5 2" xfId="29989" xr:uid="{00000000-0005-0000-0000-00000C750000}"/>
    <cellStyle name="Normal 3 3 4 4 3 5 2 2" xfId="29990" xr:uid="{00000000-0005-0000-0000-00000D750000}"/>
    <cellStyle name="Normal 3 3 4 4 3 5 3" xfId="29991" xr:uid="{00000000-0005-0000-0000-00000E750000}"/>
    <cellStyle name="Normal 3 3 4 4 3 6" xfId="29992" xr:uid="{00000000-0005-0000-0000-00000F750000}"/>
    <cellStyle name="Normal 3 3 4 4 3 6 2" xfId="29993" xr:uid="{00000000-0005-0000-0000-000010750000}"/>
    <cellStyle name="Normal 3 3 4 4 3 7" xfId="29994" xr:uid="{00000000-0005-0000-0000-000011750000}"/>
    <cellStyle name="Normal 3 3 4 4 3 7 2" xfId="29995" xr:uid="{00000000-0005-0000-0000-000012750000}"/>
    <cellStyle name="Normal 3 3 4 4 3 8" xfId="29996" xr:uid="{00000000-0005-0000-0000-000013750000}"/>
    <cellStyle name="Normal 3 3 4 4 4" xfId="29997" xr:uid="{00000000-0005-0000-0000-000014750000}"/>
    <cellStyle name="Normal 3 3 4 4 4 2" xfId="29998" xr:uid="{00000000-0005-0000-0000-000015750000}"/>
    <cellStyle name="Normal 3 3 4 4 4 2 2" xfId="29999" xr:uid="{00000000-0005-0000-0000-000016750000}"/>
    <cellStyle name="Normal 3 3 4 4 4 2 2 2" xfId="30000" xr:uid="{00000000-0005-0000-0000-000017750000}"/>
    <cellStyle name="Normal 3 3 4 4 4 2 2 2 2" xfId="30001" xr:uid="{00000000-0005-0000-0000-000018750000}"/>
    <cellStyle name="Normal 3 3 4 4 4 2 2 3" xfId="30002" xr:uid="{00000000-0005-0000-0000-000019750000}"/>
    <cellStyle name="Normal 3 3 4 4 4 2 3" xfId="30003" xr:uid="{00000000-0005-0000-0000-00001A750000}"/>
    <cellStyle name="Normal 3 3 4 4 4 2 3 2" xfId="30004" xr:uid="{00000000-0005-0000-0000-00001B750000}"/>
    <cellStyle name="Normal 3 3 4 4 4 2 4" xfId="30005" xr:uid="{00000000-0005-0000-0000-00001C750000}"/>
    <cellStyle name="Normal 3 3 4 4 4 3" xfId="30006" xr:uid="{00000000-0005-0000-0000-00001D750000}"/>
    <cellStyle name="Normal 3 3 4 4 4 3 2" xfId="30007" xr:uid="{00000000-0005-0000-0000-00001E750000}"/>
    <cellStyle name="Normal 3 3 4 4 4 3 2 2" xfId="30008" xr:uid="{00000000-0005-0000-0000-00001F750000}"/>
    <cellStyle name="Normal 3 3 4 4 4 3 3" xfId="30009" xr:uid="{00000000-0005-0000-0000-000020750000}"/>
    <cellStyle name="Normal 3 3 4 4 4 4" xfId="30010" xr:uid="{00000000-0005-0000-0000-000021750000}"/>
    <cellStyle name="Normal 3 3 4 4 4 4 2" xfId="30011" xr:uid="{00000000-0005-0000-0000-000022750000}"/>
    <cellStyle name="Normal 3 3 4 4 4 5" xfId="30012" xr:uid="{00000000-0005-0000-0000-000023750000}"/>
    <cellStyle name="Normal 3 3 4 4 5" xfId="30013" xr:uid="{00000000-0005-0000-0000-000024750000}"/>
    <cellStyle name="Normal 3 3 4 4 5 2" xfId="30014" xr:uid="{00000000-0005-0000-0000-000025750000}"/>
    <cellStyle name="Normal 3 3 4 4 5 2 2" xfId="30015" xr:uid="{00000000-0005-0000-0000-000026750000}"/>
    <cellStyle name="Normal 3 3 4 4 5 2 2 2" xfId="30016" xr:uid="{00000000-0005-0000-0000-000027750000}"/>
    <cellStyle name="Normal 3 3 4 4 5 2 3" xfId="30017" xr:uid="{00000000-0005-0000-0000-000028750000}"/>
    <cellStyle name="Normal 3 3 4 4 5 3" xfId="30018" xr:uid="{00000000-0005-0000-0000-000029750000}"/>
    <cellStyle name="Normal 3 3 4 4 5 3 2" xfId="30019" xr:uid="{00000000-0005-0000-0000-00002A750000}"/>
    <cellStyle name="Normal 3 3 4 4 5 4" xfId="30020" xr:uid="{00000000-0005-0000-0000-00002B750000}"/>
    <cellStyle name="Normal 3 3 4 4 6" xfId="30021" xr:uid="{00000000-0005-0000-0000-00002C750000}"/>
    <cellStyle name="Normal 3 3 4 4 6 2" xfId="30022" xr:uid="{00000000-0005-0000-0000-00002D750000}"/>
    <cellStyle name="Normal 3 3 4 4 6 2 2" xfId="30023" xr:uid="{00000000-0005-0000-0000-00002E750000}"/>
    <cellStyle name="Normal 3 3 4 4 6 2 2 2" xfId="30024" xr:uid="{00000000-0005-0000-0000-00002F750000}"/>
    <cellStyle name="Normal 3 3 4 4 6 2 3" xfId="30025" xr:uid="{00000000-0005-0000-0000-000030750000}"/>
    <cellStyle name="Normal 3 3 4 4 6 3" xfId="30026" xr:uid="{00000000-0005-0000-0000-000031750000}"/>
    <cellStyle name="Normal 3 3 4 4 6 3 2" xfId="30027" xr:uid="{00000000-0005-0000-0000-000032750000}"/>
    <cellStyle name="Normal 3 3 4 4 6 4" xfId="30028" xr:uid="{00000000-0005-0000-0000-000033750000}"/>
    <cellStyle name="Normal 3 3 4 4 7" xfId="30029" xr:uid="{00000000-0005-0000-0000-000034750000}"/>
    <cellStyle name="Normal 3 3 4 4 7 2" xfId="30030" xr:uid="{00000000-0005-0000-0000-000035750000}"/>
    <cellStyle name="Normal 3 3 4 4 7 2 2" xfId="30031" xr:uid="{00000000-0005-0000-0000-000036750000}"/>
    <cellStyle name="Normal 3 3 4 4 7 3" xfId="30032" xr:uid="{00000000-0005-0000-0000-000037750000}"/>
    <cellStyle name="Normal 3 3 4 4 8" xfId="30033" xr:uid="{00000000-0005-0000-0000-000038750000}"/>
    <cellStyle name="Normal 3 3 4 4 8 2" xfId="30034" xr:uid="{00000000-0005-0000-0000-000039750000}"/>
    <cellStyle name="Normal 3 3 4 4 9" xfId="30035" xr:uid="{00000000-0005-0000-0000-00003A750000}"/>
    <cellStyle name="Normal 3 3 4 4 9 2" xfId="30036" xr:uid="{00000000-0005-0000-0000-00003B750000}"/>
    <cellStyle name="Normal 3 3 4 5" xfId="30037" xr:uid="{00000000-0005-0000-0000-00003C750000}"/>
    <cellStyle name="Normal 3 3 4 5 2" xfId="30038" xr:uid="{00000000-0005-0000-0000-00003D750000}"/>
    <cellStyle name="Normal 3 3 4 5 2 2" xfId="30039" xr:uid="{00000000-0005-0000-0000-00003E750000}"/>
    <cellStyle name="Normal 3 3 4 5 2 2 2" xfId="30040" xr:uid="{00000000-0005-0000-0000-00003F750000}"/>
    <cellStyle name="Normal 3 3 4 5 2 2 2 2" xfId="30041" xr:uid="{00000000-0005-0000-0000-000040750000}"/>
    <cellStyle name="Normal 3 3 4 5 2 2 2 2 2" xfId="30042" xr:uid="{00000000-0005-0000-0000-000041750000}"/>
    <cellStyle name="Normal 3 3 4 5 2 2 2 2 2 2" xfId="30043" xr:uid="{00000000-0005-0000-0000-000042750000}"/>
    <cellStyle name="Normal 3 3 4 5 2 2 2 2 3" xfId="30044" xr:uid="{00000000-0005-0000-0000-000043750000}"/>
    <cellStyle name="Normal 3 3 4 5 2 2 2 3" xfId="30045" xr:uid="{00000000-0005-0000-0000-000044750000}"/>
    <cellStyle name="Normal 3 3 4 5 2 2 2 3 2" xfId="30046" xr:uid="{00000000-0005-0000-0000-000045750000}"/>
    <cellStyle name="Normal 3 3 4 5 2 2 2 4" xfId="30047" xr:uid="{00000000-0005-0000-0000-000046750000}"/>
    <cellStyle name="Normal 3 3 4 5 2 2 3" xfId="30048" xr:uid="{00000000-0005-0000-0000-000047750000}"/>
    <cellStyle name="Normal 3 3 4 5 2 2 3 2" xfId="30049" xr:uid="{00000000-0005-0000-0000-000048750000}"/>
    <cellStyle name="Normal 3 3 4 5 2 2 3 2 2" xfId="30050" xr:uid="{00000000-0005-0000-0000-000049750000}"/>
    <cellStyle name="Normal 3 3 4 5 2 2 3 3" xfId="30051" xr:uid="{00000000-0005-0000-0000-00004A750000}"/>
    <cellStyle name="Normal 3 3 4 5 2 2 4" xfId="30052" xr:uid="{00000000-0005-0000-0000-00004B750000}"/>
    <cellStyle name="Normal 3 3 4 5 2 2 4 2" xfId="30053" xr:uid="{00000000-0005-0000-0000-00004C750000}"/>
    <cellStyle name="Normal 3 3 4 5 2 2 5" xfId="30054" xr:uid="{00000000-0005-0000-0000-00004D750000}"/>
    <cellStyle name="Normal 3 3 4 5 2 3" xfId="30055" xr:uid="{00000000-0005-0000-0000-00004E750000}"/>
    <cellStyle name="Normal 3 3 4 5 2 3 2" xfId="30056" xr:uid="{00000000-0005-0000-0000-00004F750000}"/>
    <cellStyle name="Normal 3 3 4 5 2 3 2 2" xfId="30057" xr:uid="{00000000-0005-0000-0000-000050750000}"/>
    <cellStyle name="Normal 3 3 4 5 2 3 2 2 2" xfId="30058" xr:uid="{00000000-0005-0000-0000-000051750000}"/>
    <cellStyle name="Normal 3 3 4 5 2 3 2 3" xfId="30059" xr:uid="{00000000-0005-0000-0000-000052750000}"/>
    <cellStyle name="Normal 3 3 4 5 2 3 3" xfId="30060" xr:uid="{00000000-0005-0000-0000-000053750000}"/>
    <cellStyle name="Normal 3 3 4 5 2 3 3 2" xfId="30061" xr:uid="{00000000-0005-0000-0000-000054750000}"/>
    <cellStyle name="Normal 3 3 4 5 2 3 4" xfId="30062" xr:uid="{00000000-0005-0000-0000-000055750000}"/>
    <cellStyle name="Normal 3 3 4 5 2 4" xfId="30063" xr:uid="{00000000-0005-0000-0000-000056750000}"/>
    <cellStyle name="Normal 3 3 4 5 2 4 2" xfId="30064" xr:uid="{00000000-0005-0000-0000-000057750000}"/>
    <cellStyle name="Normal 3 3 4 5 2 4 2 2" xfId="30065" xr:uid="{00000000-0005-0000-0000-000058750000}"/>
    <cellStyle name="Normal 3 3 4 5 2 4 2 2 2" xfId="30066" xr:uid="{00000000-0005-0000-0000-000059750000}"/>
    <cellStyle name="Normal 3 3 4 5 2 4 2 3" xfId="30067" xr:uid="{00000000-0005-0000-0000-00005A750000}"/>
    <cellStyle name="Normal 3 3 4 5 2 4 3" xfId="30068" xr:uid="{00000000-0005-0000-0000-00005B750000}"/>
    <cellStyle name="Normal 3 3 4 5 2 4 3 2" xfId="30069" xr:uid="{00000000-0005-0000-0000-00005C750000}"/>
    <cellStyle name="Normal 3 3 4 5 2 4 4" xfId="30070" xr:uid="{00000000-0005-0000-0000-00005D750000}"/>
    <cellStyle name="Normal 3 3 4 5 2 5" xfId="30071" xr:uid="{00000000-0005-0000-0000-00005E750000}"/>
    <cellStyle name="Normal 3 3 4 5 2 5 2" xfId="30072" xr:uid="{00000000-0005-0000-0000-00005F750000}"/>
    <cellStyle name="Normal 3 3 4 5 2 5 2 2" xfId="30073" xr:uid="{00000000-0005-0000-0000-000060750000}"/>
    <cellStyle name="Normal 3 3 4 5 2 5 3" xfId="30074" xr:uid="{00000000-0005-0000-0000-000061750000}"/>
    <cellStyle name="Normal 3 3 4 5 2 6" xfId="30075" xr:uid="{00000000-0005-0000-0000-000062750000}"/>
    <cellStyle name="Normal 3 3 4 5 2 6 2" xfId="30076" xr:uid="{00000000-0005-0000-0000-000063750000}"/>
    <cellStyle name="Normal 3 3 4 5 2 7" xfId="30077" xr:uid="{00000000-0005-0000-0000-000064750000}"/>
    <cellStyle name="Normal 3 3 4 5 2 7 2" xfId="30078" xr:uid="{00000000-0005-0000-0000-000065750000}"/>
    <cellStyle name="Normal 3 3 4 5 2 8" xfId="30079" xr:uid="{00000000-0005-0000-0000-000066750000}"/>
    <cellStyle name="Normal 3 3 4 5 3" xfId="30080" xr:uid="{00000000-0005-0000-0000-000067750000}"/>
    <cellStyle name="Normal 3 3 4 5 3 2" xfId="30081" xr:uid="{00000000-0005-0000-0000-000068750000}"/>
    <cellStyle name="Normal 3 3 4 5 3 2 2" xfId="30082" xr:uid="{00000000-0005-0000-0000-000069750000}"/>
    <cellStyle name="Normal 3 3 4 5 3 2 2 2" xfId="30083" xr:uid="{00000000-0005-0000-0000-00006A750000}"/>
    <cellStyle name="Normal 3 3 4 5 3 2 2 2 2" xfId="30084" xr:uid="{00000000-0005-0000-0000-00006B750000}"/>
    <cellStyle name="Normal 3 3 4 5 3 2 2 3" xfId="30085" xr:uid="{00000000-0005-0000-0000-00006C750000}"/>
    <cellStyle name="Normal 3 3 4 5 3 2 3" xfId="30086" xr:uid="{00000000-0005-0000-0000-00006D750000}"/>
    <cellStyle name="Normal 3 3 4 5 3 2 3 2" xfId="30087" xr:uid="{00000000-0005-0000-0000-00006E750000}"/>
    <cellStyle name="Normal 3 3 4 5 3 2 4" xfId="30088" xr:uid="{00000000-0005-0000-0000-00006F750000}"/>
    <cellStyle name="Normal 3 3 4 5 3 3" xfId="30089" xr:uid="{00000000-0005-0000-0000-000070750000}"/>
    <cellStyle name="Normal 3 3 4 5 3 3 2" xfId="30090" xr:uid="{00000000-0005-0000-0000-000071750000}"/>
    <cellStyle name="Normal 3 3 4 5 3 3 2 2" xfId="30091" xr:uid="{00000000-0005-0000-0000-000072750000}"/>
    <cellStyle name="Normal 3 3 4 5 3 3 3" xfId="30092" xr:uid="{00000000-0005-0000-0000-000073750000}"/>
    <cellStyle name="Normal 3 3 4 5 3 4" xfId="30093" xr:uid="{00000000-0005-0000-0000-000074750000}"/>
    <cellStyle name="Normal 3 3 4 5 3 4 2" xfId="30094" xr:uid="{00000000-0005-0000-0000-000075750000}"/>
    <cellStyle name="Normal 3 3 4 5 3 5" xfId="30095" xr:uid="{00000000-0005-0000-0000-000076750000}"/>
    <cellStyle name="Normal 3 3 4 5 4" xfId="30096" xr:uid="{00000000-0005-0000-0000-000077750000}"/>
    <cellStyle name="Normal 3 3 4 5 4 2" xfId="30097" xr:uid="{00000000-0005-0000-0000-000078750000}"/>
    <cellStyle name="Normal 3 3 4 5 4 2 2" xfId="30098" xr:uid="{00000000-0005-0000-0000-000079750000}"/>
    <cellStyle name="Normal 3 3 4 5 4 2 2 2" xfId="30099" xr:uid="{00000000-0005-0000-0000-00007A750000}"/>
    <cellStyle name="Normal 3 3 4 5 4 2 3" xfId="30100" xr:uid="{00000000-0005-0000-0000-00007B750000}"/>
    <cellStyle name="Normal 3 3 4 5 4 3" xfId="30101" xr:uid="{00000000-0005-0000-0000-00007C750000}"/>
    <cellStyle name="Normal 3 3 4 5 4 3 2" xfId="30102" xr:uid="{00000000-0005-0000-0000-00007D750000}"/>
    <cellStyle name="Normal 3 3 4 5 4 4" xfId="30103" xr:uid="{00000000-0005-0000-0000-00007E750000}"/>
    <cellStyle name="Normal 3 3 4 5 5" xfId="30104" xr:uid="{00000000-0005-0000-0000-00007F750000}"/>
    <cellStyle name="Normal 3 3 4 5 5 2" xfId="30105" xr:uid="{00000000-0005-0000-0000-000080750000}"/>
    <cellStyle name="Normal 3 3 4 5 5 2 2" xfId="30106" xr:uid="{00000000-0005-0000-0000-000081750000}"/>
    <cellStyle name="Normal 3 3 4 5 5 2 2 2" xfId="30107" xr:uid="{00000000-0005-0000-0000-000082750000}"/>
    <cellStyle name="Normal 3 3 4 5 5 2 3" xfId="30108" xr:uid="{00000000-0005-0000-0000-000083750000}"/>
    <cellStyle name="Normal 3 3 4 5 5 3" xfId="30109" xr:uid="{00000000-0005-0000-0000-000084750000}"/>
    <cellStyle name="Normal 3 3 4 5 5 3 2" xfId="30110" xr:uid="{00000000-0005-0000-0000-000085750000}"/>
    <cellStyle name="Normal 3 3 4 5 5 4" xfId="30111" xr:uid="{00000000-0005-0000-0000-000086750000}"/>
    <cellStyle name="Normal 3 3 4 5 6" xfId="30112" xr:uid="{00000000-0005-0000-0000-000087750000}"/>
    <cellStyle name="Normal 3 3 4 5 6 2" xfId="30113" xr:uid="{00000000-0005-0000-0000-000088750000}"/>
    <cellStyle name="Normal 3 3 4 5 6 2 2" xfId="30114" xr:uid="{00000000-0005-0000-0000-000089750000}"/>
    <cellStyle name="Normal 3 3 4 5 6 3" xfId="30115" xr:uid="{00000000-0005-0000-0000-00008A750000}"/>
    <cellStyle name="Normal 3 3 4 5 7" xfId="30116" xr:uid="{00000000-0005-0000-0000-00008B750000}"/>
    <cellStyle name="Normal 3 3 4 5 7 2" xfId="30117" xr:uid="{00000000-0005-0000-0000-00008C750000}"/>
    <cellStyle name="Normal 3 3 4 5 8" xfId="30118" xr:uid="{00000000-0005-0000-0000-00008D750000}"/>
    <cellStyle name="Normal 3 3 4 5 8 2" xfId="30119" xr:uid="{00000000-0005-0000-0000-00008E750000}"/>
    <cellStyle name="Normal 3 3 4 5 9" xfId="30120" xr:uid="{00000000-0005-0000-0000-00008F750000}"/>
    <cellStyle name="Normal 3 3 4 6" xfId="30121" xr:uid="{00000000-0005-0000-0000-000090750000}"/>
    <cellStyle name="Normal 3 3 4 6 2" xfId="30122" xr:uid="{00000000-0005-0000-0000-000091750000}"/>
    <cellStyle name="Normal 3 3 4 6 2 2" xfId="30123" xr:uid="{00000000-0005-0000-0000-000092750000}"/>
    <cellStyle name="Normal 3 3 4 6 2 2 2" xfId="30124" xr:uid="{00000000-0005-0000-0000-000093750000}"/>
    <cellStyle name="Normal 3 3 4 6 2 2 2 2" xfId="30125" xr:uid="{00000000-0005-0000-0000-000094750000}"/>
    <cellStyle name="Normal 3 3 4 6 2 2 2 2 2" xfId="30126" xr:uid="{00000000-0005-0000-0000-000095750000}"/>
    <cellStyle name="Normal 3 3 4 6 2 2 2 3" xfId="30127" xr:uid="{00000000-0005-0000-0000-000096750000}"/>
    <cellStyle name="Normal 3 3 4 6 2 2 3" xfId="30128" xr:uid="{00000000-0005-0000-0000-000097750000}"/>
    <cellStyle name="Normal 3 3 4 6 2 2 3 2" xfId="30129" xr:uid="{00000000-0005-0000-0000-000098750000}"/>
    <cellStyle name="Normal 3 3 4 6 2 2 4" xfId="30130" xr:uid="{00000000-0005-0000-0000-000099750000}"/>
    <cellStyle name="Normal 3 3 4 6 2 3" xfId="30131" xr:uid="{00000000-0005-0000-0000-00009A750000}"/>
    <cellStyle name="Normal 3 3 4 6 2 3 2" xfId="30132" xr:uid="{00000000-0005-0000-0000-00009B750000}"/>
    <cellStyle name="Normal 3 3 4 6 2 3 2 2" xfId="30133" xr:uid="{00000000-0005-0000-0000-00009C750000}"/>
    <cellStyle name="Normal 3 3 4 6 2 3 3" xfId="30134" xr:uid="{00000000-0005-0000-0000-00009D750000}"/>
    <cellStyle name="Normal 3 3 4 6 2 4" xfId="30135" xr:uid="{00000000-0005-0000-0000-00009E750000}"/>
    <cellStyle name="Normal 3 3 4 6 2 4 2" xfId="30136" xr:uid="{00000000-0005-0000-0000-00009F750000}"/>
    <cellStyle name="Normal 3 3 4 6 2 5" xfId="30137" xr:uid="{00000000-0005-0000-0000-0000A0750000}"/>
    <cellStyle name="Normal 3 3 4 6 3" xfId="30138" xr:uid="{00000000-0005-0000-0000-0000A1750000}"/>
    <cellStyle name="Normal 3 3 4 6 3 2" xfId="30139" xr:uid="{00000000-0005-0000-0000-0000A2750000}"/>
    <cellStyle name="Normal 3 3 4 6 3 2 2" xfId="30140" xr:uid="{00000000-0005-0000-0000-0000A3750000}"/>
    <cellStyle name="Normal 3 3 4 6 3 2 2 2" xfId="30141" xr:uid="{00000000-0005-0000-0000-0000A4750000}"/>
    <cellStyle name="Normal 3 3 4 6 3 2 3" xfId="30142" xr:uid="{00000000-0005-0000-0000-0000A5750000}"/>
    <cellStyle name="Normal 3 3 4 6 3 3" xfId="30143" xr:uid="{00000000-0005-0000-0000-0000A6750000}"/>
    <cellStyle name="Normal 3 3 4 6 3 3 2" xfId="30144" xr:uid="{00000000-0005-0000-0000-0000A7750000}"/>
    <cellStyle name="Normal 3 3 4 6 3 4" xfId="30145" xr:uid="{00000000-0005-0000-0000-0000A8750000}"/>
    <cellStyle name="Normal 3 3 4 6 4" xfId="30146" xr:uid="{00000000-0005-0000-0000-0000A9750000}"/>
    <cellStyle name="Normal 3 3 4 6 4 2" xfId="30147" xr:uid="{00000000-0005-0000-0000-0000AA750000}"/>
    <cellStyle name="Normal 3 3 4 6 4 2 2" xfId="30148" xr:uid="{00000000-0005-0000-0000-0000AB750000}"/>
    <cellStyle name="Normal 3 3 4 6 4 2 2 2" xfId="30149" xr:uid="{00000000-0005-0000-0000-0000AC750000}"/>
    <cellStyle name="Normal 3 3 4 6 4 2 3" xfId="30150" xr:uid="{00000000-0005-0000-0000-0000AD750000}"/>
    <cellStyle name="Normal 3 3 4 6 4 3" xfId="30151" xr:uid="{00000000-0005-0000-0000-0000AE750000}"/>
    <cellStyle name="Normal 3 3 4 6 4 3 2" xfId="30152" xr:uid="{00000000-0005-0000-0000-0000AF750000}"/>
    <cellStyle name="Normal 3 3 4 6 4 4" xfId="30153" xr:uid="{00000000-0005-0000-0000-0000B0750000}"/>
    <cellStyle name="Normal 3 3 4 6 5" xfId="30154" xr:uid="{00000000-0005-0000-0000-0000B1750000}"/>
    <cellStyle name="Normal 3 3 4 6 5 2" xfId="30155" xr:uid="{00000000-0005-0000-0000-0000B2750000}"/>
    <cellStyle name="Normal 3 3 4 6 5 2 2" xfId="30156" xr:uid="{00000000-0005-0000-0000-0000B3750000}"/>
    <cellStyle name="Normal 3 3 4 6 5 3" xfId="30157" xr:uid="{00000000-0005-0000-0000-0000B4750000}"/>
    <cellStyle name="Normal 3 3 4 6 6" xfId="30158" xr:uid="{00000000-0005-0000-0000-0000B5750000}"/>
    <cellStyle name="Normal 3 3 4 6 6 2" xfId="30159" xr:uid="{00000000-0005-0000-0000-0000B6750000}"/>
    <cellStyle name="Normal 3 3 4 6 7" xfId="30160" xr:uid="{00000000-0005-0000-0000-0000B7750000}"/>
    <cellStyle name="Normal 3 3 4 6 7 2" xfId="30161" xr:uid="{00000000-0005-0000-0000-0000B8750000}"/>
    <cellStyle name="Normal 3 3 4 6 8" xfId="30162" xr:uid="{00000000-0005-0000-0000-0000B9750000}"/>
    <cellStyle name="Normal 3 3 4 7" xfId="30163" xr:uid="{00000000-0005-0000-0000-0000BA750000}"/>
    <cellStyle name="Normal 3 3 4 7 2" xfId="30164" xr:uid="{00000000-0005-0000-0000-0000BB750000}"/>
    <cellStyle name="Normal 3 3 4 7 2 2" xfId="30165" xr:uid="{00000000-0005-0000-0000-0000BC750000}"/>
    <cellStyle name="Normal 3 3 4 7 2 2 2" xfId="30166" xr:uid="{00000000-0005-0000-0000-0000BD750000}"/>
    <cellStyle name="Normal 3 3 4 7 2 2 2 2" xfId="30167" xr:uid="{00000000-0005-0000-0000-0000BE750000}"/>
    <cellStyle name="Normal 3 3 4 7 2 2 2 2 2" xfId="30168" xr:uid="{00000000-0005-0000-0000-0000BF750000}"/>
    <cellStyle name="Normal 3 3 4 7 2 2 2 3" xfId="30169" xr:uid="{00000000-0005-0000-0000-0000C0750000}"/>
    <cellStyle name="Normal 3 3 4 7 2 2 3" xfId="30170" xr:uid="{00000000-0005-0000-0000-0000C1750000}"/>
    <cellStyle name="Normal 3 3 4 7 2 2 3 2" xfId="30171" xr:uid="{00000000-0005-0000-0000-0000C2750000}"/>
    <cellStyle name="Normal 3 3 4 7 2 2 4" xfId="30172" xr:uid="{00000000-0005-0000-0000-0000C3750000}"/>
    <cellStyle name="Normal 3 3 4 7 2 3" xfId="30173" xr:uid="{00000000-0005-0000-0000-0000C4750000}"/>
    <cellStyle name="Normal 3 3 4 7 2 3 2" xfId="30174" xr:uid="{00000000-0005-0000-0000-0000C5750000}"/>
    <cellStyle name="Normal 3 3 4 7 2 3 2 2" xfId="30175" xr:uid="{00000000-0005-0000-0000-0000C6750000}"/>
    <cellStyle name="Normal 3 3 4 7 2 3 3" xfId="30176" xr:uid="{00000000-0005-0000-0000-0000C7750000}"/>
    <cellStyle name="Normal 3 3 4 7 2 4" xfId="30177" xr:uid="{00000000-0005-0000-0000-0000C8750000}"/>
    <cellStyle name="Normal 3 3 4 7 2 4 2" xfId="30178" xr:uid="{00000000-0005-0000-0000-0000C9750000}"/>
    <cellStyle name="Normal 3 3 4 7 2 5" xfId="30179" xr:uid="{00000000-0005-0000-0000-0000CA750000}"/>
    <cellStyle name="Normal 3 3 4 7 3" xfId="30180" xr:uid="{00000000-0005-0000-0000-0000CB750000}"/>
    <cellStyle name="Normal 3 3 4 7 3 2" xfId="30181" xr:uid="{00000000-0005-0000-0000-0000CC750000}"/>
    <cellStyle name="Normal 3 3 4 7 3 2 2" xfId="30182" xr:uid="{00000000-0005-0000-0000-0000CD750000}"/>
    <cellStyle name="Normal 3 3 4 7 3 2 2 2" xfId="30183" xr:uid="{00000000-0005-0000-0000-0000CE750000}"/>
    <cellStyle name="Normal 3 3 4 7 3 2 3" xfId="30184" xr:uid="{00000000-0005-0000-0000-0000CF750000}"/>
    <cellStyle name="Normal 3 3 4 7 3 3" xfId="30185" xr:uid="{00000000-0005-0000-0000-0000D0750000}"/>
    <cellStyle name="Normal 3 3 4 7 3 3 2" xfId="30186" xr:uid="{00000000-0005-0000-0000-0000D1750000}"/>
    <cellStyle name="Normal 3 3 4 7 3 4" xfId="30187" xr:uid="{00000000-0005-0000-0000-0000D2750000}"/>
    <cellStyle name="Normal 3 3 4 7 4" xfId="30188" xr:uid="{00000000-0005-0000-0000-0000D3750000}"/>
    <cellStyle name="Normal 3 3 4 7 4 2" xfId="30189" xr:uid="{00000000-0005-0000-0000-0000D4750000}"/>
    <cellStyle name="Normal 3 3 4 7 4 2 2" xfId="30190" xr:uid="{00000000-0005-0000-0000-0000D5750000}"/>
    <cellStyle name="Normal 3 3 4 7 4 3" xfId="30191" xr:uid="{00000000-0005-0000-0000-0000D6750000}"/>
    <cellStyle name="Normal 3 3 4 7 5" xfId="30192" xr:uid="{00000000-0005-0000-0000-0000D7750000}"/>
    <cellStyle name="Normal 3 3 4 7 5 2" xfId="30193" xr:uid="{00000000-0005-0000-0000-0000D8750000}"/>
    <cellStyle name="Normal 3 3 4 7 6" xfId="30194" xr:uid="{00000000-0005-0000-0000-0000D9750000}"/>
    <cellStyle name="Normal 3 3 4 8" xfId="30195" xr:uid="{00000000-0005-0000-0000-0000DA750000}"/>
    <cellStyle name="Normal 3 3 4 8 2" xfId="30196" xr:uid="{00000000-0005-0000-0000-0000DB750000}"/>
    <cellStyle name="Normal 3 3 4 8 2 2" xfId="30197" xr:uid="{00000000-0005-0000-0000-0000DC750000}"/>
    <cellStyle name="Normal 3 3 4 8 2 2 2" xfId="30198" xr:uid="{00000000-0005-0000-0000-0000DD750000}"/>
    <cellStyle name="Normal 3 3 4 8 2 2 2 2" xfId="30199" xr:uid="{00000000-0005-0000-0000-0000DE750000}"/>
    <cellStyle name="Normal 3 3 4 8 2 2 2 2 2" xfId="30200" xr:uid="{00000000-0005-0000-0000-0000DF750000}"/>
    <cellStyle name="Normal 3 3 4 8 2 2 2 3" xfId="30201" xr:uid="{00000000-0005-0000-0000-0000E0750000}"/>
    <cellStyle name="Normal 3 3 4 8 2 2 3" xfId="30202" xr:uid="{00000000-0005-0000-0000-0000E1750000}"/>
    <cellStyle name="Normal 3 3 4 8 2 2 3 2" xfId="30203" xr:uid="{00000000-0005-0000-0000-0000E2750000}"/>
    <cellStyle name="Normal 3 3 4 8 2 2 4" xfId="30204" xr:uid="{00000000-0005-0000-0000-0000E3750000}"/>
    <cellStyle name="Normal 3 3 4 8 2 3" xfId="30205" xr:uid="{00000000-0005-0000-0000-0000E4750000}"/>
    <cellStyle name="Normal 3 3 4 8 2 3 2" xfId="30206" xr:uid="{00000000-0005-0000-0000-0000E5750000}"/>
    <cellStyle name="Normal 3 3 4 8 2 3 2 2" xfId="30207" xr:uid="{00000000-0005-0000-0000-0000E6750000}"/>
    <cellStyle name="Normal 3 3 4 8 2 3 3" xfId="30208" xr:uid="{00000000-0005-0000-0000-0000E7750000}"/>
    <cellStyle name="Normal 3 3 4 8 2 4" xfId="30209" xr:uid="{00000000-0005-0000-0000-0000E8750000}"/>
    <cellStyle name="Normal 3 3 4 8 2 4 2" xfId="30210" xr:uid="{00000000-0005-0000-0000-0000E9750000}"/>
    <cellStyle name="Normal 3 3 4 8 2 5" xfId="30211" xr:uid="{00000000-0005-0000-0000-0000EA750000}"/>
    <cellStyle name="Normal 3 3 4 8 3" xfId="30212" xr:uid="{00000000-0005-0000-0000-0000EB750000}"/>
    <cellStyle name="Normal 3 3 4 8 3 2" xfId="30213" xr:uid="{00000000-0005-0000-0000-0000EC750000}"/>
    <cellStyle name="Normal 3 3 4 8 3 2 2" xfId="30214" xr:uid="{00000000-0005-0000-0000-0000ED750000}"/>
    <cellStyle name="Normal 3 3 4 8 3 2 2 2" xfId="30215" xr:uid="{00000000-0005-0000-0000-0000EE750000}"/>
    <cellStyle name="Normal 3 3 4 8 3 2 3" xfId="30216" xr:uid="{00000000-0005-0000-0000-0000EF750000}"/>
    <cellStyle name="Normal 3 3 4 8 3 3" xfId="30217" xr:uid="{00000000-0005-0000-0000-0000F0750000}"/>
    <cellStyle name="Normal 3 3 4 8 3 3 2" xfId="30218" xr:uid="{00000000-0005-0000-0000-0000F1750000}"/>
    <cellStyle name="Normal 3 3 4 8 3 4" xfId="30219" xr:uid="{00000000-0005-0000-0000-0000F2750000}"/>
    <cellStyle name="Normal 3 3 4 8 4" xfId="30220" xr:uid="{00000000-0005-0000-0000-0000F3750000}"/>
    <cellStyle name="Normal 3 3 4 8 4 2" xfId="30221" xr:uid="{00000000-0005-0000-0000-0000F4750000}"/>
    <cellStyle name="Normal 3 3 4 8 4 2 2" xfId="30222" xr:uid="{00000000-0005-0000-0000-0000F5750000}"/>
    <cellStyle name="Normal 3 3 4 8 4 3" xfId="30223" xr:uid="{00000000-0005-0000-0000-0000F6750000}"/>
    <cellStyle name="Normal 3 3 4 8 5" xfId="30224" xr:uid="{00000000-0005-0000-0000-0000F7750000}"/>
    <cellStyle name="Normal 3 3 4 8 5 2" xfId="30225" xr:uid="{00000000-0005-0000-0000-0000F8750000}"/>
    <cellStyle name="Normal 3 3 4 8 6" xfId="30226" xr:uid="{00000000-0005-0000-0000-0000F9750000}"/>
    <cellStyle name="Normal 3 3 4 9" xfId="30227" xr:uid="{00000000-0005-0000-0000-0000FA750000}"/>
    <cellStyle name="Normal 3 3 4 9 2" xfId="30228" xr:uid="{00000000-0005-0000-0000-0000FB750000}"/>
    <cellStyle name="Normal 3 3 4 9 2 2" xfId="30229" xr:uid="{00000000-0005-0000-0000-0000FC750000}"/>
    <cellStyle name="Normal 3 3 4 9 2 2 2" xfId="30230" xr:uid="{00000000-0005-0000-0000-0000FD750000}"/>
    <cellStyle name="Normal 3 3 4 9 2 2 2 2" xfId="30231" xr:uid="{00000000-0005-0000-0000-0000FE750000}"/>
    <cellStyle name="Normal 3 3 4 9 2 2 3" xfId="30232" xr:uid="{00000000-0005-0000-0000-0000FF750000}"/>
    <cellStyle name="Normal 3 3 4 9 2 3" xfId="30233" xr:uid="{00000000-0005-0000-0000-000000760000}"/>
    <cellStyle name="Normal 3 3 4 9 2 3 2" xfId="30234" xr:uid="{00000000-0005-0000-0000-000001760000}"/>
    <cellStyle name="Normal 3 3 4 9 2 4" xfId="30235" xr:uid="{00000000-0005-0000-0000-000002760000}"/>
    <cellStyle name="Normal 3 3 4 9 3" xfId="30236" xr:uid="{00000000-0005-0000-0000-000003760000}"/>
    <cellStyle name="Normal 3 3 4 9 3 2" xfId="30237" xr:uid="{00000000-0005-0000-0000-000004760000}"/>
    <cellStyle name="Normal 3 3 4 9 3 2 2" xfId="30238" xr:uid="{00000000-0005-0000-0000-000005760000}"/>
    <cellStyle name="Normal 3 3 4 9 3 3" xfId="30239" xr:uid="{00000000-0005-0000-0000-000006760000}"/>
    <cellStyle name="Normal 3 3 4 9 4" xfId="30240" xr:uid="{00000000-0005-0000-0000-000007760000}"/>
    <cellStyle name="Normal 3 3 4 9 4 2" xfId="30241" xr:uid="{00000000-0005-0000-0000-000008760000}"/>
    <cellStyle name="Normal 3 3 4 9 5" xfId="30242" xr:uid="{00000000-0005-0000-0000-000009760000}"/>
    <cellStyle name="Normal 3 3 4_T-straight with PEDs adjustor" xfId="30243" xr:uid="{00000000-0005-0000-0000-00000A760000}"/>
    <cellStyle name="Normal 3 3 5" xfId="30244" xr:uid="{00000000-0005-0000-0000-00000B760000}"/>
    <cellStyle name="Normal 3 3 5 10" xfId="30245" xr:uid="{00000000-0005-0000-0000-00000C760000}"/>
    <cellStyle name="Normal 3 3 5 11" xfId="30246" xr:uid="{00000000-0005-0000-0000-00000D760000}"/>
    <cellStyle name="Normal 3 3 5 2" xfId="30247" xr:uid="{00000000-0005-0000-0000-00000E760000}"/>
    <cellStyle name="Normal 3 3 5 2 10" xfId="30248" xr:uid="{00000000-0005-0000-0000-00000F760000}"/>
    <cellStyle name="Normal 3 3 5 2 2" xfId="30249" xr:uid="{00000000-0005-0000-0000-000010760000}"/>
    <cellStyle name="Normal 3 3 5 2 2 2" xfId="30250" xr:uid="{00000000-0005-0000-0000-000011760000}"/>
    <cellStyle name="Normal 3 3 5 2 2 2 2" xfId="30251" xr:uid="{00000000-0005-0000-0000-000012760000}"/>
    <cellStyle name="Normal 3 3 5 2 2 2 2 2" xfId="30252" xr:uid="{00000000-0005-0000-0000-000013760000}"/>
    <cellStyle name="Normal 3 3 5 2 2 2 2 2 2" xfId="30253" xr:uid="{00000000-0005-0000-0000-000014760000}"/>
    <cellStyle name="Normal 3 3 5 2 2 2 2 2 2 2" xfId="30254" xr:uid="{00000000-0005-0000-0000-000015760000}"/>
    <cellStyle name="Normal 3 3 5 2 2 2 2 2 3" xfId="30255" xr:uid="{00000000-0005-0000-0000-000016760000}"/>
    <cellStyle name="Normal 3 3 5 2 2 2 2 3" xfId="30256" xr:uid="{00000000-0005-0000-0000-000017760000}"/>
    <cellStyle name="Normal 3 3 5 2 2 2 2 3 2" xfId="30257" xr:uid="{00000000-0005-0000-0000-000018760000}"/>
    <cellStyle name="Normal 3 3 5 2 2 2 2 4" xfId="30258" xr:uid="{00000000-0005-0000-0000-000019760000}"/>
    <cellStyle name="Normal 3 3 5 2 2 2 3" xfId="30259" xr:uid="{00000000-0005-0000-0000-00001A760000}"/>
    <cellStyle name="Normal 3 3 5 2 2 2 3 2" xfId="30260" xr:uid="{00000000-0005-0000-0000-00001B760000}"/>
    <cellStyle name="Normal 3 3 5 2 2 2 3 2 2" xfId="30261" xr:uid="{00000000-0005-0000-0000-00001C760000}"/>
    <cellStyle name="Normal 3 3 5 2 2 2 3 3" xfId="30262" xr:uid="{00000000-0005-0000-0000-00001D760000}"/>
    <cellStyle name="Normal 3 3 5 2 2 2 4" xfId="30263" xr:uid="{00000000-0005-0000-0000-00001E760000}"/>
    <cellStyle name="Normal 3 3 5 2 2 2 4 2" xfId="30264" xr:uid="{00000000-0005-0000-0000-00001F760000}"/>
    <cellStyle name="Normal 3 3 5 2 2 2 5" xfId="30265" xr:uid="{00000000-0005-0000-0000-000020760000}"/>
    <cellStyle name="Normal 3 3 5 2 2 3" xfId="30266" xr:uid="{00000000-0005-0000-0000-000021760000}"/>
    <cellStyle name="Normal 3 3 5 2 2 3 2" xfId="30267" xr:uid="{00000000-0005-0000-0000-000022760000}"/>
    <cellStyle name="Normal 3 3 5 2 2 3 2 2" xfId="30268" xr:uid="{00000000-0005-0000-0000-000023760000}"/>
    <cellStyle name="Normal 3 3 5 2 2 3 2 2 2" xfId="30269" xr:uid="{00000000-0005-0000-0000-000024760000}"/>
    <cellStyle name="Normal 3 3 5 2 2 3 2 3" xfId="30270" xr:uid="{00000000-0005-0000-0000-000025760000}"/>
    <cellStyle name="Normal 3 3 5 2 2 3 3" xfId="30271" xr:uid="{00000000-0005-0000-0000-000026760000}"/>
    <cellStyle name="Normal 3 3 5 2 2 3 3 2" xfId="30272" xr:uid="{00000000-0005-0000-0000-000027760000}"/>
    <cellStyle name="Normal 3 3 5 2 2 3 4" xfId="30273" xr:uid="{00000000-0005-0000-0000-000028760000}"/>
    <cellStyle name="Normal 3 3 5 2 2 4" xfId="30274" xr:uid="{00000000-0005-0000-0000-000029760000}"/>
    <cellStyle name="Normal 3 3 5 2 2 4 2" xfId="30275" xr:uid="{00000000-0005-0000-0000-00002A760000}"/>
    <cellStyle name="Normal 3 3 5 2 2 4 2 2" xfId="30276" xr:uid="{00000000-0005-0000-0000-00002B760000}"/>
    <cellStyle name="Normal 3 3 5 2 2 4 2 2 2" xfId="30277" xr:uid="{00000000-0005-0000-0000-00002C760000}"/>
    <cellStyle name="Normal 3 3 5 2 2 4 2 3" xfId="30278" xr:uid="{00000000-0005-0000-0000-00002D760000}"/>
    <cellStyle name="Normal 3 3 5 2 2 4 3" xfId="30279" xr:uid="{00000000-0005-0000-0000-00002E760000}"/>
    <cellStyle name="Normal 3 3 5 2 2 4 3 2" xfId="30280" xr:uid="{00000000-0005-0000-0000-00002F760000}"/>
    <cellStyle name="Normal 3 3 5 2 2 4 4" xfId="30281" xr:uid="{00000000-0005-0000-0000-000030760000}"/>
    <cellStyle name="Normal 3 3 5 2 2 5" xfId="30282" xr:uid="{00000000-0005-0000-0000-000031760000}"/>
    <cellStyle name="Normal 3 3 5 2 2 5 2" xfId="30283" xr:uid="{00000000-0005-0000-0000-000032760000}"/>
    <cellStyle name="Normal 3 3 5 2 2 5 2 2" xfId="30284" xr:uid="{00000000-0005-0000-0000-000033760000}"/>
    <cellStyle name="Normal 3 3 5 2 2 5 3" xfId="30285" xr:uid="{00000000-0005-0000-0000-000034760000}"/>
    <cellStyle name="Normal 3 3 5 2 2 6" xfId="30286" xr:uid="{00000000-0005-0000-0000-000035760000}"/>
    <cellStyle name="Normal 3 3 5 2 2 6 2" xfId="30287" xr:uid="{00000000-0005-0000-0000-000036760000}"/>
    <cellStyle name="Normal 3 3 5 2 2 7" xfId="30288" xr:uid="{00000000-0005-0000-0000-000037760000}"/>
    <cellStyle name="Normal 3 3 5 2 2 7 2" xfId="30289" xr:uid="{00000000-0005-0000-0000-000038760000}"/>
    <cellStyle name="Normal 3 3 5 2 2 8" xfId="30290" xr:uid="{00000000-0005-0000-0000-000039760000}"/>
    <cellStyle name="Normal 3 3 5 2 3" xfId="30291" xr:uid="{00000000-0005-0000-0000-00003A760000}"/>
    <cellStyle name="Normal 3 3 5 2 3 2" xfId="30292" xr:uid="{00000000-0005-0000-0000-00003B760000}"/>
    <cellStyle name="Normal 3 3 5 2 3 2 2" xfId="30293" xr:uid="{00000000-0005-0000-0000-00003C760000}"/>
    <cellStyle name="Normal 3 3 5 2 3 2 2 2" xfId="30294" xr:uid="{00000000-0005-0000-0000-00003D760000}"/>
    <cellStyle name="Normal 3 3 5 2 3 2 2 2 2" xfId="30295" xr:uid="{00000000-0005-0000-0000-00003E760000}"/>
    <cellStyle name="Normal 3 3 5 2 3 2 2 3" xfId="30296" xr:uid="{00000000-0005-0000-0000-00003F760000}"/>
    <cellStyle name="Normal 3 3 5 2 3 2 3" xfId="30297" xr:uid="{00000000-0005-0000-0000-000040760000}"/>
    <cellStyle name="Normal 3 3 5 2 3 2 3 2" xfId="30298" xr:uid="{00000000-0005-0000-0000-000041760000}"/>
    <cellStyle name="Normal 3 3 5 2 3 2 4" xfId="30299" xr:uid="{00000000-0005-0000-0000-000042760000}"/>
    <cellStyle name="Normal 3 3 5 2 3 3" xfId="30300" xr:uid="{00000000-0005-0000-0000-000043760000}"/>
    <cellStyle name="Normal 3 3 5 2 3 3 2" xfId="30301" xr:uid="{00000000-0005-0000-0000-000044760000}"/>
    <cellStyle name="Normal 3 3 5 2 3 3 2 2" xfId="30302" xr:uid="{00000000-0005-0000-0000-000045760000}"/>
    <cellStyle name="Normal 3 3 5 2 3 3 3" xfId="30303" xr:uid="{00000000-0005-0000-0000-000046760000}"/>
    <cellStyle name="Normal 3 3 5 2 3 4" xfId="30304" xr:uid="{00000000-0005-0000-0000-000047760000}"/>
    <cellStyle name="Normal 3 3 5 2 3 4 2" xfId="30305" xr:uid="{00000000-0005-0000-0000-000048760000}"/>
    <cellStyle name="Normal 3 3 5 2 3 5" xfId="30306" xr:uid="{00000000-0005-0000-0000-000049760000}"/>
    <cellStyle name="Normal 3 3 5 2 4" xfId="30307" xr:uid="{00000000-0005-0000-0000-00004A760000}"/>
    <cellStyle name="Normal 3 3 5 2 4 2" xfId="30308" xr:uid="{00000000-0005-0000-0000-00004B760000}"/>
    <cellStyle name="Normal 3 3 5 2 4 2 2" xfId="30309" xr:uid="{00000000-0005-0000-0000-00004C760000}"/>
    <cellStyle name="Normal 3 3 5 2 4 2 2 2" xfId="30310" xr:uid="{00000000-0005-0000-0000-00004D760000}"/>
    <cellStyle name="Normal 3 3 5 2 4 2 3" xfId="30311" xr:uid="{00000000-0005-0000-0000-00004E760000}"/>
    <cellStyle name="Normal 3 3 5 2 4 3" xfId="30312" xr:uid="{00000000-0005-0000-0000-00004F760000}"/>
    <cellStyle name="Normal 3 3 5 2 4 3 2" xfId="30313" xr:uid="{00000000-0005-0000-0000-000050760000}"/>
    <cellStyle name="Normal 3 3 5 2 4 4" xfId="30314" xr:uid="{00000000-0005-0000-0000-000051760000}"/>
    <cellStyle name="Normal 3 3 5 2 5" xfId="30315" xr:uid="{00000000-0005-0000-0000-000052760000}"/>
    <cellStyle name="Normal 3 3 5 2 5 2" xfId="30316" xr:uid="{00000000-0005-0000-0000-000053760000}"/>
    <cellStyle name="Normal 3 3 5 2 5 2 2" xfId="30317" xr:uid="{00000000-0005-0000-0000-000054760000}"/>
    <cellStyle name="Normal 3 3 5 2 5 2 2 2" xfId="30318" xr:uid="{00000000-0005-0000-0000-000055760000}"/>
    <cellStyle name="Normal 3 3 5 2 5 2 3" xfId="30319" xr:uid="{00000000-0005-0000-0000-000056760000}"/>
    <cellStyle name="Normal 3 3 5 2 5 3" xfId="30320" xr:uid="{00000000-0005-0000-0000-000057760000}"/>
    <cellStyle name="Normal 3 3 5 2 5 3 2" xfId="30321" xr:uid="{00000000-0005-0000-0000-000058760000}"/>
    <cellStyle name="Normal 3 3 5 2 5 4" xfId="30322" xr:uid="{00000000-0005-0000-0000-000059760000}"/>
    <cellStyle name="Normal 3 3 5 2 6" xfId="30323" xr:uid="{00000000-0005-0000-0000-00005A760000}"/>
    <cellStyle name="Normal 3 3 5 2 6 2" xfId="30324" xr:uid="{00000000-0005-0000-0000-00005B760000}"/>
    <cellStyle name="Normal 3 3 5 2 6 2 2" xfId="30325" xr:uid="{00000000-0005-0000-0000-00005C760000}"/>
    <cellStyle name="Normal 3 3 5 2 6 3" xfId="30326" xr:uid="{00000000-0005-0000-0000-00005D760000}"/>
    <cellStyle name="Normal 3 3 5 2 7" xfId="30327" xr:uid="{00000000-0005-0000-0000-00005E760000}"/>
    <cellStyle name="Normal 3 3 5 2 7 2" xfId="30328" xr:uid="{00000000-0005-0000-0000-00005F760000}"/>
    <cellStyle name="Normal 3 3 5 2 8" xfId="30329" xr:uid="{00000000-0005-0000-0000-000060760000}"/>
    <cellStyle name="Normal 3 3 5 2 8 2" xfId="30330" xr:uid="{00000000-0005-0000-0000-000061760000}"/>
    <cellStyle name="Normal 3 3 5 2 9" xfId="30331" xr:uid="{00000000-0005-0000-0000-000062760000}"/>
    <cellStyle name="Normal 3 3 5 3" xfId="30332" xr:uid="{00000000-0005-0000-0000-000063760000}"/>
    <cellStyle name="Normal 3 3 5 3 2" xfId="30333" xr:uid="{00000000-0005-0000-0000-000064760000}"/>
    <cellStyle name="Normal 3 3 5 3 2 2" xfId="30334" xr:uid="{00000000-0005-0000-0000-000065760000}"/>
    <cellStyle name="Normal 3 3 5 3 2 2 2" xfId="30335" xr:uid="{00000000-0005-0000-0000-000066760000}"/>
    <cellStyle name="Normal 3 3 5 3 2 2 2 2" xfId="30336" xr:uid="{00000000-0005-0000-0000-000067760000}"/>
    <cellStyle name="Normal 3 3 5 3 2 2 2 2 2" xfId="30337" xr:uid="{00000000-0005-0000-0000-000068760000}"/>
    <cellStyle name="Normal 3 3 5 3 2 2 2 3" xfId="30338" xr:uid="{00000000-0005-0000-0000-000069760000}"/>
    <cellStyle name="Normal 3 3 5 3 2 2 3" xfId="30339" xr:uid="{00000000-0005-0000-0000-00006A760000}"/>
    <cellStyle name="Normal 3 3 5 3 2 2 3 2" xfId="30340" xr:uid="{00000000-0005-0000-0000-00006B760000}"/>
    <cellStyle name="Normal 3 3 5 3 2 2 4" xfId="30341" xr:uid="{00000000-0005-0000-0000-00006C760000}"/>
    <cellStyle name="Normal 3 3 5 3 2 3" xfId="30342" xr:uid="{00000000-0005-0000-0000-00006D760000}"/>
    <cellStyle name="Normal 3 3 5 3 2 3 2" xfId="30343" xr:uid="{00000000-0005-0000-0000-00006E760000}"/>
    <cellStyle name="Normal 3 3 5 3 2 3 2 2" xfId="30344" xr:uid="{00000000-0005-0000-0000-00006F760000}"/>
    <cellStyle name="Normal 3 3 5 3 2 3 3" xfId="30345" xr:uid="{00000000-0005-0000-0000-000070760000}"/>
    <cellStyle name="Normal 3 3 5 3 2 4" xfId="30346" xr:uid="{00000000-0005-0000-0000-000071760000}"/>
    <cellStyle name="Normal 3 3 5 3 2 4 2" xfId="30347" xr:uid="{00000000-0005-0000-0000-000072760000}"/>
    <cellStyle name="Normal 3 3 5 3 2 5" xfId="30348" xr:uid="{00000000-0005-0000-0000-000073760000}"/>
    <cellStyle name="Normal 3 3 5 3 3" xfId="30349" xr:uid="{00000000-0005-0000-0000-000074760000}"/>
    <cellStyle name="Normal 3 3 5 3 3 2" xfId="30350" xr:uid="{00000000-0005-0000-0000-000075760000}"/>
    <cellStyle name="Normal 3 3 5 3 3 2 2" xfId="30351" xr:uid="{00000000-0005-0000-0000-000076760000}"/>
    <cellStyle name="Normal 3 3 5 3 3 2 2 2" xfId="30352" xr:uid="{00000000-0005-0000-0000-000077760000}"/>
    <cellStyle name="Normal 3 3 5 3 3 2 3" xfId="30353" xr:uid="{00000000-0005-0000-0000-000078760000}"/>
    <cellStyle name="Normal 3 3 5 3 3 3" xfId="30354" xr:uid="{00000000-0005-0000-0000-000079760000}"/>
    <cellStyle name="Normal 3 3 5 3 3 3 2" xfId="30355" xr:uid="{00000000-0005-0000-0000-00007A760000}"/>
    <cellStyle name="Normal 3 3 5 3 3 4" xfId="30356" xr:uid="{00000000-0005-0000-0000-00007B760000}"/>
    <cellStyle name="Normal 3 3 5 3 4" xfId="30357" xr:uid="{00000000-0005-0000-0000-00007C760000}"/>
    <cellStyle name="Normal 3 3 5 3 4 2" xfId="30358" xr:uid="{00000000-0005-0000-0000-00007D760000}"/>
    <cellStyle name="Normal 3 3 5 3 4 2 2" xfId="30359" xr:uid="{00000000-0005-0000-0000-00007E760000}"/>
    <cellStyle name="Normal 3 3 5 3 4 2 2 2" xfId="30360" xr:uid="{00000000-0005-0000-0000-00007F760000}"/>
    <cellStyle name="Normal 3 3 5 3 4 2 3" xfId="30361" xr:uid="{00000000-0005-0000-0000-000080760000}"/>
    <cellStyle name="Normal 3 3 5 3 4 3" xfId="30362" xr:uid="{00000000-0005-0000-0000-000081760000}"/>
    <cellStyle name="Normal 3 3 5 3 4 3 2" xfId="30363" xr:uid="{00000000-0005-0000-0000-000082760000}"/>
    <cellStyle name="Normal 3 3 5 3 4 4" xfId="30364" xr:uid="{00000000-0005-0000-0000-000083760000}"/>
    <cellStyle name="Normal 3 3 5 3 5" xfId="30365" xr:uid="{00000000-0005-0000-0000-000084760000}"/>
    <cellStyle name="Normal 3 3 5 3 5 2" xfId="30366" xr:uid="{00000000-0005-0000-0000-000085760000}"/>
    <cellStyle name="Normal 3 3 5 3 5 2 2" xfId="30367" xr:uid="{00000000-0005-0000-0000-000086760000}"/>
    <cellStyle name="Normal 3 3 5 3 5 3" xfId="30368" xr:uid="{00000000-0005-0000-0000-000087760000}"/>
    <cellStyle name="Normal 3 3 5 3 6" xfId="30369" xr:uid="{00000000-0005-0000-0000-000088760000}"/>
    <cellStyle name="Normal 3 3 5 3 6 2" xfId="30370" xr:uid="{00000000-0005-0000-0000-000089760000}"/>
    <cellStyle name="Normal 3 3 5 3 7" xfId="30371" xr:uid="{00000000-0005-0000-0000-00008A760000}"/>
    <cellStyle name="Normal 3 3 5 3 7 2" xfId="30372" xr:uid="{00000000-0005-0000-0000-00008B760000}"/>
    <cellStyle name="Normal 3 3 5 3 8" xfId="30373" xr:uid="{00000000-0005-0000-0000-00008C760000}"/>
    <cellStyle name="Normal 3 3 5 4" xfId="30374" xr:uid="{00000000-0005-0000-0000-00008D760000}"/>
    <cellStyle name="Normal 3 3 5 4 2" xfId="30375" xr:uid="{00000000-0005-0000-0000-00008E760000}"/>
    <cellStyle name="Normal 3 3 5 4 2 2" xfId="30376" xr:uid="{00000000-0005-0000-0000-00008F760000}"/>
    <cellStyle name="Normal 3 3 5 4 2 2 2" xfId="30377" xr:uid="{00000000-0005-0000-0000-000090760000}"/>
    <cellStyle name="Normal 3 3 5 4 2 2 2 2" xfId="30378" xr:uid="{00000000-0005-0000-0000-000091760000}"/>
    <cellStyle name="Normal 3 3 5 4 2 2 3" xfId="30379" xr:uid="{00000000-0005-0000-0000-000092760000}"/>
    <cellStyle name="Normal 3 3 5 4 2 3" xfId="30380" xr:uid="{00000000-0005-0000-0000-000093760000}"/>
    <cellStyle name="Normal 3 3 5 4 2 3 2" xfId="30381" xr:uid="{00000000-0005-0000-0000-000094760000}"/>
    <cellStyle name="Normal 3 3 5 4 2 4" xfId="30382" xr:uid="{00000000-0005-0000-0000-000095760000}"/>
    <cellStyle name="Normal 3 3 5 4 3" xfId="30383" xr:uid="{00000000-0005-0000-0000-000096760000}"/>
    <cellStyle name="Normal 3 3 5 4 3 2" xfId="30384" xr:uid="{00000000-0005-0000-0000-000097760000}"/>
    <cellStyle name="Normal 3 3 5 4 3 2 2" xfId="30385" xr:uid="{00000000-0005-0000-0000-000098760000}"/>
    <cellStyle name="Normal 3 3 5 4 3 3" xfId="30386" xr:uid="{00000000-0005-0000-0000-000099760000}"/>
    <cellStyle name="Normal 3 3 5 4 4" xfId="30387" xr:uid="{00000000-0005-0000-0000-00009A760000}"/>
    <cellStyle name="Normal 3 3 5 4 4 2" xfId="30388" xr:uid="{00000000-0005-0000-0000-00009B760000}"/>
    <cellStyle name="Normal 3 3 5 4 5" xfId="30389" xr:uid="{00000000-0005-0000-0000-00009C760000}"/>
    <cellStyle name="Normal 3 3 5 5" xfId="30390" xr:uid="{00000000-0005-0000-0000-00009D760000}"/>
    <cellStyle name="Normal 3 3 5 5 2" xfId="30391" xr:uid="{00000000-0005-0000-0000-00009E760000}"/>
    <cellStyle name="Normal 3 3 5 5 2 2" xfId="30392" xr:uid="{00000000-0005-0000-0000-00009F760000}"/>
    <cellStyle name="Normal 3 3 5 5 2 2 2" xfId="30393" xr:uid="{00000000-0005-0000-0000-0000A0760000}"/>
    <cellStyle name="Normal 3 3 5 5 2 3" xfId="30394" xr:uid="{00000000-0005-0000-0000-0000A1760000}"/>
    <cellStyle name="Normal 3 3 5 5 3" xfId="30395" xr:uid="{00000000-0005-0000-0000-0000A2760000}"/>
    <cellStyle name="Normal 3 3 5 5 3 2" xfId="30396" xr:uid="{00000000-0005-0000-0000-0000A3760000}"/>
    <cellStyle name="Normal 3 3 5 5 4" xfId="30397" xr:uid="{00000000-0005-0000-0000-0000A4760000}"/>
    <cellStyle name="Normal 3 3 5 6" xfId="30398" xr:uid="{00000000-0005-0000-0000-0000A5760000}"/>
    <cellStyle name="Normal 3 3 5 6 2" xfId="30399" xr:uid="{00000000-0005-0000-0000-0000A6760000}"/>
    <cellStyle name="Normal 3 3 5 6 2 2" xfId="30400" xr:uid="{00000000-0005-0000-0000-0000A7760000}"/>
    <cellStyle name="Normal 3 3 5 6 2 2 2" xfId="30401" xr:uid="{00000000-0005-0000-0000-0000A8760000}"/>
    <cellStyle name="Normal 3 3 5 6 2 3" xfId="30402" xr:uid="{00000000-0005-0000-0000-0000A9760000}"/>
    <cellStyle name="Normal 3 3 5 6 3" xfId="30403" xr:uid="{00000000-0005-0000-0000-0000AA760000}"/>
    <cellStyle name="Normal 3 3 5 6 3 2" xfId="30404" xr:uid="{00000000-0005-0000-0000-0000AB760000}"/>
    <cellStyle name="Normal 3 3 5 6 4" xfId="30405" xr:uid="{00000000-0005-0000-0000-0000AC760000}"/>
    <cellStyle name="Normal 3 3 5 7" xfId="30406" xr:uid="{00000000-0005-0000-0000-0000AD760000}"/>
    <cellStyle name="Normal 3 3 5 7 2" xfId="30407" xr:uid="{00000000-0005-0000-0000-0000AE760000}"/>
    <cellStyle name="Normal 3 3 5 7 2 2" xfId="30408" xr:uid="{00000000-0005-0000-0000-0000AF760000}"/>
    <cellStyle name="Normal 3 3 5 7 3" xfId="30409" xr:uid="{00000000-0005-0000-0000-0000B0760000}"/>
    <cellStyle name="Normal 3 3 5 8" xfId="30410" xr:uid="{00000000-0005-0000-0000-0000B1760000}"/>
    <cellStyle name="Normal 3 3 5 8 2" xfId="30411" xr:uid="{00000000-0005-0000-0000-0000B2760000}"/>
    <cellStyle name="Normal 3 3 5 9" xfId="30412" xr:uid="{00000000-0005-0000-0000-0000B3760000}"/>
    <cellStyle name="Normal 3 3 5 9 2" xfId="30413" xr:uid="{00000000-0005-0000-0000-0000B4760000}"/>
    <cellStyle name="Normal 3 3 6" xfId="30414" xr:uid="{00000000-0005-0000-0000-0000B5760000}"/>
    <cellStyle name="Normal 3 3 6 10" xfId="30415" xr:uid="{00000000-0005-0000-0000-0000B6760000}"/>
    <cellStyle name="Normal 3 3 6 11" xfId="30416" xr:uid="{00000000-0005-0000-0000-0000B7760000}"/>
    <cellStyle name="Normal 3 3 6 2" xfId="30417" xr:uid="{00000000-0005-0000-0000-0000B8760000}"/>
    <cellStyle name="Normal 3 3 6 2 10" xfId="30418" xr:uid="{00000000-0005-0000-0000-0000B9760000}"/>
    <cellStyle name="Normal 3 3 6 2 2" xfId="30419" xr:uid="{00000000-0005-0000-0000-0000BA760000}"/>
    <cellStyle name="Normal 3 3 6 2 2 2" xfId="30420" xr:uid="{00000000-0005-0000-0000-0000BB760000}"/>
    <cellStyle name="Normal 3 3 6 2 2 2 2" xfId="30421" xr:uid="{00000000-0005-0000-0000-0000BC760000}"/>
    <cellStyle name="Normal 3 3 6 2 2 2 2 2" xfId="30422" xr:uid="{00000000-0005-0000-0000-0000BD760000}"/>
    <cellStyle name="Normal 3 3 6 2 2 2 2 2 2" xfId="30423" xr:uid="{00000000-0005-0000-0000-0000BE760000}"/>
    <cellStyle name="Normal 3 3 6 2 2 2 2 2 2 2" xfId="30424" xr:uid="{00000000-0005-0000-0000-0000BF760000}"/>
    <cellStyle name="Normal 3 3 6 2 2 2 2 2 3" xfId="30425" xr:uid="{00000000-0005-0000-0000-0000C0760000}"/>
    <cellStyle name="Normal 3 3 6 2 2 2 2 3" xfId="30426" xr:uid="{00000000-0005-0000-0000-0000C1760000}"/>
    <cellStyle name="Normal 3 3 6 2 2 2 2 3 2" xfId="30427" xr:uid="{00000000-0005-0000-0000-0000C2760000}"/>
    <cellStyle name="Normal 3 3 6 2 2 2 2 4" xfId="30428" xr:uid="{00000000-0005-0000-0000-0000C3760000}"/>
    <cellStyle name="Normal 3 3 6 2 2 2 3" xfId="30429" xr:uid="{00000000-0005-0000-0000-0000C4760000}"/>
    <cellStyle name="Normal 3 3 6 2 2 2 3 2" xfId="30430" xr:uid="{00000000-0005-0000-0000-0000C5760000}"/>
    <cellStyle name="Normal 3 3 6 2 2 2 3 2 2" xfId="30431" xr:uid="{00000000-0005-0000-0000-0000C6760000}"/>
    <cellStyle name="Normal 3 3 6 2 2 2 3 3" xfId="30432" xr:uid="{00000000-0005-0000-0000-0000C7760000}"/>
    <cellStyle name="Normal 3 3 6 2 2 2 4" xfId="30433" xr:uid="{00000000-0005-0000-0000-0000C8760000}"/>
    <cellStyle name="Normal 3 3 6 2 2 2 4 2" xfId="30434" xr:uid="{00000000-0005-0000-0000-0000C9760000}"/>
    <cellStyle name="Normal 3 3 6 2 2 2 5" xfId="30435" xr:uid="{00000000-0005-0000-0000-0000CA760000}"/>
    <cellStyle name="Normal 3 3 6 2 2 3" xfId="30436" xr:uid="{00000000-0005-0000-0000-0000CB760000}"/>
    <cellStyle name="Normal 3 3 6 2 2 3 2" xfId="30437" xr:uid="{00000000-0005-0000-0000-0000CC760000}"/>
    <cellStyle name="Normal 3 3 6 2 2 3 2 2" xfId="30438" xr:uid="{00000000-0005-0000-0000-0000CD760000}"/>
    <cellStyle name="Normal 3 3 6 2 2 3 2 2 2" xfId="30439" xr:uid="{00000000-0005-0000-0000-0000CE760000}"/>
    <cellStyle name="Normal 3 3 6 2 2 3 2 3" xfId="30440" xr:uid="{00000000-0005-0000-0000-0000CF760000}"/>
    <cellStyle name="Normal 3 3 6 2 2 3 3" xfId="30441" xr:uid="{00000000-0005-0000-0000-0000D0760000}"/>
    <cellStyle name="Normal 3 3 6 2 2 3 3 2" xfId="30442" xr:uid="{00000000-0005-0000-0000-0000D1760000}"/>
    <cellStyle name="Normal 3 3 6 2 2 3 4" xfId="30443" xr:uid="{00000000-0005-0000-0000-0000D2760000}"/>
    <cellStyle name="Normal 3 3 6 2 2 4" xfId="30444" xr:uid="{00000000-0005-0000-0000-0000D3760000}"/>
    <cellStyle name="Normal 3 3 6 2 2 4 2" xfId="30445" xr:uid="{00000000-0005-0000-0000-0000D4760000}"/>
    <cellStyle name="Normal 3 3 6 2 2 4 2 2" xfId="30446" xr:uid="{00000000-0005-0000-0000-0000D5760000}"/>
    <cellStyle name="Normal 3 3 6 2 2 4 2 2 2" xfId="30447" xr:uid="{00000000-0005-0000-0000-0000D6760000}"/>
    <cellStyle name="Normal 3 3 6 2 2 4 2 3" xfId="30448" xr:uid="{00000000-0005-0000-0000-0000D7760000}"/>
    <cellStyle name="Normal 3 3 6 2 2 4 3" xfId="30449" xr:uid="{00000000-0005-0000-0000-0000D8760000}"/>
    <cellStyle name="Normal 3 3 6 2 2 4 3 2" xfId="30450" xr:uid="{00000000-0005-0000-0000-0000D9760000}"/>
    <cellStyle name="Normal 3 3 6 2 2 4 4" xfId="30451" xr:uid="{00000000-0005-0000-0000-0000DA760000}"/>
    <cellStyle name="Normal 3 3 6 2 2 5" xfId="30452" xr:uid="{00000000-0005-0000-0000-0000DB760000}"/>
    <cellStyle name="Normal 3 3 6 2 2 5 2" xfId="30453" xr:uid="{00000000-0005-0000-0000-0000DC760000}"/>
    <cellStyle name="Normal 3 3 6 2 2 5 2 2" xfId="30454" xr:uid="{00000000-0005-0000-0000-0000DD760000}"/>
    <cellStyle name="Normal 3 3 6 2 2 5 3" xfId="30455" xr:uid="{00000000-0005-0000-0000-0000DE760000}"/>
    <cellStyle name="Normal 3 3 6 2 2 6" xfId="30456" xr:uid="{00000000-0005-0000-0000-0000DF760000}"/>
    <cellStyle name="Normal 3 3 6 2 2 6 2" xfId="30457" xr:uid="{00000000-0005-0000-0000-0000E0760000}"/>
    <cellStyle name="Normal 3 3 6 2 2 7" xfId="30458" xr:uid="{00000000-0005-0000-0000-0000E1760000}"/>
    <cellStyle name="Normal 3 3 6 2 2 7 2" xfId="30459" xr:uid="{00000000-0005-0000-0000-0000E2760000}"/>
    <cellStyle name="Normal 3 3 6 2 2 8" xfId="30460" xr:uid="{00000000-0005-0000-0000-0000E3760000}"/>
    <cellStyle name="Normal 3 3 6 2 3" xfId="30461" xr:uid="{00000000-0005-0000-0000-0000E4760000}"/>
    <cellStyle name="Normal 3 3 6 2 3 2" xfId="30462" xr:uid="{00000000-0005-0000-0000-0000E5760000}"/>
    <cellStyle name="Normal 3 3 6 2 3 2 2" xfId="30463" xr:uid="{00000000-0005-0000-0000-0000E6760000}"/>
    <cellStyle name="Normal 3 3 6 2 3 2 2 2" xfId="30464" xr:uid="{00000000-0005-0000-0000-0000E7760000}"/>
    <cellStyle name="Normal 3 3 6 2 3 2 2 2 2" xfId="30465" xr:uid="{00000000-0005-0000-0000-0000E8760000}"/>
    <cellStyle name="Normal 3 3 6 2 3 2 2 3" xfId="30466" xr:uid="{00000000-0005-0000-0000-0000E9760000}"/>
    <cellStyle name="Normal 3 3 6 2 3 2 3" xfId="30467" xr:uid="{00000000-0005-0000-0000-0000EA760000}"/>
    <cellStyle name="Normal 3 3 6 2 3 2 3 2" xfId="30468" xr:uid="{00000000-0005-0000-0000-0000EB760000}"/>
    <cellStyle name="Normal 3 3 6 2 3 2 4" xfId="30469" xr:uid="{00000000-0005-0000-0000-0000EC760000}"/>
    <cellStyle name="Normal 3 3 6 2 3 3" xfId="30470" xr:uid="{00000000-0005-0000-0000-0000ED760000}"/>
    <cellStyle name="Normal 3 3 6 2 3 3 2" xfId="30471" xr:uid="{00000000-0005-0000-0000-0000EE760000}"/>
    <cellStyle name="Normal 3 3 6 2 3 3 2 2" xfId="30472" xr:uid="{00000000-0005-0000-0000-0000EF760000}"/>
    <cellStyle name="Normal 3 3 6 2 3 3 3" xfId="30473" xr:uid="{00000000-0005-0000-0000-0000F0760000}"/>
    <cellStyle name="Normal 3 3 6 2 3 4" xfId="30474" xr:uid="{00000000-0005-0000-0000-0000F1760000}"/>
    <cellStyle name="Normal 3 3 6 2 3 4 2" xfId="30475" xr:uid="{00000000-0005-0000-0000-0000F2760000}"/>
    <cellStyle name="Normal 3 3 6 2 3 5" xfId="30476" xr:uid="{00000000-0005-0000-0000-0000F3760000}"/>
    <cellStyle name="Normal 3 3 6 2 4" xfId="30477" xr:uid="{00000000-0005-0000-0000-0000F4760000}"/>
    <cellStyle name="Normal 3 3 6 2 4 2" xfId="30478" xr:uid="{00000000-0005-0000-0000-0000F5760000}"/>
    <cellStyle name="Normal 3 3 6 2 4 2 2" xfId="30479" xr:uid="{00000000-0005-0000-0000-0000F6760000}"/>
    <cellStyle name="Normal 3 3 6 2 4 2 2 2" xfId="30480" xr:uid="{00000000-0005-0000-0000-0000F7760000}"/>
    <cellStyle name="Normal 3 3 6 2 4 2 3" xfId="30481" xr:uid="{00000000-0005-0000-0000-0000F8760000}"/>
    <cellStyle name="Normal 3 3 6 2 4 3" xfId="30482" xr:uid="{00000000-0005-0000-0000-0000F9760000}"/>
    <cellStyle name="Normal 3 3 6 2 4 3 2" xfId="30483" xr:uid="{00000000-0005-0000-0000-0000FA760000}"/>
    <cellStyle name="Normal 3 3 6 2 4 4" xfId="30484" xr:uid="{00000000-0005-0000-0000-0000FB760000}"/>
    <cellStyle name="Normal 3 3 6 2 5" xfId="30485" xr:uid="{00000000-0005-0000-0000-0000FC760000}"/>
    <cellStyle name="Normal 3 3 6 2 5 2" xfId="30486" xr:uid="{00000000-0005-0000-0000-0000FD760000}"/>
    <cellStyle name="Normal 3 3 6 2 5 2 2" xfId="30487" xr:uid="{00000000-0005-0000-0000-0000FE760000}"/>
    <cellStyle name="Normal 3 3 6 2 5 2 2 2" xfId="30488" xr:uid="{00000000-0005-0000-0000-0000FF760000}"/>
    <cellStyle name="Normal 3 3 6 2 5 2 3" xfId="30489" xr:uid="{00000000-0005-0000-0000-000000770000}"/>
    <cellStyle name="Normal 3 3 6 2 5 3" xfId="30490" xr:uid="{00000000-0005-0000-0000-000001770000}"/>
    <cellStyle name="Normal 3 3 6 2 5 3 2" xfId="30491" xr:uid="{00000000-0005-0000-0000-000002770000}"/>
    <cellStyle name="Normal 3 3 6 2 5 4" xfId="30492" xr:uid="{00000000-0005-0000-0000-000003770000}"/>
    <cellStyle name="Normal 3 3 6 2 6" xfId="30493" xr:uid="{00000000-0005-0000-0000-000004770000}"/>
    <cellStyle name="Normal 3 3 6 2 6 2" xfId="30494" xr:uid="{00000000-0005-0000-0000-000005770000}"/>
    <cellStyle name="Normal 3 3 6 2 6 2 2" xfId="30495" xr:uid="{00000000-0005-0000-0000-000006770000}"/>
    <cellStyle name="Normal 3 3 6 2 6 3" xfId="30496" xr:uid="{00000000-0005-0000-0000-000007770000}"/>
    <cellStyle name="Normal 3 3 6 2 7" xfId="30497" xr:uid="{00000000-0005-0000-0000-000008770000}"/>
    <cellStyle name="Normal 3 3 6 2 7 2" xfId="30498" xr:uid="{00000000-0005-0000-0000-000009770000}"/>
    <cellStyle name="Normal 3 3 6 2 8" xfId="30499" xr:uid="{00000000-0005-0000-0000-00000A770000}"/>
    <cellStyle name="Normal 3 3 6 2 8 2" xfId="30500" xr:uid="{00000000-0005-0000-0000-00000B770000}"/>
    <cellStyle name="Normal 3 3 6 2 9" xfId="30501" xr:uid="{00000000-0005-0000-0000-00000C770000}"/>
    <cellStyle name="Normal 3 3 6 3" xfId="30502" xr:uid="{00000000-0005-0000-0000-00000D770000}"/>
    <cellStyle name="Normal 3 3 6 3 2" xfId="30503" xr:uid="{00000000-0005-0000-0000-00000E770000}"/>
    <cellStyle name="Normal 3 3 6 3 2 2" xfId="30504" xr:uid="{00000000-0005-0000-0000-00000F770000}"/>
    <cellStyle name="Normal 3 3 6 3 2 2 2" xfId="30505" xr:uid="{00000000-0005-0000-0000-000010770000}"/>
    <cellStyle name="Normal 3 3 6 3 2 2 2 2" xfId="30506" xr:uid="{00000000-0005-0000-0000-000011770000}"/>
    <cellStyle name="Normal 3 3 6 3 2 2 2 2 2" xfId="30507" xr:uid="{00000000-0005-0000-0000-000012770000}"/>
    <cellStyle name="Normal 3 3 6 3 2 2 2 3" xfId="30508" xr:uid="{00000000-0005-0000-0000-000013770000}"/>
    <cellStyle name="Normal 3 3 6 3 2 2 3" xfId="30509" xr:uid="{00000000-0005-0000-0000-000014770000}"/>
    <cellStyle name="Normal 3 3 6 3 2 2 3 2" xfId="30510" xr:uid="{00000000-0005-0000-0000-000015770000}"/>
    <cellStyle name="Normal 3 3 6 3 2 2 4" xfId="30511" xr:uid="{00000000-0005-0000-0000-000016770000}"/>
    <cellStyle name="Normal 3 3 6 3 2 3" xfId="30512" xr:uid="{00000000-0005-0000-0000-000017770000}"/>
    <cellStyle name="Normal 3 3 6 3 2 3 2" xfId="30513" xr:uid="{00000000-0005-0000-0000-000018770000}"/>
    <cellStyle name="Normal 3 3 6 3 2 3 2 2" xfId="30514" xr:uid="{00000000-0005-0000-0000-000019770000}"/>
    <cellStyle name="Normal 3 3 6 3 2 3 3" xfId="30515" xr:uid="{00000000-0005-0000-0000-00001A770000}"/>
    <cellStyle name="Normal 3 3 6 3 2 4" xfId="30516" xr:uid="{00000000-0005-0000-0000-00001B770000}"/>
    <cellStyle name="Normal 3 3 6 3 2 4 2" xfId="30517" xr:uid="{00000000-0005-0000-0000-00001C770000}"/>
    <cellStyle name="Normal 3 3 6 3 2 5" xfId="30518" xr:uid="{00000000-0005-0000-0000-00001D770000}"/>
    <cellStyle name="Normal 3 3 6 3 3" xfId="30519" xr:uid="{00000000-0005-0000-0000-00001E770000}"/>
    <cellStyle name="Normal 3 3 6 3 3 2" xfId="30520" xr:uid="{00000000-0005-0000-0000-00001F770000}"/>
    <cellStyle name="Normal 3 3 6 3 3 2 2" xfId="30521" xr:uid="{00000000-0005-0000-0000-000020770000}"/>
    <cellStyle name="Normal 3 3 6 3 3 2 2 2" xfId="30522" xr:uid="{00000000-0005-0000-0000-000021770000}"/>
    <cellStyle name="Normal 3 3 6 3 3 2 3" xfId="30523" xr:uid="{00000000-0005-0000-0000-000022770000}"/>
    <cellStyle name="Normal 3 3 6 3 3 3" xfId="30524" xr:uid="{00000000-0005-0000-0000-000023770000}"/>
    <cellStyle name="Normal 3 3 6 3 3 3 2" xfId="30525" xr:uid="{00000000-0005-0000-0000-000024770000}"/>
    <cellStyle name="Normal 3 3 6 3 3 4" xfId="30526" xr:uid="{00000000-0005-0000-0000-000025770000}"/>
    <cellStyle name="Normal 3 3 6 3 4" xfId="30527" xr:uid="{00000000-0005-0000-0000-000026770000}"/>
    <cellStyle name="Normal 3 3 6 3 4 2" xfId="30528" xr:uid="{00000000-0005-0000-0000-000027770000}"/>
    <cellStyle name="Normal 3 3 6 3 4 2 2" xfId="30529" xr:uid="{00000000-0005-0000-0000-000028770000}"/>
    <cellStyle name="Normal 3 3 6 3 4 2 2 2" xfId="30530" xr:uid="{00000000-0005-0000-0000-000029770000}"/>
    <cellStyle name="Normal 3 3 6 3 4 2 3" xfId="30531" xr:uid="{00000000-0005-0000-0000-00002A770000}"/>
    <cellStyle name="Normal 3 3 6 3 4 3" xfId="30532" xr:uid="{00000000-0005-0000-0000-00002B770000}"/>
    <cellStyle name="Normal 3 3 6 3 4 3 2" xfId="30533" xr:uid="{00000000-0005-0000-0000-00002C770000}"/>
    <cellStyle name="Normal 3 3 6 3 4 4" xfId="30534" xr:uid="{00000000-0005-0000-0000-00002D770000}"/>
    <cellStyle name="Normal 3 3 6 3 5" xfId="30535" xr:uid="{00000000-0005-0000-0000-00002E770000}"/>
    <cellStyle name="Normal 3 3 6 3 5 2" xfId="30536" xr:uid="{00000000-0005-0000-0000-00002F770000}"/>
    <cellStyle name="Normal 3 3 6 3 5 2 2" xfId="30537" xr:uid="{00000000-0005-0000-0000-000030770000}"/>
    <cellStyle name="Normal 3 3 6 3 5 3" xfId="30538" xr:uid="{00000000-0005-0000-0000-000031770000}"/>
    <cellStyle name="Normal 3 3 6 3 6" xfId="30539" xr:uid="{00000000-0005-0000-0000-000032770000}"/>
    <cellStyle name="Normal 3 3 6 3 6 2" xfId="30540" xr:uid="{00000000-0005-0000-0000-000033770000}"/>
    <cellStyle name="Normal 3 3 6 3 7" xfId="30541" xr:uid="{00000000-0005-0000-0000-000034770000}"/>
    <cellStyle name="Normal 3 3 6 3 7 2" xfId="30542" xr:uid="{00000000-0005-0000-0000-000035770000}"/>
    <cellStyle name="Normal 3 3 6 3 8" xfId="30543" xr:uid="{00000000-0005-0000-0000-000036770000}"/>
    <cellStyle name="Normal 3 3 6 4" xfId="30544" xr:uid="{00000000-0005-0000-0000-000037770000}"/>
    <cellStyle name="Normal 3 3 6 4 2" xfId="30545" xr:uid="{00000000-0005-0000-0000-000038770000}"/>
    <cellStyle name="Normal 3 3 6 4 2 2" xfId="30546" xr:uid="{00000000-0005-0000-0000-000039770000}"/>
    <cellStyle name="Normal 3 3 6 4 2 2 2" xfId="30547" xr:uid="{00000000-0005-0000-0000-00003A770000}"/>
    <cellStyle name="Normal 3 3 6 4 2 2 2 2" xfId="30548" xr:uid="{00000000-0005-0000-0000-00003B770000}"/>
    <cellStyle name="Normal 3 3 6 4 2 2 3" xfId="30549" xr:uid="{00000000-0005-0000-0000-00003C770000}"/>
    <cellStyle name="Normal 3 3 6 4 2 3" xfId="30550" xr:uid="{00000000-0005-0000-0000-00003D770000}"/>
    <cellStyle name="Normal 3 3 6 4 2 3 2" xfId="30551" xr:uid="{00000000-0005-0000-0000-00003E770000}"/>
    <cellStyle name="Normal 3 3 6 4 2 4" xfId="30552" xr:uid="{00000000-0005-0000-0000-00003F770000}"/>
    <cellStyle name="Normal 3 3 6 4 3" xfId="30553" xr:uid="{00000000-0005-0000-0000-000040770000}"/>
    <cellStyle name="Normal 3 3 6 4 3 2" xfId="30554" xr:uid="{00000000-0005-0000-0000-000041770000}"/>
    <cellStyle name="Normal 3 3 6 4 3 2 2" xfId="30555" xr:uid="{00000000-0005-0000-0000-000042770000}"/>
    <cellStyle name="Normal 3 3 6 4 3 3" xfId="30556" xr:uid="{00000000-0005-0000-0000-000043770000}"/>
    <cellStyle name="Normal 3 3 6 4 4" xfId="30557" xr:uid="{00000000-0005-0000-0000-000044770000}"/>
    <cellStyle name="Normal 3 3 6 4 4 2" xfId="30558" xr:uid="{00000000-0005-0000-0000-000045770000}"/>
    <cellStyle name="Normal 3 3 6 4 5" xfId="30559" xr:uid="{00000000-0005-0000-0000-000046770000}"/>
    <cellStyle name="Normal 3 3 6 5" xfId="30560" xr:uid="{00000000-0005-0000-0000-000047770000}"/>
    <cellStyle name="Normal 3 3 6 5 2" xfId="30561" xr:uid="{00000000-0005-0000-0000-000048770000}"/>
    <cellStyle name="Normal 3 3 6 5 2 2" xfId="30562" xr:uid="{00000000-0005-0000-0000-000049770000}"/>
    <cellStyle name="Normal 3 3 6 5 2 2 2" xfId="30563" xr:uid="{00000000-0005-0000-0000-00004A770000}"/>
    <cellStyle name="Normal 3 3 6 5 2 3" xfId="30564" xr:uid="{00000000-0005-0000-0000-00004B770000}"/>
    <cellStyle name="Normal 3 3 6 5 3" xfId="30565" xr:uid="{00000000-0005-0000-0000-00004C770000}"/>
    <cellStyle name="Normal 3 3 6 5 3 2" xfId="30566" xr:uid="{00000000-0005-0000-0000-00004D770000}"/>
    <cellStyle name="Normal 3 3 6 5 4" xfId="30567" xr:uid="{00000000-0005-0000-0000-00004E770000}"/>
    <cellStyle name="Normal 3 3 6 6" xfId="30568" xr:uid="{00000000-0005-0000-0000-00004F770000}"/>
    <cellStyle name="Normal 3 3 6 6 2" xfId="30569" xr:uid="{00000000-0005-0000-0000-000050770000}"/>
    <cellStyle name="Normal 3 3 6 6 2 2" xfId="30570" xr:uid="{00000000-0005-0000-0000-000051770000}"/>
    <cellStyle name="Normal 3 3 6 6 2 2 2" xfId="30571" xr:uid="{00000000-0005-0000-0000-000052770000}"/>
    <cellStyle name="Normal 3 3 6 6 2 3" xfId="30572" xr:uid="{00000000-0005-0000-0000-000053770000}"/>
    <cellStyle name="Normal 3 3 6 6 3" xfId="30573" xr:uid="{00000000-0005-0000-0000-000054770000}"/>
    <cellStyle name="Normal 3 3 6 6 3 2" xfId="30574" xr:uid="{00000000-0005-0000-0000-000055770000}"/>
    <cellStyle name="Normal 3 3 6 6 4" xfId="30575" xr:uid="{00000000-0005-0000-0000-000056770000}"/>
    <cellStyle name="Normal 3 3 6 7" xfId="30576" xr:uid="{00000000-0005-0000-0000-000057770000}"/>
    <cellStyle name="Normal 3 3 6 7 2" xfId="30577" xr:uid="{00000000-0005-0000-0000-000058770000}"/>
    <cellStyle name="Normal 3 3 6 7 2 2" xfId="30578" xr:uid="{00000000-0005-0000-0000-000059770000}"/>
    <cellStyle name="Normal 3 3 6 7 3" xfId="30579" xr:uid="{00000000-0005-0000-0000-00005A770000}"/>
    <cellStyle name="Normal 3 3 6 8" xfId="30580" xr:uid="{00000000-0005-0000-0000-00005B770000}"/>
    <cellStyle name="Normal 3 3 6 8 2" xfId="30581" xr:uid="{00000000-0005-0000-0000-00005C770000}"/>
    <cellStyle name="Normal 3 3 6 9" xfId="30582" xr:uid="{00000000-0005-0000-0000-00005D770000}"/>
    <cellStyle name="Normal 3 3 6 9 2" xfId="30583" xr:uid="{00000000-0005-0000-0000-00005E770000}"/>
    <cellStyle name="Normal 3 3 7" xfId="30584" xr:uid="{00000000-0005-0000-0000-00005F770000}"/>
    <cellStyle name="Normal 3 3 7 10" xfId="30585" xr:uid="{00000000-0005-0000-0000-000060770000}"/>
    <cellStyle name="Normal 3 3 7 11" xfId="30586" xr:uid="{00000000-0005-0000-0000-000061770000}"/>
    <cellStyle name="Normal 3 3 7 2" xfId="30587" xr:uid="{00000000-0005-0000-0000-000062770000}"/>
    <cellStyle name="Normal 3 3 7 2 2" xfId="30588" xr:uid="{00000000-0005-0000-0000-000063770000}"/>
    <cellStyle name="Normal 3 3 7 2 2 2" xfId="30589" xr:uid="{00000000-0005-0000-0000-000064770000}"/>
    <cellStyle name="Normal 3 3 7 2 2 2 2" xfId="30590" xr:uid="{00000000-0005-0000-0000-000065770000}"/>
    <cellStyle name="Normal 3 3 7 2 2 2 2 2" xfId="30591" xr:uid="{00000000-0005-0000-0000-000066770000}"/>
    <cellStyle name="Normal 3 3 7 2 2 2 2 2 2" xfId="30592" xr:uid="{00000000-0005-0000-0000-000067770000}"/>
    <cellStyle name="Normal 3 3 7 2 2 2 2 2 2 2" xfId="30593" xr:uid="{00000000-0005-0000-0000-000068770000}"/>
    <cellStyle name="Normal 3 3 7 2 2 2 2 2 3" xfId="30594" xr:uid="{00000000-0005-0000-0000-000069770000}"/>
    <cellStyle name="Normal 3 3 7 2 2 2 2 3" xfId="30595" xr:uid="{00000000-0005-0000-0000-00006A770000}"/>
    <cellStyle name="Normal 3 3 7 2 2 2 2 3 2" xfId="30596" xr:uid="{00000000-0005-0000-0000-00006B770000}"/>
    <cellStyle name="Normal 3 3 7 2 2 2 2 4" xfId="30597" xr:uid="{00000000-0005-0000-0000-00006C770000}"/>
    <cellStyle name="Normal 3 3 7 2 2 2 3" xfId="30598" xr:uid="{00000000-0005-0000-0000-00006D770000}"/>
    <cellStyle name="Normal 3 3 7 2 2 2 3 2" xfId="30599" xr:uid="{00000000-0005-0000-0000-00006E770000}"/>
    <cellStyle name="Normal 3 3 7 2 2 2 3 2 2" xfId="30600" xr:uid="{00000000-0005-0000-0000-00006F770000}"/>
    <cellStyle name="Normal 3 3 7 2 2 2 3 3" xfId="30601" xr:uid="{00000000-0005-0000-0000-000070770000}"/>
    <cellStyle name="Normal 3 3 7 2 2 2 4" xfId="30602" xr:uid="{00000000-0005-0000-0000-000071770000}"/>
    <cellStyle name="Normal 3 3 7 2 2 2 4 2" xfId="30603" xr:uid="{00000000-0005-0000-0000-000072770000}"/>
    <cellStyle name="Normal 3 3 7 2 2 2 5" xfId="30604" xr:uid="{00000000-0005-0000-0000-000073770000}"/>
    <cellStyle name="Normal 3 3 7 2 2 3" xfId="30605" xr:uid="{00000000-0005-0000-0000-000074770000}"/>
    <cellStyle name="Normal 3 3 7 2 2 3 2" xfId="30606" xr:uid="{00000000-0005-0000-0000-000075770000}"/>
    <cellStyle name="Normal 3 3 7 2 2 3 2 2" xfId="30607" xr:uid="{00000000-0005-0000-0000-000076770000}"/>
    <cellStyle name="Normal 3 3 7 2 2 3 2 2 2" xfId="30608" xr:uid="{00000000-0005-0000-0000-000077770000}"/>
    <cellStyle name="Normal 3 3 7 2 2 3 2 3" xfId="30609" xr:uid="{00000000-0005-0000-0000-000078770000}"/>
    <cellStyle name="Normal 3 3 7 2 2 3 3" xfId="30610" xr:uid="{00000000-0005-0000-0000-000079770000}"/>
    <cellStyle name="Normal 3 3 7 2 2 3 3 2" xfId="30611" xr:uid="{00000000-0005-0000-0000-00007A770000}"/>
    <cellStyle name="Normal 3 3 7 2 2 3 4" xfId="30612" xr:uid="{00000000-0005-0000-0000-00007B770000}"/>
    <cellStyle name="Normal 3 3 7 2 2 4" xfId="30613" xr:uid="{00000000-0005-0000-0000-00007C770000}"/>
    <cellStyle name="Normal 3 3 7 2 2 4 2" xfId="30614" xr:uid="{00000000-0005-0000-0000-00007D770000}"/>
    <cellStyle name="Normal 3 3 7 2 2 4 2 2" xfId="30615" xr:uid="{00000000-0005-0000-0000-00007E770000}"/>
    <cellStyle name="Normal 3 3 7 2 2 4 2 2 2" xfId="30616" xr:uid="{00000000-0005-0000-0000-00007F770000}"/>
    <cellStyle name="Normal 3 3 7 2 2 4 2 3" xfId="30617" xr:uid="{00000000-0005-0000-0000-000080770000}"/>
    <cellStyle name="Normal 3 3 7 2 2 4 3" xfId="30618" xr:uid="{00000000-0005-0000-0000-000081770000}"/>
    <cellStyle name="Normal 3 3 7 2 2 4 3 2" xfId="30619" xr:uid="{00000000-0005-0000-0000-000082770000}"/>
    <cellStyle name="Normal 3 3 7 2 2 4 4" xfId="30620" xr:uid="{00000000-0005-0000-0000-000083770000}"/>
    <cellStyle name="Normal 3 3 7 2 2 5" xfId="30621" xr:uid="{00000000-0005-0000-0000-000084770000}"/>
    <cellStyle name="Normal 3 3 7 2 2 5 2" xfId="30622" xr:uid="{00000000-0005-0000-0000-000085770000}"/>
    <cellStyle name="Normal 3 3 7 2 2 5 2 2" xfId="30623" xr:uid="{00000000-0005-0000-0000-000086770000}"/>
    <cellStyle name="Normal 3 3 7 2 2 5 3" xfId="30624" xr:uid="{00000000-0005-0000-0000-000087770000}"/>
    <cellStyle name="Normal 3 3 7 2 2 6" xfId="30625" xr:uid="{00000000-0005-0000-0000-000088770000}"/>
    <cellStyle name="Normal 3 3 7 2 2 6 2" xfId="30626" xr:uid="{00000000-0005-0000-0000-000089770000}"/>
    <cellStyle name="Normal 3 3 7 2 2 7" xfId="30627" xr:uid="{00000000-0005-0000-0000-00008A770000}"/>
    <cellStyle name="Normal 3 3 7 2 2 7 2" xfId="30628" xr:uid="{00000000-0005-0000-0000-00008B770000}"/>
    <cellStyle name="Normal 3 3 7 2 2 8" xfId="30629" xr:uid="{00000000-0005-0000-0000-00008C770000}"/>
    <cellStyle name="Normal 3 3 7 2 3" xfId="30630" xr:uid="{00000000-0005-0000-0000-00008D770000}"/>
    <cellStyle name="Normal 3 3 7 2 3 2" xfId="30631" xr:uid="{00000000-0005-0000-0000-00008E770000}"/>
    <cellStyle name="Normal 3 3 7 2 3 2 2" xfId="30632" xr:uid="{00000000-0005-0000-0000-00008F770000}"/>
    <cellStyle name="Normal 3 3 7 2 3 2 2 2" xfId="30633" xr:uid="{00000000-0005-0000-0000-000090770000}"/>
    <cellStyle name="Normal 3 3 7 2 3 2 2 2 2" xfId="30634" xr:uid="{00000000-0005-0000-0000-000091770000}"/>
    <cellStyle name="Normal 3 3 7 2 3 2 2 3" xfId="30635" xr:uid="{00000000-0005-0000-0000-000092770000}"/>
    <cellStyle name="Normal 3 3 7 2 3 2 3" xfId="30636" xr:uid="{00000000-0005-0000-0000-000093770000}"/>
    <cellStyle name="Normal 3 3 7 2 3 2 3 2" xfId="30637" xr:uid="{00000000-0005-0000-0000-000094770000}"/>
    <cellStyle name="Normal 3 3 7 2 3 2 4" xfId="30638" xr:uid="{00000000-0005-0000-0000-000095770000}"/>
    <cellStyle name="Normal 3 3 7 2 3 3" xfId="30639" xr:uid="{00000000-0005-0000-0000-000096770000}"/>
    <cellStyle name="Normal 3 3 7 2 3 3 2" xfId="30640" xr:uid="{00000000-0005-0000-0000-000097770000}"/>
    <cellStyle name="Normal 3 3 7 2 3 3 2 2" xfId="30641" xr:uid="{00000000-0005-0000-0000-000098770000}"/>
    <cellStyle name="Normal 3 3 7 2 3 3 3" xfId="30642" xr:uid="{00000000-0005-0000-0000-000099770000}"/>
    <cellStyle name="Normal 3 3 7 2 3 4" xfId="30643" xr:uid="{00000000-0005-0000-0000-00009A770000}"/>
    <cellStyle name="Normal 3 3 7 2 3 4 2" xfId="30644" xr:uid="{00000000-0005-0000-0000-00009B770000}"/>
    <cellStyle name="Normal 3 3 7 2 3 5" xfId="30645" xr:uid="{00000000-0005-0000-0000-00009C770000}"/>
    <cellStyle name="Normal 3 3 7 2 4" xfId="30646" xr:uid="{00000000-0005-0000-0000-00009D770000}"/>
    <cellStyle name="Normal 3 3 7 2 4 2" xfId="30647" xr:uid="{00000000-0005-0000-0000-00009E770000}"/>
    <cellStyle name="Normal 3 3 7 2 4 2 2" xfId="30648" xr:uid="{00000000-0005-0000-0000-00009F770000}"/>
    <cellStyle name="Normal 3 3 7 2 4 2 2 2" xfId="30649" xr:uid="{00000000-0005-0000-0000-0000A0770000}"/>
    <cellStyle name="Normal 3 3 7 2 4 2 3" xfId="30650" xr:uid="{00000000-0005-0000-0000-0000A1770000}"/>
    <cellStyle name="Normal 3 3 7 2 4 3" xfId="30651" xr:uid="{00000000-0005-0000-0000-0000A2770000}"/>
    <cellStyle name="Normal 3 3 7 2 4 3 2" xfId="30652" xr:uid="{00000000-0005-0000-0000-0000A3770000}"/>
    <cellStyle name="Normal 3 3 7 2 4 4" xfId="30653" xr:uid="{00000000-0005-0000-0000-0000A4770000}"/>
    <cellStyle name="Normal 3 3 7 2 5" xfId="30654" xr:uid="{00000000-0005-0000-0000-0000A5770000}"/>
    <cellStyle name="Normal 3 3 7 2 5 2" xfId="30655" xr:uid="{00000000-0005-0000-0000-0000A6770000}"/>
    <cellStyle name="Normal 3 3 7 2 5 2 2" xfId="30656" xr:uid="{00000000-0005-0000-0000-0000A7770000}"/>
    <cellStyle name="Normal 3 3 7 2 5 2 2 2" xfId="30657" xr:uid="{00000000-0005-0000-0000-0000A8770000}"/>
    <cellStyle name="Normal 3 3 7 2 5 2 3" xfId="30658" xr:uid="{00000000-0005-0000-0000-0000A9770000}"/>
    <cellStyle name="Normal 3 3 7 2 5 3" xfId="30659" xr:uid="{00000000-0005-0000-0000-0000AA770000}"/>
    <cellStyle name="Normal 3 3 7 2 5 3 2" xfId="30660" xr:uid="{00000000-0005-0000-0000-0000AB770000}"/>
    <cellStyle name="Normal 3 3 7 2 5 4" xfId="30661" xr:uid="{00000000-0005-0000-0000-0000AC770000}"/>
    <cellStyle name="Normal 3 3 7 2 6" xfId="30662" xr:uid="{00000000-0005-0000-0000-0000AD770000}"/>
    <cellStyle name="Normal 3 3 7 2 6 2" xfId="30663" xr:uid="{00000000-0005-0000-0000-0000AE770000}"/>
    <cellStyle name="Normal 3 3 7 2 6 2 2" xfId="30664" xr:uid="{00000000-0005-0000-0000-0000AF770000}"/>
    <cellStyle name="Normal 3 3 7 2 6 3" xfId="30665" xr:uid="{00000000-0005-0000-0000-0000B0770000}"/>
    <cellStyle name="Normal 3 3 7 2 7" xfId="30666" xr:uid="{00000000-0005-0000-0000-0000B1770000}"/>
    <cellStyle name="Normal 3 3 7 2 7 2" xfId="30667" xr:uid="{00000000-0005-0000-0000-0000B2770000}"/>
    <cellStyle name="Normal 3 3 7 2 8" xfId="30668" xr:uid="{00000000-0005-0000-0000-0000B3770000}"/>
    <cellStyle name="Normal 3 3 7 2 8 2" xfId="30669" xr:uid="{00000000-0005-0000-0000-0000B4770000}"/>
    <cellStyle name="Normal 3 3 7 2 9" xfId="30670" xr:uid="{00000000-0005-0000-0000-0000B5770000}"/>
    <cellStyle name="Normal 3 3 7 3" xfId="30671" xr:uid="{00000000-0005-0000-0000-0000B6770000}"/>
    <cellStyle name="Normal 3 3 7 3 2" xfId="30672" xr:uid="{00000000-0005-0000-0000-0000B7770000}"/>
    <cellStyle name="Normal 3 3 7 3 2 2" xfId="30673" xr:uid="{00000000-0005-0000-0000-0000B8770000}"/>
    <cellStyle name="Normal 3 3 7 3 2 2 2" xfId="30674" xr:uid="{00000000-0005-0000-0000-0000B9770000}"/>
    <cellStyle name="Normal 3 3 7 3 2 2 2 2" xfId="30675" xr:uid="{00000000-0005-0000-0000-0000BA770000}"/>
    <cellStyle name="Normal 3 3 7 3 2 2 2 2 2" xfId="30676" xr:uid="{00000000-0005-0000-0000-0000BB770000}"/>
    <cellStyle name="Normal 3 3 7 3 2 2 2 3" xfId="30677" xr:uid="{00000000-0005-0000-0000-0000BC770000}"/>
    <cellStyle name="Normal 3 3 7 3 2 2 3" xfId="30678" xr:uid="{00000000-0005-0000-0000-0000BD770000}"/>
    <cellStyle name="Normal 3 3 7 3 2 2 3 2" xfId="30679" xr:uid="{00000000-0005-0000-0000-0000BE770000}"/>
    <cellStyle name="Normal 3 3 7 3 2 2 4" xfId="30680" xr:uid="{00000000-0005-0000-0000-0000BF770000}"/>
    <cellStyle name="Normal 3 3 7 3 2 3" xfId="30681" xr:uid="{00000000-0005-0000-0000-0000C0770000}"/>
    <cellStyle name="Normal 3 3 7 3 2 3 2" xfId="30682" xr:uid="{00000000-0005-0000-0000-0000C1770000}"/>
    <cellStyle name="Normal 3 3 7 3 2 3 2 2" xfId="30683" xr:uid="{00000000-0005-0000-0000-0000C2770000}"/>
    <cellStyle name="Normal 3 3 7 3 2 3 3" xfId="30684" xr:uid="{00000000-0005-0000-0000-0000C3770000}"/>
    <cellStyle name="Normal 3 3 7 3 2 4" xfId="30685" xr:uid="{00000000-0005-0000-0000-0000C4770000}"/>
    <cellStyle name="Normal 3 3 7 3 2 4 2" xfId="30686" xr:uid="{00000000-0005-0000-0000-0000C5770000}"/>
    <cellStyle name="Normal 3 3 7 3 2 5" xfId="30687" xr:uid="{00000000-0005-0000-0000-0000C6770000}"/>
    <cellStyle name="Normal 3 3 7 3 3" xfId="30688" xr:uid="{00000000-0005-0000-0000-0000C7770000}"/>
    <cellStyle name="Normal 3 3 7 3 3 2" xfId="30689" xr:uid="{00000000-0005-0000-0000-0000C8770000}"/>
    <cellStyle name="Normal 3 3 7 3 3 2 2" xfId="30690" xr:uid="{00000000-0005-0000-0000-0000C9770000}"/>
    <cellStyle name="Normal 3 3 7 3 3 2 2 2" xfId="30691" xr:uid="{00000000-0005-0000-0000-0000CA770000}"/>
    <cellStyle name="Normal 3 3 7 3 3 2 3" xfId="30692" xr:uid="{00000000-0005-0000-0000-0000CB770000}"/>
    <cellStyle name="Normal 3 3 7 3 3 3" xfId="30693" xr:uid="{00000000-0005-0000-0000-0000CC770000}"/>
    <cellStyle name="Normal 3 3 7 3 3 3 2" xfId="30694" xr:uid="{00000000-0005-0000-0000-0000CD770000}"/>
    <cellStyle name="Normal 3 3 7 3 3 4" xfId="30695" xr:uid="{00000000-0005-0000-0000-0000CE770000}"/>
    <cellStyle name="Normal 3 3 7 3 4" xfId="30696" xr:uid="{00000000-0005-0000-0000-0000CF770000}"/>
    <cellStyle name="Normal 3 3 7 3 4 2" xfId="30697" xr:uid="{00000000-0005-0000-0000-0000D0770000}"/>
    <cellStyle name="Normal 3 3 7 3 4 2 2" xfId="30698" xr:uid="{00000000-0005-0000-0000-0000D1770000}"/>
    <cellStyle name="Normal 3 3 7 3 4 2 2 2" xfId="30699" xr:uid="{00000000-0005-0000-0000-0000D2770000}"/>
    <cellStyle name="Normal 3 3 7 3 4 2 3" xfId="30700" xr:uid="{00000000-0005-0000-0000-0000D3770000}"/>
    <cellStyle name="Normal 3 3 7 3 4 3" xfId="30701" xr:uid="{00000000-0005-0000-0000-0000D4770000}"/>
    <cellStyle name="Normal 3 3 7 3 4 3 2" xfId="30702" xr:uid="{00000000-0005-0000-0000-0000D5770000}"/>
    <cellStyle name="Normal 3 3 7 3 4 4" xfId="30703" xr:uid="{00000000-0005-0000-0000-0000D6770000}"/>
    <cellStyle name="Normal 3 3 7 3 5" xfId="30704" xr:uid="{00000000-0005-0000-0000-0000D7770000}"/>
    <cellStyle name="Normal 3 3 7 3 5 2" xfId="30705" xr:uid="{00000000-0005-0000-0000-0000D8770000}"/>
    <cellStyle name="Normal 3 3 7 3 5 2 2" xfId="30706" xr:uid="{00000000-0005-0000-0000-0000D9770000}"/>
    <cellStyle name="Normal 3 3 7 3 5 3" xfId="30707" xr:uid="{00000000-0005-0000-0000-0000DA770000}"/>
    <cellStyle name="Normal 3 3 7 3 6" xfId="30708" xr:uid="{00000000-0005-0000-0000-0000DB770000}"/>
    <cellStyle name="Normal 3 3 7 3 6 2" xfId="30709" xr:uid="{00000000-0005-0000-0000-0000DC770000}"/>
    <cellStyle name="Normal 3 3 7 3 7" xfId="30710" xr:uid="{00000000-0005-0000-0000-0000DD770000}"/>
    <cellStyle name="Normal 3 3 7 3 7 2" xfId="30711" xr:uid="{00000000-0005-0000-0000-0000DE770000}"/>
    <cellStyle name="Normal 3 3 7 3 8" xfId="30712" xr:uid="{00000000-0005-0000-0000-0000DF770000}"/>
    <cellStyle name="Normal 3 3 7 4" xfId="30713" xr:uid="{00000000-0005-0000-0000-0000E0770000}"/>
    <cellStyle name="Normal 3 3 7 4 2" xfId="30714" xr:uid="{00000000-0005-0000-0000-0000E1770000}"/>
    <cellStyle name="Normal 3 3 7 4 2 2" xfId="30715" xr:uid="{00000000-0005-0000-0000-0000E2770000}"/>
    <cellStyle name="Normal 3 3 7 4 2 2 2" xfId="30716" xr:uid="{00000000-0005-0000-0000-0000E3770000}"/>
    <cellStyle name="Normal 3 3 7 4 2 2 2 2" xfId="30717" xr:uid="{00000000-0005-0000-0000-0000E4770000}"/>
    <cellStyle name="Normal 3 3 7 4 2 2 3" xfId="30718" xr:uid="{00000000-0005-0000-0000-0000E5770000}"/>
    <cellStyle name="Normal 3 3 7 4 2 3" xfId="30719" xr:uid="{00000000-0005-0000-0000-0000E6770000}"/>
    <cellStyle name="Normal 3 3 7 4 2 3 2" xfId="30720" xr:uid="{00000000-0005-0000-0000-0000E7770000}"/>
    <cellStyle name="Normal 3 3 7 4 2 4" xfId="30721" xr:uid="{00000000-0005-0000-0000-0000E8770000}"/>
    <cellStyle name="Normal 3 3 7 4 3" xfId="30722" xr:uid="{00000000-0005-0000-0000-0000E9770000}"/>
    <cellStyle name="Normal 3 3 7 4 3 2" xfId="30723" xr:uid="{00000000-0005-0000-0000-0000EA770000}"/>
    <cellStyle name="Normal 3 3 7 4 3 2 2" xfId="30724" xr:uid="{00000000-0005-0000-0000-0000EB770000}"/>
    <cellStyle name="Normal 3 3 7 4 3 3" xfId="30725" xr:uid="{00000000-0005-0000-0000-0000EC770000}"/>
    <cellStyle name="Normal 3 3 7 4 4" xfId="30726" xr:uid="{00000000-0005-0000-0000-0000ED770000}"/>
    <cellStyle name="Normal 3 3 7 4 4 2" xfId="30727" xr:uid="{00000000-0005-0000-0000-0000EE770000}"/>
    <cellStyle name="Normal 3 3 7 4 5" xfId="30728" xr:uid="{00000000-0005-0000-0000-0000EF770000}"/>
    <cellStyle name="Normal 3 3 7 5" xfId="30729" xr:uid="{00000000-0005-0000-0000-0000F0770000}"/>
    <cellStyle name="Normal 3 3 7 5 2" xfId="30730" xr:uid="{00000000-0005-0000-0000-0000F1770000}"/>
    <cellStyle name="Normal 3 3 7 5 2 2" xfId="30731" xr:uid="{00000000-0005-0000-0000-0000F2770000}"/>
    <cellStyle name="Normal 3 3 7 5 2 2 2" xfId="30732" xr:uid="{00000000-0005-0000-0000-0000F3770000}"/>
    <cellStyle name="Normal 3 3 7 5 2 3" xfId="30733" xr:uid="{00000000-0005-0000-0000-0000F4770000}"/>
    <cellStyle name="Normal 3 3 7 5 3" xfId="30734" xr:uid="{00000000-0005-0000-0000-0000F5770000}"/>
    <cellStyle name="Normal 3 3 7 5 3 2" xfId="30735" xr:uid="{00000000-0005-0000-0000-0000F6770000}"/>
    <cellStyle name="Normal 3 3 7 5 4" xfId="30736" xr:uid="{00000000-0005-0000-0000-0000F7770000}"/>
    <cellStyle name="Normal 3 3 7 6" xfId="30737" xr:uid="{00000000-0005-0000-0000-0000F8770000}"/>
    <cellStyle name="Normal 3 3 7 6 2" xfId="30738" xr:uid="{00000000-0005-0000-0000-0000F9770000}"/>
    <cellStyle name="Normal 3 3 7 6 2 2" xfId="30739" xr:uid="{00000000-0005-0000-0000-0000FA770000}"/>
    <cellStyle name="Normal 3 3 7 6 2 2 2" xfId="30740" xr:uid="{00000000-0005-0000-0000-0000FB770000}"/>
    <cellStyle name="Normal 3 3 7 6 2 3" xfId="30741" xr:uid="{00000000-0005-0000-0000-0000FC770000}"/>
    <cellStyle name="Normal 3 3 7 6 3" xfId="30742" xr:uid="{00000000-0005-0000-0000-0000FD770000}"/>
    <cellStyle name="Normal 3 3 7 6 3 2" xfId="30743" xr:uid="{00000000-0005-0000-0000-0000FE770000}"/>
    <cellStyle name="Normal 3 3 7 6 4" xfId="30744" xr:uid="{00000000-0005-0000-0000-0000FF770000}"/>
    <cellStyle name="Normal 3 3 7 7" xfId="30745" xr:uid="{00000000-0005-0000-0000-000000780000}"/>
    <cellStyle name="Normal 3 3 7 7 2" xfId="30746" xr:uid="{00000000-0005-0000-0000-000001780000}"/>
    <cellStyle name="Normal 3 3 7 7 2 2" xfId="30747" xr:uid="{00000000-0005-0000-0000-000002780000}"/>
    <cellStyle name="Normal 3 3 7 7 3" xfId="30748" xr:uid="{00000000-0005-0000-0000-000003780000}"/>
    <cellStyle name="Normal 3 3 7 8" xfId="30749" xr:uid="{00000000-0005-0000-0000-000004780000}"/>
    <cellStyle name="Normal 3 3 7 8 2" xfId="30750" xr:uid="{00000000-0005-0000-0000-000005780000}"/>
    <cellStyle name="Normal 3 3 7 9" xfId="30751" xr:uid="{00000000-0005-0000-0000-000006780000}"/>
    <cellStyle name="Normal 3 3 7 9 2" xfId="30752" xr:uid="{00000000-0005-0000-0000-000007780000}"/>
    <cellStyle name="Normal 3 3 8" xfId="30753" xr:uid="{00000000-0005-0000-0000-000008780000}"/>
    <cellStyle name="Normal 3 3 8 2" xfId="30754" xr:uid="{00000000-0005-0000-0000-000009780000}"/>
    <cellStyle name="Normal 3 3 8 2 2" xfId="30755" xr:uid="{00000000-0005-0000-0000-00000A780000}"/>
    <cellStyle name="Normal 3 3 8 2 2 2" xfId="30756" xr:uid="{00000000-0005-0000-0000-00000B780000}"/>
    <cellStyle name="Normal 3 3 8 2 2 2 2" xfId="30757" xr:uid="{00000000-0005-0000-0000-00000C780000}"/>
    <cellStyle name="Normal 3 3 8 2 2 2 2 2" xfId="30758" xr:uid="{00000000-0005-0000-0000-00000D780000}"/>
    <cellStyle name="Normal 3 3 8 2 2 2 2 2 2" xfId="30759" xr:uid="{00000000-0005-0000-0000-00000E780000}"/>
    <cellStyle name="Normal 3 3 8 2 2 2 2 3" xfId="30760" xr:uid="{00000000-0005-0000-0000-00000F780000}"/>
    <cellStyle name="Normal 3 3 8 2 2 2 3" xfId="30761" xr:uid="{00000000-0005-0000-0000-000010780000}"/>
    <cellStyle name="Normal 3 3 8 2 2 2 3 2" xfId="30762" xr:uid="{00000000-0005-0000-0000-000011780000}"/>
    <cellStyle name="Normal 3 3 8 2 2 2 4" xfId="30763" xr:uid="{00000000-0005-0000-0000-000012780000}"/>
    <cellStyle name="Normal 3 3 8 2 2 3" xfId="30764" xr:uid="{00000000-0005-0000-0000-000013780000}"/>
    <cellStyle name="Normal 3 3 8 2 2 3 2" xfId="30765" xr:uid="{00000000-0005-0000-0000-000014780000}"/>
    <cellStyle name="Normal 3 3 8 2 2 3 2 2" xfId="30766" xr:uid="{00000000-0005-0000-0000-000015780000}"/>
    <cellStyle name="Normal 3 3 8 2 2 3 3" xfId="30767" xr:uid="{00000000-0005-0000-0000-000016780000}"/>
    <cellStyle name="Normal 3 3 8 2 2 4" xfId="30768" xr:uid="{00000000-0005-0000-0000-000017780000}"/>
    <cellStyle name="Normal 3 3 8 2 2 4 2" xfId="30769" xr:uid="{00000000-0005-0000-0000-000018780000}"/>
    <cellStyle name="Normal 3 3 8 2 2 5" xfId="30770" xr:uid="{00000000-0005-0000-0000-000019780000}"/>
    <cellStyle name="Normal 3 3 8 2 3" xfId="30771" xr:uid="{00000000-0005-0000-0000-00001A780000}"/>
    <cellStyle name="Normal 3 3 8 2 3 2" xfId="30772" xr:uid="{00000000-0005-0000-0000-00001B780000}"/>
    <cellStyle name="Normal 3 3 8 2 3 2 2" xfId="30773" xr:uid="{00000000-0005-0000-0000-00001C780000}"/>
    <cellStyle name="Normal 3 3 8 2 3 2 2 2" xfId="30774" xr:uid="{00000000-0005-0000-0000-00001D780000}"/>
    <cellStyle name="Normal 3 3 8 2 3 2 3" xfId="30775" xr:uid="{00000000-0005-0000-0000-00001E780000}"/>
    <cellStyle name="Normal 3 3 8 2 3 3" xfId="30776" xr:uid="{00000000-0005-0000-0000-00001F780000}"/>
    <cellStyle name="Normal 3 3 8 2 3 3 2" xfId="30777" xr:uid="{00000000-0005-0000-0000-000020780000}"/>
    <cellStyle name="Normal 3 3 8 2 3 4" xfId="30778" xr:uid="{00000000-0005-0000-0000-000021780000}"/>
    <cellStyle name="Normal 3 3 8 2 4" xfId="30779" xr:uid="{00000000-0005-0000-0000-000022780000}"/>
    <cellStyle name="Normal 3 3 8 2 4 2" xfId="30780" xr:uid="{00000000-0005-0000-0000-000023780000}"/>
    <cellStyle name="Normal 3 3 8 2 4 2 2" xfId="30781" xr:uid="{00000000-0005-0000-0000-000024780000}"/>
    <cellStyle name="Normal 3 3 8 2 4 2 2 2" xfId="30782" xr:uid="{00000000-0005-0000-0000-000025780000}"/>
    <cellStyle name="Normal 3 3 8 2 4 2 3" xfId="30783" xr:uid="{00000000-0005-0000-0000-000026780000}"/>
    <cellStyle name="Normal 3 3 8 2 4 3" xfId="30784" xr:uid="{00000000-0005-0000-0000-000027780000}"/>
    <cellStyle name="Normal 3 3 8 2 4 3 2" xfId="30785" xr:uid="{00000000-0005-0000-0000-000028780000}"/>
    <cellStyle name="Normal 3 3 8 2 4 4" xfId="30786" xr:uid="{00000000-0005-0000-0000-000029780000}"/>
    <cellStyle name="Normal 3 3 8 2 5" xfId="30787" xr:uid="{00000000-0005-0000-0000-00002A780000}"/>
    <cellStyle name="Normal 3 3 8 2 5 2" xfId="30788" xr:uid="{00000000-0005-0000-0000-00002B780000}"/>
    <cellStyle name="Normal 3 3 8 2 5 2 2" xfId="30789" xr:uid="{00000000-0005-0000-0000-00002C780000}"/>
    <cellStyle name="Normal 3 3 8 2 5 3" xfId="30790" xr:uid="{00000000-0005-0000-0000-00002D780000}"/>
    <cellStyle name="Normal 3 3 8 2 6" xfId="30791" xr:uid="{00000000-0005-0000-0000-00002E780000}"/>
    <cellStyle name="Normal 3 3 8 2 6 2" xfId="30792" xr:uid="{00000000-0005-0000-0000-00002F780000}"/>
    <cellStyle name="Normal 3 3 8 2 7" xfId="30793" xr:uid="{00000000-0005-0000-0000-000030780000}"/>
    <cellStyle name="Normal 3 3 8 2 7 2" xfId="30794" xr:uid="{00000000-0005-0000-0000-000031780000}"/>
    <cellStyle name="Normal 3 3 8 2 8" xfId="30795" xr:uid="{00000000-0005-0000-0000-000032780000}"/>
    <cellStyle name="Normal 3 3 8 3" xfId="30796" xr:uid="{00000000-0005-0000-0000-000033780000}"/>
    <cellStyle name="Normal 3 3 8 3 2" xfId="30797" xr:uid="{00000000-0005-0000-0000-000034780000}"/>
    <cellStyle name="Normal 3 3 8 3 2 2" xfId="30798" xr:uid="{00000000-0005-0000-0000-000035780000}"/>
    <cellStyle name="Normal 3 3 8 3 2 2 2" xfId="30799" xr:uid="{00000000-0005-0000-0000-000036780000}"/>
    <cellStyle name="Normal 3 3 8 3 2 2 2 2" xfId="30800" xr:uid="{00000000-0005-0000-0000-000037780000}"/>
    <cellStyle name="Normal 3 3 8 3 2 2 3" xfId="30801" xr:uid="{00000000-0005-0000-0000-000038780000}"/>
    <cellStyle name="Normal 3 3 8 3 2 3" xfId="30802" xr:uid="{00000000-0005-0000-0000-000039780000}"/>
    <cellStyle name="Normal 3 3 8 3 2 3 2" xfId="30803" xr:uid="{00000000-0005-0000-0000-00003A780000}"/>
    <cellStyle name="Normal 3 3 8 3 2 4" xfId="30804" xr:uid="{00000000-0005-0000-0000-00003B780000}"/>
    <cellStyle name="Normal 3 3 8 3 3" xfId="30805" xr:uid="{00000000-0005-0000-0000-00003C780000}"/>
    <cellStyle name="Normal 3 3 8 3 3 2" xfId="30806" xr:uid="{00000000-0005-0000-0000-00003D780000}"/>
    <cellStyle name="Normal 3 3 8 3 3 2 2" xfId="30807" xr:uid="{00000000-0005-0000-0000-00003E780000}"/>
    <cellStyle name="Normal 3 3 8 3 3 3" xfId="30808" xr:uid="{00000000-0005-0000-0000-00003F780000}"/>
    <cellStyle name="Normal 3 3 8 3 4" xfId="30809" xr:uid="{00000000-0005-0000-0000-000040780000}"/>
    <cellStyle name="Normal 3 3 8 3 4 2" xfId="30810" xr:uid="{00000000-0005-0000-0000-000041780000}"/>
    <cellStyle name="Normal 3 3 8 3 5" xfId="30811" xr:uid="{00000000-0005-0000-0000-000042780000}"/>
    <cellStyle name="Normal 3 3 8 4" xfId="30812" xr:uid="{00000000-0005-0000-0000-000043780000}"/>
    <cellStyle name="Normal 3 3 8 4 2" xfId="30813" xr:uid="{00000000-0005-0000-0000-000044780000}"/>
    <cellStyle name="Normal 3 3 8 4 2 2" xfId="30814" xr:uid="{00000000-0005-0000-0000-000045780000}"/>
    <cellStyle name="Normal 3 3 8 4 2 2 2" xfId="30815" xr:uid="{00000000-0005-0000-0000-000046780000}"/>
    <cellStyle name="Normal 3 3 8 4 2 3" xfId="30816" xr:uid="{00000000-0005-0000-0000-000047780000}"/>
    <cellStyle name="Normal 3 3 8 4 3" xfId="30817" xr:uid="{00000000-0005-0000-0000-000048780000}"/>
    <cellStyle name="Normal 3 3 8 4 3 2" xfId="30818" xr:uid="{00000000-0005-0000-0000-000049780000}"/>
    <cellStyle name="Normal 3 3 8 4 4" xfId="30819" xr:uid="{00000000-0005-0000-0000-00004A780000}"/>
    <cellStyle name="Normal 3 3 8 5" xfId="30820" xr:uid="{00000000-0005-0000-0000-00004B780000}"/>
    <cellStyle name="Normal 3 3 8 5 2" xfId="30821" xr:uid="{00000000-0005-0000-0000-00004C780000}"/>
    <cellStyle name="Normal 3 3 8 5 2 2" xfId="30822" xr:uid="{00000000-0005-0000-0000-00004D780000}"/>
    <cellStyle name="Normal 3 3 8 5 2 2 2" xfId="30823" xr:uid="{00000000-0005-0000-0000-00004E780000}"/>
    <cellStyle name="Normal 3 3 8 5 2 3" xfId="30824" xr:uid="{00000000-0005-0000-0000-00004F780000}"/>
    <cellStyle name="Normal 3 3 8 5 3" xfId="30825" xr:uid="{00000000-0005-0000-0000-000050780000}"/>
    <cellStyle name="Normal 3 3 8 5 3 2" xfId="30826" xr:uid="{00000000-0005-0000-0000-000051780000}"/>
    <cellStyle name="Normal 3 3 8 5 4" xfId="30827" xr:uid="{00000000-0005-0000-0000-000052780000}"/>
    <cellStyle name="Normal 3 3 8 6" xfId="30828" xr:uid="{00000000-0005-0000-0000-000053780000}"/>
    <cellStyle name="Normal 3 3 8 6 2" xfId="30829" xr:uid="{00000000-0005-0000-0000-000054780000}"/>
    <cellStyle name="Normal 3 3 8 6 2 2" xfId="30830" xr:uid="{00000000-0005-0000-0000-000055780000}"/>
    <cellStyle name="Normal 3 3 8 6 3" xfId="30831" xr:uid="{00000000-0005-0000-0000-000056780000}"/>
    <cellStyle name="Normal 3 3 8 7" xfId="30832" xr:uid="{00000000-0005-0000-0000-000057780000}"/>
    <cellStyle name="Normal 3 3 8 7 2" xfId="30833" xr:uid="{00000000-0005-0000-0000-000058780000}"/>
    <cellStyle name="Normal 3 3 8 8" xfId="30834" xr:uid="{00000000-0005-0000-0000-000059780000}"/>
    <cellStyle name="Normal 3 3 8 8 2" xfId="30835" xr:uid="{00000000-0005-0000-0000-00005A780000}"/>
    <cellStyle name="Normal 3 3 8 9" xfId="30836" xr:uid="{00000000-0005-0000-0000-00005B780000}"/>
    <cellStyle name="Normal 3 3 9" xfId="30837" xr:uid="{00000000-0005-0000-0000-00005C780000}"/>
    <cellStyle name="Normal 3 3 9 2" xfId="30838" xr:uid="{00000000-0005-0000-0000-00005D780000}"/>
    <cellStyle name="Normal 3 3 9 2 2" xfId="30839" xr:uid="{00000000-0005-0000-0000-00005E780000}"/>
    <cellStyle name="Normal 3 3 9 2 2 2" xfId="30840" xr:uid="{00000000-0005-0000-0000-00005F780000}"/>
    <cellStyle name="Normal 3 3 9 2 2 2 2" xfId="30841" xr:uid="{00000000-0005-0000-0000-000060780000}"/>
    <cellStyle name="Normal 3 3 9 2 2 2 2 2" xfId="30842" xr:uid="{00000000-0005-0000-0000-000061780000}"/>
    <cellStyle name="Normal 3 3 9 2 2 2 3" xfId="30843" xr:uid="{00000000-0005-0000-0000-000062780000}"/>
    <cellStyle name="Normal 3 3 9 2 2 3" xfId="30844" xr:uid="{00000000-0005-0000-0000-000063780000}"/>
    <cellStyle name="Normal 3 3 9 2 2 3 2" xfId="30845" xr:uid="{00000000-0005-0000-0000-000064780000}"/>
    <cellStyle name="Normal 3 3 9 2 2 4" xfId="30846" xr:uid="{00000000-0005-0000-0000-000065780000}"/>
    <cellStyle name="Normal 3 3 9 2 3" xfId="30847" xr:uid="{00000000-0005-0000-0000-000066780000}"/>
    <cellStyle name="Normal 3 3 9 2 3 2" xfId="30848" xr:uid="{00000000-0005-0000-0000-000067780000}"/>
    <cellStyle name="Normal 3 3 9 2 3 2 2" xfId="30849" xr:uid="{00000000-0005-0000-0000-000068780000}"/>
    <cellStyle name="Normal 3 3 9 2 3 3" xfId="30850" xr:uid="{00000000-0005-0000-0000-000069780000}"/>
    <cellStyle name="Normal 3 3 9 2 4" xfId="30851" xr:uid="{00000000-0005-0000-0000-00006A780000}"/>
    <cellStyle name="Normal 3 3 9 2 4 2" xfId="30852" xr:uid="{00000000-0005-0000-0000-00006B780000}"/>
    <cellStyle name="Normal 3 3 9 2 5" xfId="30853" xr:uid="{00000000-0005-0000-0000-00006C780000}"/>
    <cellStyle name="Normal 3 3 9 3" xfId="30854" xr:uid="{00000000-0005-0000-0000-00006D780000}"/>
    <cellStyle name="Normal 3 3 9 3 2" xfId="30855" xr:uid="{00000000-0005-0000-0000-00006E780000}"/>
    <cellStyle name="Normal 3 3 9 3 2 2" xfId="30856" xr:uid="{00000000-0005-0000-0000-00006F780000}"/>
    <cellStyle name="Normal 3 3 9 3 2 2 2" xfId="30857" xr:uid="{00000000-0005-0000-0000-000070780000}"/>
    <cellStyle name="Normal 3 3 9 3 2 3" xfId="30858" xr:uid="{00000000-0005-0000-0000-000071780000}"/>
    <cellStyle name="Normal 3 3 9 3 3" xfId="30859" xr:uid="{00000000-0005-0000-0000-000072780000}"/>
    <cellStyle name="Normal 3 3 9 3 3 2" xfId="30860" xr:uid="{00000000-0005-0000-0000-000073780000}"/>
    <cellStyle name="Normal 3 3 9 3 4" xfId="30861" xr:uid="{00000000-0005-0000-0000-000074780000}"/>
    <cellStyle name="Normal 3 3 9 4" xfId="30862" xr:uid="{00000000-0005-0000-0000-000075780000}"/>
    <cellStyle name="Normal 3 3 9 4 2" xfId="30863" xr:uid="{00000000-0005-0000-0000-000076780000}"/>
    <cellStyle name="Normal 3 3 9 4 2 2" xfId="30864" xr:uid="{00000000-0005-0000-0000-000077780000}"/>
    <cellStyle name="Normal 3 3 9 4 2 2 2" xfId="30865" xr:uid="{00000000-0005-0000-0000-000078780000}"/>
    <cellStyle name="Normal 3 3 9 4 2 3" xfId="30866" xr:uid="{00000000-0005-0000-0000-000079780000}"/>
    <cellStyle name="Normal 3 3 9 4 3" xfId="30867" xr:uid="{00000000-0005-0000-0000-00007A780000}"/>
    <cellStyle name="Normal 3 3 9 4 3 2" xfId="30868" xr:uid="{00000000-0005-0000-0000-00007B780000}"/>
    <cellStyle name="Normal 3 3 9 4 4" xfId="30869" xr:uid="{00000000-0005-0000-0000-00007C780000}"/>
    <cellStyle name="Normal 3 3 9 5" xfId="30870" xr:uid="{00000000-0005-0000-0000-00007D780000}"/>
    <cellStyle name="Normal 3 3 9 5 2" xfId="30871" xr:uid="{00000000-0005-0000-0000-00007E780000}"/>
    <cellStyle name="Normal 3 3 9 5 2 2" xfId="30872" xr:uid="{00000000-0005-0000-0000-00007F780000}"/>
    <cellStyle name="Normal 3 3 9 5 3" xfId="30873" xr:uid="{00000000-0005-0000-0000-000080780000}"/>
    <cellStyle name="Normal 3 3 9 6" xfId="30874" xr:uid="{00000000-0005-0000-0000-000081780000}"/>
    <cellStyle name="Normal 3 3 9 6 2" xfId="30875" xr:uid="{00000000-0005-0000-0000-000082780000}"/>
    <cellStyle name="Normal 3 3 9 7" xfId="30876" xr:uid="{00000000-0005-0000-0000-000083780000}"/>
    <cellStyle name="Normal 3 3 9 7 2" xfId="30877" xr:uid="{00000000-0005-0000-0000-000084780000}"/>
    <cellStyle name="Normal 3 3 9 8" xfId="30878" xr:uid="{00000000-0005-0000-0000-000085780000}"/>
    <cellStyle name="Normal 3 3_Sheet1" xfId="30879" xr:uid="{00000000-0005-0000-0000-000086780000}"/>
    <cellStyle name="Normal 3 30" xfId="30880" xr:uid="{00000000-0005-0000-0000-000087780000}"/>
    <cellStyle name="Normal 3 31" xfId="30881" xr:uid="{00000000-0005-0000-0000-000088780000}"/>
    <cellStyle name="Normal 3 32" xfId="30882" xr:uid="{00000000-0005-0000-0000-000089780000}"/>
    <cellStyle name="Normal 3 33" xfId="30883" xr:uid="{00000000-0005-0000-0000-00008A780000}"/>
    <cellStyle name="Normal 3 34" xfId="30884" xr:uid="{00000000-0005-0000-0000-00008B780000}"/>
    <cellStyle name="Normal 3 4" xfId="33" xr:uid="{00000000-0005-0000-0000-00008C780000}"/>
    <cellStyle name="Normal 3 4 10" xfId="30885" xr:uid="{00000000-0005-0000-0000-00008D780000}"/>
    <cellStyle name="Normal 3 4 10 2" xfId="30886" xr:uid="{00000000-0005-0000-0000-00008E780000}"/>
    <cellStyle name="Normal 3 4 10 2 2" xfId="30887" xr:uid="{00000000-0005-0000-0000-00008F780000}"/>
    <cellStyle name="Normal 3 4 10 2 2 2" xfId="30888" xr:uid="{00000000-0005-0000-0000-000090780000}"/>
    <cellStyle name="Normal 3 4 10 2 2 2 2" xfId="30889" xr:uid="{00000000-0005-0000-0000-000091780000}"/>
    <cellStyle name="Normal 3 4 10 2 2 2 2 2" xfId="30890" xr:uid="{00000000-0005-0000-0000-000092780000}"/>
    <cellStyle name="Normal 3 4 10 2 2 2 3" xfId="30891" xr:uid="{00000000-0005-0000-0000-000093780000}"/>
    <cellStyle name="Normal 3 4 10 2 2 3" xfId="30892" xr:uid="{00000000-0005-0000-0000-000094780000}"/>
    <cellStyle name="Normal 3 4 10 2 2 3 2" xfId="30893" xr:uid="{00000000-0005-0000-0000-000095780000}"/>
    <cellStyle name="Normal 3 4 10 2 2 4" xfId="30894" xr:uid="{00000000-0005-0000-0000-000096780000}"/>
    <cellStyle name="Normal 3 4 10 2 3" xfId="30895" xr:uid="{00000000-0005-0000-0000-000097780000}"/>
    <cellStyle name="Normal 3 4 10 2 3 2" xfId="30896" xr:uid="{00000000-0005-0000-0000-000098780000}"/>
    <cellStyle name="Normal 3 4 10 2 3 2 2" xfId="30897" xr:uid="{00000000-0005-0000-0000-000099780000}"/>
    <cellStyle name="Normal 3 4 10 2 3 3" xfId="30898" xr:uid="{00000000-0005-0000-0000-00009A780000}"/>
    <cellStyle name="Normal 3 4 10 2 4" xfId="30899" xr:uid="{00000000-0005-0000-0000-00009B780000}"/>
    <cellStyle name="Normal 3 4 10 2 4 2" xfId="30900" xr:uid="{00000000-0005-0000-0000-00009C780000}"/>
    <cellStyle name="Normal 3 4 10 2 5" xfId="30901" xr:uid="{00000000-0005-0000-0000-00009D780000}"/>
    <cellStyle name="Normal 3 4 10 3" xfId="30902" xr:uid="{00000000-0005-0000-0000-00009E780000}"/>
    <cellStyle name="Normal 3 4 10 3 2" xfId="30903" xr:uid="{00000000-0005-0000-0000-00009F780000}"/>
    <cellStyle name="Normal 3 4 10 3 2 2" xfId="30904" xr:uid="{00000000-0005-0000-0000-0000A0780000}"/>
    <cellStyle name="Normal 3 4 10 3 2 2 2" xfId="30905" xr:uid="{00000000-0005-0000-0000-0000A1780000}"/>
    <cellStyle name="Normal 3 4 10 3 2 3" xfId="30906" xr:uid="{00000000-0005-0000-0000-0000A2780000}"/>
    <cellStyle name="Normal 3 4 10 3 3" xfId="30907" xr:uid="{00000000-0005-0000-0000-0000A3780000}"/>
    <cellStyle name="Normal 3 4 10 3 3 2" xfId="30908" xr:uid="{00000000-0005-0000-0000-0000A4780000}"/>
    <cellStyle name="Normal 3 4 10 3 4" xfId="30909" xr:uid="{00000000-0005-0000-0000-0000A5780000}"/>
    <cellStyle name="Normal 3 4 10 4" xfId="30910" xr:uid="{00000000-0005-0000-0000-0000A6780000}"/>
    <cellStyle name="Normal 3 4 10 4 2" xfId="30911" xr:uid="{00000000-0005-0000-0000-0000A7780000}"/>
    <cellStyle name="Normal 3 4 10 4 2 2" xfId="30912" xr:uid="{00000000-0005-0000-0000-0000A8780000}"/>
    <cellStyle name="Normal 3 4 10 4 3" xfId="30913" xr:uid="{00000000-0005-0000-0000-0000A9780000}"/>
    <cellStyle name="Normal 3 4 10 5" xfId="30914" xr:uid="{00000000-0005-0000-0000-0000AA780000}"/>
    <cellStyle name="Normal 3 4 10 5 2" xfId="30915" xr:uid="{00000000-0005-0000-0000-0000AB780000}"/>
    <cellStyle name="Normal 3 4 10 6" xfId="30916" xr:uid="{00000000-0005-0000-0000-0000AC780000}"/>
    <cellStyle name="Normal 3 4 11" xfId="30917" xr:uid="{00000000-0005-0000-0000-0000AD780000}"/>
    <cellStyle name="Normal 3 4 11 2" xfId="30918" xr:uid="{00000000-0005-0000-0000-0000AE780000}"/>
    <cellStyle name="Normal 3 4 11 2 2" xfId="30919" xr:uid="{00000000-0005-0000-0000-0000AF780000}"/>
    <cellStyle name="Normal 3 4 11 2 2 2" xfId="30920" xr:uid="{00000000-0005-0000-0000-0000B0780000}"/>
    <cellStyle name="Normal 3 4 11 2 2 2 2" xfId="30921" xr:uid="{00000000-0005-0000-0000-0000B1780000}"/>
    <cellStyle name="Normal 3 4 11 2 2 2 2 2" xfId="30922" xr:uid="{00000000-0005-0000-0000-0000B2780000}"/>
    <cellStyle name="Normal 3 4 11 2 2 2 3" xfId="30923" xr:uid="{00000000-0005-0000-0000-0000B3780000}"/>
    <cellStyle name="Normal 3 4 11 2 2 3" xfId="30924" xr:uid="{00000000-0005-0000-0000-0000B4780000}"/>
    <cellStyle name="Normal 3 4 11 2 2 3 2" xfId="30925" xr:uid="{00000000-0005-0000-0000-0000B5780000}"/>
    <cellStyle name="Normal 3 4 11 2 2 4" xfId="30926" xr:uid="{00000000-0005-0000-0000-0000B6780000}"/>
    <cellStyle name="Normal 3 4 11 2 3" xfId="30927" xr:uid="{00000000-0005-0000-0000-0000B7780000}"/>
    <cellStyle name="Normal 3 4 11 2 3 2" xfId="30928" xr:uid="{00000000-0005-0000-0000-0000B8780000}"/>
    <cellStyle name="Normal 3 4 11 2 3 2 2" xfId="30929" xr:uid="{00000000-0005-0000-0000-0000B9780000}"/>
    <cellStyle name="Normal 3 4 11 2 3 3" xfId="30930" xr:uid="{00000000-0005-0000-0000-0000BA780000}"/>
    <cellStyle name="Normal 3 4 11 2 4" xfId="30931" xr:uid="{00000000-0005-0000-0000-0000BB780000}"/>
    <cellStyle name="Normal 3 4 11 2 4 2" xfId="30932" xr:uid="{00000000-0005-0000-0000-0000BC780000}"/>
    <cellStyle name="Normal 3 4 11 2 5" xfId="30933" xr:uid="{00000000-0005-0000-0000-0000BD780000}"/>
    <cellStyle name="Normal 3 4 11 3" xfId="30934" xr:uid="{00000000-0005-0000-0000-0000BE780000}"/>
    <cellStyle name="Normal 3 4 11 3 2" xfId="30935" xr:uid="{00000000-0005-0000-0000-0000BF780000}"/>
    <cellStyle name="Normal 3 4 11 3 2 2" xfId="30936" xr:uid="{00000000-0005-0000-0000-0000C0780000}"/>
    <cellStyle name="Normal 3 4 11 3 2 2 2" xfId="30937" xr:uid="{00000000-0005-0000-0000-0000C1780000}"/>
    <cellStyle name="Normal 3 4 11 3 2 3" xfId="30938" xr:uid="{00000000-0005-0000-0000-0000C2780000}"/>
    <cellStyle name="Normal 3 4 11 3 3" xfId="30939" xr:uid="{00000000-0005-0000-0000-0000C3780000}"/>
    <cellStyle name="Normal 3 4 11 3 3 2" xfId="30940" xr:uid="{00000000-0005-0000-0000-0000C4780000}"/>
    <cellStyle name="Normal 3 4 11 3 4" xfId="30941" xr:uid="{00000000-0005-0000-0000-0000C5780000}"/>
    <cellStyle name="Normal 3 4 11 4" xfId="30942" xr:uid="{00000000-0005-0000-0000-0000C6780000}"/>
    <cellStyle name="Normal 3 4 11 4 2" xfId="30943" xr:uid="{00000000-0005-0000-0000-0000C7780000}"/>
    <cellStyle name="Normal 3 4 11 4 2 2" xfId="30944" xr:uid="{00000000-0005-0000-0000-0000C8780000}"/>
    <cellStyle name="Normal 3 4 11 4 3" xfId="30945" xr:uid="{00000000-0005-0000-0000-0000C9780000}"/>
    <cellStyle name="Normal 3 4 11 5" xfId="30946" xr:uid="{00000000-0005-0000-0000-0000CA780000}"/>
    <cellStyle name="Normal 3 4 11 5 2" xfId="30947" xr:uid="{00000000-0005-0000-0000-0000CB780000}"/>
    <cellStyle name="Normal 3 4 11 6" xfId="30948" xr:uid="{00000000-0005-0000-0000-0000CC780000}"/>
    <cellStyle name="Normal 3 4 12" xfId="30949" xr:uid="{00000000-0005-0000-0000-0000CD780000}"/>
    <cellStyle name="Normal 3 4 12 2" xfId="30950" xr:uid="{00000000-0005-0000-0000-0000CE780000}"/>
    <cellStyle name="Normal 3 4 12 2 2" xfId="30951" xr:uid="{00000000-0005-0000-0000-0000CF780000}"/>
    <cellStyle name="Normal 3 4 12 2 2 2" xfId="30952" xr:uid="{00000000-0005-0000-0000-0000D0780000}"/>
    <cellStyle name="Normal 3 4 12 2 2 2 2" xfId="30953" xr:uid="{00000000-0005-0000-0000-0000D1780000}"/>
    <cellStyle name="Normal 3 4 12 2 2 3" xfId="30954" xr:uid="{00000000-0005-0000-0000-0000D2780000}"/>
    <cellStyle name="Normal 3 4 12 2 3" xfId="30955" xr:uid="{00000000-0005-0000-0000-0000D3780000}"/>
    <cellStyle name="Normal 3 4 12 2 3 2" xfId="30956" xr:uid="{00000000-0005-0000-0000-0000D4780000}"/>
    <cellStyle name="Normal 3 4 12 2 4" xfId="30957" xr:uid="{00000000-0005-0000-0000-0000D5780000}"/>
    <cellStyle name="Normal 3 4 12 3" xfId="30958" xr:uid="{00000000-0005-0000-0000-0000D6780000}"/>
    <cellStyle name="Normal 3 4 12 3 2" xfId="30959" xr:uid="{00000000-0005-0000-0000-0000D7780000}"/>
    <cellStyle name="Normal 3 4 12 3 2 2" xfId="30960" xr:uid="{00000000-0005-0000-0000-0000D8780000}"/>
    <cellStyle name="Normal 3 4 12 3 3" xfId="30961" xr:uid="{00000000-0005-0000-0000-0000D9780000}"/>
    <cellStyle name="Normal 3 4 12 4" xfId="30962" xr:uid="{00000000-0005-0000-0000-0000DA780000}"/>
    <cellStyle name="Normal 3 4 12 4 2" xfId="30963" xr:uid="{00000000-0005-0000-0000-0000DB780000}"/>
    <cellStyle name="Normal 3 4 12 5" xfId="30964" xr:uid="{00000000-0005-0000-0000-0000DC780000}"/>
    <cellStyle name="Normal 3 4 13" xfId="30965" xr:uid="{00000000-0005-0000-0000-0000DD780000}"/>
    <cellStyle name="Normal 3 4 13 2" xfId="30966" xr:uid="{00000000-0005-0000-0000-0000DE780000}"/>
    <cellStyle name="Normal 3 4 13 2 2" xfId="30967" xr:uid="{00000000-0005-0000-0000-0000DF780000}"/>
    <cellStyle name="Normal 3 4 13 2 2 2" xfId="30968" xr:uid="{00000000-0005-0000-0000-0000E0780000}"/>
    <cellStyle name="Normal 3 4 13 2 3" xfId="30969" xr:uid="{00000000-0005-0000-0000-0000E1780000}"/>
    <cellStyle name="Normal 3 4 13 3" xfId="30970" xr:uid="{00000000-0005-0000-0000-0000E2780000}"/>
    <cellStyle name="Normal 3 4 13 3 2" xfId="30971" xr:uid="{00000000-0005-0000-0000-0000E3780000}"/>
    <cellStyle name="Normal 3 4 13 4" xfId="30972" xr:uid="{00000000-0005-0000-0000-0000E4780000}"/>
    <cellStyle name="Normal 3 4 14" xfId="30973" xr:uid="{00000000-0005-0000-0000-0000E5780000}"/>
    <cellStyle name="Normal 3 4 14 2" xfId="30974" xr:uid="{00000000-0005-0000-0000-0000E6780000}"/>
    <cellStyle name="Normal 3 4 14 2 2" xfId="30975" xr:uid="{00000000-0005-0000-0000-0000E7780000}"/>
    <cellStyle name="Normal 3 4 14 2 2 2" xfId="30976" xr:uid="{00000000-0005-0000-0000-0000E8780000}"/>
    <cellStyle name="Normal 3 4 14 2 3" xfId="30977" xr:uid="{00000000-0005-0000-0000-0000E9780000}"/>
    <cellStyle name="Normal 3 4 14 3" xfId="30978" xr:uid="{00000000-0005-0000-0000-0000EA780000}"/>
    <cellStyle name="Normal 3 4 14 3 2" xfId="30979" xr:uid="{00000000-0005-0000-0000-0000EB780000}"/>
    <cellStyle name="Normal 3 4 14 4" xfId="30980" xr:uid="{00000000-0005-0000-0000-0000EC780000}"/>
    <cellStyle name="Normal 3 4 15" xfId="30981" xr:uid="{00000000-0005-0000-0000-0000ED780000}"/>
    <cellStyle name="Normal 3 4 15 2" xfId="30982" xr:uid="{00000000-0005-0000-0000-0000EE780000}"/>
    <cellStyle name="Normal 3 4 15 2 2" xfId="30983" xr:uid="{00000000-0005-0000-0000-0000EF780000}"/>
    <cellStyle name="Normal 3 4 15 2 2 2" xfId="30984" xr:uid="{00000000-0005-0000-0000-0000F0780000}"/>
    <cellStyle name="Normal 3 4 15 2 3" xfId="30985" xr:uid="{00000000-0005-0000-0000-0000F1780000}"/>
    <cellStyle name="Normal 3 4 15 3" xfId="30986" xr:uid="{00000000-0005-0000-0000-0000F2780000}"/>
    <cellStyle name="Normal 3 4 15 3 2" xfId="30987" xr:uid="{00000000-0005-0000-0000-0000F3780000}"/>
    <cellStyle name="Normal 3 4 15 4" xfId="30988" xr:uid="{00000000-0005-0000-0000-0000F4780000}"/>
    <cellStyle name="Normal 3 4 16" xfId="30989" xr:uid="{00000000-0005-0000-0000-0000F5780000}"/>
    <cellStyle name="Normal 3 4 16 2" xfId="30990" xr:uid="{00000000-0005-0000-0000-0000F6780000}"/>
    <cellStyle name="Normal 3 4 16 2 2" xfId="30991" xr:uid="{00000000-0005-0000-0000-0000F7780000}"/>
    <cellStyle name="Normal 3 4 16 3" xfId="30992" xr:uid="{00000000-0005-0000-0000-0000F8780000}"/>
    <cellStyle name="Normal 3 4 17" xfId="30993" xr:uid="{00000000-0005-0000-0000-0000F9780000}"/>
    <cellStyle name="Normal 3 4 17 2" xfId="30994" xr:uid="{00000000-0005-0000-0000-0000FA780000}"/>
    <cellStyle name="Normal 3 4 18" xfId="30995" xr:uid="{00000000-0005-0000-0000-0000FB780000}"/>
    <cellStyle name="Normal 3 4 18 2" xfId="30996" xr:uid="{00000000-0005-0000-0000-0000FC780000}"/>
    <cellStyle name="Normal 3 4 19" xfId="30997" xr:uid="{00000000-0005-0000-0000-0000FD780000}"/>
    <cellStyle name="Normal 3 4 2" xfId="50" xr:uid="{00000000-0005-0000-0000-0000FE780000}"/>
    <cellStyle name="Normal 3 4 2 10" xfId="30998" xr:uid="{00000000-0005-0000-0000-0000FF780000}"/>
    <cellStyle name="Normal 3 4 2 10 2" xfId="30999" xr:uid="{00000000-0005-0000-0000-000000790000}"/>
    <cellStyle name="Normal 3 4 2 10 2 2" xfId="31000" xr:uid="{00000000-0005-0000-0000-000001790000}"/>
    <cellStyle name="Normal 3 4 2 10 2 2 2" xfId="31001" xr:uid="{00000000-0005-0000-0000-000002790000}"/>
    <cellStyle name="Normal 3 4 2 10 2 2 2 2" xfId="31002" xr:uid="{00000000-0005-0000-0000-000003790000}"/>
    <cellStyle name="Normal 3 4 2 10 2 2 2 2 2" xfId="31003" xr:uid="{00000000-0005-0000-0000-000004790000}"/>
    <cellStyle name="Normal 3 4 2 10 2 2 2 3" xfId="31004" xr:uid="{00000000-0005-0000-0000-000005790000}"/>
    <cellStyle name="Normal 3 4 2 10 2 2 3" xfId="31005" xr:uid="{00000000-0005-0000-0000-000006790000}"/>
    <cellStyle name="Normal 3 4 2 10 2 2 3 2" xfId="31006" xr:uid="{00000000-0005-0000-0000-000007790000}"/>
    <cellStyle name="Normal 3 4 2 10 2 2 4" xfId="31007" xr:uid="{00000000-0005-0000-0000-000008790000}"/>
    <cellStyle name="Normal 3 4 2 10 2 3" xfId="31008" xr:uid="{00000000-0005-0000-0000-000009790000}"/>
    <cellStyle name="Normal 3 4 2 10 2 3 2" xfId="31009" xr:uid="{00000000-0005-0000-0000-00000A790000}"/>
    <cellStyle name="Normal 3 4 2 10 2 3 2 2" xfId="31010" xr:uid="{00000000-0005-0000-0000-00000B790000}"/>
    <cellStyle name="Normal 3 4 2 10 2 3 3" xfId="31011" xr:uid="{00000000-0005-0000-0000-00000C790000}"/>
    <cellStyle name="Normal 3 4 2 10 2 4" xfId="31012" xr:uid="{00000000-0005-0000-0000-00000D790000}"/>
    <cellStyle name="Normal 3 4 2 10 2 4 2" xfId="31013" xr:uid="{00000000-0005-0000-0000-00000E790000}"/>
    <cellStyle name="Normal 3 4 2 10 2 5" xfId="31014" xr:uid="{00000000-0005-0000-0000-00000F790000}"/>
    <cellStyle name="Normal 3 4 2 10 3" xfId="31015" xr:uid="{00000000-0005-0000-0000-000010790000}"/>
    <cellStyle name="Normal 3 4 2 10 3 2" xfId="31016" xr:uid="{00000000-0005-0000-0000-000011790000}"/>
    <cellStyle name="Normal 3 4 2 10 3 2 2" xfId="31017" xr:uid="{00000000-0005-0000-0000-000012790000}"/>
    <cellStyle name="Normal 3 4 2 10 3 2 2 2" xfId="31018" xr:uid="{00000000-0005-0000-0000-000013790000}"/>
    <cellStyle name="Normal 3 4 2 10 3 2 3" xfId="31019" xr:uid="{00000000-0005-0000-0000-000014790000}"/>
    <cellStyle name="Normal 3 4 2 10 3 3" xfId="31020" xr:uid="{00000000-0005-0000-0000-000015790000}"/>
    <cellStyle name="Normal 3 4 2 10 3 3 2" xfId="31021" xr:uid="{00000000-0005-0000-0000-000016790000}"/>
    <cellStyle name="Normal 3 4 2 10 3 4" xfId="31022" xr:uid="{00000000-0005-0000-0000-000017790000}"/>
    <cellStyle name="Normal 3 4 2 10 4" xfId="31023" xr:uid="{00000000-0005-0000-0000-000018790000}"/>
    <cellStyle name="Normal 3 4 2 10 4 2" xfId="31024" xr:uid="{00000000-0005-0000-0000-000019790000}"/>
    <cellStyle name="Normal 3 4 2 10 4 2 2" xfId="31025" xr:uid="{00000000-0005-0000-0000-00001A790000}"/>
    <cellStyle name="Normal 3 4 2 10 4 3" xfId="31026" xr:uid="{00000000-0005-0000-0000-00001B790000}"/>
    <cellStyle name="Normal 3 4 2 10 5" xfId="31027" xr:uid="{00000000-0005-0000-0000-00001C790000}"/>
    <cellStyle name="Normal 3 4 2 10 5 2" xfId="31028" xr:uid="{00000000-0005-0000-0000-00001D790000}"/>
    <cellStyle name="Normal 3 4 2 10 6" xfId="31029" xr:uid="{00000000-0005-0000-0000-00001E790000}"/>
    <cellStyle name="Normal 3 4 2 11" xfId="31030" xr:uid="{00000000-0005-0000-0000-00001F790000}"/>
    <cellStyle name="Normal 3 4 2 11 2" xfId="31031" xr:uid="{00000000-0005-0000-0000-000020790000}"/>
    <cellStyle name="Normal 3 4 2 11 2 2" xfId="31032" xr:uid="{00000000-0005-0000-0000-000021790000}"/>
    <cellStyle name="Normal 3 4 2 11 2 2 2" xfId="31033" xr:uid="{00000000-0005-0000-0000-000022790000}"/>
    <cellStyle name="Normal 3 4 2 11 2 2 2 2" xfId="31034" xr:uid="{00000000-0005-0000-0000-000023790000}"/>
    <cellStyle name="Normal 3 4 2 11 2 2 3" xfId="31035" xr:uid="{00000000-0005-0000-0000-000024790000}"/>
    <cellStyle name="Normal 3 4 2 11 2 3" xfId="31036" xr:uid="{00000000-0005-0000-0000-000025790000}"/>
    <cellStyle name="Normal 3 4 2 11 2 3 2" xfId="31037" xr:uid="{00000000-0005-0000-0000-000026790000}"/>
    <cellStyle name="Normal 3 4 2 11 2 4" xfId="31038" xr:uid="{00000000-0005-0000-0000-000027790000}"/>
    <cellStyle name="Normal 3 4 2 11 3" xfId="31039" xr:uid="{00000000-0005-0000-0000-000028790000}"/>
    <cellStyle name="Normal 3 4 2 11 3 2" xfId="31040" xr:uid="{00000000-0005-0000-0000-000029790000}"/>
    <cellStyle name="Normal 3 4 2 11 3 2 2" xfId="31041" xr:uid="{00000000-0005-0000-0000-00002A790000}"/>
    <cellStyle name="Normal 3 4 2 11 3 3" xfId="31042" xr:uid="{00000000-0005-0000-0000-00002B790000}"/>
    <cellStyle name="Normal 3 4 2 11 4" xfId="31043" xr:uid="{00000000-0005-0000-0000-00002C790000}"/>
    <cellStyle name="Normal 3 4 2 11 4 2" xfId="31044" xr:uid="{00000000-0005-0000-0000-00002D790000}"/>
    <cellStyle name="Normal 3 4 2 11 5" xfId="31045" xr:uid="{00000000-0005-0000-0000-00002E790000}"/>
    <cellStyle name="Normal 3 4 2 12" xfId="31046" xr:uid="{00000000-0005-0000-0000-00002F790000}"/>
    <cellStyle name="Normal 3 4 2 12 2" xfId="31047" xr:uid="{00000000-0005-0000-0000-000030790000}"/>
    <cellStyle name="Normal 3 4 2 12 2 2" xfId="31048" xr:uid="{00000000-0005-0000-0000-000031790000}"/>
    <cellStyle name="Normal 3 4 2 12 2 2 2" xfId="31049" xr:uid="{00000000-0005-0000-0000-000032790000}"/>
    <cellStyle name="Normal 3 4 2 12 2 3" xfId="31050" xr:uid="{00000000-0005-0000-0000-000033790000}"/>
    <cellStyle name="Normal 3 4 2 12 3" xfId="31051" xr:uid="{00000000-0005-0000-0000-000034790000}"/>
    <cellStyle name="Normal 3 4 2 12 3 2" xfId="31052" xr:uid="{00000000-0005-0000-0000-000035790000}"/>
    <cellStyle name="Normal 3 4 2 12 4" xfId="31053" xr:uid="{00000000-0005-0000-0000-000036790000}"/>
    <cellStyle name="Normal 3 4 2 13" xfId="31054" xr:uid="{00000000-0005-0000-0000-000037790000}"/>
    <cellStyle name="Normal 3 4 2 13 2" xfId="31055" xr:uid="{00000000-0005-0000-0000-000038790000}"/>
    <cellStyle name="Normal 3 4 2 13 2 2" xfId="31056" xr:uid="{00000000-0005-0000-0000-000039790000}"/>
    <cellStyle name="Normal 3 4 2 13 2 2 2" xfId="31057" xr:uid="{00000000-0005-0000-0000-00003A790000}"/>
    <cellStyle name="Normal 3 4 2 13 2 3" xfId="31058" xr:uid="{00000000-0005-0000-0000-00003B790000}"/>
    <cellStyle name="Normal 3 4 2 13 3" xfId="31059" xr:uid="{00000000-0005-0000-0000-00003C790000}"/>
    <cellStyle name="Normal 3 4 2 13 3 2" xfId="31060" xr:uid="{00000000-0005-0000-0000-00003D790000}"/>
    <cellStyle name="Normal 3 4 2 13 4" xfId="31061" xr:uid="{00000000-0005-0000-0000-00003E790000}"/>
    <cellStyle name="Normal 3 4 2 14" xfId="31062" xr:uid="{00000000-0005-0000-0000-00003F790000}"/>
    <cellStyle name="Normal 3 4 2 14 2" xfId="31063" xr:uid="{00000000-0005-0000-0000-000040790000}"/>
    <cellStyle name="Normal 3 4 2 14 2 2" xfId="31064" xr:uid="{00000000-0005-0000-0000-000041790000}"/>
    <cellStyle name="Normal 3 4 2 14 2 2 2" xfId="31065" xr:uid="{00000000-0005-0000-0000-000042790000}"/>
    <cellStyle name="Normal 3 4 2 14 2 3" xfId="31066" xr:uid="{00000000-0005-0000-0000-000043790000}"/>
    <cellStyle name="Normal 3 4 2 14 3" xfId="31067" xr:uid="{00000000-0005-0000-0000-000044790000}"/>
    <cellStyle name="Normal 3 4 2 14 3 2" xfId="31068" xr:uid="{00000000-0005-0000-0000-000045790000}"/>
    <cellStyle name="Normal 3 4 2 14 4" xfId="31069" xr:uid="{00000000-0005-0000-0000-000046790000}"/>
    <cellStyle name="Normal 3 4 2 15" xfId="31070" xr:uid="{00000000-0005-0000-0000-000047790000}"/>
    <cellStyle name="Normal 3 4 2 15 2" xfId="31071" xr:uid="{00000000-0005-0000-0000-000048790000}"/>
    <cellStyle name="Normal 3 4 2 15 2 2" xfId="31072" xr:uid="{00000000-0005-0000-0000-000049790000}"/>
    <cellStyle name="Normal 3 4 2 15 3" xfId="31073" xr:uid="{00000000-0005-0000-0000-00004A790000}"/>
    <cellStyle name="Normal 3 4 2 16" xfId="31074" xr:uid="{00000000-0005-0000-0000-00004B790000}"/>
    <cellStyle name="Normal 3 4 2 16 2" xfId="31075" xr:uid="{00000000-0005-0000-0000-00004C790000}"/>
    <cellStyle name="Normal 3 4 2 17" xfId="31076" xr:uid="{00000000-0005-0000-0000-00004D790000}"/>
    <cellStyle name="Normal 3 4 2 17 2" xfId="31077" xr:uid="{00000000-0005-0000-0000-00004E790000}"/>
    <cellStyle name="Normal 3 4 2 18" xfId="31078" xr:uid="{00000000-0005-0000-0000-00004F790000}"/>
    <cellStyle name="Normal 3 4 2 19" xfId="31079" xr:uid="{00000000-0005-0000-0000-000050790000}"/>
    <cellStyle name="Normal 3 4 2 2" xfId="31080" xr:uid="{00000000-0005-0000-0000-000051790000}"/>
    <cellStyle name="Normal 3 4 2 2 10" xfId="31081" xr:uid="{00000000-0005-0000-0000-000052790000}"/>
    <cellStyle name="Normal 3 4 2 2 10 2" xfId="31082" xr:uid="{00000000-0005-0000-0000-000053790000}"/>
    <cellStyle name="Normal 3 4 2 2 10 2 2" xfId="31083" xr:uid="{00000000-0005-0000-0000-000054790000}"/>
    <cellStyle name="Normal 3 4 2 2 10 2 2 2" xfId="31084" xr:uid="{00000000-0005-0000-0000-000055790000}"/>
    <cellStyle name="Normal 3 4 2 2 10 2 3" xfId="31085" xr:uid="{00000000-0005-0000-0000-000056790000}"/>
    <cellStyle name="Normal 3 4 2 2 10 3" xfId="31086" xr:uid="{00000000-0005-0000-0000-000057790000}"/>
    <cellStyle name="Normal 3 4 2 2 10 3 2" xfId="31087" xr:uid="{00000000-0005-0000-0000-000058790000}"/>
    <cellStyle name="Normal 3 4 2 2 10 4" xfId="31088" xr:uid="{00000000-0005-0000-0000-000059790000}"/>
    <cellStyle name="Normal 3 4 2 2 11" xfId="31089" xr:uid="{00000000-0005-0000-0000-00005A790000}"/>
    <cellStyle name="Normal 3 4 2 2 11 2" xfId="31090" xr:uid="{00000000-0005-0000-0000-00005B790000}"/>
    <cellStyle name="Normal 3 4 2 2 11 2 2" xfId="31091" xr:uid="{00000000-0005-0000-0000-00005C790000}"/>
    <cellStyle name="Normal 3 4 2 2 11 2 2 2" xfId="31092" xr:uid="{00000000-0005-0000-0000-00005D790000}"/>
    <cellStyle name="Normal 3 4 2 2 11 2 3" xfId="31093" xr:uid="{00000000-0005-0000-0000-00005E790000}"/>
    <cellStyle name="Normal 3 4 2 2 11 3" xfId="31094" xr:uid="{00000000-0005-0000-0000-00005F790000}"/>
    <cellStyle name="Normal 3 4 2 2 11 3 2" xfId="31095" xr:uid="{00000000-0005-0000-0000-000060790000}"/>
    <cellStyle name="Normal 3 4 2 2 11 4" xfId="31096" xr:uid="{00000000-0005-0000-0000-000061790000}"/>
    <cellStyle name="Normal 3 4 2 2 12" xfId="31097" xr:uid="{00000000-0005-0000-0000-000062790000}"/>
    <cellStyle name="Normal 3 4 2 2 12 2" xfId="31098" xr:uid="{00000000-0005-0000-0000-000063790000}"/>
    <cellStyle name="Normal 3 4 2 2 12 2 2" xfId="31099" xr:uid="{00000000-0005-0000-0000-000064790000}"/>
    <cellStyle name="Normal 3 4 2 2 12 2 2 2" xfId="31100" xr:uid="{00000000-0005-0000-0000-000065790000}"/>
    <cellStyle name="Normal 3 4 2 2 12 2 3" xfId="31101" xr:uid="{00000000-0005-0000-0000-000066790000}"/>
    <cellStyle name="Normal 3 4 2 2 12 3" xfId="31102" xr:uid="{00000000-0005-0000-0000-000067790000}"/>
    <cellStyle name="Normal 3 4 2 2 12 3 2" xfId="31103" xr:uid="{00000000-0005-0000-0000-000068790000}"/>
    <cellStyle name="Normal 3 4 2 2 12 4" xfId="31104" xr:uid="{00000000-0005-0000-0000-000069790000}"/>
    <cellStyle name="Normal 3 4 2 2 13" xfId="31105" xr:uid="{00000000-0005-0000-0000-00006A790000}"/>
    <cellStyle name="Normal 3 4 2 2 13 2" xfId="31106" xr:uid="{00000000-0005-0000-0000-00006B790000}"/>
    <cellStyle name="Normal 3 4 2 2 13 2 2" xfId="31107" xr:uid="{00000000-0005-0000-0000-00006C790000}"/>
    <cellStyle name="Normal 3 4 2 2 13 3" xfId="31108" xr:uid="{00000000-0005-0000-0000-00006D790000}"/>
    <cellStyle name="Normal 3 4 2 2 14" xfId="31109" xr:uid="{00000000-0005-0000-0000-00006E790000}"/>
    <cellStyle name="Normal 3 4 2 2 14 2" xfId="31110" xr:uid="{00000000-0005-0000-0000-00006F790000}"/>
    <cellStyle name="Normal 3 4 2 2 15" xfId="31111" xr:uid="{00000000-0005-0000-0000-000070790000}"/>
    <cellStyle name="Normal 3 4 2 2 15 2" xfId="31112" xr:uid="{00000000-0005-0000-0000-000071790000}"/>
    <cellStyle name="Normal 3 4 2 2 16" xfId="31113" xr:uid="{00000000-0005-0000-0000-000072790000}"/>
    <cellStyle name="Normal 3 4 2 2 17" xfId="31114" xr:uid="{00000000-0005-0000-0000-000073790000}"/>
    <cellStyle name="Normal 3 4 2 2 2" xfId="31115" xr:uid="{00000000-0005-0000-0000-000074790000}"/>
    <cellStyle name="Normal 3 4 2 2 2 10" xfId="31116" xr:uid="{00000000-0005-0000-0000-000075790000}"/>
    <cellStyle name="Normal 3 4 2 2 2 11" xfId="31117" xr:uid="{00000000-0005-0000-0000-000076790000}"/>
    <cellStyle name="Normal 3 4 2 2 2 2" xfId="31118" xr:uid="{00000000-0005-0000-0000-000077790000}"/>
    <cellStyle name="Normal 3 4 2 2 2 2 10" xfId="31119" xr:uid="{00000000-0005-0000-0000-000078790000}"/>
    <cellStyle name="Normal 3 4 2 2 2 2 2" xfId="31120" xr:uid="{00000000-0005-0000-0000-000079790000}"/>
    <cellStyle name="Normal 3 4 2 2 2 2 2 2" xfId="31121" xr:uid="{00000000-0005-0000-0000-00007A790000}"/>
    <cellStyle name="Normal 3 4 2 2 2 2 2 2 2" xfId="31122" xr:uid="{00000000-0005-0000-0000-00007B790000}"/>
    <cellStyle name="Normal 3 4 2 2 2 2 2 2 2 2" xfId="31123" xr:uid="{00000000-0005-0000-0000-00007C790000}"/>
    <cellStyle name="Normal 3 4 2 2 2 2 2 2 2 2 2" xfId="31124" xr:uid="{00000000-0005-0000-0000-00007D790000}"/>
    <cellStyle name="Normal 3 4 2 2 2 2 2 2 2 2 2 2" xfId="31125" xr:uid="{00000000-0005-0000-0000-00007E790000}"/>
    <cellStyle name="Normal 3 4 2 2 2 2 2 2 2 2 3" xfId="31126" xr:uid="{00000000-0005-0000-0000-00007F790000}"/>
    <cellStyle name="Normal 3 4 2 2 2 2 2 2 2 3" xfId="31127" xr:uid="{00000000-0005-0000-0000-000080790000}"/>
    <cellStyle name="Normal 3 4 2 2 2 2 2 2 2 3 2" xfId="31128" xr:uid="{00000000-0005-0000-0000-000081790000}"/>
    <cellStyle name="Normal 3 4 2 2 2 2 2 2 2 4" xfId="31129" xr:uid="{00000000-0005-0000-0000-000082790000}"/>
    <cellStyle name="Normal 3 4 2 2 2 2 2 2 3" xfId="31130" xr:uid="{00000000-0005-0000-0000-000083790000}"/>
    <cellStyle name="Normal 3 4 2 2 2 2 2 2 3 2" xfId="31131" xr:uid="{00000000-0005-0000-0000-000084790000}"/>
    <cellStyle name="Normal 3 4 2 2 2 2 2 2 3 2 2" xfId="31132" xr:uid="{00000000-0005-0000-0000-000085790000}"/>
    <cellStyle name="Normal 3 4 2 2 2 2 2 2 3 3" xfId="31133" xr:uid="{00000000-0005-0000-0000-000086790000}"/>
    <cellStyle name="Normal 3 4 2 2 2 2 2 2 4" xfId="31134" xr:uid="{00000000-0005-0000-0000-000087790000}"/>
    <cellStyle name="Normal 3 4 2 2 2 2 2 2 4 2" xfId="31135" xr:uid="{00000000-0005-0000-0000-000088790000}"/>
    <cellStyle name="Normal 3 4 2 2 2 2 2 2 5" xfId="31136" xr:uid="{00000000-0005-0000-0000-000089790000}"/>
    <cellStyle name="Normal 3 4 2 2 2 2 2 3" xfId="31137" xr:uid="{00000000-0005-0000-0000-00008A790000}"/>
    <cellStyle name="Normal 3 4 2 2 2 2 2 3 2" xfId="31138" xr:uid="{00000000-0005-0000-0000-00008B790000}"/>
    <cellStyle name="Normal 3 4 2 2 2 2 2 3 2 2" xfId="31139" xr:uid="{00000000-0005-0000-0000-00008C790000}"/>
    <cellStyle name="Normal 3 4 2 2 2 2 2 3 2 2 2" xfId="31140" xr:uid="{00000000-0005-0000-0000-00008D790000}"/>
    <cellStyle name="Normal 3 4 2 2 2 2 2 3 2 3" xfId="31141" xr:uid="{00000000-0005-0000-0000-00008E790000}"/>
    <cellStyle name="Normal 3 4 2 2 2 2 2 3 3" xfId="31142" xr:uid="{00000000-0005-0000-0000-00008F790000}"/>
    <cellStyle name="Normal 3 4 2 2 2 2 2 3 3 2" xfId="31143" xr:uid="{00000000-0005-0000-0000-000090790000}"/>
    <cellStyle name="Normal 3 4 2 2 2 2 2 3 4" xfId="31144" xr:uid="{00000000-0005-0000-0000-000091790000}"/>
    <cellStyle name="Normal 3 4 2 2 2 2 2 4" xfId="31145" xr:uid="{00000000-0005-0000-0000-000092790000}"/>
    <cellStyle name="Normal 3 4 2 2 2 2 2 4 2" xfId="31146" xr:uid="{00000000-0005-0000-0000-000093790000}"/>
    <cellStyle name="Normal 3 4 2 2 2 2 2 4 2 2" xfId="31147" xr:uid="{00000000-0005-0000-0000-000094790000}"/>
    <cellStyle name="Normal 3 4 2 2 2 2 2 4 2 2 2" xfId="31148" xr:uid="{00000000-0005-0000-0000-000095790000}"/>
    <cellStyle name="Normal 3 4 2 2 2 2 2 4 2 3" xfId="31149" xr:uid="{00000000-0005-0000-0000-000096790000}"/>
    <cellStyle name="Normal 3 4 2 2 2 2 2 4 3" xfId="31150" xr:uid="{00000000-0005-0000-0000-000097790000}"/>
    <cellStyle name="Normal 3 4 2 2 2 2 2 4 3 2" xfId="31151" xr:uid="{00000000-0005-0000-0000-000098790000}"/>
    <cellStyle name="Normal 3 4 2 2 2 2 2 4 4" xfId="31152" xr:uid="{00000000-0005-0000-0000-000099790000}"/>
    <cellStyle name="Normal 3 4 2 2 2 2 2 5" xfId="31153" xr:uid="{00000000-0005-0000-0000-00009A790000}"/>
    <cellStyle name="Normal 3 4 2 2 2 2 2 5 2" xfId="31154" xr:uid="{00000000-0005-0000-0000-00009B790000}"/>
    <cellStyle name="Normal 3 4 2 2 2 2 2 5 2 2" xfId="31155" xr:uid="{00000000-0005-0000-0000-00009C790000}"/>
    <cellStyle name="Normal 3 4 2 2 2 2 2 5 3" xfId="31156" xr:uid="{00000000-0005-0000-0000-00009D790000}"/>
    <cellStyle name="Normal 3 4 2 2 2 2 2 6" xfId="31157" xr:uid="{00000000-0005-0000-0000-00009E790000}"/>
    <cellStyle name="Normal 3 4 2 2 2 2 2 6 2" xfId="31158" xr:uid="{00000000-0005-0000-0000-00009F790000}"/>
    <cellStyle name="Normal 3 4 2 2 2 2 2 7" xfId="31159" xr:uid="{00000000-0005-0000-0000-0000A0790000}"/>
    <cellStyle name="Normal 3 4 2 2 2 2 2 7 2" xfId="31160" xr:uid="{00000000-0005-0000-0000-0000A1790000}"/>
    <cellStyle name="Normal 3 4 2 2 2 2 2 8" xfId="31161" xr:uid="{00000000-0005-0000-0000-0000A2790000}"/>
    <cellStyle name="Normal 3 4 2 2 2 2 3" xfId="31162" xr:uid="{00000000-0005-0000-0000-0000A3790000}"/>
    <cellStyle name="Normal 3 4 2 2 2 2 3 2" xfId="31163" xr:uid="{00000000-0005-0000-0000-0000A4790000}"/>
    <cellStyle name="Normal 3 4 2 2 2 2 3 2 2" xfId="31164" xr:uid="{00000000-0005-0000-0000-0000A5790000}"/>
    <cellStyle name="Normal 3 4 2 2 2 2 3 2 2 2" xfId="31165" xr:uid="{00000000-0005-0000-0000-0000A6790000}"/>
    <cellStyle name="Normal 3 4 2 2 2 2 3 2 2 2 2" xfId="31166" xr:uid="{00000000-0005-0000-0000-0000A7790000}"/>
    <cellStyle name="Normal 3 4 2 2 2 2 3 2 2 3" xfId="31167" xr:uid="{00000000-0005-0000-0000-0000A8790000}"/>
    <cellStyle name="Normal 3 4 2 2 2 2 3 2 3" xfId="31168" xr:uid="{00000000-0005-0000-0000-0000A9790000}"/>
    <cellStyle name="Normal 3 4 2 2 2 2 3 2 3 2" xfId="31169" xr:uid="{00000000-0005-0000-0000-0000AA790000}"/>
    <cellStyle name="Normal 3 4 2 2 2 2 3 2 4" xfId="31170" xr:uid="{00000000-0005-0000-0000-0000AB790000}"/>
    <cellStyle name="Normal 3 4 2 2 2 2 3 3" xfId="31171" xr:uid="{00000000-0005-0000-0000-0000AC790000}"/>
    <cellStyle name="Normal 3 4 2 2 2 2 3 3 2" xfId="31172" xr:uid="{00000000-0005-0000-0000-0000AD790000}"/>
    <cellStyle name="Normal 3 4 2 2 2 2 3 3 2 2" xfId="31173" xr:uid="{00000000-0005-0000-0000-0000AE790000}"/>
    <cellStyle name="Normal 3 4 2 2 2 2 3 3 3" xfId="31174" xr:uid="{00000000-0005-0000-0000-0000AF790000}"/>
    <cellStyle name="Normal 3 4 2 2 2 2 3 4" xfId="31175" xr:uid="{00000000-0005-0000-0000-0000B0790000}"/>
    <cellStyle name="Normal 3 4 2 2 2 2 3 4 2" xfId="31176" xr:uid="{00000000-0005-0000-0000-0000B1790000}"/>
    <cellStyle name="Normal 3 4 2 2 2 2 3 5" xfId="31177" xr:uid="{00000000-0005-0000-0000-0000B2790000}"/>
    <cellStyle name="Normal 3 4 2 2 2 2 4" xfId="31178" xr:uid="{00000000-0005-0000-0000-0000B3790000}"/>
    <cellStyle name="Normal 3 4 2 2 2 2 4 2" xfId="31179" xr:uid="{00000000-0005-0000-0000-0000B4790000}"/>
    <cellStyle name="Normal 3 4 2 2 2 2 4 2 2" xfId="31180" xr:uid="{00000000-0005-0000-0000-0000B5790000}"/>
    <cellStyle name="Normal 3 4 2 2 2 2 4 2 2 2" xfId="31181" xr:uid="{00000000-0005-0000-0000-0000B6790000}"/>
    <cellStyle name="Normal 3 4 2 2 2 2 4 2 3" xfId="31182" xr:uid="{00000000-0005-0000-0000-0000B7790000}"/>
    <cellStyle name="Normal 3 4 2 2 2 2 4 3" xfId="31183" xr:uid="{00000000-0005-0000-0000-0000B8790000}"/>
    <cellStyle name="Normal 3 4 2 2 2 2 4 3 2" xfId="31184" xr:uid="{00000000-0005-0000-0000-0000B9790000}"/>
    <cellStyle name="Normal 3 4 2 2 2 2 4 4" xfId="31185" xr:uid="{00000000-0005-0000-0000-0000BA790000}"/>
    <cellStyle name="Normal 3 4 2 2 2 2 5" xfId="31186" xr:uid="{00000000-0005-0000-0000-0000BB790000}"/>
    <cellStyle name="Normal 3 4 2 2 2 2 5 2" xfId="31187" xr:uid="{00000000-0005-0000-0000-0000BC790000}"/>
    <cellStyle name="Normal 3 4 2 2 2 2 5 2 2" xfId="31188" xr:uid="{00000000-0005-0000-0000-0000BD790000}"/>
    <cellStyle name="Normal 3 4 2 2 2 2 5 2 2 2" xfId="31189" xr:uid="{00000000-0005-0000-0000-0000BE790000}"/>
    <cellStyle name="Normal 3 4 2 2 2 2 5 2 3" xfId="31190" xr:uid="{00000000-0005-0000-0000-0000BF790000}"/>
    <cellStyle name="Normal 3 4 2 2 2 2 5 3" xfId="31191" xr:uid="{00000000-0005-0000-0000-0000C0790000}"/>
    <cellStyle name="Normal 3 4 2 2 2 2 5 3 2" xfId="31192" xr:uid="{00000000-0005-0000-0000-0000C1790000}"/>
    <cellStyle name="Normal 3 4 2 2 2 2 5 4" xfId="31193" xr:uid="{00000000-0005-0000-0000-0000C2790000}"/>
    <cellStyle name="Normal 3 4 2 2 2 2 6" xfId="31194" xr:uid="{00000000-0005-0000-0000-0000C3790000}"/>
    <cellStyle name="Normal 3 4 2 2 2 2 6 2" xfId="31195" xr:uid="{00000000-0005-0000-0000-0000C4790000}"/>
    <cellStyle name="Normal 3 4 2 2 2 2 6 2 2" xfId="31196" xr:uid="{00000000-0005-0000-0000-0000C5790000}"/>
    <cellStyle name="Normal 3 4 2 2 2 2 6 3" xfId="31197" xr:uid="{00000000-0005-0000-0000-0000C6790000}"/>
    <cellStyle name="Normal 3 4 2 2 2 2 7" xfId="31198" xr:uid="{00000000-0005-0000-0000-0000C7790000}"/>
    <cellStyle name="Normal 3 4 2 2 2 2 7 2" xfId="31199" xr:uid="{00000000-0005-0000-0000-0000C8790000}"/>
    <cellStyle name="Normal 3 4 2 2 2 2 8" xfId="31200" xr:uid="{00000000-0005-0000-0000-0000C9790000}"/>
    <cellStyle name="Normal 3 4 2 2 2 2 8 2" xfId="31201" xr:uid="{00000000-0005-0000-0000-0000CA790000}"/>
    <cellStyle name="Normal 3 4 2 2 2 2 9" xfId="31202" xr:uid="{00000000-0005-0000-0000-0000CB790000}"/>
    <cellStyle name="Normal 3 4 2 2 2 3" xfId="31203" xr:uid="{00000000-0005-0000-0000-0000CC790000}"/>
    <cellStyle name="Normal 3 4 2 2 2 3 2" xfId="31204" xr:uid="{00000000-0005-0000-0000-0000CD790000}"/>
    <cellStyle name="Normal 3 4 2 2 2 3 2 2" xfId="31205" xr:uid="{00000000-0005-0000-0000-0000CE790000}"/>
    <cellStyle name="Normal 3 4 2 2 2 3 2 2 2" xfId="31206" xr:uid="{00000000-0005-0000-0000-0000CF790000}"/>
    <cellStyle name="Normal 3 4 2 2 2 3 2 2 2 2" xfId="31207" xr:uid="{00000000-0005-0000-0000-0000D0790000}"/>
    <cellStyle name="Normal 3 4 2 2 2 3 2 2 2 2 2" xfId="31208" xr:uid="{00000000-0005-0000-0000-0000D1790000}"/>
    <cellStyle name="Normal 3 4 2 2 2 3 2 2 2 3" xfId="31209" xr:uid="{00000000-0005-0000-0000-0000D2790000}"/>
    <cellStyle name="Normal 3 4 2 2 2 3 2 2 3" xfId="31210" xr:uid="{00000000-0005-0000-0000-0000D3790000}"/>
    <cellStyle name="Normal 3 4 2 2 2 3 2 2 3 2" xfId="31211" xr:uid="{00000000-0005-0000-0000-0000D4790000}"/>
    <cellStyle name="Normal 3 4 2 2 2 3 2 2 4" xfId="31212" xr:uid="{00000000-0005-0000-0000-0000D5790000}"/>
    <cellStyle name="Normal 3 4 2 2 2 3 2 3" xfId="31213" xr:uid="{00000000-0005-0000-0000-0000D6790000}"/>
    <cellStyle name="Normal 3 4 2 2 2 3 2 3 2" xfId="31214" xr:uid="{00000000-0005-0000-0000-0000D7790000}"/>
    <cellStyle name="Normal 3 4 2 2 2 3 2 3 2 2" xfId="31215" xr:uid="{00000000-0005-0000-0000-0000D8790000}"/>
    <cellStyle name="Normal 3 4 2 2 2 3 2 3 3" xfId="31216" xr:uid="{00000000-0005-0000-0000-0000D9790000}"/>
    <cellStyle name="Normal 3 4 2 2 2 3 2 4" xfId="31217" xr:uid="{00000000-0005-0000-0000-0000DA790000}"/>
    <cellStyle name="Normal 3 4 2 2 2 3 2 4 2" xfId="31218" xr:uid="{00000000-0005-0000-0000-0000DB790000}"/>
    <cellStyle name="Normal 3 4 2 2 2 3 2 5" xfId="31219" xr:uid="{00000000-0005-0000-0000-0000DC790000}"/>
    <cellStyle name="Normal 3 4 2 2 2 3 3" xfId="31220" xr:uid="{00000000-0005-0000-0000-0000DD790000}"/>
    <cellStyle name="Normal 3 4 2 2 2 3 3 2" xfId="31221" xr:uid="{00000000-0005-0000-0000-0000DE790000}"/>
    <cellStyle name="Normal 3 4 2 2 2 3 3 2 2" xfId="31222" xr:uid="{00000000-0005-0000-0000-0000DF790000}"/>
    <cellStyle name="Normal 3 4 2 2 2 3 3 2 2 2" xfId="31223" xr:uid="{00000000-0005-0000-0000-0000E0790000}"/>
    <cellStyle name="Normal 3 4 2 2 2 3 3 2 3" xfId="31224" xr:uid="{00000000-0005-0000-0000-0000E1790000}"/>
    <cellStyle name="Normal 3 4 2 2 2 3 3 3" xfId="31225" xr:uid="{00000000-0005-0000-0000-0000E2790000}"/>
    <cellStyle name="Normal 3 4 2 2 2 3 3 3 2" xfId="31226" xr:uid="{00000000-0005-0000-0000-0000E3790000}"/>
    <cellStyle name="Normal 3 4 2 2 2 3 3 4" xfId="31227" xr:uid="{00000000-0005-0000-0000-0000E4790000}"/>
    <cellStyle name="Normal 3 4 2 2 2 3 4" xfId="31228" xr:uid="{00000000-0005-0000-0000-0000E5790000}"/>
    <cellStyle name="Normal 3 4 2 2 2 3 4 2" xfId="31229" xr:uid="{00000000-0005-0000-0000-0000E6790000}"/>
    <cellStyle name="Normal 3 4 2 2 2 3 4 2 2" xfId="31230" xr:uid="{00000000-0005-0000-0000-0000E7790000}"/>
    <cellStyle name="Normal 3 4 2 2 2 3 4 2 2 2" xfId="31231" xr:uid="{00000000-0005-0000-0000-0000E8790000}"/>
    <cellStyle name="Normal 3 4 2 2 2 3 4 2 3" xfId="31232" xr:uid="{00000000-0005-0000-0000-0000E9790000}"/>
    <cellStyle name="Normal 3 4 2 2 2 3 4 3" xfId="31233" xr:uid="{00000000-0005-0000-0000-0000EA790000}"/>
    <cellStyle name="Normal 3 4 2 2 2 3 4 3 2" xfId="31234" xr:uid="{00000000-0005-0000-0000-0000EB790000}"/>
    <cellStyle name="Normal 3 4 2 2 2 3 4 4" xfId="31235" xr:uid="{00000000-0005-0000-0000-0000EC790000}"/>
    <cellStyle name="Normal 3 4 2 2 2 3 5" xfId="31236" xr:uid="{00000000-0005-0000-0000-0000ED790000}"/>
    <cellStyle name="Normal 3 4 2 2 2 3 5 2" xfId="31237" xr:uid="{00000000-0005-0000-0000-0000EE790000}"/>
    <cellStyle name="Normal 3 4 2 2 2 3 5 2 2" xfId="31238" xr:uid="{00000000-0005-0000-0000-0000EF790000}"/>
    <cellStyle name="Normal 3 4 2 2 2 3 5 3" xfId="31239" xr:uid="{00000000-0005-0000-0000-0000F0790000}"/>
    <cellStyle name="Normal 3 4 2 2 2 3 6" xfId="31240" xr:uid="{00000000-0005-0000-0000-0000F1790000}"/>
    <cellStyle name="Normal 3 4 2 2 2 3 6 2" xfId="31241" xr:uid="{00000000-0005-0000-0000-0000F2790000}"/>
    <cellStyle name="Normal 3 4 2 2 2 3 7" xfId="31242" xr:uid="{00000000-0005-0000-0000-0000F3790000}"/>
    <cellStyle name="Normal 3 4 2 2 2 3 7 2" xfId="31243" xr:uid="{00000000-0005-0000-0000-0000F4790000}"/>
    <cellStyle name="Normal 3 4 2 2 2 3 8" xfId="31244" xr:uid="{00000000-0005-0000-0000-0000F5790000}"/>
    <cellStyle name="Normal 3 4 2 2 2 4" xfId="31245" xr:uid="{00000000-0005-0000-0000-0000F6790000}"/>
    <cellStyle name="Normal 3 4 2 2 2 4 2" xfId="31246" xr:uid="{00000000-0005-0000-0000-0000F7790000}"/>
    <cellStyle name="Normal 3 4 2 2 2 4 2 2" xfId="31247" xr:uid="{00000000-0005-0000-0000-0000F8790000}"/>
    <cellStyle name="Normal 3 4 2 2 2 4 2 2 2" xfId="31248" xr:uid="{00000000-0005-0000-0000-0000F9790000}"/>
    <cellStyle name="Normal 3 4 2 2 2 4 2 2 2 2" xfId="31249" xr:uid="{00000000-0005-0000-0000-0000FA790000}"/>
    <cellStyle name="Normal 3 4 2 2 2 4 2 2 3" xfId="31250" xr:uid="{00000000-0005-0000-0000-0000FB790000}"/>
    <cellStyle name="Normal 3 4 2 2 2 4 2 3" xfId="31251" xr:uid="{00000000-0005-0000-0000-0000FC790000}"/>
    <cellStyle name="Normal 3 4 2 2 2 4 2 3 2" xfId="31252" xr:uid="{00000000-0005-0000-0000-0000FD790000}"/>
    <cellStyle name="Normal 3 4 2 2 2 4 2 4" xfId="31253" xr:uid="{00000000-0005-0000-0000-0000FE790000}"/>
    <cellStyle name="Normal 3 4 2 2 2 4 3" xfId="31254" xr:uid="{00000000-0005-0000-0000-0000FF790000}"/>
    <cellStyle name="Normal 3 4 2 2 2 4 3 2" xfId="31255" xr:uid="{00000000-0005-0000-0000-0000007A0000}"/>
    <cellStyle name="Normal 3 4 2 2 2 4 3 2 2" xfId="31256" xr:uid="{00000000-0005-0000-0000-0000017A0000}"/>
    <cellStyle name="Normal 3 4 2 2 2 4 3 3" xfId="31257" xr:uid="{00000000-0005-0000-0000-0000027A0000}"/>
    <cellStyle name="Normal 3 4 2 2 2 4 4" xfId="31258" xr:uid="{00000000-0005-0000-0000-0000037A0000}"/>
    <cellStyle name="Normal 3 4 2 2 2 4 4 2" xfId="31259" xr:uid="{00000000-0005-0000-0000-0000047A0000}"/>
    <cellStyle name="Normal 3 4 2 2 2 4 5" xfId="31260" xr:uid="{00000000-0005-0000-0000-0000057A0000}"/>
    <cellStyle name="Normal 3 4 2 2 2 5" xfId="31261" xr:uid="{00000000-0005-0000-0000-0000067A0000}"/>
    <cellStyle name="Normal 3 4 2 2 2 5 2" xfId="31262" xr:uid="{00000000-0005-0000-0000-0000077A0000}"/>
    <cellStyle name="Normal 3 4 2 2 2 5 2 2" xfId="31263" xr:uid="{00000000-0005-0000-0000-0000087A0000}"/>
    <cellStyle name="Normal 3 4 2 2 2 5 2 2 2" xfId="31264" xr:uid="{00000000-0005-0000-0000-0000097A0000}"/>
    <cellStyle name="Normal 3 4 2 2 2 5 2 3" xfId="31265" xr:uid="{00000000-0005-0000-0000-00000A7A0000}"/>
    <cellStyle name="Normal 3 4 2 2 2 5 3" xfId="31266" xr:uid="{00000000-0005-0000-0000-00000B7A0000}"/>
    <cellStyle name="Normal 3 4 2 2 2 5 3 2" xfId="31267" xr:uid="{00000000-0005-0000-0000-00000C7A0000}"/>
    <cellStyle name="Normal 3 4 2 2 2 5 4" xfId="31268" xr:uid="{00000000-0005-0000-0000-00000D7A0000}"/>
    <cellStyle name="Normal 3 4 2 2 2 6" xfId="31269" xr:uid="{00000000-0005-0000-0000-00000E7A0000}"/>
    <cellStyle name="Normal 3 4 2 2 2 6 2" xfId="31270" xr:uid="{00000000-0005-0000-0000-00000F7A0000}"/>
    <cellStyle name="Normal 3 4 2 2 2 6 2 2" xfId="31271" xr:uid="{00000000-0005-0000-0000-0000107A0000}"/>
    <cellStyle name="Normal 3 4 2 2 2 6 2 2 2" xfId="31272" xr:uid="{00000000-0005-0000-0000-0000117A0000}"/>
    <cellStyle name="Normal 3 4 2 2 2 6 2 3" xfId="31273" xr:uid="{00000000-0005-0000-0000-0000127A0000}"/>
    <cellStyle name="Normal 3 4 2 2 2 6 3" xfId="31274" xr:uid="{00000000-0005-0000-0000-0000137A0000}"/>
    <cellStyle name="Normal 3 4 2 2 2 6 3 2" xfId="31275" xr:uid="{00000000-0005-0000-0000-0000147A0000}"/>
    <cellStyle name="Normal 3 4 2 2 2 6 4" xfId="31276" xr:uid="{00000000-0005-0000-0000-0000157A0000}"/>
    <cellStyle name="Normal 3 4 2 2 2 7" xfId="31277" xr:uid="{00000000-0005-0000-0000-0000167A0000}"/>
    <cellStyle name="Normal 3 4 2 2 2 7 2" xfId="31278" xr:uid="{00000000-0005-0000-0000-0000177A0000}"/>
    <cellStyle name="Normal 3 4 2 2 2 7 2 2" xfId="31279" xr:uid="{00000000-0005-0000-0000-0000187A0000}"/>
    <cellStyle name="Normal 3 4 2 2 2 7 3" xfId="31280" xr:uid="{00000000-0005-0000-0000-0000197A0000}"/>
    <cellStyle name="Normal 3 4 2 2 2 8" xfId="31281" xr:uid="{00000000-0005-0000-0000-00001A7A0000}"/>
    <cellStyle name="Normal 3 4 2 2 2 8 2" xfId="31282" xr:uid="{00000000-0005-0000-0000-00001B7A0000}"/>
    <cellStyle name="Normal 3 4 2 2 2 9" xfId="31283" xr:uid="{00000000-0005-0000-0000-00001C7A0000}"/>
    <cellStyle name="Normal 3 4 2 2 2 9 2" xfId="31284" xr:uid="{00000000-0005-0000-0000-00001D7A0000}"/>
    <cellStyle name="Normal 3 4 2 2 3" xfId="31285" xr:uid="{00000000-0005-0000-0000-00001E7A0000}"/>
    <cellStyle name="Normal 3 4 2 2 3 10" xfId="31286" xr:uid="{00000000-0005-0000-0000-00001F7A0000}"/>
    <cellStyle name="Normal 3 4 2 2 3 11" xfId="31287" xr:uid="{00000000-0005-0000-0000-0000207A0000}"/>
    <cellStyle name="Normal 3 4 2 2 3 2" xfId="31288" xr:uid="{00000000-0005-0000-0000-0000217A0000}"/>
    <cellStyle name="Normal 3 4 2 2 3 2 10" xfId="31289" xr:uid="{00000000-0005-0000-0000-0000227A0000}"/>
    <cellStyle name="Normal 3 4 2 2 3 2 2" xfId="31290" xr:uid="{00000000-0005-0000-0000-0000237A0000}"/>
    <cellStyle name="Normal 3 4 2 2 3 2 2 2" xfId="31291" xr:uid="{00000000-0005-0000-0000-0000247A0000}"/>
    <cellStyle name="Normal 3 4 2 2 3 2 2 2 2" xfId="31292" xr:uid="{00000000-0005-0000-0000-0000257A0000}"/>
    <cellStyle name="Normal 3 4 2 2 3 2 2 2 2 2" xfId="31293" xr:uid="{00000000-0005-0000-0000-0000267A0000}"/>
    <cellStyle name="Normal 3 4 2 2 3 2 2 2 2 2 2" xfId="31294" xr:uid="{00000000-0005-0000-0000-0000277A0000}"/>
    <cellStyle name="Normal 3 4 2 2 3 2 2 2 2 2 2 2" xfId="31295" xr:uid="{00000000-0005-0000-0000-0000287A0000}"/>
    <cellStyle name="Normal 3 4 2 2 3 2 2 2 2 2 3" xfId="31296" xr:uid="{00000000-0005-0000-0000-0000297A0000}"/>
    <cellStyle name="Normal 3 4 2 2 3 2 2 2 2 3" xfId="31297" xr:uid="{00000000-0005-0000-0000-00002A7A0000}"/>
    <cellStyle name="Normal 3 4 2 2 3 2 2 2 2 3 2" xfId="31298" xr:uid="{00000000-0005-0000-0000-00002B7A0000}"/>
    <cellStyle name="Normal 3 4 2 2 3 2 2 2 2 4" xfId="31299" xr:uid="{00000000-0005-0000-0000-00002C7A0000}"/>
    <cellStyle name="Normal 3 4 2 2 3 2 2 2 3" xfId="31300" xr:uid="{00000000-0005-0000-0000-00002D7A0000}"/>
    <cellStyle name="Normal 3 4 2 2 3 2 2 2 3 2" xfId="31301" xr:uid="{00000000-0005-0000-0000-00002E7A0000}"/>
    <cellStyle name="Normal 3 4 2 2 3 2 2 2 3 2 2" xfId="31302" xr:uid="{00000000-0005-0000-0000-00002F7A0000}"/>
    <cellStyle name="Normal 3 4 2 2 3 2 2 2 3 3" xfId="31303" xr:uid="{00000000-0005-0000-0000-0000307A0000}"/>
    <cellStyle name="Normal 3 4 2 2 3 2 2 2 4" xfId="31304" xr:uid="{00000000-0005-0000-0000-0000317A0000}"/>
    <cellStyle name="Normal 3 4 2 2 3 2 2 2 4 2" xfId="31305" xr:uid="{00000000-0005-0000-0000-0000327A0000}"/>
    <cellStyle name="Normal 3 4 2 2 3 2 2 2 5" xfId="31306" xr:uid="{00000000-0005-0000-0000-0000337A0000}"/>
    <cellStyle name="Normal 3 4 2 2 3 2 2 3" xfId="31307" xr:uid="{00000000-0005-0000-0000-0000347A0000}"/>
    <cellStyle name="Normal 3 4 2 2 3 2 2 3 2" xfId="31308" xr:uid="{00000000-0005-0000-0000-0000357A0000}"/>
    <cellStyle name="Normal 3 4 2 2 3 2 2 3 2 2" xfId="31309" xr:uid="{00000000-0005-0000-0000-0000367A0000}"/>
    <cellStyle name="Normal 3 4 2 2 3 2 2 3 2 2 2" xfId="31310" xr:uid="{00000000-0005-0000-0000-0000377A0000}"/>
    <cellStyle name="Normal 3 4 2 2 3 2 2 3 2 3" xfId="31311" xr:uid="{00000000-0005-0000-0000-0000387A0000}"/>
    <cellStyle name="Normal 3 4 2 2 3 2 2 3 3" xfId="31312" xr:uid="{00000000-0005-0000-0000-0000397A0000}"/>
    <cellStyle name="Normal 3 4 2 2 3 2 2 3 3 2" xfId="31313" xr:uid="{00000000-0005-0000-0000-00003A7A0000}"/>
    <cellStyle name="Normal 3 4 2 2 3 2 2 3 4" xfId="31314" xr:uid="{00000000-0005-0000-0000-00003B7A0000}"/>
    <cellStyle name="Normal 3 4 2 2 3 2 2 4" xfId="31315" xr:uid="{00000000-0005-0000-0000-00003C7A0000}"/>
    <cellStyle name="Normal 3 4 2 2 3 2 2 4 2" xfId="31316" xr:uid="{00000000-0005-0000-0000-00003D7A0000}"/>
    <cellStyle name="Normal 3 4 2 2 3 2 2 4 2 2" xfId="31317" xr:uid="{00000000-0005-0000-0000-00003E7A0000}"/>
    <cellStyle name="Normal 3 4 2 2 3 2 2 4 2 2 2" xfId="31318" xr:uid="{00000000-0005-0000-0000-00003F7A0000}"/>
    <cellStyle name="Normal 3 4 2 2 3 2 2 4 2 3" xfId="31319" xr:uid="{00000000-0005-0000-0000-0000407A0000}"/>
    <cellStyle name="Normal 3 4 2 2 3 2 2 4 3" xfId="31320" xr:uid="{00000000-0005-0000-0000-0000417A0000}"/>
    <cellStyle name="Normal 3 4 2 2 3 2 2 4 3 2" xfId="31321" xr:uid="{00000000-0005-0000-0000-0000427A0000}"/>
    <cellStyle name="Normal 3 4 2 2 3 2 2 4 4" xfId="31322" xr:uid="{00000000-0005-0000-0000-0000437A0000}"/>
    <cellStyle name="Normal 3 4 2 2 3 2 2 5" xfId="31323" xr:uid="{00000000-0005-0000-0000-0000447A0000}"/>
    <cellStyle name="Normal 3 4 2 2 3 2 2 5 2" xfId="31324" xr:uid="{00000000-0005-0000-0000-0000457A0000}"/>
    <cellStyle name="Normal 3 4 2 2 3 2 2 5 2 2" xfId="31325" xr:uid="{00000000-0005-0000-0000-0000467A0000}"/>
    <cellStyle name="Normal 3 4 2 2 3 2 2 5 3" xfId="31326" xr:uid="{00000000-0005-0000-0000-0000477A0000}"/>
    <cellStyle name="Normal 3 4 2 2 3 2 2 6" xfId="31327" xr:uid="{00000000-0005-0000-0000-0000487A0000}"/>
    <cellStyle name="Normal 3 4 2 2 3 2 2 6 2" xfId="31328" xr:uid="{00000000-0005-0000-0000-0000497A0000}"/>
    <cellStyle name="Normal 3 4 2 2 3 2 2 7" xfId="31329" xr:uid="{00000000-0005-0000-0000-00004A7A0000}"/>
    <cellStyle name="Normal 3 4 2 2 3 2 2 7 2" xfId="31330" xr:uid="{00000000-0005-0000-0000-00004B7A0000}"/>
    <cellStyle name="Normal 3 4 2 2 3 2 2 8" xfId="31331" xr:uid="{00000000-0005-0000-0000-00004C7A0000}"/>
    <cellStyle name="Normal 3 4 2 2 3 2 3" xfId="31332" xr:uid="{00000000-0005-0000-0000-00004D7A0000}"/>
    <cellStyle name="Normal 3 4 2 2 3 2 3 2" xfId="31333" xr:uid="{00000000-0005-0000-0000-00004E7A0000}"/>
    <cellStyle name="Normal 3 4 2 2 3 2 3 2 2" xfId="31334" xr:uid="{00000000-0005-0000-0000-00004F7A0000}"/>
    <cellStyle name="Normal 3 4 2 2 3 2 3 2 2 2" xfId="31335" xr:uid="{00000000-0005-0000-0000-0000507A0000}"/>
    <cellStyle name="Normal 3 4 2 2 3 2 3 2 2 2 2" xfId="31336" xr:uid="{00000000-0005-0000-0000-0000517A0000}"/>
    <cellStyle name="Normal 3 4 2 2 3 2 3 2 2 3" xfId="31337" xr:uid="{00000000-0005-0000-0000-0000527A0000}"/>
    <cellStyle name="Normal 3 4 2 2 3 2 3 2 3" xfId="31338" xr:uid="{00000000-0005-0000-0000-0000537A0000}"/>
    <cellStyle name="Normal 3 4 2 2 3 2 3 2 3 2" xfId="31339" xr:uid="{00000000-0005-0000-0000-0000547A0000}"/>
    <cellStyle name="Normal 3 4 2 2 3 2 3 2 4" xfId="31340" xr:uid="{00000000-0005-0000-0000-0000557A0000}"/>
    <cellStyle name="Normal 3 4 2 2 3 2 3 3" xfId="31341" xr:uid="{00000000-0005-0000-0000-0000567A0000}"/>
    <cellStyle name="Normal 3 4 2 2 3 2 3 3 2" xfId="31342" xr:uid="{00000000-0005-0000-0000-0000577A0000}"/>
    <cellStyle name="Normal 3 4 2 2 3 2 3 3 2 2" xfId="31343" xr:uid="{00000000-0005-0000-0000-0000587A0000}"/>
    <cellStyle name="Normal 3 4 2 2 3 2 3 3 3" xfId="31344" xr:uid="{00000000-0005-0000-0000-0000597A0000}"/>
    <cellStyle name="Normal 3 4 2 2 3 2 3 4" xfId="31345" xr:uid="{00000000-0005-0000-0000-00005A7A0000}"/>
    <cellStyle name="Normal 3 4 2 2 3 2 3 4 2" xfId="31346" xr:uid="{00000000-0005-0000-0000-00005B7A0000}"/>
    <cellStyle name="Normal 3 4 2 2 3 2 3 5" xfId="31347" xr:uid="{00000000-0005-0000-0000-00005C7A0000}"/>
    <cellStyle name="Normal 3 4 2 2 3 2 4" xfId="31348" xr:uid="{00000000-0005-0000-0000-00005D7A0000}"/>
    <cellStyle name="Normal 3 4 2 2 3 2 4 2" xfId="31349" xr:uid="{00000000-0005-0000-0000-00005E7A0000}"/>
    <cellStyle name="Normal 3 4 2 2 3 2 4 2 2" xfId="31350" xr:uid="{00000000-0005-0000-0000-00005F7A0000}"/>
    <cellStyle name="Normal 3 4 2 2 3 2 4 2 2 2" xfId="31351" xr:uid="{00000000-0005-0000-0000-0000607A0000}"/>
    <cellStyle name="Normal 3 4 2 2 3 2 4 2 3" xfId="31352" xr:uid="{00000000-0005-0000-0000-0000617A0000}"/>
    <cellStyle name="Normal 3 4 2 2 3 2 4 3" xfId="31353" xr:uid="{00000000-0005-0000-0000-0000627A0000}"/>
    <cellStyle name="Normal 3 4 2 2 3 2 4 3 2" xfId="31354" xr:uid="{00000000-0005-0000-0000-0000637A0000}"/>
    <cellStyle name="Normal 3 4 2 2 3 2 4 4" xfId="31355" xr:uid="{00000000-0005-0000-0000-0000647A0000}"/>
    <cellStyle name="Normal 3 4 2 2 3 2 5" xfId="31356" xr:uid="{00000000-0005-0000-0000-0000657A0000}"/>
    <cellStyle name="Normal 3 4 2 2 3 2 5 2" xfId="31357" xr:uid="{00000000-0005-0000-0000-0000667A0000}"/>
    <cellStyle name="Normal 3 4 2 2 3 2 5 2 2" xfId="31358" xr:uid="{00000000-0005-0000-0000-0000677A0000}"/>
    <cellStyle name="Normal 3 4 2 2 3 2 5 2 2 2" xfId="31359" xr:uid="{00000000-0005-0000-0000-0000687A0000}"/>
    <cellStyle name="Normal 3 4 2 2 3 2 5 2 3" xfId="31360" xr:uid="{00000000-0005-0000-0000-0000697A0000}"/>
    <cellStyle name="Normal 3 4 2 2 3 2 5 3" xfId="31361" xr:uid="{00000000-0005-0000-0000-00006A7A0000}"/>
    <cellStyle name="Normal 3 4 2 2 3 2 5 3 2" xfId="31362" xr:uid="{00000000-0005-0000-0000-00006B7A0000}"/>
    <cellStyle name="Normal 3 4 2 2 3 2 5 4" xfId="31363" xr:uid="{00000000-0005-0000-0000-00006C7A0000}"/>
    <cellStyle name="Normal 3 4 2 2 3 2 6" xfId="31364" xr:uid="{00000000-0005-0000-0000-00006D7A0000}"/>
    <cellStyle name="Normal 3 4 2 2 3 2 6 2" xfId="31365" xr:uid="{00000000-0005-0000-0000-00006E7A0000}"/>
    <cellStyle name="Normal 3 4 2 2 3 2 6 2 2" xfId="31366" xr:uid="{00000000-0005-0000-0000-00006F7A0000}"/>
    <cellStyle name="Normal 3 4 2 2 3 2 6 3" xfId="31367" xr:uid="{00000000-0005-0000-0000-0000707A0000}"/>
    <cellStyle name="Normal 3 4 2 2 3 2 7" xfId="31368" xr:uid="{00000000-0005-0000-0000-0000717A0000}"/>
    <cellStyle name="Normal 3 4 2 2 3 2 7 2" xfId="31369" xr:uid="{00000000-0005-0000-0000-0000727A0000}"/>
    <cellStyle name="Normal 3 4 2 2 3 2 8" xfId="31370" xr:uid="{00000000-0005-0000-0000-0000737A0000}"/>
    <cellStyle name="Normal 3 4 2 2 3 2 8 2" xfId="31371" xr:uid="{00000000-0005-0000-0000-0000747A0000}"/>
    <cellStyle name="Normal 3 4 2 2 3 2 9" xfId="31372" xr:uid="{00000000-0005-0000-0000-0000757A0000}"/>
    <cellStyle name="Normal 3 4 2 2 3 3" xfId="31373" xr:uid="{00000000-0005-0000-0000-0000767A0000}"/>
    <cellStyle name="Normal 3 4 2 2 3 3 2" xfId="31374" xr:uid="{00000000-0005-0000-0000-0000777A0000}"/>
    <cellStyle name="Normal 3 4 2 2 3 3 2 2" xfId="31375" xr:uid="{00000000-0005-0000-0000-0000787A0000}"/>
    <cellStyle name="Normal 3 4 2 2 3 3 2 2 2" xfId="31376" xr:uid="{00000000-0005-0000-0000-0000797A0000}"/>
    <cellStyle name="Normal 3 4 2 2 3 3 2 2 2 2" xfId="31377" xr:uid="{00000000-0005-0000-0000-00007A7A0000}"/>
    <cellStyle name="Normal 3 4 2 2 3 3 2 2 2 2 2" xfId="31378" xr:uid="{00000000-0005-0000-0000-00007B7A0000}"/>
    <cellStyle name="Normal 3 4 2 2 3 3 2 2 2 3" xfId="31379" xr:uid="{00000000-0005-0000-0000-00007C7A0000}"/>
    <cellStyle name="Normal 3 4 2 2 3 3 2 2 3" xfId="31380" xr:uid="{00000000-0005-0000-0000-00007D7A0000}"/>
    <cellStyle name="Normal 3 4 2 2 3 3 2 2 3 2" xfId="31381" xr:uid="{00000000-0005-0000-0000-00007E7A0000}"/>
    <cellStyle name="Normal 3 4 2 2 3 3 2 2 4" xfId="31382" xr:uid="{00000000-0005-0000-0000-00007F7A0000}"/>
    <cellStyle name="Normal 3 4 2 2 3 3 2 3" xfId="31383" xr:uid="{00000000-0005-0000-0000-0000807A0000}"/>
    <cellStyle name="Normal 3 4 2 2 3 3 2 3 2" xfId="31384" xr:uid="{00000000-0005-0000-0000-0000817A0000}"/>
    <cellStyle name="Normal 3 4 2 2 3 3 2 3 2 2" xfId="31385" xr:uid="{00000000-0005-0000-0000-0000827A0000}"/>
    <cellStyle name="Normal 3 4 2 2 3 3 2 3 3" xfId="31386" xr:uid="{00000000-0005-0000-0000-0000837A0000}"/>
    <cellStyle name="Normal 3 4 2 2 3 3 2 4" xfId="31387" xr:uid="{00000000-0005-0000-0000-0000847A0000}"/>
    <cellStyle name="Normal 3 4 2 2 3 3 2 4 2" xfId="31388" xr:uid="{00000000-0005-0000-0000-0000857A0000}"/>
    <cellStyle name="Normal 3 4 2 2 3 3 2 5" xfId="31389" xr:uid="{00000000-0005-0000-0000-0000867A0000}"/>
    <cellStyle name="Normal 3 4 2 2 3 3 3" xfId="31390" xr:uid="{00000000-0005-0000-0000-0000877A0000}"/>
    <cellStyle name="Normal 3 4 2 2 3 3 3 2" xfId="31391" xr:uid="{00000000-0005-0000-0000-0000887A0000}"/>
    <cellStyle name="Normal 3 4 2 2 3 3 3 2 2" xfId="31392" xr:uid="{00000000-0005-0000-0000-0000897A0000}"/>
    <cellStyle name="Normal 3 4 2 2 3 3 3 2 2 2" xfId="31393" xr:uid="{00000000-0005-0000-0000-00008A7A0000}"/>
    <cellStyle name="Normal 3 4 2 2 3 3 3 2 3" xfId="31394" xr:uid="{00000000-0005-0000-0000-00008B7A0000}"/>
    <cellStyle name="Normal 3 4 2 2 3 3 3 3" xfId="31395" xr:uid="{00000000-0005-0000-0000-00008C7A0000}"/>
    <cellStyle name="Normal 3 4 2 2 3 3 3 3 2" xfId="31396" xr:uid="{00000000-0005-0000-0000-00008D7A0000}"/>
    <cellStyle name="Normal 3 4 2 2 3 3 3 4" xfId="31397" xr:uid="{00000000-0005-0000-0000-00008E7A0000}"/>
    <cellStyle name="Normal 3 4 2 2 3 3 4" xfId="31398" xr:uid="{00000000-0005-0000-0000-00008F7A0000}"/>
    <cellStyle name="Normal 3 4 2 2 3 3 4 2" xfId="31399" xr:uid="{00000000-0005-0000-0000-0000907A0000}"/>
    <cellStyle name="Normal 3 4 2 2 3 3 4 2 2" xfId="31400" xr:uid="{00000000-0005-0000-0000-0000917A0000}"/>
    <cellStyle name="Normal 3 4 2 2 3 3 4 2 2 2" xfId="31401" xr:uid="{00000000-0005-0000-0000-0000927A0000}"/>
    <cellStyle name="Normal 3 4 2 2 3 3 4 2 3" xfId="31402" xr:uid="{00000000-0005-0000-0000-0000937A0000}"/>
    <cellStyle name="Normal 3 4 2 2 3 3 4 3" xfId="31403" xr:uid="{00000000-0005-0000-0000-0000947A0000}"/>
    <cellStyle name="Normal 3 4 2 2 3 3 4 3 2" xfId="31404" xr:uid="{00000000-0005-0000-0000-0000957A0000}"/>
    <cellStyle name="Normal 3 4 2 2 3 3 4 4" xfId="31405" xr:uid="{00000000-0005-0000-0000-0000967A0000}"/>
    <cellStyle name="Normal 3 4 2 2 3 3 5" xfId="31406" xr:uid="{00000000-0005-0000-0000-0000977A0000}"/>
    <cellStyle name="Normal 3 4 2 2 3 3 5 2" xfId="31407" xr:uid="{00000000-0005-0000-0000-0000987A0000}"/>
    <cellStyle name="Normal 3 4 2 2 3 3 5 2 2" xfId="31408" xr:uid="{00000000-0005-0000-0000-0000997A0000}"/>
    <cellStyle name="Normal 3 4 2 2 3 3 5 3" xfId="31409" xr:uid="{00000000-0005-0000-0000-00009A7A0000}"/>
    <cellStyle name="Normal 3 4 2 2 3 3 6" xfId="31410" xr:uid="{00000000-0005-0000-0000-00009B7A0000}"/>
    <cellStyle name="Normal 3 4 2 2 3 3 6 2" xfId="31411" xr:uid="{00000000-0005-0000-0000-00009C7A0000}"/>
    <cellStyle name="Normal 3 4 2 2 3 3 7" xfId="31412" xr:uid="{00000000-0005-0000-0000-00009D7A0000}"/>
    <cellStyle name="Normal 3 4 2 2 3 3 7 2" xfId="31413" xr:uid="{00000000-0005-0000-0000-00009E7A0000}"/>
    <cellStyle name="Normal 3 4 2 2 3 3 8" xfId="31414" xr:uid="{00000000-0005-0000-0000-00009F7A0000}"/>
    <cellStyle name="Normal 3 4 2 2 3 4" xfId="31415" xr:uid="{00000000-0005-0000-0000-0000A07A0000}"/>
    <cellStyle name="Normal 3 4 2 2 3 4 2" xfId="31416" xr:uid="{00000000-0005-0000-0000-0000A17A0000}"/>
    <cellStyle name="Normal 3 4 2 2 3 4 2 2" xfId="31417" xr:uid="{00000000-0005-0000-0000-0000A27A0000}"/>
    <cellStyle name="Normal 3 4 2 2 3 4 2 2 2" xfId="31418" xr:uid="{00000000-0005-0000-0000-0000A37A0000}"/>
    <cellStyle name="Normal 3 4 2 2 3 4 2 2 2 2" xfId="31419" xr:uid="{00000000-0005-0000-0000-0000A47A0000}"/>
    <cellStyle name="Normal 3 4 2 2 3 4 2 2 3" xfId="31420" xr:uid="{00000000-0005-0000-0000-0000A57A0000}"/>
    <cellStyle name="Normal 3 4 2 2 3 4 2 3" xfId="31421" xr:uid="{00000000-0005-0000-0000-0000A67A0000}"/>
    <cellStyle name="Normal 3 4 2 2 3 4 2 3 2" xfId="31422" xr:uid="{00000000-0005-0000-0000-0000A77A0000}"/>
    <cellStyle name="Normal 3 4 2 2 3 4 2 4" xfId="31423" xr:uid="{00000000-0005-0000-0000-0000A87A0000}"/>
    <cellStyle name="Normal 3 4 2 2 3 4 3" xfId="31424" xr:uid="{00000000-0005-0000-0000-0000A97A0000}"/>
    <cellStyle name="Normal 3 4 2 2 3 4 3 2" xfId="31425" xr:uid="{00000000-0005-0000-0000-0000AA7A0000}"/>
    <cellStyle name="Normal 3 4 2 2 3 4 3 2 2" xfId="31426" xr:uid="{00000000-0005-0000-0000-0000AB7A0000}"/>
    <cellStyle name="Normal 3 4 2 2 3 4 3 3" xfId="31427" xr:uid="{00000000-0005-0000-0000-0000AC7A0000}"/>
    <cellStyle name="Normal 3 4 2 2 3 4 4" xfId="31428" xr:uid="{00000000-0005-0000-0000-0000AD7A0000}"/>
    <cellStyle name="Normal 3 4 2 2 3 4 4 2" xfId="31429" xr:uid="{00000000-0005-0000-0000-0000AE7A0000}"/>
    <cellStyle name="Normal 3 4 2 2 3 4 5" xfId="31430" xr:uid="{00000000-0005-0000-0000-0000AF7A0000}"/>
    <cellStyle name="Normal 3 4 2 2 3 5" xfId="31431" xr:uid="{00000000-0005-0000-0000-0000B07A0000}"/>
    <cellStyle name="Normal 3 4 2 2 3 5 2" xfId="31432" xr:uid="{00000000-0005-0000-0000-0000B17A0000}"/>
    <cellStyle name="Normal 3 4 2 2 3 5 2 2" xfId="31433" xr:uid="{00000000-0005-0000-0000-0000B27A0000}"/>
    <cellStyle name="Normal 3 4 2 2 3 5 2 2 2" xfId="31434" xr:uid="{00000000-0005-0000-0000-0000B37A0000}"/>
    <cellStyle name="Normal 3 4 2 2 3 5 2 3" xfId="31435" xr:uid="{00000000-0005-0000-0000-0000B47A0000}"/>
    <cellStyle name="Normal 3 4 2 2 3 5 3" xfId="31436" xr:uid="{00000000-0005-0000-0000-0000B57A0000}"/>
    <cellStyle name="Normal 3 4 2 2 3 5 3 2" xfId="31437" xr:uid="{00000000-0005-0000-0000-0000B67A0000}"/>
    <cellStyle name="Normal 3 4 2 2 3 5 4" xfId="31438" xr:uid="{00000000-0005-0000-0000-0000B77A0000}"/>
    <cellStyle name="Normal 3 4 2 2 3 6" xfId="31439" xr:uid="{00000000-0005-0000-0000-0000B87A0000}"/>
    <cellStyle name="Normal 3 4 2 2 3 6 2" xfId="31440" xr:uid="{00000000-0005-0000-0000-0000B97A0000}"/>
    <cellStyle name="Normal 3 4 2 2 3 6 2 2" xfId="31441" xr:uid="{00000000-0005-0000-0000-0000BA7A0000}"/>
    <cellStyle name="Normal 3 4 2 2 3 6 2 2 2" xfId="31442" xr:uid="{00000000-0005-0000-0000-0000BB7A0000}"/>
    <cellStyle name="Normal 3 4 2 2 3 6 2 3" xfId="31443" xr:uid="{00000000-0005-0000-0000-0000BC7A0000}"/>
    <cellStyle name="Normal 3 4 2 2 3 6 3" xfId="31444" xr:uid="{00000000-0005-0000-0000-0000BD7A0000}"/>
    <cellStyle name="Normal 3 4 2 2 3 6 3 2" xfId="31445" xr:uid="{00000000-0005-0000-0000-0000BE7A0000}"/>
    <cellStyle name="Normal 3 4 2 2 3 6 4" xfId="31446" xr:uid="{00000000-0005-0000-0000-0000BF7A0000}"/>
    <cellStyle name="Normal 3 4 2 2 3 7" xfId="31447" xr:uid="{00000000-0005-0000-0000-0000C07A0000}"/>
    <cellStyle name="Normal 3 4 2 2 3 7 2" xfId="31448" xr:uid="{00000000-0005-0000-0000-0000C17A0000}"/>
    <cellStyle name="Normal 3 4 2 2 3 7 2 2" xfId="31449" xr:uid="{00000000-0005-0000-0000-0000C27A0000}"/>
    <cellStyle name="Normal 3 4 2 2 3 7 3" xfId="31450" xr:uid="{00000000-0005-0000-0000-0000C37A0000}"/>
    <cellStyle name="Normal 3 4 2 2 3 8" xfId="31451" xr:uid="{00000000-0005-0000-0000-0000C47A0000}"/>
    <cellStyle name="Normal 3 4 2 2 3 8 2" xfId="31452" xr:uid="{00000000-0005-0000-0000-0000C57A0000}"/>
    <cellStyle name="Normal 3 4 2 2 3 9" xfId="31453" xr:uid="{00000000-0005-0000-0000-0000C67A0000}"/>
    <cellStyle name="Normal 3 4 2 2 3 9 2" xfId="31454" xr:uid="{00000000-0005-0000-0000-0000C77A0000}"/>
    <cellStyle name="Normal 3 4 2 2 4" xfId="31455" xr:uid="{00000000-0005-0000-0000-0000C87A0000}"/>
    <cellStyle name="Normal 3 4 2 2 4 10" xfId="31456" xr:uid="{00000000-0005-0000-0000-0000C97A0000}"/>
    <cellStyle name="Normal 3 4 2 2 4 11" xfId="31457" xr:uid="{00000000-0005-0000-0000-0000CA7A0000}"/>
    <cellStyle name="Normal 3 4 2 2 4 2" xfId="31458" xr:uid="{00000000-0005-0000-0000-0000CB7A0000}"/>
    <cellStyle name="Normal 3 4 2 2 4 2 2" xfId="31459" xr:uid="{00000000-0005-0000-0000-0000CC7A0000}"/>
    <cellStyle name="Normal 3 4 2 2 4 2 2 2" xfId="31460" xr:uid="{00000000-0005-0000-0000-0000CD7A0000}"/>
    <cellStyle name="Normal 3 4 2 2 4 2 2 2 2" xfId="31461" xr:uid="{00000000-0005-0000-0000-0000CE7A0000}"/>
    <cellStyle name="Normal 3 4 2 2 4 2 2 2 2 2" xfId="31462" xr:uid="{00000000-0005-0000-0000-0000CF7A0000}"/>
    <cellStyle name="Normal 3 4 2 2 4 2 2 2 2 2 2" xfId="31463" xr:uid="{00000000-0005-0000-0000-0000D07A0000}"/>
    <cellStyle name="Normal 3 4 2 2 4 2 2 2 2 2 2 2" xfId="31464" xr:uid="{00000000-0005-0000-0000-0000D17A0000}"/>
    <cellStyle name="Normal 3 4 2 2 4 2 2 2 2 2 3" xfId="31465" xr:uid="{00000000-0005-0000-0000-0000D27A0000}"/>
    <cellStyle name="Normal 3 4 2 2 4 2 2 2 2 3" xfId="31466" xr:uid="{00000000-0005-0000-0000-0000D37A0000}"/>
    <cellStyle name="Normal 3 4 2 2 4 2 2 2 2 3 2" xfId="31467" xr:uid="{00000000-0005-0000-0000-0000D47A0000}"/>
    <cellStyle name="Normal 3 4 2 2 4 2 2 2 2 4" xfId="31468" xr:uid="{00000000-0005-0000-0000-0000D57A0000}"/>
    <cellStyle name="Normal 3 4 2 2 4 2 2 2 3" xfId="31469" xr:uid="{00000000-0005-0000-0000-0000D67A0000}"/>
    <cellStyle name="Normal 3 4 2 2 4 2 2 2 3 2" xfId="31470" xr:uid="{00000000-0005-0000-0000-0000D77A0000}"/>
    <cellStyle name="Normal 3 4 2 2 4 2 2 2 3 2 2" xfId="31471" xr:uid="{00000000-0005-0000-0000-0000D87A0000}"/>
    <cellStyle name="Normal 3 4 2 2 4 2 2 2 3 3" xfId="31472" xr:uid="{00000000-0005-0000-0000-0000D97A0000}"/>
    <cellStyle name="Normal 3 4 2 2 4 2 2 2 4" xfId="31473" xr:uid="{00000000-0005-0000-0000-0000DA7A0000}"/>
    <cellStyle name="Normal 3 4 2 2 4 2 2 2 4 2" xfId="31474" xr:uid="{00000000-0005-0000-0000-0000DB7A0000}"/>
    <cellStyle name="Normal 3 4 2 2 4 2 2 2 5" xfId="31475" xr:uid="{00000000-0005-0000-0000-0000DC7A0000}"/>
    <cellStyle name="Normal 3 4 2 2 4 2 2 3" xfId="31476" xr:uid="{00000000-0005-0000-0000-0000DD7A0000}"/>
    <cellStyle name="Normal 3 4 2 2 4 2 2 3 2" xfId="31477" xr:uid="{00000000-0005-0000-0000-0000DE7A0000}"/>
    <cellStyle name="Normal 3 4 2 2 4 2 2 3 2 2" xfId="31478" xr:uid="{00000000-0005-0000-0000-0000DF7A0000}"/>
    <cellStyle name="Normal 3 4 2 2 4 2 2 3 2 2 2" xfId="31479" xr:uid="{00000000-0005-0000-0000-0000E07A0000}"/>
    <cellStyle name="Normal 3 4 2 2 4 2 2 3 2 3" xfId="31480" xr:uid="{00000000-0005-0000-0000-0000E17A0000}"/>
    <cellStyle name="Normal 3 4 2 2 4 2 2 3 3" xfId="31481" xr:uid="{00000000-0005-0000-0000-0000E27A0000}"/>
    <cellStyle name="Normal 3 4 2 2 4 2 2 3 3 2" xfId="31482" xr:uid="{00000000-0005-0000-0000-0000E37A0000}"/>
    <cellStyle name="Normal 3 4 2 2 4 2 2 3 4" xfId="31483" xr:uid="{00000000-0005-0000-0000-0000E47A0000}"/>
    <cellStyle name="Normal 3 4 2 2 4 2 2 4" xfId="31484" xr:uid="{00000000-0005-0000-0000-0000E57A0000}"/>
    <cellStyle name="Normal 3 4 2 2 4 2 2 4 2" xfId="31485" xr:uid="{00000000-0005-0000-0000-0000E67A0000}"/>
    <cellStyle name="Normal 3 4 2 2 4 2 2 4 2 2" xfId="31486" xr:uid="{00000000-0005-0000-0000-0000E77A0000}"/>
    <cellStyle name="Normal 3 4 2 2 4 2 2 4 2 2 2" xfId="31487" xr:uid="{00000000-0005-0000-0000-0000E87A0000}"/>
    <cellStyle name="Normal 3 4 2 2 4 2 2 4 2 3" xfId="31488" xr:uid="{00000000-0005-0000-0000-0000E97A0000}"/>
    <cellStyle name="Normal 3 4 2 2 4 2 2 4 3" xfId="31489" xr:uid="{00000000-0005-0000-0000-0000EA7A0000}"/>
    <cellStyle name="Normal 3 4 2 2 4 2 2 4 3 2" xfId="31490" xr:uid="{00000000-0005-0000-0000-0000EB7A0000}"/>
    <cellStyle name="Normal 3 4 2 2 4 2 2 4 4" xfId="31491" xr:uid="{00000000-0005-0000-0000-0000EC7A0000}"/>
    <cellStyle name="Normal 3 4 2 2 4 2 2 5" xfId="31492" xr:uid="{00000000-0005-0000-0000-0000ED7A0000}"/>
    <cellStyle name="Normal 3 4 2 2 4 2 2 5 2" xfId="31493" xr:uid="{00000000-0005-0000-0000-0000EE7A0000}"/>
    <cellStyle name="Normal 3 4 2 2 4 2 2 5 2 2" xfId="31494" xr:uid="{00000000-0005-0000-0000-0000EF7A0000}"/>
    <cellStyle name="Normal 3 4 2 2 4 2 2 5 3" xfId="31495" xr:uid="{00000000-0005-0000-0000-0000F07A0000}"/>
    <cellStyle name="Normal 3 4 2 2 4 2 2 6" xfId="31496" xr:uid="{00000000-0005-0000-0000-0000F17A0000}"/>
    <cellStyle name="Normal 3 4 2 2 4 2 2 6 2" xfId="31497" xr:uid="{00000000-0005-0000-0000-0000F27A0000}"/>
    <cellStyle name="Normal 3 4 2 2 4 2 2 7" xfId="31498" xr:uid="{00000000-0005-0000-0000-0000F37A0000}"/>
    <cellStyle name="Normal 3 4 2 2 4 2 2 7 2" xfId="31499" xr:uid="{00000000-0005-0000-0000-0000F47A0000}"/>
    <cellStyle name="Normal 3 4 2 2 4 2 2 8" xfId="31500" xr:uid="{00000000-0005-0000-0000-0000F57A0000}"/>
    <cellStyle name="Normal 3 4 2 2 4 2 3" xfId="31501" xr:uid="{00000000-0005-0000-0000-0000F67A0000}"/>
    <cellStyle name="Normal 3 4 2 2 4 2 3 2" xfId="31502" xr:uid="{00000000-0005-0000-0000-0000F77A0000}"/>
    <cellStyle name="Normal 3 4 2 2 4 2 3 2 2" xfId="31503" xr:uid="{00000000-0005-0000-0000-0000F87A0000}"/>
    <cellStyle name="Normal 3 4 2 2 4 2 3 2 2 2" xfId="31504" xr:uid="{00000000-0005-0000-0000-0000F97A0000}"/>
    <cellStyle name="Normal 3 4 2 2 4 2 3 2 2 2 2" xfId="31505" xr:uid="{00000000-0005-0000-0000-0000FA7A0000}"/>
    <cellStyle name="Normal 3 4 2 2 4 2 3 2 2 3" xfId="31506" xr:uid="{00000000-0005-0000-0000-0000FB7A0000}"/>
    <cellStyle name="Normal 3 4 2 2 4 2 3 2 3" xfId="31507" xr:uid="{00000000-0005-0000-0000-0000FC7A0000}"/>
    <cellStyle name="Normal 3 4 2 2 4 2 3 2 3 2" xfId="31508" xr:uid="{00000000-0005-0000-0000-0000FD7A0000}"/>
    <cellStyle name="Normal 3 4 2 2 4 2 3 2 4" xfId="31509" xr:uid="{00000000-0005-0000-0000-0000FE7A0000}"/>
    <cellStyle name="Normal 3 4 2 2 4 2 3 3" xfId="31510" xr:uid="{00000000-0005-0000-0000-0000FF7A0000}"/>
    <cellStyle name="Normal 3 4 2 2 4 2 3 3 2" xfId="31511" xr:uid="{00000000-0005-0000-0000-0000007B0000}"/>
    <cellStyle name="Normal 3 4 2 2 4 2 3 3 2 2" xfId="31512" xr:uid="{00000000-0005-0000-0000-0000017B0000}"/>
    <cellStyle name="Normal 3 4 2 2 4 2 3 3 3" xfId="31513" xr:uid="{00000000-0005-0000-0000-0000027B0000}"/>
    <cellStyle name="Normal 3 4 2 2 4 2 3 4" xfId="31514" xr:uid="{00000000-0005-0000-0000-0000037B0000}"/>
    <cellStyle name="Normal 3 4 2 2 4 2 3 4 2" xfId="31515" xr:uid="{00000000-0005-0000-0000-0000047B0000}"/>
    <cellStyle name="Normal 3 4 2 2 4 2 3 5" xfId="31516" xr:uid="{00000000-0005-0000-0000-0000057B0000}"/>
    <cellStyle name="Normal 3 4 2 2 4 2 4" xfId="31517" xr:uid="{00000000-0005-0000-0000-0000067B0000}"/>
    <cellStyle name="Normal 3 4 2 2 4 2 4 2" xfId="31518" xr:uid="{00000000-0005-0000-0000-0000077B0000}"/>
    <cellStyle name="Normal 3 4 2 2 4 2 4 2 2" xfId="31519" xr:uid="{00000000-0005-0000-0000-0000087B0000}"/>
    <cellStyle name="Normal 3 4 2 2 4 2 4 2 2 2" xfId="31520" xr:uid="{00000000-0005-0000-0000-0000097B0000}"/>
    <cellStyle name="Normal 3 4 2 2 4 2 4 2 3" xfId="31521" xr:uid="{00000000-0005-0000-0000-00000A7B0000}"/>
    <cellStyle name="Normal 3 4 2 2 4 2 4 3" xfId="31522" xr:uid="{00000000-0005-0000-0000-00000B7B0000}"/>
    <cellStyle name="Normal 3 4 2 2 4 2 4 3 2" xfId="31523" xr:uid="{00000000-0005-0000-0000-00000C7B0000}"/>
    <cellStyle name="Normal 3 4 2 2 4 2 4 4" xfId="31524" xr:uid="{00000000-0005-0000-0000-00000D7B0000}"/>
    <cellStyle name="Normal 3 4 2 2 4 2 5" xfId="31525" xr:uid="{00000000-0005-0000-0000-00000E7B0000}"/>
    <cellStyle name="Normal 3 4 2 2 4 2 5 2" xfId="31526" xr:uid="{00000000-0005-0000-0000-00000F7B0000}"/>
    <cellStyle name="Normal 3 4 2 2 4 2 5 2 2" xfId="31527" xr:uid="{00000000-0005-0000-0000-0000107B0000}"/>
    <cellStyle name="Normal 3 4 2 2 4 2 5 2 2 2" xfId="31528" xr:uid="{00000000-0005-0000-0000-0000117B0000}"/>
    <cellStyle name="Normal 3 4 2 2 4 2 5 2 3" xfId="31529" xr:uid="{00000000-0005-0000-0000-0000127B0000}"/>
    <cellStyle name="Normal 3 4 2 2 4 2 5 3" xfId="31530" xr:uid="{00000000-0005-0000-0000-0000137B0000}"/>
    <cellStyle name="Normal 3 4 2 2 4 2 5 3 2" xfId="31531" xr:uid="{00000000-0005-0000-0000-0000147B0000}"/>
    <cellStyle name="Normal 3 4 2 2 4 2 5 4" xfId="31532" xr:uid="{00000000-0005-0000-0000-0000157B0000}"/>
    <cellStyle name="Normal 3 4 2 2 4 2 6" xfId="31533" xr:uid="{00000000-0005-0000-0000-0000167B0000}"/>
    <cellStyle name="Normal 3 4 2 2 4 2 6 2" xfId="31534" xr:uid="{00000000-0005-0000-0000-0000177B0000}"/>
    <cellStyle name="Normal 3 4 2 2 4 2 6 2 2" xfId="31535" xr:uid="{00000000-0005-0000-0000-0000187B0000}"/>
    <cellStyle name="Normal 3 4 2 2 4 2 6 3" xfId="31536" xr:uid="{00000000-0005-0000-0000-0000197B0000}"/>
    <cellStyle name="Normal 3 4 2 2 4 2 7" xfId="31537" xr:uid="{00000000-0005-0000-0000-00001A7B0000}"/>
    <cellStyle name="Normal 3 4 2 2 4 2 7 2" xfId="31538" xr:uid="{00000000-0005-0000-0000-00001B7B0000}"/>
    <cellStyle name="Normal 3 4 2 2 4 2 8" xfId="31539" xr:uid="{00000000-0005-0000-0000-00001C7B0000}"/>
    <cellStyle name="Normal 3 4 2 2 4 2 8 2" xfId="31540" xr:uid="{00000000-0005-0000-0000-00001D7B0000}"/>
    <cellStyle name="Normal 3 4 2 2 4 2 9" xfId="31541" xr:uid="{00000000-0005-0000-0000-00001E7B0000}"/>
    <cellStyle name="Normal 3 4 2 2 4 3" xfId="31542" xr:uid="{00000000-0005-0000-0000-00001F7B0000}"/>
    <cellStyle name="Normal 3 4 2 2 4 3 2" xfId="31543" xr:uid="{00000000-0005-0000-0000-0000207B0000}"/>
    <cellStyle name="Normal 3 4 2 2 4 3 2 2" xfId="31544" xr:uid="{00000000-0005-0000-0000-0000217B0000}"/>
    <cellStyle name="Normal 3 4 2 2 4 3 2 2 2" xfId="31545" xr:uid="{00000000-0005-0000-0000-0000227B0000}"/>
    <cellStyle name="Normal 3 4 2 2 4 3 2 2 2 2" xfId="31546" xr:uid="{00000000-0005-0000-0000-0000237B0000}"/>
    <cellStyle name="Normal 3 4 2 2 4 3 2 2 2 2 2" xfId="31547" xr:uid="{00000000-0005-0000-0000-0000247B0000}"/>
    <cellStyle name="Normal 3 4 2 2 4 3 2 2 2 3" xfId="31548" xr:uid="{00000000-0005-0000-0000-0000257B0000}"/>
    <cellStyle name="Normal 3 4 2 2 4 3 2 2 3" xfId="31549" xr:uid="{00000000-0005-0000-0000-0000267B0000}"/>
    <cellStyle name="Normal 3 4 2 2 4 3 2 2 3 2" xfId="31550" xr:uid="{00000000-0005-0000-0000-0000277B0000}"/>
    <cellStyle name="Normal 3 4 2 2 4 3 2 2 4" xfId="31551" xr:uid="{00000000-0005-0000-0000-0000287B0000}"/>
    <cellStyle name="Normal 3 4 2 2 4 3 2 3" xfId="31552" xr:uid="{00000000-0005-0000-0000-0000297B0000}"/>
    <cellStyle name="Normal 3 4 2 2 4 3 2 3 2" xfId="31553" xr:uid="{00000000-0005-0000-0000-00002A7B0000}"/>
    <cellStyle name="Normal 3 4 2 2 4 3 2 3 2 2" xfId="31554" xr:uid="{00000000-0005-0000-0000-00002B7B0000}"/>
    <cellStyle name="Normal 3 4 2 2 4 3 2 3 3" xfId="31555" xr:uid="{00000000-0005-0000-0000-00002C7B0000}"/>
    <cellStyle name="Normal 3 4 2 2 4 3 2 4" xfId="31556" xr:uid="{00000000-0005-0000-0000-00002D7B0000}"/>
    <cellStyle name="Normal 3 4 2 2 4 3 2 4 2" xfId="31557" xr:uid="{00000000-0005-0000-0000-00002E7B0000}"/>
    <cellStyle name="Normal 3 4 2 2 4 3 2 5" xfId="31558" xr:uid="{00000000-0005-0000-0000-00002F7B0000}"/>
    <cellStyle name="Normal 3 4 2 2 4 3 3" xfId="31559" xr:uid="{00000000-0005-0000-0000-0000307B0000}"/>
    <cellStyle name="Normal 3 4 2 2 4 3 3 2" xfId="31560" xr:uid="{00000000-0005-0000-0000-0000317B0000}"/>
    <cellStyle name="Normal 3 4 2 2 4 3 3 2 2" xfId="31561" xr:uid="{00000000-0005-0000-0000-0000327B0000}"/>
    <cellStyle name="Normal 3 4 2 2 4 3 3 2 2 2" xfId="31562" xr:uid="{00000000-0005-0000-0000-0000337B0000}"/>
    <cellStyle name="Normal 3 4 2 2 4 3 3 2 3" xfId="31563" xr:uid="{00000000-0005-0000-0000-0000347B0000}"/>
    <cellStyle name="Normal 3 4 2 2 4 3 3 3" xfId="31564" xr:uid="{00000000-0005-0000-0000-0000357B0000}"/>
    <cellStyle name="Normal 3 4 2 2 4 3 3 3 2" xfId="31565" xr:uid="{00000000-0005-0000-0000-0000367B0000}"/>
    <cellStyle name="Normal 3 4 2 2 4 3 3 4" xfId="31566" xr:uid="{00000000-0005-0000-0000-0000377B0000}"/>
    <cellStyle name="Normal 3 4 2 2 4 3 4" xfId="31567" xr:uid="{00000000-0005-0000-0000-0000387B0000}"/>
    <cellStyle name="Normal 3 4 2 2 4 3 4 2" xfId="31568" xr:uid="{00000000-0005-0000-0000-0000397B0000}"/>
    <cellStyle name="Normal 3 4 2 2 4 3 4 2 2" xfId="31569" xr:uid="{00000000-0005-0000-0000-00003A7B0000}"/>
    <cellStyle name="Normal 3 4 2 2 4 3 4 2 2 2" xfId="31570" xr:uid="{00000000-0005-0000-0000-00003B7B0000}"/>
    <cellStyle name="Normal 3 4 2 2 4 3 4 2 3" xfId="31571" xr:uid="{00000000-0005-0000-0000-00003C7B0000}"/>
    <cellStyle name="Normal 3 4 2 2 4 3 4 3" xfId="31572" xr:uid="{00000000-0005-0000-0000-00003D7B0000}"/>
    <cellStyle name="Normal 3 4 2 2 4 3 4 3 2" xfId="31573" xr:uid="{00000000-0005-0000-0000-00003E7B0000}"/>
    <cellStyle name="Normal 3 4 2 2 4 3 4 4" xfId="31574" xr:uid="{00000000-0005-0000-0000-00003F7B0000}"/>
    <cellStyle name="Normal 3 4 2 2 4 3 5" xfId="31575" xr:uid="{00000000-0005-0000-0000-0000407B0000}"/>
    <cellStyle name="Normal 3 4 2 2 4 3 5 2" xfId="31576" xr:uid="{00000000-0005-0000-0000-0000417B0000}"/>
    <cellStyle name="Normal 3 4 2 2 4 3 5 2 2" xfId="31577" xr:uid="{00000000-0005-0000-0000-0000427B0000}"/>
    <cellStyle name="Normal 3 4 2 2 4 3 5 3" xfId="31578" xr:uid="{00000000-0005-0000-0000-0000437B0000}"/>
    <cellStyle name="Normal 3 4 2 2 4 3 6" xfId="31579" xr:uid="{00000000-0005-0000-0000-0000447B0000}"/>
    <cellStyle name="Normal 3 4 2 2 4 3 6 2" xfId="31580" xr:uid="{00000000-0005-0000-0000-0000457B0000}"/>
    <cellStyle name="Normal 3 4 2 2 4 3 7" xfId="31581" xr:uid="{00000000-0005-0000-0000-0000467B0000}"/>
    <cellStyle name="Normal 3 4 2 2 4 3 7 2" xfId="31582" xr:uid="{00000000-0005-0000-0000-0000477B0000}"/>
    <cellStyle name="Normal 3 4 2 2 4 3 8" xfId="31583" xr:uid="{00000000-0005-0000-0000-0000487B0000}"/>
    <cellStyle name="Normal 3 4 2 2 4 4" xfId="31584" xr:uid="{00000000-0005-0000-0000-0000497B0000}"/>
    <cellStyle name="Normal 3 4 2 2 4 4 2" xfId="31585" xr:uid="{00000000-0005-0000-0000-00004A7B0000}"/>
    <cellStyle name="Normal 3 4 2 2 4 4 2 2" xfId="31586" xr:uid="{00000000-0005-0000-0000-00004B7B0000}"/>
    <cellStyle name="Normal 3 4 2 2 4 4 2 2 2" xfId="31587" xr:uid="{00000000-0005-0000-0000-00004C7B0000}"/>
    <cellStyle name="Normal 3 4 2 2 4 4 2 2 2 2" xfId="31588" xr:uid="{00000000-0005-0000-0000-00004D7B0000}"/>
    <cellStyle name="Normal 3 4 2 2 4 4 2 2 3" xfId="31589" xr:uid="{00000000-0005-0000-0000-00004E7B0000}"/>
    <cellStyle name="Normal 3 4 2 2 4 4 2 3" xfId="31590" xr:uid="{00000000-0005-0000-0000-00004F7B0000}"/>
    <cellStyle name="Normal 3 4 2 2 4 4 2 3 2" xfId="31591" xr:uid="{00000000-0005-0000-0000-0000507B0000}"/>
    <cellStyle name="Normal 3 4 2 2 4 4 2 4" xfId="31592" xr:uid="{00000000-0005-0000-0000-0000517B0000}"/>
    <cellStyle name="Normal 3 4 2 2 4 4 3" xfId="31593" xr:uid="{00000000-0005-0000-0000-0000527B0000}"/>
    <cellStyle name="Normal 3 4 2 2 4 4 3 2" xfId="31594" xr:uid="{00000000-0005-0000-0000-0000537B0000}"/>
    <cellStyle name="Normal 3 4 2 2 4 4 3 2 2" xfId="31595" xr:uid="{00000000-0005-0000-0000-0000547B0000}"/>
    <cellStyle name="Normal 3 4 2 2 4 4 3 3" xfId="31596" xr:uid="{00000000-0005-0000-0000-0000557B0000}"/>
    <cellStyle name="Normal 3 4 2 2 4 4 4" xfId="31597" xr:uid="{00000000-0005-0000-0000-0000567B0000}"/>
    <cellStyle name="Normal 3 4 2 2 4 4 4 2" xfId="31598" xr:uid="{00000000-0005-0000-0000-0000577B0000}"/>
    <cellStyle name="Normal 3 4 2 2 4 4 5" xfId="31599" xr:uid="{00000000-0005-0000-0000-0000587B0000}"/>
    <cellStyle name="Normal 3 4 2 2 4 5" xfId="31600" xr:uid="{00000000-0005-0000-0000-0000597B0000}"/>
    <cellStyle name="Normal 3 4 2 2 4 5 2" xfId="31601" xr:uid="{00000000-0005-0000-0000-00005A7B0000}"/>
    <cellStyle name="Normal 3 4 2 2 4 5 2 2" xfId="31602" xr:uid="{00000000-0005-0000-0000-00005B7B0000}"/>
    <cellStyle name="Normal 3 4 2 2 4 5 2 2 2" xfId="31603" xr:uid="{00000000-0005-0000-0000-00005C7B0000}"/>
    <cellStyle name="Normal 3 4 2 2 4 5 2 3" xfId="31604" xr:uid="{00000000-0005-0000-0000-00005D7B0000}"/>
    <cellStyle name="Normal 3 4 2 2 4 5 3" xfId="31605" xr:uid="{00000000-0005-0000-0000-00005E7B0000}"/>
    <cellStyle name="Normal 3 4 2 2 4 5 3 2" xfId="31606" xr:uid="{00000000-0005-0000-0000-00005F7B0000}"/>
    <cellStyle name="Normal 3 4 2 2 4 5 4" xfId="31607" xr:uid="{00000000-0005-0000-0000-0000607B0000}"/>
    <cellStyle name="Normal 3 4 2 2 4 6" xfId="31608" xr:uid="{00000000-0005-0000-0000-0000617B0000}"/>
    <cellStyle name="Normal 3 4 2 2 4 6 2" xfId="31609" xr:uid="{00000000-0005-0000-0000-0000627B0000}"/>
    <cellStyle name="Normal 3 4 2 2 4 6 2 2" xfId="31610" xr:uid="{00000000-0005-0000-0000-0000637B0000}"/>
    <cellStyle name="Normal 3 4 2 2 4 6 2 2 2" xfId="31611" xr:uid="{00000000-0005-0000-0000-0000647B0000}"/>
    <cellStyle name="Normal 3 4 2 2 4 6 2 3" xfId="31612" xr:uid="{00000000-0005-0000-0000-0000657B0000}"/>
    <cellStyle name="Normal 3 4 2 2 4 6 3" xfId="31613" xr:uid="{00000000-0005-0000-0000-0000667B0000}"/>
    <cellStyle name="Normal 3 4 2 2 4 6 3 2" xfId="31614" xr:uid="{00000000-0005-0000-0000-0000677B0000}"/>
    <cellStyle name="Normal 3 4 2 2 4 6 4" xfId="31615" xr:uid="{00000000-0005-0000-0000-0000687B0000}"/>
    <cellStyle name="Normal 3 4 2 2 4 7" xfId="31616" xr:uid="{00000000-0005-0000-0000-0000697B0000}"/>
    <cellStyle name="Normal 3 4 2 2 4 7 2" xfId="31617" xr:uid="{00000000-0005-0000-0000-00006A7B0000}"/>
    <cellStyle name="Normal 3 4 2 2 4 7 2 2" xfId="31618" xr:uid="{00000000-0005-0000-0000-00006B7B0000}"/>
    <cellStyle name="Normal 3 4 2 2 4 7 3" xfId="31619" xr:uid="{00000000-0005-0000-0000-00006C7B0000}"/>
    <cellStyle name="Normal 3 4 2 2 4 8" xfId="31620" xr:uid="{00000000-0005-0000-0000-00006D7B0000}"/>
    <cellStyle name="Normal 3 4 2 2 4 8 2" xfId="31621" xr:uid="{00000000-0005-0000-0000-00006E7B0000}"/>
    <cellStyle name="Normal 3 4 2 2 4 9" xfId="31622" xr:uid="{00000000-0005-0000-0000-00006F7B0000}"/>
    <cellStyle name="Normal 3 4 2 2 4 9 2" xfId="31623" xr:uid="{00000000-0005-0000-0000-0000707B0000}"/>
    <cellStyle name="Normal 3 4 2 2 5" xfId="31624" xr:uid="{00000000-0005-0000-0000-0000717B0000}"/>
    <cellStyle name="Normal 3 4 2 2 5 2" xfId="31625" xr:uid="{00000000-0005-0000-0000-0000727B0000}"/>
    <cellStyle name="Normal 3 4 2 2 5 2 2" xfId="31626" xr:uid="{00000000-0005-0000-0000-0000737B0000}"/>
    <cellStyle name="Normal 3 4 2 2 5 2 2 2" xfId="31627" xr:uid="{00000000-0005-0000-0000-0000747B0000}"/>
    <cellStyle name="Normal 3 4 2 2 5 2 2 2 2" xfId="31628" xr:uid="{00000000-0005-0000-0000-0000757B0000}"/>
    <cellStyle name="Normal 3 4 2 2 5 2 2 2 2 2" xfId="31629" xr:uid="{00000000-0005-0000-0000-0000767B0000}"/>
    <cellStyle name="Normal 3 4 2 2 5 2 2 2 2 2 2" xfId="31630" xr:uid="{00000000-0005-0000-0000-0000777B0000}"/>
    <cellStyle name="Normal 3 4 2 2 5 2 2 2 2 3" xfId="31631" xr:uid="{00000000-0005-0000-0000-0000787B0000}"/>
    <cellStyle name="Normal 3 4 2 2 5 2 2 2 3" xfId="31632" xr:uid="{00000000-0005-0000-0000-0000797B0000}"/>
    <cellStyle name="Normal 3 4 2 2 5 2 2 2 3 2" xfId="31633" xr:uid="{00000000-0005-0000-0000-00007A7B0000}"/>
    <cellStyle name="Normal 3 4 2 2 5 2 2 2 4" xfId="31634" xr:uid="{00000000-0005-0000-0000-00007B7B0000}"/>
    <cellStyle name="Normal 3 4 2 2 5 2 2 3" xfId="31635" xr:uid="{00000000-0005-0000-0000-00007C7B0000}"/>
    <cellStyle name="Normal 3 4 2 2 5 2 2 3 2" xfId="31636" xr:uid="{00000000-0005-0000-0000-00007D7B0000}"/>
    <cellStyle name="Normal 3 4 2 2 5 2 2 3 2 2" xfId="31637" xr:uid="{00000000-0005-0000-0000-00007E7B0000}"/>
    <cellStyle name="Normal 3 4 2 2 5 2 2 3 3" xfId="31638" xr:uid="{00000000-0005-0000-0000-00007F7B0000}"/>
    <cellStyle name="Normal 3 4 2 2 5 2 2 4" xfId="31639" xr:uid="{00000000-0005-0000-0000-0000807B0000}"/>
    <cellStyle name="Normal 3 4 2 2 5 2 2 4 2" xfId="31640" xr:uid="{00000000-0005-0000-0000-0000817B0000}"/>
    <cellStyle name="Normal 3 4 2 2 5 2 2 5" xfId="31641" xr:uid="{00000000-0005-0000-0000-0000827B0000}"/>
    <cellStyle name="Normal 3 4 2 2 5 2 3" xfId="31642" xr:uid="{00000000-0005-0000-0000-0000837B0000}"/>
    <cellStyle name="Normal 3 4 2 2 5 2 3 2" xfId="31643" xr:uid="{00000000-0005-0000-0000-0000847B0000}"/>
    <cellStyle name="Normal 3 4 2 2 5 2 3 2 2" xfId="31644" xr:uid="{00000000-0005-0000-0000-0000857B0000}"/>
    <cellStyle name="Normal 3 4 2 2 5 2 3 2 2 2" xfId="31645" xr:uid="{00000000-0005-0000-0000-0000867B0000}"/>
    <cellStyle name="Normal 3 4 2 2 5 2 3 2 3" xfId="31646" xr:uid="{00000000-0005-0000-0000-0000877B0000}"/>
    <cellStyle name="Normal 3 4 2 2 5 2 3 3" xfId="31647" xr:uid="{00000000-0005-0000-0000-0000887B0000}"/>
    <cellStyle name="Normal 3 4 2 2 5 2 3 3 2" xfId="31648" xr:uid="{00000000-0005-0000-0000-0000897B0000}"/>
    <cellStyle name="Normal 3 4 2 2 5 2 3 4" xfId="31649" xr:uid="{00000000-0005-0000-0000-00008A7B0000}"/>
    <cellStyle name="Normal 3 4 2 2 5 2 4" xfId="31650" xr:uid="{00000000-0005-0000-0000-00008B7B0000}"/>
    <cellStyle name="Normal 3 4 2 2 5 2 4 2" xfId="31651" xr:uid="{00000000-0005-0000-0000-00008C7B0000}"/>
    <cellStyle name="Normal 3 4 2 2 5 2 4 2 2" xfId="31652" xr:uid="{00000000-0005-0000-0000-00008D7B0000}"/>
    <cellStyle name="Normal 3 4 2 2 5 2 4 2 2 2" xfId="31653" xr:uid="{00000000-0005-0000-0000-00008E7B0000}"/>
    <cellStyle name="Normal 3 4 2 2 5 2 4 2 3" xfId="31654" xr:uid="{00000000-0005-0000-0000-00008F7B0000}"/>
    <cellStyle name="Normal 3 4 2 2 5 2 4 3" xfId="31655" xr:uid="{00000000-0005-0000-0000-0000907B0000}"/>
    <cellStyle name="Normal 3 4 2 2 5 2 4 3 2" xfId="31656" xr:uid="{00000000-0005-0000-0000-0000917B0000}"/>
    <cellStyle name="Normal 3 4 2 2 5 2 4 4" xfId="31657" xr:uid="{00000000-0005-0000-0000-0000927B0000}"/>
    <cellStyle name="Normal 3 4 2 2 5 2 5" xfId="31658" xr:uid="{00000000-0005-0000-0000-0000937B0000}"/>
    <cellStyle name="Normal 3 4 2 2 5 2 5 2" xfId="31659" xr:uid="{00000000-0005-0000-0000-0000947B0000}"/>
    <cellStyle name="Normal 3 4 2 2 5 2 5 2 2" xfId="31660" xr:uid="{00000000-0005-0000-0000-0000957B0000}"/>
    <cellStyle name="Normal 3 4 2 2 5 2 5 3" xfId="31661" xr:uid="{00000000-0005-0000-0000-0000967B0000}"/>
    <cellStyle name="Normal 3 4 2 2 5 2 6" xfId="31662" xr:uid="{00000000-0005-0000-0000-0000977B0000}"/>
    <cellStyle name="Normal 3 4 2 2 5 2 6 2" xfId="31663" xr:uid="{00000000-0005-0000-0000-0000987B0000}"/>
    <cellStyle name="Normal 3 4 2 2 5 2 7" xfId="31664" xr:uid="{00000000-0005-0000-0000-0000997B0000}"/>
    <cellStyle name="Normal 3 4 2 2 5 2 7 2" xfId="31665" xr:uid="{00000000-0005-0000-0000-00009A7B0000}"/>
    <cellStyle name="Normal 3 4 2 2 5 2 8" xfId="31666" xr:uid="{00000000-0005-0000-0000-00009B7B0000}"/>
    <cellStyle name="Normal 3 4 2 2 5 3" xfId="31667" xr:uid="{00000000-0005-0000-0000-00009C7B0000}"/>
    <cellStyle name="Normal 3 4 2 2 5 3 2" xfId="31668" xr:uid="{00000000-0005-0000-0000-00009D7B0000}"/>
    <cellStyle name="Normal 3 4 2 2 5 3 2 2" xfId="31669" xr:uid="{00000000-0005-0000-0000-00009E7B0000}"/>
    <cellStyle name="Normal 3 4 2 2 5 3 2 2 2" xfId="31670" xr:uid="{00000000-0005-0000-0000-00009F7B0000}"/>
    <cellStyle name="Normal 3 4 2 2 5 3 2 2 2 2" xfId="31671" xr:uid="{00000000-0005-0000-0000-0000A07B0000}"/>
    <cellStyle name="Normal 3 4 2 2 5 3 2 2 3" xfId="31672" xr:uid="{00000000-0005-0000-0000-0000A17B0000}"/>
    <cellStyle name="Normal 3 4 2 2 5 3 2 3" xfId="31673" xr:uid="{00000000-0005-0000-0000-0000A27B0000}"/>
    <cellStyle name="Normal 3 4 2 2 5 3 2 3 2" xfId="31674" xr:uid="{00000000-0005-0000-0000-0000A37B0000}"/>
    <cellStyle name="Normal 3 4 2 2 5 3 2 4" xfId="31675" xr:uid="{00000000-0005-0000-0000-0000A47B0000}"/>
    <cellStyle name="Normal 3 4 2 2 5 3 3" xfId="31676" xr:uid="{00000000-0005-0000-0000-0000A57B0000}"/>
    <cellStyle name="Normal 3 4 2 2 5 3 3 2" xfId="31677" xr:uid="{00000000-0005-0000-0000-0000A67B0000}"/>
    <cellStyle name="Normal 3 4 2 2 5 3 3 2 2" xfId="31678" xr:uid="{00000000-0005-0000-0000-0000A77B0000}"/>
    <cellStyle name="Normal 3 4 2 2 5 3 3 3" xfId="31679" xr:uid="{00000000-0005-0000-0000-0000A87B0000}"/>
    <cellStyle name="Normal 3 4 2 2 5 3 4" xfId="31680" xr:uid="{00000000-0005-0000-0000-0000A97B0000}"/>
    <cellStyle name="Normal 3 4 2 2 5 3 4 2" xfId="31681" xr:uid="{00000000-0005-0000-0000-0000AA7B0000}"/>
    <cellStyle name="Normal 3 4 2 2 5 3 5" xfId="31682" xr:uid="{00000000-0005-0000-0000-0000AB7B0000}"/>
    <cellStyle name="Normal 3 4 2 2 5 4" xfId="31683" xr:uid="{00000000-0005-0000-0000-0000AC7B0000}"/>
    <cellStyle name="Normal 3 4 2 2 5 4 2" xfId="31684" xr:uid="{00000000-0005-0000-0000-0000AD7B0000}"/>
    <cellStyle name="Normal 3 4 2 2 5 4 2 2" xfId="31685" xr:uid="{00000000-0005-0000-0000-0000AE7B0000}"/>
    <cellStyle name="Normal 3 4 2 2 5 4 2 2 2" xfId="31686" xr:uid="{00000000-0005-0000-0000-0000AF7B0000}"/>
    <cellStyle name="Normal 3 4 2 2 5 4 2 3" xfId="31687" xr:uid="{00000000-0005-0000-0000-0000B07B0000}"/>
    <cellStyle name="Normal 3 4 2 2 5 4 3" xfId="31688" xr:uid="{00000000-0005-0000-0000-0000B17B0000}"/>
    <cellStyle name="Normal 3 4 2 2 5 4 3 2" xfId="31689" xr:uid="{00000000-0005-0000-0000-0000B27B0000}"/>
    <cellStyle name="Normal 3 4 2 2 5 4 4" xfId="31690" xr:uid="{00000000-0005-0000-0000-0000B37B0000}"/>
    <cellStyle name="Normal 3 4 2 2 5 5" xfId="31691" xr:uid="{00000000-0005-0000-0000-0000B47B0000}"/>
    <cellStyle name="Normal 3 4 2 2 5 5 2" xfId="31692" xr:uid="{00000000-0005-0000-0000-0000B57B0000}"/>
    <cellStyle name="Normal 3 4 2 2 5 5 2 2" xfId="31693" xr:uid="{00000000-0005-0000-0000-0000B67B0000}"/>
    <cellStyle name="Normal 3 4 2 2 5 5 2 2 2" xfId="31694" xr:uid="{00000000-0005-0000-0000-0000B77B0000}"/>
    <cellStyle name="Normal 3 4 2 2 5 5 2 3" xfId="31695" xr:uid="{00000000-0005-0000-0000-0000B87B0000}"/>
    <cellStyle name="Normal 3 4 2 2 5 5 3" xfId="31696" xr:uid="{00000000-0005-0000-0000-0000B97B0000}"/>
    <cellStyle name="Normal 3 4 2 2 5 5 3 2" xfId="31697" xr:uid="{00000000-0005-0000-0000-0000BA7B0000}"/>
    <cellStyle name="Normal 3 4 2 2 5 5 4" xfId="31698" xr:uid="{00000000-0005-0000-0000-0000BB7B0000}"/>
    <cellStyle name="Normal 3 4 2 2 5 6" xfId="31699" xr:uid="{00000000-0005-0000-0000-0000BC7B0000}"/>
    <cellStyle name="Normal 3 4 2 2 5 6 2" xfId="31700" xr:uid="{00000000-0005-0000-0000-0000BD7B0000}"/>
    <cellStyle name="Normal 3 4 2 2 5 6 2 2" xfId="31701" xr:uid="{00000000-0005-0000-0000-0000BE7B0000}"/>
    <cellStyle name="Normal 3 4 2 2 5 6 3" xfId="31702" xr:uid="{00000000-0005-0000-0000-0000BF7B0000}"/>
    <cellStyle name="Normal 3 4 2 2 5 7" xfId="31703" xr:uid="{00000000-0005-0000-0000-0000C07B0000}"/>
    <cellStyle name="Normal 3 4 2 2 5 7 2" xfId="31704" xr:uid="{00000000-0005-0000-0000-0000C17B0000}"/>
    <cellStyle name="Normal 3 4 2 2 5 8" xfId="31705" xr:uid="{00000000-0005-0000-0000-0000C27B0000}"/>
    <cellStyle name="Normal 3 4 2 2 5 8 2" xfId="31706" xr:uid="{00000000-0005-0000-0000-0000C37B0000}"/>
    <cellStyle name="Normal 3 4 2 2 5 9" xfId="31707" xr:uid="{00000000-0005-0000-0000-0000C47B0000}"/>
    <cellStyle name="Normal 3 4 2 2 6" xfId="31708" xr:uid="{00000000-0005-0000-0000-0000C57B0000}"/>
    <cellStyle name="Normal 3 4 2 2 6 2" xfId="31709" xr:uid="{00000000-0005-0000-0000-0000C67B0000}"/>
    <cellStyle name="Normal 3 4 2 2 6 2 2" xfId="31710" xr:uid="{00000000-0005-0000-0000-0000C77B0000}"/>
    <cellStyle name="Normal 3 4 2 2 6 2 2 2" xfId="31711" xr:uid="{00000000-0005-0000-0000-0000C87B0000}"/>
    <cellStyle name="Normal 3 4 2 2 6 2 2 2 2" xfId="31712" xr:uid="{00000000-0005-0000-0000-0000C97B0000}"/>
    <cellStyle name="Normal 3 4 2 2 6 2 2 2 2 2" xfId="31713" xr:uid="{00000000-0005-0000-0000-0000CA7B0000}"/>
    <cellStyle name="Normal 3 4 2 2 6 2 2 2 3" xfId="31714" xr:uid="{00000000-0005-0000-0000-0000CB7B0000}"/>
    <cellStyle name="Normal 3 4 2 2 6 2 2 3" xfId="31715" xr:uid="{00000000-0005-0000-0000-0000CC7B0000}"/>
    <cellStyle name="Normal 3 4 2 2 6 2 2 3 2" xfId="31716" xr:uid="{00000000-0005-0000-0000-0000CD7B0000}"/>
    <cellStyle name="Normal 3 4 2 2 6 2 2 4" xfId="31717" xr:uid="{00000000-0005-0000-0000-0000CE7B0000}"/>
    <cellStyle name="Normal 3 4 2 2 6 2 3" xfId="31718" xr:uid="{00000000-0005-0000-0000-0000CF7B0000}"/>
    <cellStyle name="Normal 3 4 2 2 6 2 3 2" xfId="31719" xr:uid="{00000000-0005-0000-0000-0000D07B0000}"/>
    <cellStyle name="Normal 3 4 2 2 6 2 3 2 2" xfId="31720" xr:uid="{00000000-0005-0000-0000-0000D17B0000}"/>
    <cellStyle name="Normal 3 4 2 2 6 2 3 3" xfId="31721" xr:uid="{00000000-0005-0000-0000-0000D27B0000}"/>
    <cellStyle name="Normal 3 4 2 2 6 2 4" xfId="31722" xr:uid="{00000000-0005-0000-0000-0000D37B0000}"/>
    <cellStyle name="Normal 3 4 2 2 6 2 4 2" xfId="31723" xr:uid="{00000000-0005-0000-0000-0000D47B0000}"/>
    <cellStyle name="Normal 3 4 2 2 6 2 5" xfId="31724" xr:uid="{00000000-0005-0000-0000-0000D57B0000}"/>
    <cellStyle name="Normal 3 4 2 2 6 3" xfId="31725" xr:uid="{00000000-0005-0000-0000-0000D67B0000}"/>
    <cellStyle name="Normal 3 4 2 2 6 3 2" xfId="31726" xr:uid="{00000000-0005-0000-0000-0000D77B0000}"/>
    <cellStyle name="Normal 3 4 2 2 6 3 2 2" xfId="31727" xr:uid="{00000000-0005-0000-0000-0000D87B0000}"/>
    <cellStyle name="Normal 3 4 2 2 6 3 2 2 2" xfId="31728" xr:uid="{00000000-0005-0000-0000-0000D97B0000}"/>
    <cellStyle name="Normal 3 4 2 2 6 3 2 3" xfId="31729" xr:uid="{00000000-0005-0000-0000-0000DA7B0000}"/>
    <cellStyle name="Normal 3 4 2 2 6 3 3" xfId="31730" xr:uid="{00000000-0005-0000-0000-0000DB7B0000}"/>
    <cellStyle name="Normal 3 4 2 2 6 3 3 2" xfId="31731" xr:uid="{00000000-0005-0000-0000-0000DC7B0000}"/>
    <cellStyle name="Normal 3 4 2 2 6 3 4" xfId="31732" xr:uid="{00000000-0005-0000-0000-0000DD7B0000}"/>
    <cellStyle name="Normal 3 4 2 2 6 4" xfId="31733" xr:uid="{00000000-0005-0000-0000-0000DE7B0000}"/>
    <cellStyle name="Normal 3 4 2 2 6 4 2" xfId="31734" xr:uid="{00000000-0005-0000-0000-0000DF7B0000}"/>
    <cellStyle name="Normal 3 4 2 2 6 4 2 2" xfId="31735" xr:uid="{00000000-0005-0000-0000-0000E07B0000}"/>
    <cellStyle name="Normal 3 4 2 2 6 4 2 2 2" xfId="31736" xr:uid="{00000000-0005-0000-0000-0000E17B0000}"/>
    <cellStyle name="Normal 3 4 2 2 6 4 2 3" xfId="31737" xr:uid="{00000000-0005-0000-0000-0000E27B0000}"/>
    <cellStyle name="Normal 3 4 2 2 6 4 3" xfId="31738" xr:uid="{00000000-0005-0000-0000-0000E37B0000}"/>
    <cellStyle name="Normal 3 4 2 2 6 4 3 2" xfId="31739" xr:uid="{00000000-0005-0000-0000-0000E47B0000}"/>
    <cellStyle name="Normal 3 4 2 2 6 4 4" xfId="31740" xr:uid="{00000000-0005-0000-0000-0000E57B0000}"/>
    <cellStyle name="Normal 3 4 2 2 6 5" xfId="31741" xr:uid="{00000000-0005-0000-0000-0000E67B0000}"/>
    <cellStyle name="Normal 3 4 2 2 6 5 2" xfId="31742" xr:uid="{00000000-0005-0000-0000-0000E77B0000}"/>
    <cellStyle name="Normal 3 4 2 2 6 5 2 2" xfId="31743" xr:uid="{00000000-0005-0000-0000-0000E87B0000}"/>
    <cellStyle name="Normal 3 4 2 2 6 5 3" xfId="31744" xr:uid="{00000000-0005-0000-0000-0000E97B0000}"/>
    <cellStyle name="Normal 3 4 2 2 6 6" xfId="31745" xr:uid="{00000000-0005-0000-0000-0000EA7B0000}"/>
    <cellStyle name="Normal 3 4 2 2 6 6 2" xfId="31746" xr:uid="{00000000-0005-0000-0000-0000EB7B0000}"/>
    <cellStyle name="Normal 3 4 2 2 6 7" xfId="31747" xr:uid="{00000000-0005-0000-0000-0000EC7B0000}"/>
    <cellStyle name="Normal 3 4 2 2 6 7 2" xfId="31748" xr:uid="{00000000-0005-0000-0000-0000ED7B0000}"/>
    <cellStyle name="Normal 3 4 2 2 6 8" xfId="31749" xr:uid="{00000000-0005-0000-0000-0000EE7B0000}"/>
    <cellStyle name="Normal 3 4 2 2 7" xfId="31750" xr:uid="{00000000-0005-0000-0000-0000EF7B0000}"/>
    <cellStyle name="Normal 3 4 2 2 7 2" xfId="31751" xr:uid="{00000000-0005-0000-0000-0000F07B0000}"/>
    <cellStyle name="Normal 3 4 2 2 7 2 2" xfId="31752" xr:uid="{00000000-0005-0000-0000-0000F17B0000}"/>
    <cellStyle name="Normal 3 4 2 2 7 2 2 2" xfId="31753" xr:uid="{00000000-0005-0000-0000-0000F27B0000}"/>
    <cellStyle name="Normal 3 4 2 2 7 2 2 2 2" xfId="31754" xr:uid="{00000000-0005-0000-0000-0000F37B0000}"/>
    <cellStyle name="Normal 3 4 2 2 7 2 2 2 2 2" xfId="31755" xr:uid="{00000000-0005-0000-0000-0000F47B0000}"/>
    <cellStyle name="Normal 3 4 2 2 7 2 2 2 3" xfId="31756" xr:uid="{00000000-0005-0000-0000-0000F57B0000}"/>
    <cellStyle name="Normal 3 4 2 2 7 2 2 3" xfId="31757" xr:uid="{00000000-0005-0000-0000-0000F67B0000}"/>
    <cellStyle name="Normal 3 4 2 2 7 2 2 3 2" xfId="31758" xr:uid="{00000000-0005-0000-0000-0000F77B0000}"/>
    <cellStyle name="Normal 3 4 2 2 7 2 2 4" xfId="31759" xr:uid="{00000000-0005-0000-0000-0000F87B0000}"/>
    <cellStyle name="Normal 3 4 2 2 7 2 3" xfId="31760" xr:uid="{00000000-0005-0000-0000-0000F97B0000}"/>
    <cellStyle name="Normal 3 4 2 2 7 2 3 2" xfId="31761" xr:uid="{00000000-0005-0000-0000-0000FA7B0000}"/>
    <cellStyle name="Normal 3 4 2 2 7 2 3 2 2" xfId="31762" xr:uid="{00000000-0005-0000-0000-0000FB7B0000}"/>
    <cellStyle name="Normal 3 4 2 2 7 2 3 3" xfId="31763" xr:uid="{00000000-0005-0000-0000-0000FC7B0000}"/>
    <cellStyle name="Normal 3 4 2 2 7 2 4" xfId="31764" xr:uid="{00000000-0005-0000-0000-0000FD7B0000}"/>
    <cellStyle name="Normal 3 4 2 2 7 2 4 2" xfId="31765" xr:uid="{00000000-0005-0000-0000-0000FE7B0000}"/>
    <cellStyle name="Normal 3 4 2 2 7 2 5" xfId="31766" xr:uid="{00000000-0005-0000-0000-0000FF7B0000}"/>
    <cellStyle name="Normal 3 4 2 2 7 3" xfId="31767" xr:uid="{00000000-0005-0000-0000-0000007C0000}"/>
    <cellStyle name="Normal 3 4 2 2 7 3 2" xfId="31768" xr:uid="{00000000-0005-0000-0000-0000017C0000}"/>
    <cellStyle name="Normal 3 4 2 2 7 3 2 2" xfId="31769" xr:uid="{00000000-0005-0000-0000-0000027C0000}"/>
    <cellStyle name="Normal 3 4 2 2 7 3 2 2 2" xfId="31770" xr:uid="{00000000-0005-0000-0000-0000037C0000}"/>
    <cellStyle name="Normal 3 4 2 2 7 3 2 3" xfId="31771" xr:uid="{00000000-0005-0000-0000-0000047C0000}"/>
    <cellStyle name="Normal 3 4 2 2 7 3 3" xfId="31772" xr:uid="{00000000-0005-0000-0000-0000057C0000}"/>
    <cellStyle name="Normal 3 4 2 2 7 3 3 2" xfId="31773" xr:uid="{00000000-0005-0000-0000-0000067C0000}"/>
    <cellStyle name="Normal 3 4 2 2 7 3 4" xfId="31774" xr:uid="{00000000-0005-0000-0000-0000077C0000}"/>
    <cellStyle name="Normal 3 4 2 2 7 4" xfId="31775" xr:uid="{00000000-0005-0000-0000-0000087C0000}"/>
    <cellStyle name="Normal 3 4 2 2 7 4 2" xfId="31776" xr:uid="{00000000-0005-0000-0000-0000097C0000}"/>
    <cellStyle name="Normal 3 4 2 2 7 4 2 2" xfId="31777" xr:uid="{00000000-0005-0000-0000-00000A7C0000}"/>
    <cellStyle name="Normal 3 4 2 2 7 4 3" xfId="31778" xr:uid="{00000000-0005-0000-0000-00000B7C0000}"/>
    <cellStyle name="Normal 3 4 2 2 7 5" xfId="31779" xr:uid="{00000000-0005-0000-0000-00000C7C0000}"/>
    <cellStyle name="Normal 3 4 2 2 7 5 2" xfId="31780" xr:uid="{00000000-0005-0000-0000-00000D7C0000}"/>
    <cellStyle name="Normal 3 4 2 2 7 6" xfId="31781" xr:uid="{00000000-0005-0000-0000-00000E7C0000}"/>
    <cellStyle name="Normal 3 4 2 2 8" xfId="31782" xr:uid="{00000000-0005-0000-0000-00000F7C0000}"/>
    <cellStyle name="Normal 3 4 2 2 8 2" xfId="31783" xr:uid="{00000000-0005-0000-0000-0000107C0000}"/>
    <cellStyle name="Normal 3 4 2 2 8 2 2" xfId="31784" xr:uid="{00000000-0005-0000-0000-0000117C0000}"/>
    <cellStyle name="Normal 3 4 2 2 8 2 2 2" xfId="31785" xr:uid="{00000000-0005-0000-0000-0000127C0000}"/>
    <cellStyle name="Normal 3 4 2 2 8 2 2 2 2" xfId="31786" xr:uid="{00000000-0005-0000-0000-0000137C0000}"/>
    <cellStyle name="Normal 3 4 2 2 8 2 2 2 2 2" xfId="31787" xr:uid="{00000000-0005-0000-0000-0000147C0000}"/>
    <cellStyle name="Normal 3 4 2 2 8 2 2 2 3" xfId="31788" xr:uid="{00000000-0005-0000-0000-0000157C0000}"/>
    <cellStyle name="Normal 3 4 2 2 8 2 2 3" xfId="31789" xr:uid="{00000000-0005-0000-0000-0000167C0000}"/>
    <cellStyle name="Normal 3 4 2 2 8 2 2 3 2" xfId="31790" xr:uid="{00000000-0005-0000-0000-0000177C0000}"/>
    <cellStyle name="Normal 3 4 2 2 8 2 2 4" xfId="31791" xr:uid="{00000000-0005-0000-0000-0000187C0000}"/>
    <cellStyle name="Normal 3 4 2 2 8 2 3" xfId="31792" xr:uid="{00000000-0005-0000-0000-0000197C0000}"/>
    <cellStyle name="Normal 3 4 2 2 8 2 3 2" xfId="31793" xr:uid="{00000000-0005-0000-0000-00001A7C0000}"/>
    <cellStyle name="Normal 3 4 2 2 8 2 3 2 2" xfId="31794" xr:uid="{00000000-0005-0000-0000-00001B7C0000}"/>
    <cellStyle name="Normal 3 4 2 2 8 2 3 3" xfId="31795" xr:uid="{00000000-0005-0000-0000-00001C7C0000}"/>
    <cellStyle name="Normal 3 4 2 2 8 2 4" xfId="31796" xr:uid="{00000000-0005-0000-0000-00001D7C0000}"/>
    <cellStyle name="Normal 3 4 2 2 8 2 4 2" xfId="31797" xr:uid="{00000000-0005-0000-0000-00001E7C0000}"/>
    <cellStyle name="Normal 3 4 2 2 8 2 5" xfId="31798" xr:uid="{00000000-0005-0000-0000-00001F7C0000}"/>
    <cellStyle name="Normal 3 4 2 2 8 3" xfId="31799" xr:uid="{00000000-0005-0000-0000-0000207C0000}"/>
    <cellStyle name="Normal 3 4 2 2 8 3 2" xfId="31800" xr:uid="{00000000-0005-0000-0000-0000217C0000}"/>
    <cellStyle name="Normal 3 4 2 2 8 3 2 2" xfId="31801" xr:uid="{00000000-0005-0000-0000-0000227C0000}"/>
    <cellStyle name="Normal 3 4 2 2 8 3 2 2 2" xfId="31802" xr:uid="{00000000-0005-0000-0000-0000237C0000}"/>
    <cellStyle name="Normal 3 4 2 2 8 3 2 3" xfId="31803" xr:uid="{00000000-0005-0000-0000-0000247C0000}"/>
    <cellStyle name="Normal 3 4 2 2 8 3 3" xfId="31804" xr:uid="{00000000-0005-0000-0000-0000257C0000}"/>
    <cellStyle name="Normal 3 4 2 2 8 3 3 2" xfId="31805" xr:uid="{00000000-0005-0000-0000-0000267C0000}"/>
    <cellStyle name="Normal 3 4 2 2 8 3 4" xfId="31806" xr:uid="{00000000-0005-0000-0000-0000277C0000}"/>
    <cellStyle name="Normal 3 4 2 2 8 4" xfId="31807" xr:uid="{00000000-0005-0000-0000-0000287C0000}"/>
    <cellStyle name="Normal 3 4 2 2 8 4 2" xfId="31808" xr:uid="{00000000-0005-0000-0000-0000297C0000}"/>
    <cellStyle name="Normal 3 4 2 2 8 4 2 2" xfId="31809" xr:uid="{00000000-0005-0000-0000-00002A7C0000}"/>
    <cellStyle name="Normal 3 4 2 2 8 4 3" xfId="31810" xr:uid="{00000000-0005-0000-0000-00002B7C0000}"/>
    <cellStyle name="Normal 3 4 2 2 8 5" xfId="31811" xr:uid="{00000000-0005-0000-0000-00002C7C0000}"/>
    <cellStyle name="Normal 3 4 2 2 8 5 2" xfId="31812" xr:uid="{00000000-0005-0000-0000-00002D7C0000}"/>
    <cellStyle name="Normal 3 4 2 2 8 6" xfId="31813" xr:uid="{00000000-0005-0000-0000-00002E7C0000}"/>
    <cellStyle name="Normal 3 4 2 2 9" xfId="31814" xr:uid="{00000000-0005-0000-0000-00002F7C0000}"/>
    <cellStyle name="Normal 3 4 2 2 9 2" xfId="31815" xr:uid="{00000000-0005-0000-0000-0000307C0000}"/>
    <cellStyle name="Normal 3 4 2 2 9 2 2" xfId="31816" xr:uid="{00000000-0005-0000-0000-0000317C0000}"/>
    <cellStyle name="Normal 3 4 2 2 9 2 2 2" xfId="31817" xr:uid="{00000000-0005-0000-0000-0000327C0000}"/>
    <cellStyle name="Normal 3 4 2 2 9 2 2 2 2" xfId="31818" xr:uid="{00000000-0005-0000-0000-0000337C0000}"/>
    <cellStyle name="Normal 3 4 2 2 9 2 2 3" xfId="31819" xr:uid="{00000000-0005-0000-0000-0000347C0000}"/>
    <cellStyle name="Normal 3 4 2 2 9 2 3" xfId="31820" xr:uid="{00000000-0005-0000-0000-0000357C0000}"/>
    <cellStyle name="Normal 3 4 2 2 9 2 3 2" xfId="31821" xr:uid="{00000000-0005-0000-0000-0000367C0000}"/>
    <cellStyle name="Normal 3 4 2 2 9 2 4" xfId="31822" xr:uid="{00000000-0005-0000-0000-0000377C0000}"/>
    <cellStyle name="Normal 3 4 2 2 9 3" xfId="31823" xr:uid="{00000000-0005-0000-0000-0000387C0000}"/>
    <cellStyle name="Normal 3 4 2 2 9 3 2" xfId="31824" xr:uid="{00000000-0005-0000-0000-0000397C0000}"/>
    <cellStyle name="Normal 3 4 2 2 9 3 2 2" xfId="31825" xr:uid="{00000000-0005-0000-0000-00003A7C0000}"/>
    <cellStyle name="Normal 3 4 2 2 9 3 3" xfId="31826" xr:uid="{00000000-0005-0000-0000-00003B7C0000}"/>
    <cellStyle name="Normal 3 4 2 2 9 4" xfId="31827" xr:uid="{00000000-0005-0000-0000-00003C7C0000}"/>
    <cellStyle name="Normal 3 4 2 2 9 4 2" xfId="31828" xr:uid="{00000000-0005-0000-0000-00003D7C0000}"/>
    <cellStyle name="Normal 3 4 2 2 9 5" xfId="31829" xr:uid="{00000000-0005-0000-0000-00003E7C0000}"/>
    <cellStyle name="Normal 3 4 2 2_T-straight with PEDs adjustor" xfId="31830" xr:uid="{00000000-0005-0000-0000-00003F7C0000}"/>
    <cellStyle name="Normal 3 4 2 3" xfId="31831" xr:uid="{00000000-0005-0000-0000-0000407C0000}"/>
    <cellStyle name="Normal 3 4 2 3 10" xfId="31832" xr:uid="{00000000-0005-0000-0000-0000417C0000}"/>
    <cellStyle name="Normal 3 4 2 3 11" xfId="31833" xr:uid="{00000000-0005-0000-0000-0000427C0000}"/>
    <cellStyle name="Normal 3 4 2 3 2" xfId="31834" xr:uid="{00000000-0005-0000-0000-0000437C0000}"/>
    <cellStyle name="Normal 3 4 2 3 2 10" xfId="31835" xr:uid="{00000000-0005-0000-0000-0000447C0000}"/>
    <cellStyle name="Normal 3 4 2 3 2 2" xfId="31836" xr:uid="{00000000-0005-0000-0000-0000457C0000}"/>
    <cellStyle name="Normal 3 4 2 3 2 2 2" xfId="31837" xr:uid="{00000000-0005-0000-0000-0000467C0000}"/>
    <cellStyle name="Normal 3 4 2 3 2 2 2 2" xfId="31838" xr:uid="{00000000-0005-0000-0000-0000477C0000}"/>
    <cellStyle name="Normal 3 4 2 3 2 2 2 2 2" xfId="31839" xr:uid="{00000000-0005-0000-0000-0000487C0000}"/>
    <cellStyle name="Normal 3 4 2 3 2 2 2 2 2 2" xfId="31840" xr:uid="{00000000-0005-0000-0000-0000497C0000}"/>
    <cellStyle name="Normal 3 4 2 3 2 2 2 2 2 2 2" xfId="31841" xr:uid="{00000000-0005-0000-0000-00004A7C0000}"/>
    <cellStyle name="Normal 3 4 2 3 2 2 2 2 2 3" xfId="31842" xr:uid="{00000000-0005-0000-0000-00004B7C0000}"/>
    <cellStyle name="Normal 3 4 2 3 2 2 2 2 3" xfId="31843" xr:uid="{00000000-0005-0000-0000-00004C7C0000}"/>
    <cellStyle name="Normal 3 4 2 3 2 2 2 2 3 2" xfId="31844" xr:uid="{00000000-0005-0000-0000-00004D7C0000}"/>
    <cellStyle name="Normal 3 4 2 3 2 2 2 2 4" xfId="31845" xr:uid="{00000000-0005-0000-0000-00004E7C0000}"/>
    <cellStyle name="Normal 3 4 2 3 2 2 2 3" xfId="31846" xr:uid="{00000000-0005-0000-0000-00004F7C0000}"/>
    <cellStyle name="Normal 3 4 2 3 2 2 2 3 2" xfId="31847" xr:uid="{00000000-0005-0000-0000-0000507C0000}"/>
    <cellStyle name="Normal 3 4 2 3 2 2 2 3 2 2" xfId="31848" xr:uid="{00000000-0005-0000-0000-0000517C0000}"/>
    <cellStyle name="Normal 3 4 2 3 2 2 2 3 3" xfId="31849" xr:uid="{00000000-0005-0000-0000-0000527C0000}"/>
    <cellStyle name="Normal 3 4 2 3 2 2 2 4" xfId="31850" xr:uid="{00000000-0005-0000-0000-0000537C0000}"/>
    <cellStyle name="Normal 3 4 2 3 2 2 2 4 2" xfId="31851" xr:uid="{00000000-0005-0000-0000-0000547C0000}"/>
    <cellStyle name="Normal 3 4 2 3 2 2 2 5" xfId="31852" xr:uid="{00000000-0005-0000-0000-0000557C0000}"/>
    <cellStyle name="Normal 3 4 2 3 2 2 3" xfId="31853" xr:uid="{00000000-0005-0000-0000-0000567C0000}"/>
    <cellStyle name="Normal 3 4 2 3 2 2 3 2" xfId="31854" xr:uid="{00000000-0005-0000-0000-0000577C0000}"/>
    <cellStyle name="Normal 3 4 2 3 2 2 3 2 2" xfId="31855" xr:uid="{00000000-0005-0000-0000-0000587C0000}"/>
    <cellStyle name="Normal 3 4 2 3 2 2 3 2 2 2" xfId="31856" xr:uid="{00000000-0005-0000-0000-0000597C0000}"/>
    <cellStyle name="Normal 3 4 2 3 2 2 3 2 3" xfId="31857" xr:uid="{00000000-0005-0000-0000-00005A7C0000}"/>
    <cellStyle name="Normal 3 4 2 3 2 2 3 3" xfId="31858" xr:uid="{00000000-0005-0000-0000-00005B7C0000}"/>
    <cellStyle name="Normal 3 4 2 3 2 2 3 3 2" xfId="31859" xr:uid="{00000000-0005-0000-0000-00005C7C0000}"/>
    <cellStyle name="Normal 3 4 2 3 2 2 3 4" xfId="31860" xr:uid="{00000000-0005-0000-0000-00005D7C0000}"/>
    <cellStyle name="Normal 3 4 2 3 2 2 4" xfId="31861" xr:uid="{00000000-0005-0000-0000-00005E7C0000}"/>
    <cellStyle name="Normal 3 4 2 3 2 2 4 2" xfId="31862" xr:uid="{00000000-0005-0000-0000-00005F7C0000}"/>
    <cellStyle name="Normal 3 4 2 3 2 2 4 2 2" xfId="31863" xr:uid="{00000000-0005-0000-0000-0000607C0000}"/>
    <cellStyle name="Normal 3 4 2 3 2 2 4 2 2 2" xfId="31864" xr:uid="{00000000-0005-0000-0000-0000617C0000}"/>
    <cellStyle name="Normal 3 4 2 3 2 2 4 2 3" xfId="31865" xr:uid="{00000000-0005-0000-0000-0000627C0000}"/>
    <cellStyle name="Normal 3 4 2 3 2 2 4 3" xfId="31866" xr:uid="{00000000-0005-0000-0000-0000637C0000}"/>
    <cellStyle name="Normal 3 4 2 3 2 2 4 3 2" xfId="31867" xr:uid="{00000000-0005-0000-0000-0000647C0000}"/>
    <cellStyle name="Normal 3 4 2 3 2 2 4 4" xfId="31868" xr:uid="{00000000-0005-0000-0000-0000657C0000}"/>
    <cellStyle name="Normal 3 4 2 3 2 2 5" xfId="31869" xr:uid="{00000000-0005-0000-0000-0000667C0000}"/>
    <cellStyle name="Normal 3 4 2 3 2 2 5 2" xfId="31870" xr:uid="{00000000-0005-0000-0000-0000677C0000}"/>
    <cellStyle name="Normal 3 4 2 3 2 2 5 2 2" xfId="31871" xr:uid="{00000000-0005-0000-0000-0000687C0000}"/>
    <cellStyle name="Normal 3 4 2 3 2 2 5 3" xfId="31872" xr:uid="{00000000-0005-0000-0000-0000697C0000}"/>
    <cellStyle name="Normal 3 4 2 3 2 2 6" xfId="31873" xr:uid="{00000000-0005-0000-0000-00006A7C0000}"/>
    <cellStyle name="Normal 3 4 2 3 2 2 6 2" xfId="31874" xr:uid="{00000000-0005-0000-0000-00006B7C0000}"/>
    <cellStyle name="Normal 3 4 2 3 2 2 7" xfId="31875" xr:uid="{00000000-0005-0000-0000-00006C7C0000}"/>
    <cellStyle name="Normal 3 4 2 3 2 2 7 2" xfId="31876" xr:uid="{00000000-0005-0000-0000-00006D7C0000}"/>
    <cellStyle name="Normal 3 4 2 3 2 2 8" xfId="31877" xr:uid="{00000000-0005-0000-0000-00006E7C0000}"/>
    <cellStyle name="Normal 3 4 2 3 2 3" xfId="31878" xr:uid="{00000000-0005-0000-0000-00006F7C0000}"/>
    <cellStyle name="Normal 3 4 2 3 2 3 2" xfId="31879" xr:uid="{00000000-0005-0000-0000-0000707C0000}"/>
    <cellStyle name="Normal 3 4 2 3 2 3 2 2" xfId="31880" xr:uid="{00000000-0005-0000-0000-0000717C0000}"/>
    <cellStyle name="Normal 3 4 2 3 2 3 2 2 2" xfId="31881" xr:uid="{00000000-0005-0000-0000-0000727C0000}"/>
    <cellStyle name="Normal 3 4 2 3 2 3 2 2 2 2" xfId="31882" xr:uid="{00000000-0005-0000-0000-0000737C0000}"/>
    <cellStyle name="Normal 3 4 2 3 2 3 2 2 3" xfId="31883" xr:uid="{00000000-0005-0000-0000-0000747C0000}"/>
    <cellStyle name="Normal 3 4 2 3 2 3 2 3" xfId="31884" xr:uid="{00000000-0005-0000-0000-0000757C0000}"/>
    <cellStyle name="Normal 3 4 2 3 2 3 2 3 2" xfId="31885" xr:uid="{00000000-0005-0000-0000-0000767C0000}"/>
    <cellStyle name="Normal 3 4 2 3 2 3 2 4" xfId="31886" xr:uid="{00000000-0005-0000-0000-0000777C0000}"/>
    <cellStyle name="Normal 3 4 2 3 2 3 3" xfId="31887" xr:uid="{00000000-0005-0000-0000-0000787C0000}"/>
    <cellStyle name="Normal 3 4 2 3 2 3 3 2" xfId="31888" xr:uid="{00000000-0005-0000-0000-0000797C0000}"/>
    <cellStyle name="Normal 3 4 2 3 2 3 3 2 2" xfId="31889" xr:uid="{00000000-0005-0000-0000-00007A7C0000}"/>
    <cellStyle name="Normal 3 4 2 3 2 3 3 3" xfId="31890" xr:uid="{00000000-0005-0000-0000-00007B7C0000}"/>
    <cellStyle name="Normal 3 4 2 3 2 3 4" xfId="31891" xr:uid="{00000000-0005-0000-0000-00007C7C0000}"/>
    <cellStyle name="Normal 3 4 2 3 2 3 4 2" xfId="31892" xr:uid="{00000000-0005-0000-0000-00007D7C0000}"/>
    <cellStyle name="Normal 3 4 2 3 2 3 5" xfId="31893" xr:uid="{00000000-0005-0000-0000-00007E7C0000}"/>
    <cellStyle name="Normal 3 4 2 3 2 4" xfId="31894" xr:uid="{00000000-0005-0000-0000-00007F7C0000}"/>
    <cellStyle name="Normal 3 4 2 3 2 4 2" xfId="31895" xr:uid="{00000000-0005-0000-0000-0000807C0000}"/>
    <cellStyle name="Normal 3 4 2 3 2 4 2 2" xfId="31896" xr:uid="{00000000-0005-0000-0000-0000817C0000}"/>
    <cellStyle name="Normal 3 4 2 3 2 4 2 2 2" xfId="31897" xr:uid="{00000000-0005-0000-0000-0000827C0000}"/>
    <cellStyle name="Normal 3 4 2 3 2 4 2 3" xfId="31898" xr:uid="{00000000-0005-0000-0000-0000837C0000}"/>
    <cellStyle name="Normal 3 4 2 3 2 4 3" xfId="31899" xr:uid="{00000000-0005-0000-0000-0000847C0000}"/>
    <cellStyle name="Normal 3 4 2 3 2 4 3 2" xfId="31900" xr:uid="{00000000-0005-0000-0000-0000857C0000}"/>
    <cellStyle name="Normal 3 4 2 3 2 4 4" xfId="31901" xr:uid="{00000000-0005-0000-0000-0000867C0000}"/>
    <cellStyle name="Normal 3 4 2 3 2 5" xfId="31902" xr:uid="{00000000-0005-0000-0000-0000877C0000}"/>
    <cellStyle name="Normal 3 4 2 3 2 5 2" xfId="31903" xr:uid="{00000000-0005-0000-0000-0000887C0000}"/>
    <cellStyle name="Normal 3 4 2 3 2 5 2 2" xfId="31904" xr:uid="{00000000-0005-0000-0000-0000897C0000}"/>
    <cellStyle name="Normal 3 4 2 3 2 5 2 2 2" xfId="31905" xr:uid="{00000000-0005-0000-0000-00008A7C0000}"/>
    <cellStyle name="Normal 3 4 2 3 2 5 2 3" xfId="31906" xr:uid="{00000000-0005-0000-0000-00008B7C0000}"/>
    <cellStyle name="Normal 3 4 2 3 2 5 3" xfId="31907" xr:uid="{00000000-0005-0000-0000-00008C7C0000}"/>
    <cellStyle name="Normal 3 4 2 3 2 5 3 2" xfId="31908" xr:uid="{00000000-0005-0000-0000-00008D7C0000}"/>
    <cellStyle name="Normal 3 4 2 3 2 5 4" xfId="31909" xr:uid="{00000000-0005-0000-0000-00008E7C0000}"/>
    <cellStyle name="Normal 3 4 2 3 2 6" xfId="31910" xr:uid="{00000000-0005-0000-0000-00008F7C0000}"/>
    <cellStyle name="Normal 3 4 2 3 2 6 2" xfId="31911" xr:uid="{00000000-0005-0000-0000-0000907C0000}"/>
    <cellStyle name="Normal 3 4 2 3 2 6 2 2" xfId="31912" xr:uid="{00000000-0005-0000-0000-0000917C0000}"/>
    <cellStyle name="Normal 3 4 2 3 2 6 3" xfId="31913" xr:uid="{00000000-0005-0000-0000-0000927C0000}"/>
    <cellStyle name="Normal 3 4 2 3 2 7" xfId="31914" xr:uid="{00000000-0005-0000-0000-0000937C0000}"/>
    <cellStyle name="Normal 3 4 2 3 2 7 2" xfId="31915" xr:uid="{00000000-0005-0000-0000-0000947C0000}"/>
    <cellStyle name="Normal 3 4 2 3 2 8" xfId="31916" xr:uid="{00000000-0005-0000-0000-0000957C0000}"/>
    <cellStyle name="Normal 3 4 2 3 2 8 2" xfId="31917" xr:uid="{00000000-0005-0000-0000-0000967C0000}"/>
    <cellStyle name="Normal 3 4 2 3 2 9" xfId="31918" xr:uid="{00000000-0005-0000-0000-0000977C0000}"/>
    <cellStyle name="Normal 3 4 2 3 3" xfId="31919" xr:uid="{00000000-0005-0000-0000-0000987C0000}"/>
    <cellStyle name="Normal 3 4 2 3 3 2" xfId="31920" xr:uid="{00000000-0005-0000-0000-0000997C0000}"/>
    <cellStyle name="Normal 3 4 2 3 3 2 2" xfId="31921" xr:uid="{00000000-0005-0000-0000-00009A7C0000}"/>
    <cellStyle name="Normal 3 4 2 3 3 2 2 2" xfId="31922" xr:uid="{00000000-0005-0000-0000-00009B7C0000}"/>
    <cellStyle name="Normal 3 4 2 3 3 2 2 2 2" xfId="31923" xr:uid="{00000000-0005-0000-0000-00009C7C0000}"/>
    <cellStyle name="Normal 3 4 2 3 3 2 2 2 2 2" xfId="31924" xr:uid="{00000000-0005-0000-0000-00009D7C0000}"/>
    <cellStyle name="Normal 3 4 2 3 3 2 2 2 3" xfId="31925" xr:uid="{00000000-0005-0000-0000-00009E7C0000}"/>
    <cellStyle name="Normal 3 4 2 3 3 2 2 3" xfId="31926" xr:uid="{00000000-0005-0000-0000-00009F7C0000}"/>
    <cellStyle name="Normal 3 4 2 3 3 2 2 3 2" xfId="31927" xr:uid="{00000000-0005-0000-0000-0000A07C0000}"/>
    <cellStyle name="Normal 3 4 2 3 3 2 2 4" xfId="31928" xr:uid="{00000000-0005-0000-0000-0000A17C0000}"/>
    <cellStyle name="Normal 3 4 2 3 3 2 3" xfId="31929" xr:uid="{00000000-0005-0000-0000-0000A27C0000}"/>
    <cellStyle name="Normal 3 4 2 3 3 2 3 2" xfId="31930" xr:uid="{00000000-0005-0000-0000-0000A37C0000}"/>
    <cellStyle name="Normal 3 4 2 3 3 2 3 2 2" xfId="31931" xr:uid="{00000000-0005-0000-0000-0000A47C0000}"/>
    <cellStyle name="Normal 3 4 2 3 3 2 3 3" xfId="31932" xr:uid="{00000000-0005-0000-0000-0000A57C0000}"/>
    <cellStyle name="Normal 3 4 2 3 3 2 4" xfId="31933" xr:uid="{00000000-0005-0000-0000-0000A67C0000}"/>
    <cellStyle name="Normal 3 4 2 3 3 2 4 2" xfId="31934" xr:uid="{00000000-0005-0000-0000-0000A77C0000}"/>
    <cellStyle name="Normal 3 4 2 3 3 2 5" xfId="31935" xr:uid="{00000000-0005-0000-0000-0000A87C0000}"/>
    <cellStyle name="Normal 3 4 2 3 3 3" xfId="31936" xr:uid="{00000000-0005-0000-0000-0000A97C0000}"/>
    <cellStyle name="Normal 3 4 2 3 3 3 2" xfId="31937" xr:uid="{00000000-0005-0000-0000-0000AA7C0000}"/>
    <cellStyle name="Normal 3 4 2 3 3 3 2 2" xfId="31938" xr:uid="{00000000-0005-0000-0000-0000AB7C0000}"/>
    <cellStyle name="Normal 3 4 2 3 3 3 2 2 2" xfId="31939" xr:uid="{00000000-0005-0000-0000-0000AC7C0000}"/>
    <cellStyle name="Normal 3 4 2 3 3 3 2 3" xfId="31940" xr:uid="{00000000-0005-0000-0000-0000AD7C0000}"/>
    <cellStyle name="Normal 3 4 2 3 3 3 3" xfId="31941" xr:uid="{00000000-0005-0000-0000-0000AE7C0000}"/>
    <cellStyle name="Normal 3 4 2 3 3 3 3 2" xfId="31942" xr:uid="{00000000-0005-0000-0000-0000AF7C0000}"/>
    <cellStyle name="Normal 3 4 2 3 3 3 4" xfId="31943" xr:uid="{00000000-0005-0000-0000-0000B07C0000}"/>
    <cellStyle name="Normal 3 4 2 3 3 4" xfId="31944" xr:uid="{00000000-0005-0000-0000-0000B17C0000}"/>
    <cellStyle name="Normal 3 4 2 3 3 4 2" xfId="31945" xr:uid="{00000000-0005-0000-0000-0000B27C0000}"/>
    <cellStyle name="Normal 3 4 2 3 3 4 2 2" xfId="31946" xr:uid="{00000000-0005-0000-0000-0000B37C0000}"/>
    <cellStyle name="Normal 3 4 2 3 3 4 2 2 2" xfId="31947" xr:uid="{00000000-0005-0000-0000-0000B47C0000}"/>
    <cellStyle name="Normal 3 4 2 3 3 4 2 3" xfId="31948" xr:uid="{00000000-0005-0000-0000-0000B57C0000}"/>
    <cellStyle name="Normal 3 4 2 3 3 4 3" xfId="31949" xr:uid="{00000000-0005-0000-0000-0000B67C0000}"/>
    <cellStyle name="Normal 3 4 2 3 3 4 3 2" xfId="31950" xr:uid="{00000000-0005-0000-0000-0000B77C0000}"/>
    <cellStyle name="Normal 3 4 2 3 3 4 4" xfId="31951" xr:uid="{00000000-0005-0000-0000-0000B87C0000}"/>
    <cellStyle name="Normal 3 4 2 3 3 5" xfId="31952" xr:uid="{00000000-0005-0000-0000-0000B97C0000}"/>
    <cellStyle name="Normal 3 4 2 3 3 5 2" xfId="31953" xr:uid="{00000000-0005-0000-0000-0000BA7C0000}"/>
    <cellStyle name="Normal 3 4 2 3 3 5 2 2" xfId="31954" xr:uid="{00000000-0005-0000-0000-0000BB7C0000}"/>
    <cellStyle name="Normal 3 4 2 3 3 5 3" xfId="31955" xr:uid="{00000000-0005-0000-0000-0000BC7C0000}"/>
    <cellStyle name="Normal 3 4 2 3 3 6" xfId="31956" xr:uid="{00000000-0005-0000-0000-0000BD7C0000}"/>
    <cellStyle name="Normal 3 4 2 3 3 6 2" xfId="31957" xr:uid="{00000000-0005-0000-0000-0000BE7C0000}"/>
    <cellStyle name="Normal 3 4 2 3 3 7" xfId="31958" xr:uid="{00000000-0005-0000-0000-0000BF7C0000}"/>
    <cellStyle name="Normal 3 4 2 3 3 7 2" xfId="31959" xr:uid="{00000000-0005-0000-0000-0000C07C0000}"/>
    <cellStyle name="Normal 3 4 2 3 3 8" xfId="31960" xr:uid="{00000000-0005-0000-0000-0000C17C0000}"/>
    <cellStyle name="Normal 3 4 2 3 4" xfId="31961" xr:uid="{00000000-0005-0000-0000-0000C27C0000}"/>
    <cellStyle name="Normal 3 4 2 3 4 2" xfId="31962" xr:uid="{00000000-0005-0000-0000-0000C37C0000}"/>
    <cellStyle name="Normal 3 4 2 3 4 2 2" xfId="31963" xr:uid="{00000000-0005-0000-0000-0000C47C0000}"/>
    <cellStyle name="Normal 3 4 2 3 4 2 2 2" xfId="31964" xr:uid="{00000000-0005-0000-0000-0000C57C0000}"/>
    <cellStyle name="Normal 3 4 2 3 4 2 2 2 2" xfId="31965" xr:uid="{00000000-0005-0000-0000-0000C67C0000}"/>
    <cellStyle name="Normal 3 4 2 3 4 2 2 3" xfId="31966" xr:uid="{00000000-0005-0000-0000-0000C77C0000}"/>
    <cellStyle name="Normal 3 4 2 3 4 2 3" xfId="31967" xr:uid="{00000000-0005-0000-0000-0000C87C0000}"/>
    <cellStyle name="Normal 3 4 2 3 4 2 3 2" xfId="31968" xr:uid="{00000000-0005-0000-0000-0000C97C0000}"/>
    <cellStyle name="Normal 3 4 2 3 4 2 4" xfId="31969" xr:uid="{00000000-0005-0000-0000-0000CA7C0000}"/>
    <cellStyle name="Normal 3 4 2 3 4 3" xfId="31970" xr:uid="{00000000-0005-0000-0000-0000CB7C0000}"/>
    <cellStyle name="Normal 3 4 2 3 4 3 2" xfId="31971" xr:uid="{00000000-0005-0000-0000-0000CC7C0000}"/>
    <cellStyle name="Normal 3 4 2 3 4 3 2 2" xfId="31972" xr:uid="{00000000-0005-0000-0000-0000CD7C0000}"/>
    <cellStyle name="Normal 3 4 2 3 4 3 3" xfId="31973" xr:uid="{00000000-0005-0000-0000-0000CE7C0000}"/>
    <cellStyle name="Normal 3 4 2 3 4 4" xfId="31974" xr:uid="{00000000-0005-0000-0000-0000CF7C0000}"/>
    <cellStyle name="Normal 3 4 2 3 4 4 2" xfId="31975" xr:uid="{00000000-0005-0000-0000-0000D07C0000}"/>
    <cellStyle name="Normal 3 4 2 3 4 5" xfId="31976" xr:uid="{00000000-0005-0000-0000-0000D17C0000}"/>
    <cellStyle name="Normal 3 4 2 3 5" xfId="31977" xr:uid="{00000000-0005-0000-0000-0000D27C0000}"/>
    <cellStyle name="Normal 3 4 2 3 5 2" xfId="31978" xr:uid="{00000000-0005-0000-0000-0000D37C0000}"/>
    <cellStyle name="Normal 3 4 2 3 5 2 2" xfId="31979" xr:uid="{00000000-0005-0000-0000-0000D47C0000}"/>
    <cellStyle name="Normal 3 4 2 3 5 2 2 2" xfId="31980" xr:uid="{00000000-0005-0000-0000-0000D57C0000}"/>
    <cellStyle name="Normal 3 4 2 3 5 2 3" xfId="31981" xr:uid="{00000000-0005-0000-0000-0000D67C0000}"/>
    <cellStyle name="Normal 3 4 2 3 5 3" xfId="31982" xr:uid="{00000000-0005-0000-0000-0000D77C0000}"/>
    <cellStyle name="Normal 3 4 2 3 5 3 2" xfId="31983" xr:uid="{00000000-0005-0000-0000-0000D87C0000}"/>
    <cellStyle name="Normal 3 4 2 3 5 4" xfId="31984" xr:uid="{00000000-0005-0000-0000-0000D97C0000}"/>
    <cellStyle name="Normal 3 4 2 3 6" xfId="31985" xr:uid="{00000000-0005-0000-0000-0000DA7C0000}"/>
    <cellStyle name="Normal 3 4 2 3 6 2" xfId="31986" xr:uid="{00000000-0005-0000-0000-0000DB7C0000}"/>
    <cellStyle name="Normal 3 4 2 3 6 2 2" xfId="31987" xr:uid="{00000000-0005-0000-0000-0000DC7C0000}"/>
    <cellStyle name="Normal 3 4 2 3 6 2 2 2" xfId="31988" xr:uid="{00000000-0005-0000-0000-0000DD7C0000}"/>
    <cellStyle name="Normal 3 4 2 3 6 2 3" xfId="31989" xr:uid="{00000000-0005-0000-0000-0000DE7C0000}"/>
    <cellStyle name="Normal 3 4 2 3 6 3" xfId="31990" xr:uid="{00000000-0005-0000-0000-0000DF7C0000}"/>
    <cellStyle name="Normal 3 4 2 3 6 3 2" xfId="31991" xr:uid="{00000000-0005-0000-0000-0000E07C0000}"/>
    <cellStyle name="Normal 3 4 2 3 6 4" xfId="31992" xr:uid="{00000000-0005-0000-0000-0000E17C0000}"/>
    <cellStyle name="Normal 3 4 2 3 7" xfId="31993" xr:uid="{00000000-0005-0000-0000-0000E27C0000}"/>
    <cellStyle name="Normal 3 4 2 3 7 2" xfId="31994" xr:uid="{00000000-0005-0000-0000-0000E37C0000}"/>
    <cellStyle name="Normal 3 4 2 3 7 2 2" xfId="31995" xr:uid="{00000000-0005-0000-0000-0000E47C0000}"/>
    <cellStyle name="Normal 3 4 2 3 7 3" xfId="31996" xr:uid="{00000000-0005-0000-0000-0000E57C0000}"/>
    <cellStyle name="Normal 3 4 2 3 8" xfId="31997" xr:uid="{00000000-0005-0000-0000-0000E67C0000}"/>
    <cellStyle name="Normal 3 4 2 3 8 2" xfId="31998" xr:uid="{00000000-0005-0000-0000-0000E77C0000}"/>
    <cellStyle name="Normal 3 4 2 3 9" xfId="31999" xr:uid="{00000000-0005-0000-0000-0000E87C0000}"/>
    <cellStyle name="Normal 3 4 2 3 9 2" xfId="32000" xr:uid="{00000000-0005-0000-0000-0000E97C0000}"/>
    <cellStyle name="Normal 3 4 2 4" xfId="32001" xr:uid="{00000000-0005-0000-0000-0000EA7C0000}"/>
    <cellStyle name="Normal 3 4 2 4 10" xfId="32002" xr:uid="{00000000-0005-0000-0000-0000EB7C0000}"/>
    <cellStyle name="Normal 3 4 2 4 11" xfId="32003" xr:uid="{00000000-0005-0000-0000-0000EC7C0000}"/>
    <cellStyle name="Normal 3 4 2 4 2" xfId="32004" xr:uid="{00000000-0005-0000-0000-0000ED7C0000}"/>
    <cellStyle name="Normal 3 4 2 4 2 10" xfId="32005" xr:uid="{00000000-0005-0000-0000-0000EE7C0000}"/>
    <cellStyle name="Normal 3 4 2 4 2 2" xfId="32006" xr:uid="{00000000-0005-0000-0000-0000EF7C0000}"/>
    <cellStyle name="Normal 3 4 2 4 2 2 2" xfId="32007" xr:uid="{00000000-0005-0000-0000-0000F07C0000}"/>
    <cellStyle name="Normal 3 4 2 4 2 2 2 2" xfId="32008" xr:uid="{00000000-0005-0000-0000-0000F17C0000}"/>
    <cellStyle name="Normal 3 4 2 4 2 2 2 2 2" xfId="32009" xr:uid="{00000000-0005-0000-0000-0000F27C0000}"/>
    <cellStyle name="Normal 3 4 2 4 2 2 2 2 2 2" xfId="32010" xr:uid="{00000000-0005-0000-0000-0000F37C0000}"/>
    <cellStyle name="Normal 3 4 2 4 2 2 2 2 2 2 2" xfId="32011" xr:uid="{00000000-0005-0000-0000-0000F47C0000}"/>
    <cellStyle name="Normal 3 4 2 4 2 2 2 2 2 3" xfId="32012" xr:uid="{00000000-0005-0000-0000-0000F57C0000}"/>
    <cellStyle name="Normal 3 4 2 4 2 2 2 2 3" xfId="32013" xr:uid="{00000000-0005-0000-0000-0000F67C0000}"/>
    <cellStyle name="Normal 3 4 2 4 2 2 2 2 3 2" xfId="32014" xr:uid="{00000000-0005-0000-0000-0000F77C0000}"/>
    <cellStyle name="Normal 3 4 2 4 2 2 2 2 4" xfId="32015" xr:uid="{00000000-0005-0000-0000-0000F87C0000}"/>
    <cellStyle name="Normal 3 4 2 4 2 2 2 3" xfId="32016" xr:uid="{00000000-0005-0000-0000-0000F97C0000}"/>
    <cellStyle name="Normal 3 4 2 4 2 2 2 3 2" xfId="32017" xr:uid="{00000000-0005-0000-0000-0000FA7C0000}"/>
    <cellStyle name="Normal 3 4 2 4 2 2 2 3 2 2" xfId="32018" xr:uid="{00000000-0005-0000-0000-0000FB7C0000}"/>
    <cellStyle name="Normal 3 4 2 4 2 2 2 3 3" xfId="32019" xr:uid="{00000000-0005-0000-0000-0000FC7C0000}"/>
    <cellStyle name="Normal 3 4 2 4 2 2 2 4" xfId="32020" xr:uid="{00000000-0005-0000-0000-0000FD7C0000}"/>
    <cellStyle name="Normal 3 4 2 4 2 2 2 4 2" xfId="32021" xr:uid="{00000000-0005-0000-0000-0000FE7C0000}"/>
    <cellStyle name="Normal 3 4 2 4 2 2 2 5" xfId="32022" xr:uid="{00000000-0005-0000-0000-0000FF7C0000}"/>
    <cellStyle name="Normal 3 4 2 4 2 2 3" xfId="32023" xr:uid="{00000000-0005-0000-0000-0000007D0000}"/>
    <cellStyle name="Normal 3 4 2 4 2 2 3 2" xfId="32024" xr:uid="{00000000-0005-0000-0000-0000017D0000}"/>
    <cellStyle name="Normal 3 4 2 4 2 2 3 2 2" xfId="32025" xr:uid="{00000000-0005-0000-0000-0000027D0000}"/>
    <cellStyle name="Normal 3 4 2 4 2 2 3 2 2 2" xfId="32026" xr:uid="{00000000-0005-0000-0000-0000037D0000}"/>
    <cellStyle name="Normal 3 4 2 4 2 2 3 2 3" xfId="32027" xr:uid="{00000000-0005-0000-0000-0000047D0000}"/>
    <cellStyle name="Normal 3 4 2 4 2 2 3 3" xfId="32028" xr:uid="{00000000-0005-0000-0000-0000057D0000}"/>
    <cellStyle name="Normal 3 4 2 4 2 2 3 3 2" xfId="32029" xr:uid="{00000000-0005-0000-0000-0000067D0000}"/>
    <cellStyle name="Normal 3 4 2 4 2 2 3 4" xfId="32030" xr:uid="{00000000-0005-0000-0000-0000077D0000}"/>
    <cellStyle name="Normal 3 4 2 4 2 2 4" xfId="32031" xr:uid="{00000000-0005-0000-0000-0000087D0000}"/>
    <cellStyle name="Normal 3 4 2 4 2 2 4 2" xfId="32032" xr:uid="{00000000-0005-0000-0000-0000097D0000}"/>
    <cellStyle name="Normal 3 4 2 4 2 2 4 2 2" xfId="32033" xr:uid="{00000000-0005-0000-0000-00000A7D0000}"/>
    <cellStyle name="Normal 3 4 2 4 2 2 4 2 2 2" xfId="32034" xr:uid="{00000000-0005-0000-0000-00000B7D0000}"/>
    <cellStyle name="Normal 3 4 2 4 2 2 4 2 3" xfId="32035" xr:uid="{00000000-0005-0000-0000-00000C7D0000}"/>
    <cellStyle name="Normal 3 4 2 4 2 2 4 3" xfId="32036" xr:uid="{00000000-0005-0000-0000-00000D7D0000}"/>
    <cellStyle name="Normal 3 4 2 4 2 2 4 3 2" xfId="32037" xr:uid="{00000000-0005-0000-0000-00000E7D0000}"/>
    <cellStyle name="Normal 3 4 2 4 2 2 4 4" xfId="32038" xr:uid="{00000000-0005-0000-0000-00000F7D0000}"/>
    <cellStyle name="Normal 3 4 2 4 2 2 5" xfId="32039" xr:uid="{00000000-0005-0000-0000-0000107D0000}"/>
    <cellStyle name="Normal 3 4 2 4 2 2 5 2" xfId="32040" xr:uid="{00000000-0005-0000-0000-0000117D0000}"/>
    <cellStyle name="Normal 3 4 2 4 2 2 5 2 2" xfId="32041" xr:uid="{00000000-0005-0000-0000-0000127D0000}"/>
    <cellStyle name="Normal 3 4 2 4 2 2 5 3" xfId="32042" xr:uid="{00000000-0005-0000-0000-0000137D0000}"/>
    <cellStyle name="Normal 3 4 2 4 2 2 6" xfId="32043" xr:uid="{00000000-0005-0000-0000-0000147D0000}"/>
    <cellStyle name="Normal 3 4 2 4 2 2 6 2" xfId="32044" xr:uid="{00000000-0005-0000-0000-0000157D0000}"/>
    <cellStyle name="Normal 3 4 2 4 2 2 7" xfId="32045" xr:uid="{00000000-0005-0000-0000-0000167D0000}"/>
    <cellStyle name="Normal 3 4 2 4 2 2 7 2" xfId="32046" xr:uid="{00000000-0005-0000-0000-0000177D0000}"/>
    <cellStyle name="Normal 3 4 2 4 2 2 8" xfId="32047" xr:uid="{00000000-0005-0000-0000-0000187D0000}"/>
    <cellStyle name="Normal 3 4 2 4 2 3" xfId="32048" xr:uid="{00000000-0005-0000-0000-0000197D0000}"/>
    <cellStyle name="Normal 3 4 2 4 2 3 2" xfId="32049" xr:uid="{00000000-0005-0000-0000-00001A7D0000}"/>
    <cellStyle name="Normal 3 4 2 4 2 3 2 2" xfId="32050" xr:uid="{00000000-0005-0000-0000-00001B7D0000}"/>
    <cellStyle name="Normal 3 4 2 4 2 3 2 2 2" xfId="32051" xr:uid="{00000000-0005-0000-0000-00001C7D0000}"/>
    <cellStyle name="Normal 3 4 2 4 2 3 2 2 2 2" xfId="32052" xr:uid="{00000000-0005-0000-0000-00001D7D0000}"/>
    <cellStyle name="Normal 3 4 2 4 2 3 2 2 3" xfId="32053" xr:uid="{00000000-0005-0000-0000-00001E7D0000}"/>
    <cellStyle name="Normal 3 4 2 4 2 3 2 3" xfId="32054" xr:uid="{00000000-0005-0000-0000-00001F7D0000}"/>
    <cellStyle name="Normal 3 4 2 4 2 3 2 3 2" xfId="32055" xr:uid="{00000000-0005-0000-0000-0000207D0000}"/>
    <cellStyle name="Normal 3 4 2 4 2 3 2 4" xfId="32056" xr:uid="{00000000-0005-0000-0000-0000217D0000}"/>
    <cellStyle name="Normal 3 4 2 4 2 3 3" xfId="32057" xr:uid="{00000000-0005-0000-0000-0000227D0000}"/>
    <cellStyle name="Normal 3 4 2 4 2 3 3 2" xfId="32058" xr:uid="{00000000-0005-0000-0000-0000237D0000}"/>
    <cellStyle name="Normal 3 4 2 4 2 3 3 2 2" xfId="32059" xr:uid="{00000000-0005-0000-0000-0000247D0000}"/>
    <cellStyle name="Normal 3 4 2 4 2 3 3 3" xfId="32060" xr:uid="{00000000-0005-0000-0000-0000257D0000}"/>
    <cellStyle name="Normal 3 4 2 4 2 3 4" xfId="32061" xr:uid="{00000000-0005-0000-0000-0000267D0000}"/>
    <cellStyle name="Normal 3 4 2 4 2 3 4 2" xfId="32062" xr:uid="{00000000-0005-0000-0000-0000277D0000}"/>
    <cellStyle name="Normal 3 4 2 4 2 3 5" xfId="32063" xr:uid="{00000000-0005-0000-0000-0000287D0000}"/>
    <cellStyle name="Normal 3 4 2 4 2 4" xfId="32064" xr:uid="{00000000-0005-0000-0000-0000297D0000}"/>
    <cellStyle name="Normal 3 4 2 4 2 4 2" xfId="32065" xr:uid="{00000000-0005-0000-0000-00002A7D0000}"/>
    <cellStyle name="Normal 3 4 2 4 2 4 2 2" xfId="32066" xr:uid="{00000000-0005-0000-0000-00002B7D0000}"/>
    <cellStyle name="Normal 3 4 2 4 2 4 2 2 2" xfId="32067" xr:uid="{00000000-0005-0000-0000-00002C7D0000}"/>
    <cellStyle name="Normal 3 4 2 4 2 4 2 3" xfId="32068" xr:uid="{00000000-0005-0000-0000-00002D7D0000}"/>
    <cellStyle name="Normal 3 4 2 4 2 4 3" xfId="32069" xr:uid="{00000000-0005-0000-0000-00002E7D0000}"/>
    <cellStyle name="Normal 3 4 2 4 2 4 3 2" xfId="32070" xr:uid="{00000000-0005-0000-0000-00002F7D0000}"/>
    <cellStyle name="Normal 3 4 2 4 2 4 4" xfId="32071" xr:uid="{00000000-0005-0000-0000-0000307D0000}"/>
    <cellStyle name="Normal 3 4 2 4 2 5" xfId="32072" xr:uid="{00000000-0005-0000-0000-0000317D0000}"/>
    <cellStyle name="Normal 3 4 2 4 2 5 2" xfId="32073" xr:uid="{00000000-0005-0000-0000-0000327D0000}"/>
    <cellStyle name="Normal 3 4 2 4 2 5 2 2" xfId="32074" xr:uid="{00000000-0005-0000-0000-0000337D0000}"/>
    <cellStyle name="Normal 3 4 2 4 2 5 2 2 2" xfId="32075" xr:uid="{00000000-0005-0000-0000-0000347D0000}"/>
    <cellStyle name="Normal 3 4 2 4 2 5 2 3" xfId="32076" xr:uid="{00000000-0005-0000-0000-0000357D0000}"/>
    <cellStyle name="Normal 3 4 2 4 2 5 3" xfId="32077" xr:uid="{00000000-0005-0000-0000-0000367D0000}"/>
    <cellStyle name="Normal 3 4 2 4 2 5 3 2" xfId="32078" xr:uid="{00000000-0005-0000-0000-0000377D0000}"/>
    <cellStyle name="Normal 3 4 2 4 2 5 4" xfId="32079" xr:uid="{00000000-0005-0000-0000-0000387D0000}"/>
    <cellStyle name="Normal 3 4 2 4 2 6" xfId="32080" xr:uid="{00000000-0005-0000-0000-0000397D0000}"/>
    <cellStyle name="Normal 3 4 2 4 2 6 2" xfId="32081" xr:uid="{00000000-0005-0000-0000-00003A7D0000}"/>
    <cellStyle name="Normal 3 4 2 4 2 6 2 2" xfId="32082" xr:uid="{00000000-0005-0000-0000-00003B7D0000}"/>
    <cellStyle name="Normal 3 4 2 4 2 6 3" xfId="32083" xr:uid="{00000000-0005-0000-0000-00003C7D0000}"/>
    <cellStyle name="Normal 3 4 2 4 2 7" xfId="32084" xr:uid="{00000000-0005-0000-0000-00003D7D0000}"/>
    <cellStyle name="Normal 3 4 2 4 2 7 2" xfId="32085" xr:uid="{00000000-0005-0000-0000-00003E7D0000}"/>
    <cellStyle name="Normal 3 4 2 4 2 8" xfId="32086" xr:uid="{00000000-0005-0000-0000-00003F7D0000}"/>
    <cellStyle name="Normal 3 4 2 4 2 8 2" xfId="32087" xr:uid="{00000000-0005-0000-0000-0000407D0000}"/>
    <cellStyle name="Normal 3 4 2 4 2 9" xfId="32088" xr:uid="{00000000-0005-0000-0000-0000417D0000}"/>
    <cellStyle name="Normal 3 4 2 4 3" xfId="32089" xr:uid="{00000000-0005-0000-0000-0000427D0000}"/>
    <cellStyle name="Normal 3 4 2 4 3 2" xfId="32090" xr:uid="{00000000-0005-0000-0000-0000437D0000}"/>
    <cellStyle name="Normal 3 4 2 4 3 2 2" xfId="32091" xr:uid="{00000000-0005-0000-0000-0000447D0000}"/>
    <cellStyle name="Normal 3 4 2 4 3 2 2 2" xfId="32092" xr:uid="{00000000-0005-0000-0000-0000457D0000}"/>
    <cellStyle name="Normal 3 4 2 4 3 2 2 2 2" xfId="32093" xr:uid="{00000000-0005-0000-0000-0000467D0000}"/>
    <cellStyle name="Normal 3 4 2 4 3 2 2 2 2 2" xfId="32094" xr:uid="{00000000-0005-0000-0000-0000477D0000}"/>
    <cellStyle name="Normal 3 4 2 4 3 2 2 2 3" xfId="32095" xr:uid="{00000000-0005-0000-0000-0000487D0000}"/>
    <cellStyle name="Normal 3 4 2 4 3 2 2 3" xfId="32096" xr:uid="{00000000-0005-0000-0000-0000497D0000}"/>
    <cellStyle name="Normal 3 4 2 4 3 2 2 3 2" xfId="32097" xr:uid="{00000000-0005-0000-0000-00004A7D0000}"/>
    <cellStyle name="Normal 3 4 2 4 3 2 2 4" xfId="32098" xr:uid="{00000000-0005-0000-0000-00004B7D0000}"/>
    <cellStyle name="Normal 3 4 2 4 3 2 3" xfId="32099" xr:uid="{00000000-0005-0000-0000-00004C7D0000}"/>
    <cellStyle name="Normal 3 4 2 4 3 2 3 2" xfId="32100" xr:uid="{00000000-0005-0000-0000-00004D7D0000}"/>
    <cellStyle name="Normal 3 4 2 4 3 2 3 2 2" xfId="32101" xr:uid="{00000000-0005-0000-0000-00004E7D0000}"/>
    <cellStyle name="Normal 3 4 2 4 3 2 3 3" xfId="32102" xr:uid="{00000000-0005-0000-0000-00004F7D0000}"/>
    <cellStyle name="Normal 3 4 2 4 3 2 4" xfId="32103" xr:uid="{00000000-0005-0000-0000-0000507D0000}"/>
    <cellStyle name="Normal 3 4 2 4 3 2 4 2" xfId="32104" xr:uid="{00000000-0005-0000-0000-0000517D0000}"/>
    <cellStyle name="Normal 3 4 2 4 3 2 5" xfId="32105" xr:uid="{00000000-0005-0000-0000-0000527D0000}"/>
    <cellStyle name="Normal 3 4 2 4 3 3" xfId="32106" xr:uid="{00000000-0005-0000-0000-0000537D0000}"/>
    <cellStyle name="Normal 3 4 2 4 3 3 2" xfId="32107" xr:uid="{00000000-0005-0000-0000-0000547D0000}"/>
    <cellStyle name="Normal 3 4 2 4 3 3 2 2" xfId="32108" xr:uid="{00000000-0005-0000-0000-0000557D0000}"/>
    <cellStyle name="Normal 3 4 2 4 3 3 2 2 2" xfId="32109" xr:uid="{00000000-0005-0000-0000-0000567D0000}"/>
    <cellStyle name="Normal 3 4 2 4 3 3 2 3" xfId="32110" xr:uid="{00000000-0005-0000-0000-0000577D0000}"/>
    <cellStyle name="Normal 3 4 2 4 3 3 3" xfId="32111" xr:uid="{00000000-0005-0000-0000-0000587D0000}"/>
    <cellStyle name="Normal 3 4 2 4 3 3 3 2" xfId="32112" xr:uid="{00000000-0005-0000-0000-0000597D0000}"/>
    <cellStyle name="Normal 3 4 2 4 3 3 4" xfId="32113" xr:uid="{00000000-0005-0000-0000-00005A7D0000}"/>
    <cellStyle name="Normal 3 4 2 4 3 4" xfId="32114" xr:uid="{00000000-0005-0000-0000-00005B7D0000}"/>
    <cellStyle name="Normal 3 4 2 4 3 4 2" xfId="32115" xr:uid="{00000000-0005-0000-0000-00005C7D0000}"/>
    <cellStyle name="Normal 3 4 2 4 3 4 2 2" xfId="32116" xr:uid="{00000000-0005-0000-0000-00005D7D0000}"/>
    <cellStyle name="Normal 3 4 2 4 3 4 2 2 2" xfId="32117" xr:uid="{00000000-0005-0000-0000-00005E7D0000}"/>
    <cellStyle name="Normal 3 4 2 4 3 4 2 3" xfId="32118" xr:uid="{00000000-0005-0000-0000-00005F7D0000}"/>
    <cellStyle name="Normal 3 4 2 4 3 4 3" xfId="32119" xr:uid="{00000000-0005-0000-0000-0000607D0000}"/>
    <cellStyle name="Normal 3 4 2 4 3 4 3 2" xfId="32120" xr:uid="{00000000-0005-0000-0000-0000617D0000}"/>
    <cellStyle name="Normal 3 4 2 4 3 4 4" xfId="32121" xr:uid="{00000000-0005-0000-0000-0000627D0000}"/>
    <cellStyle name="Normal 3 4 2 4 3 5" xfId="32122" xr:uid="{00000000-0005-0000-0000-0000637D0000}"/>
    <cellStyle name="Normal 3 4 2 4 3 5 2" xfId="32123" xr:uid="{00000000-0005-0000-0000-0000647D0000}"/>
    <cellStyle name="Normal 3 4 2 4 3 5 2 2" xfId="32124" xr:uid="{00000000-0005-0000-0000-0000657D0000}"/>
    <cellStyle name="Normal 3 4 2 4 3 5 3" xfId="32125" xr:uid="{00000000-0005-0000-0000-0000667D0000}"/>
    <cellStyle name="Normal 3 4 2 4 3 6" xfId="32126" xr:uid="{00000000-0005-0000-0000-0000677D0000}"/>
    <cellStyle name="Normal 3 4 2 4 3 6 2" xfId="32127" xr:uid="{00000000-0005-0000-0000-0000687D0000}"/>
    <cellStyle name="Normal 3 4 2 4 3 7" xfId="32128" xr:uid="{00000000-0005-0000-0000-0000697D0000}"/>
    <cellStyle name="Normal 3 4 2 4 3 7 2" xfId="32129" xr:uid="{00000000-0005-0000-0000-00006A7D0000}"/>
    <cellStyle name="Normal 3 4 2 4 3 8" xfId="32130" xr:uid="{00000000-0005-0000-0000-00006B7D0000}"/>
    <cellStyle name="Normal 3 4 2 4 4" xfId="32131" xr:uid="{00000000-0005-0000-0000-00006C7D0000}"/>
    <cellStyle name="Normal 3 4 2 4 4 2" xfId="32132" xr:uid="{00000000-0005-0000-0000-00006D7D0000}"/>
    <cellStyle name="Normal 3 4 2 4 4 2 2" xfId="32133" xr:uid="{00000000-0005-0000-0000-00006E7D0000}"/>
    <cellStyle name="Normal 3 4 2 4 4 2 2 2" xfId="32134" xr:uid="{00000000-0005-0000-0000-00006F7D0000}"/>
    <cellStyle name="Normal 3 4 2 4 4 2 2 2 2" xfId="32135" xr:uid="{00000000-0005-0000-0000-0000707D0000}"/>
    <cellStyle name="Normal 3 4 2 4 4 2 2 3" xfId="32136" xr:uid="{00000000-0005-0000-0000-0000717D0000}"/>
    <cellStyle name="Normal 3 4 2 4 4 2 3" xfId="32137" xr:uid="{00000000-0005-0000-0000-0000727D0000}"/>
    <cellStyle name="Normal 3 4 2 4 4 2 3 2" xfId="32138" xr:uid="{00000000-0005-0000-0000-0000737D0000}"/>
    <cellStyle name="Normal 3 4 2 4 4 2 4" xfId="32139" xr:uid="{00000000-0005-0000-0000-0000747D0000}"/>
    <cellStyle name="Normal 3 4 2 4 4 3" xfId="32140" xr:uid="{00000000-0005-0000-0000-0000757D0000}"/>
    <cellStyle name="Normal 3 4 2 4 4 3 2" xfId="32141" xr:uid="{00000000-0005-0000-0000-0000767D0000}"/>
    <cellStyle name="Normal 3 4 2 4 4 3 2 2" xfId="32142" xr:uid="{00000000-0005-0000-0000-0000777D0000}"/>
    <cellStyle name="Normal 3 4 2 4 4 3 3" xfId="32143" xr:uid="{00000000-0005-0000-0000-0000787D0000}"/>
    <cellStyle name="Normal 3 4 2 4 4 4" xfId="32144" xr:uid="{00000000-0005-0000-0000-0000797D0000}"/>
    <cellStyle name="Normal 3 4 2 4 4 4 2" xfId="32145" xr:uid="{00000000-0005-0000-0000-00007A7D0000}"/>
    <cellStyle name="Normal 3 4 2 4 4 5" xfId="32146" xr:uid="{00000000-0005-0000-0000-00007B7D0000}"/>
    <cellStyle name="Normal 3 4 2 4 5" xfId="32147" xr:uid="{00000000-0005-0000-0000-00007C7D0000}"/>
    <cellStyle name="Normal 3 4 2 4 5 2" xfId="32148" xr:uid="{00000000-0005-0000-0000-00007D7D0000}"/>
    <cellStyle name="Normal 3 4 2 4 5 2 2" xfId="32149" xr:uid="{00000000-0005-0000-0000-00007E7D0000}"/>
    <cellStyle name="Normal 3 4 2 4 5 2 2 2" xfId="32150" xr:uid="{00000000-0005-0000-0000-00007F7D0000}"/>
    <cellStyle name="Normal 3 4 2 4 5 2 3" xfId="32151" xr:uid="{00000000-0005-0000-0000-0000807D0000}"/>
    <cellStyle name="Normal 3 4 2 4 5 3" xfId="32152" xr:uid="{00000000-0005-0000-0000-0000817D0000}"/>
    <cellStyle name="Normal 3 4 2 4 5 3 2" xfId="32153" xr:uid="{00000000-0005-0000-0000-0000827D0000}"/>
    <cellStyle name="Normal 3 4 2 4 5 4" xfId="32154" xr:uid="{00000000-0005-0000-0000-0000837D0000}"/>
    <cellStyle name="Normal 3 4 2 4 6" xfId="32155" xr:uid="{00000000-0005-0000-0000-0000847D0000}"/>
    <cellStyle name="Normal 3 4 2 4 6 2" xfId="32156" xr:uid="{00000000-0005-0000-0000-0000857D0000}"/>
    <cellStyle name="Normal 3 4 2 4 6 2 2" xfId="32157" xr:uid="{00000000-0005-0000-0000-0000867D0000}"/>
    <cellStyle name="Normal 3 4 2 4 6 2 2 2" xfId="32158" xr:uid="{00000000-0005-0000-0000-0000877D0000}"/>
    <cellStyle name="Normal 3 4 2 4 6 2 3" xfId="32159" xr:uid="{00000000-0005-0000-0000-0000887D0000}"/>
    <cellStyle name="Normal 3 4 2 4 6 3" xfId="32160" xr:uid="{00000000-0005-0000-0000-0000897D0000}"/>
    <cellStyle name="Normal 3 4 2 4 6 3 2" xfId="32161" xr:uid="{00000000-0005-0000-0000-00008A7D0000}"/>
    <cellStyle name="Normal 3 4 2 4 6 4" xfId="32162" xr:uid="{00000000-0005-0000-0000-00008B7D0000}"/>
    <cellStyle name="Normal 3 4 2 4 7" xfId="32163" xr:uid="{00000000-0005-0000-0000-00008C7D0000}"/>
    <cellStyle name="Normal 3 4 2 4 7 2" xfId="32164" xr:uid="{00000000-0005-0000-0000-00008D7D0000}"/>
    <cellStyle name="Normal 3 4 2 4 7 2 2" xfId="32165" xr:uid="{00000000-0005-0000-0000-00008E7D0000}"/>
    <cellStyle name="Normal 3 4 2 4 7 3" xfId="32166" xr:uid="{00000000-0005-0000-0000-00008F7D0000}"/>
    <cellStyle name="Normal 3 4 2 4 8" xfId="32167" xr:uid="{00000000-0005-0000-0000-0000907D0000}"/>
    <cellStyle name="Normal 3 4 2 4 8 2" xfId="32168" xr:uid="{00000000-0005-0000-0000-0000917D0000}"/>
    <cellStyle name="Normal 3 4 2 4 9" xfId="32169" xr:uid="{00000000-0005-0000-0000-0000927D0000}"/>
    <cellStyle name="Normal 3 4 2 4 9 2" xfId="32170" xr:uid="{00000000-0005-0000-0000-0000937D0000}"/>
    <cellStyle name="Normal 3 4 2 5" xfId="32171" xr:uid="{00000000-0005-0000-0000-0000947D0000}"/>
    <cellStyle name="Normal 3 4 2 5 10" xfId="32172" xr:uid="{00000000-0005-0000-0000-0000957D0000}"/>
    <cellStyle name="Normal 3 4 2 5 11" xfId="32173" xr:uid="{00000000-0005-0000-0000-0000967D0000}"/>
    <cellStyle name="Normal 3 4 2 5 2" xfId="32174" xr:uid="{00000000-0005-0000-0000-0000977D0000}"/>
    <cellStyle name="Normal 3 4 2 5 2 2" xfId="32175" xr:uid="{00000000-0005-0000-0000-0000987D0000}"/>
    <cellStyle name="Normal 3 4 2 5 2 2 2" xfId="32176" xr:uid="{00000000-0005-0000-0000-0000997D0000}"/>
    <cellStyle name="Normal 3 4 2 5 2 2 2 2" xfId="32177" xr:uid="{00000000-0005-0000-0000-00009A7D0000}"/>
    <cellStyle name="Normal 3 4 2 5 2 2 2 2 2" xfId="32178" xr:uid="{00000000-0005-0000-0000-00009B7D0000}"/>
    <cellStyle name="Normal 3 4 2 5 2 2 2 2 2 2" xfId="32179" xr:uid="{00000000-0005-0000-0000-00009C7D0000}"/>
    <cellStyle name="Normal 3 4 2 5 2 2 2 2 2 2 2" xfId="32180" xr:uid="{00000000-0005-0000-0000-00009D7D0000}"/>
    <cellStyle name="Normal 3 4 2 5 2 2 2 2 2 3" xfId="32181" xr:uid="{00000000-0005-0000-0000-00009E7D0000}"/>
    <cellStyle name="Normal 3 4 2 5 2 2 2 2 3" xfId="32182" xr:uid="{00000000-0005-0000-0000-00009F7D0000}"/>
    <cellStyle name="Normal 3 4 2 5 2 2 2 2 3 2" xfId="32183" xr:uid="{00000000-0005-0000-0000-0000A07D0000}"/>
    <cellStyle name="Normal 3 4 2 5 2 2 2 2 4" xfId="32184" xr:uid="{00000000-0005-0000-0000-0000A17D0000}"/>
    <cellStyle name="Normal 3 4 2 5 2 2 2 3" xfId="32185" xr:uid="{00000000-0005-0000-0000-0000A27D0000}"/>
    <cellStyle name="Normal 3 4 2 5 2 2 2 3 2" xfId="32186" xr:uid="{00000000-0005-0000-0000-0000A37D0000}"/>
    <cellStyle name="Normal 3 4 2 5 2 2 2 3 2 2" xfId="32187" xr:uid="{00000000-0005-0000-0000-0000A47D0000}"/>
    <cellStyle name="Normal 3 4 2 5 2 2 2 3 3" xfId="32188" xr:uid="{00000000-0005-0000-0000-0000A57D0000}"/>
    <cellStyle name="Normal 3 4 2 5 2 2 2 4" xfId="32189" xr:uid="{00000000-0005-0000-0000-0000A67D0000}"/>
    <cellStyle name="Normal 3 4 2 5 2 2 2 4 2" xfId="32190" xr:uid="{00000000-0005-0000-0000-0000A77D0000}"/>
    <cellStyle name="Normal 3 4 2 5 2 2 2 5" xfId="32191" xr:uid="{00000000-0005-0000-0000-0000A87D0000}"/>
    <cellStyle name="Normal 3 4 2 5 2 2 3" xfId="32192" xr:uid="{00000000-0005-0000-0000-0000A97D0000}"/>
    <cellStyle name="Normal 3 4 2 5 2 2 3 2" xfId="32193" xr:uid="{00000000-0005-0000-0000-0000AA7D0000}"/>
    <cellStyle name="Normal 3 4 2 5 2 2 3 2 2" xfId="32194" xr:uid="{00000000-0005-0000-0000-0000AB7D0000}"/>
    <cellStyle name="Normal 3 4 2 5 2 2 3 2 2 2" xfId="32195" xr:uid="{00000000-0005-0000-0000-0000AC7D0000}"/>
    <cellStyle name="Normal 3 4 2 5 2 2 3 2 3" xfId="32196" xr:uid="{00000000-0005-0000-0000-0000AD7D0000}"/>
    <cellStyle name="Normal 3 4 2 5 2 2 3 3" xfId="32197" xr:uid="{00000000-0005-0000-0000-0000AE7D0000}"/>
    <cellStyle name="Normal 3 4 2 5 2 2 3 3 2" xfId="32198" xr:uid="{00000000-0005-0000-0000-0000AF7D0000}"/>
    <cellStyle name="Normal 3 4 2 5 2 2 3 4" xfId="32199" xr:uid="{00000000-0005-0000-0000-0000B07D0000}"/>
    <cellStyle name="Normal 3 4 2 5 2 2 4" xfId="32200" xr:uid="{00000000-0005-0000-0000-0000B17D0000}"/>
    <cellStyle name="Normal 3 4 2 5 2 2 4 2" xfId="32201" xr:uid="{00000000-0005-0000-0000-0000B27D0000}"/>
    <cellStyle name="Normal 3 4 2 5 2 2 4 2 2" xfId="32202" xr:uid="{00000000-0005-0000-0000-0000B37D0000}"/>
    <cellStyle name="Normal 3 4 2 5 2 2 4 2 2 2" xfId="32203" xr:uid="{00000000-0005-0000-0000-0000B47D0000}"/>
    <cellStyle name="Normal 3 4 2 5 2 2 4 2 3" xfId="32204" xr:uid="{00000000-0005-0000-0000-0000B57D0000}"/>
    <cellStyle name="Normal 3 4 2 5 2 2 4 3" xfId="32205" xr:uid="{00000000-0005-0000-0000-0000B67D0000}"/>
    <cellStyle name="Normal 3 4 2 5 2 2 4 3 2" xfId="32206" xr:uid="{00000000-0005-0000-0000-0000B77D0000}"/>
    <cellStyle name="Normal 3 4 2 5 2 2 4 4" xfId="32207" xr:uid="{00000000-0005-0000-0000-0000B87D0000}"/>
    <cellStyle name="Normal 3 4 2 5 2 2 5" xfId="32208" xr:uid="{00000000-0005-0000-0000-0000B97D0000}"/>
    <cellStyle name="Normal 3 4 2 5 2 2 5 2" xfId="32209" xr:uid="{00000000-0005-0000-0000-0000BA7D0000}"/>
    <cellStyle name="Normal 3 4 2 5 2 2 5 2 2" xfId="32210" xr:uid="{00000000-0005-0000-0000-0000BB7D0000}"/>
    <cellStyle name="Normal 3 4 2 5 2 2 5 3" xfId="32211" xr:uid="{00000000-0005-0000-0000-0000BC7D0000}"/>
    <cellStyle name="Normal 3 4 2 5 2 2 6" xfId="32212" xr:uid="{00000000-0005-0000-0000-0000BD7D0000}"/>
    <cellStyle name="Normal 3 4 2 5 2 2 6 2" xfId="32213" xr:uid="{00000000-0005-0000-0000-0000BE7D0000}"/>
    <cellStyle name="Normal 3 4 2 5 2 2 7" xfId="32214" xr:uid="{00000000-0005-0000-0000-0000BF7D0000}"/>
    <cellStyle name="Normal 3 4 2 5 2 2 7 2" xfId="32215" xr:uid="{00000000-0005-0000-0000-0000C07D0000}"/>
    <cellStyle name="Normal 3 4 2 5 2 2 8" xfId="32216" xr:uid="{00000000-0005-0000-0000-0000C17D0000}"/>
    <cellStyle name="Normal 3 4 2 5 2 3" xfId="32217" xr:uid="{00000000-0005-0000-0000-0000C27D0000}"/>
    <cellStyle name="Normal 3 4 2 5 2 3 2" xfId="32218" xr:uid="{00000000-0005-0000-0000-0000C37D0000}"/>
    <cellStyle name="Normal 3 4 2 5 2 3 2 2" xfId="32219" xr:uid="{00000000-0005-0000-0000-0000C47D0000}"/>
    <cellStyle name="Normal 3 4 2 5 2 3 2 2 2" xfId="32220" xr:uid="{00000000-0005-0000-0000-0000C57D0000}"/>
    <cellStyle name="Normal 3 4 2 5 2 3 2 2 2 2" xfId="32221" xr:uid="{00000000-0005-0000-0000-0000C67D0000}"/>
    <cellStyle name="Normal 3 4 2 5 2 3 2 2 3" xfId="32222" xr:uid="{00000000-0005-0000-0000-0000C77D0000}"/>
    <cellStyle name="Normal 3 4 2 5 2 3 2 3" xfId="32223" xr:uid="{00000000-0005-0000-0000-0000C87D0000}"/>
    <cellStyle name="Normal 3 4 2 5 2 3 2 3 2" xfId="32224" xr:uid="{00000000-0005-0000-0000-0000C97D0000}"/>
    <cellStyle name="Normal 3 4 2 5 2 3 2 4" xfId="32225" xr:uid="{00000000-0005-0000-0000-0000CA7D0000}"/>
    <cellStyle name="Normal 3 4 2 5 2 3 3" xfId="32226" xr:uid="{00000000-0005-0000-0000-0000CB7D0000}"/>
    <cellStyle name="Normal 3 4 2 5 2 3 3 2" xfId="32227" xr:uid="{00000000-0005-0000-0000-0000CC7D0000}"/>
    <cellStyle name="Normal 3 4 2 5 2 3 3 2 2" xfId="32228" xr:uid="{00000000-0005-0000-0000-0000CD7D0000}"/>
    <cellStyle name="Normal 3 4 2 5 2 3 3 3" xfId="32229" xr:uid="{00000000-0005-0000-0000-0000CE7D0000}"/>
    <cellStyle name="Normal 3 4 2 5 2 3 4" xfId="32230" xr:uid="{00000000-0005-0000-0000-0000CF7D0000}"/>
    <cellStyle name="Normal 3 4 2 5 2 3 4 2" xfId="32231" xr:uid="{00000000-0005-0000-0000-0000D07D0000}"/>
    <cellStyle name="Normal 3 4 2 5 2 3 5" xfId="32232" xr:uid="{00000000-0005-0000-0000-0000D17D0000}"/>
    <cellStyle name="Normal 3 4 2 5 2 4" xfId="32233" xr:uid="{00000000-0005-0000-0000-0000D27D0000}"/>
    <cellStyle name="Normal 3 4 2 5 2 4 2" xfId="32234" xr:uid="{00000000-0005-0000-0000-0000D37D0000}"/>
    <cellStyle name="Normal 3 4 2 5 2 4 2 2" xfId="32235" xr:uid="{00000000-0005-0000-0000-0000D47D0000}"/>
    <cellStyle name="Normal 3 4 2 5 2 4 2 2 2" xfId="32236" xr:uid="{00000000-0005-0000-0000-0000D57D0000}"/>
    <cellStyle name="Normal 3 4 2 5 2 4 2 3" xfId="32237" xr:uid="{00000000-0005-0000-0000-0000D67D0000}"/>
    <cellStyle name="Normal 3 4 2 5 2 4 3" xfId="32238" xr:uid="{00000000-0005-0000-0000-0000D77D0000}"/>
    <cellStyle name="Normal 3 4 2 5 2 4 3 2" xfId="32239" xr:uid="{00000000-0005-0000-0000-0000D87D0000}"/>
    <cellStyle name="Normal 3 4 2 5 2 4 4" xfId="32240" xr:uid="{00000000-0005-0000-0000-0000D97D0000}"/>
    <cellStyle name="Normal 3 4 2 5 2 5" xfId="32241" xr:uid="{00000000-0005-0000-0000-0000DA7D0000}"/>
    <cellStyle name="Normal 3 4 2 5 2 5 2" xfId="32242" xr:uid="{00000000-0005-0000-0000-0000DB7D0000}"/>
    <cellStyle name="Normal 3 4 2 5 2 5 2 2" xfId="32243" xr:uid="{00000000-0005-0000-0000-0000DC7D0000}"/>
    <cellStyle name="Normal 3 4 2 5 2 5 2 2 2" xfId="32244" xr:uid="{00000000-0005-0000-0000-0000DD7D0000}"/>
    <cellStyle name="Normal 3 4 2 5 2 5 2 3" xfId="32245" xr:uid="{00000000-0005-0000-0000-0000DE7D0000}"/>
    <cellStyle name="Normal 3 4 2 5 2 5 3" xfId="32246" xr:uid="{00000000-0005-0000-0000-0000DF7D0000}"/>
    <cellStyle name="Normal 3 4 2 5 2 5 3 2" xfId="32247" xr:uid="{00000000-0005-0000-0000-0000E07D0000}"/>
    <cellStyle name="Normal 3 4 2 5 2 5 4" xfId="32248" xr:uid="{00000000-0005-0000-0000-0000E17D0000}"/>
    <cellStyle name="Normal 3 4 2 5 2 6" xfId="32249" xr:uid="{00000000-0005-0000-0000-0000E27D0000}"/>
    <cellStyle name="Normal 3 4 2 5 2 6 2" xfId="32250" xr:uid="{00000000-0005-0000-0000-0000E37D0000}"/>
    <cellStyle name="Normal 3 4 2 5 2 6 2 2" xfId="32251" xr:uid="{00000000-0005-0000-0000-0000E47D0000}"/>
    <cellStyle name="Normal 3 4 2 5 2 6 3" xfId="32252" xr:uid="{00000000-0005-0000-0000-0000E57D0000}"/>
    <cellStyle name="Normal 3 4 2 5 2 7" xfId="32253" xr:uid="{00000000-0005-0000-0000-0000E67D0000}"/>
    <cellStyle name="Normal 3 4 2 5 2 7 2" xfId="32254" xr:uid="{00000000-0005-0000-0000-0000E77D0000}"/>
    <cellStyle name="Normal 3 4 2 5 2 8" xfId="32255" xr:uid="{00000000-0005-0000-0000-0000E87D0000}"/>
    <cellStyle name="Normal 3 4 2 5 2 8 2" xfId="32256" xr:uid="{00000000-0005-0000-0000-0000E97D0000}"/>
    <cellStyle name="Normal 3 4 2 5 2 9" xfId="32257" xr:uid="{00000000-0005-0000-0000-0000EA7D0000}"/>
    <cellStyle name="Normal 3 4 2 5 3" xfId="32258" xr:uid="{00000000-0005-0000-0000-0000EB7D0000}"/>
    <cellStyle name="Normal 3 4 2 5 3 2" xfId="32259" xr:uid="{00000000-0005-0000-0000-0000EC7D0000}"/>
    <cellStyle name="Normal 3 4 2 5 3 2 2" xfId="32260" xr:uid="{00000000-0005-0000-0000-0000ED7D0000}"/>
    <cellStyle name="Normal 3 4 2 5 3 2 2 2" xfId="32261" xr:uid="{00000000-0005-0000-0000-0000EE7D0000}"/>
    <cellStyle name="Normal 3 4 2 5 3 2 2 2 2" xfId="32262" xr:uid="{00000000-0005-0000-0000-0000EF7D0000}"/>
    <cellStyle name="Normal 3 4 2 5 3 2 2 2 2 2" xfId="32263" xr:uid="{00000000-0005-0000-0000-0000F07D0000}"/>
    <cellStyle name="Normal 3 4 2 5 3 2 2 2 3" xfId="32264" xr:uid="{00000000-0005-0000-0000-0000F17D0000}"/>
    <cellStyle name="Normal 3 4 2 5 3 2 2 3" xfId="32265" xr:uid="{00000000-0005-0000-0000-0000F27D0000}"/>
    <cellStyle name="Normal 3 4 2 5 3 2 2 3 2" xfId="32266" xr:uid="{00000000-0005-0000-0000-0000F37D0000}"/>
    <cellStyle name="Normal 3 4 2 5 3 2 2 4" xfId="32267" xr:uid="{00000000-0005-0000-0000-0000F47D0000}"/>
    <cellStyle name="Normal 3 4 2 5 3 2 3" xfId="32268" xr:uid="{00000000-0005-0000-0000-0000F57D0000}"/>
    <cellStyle name="Normal 3 4 2 5 3 2 3 2" xfId="32269" xr:uid="{00000000-0005-0000-0000-0000F67D0000}"/>
    <cellStyle name="Normal 3 4 2 5 3 2 3 2 2" xfId="32270" xr:uid="{00000000-0005-0000-0000-0000F77D0000}"/>
    <cellStyle name="Normal 3 4 2 5 3 2 3 3" xfId="32271" xr:uid="{00000000-0005-0000-0000-0000F87D0000}"/>
    <cellStyle name="Normal 3 4 2 5 3 2 4" xfId="32272" xr:uid="{00000000-0005-0000-0000-0000F97D0000}"/>
    <cellStyle name="Normal 3 4 2 5 3 2 4 2" xfId="32273" xr:uid="{00000000-0005-0000-0000-0000FA7D0000}"/>
    <cellStyle name="Normal 3 4 2 5 3 2 5" xfId="32274" xr:uid="{00000000-0005-0000-0000-0000FB7D0000}"/>
    <cellStyle name="Normal 3 4 2 5 3 3" xfId="32275" xr:uid="{00000000-0005-0000-0000-0000FC7D0000}"/>
    <cellStyle name="Normal 3 4 2 5 3 3 2" xfId="32276" xr:uid="{00000000-0005-0000-0000-0000FD7D0000}"/>
    <cellStyle name="Normal 3 4 2 5 3 3 2 2" xfId="32277" xr:uid="{00000000-0005-0000-0000-0000FE7D0000}"/>
    <cellStyle name="Normal 3 4 2 5 3 3 2 2 2" xfId="32278" xr:uid="{00000000-0005-0000-0000-0000FF7D0000}"/>
    <cellStyle name="Normal 3 4 2 5 3 3 2 3" xfId="32279" xr:uid="{00000000-0005-0000-0000-0000007E0000}"/>
    <cellStyle name="Normal 3 4 2 5 3 3 3" xfId="32280" xr:uid="{00000000-0005-0000-0000-0000017E0000}"/>
    <cellStyle name="Normal 3 4 2 5 3 3 3 2" xfId="32281" xr:uid="{00000000-0005-0000-0000-0000027E0000}"/>
    <cellStyle name="Normal 3 4 2 5 3 3 4" xfId="32282" xr:uid="{00000000-0005-0000-0000-0000037E0000}"/>
    <cellStyle name="Normal 3 4 2 5 3 4" xfId="32283" xr:uid="{00000000-0005-0000-0000-0000047E0000}"/>
    <cellStyle name="Normal 3 4 2 5 3 4 2" xfId="32284" xr:uid="{00000000-0005-0000-0000-0000057E0000}"/>
    <cellStyle name="Normal 3 4 2 5 3 4 2 2" xfId="32285" xr:uid="{00000000-0005-0000-0000-0000067E0000}"/>
    <cellStyle name="Normal 3 4 2 5 3 4 2 2 2" xfId="32286" xr:uid="{00000000-0005-0000-0000-0000077E0000}"/>
    <cellStyle name="Normal 3 4 2 5 3 4 2 3" xfId="32287" xr:uid="{00000000-0005-0000-0000-0000087E0000}"/>
    <cellStyle name="Normal 3 4 2 5 3 4 3" xfId="32288" xr:uid="{00000000-0005-0000-0000-0000097E0000}"/>
    <cellStyle name="Normal 3 4 2 5 3 4 3 2" xfId="32289" xr:uid="{00000000-0005-0000-0000-00000A7E0000}"/>
    <cellStyle name="Normal 3 4 2 5 3 4 4" xfId="32290" xr:uid="{00000000-0005-0000-0000-00000B7E0000}"/>
    <cellStyle name="Normal 3 4 2 5 3 5" xfId="32291" xr:uid="{00000000-0005-0000-0000-00000C7E0000}"/>
    <cellStyle name="Normal 3 4 2 5 3 5 2" xfId="32292" xr:uid="{00000000-0005-0000-0000-00000D7E0000}"/>
    <cellStyle name="Normal 3 4 2 5 3 5 2 2" xfId="32293" xr:uid="{00000000-0005-0000-0000-00000E7E0000}"/>
    <cellStyle name="Normal 3 4 2 5 3 5 3" xfId="32294" xr:uid="{00000000-0005-0000-0000-00000F7E0000}"/>
    <cellStyle name="Normal 3 4 2 5 3 6" xfId="32295" xr:uid="{00000000-0005-0000-0000-0000107E0000}"/>
    <cellStyle name="Normal 3 4 2 5 3 6 2" xfId="32296" xr:uid="{00000000-0005-0000-0000-0000117E0000}"/>
    <cellStyle name="Normal 3 4 2 5 3 7" xfId="32297" xr:uid="{00000000-0005-0000-0000-0000127E0000}"/>
    <cellStyle name="Normal 3 4 2 5 3 7 2" xfId="32298" xr:uid="{00000000-0005-0000-0000-0000137E0000}"/>
    <cellStyle name="Normal 3 4 2 5 3 8" xfId="32299" xr:uid="{00000000-0005-0000-0000-0000147E0000}"/>
    <cellStyle name="Normal 3 4 2 5 4" xfId="32300" xr:uid="{00000000-0005-0000-0000-0000157E0000}"/>
    <cellStyle name="Normal 3 4 2 5 4 2" xfId="32301" xr:uid="{00000000-0005-0000-0000-0000167E0000}"/>
    <cellStyle name="Normal 3 4 2 5 4 2 2" xfId="32302" xr:uid="{00000000-0005-0000-0000-0000177E0000}"/>
    <cellStyle name="Normal 3 4 2 5 4 2 2 2" xfId="32303" xr:uid="{00000000-0005-0000-0000-0000187E0000}"/>
    <cellStyle name="Normal 3 4 2 5 4 2 2 2 2" xfId="32304" xr:uid="{00000000-0005-0000-0000-0000197E0000}"/>
    <cellStyle name="Normal 3 4 2 5 4 2 2 3" xfId="32305" xr:uid="{00000000-0005-0000-0000-00001A7E0000}"/>
    <cellStyle name="Normal 3 4 2 5 4 2 3" xfId="32306" xr:uid="{00000000-0005-0000-0000-00001B7E0000}"/>
    <cellStyle name="Normal 3 4 2 5 4 2 3 2" xfId="32307" xr:uid="{00000000-0005-0000-0000-00001C7E0000}"/>
    <cellStyle name="Normal 3 4 2 5 4 2 4" xfId="32308" xr:uid="{00000000-0005-0000-0000-00001D7E0000}"/>
    <cellStyle name="Normal 3 4 2 5 4 3" xfId="32309" xr:uid="{00000000-0005-0000-0000-00001E7E0000}"/>
    <cellStyle name="Normal 3 4 2 5 4 3 2" xfId="32310" xr:uid="{00000000-0005-0000-0000-00001F7E0000}"/>
    <cellStyle name="Normal 3 4 2 5 4 3 2 2" xfId="32311" xr:uid="{00000000-0005-0000-0000-0000207E0000}"/>
    <cellStyle name="Normal 3 4 2 5 4 3 3" xfId="32312" xr:uid="{00000000-0005-0000-0000-0000217E0000}"/>
    <cellStyle name="Normal 3 4 2 5 4 4" xfId="32313" xr:uid="{00000000-0005-0000-0000-0000227E0000}"/>
    <cellStyle name="Normal 3 4 2 5 4 4 2" xfId="32314" xr:uid="{00000000-0005-0000-0000-0000237E0000}"/>
    <cellStyle name="Normal 3 4 2 5 4 5" xfId="32315" xr:uid="{00000000-0005-0000-0000-0000247E0000}"/>
    <cellStyle name="Normal 3 4 2 5 5" xfId="32316" xr:uid="{00000000-0005-0000-0000-0000257E0000}"/>
    <cellStyle name="Normal 3 4 2 5 5 2" xfId="32317" xr:uid="{00000000-0005-0000-0000-0000267E0000}"/>
    <cellStyle name="Normal 3 4 2 5 5 2 2" xfId="32318" xr:uid="{00000000-0005-0000-0000-0000277E0000}"/>
    <cellStyle name="Normal 3 4 2 5 5 2 2 2" xfId="32319" xr:uid="{00000000-0005-0000-0000-0000287E0000}"/>
    <cellStyle name="Normal 3 4 2 5 5 2 3" xfId="32320" xr:uid="{00000000-0005-0000-0000-0000297E0000}"/>
    <cellStyle name="Normal 3 4 2 5 5 3" xfId="32321" xr:uid="{00000000-0005-0000-0000-00002A7E0000}"/>
    <cellStyle name="Normal 3 4 2 5 5 3 2" xfId="32322" xr:uid="{00000000-0005-0000-0000-00002B7E0000}"/>
    <cellStyle name="Normal 3 4 2 5 5 4" xfId="32323" xr:uid="{00000000-0005-0000-0000-00002C7E0000}"/>
    <cellStyle name="Normal 3 4 2 5 6" xfId="32324" xr:uid="{00000000-0005-0000-0000-00002D7E0000}"/>
    <cellStyle name="Normal 3 4 2 5 6 2" xfId="32325" xr:uid="{00000000-0005-0000-0000-00002E7E0000}"/>
    <cellStyle name="Normal 3 4 2 5 6 2 2" xfId="32326" xr:uid="{00000000-0005-0000-0000-00002F7E0000}"/>
    <cellStyle name="Normal 3 4 2 5 6 2 2 2" xfId="32327" xr:uid="{00000000-0005-0000-0000-0000307E0000}"/>
    <cellStyle name="Normal 3 4 2 5 6 2 3" xfId="32328" xr:uid="{00000000-0005-0000-0000-0000317E0000}"/>
    <cellStyle name="Normal 3 4 2 5 6 3" xfId="32329" xr:uid="{00000000-0005-0000-0000-0000327E0000}"/>
    <cellStyle name="Normal 3 4 2 5 6 3 2" xfId="32330" xr:uid="{00000000-0005-0000-0000-0000337E0000}"/>
    <cellStyle name="Normal 3 4 2 5 6 4" xfId="32331" xr:uid="{00000000-0005-0000-0000-0000347E0000}"/>
    <cellStyle name="Normal 3 4 2 5 7" xfId="32332" xr:uid="{00000000-0005-0000-0000-0000357E0000}"/>
    <cellStyle name="Normal 3 4 2 5 7 2" xfId="32333" xr:uid="{00000000-0005-0000-0000-0000367E0000}"/>
    <cellStyle name="Normal 3 4 2 5 7 2 2" xfId="32334" xr:uid="{00000000-0005-0000-0000-0000377E0000}"/>
    <cellStyle name="Normal 3 4 2 5 7 3" xfId="32335" xr:uid="{00000000-0005-0000-0000-0000387E0000}"/>
    <cellStyle name="Normal 3 4 2 5 8" xfId="32336" xr:uid="{00000000-0005-0000-0000-0000397E0000}"/>
    <cellStyle name="Normal 3 4 2 5 8 2" xfId="32337" xr:uid="{00000000-0005-0000-0000-00003A7E0000}"/>
    <cellStyle name="Normal 3 4 2 5 9" xfId="32338" xr:uid="{00000000-0005-0000-0000-00003B7E0000}"/>
    <cellStyle name="Normal 3 4 2 5 9 2" xfId="32339" xr:uid="{00000000-0005-0000-0000-00003C7E0000}"/>
    <cellStyle name="Normal 3 4 2 6" xfId="32340" xr:uid="{00000000-0005-0000-0000-00003D7E0000}"/>
    <cellStyle name="Normal 3 4 2 6 2" xfId="32341" xr:uid="{00000000-0005-0000-0000-00003E7E0000}"/>
    <cellStyle name="Normal 3 4 2 6 2 2" xfId="32342" xr:uid="{00000000-0005-0000-0000-00003F7E0000}"/>
    <cellStyle name="Normal 3 4 2 6 2 2 2" xfId="32343" xr:uid="{00000000-0005-0000-0000-0000407E0000}"/>
    <cellStyle name="Normal 3 4 2 6 2 2 2 2" xfId="32344" xr:uid="{00000000-0005-0000-0000-0000417E0000}"/>
    <cellStyle name="Normal 3 4 2 6 2 2 2 2 2" xfId="32345" xr:uid="{00000000-0005-0000-0000-0000427E0000}"/>
    <cellStyle name="Normal 3 4 2 6 2 2 2 2 2 2" xfId="32346" xr:uid="{00000000-0005-0000-0000-0000437E0000}"/>
    <cellStyle name="Normal 3 4 2 6 2 2 2 2 3" xfId="32347" xr:uid="{00000000-0005-0000-0000-0000447E0000}"/>
    <cellStyle name="Normal 3 4 2 6 2 2 2 3" xfId="32348" xr:uid="{00000000-0005-0000-0000-0000457E0000}"/>
    <cellStyle name="Normal 3 4 2 6 2 2 2 3 2" xfId="32349" xr:uid="{00000000-0005-0000-0000-0000467E0000}"/>
    <cellStyle name="Normal 3 4 2 6 2 2 2 4" xfId="32350" xr:uid="{00000000-0005-0000-0000-0000477E0000}"/>
    <cellStyle name="Normal 3 4 2 6 2 2 3" xfId="32351" xr:uid="{00000000-0005-0000-0000-0000487E0000}"/>
    <cellStyle name="Normal 3 4 2 6 2 2 3 2" xfId="32352" xr:uid="{00000000-0005-0000-0000-0000497E0000}"/>
    <cellStyle name="Normal 3 4 2 6 2 2 3 2 2" xfId="32353" xr:uid="{00000000-0005-0000-0000-00004A7E0000}"/>
    <cellStyle name="Normal 3 4 2 6 2 2 3 3" xfId="32354" xr:uid="{00000000-0005-0000-0000-00004B7E0000}"/>
    <cellStyle name="Normal 3 4 2 6 2 2 4" xfId="32355" xr:uid="{00000000-0005-0000-0000-00004C7E0000}"/>
    <cellStyle name="Normal 3 4 2 6 2 2 4 2" xfId="32356" xr:uid="{00000000-0005-0000-0000-00004D7E0000}"/>
    <cellStyle name="Normal 3 4 2 6 2 2 5" xfId="32357" xr:uid="{00000000-0005-0000-0000-00004E7E0000}"/>
    <cellStyle name="Normal 3 4 2 6 2 3" xfId="32358" xr:uid="{00000000-0005-0000-0000-00004F7E0000}"/>
    <cellStyle name="Normal 3 4 2 6 2 3 2" xfId="32359" xr:uid="{00000000-0005-0000-0000-0000507E0000}"/>
    <cellStyle name="Normal 3 4 2 6 2 3 2 2" xfId="32360" xr:uid="{00000000-0005-0000-0000-0000517E0000}"/>
    <cellStyle name="Normal 3 4 2 6 2 3 2 2 2" xfId="32361" xr:uid="{00000000-0005-0000-0000-0000527E0000}"/>
    <cellStyle name="Normal 3 4 2 6 2 3 2 3" xfId="32362" xr:uid="{00000000-0005-0000-0000-0000537E0000}"/>
    <cellStyle name="Normal 3 4 2 6 2 3 3" xfId="32363" xr:uid="{00000000-0005-0000-0000-0000547E0000}"/>
    <cellStyle name="Normal 3 4 2 6 2 3 3 2" xfId="32364" xr:uid="{00000000-0005-0000-0000-0000557E0000}"/>
    <cellStyle name="Normal 3 4 2 6 2 3 4" xfId="32365" xr:uid="{00000000-0005-0000-0000-0000567E0000}"/>
    <cellStyle name="Normal 3 4 2 6 2 4" xfId="32366" xr:uid="{00000000-0005-0000-0000-0000577E0000}"/>
    <cellStyle name="Normal 3 4 2 6 2 4 2" xfId="32367" xr:uid="{00000000-0005-0000-0000-0000587E0000}"/>
    <cellStyle name="Normal 3 4 2 6 2 4 2 2" xfId="32368" xr:uid="{00000000-0005-0000-0000-0000597E0000}"/>
    <cellStyle name="Normal 3 4 2 6 2 4 2 2 2" xfId="32369" xr:uid="{00000000-0005-0000-0000-00005A7E0000}"/>
    <cellStyle name="Normal 3 4 2 6 2 4 2 3" xfId="32370" xr:uid="{00000000-0005-0000-0000-00005B7E0000}"/>
    <cellStyle name="Normal 3 4 2 6 2 4 3" xfId="32371" xr:uid="{00000000-0005-0000-0000-00005C7E0000}"/>
    <cellStyle name="Normal 3 4 2 6 2 4 3 2" xfId="32372" xr:uid="{00000000-0005-0000-0000-00005D7E0000}"/>
    <cellStyle name="Normal 3 4 2 6 2 4 4" xfId="32373" xr:uid="{00000000-0005-0000-0000-00005E7E0000}"/>
    <cellStyle name="Normal 3 4 2 6 2 5" xfId="32374" xr:uid="{00000000-0005-0000-0000-00005F7E0000}"/>
    <cellStyle name="Normal 3 4 2 6 2 5 2" xfId="32375" xr:uid="{00000000-0005-0000-0000-0000607E0000}"/>
    <cellStyle name="Normal 3 4 2 6 2 5 2 2" xfId="32376" xr:uid="{00000000-0005-0000-0000-0000617E0000}"/>
    <cellStyle name="Normal 3 4 2 6 2 5 3" xfId="32377" xr:uid="{00000000-0005-0000-0000-0000627E0000}"/>
    <cellStyle name="Normal 3 4 2 6 2 6" xfId="32378" xr:uid="{00000000-0005-0000-0000-0000637E0000}"/>
    <cellStyle name="Normal 3 4 2 6 2 6 2" xfId="32379" xr:uid="{00000000-0005-0000-0000-0000647E0000}"/>
    <cellStyle name="Normal 3 4 2 6 2 7" xfId="32380" xr:uid="{00000000-0005-0000-0000-0000657E0000}"/>
    <cellStyle name="Normal 3 4 2 6 2 7 2" xfId="32381" xr:uid="{00000000-0005-0000-0000-0000667E0000}"/>
    <cellStyle name="Normal 3 4 2 6 2 8" xfId="32382" xr:uid="{00000000-0005-0000-0000-0000677E0000}"/>
    <cellStyle name="Normal 3 4 2 6 3" xfId="32383" xr:uid="{00000000-0005-0000-0000-0000687E0000}"/>
    <cellStyle name="Normal 3 4 2 6 3 2" xfId="32384" xr:uid="{00000000-0005-0000-0000-0000697E0000}"/>
    <cellStyle name="Normal 3 4 2 6 3 2 2" xfId="32385" xr:uid="{00000000-0005-0000-0000-00006A7E0000}"/>
    <cellStyle name="Normal 3 4 2 6 3 2 2 2" xfId="32386" xr:uid="{00000000-0005-0000-0000-00006B7E0000}"/>
    <cellStyle name="Normal 3 4 2 6 3 2 2 2 2" xfId="32387" xr:uid="{00000000-0005-0000-0000-00006C7E0000}"/>
    <cellStyle name="Normal 3 4 2 6 3 2 2 3" xfId="32388" xr:uid="{00000000-0005-0000-0000-00006D7E0000}"/>
    <cellStyle name="Normal 3 4 2 6 3 2 3" xfId="32389" xr:uid="{00000000-0005-0000-0000-00006E7E0000}"/>
    <cellStyle name="Normal 3 4 2 6 3 2 3 2" xfId="32390" xr:uid="{00000000-0005-0000-0000-00006F7E0000}"/>
    <cellStyle name="Normal 3 4 2 6 3 2 4" xfId="32391" xr:uid="{00000000-0005-0000-0000-0000707E0000}"/>
    <cellStyle name="Normal 3 4 2 6 3 3" xfId="32392" xr:uid="{00000000-0005-0000-0000-0000717E0000}"/>
    <cellStyle name="Normal 3 4 2 6 3 3 2" xfId="32393" xr:uid="{00000000-0005-0000-0000-0000727E0000}"/>
    <cellStyle name="Normal 3 4 2 6 3 3 2 2" xfId="32394" xr:uid="{00000000-0005-0000-0000-0000737E0000}"/>
    <cellStyle name="Normal 3 4 2 6 3 3 3" xfId="32395" xr:uid="{00000000-0005-0000-0000-0000747E0000}"/>
    <cellStyle name="Normal 3 4 2 6 3 4" xfId="32396" xr:uid="{00000000-0005-0000-0000-0000757E0000}"/>
    <cellStyle name="Normal 3 4 2 6 3 4 2" xfId="32397" xr:uid="{00000000-0005-0000-0000-0000767E0000}"/>
    <cellStyle name="Normal 3 4 2 6 3 5" xfId="32398" xr:uid="{00000000-0005-0000-0000-0000777E0000}"/>
    <cellStyle name="Normal 3 4 2 6 4" xfId="32399" xr:uid="{00000000-0005-0000-0000-0000787E0000}"/>
    <cellStyle name="Normal 3 4 2 6 4 2" xfId="32400" xr:uid="{00000000-0005-0000-0000-0000797E0000}"/>
    <cellStyle name="Normal 3 4 2 6 4 2 2" xfId="32401" xr:uid="{00000000-0005-0000-0000-00007A7E0000}"/>
    <cellStyle name="Normal 3 4 2 6 4 2 2 2" xfId="32402" xr:uid="{00000000-0005-0000-0000-00007B7E0000}"/>
    <cellStyle name="Normal 3 4 2 6 4 2 3" xfId="32403" xr:uid="{00000000-0005-0000-0000-00007C7E0000}"/>
    <cellStyle name="Normal 3 4 2 6 4 3" xfId="32404" xr:uid="{00000000-0005-0000-0000-00007D7E0000}"/>
    <cellStyle name="Normal 3 4 2 6 4 3 2" xfId="32405" xr:uid="{00000000-0005-0000-0000-00007E7E0000}"/>
    <cellStyle name="Normal 3 4 2 6 4 4" xfId="32406" xr:uid="{00000000-0005-0000-0000-00007F7E0000}"/>
    <cellStyle name="Normal 3 4 2 6 5" xfId="32407" xr:uid="{00000000-0005-0000-0000-0000807E0000}"/>
    <cellStyle name="Normal 3 4 2 6 5 2" xfId="32408" xr:uid="{00000000-0005-0000-0000-0000817E0000}"/>
    <cellStyle name="Normal 3 4 2 6 5 2 2" xfId="32409" xr:uid="{00000000-0005-0000-0000-0000827E0000}"/>
    <cellStyle name="Normal 3 4 2 6 5 2 2 2" xfId="32410" xr:uid="{00000000-0005-0000-0000-0000837E0000}"/>
    <cellStyle name="Normal 3 4 2 6 5 2 3" xfId="32411" xr:uid="{00000000-0005-0000-0000-0000847E0000}"/>
    <cellStyle name="Normal 3 4 2 6 5 3" xfId="32412" xr:uid="{00000000-0005-0000-0000-0000857E0000}"/>
    <cellStyle name="Normal 3 4 2 6 5 3 2" xfId="32413" xr:uid="{00000000-0005-0000-0000-0000867E0000}"/>
    <cellStyle name="Normal 3 4 2 6 5 4" xfId="32414" xr:uid="{00000000-0005-0000-0000-0000877E0000}"/>
    <cellStyle name="Normal 3 4 2 6 6" xfId="32415" xr:uid="{00000000-0005-0000-0000-0000887E0000}"/>
    <cellStyle name="Normal 3 4 2 6 6 2" xfId="32416" xr:uid="{00000000-0005-0000-0000-0000897E0000}"/>
    <cellStyle name="Normal 3 4 2 6 6 2 2" xfId="32417" xr:uid="{00000000-0005-0000-0000-00008A7E0000}"/>
    <cellStyle name="Normal 3 4 2 6 6 3" xfId="32418" xr:uid="{00000000-0005-0000-0000-00008B7E0000}"/>
    <cellStyle name="Normal 3 4 2 6 7" xfId="32419" xr:uid="{00000000-0005-0000-0000-00008C7E0000}"/>
    <cellStyle name="Normal 3 4 2 6 7 2" xfId="32420" xr:uid="{00000000-0005-0000-0000-00008D7E0000}"/>
    <cellStyle name="Normal 3 4 2 6 8" xfId="32421" xr:uid="{00000000-0005-0000-0000-00008E7E0000}"/>
    <cellStyle name="Normal 3 4 2 6 8 2" xfId="32422" xr:uid="{00000000-0005-0000-0000-00008F7E0000}"/>
    <cellStyle name="Normal 3 4 2 6 9" xfId="32423" xr:uid="{00000000-0005-0000-0000-0000907E0000}"/>
    <cellStyle name="Normal 3 4 2 7" xfId="32424" xr:uid="{00000000-0005-0000-0000-0000917E0000}"/>
    <cellStyle name="Normal 3 4 2 7 2" xfId="32425" xr:uid="{00000000-0005-0000-0000-0000927E0000}"/>
    <cellStyle name="Normal 3 4 2 7 2 2" xfId="32426" xr:uid="{00000000-0005-0000-0000-0000937E0000}"/>
    <cellStyle name="Normal 3 4 2 7 2 2 2" xfId="32427" xr:uid="{00000000-0005-0000-0000-0000947E0000}"/>
    <cellStyle name="Normal 3 4 2 7 2 2 2 2" xfId="32428" xr:uid="{00000000-0005-0000-0000-0000957E0000}"/>
    <cellStyle name="Normal 3 4 2 7 2 2 2 2 2" xfId="32429" xr:uid="{00000000-0005-0000-0000-0000967E0000}"/>
    <cellStyle name="Normal 3 4 2 7 2 2 2 3" xfId="32430" xr:uid="{00000000-0005-0000-0000-0000977E0000}"/>
    <cellStyle name="Normal 3 4 2 7 2 2 3" xfId="32431" xr:uid="{00000000-0005-0000-0000-0000987E0000}"/>
    <cellStyle name="Normal 3 4 2 7 2 2 3 2" xfId="32432" xr:uid="{00000000-0005-0000-0000-0000997E0000}"/>
    <cellStyle name="Normal 3 4 2 7 2 2 4" xfId="32433" xr:uid="{00000000-0005-0000-0000-00009A7E0000}"/>
    <cellStyle name="Normal 3 4 2 7 2 3" xfId="32434" xr:uid="{00000000-0005-0000-0000-00009B7E0000}"/>
    <cellStyle name="Normal 3 4 2 7 2 3 2" xfId="32435" xr:uid="{00000000-0005-0000-0000-00009C7E0000}"/>
    <cellStyle name="Normal 3 4 2 7 2 3 2 2" xfId="32436" xr:uid="{00000000-0005-0000-0000-00009D7E0000}"/>
    <cellStyle name="Normal 3 4 2 7 2 3 3" xfId="32437" xr:uid="{00000000-0005-0000-0000-00009E7E0000}"/>
    <cellStyle name="Normal 3 4 2 7 2 4" xfId="32438" xr:uid="{00000000-0005-0000-0000-00009F7E0000}"/>
    <cellStyle name="Normal 3 4 2 7 2 4 2" xfId="32439" xr:uid="{00000000-0005-0000-0000-0000A07E0000}"/>
    <cellStyle name="Normal 3 4 2 7 2 5" xfId="32440" xr:uid="{00000000-0005-0000-0000-0000A17E0000}"/>
    <cellStyle name="Normal 3 4 2 7 3" xfId="32441" xr:uid="{00000000-0005-0000-0000-0000A27E0000}"/>
    <cellStyle name="Normal 3 4 2 7 3 2" xfId="32442" xr:uid="{00000000-0005-0000-0000-0000A37E0000}"/>
    <cellStyle name="Normal 3 4 2 7 3 2 2" xfId="32443" xr:uid="{00000000-0005-0000-0000-0000A47E0000}"/>
    <cellStyle name="Normal 3 4 2 7 3 2 2 2" xfId="32444" xr:uid="{00000000-0005-0000-0000-0000A57E0000}"/>
    <cellStyle name="Normal 3 4 2 7 3 2 3" xfId="32445" xr:uid="{00000000-0005-0000-0000-0000A67E0000}"/>
    <cellStyle name="Normal 3 4 2 7 3 3" xfId="32446" xr:uid="{00000000-0005-0000-0000-0000A77E0000}"/>
    <cellStyle name="Normal 3 4 2 7 3 3 2" xfId="32447" xr:uid="{00000000-0005-0000-0000-0000A87E0000}"/>
    <cellStyle name="Normal 3 4 2 7 3 4" xfId="32448" xr:uid="{00000000-0005-0000-0000-0000A97E0000}"/>
    <cellStyle name="Normal 3 4 2 7 4" xfId="32449" xr:uid="{00000000-0005-0000-0000-0000AA7E0000}"/>
    <cellStyle name="Normal 3 4 2 7 4 2" xfId="32450" xr:uid="{00000000-0005-0000-0000-0000AB7E0000}"/>
    <cellStyle name="Normal 3 4 2 7 4 2 2" xfId="32451" xr:uid="{00000000-0005-0000-0000-0000AC7E0000}"/>
    <cellStyle name="Normal 3 4 2 7 4 2 2 2" xfId="32452" xr:uid="{00000000-0005-0000-0000-0000AD7E0000}"/>
    <cellStyle name="Normal 3 4 2 7 4 2 3" xfId="32453" xr:uid="{00000000-0005-0000-0000-0000AE7E0000}"/>
    <cellStyle name="Normal 3 4 2 7 4 3" xfId="32454" xr:uid="{00000000-0005-0000-0000-0000AF7E0000}"/>
    <cellStyle name="Normal 3 4 2 7 4 3 2" xfId="32455" xr:uid="{00000000-0005-0000-0000-0000B07E0000}"/>
    <cellStyle name="Normal 3 4 2 7 4 4" xfId="32456" xr:uid="{00000000-0005-0000-0000-0000B17E0000}"/>
    <cellStyle name="Normal 3 4 2 7 5" xfId="32457" xr:uid="{00000000-0005-0000-0000-0000B27E0000}"/>
    <cellStyle name="Normal 3 4 2 7 5 2" xfId="32458" xr:uid="{00000000-0005-0000-0000-0000B37E0000}"/>
    <cellStyle name="Normal 3 4 2 7 5 2 2" xfId="32459" xr:uid="{00000000-0005-0000-0000-0000B47E0000}"/>
    <cellStyle name="Normal 3 4 2 7 5 3" xfId="32460" xr:uid="{00000000-0005-0000-0000-0000B57E0000}"/>
    <cellStyle name="Normal 3 4 2 7 6" xfId="32461" xr:uid="{00000000-0005-0000-0000-0000B67E0000}"/>
    <cellStyle name="Normal 3 4 2 7 6 2" xfId="32462" xr:uid="{00000000-0005-0000-0000-0000B77E0000}"/>
    <cellStyle name="Normal 3 4 2 7 7" xfId="32463" xr:uid="{00000000-0005-0000-0000-0000B87E0000}"/>
    <cellStyle name="Normal 3 4 2 7 7 2" xfId="32464" xr:uid="{00000000-0005-0000-0000-0000B97E0000}"/>
    <cellStyle name="Normal 3 4 2 7 8" xfId="32465" xr:uid="{00000000-0005-0000-0000-0000BA7E0000}"/>
    <cellStyle name="Normal 3 4 2 8" xfId="32466" xr:uid="{00000000-0005-0000-0000-0000BB7E0000}"/>
    <cellStyle name="Normal 3 4 2 8 2" xfId="32467" xr:uid="{00000000-0005-0000-0000-0000BC7E0000}"/>
    <cellStyle name="Normal 3 4 2 8 2 2" xfId="32468" xr:uid="{00000000-0005-0000-0000-0000BD7E0000}"/>
    <cellStyle name="Normal 3 4 2 8 2 2 2" xfId="32469" xr:uid="{00000000-0005-0000-0000-0000BE7E0000}"/>
    <cellStyle name="Normal 3 4 2 8 2 2 2 2" xfId="32470" xr:uid="{00000000-0005-0000-0000-0000BF7E0000}"/>
    <cellStyle name="Normal 3 4 2 8 2 2 2 2 2" xfId="32471" xr:uid="{00000000-0005-0000-0000-0000C07E0000}"/>
    <cellStyle name="Normal 3 4 2 8 2 2 2 3" xfId="32472" xr:uid="{00000000-0005-0000-0000-0000C17E0000}"/>
    <cellStyle name="Normal 3 4 2 8 2 2 3" xfId="32473" xr:uid="{00000000-0005-0000-0000-0000C27E0000}"/>
    <cellStyle name="Normal 3 4 2 8 2 2 3 2" xfId="32474" xr:uid="{00000000-0005-0000-0000-0000C37E0000}"/>
    <cellStyle name="Normal 3 4 2 8 2 2 4" xfId="32475" xr:uid="{00000000-0005-0000-0000-0000C47E0000}"/>
    <cellStyle name="Normal 3 4 2 8 2 3" xfId="32476" xr:uid="{00000000-0005-0000-0000-0000C57E0000}"/>
    <cellStyle name="Normal 3 4 2 8 2 3 2" xfId="32477" xr:uid="{00000000-0005-0000-0000-0000C67E0000}"/>
    <cellStyle name="Normal 3 4 2 8 2 3 2 2" xfId="32478" xr:uid="{00000000-0005-0000-0000-0000C77E0000}"/>
    <cellStyle name="Normal 3 4 2 8 2 3 3" xfId="32479" xr:uid="{00000000-0005-0000-0000-0000C87E0000}"/>
    <cellStyle name="Normal 3 4 2 8 2 4" xfId="32480" xr:uid="{00000000-0005-0000-0000-0000C97E0000}"/>
    <cellStyle name="Normal 3 4 2 8 2 4 2" xfId="32481" xr:uid="{00000000-0005-0000-0000-0000CA7E0000}"/>
    <cellStyle name="Normal 3 4 2 8 2 5" xfId="32482" xr:uid="{00000000-0005-0000-0000-0000CB7E0000}"/>
    <cellStyle name="Normal 3 4 2 8 3" xfId="32483" xr:uid="{00000000-0005-0000-0000-0000CC7E0000}"/>
    <cellStyle name="Normal 3 4 2 8 3 2" xfId="32484" xr:uid="{00000000-0005-0000-0000-0000CD7E0000}"/>
    <cellStyle name="Normal 3 4 2 8 3 2 2" xfId="32485" xr:uid="{00000000-0005-0000-0000-0000CE7E0000}"/>
    <cellStyle name="Normal 3 4 2 8 3 2 2 2" xfId="32486" xr:uid="{00000000-0005-0000-0000-0000CF7E0000}"/>
    <cellStyle name="Normal 3 4 2 8 3 2 3" xfId="32487" xr:uid="{00000000-0005-0000-0000-0000D07E0000}"/>
    <cellStyle name="Normal 3 4 2 8 3 3" xfId="32488" xr:uid="{00000000-0005-0000-0000-0000D17E0000}"/>
    <cellStyle name="Normal 3 4 2 8 3 3 2" xfId="32489" xr:uid="{00000000-0005-0000-0000-0000D27E0000}"/>
    <cellStyle name="Normal 3 4 2 8 3 4" xfId="32490" xr:uid="{00000000-0005-0000-0000-0000D37E0000}"/>
    <cellStyle name="Normal 3 4 2 8 4" xfId="32491" xr:uid="{00000000-0005-0000-0000-0000D47E0000}"/>
    <cellStyle name="Normal 3 4 2 8 4 2" xfId="32492" xr:uid="{00000000-0005-0000-0000-0000D57E0000}"/>
    <cellStyle name="Normal 3 4 2 8 4 2 2" xfId="32493" xr:uid="{00000000-0005-0000-0000-0000D67E0000}"/>
    <cellStyle name="Normal 3 4 2 8 4 2 2 2" xfId="32494" xr:uid="{00000000-0005-0000-0000-0000D77E0000}"/>
    <cellStyle name="Normal 3 4 2 8 4 2 3" xfId="32495" xr:uid="{00000000-0005-0000-0000-0000D87E0000}"/>
    <cellStyle name="Normal 3 4 2 8 4 3" xfId="32496" xr:uid="{00000000-0005-0000-0000-0000D97E0000}"/>
    <cellStyle name="Normal 3 4 2 8 4 3 2" xfId="32497" xr:uid="{00000000-0005-0000-0000-0000DA7E0000}"/>
    <cellStyle name="Normal 3 4 2 8 4 4" xfId="32498" xr:uid="{00000000-0005-0000-0000-0000DB7E0000}"/>
    <cellStyle name="Normal 3 4 2 8 5" xfId="32499" xr:uid="{00000000-0005-0000-0000-0000DC7E0000}"/>
    <cellStyle name="Normal 3 4 2 8 5 2" xfId="32500" xr:uid="{00000000-0005-0000-0000-0000DD7E0000}"/>
    <cellStyle name="Normal 3 4 2 8 5 2 2" xfId="32501" xr:uid="{00000000-0005-0000-0000-0000DE7E0000}"/>
    <cellStyle name="Normal 3 4 2 8 5 3" xfId="32502" xr:uid="{00000000-0005-0000-0000-0000DF7E0000}"/>
    <cellStyle name="Normal 3 4 2 8 6" xfId="32503" xr:uid="{00000000-0005-0000-0000-0000E07E0000}"/>
    <cellStyle name="Normal 3 4 2 8 6 2" xfId="32504" xr:uid="{00000000-0005-0000-0000-0000E17E0000}"/>
    <cellStyle name="Normal 3 4 2 8 7" xfId="32505" xr:uid="{00000000-0005-0000-0000-0000E27E0000}"/>
    <cellStyle name="Normal 3 4 2 8 7 2" xfId="32506" xr:uid="{00000000-0005-0000-0000-0000E37E0000}"/>
    <cellStyle name="Normal 3 4 2 8 8" xfId="32507" xr:uid="{00000000-0005-0000-0000-0000E47E0000}"/>
    <cellStyle name="Normal 3 4 2 9" xfId="32508" xr:uid="{00000000-0005-0000-0000-0000E57E0000}"/>
    <cellStyle name="Normal 3 4 2 9 2" xfId="32509" xr:uid="{00000000-0005-0000-0000-0000E67E0000}"/>
    <cellStyle name="Normal 3 4 2 9 2 2" xfId="32510" xr:uid="{00000000-0005-0000-0000-0000E77E0000}"/>
    <cellStyle name="Normal 3 4 2 9 2 2 2" xfId="32511" xr:uid="{00000000-0005-0000-0000-0000E87E0000}"/>
    <cellStyle name="Normal 3 4 2 9 2 2 2 2" xfId="32512" xr:uid="{00000000-0005-0000-0000-0000E97E0000}"/>
    <cellStyle name="Normal 3 4 2 9 2 2 2 2 2" xfId="32513" xr:uid="{00000000-0005-0000-0000-0000EA7E0000}"/>
    <cellStyle name="Normal 3 4 2 9 2 2 2 3" xfId="32514" xr:uid="{00000000-0005-0000-0000-0000EB7E0000}"/>
    <cellStyle name="Normal 3 4 2 9 2 2 3" xfId="32515" xr:uid="{00000000-0005-0000-0000-0000EC7E0000}"/>
    <cellStyle name="Normal 3 4 2 9 2 2 3 2" xfId="32516" xr:uid="{00000000-0005-0000-0000-0000ED7E0000}"/>
    <cellStyle name="Normal 3 4 2 9 2 2 4" xfId="32517" xr:uid="{00000000-0005-0000-0000-0000EE7E0000}"/>
    <cellStyle name="Normal 3 4 2 9 2 3" xfId="32518" xr:uid="{00000000-0005-0000-0000-0000EF7E0000}"/>
    <cellStyle name="Normal 3 4 2 9 2 3 2" xfId="32519" xr:uid="{00000000-0005-0000-0000-0000F07E0000}"/>
    <cellStyle name="Normal 3 4 2 9 2 3 2 2" xfId="32520" xr:uid="{00000000-0005-0000-0000-0000F17E0000}"/>
    <cellStyle name="Normal 3 4 2 9 2 3 3" xfId="32521" xr:uid="{00000000-0005-0000-0000-0000F27E0000}"/>
    <cellStyle name="Normal 3 4 2 9 2 4" xfId="32522" xr:uid="{00000000-0005-0000-0000-0000F37E0000}"/>
    <cellStyle name="Normal 3 4 2 9 2 4 2" xfId="32523" xr:uid="{00000000-0005-0000-0000-0000F47E0000}"/>
    <cellStyle name="Normal 3 4 2 9 2 5" xfId="32524" xr:uid="{00000000-0005-0000-0000-0000F57E0000}"/>
    <cellStyle name="Normal 3 4 2 9 3" xfId="32525" xr:uid="{00000000-0005-0000-0000-0000F67E0000}"/>
    <cellStyle name="Normal 3 4 2 9 3 2" xfId="32526" xr:uid="{00000000-0005-0000-0000-0000F77E0000}"/>
    <cellStyle name="Normal 3 4 2 9 3 2 2" xfId="32527" xr:uid="{00000000-0005-0000-0000-0000F87E0000}"/>
    <cellStyle name="Normal 3 4 2 9 3 2 2 2" xfId="32528" xr:uid="{00000000-0005-0000-0000-0000F97E0000}"/>
    <cellStyle name="Normal 3 4 2 9 3 2 3" xfId="32529" xr:uid="{00000000-0005-0000-0000-0000FA7E0000}"/>
    <cellStyle name="Normal 3 4 2 9 3 3" xfId="32530" xr:uid="{00000000-0005-0000-0000-0000FB7E0000}"/>
    <cellStyle name="Normal 3 4 2 9 3 3 2" xfId="32531" xr:uid="{00000000-0005-0000-0000-0000FC7E0000}"/>
    <cellStyle name="Normal 3 4 2 9 3 4" xfId="32532" xr:uid="{00000000-0005-0000-0000-0000FD7E0000}"/>
    <cellStyle name="Normal 3 4 2 9 4" xfId="32533" xr:uid="{00000000-0005-0000-0000-0000FE7E0000}"/>
    <cellStyle name="Normal 3 4 2 9 4 2" xfId="32534" xr:uid="{00000000-0005-0000-0000-0000FF7E0000}"/>
    <cellStyle name="Normal 3 4 2 9 4 2 2" xfId="32535" xr:uid="{00000000-0005-0000-0000-0000007F0000}"/>
    <cellStyle name="Normal 3 4 2 9 4 3" xfId="32536" xr:uid="{00000000-0005-0000-0000-0000017F0000}"/>
    <cellStyle name="Normal 3 4 2 9 5" xfId="32537" xr:uid="{00000000-0005-0000-0000-0000027F0000}"/>
    <cellStyle name="Normal 3 4 2 9 5 2" xfId="32538" xr:uid="{00000000-0005-0000-0000-0000037F0000}"/>
    <cellStyle name="Normal 3 4 2 9 6" xfId="32539" xr:uid="{00000000-0005-0000-0000-0000047F0000}"/>
    <cellStyle name="Normal 3 4 2_T-straight with PEDs adjustor" xfId="32540" xr:uid="{00000000-0005-0000-0000-0000057F0000}"/>
    <cellStyle name="Normal 3 4 20" xfId="32541" xr:uid="{00000000-0005-0000-0000-0000067F0000}"/>
    <cellStyle name="Normal 3 4 3" xfId="32542" xr:uid="{00000000-0005-0000-0000-0000077F0000}"/>
    <cellStyle name="Normal 3 4 3 10" xfId="32543" xr:uid="{00000000-0005-0000-0000-0000087F0000}"/>
    <cellStyle name="Normal 3 4 3 10 2" xfId="32544" xr:uid="{00000000-0005-0000-0000-0000097F0000}"/>
    <cellStyle name="Normal 3 4 3 10 2 2" xfId="32545" xr:uid="{00000000-0005-0000-0000-00000A7F0000}"/>
    <cellStyle name="Normal 3 4 3 10 2 2 2" xfId="32546" xr:uid="{00000000-0005-0000-0000-00000B7F0000}"/>
    <cellStyle name="Normal 3 4 3 10 2 3" xfId="32547" xr:uid="{00000000-0005-0000-0000-00000C7F0000}"/>
    <cellStyle name="Normal 3 4 3 10 3" xfId="32548" xr:uid="{00000000-0005-0000-0000-00000D7F0000}"/>
    <cellStyle name="Normal 3 4 3 10 3 2" xfId="32549" xr:uid="{00000000-0005-0000-0000-00000E7F0000}"/>
    <cellStyle name="Normal 3 4 3 10 4" xfId="32550" xr:uid="{00000000-0005-0000-0000-00000F7F0000}"/>
    <cellStyle name="Normal 3 4 3 11" xfId="32551" xr:uid="{00000000-0005-0000-0000-0000107F0000}"/>
    <cellStyle name="Normal 3 4 3 11 2" xfId="32552" xr:uid="{00000000-0005-0000-0000-0000117F0000}"/>
    <cellStyle name="Normal 3 4 3 11 2 2" xfId="32553" xr:uid="{00000000-0005-0000-0000-0000127F0000}"/>
    <cellStyle name="Normal 3 4 3 11 2 2 2" xfId="32554" xr:uid="{00000000-0005-0000-0000-0000137F0000}"/>
    <cellStyle name="Normal 3 4 3 11 2 3" xfId="32555" xr:uid="{00000000-0005-0000-0000-0000147F0000}"/>
    <cellStyle name="Normal 3 4 3 11 3" xfId="32556" xr:uid="{00000000-0005-0000-0000-0000157F0000}"/>
    <cellStyle name="Normal 3 4 3 11 3 2" xfId="32557" xr:uid="{00000000-0005-0000-0000-0000167F0000}"/>
    <cellStyle name="Normal 3 4 3 11 4" xfId="32558" xr:uid="{00000000-0005-0000-0000-0000177F0000}"/>
    <cellStyle name="Normal 3 4 3 12" xfId="32559" xr:uid="{00000000-0005-0000-0000-0000187F0000}"/>
    <cellStyle name="Normal 3 4 3 12 2" xfId="32560" xr:uid="{00000000-0005-0000-0000-0000197F0000}"/>
    <cellStyle name="Normal 3 4 3 12 2 2" xfId="32561" xr:uid="{00000000-0005-0000-0000-00001A7F0000}"/>
    <cellStyle name="Normal 3 4 3 12 2 2 2" xfId="32562" xr:uid="{00000000-0005-0000-0000-00001B7F0000}"/>
    <cellStyle name="Normal 3 4 3 12 2 3" xfId="32563" xr:uid="{00000000-0005-0000-0000-00001C7F0000}"/>
    <cellStyle name="Normal 3 4 3 12 3" xfId="32564" xr:uid="{00000000-0005-0000-0000-00001D7F0000}"/>
    <cellStyle name="Normal 3 4 3 12 3 2" xfId="32565" xr:uid="{00000000-0005-0000-0000-00001E7F0000}"/>
    <cellStyle name="Normal 3 4 3 12 4" xfId="32566" xr:uid="{00000000-0005-0000-0000-00001F7F0000}"/>
    <cellStyle name="Normal 3 4 3 13" xfId="32567" xr:uid="{00000000-0005-0000-0000-0000207F0000}"/>
    <cellStyle name="Normal 3 4 3 13 2" xfId="32568" xr:uid="{00000000-0005-0000-0000-0000217F0000}"/>
    <cellStyle name="Normal 3 4 3 13 2 2" xfId="32569" xr:uid="{00000000-0005-0000-0000-0000227F0000}"/>
    <cellStyle name="Normal 3 4 3 13 3" xfId="32570" xr:uid="{00000000-0005-0000-0000-0000237F0000}"/>
    <cellStyle name="Normal 3 4 3 14" xfId="32571" xr:uid="{00000000-0005-0000-0000-0000247F0000}"/>
    <cellStyle name="Normal 3 4 3 14 2" xfId="32572" xr:uid="{00000000-0005-0000-0000-0000257F0000}"/>
    <cellStyle name="Normal 3 4 3 15" xfId="32573" xr:uid="{00000000-0005-0000-0000-0000267F0000}"/>
    <cellStyle name="Normal 3 4 3 15 2" xfId="32574" xr:uid="{00000000-0005-0000-0000-0000277F0000}"/>
    <cellStyle name="Normal 3 4 3 16" xfId="32575" xr:uid="{00000000-0005-0000-0000-0000287F0000}"/>
    <cellStyle name="Normal 3 4 3 17" xfId="32576" xr:uid="{00000000-0005-0000-0000-0000297F0000}"/>
    <cellStyle name="Normal 3 4 3 2" xfId="32577" xr:uid="{00000000-0005-0000-0000-00002A7F0000}"/>
    <cellStyle name="Normal 3 4 3 2 10" xfId="32578" xr:uid="{00000000-0005-0000-0000-00002B7F0000}"/>
    <cellStyle name="Normal 3 4 3 2 11" xfId="32579" xr:uid="{00000000-0005-0000-0000-00002C7F0000}"/>
    <cellStyle name="Normal 3 4 3 2 2" xfId="32580" xr:uid="{00000000-0005-0000-0000-00002D7F0000}"/>
    <cellStyle name="Normal 3 4 3 2 2 10" xfId="32581" xr:uid="{00000000-0005-0000-0000-00002E7F0000}"/>
    <cellStyle name="Normal 3 4 3 2 2 2" xfId="32582" xr:uid="{00000000-0005-0000-0000-00002F7F0000}"/>
    <cellStyle name="Normal 3 4 3 2 2 2 2" xfId="32583" xr:uid="{00000000-0005-0000-0000-0000307F0000}"/>
    <cellStyle name="Normal 3 4 3 2 2 2 2 2" xfId="32584" xr:uid="{00000000-0005-0000-0000-0000317F0000}"/>
    <cellStyle name="Normal 3 4 3 2 2 2 2 2 2" xfId="32585" xr:uid="{00000000-0005-0000-0000-0000327F0000}"/>
    <cellStyle name="Normal 3 4 3 2 2 2 2 2 2 2" xfId="32586" xr:uid="{00000000-0005-0000-0000-0000337F0000}"/>
    <cellStyle name="Normal 3 4 3 2 2 2 2 2 2 2 2" xfId="32587" xr:uid="{00000000-0005-0000-0000-0000347F0000}"/>
    <cellStyle name="Normal 3 4 3 2 2 2 2 2 2 3" xfId="32588" xr:uid="{00000000-0005-0000-0000-0000357F0000}"/>
    <cellStyle name="Normal 3 4 3 2 2 2 2 2 3" xfId="32589" xr:uid="{00000000-0005-0000-0000-0000367F0000}"/>
    <cellStyle name="Normal 3 4 3 2 2 2 2 2 3 2" xfId="32590" xr:uid="{00000000-0005-0000-0000-0000377F0000}"/>
    <cellStyle name="Normal 3 4 3 2 2 2 2 2 4" xfId="32591" xr:uid="{00000000-0005-0000-0000-0000387F0000}"/>
    <cellStyle name="Normal 3 4 3 2 2 2 2 3" xfId="32592" xr:uid="{00000000-0005-0000-0000-0000397F0000}"/>
    <cellStyle name="Normal 3 4 3 2 2 2 2 3 2" xfId="32593" xr:uid="{00000000-0005-0000-0000-00003A7F0000}"/>
    <cellStyle name="Normal 3 4 3 2 2 2 2 3 2 2" xfId="32594" xr:uid="{00000000-0005-0000-0000-00003B7F0000}"/>
    <cellStyle name="Normal 3 4 3 2 2 2 2 3 3" xfId="32595" xr:uid="{00000000-0005-0000-0000-00003C7F0000}"/>
    <cellStyle name="Normal 3 4 3 2 2 2 2 4" xfId="32596" xr:uid="{00000000-0005-0000-0000-00003D7F0000}"/>
    <cellStyle name="Normal 3 4 3 2 2 2 2 4 2" xfId="32597" xr:uid="{00000000-0005-0000-0000-00003E7F0000}"/>
    <cellStyle name="Normal 3 4 3 2 2 2 2 5" xfId="32598" xr:uid="{00000000-0005-0000-0000-00003F7F0000}"/>
    <cellStyle name="Normal 3 4 3 2 2 2 3" xfId="32599" xr:uid="{00000000-0005-0000-0000-0000407F0000}"/>
    <cellStyle name="Normal 3 4 3 2 2 2 3 2" xfId="32600" xr:uid="{00000000-0005-0000-0000-0000417F0000}"/>
    <cellStyle name="Normal 3 4 3 2 2 2 3 2 2" xfId="32601" xr:uid="{00000000-0005-0000-0000-0000427F0000}"/>
    <cellStyle name="Normal 3 4 3 2 2 2 3 2 2 2" xfId="32602" xr:uid="{00000000-0005-0000-0000-0000437F0000}"/>
    <cellStyle name="Normal 3 4 3 2 2 2 3 2 3" xfId="32603" xr:uid="{00000000-0005-0000-0000-0000447F0000}"/>
    <cellStyle name="Normal 3 4 3 2 2 2 3 3" xfId="32604" xr:uid="{00000000-0005-0000-0000-0000457F0000}"/>
    <cellStyle name="Normal 3 4 3 2 2 2 3 3 2" xfId="32605" xr:uid="{00000000-0005-0000-0000-0000467F0000}"/>
    <cellStyle name="Normal 3 4 3 2 2 2 3 4" xfId="32606" xr:uid="{00000000-0005-0000-0000-0000477F0000}"/>
    <cellStyle name="Normal 3 4 3 2 2 2 4" xfId="32607" xr:uid="{00000000-0005-0000-0000-0000487F0000}"/>
    <cellStyle name="Normal 3 4 3 2 2 2 4 2" xfId="32608" xr:uid="{00000000-0005-0000-0000-0000497F0000}"/>
    <cellStyle name="Normal 3 4 3 2 2 2 4 2 2" xfId="32609" xr:uid="{00000000-0005-0000-0000-00004A7F0000}"/>
    <cellStyle name="Normal 3 4 3 2 2 2 4 2 2 2" xfId="32610" xr:uid="{00000000-0005-0000-0000-00004B7F0000}"/>
    <cellStyle name="Normal 3 4 3 2 2 2 4 2 3" xfId="32611" xr:uid="{00000000-0005-0000-0000-00004C7F0000}"/>
    <cellStyle name="Normal 3 4 3 2 2 2 4 3" xfId="32612" xr:uid="{00000000-0005-0000-0000-00004D7F0000}"/>
    <cellStyle name="Normal 3 4 3 2 2 2 4 3 2" xfId="32613" xr:uid="{00000000-0005-0000-0000-00004E7F0000}"/>
    <cellStyle name="Normal 3 4 3 2 2 2 4 4" xfId="32614" xr:uid="{00000000-0005-0000-0000-00004F7F0000}"/>
    <cellStyle name="Normal 3 4 3 2 2 2 5" xfId="32615" xr:uid="{00000000-0005-0000-0000-0000507F0000}"/>
    <cellStyle name="Normal 3 4 3 2 2 2 5 2" xfId="32616" xr:uid="{00000000-0005-0000-0000-0000517F0000}"/>
    <cellStyle name="Normal 3 4 3 2 2 2 5 2 2" xfId="32617" xr:uid="{00000000-0005-0000-0000-0000527F0000}"/>
    <cellStyle name="Normal 3 4 3 2 2 2 5 3" xfId="32618" xr:uid="{00000000-0005-0000-0000-0000537F0000}"/>
    <cellStyle name="Normal 3 4 3 2 2 2 6" xfId="32619" xr:uid="{00000000-0005-0000-0000-0000547F0000}"/>
    <cellStyle name="Normal 3 4 3 2 2 2 6 2" xfId="32620" xr:uid="{00000000-0005-0000-0000-0000557F0000}"/>
    <cellStyle name="Normal 3 4 3 2 2 2 7" xfId="32621" xr:uid="{00000000-0005-0000-0000-0000567F0000}"/>
    <cellStyle name="Normal 3 4 3 2 2 2 7 2" xfId="32622" xr:uid="{00000000-0005-0000-0000-0000577F0000}"/>
    <cellStyle name="Normal 3 4 3 2 2 2 8" xfId="32623" xr:uid="{00000000-0005-0000-0000-0000587F0000}"/>
    <cellStyle name="Normal 3 4 3 2 2 3" xfId="32624" xr:uid="{00000000-0005-0000-0000-0000597F0000}"/>
    <cellStyle name="Normal 3 4 3 2 2 3 2" xfId="32625" xr:uid="{00000000-0005-0000-0000-00005A7F0000}"/>
    <cellStyle name="Normal 3 4 3 2 2 3 2 2" xfId="32626" xr:uid="{00000000-0005-0000-0000-00005B7F0000}"/>
    <cellStyle name="Normal 3 4 3 2 2 3 2 2 2" xfId="32627" xr:uid="{00000000-0005-0000-0000-00005C7F0000}"/>
    <cellStyle name="Normal 3 4 3 2 2 3 2 2 2 2" xfId="32628" xr:uid="{00000000-0005-0000-0000-00005D7F0000}"/>
    <cellStyle name="Normal 3 4 3 2 2 3 2 2 3" xfId="32629" xr:uid="{00000000-0005-0000-0000-00005E7F0000}"/>
    <cellStyle name="Normal 3 4 3 2 2 3 2 3" xfId="32630" xr:uid="{00000000-0005-0000-0000-00005F7F0000}"/>
    <cellStyle name="Normal 3 4 3 2 2 3 2 3 2" xfId="32631" xr:uid="{00000000-0005-0000-0000-0000607F0000}"/>
    <cellStyle name="Normal 3 4 3 2 2 3 2 4" xfId="32632" xr:uid="{00000000-0005-0000-0000-0000617F0000}"/>
    <cellStyle name="Normal 3 4 3 2 2 3 3" xfId="32633" xr:uid="{00000000-0005-0000-0000-0000627F0000}"/>
    <cellStyle name="Normal 3 4 3 2 2 3 3 2" xfId="32634" xr:uid="{00000000-0005-0000-0000-0000637F0000}"/>
    <cellStyle name="Normal 3 4 3 2 2 3 3 2 2" xfId="32635" xr:uid="{00000000-0005-0000-0000-0000647F0000}"/>
    <cellStyle name="Normal 3 4 3 2 2 3 3 3" xfId="32636" xr:uid="{00000000-0005-0000-0000-0000657F0000}"/>
    <cellStyle name="Normal 3 4 3 2 2 3 4" xfId="32637" xr:uid="{00000000-0005-0000-0000-0000667F0000}"/>
    <cellStyle name="Normal 3 4 3 2 2 3 4 2" xfId="32638" xr:uid="{00000000-0005-0000-0000-0000677F0000}"/>
    <cellStyle name="Normal 3 4 3 2 2 3 5" xfId="32639" xr:uid="{00000000-0005-0000-0000-0000687F0000}"/>
    <cellStyle name="Normal 3 4 3 2 2 4" xfId="32640" xr:uid="{00000000-0005-0000-0000-0000697F0000}"/>
    <cellStyle name="Normal 3 4 3 2 2 4 2" xfId="32641" xr:uid="{00000000-0005-0000-0000-00006A7F0000}"/>
    <cellStyle name="Normal 3 4 3 2 2 4 2 2" xfId="32642" xr:uid="{00000000-0005-0000-0000-00006B7F0000}"/>
    <cellStyle name="Normal 3 4 3 2 2 4 2 2 2" xfId="32643" xr:uid="{00000000-0005-0000-0000-00006C7F0000}"/>
    <cellStyle name="Normal 3 4 3 2 2 4 2 3" xfId="32644" xr:uid="{00000000-0005-0000-0000-00006D7F0000}"/>
    <cellStyle name="Normal 3 4 3 2 2 4 3" xfId="32645" xr:uid="{00000000-0005-0000-0000-00006E7F0000}"/>
    <cellStyle name="Normal 3 4 3 2 2 4 3 2" xfId="32646" xr:uid="{00000000-0005-0000-0000-00006F7F0000}"/>
    <cellStyle name="Normal 3 4 3 2 2 4 4" xfId="32647" xr:uid="{00000000-0005-0000-0000-0000707F0000}"/>
    <cellStyle name="Normal 3 4 3 2 2 5" xfId="32648" xr:uid="{00000000-0005-0000-0000-0000717F0000}"/>
    <cellStyle name="Normal 3 4 3 2 2 5 2" xfId="32649" xr:uid="{00000000-0005-0000-0000-0000727F0000}"/>
    <cellStyle name="Normal 3 4 3 2 2 5 2 2" xfId="32650" xr:uid="{00000000-0005-0000-0000-0000737F0000}"/>
    <cellStyle name="Normal 3 4 3 2 2 5 2 2 2" xfId="32651" xr:uid="{00000000-0005-0000-0000-0000747F0000}"/>
    <cellStyle name="Normal 3 4 3 2 2 5 2 3" xfId="32652" xr:uid="{00000000-0005-0000-0000-0000757F0000}"/>
    <cellStyle name="Normal 3 4 3 2 2 5 3" xfId="32653" xr:uid="{00000000-0005-0000-0000-0000767F0000}"/>
    <cellStyle name="Normal 3 4 3 2 2 5 3 2" xfId="32654" xr:uid="{00000000-0005-0000-0000-0000777F0000}"/>
    <cellStyle name="Normal 3 4 3 2 2 5 4" xfId="32655" xr:uid="{00000000-0005-0000-0000-0000787F0000}"/>
    <cellStyle name="Normal 3 4 3 2 2 6" xfId="32656" xr:uid="{00000000-0005-0000-0000-0000797F0000}"/>
    <cellStyle name="Normal 3 4 3 2 2 6 2" xfId="32657" xr:uid="{00000000-0005-0000-0000-00007A7F0000}"/>
    <cellStyle name="Normal 3 4 3 2 2 6 2 2" xfId="32658" xr:uid="{00000000-0005-0000-0000-00007B7F0000}"/>
    <cellStyle name="Normal 3 4 3 2 2 6 3" xfId="32659" xr:uid="{00000000-0005-0000-0000-00007C7F0000}"/>
    <cellStyle name="Normal 3 4 3 2 2 7" xfId="32660" xr:uid="{00000000-0005-0000-0000-00007D7F0000}"/>
    <cellStyle name="Normal 3 4 3 2 2 7 2" xfId="32661" xr:uid="{00000000-0005-0000-0000-00007E7F0000}"/>
    <cellStyle name="Normal 3 4 3 2 2 8" xfId="32662" xr:uid="{00000000-0005-0000-0000-00007F7F0000}"/>
    <cellStyle name="Normal 3 4 3 2 2 8 2" xfId="32663" xr:uid="{00000000-0005-0000-0000-0000807F0000}"/>
    <cellStyle name="Normal 3 4 3 2 2 9" xfId="32664" xr:uid="{00000000-0005-0000-0000-0000817F0000}"/>
    <cellStyle name="Normal 3 4 3 2 3" xfId="32665" xr:uid="{00000000-0005-0000-0000-0000827F0000}"/>
    <cellStyle name="Normal 3 4 3 2 3 2" xfId="32666" xr:uid="{00000000-0005-0000-0000-0000837F0000}"/>
    <cellStyle name="Normal 3 4 3 2 3 2 2" xfId="32667" xr:uid="{00000000-0005-0000-0000-0000847F0000}"/>
    <cellStyle name="Normal 3 4 3 2 3 2 2 2" xfId="32668" xr:uid="{00000000-0005-0000-0000-0000857F0000}"/>
    <cellStyle name="Normal 3 4 3 2 3 2 2 2 2" xfId="32669" xr:uid="{00000000-0005-0000-0000-0000867F0000}"/>
    <cellStyle name="Normal 3 4 3 2 3 2 2 2 2 2" xfId="32670" xr:uid="{00000000-0005-0000-0000-0000877F0000}"/>
    <cellStyle name="Normal 3 4 3 2 3 2 2 2 3" xfId="32671" xr:uid="{00000000-0005-0000-0000-0000887F0000}"/>
    <cellStyle name="Normal 3 4 3 2 3 2 2 3" xfId="32672" xr:uid="{00000000-0005-0000-0000-0000897F0000}"/>
    <cellStyle name="Normal 3 4 3 2 3 2 2 3 2" xfId="32673" xr:uid="{00000000-0005-0000-0000-00008A7F0000}"/>
    <cellStyle name="Normal 3 4 3 2 3 2 2 4" xfId="32674" xr:uid="{00000000-0005-0000-0000-00008B7F0000}"/>
    <cellStyle name="Normal 3 4 3 2 3 2 3" xfId="32675" xr:uid="{00000000-0005-0000-0000-00008C7F0000}"/>
    <cellStyle name="Normal 3 4 3 2 3 2 3 2" xfId="32676" xr:uid="{00000000-0005-0000-0000-00008D7F0000}"/>
    <cellStyle name="Normal 3 4 3 2 3 2 3 2 2" xfId="32677" xr:uid="{00000000-0005-0000-0000-00008E7F0000}"/>
    <cellStyle name="Normal 3 4 3 2 3 2 3 3" xfId="32678" xr:uid="{00000000-0005-0000-0000-00008F7F0000}"/>
    <cellStyle name="Normal 3 4 3 2 3 2 4" xfId="32679" xr:uid="{00000000-0005-0000-0000-0000907F0000}"/>
    <cellStyle name="Normal 3 4 3 2 3 2 4 2" xfId="32680" xr:uid="{00000000-0005-0000-0000-0000917F0000}"/>
    <cellStyle name="Normal 3 4 3 2 3 2 5" xfId="32681" xr:uid="{00000000-0005-0000-0000-0000927F0000}"/>
    <cellStyle name="Normal 3 4 3 2 3 3" xfId="32682" xr:uid="{00000000-0005-0000-0000-0000937F0000}"/>
    <cellStyle name="Normal 3 4 3 2 3 3 2" xfId="32683" xr:uid="{00000000-0005-0000-0000-0000947F0000}"/>
    <cellStyle name="Normal 3 4 3 2 3 3 2 2" xfId="32684" xr:uid="{00000000-0005-0000-0000-0000957F0000}"/>
    <cellStyle name="Normal 3 4 3 2 3 3 2 2 2" xfId="32685" xr:uid="{00000000-0005-0000-0000-0000967F0000}"/>
    <cellStyle name="Normal 3 4 3 2 3 3 2 3" xfId="32686" xr:uid="{00000000-0005-0000-0000-0000977F0000}"/>
    <cellStyle name="Normal 3 4 3 2 3 3 3" xfId="32687" xr:uid="{00000000-0005-0000-0000-0000987F0000}"/>
    <cellStyle name="Normal 3 4 3 2 3 3 3 2" xfId="32688" xr:uid="{00000000-0005-0000-0000-0000997F0000}"/>
    <cellStyle name="Normal 3 4 3 2 3 3 4" xfId="32689" xr:uid="{00000000-0005-0000-0000-00009A7F0000}"/>
    <cellStyle name="Normal 3 4 3 2 3 4" xfId="32690" xr:uid="{00000000-0005-0000-0000-00009B7F0000}"/>
    <cellStyle name="Normal 3 4 3 2 3 4 2" xfId="32691" xr:uid="{00000000-0005-0000-0000-00009C7F0000}"/>
    <cellStyle name="Normal 3 4 3 2 3 4 2 2" xfId="32692" xr:uid="{00000000-0005-0000-0000-00009D7F0000}"/>
    <cellStyle name="Normal 3 4 3 2 3 4 2 2 2" xfId="32693" xr:uid="{00000000-0005-0000-0000-00009E7F0000}"/>
    <cellStyle name="Normal 3 4 3 2 3 4 2 3" xfId="32694" xr:uid="{00000000-0005-0000-0000-00009F7F0000}"/>
    <cellStyle name="Normal 3 4 3 2 3 4 3" xfId="32695" xr:uid="{00000000-0005-0000-0000-0000A07F0000}"/>
    <cellStyle name="Normal 3 4 3 2 3 4 3 2" xfId="32696" xr:uid="{00000000-0005-0000-0000-0000A17F0000}"/>
    <cellStyle name="Normal 3 4 3 2 3 4 4" xfId="32697" xr:uid="{00000000-0005-0000-0000-0000A27F0000}"/>
    <cellStyle name="Normal 3 4 3 2 3 5" xfId="32698" xr:uid="{00000000-0005-0000-0000-0000A37F0000}"/>
    <cellStyle name="Normal 3 4 3 2 3 5 2" xfId="32699" xr:uid="{00000000-0005-0000-0000-0000A47F0000}"/>
    <cellStyle name="Normal 3 4 3 2 3 5 2 2" xfId="32700" xr:uid="{00000000-0005-0000-0000-0000A57F0000}"/>
    <cellStyle name="Normal 3 4 3 2 3 5 3" xfId="32701" xr:uid="{00000000-0005-0000-0000-0000A67F0000}"/>
    <cellStyle name="Normal 3 4 3 2 3 6" xfId="32702" xr:uid="{00000000-0005-0000-0000-0000A77F0000}"/>
    <cellStyle name="Normal 3 4 3 2 3 6 2" xfId="32703" xr:uid="{00000000-0005-0000-0000-0000A87F0000}"/>
    <cellStyle name="Normal 3 4 3 2 3 7" xfId="32704" xr:uid="{00000000-0005-0000-0000-0000A97F0000}"/>
    <cellStyle name="Normal 3 4 3 2 3 7 2" xfId="32705" xr:uid="{00000000-0005-0000-0000-0000AA7F0000}"/>
    <cellStyle name="Normal 3 4 3 2 3 8" xfId="32706" xr:uid="{00000000-0005-0000-0000-0000AB7F0000}"/>
    <cellStyle name="Normal 3 4 3 2 4" xfId="32707" xr:uid="{00000000-0005-0000-0000-0000AC7F0000}"/>
    <cellStyle name="Normal 3 4 3 2 4 2" xfId="32708" xr:uid="{00000000-0005-0000-0000-0000AD7F0000}"/>
    <cellStyle name="Normal 3 4 3 2 4 2 2" xfId="32709" xr:uid="{00000000-0005-0000-0000-0000AE7F0000}"/>
    <cellStyle name="Normal 3 4 3 2 4 2 2 2" xfId="32710" xr:uid="{00000000-0005-0000-0000-0000AF7F0000}"/>
    <cellStyle name="Normal 3 4 3 2 4 2 2 2 2" xfId="32711" xr:uid="{00000000-0005-0000-0000-0000B07F0000}"/>
    <cellStyle name="Normal 3 4 3 2 4 2 2 3" xfId="32712" xr:uid="{00000000-0005-0000-0000-0000B17F0000}"/>
    <cellStyle name="Normal 3 4 3 2 4 2 3" xfId="32713" xr:uid="{00000000-0005-0000-0000-0000B27F0000}"/>
    <cellStyle name="Normal 3 4 3 2 4 2 3 2" xfId="32714" xr:uid="{00000000-0005-0000-0000-0000B37F0000}"/>
    <cellStyle name="Normal 3 4 3 2 4 2 4" xfId="32715" xr:uid="{00000000-0005-0000-0000-0000B47F0000}"/>
    <cellStyle name="Normal 3 4 3 2 4 3" xfId="32716" xr:uid="{00000000-0005-0000-0000-0000B57F0000}"/>
    <cellStyle name="Normal 3 4 3 2 4 3 2" xfId="32717" xr:uid="{00000000-0005-0000-0000-0000B67F0000}"/>
    <cellStyle name="Normal 3 4 3 2 4 3 2 2" xfId="32718" xr:uid="{00000000-0005-0000-0000-0000B77F0000}"/>
    <cellStyle name="Normal 3 4 3 2 4 3 3" xfId="32719" xr:uid="{00000000-0005-0000-0000-0000B87F0000}"/>
    <cellStyle name="Normal 3 4 3 2 4 4" xfId="32720" xr:uid="{00000000-0005-0000-0000-0000B97F0000}"/>
    <cellStyle name="Normal 3 4 3 2 4 4 2" xfId="32721" xr:uid="{00000000-0005-0000-0000-0000BA7F0000}"/>
    <cellStyle name="Normal 3 4 3 2 4 5" xfId="32722" xr:uid="{00000000-0005-0000-0000-0000BB7F0000}"/>
    <cellStyle name="Normal 3 4 3 2 5" xfId="32723" xr:uid="{00000000-0005-0000-0000-0000BC7F0000}"/>
    <cellStyle name="Normal 3 4 3 2 5 2" xfId="32724" xr:uid="{00000000-0005-0000-0000-0000BD7F0000}"/>
    <cellStyle name="Normal 3 4 3 2 5 2 2" xfId="32725" xr:uid="{00000000-0005-0000-0000-0000BE7F0000}"/>
    <cellStyle name="Normal 3 4 3 2 5 2 2 2" xfId="32726" xr:uid="{00000000-0005-0000-0000-0000BF7F0000}"/>
    <cellStyle name="Normal 3 4 3 2 5 2 3" xfId="32727" xr:uid="{00000000-0005-0000-0000-0000C07F0000}"/>
    <cellStyle name="Normal 3 4 3 2 5 3" xfId="32728" xr:uid="{00000000-0005-0000-0000-0000C17F0000}"/>
    <cellStyle name="Normal 3 4 3 2 5 3 2" xfId="32729" xr:uid="{00000000-0005-0000-0000-0000C27F0000}"/>
    <cellStyle name="Normal 3 4 3 2 5 4" xfId="32730" xr:uid="{00000000-0005-0000-0000-0000C37F0000}"/>
    <cellStyle name="Normal 3 4 3 2 6" xfId="32731" xr:uid="{00000000-0005-0000-0000-0000C47F0000}"/>
    <cellStyle name="Normal 3 4 3 2 6 2" xfId="32732" xr:uid="{00000000-0005-0000-0000-0000C57F0000}"/>
    <cellStyle name="Normal 3 4 3 2 6 2 2" xfId="32733" xr:uid="{00000000-0005-0000-0000-0000C67F0000}"/>
    <cellStyle name="Normal 3 4 3 2 6 2 2 2" xfId="32734" xr:uid="{00000000-0005-0000-0000-0000C77F0000}"/>
    <cellStyle name="Normal 3 4 3 2 6 2 3" xfId="32735" xr:uid="{00000000-0005-0000-0000-0000C87F0000}"/>
    <cellStyle name="Normal 3 4 3 2 6 3" xfId="32736" xr:uid="{00000000-0005-0000-0000-0000C97F0000}"/>
    <cellStyle name="Normal 3 4 3 2 6 3 2" xfId="32737" xr:uid="{00000000-0005-0000-0000-0000CA7F0000}"/>
    <cellStyle name="Normal 3 4 3 2 6 4" xfId="32738" xr:uid="{00000000-0005-0000-0000-0000CB7F0000}"/>
    <cellStyle name="Normal 3 4 3 2 7" xfId="32739" xr:uid="{00000000-0005-0000-0000-0000CC7F0000}"/>
    <cellStyle name="Normal 3 4 3 2 7 2" xfId="32740" xr:uid="{00000000-0005-0000-0000-0000CD7F0000}"/>
    <cellStyle name="Normal 3 4 3 2 7 2 2" xfId="32741" xr:uid="{00000000-0005-0000-0000-0000CE7F0000}"/>
    <cellStyle name="Normal 3 4 3 2 7 3" xfId="32742" xr:uid="{00000000-0005-0000-0000-0000CF7F0000}"/>
    <cellStyle name="Normal 3 4 3 2 8" xfId="32743" xr:uid="{00000000-0005-0000-0000-0000D07F0000}"/>
    <cellStyle name="Normal 3 4 3 2 8 2" xfId="32744" xr:uid="{00000000-0005-0000-0000-0000D17F0000}"/>
    <cellStyle name="Normal 3 4 3 2 9" xfId="32745" xr:uid="{00000000-0005-0000-0000-0000D27F0000}"/>
    <cellStyle name="Normal 3 4 3 2 9 2" xfId="32746" xr:uid="{00000000-0005-0000-0000-0000D37F0000}"/>
    <cellStyle name="Normal 3 4 3 3" xfId="32747" xr:uid="{00000000-0005-0000-0000-0000D47F0000}"/>
    <cellStyle name="Normal 3 4 3 3 10" xfId="32748" xr:uid="{00000000-0005-0000-0000-0000D57F0000}"/>
    <cellStyle name="Normal 3 4 3 3 11" xfId="32749" xr:uid="{00000000-0005-0000-0000-0000D67F0000}"/>
    <cellStyle name="Normal 3 4 3 3 2" xfId="32750" xr:uid="{00000000-0005-0000-0000-0000D77F0000}"/>
    <cellStyle name="Normal 3 4 3 3 2 10" xfId="32751" xr:uid="{00000000-0005-0000-0000-0000D87F0000}"/>
    <cellStyle name="Normal 3 4 3 3 2 2" xfId="32752" xr:uid="{00000000-0005-0000-0000-0000D97F0000}"/>
    <cellStyle name="Normal 3 4 3 3 2 2 2" xfId="32753" xr:uid="{00000000-0005-0000-0000-0000DA7F0000}"/>
    <cellStyle name="Normal 3 4 3 3 2 2 2 2" xfId="32754" xr:uid="{00000000-0005-0000-0000-0000DB7F0000}"/>
    <cellStyle name="Normal 3 4 3 3 2 2 2 2 2" xfId="32755" xr:uid="{00000000-0005-0000-0000-0000DC7F0000}"/>
    <cellStyle name="Normal 3 4 3 3 2 2 2 2 2 2" xfId="32756" xr:uid="{00000000-0005-0000-0000-0000DD7F0000}"/>
    <cellStyle name="Normal 3 4 3 3 2 2 2 2 2 2 2" xfId="32757" xr:uid="{00000000-0005-0000-0000-0000DE7F0000}"/>
    <cellStyle name="Normal 3 4 3 3 2 2 2 2 2 3" xfId="32758" xr:uid="{00000000-0005-0000-0000-0000DF7F0000}"/>
    <cellStyle name="Normal 3 4 3 3 2 2 2 2 3" xfId="32759" xr:uid="{00000000-0005-0000-0000-0000E07F0000}"/>
    <cellStyle name="Normal 3 4 3 3 2 2 2 2 3 2" xfId="32760" xr:uid="{00000000-0005-0000-0000-0000E17F0000}"/>
    <cellStyle name="Normal 3 4 3 3 2 2 2 2 4" xfId="32761" xr:uid="{00000000-0005-0000-0000-0000E27F0000}"/>
    <cellStyle name="Normal 3 4 3 3 2 2 2 3" xfId="32762" xr:uid="{00000000-0005-0000-0000-0000E37F0000}"/>
    <cellStyle name="Normal 3 4 3 3 2 2 2 3 2" xfId="32763" xr:uid="{00000000-0005-0000-0000-0000E47F0000}"/>
    <cellStyle name="Normal 3 4 3 3 2 2 2 3 2 2" xfId="32764" xr:uid="{00000000-0005-0000-0000-0000E57F0000}"/>
    <cellStyle name="Normal 3 4 3 3 2 2 2 3 3" xfId="32765" xr:uid="{00000000-0005-0000-0000-0000E67F0000}"/>
    <cellStyle name="Normal 3 4 3 3 2 2 2 4" xfId="32766" xr:uid="{00000000-0005-0000-0000-0000E77F0000}"/>
    <cellStyle name="Normal 3 4 3 3 2 2 2 4 2" xfId="32767" xr:uid="{00000000-0005-0000-0000-0000E87F0000}"/>
    <cellStyle name="Normal 3 4 3 3 2 2 2 5" xfId="32768" xr:uid="{00000000-0005-0000-0000-0000E97F0000}"/>
    <cellStyle name="Normal 3 4 3 3 2 2 3" xfId="32769" xr:uid="{00000000-0005-0000-0000-0000EA7F0000}"/>
    <cellStyle name="Normal 3 4 3 3 2 2 3 2" xfId="32770" xr:uid="{00000000-0005-0000-0000-0000EB7F0000}"/>
    <cellStyle name="Normal 3 4 3 3 2 2 3 2 2" xfId="32771" xr:uid="{00000000-0005-0000-0000-0000EC7F0000}"/>
    <cellStyle name="Normal 3 4 3 3 2 2 3 2 2 2" xfId="32772" xr:uid="{00000000-0005-0000-0000-0000ED7F0000}"/>
    <cellStyle name="Normal 3 4 3 3 2 2 3 2 3" xfId="32773" xr:uid="{00000000-0005-0000-0000-0000EE7F0000}"/>
    <cellStyle name="Normal 3 4 3 3 2 2 3 3" xfId="32774" xr:uid="{00000000-0005-0000-0000-0000EF7F0000}"/>
    <cellStyle name="Normal 3 4 3 3 2 2 3 3 2" xfId="32775" xr:uid="{00000000-0005-0000-0000-0000F07F0000}"/>
    <cellStyle name="Normal 3 4 3 3 2 2 3 4" xfId="32776" xr:uid="{00000000-0005-0000-0000-0000F17F0000}"/>
    <cellStyle name="Normal 3 4 3 3 2 2 4" xfId="32777" xr:uid="{00000000-0005-0000-0000-0000F27F0000}"/>
    <cellStyle name="Normal 3 4 3 3 2 2 4 2" xfId="32778" xr:uid="{00000000-0005-0000-0000-0000F37F0000}"/>
    <cellStyle name="Normal 3 4 3 3 2 2 4 2 2" xfId="32779" xr:uid="{00000000-0005-0000-0000-0000F47F0000}"/>
    <cellStyle name="Normal 3 4 3 3 2 2 4 2 2 2" xfId="32780" xr:uid="{00000000-0005-0000-0000-0000F57F0000}"/>
    <cellStyle name="Normal 3 4 3 3 2 2 4 2 3" xfId="32781" xr:uid="{00000000-0005-0000-0000-0000F67F0000}"/>
    <cellStyle name="Normal 3 4 3 3 2 2 4 3" xfId="32782" xr:uid="{00000000-0005-0000-0000-0000F77F0000}"/>
    <cellStyle name="Normal 3 4 3 3 2 2 4 3 2" xfId="32783" xr:uid="{00000000-0005-0000-0000-0000F87F0000}"/>
    <cellStyle name="Normal 3 4 3 3 2 2 4 4" xfId="32784" xr:uid="{00000000-0005-0000-0000-0000F97F0000}"/>
    <cellStyle name="Normal 3 4 3 3 2 2 5" xfId="32785" xr:uid="{00000000-0005-0000-0000-0000FA7F0000}"/>
    <cellStyle name="Normal 3 4 3 3 2 2 5 2" xfId="32786" xr:uid="{00000000-0005-0000-0000-0000FB7F0000}"/>
    <cellStyle name="Normal 3 4 3 3 2 2 5 2 2" xfId="32787" xr:uid="{00000000-0005-0000-0000-0000FC7F0000}"/>
    <cellStyle name="Normal 3 4 3 3 2 2 5 3" xfId="32788" xr:uid="{00000000-0005-0000-0000-0000FD7F0000}"/>
    <cellStyle name="Normal 3 4 3 3 2 2 6" xfId="32789" xr:uid="{00000000-0005-0000-0000-0000FE7F0000}"/>
    <cellStyle name="Normal 3 4 3 3 2 2 6 2" xfId="32790" xr:uid="{00000000-0005-0000-0000-0000FF7F0000}"/>
    <cellStyle name="Normal 3 4 3 3 2 2 7" xfId="32791" xr:uid="{00000000-0005-0000-0000-000000800000}"/>
    <cellStyle name="Normal 3 4 3 3 2 2 7 2" xfId="32792" xr:uid="{00000000-0005-0000-0000-000001800000}"/>
    <cellStyle name="Normal 3 4 3 3 2 2 8" xfId="32793" xr:uid="{00000000-0005-0000-0000-000002800000}"/>
    <cellStyle name="Normal 3 4 3 3 2 3" xfId="32794" xr:uid="{00000000-0005-0000-0000-000003800000}"/>
    <cellStyle name="Normal 3 4 3 3 2 3 2" xfId="32795" xr:uid="{00000000-0005-0000-0000-000004800000}"/>
    <cellStyle name="Normal 3 4 3 3 2 3 2 2" xfId="32796" xr:uid="{00000000-0005-0000-0000-000005800000}"/>
    <cellStyle name="Normal 3 4 3 3 2 3 2 2 2" xfId="32797" xr:uid="{00000000-0005-0000-0000-000006800000}"/>
    <cellStyle name="Normal 3 4 3 3 2 3 2 2 2 2" xfId="32798" xr:uid="{00000000-0005-0000-0000-000007800000}"/>
    <cellStyle name="Normal 3 4 3 3 2 3 2 2 3" xfId="32799" xr:uid="{00000000-0005-0000-0000-000008800000}"/>
    <cellStyle name="Normal 3 4 3 3 2 3 2 3" xfId="32800" xr:uid="{00000000-0005-0000-0000-000009800000}"/>
    <cellStyle name="Normal 3 4 3 3 2 3 2 3 2" xfId="32801" xr:uid="{00000000-0005-0000-0000-00000A800000}"/>
    <cellStyle name="Normal 3 4 3 3 2 3 2 4" xfId="32802" xr:uid="{00000000-0005-0000-0000-00000B800000}"/>
    <cellStyle name="Normal 3 4 3 3 2 3 3" xfId="32803" xr:uid="{00000000-0005-0000-0000-00000C800000}"/>
    <cellStyle name="Normal 3 4 3 3 2 3 3 2" xfId="32804" xr:uid="{00000000-0005-0000-0000-00000D800000}"/>
    <cellStyle name="Normal 3 4 3 3 2 3 3 2 2" xfId="32805" xr:uid="{00000000-0005-0000-0000-00000E800000}"/>
    <cellStyle name="Normal 3 4 3 3 2 3 3 3" xfId="32806" xr:uid="{00000000-0005-0000-0000-00000F800000}"/>
    <cellStyle name="Normal 3 4 3 3 2 3 4" xfId="32807" xr:uid="{00000000-0005-0000-0000-000010800000}"/>
    <cellStyle name="Normal 3 4 3 3 2 3 4 2" xfId="32808" xr:uid="{00000000-0005-0000-0000-000011800000}"/>
    <cellStyle name="Normal 3 4 3 3 2 3 5" xfId="32809" xr:uid="{00000000-0005-0000-0000-000012800000}"/>
    <cellStyle name="Normal 3 4 3 3 2 4" xfId="32810" xr:uid="{00000000-0005-0000-0000-000013800000}"/>
    <cellStyle name="Normal 3 4 3 3 2 4 2" xfId="32811" xr:uid="{00000000-0005-0000-0000-000014800000}"/>
    <cellStyle name="Normal 3 4 3 3 2 4 2 2" xfId="32812" xr:uid="{00000000-0005-0000-0000-000015800000}"/>
    <cellStyle name="Normal 3 4 3 3 2 4 2 2 2" xfId="32813" xr:uid="{00000000-0005-0000-0000-000016800000}"/>
    <cellStyle name="Normal 3 4 3 3 2 4 2 3" xfId="32814" xr:uid="{00000000-0005-0000-0000-000017800000}"/>
    <cellStyle name="Normal 3 4 3 3 2 4 3" xfId="32815" xr:uid="{00000000-0005-0000-0000-000018800000}"/>
    <cellStyle name="Normal 3 4 3 3 2 4 3 2" xfId="32816" xr:uid="{00000000-0005-0000-0000-000019800000}"/>
    <cellStyle name="Normal 3 4 3 3 2 4 4" xfId="32817" xr:uid="{00000000-0005-0000-0000-00001A800000}"/>
    <cellStyle name="Normal 3 4 3 3 2 5" xfId="32818" xr:uid="{00000000-0005-0000-0000-00001B800000}"/>
    <cellStyle name="Normal 3 4 3 3 2 5 2" xfId="32819" xr:uid="{00000000-0005-0000-0000-00001C800000}"/>
    <cellStyle name="Normal 3 4 3 3 2 5 2 2" xfId="32820" xr:uid="{00000000-0005-0000-0000-00001D800000}"/>
    <cellStyle name="Normal 3 4 3 3 2 5 2 2 2" xfId="32821" xr:uid="{00000000-0005-0000-0000-00001E800000}"/>
    <cellStyle name="Normal 3 4 3 3 2 5 2 3" xfId="32822" xr:uid="{00000000-0005-0000-0000-00001F800000}"/>
    <cellStyle name="Normal 3 4 3 3 2 5 3" xfId="32823" xr:uid="{00000000-0005-0000-0000-000020800000}"/>
    <cellStyle name="Normal 3 4 3 3 2 5 3 2" xfId="32824" xr:uid="{00000000-0005-0000-0000-000021800000}"/>
    <cellStyle name="Normal 3 4 3 3 2 5 4" xfId="32825" xr:uid="{00000000-0005-0000-0000-000022800000}"/>
    <cellStyle name="Normal 3 4 3 3 2 6" xfId="32826" xr:uid="{00000000-0005-0000-0000-000023800000}"/>
    <cellStyle name="Normal 3 4 3 3 2 6 2" xfId="32827" xr:uid="{00000000-0005-0000-0000-000024800000}"/>
    <cellStyle name="Normal 3 4 3 3 2 6 2 2" xfId="32828" xr:uid="{00000000-0005-0000-0000-000025800000}"/>
    <cellStyle name="Normal 3 4 3 3 2 6 3" xfId="32829" xr:uid="{00000000-0005-0000-0000-000026800000}"/>
    <cellStyle name="Normal 3 4 3 3 2 7" xfId="32830" xr:uid="{00000000-0005-0000-0000-000027800000}"/>
    <cellStyle name="Normal 3 4 3 3 2 7 2" xfId="32831" xr:uid="{00000000-0005-0000-0000-000028800000}"/>
    <cellStyle name="Normal 3 4 3 3 2 8" xfId="32832" xr:uid="{00000000-0005-0000-0000-000029800000}"/>
    <cellStyle name="Normal 3 4 3 3 2 8 2" xfId="32833" xr:uid="{00000000-0005-0000-0000-00002A800000}"/>
    <cellStyle name="Normal 3 4 3 3 2 9" xfId="32834" xr:uid="{00000000-0005-0000-0000-00002B800000}"/>
    <cellStyle name="Normal 3 4 3 3 3" xfId="32835" xr:uid="{00000000-0005-0000-0000-00002C800000}"/>
    <cellStyle name="Normal 3 4 3 3 3 2" xfId="32836" xr:uid="{00000000-0005-0000-0000-00002D800000}"/>
    <cellStyle name="Normal 3 4 3 3 3 2 2" xfId="32837" xr:uid="{00000000-0005-0000-0000-00002E800000}"/>
    <cellStyle name="Normal 3 4 3 3 3 2 2 2" xfId="32838" xr:uid="{00000000-0005-0000-0000-00002F800000}"/>
    <cellStyle name="Normal 3 4 3 3 3 2 2 2 2" xfId="32839" xr:uid="{00000000-0005-0000-0000-000030800000}"/>
    <cellStyle name="Normal 3 4 3 3 3 2 2 2 2 2" xfId="32840" xr:uid="{00000000-0005-0000-0000-000031800000}"/>
    <cellStyle name="Normal 3 4 3 3 3 2 2 2 3" xfId="32841" xr:uid="{00000000-0005-0000-0000-000032800000}"/>
    <cellStyle name="Normal 3 4 3 3 3 2 2 3" xfId="32842" xr:uid="{00000000-0005-0000-0000-000033800000}"/>
    <cellStyle name="Normal 3 4 3 3 3 2 2 3 2" xfId="32843" xr:uid="{00000000-0005-0000-0000-000034800000}"/>
    <cellStyle name="Normal 3 4 3 3 3 2 2 4" xfId="32844" xr:uid="{00000000-0005-0000-0000-000035800000}"/>
    <cellStyle name="Normal 3 4 3 3 3 2 3" xfId="32845" xr:uid="{00000000-0005-0000-0000-000036800000}"/>
    <cellStyle name="Normal 3 4 3 3 3 2 3 2" xfId="32846" xr:uid="{00000000-0005-0000-0000-000037800000}"/>
    <cellStyle name="Normal 3 4 3 3 3 2 3 2 2" xfId="32847" xr:uid="{00000000-0005-0000-0000-000038800000}"/>
    <cellStyle name="Normal 3 4 3 3 3 2 3 3" xfId="32848" xr:uid="{00000000-0005-0000-0000-000039800000}"/>
    <cellStyle name="Normal 3 4 3 3 3 2 4" xfId="32849" xr:uid="{00000000-0005-0000-0000-00003A800000}"/>
    <cellStyle name="Normal 3 4 3 3 3 2 4 2" xfId="32850" xr:uid="{00000000-0005-0000-0000-00003B800000}"/>
    <cellStyle name="Normal 3 4 3 3 3 2 5" xfId="32851" xr:uid="{00000000-0005-0000-0000-00003C800000}"/>
    <cellStyle name="Normal 3 4 3 3 3 3" xfId="32852" xr:uid="{00000000-0005-0000-0000-00003D800000}"/>
    <cellStyle name="Normal 3 4 3 3 3 3 2" xfId="32853" xr:uid="{00000000-0005-0000-0000-00003E800000}"/>
    <cellStyle name="Normal 3 4 3 3 3 3 2 2" xfId="32854" xr:uid="{00000000-0005-0000-0000-00003F800000}"/>
    <cellStyle name="Normal 3 4 3 3 3 3 2 2 2" xfId="32855" xr:uid="{00000000-0005-0000-0000-000040800000}"/>
    <cellStyle name="Normal 3 4 3 3 3 3 2 3" xfId="32856" xr:uid="{00000000-0005-0000-0000-000041800000}"/>
    <cellStyle name="Normal 3 4 3 3 3 3 3" xfId="32857" xr:uid="{00000000-0005-0000-0000-000042800000}"/>
    <cellStyle name="Normal 3 4 3 3 3 3 3 2" xfId="32858" xr:uid="{00000000-0005-0000-0000-000043800000}"/>
    <cellStyle name="Normal 3 4 3 3 3 3 4" xfId="32859" xr:uid="{00000000-0005-0000-0000-000044800000}"/>
    <cellStyle name="Normal 3 4 3 3 3 4" xfId="32860" xr:uid="{00000000-0005-0000-0000-000045800000}"/>
    <cellStyle name="Normal 3 4 3 3 3 4 2" xfId="32861" xr:uid="{00000000-0005-0000-0000-000046800000}"/>
    <cellStyle name="Normal 3 4 3 3 3 4 2 2" xfId="32862" xr:uid="{00000000-0005-0000-0000-000047800000}"/>
    <cellStyle name="Normal 3 4 3 3 3 4 2 2 2" xfId="32863" xr:uid="{00000000-0005-0000-0000-000048800000}"/>
    <cellStyle name="Normal 3 4 3 3 3 4 2 3" xfId="32864" xr:uid="{00000000-0005-0000-0000-000049800000}"/>
    <cellStyle name="Normal 3 4 3 3 3 4 3" xfId="32865" xr:uid="{00000000-0005-0000-0000-00004A800000}"/>
    <cellStyle name="Normal 3 4 3 3 3 4 3 2" xfId="32866" xr:uid="{00000000-0005-0000-0000-00004B800000}"/>
    <cellStyle name="Normal 3 4 3 3 3 4 4" xfId="32867" xr:uid="{00000000-0005-0000-0000-00004C800000}"/>
    <cellStyle name="Normal 3 4 3 3 3 5" xfId="32868" xr:uid="{00000000-0005-0000-0000-00004D800000}"/>
    <cellStyle name="Normal 3 4 3 3 3 5 2" xfId="32869" xr:uid="{00000000-0005-0000-0000-00004E800000}"/>
    <cellStyle name="Normal 3 4 3 3 3 5 2 2" xfId="32870" xr:uid="{00000000-0005-0000-0000-00004F800000}"/>
    <cellStyle name="Normal 3 4 3 3 3 5 3" xfId="32871" xr:uid="{00000000-0005-0000-0000-000050800000}"/>
    <cellStyle name="Normal 3 4 3 3 3 6" xfId="32872" xr:uid="{00000000-0005-0000-0000-000051800000}"/>
    <cellStyle name="Normal 3 4 3 3 3 6 2" xfId="32873" xr:uid="{00000000-0005-0000-0000-000052800000}"/>
    <cellStyle name="Normal 3 4 3 3 3 7" xfId="32874" xr:uid="{00000000-0005-0000-0000-000053800000}"/>
    <cellStyle name="Normal 3 4 3 3 3 7 2" xfId="32875" xr:uid="{00000000-0005-0000-0000-000054800000}"/>
    <cellStyle name="Normal 3 4 3 3 3 8" xfId="32876" xr:uid="{00000000-0005-0000-0000-000055800000}"/>
    <cellStyle name="Normal 3 4 3 3 4" xfId="32877" xr:uid="{00000000-0005-0000-0000-000056800000}"/>
    <cellStyle name="Normal 3 4 3 3 4 2" xfId="32878" xr:uid="{00000000-0005-0000-0000-000057800000}"/>
    <cellStyle name="Normal 3 4 3 3 4 2 2" xfId="32879" xr:uid="{00000000-0005-0000-0000-000058800000}"/>
    <cellStyle name="Normal 3 4 3 3 4 2 2 2" xfId="32880" xr:uid="{00000000-0005-0000-0000-000059800000}"/>
    <cellStyle name="Normal 3 4 3 3 4 2 2 2 2" xfId="32881" xr:uid="{00000000-0005-0000-0000-00005A800000}"/>
    <cellStyle name="Normal 3 4 3 3 4 2 2 3" xfId="32882" xr:uid="{00000000-0005-0000-0000-00005B800000}"/>
    <cellStyle name="Normal 3 4 3 3 4 2 3" xfId="32883" xr:uid="{00000000-0005-0000-0000-00005C800000}"/>
    <cellStyle name="Normal 3 4 3 3 4 2 3 2" xfId="32884" xr:uid="{00000000-0005-0000-0000-00005D800000}"/>
    <cellStyle name="Normal 3 4 3 3 4 2 4" xfId="32885" xr:uid="{00000000-0005-0000-0000-00005E800000}"/>
    <cellStyle name="Normal 3 4 3 3 4 3" xfId="32886" xr:uid="{00000000-0005-0000-0000-00005F800000}"/>
    <cellStyle name="Normal 3 4 3 3 4 3 2" xfId="32887" xr:uid="{00000000-0005-0000-0000-000060800000}"/>
    <cellStyle name="Normal 3 4 3 3 4 3 2 2" xfId="32888" xr:uid="{00000000-0005-0000-0000-000061800000}"/>
    <cellStyle name="Normal 3 4 3 3 4 3 3" xfId="32889" xr:uid="{00000000-0005-0000-0000-000062800000}"/>
    <cellStyle name="Normal 3 4 3 3 4 4" xfId="32890" xr:uid="{00000000-0005-0000-0000-000063800000}"/>
    <cellStyle name="Normal 3 4 3 3 4 4 2" xfId="32891" xr:uid="{00000000-0005-0000-0000-000064800000}"/>
    <cellStyle name="Normal 3 4 3 3 4 5" xfId="32892" xr:uid="{00000000-0005-0000-0000-000065800000}"/>
    <cellStyle name="Normal 3 4 3 3 5" xfId="32893" xr:uid="{00000000-0005-0000-0000-000066800000}"/>
    <cellStyle name="Normal 3 4 3 3 5 2" xfId="32894" xr:uid="{00000000-0005-0000-0000-000067800000}"/>
    <cellStyle name="Normal 3 4 3 3 5 2 2" xfId="32895" xr:uid="{00000000-0005-0000-0000-000068800000}"/>
    <cellStyle name="Normal 3 4 3 3 5 2 2 2" xfId="32896" xr:uid="{00000000-0005-0000-0000-000069800000}"/>
    <cellStyle name="Normal 3 4 3 3 5 2 3" xfId="32897" xr:uid="{00000000-0005-0000-0000-00006A800000}"/>
    <cellStyle name="Normal 3 4 3 3 5 3" xfId="32898" xr:uid="{00000000-0005-0000-0000-00006B800000}"/>
    <cellStyle name="Normal 3 4 3 3 5 3 2" xfId="32899" xr:uid="{00000000-0005-0000-0000-00006C800000}"/>
    <cellStyle name="Normal 3 4 3 3 5 4" xfId="32900" xr:uid="{00000000-0005-0000-0000-00006D800000}"/>
    <cellStyle name="Normal 3 4 3 3 6" xfId="32901" xr:uid="{00000000-0005-0000-0000-00006E800000}"/>
    <cellStyle name="Normal 3 4 3 3 6 2" xfId="32902" xr:uid="{00000000-0005-0000-0000-00006F800000}"/>
    <cellStyle name="Normal 3 4 3 3 6 2 2" xfId="32903" xr:uid="{00000000-0005-0000-0000-000070800000}"/>
    <cellStyle name="Normal 3 4 3 3 6 2 2 2" xfId="32904" xr:uid="{00000000-0005-0000-0000-000071800000}"/>
    <cellStyle name="Normal 3 4 3 3 6 2 3" xfId="32905" xr:uid="{00000000-0005-0000-0000-000072800000}"/>
    <cellStyle name="Normal 3 4 3 3 6 3" xfId="32906" xr:uid="{00000000-0005-0000-0000-000073800000}"/>
    <cellStyle name="Normal 3 4 3 3 6 3 2" xfId="32907" xr:uid="{00000000-0005-0000-0000-000074800000}"/>
    <cellStyle name="Normal 3 4 3 3 6 4" xfId="32908" xr:uid="{00000000-0005-0000-0000-000075800000}"/>
    <cellStyle name="Normal 3 4 3 3 7" xfId="32909" xr:uid="{00000000-0005-0000-0000-000076800000}"/>
    <cellStyle name="Normal 3 4 3 3 7 2" xfId="32910" xr:uid="{00000000-0005-0000-0000-000077800000}"/>
    <cellStyle name="Normal 3 4 3 3 7 2 2" xfId="32911" xr:uid="{00000000-0005-0000-0000-000078800000}"/>
    <cellStyle name="Normal 3 4 3 3 7 3" xfId="32912" xr:uid="{00000000-0005-0000-0000-000079800000}"/>
    <cellStyle name="Normal 3 4 3 3 8" xfId="32913" xr:uid="{00000000-0005-0000-0000-00007A800000}"/>
    <cellStyle name="Normal 3 4 3 3 8 2" xfId="32914" xr:uid="{00000000-0005-0000-0000-00007B800000}"/>
    <cellStyle name="Normal 3 4 3 3 9" xfId="32915" xr:uid="{00000000-0005-0000-0000-00007C800000}"/>
    <cellStyle name="Normal 3 4 3 3 9 2" xfId="32916" xr:uid="{00000000-0005-0000-0000-00007D800000}"/>
    <cellStyle name="Normal 3 4 3 4" xfId="32917" xr:uid="{00000000-0005-0000-0000-00007E800000}"/>
    <cellStyle name="Normal 3 4 3 4 10" xfId="32918" xr:uid="{00000000-0005-0000-0000-00007F800000}"/>
    <cellStyle name="Normal 3 4 3 4 11" xfId="32919" xr:uid="{00000000-0005-0000-0000-000080800000}"/>
    <cellStyle name="Normal 3 4 3 4 2" xfId="32920" xr:uid="{00000000-0005-0000-0000-000081800000}"/>
    <cellStyle name="Normal 3 4 3 4 2 2" xfId="32921" xr:uid="{00000000-0005-0000-0000-000082800000}"/>
    <cellStyle name="Normal 3 4 3 4 2 2 2" xfId="32922" xr:uid="{00000000-0005-0000-0000-000083800000}"/>
    <cellStyle name="Normal 3 4 3 4 2 2 2 2" xfId="32923" xr:uid="{00000000-0005-0000-0000-000084800000}"/>
    <cellStyle name="Normal 3 4 3 4 2 2 2 2 2" xfId="32924" xr:uid="{00000000-0005-0000-0000-000085800000}"/>
    <cellStyle name="Normal 3 4 3 4 2 2 2 2 2 2" xfId="32925" xr:uid="{00000000-0005-0000-0000-000086800000}"/>
    <cellStyle name="Normal 3 4 3 4 2 2 2 2 2 2 2" xfId="32926" xr:uid="{00000000-0005-0000-0000-000087800000}"/>
    <cellStyle name="Normal 3 4 3 4 2 2 2 2 2 3" xfId="32927" xr:uid="{00000000-0005-0000-0000-000088800000}"/>
    <cellStyle name="Normal 3 4 3 4 2 2 2 2 3" xfId="32928" xr:uid="{00000000-0005-0000-0000-000089800000}"/>
    <cellStyle name="Normal 3 4 3 4 2 2 2 2 3 2" xfId="32929" xr:uid="{00000000-0005-0000-0000-00008A800000}"/>
    <cellStyle name="Normal 3 4 3 4 2 2 2 2 4" xfId="32930" xr:uid="{00000000-0005-0000-0000-00008B800000}"/>
    <cellStyle name="Normal 3 4 3 4 2 2 2 3" xfId="32931" xr:uid="{00000000-0005-0000-0000-00008C800000}"/>
    <cellStyle name="Normal 3 4 3 4 2 2 2 3 2" xfId="32932" xr:uid="{00000000-0005-0000-0000-00008D800000}"/>
    <cellStyle name="Normal 3 4 3 4 2 2 2 3 2 2" xfId="32933" xr:uid="{00000000-0005-0000-0000-00008E800000}"/>
    <cellStyle name="Normal 3 4 3 4 2 2 2 3 3" xfId="32934" xr:uid="{00000000-0005-0000-0000-00008F800000}"/>
    <cellStyle name="Normal 3 4 3 4 2 2 2 4" xfId="32935" xr:uid="{00000000-0005-0000-0000-000090800000}"/>
    <cellStyle name="Normal 3 4 3 4 2 2 2 4 2" xfId="32936" xr:uid="{00000000-0005-0000-0000-000091800000}"/>
    <cellStyle name="Normal 3 4 3 4 2 2 2 5" xfId="32937" xr:uid="{00000000-0005-0000-0000-000092800000}"/>
    <cellStyle name="Normal 3 4 3 4 2 2 3" xfId="32938" xr:uid="{00000000-0005-0000-0000-000093800000}"/>
    <cellStyle name="Normal 3 4 3 4 2 2 3 2" xfId="32939" xr:uid="{00000000-0005-0000-0000-000094800000}"/>
    <cellStyle name="Normal 3 4 3 4 2 2 3 2 2" xfId="32940" xr:uid="{00000000-0005-0000-0000-000095800000}"/>
    <cellStyle name="Normal 3 4 3 4 2 2 3 2 2 2" xfId="32941" xr:uid="{00000000-0005-0000-0000-000096800000}"/>
    <cellStyle name="Normal 3 4 3 4 2 2 3 2 3" xfId="32942" xr:uid="{00000000-0005-0000-0000-000097800000}"/>
    <cellStyle name="Normal 3 4 3 4 2 2 3 3" xfId="32943" xr:uid="{00000000-0005-0000-0000-000098800000}"/>
    <cellStyle name="Normal 3 4 3 4 2 2 3 3 2" xfId="32944" xr:uid="{00000000-0005-0000-0000-000099800000}"/>
    <cellStyle name="Normal 3 4 3 4 2 2 3 4" xfId="32945" xr:uid="{00000000-0005-0000-0000-00009A800000}"/>
    <cellStyle name="Normal 3 4 3 4 2 2 4" xfId="32946" xr:uid="{00000000-0005-0000-0000-00009B800000}"/>
    <cellStyle name="Normal 3 4 3 4 2 2 4 2" xfId="32947" xr:uid="{00000000-0005-0000-0000-00009C800000}"/>
    <cellStyle name="Normal 3 4 3 4 2 2 4 2 2" xfId="32948" xr:uid="{00000000-0005-0000-0000-00009D800000}"/>
    <cellStyle name="Normal 3 4 3 4 2 2 4 2 2 2" xfId="32949" xr:uid="{00000000-0005-0000-0000-00009E800000}"/>
    <cellStyle name="Normal 3 4 3 4 2 2 4 2 3" xfId="32950" xr:uid="{00000000-0005-0000-0000-00009F800000}"/>
    <cellStyle name="Normal 3 4 3 4 2 2 4 3" xfId="32951" xr:uid="{00000000-0005-0000-0000-0000A0800000}"/>
    <cellStyle name="Normal 3 4 3 4 2 2 4 3 2" xfId="32952" xr:uid="{00000000-0005-0000-0000-0000A1800000}"/>
    <cellStyle name="Normal 3 4 3 4 2 2 4 4" xfId="32953" xr:uid="{00000000-0005-0000-0000-0000A2800000}"/>
    <cellStyle name="Normal 3 4 3 4 2 2 5" xfId="32954" xr:uid="{00000000-0005-0000-0000-0000A3800000}"/>
    <cellStyle name="Normal 3 4 3 4 2 2 5 2" xfId="32955" xr:uid="{00000000-0005-0000-0000-0000A4800000}"/>
    <cellStyle name="Normal 3 4 3 4 2 2 5 2 2" xfId="32956" xr:uid="{00000000-0005-0000-0000-0000A5800000}"/>
    <cellStyle name="Normal 3 4 3 4 2 2 5 3" xfId="32957" xr:uid="{00000000-0005-0000-0000-0000A6800000}"/>
    <cellStyle name="Normal 3 4 3 4 2 2 6" xfId="32958" xr:uid="{00000000-0005-0000-0000-0000A7800000}"/>
    <cellStyle name="Normal 3 4 3 4 2 2 6 2" xfId="32959" xr:uid="{00000000-0005-0000-0000-0000A8800000}"/>
    <cellStyle name="Normal 3 4 3 4 2 2 7" xfId="32960" xr:uid="{00000000-0005-0000-0000-0000A9800000}"/>
    <cellStyle name="Normal 3 4 3 4 2 2 7 2" xfId="32961" xr:uid="{00000000-0005-0000-0000-0000AA800000}"/>
    <cellStyle name="Normal 3 4 3 4 2 2 8" xfId="32962" xr:uid="{00000000-0005-0000-0000-0000AB800000}"/>
    <cellStyle name="Normal 3 4 3 4 2 3" xfId="32963" xr:uid="{00000000-0005-0000-0000-0000AC800000}"/>
    <cellStyle name="Normal 3 4 3 4 2 3 2" xfId="32964" xr:uid="{00000000-0005-0000-0000-0000AD800000}"/>
    <cellStyle name="Normal 3 4 3 4 2 3 2 2" xfId="32965" xr:uid="{00000000-0005-0000-0000-0000AE800000}"/>
    <cellStyle name="Normal 3 4 3 4 2 3 2 2 2" xfId="32966" xr:uid="{00000000-0005-0000-0000-0000AF800000}"/>
    <cellStyle name="Normal 3 4 3 4 2 3 2 2 2 2" xfId="32967" xr:uid="{00000000-0005-0000-0000-0000B0800000}"/>
    <cellStyle name="Normal 3 4 3 4 2 3 2 2 3" xfId="32968" xr:uid="{00000000-0005-0000-0000-0000B1800000}"/>
    <cellStyle name="Normal 3 4 3 4 2 3 2 3" xfId="32969" xr:uid="{00000000-0005-0000-0000-0000B2800000}"/>
    <cellStyle name="Normal 3 4 3 4 2 3 2 3 2" xfId="32970" xr:uid="{00000000-0005-0000-0000-0000B3800000}"/>
    <cellStyle name="Normal 3 4 3 4 2 3 2 4" xfId="32971" xr:uid="{00000000-0005-0000-0000-0000B4800000}"/>
    <cellStyle name="Normal 3 4 3 4 2 3 3" xfId="32972" xr:uid="{00000000-0005-0000-0000-0000B5800000}"/>
    <cellStyle name="Normal 3 4 3 4 2 3 3 2" xfId="32973" xr:uid="{00000000-0005-0000-0000-0000B6800000}"/>
    <cellStyle name="Normal 3 4 3 4 2 3 3 2 2" xfId="32974" xr:uid="{00000000-0005-0000-0000-0000B7800000}"/>
    <cellStyle name="Normal 3 4 3 4 2 3 3 3" xfId="32975" xr:uid="{00000000-0005-0000-0000-0000B8800000}"/>
    <cellStyle name="Normal 3 4 3 4 2 3 4" xfId="32976" xr:uid="{00000000-0005-0000-0000-0000B9800000}"/>
    <cellStyle name="Normal 3 4 3 4 2 3 4 2" xfId="32977" xr:uid="{00000000-0005-0000-0000-0000BA800000}"/>
    <cellStyle name="Normal 3 4 3 4 2 3 5" xfId="32978" xr:uid="{00000000-0005-0000-0000-0000BB800000}"/>
    <cellStyle name="Normal 3 4 3 4 2 4" xfId="32979" xr:uid="{00000000-0005-0000-0000-0000BC800000}"/>
    <cellStyle name="Normal 3 4 3 4 2 4 2" xfId="32980" xr:uid="{00000000-0005-0000-0000-0000BD800000}"/>
    <cellStyle name="Normal 3 4 3 4 2 4 2 2" xfId="32981" xr:uid="{00000000-0005-0000-0000-0000BE800000}"/>
    <cellStyle name="Normal 3 4 3 4 2 4 2 2 2" xfId="32982" xr:uid="{00000000-0005-0000-0000-0000BF800000}"/>
    <cellStyle name="Normal 3 4 3 4 2 4 2 3" xfId="32983" xr:uid="{00000000-0005-0000-0000-0000C0800000}"/>
    <cellStyle name="Normal 3 4 3 4 2 4 3" xfId="32984" xr:uid="{00000000-0005-0000-0000-0000C1800000}"/>
    <cellStyle name="Normal 3 4 3 4 2 4 3 2" xfId="32985" xr:uid="{00000000-0005-0000-0000-0000C2800000}"/>
    <cellStyle name="Normal 3 4 3 4 2 4 4" xfId="32986" xr:uid="{00000000-0005-0000-0000-0000C3800000}"/>
    <cellStyle name="Normal 3 4 3 4 2 5" xfId="32987" xr:uid="{00000000-0005-0000-0000-0000C4800000}"/>
    <cellStyle name="Normal 3 4 3 4 2 5 2" xfId="32988" xr:uid="{00000000-0005-0000-0000-0000C5800000}"/>
    <cellStyle name="Normal 3 4 3 4 2 5 2 2" xfId="32989" xr:uid="{00000000-0005-0000-0000-0000C6800000}"/>
    <cellStyle name="Normal 3 4 3 4 2 5 2 2 2" xfId="32990" xr:uid="{00000000-0005-0000-0000-0000C7800000}"/>
    <cellStyle name="Normal 3 4 3 4 2 5 2 3" xfId="32991" xr:uid="{00000000-0005-0000-0000-0000C8800000}"/>
    <cellStyle name="Normal 3 4 3 4 2 5 3" xfId="32992" xr:uid="{00000000-0005-0000-0000-0000C9800000}"/>
    <cellStyle name="Normal 3 4 3 4 2 5 3 2" xfId="32993" xr:uid="{00000000-0005-0000-0000-0000CA800000}"/>
    <cellStyle name="Normal 3 4 3 4 2 5 4" xfId="32994" xr:uid="{00000000-0005-0000-0000-0000CB800000}"/>
    <cellStyle name="Normal 3 4 3 4 2 6" xfId="32995" xr:uid="{00000000-0005-0000-0000-0000CC800000}"/>
    <cellStyle name="Normal 3 4 3 4 2 6 2" xfId="32996" xr:uid="{00000000-0005-0000-0000-0000CD800000}"/>
    <cellStyle name="Normal 3 4 3 4 2 6 2 2" xfId="32997" xr:uid="{00000000-0005-0000-0000-0000CE800000}"/>
    <cellStyle name="Normal 3 4 3 4 2 6 3" xfId="32998" xr:uid="{00000000-0005-0000-0000-0000CF800000}"/>
    <cellStyle name="Normal 3 4 3 4 2 7" xfId="32999" xr:uid="{00000000-0005-0000-0000-0000D0800000}"/>
    <cellStyle name="Normal 3 4 3 4 2 7 2" xfId="33000" xr:uid="{00000000-0005-0000-0000-0000D1800000}"/>
    <cellStyle name="Normal 3 4 3 4 2 8" xfId="33001" xr:uid="{00000000-0005-0000-0000-0000D2800000}"/>
    <cellStyle name="Normal 3 4 3 4 2 8 2" xfId="33002" xr:uid="{00000000-0005-0000-0000-0000D3800000}"/>
    <cellStyle name="Normal 3 4 3 4 2 9" xfId="33003" xr:uid="{00000000-0005-0000-0000-0000D4800000}"/>
    <cellStyle name="Normal 3 4 3 4 3" xfId="33004" xr:uid="{00000000-0005-0000-0000-0000D5800000}"/>
    <cellStyle name="Normal 3 4 3 4 3 2" xfId="33005" xr:uid="{00000000-0005-0000-0000-0000D6800000}"/>
    <cellStyle name="Normal 3 4 3 4 3 2 2" xfId="33006" xr:uid="{00000000-0005-0000-0000-0000D7800000}"/>
    <cellStyle name="Normal 3 4 3 4 3 2 2 2" xfId="33007" xr:uid="{00000000-0005-0000-0000-0000D8800000}"/>
    <cellStyle name="Normal 3 4 3 4 3 2 2 2 2" xfId="33008" xr:uid="{00000000-0005-0000-0000-0000D9800000}"/>
    <cellStyle name="Normal 3 4 3 4 3 2 2 2 2 2" xfId="33009" xr:uid="{00000000-0005-0000-0000-0000DA800000}"/>
    <cellStyle name="Normal 3 4 3 4 3 2 2 2 3" xfId="33010" xr:uid="{00000000-0005-0000-0000-0000DB800000}"/>
    <cellStyle name="Normal 3 4 3 4 3 2 2 3" xfId="33011" xr:uid="{00000000-0005-0000-0000-0000DC800000}"/>
    <cellStyle name="Normal 3 4 3 4 3 2 2 3 2" xfId="33012" xr:uid="{00000000-0005-0000-0000-0000DD800000}"/>
    <cellStyle name="Normal 3 4 3 4 3 2 2 4" xfId="33013" xr:uid="{00000000-0005-0000-0000-0000DE800000}"/>
    <cellStyle name="Normal 3 4 3 4 3 2 3" xfId="33014" xr:uid="{00000000-0005-0000-0000-0000DF800000}"/>
    <cellStyle name="Normal 3 4 3 4 3 2 3 2" xfId="33015" xr:uid="{00000000-0005-0000-0000-0000E0800000}"/>
    <cellStyle name="Normal 3 4 3 4 3 2 3 2 2" xfId="33016" xr:uid="{00000000-0005-0000-0000-0000E1800000}"/>
    <cellStyle name="Normal 3 4 3 4 3 2 3 3" xfId="33017" xr:uid="{00000000-0005-0000-0000-0000E2800000}"/>
    <cellStyle name="Normal 3 4 3 4 3 2 4" xfId="33018" xr:uid="{00000000-0005-0000-0000-0000E3800000}"/>
    <cellStyle name="Normal 3 4 3 4 3 2 4 2" xfId="33019" xr:uid="{00000000-0005-0000-0000-0000E4800000}"/>
    <cellStyle name="Normal 3 4 3 4 3 2 5" xfId="33020" xr:uid="{00000000-0005-0000-0000-0000E5800000}"/>
    <cellStyle name="Normal 3 4 3 4 3 3" xfId="33021" xr:uid="{00000000-0005-0000-0000-0000E6800000}"/>
    <cellStyle name="Normal 3 4 3 4 3 3 2" xfId="33022" xr:uid="{00000000-0005-0000-0000-0000E7800000}"/>
    <cellStyle name="Normal 3 4 3 4 3 3 2 2" xfId="33023" xr:uid="{00000000-0005-0000-0000-0000E8800000}"/>
    <cellStyle name="Normal 3 4 3 4 3 3 2 2 2" xfId="33024" xr:uid="{00000000-0005-0000-0000-0000E9800000}"/>
    <cellStyle name="Normal 3 4 3 4 3 3 2 3" xfId="33025" xr:uid="{00000000-0005-0000-0000-0000EA800000}"/>
    <cellStyle name="Normal 3 4 3 4 3 3 3" xfId="33026" xr:uid="{00000000-0005-0000-0000-0000EB800000}"/>
    <cellStyle name="Normal 3 4 3 4 3 3 3 2" xfId="33027" xr:uid="{00000000-0005-0000-0000-0000EC800000}"/>
    <cellStyle name="Normal 3 4 3 4 3 3 4" xfId="33028" xr:uid="{00000000-0005-0000-0000-0000ED800000}"/>
    <cellStyle name="Normal 3 4 3 4 3 4" xfId="33029" xr:uid="{00000000-0005-0000-0000-0000EE800000}"/>
    <cellStyle name="Normal 3 4 3 4 3 4 2" xfId="33030" xr:uid="{00000000-0005-0000-0000-0000EF800000}"/>
    <cellStyle name="Normal 3 4 3 4 3 4 2 2" xfId="33031" xr:uid="{00000000-0005-0000-0000-0000F0800000}"/>
    <cellStyle name="Normal 3 4 3 4 3 4 2 2 2" xfId="33032" xr:uid="{00000000-0005-0000-0000-0000F1800000}"/>
    <cellStyle name="Normal 3 4 3 4 3 4 2 3" xfId="33033" xr:uid="{00000000-0005-0000-0000-0000F2800000}"/>
    <cellStyle name="Normal 3 4 3 4 3 4 3" xfId="33034" xr:uid="{00000000-0005-0000-0000-0000F3800000}"/>
    <cellStyle name="Normal 3 4 3 4 3 4 3 2" xfId="33035" xr:uid="{00000000-0005-0000-0000-0000F4800000}"/>
    <cellStyle name="Normal 3 4 3 4 3 4 4" xfId="33036" xr:uid="{00000000-0005-0000-0000-0000F5800000}"/>
    <cellStyle name="Normal 3 4 3 4 3 5" xfId="33037" xr:uid="{00000000-0005-0000-0000-0000F6800000}"/>
    <cellStyle name="Normal 3 4 3 4 3 5 2" xfId="33038" xr:uid="{00000000-0005-0000-0000-0000F7800000}"/>
    <cellStyle name="Normal 3 4 3 4 3 5 2 2" xfId="33039" xr:uid="{00000000-0005-0000-0000-0000F8800000}"/>
    <cellStyle name="Normal 3 4 3 4 3 5 3" xfId="33040" xr:uid="{00000000-0005-0000-0000-0000F9800000}"/>
    <cellStyle name="Normal 3 4 3 4 3 6" xfId="33041" xr:uid="{00000000-0005-0000-0000-0000FA800000}"/>
    <cellStyle name="Normal 3 4 3 4 3 6 2" xfId="33042" xr:uid="{00000000-0005-0000-0000-0000FB800000}"/>
    <cellStyle name="Normal 3 4 3 4 3 7" xfId="33043" xr:uid="{00000000-0005-0000-0000-0000FC800000}"/>
    <cellStyle name="Normal 3 4 3 4 3 7 2" xfId="33044" xr:uid="{00000000-0005-0000-0000-0000FD800000}"/>
    <cellStyle name="Normal 3 4 3 4 3 8" xfId="33045" xr:uid="{00000000-0005-0000-0000-0000FE800000}"/>
    <cellStyle name="Normal 3 4 3 4 4" xfId="33046" xr:uid="{00000000-0005-0000-0000-0000FF800000}"/>
    <cellStyle name="Normal 3 4 3 4 4 2" xfId="33047" xr:uid="{00000000-0005-0000-0000-000000810000}"/>
    <cellStyle name="Normal 3 4 3 4 4 2 2" xfId="33048" xr:uid="{00000000-0005-0000-0000-000001810000}"/>
    <cellStyle name="Normal 3 4 3 4 4 2 2 2" xfId="33049" xr:uid="{00000000-0005-0000-0000-000002810000}"/>
    <cellStyle name="Normal 3 4 3 4 4 2 2 2 2" xfId="33050" xr:uid="{00000000-0005-0000-0000-000003810000}"/>
    <cellStyle name="Normal 3 4 3 4 4 2 2 3" xfId="33051" xr:uid="{00000000-0005-0000-0000-000004810000}"/>
    <cellStyle name="Normal 3 4 3 4 4 2 3" xfId="33052" xr:uid="{00000000-0005-0000-0000-000005810000}"/>
    <cellStyle name="Normal 3 4 3 4 4 2 3 2" xfId="33053" xr:uid="{00000000-0005-0000-0000-000006810000}"/>
    <cellStyle name="Normal 3 4 3 4 4 2 4" xfId="33054" xr:uid="{00000000-0005-0000-0000-000007810000}"/>
    <cellStyle name="Normal 3 4 3 4 4 3" xfId="33055" xr:uid="{00000000-0005-0000-0000-000008810000}"/>
    <cellStyle name="Normal 3 4 3 4 4 3 2" xfId="33056" xr:uid="{00000000-0005-0000-0000-000009810000}"/>
    <cellStyle name="Normal 3 4 3 4 4 3 2 2" xfId="33057" xr:uid="{00000000-0005-0000-0000-00000A810000}"/>
    <cellStyle name="Normal 3 4 3 4 4 3 3" xfId="33058" xr:uid="{00000000-0005-0000-0000-00000B810000}"/>
    <cellStyle name="Normal 3 4 3 4 4 4" xfId="33059" xr:uid="{00000000-0005-0000-0000-00000C810000}"/>
    <cellStyle name="Normal 3 4 3 4 4 4 2" xfId="33060" xr:uid="{00000000-0005-0000-0000-00000D810000}"/>
    <cellStyle name="Normal 3 4 3 4 4 5" xfId="33061" xr:uid="{00000000-0005-0000-0000-00000E810000}"/>
    <cellStyle name="Normal 3 4 3 4 5" xfId="33062" xr:uid="{00000000-0005-0000-0000-00000F810000}"/>
    <cellStyle name="Normal 3 4 3 4 5 2" xfId="33063" xr:uid="{00000000-0005-0000-0000-000010810000}"/>
    <cellStyle name="Normal 3 4 3 4 5 2 2" xfId="33064" xr:uid="{00000000-0005-0000-0000-000011810000}"/>
    <cellStyle name="Normal 3 4 3 4 5 2 2 2" xfId="33065" xr:uid="{00000000-0005-0000-0000-000012810000}"/>
    <cellStyle name="Normal 3 4 3 4 5 2 3" xfId="33066" xr:uid="{00000000-0005-0000-0000-000013810000}"/>
    <cellStyle name="Normal 3 4 3 4 5 3" xfId="33067" xr:uid="{00000000-0005-0000-0000-000014810000}"/>
    <cellStyle name="Normal 3 4 3 4 5 3 2" xfId="33068" xr:uid="{00000000-0005-0000-0000-000015810000}"/>
    <cellStyle name="Normal 3 4 3 4 5 4" xfId="33069" xr:uid="{00000000-0005-0000-0000-000016810000}"/>
    <cellStyle name="Normal 3 4 3 4 6" xfId="33070" xr:uid="{00000000-0005-0000-0000-000017810000}"/>
    <cellStyle name="Normal 3 4 3 4 6 2" xfId="33071" xr:uid="{00000000-0005-0000-0000-000018810000}"/>
    <cellStyle name="Normal 3 4 3 4 6 2 2" xfId="33072" xr:uid="{00000000-0005-0000-0000-000019810000}"/>
    <cellStyle name="Normal 3 4 3 4 6 2 2 2" xfId="33073" xr:uid="{00000000-0005-0000-0000-00001A810000}"/>
    <cellStyle name="Normal 3 4 3 4 6 2 3" xfId="33074" xr:uid="{00000000-0005-0000-0000-00001B810000}"/>
    <cellStyle name="Normal 3 4 3 4 6 3" xfId="33075" xr:uid="{00000000-0005-0000-0000-00001C810000}"/>
    <cellStyle name="Normal 3 4 3 4 6 3 2" xfId="33076" xr:uid="{00000000-0005-0000-0000-00001D810000}"/>
    <cellStyle name="Normal 3 4 3 4 6 4" xfId="33077" xr:uid="{00000000-0005-0000-0000-00001E810000}"/>
    <cellStyle name="Normal 3 4 3 4 7" xfId="33078" xr:uid="{00000000-0005-0000-0000-00001F810000}"/>
    <cellStyle name="Normal 3 4 3 4 7 2" xfId="33079" xr:uid="{00000000-0005-0000-0000-000020810000}"/>
    <cellStyle name="Normal 3 4 3 4 7 2 2" xfId="33080" xr:uid="{00000000-0005-0000-0000-000021810000}"/>
    <cellStyle name="Normal 3 4 3 4 7 3" xfId="33081" xr:uid="{00000000-0005-0000-0000-000022810000}"/>
    <cellStyle name="Normal 3 4 3 4 8" xfId="33082" xr:uid="{00000000-0005-0000-0000-000023810000}"/>
    <cellStyle name="Normal 3 4 3 4 8 2" xfId="33083" xr:uid="{00000000-0005-0000-0000-000024810000}"/>
    <cellStyle name="Normal 3 4 3 4 9" xfId="33084" xr:uid="{00000000-0005-0000-0000-000025810000}"/>
    <cellStyle name="Normal 3 4 3 4 9 2" xfId="33085" xr:uid="{00000000-0005-0000-0000-000026810000}"/>
    <cellStyle name="Normal 3 4 3 5" xfId="33086" xr:uid="{00000000-0005-0000-0000-000027810000}"/>
    <cellStyle name="Normal 3 4 3 5 2" xfId="33087" xr:uid="{00000000-0005-0000-0000-000028810000}"/>
    <cellStyle name="Normal 3 4 3 5 2 2" xfId="33088" xr:uid="{00000000-0005-0000-0000-000029810000}"/>
    <cellStyle name="Normal 3 4 3 5 2 2 2" xfId="33089" xr:uid="{00000000-0005-0000-0000-00002A810000}"/>
    <cellStyle name="Normal 3 4 3 5 2 2 2 2" xfId="33090" xr:uid="{00000000-0005-0000-0000-00002B810000}"/>
    <cellStyle name="Normal 3 4 3 5 2 2 2 2 2" xfId="33091" xr:uid="{00000000-0005-0000-0000-00002C810000}"/>
    <cellStyle name="Normal 3 4 3 5 2 2 2 2 2 2" xfId="33092" xr:uid="{00000000-0005-0000-0000-00002D810000}"/>
    <cellStyle name="Normal 3 4 3 5 2 2 2 2 3" xfId="33093" xr:uid="{00000000-0005-0000-0000-00002E810000}"/>
    <cellStyle name="Normal 3 4 3 5 2 2 2 3" xfId="33094" xr:uid="{00000000-0005-0000-0000-00002F810000}"/>
    <cellStyle name="Normal 3 4 3 5 2 2 2 3 2" xfId="33095" xr:uid="{00000000-0005-0000-0000-000030810000}"/>
    <cellStyle name="Normal 3 4 3 5 2 2 2 4" xfId="33096" xr:uid="{00000000-0005-0000-0000-000031810000}"/>
    <cellStyle name="Normal 3 4 3 5 2 2 3" xfId="33097" xr:uid="{00000000-0005-0000-0000-000032810000}"/>
    <cellStyle name="Normal 3 4 3 5 2 2 3 2" xfId="33098" xr:uid="{00000000-0005-0000-0000-000033810000}"/>
    <cellStyle name="Normal 3 4 3 5 2 2 3 2 2" xfId="33099" xr:uid="{00000000-0005-0000-0000-000034810000}"/>
    <cellStyle name="Normal 3 4 3 5 2 2 3 3" xfId="33100" xr:uid="{00000000-0005-0000-0000-000035810000}"/>
    <cellStyle name="Normal 3 4 3 5 2 2 4" xfId="33101" xr:uid="{00000000-0005-0000-0000-000036810000}"/>
    <cellStyle name="Normal 3 4 3 5 2 2 4 2" xfId="33102" xr:uid="{00000000-0005-0000-0000-000037810000}"/>
    <cellStyle name="Normal 3 4 3 5 2 2 5" xfId="33103" xr:uid="{00000000-0005-0000-0000-000038810000}"/>
    <cellStyle name="Normal 3 4 3 5 2 3" xfId="33104" xr:uid="{00000000-0005-0000-0000-000039810000}"/>
    <cellStyle name="Normal 3 4 3 5 2 3 2" xfId="33105" xr:uid="{00000000-0005-0000-0000-00003A810000}"/>
    <cellStyle name="Normal 3 4 3 5 2 3 2 2" xfId="33106" xr:uid="{00000000-0005-0000-0000-00003B810000}"/>
    <cellStyle name="Normal 3 4 3 5 2 3 2 2 2" xfId="33107" xr:uid="{00000000-0005-0000-0000-00003C810000}"/>
    <cellStyle name="Normal 3 4 3 5 2 3 2 3" xfId="33108" xr:uid="{00000000-0005-0000-0000-00003D810000}"/>
    <cellStyle name="Normal 3 4 3 5 2 3 3" xfId="33109" xr:uid="{00000000-0005-0000-0000-00003E810000}"/>
    <cellStyle name="Normal 3 4 3 5 2 3 3 2" xfId="33110" xr:uid="{00000000-0005-0000-0000-00003F810000}"/>
    <cellStyle name="Normal 3 4 3 5 2 3 4" xfId="33111" xr:uid="{00000000-0005-0000-0000-000040810000}"/>
    <cellStyle name="Normal 3 4 3 5 2 4" xfId="33112" xr:uid="{00000000-0005-0000-0000-000041810000}"/>
    <cellStyle name="Normal 3 4 3 5 2 4 2" xfId="33113" xr:uid="{00000000-0005-0000-0000-000042810000}"/>
    <cellStyle name="Normal 3 4 3 5 2 4 2 2" xfId="33114" xr:uid="{00000000-0005-0000-0000-000043810000}"/>
    <cellStyle name="Normal 3 4 3 5 2 4 2 2 2" xfId="33115" xr:uid="{00000000-0005-0000-0000-000044810000}"/>
    <cellStyle name="Normal 3 4 3 5 2 4 2 3" xfId="33116" xr:uid="{00000000-0005-0000-0000-000045810000}"/>
    <cellStyle name="Normal 3 4 3 5 2 4 3" xfId="33117" xr:uid="{00000000-0005-0000-0000-000046810000}"/>
    <cellStyle name="Normal 3 4 3 5 2 4 3 2" xfId="33118" xr:uid="{00000000-0005-0000-0000-000047810000}"/>
    <cellStyle name="Normal 3 4 3 5 2 4 4" xfId="33119" xr:uid="{00000000-0005-0000-0000-000048810000}"/>
    <cellStyle name="Normal 3 4 3 5 2 5" xfId="33120" xr:uid="{00000000-0005-0000-0000-000049810000}"/>
    <cellStyle name="Normal 3 4 3 5 2 5 2" xfId="33121" xr:uid="{00000000-0005-0000-0000-00004A810000}"/>
    <cellStyle name="Normal 3 4 3 5 2 5 2 2" xfId="33122" xr:uid="{00000000-0005-0000-0000-00004B810000}"/>
    <cellStyle name="Normal 3 4 3 5 2 5 3" xfId="33123" xr:uid="{00000000-0005-0000-0000-00004C810000}"/>
    <cellStyle name="Normal 3 4 3 5 2 6" xfId="33124" xr:uid="{00000000-0005-0000-0000-00004D810000}"/>
    <cellStyle name="Normal 3 4 3 5 2 6 2" xfId="33125" xr:uid="{00000000-0005-0000-0000-00004E810000}"/>
    <cellStyle name="Normal 3 4 3 5 2 7" xfId="33126" xr:uid="{00000000-0005-0000-0000-00004F810000}"/>
    <cellStyle name="Normal 3 4 3 5 2 7 2" xfId="33127" xr:uid="{00000000-0005-0000-0000-000050810000}"/>
    <cellStyle name="Normal 3 4 3 5 2 8" xfId="33128" xr:uid="{00000000-0005-0000-0000-000051810000}"/>
    <cellStyle name="Normal 3 4 3 5 3" xfId="33129" xr:uid="{00000000-0005-0000-0000-000052810000}"/>
    <cellStyle name="Normal 3 4 3 5 3 2" xfId="33130" xr:uid="{00000000-0005-0000-0000-000053810000}"/>
    <cellStyle name="Normal 3 4 3 5 3 2 2" xfId="33131" xr:uid="{00000000-0005-0000-0000-000054810000}"/>
    <cellStyle name="Normal 3 4 3 5 3 2 2 2" xfId="33132" xr:uid="{00000000-0005-0000-0000-000055810000}"/>
    <cellStyle name="Normal 3 4 3 5 3 2 2 2 2" xfId="33133" xr:uid="{00000000-0005-0000-0000-000056810000}"/>
    <cellStyle name="Normal 3 4 3 5 3 2 2 3" xfId="33134" xr:uid="{00000000-0005-0000-0000-000057810000}"/>
    <cellStyle name="Normal 3 4 3 5 3 2 3" xfId="33135" xr:uid="{00000000-0005-0000-0000-000058810000}"/>
    <cellStyle name="Normal 3 4 3 5 3 2 3 2" xfId="33136" xr:uid="{00000000-0005-0000-0000-000059810000}"/>
    <cellStyle name="Normal 3 4 3 5 3 2 4" xfId="33137" xr:uid="{00000000-0005-0000-0000-00005A810000}"/>
    <cellStyle name="Normal 3 4 3 5 3 3" xfId="33138" xr:uid="{00000000-0005-0000-0000-00005B810000}"/>
    <cellStyle name="Normal 3 4 3 5 3 3 2" xfId="33139" xr:uid="{00000000-0005-0000-0000-00005C810000}"/>
    <cellStyle name="Normal 3 4 3 5 3 3 2 2" xfId="33140" xr:uid="{00000000-0005-0000-0000-00005D810000}"/>
    <cellStyle name="Normal 3 4 3 5 3 3 3" xfId="33141" xr:uid="{00000000-0005-0000-0000-00005E810000}"/>
    <cellStyle name="Normal 3 4 3 5 3 4" xfId="33142" xr:uid="{00000000-0005-0000-0000-00005F810000}"/>
    <cellStyle name="Normal 3 4 3 5 3 4 2" xfId="33143" xr:uid="{00000000-0005-0000-0000-000060810000}"/>
    <cellStyle name="Normal 3 4 3 5 3 5" xfId="33144" xr:uid="{00000000-0005-0000-0000-000061810000}"/>
    <cellStyle name="Normal 3 4 3 5 4" xfId="33145" xr:uid="{00000000-0005-0000-0000-000062810000}"/>
    <cellStyle name="Normal 3 4 3 5 4 2" xfId="33146" xr:uid="{00000000-0005-0000-0000-000063810000}"/>
    <cellStyle name="Normal 3 4 3 5 4 2 2" xfId="33147" xr:uid="{00000000-0005-0000-0000-000064810000}"/>
    <cellStyle name="Normal 3 4 3 5 4 2 2 2" xfId="33148" xr:uid="{00000000-0005-0000-0000-000065810000}"/>
    <cellStyle name="Normal 3 4 3 5 4 2 3" xfId="33149" xr:uid="{00000000-0005-0000-0000-000066810000}"/>
    <cellStyle name="Normal 3 4 3 5 4 3" xfId="33150" xr:uid="{00000000-0005-0000-0000-000067810000}"/>
    <cellStyle name="Normal 3 4 3 5 4 3 2" xfId="33151" xr:uid="{00000000-0005-0000-0000-000068810000}"/>
    <cellStyle name="Normal 3 4 3 5 4 4" xfId="33152" xr:uid="{00000000-0005-0000-0000-000069810000}"/>
    <cellStyle name="Normal 3 4 3 5 5" xfId="33153" xr:uid="{00000000-0005-0000-0000-00006A810000}"/>
    <cellStyle name="Normal 3 4 3 5 5 2" xfId="33154" xr:uid="{00000000-0005-0000-0000-00006B810000}"/>
    <cellStyle name="Normal 3 4 3 5 5 2 2" xfId="33155" xr:uid="{00000000-0005-0000-0000-00006C810000}"/>
    <cellStyle name="Normal 3 4 3 5 5 2 2 2" xfId="33156" xr:uid="{00000000-0005-0000-0000-00006D810000}"/>
    <cellStyle name="Normal 3 4 3 5 5 2 3" xfId="33157" xr:uid="{00000000-0005-0000-0000-00006E810000}"/>
    <cellStyle name="Normal 3 4 3 5 5 3" xfId="33158" xr:uid="{00000000-0005-0000-0000-00006F810000}"/>
    <cellStyle name="Normal 3 4 3 5 5 3 2" xfId="33159" xr:uid="{00000000-0005-0000-0000-000070810000}"/>
    <cellStyle name="Normal 3 4 3 5 5 4" xfId="33160" xr:uid="{00000000-0005-0000-0000-000071810000}"/>
    <cellStyle name="Normal 3 4 3 5 6" xfId="33161" xr:uid="{00000000-0005-0000-0000-000072810000}"/>
    <cellStyle name="Normal 3 4 3 5 6 2" xfId="33162" xr:uid="{00000000-0005-0000-0000-000073810000}"/>
    <cellStyle name="Normal 3 4 3 5 6 2 2" xfId="33163" xr:uid="{00000000-0005-0000-0000-000074810000}"/>
    <cellStyle name="Normal 3 4 3 5 6 3" xfId="33164" xr:uid="{00000000-0005-0000-0000-000075810000}"/>
    <cellStyle name="Normal 3 4 3 5 7" xfId="33165" xr:uid="{00000000-0005-0000-0000-000076810000}"/>
    <cellStyle name="Normal 3 4 3 5 7 2" xfId="33166" xr:uid="{00000000-0005-0000-0000-000077810000}"/>
    <cellStyle name="Normal 3 4 3 5 8" xfId="33167" xr:uid="{00000000-0005-0000-0000-000078810000}"/>
    <cellStyle name="Normal 3 4 3 5 8 2" xfId="33168" xr:uid="{00000000-0005-0000-0000-000079810000}"/>
    <cellStyle name="Normal 3 4 3 5 9" xfId="33169" xr:uid="{00000000-0005-0000-0000-00007A810000}"/>
    <cellStyle name="Normal 3 4 3 6" xfId="33170" xr:uid="{00000000-0005-0000-0000-00007B810000}"/>
    <cellStyle name="Normal 3 4 3 6 2" xfId="33171" xr:uid="{00000000-0005-0000-0000-00007C810000}"/>
    <cellStyle name="Normal 3 4 3 6 2 2" xfId="33172" xr:uid="{00000000-0005-0000-0000-00007D810000}"/>
    <cellStyle name="Normal 3 4 3 6 2 2 2" xfId="33173" xr:uid="{00000000-0005-0000-0000-00007E810000}"/>
    <cellStyle name="Normal 3 4 3 6 2 2 2 2" xfId="33174" xr:uid="{00000000-0005-0000-0000-00007F810000}"/>
    <cellStyle name="Normal 3 4 3 6 2 2 2 2 2" xfId="33175" xr:uid="{00000000-0005-0000-0000-000080810000}"/>
    <cellStyle name="Normal 3 4 3 6 2 2 2 3" xfId="33176" xr:uid="{00000000-0005-0000-0000-000081810000}"/>
    <cellStyle name="Normal 3 4 3 6 2 2 3" xfId="33177" xr:uid="{00000000-0005-0000-0000-000082810000}"/>
    <cellStyle name="Normal 3 4 3 6 2 2 3 2" xfId="33178" xr:uid="{00000000-0005-0000-0000-000083810000}"/>
    <cellStyle name="Normal 3 4 3 6 2 2 4" xfId="33179" xr:uid="{00000000-0005-0000-0000-000084810000}"/>
    <cellStyle name="Normal 3 4 3 6 2 3" xfId="33180" xr:uid="{00000000-0005-0000-0000-000085810000}"/>
    <cellStyle name="Normal 3 4 3 6 2 3 2" xfId="33181" xr:uid="{00000000-0005-0000-0000-000086810000}"/>
    <cellStyle name="Normal 3 4 3 6 2 3 2 2" xfId="33182" xr:uid="{00000000-0005-0000-0000-000087810000}"/>
    <cellStyle name="Normal 3 4 3 6 2 3 3" xfId="33183" xr:uid="{00000000-0005-0000-0000-000088810000}"/>
    <cellStyle name="Normal 3 4 3 6 2 4" xfId="33184" xr:uid="{00000000-0005-0000-0000-000089810000}"/>
    <cellStyle name="Normal 3 4 3 6 2 4 2" xfId="33185" xr:uid="{00000000-0005-0000-0000-00008A810000}"/>
    <cellStyle name="Normal 3 4 3 6 2 5" xfId="33186" xr:uid="{00000000-0005-0000-0000-00008B810000}"/>
    <cellStyle name="Normal 3 4 3 6 3" xfId="33187" xr:uid="{00000000-0005-0000-0000-00008C810000}"/>
    <cellStyle name="Normal 3 4 3 6 3 2" xfId="33188" xr:uid="{00000000-0005-0000-0000-00008D810000}"/>
    <cellStyle name="Normal 3 4 3 6 3 2 2" xfId="33189" xr:uid="{00000000-0005-0000-0000-00008E810000}"/>
    <cellStyle name="Normal 3 4 3 6 3 2 2 2" xfId="33190" xr:uid="{00000000-0005-0000-0000-00008F810000}"/>
    <cellStyle name="Normal 3 4 3 6 3 2 3" xfId="33191" xr:uid="{00000000-0005-0000-0000-000090810000}"/>
    <cellStyle name="Normal 3 4 3 6 3 3" xfId="33192" xr:uid="{00000000-0005-0000-0000-000091810000}"/>
    <cellStyle name="Normal 3 4 3 6 3 3 2" xfId="33193" xr:uid="{00000000-0005-0000-0000-000092810000}"/>
    <cellStyle name="Normal 3 4 3 6 3 4" xfId="33194" xr:uid="{00000000-0005-0000-0000-000093810000}"/>
    <cellStyle name="Normal 3 4 3 6 4" xfId="33195" xr:uid="{00000000-0005-0000-0000-000094810000}"/>
    <cellStyle name="Normal 3 4 3 6 4 2" xfId="33196" xr:uid="{00000000-0005-0000-0000-000095810000}"/>
    <cellStyle name="Normal 3 4 3 6 4 2 2" xfId="33197" xr:uid="{00000000-0005-0000-0000-000096810000}"/>
    <cellStyle name="Normal 3 4 3 6 4 2 2 2" xfId="33198" xr:uid="{00000000-0005-0000-0000-000097810000}"/>
    <cellStyle name="Normal 3 4 3 6 4 2 3" xfId="33199" xr:uid="{00000000-0005-0000-0000-000098810000}"/>
    <cellStyle name="Normal 3 4 3 6 4 3" xfId="33200" xr:uid="{00000000-0005-0000-0000-000099810000}"/>
    <cellStyle name="Normal 3 4 3 6 4 3 2" xfId="33201" xr:uid="{00000000-0005-0000-0000-00009A810000}"/>
    <cellStyle name="Normal 3 4 3 6 4 4" xfId="33202" xr:uid="{00000000-0005-0000-0000-00009B810000}"/>
    <cellStyle name="Normal 3 4 3 6 5" xfId="33203" xr:uid="{00000000-0005-0000-0000-00009C810000}"/>
    <cellStyle name="Normal 3 4 3 6 5 2" xfId="33204" xr:uid="{00000000-0005-0000-0000-00009D810000}"/>
    <cellStyle name="Normal 3 4 3 6 5 2 2" xfId="33205" xr:uid="{00000000-0005-0000-0000-00009E810000}"/>
    <cellStyle name="Normal 3 4 3 6 5 3" xfId="33206" xr:uid="{00000000-0005-0000-0000-00009F810000}"/>
    <cellStyle name="Normal 3 4 3 6 6" xfId="33207" xr:uid="{00000000-0005-0000-0000-0000A0810000}"/>
    <cellStyle name="Normal 3 4 3 6 6 2" xfId="33208" xr:uid="{00000000-0005-0000-0000-0000A1810000}"/>
    <cellStyle name="Normal 3 4 3 6 7" xfId="33209" xr:uid="{00000000-0005-0000-0000-0000A2810000}"/>
    <cellStyle name="Normal 3 4 3 6 7 2" xfId="33210" xr:uid="{00000000-0005-0000-0000-0000A3810000}"/>
    <cellStyle name="Normal 3 4 3 6 8" xfId="33211" xr:uid="{00000000-0005-0000-0000-0000A4810000}"/>
    <cellStyle name="Normal 3 4 3 7" xfId="33212" xr:uid="{00000000-0005-0000-0000-0000A5810000}"/>
    <cellStyle name="Normal 3 4 3 7 2" xfId="33213" xr:uid="{00000000-0005-0000-0000-0000A6810000}"/>
    <cellStyle name="Normal 3 4 3 7 2 2" xfId="33214" xr:uid="{00000000-0005-0000-0000-0000A7810000}"/>
    <cellStyle name="Normal 3 4 3 7 2 2 2" xfId="33215" xr:uid="{00000000-0005-0000-0000-0000A8810000}"/>
    <cellStyle name="Normal 3 4 3 7 2 2 2 2" xfId="33216" xr:uid="{00000000-0005-0000-0000-0000A9810000}"/>
    <cellStyle name="Normal 3 4 3 7 2 2 2 2 2" xfId="33217" xr:uid="{00000000-0005-0000-0000-0000AA810000}"/>
    <cellStyle name="Normal 3 4 3 7 2 2 2 3" xfId="33218" xr:uid="{00000000-0005-0000-0000-0000AB810000}"/>
    <cellStyle name="Normal 3 4 3 7 2 2 3" xfId="33219" xr:uid="{00000000-0005-0000-0000-0000AC810000}"/>
    <cellStyle name="Normal 3 4 3 7 2 2 3 2" xfId="33220" xr:uid="{00000000-0005-0000-0000-0000AD810000}"/>
    <cellStyle name="Normal 3 4 3 7 2 2 4" xfId="33221" xr:uid="{00000000-0005-0000-0000-0000AE810000}"/>
    <cellStyle name="Normal 3 4 3 7 2 3" xfId="33222" xr:uid="{00000000-0005-0000-0000-0000AF810000}"/>
    <cellStyle name="Normal 3 4 3 7 2 3 2" xfId="33223" xr:uid="{00000000-0005-0000-0000-0000B0810000}"/>
    <cellStyle name="Normal 3 4 3 7 2 3 2 2" xfId="33224" xr:uid="{00000000-0005-0000-0000-0000B1810000}"/>
    <cellStyle name="Normal 3 4 3 7 2 3 3" xfId="33225" xr:uid="{00000000-0005-0000-0000-0000B2810000}"/>
    <cellStyle name="Normal 3 4 3 7 2 4" xfId="33226" xr:uid="{00000000-0005-0000-0000-0000B3810000}"/>
    <cellStyle name="Normal 3 4 3 7 2 4 2" xfId="33227" xr:uid="{00000000-0005-0000-0000-0000B4810000}"/>
    <cellStyle name="Normal 3 4 3 7 2 5" xfId="33228" xr:uid="{00000000-0005-0000-0000-0000B5810000}"/>
    <cellStyle name="Normal 3 4 3 7 3" xfId="33229" xr:uid="{00000000-0005-0000-0000-0000B6810000}"/>
    <cellStyle name="Normal 3 4 3 7 3 2" xfId="33230" xr:uid="{00000000-0005-0000-0000-0000B7810000}"/>
    <cellStyle name="Normal 3 4 3 7 3 2 2" xfId="33231" xr:uid="{00000000-0005-0000-0000-0000B8810000}"/>
    <cellStyle name="Normal 3 4 3 7 3 2 2 2" xfId="33232" xr:uid="{00000000-0005-0000-0000-0000B9810000}"/>
    <cellStyle name="Normal 3 4 3 7 3 2 3" xfId="33233" xr:uid="{00000000-0005-0000-0000-0000BA810000}"/>
    <cellStyle name="Normal 3 4 3 7 3 3" xfId="33234" xr:uid="{00000000-0005-0000-0000-0000BB810000}"/>
    <cellStyle name="Normal 3 4 3 7 3 3 2" xfId="33235" xr:uid="{00000000-0005-0000-0000-0000BC810000}"/>
    <cellStyle name="Normal 3 4 3 7 3 4" xfId="33236" xr:uid="{00000000-0005-0000-0000-0000BD810000}"/>
    <cellStyle name="Normal 3 4 3 7 4" xfId="33237" xr:uid="{00000000-0005-0000-0000-0000BE810000}"/>
    <cellStyle name="Normal 3 4 3 7 4 2" xfId="33238" xr:uid="{00000000-0005-0000-0000-0000BF810000}"/>
    <cellStyle name="Normal 3 4 3 7 4 2 2" xfId="33239" xr:uid="{00000000-0005-0000-0000-0000C0810000}"/>
    <cellStyle name="Normal 3 4 3 7 4 3" xfId="33240" xr:uid="{00000000-0005-0000-0000-0000C1810000}"/>
    <cellStyle name="Normal 3 4 3 7 5" xfId="33241" xr:uid="{00000000-0005-0000-0000-0000C2810000}"/>
    <cellStyle name="Normal 3 4 3 7 5 2" xfId="33242" xr:uid="{00000000-0005-0000-0000-0000C3810000}"/>
    <cellStyle name="Normal 3 4 3 7 6" xfId="33243" xr:uid="{00000000-0005-0000-0000-0000C4810000}"/>
    <cellStyle name="Normal 3 4 3 8" xfId="33244" xr:uid="{00000000-0005-0000-0000-0000C5810000}"/>
    <cellStyle name="Normal 3 4 3 8 2" xfId="33245" xr:uid="{00000000-0005-0000-0000-0000C6810000}"/>
    <cellStyle name="Normal 3 4 3 8 2 2" xfId="33246" xr:uid="{00000000-0005-0000-0000-0000C7810000}"/>
    <cellStyle name="Normal 3 4 3 8 2 2 2" xfId="33247" xr:uid="{00000000-0005-0000-0000-0000C8810000}"/>
    <cellStyle name="Normal 3 4 3 8 2 2 2 2" xfId="33248" xr:uid="{00000000-0005-0000-0000-0000C9810000}"/>
    <cellStyle name="Normal 3 4 3 8 2 2 2 2 2" xfId="33249" xr:uid="{00000000-0005-0000-0000-0000CA810000}"/>
    <cellStyle name="Normal 3 4 3 8 2 2 2 3" xfId="33250" xr:uid="{00000000-0005-0000-0000-0000CB810000}"/>
    <cellStyle name="Normal 3 4 3 8 2 2 3" xfId="33251" xr:uid="{00000000-0005-0000-0000-0000CC810000}"/>
    <cellStyle name="Normal 3 4 3 8 2 2 3 2" xfId="33252" xr:uid="{00000000-0005-0000-0000-0000CD810000}"/>
    <cellStyle name="Normal 3 4 3 8 2 2 4" xfId="33253" xr:uid="{00000000-0005-0000-0000-0000CE810000}"/>
    <cellStyle name="Normal 3 4 3 8 2 3" xfId="33254" xr:uid="{00000000-0005-0000-0000-0000CF810000}"/>
    <cellStyle name="Normal 3 4 3 8 2 3 2" xfId="33255" xr:uid="{00000000-0005-0000-0000-0000D0810000}"/>
    <cellStyle name="Normal 3 4 3 8 2 3 2 2" xfId="33256" xr:uid="{00000000-0005-0000-0000-0000D1810000}"/>
    <cellStyle name="Normal 3 4 3 8 2 3 3" xfId="33257" xr:uid="{00000000-0005-0000-0000-0000D2810000}"/>
    <cellStyle name="Normal 3 4 3 8 2 4" xfId="33258" xr:uid="{00000000-0005-0000-0000-0000D3810000}"/>
    <cellStyle name="Normal 3 4 3 8 2 4 2" xfId="33259" xr:uid="{00000000-0005-0000-0000-0000D4810000}"/>
    <cellStyle name="Normal 3 4 3 8 2 5" xfId="33260" xr:uid="{00000000-0005-0000-0000-0000D5810000}"/>
    <cellStyle name="Normal 3 4 3 8 3" xfId="33261" xr:uid="{00000000-0005-0000-0000-0000D6810000}"/>
    <cellStyle name="Normal 3 4 3 8 3 2" xfId="33262" xr:uid="{00000000-0005-0000-0000-0000D7810000}"/>
    <cellStyle name="Normal 3 4 3 8 3 2 2" xfId="33263" xr:uid="{00000000-0005-0000-0000-0000D8810000}"/>
    <cellStyle name="Normal 3 4 3 8 3 2 2 2" xfId="33264" xr:uid="{00000000-0005-0000-0000-0000D9810000}"/>
    <cellStyle name="Normal 3 4 3 8 3 2 3" xfId="33265" xr:uid="{00000000-0005-0000-0000-0000DA810000}"/>
    <cellStyle name="Normal 3 4 3 8 3 3" xfId="33266" xr:uid="{00000000-0005-0000-0000-0000DB810000}"/>
    <cellStyle name="Normal 3 4 3 8 3 3 2" xfId="33267" xr:uid="{00000000-0005-0000-0000-0000DC810000}"/>
    <cellStyle name="Normal 3 4 3 8 3 4" xfId="33268" xr:uid="{00000000-0005-0000-0000-0000DD810000}"/>
    <cellStyle name="Normal 3 4 3 8 4" xfId="33269" xr:uid="{00000000-0005-0000-0000-0000DE810000}"/>
    <cellStyle name="Normal 3 4 3 8 4 2" xfId="33270" xr:uid="{00000000-0005-0000-0000-0000DF810000}"/>
    <cellStyle name="Normal 3 4 3 8 4 2 2" xfId="33271" xr:uid="{00000000-0005-0000-0000-0000E0810000}"/>
    <cellStyle name="Normal 3 4 3 8 4 3" xfId="33272" xr:uid="{00000000-0005-0000-0000-0000E1810000}"/>
    <cellStyle name="Normal 3 4 3 8 5" xfId="33273" xr:uid="{00000000-0005-0000-0000-0000E2810000}"/>
    <cellStyle name="Normal 3 4 3 8 5 2" xfId="33274" xr:uid="{00000000-0005-0000-0000-0000E3810000}"/>
    <cellStyle name="Normal 3 4 3 8 6" xfId="33275" xr:uid="{00000000-0005-0000-0000-0000E4810000}"/>
    <cellStyle name="Normal 3 4 3 9" xfId="33276" xr:uid="{00000000-0005-0000-0000-0000E5810000}"/>
    <cellStyle name="Normal 3 4 3 9 2" xfId="33277" xr:uid="{00000000-0005-0000-0000-0000E6810000}"/>
    <cellStyle name="Normal 3 4 3 9 2 2" xfId="33278" xr:uid="{00000000-0005-0000-0000-0000E7810000}"/>
    <cellStyle name="Normal 3 4 3 9 2 2 2" xfId="33279" xr:uid="{00000000-0005-0000-0000-0000E8810000}"/>
    <cellStyle name="Normal 3 4 3 9 2 2 2 2" xfId="33280" xr:uid="{00000000-0005-0000-0000-0000E9810000}"/>
    <cellStyle name="Normal 3 4 3 9 2 2 3" xfId="33281" xr:uid="{00000000-0005-0000-0000-0000EA810000}"/>
    <cellStyle name="Normal 3 4 3 9 2 3" xfId="33282" xr:uid="{00000000-0005-0000-0000-0000EB810000}"/>
    <cellStyle name="Normal 3 4 3 9 2 3 2" xfId="33283" xr:uid="{00000000-0005-0000-0000-0000EC810000}"/>
    <cellStyle name="Normal 3 4 3 9 2 4" xfId="33284" xr:uid="{00000000-0005-0000-0000-0000ED810000}"/>
    <cellStyle name="Normal 3 4 3 9 3" xfId="33285" xr:uid="{00000000-0005-0000-0000-0000EE810000}"/>
    <cellStyle name="Normal 3 4 3 9 3 2" xfId="33286" xr:uid="{00000000-0005-0000-0000-0000EF810000}"/>
    <cellStyle name="Normal 3 4 3 9 3 2 2" xfId="33287" xr:uid="{00000000-0005-0000-0000-0000F0810000}"/>
    <cellStyle name="Normal 3 4 3 9 3 3" xfId="33288" xr:uid="{00000000-0005-0000-0000-0000F1810000}"/>
    <cellStyle name="Normal 3 4 3 9 4" xfId="33289" xr:uid="{00000000-0005-0000-0000-0000F2810000}"/>
    <cellStyle name="Normal 3 4 3 9 4 2" xfId="33290" xr:uid="{00000000-0005-0000-0000-0000F3810000}"/>
    <cellStyle name="Normal 3 4 3 9 5" xfId="33291" xr:uid="{00000000-0005-0000-0000-0000F4810000}"/>
    <cellStyle name="Normal 3 4 3_T-straight with PEDs adjustor" xfId="33292" xr:uid="{00000000-0005-0000-0000-0000F5810000}"/>
    <cellStyle name="Normal 3 4 4" xfId="33293" xr:uid="{00000000-0005-0000-0000-0000F6810000}"/>
    <cellStyle name="Normal 3 4 4 10" xfId="33294" xr:uid="{00000000-0005-0000-0000-0000F7810000}"/>
    <cellStyle name="Normal 3 4 4 11" xfId="33295" xr:uid="{00000000-0005-0000-0000-0000F8810000}"/>
    <cellStyle name="Normal 3 4 4 2" xfId="33296" xr:uid="{00000000-0005-0000-0000-0000F9810000}"/>
    <cellStyle name="Normal 3 4 4 2 10" xfId="33297" xr:uid="{00000000-0005-0000-0000-0000FA810000}"/>
    <cellStyle name="Normal 3 4 4 2 2" xfId="33298" xr:uid="{00000000-0005-0000-0000-0000FB810000}"/>
    <cellStyle name="Normal 3 4 4 2 2 2" xfId="33299" xr:uid="{00000000-0005-0000-0000-0000FC810000}"/>
    <cellStyle name="Normal 3 4 4 2 2 2 2" xfId="33300" xr:uid="{00000000-0005-0000-0000-0000FD810000}"/>
    <cellStyle name="Normal 3 4 4 2 2 2 2 2" xfId="33301" xr:uid="{00000000-0005-0000-0000-0000FE810000}"/>
    <cellStyle name="Normal 3 4 4 2 2 2 2 2 2" xfId="33302" xr:uid="{00000000-0005-0000-0000-0000FF810000}"/>
    <cellStyle name="Normal 3 4 4 2 2 2 2 2 2 2" xfId="33303" xr:uid="{00000000-0005-0000-0000-000000820000}"/>
    <cellStyle name="Normal 3 4 4 2 2 2 2 2 3" xfId="33304" xr:uid="{00000000-0005-0000-0000-000001820000}"/>
    <cellStyle name="Normal 3 4 4 2 2 2 2 3" xfId="33305" xr:uid="{00000000-0005-0000-0000-000002820000}"/>
    <cellStyle name="Normal 3 4 4 2 2 2 2 3 2" xfId="33306" xr:uid="{00000000-0005-0000-0000-000003820000}"/>
    <cellStyle name="Normal 3 4 4 2 2 2 2 4" xfId="33307" xr:uid="{00000000-0005-0000-0000-000004820000}"/>
    <cellStyle name="Normal 3 4 4 2 2 2 3" xfId="33308" xr:uid="{00000000-0005-0000-0000-000005820000}"/>
    <cellStyle name="Normal 3 4 4 2 2 2 3 2" xfId="33309" xr:uid="{00000000-0005-0000-0000-000006820000}"/>
    <cellStyle name="Normal 3 4 4 2 2 2 3 2 2" xfId="33310" xr:uid="{00000000-0005-0000-0000-000007820000}"/>
    <cellStyle name="Normal 3 4 4 2 2 2 3 3" xfId="33311" xr:uid="{00000000-0005-0000-0000-000008820000}"/>
    <cellStyle name="Normal 3 4 4 2 2 2 4" xfId="33312" xr:uid="{00000000-0005-0000-0000-000009820000}"/>
    <cellStyle name="Normal 3 4 4 2 2 2 4 2" xfId="33313" xr:uid="{00000000-0005-0000-0000-00000A820000}"/>
    <cellStyle name="Normal 3 4 4 2 2 2 5" xfId="33314" xr:uid="{00000000-0005-0000-0000-00000B820000}"/>
    <cellStyle name="Normal 3 4 4 2 2 3" xfId="33315" xr:uid="{00000000-0005-0000-0000-00000C820000}"/>
    <cellStyle name="Normal 3 4 4 2 2 3 2" xfId="33316" xr:uid="{00000000-0005-0000-0000-00000D820000}"/>
    <cellStyle name="Normal 3 4 4 2 2 3 2 2" xfId="33317" xr:uid="{00000000-0005-0000-0000-00000E820000}"/>
    <cellStyle name="Normal 3 4 4 2 2 3 2 2 2" xfId="33318" xr:uid="{00000000-0005-0000-0000-00000F820000}"/>
    <cellStyle name="Normal 3 4 4 2 2 3 2 3" xfId="33319" xr:uid="{00000000-0005-0000-0000-000010820000}"/>
    <cellStyle name="Normal 3 4 4 2 2 3 3" xfId="33320" xr:uid="{00000000-0005-0000-0000-000011820000}"/>
    <cellStyle name="Normal 3 4 4 2 2 3 3 2" xfId="33321" xr:uid="{00000000-0005-0000-0000-000012820000}"/>
    <cellStyle name="Normal 3 4 4 2 2 3 4" xfId="33322" xr:uid="{00000000-0005-0000-0000-000013820000}"/>
    <cellStyle name="Normal 3 4 4 2 2 4" xfId="33323" xr:uid="{00000000-0005-0000-0000-000014820000}"/>
    <cellStyle name="Normal 3 4 4 2 2 4 2" xfId="33324" xr:uid="{00000000-0005-0000-0000-000015820000}"/>
    <cellStyle name="Normal 3 4 4 2 2 4 2 2" xfId="33325" xr:uid="{00000000-0005-0000-0000-000016820000}"/>
    <cellStyle name="Normal 3 4 4 2 2 4 2 2 2" xfId="33326" xr:uid="{00000000-0005-0000-0000-000017820000}"/>
    <cellStyle name="Normal 3 4 4 2 2 4 2 3" xfId="33327" xr:uid="{00000000-0005-0000-0000-000018820000}"/>
    <cellStyle name="Normal 3 4 4 2 2 4 3" xfId="33328" xr:uid="{00000000-0005-0000-0000-000019820000}"/>
    <cellStyle name="Normal 3 4 4 2 2 4 3 2" xfId="33329" xr:uid="{00000000-0005-0000-0000-00001A820000}"/>
    <cellStyle name="Normal 3 4 4 2 2 4 4" xfId="33330" xr:uid="{00000000-0005-0000-0000-00001B820000}"/>
    <cellStyle name="Normal 3 4 4 2 2 5" xfId="33331" xr:uid="{00000000-0005-0000-0000-00001C820000}"/>
    <cellStyle name="Normal 3 4 4 2 2 5 2" xfId="33332" xr:uid="{00000000-0005-0000-0000-00001D820000}"/>
    <cellStyle name="Normal 3 4 4 2 2 5 2 2" xfId="33333" xr:uid="{00000000-0005-0000-0000-00001E820000}"/>
    <cellStyle name="Normal 3 4 4 2 2 5 3" xfId="33334" xr:uid="{00000000-0005-0000-0000-00001F820000}"/>
    <cellStyle name="Normal 3 4 4 2 2 6" xfId="33335" xr:uid="{00000000-0005-0000-0000-000020820000}"/>
    <cellStyle name="Normal 3 4 4 2 2 6 2" xfId="33336" xr:uid="{00000000-0005-0000-0000-000021820000}"/>
    <cellStyle name="Normal 3 4 4 2 2 7" xfId="33337" xr:uid="{00000000-0005-0000-0000-000022820000}"/>
    <cellStyle name="Normal 3 4 4 2 2 7 2" xfId="33338" xr:uid="{00000000-0005-0000-0000-000023820000}"/>
    <cellStyle name="Normal 3 4 4 2 2 8" xfId="33339" xr:uid="{00000000-0005-0000-0000-000024820000}"/>
    <cellStyle name="Normal 3 4 4 2 3" xfId="33340" xr:uid="{00000000-0005-0000-0000-000025820000}"/>
    <cellStyle name="Normal 3 4 4 2 3 2" xfId="33341" xr:uid="{00000000-0005-0000-0000-000026820000}"/>
    <cellStyle name="Normal 3 4 4 2 3 2 2" xfId="33342" xr:uid="{00000000-0005-0000-0000-000027820000}"/>
    <cellStyle name="Normal 3 4 4 2 3 2 2 2" xfId="33343" xr:uid="{00000000-0005-0000-0000-000028820000}"/>
    <cellStyle name="Normal 3 4 4 2 3 2 2 2 2" xfId="33344" xr:uid="{00000000-0005-0000-0000-000029820000}"/>
    <cellStyle name="Normal 3 4 4 2 3 2 2 3" xfId="33345" xr:uid="{00000000-0005-0000-0000-00002A820000}"/>
    <cellStyle name="Normal 3 4 4 2 3 2 3" xfId="33346" xr:uid="{00000000-0005-0000-0000-00002B820000}"/>
    <cellStyle name="Normal 3 4 4 2 3 2 3 2" xfId="33347" xr:uid="{00000000-0005-0000-0000-00002C820000}"/>
    <cellStyle name="Normal 3 4 4 2 3 2 4" xfId="33348" xr:uid="{00000000-0005-0000-0000-00002D820000}"/>
    <cellStyle name="Normal 3 4 4 2 3 3" xfId="33349" xr:uid="{00000000-0005-0000-0000-00002E820000}"/>
    <cellStyle name="Normal 3 4 4 2 3 3 2" xfId="33350" xr:uid="{00000000-0005-0000-0000-00002F820000}"/>
    <cellStyle name="Normal 3 4 4 2 3 3 2 2" xfId="33351" xr:uid="{00000000-0005-0000-0000-000030820000}"/>
    <cellStyle name="Normal 3 4 4 2 3 3 3" xfId="33352" xr:uid="{00000000-0005-0000-0000-000031820000}"/>
    <cellStyle name="Normal 3 4 4 2 3 4" xfId="33353" xr:uid="{00000000-0005-0000-0000-000032820000}"/>
    <cellStyle name="Normal 3 4 4 2 3 4 2" xfId="33354" xr:uid="{00000000-0005-0000-0000-000033820000}"/>
    <cellStyle name="Normal 3 4 4 2 3 5" xfId="33355" xr:uid="{00000000-0005-0000-0000-000034820000}"/>
    <cellStyle name="Normal 3 4 4 2 4" xfId="33356" xr:uid="{00000000-0005-0000-0000-000035820000}"/>
    <cellStyle name="Normal 3 4 4 2 4 2" xfId="33357" xr:uid="{00000000-0005-0000-0000-000036820000}"/>
    <cellStyle name="Normal 3 4 4 2 4 2 2" xfId="33358" xr:uid="{00000000-0005-0000-0000-000037820000}"/>
    <cellStyle name="Normal 3 4 4 2 4 2 2 2" xfId="33359" xr:uid="{00000000-0005-0000-0000-000038820000}"/>
    <cellStyle name="Normal 3 4 4 2 4 2 3" xfId="33360" xr:uid="{00000000-0005-0000-0000-000039820000}"/>
    <cellStyle name="Normal 3 4 4 2 4 3" xfId="33361" xr:uid="{00000000-0005-0000-0000-00003A820000}"/>
    <cellStyle name="Normal 3 4 4 2 4 3 2" xfId="33362" xr:uid="{00000000-0005-0000-0000-00003B820000}"/>
    <cellStyle name="Normal 3 4 4 2 4 4" xfId="33363" xr:uid="{00000000-0005-0000-0000-00003C820000}"/>
    <cellStyle name="Normal 3 4 4 2 5" xfId="33364" xr:uid="{00000000-0005-0000-0000-00003D820000}"/>
    <cellStyle name="Normal 3 4 4 2 5 2" xfId="33365" xr:uid="{00000000-0005-0000-0000-00003E820000}"/>
    <cellStyle name="Normal 3 4 4 2 5 2 2" xfId="33366" xr:uid="{00000000-0005-0000-0000-00003F820000}"/>
    <cellStyle name="Normal 3 4 4 2 5 2 2 2" xfId="33367" xr:uid="{00000000-0005-0000-0000-000040820000}"/>
    <cellStyle name="Normal 3 4 4 2 5 2 3" xfId="33368" xr:uid="{00000000-0005-0000-0000-000041820000}"/>
    <cellStyle name="Normal 3 4 4 2 5 3" xfId="33369" xr:uid="{00000000-0005-0000-0000-000042820000}"/>
    <cellStyle name="Normal 3 4 4 2 5 3 2" xfId="33370" xr:uid="{00000000-0005-0000-0000-000043820000}"/>
    <cellStyle name="Normal 3 4 4 2 5 4" xfId="33371" xr:uid="{00000000-0005-0000-0000-000044820000}"/>
    <cellStyle name="Normal 3 4 4 2 6" xfId="33372" xr:uid="{00000000-0005-0000-0000-000045820000}"/>
    <cellStyle name="Normal 3 4 4 2 6 2" xfId="33373" xr:uid="{00000000-0005-0000-0000-000046820000}"/>
    <cellStyle name="Normal 3 4 4 2 6 2 2" xfId="33374" xr:uid="{00000000-0005-0000-0000-000047820000}"/>
    <cellStyle name="Normal 3 4 4 2 6 3" xfId="33375" xr:uid="{00000000-0005-0000-0000-000048820000}"/>
    <cellStyle name="Normal 3 4 4 2 7" xfId="33376" xr:uid="{00000000-0005-0000-0000-000049820000}"/>
    <cellStyle name="Normal 3 4 4 2 7 2" xfId="33377" xr:uid="{00000000-0005-0000-0000-00004A820000}"/>
    <cellStyle name="Normal 3 4 4 2 8" xfId="33378" xr:uid="{00000000-0005-0000-0000-00004B820000}"/>
    <cellStyle name="Normal 3 4 4 2 8 2" xfId="33379" xr:uid="{00000000-0005-0000-0000-00004C820000}"/>
    <cellStyle name="Normal 3 4 4 2 9" xfId="33380" xr:uid="{00000000-0005-0000-0000-00004D820000}"/>
    <cellStyle name="Normal 3 4 4 3" xfId="33381" xr:uid="{00000000-0005-0000-0000-00004E820000}"/>
    <cellStyle name="Normal 3 4 4 3 2" xfId="33382" xr:uid="{00000000-0005-0000-0000-00004F820000}"/>
    <cellStyle name="Normal 3 4 4 3 2 2" xfId="33383" xr:uid="{00000000-0005-0000-0000-000050820000}"/>
    <cellStyle name="Normal 3 4 4 3 2 2 2" xfId="33384" xr:uid="{00000000-0005-0000-0000-000051820000}"/>
    <cellStyle name="Normal 3 4 4 3 2 2 2 2" xfId="33385" xr:uid="{00000000-0005-0000-0000-000052820000}"/>
    <cellStyle name="Normal 3 4 4 3 2 2 2 2 2" xfId="33386" xr:uid="{00000000-0005-0000-0000-000053820000}"/>
    <cellStyle name="Normal 3 4 4 3 2 2 2 3" xfId="33387" xr:uid="{00000000-0005-0000-0000-000054820000}"/>
    <cellStyle name="Normal 3 4 4 3 2 2 3" xfId="33388" xr:uid="{00000000-0005-0000-0000-000055820000}"/>
    <cellStyle name="Normal 3 4 4 3 2 2 3 2" xfId="33389" xr:uid="{00000000-0005-0000-0000-000056820000}"/>
    <cellStyle name="Normal 3 4 4 3 2 2 4" xfId="33390" xr:uid="{00000000-0005-0000-0000-000057820000}"/>
    <cellStyle name="Normal 3 4 4 3 2 3" xfId="33391" xr:uid="{00000000-0005-0000-0000-000058820000}"/>
    <cellStyle name="Normal 3 4 4 3 2 3 2" xfId="33392" xr:uid="{00000000-0005-0000-0000-000059820000}"/>
    <cellStyle name="Normal 3 4 4 3 2 3 2 2" xfId="33393" xr:uid="{00000000-0005-0000-0000-00005A820000}"/>
    <cellStyle name="Normal 3 4 4 3 2 3 3" xfId="33394" xr:uid="{00000000-0005-0000-0000-00005B820000}"/>
    <cellStyle name="Normal 3 4 4 3 2 4" xfId="33395" xr:uid="{00000000-0005-0000-0000-00005C820000}"/>
    <cellStyle name="Normal 3 4 4 3 2 4 2" xfId="33396" xr:uid="{00000000-0005-0000-0000-00005D820000}"/>
    <cellStyle name="Normal 3 4 4 3 2 5" xfId="33397" xr:uid="{00000000-0005-0000-0000-00005E820000}"/>
    <cellStyle name="Normal 3 4 4 3 3" xfId="33398" xr:uid="{00000000-0005-0000-0000-00005F820000}"/>
    <cellStyle name="Normal 3 4 4 3 3 2" xfId="33399" xr:uid="{00000000-0005-0000-0000-000060820000}"/>
    <cellStyle name="Normal 3 4 4 3 3 2 2" xfId="33400" xr:uid="{00000000-0005-0000-0000-000061820000}"/>
    <cellStyle name="Normal 3 4 4 3 3 2 2 2" xfId="33401" xr:uid="{00000000-0005-0000-0000-000062820000}"/>
    <cellStyle name="Normal 3 4 4 3 3 2 3" xfId="33402" xr:uid="{00000000-0005-0000-0000-000063820000}"/>
    <cellStyle name="Normal 3 4 4 3 3 3" xfId="33403" xr:uid="{00000000-0005-0000-0000-000064820000}"/>
    <cellStyle name="Normal 3 4 4 3 3 3 2" xfId="33404" xr:uid="{00000000-0005-0000-0000-000065820000}"/>
    <cellStyle name="Normal 3 4 4 3 3 4" xfId="33405" xr:uid="{00000000-0005-0000-0000-000066820000}"/>
    <cellStyle name="Normal 3 4 4 3 4" xfId="33406" xr:uid="{00000000-0005-0000-0000-000067820000}"/>
    <cellStyle name="Normal 3 4 4 3 4 2" xfId="33407" xr:uid="{00000000-0005-0000-0000-000068820000}"/>
    <cellStyle name="Normal 3 4 4 3 4 2 2" xfId="33408" xr:uid="{00000000-0005-0000-0000-000069820000}"/>
    <cellStyle name="Normal 3 4 4 3 4 2 2 2" xfId="33409" xr:uid="{00000000-0005-0000-0000-00006A820000}"/>
    <cellStyle name="Normal 3 4 4 3 4 2 3" xfId="33410" xr:uid="{00000000-0005-0000-0000-00006B820000}"/>
    <cellStyle name="Normal 3 4 4 3 4 3" xfId="33411" xr:uid="{00000000-0005-0000-0000-00006C820000}"/>
    <cellStyle name="Normal 3 4 4 3 4 3 2" xfId="33412" xr:uid="{00000000-0005-0000-0000-00006D820000}"/>
    <cellStyle name="Normal 3 4 4 3 4 4" xfId="33413" xr:uid="{00000000-0005-0000-0000-00006E820000}"/>
    <cellStyle name="Normal 3 4 4 3 5" xfId="33414" xr:uid="{00000000-0005-0000-0000-00006F820000}"/>
    <cellStyle name="Normal 3 4 4 3 5 2" xfId="33415" xr:uid="{00000000-0005-0000-0000-000070820000}"/>
    <cellStyle name="Normal 3 4 4 3 5 2 2" xfId="33416" xr:uid="{00000000-0005-0000-0000-000071820000}"/>
    <cellStyle name="Normal 3 4 4 3 5 3" xfId="33417" xr:uid="{00000000-0005-0000-0000-000072820000}"/>
    <cellStyle name="Normal 3 4 4 3 6" xfId="33418" xr:uid="{00000000-0005-0000-0000-000073820000}"/>
    <cellStyle name="Normal 3 4 4 3 6 2" xfId="33419" xr:uid="{00000000-0005-0000-0000-000074820000}"/>
    <cellStyle name="Normal 3 4 4 3 7" xfId="33420" xr:uid="{00000000-0005-0000-0000-000075820000}"/>
    <cellStyle name="Normal 3 4 4 3 7 2" xfId="33421" xr:uid="{00000000-0005-0000-0000-000076820000}"/>
    <cellStyle name="Normal 3 4 4 3 8" xfId="33422" xr:uid="{00000000-0005-0000-0000-000077820000}"/>
    <cellStyle name="Normal 3 4 4 4" xfId="33423" xr:uid="{00000000-0005-0000-0000-000078820000}"/>
    <cellStyle name="Normal 3 4 4 4 2" xfId="33424" xr:uid="{00000000-0005-0000-0000-000079820000}"/>
    <cellStyle name="Normal 3 4 4 4 2 2" xfId="33425" xr:uid="{00000000-0005-0000-0000-00007A820000}"/>
    <cellStyle name="Normal 3 4 4 4 2 2 2" xfId="33426" xr:uid="{00000000-0005-0000-0000-00007B820000}"/>
    <cellStyle name="Normal 3 4 4 4 2 2 2 2" xfId="33427" xr:uid="{00000000-0005-0000-0000-00007C820000}"/>
    <cellStyle name="Normal 3 4 4 4 2 2 3" xfId="33428" xr:uid="{00000000-0005-0000-0000-00007D820000}"/>
    <cellStyle name="Normal 3 4 4 4 2 3" xfId="33429" xr:uid="{00000000-0005-0000-0000-00007E820000}"/>
    <cellStyle name="Normal 3 4 4 4 2 3 2" xfId="33430" xr:uid="{00000000-0005-0000-0000-00007F820000}"/>
    <cellStyle name="Normal 3 4 4 4 2 4" xfId="33431" xr:uid="{00000000-0005-0000-0000-000080820000}"/>
    <cellStyle name="Normal 3 4 4 4 3" xfId="33432" xr:uid="{00000000-0005-0000-0000-000081820000}"/>
    <cellStyle name="Normal 3 4 4 4 3 2" xfId="33433" xr:uid="{00000000-0005-0000-0000-000082820000}"/>
    <cellStyle name="Normal 3 4 4 4 3 2 2" xfId="33434" xr:uid="{00000000-0005-0000-0000-000083820000}"/>
    <cellStyle name="Normal 3 4 4 4 3 3" xfId="33435" xr:uid="{00000000-0005-0000-0000-000084820000}"/>
    <cellStyle name="Normal 3 4 4 4 4" xfId="33436" xr:uid="{00000000-0005-0000-0000-000085820000}"/>
    <cellStyle name="Normal 3 4 4 4 4 2" xfId="33437" xr:uid="{00000000-0005-0000-0000-000086820000}"/>
    <cellStyle name="Normal 3 4 4 4 5" xfId="33438" xr:uid="{00000000-0005-0000-0000-000087820000}"/>
    <cellStyle name="Normal 3 4 4 5" xfId="33439" xr:uid="{00000000-0005-0000-0000-000088820000}"/>
    <cellStyle name="Normal 3 4 4 5 2" xfId="33440" xr:uid="{00000000-0005-0000-0000-000089820000}"/>
    <cellStyle name="Normal 3 4 4 5 2 2" xfId="33441" xr:uid="{00000000-0005-0000-0000-00008A820000}"/>
    <cellStyle name="Normal 3 4 4 5 2 2 2" xfId="33442" xr:uid="{00000000-0005-0000-0000-00008B820000}"/>
    <cellStyle name="Normal 3 4 4 5 2 3" xfId="33443" xr:uid="{00000000-0005-0000-0000-00008C820000}"/>
    <cellStyle name="Normal 3 4 4 5 3" xfId="33444" xr:uid="{00000000-0005-0000-0000-00008D820000}"/>
    <cellStyle name="Normal 3 4 4 5 3 2" xfId="33445" xr:uid="{00000000-0005-0000-0000-00008E820000}"/>
    <cellStyle name="Normal 3 4 4 5 4" xfId="33446" xr:uid="{00000000-0005-0000-0000-00008F820000}"/>
    <cellStyle name="Normal 3 4 4 6" xfId="33447" xr:uid="{00000000-0005-0000-0000-000090820000}"/>
    <cellStyle name="Normal 3 4 4 6 2" xfId="33448" xr:uid="{00000000-0005-0000-0000-000091820000}"/>
    <cellStyle name="Normal 3 4 4 6 2 2" xfId="33449" xr:uid="{00000000-0005-0000-0000-000092820000}"/>
    <cellStyle name="Normal 3 4 4 6 2 2 2" xfId="33450" xr:uid="{00000000-0005-0000-0000-000093820000}"/>
    <cellStyle name="Normal 3 4 4 6 2 3" xfId="33451" xr:uid="{00000000-0005-0000-0000-000094820000}"/>
    <cellStyle name="Normal 3 4 4 6 3" xfId="33452" xr:uid="{00000000-0005-0000-0000-000095820000}"/>
    <cellStyle name="Normal 3 4 4 6 3 2" xfId="33453" xr:uid="{00000000-0005-0000-0000-000096820000}"/>
    <cellStyle name="Normal 3 4 4 6 4" xfId="33454" xr:uid="{00000000-0005-0000-0000-000097820000}"/>
    <cellStyle name="Normal 3 4 4 7" xfId="33455" xr:uid="{00000000-0005-0000-0000-000098820000}"/>
    <cellStyle name="Normal 3 4 4 7 2" xfId="33456" xr:uid="{00000000-0005-0000-0000-000099820000}"/>
    <cellStyle name="Normal 3 4 4 7 2 2" xfId="33457" xr:uid="{00000000-0005-0000-0000-00009A820000}"/>
    <cellStyle name="Normal 3 4 4 7 3" xfId="33458" xr:uid="{00000000-0005-0000-0000-00009B820000}"/>
    <cellStyle name="Normal 3 4 4 8" xfId="33459" xr:uid="{00000000-0005-0000-0000-00009C820000}"/>
    <cellStyle name="Normal 3 4 4 8 2" xfId="33460" xr:uid="{00000000-0005-0000-0000-00009D820000}"/>
    <cellStyle name="Normal 3 4 4 9" xfId="33461" xr:uid="{00000000-0005-0000-0000-00009E820000}"/>
    <cellStyle name="Normal 3 4 4 9 2" xfId="33462" xr:uid="{00000000-0005-0000-0000-00009F820000}"/>
    <cellStyle name="Normal 3 4 5" xfId="33463" xr:uid="{00000000-0005-0000-0000-0000A0820000}"/>
    <cellStyle name="Normal 3 4 5 10" xfId="33464" xr:uid="{00000000-0005-0000-0000-0000A1820000}"/>
    <cellStyle name="Normal 3 4 5 11" xfId="33465" xr:uid="{00000000-0005-0000-0000-0000A2820000}"/>
    <cellStyle name="Normal 3 4 5 2" xfId="33466" xr:uid="{00000000-0005-0000-0000-0000A3820000}"/>
    <cellStyle name="Normal 3 4 5 2 10" xfId="33467" xr:uid="{00000000-0005-0000-0000-0000A4820000}"/>
    <cellStyle name="Normal 3 4 5 2 2" xfId="33468" xr:uid="{00000000-0005-0000-0000-0000A5820000}"/>
    <cellStyle name="Normal 3 4 5 2 2 2" xfId="33469" xr:uid="{00000000-0005-0000-0000-0000A6820000}"/>
    <cellStyle name="Normal 3 4 5 2 2 2 2" xfId="33470" xr:uid="{00000000-0005-0000-0000-0000A7820000}"/>
    <cellStyle name="Normal 3 4 5 2 2 2 2 2" xfId="33471" xr:uid="{00000000-0005-0000-0000-0000A8820000}"/>
    <cellStyle name="Normal 3 4 5 2 2 2 2 2 2" xfId="33472" xr:uid="{00000000-0005-0000-0000-0000A9820000}"/>
    <cellStyle name="Normal 3 4 5 2 2 2 2 2 2 2" xfId="33473" xr:uid="{00000000-0005-0000-0000-0000AA820000}"/>
    <cellStyle name="Normal 3 4 5 2 2 2 2 2 3" xfId="33474" xr:uid="{00000000-0005-0000-0000-0000AB820000}"/>
    <cellStyle name="Normal 3 4 5 2 2 2 2 3" xfId="33475" xr:uid="{00000000-0005-0000-0000-0000AC820000}"/>
    <cellStyle name="Normal 3 4 5 2 2 2 2 3 2" xfId="33476" xr:uid="{00000000-0005-0000-0000-0000AD820000}"/>
    <cellStyle name="Normal 3 4 5 2 2 2 2 4" xfId="33477" xr:uid="{00000000-0005-0000-0000-0000AE820000}"/>
    <cellStyle name="Normal 3 4 5 2 2 2 3" xfId="33478" xr:uid="{00000000-0005-0000-0000-0000AF820000}"/>
    <cellStyle name="Normal 3 4 5 2 2 2 3 2" xfId="33479" xr:uid="{00000000-0005-0000-0000-0000B0820000}"/>
    <cellStyle name="Normal 3 4 5 2 2 2 3 2 2" xfId="33480" xr:uid="{00000000-0005-0000-0000-0000B1820000}"/>
    <cellStyle name="Normal 3 4 5 2 2 2 3 3" xfId="33481" xr:uid="{00000000-0005-0000-0000-0000B2820000}"/>
    <cellStyle name="Normal 3 4 5 2 2 2 4" xfId="33482" xr:uid="{00000000-0005-0000-0000-0000B3820000}"/>
    <cellStyle name="Normal 3 4 5 2 2 2 4 2" xfId="33483" xr:uid="{00000000-0005-0000-0000-0000B4820000}"/>
    <cellStyle name="Normal 3 4 5 2 2 2 5" xfId="33484" xr:uid="{00000000-0005-0000-0000-0000B5820000}"/>
    <cellStyle name="Normal 3 4 5 2 2 3" xfId="33485" xr:uid="{00000000-0005-0000-0000-0000B6820000}"/>
    <cellStyle name="Normal 3 4 5 2 2 3 2" xfId="33486" xr:uid="{00000000-0005-0000-0000-0000B7820000}"/>
    <cellStyle name="Normal 3 4 5 2 2 3 2 2" xfId="33487" xr:uid="{00000000-0005-0000-0000-0000B8820000}"/>
    <cellStyle name="Normal 3 4 5 2 2 3 2 2 2" xfId="33488" xr:uid="{00000000-0005-0000-0000-0000B9820000}"/>
    <cellStyle name="Normal 3 4 5 2 2 3 2 3" xfId="33489" xr:uid="{00000000-0005-0000-0000-0000BA820000}"/>
    <cellStyle name="Normal 3 4 5 2 2 3 3" xfId="33490" xr:uid="{00000000-0005-0000-0000-0000BB820000}"/>
    <cellStyle name="Normal 3 4 5 2 2 3 3 2" xfId="33491" xr:uid="{00000000-0005-0000-0000-0000BC820000}"/>
    <cellStyle name="Normal 3 4 5 2 2 3 4" xfId="33492" xr:uid="{00000000-0005-0000-0000-0000BD820000}"/>
    <cellStyle name="Normal 3 4 5 2 2 4" xfId="33493" xr:uid="{00000000-0005-0000-0000-0000BE820000}"/>
    <cellStyle name="Normal 3 4 5 2 2 4 2" xfId="33494" xr:uid="{00000000-0005-0000-0000-0000BF820000}"/>
    <cellStyle name="Normal 3 4 5 2 2 4 2 2" xfId="33495" xr:uid="{00000000-0005-0000-0000-0000C0820000}"/>
    <cellStyle name="Normal 3 4 5 2 2 4 2 2 2" xfId="33496" xr:uid="{00000000-0005-0000-0000-0000C1820000}"/>
    <cellStyle name="Normal 3 4 5 2 2 4 2 3" xfId="33497" xr:uid="{00000000-0005-0000-0000-0000C2820000}"/>
    <cellStyle name="Normal 3 4 5 2 2 4 3" xfId="33498" xr:uid="{00000000-0005-0000-0000-0000C3820000}"/>
    <cellStyle name="Normal 3 4 5 2 2 4 3 2" xfId="33499" xr:uid="{00000000-0005-0000-0000-0000C4820000}"/>
    <cellStyle name="Normal 3 4 5 2 2 4 4" xfId="33500" xr:uid="{00000000-0005-0000-0000-0000C5820000}"/>
    <cellStyle name="Normal 3 4 5 2 2 5" xfId="33501" xr:uid="{00000000-0005-0000-0000-0000C6820000}"/>
    <cellStyle name="Normal 3 4 5 2 2 5 2" xfId="33502" xr:uid="{00000000-0005-0000-0000-0000C7820000}"/>
    <cellStyle name="Normal 3 4 5 2 2 5 2 2" xfId="33503" xr:uid="{00000000-0005-0000-0000-0000C8820000}"/>
    <cellStyle name="Normal 3 4 5 2 2 5 3" xfId="33504" xr:uid="{00000000-0005-0000-0000-0000C9820000}"/>
    <cellStyle name="Normal 3 4 5 2 2 6" xfId="33505" xr:uid="{00000000-0005-0000-0000-0000CA820000}"/>
    <cellStyle name="Normal 3 4 5 2 2 6 2" xfId="33506" xr:uid="{00000000-0005-0000-0000-0000CB820000}"/>
    <cellStyle name="Normal 3 4 5 2 2 7" xfId="33507" xr:uid="{00000000-0005-0000-0000-0000CC820000}"/>
    <cellStyle name="Normal 3 4 5 2 2 7 2" xfId="33508" xr:uid="{00000000-0005-0000-0000-0000CD820000}"/>
    <cellStyle name="Normal 3 4 5 2 2 8" xfId="33509" xr:uid="{00000000-0005-0000-0000-0000CE820000}"/>
    <cellStyle name="Normal 3 4 5 2 3" xfId="33510" xr:uid="{00000000-0005-0000-0000-0000CF820000}"/>
    <cellStyle name="Normal 3 4 5 2 3 2" xfId="33511" xr:uid="{00000000-0005-0000-0000-0000D0820000}"/>
    <cellStyle name="Normal 3 4 5 2 3 2 2" xfId="33512" xr:uid="{00000000-0005-0000-0000-0000D1820000}"/>
    <cellStyle name="Normal 3 4 5 2 3 2 2 2" xfId="33513" xr:uid="{00000000-0005-0000-0000-0000D2820000}"/>
    <cellStyle name="Normal 3 4 5 2 3 2 2 2 2" xfId="33514" xr:uid="{00000000-0005-0000-0000-0000D3820000}"/>
    <cellStyle name="Normal 3 4 5 2 3 2 2 3" xfId="33515" xr:uid="{00000000-0005-0000-0000-0000D4820000}"/>
    <cellStyle name="Normal 3 4 5 2 3 2 3" xfId="33516" xr:uid="{00000000-0005-0000-0000-0000D5820000}"/>
    <cellStyle name="Normal 3 4 5 2 3 2 3 2" xfId="33517" xr:uid="{00000000-0005-0000-0000-0000D6820000}"/>
    <cellStyle name="Normal 3 4 5 2 3 2 4" xfId="33518" xr:uid="{00000000-0005-0000-0000-0000D7820000}"/>
    <cellStyle name="Normal 3 4 5 2 3 3" xfId="33519" xr:uid="{00000000-0005-0000-0000-0000D8820000}"/>
    <cellStyle name="Normal 3 4 5 2 3 3 2" xfId="33520" xr:uid="{00000000-0005-0000-0000-0000D9820000}"/>
    <cellStyle name="Normal 3 4 5 2 3 3 2 2" xfId="33521" xr:uid="{00000000-0005-0000-0000-0000DA820000}"/>
    <cellStyle name="Normal 3 4 5 2 3 3 3" xfId="33522" xr:uid="{00000000-0005-0000-0000-0000DB820000}"/>
    <cellStyle name="Normal 3 4 5 2 3 4" xfId="33523" xr:uid="{00000000-0005-0000-0000-0000DC820000}"/>
    <cellStyle name="Normal 3 4 5 2 3 4 2" xfId="33524" xr:uid="{00000000-0005-0000-0000-0000DD820000}"/>
    <cellStyle name="Normal 3 4 5 2 3 5" xfId="33525" xr:uid="{00000000-0005-0000-0000-0000DE820000}"/>
    <cellStyle name="Normal 3 4 5 2 4" xfId="33526" xr:uid="{00000000-0005-0000-0000-0000DF820000}"/>
    <cellStyle name="Normal 3 4 5 2 4 2" xfId="33527" xr:uid="{00000000-0005-0000-0000-0000E0820000}"/>
    <cellStyle name="Normal 3 4 5 2 4 2 2" xfId="33528" xr:uid="{00000000-0005-0000-0000-0000E1820000}"/>
    <cellStyle name="Normal 3 4 5 2 4 2 2 2" xfId="33529" xr:uid="{00000000-0005-0000-0000-0000E2820000}"/>
    <cellStyle name="Normal 3 4 5 2 4 2 3" xfId="33530" xr:uid="{00000000-0005-0000-0000-0000E3820000}"/>
    <cellStyle name="Normal 3 4 5 2 4 3" xfId="33531" xr:uid="{00000000-0005-0000-0000-0000E4820000}"/>
    <cellStyle name="Normal 3 4 5 2 4 3 2" xfId="33532" xr:uid="{00000000-0005-0000-0000-0000E5820000}"/>
    <cellStyle name="Normal 3 4 5 2 4 4" xfId="33533" xr:uid="{00000000-0005-0000-0000-0000E6820000}"/>
    <cellStyle name="Normal 3 4 5 2 5" xfId="33534" xr:uid="{00000000-0005-0000-0000-0000E7820000}"/>
    <cellStyle name="Normal 3 4 5 2 5 2" xfId="33535" xr:uid="{00000000-0005-0000-0000-0000E8820000}"/>
    <cellStyle name="Normal 3 4 5 2 5 2 2" xfId="33536" xr:uid="{00000000-0005-0000-0000-0000E9820000}"/>
    <cellStyle name="Normal 3 4 5 2 5 2 2 2" xfId="33537" xr:uid="{00000000-0005-0000-0000-0000EA820000}"/>
    <cellStyle name="Normal 3 4 5 2 5 2 3" xfId="33538" xr:uid="{00000000-0005-0000-0000-0000EB820000}"/>
    <cellStyle name="Normal 3 4 5 2 5 3" xfId="33539" xr:uid="{00000000-0005-0000-0000-0000EC820000}"/>
    <cellStyle name="Normal 3 4 5 2 5 3 2" xfId="33540" xr:uid="{00000000-0005-0000-0000-0000ED820000}"/>
    <cellStyle name="Normal 3 4 5 2 5 4" xfId="33541" xr:uid="{00000000-0005-0000-0000-0000EE820000}"/>
    <cellStyle name="Normal 3 4 5 2 6" xfId="33542" xr:uid="{00000000-0005-0000-0000-0000EF820000}"/>
    <cellStyle name="Normal 3 4 5 2 6 2" xfId="33543" xr:uid="{00000000-0005-0000-0000-0000F0820000}"/>
    <cellStyle name="Normal 3 4 5 2 6 2 2" xfId="33544" xr:uid="{00000000-0005-0000-0000-0000F1820000}"/>
    <cellStyle name="Normal 3 4 5 2 6 3" xfId="33545" xr:uid="{00000000-0005-0000-0000-0000F2820000}"/>
    <cellStyle name="Normal 3 4 5 2 7" xfId="33546" xr:uid="{00000000-0005-0000-0000-0000F3820000}"/>
    <cellStyle name="Normal 3 4 5 2 7 2" xfId="33547" xr:uid="{00000000-0005-0000-0000-0000F4820000}"/>
    <cellStyle name="Normal 3 4 5 2 8" xfId="33548" xr:uid="{00000000-0005-0000-0000-0000F5820000}"/>
    <cellStyle name="Normal 3 4 5 2 8 2" xfId="33549" xr:uid="{00000000-0005-0000-0000-0000F6820000}"/>
    <cellStyle name="Normal 3 4 5 2 9" xfId="33550" xr:uid="{00000000-0005-0000-0000-0000F7820000}"/>
    <cellStyle name="Normal 3 4 5 3" xfId="33551" xr:uid="{00000000-0005-0000-0000-0000F8820000}"/>
    <cellStyle name="Normal 3 4 5 3 2" xfId="33552" xr:uid="{00000000-0005-0000-0000-0000F9820000}"/>
    <cellStyle name="Normal 3 4 5 3 2 2" xfId="33553" xr:uid="{00000000-0005-0000-0000-0000FA820000}"/>
    <cellStyle name="Normal 3 4 5 3 2 2 2" xfId="33554" xr:uid="{00000000-0005-0000-0000-0000FB820000}"/>
    <cellStyle name="Normal 3 4 5 3 2 2 2 2" xfId="33555" xr:uid="{00000000-0005-0000-0000-0000FC820000}"/>
    <cellStyle name="Normal 3 4 5 3 2 2 2 2 2" xfId="33556" xr:uid="{00000000-0005-0000-0000-0000FD820000}"/>
    <cellStyle name="Normal 3 4 5 3 2 2 2 3" xfId="33557" xr:uid="{00000000-0005-0000-0000-0000FE820000}"/>
    <cellStyle name="Normal 3 4 5 3 2 2 3" xfId="33558" xr:uid="{00000000-0005-0000-0000-0000FF820000}"/>
    <cellStyle name="Normal 3 4 5 3 2 2 3 2" xfId="33559" xr:uid="{00000000-0005-0000-0000-000000830000}"/>
    <cellStyle name="Normal 3 4 5 3 2 2 4" xfId="33560" xr:uid="{00000000-0005-0000-0000-000001830000}"/>
    <cellStyle name="Normal 3 4 5 3 2 3" xfId="33561" xr:uid="{00000000-0005-0000-0000-000002830000}"/>
    <cellStyle name="Normal 3 4 5 3 2 3 2" xfId="33562" xr:uid="{00000000-0005-0000-0000-000003830000}"/>
    <cellStyle name="Normal 3 4 5 3 2 3 2 2" xfId="33563" xr:uid="{00000000-0005-0000-0000-000004830000}"/>
    <cellStyle name="Normal 3 4 5 3 2 3 3" xfId="33564" xr:uid="{00000000-0005-0000-0000-000005830000}"/>
    <cellStyle name="Normal 3 4 5 3 2 4" xfId="33565" xr:uid="{00000000-0005-0000-0000-000006830000}"/>
    <cellStyle name="Normal 3 4 5 3 2 4 2" xfId="33566" xr:uid="{00000000-0005-0000-0000-000007830000}"/>
    <cellStyle name="Normal 3 4 5 3 2 5" xfId="33567" xr:uid="{00000000-0005-0000-0000-000008830000}"/>
    <cellStyle name="Normal 3 4 5 3 3" xfId="33568" xr:uid="{00000000-0005-0000-0000-000009830000}"/>
    <cellStyle name="Normal 3 4 5 3 3 2" xfId="33569" xr:uid="{00000000-0005-0000-0000-00000A830000}"/>
    <cellStyle name="Normal 3 4 5 3 3 2 2" xfId="33570" xr:uid="{00000000-0005-0000-0000-00000B830000}"/>
    <cellStyle name="Normal 3 4 5 3 3 2 2 2" xfId="33571" xr:uid="{00000000-0005-0000-0000-00000C830000}"/>
    <cellStyle name="Normal 3 4 5 3 3 2 3" xfId="33572" xr:uid="{00000000-0005-0000-0000-00000D830000}"/>
    <cellStyle name="Normal 3 4 5 3 3 3" xfId="33573" xr:uid="{00000000-0005-0000-0000-00000E830000}"/>
    <cellStyle name="Normal 3 4 5 3 3 3 2" xfId="33574" xr:uid="{00000000-0005-0000-0000-00000F830000}"/>
    <cellStyle name="Normal 3 4 5 3 3 4" xfId="33575" xr:uid="{00000000-0005-0000-0000-000010830000}"/>
    <cellStyle name="Normal 3 4 5 3 4" xfId="33576" xr:uid="{00000000-0005-0000-0000-000011830000}"/>
    <cellStyle name="Normal 3 4 5 3 4 2" xfId="33577" xr:uid="{00000000-0005-0000-0000-000012830000}"/>
    <cellStyle name="Normal 3 4 5 3 4 2 2" xfId="33578" xr:uid="{00000000-0005-0000-0000-000013830000}"/>
    <cellStyle name="Normal 3 4 5 3 4 2 2 2" xfId="33579" xr:uid="{00000000-0005-0000-0000-000014830000}"/>
    <cellStyle name="Normal 3 4 5 3 4 2 3" xfId="33580" xr:uid="{00000000-0005-0000-0000-000015830000}"/>
    <cellStyle name="Normal 3 4 5 3 4 3" xfId="33581" xr:uid="{00000000-0005-0000-0000-000016830000}"/>
    <cellStyle name="Normal 3 4 5 3 4 3 2" xfId="33582" xr:uid="{00000000-0005-0000-0000-000017830000}"/>
    <cellStyle name="Normal 3 4 5 3 4 4" xfId="33583" xr:uid="{00000000-0005-0000-0000-000018830000}"/>
    <cellStyle name="Normal 3 4 5 3 5" xfId="33584" xr:uid="{00000000-0005-0000-0000-000019830000}"/>
    <cellStyle name="Normal 3 4 5 3 5 2" xfId="33585" xr:uid="{00000000-0005-0000-0000-00001A830000}"/>
    <cellStyle name="Normal 3 4 5 3 5 2 2" xfId="33586" xr:uid="{00000000-0005-0000-0000-00001B830000}"/>
    <cellStyle name="Normal 3 4 5 3 5 3" xfId="33587" xr:uid="{00000000-0005-0000-0000-00001C830000}"/>
    <cellStyle name="Normal 3 4 5 3 6" xfId="33588" xr:uid="{00000000-0005-0000-0000-00001D830000}"/>
    <cellStyle name="Normal 3 4 5 3 6 2" xfId="33589" xr:uid="{00000000-0005-0000-0000-00001E830000}"/>
    <cellStyle name="Normal 3 4 5 3 7" xfId="33590" xr:uid="{00000000-0005-0000-0000-00001F830000}"/>
    <cellStyle name="Normal 3 4 5 3 7 2" xfId="33591" xr:uid="{00000000-0005-0000-0000-000020830000}"/>
    <cellStyle name="Normal 3 4 5 3 8" xfId="33592" xr:uid="{00000000-0005-0000-0000-000021830000}"/>
    <cellStyle name="Normal 3 4 5 4" xfId="33593" xr:uid="{00000000-0005-0000-0000-000022830000}"/>
    <cellStyle name="Normal 3 4 5 4 2" xfId="33594" xr:uid="{00000000-0005-0000-0000-000023830000}"/>
    <cellStyle name="Normal 3 4 5 4 2 2" xfId="33595" xr:uid="{00000000-0005-0000-0000-000024830000}"/>
    <cellStyle name="Normal 3 4 5 4 2 2 2" xfId="33596" xr:uid="{00000000-0005-0000-0000-000025830000}"/>
    <cellStyle name="Normal 3 4 5 4 2 2 2 2" xfId="33597" xr:uid="{00000000-0005-0000-0000-000026830000}"/>
    <cellStyle name="Normal 3 4 5 4 2 2 3" xfId="33598" xr:uid="{00000000-0005-0000-0000-000027830000}"/>
    <cellStyle name="Normal 3 4 5 4 2 3" xfId="33599" xr:uid="{00000000-0005-0000-0000-000028830000}"/>
    <cellStyle name="Normal 3 4 5 4 2 3 2" xfId="33600" xr:uid="{00000000-0005-0000-0000-000029830000}"/>
    <cellStyle name="Normal 3 4 5 4 2 4" xfId="33601" xr:uid="{00000000-0005-0000-0000-00002A830000}"/>
    <cellStyle name="Normal 3 4 5 4 3" xfId="33602" xr:uid="{00000000-0005-0000-0000-00002B830000}"/>
    <cellStyle name="Normal 3 4 5 4 3 2" xfId="33603" xr:uid="{00000000-0005-0000-0000-00002C830000}"/>
    <cellStyle name="Normal 3 4 5 4 3 2 2" xfId="33604" xr:uid="{00000000-0005-0000-0000-00002D830000}"/>
    <cellStyle name="Normal 3 4 5 4 3 3" xfId="33605" xr:uid="{00000000-0005-0000-0000-00002E830000}"/>
    <cellStyle name="Normal 3 4 5 4 4" xfId="33606" xr:uid="{00000000-0005-0000-0000-00002F830000}"/>
    <cellStyle name="Normal 3 4 5 4 4 2" xfId="33607" xr:uid="{00000000-0005-0000-0000-000030830000}"/>
    <cellStyle name="Normal 3 4 5 4 5" xfId="33608" xr:uid="{00000000-0005-0000-0000-000031830000}"/>
    <cellStyle name="Normal 3 4 5 5" xfId="33609" xr:uid="{00000000-0005-0000-0000-000032830000}"/>
    <cellStyle name="Normal 3 4 5 5 2" xfId="33610" xr:uid="{00000000-0005-0000-0000-000033830000}"/>
    <cellStyle name="Normal 3 4 5 5 2 2" xfId="33611" xr:uid="{00000000-0005-0000-0000-000034830000}"/>
    <cellStyle name="Normal 3 4 5 5 2 2 2" xfId="33612" xr:uid="{00000000-0005-0000-0000-000035830000}"/>
    <cellStyle name="Normal 3 4 5 5 2 3" xfId="33613" xr:uid="{00000000-0005-0000-0000-000036830000}"/>
    <cellStyle name="Normal 3 4 5 5 3" xfId="33614" xr:uid="{00000000-0005-0000-0000-000037830000}"/>
    <cellStyle name="Normal 3 4 5 5 3 2" xfId="33615" xr:uid="{00000000-0005-0000-0000-000038830000}"/>
    <cellStyle name="Normal 3 4 5 5 4" xfId="33616" xr:uid="{00000000-0005-0000-0000-000039830000}"/>
    <cellStyle name="Normal 3 4 5 6" xfId="33617" xr:uid="{00000000-0005-0000-0000-00003A830000}"/>
    <cellStyle name="Normal 3 4 5 6 2" xfId="33618" xr:uid="{00000000-0005-0000-0000-00003B830000}"/>
    <cellStyle name="Normal 3 4 5 6 2 2" xfId="33619" xr:uid="{00000000-0005-0000-0000-00003C830000}"/>
    <cellStyle name="Normal 3 4 5 6 2 2 2" xfId="33620" xr:uid="{00000000-0005-0000-0000-00003D830000}"/>
    <cellStyle name="Normal 3 4 5 6 2 3" xfId="33621" xr:uid="{00000000-0005-0000-0000-00003E830000}"/>
    <cellStyle name="Normal 3 4 5 6 3" xfId="33622" xr:uid="{00000000-0005-0000-0000-00003F830000}"/>
    <cellStyle name="Normal 3 4 5 6 3 2" xfId="33623" xr:uid="{00000000-0005-0000-0000-000040830000}"/>
    <cellStyle name="Normal 3 4 5 6 4" xfId="33624" xr:uid="{00000000-0005-0000-0000-000041830000}"/>
    <cellStyle name="Normal 3 4 5 7" xfId="33625" xr:uid="{00000000-0005-0000-0000-000042830000}"/>
    <cellStyle name="Normal 3 4 5 7 2" xfId="33626" xr:uid="{00000000-0005-0000-0000-000043830000}"/>
    <cellStyle name="Normal 3 4 5 7 2 2" xfId="33627" xr:uid="{00000000-0005-0000-0000-000044830000}"/>
    <cellStyle name="Normal 3 4 5 7 3" xfId="33628" xr:uid="{00000000-0005-0000-0000-000045830000}"/>
    <cellStyle name="Normal 3 4 5 8" xfId="33629" xr:uid="{00000000-0005-0000-0000-000046830000}"/>
    <cellStyle name="Normal 3 4 5 8 2" xfId="33630" xr:uid="{00000000-0005-0000-0000-000047830000}"/>
    <cellStyle name="Normal 3 4 5 9" xfId="33631" xr:uid="{00000000-0005-0000-0000-000048830000}"/>
    <cellStyle name="Normal 3 4 5 9 2" xfId="33632" xr:uid="{00000000-0005-0000-0000-000049830000}"/>
    <cellStyle name="Normal 3 4 6" xfId="33633" xr:uid="{00000000-0005-0000-0000-00004A830000}"/>
    <cellStyle name="Normal 3 4 6 10" xfId="33634" xr:uid="{00000000-0005-0000-0000-00004B830000}"/>
    <cellStyle name="Normal 3 4 6 11" xfId="33635" xr:uid="{00000000-0005-0000-0000-00004C830000}"/>
    <cellStyle name="Normal 3 4 6 2" xfId="33636" xr:uid="{00000000-0005-0000-0000-00004D830000}"/>
    <cellStyle name="Normal 3 4 6 2 2" xfId="33637" xr:uid="{00000000-0005-0000-0000-00004E830000}"/>
    <cellStyle name="Normal 3 4 6 2 2 2" xfId="33638" xr:uid="{00000000-0005-0000-0000-00004F830000}"/>
    <cellStyle name="Normal 3 4 6 2 2 2 2" xfId="33639" xr:uid="{00000000-0005-0000-0000-000050830000}"/>
    <cellStyle name="Normal 3 4 6 2 2 2 2 2" xfId="33640" xr:uid="{00000000-0005-0000-0000-000051830000}"/>
    <cellStyle name="Normal 3 4 6 2 2 2 2 2 2" xfId="33641" xr:uid="{00000000-0005-0000-0000-000052830000}"/>
    <cellStyle name="Normal 3 4 6 2 2 2 2 2 2 2" xfId="33642" xr:uid="{00000000-0005-0000-0000-000053830000}"/>
    <cellStyle name="Normal 3 4 6 2 2 2 2 2 3" xfId="33643" xr:uid="{00000000-0005-0000-0000-000054830000}"/>
    <cellStyle name="Normal 3 4 6 2 2 2 2 3" xfId="33644" xr:uid="{00000000-0005-0000-0000-000055830000}"/>
    <cellStyle name="Normal 3 4 6 2 2 2 2 3 2" xfId="33645" xr:uid="{00000000-0005-0000-0000-000056830000}"/>
    <cellStyle name="Normal 3 4 6 2 2 2 2 4" xfId="33646" xr:uid="{00000000-0005-0000-0000-000057830000}"/>
    <cellStyle name="Normal 3 4 6 2 2 2 3" xfId="33647" xr:uid="{00000000-0005-0000-0000-000058830000}"/>
    <cellStyle name="Normal 3 4 6 2 2 2 3 2" xfId="33648" xr:uid="{00000000-0005-0000-0000-000059830000}"/>
    <cellStyle name="Normal 3 4 6 2 2 2 3 2 2" xfId="33649" xr:uid="{00000000-0005-0000-0000-00005A830000}"/>
    <cellStyle name="Normal 3 4 6 2 2 2 3 3" xfId="33650" xr:uid="{00000000-0005-0000-0000-00005B830000}"/>
    <cellStyle name="Normal 3 4 6 2 2 2 4" xfId="33651" xr:uid="{00000000-0005-0000-0000-00005C830000}"/>
    <cellStyle name="Normal 3 4 6 2 2 2 4 2" xfId="33652" xr:uid="{00000000-0005-0000-0000-00005D830000}"/>
    <cellStyle name="Normal 3 4 6 2 2 2 5" xfId="33653" xr:uid="{00000000-0005-0000-0000-00005E830000}"/>
    <cellStyle name="Normal 3 4 6 2 2 3" xfId="33654" xr:uid="{00000000-0005-0000-0000-00005F830000}"/>
    <cellStyle name="Normal 3 4 6 2 2 3 2" xfId="33655" xr:uid="{00000000-0005-0000-0000-000060830000}"/>
    <cellStyle name="Normal 3 4 6 2 2 3 2 2" xfId="33656" xr:uid="{00000000-0005-0000-0000-000061830000}"/>
    <cellStyle name="Normal 3 4 6 2 2 3 2 2 2" xfId="33657" xr:uid="{00000000-0005-0000-0000-000062830000}"/>
    <cellStyle name="Normal 3 4 6 2 2 3 2 3" xfId="33658" xr:uid="{00000000-0005-0000-0000-000063830000}"/>
    <cellStyle name="Normal 3 4 6 2 2 3 3" xfId="33659" xr:uid="{00000000-0005-0000-0000-000064830000}"/>
    <cellStyle name="Normal 3 4 6 2 2 3 3 2" xfId="33660" xr:uid="{00000000-0005-0000-0000-000065830000}"/>
    <cellStyle name="Normal 3 4 6 2 2 3 4" xfId="33661" xr:uid="{00000000-0005-0000-0000-000066830000}"/>
    <cellStyle name="Normal 3 4 6 2 2 4" xfId="33662" xr:uid="{00000000-0005-0000-0000-000067830000}"/>
    <cellStyle name="Normal 3 4 6 2 2 4 2" xfId="33663" xr:uid="{00000000-0005-0000-0000-000068830000}"/>
    <cellStyle name="Normal 3 4 6 2 2 4 2 2" xfId="33664" xr:uid="{00000000-0005-0000-0000-000069830000}"/>
    <cellStyle name="Normal 3 4 6 2 2 4 2 2 2" xfId="33665" xr:uid="{00000000-0005-0000-0000-00006A830000}"/>
    <cellStyle name="Normal 3 4 6 2 2 4 2 3" xfId="33666" xr:uid="{00000000-0005-0000-0000-00006B830000}"/>
    <cellStyle name="Normal 3 4 6 2 2 4 3" xfId="33667" xr:uid="{00000000-0005-0000-0000-00006C830000}"/>
    <cellStyle name="Normal 3 4 6 2 2 4 3 2" xfId="33668" xr:uid="{00000000-0005-0000-0000-00006D830000}"/>
    <cellStyle name="Normal 3 4 6 2 2 4 4" xfId="33669" xr:uid="{00000000-0005-0000-0000-00006E830000}"/>
    <cellStyle name="Normal 3 4 6 2 2 5" xfId="33670" xr:uid="{00000000-0005-0000-0000-00006F830000}"/>
    <cellStyle name="Normal 3 4 6 2 2 5 2" xfId="33671" xr:uid="{00000000-0005-0000-0000-000070830000}"/>
    <cellStyle name="Normal 3 4 6 2 2 5 2 2" xfId="33672" xr:uid="{00000000-0005-0000-0000-000071830000}"/>
    <cellStyle name="Normal 3 4 6 2 2 5 3" xfId="33673" xr:uid="{00000000-0005-0000-0000-000072830000}"/>
    <cellStyle name="Normal 3 4 6 2 2 6" xfId="33674" xr:uid="{00000000-0005-0000-0000-000073830000}"/>
    <cellStyle name="Normal 3 4 6 2 2 6 2" xfId="33675" xr:uid="{00000000-0005-0000-0000-000074830000}"/>
    <cellStyle name="Normal 3 4 6 2 2 7" xfId="33676" xr:uid="{00000000-0005-0000-0000-000075830000}"/>
    <cellStyle name="Normal 3 4 6 2 2 7 2" xfId="33677" xr:uid="{00000000-0005-0000-0000-000076830000}"/>
    <cellStyle name="Normal 3 4 6 2 2 8" xfId="33678" xr:uid="{00000000-0005-0000-0000-000077830000}"/>
    <cellStyle name="Normal 3 4 6 2 3" xfId="33679" xr:uid="{00000000-0005-0000-0000-000078830000}"/>
    <cellStyle name="Normal 3 4 6 2 3 2" xfId="33680" xr:uid="{00000000-0005-0000-0000-000079830000}"/>
    <cellStyle name="Normal 3 4 6 2 3 2 2" xfId="33681" xr:uid="{00000000-0005-0000-0000-00007A830000}"/>
    <cellStyle name="Normal 3 4 6 2 3 2 2 2" xfId="33682" xr:uid="{00000000-0005-0000-0000-00007B830000}"/>
    <cellStyle name="Normal 3 4 6 2 3 2 2 2 2" xfId="33683" xr:uid="{00000000-0005-0000-0000-00007C830000}"/>
    <cellStyle name="Normal 3 4 6 2 3 2 2 3" xfId="33684" xr:uid="{00000000-0005-0000-0000-00007D830000}"/>
    <cellStyle name="Normal 3 4 6 2 3 2 3" xfId="33685" xr:uid="{00000000-0005-0000-0000-00007E830000}"/>
    <cellStyle name="Normal 3 4 6 2 3 2 3 2" xfId="33686" xr:uid="{00000000-0005-0000-0000-00007F830000}"/>
    <cellStyle name="Normal 3 4 6 2 3 2 4" xfId="33687" xr:uid="{00000000-0005-0000-0000-000080830000}"/>
    <cellStyle name="Normal 3 4 6 2 3 3" xfId="33688" xr:uid="{00000000-0005-0000-0000-000081830000}"/>
    <cellStyle name="Normal 3 4 6 2 3 3 2" xfId="33689" xr:uid="{00000000-0005-0000-0000-000082830000}"/>
    <cellStyle name="Normal 3 4 6 2 3 3 2 2" xfId="33690" xr:uid="{00000000-0005-0000-0000-000083830000}"/>
    <cellStyle name="Normal 3 4 6 2 3 3 3" xfId="33691" xr:uid="{00000000-0005-0000-0000-000084830000}"/>
    <cellStyle name="Normal 3 4 6 2 3 4" xfId="33692" xr:uid="{00000000-0005-0000-0000-000085830000}"/>
    <cellStyle name="Normal 3 4 6 2 3 4 2" xfId="33693" xr:uid="{00000000-0005-0000-0000-000086830000}"/>
    <cellStyle name="Normal 3 4 6 2 3 5" xfId="33694" xr:uid="{00000000-0005-0000-0000-000087830000}"/>
    <cellStyle name="Normal 3 4 6 2 4" xfId="33695" xr:uid="{00000000-0005-0000-0000-000088830000}"/>
    <cellStyle name="Normal 3 4 6 2 4 2" xfId="33696" xr:uid="{00000000-0005-0000-0000-000089830000}"/>
    <cellStyle name="Normal 3 4 6 2 4 2 2" xfId="33697" xr:uid="{00000000-0005-0000-0000-00008A830000}"/>
    <cellStyle name="Normal 3 4 6 2 4 2 2 2" xfId="33698" xr:uid="{00000000-0005-0000-0000-00008B830000}"/>
    <cellStyle name="Normal 3 4 6 2 4 2 3" xfId="33699" xr:uid="{00000000-0005-0000-0000-00008C830000}"/>
    <cellStyle name="Normal 3 4 6 2 4 3" xfId="33700" xr:uid="{00000000-0005-0000-0000-00008D830000}"/>
    <cellStyle name="Normal 3 4 6 2 4 3 2" xfId="33701" xr:uid="{00000000-0005-0000-0000-00008E830000}"/>
    <cellStyle name="Normal 3 4 6 2 4 4" xfId="33702" xr:uid="{00000000-0005-0000-0000-00008F830000}"/>
    <cellStyle name="Normal 3 4 6 2 5" xfId="33703" xr:uid="{00000000-0005-0000-0000-000090830000}"/>
    <cellStyle name="Normal 3 4 6 2 5 2" xfId="33704" xr:uid="{00000000-0005-0000-0000-000091830000}"/>
    <cellStyle name="Normal 3 4 6 2 5 2 2" xfId="33705" xr:uid="{00000000-0005-0000-0000-000092830000}"/>
    <cellStyle name="Normal 3 4 6 2 5 2 2 2" xfId="33706" xr:uid="{00000000-0005-0000-0000-000093830000}"/>
    <cellStyle name="Normal 3 4 6 2 5 2 3" xfId="33707" xr:uid="{00000000-0005-0000-0000-000094830000}"/>
    <cellStyle name="Normal 3 4 6 2 5 3" xfId="33708" xr:uid="{00000000-0005-0000-0000-000095830000}"/>
    <cellStyle name="Normal 3 4 6 2 5 3 2" xfId="33709" xr:uid="{00000000-0005-0000-0000-000096830000}"/>
    <cellStyle name="Normal 3 4 6 2 5 4" xfId="33710" xr:uid="{00000000-0005-0000-0000-000097830000}"/>
    <cellStyle name="Normal 3 4 6 2 6" xfId="33711" xr:uid="{00000000-0005-0000-0000-000098830000}"/>
    <cellStyle name="Normal 3 4 6 2 6 2" xfId="33712" xr:uid="{00000000-0005-0000-0000-000099830000}"/>
    <cellStyle name="Normal 3 4 6 2 6 2 2" xfId="33713" xr:uid="{00000000-0005-0000-0000-00009A830000}"/>
    <cellStyle name="Normal 3 4 6 2 6 3" xfId="33714" xr:uid="{00000000-0005-0000-0000-00009B830000}"/>
    <cellStyle name="Normal 3 4 6 2 7" xfId="33715" xr:uid="{00000000-0005-0000-0000-00009C830000}"/>
    <cellStyle name="Normal 3 4 6 2 7 2" xfId="33716" xr:uid="{00000000-0005-0000-0000-00009D830000}"/>
    <cellStyle name="Normal 3 4 6 2 8" xfId="33717" xr:uid="{00000000-0005-0000-0000-00009E830000}"/>
    <cellStyle name="Normal 3 4 6 2 8 2" xfId="33718" xr:uid="{00000000-0005-0000-0000-00009F830000}"/>
    <cellStyle name="Normal 3 4 6 2 9" xfId="33719" xr:uid="{00000000-0005-0000-0000-0000A0830000}"/>
    <cellStyle name="Normal 3 4 6 3" xfId="33720" xr:uid="{00000000-0005-0000-0000-0000A1830000}"/>
    <cellStyle name="Normal 3 4 6 3 2" xfId="33721" xr:uid="{00000000-0005-0000-0000-0000A2830000}"/>
    <cellStyle name="Normal 3 4 6 3 2 2" xfId="33722" xr:uid="{00000000-0005-0000-0000-0000A3830000}"/>
    <cellStyle name="Normal 3 4 6 3 2 2 2" xfId="33723" xr:uid="{00000000-0005-0000-0000-0000A4830000}"/>
    <cellStyle name="Normal 3 4 6 3 2 2 2 2" xfId="33724" xr:uid="{00000000-0005-0000-0000-0000A5830000}"/>
    <cellStyle name="Normal 3 4 6 3 2 2 2 2 2" xfId="33725" xr:uid="{00000000-0005-0000-0000-0000A6830000}"/>
    <cellStyle name="Normal 3 4 6 3 2 2 2 3" xfId="33726" xr:uid="{00000000-0005-0000-0000-0000A7830000}"/>
    <cellStyle name="Normal 3 4 6 3 2 2 3" xfId="33727" xr:uid="{00000000-0005-0000-0000-0000A8830000}"/>
    <cellStyle name="Normal 3 4 6 3 2 2 3 2" xfId="33728" xr:uid="{00000000-0005-0000-0000-0000A9830000}"/>
    <cellStyle name="Normal 3 4 6 3 2 2 4" xfId="33729" xr:uid="{00000000-0005-0000-0000-0000AA830000}"/>
    <cellStyle name="Normal 3 4 6 3 2 3" xfId="33730" xr:uid="{00000000-0005-0000-0000-0000AB830000}"/>
    <cellStyle name="Normal 3 4 6 3 2 3 2" xfId="33731" xr:uid="{00000000-0005-0000-0000-0000AC830000}"/>
    <cellStyle name="Normal 3 4 6 3 2 3 2 2" xfId="33732" xr:uid="{00000000-0005-0000-0000-0000AD830000}"/>
    <cellStyle name="Normal 3 4 6 3 2 3 3" xfId="33733" xr:uid="{00000000-0005-0000-0000-0000AE830000}"/>
    <cellStyle name="Normal 3 4 6 3 2 4" xfId="33734" xr:uid="{00000000-0005-0000-0000-0000AF830000}"/>
    <cellStyle name="Normal 3 4 6 3 2 4 2" xfId="33735" xr:uid="{00000000-0005-0000-0000-0000B0830000}"/>
    <cellStyle name="Normal 3 4 6 3 2 5" xfId="33736" xr:uid="{00000000-0005-0000-0000-0000B1830000}"/>
    <cellStyle name="Normal 3 4 6 3 3" xfId="33737" xr:uid="{00000000-0005-0000-0000-0000B2830000}"/>
    <cellStyle name="Normal 3 4 6 3 3 2" xfId="33738" xr:uid="{00000000-0005-0000-0000-0000B3830000}"/>
    <cellStyle name="Normal 3 4 6 3 3 2 2" xfId="33739" xr:uid="{00000000-0005-0000-0000-0000B4830000}"/>
    <cellStyle name="Normal 3 4 6 3 3 2 2 2" xfId="33740" xr:uid="{00000000-0005-0000-0000-0000B5830000}"/>
    <cellStyle name="Normal 3 4 6 3 3 2 3" xfId="33741" xr:uid="{00000000-0005-0000-0000-0000B6830000}"/>
    <cellStyle name="Normal 3 4 6 3 3 3" xfId="33742" xr:uid="{00000000-0005-0000-0000-0000B7830000}"/>
    <cellStyle name="Normal 3 4 6 3 3 3 2" xfId="33743" xr:uid="{00000000-0005-0000-0000-0000B8830000}"/>
    <cellStyle name="Normal 3 4 6 3 3 4" xfId="33744" xr:uid="{00000000-0005-0000-0000-0000B9830000}"/>
    <cellStyle name="Normal 3 4 6 3 4" xfId="33745" xr:uid="{00000000-0005-0000-0000-0000BA830000}"/>
    <cellStyle name="Normal 3 4 6 3 4 2" xfId="33746" xr:uid="{00000000-0005-0000-0000-0000BB830000}"/>
    <cellStyle name="Normal 3 4 6 3 4 2 2" xfId="33747" xr:uid="{00000000-0005-0000-0000-0000BC830000}"/>
    <cellStyle name="Normal 3 4 6 3 4 2 2 2" xfId="33748" xr:uid="{00000000-0005-0000-0000-0000BD830000}"/>
    <cellStyle name="Normal 3 4 6 3 4 2 3" xfId="33749" xr:uid="{00000000-0005-0000-0000-0000BE830000}"/>
    <cellStyle name="Normal 3 4 6 3 4 3" xfId="33750" xr:uid="{00000000-0005-0000-0000-0000BF830000}"/>
    <cellStyle name="Normal 3 4 6 3 4 3 2" xfId="33751" xr:uid="{00000000-0005-0000-0000-0000C0830000}"/>
    <cellStyle name="Normal 3 4 6 3 4 4" xfId="33752" xr:uid="{00000000-0005-0000-0000-0000C1830000}"/>
    <cellStyle name="Normal 3 4 6 3 5" xfId="33753" xr:uid="{00000000-0005-0000-0000-0000C2830000}"/>
    <cellStyle name="Normal 3 4 6 3 5 2" xfId="33754" xr:uid="{00000000-0005-0000-0000-0000C3830000}"/>
    <cellStyle name="Normal 3 4 6 3 5 2 2" xfId="33755" xr:uid="{00000000-0005-0000-0000-0000C4830000}"/>
    <cellStyle name="Normal 3 4 6 3 5 3" xfId="33756" xr:uid="{00000000-0005-0000-0000-0000C5830000}"/>
    <cellStyle name="Normal 3 4 6 3 6" xfId="33757" xr:uid="{00000000-0005-0000-0000-0000C6830000}"/>
    <cellStyle name="Normal 3 4 6 3 6 2" xfId="33758" xr:uid="{00000000-0005-0000-0000-0000C7830000}"/>
    <cellStyle name="Normal 3 4 6 3 7" xfId="33759" xr:uid="{00000000-0005-0000-0000-0000C8830000}"/>
    <cellStyle name="Normal 3 4 6 3 7 2" xfId="33760" xr:uid="{00000000-0005-0000-0000-0000C9830000}"/>
    <cellStyle name="Normal 3 4 6 3 8" xfId="33761" xr:uid="{00000000-0005-0000-0000-0000CA830000}"/>
    <cellStyle name="Normal 3 4 6 4" xfId="33762" xr:uid="{00000000-0005-0000-0000-0000CB830000}"/>
    <cellStyle name="Normal 3 4 6 4 2" xfId="33763" xr:uid="{00000000-0005-0000-0000-0000CC830000}"/>
    <cellStyle name="Normal 3 4 6 4 2 2" xfId="33764" xr:uid="{00000000-0005-0000-0000-0000CD830000}"/>
    <cellStyle name="Normal 3 4 6 4 2 2 2" xfId="33765" xr:uid="{00000000-0005-0000-0000-0000CE830000}"/>
    <cellStyle name="Normal 3 4 6 4 2 2 2 2" xfId="33766" xr:uid="{00000000-0005-0000-0000-0000CF830000}"/>
    <cellStyle name="Normal 3 4 6 4 2 2 3" xfId="33767" xr:uid="{00000000-0005-0000-0000-0000D0830000}"/>
    <cellStyle name="Normal 3 4 6 4 2 3" xfId="33768" xr:uid="{00000000-0005-0000-0000-0000D1830000}"/>
    <cellStyle name="Normal 3 4 6 4 2 3 2" xfId="33769" xr:uid="{00000000-0005-0000-0000-0000D2830000}"/>
    <cellStyle name="Normal 3 4 6 4 2 4" xfId="33770" xr:uid="{00000000-0005-0000-0000-0000D3830000}"/>
    <cellStyle name="Normal 3 4 6 4 3" xfId="33771" xr:uid="{00000000-0005-0000-0000-0000D4830000}"/>
    <cellStyle name="Normal 3 4 6 4 3 2" xfId="33772" xr:uid="{00000000-0005-0000-0000-0000D5830000}"/>
    <cellStyle name="Normal 3 4 6 4 3 2 2" xfId="33773" xr:uid="{00000000-0005-0000-0000-0000D6830000}"/>
    <cellStyle name="Normal 3 4 6 4 3 3" xfId="33774" xr:uid="{00000000-0005-0000-0000-0000D7830000}"/>
    <cellStyle name="Normal 3 4 6 4 4" xfId="33775" xr:uid="{00000000-0005-0000-0000-0000D8830000}"/>
    <cellStyle name="Normal 3 4 6 4 4 2" xfId="33776" xr:uid="{00000000-0005-0000-0000-0000D9830000}"/>
    <cellStyle name="Normal 3 4 6 4 5" xfId="33777" xr:uid="{00000000-0005-0000-0000-0000DA830000}"/>
    <cellStyle name="Normal 3 4 6 5" xfId="33778" xr:uid="{00000000-0005-0000-0000-0000DB830000}"/>
    <cellStyle name="Normal 3 4 6 5 2" xfId="33779" xr:uid="{00000000-0005-0000-0000-0000DC830000}"/>
    <cellStyle name="Normal 3 4 6 5 2 2" xfId="33780" xr:uid="{00000000-0005-0000-0000-0000DD830000}"/>
    <cellStyle name="Normal 3 4 6 5 2 2 2" xfId="33781" xr:uid="{00000000-0005-0000-0000-0000DE830000}"/>
    <cellStyle name="Normal 3 4 6 5 2 3" xfId="33782" xr:uid="{00000000-0005-0000-0000-0000DF830000}"/>
    <cellStyle name="Normal 3 4 6 5 3" xfId="33783" xr:uid="{00000000-0005-0000-0000-0000E0830000}"/>
    <cellStyle name="Normal 3 4 6 5 3 2" xfId="33784" xr:uid="{00000000-0005-0000-0000-0000E1830000}"/>
    <cellStyle name="Normal 3 4 6 5 4" xfId="33785" xr:uid="{00000000-0005-0000-0000-0000E2830000}"/>
    <cellStyle name="Normal 3 4 6 6" xfId="33786" xr:uid="{00000000-0005-0000-0000-0000E3830000}"/>
    <cellStyle name="Normal 3 4 6 6 2" xfId="33787" xr:uid="{00000000-0005-0000-0000-0000E4830000}"/>
    <cellStyle name="Normal 3 4 6 6 2 2" xfId="33788" xr:uid="{00000000-0005-0000-0000-0000E5830000}"/>
    <cellStyle name="Normal 3 4 6 6 2 2 2" xfId="33789" xr:uid="{00000000-0005-0000-0000-0000E6830000}"/>
    <cellStyle name="Normal 3 4 6 6 2 3" xfId="33790" xr:uid="{00000000-0005-0000-0000-0000E7830000}"/>
    <cellStyle name="Normal 3 4 6 6 3" xfId="33791" xr:uid="{00000000-0005-0000-0000-0000E8830000}"/>
    <cellStyle name="Normal 3 4 6 6 3 2" xfId="33792" xr:uid="{00000000-0005-0000-0000-0000E9830000}"/>
    <cellStyle name="Normal 3 4 6 6 4" xfId="33793" xr:uid="{00000000-0005-0000-0000-0000EA830000}"/>
    <cellStyle name="Normal 3 4 6 7" xfId="33794" xr:uid="{00000000-0005-0000-0000-0000EB830000}"/>
    <cellStyle name="Normal 3 4 6 7 2" xfId="33795" xr:uid="{00000000-0005-0000-0000-0000EC830000}"/>
    <cellStyle name="Normal 3 4 6 7 2 2" xfId="33796" xr:uid="{00000000-0005-0000-0000-0000ED830000}"/>
    <cellStyle name="Normal 3 4 6 7 3" xfId="33797" xr:uid="{00000000-0005-0000-0000-0000EE830000}"/>
    <cellStyle name="Normal 3 4 6 8" xfId="33798" xr:uid="{00000000-0005-0000-0000-0000EF830000}"/>
    <cellStyle name="Normal 3 4 6 8 2" xfId="33799" xr:uid="{00000000-0005-0000-0000-0000F0830000}"/>
    <cellStyle name="Normal 3 4 6 9" xfId="33800" xr:uid="{00000000-0005-0000-0000-0000F1830000}"/>
    <cellStyle name="Normal 3 4 6 9 2" xfId="33801" xr:uid="{00000000-0005-0000-0000-0000F2830000}"/>
    <cellStyle name="Normal 3 4 7" xfId="33802" xr:uid="{00000000-0005-0000-0000-0000F3830000}"/>
    <cellStyle name="Normal 3 4 7 2" xfId="33803" xr:uid="{00000000-0005-0000-0000-0000F4830000}"/>
    <cellStyle name="Normal 3 4 7 2 2" xfId="33804" xr:uid="{00000000-0005-0000-0000-0000F5830000}"/>
    <cellStyle name="Normal 3 4 7 2 2 2" xfId="33805" xr:uid="{00000000-0005-0000-0000-0000F6830000}"/>
    <cellStyle name="Normal 3 4 7 2 2 2 2" xfId="33806" xr:uid="{00000000-0005-0000-0000-0000F7830000}"/>
    <cellStyle name="Normal 3 4 7 2 2 2 2 2" xfId="33807" xr:uid="{00000000-0005-0000-0000-0000F8830000}"/>
    <cellStyle name="Normal 3 4 7 2 2 2 2 2 2" xfId="33808" xr:uid="{00000000-0005-0000-0000-0000F9830000}"/>
    <cellStyle name="Normal 3 4 7 2 2 2 2 3" xfId="33809" xr:uid="{00000000-0005-0000-0000-0000FA830000}"/>
    <cellStyle name="Normal 3 4 7 2 2 2 3" xfId="33810" xr:uid="{00000000-0005-0000-0000-0000FB830000}"/>
    <cellStyle name="Normal 3 4 7 2 2 2 3 2" xfId="33811" xr:uid="{00000000-0005-0000-0000-0000FC830000}"/>
    <cellStyle name="Normal 3 4 7 2 2 2 4" xfId="33812" xr:uid="{00000000-0005-0000-0000-0000FD830000}"/>
    <cellStyle name="Normal 3 4 7 2 2 3" xfId="33813" xr:uid="{00000000-0005-0000-0000-0000FE830000}"/>
    <cellStyle name="Normal 3 4 7 2 2 3 2" xfId="33814" xr:uid="{00000000-0005-0000-0000-0000FF830000}"/>
    <cellStyle name="Normal 3 4 7 2 2 3 2 2" xfId="33815" xr:uid="{00000000-0005-0000-0000-000000840000}"/>
    <cellStyle name="Normal 3 4 7 2 2 3 3" xfId="33816" xr:uid="{00000000-0005-0000-0000-000001840000}"/>
    <cellStyle name="Normal 3 4 7 2 2 4" xfId="33817" xr:uid="{00000000-0005-0000-0000-000002840000}"/>
    <cellStyle name="Normal 3 4 7 2 2 4 2" xfId="33818" xr:uid="{00000000-0005-0000-0000-000003840000}"/>
    <cellStyle name="Normal 3 4 7 2 2 5" xfId="33819" xr:uid="{00000000-0005-0000-0000-000004840000}"/>
    <cellStyle name="Normal 3 4 7 2 3" xfId="33820" xr:uid="{00000000-0005-0000-0000-000005840000}"/>
    <cellStyle name="Normal 3 4 7 2 3 2" xfId="33821" xr:uid="{00000000-0005-0000-0000-000006840000}"/>
    <cellStyle name="Normal 3 4 7 2 3 2 2" xfId="33822" xr:uid="{00000000-0005-0000-0000-000007840000}"/>
    <cellStyle name="Normal 3 4 7 2 3 2 2 2" xfId="33823" xr:uid="{00000000-0005-0000-0000-000008840000}"/>
    <cellStyle name="Normal 3 4 7 2 3 2 3" xfId="33824" xr:uid="{00000000-0005-0000-0000-000009840000}"/>
    <cellStyle name="Normal 3 4 7 2 3 3" xfId="33825" xr:uid="{00000000-0005-0000-0000-00000A840000}"/>
    <cellStyle name="Normal 3 4 7 2 3 3 2" xfId="33826" xr:uid="{00000000-0005-0000-0000-00000B840000}"/>
    <cellStyle name="Normal 3 4 7 2 3 4" xfId="33827" xr:uid="{00000000-0005-0000-0000-00000C840000}"/>
    <cellStyle name="Normal 3 4 7 2 4" xfId="33828" xr:uid="{00000000-0005-0000-0000-00000D840000}"/>
    <cellStyle name="Normal 3 4 7 2 4 2" xfId="33829" xr:uid="{00000000-0005-0000-0000-00000E840000}"/>
    <cellStyle name="Normal 3 4 7 2 4 2 2" xfId="33830" xr:uid="{00000000-0005-0000-0000-00000F840000}"/>
    <cellStyle name="Normal 3 4 7 2 4 2 2 2" xfId="33831" xr:uid="{00000000-0005-0000-0000-000010840000}"/>
    <cellStyle name="Normal 3 4 7 2 4 2 3" xfId="33832" xr:uid="{00000000-0005-0000-0000-000011840000}"/>
    <cellStyle name="Normal 3 4 7 2 4 3" xfId="33833" xr:uid="{00000000-0005-0000-0000-000012840000}"/>
    <cellStyle name="Normal 3 4 7 2 4 3 2" xfId="33834" xr:uid="{00000000-0005-0000-0000-000013840000}"/>
    <cellStyle name="Normal 3 4 7 2 4 4" xfId="33835" xr:uid="{00000000-0005-0000-0000-000014840000}"/>
    <cellStyle name="Normal 3 4 7 2 5" xfId="33836" xr:uid="{00000000-0005-0000-0000-000015840000}"/>
    <cellStyle name="Normal 3 4 7 2 5 2" xfId="33837" xr:uid="{00000000-0005-0000-0000-000016840000}"/>
    <cellStyle name="Normal 3 4 7 2 5 2 2" xfId="33838" xr:uid="{00000000-0005-0000-0000-000017840000}"/>
    <cellStyle name="Normal 3 4 7 2 5 3" xfId="33839" xr:uid="{00000000-0005-0000-0000-000018840000}"/>
    <cellStyle name="Normal 3 4 7 2 6" xfId="33840" xr:uid="{00000000-0005-0000-0000-000019840000}"/>
    <cellStyle name="Normal 3 4 7 2 6 2" xfId="33841" xr:uid="{00000000-0005-0000-0000-00001A840000}"/>
    <cellStyle name="Normal 3 4 7 2 7" xfId="33842" xr:uid="{00000000-0005-0000-0000-00001B840000}"/>
    <cellStyle name="Normal 3 4 7 2 7 2" xfId="33843" xr:uid="{00000000-0005-0000-0000-00001C840000}"/>
    <cellStyle name="Normal 3 4 7 2 8" xfId="33844" xr:uid="{00000000-0005-0000-0000-00001D840000}"/>
    <cellStyle name="Normal 3 4 7 3" xfId="33845" xr:uid="{00000000-0005-0000-0000-00001E840000}"/>
    <cellStyle name="Normal 3 4 7 3 2" xfId="33846" xr:uid="{00000000-0005-0000-0000-00001F840000}"/>
    <cellStyle name="Normal 3 4 7 3 2 2" xfId="33847" xr:uid="{00000000-0005-0000-0000-000020840000}"/>
    <cellStyle name="Normal 3 4 7 3 2 2 2" xfId="33848" xr:uid="{00000000-0005-0000-0000-000021840000}"/>
    <cellStyle name="Normal 3 4 7 3 2 2 2 2" xfId="33849" xr:uid="{00000000-0005-0000-0000-000022840000}"/>
    <cellStyle name="Normal 3 4 7 3 2 2 3" xfId="33850" xr:uid="{00000000-0005-0000-0000-000023840000}"/>
    <cellStyle name="Normal 3 4 7 3 2 3" xfId="33851" xr:uid="{00000000-0005-0000-0000-000024840000}"/>
    <cellStyle name="Normal 3 4 7 3 2 3 2" xfId="33852" xr:uid="{00000000-0005-0000-0000-000025840000}"/>
    <cellStyle name="Normal 3 4 7 3 2 4" xfId="33853" xr:uid="{00000000-0005-0000-0000-000026840000}"/>
    <cellStyle name="Normal 3 4 7 3 3" xfId="33854" xr:uid="{00000000-0005-0000-0000-000027840000}"/>
    <cellStyle name="Normal 3 4 7 3 3 2" xfId="33855" xr:uid="{00000000-0005-0000-0000-000028840000}"/>
    <cellStyle name="Normal 3 4 7 3 3 2 2" xfId="33856" xr:uid="{00000000-0005-0000-0000-000029840000}"/>
    <cellStyle name="Normal 3 4 7 3 3 3" xfId="33857" xr:uid="{00000000-0005-0000-0000-00002A840000}"/>
    <cellStyle name="Normal 3 4 7 3 4" xfId="33858" xr:uid="{00000000-0005-0000-0000-00002B840000}"/>
    <cellStyle name="Normal 3 4 7 3 4 2" xfId="33859" xr:uid="{00000000-0005-0000-0000-00002C840000}"/>
    <cellStyle name="Normal 3 4 7 3 5" xfId="33860" xr:uid="{00000000-0005-0000-0000-00002D840000}"/>
    <cellStyle name="Normal 3 4 7 4" xfId="33861" xr:uid="{00000000-0005-0000-0000-00002E840000}"/>
    <cellStyle name="Normal 3 4 7 4 2" xfId="33862" xr:uid="{00000000-0005-0000-0000-00002F840000}"/>
    <cellStyle name="Normal 3 4 7 4 2 2" xfId="33863" xr:uid="{00000000-0005-0000-0000-000030840000}"/>
    <cellStyle name="Normal 3 4 7 4 2 2 2" xfId="33864" xr:uid="{00000000-0005-0000-0000-000031840000}"/>
    <cellStyle name="Normal 3 4 7 4 2 3" xfId="33865" xr:uid="{00000000-0005-0000-0000-000032840000}"/>
    <cellStyle name="Normal 3 4 7 4 3" xfId="33866" xr:uid="{00000000-0005-0000-0000-000033840000}"/>
    <cellStyle name="Normal 3 4 7 4 3 2" xfId="33867" xr:uid="{00000000-0005-0000-0000-000034840000}"/>
    <cellStyle name="Normal 3 4 7 4 4" xfId="33868" xr:uid="{00000000-0005-0000-0000-000035840000}"/>
    <cellStyle name="Normal 3 4 7 5" xfId="33869" xr:uid="{00000000-0005-0000-0000-000036840000}"/>
    <cellStyle name="Normal 3 4 7 5 2" xfId="33870" xr:uid="{00000000-0005-0000-0000-000037840000}"/>
    <cellStyle name="Normal 3 4 7 5 2 2" xfId="33871" xr:uid="{00000000-0005-0000-0000-000038840000}"/>
    <cellStyle name="Normal 3 4 7 5 2 2 2" xfId="33872" xr:uid="{00000000-0005-0000-0000-000039840000}"/>
    <cellStyle name="Normal 3 4 7 5 2 3" xfId="33873" xr:uid="{00000000-0005-0000-0000-00003A840000}"/>
    <cellStyle name="Normal 3 4 7 5 3" xfId="33874" xr:uid="{00000000-0005-0000-0000-00003B840000}"/>
    <cellStyle name="Normal 3 4 7 5 3 2" xfId="33875" xr:uid="{00000000-0005-0000-0000-00003C840000}"/>
    <cellStyle name="Normal 3 4 7 5 4" xfId="33876" xr:uid="{00000000-0005-0000-0000-00003D840000}"/>
    <cellStyle name="Normal 3 4 7 6" xfId="33877" xr:uid="{00000000-0005-0000-0000-00003E840000}"/>
    <cellStyle name="Normal 3 4 7 6 2" xfId="33878" xr:uid="{00000000-0005-0000-0000-00003F840000}"/>
    <cellStyle name="Normal 3 4 7 6 2 2" xfId="33879" xr:uid="{00000000-0005-0000-0000-000040840000}"/>
    <cellStyle name="Normal 3 4 7 6 3" xfId="33880" xr:uid="{00000000-0005-0000-0000-000041840000}"/>
    <cellStyle name="Normal 3 4 7 7" xfId="33881" xr:uid="{00000000-0005-0000-0000-000042840000}"/>
    <cellStyle name="Normal 3 4 7 7 2" xfId="33882" xr:uid="{00000000-0005-0000-0000-000043840000}"/>
    <cellStyle name="Normal 3 4 7 8" xfId="33883" xr:uid="{00000000-0005-0000-0000-000044840000}"/>
    <cellStyle name="Normal 3 4 7 8 2" xfId="33884" xr:uid="{00000000-0005-0000-0000-000045840000}"/>
    <cellStyle name="Normal 3 4 7 9" xfId="33885" xr:uid="{00000000-0005-0000-0000-000046840000}"/>
    <cellStyle name="Normal 3 4 8" xfId="33886" xr:uid="{00000000-0005-0000-0000-000047840000}"/>
    <cellStyle name="Normal 3 4 8 2" xfId="33887" xr:uid="{00000000-0005-0000-0000-000048840000}"/>
    <cellStyle name="Normal 3 4 8 2 2" xfId="33888" xr:uid="{00000000-0005-0000-0000-000049840000}"/>
    <cellStyle name="Normal 3 4 8 2 2 2" xfId="33889" xr:uid="{00000000-0005-0000-0000-00004A840000}"/>
    <cellStyle name="Normal 3 4 8 2 2 2 2" xfId="33890" xr:uid="{00000000-0005-0000-0000-00004B840000}"/>
    <cellStyle name="Normal 3 4 8 2 2 2 2 2" xfId="33891" xr:uid="{00000000-0005-0000-0000-00004C840000}"/>
    <cellStyle name="Normal 3 4 8 2 2 2 3" xfId="33892" xr:uid="{00000000-0005-0000-0000-00004D840000}"/>
    <cellStyle name="Normal 3 4 8 2 2 3" xfId="33893" xr:uid="{00000000-0005-0000-0000-00004E840000}"/>
    <cellStyle name="Normal 3 4 8 2 2 3 2" xfId="33894" xr:uid="{00000000-0005-0000-0000-00004F840000}"/>
    <cellStyle name="Normal 3 4 8 2 2 4" xfId="33895" xr:uid="{00000000-0005-0000-0000-000050840000}"/>
    <cellStyle name="Normal 3 4 8 2 3" xfId="33896" xr:uid="{00000000-0005-0000-0000-000051840000}"/>
    <cellStyle name="Normal 3 4 8 2 3 2" xfId="33897" xr:uid="{00000000-0005-0000-0000-000052840000}"/>
    <cellStyle name="Normal 3 4 8 2 3 2 2" xfId="33898" xr:uid="{00000000-0005-0000-0000-000053840000}"/>
    <cellStyle name="Normal 3 4 8 2 3 3" xfId="33899" xr:uid="{00000000-0005-0000-0000-000054840000}"/>
    <cellStyle name="Normal 3 4 8 2 4" xfId="33900" xr:uid="{00000000-0005-0000-0000-000055840000}"/>
    <cellStyle name="Normal 3 4 8 2 4 2" xfId="33901" xr:uid="{00000000-0005-0000-0000-000056840000}"/>
    <cellStyle name="Normal 3 4 8 2 5" xfId="33902" xr:uid="{00000000-0005-0000-0000-000057840000}"/>
    <cellStyle name="Normal 3 4 8 3" xfId="33903" xr:uid="{00000000-0005-0000-0000-000058840000}"/>
    <cellStyle name="Normal 3 4 8 3 2" xfId="33904" xr:uid="{00000000-0005-0000-0000-000059840000}"/>
    <cellStyle name="Normal 3 4 8 3 2 2" xfId="33905" xr:uid="{00000000-0005-0000-0000-00005A840000}"/>
    <cellStyle name="Normal 3 4 8 3 2 2 2" xfId="33906" xr:uid="{00000000-0005-0000-0000-00005B840000}"/>
    <cellStyle name="Normal 3 4 8 3 2 3" xfId="33907" xr:uid="{00000000-0005-0000-0000-00005C840000}"/>
    <cellStyle name="Normal 3 4 8 3 3" xfId="33908" xr:uid="{00000000-0005-0000-0000-00005D840000}"/>
    <cellStyle name="Normal 3 4 8 3 3 2" xfId="33909" xr:uid="{00000000-0005-0000-0000-00005E840000}"/>
    <cellStyle name="Normal 3 4 8 3 4" xfId="33910" xr:uid="{00000000-0005-0000-0000-00005F840000}"/>
    <cellStyle name="Normal 3 4 8 4" xfId="33911" xr:uid="{00000000-0005-0000-0000-000060840000}"/>
    <cellStyle name="Normal 3 4 8 4 2" xfId="33912" xr:uid="{00000000-0005-0000-0000-000061840000}"/>
    <cellStyle name="Normal 3 4 8 4 2 2" xfId="33913" xr:uid="{00000000-0005-0000-0000-000062840000}"/>
    <cellStyle name="Normal 3 4 8 4 2 2 2" xfId="33914" xr:uid="{00000000-0005-0000-0000-000063840000}"/>
    <cellStyle name="Normal 3 4 8 4 2 3" xfId="33915" xr:uid="{00000000-0005-0000-0000-000064840000}"/>
    <cellStyle name="Normal 3 4 8 4 3" xfId="33916" xr:uid="{00000000-0005-0000-0000-000065840000}"/>
    <cellStyle name="Normal 3 4 8 4 3 2" xfId="33917" xr:uid="{00000000-0005-0000-0000-000066840000}"/>
    <cellStyle name="Normal 3 4 8 4 4" xfId="33918" xr:uid="{00000000-0005-0000-0000-000067840000}"/>
    <cellStyle name="Normal 3 4 8 5" xfId="33919" xr:uid="{00000000-0005-0000-0000-000068840000}"/>
    <cellStyle name="Normal 3 4 8 5 2" xfId="33920" xr:uid="{00000000-0005-0000-0000-000069840000}"/>
    <cellStyle name="Normal 3 4 8 5 2 2" xfId="33921" xr:uid="{00000000-0005-0000-0000-00006A840000}"/>
    <cellStyle name="Normal 3 4 8 5 3" xfId="33922" xr:uid="{00000000-0005-0000-0000-00006B840000}"/>
    <cellStyle name="Normal 3 4 8 6" xfId="33923" xr:uid="{00000000-0005-0000-0000-00006C840000}"/>
    <cellStyle name="Normal 3 4 8 6 2" xfId="33924" xr:uid="{00000000-0005-0000-0000-00006D840000}"/>
    <cellStyle name="Normal 3 4 8 7" xfId="33925" xr:uid="{00000000-0005-0000-0000-00006E840000}"/>
    <cellStyle name="Normal 3 4 8 7 2" xfId="33926" xr:uid="{00000000-0005-0000-0000-00006F840000}"/>
    <cellStyle name="Normal 3 4 8 8" xfId="33927" xr:uid="{00000000-0005-0000-0000-000070840000}"/>
    <cellStyle name="Normal 3 4 9" xfId="33928" xr:uid="{00000000-0005-0000-0000-000071840000}"/>
    <cellStyle name="Normal 3 4 9 2" xfId="33929" xr:uid="{00000000-0005-0000-0000-000072840000}"/>
    <cellStyle name="Normal 3 4 9 2 2" xfId="33930" xr:uid="{00000000-0005-0000-0000-000073840000}"/>
    <cellStyle name="Normal 3 4 9 2 2 2" xfId="33931" xr:uid="{00000000-0005-0000-0000-000074840000}"/>
    <cellStyle name="Normal 3 4 9 2 2 2 2" xfId="33932" xr:uid="{00000000-0005-0000-0000-000075840000}"/>
    <cellStyle name="Normal 3 4 9 2 2 2 2 2" xfId="33933" xr:uid="{00000000-0005-0000-0000-000076840000}"/>
    <cellStyle name="Normal 3 4 9 2 2 2 3" xfId="33934" xr:uid="{00000000-0005-0000-0000-000077840000}"/>
    <cellStyle name="Normal 3 4 9 2 2 3" xfId="33935" xr:uid="{00000000-0005-0000-0000-000078840000}"/>
    <cellStyle name="Normal 3 4 9 2 2 3 2" xfId="33936" xr:uid="{00000000-0005-0000-0000-000079840000}"/>
    <cellStyle name="Normal 3 4 9 2 2 4" xfId="33937" xr:uid="{00000000-0005-0000-0000-00007A840000}"/>
    <cellStyle name="Normal 3 4 9 2 3" xfId="33938" xr:uid="{00000000-0005-0000-0000-00007B840000}"/>
    <cellStyle name="Normal 3 4 9 2 3 2" xfId="33939" xr:uid="{00000000-0005-0000-0000-00007C840000}"/>
    <cellStyle name="Normal 3 4 9 2 3 2 2" xfId="33940" xr:uid="{00000000-0005-0000-0000-00007D840000}"/>
    <cellStyle name="Normal 3 4 9 2 3 3" xfId="33941" xr:uid="{00000000-0005-0000-0000-00007E840000}"/>
    <cellStyle name="Normal 3 4 9 2 4" xfId="33942" xr:uid="{00000000-0005-0000-0000-00007F840000}"/>
    <cellStyle name="Normal 3 4 9 2 4 2" xfId="33943" xr:uid="{00000000-0005-0000-0000-000080840000}"/>
    <cellStyle name="Normal 3 4 9 2 5" xfId="33944" xr:uid="{00000000-0005-0000-0000-000081840000}"/>
    <cellStyle name="Normal 3 4 9 3" xfId="33945" xr:uid="{00000000-0005-0000-0000-000082840000}"/>
    <cellStyle name="Normal 3 4 9 3 2" xfId="33946" xr:uid="{00000000-0005-0000-0000-000083840000}"/>
    <cellStyle name="Normal 3 4 9 3 2 2" xfId="33947" xr:uid="{00000000-0005-0000-0000-000084840000}"/>
    <cellStyle name="Normal 3 4 9 3 2 2 2" xfId="33948" xr:uid="{00000000-0005-0000-0000-000085840000}"/>
    <cellStyle name="Normal 3 4 9 3 2 3" xfId="33949" xr:uid="{00000000-0005-0000-0000-000086840000}"/>
    <cellStyle name="Normal 3 4 9 3 3" xfId="33950" xr:uid="{00000000-0005-0000-0000-000087840000}"/>
    <cellStyle name="Normal 3 4 9 3 3 2" xfId="33951" xr:uid="{00000000-0005-0000-0000-000088840000}"/>
    <cellStyle name="Normal 3 4 9 3 4" xfId="33952" xr:uid="{00000000-0005-0000-0000-000089840000}"/>
    <cellStyle name="Normal 3 4 9 4" xfId="33953" xr:uid="{00000000-0005-0000-0000-00008A840000}"/>
    <cellStyle name="Normal 3 4 9 4 2" xfId="33954" xr:uid="{00000000-0005-0000-0000-00008B840000}"/>
    <cellStyle name="Normal 3 4 9 4 2 2" xfId="33955" xr:uid="{00000000-0005-0000-0000-00008C840000}"/>
    <cellStyle name="Normal 3 4 9 4 2 2 2" xfId="33956" xr:uid="{00000000-0005-0000-0000-00008D840000}"/>
    <cellStyle name="Normal 3 4 9 4 2 3" xfId="33957" xr:uid="{00000000-0005-0000-0000-00008E840000}"/>
    <cellStyle name="Normal 3 4 9 4 3" xfId="33958" xr:uid="{00000000-0005-0000-0000-00008F840000}"/>
    <cellStyle name="Normal 3 4 9 4 3 2" xfId="33959" xr:uid="{00000000-0005-0000-0000-000090840000}"/>
    <cellStyle name="Normal 3 4 9 4 4" xfId="33960" xr:uid="{00000000-0005-0000-0000-000091840000}"/>
    <cellStyle name="Normal 3 4 9 5" xfId="33961" xr:uid="{00000000-0005-0000-0000-000092840000}"/>
    <cellStyle name="Normal 3 4 9 5 2" xfId="33962" xr:uid="{00000000-0005-0000-0000-000093840000}"/>
    <cellStyle name="Normal 3 4 9 5 2 2" xfId="33963" xr:uid="{00000000-0005-0000-0000-000094840000}"/>
    <cellStyle name="Normal 3 4 9 5 3" xfId="33964" xr:uid="{00000000-0005-0000-0000-000095840000}"/>
    <cellStyle name="Normal 3 4 9 6" xfId="33965" xr:uid="{00000000-0005-0000-0000-000096840000}"/>
    <cellStyle name="Normal 3 4 9 6 2" xfId="33966" xr:uid="{00000000-0005-0000-0000-000097840000}"/>
    <cellStyle name="Normal 3 4 9 7" xfId="33967" xr:uid="{00000000-0005-0000-0000-000098840000}"/>
    <cellStyle name="Normal 3 4 9 7 2" xfId="33968" xr:uid="{00000000-0005-0000-0000-000099840000}"/>
    <cellStyle name="Normal 3 4 9 8" xfId="33969" xr:uid="{00000000-0005-0000-0000-00009A840000}"/>
    <cellStyle name="Normal 3 4_Sheet1" xfId="33970" xr:uid="{00000000-0005-0000-0000-00009B840000}"/>
    <cellStyle name="Normal 3 5" xfId="24" xr:uid="{00000000-0005-0000-0000-00009C840000}"/>
    <cellStyle name="Normal 3 5 10" xfId="33971" xr:uid="{00000000-0005-0000-0000-00009D840000}"/>
    <cellStyle name="Normal 3 5 10 2" xfId="33972" xr:uid="{00000000-0005-0000-0000-00009E840000}"/>
    <cellStyle name="Normal 3 5 10 2 2" xfId="33973" xr:uid="{00000000-0005-0000-0000-00009F840000}"/>
    <cellStyle name="Normal 3 5 10 2 2 2" xfId="33974" xr:uid="{00000000-0005-0000-0000-0000A0840000}"/>
    <cellStyle name="Normal 3 5 10 2 2 2 2" xfId="33975" xr:uid="{00000000-0005-0000-0000-0000A1840000}"/>
    <cellStyle name="Normal 3 5 10 2 2 2 2 2" xfId="33976" xr:uid="{00000000-0005-0000-0000-0000A2840000}"/>
    <cellStyle name="Normal 3 5 10 2 2 2 3" xfId="33977" xr:uid="{00000000-0005-0000-0000-0000A3840000}"/>
    <cellStyle name="Normal 3 5 10 2 2 3" xfId="33978" xr:uid="{00000000-0005-0000-0000-0000A4840000}"/>
    <cellStyle name="Normal 3 5 10 2 2 3 2" xfId="33979" xr:uid="{00000000-0005-0000-0000-0000A5840000}"/>
    <cellStyle name="Normal 3 5 10 2 2 4" xfId="33980" xr:uid="{00000000-0005-0000-0000-0000A6840000}"/>
    <cellStyle name="Normal 3 5 10 2 3" xfId="33981" xr:uid="{00000000-0005-0000-0000-0000A7840000}"/>
    <cellStyle name="Normal 3 5 10 2 3 2" xfId="33982" xr:uid="{00000000-0005-0000-0000-0000A8840000}"/>
    <cellStyle name="Normal 3 5 10 2 3 2 2" xfId="33983" xr:uid="{00000000-0005-0000-0000-0000A9840000}"/>
    <cellStyle name="Normal 3 5 10 2 3 3" xfId="33984" xr:uid="{00000000-0005-0000-0000-0000AA840000}"/>
    <cellStyle name="Normal 3 5 10 2 4" xfId="33985" xr:uid="{00000000-0005-0000-0000-0000AB840000}"/>
    <cellStyle name="Normal 3 5 10 2 4 2" xfId="33986" xr:uid="{00000000-0005-0000-0000-0000AC840000}"/>
    <cellStyle name="Normal 3 5 10 2 5" xfId="33987" xr:uid="{00000000-0005-0000-0000-0000AD840000}"/>
    <cellStyle name="Normal 3 5 10 3" xfId="33988" xr:uid="{00000000-0005-0000-0000-0000AE840000}"/>
    <cellStyle name="Normal 3 5 10 3 2" xfId="33989" xr:uid="{00000000-0005-0000-0000-0000AF840000}"/>
    <cellStyle name="Normal 3 5 10 3 2 2" xfId="33990" xr:uid="{00000000-0005-0000-0000-0000B0840000}"/>
    <cellStyle name="Normal 3 5 10 3 2 2 2" xfId="33991" xr:uid="{00000000-0005-0000-0000-0000B1840000}"/>
    <cellStyle name="Normal 3 5 10 3 2 3" xfId="33992" xr:uid="{00000000-0005-0000-0000-0000B2840000}"/>
    <cellStyle name="Normal 3 5 10 3 3" xfId="33993" xr:uid="{00000000-0005-0000-0000-0000B3840000}"/>
    <cellStyle name="Normal 3 5 10 3 3 2" xfId="33994" xr:uid="{00000000-0005-0000-0000-0000B4840000}"/>
    <cellStyle name="Normal 3 5 10 3 4" xfId="33995" xr:uid="{00000000-0005-0000-0000-0000B5840000}"/>
    <cellStyle name="Normal 3 5 10 4" xfId="33996" xr:uid="{00000000-0005-0000-0000-0000B6840000}"/>
    <cellStyle name="Normal 3 5 10 4 2" xfId="33997" xr:uid="{00000000-0005-0000-0000-0000B7840000}"/>
    <cellStyle name="Normal 3 5 10 4 2 2" xfId="33998" xr:uid="{00000000-0005-0000-0000-0000B8840000}"/>
    <cellStyle name="Normal 3 5 10 4 3" xfId="33999" xr:uid="{00000000-0005-0000-0000-0000B9840000}"/>
    <cellStyle name="Normal 3 5 10 5" xfId="34000" xr:uid="{00000000-0005-0000-0000-0000BA840000}"/>
    <cellStyle name="Normal 3 5 10 5 2" xfId="34001" xr:uid="{00000000-0005-0000-0000-0000BB840000}"/>
    <cellStyle name="Normal 3 5 10 6" xfId="34002" xr:uid="{00000000-0005-0000-0000-0000BC840000}"/>
    <cellStyle name="Normal 3 5 11" xfId="34003" xr:uid="{00000000-0005-0000-0000-0000BD840000}"/>
    <cellStyle name="Normal 3 5 11 2" xfId="34004" xr:uid="{00000000-0005-0000-0000-0000BE840000}"/>
    <cellStyle name="Normal 3 5 11 2 2" xfId="34005" xr:uid="{00000000-0005-0000-0000-0000BF840000}"/>
    <cellStyle name="Normal 3 5 11 2 2 2" xfId="34006" xr:uid="{00000000-0005-0000-0000-0000C0840000}"/>
    <cellStyle name="Normal 3 5 11 2 2 2 2" xfId="34007" xr:uid="{00000000-0005-0000-0000-0000C1840000}"/>
    <cellStyle name="Normal 3 5 11 2 2 3" xfId="34008" xr:uid="{00000000-0005-0000-0000-0000C2840000}"/>
    <cellStyle name="Normal 3 5 11 2 3" xfId="34009" xr:uid="{00000000-0005-0000-0000-0000C3840000}"/>
    <cellStyle name="Normal 3 5 11 2 3 2" xfId="34010" xr:uid="{00000000-0005-0000-0000-0000C4840000}"/>
    <cellStyle name="Normal 3 5 11 2 4" xfId="34011" xr:uid="{00000000-0005-0000-0000-0000C5840000}"/>
    <cellStyle name="Normal 3 5 11 3" xfId="34012" xr:uid="{00000000-0005-0000-0000-0000C6840000}"/>
    <cellStyle name="Normal 3 5 11 3 2" xfId="34013" xr:uid="{00000000-0005-0000-0000-0000C7840000}"/>
    <cellStyle name="Normal 3 5 11 3 2 2" xfId="34014" xr:uid="{00000000-0005-0000-0000-0000C8840000}"/>
    <cellStyle name="Normal 3 5 11 3 3" xfId="34015" xr:uid="{00000000-0005-0000-0000-0000C9840000}"/>
    <cellStyle name="Normal 3 5 11 4" xfId="34016" xr:uid="{00000000-0005-0000-0000-0000CA840000}"/>
    <cellStyle name="Normal 3 5 11 4 2" xfId="34017" xr:uid="{00000000-0005-0000-0000-0000CB840000}"/>
    <cellStyle name="Normal 3 5 11 5" xfId="34018" xr:uid="{00000000-0005-0000-0000-0000CC840000}"/>
    <cellStyle name="Normal 3 5 12" xfId="34019" xr:uid="{00000000-0005-0000-0000-0000CD840000}"/>
    <cellStyle name="Normal 3 5 12 2" xfId="34020" xr:uid="{00000000-0005-0000-0000-0000CE840000}"/>
    <cellStyle name="Normal 3 5 12 2 2" xfId="34021" xr:uid="{00000000-0005-0000-0000-0000CF840000}"/>
    <cellStyle name="Normal 3 5 12 2 2 2" xfId="34022" xr:uid="{00000000-0005-0000-0000-0000D0840000}"/>
    <cellStyle name="Normal 3 5 12 2 3" xfId="34023" xr:uid="{00000000-0005-0000-0000-0000D1840000}"/>
    <cellStyle name="Normal 3 5 12 3" xfId="34024" xr:uid="{00000000-0005-0000-0000-0000D2840000}"/>
    <cellStyle name="Normal 3 5 12 3 2" xfId="34025" xr:uid="{00000000-0005-0000-0000-0000D3840000}"/>
    <cellStyle name="Normal 3 5 12 4" xfId="34026" xr:uid="{00000000-0005-0000-0000-0000D4840000}"/>
    <cellStyle name="Normal 3 5 13" xfId="34027" xr:uid="{00000000-0005-0000-0000-0000D5840000}"/>
    <cellStyle name="Normal 3 5 13 2" xfId="34028" xr:uid="{00000000-0005-0000-0000-0000D6840000}"/>
    <cellStyle name="Normal 3 5 13 2 2" xfId="34029" xr:uid="{00000000-0005-0000-0000-0000D7840000}"/>
    <cellStyle name="Normal 3 5 13 2 2 2" xfId="34030" xr:uid="{00000000-0005-0000-0000-0000D8840000}"/>
    <cellStyle name="Normal 3 5 13 2 3" xfId="34031" xr:uid="{00000000-0005-0000-0000-0000D9840000}"/>
    <cellStyle name="Normal 3 5 13 3" xfId="34032" xr:uid="{00000000-0005-0000-0000-0000DA840000}"/>
    <cellStyle name="Normal 3 5 13 3 2" xfId="34033" xr:uid="{00000000-0005-0000-0000-0000DB840000}"/>
    <cellStyle name="Normal 3 5 13 4" xfId="34034" xr:uid="{00000000-0005-0000-0000-0000DC840000}"/>
    <cellStyle name="Normal 3 5 14" xfId="34035" xr:uid="{00000000-0005-0000-0000-0000DD840000}"/>
    <cellStyle name="Normal 3 5 14 2" xfId="34036" xr:uid="{00000000-0005-0000-0000-0000DE840000}"/>
    <cellStyle name="Normal 3 5 14 2 2" xfId="34037" xr:uid="{00000000-0005-0000-0000-0000DF840000}"/>
    <cellStyle name="Normal 3 5 14 2 2 2" xfId="34038" xr:uid="{00000000-0005-0000-0000-0000E0840000}"/>
    <cellStyle name="Normal 3 5 14 2 3" xfId="34039" xr:uid="{00000000-0005-0000-0000-0000E1840000}"/>
    <cellStyle name="Normal 3 5 14 3" xfId="34040" xr:uid="{00000000-0005-0000-0000-0000E2840000}"/>
    <cellStyle name="Normal 3 5 14 3 2" xfId="34041" xr:uid="{00000000-0005-0000-0000-0000E3840000}"/>
    <cellStyle name="Normal 3 5 14 4" xfId="34042" xr:uid="{00000000-0005-0000-0000-0000E4840000}"/>
    <cellStyle name="Normal 3 5 15" xfId="34043" xr:uid="{00000000-0005-0000-0000-0000E5840000}"/>
    <cellStyle name="Normal 3 5 15 2" xfId="34044" xr:uid="{00000000-0005-0000-0000-0000E6840000}"/>
    <cellStyle name="Normal 3 5 15 2 2" xfId="34045" xr:uid="{00000000-0005-0000-0000-0000E7840000}"/>
    <cellStyle name="Normal 3 5 15 3" xfId="34046" xr:uid="{00000000-0005-0000-0000-0000E8840000}"/>
    <cellStyle name="Normal 3 5 16" xfId="34047" xr:uid="{00000000-0005-0000-0000-0000E9840000}"/>
    <cellStyle name="Normal 3 5 16 2" xfId="34048" xr:uid="{00000000-0005-0000-0000-0000EA840000}"/>
    <cellStyle name="Normal 3 5 17" xfId="34049" xr:uid="{00000000-0005-0000-0000-0000EB840000}"/>
    <cellStyle name="Normal 3 5 17 2" xfId="34050" xr:uid="{00000000-0005-0000-0000-0000EC840000}"/>
    <cellStyle name="Normal 3 5 18" xfId="34051" xr:uid="{00000000-0005-0000-0000-0000ED840000}"/>
    <cellStyle name="Normal 3 5 19" xfId="34052" xr:uid="{00000000-0005-0000-0000-0000EE840000}"/>
    <cellStyle name="Normal 3 5 2" xfId="34053" xr:uid="{00000000-0005-0000-0000-0000EF840000}"/>
    <cellStyle name="Normal 3 5 2 10" xfId="34054" xr:uid="{00000000-0005-0000-0000-0000F0840000}"/>
    <cellStyle name="Normal 3 5 2 10 2" xfId="34055" xr:uid="{00000000-0005-0000-0000-0000F1840000}"/>
    <cellStyle name="Normal 3 5 2 10 2 2" xfId="34056" xr:uid="{00000000-0005-0000-0000-0000F2840000}"/>
    <cellStyle name="Normal 3 5 2 10 2 2 2" xfId="34057" xr:uid="{00000000-0005-0000-0000-0000F3840000}"/>
    <cellStyle name="Normal 3 5 2 10 2 3" xfId="34058" xr:uid="{00000000-0005-0000-0000-0000F4840000}"/>
    <cellStyle name="Normal 3 5 2 10 3" xfId="34059" xr:uid="{00000000-0005-0000-0000-0000F5840000}"/>
    <cellStyle name="Normal 3 5 2 10 3 2" xfId="34060" xr:uid="{00000000-0005-0000-0000-0000F6840000}"/>
    <cellStyle name="Normal 3 5 2 10 4" xfId="34061" xr:uid="{00000000-0005-0000-0000-0000F7840000}"/>
    <cellStyle name="Normal 3 5 2 11" xfId="34062" xr:uid="{00000000-0005-0000-0000-0000F8840000}"/>
    <cellStyle name="Normal 3 5 2 11 2" xfId="34063" xr:uid="{00000000-0005-0000-0000-0000F9840000}"/>
    <cellStyle name="Normal 3 5 2 11 2 2" xfId="34064" xr:uid="{00000000-0005-0000-0000-0000FA840000}"/>
    <cellStyle name="Normal 3 5 2 11 2 2 2" xfId="34065" xr:uid="{00000000-0005-0000-0000-0000FB840000}"/>
    <cellStyle name="Normal 3 5 2 11 2 3" xfId="34066" xr:uid="{00000000-0005-0000-0000-0000FC840000}"/>
    <cellStyle name="Normal 3 5 2 11 3" xfId="34067" xr:uid="{00000000-0005-0000-0000-0000FD840000}"/>
    <cellStyle name="Normal 3 5 2 11 3 2" xfId="34068" xr:uid="{00000000-0005-0000-0000-0000FE840000}"/>
    <cellStyle name="Normal 3 5 2 11 4" xfId="34069" xr:uid="{00000000-0005-0000-0000-0000FF840000}"/>
    <cellStyle name="Normal 3 5 2 12" xfId="34070" xr:uid="{00000000-0005-0000-0000-000000850000}"/>
    <cellStyle name="Normal 3 5 2 12 2" xfId="34071" xr:uid="{00000000-0005-0000-0000-000001850000}"/>
    <cellStyle name="Normal 3 5 2 12 2 2" xfId="34072" xr:uid="{00000000-0005-0000-0000-000002850000}"/>
    <cellStyle name="Normal 3 5 2 12 2 2 2" xfId="34073" xr:uid="{00000000-0005-0000-0000-000003850000}"/>
    <cellStyle name="Normal 3 5 2 12 2 3" xfId="34074" xr:uid="{00000000-0005-0000-0000-000004850000}"/>
    <cellStyle name="Normal 3 5 2 12 3" xfId="34075" xr:uid="{00000000-0005-0000-0000-000005850000}"/>
    <cellStyle name="Normal 3 5 2 12 3 2" xfId="34076" xr:uid="{00000000-0005-0000-0000-000006850000}"/>
    <cellStyle name="Normal 3 5 2 12 4" xfId="34077" xr:uid="{00000000-0005-0000-0000-000007850000}"/>
    <cellStyle name="Normal 3 5 2 13" xfId="34078" xr:uid="{00000000-0005-0000-0000-000008850000}"/>
    <cellStyle name="Normal 3 5 2 13 2" xfId="34079" xr:uid="{00000000-0005-0000-0000-000009850000}"/>
    <cellStyle name="Normal 3 5 2 13 2 2" xfId="34080" xr:uid="{00000000-0005-0000-0000-00000A850000}"/>
    <cellStyle name="Normal 3 5 2 13 3" xfId="34081" xr:uid="{00000000-0005-0000-0000-00000B850000}"/>
    <cellStyle name="Normal 3 5 2 14" xfId="34082" xr:uid="{00000000-0005-0000-0000-00000C850000}"/>
    <cellStyle name="Normal 3 5 2 14 2" xfId="34083" xr:uid="{00000000-0005-0000-0000-00000D850000}"/>
    <cellStyle name="Normal 3 5 2 15" xfId="34084" xr:uid="{00000000-0005-0000-0000-00000E850000}"/>
    <cellStyle name="Normal 3 5 2 15 2" xfId="34085" xr:uid="{00000000-0005-0000-0000-00000F850000}"/>
    <cellStyle name="Normal 3 5 2 16" xfId="34086" xr:uid="{00000000-0005-0000-0000-000010850000}"/>
    <cellStyle name="Normal 3 5 2 17" xfId="34087" xr:uid="{00000000-0005-0000-0000-000011850000}"/>
    <cellStyle name="Normal 3 5 2 2" xfId="34088" xr:uid="{00000000-0005-0000-0000-000012850000}"/>
    <cellStyle name="Normal 3 5 2 2 10" xfId="34089" xr:uid="{00000000-0005-0000-0000-000013850000}"/>
    <cellStyle name="Normal 3 5 2 2 11" xfId="34090" xr:uid="{00000000-0005-0000-0000-000014850000}"/>
    <cellStyle name="Normal 3 5 2 2 2" xfId="34091" xr:uid="{00000000-0005-0000-0000-000015850000}"/>
    <cellStyle name="Normal 3 5 2 2 2 10" xfId="34092" xr:uid="{00000000-0005-0000-0000-000016850000}"/>
    <cellStyle name="Normal 3 5 2 2 2 2" xfId="34093" xr:uid="{00000000-0005-0000-0000-000017850000}"/>
    <cellStyle name="Normal 3 5 2 2 2 2 2" xfId="34094" xr:uid="{00000000-0005-0000-0000-000018850000}"/>
    <cellStyle name="Normal 3 5 2 2 2 2 2 2" xfId="34095" xr:uid="{00000000-0005-0000-0000-000019850000}"/>
    <cellStyle name="Normal 3 5 2 2 2 2 2 2 2" xfId="34096" xr:uid="{00000000-0005-0000-0000-00001A850000}"/>
    <cellStyle name="Normal 3 5 2 2 2 2 2 2 2 2" xfId="34097" xr:uid="{00000000-0005-0000-0000-00001B850000}"/>
    <cellStyle name="Normal 3 5 2 2 2 2 2 2 2 2 2" xfId="34098" xr:uid="{00000000-0005-0000-0000-00001C850000}"/>
    <cellStyle name="Normal 3 5 2 2 2 2 2 2 2 3" xfId="34099" xr:uid="{00000000-0005-0000-0000-00001D850000}"/>
    <cellStyle name="Normal 3 5 2 2 2 2 2 2 3" xfId="34100" xr:uid="{00000000-0005-0000-0000-00001E850000}"/>
    <cellStyle name="Normal 3 5 2 2 2 2 2 2 3 2" xfId="34101" xr:uid="{00000000-0005-0000-0000-00001F850000}"/>
    <cellStyle name="Normal 3 5 2 2 2 2 2 2 4" xfId="34102" xr:uid="{00000000-0005-0000-0000-000020850000}"/>
    <cellStyle name="Normal 3 5 2 2 2 2 2 3" xfId="34103" xr:uid="{00000000-0005-0000-0000-000021850000}"/>
    <cellStyle name="Normal 3 5 2 2 2 2 2 3 2" xfId="34104" xr:uid="{00000000-0005-0000-0000-000022850000}"/>
    <cellStyle name="Normal 3 5 2 2 2 2 2 3 2 2" xfId="34105" xr:uid="{00000000-0005-0000-0000-000023850000}"/>
    <cellStyle name="Normal 3 5 2 2 2 2 2 3 3" xfId="34106" xr:uid="{00000000-0005-0000-0000-000024850000}"/>
    <cellStyle name="Normal 3 5 2 2 2 2 2 4" xfId="34107" xr:uid="{00000000-0005-0000-0000-000025850000}"/>
    <cellStyle name="Normal 3 5 2 2 2 2 2 4 2" xfId="34108" xr:uid="{00000000-0005-0000-0000-000026850000}"/>
    <cellStyle name="Normal 3 5 2 2 2 2 2 5" xfId="34109" xr:uid="{00000000-0005-0000-0000-000027850000}"/>
    <cellStyle name="Normal 3 5 2 2 2 2 3" xfId="34110" xr:uid="{00000000-0005-0000-0000-000028850000}"/>
    <cellStyle name="Normal 3 5 2 2 2 2 3 2" xfId="34111" xr:uid="{00000000-0005-0000-0000-000029850000}"/>
    <cellStyle name="Normal 3 5 2 2 2 2 3 2 2" xfId="34112" xr:uid="{00000000-0005-0000-0000-00002A850000}"/>
    <cellStyle name="Normal 3 5 2 2 2 2 3 2 2 2" xfId="34113" xr:uid="{00000000-0005-0000-0000-00002B850000}"/>
    <cellStyle name="Normal 3 5 2 2 2 2 3 2 3" xfId="34114" xr:uid="{00000000-0005-0000-0000-00002C850000}"/>
    <cellStyle name="Normal 3 5 2 2 2 2 3 3" xfId="34115" xr:uid="{00000000-0005-0000-0000-00002D850000}"/>
    <cellStyle name="Normal 3 5 2 2 2 2 3 3 2" xfId="34116" xr:uid="{00000000-0005-0000-0000-00002E850000}"/>
    <cellStyle name="Normal 3 5 2 2 2 2 3 4" xfId="34117" xr:uid="{00000000-0005-0000-0000-00002F850000}"/>
    <cellStyle name="Normal 3 5 2 2 2 2 4" xfId="34118" xr:uid="{00000000-0005-0000-0000-000030850000}"/>
    <cellStyle name="Normal 3 5 2 2 2 2 4 2" xfId="34119" xr:uid="{00000000-0005-0000-0000-000031850000}"/>
    <cellStyle name="Normal 3 5 2 2 2 2 4 2 2" xfId="34120" xr:uid="{00000000-0005-0000-0000-000032850000}"/>
    <cellStyle name="Normal 3 5 2 2 2 2 4 2 2 2" xfId="34121" xr:uid="{00000000-0005-0000-0000-000033850000}"/>
    <cellStyle name="Normal 3 5 2 2 2 2 4 2 3" xfId="34122" xr:uid="{00000000-0005-0000-0000-000034850000}"/>
    <cellStyle name="Normal 3 5 2 2 2 2 4 3" xfId="34123" xr:uid="{00000000-0005-0000-0000-000035850000}"/>
    <cellStyle name="Normal 3 5 2 2 2 2 4 3 2" xfId="34124" xr:uid="{00000000-0005-0000-0000-000036850000}"/>
    <cellStyle name="Normal 3 5 2 2 2 2 4 4" xfId="34125" xr:uid="{00000000-0005-0000-0000-000037850000}"/>
    <cellStyle name="Normal 3 5 2 2 2 2 5" xfId="34126" xr:uid="{00000000-0005-0000-0000-000038850000}"/>
    <cellStyle name="Normal 3 5 2 2 2 2 5 2" xfId="34127" xr:uid="{00000000-0005-0000-0000-000039850000}"/>
    <cellStyle name="Normal 3 5 2 2 2 2 5 2 2" xfId="34128" xr:uid="{00000000-0005-0000-0000-00003A850000}"/>
    <cellStyle name="Normal 3 5 2 2 2 2 5 3" xfId="34129" xr:uid="{00000000-0005-0000-0000-00003B850000}"/>
    <cellStyle name="Normal 3 5 2 2 2 2 6" xfId="34130" xr:uid="{00000000-0005-0000-0000-00003C850000}"/>
    <cellStyle name="Normal 3 5 2 2 2 2 6 2" xfId="34131" xr:uid="{00000000-0005-0000-0000-00003D850000}"/>
    <cellStyle name="Normal 3 5 2 2 2 2 7" xfId="34132" xr:uid="{00000000-0005-0000-0000-00003E850000}"/>
    <cellStyle name="Normal 3 5 2 2 2 2 7 2" xfId="34133" xr:uid="{00000000-0005-0000-0000-00003F850000}"/>
    <cellStyle name="Normal 3 5 2 2 2 2 8" xfId="34134" xr:uid="{00000000-0005-0000-0000-000040850000}"/>
    <cellStyle name="Normal 3 5 2 2 2 2 9" xfId="34135" xr:uid="{00000000-0005-0000-0000-000041850000}"/>
    <cellStyle name="Normal 3 5 2 2 2 3" xfId="34136" xr:uid="{00000000-0005-0000-0000-000042850000}"/>
    <cellStyle name="Normal 3 5 2 2 2 3 2" xfId="34137" xr:uid="{00000000-0005-0000-0000-000043850000}"/>
    <cellStyle name="Normal 3 5 2 2 2 3 2 2" xfId="34138" xr:uid="{00000000-0005-0000-0000-000044850000}"/>
    <cellStyle name="Normal 3 5 2 2 2 3 2 2 2" xfId="34139" xr:uid="{00000000-0005-0000-0000-000045850000}"/>
    <cellStyle name="Normal 3 5 2 2 2 3 2 2 2 2" xfId="34140" xr:uid="{00000000-0005-0000-0000-000046850000}"/>
    <cellStyle name="Normal 3 5 2 2 2 3 2 2 3" xfId="34141" xr:uid="{00000000-0005-0000-0000-000047850000}"/>
    <cellStyle name="Normal 3 5 2 2 2 3 2 3" xfId="34142" xr:uid="{00000000-0005-0000-0000-000048850000}"/>
    <cellStyle name="Normal 3 5 2 2 2 3 2 3 2" xfId="34143" xr:uid="{00000000-0005-0000-0000-000049850000}"/>
    <cellStyle name="Normal 3 5 2 2 2 3 2 4" xfId="34144" xr:uid="{00000000-0005-0000-0000-00004A850000}"/>
    <cellStyle name="Normal 3 5 2 2 2 3 3" xfId="34145" xr:uid="{00000000-0005-0000-0000-00004B850000}"/>
    <cellStyle name="Normal 3 5 2 2 2 3 3 2" xfId="34146" xr:uid="{00000000-0005-0000-0000-00004C850000}"/>
    <cellStyle name="Normal 3 5 2 2 2 3 3 2 2" xfId="34147" xr:uid="{00000000-0005-0000-0000-00004D850000}"/>
    <cellStyle name="Normal 3 5 2 2 2 3 3 3" xfId="34148" xr:uid="{00000000-0005-0000-0000-00004E850000}"/>
    <cellStyle name="Normal 3 5 2 2 2 3 4" xfId="34149" xr:uid="{00000000-0005-0000-0000-00004F850000}"/>
    <cellStyle name="Normal 3 5 2 2 2 3 4 2" xfId="34150" xr:uid="{00000000-0005-0000-0000-000050850000}"/>
    <cellStyle name="Normal 3 5 2 2 2 3 5" xfId="34151" xr:uid="{00000000-0005-0000-0000-000051850000}"/>
    <cellStyle name="Normal 3 5 2 2 2 4" xfId="34152" xr:uid="{00000000-0005-0000-0000-000052850000}"/>
    <cellStyle name="Normal 3 5 2 2 2 4 2" xfId="34153" xr:uid="{00000000-0005-0000-0000-000053850000}"/>
    <cellStyle name="Normal 3 5 2 2 2 4 2 2" xfId="34154" xr:uid="{00000000-0005-0000-0000-000054850000}"/>
    <cellStyle name="Normal 3 5 2 2 2 4 2 2 2" xfId="34155" xr:uid="{00000000-0005-0000-0000-000055850000}"/>
    <cellStyle name="Normal 3 5 2 2 2 4 2 3" xfId="34156" xr:uid="{00000000-0005-0000-0000-000056850000}"/>
    <cellStyle name="Normal 3 5 2 2 2 4 3" xfId="34157" xr:uid="{00000000-0005-0000-0000-000057850000}"/>
    <cellStyle name="Normal 3 5 2 2 2 4 3 2" xfId="34158" xr:uid="{00000000-0005-0000-0000-000058850000}"/>
    <cellStyle name="Normal 3 5 2 2 2 4 4" xfId="34159" xr:uid="{00000000-0005-0000-0000-000059850000}"/>
    <cellStyle name="Normal 3 5 2 2 2 5" xfId="34160" xr:uid="{00000000-0005-0000-0000-00005A850000}"/>
    <cellStyle name="Normal 3 5 2 2 2 5 2" xfId="34161" xr:uid="{00000000-0005-0000-0000-00005B850000}"/>
    <cellStyle name="Normal 3 5 2 2 2 5 2 2" xfId="34162" xr:uid="{00000000-0005-0000-0000-00005C850000}"/>
    <cellStyle name="Normal 3 5 2 2 2 5 2 2 2" xfId="34163" xr:uid="{00000000-0005-0000-0000-00005D850000}"/>
    <cellStyle name="Normal 3 5 2 2 2 5 2 3" xfId="34164" xr:uid="{00000000-0005-0000-0000-00005E850000}"/>
    <cellStyle name="Normal 3 5 2 2 2 5 3" xfId="34165" xr:uid="{00000000-0005-0000-0000-00005F850000}"/>
    <cellStyle name="Normal 3 5 2 2 2 5 3 2" xfId="34166" xr:uid="{00000000-0005-0000-0000-000060850000}"/>
    <cellStyle name="Normal 3 5 2 2 2 5 4" xfId="34167" xr:uid="{00000000-0005-0000-0000-000061850000}"/>
    <cellStyle name="Normal 3 5 2 2 2 6" xfId="34168" xr:uid="{00000000-0005-0000-0000-000062850000}"/>
    <cellStyle name="Normal 3 5 2 2 2 6 2" xfId="34169" xr:uid="{00000000-0005-0000-0000-000063850000}"/>
    <cellStyle name="Normal 3 5 2 2 2 6 2 2" xfId="34170" xr:uid="{00000000-0005-0000-0000-000064850000}"/>
    <cellStyle name="Normal 3 5 2 2 2 6 3" xfId="34171" xr:uid="{00000000-0005-0000-0000-000065850000}"/>
    <cellStyle name="Normal 3 5 2 2 2 7" xfId="34172" xr:uid="{00000000-0005-0000-0000-000066850000}"/>
    <cellStyle name="Normal 3 5 2 2 2 7 2" xfId="34173" xr:uid="{00000000-0005-0000-0000-000067850000}"/>
    <cellStyle name="Normal 3 5 2 2 2 8" xfId="34174" xr:uid="{00000000-0005-0000-0000-000068850000}"/>
    <cellStyle name="Normal 3 5 2 2 2 8 2" xfId="34175" xr:uid="{00000000-0005-0000-0000-000069850000}"/>
    <cellStyle name="Normal 3 5 2 2 2 9" xfId="34176" xr:uid="{00000000-0005-0000-0000-00006A850000}"/>
    <cellStyle name="Normal 3 5 2 2 3" xfId="34177" xr:uid="{00000000-0005-0000-0000-00006B850000}"/>
    <cellStyle name="Normal 3 5 2 2 3 2" xfId="34178" xr:uid="{00000000-0005-0000-0000-00006C850000}"/>
    <cellStyle name="Normal 3 5 2 2 3 2 2" xfId="34179" xr:uid="{00000000-0005-0000-0000-00006D850000}"/>
    <cellStyle name="Normal 3 5 2 2 3 2 2 2" xfId="34180" xr:uid="{00000000-0005-0000-0000-00006E850000}"/>
    <cellStyle name="Normal 3 5 2 2 3 2 2 2 2" xfId="34181" xr:uid="{00000000-0005-0000-0000-00006F850000}"/>
    <cellStyle name="Normal 3 5 2 2 3 2 2 2 2 2" xfId="34182" xr:uid="{00000000-0005-0000-0000-000070850000}"/>
    <cellStyle name="Normal 3 5 2 2 3 2 2 2 3" xfId="34183" xr:uid="{00000000-0005-0000-0000-000071850000}"/>
    <cellStyle name="Normal 3 5 2 2 3 2 2 3" xfId="34184" xr:uid="{00000000-0005-0000-0000-000072850000}"/>
    <cellStyle name="Normal 3 5 2 2 3 2 2 3 2" xfId="34185" xr:uid="{00000000-0005-0000-0000-000073850000}"/>
    <cellStyle name="Normal 3 5 2 2 3 2 2 4" xfId="34186" xr:uid="{00000000-0005-0000-0000-000074850000}"/>
    <cellStyle name="Normal 3 5 2 2 3 2 3" xfId="34187" xr:uid="{00000000-0005-0000-0000-000075850000}"/>
    <cellStyle name="Normal 3 5 2 2 3 2 3 2" xfId="34188" xr:uid="{00000000-0005-0000-0000-000076850000}"/>
    <cellStyle name="Normal 3 5 2 2 3 2 3 2 2" xfId="34189" xr:uid="{00000000-0005-0000-0000-000077850000}"/>
    <cellStyle name="Normal 3 5 2 2 3 2 3 3" xfId="34190" xr:uid="{00000000-0005-0000-0000-000078850000}"/>
    <cellStyle name="Normal 3 5 2 2 3 2 4" xfId="34191" xr:uid="{00000000-0005-0000-0000-000079850000}"/>
    <cellStyle name="Normal 3 5 2 2 3 2 4 2" xfId="34192" xr:uid="{00000000-0005-0000-0000-00007A850000}"/>
    <cellStyle name="Normal 3 5 2 2 3 2 5" xfId="34193" xr:uid="{00000000-0005-0000-0000-00007B850000}"/>
    <cellStyle name="Normal 3 5 2 2 3 2 6" xfId="34194" xr:uid="{00000000-0005-0000-0000-00007C850000}"/>
    <cellStyle name="Normal 3 5 2 2 3 3" xfId="34195" xr:uid="{00000000-0005-0000-0000-00007D850000}"/>
    <cellStyle name="Normal 3 5 2 2 3 3 2" xfId="34196" xr:uid="{00000000-0005-0000-0000-00007E850000}"/>
    <cellStyle name="Normal 3 5 2 2 3 3 2 2" xfId="34197" xr:uid="{00000000-0005-0000-0000-00007F850000}"/>
    <cellStyle name="Normal 3 5 2 2 3 3 2 2 2" xfId="34198" xr:uid="{00000000-0005-0000-0000-000080850000}"/>
    <cellStyle name="Normal 3 5 2 2 3 3 2 3" xfId="34199" xr:uid="{00000000-0005-0000-0000-000081850000}"/>
    <cellStyle name="Normal 3 5 2 2 3 3 3" xfId="34200" xr:uid="{00000000-0005-0000-0000-000082850000}"/>
    <cellStyle name="Normal 3 5 2 2 3 3 3 2" xfId="34201" xr:uid="{00000000-0005-0000-0000-000083850000}"/>
    <cellStyle name="Normal 3 5 2 2 3 3 4" xfId="34202" xr:uid="{00000000-0005-0000-0000-000084850000}"/>
    <cellStyle name="Normal 3 5 2 2 3 4" xfId="34203" xr:uid="{00000000-0005-0000-0000-000085850000}"/>
    <cellStyle name="Normal 3 5 2 2 3 4 2" xfId="34204" xr:uid="{00000000-0005-0000-0000-000086850000}"/>
    <cellStyle name="Normal 3 5 2 2 3 4 2 2" xfId="34205" xr:uid="{00000000-0005-0000-0000-000087850000}"/>
    <cellStyle name="Normal 3 5 2 2 3 4 2 2 2" xfId="34206" xr:uid="{00000000-0005-0000-0000-000088850000}"/>
    <cellStyle name="Normal 3 5 2 2 3 4 2 3" xfId="34207" xr:uid="{00000000-0005-0000-0000-000089850000}"/>
    <cellStyle name="Normal 3 5 2 2 3 4 3" xfId="34208" xr:uid="{00000000-0005-0000-0000-00008A850000}"/>
    <cellStyle name="Normal 3 5 2 2 3 4 3 2" xfId="34209" xr:uid="{00000000-0005-0000-0000-00008B850000}"/>
    <cellStyle name="Normal 3 5 2 2 3 4 4" xfId="34210" xr:uid="{00000000-0005-0000-0000-00008C850000}"/>
    <cellStyle name="Normal 3 5 2 2 3 5" xfId="34211" xr:uid="{00000000-0005-0000-0000-00008D850000}"/>
    <cellStyle name="Normal 3 5 2 2 3 5 2" xfId="34212" xr:uid="{00000000-0005-0000-0000-00008E850000}"/>
    <cellStyle name="Normal 3 5 2 2 3 5 2 2" xfId="34213" xr:uid="{00000000-0005-0000-0000-00008F850000}"/>
    <cellStyle name="Normal 3 5 2 2 3 5 3" xfId="34214" xr:uid="{00000000-0005-0000-0000-000090850000}"/>
    <cellStyle name="Normal 3 5 2 2 3 6" xfId="34215" xr:uid="{00000000-0005-0000-0000-000091850000}"/>
    <cellStyle name="Normal 3 5 2 2 3 6 2" xfId="34216" xr:uid="{00000000-0005-0000-0000-000092850000}"/>
    <cellStyle name="Normal 3 5 2 2 3 7" xfId="34217" xr:uid="{00000000-0005-0000-0000-000093850000}"/>
    <cellStyle name="Normal 3 5 2 2 3 7 2" xfId="34218" xr:uid="{00000000-0005-0000-0000-000094850000}"/>
    <cellStyle name="Normal 3 5 2 2 3 8" xfId="34219" xr:uid="{00000000-0005-0000-0000-000095850000}"/>
    <cellStyle name="Normal 3 5 2 2 3 9" xfId="34220" xr:uid="{00000000-0005-0000-0000-000096850000}"/>
    <cellStyle name="Normal 3 5 2 2 4" xfId="34221" xr:uid="{00000000-0005-0000-0000-000097850000}"/>
    <cellStyle name="Normal 3 5 2 2 4 2" xfId="34222" xr:uid="{00000000-0005-0000-0000-000098850000}"/>
    <cellStyle name="Normal 3 5 2 2 4 2 2" xfId="34223" xr:uid="{00000000-0005-0000-0000-000099850000}"/>
    <cellStyle name="Normal 3 5 2 2 4 2 2 2" xfId="34224" xr:uid="{00000000-0005-0000-0000-00009A850000}"/>
    <cellStyle name="Normal 3 5 2 2 4 2 2 2 2" xfId="34225" xr:uid="{00000000-0005-0000-0000-00009B850000}"/>
    <cellStyle name="Normal 3 5 2 2 4 2 2 3" xfId="34226" xr:uid="{00000000-0005-0000-0000-00009C850000}"/>
    <cellStyle name="Normal 3 5 2 2 4 2 3" xfId="34227" xr:uid="{00000000-0005-0000-0000-00009D850000}"/>
    <cellStyle name="Normal 3 5 2 2 4 2 3 2" xfId="34228" xr:uid="{00000000-0005-0000-0000-00009E850000}"/>
    <cellStyle name="Normal 3 5 2 2 4 2 4" xfId="34229" xr:uid="{00000000-0005-0000-0000-00009F850000}"/>
    <cellStyle name="Normal 3 5 2 2 4 3" xfId="34230" xr:uid="{00000000-0005-0000-0000-0000A0850000}"/>
    <cellStyle name="Normal 3 5 2 2 4 3 2" xfId="34231" xr:uid="{00000000-0005-0000-0000-0000A1850000}"/>
    <cellStyle name="Normal 3 5 2 2 4 3 2 2" xfId="34232" xr:uid="{00000000-0005-0000-0000-0000A2850000}"/>
    <cellStyle name="Normal 3 5 2 2 4 3 3" xfId="34233" xr:uid="{00000000-0005-0000-0000-0000A3850000}"/>
    <cellStyle name="Normal 3 5 2 2 4 4" xfId="34234" xr:uid="{00000000-0005-0000-0000-0000A4850000}"/>
    <cellStyle name="Normal 3 5 2 2 4 4 2" xfId="34235" xr:uid="{00000000-0005-0000-0000-0000A5850000}"/>
    <cellStyle name="Normal 3 5 2 2 4 5" xfId="34236" xr:uid="{00000000-0005-0000-0000-0000A6850000}"/>
    <cellStyle name="Normal 3 5 2 2 4 6" xfId="34237" xr:uid="{00000000-0005-0000-0000-0000A7850000}"/>
    <cellStyle name="Normal 3 5 2 2 5" xfId="34238" xr:uid="{00000000-0005-0000-0000-0000A8850000}"/>
    <cellStyle name="Normal 3 5 2 2 5 2" xfId="34239" xr:uid="{00000000-0005-0000-0000-0000A9850000}"/>
    <cellStyle name="Normal 3 5 2 2 5 2 2" xfId="34240" xr:uid="{00000000-0005-0000-0000-0000AA850000}"/>
    <cellStyle name="Normal 3 5 2 2 5 2 2 2" xfId="34241" xr:uid="{00000000-0005-0000-0000-0000AB850000}"/>
    <cellStyle name="Normal 3 5 2 2 5 2 3" xfId="34242" xr:uid="{00000000-0005-0000-0000-0000AC850000}"/>
    <cellStyle name="Normal 3 5 2 2 5 3" xfId="34243" xr:uid="{00000000-0005-0000-0000-0000AD850000}"/>
    <cellStyle name="Normal 3 5 2 2 5 3 2" xfId="34244" xr:uid="{00000000-0005-0000-0000-0000AE850000}"/>
    <cellStyle name="Normal 3 5 2 2 5 4" xfId="34245" xr:uid="{00000000-0005-0000-0000-0000AF850000}"/>
    <cellStyle name="Normal 3 5 2 2 6" xfId="34246" xr:uid="{00000000-0005-0000-0000-0000B0850000}"/>
    <cellStyle name="Normal 3 5 2 2 6 2" xfId="34247" xr:uid="{00000000-0005-0000-0000-0000B1850000}"/>
    <cellStyle name="Normal 3 5 2 2 6 2 2" xfId="34248" xr:uid="{00000000-0005-0000-0000-0000B2850000}"/>
    <cellStyle name="Normal 3 5 2 2 6 2 2 2" xfId="34249" xr:uid="{00000000-0005-0000-0000-0000B3850000}"/>
    <cellStyle name="Normal 3 5 2 2 6 2 3" xfId="34250" xr:uid="{00000000-0005-0000-0000-0000B4850000}"/>
    <cellStyle name="Normal 3 5 2 2 6 3" xfId="34251" xr:uid="{00000000-0005-0000-0000-0000B5850000}"/>
    <cellStyle name="Normal 3 5 2 2 6 3 2" xfId="34252" xr:uid="{00000000-0005-0000-0000-0000B6850000}"/>
    <cellStyle name="Normal 3 5 2 2 6 4" xfId="34253" xr:uid="{00000000-0005-0000-0000-0000B7850000}"/>
    <cellStyle name="Normal 3 5 2 2 7" xfId="34254" xr:uid="{00000000-0005-0000-0000-0000B8850000}"/>
    <cellStyle name="Normal 3 5 2 2 7 2" xfId="34255" xr:uid="{00000000-0005-0000-0000-0000B9850000}"/>
    <cellStyle name="Normal 3 5 2 2 7 2 2" xfId="34256" xr:uid="{00000000-0005-0000-0000-0000BA850000}"/>
    <cellStyle name="Normal 3 5 2 2 7 3" xfId="34257" xr:uid="{00000000-0005-0000-0000-0000BB850000}"/>
    <cellStyle name="Normal 3 5 2 2 8" xfId="34258" xr:uid="{00000000-0005-0000-0000-0000BC850000}"/>
    <cellStyle name="Normal 3 5 2 2 8 2" xfId="34259" xr:uid="{00000000-0005-0000-0000-0000BD850000}"/>
    <cellStyle name="Normal 3 5 2 2 9" xfId="34260" xr:uid="{00000000-0005-0000-0000-0000BE850000}"/>
    <cellStyle name="Normal 3 5 2 2 9 2" xfId="34261" xr:uid="{00000000-0005-0000-0000-0000BF850000}"/>
    <cellStyle name="Normal 3 5 2 2_T-straight with PEDs adjustor" xfId="34262" xr:uid="{00000000-0005-0000-0000-0000C0850000}"/>
    <cellStyle name="Normal 3 5 2 3" xfId="34263" xr:uid="{00000000-0005-0000-0000-0000C1850000}"/>
    <cellStyle name="Normal 3 5 2 3 10" xfId="34264" xr:uid="{00000000-0005-0000-0000-0000C2850000}"/>
    <cellStyle name="Normal 3 5 2 3 11" xfId="34265" xr:uid="{00000000-0005-0000-0000-0000C3850000}"/>
    <cellStyle name="Normal 3 5 2 3 2" xfId="34266" xr:uid="{00000000-0005-0000-0000-0000C4850000}"/>
    <cellStyle name="Normal 3 5 2 3 2 10" xfId="34267" xr:uid="{00000000-0005-0000-0000-0000C5850000}"/>
    <cellStyle name="Normal 3 5 2 3 2 2" xfId="34268" xr:uid="{00000000-0005-0000-0000-0000C6850000}"/>
    <cellStyle name="Normal 3 5 2 3 2 2 2" xfId="34269" xr:uid="{00000000-0005-0000-0000-0000C7850000}"/>
    <cellStyle name="Normal 3 5 2 3 2 2 2 2" xfId="34270" xr:uid="{00000000-0005-0000-0000-0000C8850000}"/>
    <cellStyle name="Normal 3 5 2 3 2 2 2 2 2" xfId="34271" xr:uid="{00000000-0005-0000-0000-0000C9850000}"/>
    <cellStyle name="Normal 3 5 2 3 2 2 2 2 2 2" xfId="34272" xr:uid="{00000000-0005-0000-0000-0000CA850000}"/>
    <cellStyle name="Normal 3 5 2 3 2 2 2 2 2 2 2" xfId="34273" xr:uid="{00000000-0005-0000-0000-0000CB850000}"/>
    <cellStyle name="Normal 3 5 2 3 2 2 2 2 2 3" xfId="34274" xr:uid="{00000000-0005-0000-0000-0000CC850000}"/>
    <cellStyle name="Normal 3 5 2 3 2 2 2 2 3" xfId="34275" xr:uid="{00000000-0005-0000-0000-0000CD850000}"/>
    <cellStyle name="Normal 3 5 2 3 2 2 2 2 3 2" xfId="34276" xr:uid="{00000000-0005-0000-0000-0000CE850000}"/>
    <cellStyle name="Normal 3 5 2 3 2 2 2 2 4" xfId="34277" xr:uid="{00000000-0005-0000-0000-0000CF850000}"/>
    <cellStyle name="Normal 3 5 2 3 2 2 2 3" xfId="34278" xr:uid="{00000000-0005-0000-0000-0000D0850000}"/>
    <cellStyle name="Normal 3 5 2 3 2 2 2 3 2" xfId="34279" xr:uid="{00000000-0005-0000-0000-0000D1850000}"/>
    <cellStyle name="Normal 3 5 2 3 2 2 2 3 2 2" xfId="34280" xr:uid="{00000000-0005-0000-0000-0000D2850000}"/>
    <cellStyle name="Normal 3 5 2 3 2 2 2 3 3" xfId="34281" xr:uid="{00000000-0005-0000-0000-0000D3850000}"/>
    <cellStyle name="Normal 3 5 2 3 2 2 2 4" xfId="34282" xr:uid="{00000000-0005-0000-0000-0000D4850000}"/>
    <cellStyle name="Normal 3 5 2 3 2 2 2 4 2" xfId="34283" xr:uid="{00000000-0005-0000-0000-0000D5850000}"/>
    <cellStyle name="Normal 3 5 2 3 2 2 2 5" xfId="34284" xr:uid="{00000000-0005-0000-0000-0000D6850000}"/>
    <cellStyle name="Normal 3 5 2 3 2 2 3" xfId="34285" xr:uid="{00000000-0005-0000-0000-0000D7850000}"/>
    <cellStyle name="Normal 3 5 2 3 2 2 3 2" xfId="34286" xr:uid="{00000000-0005-0000-0000-0000D8850000}"/>
    <cellStyle name="Normal 3 5 2 3 2 2 3 2 2" xfId="34287" xr:uid="{00000000-0005-0000-0000-0000D9850000}"/>
    <cellStyle name="Normal 3 5 2 3 2 2 3 2 2 2" xfId="34288" xr:uid="{00000000-0005-0000-0000-0000DA850000}"/>
    <cellStyle name="Normal 3 5 2 3 2 2 3 2 3" xfId="34289" xr:uid="{00000000-0005-0000-0000-0000DB850000}"/>
    <cellStyle name="Normal 3 5 2 3 2 2 3 3" xfId="34290" xr:uid="{00000000-0005-0000-0000-0000DC850000}"/>
    <cellStyle name="Normal 3 5 2 3 2 2 3 3 2" xfId="34291" xr:uid="{00000000-0005-0000-0000-0000DD850000}"/>
    <cellStyle name="Normal 3 5 2 3 2 2 3 4" xfId="34292" xr:uid="{00000000-0005-0000-0000-0000DE850000}"/>
    <cellStyle name="Normal 3 5 2 3 2 2 4" xfId="34293" xr:uid="{00000000-0005-0000-0000-0000DF850000}"/>
    <cellStyle name="Normal 3 5 2 3 2 2 4 2" xfId="34294" xr:uid="{00000000-0005-0000-0000-0000E0850000}"/>
    <cellStyle name="Normal 3 5 2 3 2 2 4 2 2" xfId="34295" xr:uid="{00000000-0005-0000-0000-0000E1850000}"/>
    <cellStyle name="Normal 3 5 2 3 2 2 4 2 2 2" xfId="34296" xr:uid="{00000000-0005-0000-0000-0000E2850000}"/>
    <cellStyle name="Normal 3 5 2 3 2 2 4 2 3" xfId="34297" xr:uid="{00000000-0005-0000-0000-0000E3850000}"/>
    <cellStyle name="Normal 3 5 2 3 2 2 4 3" xfId="34298" xr:uid="{00000000-0005-0000-0000-0000E4850000}"/>
    <cellStyle name="Normal 3 5 2 3 2 2 4 3 2" xfId="34299" xr:uid="{00000000-0005-0000-0000-0000E5850000}"/>
    <cellStyle name="Normal 3 5 2 3 2 2 4 4" xfId="34300" xr:uid="{00000000-0005-0000-0000-0000E6850000}"/>
    <cellStyle name="Normal 3 5 2 3 2 2 5" xfId="34301" xr:uid="{00000000-0005-0000-0000-0000E7850000}"/>
    <cellStyle name="Normal 3 5 2 3 2 2 5 2" xfId="34302" xr:uid="{00000000-0005-0000-0000-0000E8850000}"/>
    <cellStyle name="Normal 3 5 2 3 2 2 5 2 2" xfId="34303" xr:uid="{00000000-0005-0000-0000-0000E9850000}"/>
    <cellStyle name="Normal 3 5 2 3 2 2 5 3" xfId="34304" xr:uid="{00000000-0005-0000-0000-0000EA850000}"/>
    <cellStyle name="Normal 3 5 2 3 2 2 6" xfId="34305" xr:uid="{00000000-0005-0000-0000-0000EB850000}"/>
    <cellStyle name="Normal 3 5 2 3 2 2 6 2" xfId="34306" xr:uid="{00000000-0005-0000-0000-0000EC850000}"/>
    <cellStyle name="Normal 3 5 2 3 2 2 7" xfId="34307" xr:uid="{00000000-0005-0000-0000-0000ED850000}"/>
    <cellStyle name="Normal 3 5 2 3 2 2 7 2" xfId="34308" xr:uid="{00000000-0005-0000-0000-0000EE850000}"/>
    <cellStyle name="Normal 3 5 2 3 2 2 8" xfId="34309" xr:uid="{00000000-0005-0000-0000-0000EF850000}"/>
    <cellStyle name="Normal 3 5 2 3 2 3" xfId="34310" xr:uid="{00000000-0005-0000-0000-0000F0850000}"/>
    <cellStyle name="Normal 3 5 2 3 2 3 2" xfId="34311" xr:uid="{00000000-0005-0000-0000-0000F1850000}"/>
    <cellStyle name="Normal 3 5 2 3 2 3 2 2" xfId="34312" xr:uid="{00000000-0005-0000-0000-0000F2850000}"/>
    <cellStyle name="Normal 3 5 2 3 2 3 2 2 2" xfId="34313" xr:uid="{00000000-0005-0000-0000-0000F3850000}"/>
    <cellStyle name="Normal 3 5 2 3 2 3 2 2 2 2" xfId="34314" xr:uid="{00000000-0005-0000-0000-0000F4850000}"/>
    <cellStyle name="Normal 3 5 2 3 2 3 2 2 3" xfId="34315" xr:uid="{00000000-0005-0000-0000-0000F5850000}"/>
    <cellStyle name="Normal 3 5 2 3 2 3 2 3" xfId="34316" xr:uid="{00000000-0005-0000-0000-0000F6850000}"/>
    <cellStyle name="Normal 3 5 2 3 2 3 2 3 2" xfId="34317" xr:uid="{00000000-0005-0000-0000-0000F7850000}"/>
    <cellStyle name="Normal 3 5 2 3 2 3 2 4" xfId="34318" xr:uid="{00000000-0005-0000-0000-0000F8850000}"/>
    <cellStyle name="Normal 3 5 2 3 2 3 3" xfId="34319" xr:uid="{00000000-0005-0000-0000-0000F9850000}"/>
    <cellStyle name="Normal 3 5 2 3 2 3 3 2" xfId="34320" xr:uid="{00000000-0005-0000-0000-0000FA850000}"/>
    <cellStyle name="Normal 3 5 2 3 2 3 3 2 2" xfId="34321" xr:uid="{00000000-0005-0000-0000-0000FB850000}"/>
    <cellStyle name="Normal 3 5 2 3 2 3 3 3" xfId="34322" xr:uid="{00000000-0005-0000-0000-0000FC850000}"/>
    <cellStyle name="Normal 3 5 2 3 2 3 4" xfId="34323" xr:uid="{00000000-0005-0000-0000-0000FD850000}"/>
    <cellStyle name="Normal 3 5 2 3 2 3 4 2" xfId="34324" xr:uid="{00000000-0005-0000-0000-0000FE850000}"/>
    <cellStyle name="Normal 3 5 2 3 2 3 5" xfId="34325" xr:uid="{00000000-0005-0000-0000-0000FF850000}"/>
    <cellStyle name="Normal 3 5 2 3 2 4" xfId="34326" xr:uid="{00000000-0005-0000-0000-000000860000}"/>
    <cellStyle name="Normal 3 5 2 3 2 4 2" xfId="34327" xr:uid="{00000000-0005-0000-0000-000001860000}"/>
    <cellStyle name="Normal 3 5 2 3 2 4 2 2" xfId="34328" xr:uid="{00000000-0005-0000-0000-000002860000}"/>
    <cellStyle name="Normal 3 5 2 3 2 4 2 2 2" xfId="34329" xr:uid="{00000000-0005-0000-0000-000003860000}"/>
    <cellStyle name="Normal 3 5 2 3 2 4 2 3" xfId="34330" xr:uid="{00000000-0005-0000-0000-000004860000}"/>
    <cellStyle name="Normal 3 5 2 3 2 4 3" xfId="34331" xr:uid="{00000000-0005-0000-0000-000005860000}"/>
    <cellStyle name="Normal 3 5 2 3 2 4 3 2" xfId="34332" xr:uid="{00000000-0005-0000-0000-000006860000}"/>
    <cellStyle name="Normal 3 5 2 3 2 4 4" xfId="34333" xr:uid="{00000000-0005-0000-0000-000007860000}"/>
    <cellStyle name="Normal 3 5 2 3 2 5" xfId="34334" xr:uid="{00000000-0005-0000-0000-000008860000}"/>
    <cellStyle name="Normal 3 5 2 3 2 5 2" xfId="34335" xr:uid="{00000000-0005-0000-0000-000009860000}"/>
    <cellStyle name="Normal 3 5 2 3 2 5 2 2" xfId="34336" xr:uid="{00000000-0005-0000-0000-00000A860000}"/>
    <cellStyle name="Normal 3 5 2 3 2 5 2 2 2" xfId="34337" xr:uid="{00000000-0005-0000-0000-00000B860000}"/>
    <cellStyle name="Normal 3 5 2 3 2 5 2 3" xfId="34338" xr:uid="{00000000-0005-0000-0000-00000C860000}"/>
    <cellStyle name="Normal 3 5 2 3 2 5 3" xfId="34339" xr:uid="{00000000-0005-0000-0000-00000D860000}"/>
    <cellStyle name="Normal 3 5 2 3 2 5 3 2" xfId="34340" xr:uid="{00000000-0005-0000-0000-00000E860000}"/>
    <cellStyle name="Normal 3 5 2 3 2 5 4" xfId="34341" xr:uid="{00000000-0005-0000-0000-00000F860000}"/>
    <cellStyle name="Normal 3 5 2 3 2 6" xfId="34342" xr:uid="{00000000-0005-0000-0000-000010860000}"/>
    <cellStyle name="Normal 3 5 2 3 2 6 2" xfId="34343" xr:uid="{00000000-0005-0000-0000-000011860000}"/>
    <cellStyle name="Normal 3 5 2 3 2 6 2 2" xfId="34344" xr:uid="{00000000-0005-0000-0000-000012860000}"/>
    <cellStyle name="Normal 3 5 2 3 2 6 3" xfId="34345" xr:uid="{00000000-0005-0000-0000-000013860000}"/>
    <cellStyle name="Normal 3 5 2 3 2 7" xfId="34346" xr:uid="{00000000-0005-0000-0000-000014860000}"/>
    <cellStyle name="Normal 3 5 2 3 2 7 2" xfId="34347" xr:uid="{00000000-0005-0000-0000-000015860000}"/>
    <cellStyle name="Normal 3 5 2 3 2 8" xfId="34348" xr:uid="{00000000-0005-0000-0000-000016860000}"/>
    <cellStyle name="Normal 3 5 2 3 2 8 2" xfId="34349" xr:uid="{00000000-0005-0000-0000-000017860000}"/>
    <cellStyle name="Normal 3 5 2 3 2 9" xfId="34350" xr:uid="{00000000-0005-0000-0000-000018860000}"/>
    <cellStyle name="Normal 3 5 2 3 3" xfId="34351" xr:uid="{00000000-0005-0000-0000-000019860000}"/>
    <cellStyle name="Normal 3 5 2 3 3 2" xfId="34352" xr:uid="{00000000-0005-0000-0000-00001A860000}"/>
    <cellStyle name="Normal 3 5 2 3 3 2 2" xfId="34353" xr:uid="{00000000-0005-0000-0000-00001B860000}"/>
    <cellStyle name="Normal 3 5 2 3 3 2 2 2" xfId="34354" xr:uid="{00000000-0005-0000-0000-00001C860000}"/>
    <cellStyle name="Normal 3 5 2 3 3 2 2 2 2" xfId="34355" xr:uid="{00000000-0005-0000-0000-00001D860000}"/>
    <cellStyle name="Normal 3 5 2 3 3 2 2 2 2 2" xfId="34356" xr:uid="{00000000-0005-0000-0000-00001E860000}"/>
    <cellStyle name="Normal 3 5 2 3 3 2 2 2 3" xfId="34357" xr:uid="{00000000-0005-0000-0000-00001F860000}"/>
    <cellStyle name="Normal 3 5 2 3 3 2 2 3" xfId="34358" xr:uid="{00000000-0005-0000-0000-000020860000}"/>
    <cellStyle name="Normal 3 5 2 3 3 2 2 3 2" xfId="34359" xr:uid="{00000000-0005-0000-0000-000021860000}"/>
    <cellStyle name="Normal 3 5 2 3 3 2 2 4" xfId="34360" xr:uid="{00000000-0005-0000-0000-000022860000}"/>
    <cellStyle name="Normal 3 5 2 3 3 2 3" xfId="34361" xr:uid="{00000000-0005-0000-0000-000023860000}"/>
    <cellStyle name="Normal 3 5 2 3 3 2 3 2" xfId="34362" xr:uid="{00000000-0005-0000-0000-000024860000}"/>
    <cellStyle name="Normal 3 5 2 3 3 2 3 2 2" xfId="34363" xr:uid="{00000000-0005-0000-0000-000025860000}"/>
    <cellStyle name="Normal 3 5 2 3 3 2 3 3" xfId="34364" xr:uid="{00000000-0005-0000-0000-000026860000}"/>
    <cellStyle name="Normal 3 5 2 3 3 2 4" xfId="34365" xr:uid="{00000000-0005-0000-0000-000027860000}"/>
    <cellStyle name="Normal 3 5 2 3 3 2 4 2" xfId="34366" xr:uid="{00000000-0005-0000-0000-000028860000}"/>
    <cellStyle name="Normal 3 5 2 3 3 2 5" xfId="34367" xr:uid="{00000000-0005-0000-0000-000029860000}"/>
    <cellStyle name="Normal 3 5 2 3 3 3" xfId="34368" xr:uid="{00000000-0005-0000-0000-00002A860000}"/>
    <cellStyle name="Normal 3 5 2 3 3 3 2" xfId="34369" xr:uid="{00000000-0005-0000-0000-00002B860000}"/>
    <cellStyle name="Normal 3 5 2 3 3 3 2 2" xfId="34370" xr:uid="{00000000-0005-0000-0000-00002C860000}"/>
    <cellStyle name="Normal 3 5 2 3 3 3 2 2 2" xfId="34371" xr:uid="{00000000-0005-0000-0000-00002D860000}"/>
    <cellStyle name="Normal 3 5 2 3 3 3 2 3" xfId="34372" xr:uid="{00000000-0005-0000-0000-00002E860000}"/>
    <cellStyle name="Normal 3 5 2 3 3 3 3" xfId="34373" xr:uid="{00000000-0005-0000-0000-00002F860000}"/>
    <cellStyle name="Normal 3 5 2 3 3 3 3 2" xfId="34374" xr:uid="{00000000-0005-0000-0000-000030860000}"/>
    <cellStyle name="Normal 3 5 2 3 3 3 4" xfId="34375" xr:uid="{00000000-0005-0000-0000-000031860000}"/>
    <cellStyle name="Normal 3 5 2 3 3 4" xfId="34376" xr:uid="{00000000-0005-0000-0000-000032860000}"/>
    <cellStyle name="Normal 3 5 2 3 3 4 2" xfId="34377" xr:uid="{00000000-0005-0000-0000-000033860000}"/>
    <cellStyle name="Normal 3 5 2 3 3 4 2 2" xfId="34378" xr:uid="{00000000-0005-0000-0000-000034860000}"/>
    <cellStyle name="Normal 3 5 2 3 3 4 2 2 2" xfId="34379" xr:uid="{00000000-0005-0000-0000-000035860000}"/>
    <cellStyle name="Normal 3 5 2 3 3 4 2 3" xfId="34380" xr:uid="{00000000-0005-0000-0000-000036860000}"/>
    <cellStyle name="Normal 3 5 2 3 3 4 3" xfId="34381" xr:uid="{00000000-0005-0000-0000-000037860000}"/>
    <cellStyle name="Normal 3 5 2 3 3 4 3 2" xfId="34382" xr:uid="{00000000-0005-0000-0000-000038860000}"/>
    <cellStyle name="Normal 3 5 2 3 3 4 4" xfId="34383" xr:uid="{00000000-0005-0000-0000-000039860000}"/>
    <cellStyle name="Normal 3 5 2 3 3 5" xfId="34384" xr:uid="{00000000-0005-0000-0000-00003A860000}"/>
    <cellStyle name="Normal 3 5 2 3 3 5 2" xfId="34385" xr:uid="{00000000-0005-0000-0000-00003B860000}"/>
    <cellStyle name="Normal 3 5 2 3 3 5 2 2" xfId="34386" xr:uid="{00000000-0005-0000-0000-00003C860000}"/>
    <cellStyle name="Normal 3 5 2 3 3 5 3" xfId="34387" xr:uid="{00000000-0005-0000-0000-00003D860000}"/>
    <cellStyle name="Normal 3 5 2 3 3 6" xfId="34388" xr:uid="{00000000-0005-0000-0000-00003E860000}"/>
    <cellStyle name="Normal 3 5 2 3 3 6 2" xfId="34389" xr:uid="{00000000-0005-0000-0000-00003F860000}"/>
    <cellStyle name="Normal 3 5 2 3 3 7" xfId="34390" xr:uid="{00000000-0005-0000-0000-000040860000}"/>
    <cellStyle name="Normal 3 5 2 3 3 7 2" xfId="34391" xr:uid="{00000000-0005-0000-0000-000041860000}"/>
    <cellStyle name="Normal 3 5 2 3 3 8" xfId="34392" xr:uid="{00000000-0005-0000-0000-000042860000}"/>
    <cellStyle name="Normal 3 5 2 3 4" xfId="34393" xr:uid="{00000000-0005-0000-0000-000043860000}"/>
    <cellStyle name="Normal 3 5 2 3 4 2" xfId="34394" xr:uid="{00000000-0005-0000-0000-000044860000}"/>
    <cellStyle name="Normal 3 5 2 3 4 2 2" xfId="34395" xr:uid="{00000000-0005-0000-0000-000045860000}"/>
    <cellStyle name="Normal 3 5 2 3 4 2 2 2" xfId="34396" xr:uid="{00000000-0005-0000-0000-000046860000}"/>
    <cellStyle name="Normal 3 5 2 3 4 2 2 2 2" xfId="34397" xr:uid="{00000000-0005-0000-0000-000047860000}"/>
    <cellStyle name="Normal 3 5 2 3 4 2 2 3" xfId="34398" xr:uid="{00000000-0005-0000-0000-000048860000}"/>
    <cellStyle name="Normal 3 5 2 3 4 2 3" xfId="34399" xr:uid="{00000000-0005-0000-0000-000049860000}"/>
    <cellStyle name="Normal 3 5 2 3 4 2 3 2" xfId="34400" xr:uid="{00000000-0005-0000-0000-00004A860000}"/>
    <cellStyle name="Normal 3 5 2 3 4 2 4" xfId="34401" xr:uid="{00000000-0005-0000-0000-00004B860000}"/>
    <cellStyle name="Normal 3 5 2 3 4 3" xfId="34402" xr:uid="{00000000-0005-0000-0000-00004C860000}"/>
    <cellStyle name="Normal 3 5 2 3 4 3 2" xfId="34403" xr:uid="{00000000-0005-0000-0000-00004D860000}"/>
    <cellStyle name="Normal 3 5 2 3 4 3 2 2" xfId="34404" xr:uid="{00000000-0005-0000-0000-00004E860000}"/>
    <cellStyle name="Normal 3 5 2 3 4 3 3" xfId="34405" xr:uid="{00000000-0005-0000-0000-00004F860000}"/>
    <cellStyle name="Normal 3 5 2 3 4 4" xfId="34406" xr:uid="{00000000-0005-0000-0000-000050860000}"/>
    <cellStyle name="Normal 3 5 2 3 4 4 2" xfId="34407" xr:uid="{00000000-0005-0000-0000-000051860000}"/>
    <cellStyle name="Normal 3 5 2 3 4 5" xfId="34408" xr:uid="{00000000-0005-0000-0000-000052860000}"/>
    <cellStyle name="Normal 3 5 2 3 5" xfId="34409" xr:uid="{00000000-0005-0000-0000-000053860000}"/>
    <cellStyle name="Normal 3 5 2 3 5 2" xfId="34410" xr:uid="{00000000-0005-0000-0000-000054860000}"/>
    <cellStyle name="Normal 3 5 2 3 5 2 2" xfId="34411" xr:uid="{00000000-0005-0000-0000-000055860000}"/>
    <cellStyle name="Normal 3 5 2 3 5 2 2 2" xfId="34412" xr:uid="{00000000-0005-0000-0000-000056860000}"/>
    <cellStyle name="Normal 3 5 2 3 5 2 3" xfId="34413" xr:uid="{00000000-0005-0000-0000-000057860000}"/>
    <cellStyle name="Normal 3 5 2 3 5 3" xfId="34414" xr:uid="{00000000-0005-0000-0000-000058860000}"/>
    <cellStyle name="Normal 3 5 2 3 5 3 2" xfId="34415" xr:uid="{00000000-0005-0000-0000-000059860000}"/>
    <cellStyle name="Normal 3 5 2 3 5 4" xfId="34416" xr:uid="{00000000-0005-0000-0000-00005A860000}"/>
    <cellStyle name="Normal 3 5 2 3 6" xfId="34417" xr:uid="{00000000-0005-0000-0000-00005B860000}"/>
    <cellStyle name="Normal 3 5 2 3 6 2" xfId="34418" xr:uid="{00000000-0005-0000-0000-00005C860000}"/>
    <cellStyle name="Normal 3 5 2 3 6 2 2" xfId="34419" xr:uid="{00000000-0005-0000-0000-00005D860000}"/>
    <cellStyle name="Normal 3 5 2 3 6 2 2 2" xfId="34420" xr:uid="{00000000-0005-0000-0000-00005E860000}"/>
    <cellStyle name="Normal 3 5 2 3 6 2 3" xfId="34421" xr:uid="{00000000-0005-0000-0000-00005F860000}"/>
    <cellStyle name="Normal 3 5 2 3 6 3" xfId="34422" xr:uid="{00000000-0005-0000-0000-000060860000}"/>
    <cellStyle name="Normal 3 5 2 3 6 3 2" xfId="34423" xr:uid="{00000000-0005-0000-0000-000061860000}"/>
    <cellStyle name="Normal 3 5 2 3 6 4" xfId="34424" xr:uid="{00000000-0005-0000-0000-000062860000}"/>
    <cellStyle name="Normal 3 5 2 3 7" xfId="34425" xr:uid="{00000000-0005-0000-0000-000063860000}"/>
    <cellStyle name="Normal 3 5 2 3 7 2" xfId="34426" xr:uid="{00000000-0005-0000-0000-000064860000}"/>
    <cellStyle name="Normal 3 5 2 3 7 2 2" xfId="34427" xr:uid="{00000000-0005-0000-0000-000065860000}"/>
    <cellStyle name="Normal 3 5 2 3 7 3" xfId="34428" xr:uid="{00000000-0005-0000-0000-000066860000}"/>
    <cellStyle name="Normal 3 5 2 3 8" xfId="34429" xr:uid="{00000000-0005-0000-0000-000067860000}"/>
    <cellStyle name="Normal 3 5 2 3 8 2" xfId="34430" xr:uid="{00000000-0005-0000-0000-000068860000}"/>
    <cellStyle name="Normal 3 5 2 3 9" xfId="34431" xr:uid="{00000000-0005-0000-0000-000069860000}"/>
    <cellStyle name="Normal 3 5 2 3 9 2" xfId="34432" xr:uid="{00000000-0005-0000-0000-00006A860000}"/>
    <cellStyle name="Normal 3 5 2 4" xfId="34433" xr:uid="{00000000-0005-0000-0000-00006B860000}"/>
    <cellStyle name="Normal 3 5 2 4 10" xfId="34434" xr:uid="{00000000-0005-0000-0000-00006C860000}"/>
    <cellStyle name="Normal 3 5 2 4 11" xfId="34435" xr:uid="{00000000-0005-0000-0000-00006D860000}"/>
    <cellStyle name="Normal 3 5 2 4 2" xfId="34436" xr:uid="{00000000-0005-0000-0000-00006E860000}"/>
    <cellStyle name="Normal 3 5 2 4 2 10" xfId="34437" xr:uid="{00000000-0005-0000-0000-00006F860000}"/>
    <cellStyle name="Normal 3 5 2 4 2 2" xfId="34438" xr:uid="{00000000-0005-0000-0000-000070860000}"/>
    <cellStyle name="Normal 3 5 2 4 2 2 2" xfId="34439" xr:uid="{00000000-0005-0000-0000-000071860000}"/>
    <cellStyle name="Normal 3 5 2 4 2 2 2 2" xfId="34440" xr:uid="{00000000-0005-0000-0000-000072860000}"/>
    <cellStyle name="Normal 3 5 2 4 2 2 2 2 2" xfId="34441" xr:uid="{00000000-0005-0000-0000-000073860000}"/>
    <cellStyle name="Normal 3 5 2 4 2 2 2 2 2 2" xfId="34442" xr:uid="{00000000-0005-0000-0000-000074860000}"/>
    <cellStyle name="Normal 3 5 2 4 2 2 2 2 2 2 2" xfId="34443" xr:uid="{00000000-0005-0000-0000-000075860000}"/>
    <cellStyle name="Normal 3 5 2 4 2 2 2 2 2 3" xfId="34444" xr:uid="{00000000-0005-0000-0000-000076860000}"/>
    <cellStyle name="Normal 3 5 2 4 2 2 2 2 3" xfId="34445" xr:uid="{00000000-0005-0000-0000-000077860000}"/>
    <cellStyle name="Normal 3 5 2 4 2 2 2 2 3 2" xfId="34446" xr:uid="{00000000-0005-0000-0000-000078860000}"/>
    <cellStyle name="Normal 3 5 2 4 2 2 2 2 4" xfId="34447" xr:uid="{00000000-0005-0000-0000-000079860000}"/>
    <cellStyle name="Normal 3 5 2 4 2 2 2 3" xfId="34448" xr:uid="{00000000-0005-0000-0000-00007A860000}"/>
    <cellStyle name="Normal 3 5 2 4 2 2 2 3 2" xfId="34449" xr:uid="{00000000-0005-0000-0000-00007B860000}"/>
    <cellStyle name="Normal 3 5 2 4 2 2 2 3 2 2" xfId="34450" xr:uid="{00000000-0005-0000-0000-00007C860000}"/>
    <cellStyle name="Normal 3 5 2 4 2 2 2 3 3" xfId="34451" xr:uid="{00000000-0005-0000-0000-00007D860000}"/>
    <cellStyle name="Normal 3 5 2 4 2 2 2 4" xfId="34452" xr:uid="{00000000-0005-0000-0000-00007E860000}"/>
    <cellStyle name="Normal 3 5 2 4 2 2 2 4 2" xfId="34453" xr:uid="{00000000-0005-0000-0000-00007F860000}"/>
    <cellStyle name="Normal 3 5 2 4 2 2 2 5" xfId="34454" xr:uid="{00000000-0005-0000-0000-000080860000}"/>
    <cellStyle name="Normal 3 5 2 4 2 2 3" xfId="34455" xr:uid="{00000000-0005-0000-0000-000081860000}"/>
    <cellStyle name="Normal 3 5 2 4 2 2 3 2" xfId="34456" xr:uid="{00000000-0005-0000-0000-000082860000}"/>
    <cellStyle name="Normal 3 5 2 4 2 2 3 2 2" xfId="34457" xr:uid="{00000000-0005-0000-0000-000083860000}"/>
    <cellStyle name="Normal 3 5 2 4 2 2 3 2 2 2" xfId="34458" xr:uid="{00000000-0005-0000-0000-000084860000}"/>
    <cellStyle name="Normal 3 5 2 4 2 2 3 2 3" xfId="34459" xr:uid="{00000000-0005-0000-0000-000085860000}"/>
    <cellStyle name="Normal 3 5 2 4 2 2 3 3" xfId="34460" xr:uid="{00000000-0005-0000-0000-000086860000}"/>
    <cellStyle name="Normal 3 5 2 4 2 2 3 3 2" xfId="34461" xr:uid="{00000000-0005-0000-0000-000087860000}"/>
    <cellStyle name="Normal 3 5 2 4 2 2 3 4" xfId="34462" xr:uid="{00000000-0005-0000-0000-000088860000}"/>
    <cellStyle name="Normal 3 5 2 4 2 2 4" xfId="34463" xr:uid="{00000000-0005-0000-0000-000089860000}"/>
    <cellStyle name="Normal 3 5 2 4 2 2 4 2" xfId="34464" xr:uid="{00000000-0005-0000-0000-00008A860000}"/>
    <cellStyle name="Normal 3 5 2 4 2 2 4 2 2" xfId="34465" xr:uid="{00000000-0005-0000-0000-00008B860000}"/>
    <cellStyle name="Normal 3 5 2 4 2 2 4 2 2 2" xfId="34466" xr:uid="{00000000-0005-0000-0000-00008C860000}"/>
    <cellStyle name="Normal 3 5 2 4 2 2 4 2 3" xfId="34467" xr:uid="{00000000-0005-0000-0000-00008D860000}"/>
    <cellStyle name="Normal 3 5 2 4 2 2 4 3" xfId="34468" xr:uid="{00000000-0005-0000-0000-00008E860000}"/>
    <cellStyle name="Normal 3 5 2 4 2 2 4 3 2" xfId="34469" xr:uid="{00000000-0005-0000-0000-00008F860000}"/>
    <cellStyle name="Normal 3 5 2 4 2 2 4 4" xfId="34470" xr:uid="{00000000-0005-0000-0000-000090860000}"/>
    <cellStyle name="Normal 3 5 2 4 2 2 5" xfId="34471" xr:uid="{00000000-0005-0000-0000-000091860000}"/>
    <cellStyle name="Normal 3 5 2 4 2 2 5 2" xfId="34472" xr:uid="{00000000-0005-0000-0000-000092860000}"/>
    <cellStyle name="Normal 3 5 2 4 2 2 5 2 2" xfId="34473" xr:uid="{00000000-0005-0000-0000-000093860000}"/>
    <cellStyle name="Normal 3 5 2 4 2 2 5 3" xfId="34474" xr:uid="{00000000-0005-0000-0000-000094860000}"/>
    <cellStyle name="Normal 3 5 2 4 2 2 6" xfId="34475" xr:uid="{00000000-0005-0000-0000-000095860000}"/>
    <cellStyle name="Normal 3 5 2 4 2 2 6 2" xfId="34476" xr:uid="{00000000-0005-0000-0000-000096860000}"/>
    <cellStyle name="Normal 3 5 2 4 2 2 7" xfId="34477" xr:uid="{00000000-0005-0000-0000-000097860000}"/>
    <cellStyle name="Normal 3 5 2 4 2 2 7 2" xfId="34478" xr:uid="{00000000-0005-0000-0000-000098860000}"/>
    <cellStyle name="Normal 3 5 2 4 2 2 8" xfId="34479" xr:uid="{00000000-0005-0000-0000-000099860000}"/>
    <cellStyle name="Normal 3 5 2 4 2 3" xfId="34480" xr:uid="{00000000-0005-0000-0000-00009A860000}"/>
    <cellStyle name="Normal 3 5 2 4 2 3 2" xfId="34481" xr:uid="{00000000-0005-0000-0000-00009B860000}"/>
    <cellStyle name="Normal 3 5 2 4 2 3 2 2" xfId="34482" xr:uid="{00000000-0005-0000-0000-00009C860000}"/>
    <cellStyle name="Normal 3 5 2 4 2 3 2 2 2" xfId="34483" xr:uid="{00000000-0005-0000-0000-00009D860000}"/>
    <cellStyle name="Normal 3 5 2 4 2 3 2 2 2 2" xfId="34484" xr:uid="{00000000-0005-0000-0000-00009E860000}"/>
    <cellStyle name="Normal 3 5 2 4 2 3 2 2 3" xfId="34485" xr:uid="{00000000-0005-0000-0000-00009F860000}"/>
    <cellStyle name="Normal 3 5 2 4 2 3 2 3" xfId="34486" xr:uid="{00000000-0005-0000-0000-0000A0860000}"/>
    <cellStyle name="Normal 3 5 2 4 2 3 2 3 2" xfId="34487" xr:uid="{00000000-0005-0000-0000-0000A1860000}"/>
    <cellStyle name="Normal 3 5 2 4 2 3 2 4" xfId="34488" xr:uid="{00000000-0005-0000-0000-0000A2860000}"/>
    <cellStyle name="Normal 3 5 2 4 2 3 3" xfId="34489" xr:uid="{00000000-0005-0000-0000-0000A3860000}"/>
    <cellStyle name="Normal 3 5 2 4 2 3 3 2" xfId="34490" xr:uid="{00000000-0005-0000-0000-0000A4860000}"/>
    <cellStyle name="Normal 3 5 2 4 2 3 3 2 2" xfId="34491" xr:uid="{00000000-0005-0000-0000-0000A5860000}"/>
    <cellStyle name="Normal 3 5 2 4 2 3 3 3" xfId="34492" xr:uid="{00000000-0005-0000-0000-0000A6860000}"/>
    <cellStyle name="Normal 3 5 2 4 2 3 4" xfId="34493" xr:uid="{00000000-0005-0000-0000-0000A7860000}"/>
    <cellStyle name="Normal 3 5 2 4 2 3 4 2" xfId="34494" xr:uid="{00000000-0005-0000-0000-0000A8860000}"/>
    <cellStyle name="Normal 3 5 2 4 2 3 5" xfId="34495" xr:uid="{00000000-0005-0000-0000-0000A9860000}"/>
    <cellStyle name="Normal 3 5 2 4 2 4" xfId="34496" xr:uid="{00000000-0005-0000-0000-0000AA860000}"/>
    <cellStyle name="Normal 3 5 2 4 2 4 2" xfId="34497" xr:uid="{00000000-0005-0000-0000-0000AB860000}"/>
    <cellStyle name="Normal 3 5 2 4 2 4 2 2" xfId="34498" xr:uid="{00000000-0005-0000-0000-0000AC860000}"/>
    <cellStyle name="Normal 3 5 2 4 2 4 2 2 2" xfId="34499" xr:uid="{00000000-0005-0000-0000-0000AD860000}"/>
    <cellStyle name="Normal 3 5 2 4 2 4 2 3" xfId="34500" xr:uid="{00000000-0005-0000-0000-0000AE860000}"/>
    <cellStyle name="Normal 3 5 2 4 2 4 3" xfId="34501" xr:uid="{00000000-0005-0000-0000-0000AF860000}"/>
    <cellStyle name="Normal 3 5 2 4 2 4 3 2" xfId="34502" xr:uid="{00000000-0005-0000-0000-0000B0860000}"/>
    <cellStyle name="Normal 3 5 2 4 2 4 4" xfId="34503" xr:uid="{00000000-0005-0000-0000-0000B1860000}"/>
    <cellStyle name="Normal 3 5 2 4 2 5" xfId="34504" xr:uid="{00000000-0005-0000-0000-0000B2860000}"/>
    <cellStyle name="Normal 3 5 2 4 2 5 2" xfId="34505" xr:uid="{00000000-0005-0000-0000-0000B3860000}"/>
    <cellStyle name="Normal 3 5 2 4 2 5 2 2" xfId="34506" xr:uid="{00000000-0005-0000-0000-0000B4860000}"/>
    <cellStyle name="Normal 3 5 2 4 2 5 2 2 2" xfId="34507" xr:uid="{00000000-0005-0000-0000-0000B5860000}"/>
    <cellStyle name="Normal 3 5 2 4 2 5 2 3" xfId="34508" xr:uid="{00000000-0005-0000-0000-0000B6860000}"/>
    <cellStyle name="Normal 3 5 2 4 2 5 3" xfId="34509" xr:uid="{00000000-0005-0000-0000-0000B7860000}"/>
    <cellStyle name="Normal 3 5 2 4 2 5 3 2" xfId="34510" xr:uid="{00000000-0005-0000-0000-0000B8860000}"/>
    <cellStyle name="Normal 3 5 2 4 2 5 4" xfId="34511" xr:uid="{00000000-0005-0000-0000-0000B9860000}"/>
    <cellStyle name="Normal 3 5 2 4 2 6" xfId="34512" xr:uid="{00000000-0005-0000-0000-0000BA860000}"/>
    <cellStyle name="Normal 3 5 2 4 2 6 2" xfId="34513" xr:uid="{00000000-0005-0000-0000-0000BB860000}"/>
    <cellStyle name="Normal 3 5 2 4 2 6 2 2" xfId="34514" xr:uid="{00000000-0005-0000-0000-0000BC860000}"/>
    <cellStyle name="Normal 3 5 2 4 2 6 3" xfId="34515" xr:uid="{00000000-0005-0000-0000-0000BD860000}"/>
    <cellStyle name="Normal 3 5 2 4 2 7" xfId="34516" xr:uid="{00000000-0005-0000-0000-0000BE860000}"/>
    <cellStyle name="Normal 3 5 2 4 2 7 2" xfId="34517" xr:uid="{00000000-0005-0000-0000-0000BF860000}"/>
    <cellStyle name="Normal 3 5 2 4 2 8" xfId="34518" xr:uid="{00000000-0005-0000-0000-0000C0860000}"/>
    <cellStyle name="Normal 3 5 2 4 2 8 2" xfId="34519" xr:uid="{00000000-0005-0000-0000-0000C1860000}"/>
    <cellStyle name="Normal 3 5 2 4 2 9" xfId="34520" xr:uid="{00000000-0005-0000-0000-0000C2860000}"/>
    <cellStyle name="Normal 3 5 2 4 3" xfId="34521" xr:uid="{00000000-0005-0000-0000-0000C3860000}"/>
    <cellStyle name="Normal 3 5 2 4 3 2" xfId="34522" xr:uid="{00000000-0005-0000-0000-0000C4860000}"/>
    <cellStyle name="Normal 3 5 2 4 3 2 2" xfId="34523" xr:uid="{00000000-0005-0000-0000-0000C5860000}"/>
    <cellStyle name="Normal 3 5 2 4 3 2 2 2" xfId="34524" xr:uid="{00000000-0005-0000-0000-0000C6860000}"/>
    <cellStyle name="Normal 3 5 2 4 3 2 2 2 2" xfId="34525" xr:uid="{00000000-0005-0000-0000-0000C7860000}"/>
    <cellStyle name="Normal 3 5 2 4 3 2 2 2 2 2" xfId="34526" xr:uid="{00000000-0005-0000-0000-0000C8860000}"/>
    <cellStyle name="Normal 3 5 2 4 3 2 2 2 3" xfId="34527" xr:uid="{00000000-0005-0000-0000-0000C9860000}"/>
    <cellStyle name="Normal 3 5 2 4 3 2 2 3" xfId="34528" xr:uid="{00000000-0005-0000-0000-0000CA860000}"/>
    <cellStyle name="Normal 3 5 2 4 3 2 2 3 2" xfId="34529" xr:uid="{00000000-0005-0000-0000-0000CB860000}"/>
    <cellStyle name="Normal 3 5 2 4 3 2 2 4" xfId="34530" xr:uid="{00000000-0005-0000-0000-0000CC860000}"/>
    <cellStyle name="Normal 3 5 2 4 3 2 3" xfId="34531" xr:uid="{00000000-0005-0000-0000-0000CD860000}"/>
    <cellStyle name="Normal 3 5 2 4 3 2 3 2" xfId="34532" xr:uid="{00000000-0005-0000-0000-0000CE860000}"/>
    <cellStyle name="Normal 3 5 2 4 3 2 3 2 2" xfId="34533" xr:uid="{00000000-0005-0000-0000-0000CF860000}"/>
    <cellStyle name="Normal 3 5 2 4 3 2 3 3" xfId="34534" xr:uid="{00000000-0005-0000-0000-0000D0860000}"/>
    <cellStyle name="Normal 3 5 2 4 3 2 4" xfId="34535" xr:uid="{00000000-0005-0000-0000-0000D1860000}"/>
    <cellStyle name="Normal 3 5 2 4 3 2 4 2" xfId="34536" xr:uid="{00000000-0005-0000-0000-0000D2860000}"/>
    <cellStyle name="Normal 3 5 2 4 3 2 5" xfId="34537" xr:uid="{00000000-0005-0000-0000-0000D3860000}"/>
    <cellStyle name="Normal 3 5 2 4 3 3" xfId="34538" xr:uid="{00000000-0005-0000-0000-0000D4860000}"/>
    <cellStyle name="Normal 3 5 2 4 3 3 2" xfId="34539" xr:uid="{00000000-0005-0000-0000-0000D5860000}"/>
    <cellStyle name="Normal 3 5 2 4 3 3 2 2" xfId="34540" xr:uid="{00000000-0005-0000-0000-0000D6860000}"/>
    <cellStyle name="Normal 3 5 2 4 3 3 2 2 2" xfId="34541" xr:uid="{00000000-0005-0000-0000-0000D7860000}"/>
    <cellStyle name="Normal 3 5 2 4 3 3 2 3" xfId="34542" xr:uid="{00000000-0005-0000-0000-0000D8860000}"/>
    <cellStyle name="Normal 3 5 2 4 3 3 3" xfId="34543" xr:uid="{00000000-0005-0000-0000-0000D9860000}"/>
    <cellStyle name="Normal 3 5 2 4 3 3 3 2" xfId="34544" xr:uid="{00000000-0005-0000-0000-0000DA860000}"/>
    <cellStyle name="Normal 3 5 2 4 3 3 4" xfId="34545" xr:uid="{00000000-0005-0000-0000-0000DB860000}"/>
    <cellStyle name="Normal 3 5 2 4 3 4" xfId="34546" xr:uid="{00000000-0005-0000-0000-0000DC860000}"/>
    <cellStyle name="Normal 3 5 2 4 3 4 2" xfId="34547" xr:uid="{00000000-0005-0000-0000-0000DD860000}"/>
    <cellStyle name="Normal 3 5 2 4 3 4 2 2" xfId="34548" xr:uid="{00000000-0005-0000-0000-0000DE860000}"/>
    <cellStyle name="Normal 3 5 2 4 3 4 2 2 2" xfId="34549" xr:uid="{00000000-0005-0000-0000-0000DF860000}"/>
    <cellStyle name="Normal 3 5 2 4 3 4 2 3" xfId="34550" xr:uid="{00000000-0005-0000-0000-0000E0860000}"/>
    <cellStyle name="Normal 3 5 2 4 3 4 3" xfId="34551" xr:uid="{00000000-0005-0000-0000-0000E1860000}"/>
    <cellStyle name="Normal 3 5 2 4 3 4 3 2" xfId="34552" xr:uid="{00000000-0005-0000-0000-0000E2860000}"/>
    <cellStyle name="Normal 3 5 2 4 3 4 4" xfId="34553" xr:uid="{00000000-0005-0000-0000-0000E3860000}"/>
    <cellStyle name="Normal 3 5 2 4 3 5" xfId="34554" xr:uid="{00000000-0005-0000-0000-0000E4860000}"/>
    <cellStyle name="Normal 3 5 2 4 3 5 2" xfId="34555" xr:uid="{00000000-0005-0000-0000-0000E5860000}"/>
    <cellStyle name="Normal 3 5 2 4 3 5 2 2" xfId="34556" xr:uid="{00000000-0005-0000-0000-0000E6860000}"/>
    <cellStyle name="Normal 3 5 2 4 3 5 3" xfId="34557" xr:uid="{00000000-0005-0000-0000-0000E7860000}"/>
    <cellStyle name="Normal 3 5 2 4 3 6" xfId="34558" xr:uid="{00000000-0005-0000-0000-0000E8860000}"/>
    <cellStyle name="Normal 3 5 2 4 3 6 2" xfId="34559" xr:uid="{00000000-0005-0000-0000-0000E9860000}"/>
    <cellStyle name="Normal 3 5 2 4 3 7" xfId="34560" xr:uid="{00000000-0005-0000-0000-0000EA860000}"/>
    <cellStyle name="Normal 3 5 2 4 3 7 2" xfId="34561" xr:uid="{00000000-0005-0000-0000-0000EB860000}"/>
    <cellStyle name="Normal 3 5 2 4 3 8" xfId="34562" xr:uid="{00000000-0005-0000-0000-0000EC860000}"/>
    <cellStyle name="Normal 3 5 2 4 4" xfId="34563" xr:uid="{00000000-0005-0000-0000-0000ED860000}"/>
    <cellStyle name="Normal 3 5 2 4 4 2" xfId="34564" xr:uid="{00000000-0005-0000-0000-0000EE860000}"/>
    <cellStyle name="Normal 3 5 2 4 4 2 2" xfId="34565" xr:uid="{00000000-0005-0000-0000-0000EF860000}"/>
    <cellStyle name="Normal 3 5 2 4 4 2 2 2" xfId="34566" xr:uid="{00000000-0005-0000-0000-0000F0860000}"/>
    <cellStyle name="Normal 3 5 2 4 4 2 2 2 2" xfId="34567" xr:uid="{00000000-0005-0000-0000-0000F1860000}"/>
    <cellStyle name="Normal 3 5 2 4 4 2 2 3" xfId="34568" xr:uid="{00000000-0005-0000-0000-0000F2860000}"/>
    <cellStyle name="Normal 3 5 2 4 4 2 3" xfId="34569" xr:uid="{00000000-0005-0000-0000-0000F3860000}"/>
    <cellStyle name="Normal 3 5 2 4 4 2 3 2" xfId="34570" xr:uid="{00000000-0005-0000-0000-0000F4860000}"/>
    <cellStyle name="Normal 3 5 2 4 4 2 4" xfId="34571" xr:uid="{00000000-0005-0000-0000-0000F5860000}"/>
    <cellStyle name="Normal 3 5 2 4 4 3" xfId="34572" xr:uid="{00000000-0005-0000-0000-0000F6860000}"/>
    <cellStyle name="Normal 3 5 2 4 4 3 2" xfId="34573" xr:uid="{00000000-0005-0000-0000-0000F7860000}"/>
    <cellStyle name="Normal 3 5 2 4 4 3 2 2" xfId="34574" xr:uid="{00000000-0005-0000-0000-0000F8860000}"/>
    <cellStyle name="Normal 3 5 2 4 4 3 3" xfId="34575" xr:uid="{00000000-0005-0000-0000-0000F9860000}"/>
    <cellStyle name="Normal 3 5 2 4 4 4" xfId="34576" xr:uid="{00000000-0005-0000-0000-0000FA860000}"/>
    <cellStyle name="Normal 3 5 2 4 4 4 2" xfId="34577" xr:uid="{00000000-0005-0000-0000-0000FB860000}"/>
    <cellStyle name="Normal 3 5 2 4 4 5" xfId="34578" xr:uid="{00000000-0005-0000-0000-0000FC860000}"/>
    <cellStyle name="Normal 3 5 2 4 5" xfId="34579" xr:uid="{00000000-0005-0000-0000-0000FD860000}"/>
    <cellStyle name="Normal 3 5 2 4 5 2" xfId="34580" xr:uid="{00000000-0005-0000-0000-0000FE860000}"/>
    <cellStyle name="Normal 3 5 2 4 5 2 2" xfId="34581" xr:uid="{00000000-0005-0000-0000-0000FF860000}"/>
    <cellStyle name="Normal 3 5 2 4 5 2 2 2" xfId="34582" xr:uid="{00000000-0005-0000-0000-000000870000}"/>
    <cellStyle name="Normal 3 5 2 4 5 2 3" xfId="34583" xr:uid="{00000000-0005-0000-0000-000001870000}"/>
    <cellStyle name="Normal 3 5 2 4 5 3" xfId="34584" xr:uid="{00000000-0005-0000-0000-000002870000}"/>
    <cellStyle name="Normal 3 5 2 4 5 3 2" xfId="34585" xr:uid="{00000000-0005-0000-0000-000003870000}"/>
    <cellStyle name="Normal 3 5 2 4 5 4" xfId="34586" xr:uid="{00000000-0005-0000-0000-000004870000}"/>
    <cellStyle name="Normal 3 5 2 4 6" xfId="34587" xr:uid="{00000000-0005-0000-0000-000005870000}"/>
    <cellStyle name="Normal 3 5 2 4 6 2" xfId="34588" xr:uid="{00000000-0005-0000-0000-000006870000}"/>
    <cellStyle name="Normal 3 5 2 4 6 2 2" xfId="34589" xr:uid="{00000000-0005-0000-0000-000007870000}"/>
    <cellStyle name="Normal 3 5 2 4 6 2 2 2" xfId="34590" xr:uid="{00000000-0005-0000-0000-000008870000}"/>
    <cellStyle name="Normal 3 5 2 4 6 2 3" xfId="34591" xr:uid="{00000000-0005-0000-0000-000009870000}"/>
    <cellStyle name="Normal 3 5 2 4 6 3" xfId="34592" xr:uid="{00000000-0005-0000-0000-00000A870000}"/>
    <cellStyle name="Normal 3 5 2 4 6 3 2" xfId="34593" xr:uid="{00000000-0005-0000-0000-00000B870000}"/>
    <cellStyle name="Normal 3 5 2 4 6 4" xfId="34594" xr:uid="{00000000-0005-0000-0000-00000C870000}"/>
    <cellStyle name="Normal 3 5 2 4 7" xfId="34595" xr:uid="{00000000-0005-0000-0000-00000D870000}"/>
    <cellStyle name="Normal 3 5 2 4 7 2" xfId="34596" xr:uid="{00000000-0005-0000-0000-00000E870000}"/>
    <cellStyle name="Normal 3 5 2 4 7 2 2" xfId="34597" xr:uid="{00000000-0005-0000-0000-00000F870000}"/>
    <cellStyle name="Normal 3 5 2 4 7 3" xfId="34598" xr:uid="{00000000-0005-0000-0000-000010870000}"/>
    <cellStyle name="Normal 3 5 2 4 8" xfId="34599" xr:uid="{00000000-0005-0000-0000-000011870000}"/>
    <cellStyle name="Normal 3 5 2 4 8 2" xfId="34600" xr:uid="{00000000-0005-0000-0000-000012870000}"/>
    <cellStyle name="Normal 3 5 2 4 9" xfId="34601" xr:uid="{00000000-0005-0000-0000-000013870000}"/>
    <cellStyle name="Normal 3 5 2 4 9 2" xfId="34602" xr:uid="{00000000-0005-0000-0000-000014870000}"/>
    <cellStyle name="Normal 3 5 2 5" xfId="34603" xr:uid="{00000000-0005-0000-0000-000015870000}"/>
    <cellStyle name="Normal 3 5 2 5 10" xfId="34604" xr:uid="{00000000-0005-0000-0000-000016870000}"/>
    <cellStyle name="Normal 3 5 2 5 2" xfId="34605" xr:uid="{00000000-0005-0000-0000-000017870000}"/>
    <cellStyle name="Normal 3 5 2 5 2 2" xfId="34606" xr:uid="{00000000-0005-0000-0000-000018870000}"/>
    <cellStyle name="Normal 3 5 2 5 2 2 2" xfId="34607" xr:uid="{00000000-0005-0000-0000-000019870000}"/>
    <cellStyle name="Normal 3 5 2 5 2 2 2 2" xfId="34608" xr:uid="{00000000-0005-0000-0000-00001A870000}"/>
    <cellStyle name="Normal 3 5 2 5 2 2 2 2 2" xfId="34609" xr:uid="{00000000-0005-0000-0000-00001B870000}"/>
    <cellStyle name="Normal 3 5 2 5 2 2 2 2 2 2" xfId="34610" xr:uid="{00000000-0005-0000-0000-00001C870000}"/>
    <cellStyle name="Normal 3 5 2 5 2 2 2 2 3" xfId="34611" xr:uid="{00000000-0005-0000-0000-00001D870000}"/>
    <cellStyle name="Normal 3 5 2 5 2 2 2 3" xfId="34612" xr:uid="{00000000-0005-0000-0000-00001E870000}"/>
    <cellStyle name="Normal 3 5 2 5 2 2 2 3 2" xfId="34613" xr:uid="{00000000-0005-0000-0000-00001F870000}"/>
    <cellStyle name="Normal 3 5 2 5 2 2 2 4" xfId="34614" xr:uid="{00000000-0005-0000-0000-000020870000}"/>
    <cellStyle name="Normal 3 5 2 5 2 2 3" xfId="34615" xr:uid="{00000000-0005-0000-0000-000021870000}"/>
    <cellStyle name="Normal 3 5 2 5 2 2 3 2" xfId="34616" xr:uid="{00000000-0005-0000-0000-000022870000}"/>
    <cellStyle name="Normal 3 5 2 5 2 2 3 2 2" xfId="34617" xr:uid="{00000000-0005-0000-0000-000023870000}"/>
    <cellStyle name="Normal 3 5 2 5 2 2 3 3" xfId="34618" xr:uid="{00000000-0005-0000-0000-000024870000}"/>
    <cellStyle name="Normal 3 5 2 5 2 2 4" xfId="34619" xr:uid="{00000000-0005-0000-0000-000025870000}"/>
    <cellStyle name="Normal 3 5 2 5 2 2 4 2" xfId="34620" xr:uid="{00000000-0005-0000-0000-000026870000}"/>
    <cellStyle name="Normal 3 5 2 5 2 2 5" xfId="34621" xr:uid="{00000000-0005-0000-0000-000027870000}"/>
    <cellStyle name="Normal 3 5 2 5 2 3" xfId="34622" xr:uid="{00000000-0005-0000-0000-000028870000}"/>
    <cellStyle name="Normal 3 5 2 5 2 3 2" xfId="34623" xr:uid="{00000000-0005-0000-0000-000029870000}"/>
    <cellStyle name="Normal 3 5 2 5 2 3 2 2" xfId="34624" xr:uid="{00000000-0005-0000-0000-00002A870000}"/>
    <cellStyle name="Normal 3 5 2 5 2 3 2 2 2" xfId="34625" xr:uid="{00000000-0005-0000-0000-00002B870000}"/>
    <cellStyle name="Normal 3 5 2 5 2 3 2 3" xfId="34626" xr:uid="{00000000-0005-0000-0000-00002C870000}"/>
    <cellStyle name="Normal 3 5 2 5 2 3 3" xfId="34627" xr:uid="{00000000-0005-0000-0000-00002D870000}"/>
    <cellStyle name="Normal 3 5 2 5 2 3 3 2" xfId="34628" xr:uid="{00000000-0005-0000-0000-00002E870000}"/>
    <cellStyle name="Normal 3 5 2 5 2 3 4" xfId="34629" xr:uid="{00000000-0005-0000-0000-00002F870000}"/>
    <cellStyle name="Normal 3 5 2 5 2 4" xfId="34630" xr:uid="{00000000-0005-0000-0000-000030870000}"/>
    <cellStyle name="Normal 3 5 2 5 2 4 2" xfId="34631" xr:uid="{00000000-0005-0000-0000-000031870000}"/>
    <cellStyle name="Normal 3 5 2 5 2 4 2 2" xfId="34632" xr:uid="{00000000-0005-0000-0000-000032870000}"/>
    <cellStyle name="Normal 3 5 2 5 2 4 2 2 2" xfId="34633" xr:uid="{00000000-0005-0000-0000-000033870000}"/>
    <cellStyle name="Normal 3 5 2 5 2 4 2 3" xfId="34634" xr:uid="{00000000-0005-0000-0000-000034870000}"/>
    <cellStyle name="Normal 3 5 2 5 2 4 3" xfId="34635" xr:uid="{00000000-0005-0000-0000-000035870000}"/>
    <cellStyle name="Normal 3 5 2 5 2 4 3 2" xfId="34636" xr:uid="{00000000-0005-0000-0000-000036870000}"/>
    <cellStyle name="Normal 3 5 2 5 2 4 4" xfId="34637" xr:uid="{00000000-0005-0000-0000-000037870000}"/>
    <cellStyle name="Normal 3 5 2 5 2 5" xfId="34638" xr:uid="{00000000-0005-0000-0000-000038870000}"/>
    <cellStyle name="Normal 3 5 2 5 2 5 2" xfId="34639" xr:uid="{00000000-0005-0000-0000-000039870000}"/>
    <cellStyle name="Normal 3 5 2 5 2 5 2 2" xfId="34640" xr:uid="{00000000-0005-0000-0000-00003A870000}"/>
    <cellStyle name="Normal 3 5 2 5 2 5 3" xfId="34641" xr:uid="{00000000-0005-0000-0000-00003B870000}"/>
    <cellStyle name="Normal 3 5 2 5 2 6" xfId="34642" xr:uid="{00000000-0005-0000-0000-00003C870000}"/>
    <cellStyle name="Normal 3 5 2 5 2 6 2" xfId="34643" xr:uid="{00000000-0005-0000-0000-00003D870000}"/>
    <cellStyle name="Normal 3 5 2 5 2 7" xfId="34644" xr:uid="{00000000-0005-0000-0000-00003E870000}"/>
    <cellStyle name="Normal 3 5 2 5 2 7 2" xfId="34645" xr:uid="{00000000-0005-0000-0000-00003F870000}"/>
    <cellStyle name="Normal 3 5 2 5 2 8" xfId="34646" xr:uid="{00000000-0005-0000-0000-000040870000}"/>
    <cellStyle name="Normal 3 5 2 5 3" xfId="34647" xr:uid="{00000000-0005-0000-0000-000041870000}"/>
    <cellStyle name="Normal 3 5 2 5 3 2" xfId="34648" xr:uid="{00000000-0005-0000-0000-000042870000}"/>
    <cellStyle name="Normal 3 5 2 5 3 2 2" xfId="34649" xr:uid="{00000000-0005-0000-0000-000043870000}"/>
    <cellStyle name="Normal 3 5 2 5 3 2 2 2" xfId="34650" xr:uid="{00000000-0005-0000-0000-000044870000}"/>
    <cellStyle name="Normal 3 5 2 5 3 2 2 2 2" xfId="34651" xr:uid="{00000000-0005-0000-0000-000045870000}"/>
    <cellStyle name="Normal 3 5 2 5 3 2 2 3" xfId="34652" xr:uid="{00000000-0005-0000-0000-000046870000}"/>
    <cellStyle name="Normal 3 5 2 5 3 2 3" xfId="34653" xr:uid="{00000000-0005-0000-0000-000047870000}"/>
    <cellStyle name="Normal 3 5 2 5 3 2 3 2" xfId="34654" xr:uid="{00000000-0005-0000-0000-000048870000}"/>
    <cellStyle name="Normal 3 5 2 5 3 2 4" xfId="34655" xr:uid="{00000000-0005-0000-0000-000049870000}"/>
    <cellStyle name="Normal 3 5 2 5 3 3" xfId="34656" xr:uid="{00000000-0005-0000-0000-00004A870000}"/>
    <cellStyle name="Normal 3 5 2 5 3 3 2" xfId="34657" xr:uid="{00000000-0005-0000-0000-00004B870000}"/>
    <cellStyle name="Normal 3 5 2 5 3 3 2 2" xfId="34658" xr:uid="{00000000-0005-0000-0000-00004C870000}"/>
    <cellStyle name="Normal 3 5 2 5 3 3 3" xfId="34659" xr:uid="{00000000-0005-0000-0000-00004D870000}"/>
    <cellStyle name="Normal 3 5 2 5 3 4" xfId="34660" xr:uid="{00000000-0005-0000-0000-00004E870000}"/>
    <cellStyle name="Normal 3 5 2 5 3 4 2" xfId="34661" xr:uid="{00000000-0005-0000-0000-00004F870000}"/>
    <cellStyle name="Normal 3 5 2 5 3 5" xfId="34662" xr:uid="{00000000-0005-0000-0000-000050870000}"/>
    <cellStyle name="Normal 3 5 2 5 4" xfId="34663" xr:uid="{00000000-0005-0000-0000-000051870000}"/>
    <cellStyle name="Normal 3 5 2 5 4 2" xfId="34664" xr:uid="{00000000-0005-0000-0000-000052870000}"/>
    <cellStyle name="Normal 3 5 2 5 4 2 2" xfId="34665" xr:uid="{00000000-0005-0000-0000-000053870000}"/>
    <cellStyle name="Normal 3 5 2 5 4 2 2 2" xfId="34666" xr:uid="{00000000-0005-0000-0000-000054870000}"/>
    <cellStyle name="Normal 3 5 2 5 4 2 3" xfId="34667" xr:uid="{00000000-0005-0000-0000-000055870000}"/>
    <cellStyle name="Normal 3 5 2 5 4 3" xfId="34668" xr:uid="{00000000-0005-0000-0000-000056870000}"/>
    <cellStyle name="Normal 3 5 2 5 4 3 2" xfId="34669" xr:uid="{00000000-0005-0000-0000-000057870000}"/>
    <cellStyle name="Normal 3 5 2 5 4 4" xfId="34670" xr:uid="{00000000-0005-0000-0000-000058870000}"/>
    <cellStyle name="Normal 3 5 2 5 5" xfId="34671" xr:uid="{00000000-0005-0000-0000-000059870000}"/>
    <cellStyle name="Normal 3 5 2 5 5 2" xfId="34672" xr:uid="{00000000-0005-0000-0000-00005A870000}"/>
    <cellStyle name="Normal 3 5 2 5 5 2 2" xfId="34673" xr:uid="{00000000-0005-0000-0000-00005B870000}"/>
    <cellStyle name="Normal 3 5 2 5 5 2 2 2" xfId="34674" xr:uid="{00000000-0005-0000-0000-00005C870000}"/>
    <cellStyle name="Normal 3 5 2 5 5 2 3" xfId="34675" xr:uid="{00000000-0005-0000-0000-00005D870000}"/>
    <cellStyle name="Normal 3 5 2 5 5 3" xfId="34676" xr:uid="{00000000-0005-0000-0000-00005E870000}"/>
    <cellStyle name="Normal 3 5 2 5 5 3 2" xfId="34677" xr:uid="{00000000-0005-0000-0000-00005F870000}"/>
    <cellStyle name="Normal 3 5 2 5 5 4" xfId="34678" xr:uid="{00000000-0005-0000-0000-000060870000}"/>
    <cellStyle name="Normal 3 5 2 5 6" xfId="34679" xr:uid="{00000000-0005-0000-0000-000061870000}"/>
    <cellStyle name="Normal 3 5 2 5 6 2" xfId="34680" xr:uid="{00000000-0005-0000-0000-000062870000}"/>
    <cellStyle name="Normal 3 5 2 5 6 2 2" xfId="34681" xr:uid="{00000000-0005-0000-0000-000063870000}"/>
    <cellStyle name="Normal 3 5 2 5 6 3" xfId="34682" xr:uid="{00000000-0005-0000-0000-000064870000}"/>
    <cellStyle name="Normal 3 5 2 5 7" xfId="34683" xr:uid="{00000000-0005-0000-0000-000065870000}"/>
    <cellStyle name="Normal 3 5 2 5 7 2" xfId="34684" xr:uid="{00000000-0005-0000-0000-000066870000}"/>
    <cellStyle name="Normal 3 5 2 5 8" xfId="34685" xr:uid="{00000000-0005-0000-0000-000067870000}"/>
    <cellStyle name="Normal 3 5 2 5 8 2" xfId="34686" xr:uid="{00000000-0005-0000-0000-000068870000}"/>
    <cellStyle name="Normal 3 5 2 5 9" xfId="34687" xr:uid="{00000000-0005-0000-0000-000069870000}"/>
    <cellStyle name="Normal 3 5 2 6" xfId="34688" xr:uid="{00000000-0005-0000-0000-00006A870000}"/>
    <cellStyle name="Normal 3 5 2 6 2" xfId="34689" xr:uid="{00000000-0005-0000-0000-00006B870000}"/>
    <cellStyle name="Normal 3 5 2 6 2 2" xfId="34690" xr:uid="{00000000-0005-0000-0000-00006C870000}"/>
    <cellStyle name="Normal 3 5 2 6 2 2 2" xfId="34691" xr:uid="{00000000-0005-0000-0000-00006D870000}"/>
    <cellStyle name="Normal 3 5 2 6 2 2 2 2" xfId="34692" xr:uid="{00000000-0005-0000-0000-00006E870000}"/>
    <cellStyle name="Normal 3 5 2 6 2 2 2 2 2" xfId="34693" xr:uid="{00000000-0005-0000-0000-00006F870000}"/>
    <cellStyle name="Normal 3 5 2 6 2 2 2 3" xfId="34694" xr:uid="{00000000-0005-0000-0000-000070870000}"/>
    <cellStyle name="Normal 3 5 2 6 2 2 3" xfId="34695" xr:uid="{00000000-0005-0000-0000-000071870000}"/>
    <cellStyle name="Normal 3 5 2 6 2 2 3 2" xfId="34696" xr:uid="{00000000-0005-0000-0000-000072870000}"/>
    <cellStyle name="Normal 3 5 2 6 2 2 4" xfId="34697" xr:uid="{00000000-0005-0000-0000-000073870000}"/>
    <cellStyle name="Normal 3 5 2 6 2 3" xfId="34698" xr:uid="{00000000-0005-0000-0000-000074870000}"/>
    <cellStyle name="Normal 3 5 2 6 2 3 2" xfId="34699" xr:uid="{00000000-0005-0000-0000-000075870000}"/>
    <cellStyle name="Normal 3 5 2 6 2 3 2 2" xfId="34700" xr:uid="{00000000-0005-0000-0000-000076870000}"/>
    <cellStyle name="Normal 3 5 2 6 2 3 3" xfId="34701" xr:uid="{00000000-0005-0000-0000-000077870000}"/>
    <cellStyle name="Normal 3 5 2 6 2 4" xfId="34702" xr:uid="{00000000-0005-0000-0000-000078870000}"/>
    <cellStyle name="Normal 3 5 2 6 2 4 2" xfId="34703" xr:uid="{00000000-0005-0000-0000-000079870000}"/>
    <cellStyle name="Normal 3 5 2 6 2 5" xfId="34704" xr:uid="{00000000-0005-0000-0000-00007A870000}"/>
    <cellStyle name="Normal 3 5 2 6 3" xfId="34705" xr:uid="{00000000-0005-0000-0000-00007B870000}"/>
    <cellStyle name="Normal 3 5 2 6 3 2" xfId="34706" xr:uid="{00000000-0005-0000-0000-00007C870000}"/>
    <cellStyle name="Normal 3 5 2 6 3 2 2" xfId="34707" xr:uid="{00000000-0005-0000-0000-00007D870000}"/>
    <cellStyle name="Normal 3 5 2 6 3 2 2 2" xfId="34708" xr:uid="{00000000-0005-0000-0000-00007E870000}"/>
    <cellStyle name="Normal 3 5 2 6 3 2 3" xfId="34709" xr:uid="{00000000-0005-0000-0000-00007F870000}"/>
    <cellStyle name="Normal 3 5 2 6 3 3" xfId="34710" xr:uid="{00000000-0005-0000-0000-000080870000}"/>
    <cellStyle name="Normal 3 5 2 6 3 3 2" xfId="34711" xr:uid="{00000000-0005-0000-0000-000081870000}"/>
    <cellStyle name="Normal 3 5 2 6 3 4" xfId="34712" xr:uid="{00000000-0005-0000-0000-000082870000}"/>
    <cellStyle name="Normal 3 5 2 6 4" xfId="34713" xr:uid="{00000000-0005-0000-0000-000083870000}"/>
    <cellStyle name="Normal 3 5 2 6 4 2" xfId="34714" xr:uid="{00000000-0005-0000-0000-000084870000}"/>
    <cellStyle name="Normal 3 5 2 6 4 2 2" xfId="34715" xr:uid="{00000000-0005-0000-0000-000085870000}"/>
    <cellStyle name="Normal 3 5 2 6 4 2 2 2" xfId="34716" xr:uid="{00000000-0005-0000-0000-000086870000}"/>
    <cellStyle name="Normal 3 5 2 6 4 2 3" xfId="34717" xr:uid="{00000000-0005-0000-0000-000087870000}"/>
    <cellStyle name="Normal 3 5 2 6 4 3" xfId="34718" xr:uid="{00000000-0005-0000-0000-000088870000}"/>
    <cellStyle name="Normal 3 5 2 6 4 3 2" xfId="34719" xr:uid="{00000000-0005-0000-0000-000089870000}"/>
    <cellStyle name="Normal 3 5 2 6 4 4" xfId="34720" xr:uid="{00000000-0005-0000-0000-00008A870000}"/>
    <cellStyle name="Normal 3 5 2 6 5" xfId="34721" xr:uid="{00000000-0005-0000-0000-00008B870000}"/>
    <cellStyle name="Normal 3 5 2 6 5 2" xfId="34722" xr:uid="{00000000-0005-0000-0000-00008C870000}"/>
    <cellStyle name="Normal 3 5 2 6 5 2 2" xfId="34723" xr:uid="{00000000-0005-0000-0000-00008D870000}"/>
    <cellStyle name="Normal 3 5 2 6 5 3" xfId="34724" xr:uid="{00000000-0005-0000-0000-00008E870000}"/>
    <cellStyle name="Normal 3 5 2 6 6" xfId="34725" xr:uid="{00000000-0005-0000-0000-00008F870000}"/>
    <cellStyle name="Normal 3 5 2 6 6 2" xfId="34726" xr:uid="{00000000-0005-0000-0000-000090870000}"/>
    <cellStyle name="Normal 3 5 2 6 7" xfId="34727" xr:uid="{00000000-0005-0000-0000-000091870000}"/>
    <cellStyle name="Normal 3 5 2 6 7 2" xfId="34728" xr:uid="{00000000-0005-0000-0000-000092870000}"/>
    <cellStyle name="Normal 3 5 2 6 8" xfId="34729" xr:uid="{00000000-0005-0000-0000-000093870000}"/>
    <cellStyle name="Normal 3 5 2 7" xfId="34730" xr:uid="{00000000-0005-0000-0000-000094870000}"/>
    <cellStyle name="Normal 3 5 2 7 2" xfId="34731" xr:uid="{00000000-0005-0000-0000-000095870000}"/>
    <cellStyle name="Normal 3 5 2 7 2 2" xfId="34732" xr:uid="{00000000-0005-0000-0000-000096870000}"/>
    <cellStyle name="Normal 3 5 2 7 2 2 2" xfId="34733" xr:uid="{00000000-0005-0000-0000-000097870000}"/>
    <cellStyle name="Normal 3 5 2 7 2 2 2 2" xfId="34734" xr:uid="{00000000-0005-0000-0000-000098870000}"/>
    <cellStyle name="Normal 3 5 2 7 2 2 2 2 2" xfId="34735" xr:uid="{00000000-0005-0000-0000-000099870000}"/>
    <cellStyle name="Normal 3 5 2 7 2 2 2 3" xfId="34736" xr:uid="{00000000-0005-0000-0000-00009A870000}"/>
    <cellStyle name="Normal 3 5 2 7 2 2 3" xfId="34737" xr:uid="{00000000-0005-0000-0000-00009B870000}"/>
    <cellStyle name="Normal 3 5 2 7 2 2 3 2" xfId="34738" xr:uid="{00000000-0005-0000-0000-00009C870000}"/>
    <cellStyle name="Normal 3 5 2 7 2 2 4" xfId="34739" xr:uid="{00000000-0005-0000-0000-00009D870000}"/>
    <cellStyle name="Normal 3 5 2 7 2 3" xfId="34740" xr:uid="{00000000-0005-0000-0000-00009E870000}"/>
    <cellStyle name="Normal 3 5 2 7 2 3 2" xfId="34741" xr:uid="{00000000-0005-0000-0000-00009F870000}"/>
    <cellStyle name="Normal 3 5 2 7 2 3 2 2" xfId="34742" xr:uid="{00000000-0005-0000-0000-0000A0870000}"/>
    <cellStyle name="Normal 3 5 2 7 2 3 3" xfId="34743" xr:uid="{00000000-0005-0000-0000-0000A1870000}"/>
    <cellStyle name="Normal 3 5 2 7 2 4" xfId="34744" xr:uid="{00000000-0005-0000-0000-0000A2870000}"/>
    <cellStyle name="Normal 3 5 2 7 2 4 2" xfId="34745" xr:uid="{00000000-0005-0000-0000-0000A3870000}"/>
    <cellStyle name="Normal 3 5 2 7 2 5" xfId="34746" xr:uid="{00000000-0005-0000-0000-0000A4870000}"/>
    <cellStyle name="Normal 3 5 2 7 3" xfId="34747" xr:uid="{00000000-0005-0000-0000-0000A5870000}"/>
    <cellStyle name="Normal 3 5 2 7 3 2" xfId="34748" xr:uid="{00000000-0005-0000-0000-0000A6870000}"/>
    <cellStyle name="Normal 3 5 2 7 3 2 2" xfId="34749" xr:uid="{00000000-0005-0000-0000-0000A7870000}"/>
    <cellStyle name="Normal 3 5 2 7 3 2 2 2" xfId="34750" xr:uid="{00000000-0005-0000-0000-0000A8870000}"/>
    <cellStyle name="Normal 3 5 2 7 3 2 3" xfId="34751" xr:uid="{00000000-0005-0000-0000-0000A9870000}"/>
    <cellStyle name="Normal 3 5 2 7 3 3" xfId="34752" xr:uid="{00000000-0005-0000-0000-0000AA870000}"/>
    <cellStyle name="Normal 3 5 2 7 3 3 2" xfId="34753" xr:uid="{00000000-0005-0000-0000-0000AB870000}"/>
    <cellStyle name="Normal 3 5 2 7 3 4" xfId="34754" xr:uid="{00000000-0005-0000-0000-0000AC870000}"/>
    <cellStyle name="Normal 3 5 2 7 4" xfId="34755" xr:uid="{00000000-0005-0000-0000-0000AD870000}"/>
    <cellStyle name="Normal 3 5 2 7 4 2" xfId="34756" xr:uid="{00000000-0005-0000-0000-0000AE870000}"/>
    <cellStyle name="Normal 3 5 2 7 4 2 2" xfId="34757" xr:uid="{00000000-0005-0000-0000-0000AF870000}"/>
    <cellStyle name="Normal 3 5 2 7 4 3" xfId="34758" xr:uid="{00000000-0005-0000-0000-0000B0870000}"/>
    <cellStyle name="Normal 3 5 2 7 5" xfId="34759" xr:uid="{00000000-0005-0000-0000-0000B1870000}"/>
    <cellStyle name="Normal 3 5 2 7 5 2" xfId="34760" xr:uid="{00000000-0005-0000-0000-0000B2870000}"/>
    <cellStyle name="Normal 3 5 2 7 6" xfId="34761" xr:uid="{00000000-0005-0000-0000-0000B3870000}"/>
    <cellStyle name="Normal 3 5 2 8" xfId="34762" xr:uid="{00000000-0005-0000-0000-0000B4870000}"/>
    <cellStyle name="Normal 3 5 2 8 2" xfId="34763" xr:uid="{00000000-0005-0000-0000-0000B5870000}"/>
    <cellStyle name="Normal 3 5 2 8 2 2" xfId="34764" xr:uid="{00000000-0005-0000-0000-0000B6870000}"/>
    <cellStyle name="Normal 3 5 2 8 2 2 2" xfId="34765" xr:uid="{00000000-0005-0000-0000-0000B7870000}"/>
    <cellStyle name="Normal 3 5 2 8 2 2 2 2" xfId="34766" xr:uid="{00000000-0005-0000-0000-0000B8870000}"/>
    <cellStyle name="Normal 3 5 2 8 2 2 2 2 2" xfId="34767" xr:uid="{00000000-0005-0000-0000-0000B9870000}"/>
    <cellStyle name="Normal 3 5 2 8 2 2 2 3" xfId="34768" xr:uid="{00000000-0005-0000-0000-0000BA870000}"/>
    <cellStyle name="Normal 3 5 2 8 2 2 3" xfId="34769" xr:uid="{00000000-0005-0000-0000-0000BB870000}"/>
    <cellStyle name="Normal 3 5 2 8 2 2 3 2" xfId="34770" xr:uid="{00000000-0005-0000-0000-0000BC870000}"/>
    <cellStyle name="Normal 3 5 2 8 2 2 4" xfId="34771" xr:uid="{00000000-0005-0000-0000-0000BD870000}"/>
    <cellStyle name="Normal 3 5 2 8 2 3" xfId="34772" xr:uid="{00000000-0005-0000-0000-0000BE870000}"/>
    <cellStyle name="Normal 3 5 2 8 2 3 2" xfId="34773" xr:uid="{00000000-0005-0000-0000-0000BF870000}"/>
    <cellStyle name="Normal 3 5 2 8 2 3 2 2" xfId="34774" xr:uid="{00000000-0005-0000-0000-0000C0870000}"/>
    <cellStyle name="Normal 3 5 2 8 2 3 3" xfId="34775" xr:uid="{00000000-0005-0000-0000-0000C1870000}"/>
    <cellStyle name="Normal 3 5 2 8 2 4" xfId="34776" xr:uid="{00000000-0005-0000-0000-0000C2870000}"/>
    <cellStyle name="Normal 3 5 2 8 2 4 2" xfId="34777" xr:uid="{00000000-0005-0000-0000-0000C3870000}"/>
    <cellStyle name="Normal 3 5 2 8 2 5" xfId="34778" xr:uid="{00000000-0005-0000-0000-0000C4870000}"/>
    <cellStyle name="Normal 3 5 2 8 3" xfId="34779" xr:uid="{00000000-0005-0000-0000-0000C5870000}"/>
    <cellStyle name="Normal 3 5 2 8 3 2" xfId="34780" xr:uid="{00000000-0005-0000-0000-0000C6870000}"/>
    <cellStyle name="Normal 3 5 2 8 3 2 2" xfId="34781" xr:uid="{00000000-0005-0000-0000-0000C7870000}"/>
    <cellStyle name="Normal 3 5 2 8 3 2 2 2" xfId="34782" xr:uid="{00000000-0005-0000-0000-0000C8870000}"/>
    <cellStyle name="Normal 3 5 2 8 3 2 3" xfId="34783" xr:uid="{00000000-0005-0000-0000-0000C9870000}"/>
    <cellStyle name="Normal 3 5 2 8 3 3" xfId="34784" xr:uid="{00000000-0005-0000-0000-0000CA870000}"/>
    <cellStyle name="Normal 3 5 2 8 3 3 2" xfId="34785" xr:uid="{00000000-0005-0000-0000-0000CB870000}"/>
    <cellStyle name="Normal 3 5 2 8 3 4" xfId="34786" xr:uid="{00000000-0005-0000-0000-0000CC870000}"/>
    <cellStyle name="Normal 3 5 2 8 4" xfId="34787" xr:uid="{00000000-0005-0000-0000-0000CD870000}"/>
    <cellStyle name="Normal 3 5 2 8 4 2" xfId="34788" xr:uid="{00000000-0005-0000-0000-0000CE870000}"/>
    <cellStyle name="Normal 3 5 2 8 4 2 2" xfId="34789" xr:uid="{00000000-0005-0000-0000-0000CF870000}"/>
    <cellStyle name="Normal 3 5 2 8 4 3" xfId="34790" xr:uid="{00000000-0005-0000-0000-0000D0870000}"/>
    <cellStyle name="Normal 3 5 2 8 5" xfId="34791" xr:uid="{00000000-0005-0000-0000-0000D1870000}"/>
    <cellStyle name="Normal 3 5 2 8 5 2" xfId="34792" xr:uid="{00000000-0005-0000-0000-0000D2870000}"/>
    <cellStyle name="Normal 3 5 2 8 6" xfId="34793" xr:uid="{00000000-0005-0000-0000-0000D3870000}"/>
    <cellStyle name="Normal 3 5 2 9" xfId="34794" xr:uid="{00000000-0005-0000-0000-0000D4870000}"/>
    <cellStyle name="Normal 3 5 2 9 2" xfId="34795" xr:uid="{00000000-0005-0000-0000-0000D5870000}"/>
    <cellStyle name="Normal 3 5 2 9 2 2" xfId="34796" xr:uid="{00000000-0005-0000-0000-0000D6870000}"/>
    <cellStyle name="Normal 3 5 2 9 2 2 2" xfId="34797" xr:uid="{00000000-0005-0000-0000-0000D7870000}"/>
    <cellStyle name="Normal 3 5 2 9 2 2 2 2" xfId="34798" xr:uid="{00000000-0005-0000-0000-0000D8870000}"/>
    <cellStyle name="Normal 3 5 2 9 2 2 3" xfId="34799" xr:uid="{00000000-0005-0000-0000-0000D9870000}"/>
    <cellStyle name="Normal 3 5 2 9 2 3" xfId="34800" xr:uid="{00000000-0005-0000-0000-0000DA870000}"/>
    <cellStyle name="Normal 3 5 2 9 2 3 2" xfId="34801" xr:uid="{00000000-0005-0000-0000-0000DB870000}"/>
    <cellStyle name="Normal 3 5 2 9 2 4" xfId="34802" xr:uid="{00000000-0005-0000-0000-0000DC870000}"/>
    <cellStyle name="Normal 3 5 2 9 3" xfId="34803" xr:uid="{00000000-0005-0000-0000-0000DD870000}"/>
    <cellStyle name="Normal 3 5 2 9 3 2" xfId="34804" xr:uid="{00000000-0005-0000-0000-0000DE870000}"/>
    <cellStyle name="Normal 3 5 2 9 3 2 2" xfId="34805" xr:uid="{00000000-0005-0000-0000-0000DF870000}"/>
    <cellStyle name="Normal 3 5 2 9 3 3" xfId="34806" xr:uid="{00000000-0005-0000-0000-0000E0870000}"/>
    <cellStyle name="Normal 3 5 2 9 4" xfId="34807" xr:uid="{00000000-0005-0000-0000-0000E1870000}"/>
    <cellStyle name="Normal 3 5 2 9 4 2" xfId="34808" xr:uid="{00000000-0005-0000-0000-0000E2870000}"/>
    <cellStyle name="Normal 3 5 2 9 5" xfId="34809" xr:uid="{00000000-0005-0000-0000-0000E3870000}"/>
    <cellStyle name="Normal 3 5 2_T-straight with PEDs adjustor" xfId="34810" xr:uid="{00000000-0005-0000-0000-0000E4870000}"/>
    <cellStyle name="Normal 3 5 20" xfId="34811" xr:uid="{00000000-0005-0000-0000-0000E5870000}"/>
    <cellStyle name="Normal 3 5 3" xfId="34812" xr:uid="{00000000-0005-0000-0000-0000E6870000}"/>
    <cellStyle name="Normal 3 5 3 10" xfId="34813" xr:uid="{00000000-0005-0000-0000-0000E7870000}"/>
    <cellStyle name="Normal 3 5 3 11" xfId="34814" xr:uid="{00000000-0005-0000-0000-0000E8870000}"/>
    <cellStyle name="Normal 3 5 3 2" xfId="34815" xr:uid="{00000000-0005-0000-0000-0000E9870000}"/>
    <cellStyle name="Normal 3 5 3 2 10" xfId="34816" xr:uid="{00000000-0005-0000-0000-0000EA870000}"/>
    <cellStyle name="Normal 3 5 3 2 2" xfId="34817" xr:uid="{00000000-0005-0000-0000-0000EB870000}"/>
    <cellStyle name="Normal 3 5 3 2 2 2" xfId="34818" xr:uid="{00000000-0005-0000-0000-0000EC870000}"/>
    <cellStyle name="Normal 3 5 3 2 2 2 2" xfId="34819" xr:uid="{00000000-0005-0000-0000-0000ED870000}"/>
    <cellStyle name="Normal 3 5 3 2 2 2 2 2" xfId="34820" xr:uid="{00000000-0005-0000-0000-0000EE870000}"/>
    <cellStyle name="Normal 3 5 3 2 2 2 2 2 2" xfId="34821" xr:uid="{00000000-0005-0000-0000-0000EF870000}"/>
    <cellStyle name="Normal 3 5 3 2 2 2 2 2 2 2" xfId="34822" xr:uid="{00000000-0005-0000-0000-0000F0870000}"/>
    <cellStyle name="Normal 3 5 3 2 2 2 2 2 3" xfId="34823" xr:uid="{00000000-0005-0000-0000-0000F1870000}"/>
    <cellStyle name="Normal 3 5 3 2 2 2 2 3" xfId="34824" xr:uid="{00000000-0005-0000-0000-0000F2870000}"/>
    <cellStyle name="Normal 3 5 3 2 2 2 2 3 2" xfId="34825" xr:uid="{00000000-0005-0000-0000-0000F3870000}"/>
    <cellStyle name="Normal 3 5 3 2 2 2 2 4" xfId="34826" xr:uid="{00000000-0005-0000-0000-0000F4870000}"/>
    <cellStyle name="Normal 3 5 3 2 2 2 3" xfId="34827" xr:uid="{00000000-0005-0000-0000-0000F5870000}"/>
    <cellStyle name="Normal 3 5 3 2 2 2 3 2" xfId="34828" xr:uid="{00000000-0005-0000-0000-0000F6870000}"/>
    <cellStyle name="Normal 3 5 3 2 2 2 3 2 2" xfId="34829" xr:uid="{00000000-0005-0000-0000-0000F7870000}"/>
    <cellStyle name="Normal 3 5 3 2 2 2 3 3" xfId="34830" xr:uid="{00000000-0005-0000-0000-0000F8870000}"/>
    <cellStyle name="Normal 3 5 3 2 2 2 4" xfId="34831" xr:uid="{00000000-0005-0000-0000-0000F9870000}"/>
    <cellStyle name="Normal 3 5 3 2 2 2 4 2" xfId="34832" xr:uid="{00000000-0005-0000-0000-0000FA870000}"/>
    <cellStyle name="Normal 3 5 3 2 2 2 5" xfId="34833" xr:uid="{00000000-0005-0000-0000-0000FB870000}"/>
    <cellStyle name="Normal 3 5 3 2 2 3" xfId="34834" xr:uid="{00000000-0005-0000-0000-0000FC870000}"/>
    <cellStyle name="Normal 3 5 3 2 2 3 2" xfId="34835" xr:uid="{00000000-0005-0000-0000-0000FD870000}"/>
    <cellStyle name="Normal 3 5 3 2 2 3 2 2" xfId="34836" xr:uid="{00000000-0005-0000-0000-0000FE870000}"/>
    <cellStyle name="Normal 3 5 3 2 2 3 2 2 2" xfId="34837" xr:uid="{00000000-0005-0000-0000-0000FF870000}"/>
    <cellStyle name="Normal 3 5 3 2 2 3 2 3" xfId="34838" xr:uid="{00000000-0005-0000-0000-000000880000}"/>
    <cellStyle name="Normal 3 5 3 2 2 3 3" xfId="34839" xr:uid="{00000000-0005-0000-0000-000001880000}"/>
    <cellStyle name="Normal 3 5 3 2 2 3 3 2" xfId="34840" xr:uid="{00000000-0005-0000-0000-000002880000}"/>
    <cellStyle name="Normal 3 5 3 2 2 3 4" xfId="34841" xr:uid="{00000000-0005-0000-0000-000003880000}"/>
    <cellStyle name="Normal 3 5 3 2 2 4" xfId="34842" xr:uid="{00000000-0005-0000-0000-000004880000}"/>
    <cellStyle name="Normal 3 5 3 2 2 4 2" xfId="34843" xr:uid="{00000000-0005-0000-0000-000005880000}"/>
    <cellStyle name="Normal 3 5 3 2 2 4 2 2" xfId="34844" xr:uid="{00000000-0005-0000-0000-000006880000}"/>
    <cellStyle name="Normal 3 5 3 2 2 4 2 2 2" xfId="34845" xr:uid="{00000000-0005-0000-0000-000007880000}"/>
    <cellStyle name="Normal 3 5 3 2 2 4 2 3" xfId="34846" xr:uid="{00000000-0005-0000-0000-000008880000}"/>
    <cellStyle name="Normal 3 5 3 2 2 4 3" xfId="34847" xr:uid="{00000000-0005-0000-0000-000009880000}"/>
    <cellStyle name="Normal 3 5 3 2 2 4 3 2" xfId="34848" xr:uid="{00000000-0005-0000-0000-00000A880000}"/>
    <cellStyle name="Normal 3 5 3 2 2 4 4" xfId="34849" xr:uid="{00000000-0005-0000-0000-00000B880000}"/>
    <cellStyle name="Normal 3 5 3 2 2 5" xfId="34850" xr:uid="{00000000-0005-0000-0000-00000C880000}"/>
    <cellStyle name="Normal 3 5 3 2 2 5 2" xfId="34851" xr:uid="{00000000-0005-0000-0000-00000D880000}"/>
    <cellStyle name="Normal 3 5 3 2 2 5 2 2" xfId="34852" xr:uid="{00000000-0005-0000-0000-00000E880000}"/>
    <cellStyle name="Normal 3 5 3 2 2 5 3" xfId="34853" xr:uid="{00000000-0005-0000-0000-00000F880000}"/>
    <cellStyle name="Normal 3 5 3 2 2 6" xfId="34854" xr:uid="{00000000-0005-0000-0000-000010880000}"/>
    <cellStyle name="Normal 3 5 3 2 2 6 2" xfId="34855" xr:uid="{00000000-0005-0000-0000-000011880000}"/>
    <cellStyle name="Normal 3 5 3 2 2 7" xfId="34856" xr:uid="{00000000-0005-0000-0000-000012880000}"/>
    <cellStyle name="Normal 3 5 3 2 2 7 2" xfId="34857" xr:uid="{00000000-0005-0000-0000-000013880000}"/>
    <cellStyle name="Normal 3 5 3 2 2 8" xfId="34858" xr:uid="{00000000-0005-0000-0000-000014880000}"/>
    <cellStyle name="Normal 3 5 3 2 2 9" xfId="34859" xr:uid="{00000000-0005-0000-0000-000015880000}"/>
    <cellStyle name="Normal 3 5 3 2 3" xfId="34860" xr:uid="{00000000-0005-0000-0000-000016880000}"/>
    <cellStyle name="Normal 3 5 3 2 3 2" xfId="34861" xr:uid="{00000000-0005-0000-0000-000017880000}"/>
    <cellStyle name="Normal 3 5 3 2 3 2 2" xfId="34862" xr:uid="{00000000-0005-0000-0000-000018880000}"/>
    <cellStyle name="Normal 3 5 3 2 3 2 2 2" xfId="34863" xr:uid="{00000000-0005-0000-0000-000019880000}"/>
    <cellStyle name="Normal 3 5 3 2 3 2 2 2 2" xfId="34864" xr:uid="{00000000-0005-0000-0000-00001A880000}"/>
    <cellStyle name="Normal 3 5 3 2 3 2 2 3" xfId="34865" xr:uid="{00000000-0005-0000-0000-00001B880000}"/>
    <cellStyle name="Normal 3 5 3 2 3 2 3" xfId="34866" xr:uid="{00000000-0005-0000-0000-00001C880000}"/>
    <cellStyle name="Normal 3 5 3 2 3 2 3 2" xfId="34867" xr:uid="{00000000-0005-0000-0000-00001D880000}"/>
    <cellStyle name="Normal 3 5 3 2 3 2 4" xfId="34868" xr:uid="{00000000-0005-0000-0000-00001E880000}"/>
    <cellStyle name="Normal 3 5 3 2 3 3" xfId="34869" xr:uid="{00000000-0005-0000-0000-00001F880000}"/>
    <cellStyle name="Normal 3 5 3 2 3 3 2" xfId="34870" xr:uid="{00000000-0005-0000-0000-000020880000}"/>
    <cellStyle name="Normal 3 5 3 2 3 3 2 2" xfId="34871" xr:uid="{00000000-0005-0000-0000-000021880000}"/>
    <cellStyle name="Normal 3 5 3 2 3 3 3" xfId="34872" xr:uid="{00000000-0005-0000-0000-000022880000}"/>
    <cellStyle name="Normal 3 5 3 2 3 4" xfId="34873" xr:uid="{00000000-0005-0000-0000-000023880000}"/>
    <cellStyle name="Normal 3 5 3 2 3 4 2" xfId="34874" xr:uid="{00000000-0005-0000-0000-000024880000}"/>
    <cellStyle name="Normal 3 5 3 2 3 5" xfId="34875" xr:uid="{00000000-0005-0000-0000-000025880000}"/>
    <cellStyle name="Normal 3 5 3 2 4" xfId="34876" xr:uid="{00000000-0005-0000-0000-000026880000}"/>
    <cellStyle name="Normal 3 5 3 2 4 2" xfId="34877" xr:uid="{00000000-0005-0000-0000-000027880000}"/>
    <cellStyle name="Normal 3 5 3 2 4 2 2" xfId="34878" xr:uid="{00000000-0005-0000-0000-000028880000}"/>
    <cellStyle name="Normal 3 5 3 2 4 2 2 2" xfId="34879" xr:uid="{00000000-0005-0000-0000-000029880000}"/>
    <cellStyle name="Normal 3 5 3 2 4 2 3" xfId="34880" xr:uid="{00000000-0005-0000-0000-00002A880000}"/>
    <cellStyle name="Normal 3 5 3 2 4 3" xfId="34881" xr:uid="{00000000-0005-0000-0000-00002B880000}"/>
    <cellStyle name="Normal 3 5 3 2 4 3 2" xfId="34882" xr:uid="{00000000-0005-0000-0000-00002C880000}"/>
    <cellStyle name="Normal 3 5 3 2 4 4" xfId="34883" xr:uid="{00000000-0005-0000-0000-00002D880000}"/>
    <cellStyle name="Normal 3 5 3 2 5" xfId="34884" xr:uid="{00000000-0005-0000-0000-00002E880000}"/>
    <cellStyle name="Normal 3 5 3 2 5 2" xfId="34885" xr:uid="{00000000-0005-0000-0000-00002F880000}"/>
    <cellStyle name="Normal 3 5 3 2 5 2 2" xfId="34886" xr:uid="{00000000-0005-0000-0000-000030880000}"/>
    <cellStyle name="Normal 3 5 3 2 5 2 2 2" xfId="34887" xr:uid="{00000000-0005-0000-0000-000031880000}"/>
    <cellStyle name="Normal 3 5 3 2 5 2 3" xfId="34888" xr:uid="{00000000-0005-0000-0000-000032880000}"/>
    <cellStyle name="Normal 3 5 3 2 5 3" xfId="34889" xr:uid="{00000000-0005-0000-0000-000033880000}"/>
    <cellStyle name="Normal 3 5 3 2 5 3 2" xfId="34890" xr:uid="{00000000-0005-0000-0000-000034880000}"/>
    <cellStyle name="Normal 3 5 3 2 5 4" xfId="34891" xr:uid="{00000000-0005-0000-0000-000035880000}"/>
    <cellStyle name="Normal 3 5 3 2 6" xfId="34892" xr:uid="{00000000-0005-0000-0000-000036880000}"/>
    <cellStyle name="Normal 3 5 3 2 6 2" xfId="34893" xr:uid="{00000000-0005-0000-0000-000037880000}"/>
    <cellStyle name="Normal 3 5 3 2 6 2 2" xfId="34894" xr:uid="{00000000-0005-0000-0000-000038880000}"/>
    <cellStyle name="Normal 3 5 3 2 6 3" xfId="34895" xr:uid="{00000000-0005-0000-0000-000039880000}"/>
    <cellStyle name="Normal 3 5 3 2 7" xfId="34896" xr:uid="{00000000-0005-0000-0000-00003A880000}"/>
    <cellStyle name="Normal 3 5 3 2 7 2" xfId="34897" xr:uid="{00000000-0005-0000-0000-00003B880000}"/>
    <cellStyle name="Normal 3 5 3 2 8" xfId="34898" xr:uid="{00000000-0005-0000-0000-00003C880000}"/>
    <cellStyle name="Normal 3 5 3 2 8 2" xfId="34899" xr:uid="{00000000-0005-0000-0000-00003D880000}"/>
    <cellStyle name="Normal 3 5 3 2 9" xfId="34900" xr:uid="{00000000-0005-0000-0000-00003E880000}"/>
    <cellStyle name="Normal 3 5 3 3" xfId="34901" xr:uid="{00000000-0005-0000-0000-00003F880000}"/>
    <cellStyle name="Normal 3 5 3 3 2" xfId="34902" xr:uid="{00000000-0005-0000-0000-000040880000}"/>
    <cellStyle name="Normal 3 5 3 3 2 2" xfId="34903" xr:uid="{00000000-0005-0000-0000-000041880000}"/>
    <cellStyle name="Normal 3 5 3 3 2 2 2" xfId="34904" xr:uid="{00000000-0005-0000-0000-000042880000}"/>
    <cellStyle name="Normal 3 5 3 3 2 2 2 2" xfId="34905" xr:uid="{00000000-0005-0000-0000-000043880000}"/>
    <cellStyle name="Normal 3 5 3 3 2 2 2 2 2" xfId="34906" xr:uid="{00000000-0005-0000-0000-000044880000}"/>
    <cellStyle name="Normal 3 5 3 3 2 2 2 3" xfId="34907" xr:uid="{00000000-0005-0000-0000-000045880000}"/>
    <cellStyle name="Normal 3 5 3 3 2 2 3" xfId="34908" xr:uid="{00000000-0005-0000-0000-000046880000}"/>
    <cellStyle name="Normal 3 5 3 3 2 2 3 2" xfId="34909" xr:uid="{00000000-0005-0000-0000-000047880000}"/>
    <cellStyle name="Normal 3 5 3 3 2 2 4" xfId="34910" xr:uid="{00000000-0005-0000-0000-000048880000}"/>
    <cellStyle name="Normal 3 5 3 3 2 3" xfId="34911" xr:uid="{00000000-0005-0000-0000-000049880000}"/>
    <cellStyle name="Normal 3 5 3 3 2 3 2" xfId="34912" xr:uid="{00000000-0005-0000-0000-00004A880000}"/>
    <cellStyle name="Normal 3 5 3 3 2 3 2 2" xfId="34913" xr:uid="{00000000-0005-0000-0000-00004B880000}"/>
    <cellStyle name="Normal 3 5 3 3 2 3 3" xfId="34914" xr:uid="{00000000-0005-0000-0000-00004C880000}"/>
    <cellStyle name="Normal 3 5 3 3 2 4" xfId="34915" xr:uid="{00000000-0005-0000-0000-00004D880000}"/>
    <cellStyle name="Normal 3 5 3 3 2 4 2" xfId="34916" xr:uid="{00000000-0005-0000-0000-00004E880000}"/>
    <cellStyle name="Normal 3 5 3 3 2 5" xfId="34917" xr:uid="{00000000-0005-0000-0000-00004F880000}"/>
    <cellStyle name="Normal 3 5 3 3 2 6" xfId="34918" xr:uid="{00000000-0005-0000-0000-000050880000}"/>
    <cellStyle name="Normal 3 5 3 3 3" xfId="34919" xr:uid="{00000000-0005-0000-0000-000051880000}"/>
    <cellStyle name="Normal 3 5 3 3 3 2" xfId="34920" xr:uid="{00000000-0005-0000-0000-000052880000}"/>
    <cellStyle name="Normal 3 5 3 3 3 2 2" xfId="34921" xr:uid="{00000000-0005-0000-0000-000053880000}"/>
    <cellStyle name="Normal 3 5 3 3 3 2 2 2" xfId="34922" xr:uid="{00000000-0005-0000-0000-000054880000}"/>
    <cellStyle name="Normal 3 5 3 3 3 2 3" xfId="34923" xr:uid="{00000000-0005-0000-0000-000055880000}"/>
    <cellStyle name="Normal 3 5 3 3 3 3" xfId="34924" xr:uid="{00000000-0005-0000-0000-000056880000}"/>
    <cellStyle name="Normal 3 5 3 3 3 3 2" xfId="34925" xr:uid="{00000000-0005-0000-0000-000057880000}"/>
    <cellStyle name="Normal 3 5 3 3 3 4" xfId="34926" xr:uid="{00000000-0005-0000-0000-000058880000}"/>
    <cellStyle name="Normal 3 5 3 3 4" xfId="34927" xr:uid="{00000000-0005-0000-0000-000059880000}"/>
    <cellStyle name="Normal 3 5 3 3 4 2" xfId="34928" xr:uid="{00000000-0005-0000-0000-00005A880000}"/>
    <cellStyle name="Normal 3 5 3 3 4 2 2" xfId="34929" xr:uid="{00000000-0005-0000-0000-00005B880000}"/>
    <cellStyle name="Normal 3 5 3 3 4 2 2 2" xfId="34930" xr:uid="{00000000-0005-0000-0000-00005C880000}"/>
    <cellStyle name="Normal 3 5 3 3 4 2 3" xfId="34931" xr:uid="{00000000-0005-0000-0000-00005D880000}"/>
    <cellStyle name="Normal 3 5 3 3 4 3" xfId="34932" xr:uid="{00000000-0005-0000-0000-00005E880000}"/>
    <cellStyle name="Normal 3 5 3 3 4 3 2" xfId="34933" xr:uid="{00000000-0005-0000-0000-00005F880000}"/>
    <cellStyle name="Normal 3 5 3 3 4 4" xfId="34934" xr:uid="{00000000-0005-0000-0000-000060880000}"/>
    <cellStyle name="Normal 3 5 3 3 5" xfId="34935" xr:uid="{00000000-0005-0000-0000-000061880000}"/>
    <cellStyle name="Normal 3 5 3 3 5 2" xfId="34936" xr:uid="{00000000-0005-0000-0000-000062880000}"/>
    <cellStyle name="Normal 3 5 3 3 5 2 2" xfId="34937" xr:uid="{00000000-0005-0000-0000-000063880000}"/>
    <cellStyle name="Normal 3 5 3 3 5 3" xfId="34938" xr:uid="{00000000-0005-0000-0000-000064880000}"/>
    <cellStyle name="Normal 3 5 3 3 6" xfId="34939" xr:uid="{00000000-0005-0000-0000-000065880000}"/>
    <cellStyle name="Normal 3 5 3 3 6 2" xfId="34940" xr:uid="{00000000-0005-0000-0000-000066880000}"/>
    <cellStyle name="Normal 3 5 3 3 7" xfId="34941" xr:uid="{00000000-0005-0000-0000-000067880000}"/>
    <cellStyle name="Normal 3 5 3 3 7 2" xfId="34942" xr:uid="{00000000-0005-0000-0000-000068880000}"/>
    <cellStyle name="Normal 3 5 3 3 8" xfId="34943" xr:uid="{00000000-0005-0000-0000-000069880000}"/>
    <cellStyle name="Normal 3 5 3 3 9" xfId="34944" xr:uid="{00000000-0005-0000-0000-00006A880000}"/>
    <cellStyle name="Normal 3 5 3 4" xfId="34945" xr:uid="{00000000-0005-0000-0000-00006B880000}"/>
    <cellStyle name="Normal 3 5 3 4 2" xfId="34946" xr:uid="{00000000-0005-0000-0000-00006C880000}"/>
    <cellStyle name="Normal 3 5 3 4 2 2" xfId="34947" xr:uid="{00000000-0005-0000-0000-00006D880000}"/>
    <cellStyle name="Normal 3 5 3 4 2 2 2" xfId="34948" xr:uid="{00000000-0005-0000-0000-00006E880000}"/>
    <cellStyle name="Normal 3 5 3 4 2 2 2 2" xfId="34949" xr:uid="{00000000-0005-0000-0000-00006F880000}"/>
    <cellStyle name="Normal 3 5 3 4 2 2 3" xfId="34950" xr:uid="{00000000-0005-0000-0000-000070880000}"/>
    <cellStyle name="Normal 3 5 3 4 2 3" xfId="34951" xr:uid="{00000000-0005-0000-0000-000071880000}"/>
    <cellStyle name="Normal 3 5 3 4 2 3 2" xfId="34952" xr:uid="{00000000-0005-0000-0000-000072880000}"/>
    <cellStyle name="Normal 3 5 3 4 2 4" xfId="34953" xr:uid="{00000000-0005-0000-0000-000073880000}"/>
    <cellStyle name="Normal 3 5 3 4 3" xfId="34954" xr:uid="{00000000-0005-0000-0000-000074880000}"/>
    <cellStyle name="Normal 3 5 3 4 3 2" xfId="34955" xr:uid="{00000000-0005-0000-0000-000075880000}"/>
    <cellStyle name="Normal 3 5 3 4 3 2 2" xfId="34956" xr:uid="{00000000-0005-0000-0000-000076880000}"/>
    <cellStyle name="Normal 3 5 3 4 3 3" xfId="34957" xr:uid="{00000000-0005-0000-0000-000077880000}"/>
    <cellStyle name="Normal 3 5 3 4 4" xfId="34958" xr:uid="{00000000-0005-0000-0000-000078880000}"/>
    <cellStyle name="Normal 3 5 3 4 4 2" xfId="34959" xr:uid="{00000000-0005-0000-0000-000079880000}"/>
    <cellStyle name="Normal 3 5 3 4 5" xfId="34960" xr:uid="{00000000-0005-0000-0000-00007A880000}"/>
    <cellStyle name="Normal 3 5 3 4 6" xfId="34961" xr:uid="{00000000-0005-0000-0000-00007B880000}"/>
    <cellStyle name="Normal 3 5 3 5" xfId="34962" xr:uid="{00000000-0005-0000-0000-00007C880000}"/>
    <cellStyle name="Normal 3 5 3 5 2" xfId="34963" xr:uid="{00000000-0005-0000-0000-00007D880000}"/>
    <cellStyle name="Normal 3 5 3 5 2 2" xfId="34964" xr:uid="{00000000-0005-0000-0000-00007E880000}"/>
    <cellStyle name="Normal 3 5 3 5 2 2 2" xfId="34965" xr:uid="{00000000-0005-0000-0000-00007F880000}"/>
    <cellStyle name="Normal 3 5 3 5 2 3" xfId="34966" xr:uid="{00000000-0005-0000-0000-000080880000}"/>
    <cellStyle name="Normal 3 5 3 5 3" xfId="34967" xr:uid="{00000000-0005-0000-0000-000081880000}"/>
    <cellStyle name="Normal 3 5 3 5 3 2" xfId="34968" xr:uid="{00000000-0005-0000-0000-000082880000}"/>
    <cellStyle name="Normal 3 5 3 5 4" xfId="34969" xr:uid="{00000000-0005-0000-0000-000083880000}"/>
    <cellStyle name="Normal 3 5 3 6" xfId="34970" xr:uid="{00000000-0005-0000-0000-000084880000}"/>
    <cellStyle name="Normal 3 5 3 6 2" xfId="34971" xr:uid="{00000000-0005-0000-0000-000085880000}"/>
    <cellStyle name="Normal 3 5 3 6 2 2" xfId="34972" xr:uid="{00000000-0005-0000-0000-000086880000}"/>
    <cellStyle name="Normal 3 5 3 6 2 2 2" xfId="34973" xr:uid="{00000000-0005-0000-0000-000087880000}"/>
    <cellStyle name="Normal 3 5 3 6 2 3" xfId="34974" xr:uid="{00000000-0005-0000-0000-000088880000}"/>
    <cellStyle name="Normal 3 5 3 6 3" xfId="34975" xr:uid="{00000000-0005-0000-0000-000089880000}"/>
    <cellStyle name="Normal 3 5 3 6 3 2" xfId="34976" xr:uid="{00000000-0005-0000-0000-00008A880000}"/>
    <cellStyle name="Normal 3 5 3 6 4" xfId="34977" xr:uid="{00000000-0005-0000-0000-00008B880000}"/>
    <cellStyle name="Normal 3 5 3 7" xfId="34978" xr:uid="{00000000-0005-0000-0000-00008C880000}"/>
    <cellStyle name="Normal 3 5 3 7 2" xfId="34979" xr:uid="{00000000-0005-0000-0000-00008D880000}"/>
    <cellStyle name="Normal 3 5 3 7 2 2" xfId="34980" xr:uid="{00000000-0005-0000-0000-00008E880000}"/>
    <cellStyle name="Normal 3 5 3 7 3" xfId="34981" xr:uid="{00000000-0005-0000-0000-00008F880000}"/>
    <cellStyle name="Normal 3 5 3 8" xfId="34982" xr:uid="{00000000-0005-0000-0000-000090880000}"/>
    <cellStyle name="Normal 3 5 3 8 2" xfId="34983" xr:uid="{00000000-0005-0000-0000-000091880000}"/>
    <cellStyle name="Normal 3 5 3 9" xfId="34984" xr:uid="{00000000-0005-0000-0000-000092880000}"/>
    <cellStyle name="Normal 3 5 3 9 2" xfId="34985" xr:uid="{00000000-0005-0000-0000-000093880000}"/>
    <cellStyle name="Normal 3 5 3_T-straight with PEDs adjustor" xfId="34986" xr:uid="{00000000-0005-0000-0000-000094880000}"/>
    <cellStyle name="Normal 3 5 4" xfId="34987" xr:uid="{00000000-0005-0000-0000-000095880000}"/>
    <cellStyle name="Normal 3 5 4 10" xfId="34988" xr:uid="{00000000-0005-0000-0000-000096880000}"/>
    <cellStyle name="Normal 3 5 4 11" xfId="34989" xr:uid="{00000000-0005-0000-0000-000097880000}"/>
    <cellStyle name="Normal 3 5 4 2" xfId="34990" xr:uid="{00000000-0005-0000-0000-000098880000}"/>
    <cellStyle name="Normal 3 5 4 2 10" xfId="34991" xr:uid="{00000000-0005-0000-0000-000099880000}"/>
    <cellStyle name="Normal 3 5 4 2 2" xfId="34992" xr:uid="{00000000-0005-0000-0000-00009A880000}"/>
    <cellStyle name="Normal 3 5 4 2 2 2" xfId="34993" xr:uid="{00000000-0005-0000-0000-00009B880000}"/>
    <cellStyle name="Normal 3 5 4 2 2 2 2" xfId="34994" xr:uid="{00000000-0005-0000-0000-00009C880000}"/>
    <cellStyle name="Normal 3 5 4 2 2 2 2 2" xfId="34995" xr:uid="{00000000-0005-0000-0000-00009D880000}"/>
    <cellStyle name="Normal 3 5 4 2 2 2 2 2 2" xfId="34996" xr:uid="{00000000-0005-0000-0000-00009E880000}"/>
    <cellStyle name="Normal 3 5 4 2 2 2 2 2 2 2" xfId="34997" xr:uid="{00000000-0005-0000-0000-00009F880000}"/>
    <cellStyle name="Normal 3 5 4 2 2 2 2 2 3" xfId="34998" xr:uid="{00000000-0005-0000-0000-0000A0880000}"/>
    <cellStyle name="Normal 3 5 4 2 2 2 2 3" xfId="34999" xr:uid="{00000000-0005-0000-0000-0000A1880000}"/>
    <cellStyle name="Normal 3 5 4 2 2 2 2 3 2" xfId="35000" xr:uid="{00000000-0005-0000-0000-0000A2880000}"/>
    <cellStyle name="Normal 3 5 4 2 2 2 2 4" xfId="35001" xr:uid="{00000000-0005-0000-0000-0000A3880000}"/>
    <cellStyle name="Normal 3 5 4 2 2 2 3" xfId="35002" xr:uid="{00000000-0005-0000-0000-0000A4880000}"/>
    <cellStyle name="Normal 3 5 4 2 2 2 3 2" xfId="35003" xr:uid="{00000000-0005-0000-0000-0000A5880000}"/>
    <cellStyle name="Normal 3 5 4 2 2 2 3 2 2" xfId="35004" xr:uid="{00000000-0005-0000-0000-0000A6880000}"/>
    <cellStyle name="Normal 3 5 4 2 2 2 3 3" xfId="35005" xr:uid="{00000000-0005-0000-0000-0000A7880000}"/>
    <cellStyle name="Normal 3 5 4 2 2 2 4" xfId="35006" xr:uid="{00000000-0005-0000-0000-0000A8880000}"/>
    <cellStyle name="Normal 3 5 4 2 2 2 4 2" xfId="35007" xr:uid="{00000000-0005-0000-0000-0000A9880000}"/>
    <cellStyle name="Normal 3 5 4 2 2 2 5" xfId="35008" xr:uid="{00000000-0005-0000-0000-0000AA880000}"/>
    <cellStyle name="Normal 3 5 4 2 2 3" xfId="35009" xr:uid="{00000000-0005-0000-0000-0000AB880000}"/>
    <cellStyle name="Normal 3 5 4 2 2 3 2" xfId="35010" xr:uid="{00000000-0005-0000-0000-0000AC880000}"/>
    <cellStyle name="Normal 3 5 4 2 2 3 2 2" xfId="35011" xr:uid="{00000000-0005-0000-0000-0000AD880000}"/>
    <cellStyle name="Normal 3 5 4 2 2 3 2 2 2" xfId="35012" xr:uid="{00000000-0005-0000-0000-0000AE880000}"/>
    <cellStyle name="Normal 3 5 4 2 2 3 2 3" xfId="35013" xr:uid="{00000000-0005-0000-0000-0000AF880000}"/>
    <cellStyle name="Normal 3 5 4 2 2 3 3" xfId="35014" xr:uid="{00000000-0005-0000-0000-0000B0880000}"/>
    <cellStyle name="Normal 3 5 4 2 2 3 3 2" xfId="35015" xr:uid="{00000000-0005-0000-0000-0000B1880000}"/>
    <cellStyle name="Normal 3 5 4 2 2 3 4" xfId="35016" xr:uid="{00000000-0005-0000-0000-0000B2880000}"/>
    <cellStyle name="Normal 3 5 4 2 2 4" xfId="35017" xr:uid="{00000000-0005-0000-0000-0000B3880000}"/>
    <cellStyle name="Normal 3 5 4 2 2 4 2" xfId="35018" xr:uid="{00000000-0005-0000-0000-0000B4880000}"/>
    <cellStyle name="Normal 3 5 4 2 2 4 2 2" xfId="35019" xr:uid="{00000000-0005-0000-0000-0000B5880000}"/>
    <cellStyle name="Normal 3 5 4 2 2 4 2 2 2" xfId="35020" xr:uid="{00000000-0005-0000-0000-0000B6880000}"/>
    <cellStyle name="Normal 3 5 4 2 2 4 2 3" xfId="35021" xr:uid="{00000000-0005-0000-0000-0000B7880000}"/>
    <cellStyle name="Normal 3 5 4 2 2 4 3" xfId="35022" xr:uid="{00000000-0005-0000-0000-0000B8880000}"/>
    <cellStyle name="Normal 3 5 4 2 2 4 3 2" xfId="35023" xr:uid="{00000000-0005-0000-0000-0000B9880000}"/>
    <cellStyle name="Normal 3 5 4 2 2 4 4" xfId="35024" xr:uid="{00000000-0005-0000-0000-0000BA880000}"/>
    <cellStyle name="Normal 3 5 4 2 2 5" xfId="35025" xr:uid="{00000000-0005-0000-0000-0000BB880000}"/>
    <cellStyle name="Normal 3 5 4 2 2 5 2" xfId="35026" xr:uid="{00000000-0005-0000-0000-0000BC880000}"/>
    <cellStyle name="Normal 3 5 4 2 2 5 2 2" xfId="35027" xr:uid="{00000000-0005-0000-0000-0000BD880000}"/>
    <cellStyle name="Normal 3 5 4 2 2 5 3" xfId="35028" xr:uid="{00000000-0005-0000-0000-0000BE880000}"/>
    <cellStyle name="Normal 3 5 4 2 2 6" xfId="35029" xr:uid="{00000000-0005-0000-0000-0000BF880000}"/>
    <cellStyle name="Normal 3 5 4 2 2 6 2" xfId="35030" xr:uid="{00000000-0005-0000-0000-0000C0880000}"/>
    <cellStyle name="Normal 3 5 4 2 2 7" xfId="35031" xr:uid="{00000000-0005-0000-0000-0000C1880000}"/>
    <cellStyle name="Normal 3 5 4 2 2 7 2" xfId="35032" xr:uid="{00000000-0005-0000-0000-0000C2880000}"/>
    <cellStyle name="Normal 3 5 4 2 2 8" xfId="35033" xr:uid="{00000000-0005-0000-0000-0000C3880000}"/>
    <cellStyle name="Normal 3 5 4 2 3" xfId="35034" xr:uid="{00000000-0005-0000-0000-0000C4880000}"/>
    <cellStyle name="Normal 3 5 4 2 3 2" xfId="35035" xr:uid="{00000000-0005-0000-0000-0000C5880000}"/>
    <cellStyle name="Normal 3 5 4 2 3 2 2" xfId="35036" xr:uid="{00000000-0005-0000-0000-0000C6880000}"/>
    <cellStyle name="Normal 3 5 4 2 3 2 2 2" xfId="35037" xr:uid="{00000000-0005-0000-0000-0000C7880000}"/>
    <cellStyle name="Normal 3 5 4 2 3 2 2 2 2" xfId="35038" xr:uid="{00000000-0005-0000-0000-0000C8880000}"/>
    <cellStyle name="Normal 3 5 4 2 3 2 2 3" xfId="35039" xr:uid="{00000000-0005-0000-0000-0000C9880000}"/>
    <cellStyle name="Normal 3 5 4 2 3 2 3" xfId="35040" xr:uid="{00000000-0005-0000-0000-0000CA880000}"/>
    <cellStyle name="Normal 3 5 4 2 3 2 3 2" xfId="35041" xr:uid="{00000000-0005-0000-0000-0000CB880000}"/>
    <cellStyle name="Normal 3 5 4 2 3 2 4" xfId="35042" xr:uid="{00000000-0005-0000-0000-0000CC880000}"/>
    <cellStyle name="Normal 3 5 4 2 3 3" xfId="35043" xr:uid="{00000000-0005-0000-0000-0000CD880000}"/>
    <cellStyle name="Normal 3 5 4 2 3 3 2" xfId="35044" xr:uid="{00000000-0005-0000-0000-0000CE880000}"/>
    <cellStyle name="Normal 3 5 4 2 3 3 2 2" xfId="35045" xr:uid="{00000000-0005-0000-0000-0000CF880000}"/>
    <cellStyle name="Normal 3 5 4 2 3 3 3" xfId="35046" xr:uid="{00000000-0005-0000-0000-0000D0880000}"/>
    <cellStyle name="Normal 3 5 4 2 3 4" xfId="35047" xr:uid="{00000000-0005-0000-0000-0000D1880000}"/>
    <cellStyle name="Normal 3 5 4 2 3 4 2" xfId="35048" xr:uid="{00000000-0005-0000-0000-0000D2880000}"/>
    <cellStyle name="Normal 3 5 4 2 3 5" xfId="35049" xr:uid="{00000000-0005-0000-0000-0000D3880000}"/>
    <cellStyle name="Normal 3 5 4 2 4" xfId="35050" xr:uid="{00000000-0005-0000-0000-0000D4880000}"/>
    <cellStyle name="Normal 3 5 4 2 4 2" xfId="35051" xr:uid="{00000000-0005-0000-0000-0000D5880000}"/>
    <cellStyle name="Normal 3 5 4 2 4 2 2" xfId="35052" xr:uid="{00000000-0005-0000-0000-0000D6880000}"/>
    <cellStyle name="Normal 3 5 4 2 4 2 2 2" xfId="35053" xr:uid="{00000000-0005-0000-0000-0000D7880000}"/>
    <cellStyle name="Normal 3 5 4 2 4 2 3" xfId="35054" xr:uid="{00000000-0005-0000-0000-0000D8880000}"/>
    <cellStyle name="Normal 3 5 4 2 4 3" xfId="35055" xr:uid="{00000000-0005-0000-0000-0000D9880000}"/>
    <cellStyle name="Normal 3 5 4 2 4 3 2" xfId="35056" xr:uid="{00000000-0005-0000-0000-0000DA880000}"/>
    <cellStyle name="Normal 3 5 4 2 4 4" xfId="35057" xr:uid="{00000000-0005-0000-0000-0000DB880000}"/>
    <cellStyle name="Normal 3 5 4 2 5" xfId="35058" xr:uid="{00000000-0005-0000-0000-0000DC880000}"/>
    <cellStyle name="Normal 3 5 4 2 5 2" xfId="35059" xr:uid="{00000000-0005-0000-0000-0000DD880000}"/>
    <cellStyle name="Normal 3 5 4 2 5 2 2" xfId="35060" xr:uid="{00000000-0005-0000-0000-0000DE880000}"/>
    <cellStyle name="Normal 3 5 4 2 5 2 2 2" xfId="35061" xr:uid="{00000000-0005-0000-0000-0000DF880000}"/>
    <cellStyle name="Normal 3 5 4 2 5 2 3" xfId="35062" xr:uid="{00000000-0005-0000-0000-0000E0880000}"/>
    <cellStyle name="Normal 3 5 4 2 5 3" xfId="35063" xr:uid="{00000000-0005-0000-0000-0000E1880000}"/>
    <cellStyle name="Normal 3 5 4 2 5 3 2" xfId="35064" xr:uid="{00000000-0005-0000-0000-0000E2880000}"/>
    <cellStyle name="Normal 3 5 4 2 5 4" xfId="35065" xr:uid="{00000000-0005-0000-0000-0000E3880000}"/>
    <cellStyle name="Normal 3 5 4 2 6" xfId="35066" xr:uid="{00000000-0005-0000-0000-0000E4880000}"/>
    <cellStyle name="Normal 3 5 4 2 6 2" xfId="35067" xr:uid="{00000000-0005-0000-0000-0000E5880000}"/>
    <cellStyle name="Normal 3 5 4 2 6 2 2" xfId="35068" xr:uid="{00000000-0005-0000-0000-0000E6880000}"/>
    <cellStyle name="Normal 3 5 4 2 6 3" xfId="35069" xr:uid="{00000000-0005-0000-0000-0000E7880000}"/>
    <cellStyle name="Normal 3 5 4 2 7" xfId="35070" xr:uid="{00000000-0005-0000-0000-0000E8880000}"/>
    <cellStyle name="Normal 3 5 4 2 7 2" xfId="35071" xr:uid="{00000000-0005-0000-0000-0000E9880000}"/>
    <cellStyle name="Normal 3 5 4 2 8" xfId="35072" xr:uid="{00000000-0005-0000-0000-0000EA880000}"/>
    <cellStyle name="Normal 3 5 4 2 8 2" xfId="35073" xr:uid="{00000000-0005-0000-0000-0000EB880000}"/>
    <cellStyle name="Normal 3 5 4 2 9" xfId="35074" xr:uid="{00000000-0005-0000-0000-0000EC880000}"/>
    <cellStyle name="Normal 3 5 4 3" xfId="35075" xr:uid="{00000000-0005-0000-0000-0000ED880000}"/>
    <cellStyle name="Normal 3 5 4 3 2" xfId="35076" xr:uid="{00000000-0005-0000-0000-0000EE880000}"/>
    <cellStyle name="Normal 3 5 4 3 2 2" xfId="35077" xr:uid="{00000000-0005-0000-0000-0000EF880000}"/>
    <cellStyle name="Normal 3 5 4 3 2 2 2" xfId="35078" xr:uid="{00000000-0005-0000-0000-0000F0880000}"/>
    <cellStyle name="Normal 3 5 4 3 2 2 2 2" xfId="35079" xr:uid="{00000000-0005-0000-0000-0000F1880000}"/>
    <cellStyle name="Normal 3 5 4 3 2 2 2 2 2" xfId="35080" xr:uid="{00000000-0005-0000-0000-0000F2880000}"/>
    <cellStyle name="Normal 3 5 4 3 2 2 2 3" xfId="35081" xr:uid="{00000000-0005-0000-0000-0000F3880000}"/>
    <cellStyle name="Normal 3 5 4 3 2 2 3" xfId="35082" xr:uid="{00000000-0005-0000-0000-0000F4880000}"/>
    <cellStyle name="Normal 3 5 4 3 2 2 3 2" xfId="35083" xr:uid="{00000000-0005-0000-0000-0000F5880000}"/>
    <cellStyle name="Normal 3 5 4 3 2 2 4" xfId="35084" xr:uid="{00000000-0005-0000-0000-0000F6880000}"/>
    <cellStyle name="Normal 3 5 4 3 2 3" xfId="35085" xr:uid="{00000000-0005-0000-0000-0000F7880000}"/>
    <cellStyle name="Normal 3 5 4 3 2 3 2" xfId="35086" xr:uid="{00000000-0005-0000-0000-0000F8880000}"/>
    <cellStyle name="Normal 3 5 4 3 2 3 2 2" xfId="35087" xr:uid="{00000000-0005-0000-0000-0000F9880000}"/>
    <cellStyle name="Normal 3 5 4 3 2 3 3" xfId="35088" xr:uid="{00000000-0005-0000-0000-0000FA880000}"/>
    <cellStyle name="Normal 3 5 4 3 2 4" xfId="35089" xr:uid="{00000000-0005-0000-0000-0000FB880000}"/>
    <cellStyle name="Normal 3 5 4 3 2 4 2" xfId="35090" xr:uid="{00000000-0005-0000-0000-0000FC880000}"/>
    <cellStyle name="Normal 3 5 4 3 2 5" xfId="35091" xr:uid="{00000000-0005-0000-0000-0000FD880000}"/>
    <cellStyle name="Normal 3 5 4 3 3" xfId="35092" xr:uid="{00000000-0005-0000-0000-0000FE880000}"/>
    <cellStyle name="Normal 3 5 4 3 3 2" xfId="35093" xr:uid="{00000000-0005-0000-0000-0000FF880000}"/>
    <cellStyle name="Normal 3 5 4 3 3 2 2" xfId="35094" xr:uid="{00000000-0005-0000-0000-000000890000}"/>
    <cellStyle name="Normal 3 5 4 3 3 2 2 2" xfId="35095" xr:uid="{00000000-0005-0000-0000-000001890000}"/>
    <cellStyle name="Normal 3 5 4 3 3 2 3" xfId="35096" xr:uid="{00000000-0005-0000-0000-000002890000}"/>
    <cellStyle name="Normal 3 5 4 3 3 3" xfId="35097" xr:uid="{00000000-0005-0000-0000-000003890000}"/>
    <cellStyle name="Normal 3 5 4 3 3 3 2" xfId="35098" xr:uid="{00000000-0005-0000-0000-000004890000}"/>
    <cellStyle name="Normal 3 5 4 3 3 4" xfId="35099" xr:uid="{00000000-0005-0000-0000-000005890000}"/>
    <cellStyle name="Normal 3 5 4 3 4" xfId="35100" xr:uid="{00000000-0005-0000-0000-000006890000}"/>
    <cellStyle name="Normal 3 5 4 3 4 2" xfId="35101" xr:uid="{00000000-0005-0000-0000-000007890000}"/>
    <cellStyle name="Normal 3 5 4 3 4 2 2" xfId="35102" xr:uid="{00000000-0005-0000-0000-000008890000}"/>
    <cellStyle name="Normal 3 5 4 3 4 2 2 2" xfId="35103" xr:uid="{00000000-0005-0000-0000-000009890000}"/>
    <cellStyle name="Normal 3 5 4 3 4 2 3" xfId="35104" xr:uid="{00000000-0005-0000-0000-00000A890000}"/>
    <cellStyle name="Normal 3 5 4 3 4 3" xfId="35105" xr:uid="{00000000-0005-0000-0000-00000B890000}"/>
    <cellStyle name="Normal 3 5 4 3 4 3 2" xfId="35106" xr:uid="{00000000-0005-0000-0000-00000C890000}"/>
    <cellStyle name="Normal 3 5 4 3 4 4" xfId="35107" xr:uid="{00000000-0005-0000-0000-00000D890000}"/>
    <cellStyle name="Normal 3 5 4 3 5" xfId="35108" xr:uid="{00000000-0005-0000-0000-00000E890000}"/>
    <cellStyle name="Normal 3 5 4 3 5 2" xfId="35109" xr:uid="{00000000-0005-0000-0000-00000F890000}"/>
    <cellStyle name="Normal 3 5 4 3 5 2 2" xfId="35110" xr:uid="{00000000-0005-0000-0000-000010890000}"/>
    <cellStyle name="Normal 3 5 4 3 5 3" xfId="35111" xr:uid="{00000000-0005-0000-0000-000011890000}"/>
    <cellStyle name="Normal 3 5 4 3 6" xfId="35112" xr:uid="{00000000-0005-0000-0000-000012890000}"/>
    <cellStyle name="Normal 3 5 4 3 6 2" xfId="35113" xr:uid="{00000000-0005-0000-0000-000013890000}"/>
    <cellStyle name="Normal 3 5 4 3 7" xfId="35114" xr:uid="{00000000-0005-0000-0000-000014890000}"/>
    <cellStyle name="Normal 3 5 4 3 7 2" xfId="35115" xr:uid="{00000000-0005-0000-0000-000015890000}"/>
    <cellStyle name="Normal 3 5 4 3 8" xfId="35116" xr:uid="{00000000-0005-0000-0000-000016890000}"/>
    <cellStyle name="Normal 3 5 4 4" xfId="35117" xr:uid="{00000000-0005-0000-0000-000017890000}"/>
    <cellStyle name="Normal 3 5 4 4 2" xfId="35118" xr:uid="{00000000-0005-0000-0000-000018890000}"/>
    <cellStyle name="Normal 3 5 4 4 2 2" xfId="35119" xr:uid="{00000000-0005-0000-0000-000019890000}"/>
    <cellStyle name="Normal 3 5 4 4 2 2 2" xfId="35120" xr:uid="{00000000-0005-0000-0000-00001A890000}"/>
    <cellStyle name="Normal 3 5 4 4 2 2 2 2" xfId="35121" xr:uid="{00000000-0005-0000-0000-00001B890000}"/>
    <cellStyle name="Normal 3 5 4 4 2 2 3" xfId="35122" xr:uid="{00000000-0005-0000-0000-00001C890000}"/>
    <cellStyle name="Normal 3 5 4 4 2 3" xfId="35123" xr:uid="{00000000-0005-0000-0000-00001D890000}"/>
    <cellStyle name="Normal 3 5 4 4 2 3 2" xfId="35124" xr:uid="{00000000-0005-0000-0000-00001E890000}"/>
    <cellStyle name="Normal 3 5 4 4 2 4" xfId="35125" xr:uid="{00000000-0005-0000-0000-00001F890000}"/>
    <cellStyle name="Normal 3 5 4 4 3" xfId="35126" xr:uid="{00000000-0005-0000-0000-000020890000}"/>
    <cellStyle name="Normal 3 5 4 4 3 2" xfId="35127" xr:uid="{00000000-0005-0000-0000-000021890000}"/>
    <cellStyle name="Normal 3 5 4 4 3 2 2" xfId="35128" xr:uid="{00000000-0005-0000-0000-000022890000}"/>
    <cellStyle name="Normal 3 5 4 4 3 3" xfId="35129" xr:uid="{00000000-0005-0000-0000-000023890000}"/>
    <cellStyle name="Normal 3 5 4 4 4" xfId="35130" xr:uid="{00000000-0005-0000-0000-000024890000}"/>
    <cellStyle name="Normal 3 5 4 4 4 2" xfId="35131" xr:uid="{00000000-0005-0000-0000-000025890000}"/>
    <cellStyle name="Normal 3 5 4 4 5" xfId="35132" xr:uid="{00000000-0005-0000-0000-000026890000}"/>
    <cellStyle name="Normal 3 5 4 5" xfId="35133" xr:uid="{00000000-0005-0000-0000-000027890000}"/>
    <cellStyle name="Normal 3 5 4 5 2" xfId="35134" xr:uid="{00000000-0005-0000-0000-000028890000}"/>
    <cellStyle name="Normal 3 5 4 5 2 2" xfId="35135" xr:uid="{00000000-0005-0000-0000-000029890000}"/>
    <cellStyle name="Normal 3 5 4 5 2 2 2" xfId="35136" xr:uid="{00000000-0005-0000-0000-00002A890000}"/>
    <cellStyle name="Normal 3 5 4 5 2 3" xfId="35137" xr:uid="{00000000-0005-0000-0000-00002B890000}"/>
    <cellStyle name="Normal 3 5 4 5 3" xfId="35138" xr:uid="{00000000-0005-0000-0000-00002C890000}"/>
    <cellStyle name="Normal 3 5 4 5 3 2" xfId="35139" xr:uid="{00000000-0005-0000-0000-00002D890000}"/>
    <cellStyle name="Normal 3 5 4 5 4" xfId="35140" xr:uid="{00000000-0005-0000-0000-00002E890000}"/>
    <cellStyle name="Normal 3 5 4 6" xfId="35141" xr:uid="{00000000-0005-0000-0000-00002F890000}"/>
    <cellStyle name="Normal 3 5 4 6 2" xfId="35142" xr:uid="{00000000-0005-0000-0000-000030890000}"/>
    <cellStyle name="Normal 3 5 4 6 2 2" xfId="35143" xr:uid="{00000000-0005-0000-0000-000031890000}"/>
    <cellStyle name="Normal 3 5 4 6 2 2 2" xfId="35144" xr:uid="{00000000-0005-0000-0000-000032890000}"/>
    <cellStyle name="Normal 3 5 4 6 2 3" xfId="35145" xr:uid="{00000000-0005-0000-0000-000033890000}"/>
    <cellStyle name="Normal 3 5 4 6 3" xfId="35146" xr:uid="{00000000-0005-0000-0000-000034890000}"/>
    <cellStyle name="Normal 3 5 4 6 3 2" xfId="35147" xr:uid="{00000000-0005-0000-0000-000035890000}"/>
    <cellStyle name="Normal 3 5 4 6 4" xfId="35148" xr:uid="{00000000-0005-0000-0000-000036890000}"/>
    <cellStyle name="Normal 3 5 4 7" xfId="35149" xr:uid="{00000000-0005-0000-0000-000037890000}"/>
    <cellStyle name="Normal 3 5 4 7 2" xfId="35150" xr:uid="{00000000-0005-0000-0000-000038890000}"/>
    <cellStyle name="Normal 3 5 4 7 2 2" xfId="35151" xr:uid="{00000000-0005-0000-0000-000039890000}"/>
    <cellStyle name="Normal 3 5 4 7 3" xfId="35152" xr:uid="{00000000-0005-0000-0000-00003A890000}"/>
    <cellStyle name="Normal 3 5 4 8" xfId="35153" xr:uid="{00000000-0005-0000-0000-00003B890000}"/>
    <cellStyle name="Normal 3 5 4 8 2" xfId="35154" xr:uid="{00000000-0005-0000-0000-00003C890000}"/>
    <cellStyle name="Normal 3 5 4 9" xfId="35155" xr:uid="{00000000-0005-0000-0000-00003D890000}"/>
    <cellStyle name="Normal 3 5 4 9 2" xfId="35156" xr:uid="{00000000-0005-0000-0000-00003E890000}"/>
    <cellStyle name="Normal 3 5 5" xfId="35157" xr:uid="{00000000-0005-0000-0000-00003F890000}"/>
    <cellStyle name="Normal 3 5 5 10" xfId="35158" xr:uid="{00000000-0005-0000-0000-000040890000}"/>
    <cellStyle name="Normal 3 5 5 11" xfId="35159" xr:uid="{00000000-0005-0000-0000-000041890000}"/>
    <cellStyle name="Normal 3 5 5 2" xfId="35160" xr:uid="{00000000-0005-0000-0000-000042890000}"/>
    <cellStyle name="Normal 3 5 5 2 10" xfId="35161" xr:uid="{00000000-0005-0000-0000-000043890000}"/>
    <cellStyle name="Normal 3 5 5 2 2" xfId="35162" xr:uid="{00000000-0005-0000-0000-000044890000}"/>
    <cellStyle name="Normal 3 5 5 2 2 2" xfId="35163" xr:uid="{00000000-0005-0000-0000-000045890000}"/>
    <cellStyle name="Normal 3 5 5 2 2 2 2" xfId="35164" xr:uid="{00000000-0005-0000-0000-000046890000}"/>
    <cellStyle name="Normal 3 5 5 2 2 2 2 2" xfId="35165" xr:uid="{00000000-0005-0000-0000-000047890000}"/>
    <cellStyle name="Normal 3 5 5 2 2 2 2 2 2" xfId="35166" xr:uid="{00000000-0005-0000-0000-000048890000}"/>
    <cellStyle name="Normal 3 5 5 2 2 2 2 2 2 2" xfId="35167" xr:uid="{00000000-0005-0000-0000-000049890000}"/>
    <cellStyle name="Normal 3 5 5 2 2 2 2 2 3" xfId="35168" xr:uid="{00000000-0005-0000-0000-00004A890000}"/>
    <cellStyle name="Normal 3 5 5 2 2 2 2 3" xfId="35169" xr:uid="{00000000-0005-0000-0000-00004B890000}"/>
    <cellStyle name="Normal 3 5 5 2 2 2 2 3 2" xfId="35170" xr:uid="{00000000-0005-0000-0000-00004C890000}"/>
    <cellStyle name="Normal 3 5 5 2 2 2 2 4" xfId="35171" xr:uid="{00000000-0005-0000-0000-00004D890000}"/>
    <cellStyle name="Normal 3 5 5 2 2 2 3" xfId="35172" xr:uid="{00000000-0005-0000-0000-00004E890000}"/>
    <cellStyle name="Normal 3 5 5 2 2 2 3 2" xfId="35173" xr:uid="{00000000-0005-0000-0000-00004F890000}"/>
    <cellStyle name="Normal 3 5 5 2 2 2 3 2 2" xfId="35174" xr:uid="{00000000-0005-0000-0000-000050890000}"/>
    <cellStyle name="Normal 3 5 5 2 2 2 3 3" xfId="35175" xr:uid="{00000000-0005-0000-0000-000051890000}"/>
    <cellStyle name="Normal 3 5 5 2 2 2 4" xfId="35176" xr:uid="{00000000-0005-0000-0000-000052890000}"/>
    <cellStyle name="Normal 3 5 5 2 2 2 4 2" xfId="35177" xr:uid="{00000000-0005-0000-0000-000053890000}"/>
    <cellStyle name="Normal 3 5 5 2 2 2 5" xfId="35178" xr:uid="{00000000-0005-0000-0000-000054890000}"/>
    <cellStyle name="Normal 3 5 5 2 2 3" xfId="35179" xr:uid="{00000000-0005-0000-0000-000055890000}"/>
    <cellStyle name="Normal 3 5 5 2 2 3 2" xfId="35180" xr:uid="{00000000-0005-0000-0000-000056890000}"/>
    <cellStyle name="Normal 3 5 5 2 2 3 2 2" xfId="35181" xr:uid="{00000000-0005-0000-0000-000057890000}"/>
    <cellStyle name="Normal 3 5 5 2 2 3 2 2 2" xfId="35182" xr:uid="{00000000-0005-0000-0000-000058890000}"/>
    <cellStyle name="Normal 3 5 5 2 2 3 2 3" xfId="35183" xr:uid="{00000000-0005-0000-0000-000059890000}"/>
    <cellStyle name="Normal 3 5 5 2 2 3 3" xfId="35184" xr:uid="{00000000-0005-0000-0000-00005A890000}"/>
    <cellStyle name="Normal 3 5 5 2 2 3 3 2" xfId="35185" xr:uid="{00000000-0005-0000-0000-00005B890000}"/>
    <cellStyle name="Normal 3 5 5 2 2 3 4" xfId="35186" xr:uid="{00000000-0005-0000-0000-00005C890000}"/>
    <cellStyle name="Normal 3 5 5 2 2 4" xfId="35187" xr:uid="{00000000-0005-0000-0000-00005D890000}"/>
    <cellStyle name="Normal 3 5 5 2 2 4 2" xfId="35188" xr:uid="{00000000-0005-0000-0000-00005E890000}"/>
    <cellStyle name="Normal 3 5 5 2 2 4 2 2" xfId="35189" xr:uid="{00000000-0005-0000-0000-00005F890000}"/>
    <cellStyle name="Normal 3 5 5 2 2 4 2 2 2" xfId="35190" xr:uid="{00000000-0005-0000-0000-000060890000}"/>
    <cellStyle name="Normal 3 5 5 2 2 4 2 3" xfId="35191" xr:uid="{00000000-0005-0000-0000-000061890000}"/>
    <cellStyle name="Normal 3 5 5 2 2 4 3" xfId="35192" xr:uid="{00000000-0005-0000-0000-000062890000}"/>
    <cellStyle name="Normal 3 5 5 2 2 4 3 2" xfId="35193" xr:uid="{00000000-0005-0000-0000-000063890000}"/>
    <cellStyle name="Normal 3 5 5 2 2 4 4" xfId="35194" xr:uid="{00000000-0005-0000-0000-000064890000}"/>
    <cellStyle name="Normal 3 5 5 2 2 5" xfId="35195" xr:uid="{00000000-0005-0000-0000-000065890000}"/>
    <cellStyle name="Normal 3 5 5 2 2 5 2" xfId="35196" xr:uid="{00000000-0005-0000-0000-000066890000}"/>
    <cellStyle name="Normal 3 5 5 2 2 5 2 2" xfId="35197" xr:uid="{00000000-0005-0000-0000-000067890000}"/>
    <cellStyle name="Normal 3 5 5 2 2 5 3" xfId="35198" xr:uid="{00000000-0005-0000-0000-000068890000}"/>
    <cellStyle name="Normal 3 5 5 2 2 6" xfId="35199" xr:uid="{00000000-0005-0000-0000-000069890000}"/>
    <cellStyle name="Normal 3 5 5 2 2 6 2" xfId="35200" xr:uid="{00000000-0005-0000-0000-00006A890000}"/>
    <cellStyle name="Normal 3 5 5 2 2 7" xfId="35201" xr:uid="{00000000-0005-0000-0000-00006B890000}"/>
    <cellStyle name="Normal 3 5 5 2 2 7 2" xfId="35202" xr:uid="{00000000-0005-0000-0000-00006C890000}"/>
    <cellStyle name="Normal 3 5 5 2 2 8" xfId="35203" xr:uid="{00000000-0005-0000-0000-00006D890000}"/>
    <cellStyle name="Normal 3 5 5 2 3" xfId="35204" xr:uid="{00000000-0005-0000-0000-00006E890000}"/>
    <cellStyle name="Normal 3 5 5 2 3 2" xfId="35205" xr:uid="{00000000-0005-0000-0000-00006F890000}"/>
    <cellStyle name="Normal 3 5 5 2 3 2 2" xfId="35206" xr:uid="{00000000-0005-0000-0000-000070890000}"/>
    <cellStyle name="Normal 3 5 5 2 3 2 2 2" xfId="35207" xr:uid="{00000000-0005-0000-0000-000071890000}"/>
    <cellStyle name="Normal 3 5 5 2 3 2 2 2 2" xfId="35208" xr:uid="{00000000-0005-0000-0000-000072890000}"/>
    <cellStyle name="Normal 3 5 5 2 3 2 2 3" xfId="35209" xr:uid="{00000000-0005-0000-0000-000073890000}"/>
    <cellStyle name="Normal 3 5 5 2 3 2 3" xfId="35210" xr:uid="{00000000-0005-0000-0000-000074890000}"/>
    <cellStyle name="Normal 3 5 5 2 3 2 3 2" xfId="35211" xr:uid="{00000000-0005-0000-0000-000075890000}"/>
    <cellStyle name="Normal 3 5 5 2 3 2 4" xfId="35212" xr:uid="{00000000-0005-0000-0000-000076890000}"/>
    <cellStyle name="Normal 3 5 5 2 3 3" xfId="35213" xr:uid="{00000000-0005-0000-0000-000077890000}"/>
    <cellStyle name="Normal 3 5 5 2 3 3 2" xfId="35214" xr:uid="{00000000-0005-0000-0000-000078890000}"/>
    <cellStyle name="Normal 3 5 5 2 3 3 2 2" xfId="35215" xr:uid="{00000000-0005-0000-0000-000079890000}"/>
    <cellStyle name="Normal 3 5 5 2 3 3 3" xfId="35216" xr:uid="{00000000-0005-0000-0000-00007A890000}"/>
    <cellStyle name="Normal 3 5 5 2 3 4" xfId="35217" xr:uid="{00000000-0005-0000-0000-00007B890000}"/>
    <cellStyle name="Normal 3 5 5 2 3 4 2" xfId="35218" xr:uid="{00000000-0005-0000-0000-00007C890000}"/>
    <cellStyle name="Normal 3 5 5 2 3 5" xfId="35219" xr:uid="{00000000-0005-0000-0000-00007D890000}"/>
    <cellStyle name="Normal 3 5 5 2 4" xfId="35220" xr:uid="{00000000-0005-0000-0000-00007E890000}"/>
    <cellStyle name="Normal 3 5 5 2 4 2" xfId="35221" xr:uid="{00000000-0005-0000-0000-00007F890000}"/>
    <cellStyle name="Normal 3 5 5 2 4 2 2" xfId="35222" xr:uid="{00000000-0005-0000-0000-000080890000}"/>
    <cellStyle name="Normal 3 5 5 2 4 2 2 2" xfId="35223" xr:uid="{00000000-0005-0000-0000-000081890000}"/>
    <cellStyle name="Normal 3 5 5 2 4 2 3" xfId="35224" xr:uid="{00000000-0005-0000-0000-000082890000}"/>
    <cellStyle name="Normal 3 5 5 2 4 3" xfId="35225" xr:uid="{00000000-0005-0000-0000-000083890000}"/>
    <cellStyle name="Normal 3 5 5 2 4 3 2" xfId="35226" xr:uid="{00000000-0005-0000-0000-000084890000}"/>
    <cellStyle name="Normal 3 5 5 2 4 4" xfId="35227" xr:uid="{00000000-0005-0000-0000-000085890000}"/>
    <cellStyle name="Normal 3 5 5 2 5" xfId="35228" xr:uid="{00000000-0005-0000-0000-000086890000}"/>
    <cellStyle name="Normal 3 5 5 2 5 2" xfId="35229" xr:uid="{00000000-0005-0000-0000-000087890000}"/>
    <cellStyle name="Normal 3 5 5 2 5 2 2" xfId="35230" xr:uid="{00000000-0005-0000-0000-000088890000}"/>
    <cellStyle name="Normal 3 5 5 2 5 2 2 2" xfId="35231" xr:uid="{00000000-0005-0000-0000-000089890000}"/>
    <cellStyle name="Normal 3 5 5 2 5 2 3" xfId="35232" xr:uid="{00000000-0005-0000-0000-00008A890000}"/>
    <cellStyle name="Normal 3 5 5 2 5 3" xfId="35233" xr:uid="{00000000-0005-0000-0000-00008B890000}"/>
    <cellStyle name="Normal 3 5 5 2 5 3 2" xfId="35234" xr:uid="{00000000-0005-0000-0000-00008C890000}"/>
    <cellStyle name="Normal 3 5 5 2 5 4" xfId="35235" xr:uid="{00000000-0005-0000-0000-00008D890000}"/>
    <cellStyle name="Normal 3 5 5 2 6" xfId="35236" xr:uid="{00000000-0005-0000-0000-00008E890000}"/>
    <cellStyle name="Normal 3 5 5 2 6 2" xfId="35237" xr:uid="{00000000-0005-0000-0000-00008F890000}"/>
    <cellStyle name="Normal 3 5 5 2 6 2 2" xfId="35238" xr:uid="{00000000-0005-0000-0000-000090890000}"/>
    <cellStyle name="Normal 3 5 5 2 6 3" xfId="35239" xr:uid="{00000000-0005-0000-0000-000091890000}"/>
    <cellStyle name="Normal 3 5 5 2 7" xfId="35240" xr:uid="{00000000-0005-0000-0000-000092890000}"/>
    <cellStyle name="Normal 3 5 5 2 7 2" xfId="35241" xr:uid="{00000000-0005-0000-0000-000093890000}"/>
    <cellStyle name="Normal 3 5 5 2 8" xfId="35242" xr:uid="{00000000-0005-0000-0000-000094890000}"/>
    <cellStyle name="Normal 3 5 5 2 8 2" xfId="35243" xr:uid="{00000000-0005-0000-0000-000095890000}"/>
    <cellStyle name="Normal 3 5 5 2 9" xfId="35244" xr:uid="{00000000-0005-0000-0000-000096890000}"/>
    <cellStyle name="Normal 3 5 5 3" xfId="35245" xr:uid="{00000000-0005-0000-0000-000097890000}"/>
    <cellStyle name="Normal 3 5 5 3 2" xfId="35246" xr:uid="{00000000-0005-0000-0000-000098890000}"/>
    <cellStyle name="Normal 3 5 5 3 2 2" xfId="35247" xr:uid="{00000000-0005-0000-0000-000099890000}"/>
    <cellStyle name="Normal 3 5 5 3 2 2 2" xfId="35248" xr:uid="{00000000-0005-0000-0000-00009A890000}"/>
    <cellStyle name="Normal 3 5 5 3 2 2 2 2" xfId="35249" xr:uid="{00000000-0005-0000-0000-00009B890000}"/>
    <cellStyle name="Normal 3 5 5 3 2 2 2 2 2" xfId="35250" xr:uid="{00000000-0005-0000-0000-00009C890000}"/>
    <cellStyle name="Normal 3 5 5 3 2 2 2 3" xfId="35251" xr:uid="{00000000-0005-0000-0000-00009D890000}"/>
    <cellStyle name="Normal 3 5 5 3 2 2 3" xfId="35252" xr:uid="{00000000-0005-0000-0000-00009E890000}"/>
    <cellStyle name="Normal 3 5 5 3 2 2 3 2" xfId="35253" xr:uid="{00000000-0005-0000-0000-00009F890000}"/>
    <cellStyle name="Normal 3 5 5 3 2 2 4" xfId="35254" xr:uid="{00000000-0005-0000-0000-0000A0890000}"/>
    <cellStyle name="Normal 3 5 5 3 2 3" xfId="35255" xr:uid="{00000000-0005-0000-0000-0000A1890000}"/>
    <cellStyle name="Normal 3 5 5 3 2 3 2" xfId="35256" xr:uid="{00000000-0005-0000-0000-0000A2890000}"/>
    <cellStyle name="Normal 3 5 5 3 2 3 2 2" xfId="35257" xr:uid="{00000000-0005-0000-0000-0000A3890000}"/>
    <cellStyle name="Normal 3 5 5 3 2 3 3" xfId="35258" xr:uid="{00000000-0005-0000-0000-0000A4890000}"/>
    <cellStyle name="Normal 3 5 5 3 2 4" xfId="35259" xr:uid="{00000000-0005-0000-0000-0000A5890000}"/>
    <cellStyle name="Normal 3 5 5 3 2 4 2" xfId="35260" xr:uid="{00000000-0005-0000-0000-0000A6890000}"/>
    <cellStyle name="Normal 3 5 5 3 2 5" xfId="35261" xr:uid="{00000000-0005-0000-0000-0000A7890000}"/>
    <cellStyle name="Normal 3 5 5 3 3" xfId="35262" xr:uid="{00000000-0005-0000-0000-0000A8890000}"/>
    <cellStyle name="Normal 3 5 5 3 3 2" xfId="35263" xr:uid="{00000000-0005-0000-0000-0000A9890000}"/>
    <cellStyle name="Normal 3 5 5 3 3 2 2" xfId="35264" xr:uid="{00000000-0005-0000-0000-0000AA890000}"/>
    <cellStyle name="Normal 3 5 5 3 3 2 2 2" xfId="35265" xr:uid="{00000000-0005-0000-0000-0000AB890000}"/>
    <cellStyle name="Normal 3 5 5 3 3 2 3" xfId="35266" xr:uid="{00000000-0005-0000-0000-0000AC890000}"/>
    <cellStyle name="Normal 3 5 5 3 3 3" xfId="35267" xr:uid="{00000000-0005-0000-0000-0000AD890000}"/>
    <cellStyle name="Normal 3 5 5 3 3 3 2" xfId="35268" xr:uid="{00000000-0005-0000-0000-0000AE890000}"/>
    <cellStyle name="Normal 3 5 5 3 3 4" xfId="35269" xr:uid="{00000000-0005-0000-0000-0000AF890000}"/>
    <cellStyle name="Normal 3 5 5 3 4" xfId="35270" xr:uid="{00000000-0005-0000-0000-0000B0890000}"/>
    <cellStyle name="Normal 3 5 5 3 4 2" xfId="35271" xr:uid="{00000000-0005-0000-0000-0000B1890000}"/>
    <cellStyle name="Normal 3 5 5 3 4 2 2" xfId="35272" xr:uid="{00000000-0005-0000-0000-0000B2890000}"/>
    <cellStyle name="Normal 3 5 5 3 4 2 2 2" xfId="35273" xr:uid="{00000000-0005-0000-0000-0000B3890000}"/>
    <cellStyle name="Normal 3 5 5 3 4 2 3" xfId="35274" xr:uid="{00000000-0005-0000-0000-0000B4890000}"/>
    <cellStyle name="Normal 3 5 5 3 4 3" xfId="35275" xr:uid="{00000000-0005-0000-0000-0000B5890000}"/>
    <cellStyle name="Normal 3 5 5 3 4 3 2" xfId="35276" xr:uid="{00000000-0005-0000-0000-0000B6890000}"/>
    <cellStyle name="Normal 3 5 5 3 4 4" xfId="35277" xr:uid="{00000000-0005-0000-0000-0000B7890000}"/>
    <cellStyle name="Normal 3 5 5 3 5" xfId="35278" xr:uid="{00000000-0005-0000-0000-0000B8890000}"/>
    <cellStyle name="Normal 3 5 5 3 5 2" xfId="35279" xr:uid="{00000000-0005-0000-0000-0000B9890000}"/>
    <cellStyle name="Normal 3 5 5 3 5 2 2" xfId="35280" xr:uid="{00000000-0005-0000-0000-0000BA890000}"/>
    <cellStyle name="Normal 3 5 5 3 5 3" xfId="35281" xr:uid="{00000000-0005-0000-0000-0000BB890000}"/>
    <cellStyle name="Normal 3 5 5 3 6" xfId="35282" xr:uid="{00000000-0005-0000-0000-0000BC890000}"/>
    <cellStyle name="Normal 3 5 5 3 6 2" xfId="35283" xr:uid="{00000000-0005-0000-0000-0000BD890000}"/>
    <cellStyle name="Normal 3 5 5 3 7" xfId="35284" xr:uid="{00000000-0005-0000-0000-0000BE890000}"/>
    <cellStyle name="Normal 3 5 5 3 7 2" xfId="35285" xr:uid="{00000000-0005-0000-0000-0000BF890000}"/>
    <cellStyle name="Normal 3 5 5 3 8" xfId="35286" xr:uid="{00000000-0005-0000-0000-0000C0890000}"/>
    <cellStyle name="Normal 3 5 5 4" xfId="35287" xr:uid="{00000000-0005-0000-0000-0000C1890000}"/>
    <cellStyle name="Normal 3 5 5 4 2" xfId="35288" xr:uid="{00000000-0005-0000-0000-0000C2890000}"/>
    <cellStyle name="Normal 3 5 5 4 2 2" xfId="35289" xr:uid="{00000000-0005-0000-0000-0000C3890000}"/>
    <cellStyle name="Normal 3 5 5 4 2 2 2" xfId="35290" xr:uid="{00000000-0005-0000-0000-0000C4890000}"/>
    <cellStyle name="Normal 3 5 5 4 2 2 2 2" xfId="35291" xr:uid="{00000000-0005-0000-0000-0000C5890000}"/>
    <cellStyle name="Normal 3 5 5 4 2 2 3" xfId="35292" xr:uid="{00000000-0005-0000-0000-0000C6890000}"/>
    <cellStyle name="Normal 3 5 5 4 2 3" xfId="35293" xr:uid="{00000000-0005-0000-0000-0000C7890000}"/>
    <cellStyle name="Normal 3 5 5 4 2 3 2" xfId="35294" xr:uid="{00000000-0005-0000-0000-0000C8890000}"/>
    <cellStyle name="Normal 3 5 5 4 2 4" xfId="35295" xr:uid="{00000000-0005-0000-0000-0000C9890000}"/>
    <cellStyle name="Normal 3 5 5 4 3" xfId="35296" xr:uid="{00000000-0005-0000-0000-0000CA890000}"/>
    <cellStyle name="Normal 3 5 5 4 3 2" xfId="35297" xr:uid="{00000000-0005-0000-0000-0000CB890000}"/>
    <cellStyle name="Normal 3 5 5 4 3 2 2" xfId="35298" xr:uid="{00000000-0005-0000-0000-0000CC890000}"/>
    <cellStyle name="Normal 3 5 5 4 3 3" xfId="35299" xr:uid="{00000000-0005-0000-0000-0000CD890000}"/>
    <cellStyle name="Normal 3 5 5 4 4" xfId="35300" xr:uid="{00000000-0005-0000-0000-0000CE890000}"/>
    <cellStyle name="Normal 3 5 5 4 4 2" xfId="35301" xr:uid="{00000000-0005-0000-0000-0000CF890000}"/>
    <cellStyle name="Normal 3 5 5 4 5" xfId="35302" xr:uid="{00000000-0005-0000-0000-0000D0890000}"/>
    <cellStyle name="Normal 3 5 5 5" xfId="35303" xr:uid="{00000000-0005-0000-0000-0000D1890000}"/>
    <cellStyle name="Normal 3 5 5 5 2" xfId="35304" xr:uid="{00000000-0005-0000-0000-0000D2890000}"/>
    <cellStyle name="Normal 3 5 5 5 2 2" xfId="35305" xr:uid="{00000000-0005-0000-0000-0000D3890000}"/>
    <cellStyle name="Normal 3 5 5 5 2 2 2" xfId="35306" xr:uid="{00000000-0005-0000-0000-0000D4890000}"/>
    <cellStyle name="Normal 3 5 5 5 2 3" xfId="35307" xr:uid="{00000000-0005-0000-0000-0000D5890000}"/>
    <cellStyle name="Normal 3 5 5 5 3" xfId="35308" xr:uid="{00000000-0005-0000-0000-0000D6890000}"/>
    <cellStyle name="Normal 3 5 5 5 3 2" xfId="35309" xr:uid="{00000000-0005-0000-0000-0000D7890000}"/>
    <cellStyle name="Normal 3 5 5 5 4" xfId="35310" xr:uid="{00000000-0005-0000-0000-0000D8890000}"/>
    <cellStyle name="Normal 3 5 5 6" xfId="35311" xr:uid="{00000000-0005-0000-0000-0000D9890000}"/>
    <cellStyle name="Normal 3 5 5 6 2" xfId="35312" xr:uid="{00000000-0005-0000-0000-0000DA890000}"/>
    <cellStyle name="Normal 3 5 5 6 2 2" xfId="35313" xr:uid="{00000000-0005-0000-0000-0000DB890000}"/>
    <cellStyle name="Normal 3 5 5 6 2 2 2" xfId="35314" xr:uid="{00000000-0005-0000-0000-0000DC890000}"/>
    <cellStyle name="Normal 3 5 5 6 2 3" xfId="35315" xr:uid="{00000000-0005-0000-0000-0000DD890000}"/>
    <cellStyle name="Normal 3 5 5 6 3" xfId="35316" xr:uid="{00000000-0005-0000-0000-0000DE890000}"/>
    <cellStyle name="Normal 3 5 5 6 3 2" xfId="35317" xr:uid="{00000000-0005-0000-0000-0000DF890000}"/>
    <cellStyle name="Normal 3 5 5 6 4" xfId="35318" xr:uid="{00000000-0005-0000-0000-0000E0890000}"/>
    <cellStyle name="Normal 3 5 5 7" xfId="35319" xr:uid="{00000000-0005-0000-0000-0000E1890000}"/>
    <cellStyle name="Normal 3 5 5 7 2" xfId="35320" xr:uid="{00000000-0005-0000-0000-0000E2890000}"/>
    <cellStyle name="Normal 3 5 5 7 2 2" xfId="35321" xr:uid="{00000000-0005-0000-0000-0000E3890000}"/>
    <cellStyle name="Normal 3 5 5 7 3" xfId="35322" xr:uid="{00000000-0005-0000-0000-0000E4890000}"/>
    <cellStyle name="Normal 3 5 5 8" xfId="35323" xr:uid="{00000000-0005-0000-0000-0000E5890000}"/>
    <cellStyle name="Normal 3 5 5 8 2" xfId="35324" xr:uid="{00000000-0005-0000-0000-0000E6890000}"/>
    <cellStyle name="Normal 3 5 5 9" xfId="35325" xr:uid="{00000000-0005-0000-0000-0000E7890000}"/>
    <cellStyle name="Normal 3 5 5 9 2" xfId="35326" xr:uid="{00000000-0005-0000-0000-0000E8890000}"/>
    <cellStyle name="Normal 3 5 6" xfId="35327" xr:uid="{00000000-0005-0000-0000-0000E9890000}"/>
    <cellStyle name="Normal 3 5 6 10" xfId="35328" xr:uid="{00000000-0005-0000-0000-0000EA890000}"/>
    <cellStyle name="Normal 3 5 6 2" xfId="35329" xr:uid="{00000000-0005-0000-0000-0000EB890000}"/>
    <cellStyle name="Normal 3 5 6 2 2" xfId="35330" xr:uid="{00000000-0005-0000-0000-0000EC890000}"/>
    <cellStyle name="Normal 3 5 6 2 2 2" xfId="35331" xr:uid="{00000000-0005-0000-0000-0000ED890000}"/>
    <cellStyle name="Normal 3 5 6 2 2 2 2" xfId="35332" xr:uid="{00000000-0005-0000-0000-0000EE890000}"/>
    <cellStyle name="Normal 3 5 6 2 2 2 2 2" xfId="35333" xr:uid="{00000000-0005-0000-0000-0000EF890000}"/>
    <cellStyle name="Normal 3 5 6 2 2 2 2 2 2" xfId="35334" xr:uid="{00000000-0005-0000-0000-0000F0890000}"/>
    <cellStyle name="Normal 3 5 6 2 2 2 2 3" xfId="35335" xr:uid="{00000000-0005-0000-0000-0000F1890000}"/>
    <cellStyle name="Normal 3 5 6 2 2 2 3" xfId="35336" xr:uid="{00000000-0005-0000-0000-0000F2890000}"/>
    <cellStyle name="Normal 3 5 6 2 2 2 3 2" xfId="35337" xr:uid="{00000000-0005-0000-0000-0000F3890000}"/>
    <cellStyle name="Normal 3 5 6 2 2 2 4" xfId="35338" xr:uid="{00000000-0005-0000-0000-0000F4890000}"/>
    <cellStyle name="Normal 3 5 6 2 2 3" xfId="35339" xr:uid="{00000000-0005-0000-0000-0000F5890000}"/>
    <cellStyle name="Normal 3 5 6 2 2 3 2" xfId="35340" xr:uid="{00000000-0005-0000-0000-0000F6890000}"/>
    <cellStyle name="Normal 3 5 6 2 2 3 2 2" xfId="35341" xr:uid="{00000000-0005-0000-0000-0000F7890000}"/>
    <cellStyle name="Normal 3 5 6 2 2 3 3" xfId="35342" xr:uid="{00000000-0005-0000-0000-0000F8890000}"/>
    <cellStyle name="Normal 3 5 6 2 2 4" xfId="35343" xr:uid="{00000000-0005-0000-0000-0000F9890000}"/>
    <cellStyle name="Normal 3 5 6 2 2 4 2" xfId="35344" xr:uid="{00000000-0005-0000-0000-0000FA890000}"/>
    <cellStyle name="Normal 3 5 6 2 2 5" xfId="35345" xr:uid="{00000000-0005-0000-0000-0000FB890000}"/>
    <cellStyle name="Normal 3 5 6 2 3" xfId="35346" xr:uid="{00000000-0005-0000-0000-0000FC890000}"/>
    <cellStyle name="Normal 3 5 6 2 3 2" xfId="35347" xr:uid="{00000000-0005-0000-0000-0000FD890000}"/>
    <cellStyle name="Normal 3 5 6 2 3 2 2" xfId="35348" xr:uid="{00000000-0005-0000-0000-0000FE890000}"/>
    <cellStyle name="Normal 3 5 6 2 3 2 2 2" xfId="35349" xr:uid="{00000000-0005-0000-0000-0000FF890000}"/>
    <cellStyle name="Normal 3 5 6 2 3 2 3" xfId="35350" xr:uid="{00000000-0005-0000-0000-0000008A0000}"/>
    <cellStyle name="Normal 3 5 6 2 3 3" xfId="35351" xr:uid="{00000000-0005-0000-0000-0000018A0000}"/>
    <cellStyle name="Normal 3 5 6 2 3 3 2" xfId="35352" xr:uid="{00000000-0005-0000-0000-0000028A0000}"/>
    <cellStyle name="Normal 3 5 6 2 3 4" xfId="35353" xr:uid="{00000000-0005-0000-0000-0000038A0000}"/>
    <cellStyle name="Normal 3 5 6 2 4" xfId="35354" xr:uid="{00000000-0005-0000-0000-0000048A0000}"/>
    <cellStyle name="Normal 3 5 6 2 4 2" xfId="35355" xr:uid="{00000000-0005-0000-0000-0000058A0000}"/>
    <cellStyle name="Normal 3 5 6 2 4 2 2" xfId="35356" xr:uid="{00000000-0005-0000-0000-0000068A0000}"/>
    <cellStyle name="Normal 3 5 6 2 4 2 2 2" xfId="35357" xr:uid="{00000000-0005-0000-0000-0000078A0000}"/>
    <cellStyle name="Normal 3 5 6 2 4 2 3" xfId="35358" xr:uid="{00000000-0005-0000-0000-0000088A0000}"/>
    <cellStyle name="Normal 3 5 6 2 4 3" xfId="35359" xr:uid="{00000000-0005-0000-0000-0000098A0000}"/>
    <cellStyle name="Normal 3 5 6 2 4 3 2" xfId="35360" xr:uid="{00000000-0005-0000-0000-00000A8A0000}"/>
    <cellStyle name="Normal 3 5 6 2 4 4" xfId="35361" xr:uid="{00000000-0005-0000-0000-00000B8A0000}"/>
    <cellStyle name="Normal 3 5 6 2 5" xfId="35362" xr:uid="{00000000-0005-0000-0000-00000C8A0000}"/>
    <cellStyle name="Normal 3 5 6 2 5 2" xfId="35363" xr:uid="{00000000-0005-0000-0000-00000D8A0000}"/>
    <cellStyle name="Normal 3 5 6 2 5 2 2" xfId="35364" xr:uid="{00000000-0005-0000-0000-00000E8A0000}"/>
    <cellStyle name="Normal 3 5 6 2 5 3" xfId="35365" xr:uid="{00000000-0005-0000-0000-00000F8A0000}"/>
    <cellStyle name="Normal 3 5 6 2 6" xfId="35366" xr:uid="{00000000-0005-0000-0000-0000108A0000}"/>
    <cellStyle name="Normal 3 5 6 2 6 2" xfId="35367" xr:uid="{00000000-0005-0000-0000-0000118A0000}"/>
    <cellStyle name="Normal 3 5 6 2 7" xfId="35368" xr:uid="{00000000-0005-0000-0000-0000128A0000}"/>
    <cellStyle name="Normal 3 5 6 2 7 2" xfId="35369" xr:uid="{00000000-0005-0000-0000-0000138A0000}"/>
    <cellStyle name="Normal 3 5 6 2 8" xfId="35370" xr:uid="{00000000-0005-0000-0000-0000148A0000}"/>
    <cellStyle name="Normal 3 5 6 3" xfId="35371" xr:uid="{00000000-0005-0000-0000-0000158A0000}"/>
    <cellStyle name="Normal 3 5 6 3 2" xfId="35372" xr:uid="{00000000-0005-0000-0000-0000168A0000}"/>
    <cellStyle name="Normal 3 5 6 3 2 2" xfId="35373" xr:uid="{00000000-0005-0000-0000-0000178A0000}"/>
    <cellStyle name="Normal 3 5 6 3 2 2 2" xfId="35374" xr:uid="{00000000-0005-0000-0000-0000188A0000}"/>
    <cellStyle name="Normal 3 5 6 3 2 2 2 2" xfId="35375" xr:uid="{00000000-0005-0000-0000-0000198A0000}"/>
    <cellStyle name="Normal 3 5 6 3 2 2 3" xfId="35376" xr:uid="{00000000-0005-0000-0000-00001A8A0000}"/>
    <cellStyle name="Normal 3 5 6 3 2 3" xfId="35377" xr:uid="{00000000-0005-0000-0000-00001B8A0000}"/>
    <cellStyle name="Normal 3 5 6 3 2 3 2" xfId="35378" xr:uid="{00000000-0005-0000-0000-00001C8A0000}"/>
    <cellStyle name="Normal 3 5 6 3 2 4" xfId="35379" xr:uid="{00000000-0005-0000-0000-00001D8A0000}"/>
    <cellStyle name="Normal 3 5 6 3 3" xfId="35380" xr:uid="{00000000-0005-0000-0000-00001E8A0000}"/>
    <cellStyle name="Normal 3 5 6 3 3 2" xfId="35381" xr:uid="{00000000-0005-0000-0000-00001F8A0000}"/>
    <cellStyle name="Normal 3 5 6 3 3 2 2" xfId="35382" xr:uid="{00000000-0005-0000-0000-0000208A0000}"/>
    <cellStyle name="Normal 3 5 6 3 3 3" xfId="35383" xr:uid="{00000000-0005-0000-0000-0000218A0000}"/>
    <cellStyle name="Normal 3 5 6 3 4" xfId="35384" xr:uid="{00000000-0005-0000-0000-0000228A0000}"/>
    <cellStyle name="Normal 3 5 6 3 4 2" xfId="35385" xr:uid="{00000000-0005-0000-0000-0000238A0000}"/>
    <cellStyle name="Normal 3 5 6 3 5" xfId="35386" xr:uid="{00000000-0005-0000-0000-0000248A0000}"/>
    <cellStyle name="Normal 3 5 6 4" xfId="35387" xr:uid="{00000000-0005-0000-0000-0000258A0000}"/>
    <cellStyle name="Normal 3 5 6 4 2" xfId="35388" xr:uid="{00000000-0005-0000-0000-0000268A0000}"/>
    <cellStyle name="Normal 3 5 6 4 2 2" xfId="35389" xr:uid="{00000000-0005-0000-0000-0000278A0000}"/>
    <cellStyle name="Normal 3 5 6 4 2 2 2" xfId="35390" xr:uid="{00000000-0005-0000-0000-0000288A0000}"/>
    <cellStyle name="Normal 3 5 6 4 2 3" xfId="35391" xr:uid="{00000000-0005-0000-0000-0000298A0000}"/>
    <cellStyle name="Normal 3 5 6 4 3" xfId="35392" xr:uid="{00000000-0005-0000-0000-00002A8A0000}"/>
    <cellStyle name="Normal 3 5 6 4 3 2" xfId="35393" xr:uid="{00000000-0005-0000-0000-00002B8A0000}"/>
    <cellStyle name="Normal 3 5 6 4 4" xfId="35394" xr:uid="{00000000-0005-0000-0000-00002C8A0000}"/>
    <cellStyle name="Normal 3 5 6 5" xfId="35395" xr:uid="{00000000-0005-0000-0000-00002D8A0000}"/>
    <cellStyle name="Normal 3 5 6 5 2" xfId="35396" xr:uid="{00000000-0005-0000-0000-00002E8A0000}"/>
    <cellStyle name="Normal 3 5 6 5 2 2" xfId="35397" xr:uid="{00000000-0005-0000-0000-00002F8A0000}"/>
    <cellStyle name="Normal 3 5 6 5 2 2 2" xfId="35398" xr:uid="{00000000-0005-0000-0000-0000308A0000}"/>
    <cellStyle name="Normal 3 5 6 5 2 3" xfId="35399" xr:uid="{00000000-0005-0000-0000-0000318A0000}"/>
    <cellStyle name="Normal 3 5 6 5 3" xfId="35400" xr:uid="{00000000-0005-0000-0000-0000328A0000}"/>
    <cellStyle name="Normal 3 5 6 5 3 2" xfId="35401" xr:uid="{00000000-0005-0000-0000-0000338A0000}"/>
    <cellStyle name="Normal 3 5 6 5 4" xfId="35402" xr:uid="{00000000-0005-0000-0000-0000348A0000}"/>
    <cellStyle name="Normal 3 5 6 6" xfId="35403" xr:uid="{00000000-0005-0000-0000-0000358A0000}"/>
    <cellStyle name="Normal 3 5 6 6 2" xfId="35404" xr:uid="{00000000-0005-0000-0000-0000368A0000}"/>
    <cellStyle name="Normal 3 5 6 6 2 2" xfId="35405" xr:uid="{00000000-0005-0000-0000-0000378A0000}"/>
    <cellStyle name="Normal 3 5 6 6 3" xfId="35406" xr:uid="{00000000-0005-0000-0000-0000388A0000}"/>
    <cellStyle name="Normal 3 5 6 7" xfId="35407" xr:uid="{00000000-0005-0000-0000-0000398A0000}"/>
    <cellStyle name="Normal 3 5 6 7 2" xfId="35408" xr:uid="{00000000-0005-0000-0000-00003A8A0000}"/>
    <cellStyle name="Normal 3 5 6 8" xfId="35409" xr:uid="{00000000-0005-0000-0000-00003B8A0000}"/>
    <cellStyle name="Normal 3 5 6 8 2" xfId="35410" xr:uid="{00000000-0005-0000-0000-00003C8A0000}"/>
    <cellStyle name="Normal 3 5 6 9" xfId="35411" xr:uid="{00000000-0005-0000-0000-00003D8A0000}"/>
    <cellStyle name="Normal 3 5 7" xfId="35412" xr:uid="{00000000-0005-0000-0000-00003E8A0000}"/>
    <cellStyle name="Normal 3 5 7 2" xfId="35413" xr:uid="{00000000-0005-0000-0000-00003F8A0000}"/>
    <cellStyle name="Normal 3 5 7 2 2" xfId="35414" xr:uid="{00000000-0005-0000-0000-0000408A0000}"/>
    <cellStyle name="Normal 3 5 7 2 2 2" xfId="35415" xr:uid="{00000000-0005-0000-0000-0000418A0000}"/>
    <cellStyle name="Normal 3 5 7 2 2 2 2" xfId="35416" xr:uid="{00000000-0005-0000-0000-0000428A0000}"/>
    <cellStyle name="Normal 3 5 7 2 2 2 2 2" xfId="35417" xr:uid="{00000000-0005-0000-0000-0000438A0000}"/>
    <cellStyle name="Normal 3 5 7 2 2 2 3" xfId="35418" xr:uid="{00000000-0005-0000-0000-0000448A0000}"/>
    <cellStyle name="Normal 3 5 7 2 2 3" xfId="35419" xr:uid="{00000000-0005-0000-0000-0000458A0000}"/>
    <cellStyle name="Normal 3 5 7 2 2 3 2" xfId="35420" xr:uid="{00000000-0005-0000-0000-0000468A0000}"/>
    <cellStyle name="Normal 3 5 7 2 2 4" xfId="35421" xr:uid="{00000000-0005-0000-0000-0000478A0000}"/>
    <cellStyle name="Normal 3 5 7 2 3" xfId="35422" xr:uid="{00000000-0005-0000-0000-0000488A0000}"/>
    <cellStyle name="Normal 3 5 7 2 3 2" xfId="35423" xr:uid="{00000000-0005-0000-0000-0000498A0000}"/>
    <cellStyle name="Normal 3 5 7 2 3 2 2" xfId="35424" xr:uid="{00000000-0005-0000-0000-00004A8A0000}"/>
    <cellStyle name="Normal 3 5 7 2 3 3" xfId="35425" xr:uid="{00000000-0005-0000-0000-00004B8A0000}"/>
    <cellStyle name="Normal 3 5 7 2 4" xfId="35426" xr:uid="{00000000-0005-0000-0000-00004C8A0000}"/>
    <cellStyle name="Normal 3 5 7 2 4 2" xfId="35427" xr:uid="{00000000-0005-0000-0000-00004D8A0000}"/>
    <cellStyle name="Normal 3 5 7 2 5" xfId="35428" xr:uid="{00000000-0005-0000-0000-00004E8A0000}"/>
    <cellStyle name="Normal 3 5 7 3" xfId="35429" xr:uid="{00000000-0005-0000-0000-00004F8A0000}"/>
    <cellStyle name="Normal 3 5 7 3 2" xfId="35430" xr:uid="{00000000-0005-0000-0000-0000508A0000}"/>
    <cellStyle name="Normal 3 5 7 3 2 2" xfId="35431" xr:uid="{00000000-0005-0000-0000-0000518A0000}"/>
    <cellStyle name="Normal 3 5 7 3 2 2 2" xfId="35432" xr:uid="{00000000-0005-0000-0000-0000528A0000}"/>
    <cellStyle name="Normal 3 5 7 3 2 3" xfId="35433" xr:uid="{00000000-0005-0000-0000-0000538A0000}"/>
    <cellStyle name="Normal 3 5 7 3 3" xfId="35434" xr:uid="{00000000-0005-0000-0000-0000548A0000}"/>
    <cellStyle name="Normal 3 5 7 3 3 2" xfId="35435" xr:uid="{00000000-0005-0000-0000-0000558A0000}"/>
    <cellStyle name="Normal 3 5 7 3 4" xfId="35436" xr:uid="{00000000-0005-0000-0000-0000568A0000}"/>
    <cellStyle name="Normal 3 5 7 4" xfId="35437" xr:uid="{00000000-0005-0000-0000-0000578A0000}"/>
    <cellStyle name="Normal 3 5 7 4 2" xfId="35438" xr:uid="{00000000-0005-0000-0000-0000588A0000}"/>
    <cellStyle name="Normal 3 5 7 4 2 2" xfId="35439" xr:uid="{00000000-0005-0000-0000-0000598A0000}"/>
    <cellStyle name="Normal 3 5 7 4 2 2 2" xfId="35440" xr:uid="{00000000-0005-0000-0000-00005A8A0000}"/>
    <cellStyle name="Normal 3 5 7 4 2 3" xfId="35441" xr:uid="{00000000-0005-0000-0000-00005B8A0000}"/>
    <cellStyle name="Normal 3 5 7 4 3" xfId="35442" xr:uid="{00000000-0005-0000-0000-00005C8A0000}"/>
    <cellStyle name="Normal 3 5 7 4 3 2" xfId="35443" xr:uid="{00000000-0005-0000-0000-00005D8A0000}"/>
    <cellStyle name="Normal 3 5 7 4 4" xfId="35444" xr:uid="{00000000-0005-0000-0000-00005E8A0000}"/>
    <cellStyle name="Normal 3 5 7 5" xfId="35445" xr:uid="{00000000-0005-0000-0000-00005F8A0000}"/>
    <cellStyle name="Normal 3 5 7 5 2" xfId="35446" xr:uid="{00000000-0005-0000-0000-0000608A0000}"/>
    <cellStyle name="Normal 3 5 7 5 2 2" xfId="35447" xr:uid="{00000000-0005-0000-0000-0000618A0000}"/>
    <cellStyle name="Normal 3 5 7 5 3" xfId="35448" xr:uid="{00000000-0005-0000-0000-0000628A0000}"/>
    <cellStyle name="Normal 3 5 7 6" xfId="35449" xr:uid="{00000000-0005-0000-0000-0000638A0000}"/>
    <cellStyle name="Normal 3 5 7 6 2" xfId="35450" xr:uid="{00000000-0005-0000-0000-0000648A0000}"/>
    <cellStyle name="Normal 3 5 7 7" xfId="35451" xr:uid="{00000000-0005-0000-0000-0000658A0000}"/>
    <cellStyle name="Normal 3 5 7 7 2" xfId="35452" xr:uid="{00000000-0005-0000-0000-0000668A0000}"/>
    <cellStyle name="Normal 3 5 7 8" xfId="35453" xr:uid="{00000000-0005-0000-0000-0000678A0000}"/>
    <cellStyle name="Normal 3 5 8" xfId="35454" xr:uid="{00000000-0005-0000-0000-0000688A0000}"/>
    <cellStyle name="Normal 3 5 8 2" xfId="35455" xr:uid="{00000000-0005-0000-0000-0000698A0000}"/>
    <cellStyle name="Normal 3 5 8 2 2" xfId="35456" xr:uid="{00000000-0005-0000-0000-00006A8A0000}"/>
    <cellStyle name="Normal 3 5 8 2 2 2" xfId="35457" xr:uid="{00000000-0005-0000-0000-00006B8A0000}"/>
    <cellStyle name="Normal 3 5 8 2 2 2 2" xfId="35458" xr:uid="{00000000-0005-0000-0000-00006C8A0000}"/>
    <cellStyle name="Normal 3 5 8 2 2 2 2 2" xfId="35459" xr:uid="{00000000-0005-0000-0000-00006D8A0000}"/>
    <cellStyle name="Normal 3 5 8 2 2 2 3" xfId="35460" xr:uid="{00000000-0005-0000-0000-00006E8A0000}"/>
    <cellStyle name="Normal 3 5 8 2 2 3" xfId="35461" xr:uid="{00000000-0005-0000-0000-00006F8A0000}"/>
    <cellStyle name="Normal 3 5 8 2 2 3 2" xfId="35462" xr:uid="{00000000-0005-0000-0000-0000708A0000}"/>
    <cellStyle name="Normal 3 5 8 2 2 4" xfId="35463" xr:uid="{00000000-0005-0000-0000-0000718A0000}"/>
    <cellStyle name="Normal 3 5 8 2 3" xfId="35464" xr:uid="{00000000-0005-0000-0000-0000728A0000}"/>
    <cellStyle name="Normal 3 5 8 2 3 2" xfId="35465" xr:uid="{00000000-0005-0000-0000-0000738A0000}"/>
    <cellStyle name="Normal 3 5 8 2 3 2 2" xfId="35466" xr:uid="{00000000-0005-0000-0000-0000748A0000}"/>
    <cellStyle name="Normal 3 5 8 2 3 3" xfId="35467" xr:uid="{00000000-0005-0000-0000-0000758A0000}"/>
    <cellStyle name="Normal 3 5 8 2 4" xfId="35468" xr:uid="{00000000-0005-0000-0000-0000768A0000}"/>
    <cellStyle name="Normal 3 5 8 2 4 2" xfId="35469" xr:uid="{00000000-0005-0000-0000-0000778A0000}"/>
    <cellStyle name="Normal 3 5 8 2 5" xfId="35470" xr:uid="{00000000-0005-0000-0000-0000788A0000}"/>
    <cellStyle name="Normal 3 5 8 3" xfId="35471" xr:uid="{00000000-0005-0000-0000-0000798A0000}"/>
    <cellStyle name="Normal 3 5 8 3 2" xfId="35472" xr:uid="{00000000-0005-0000-0000-00007A8A0000}"/>
    <cellStyle name="Normal 3 5 8 3 2 2" xfId="35473" xr:uid="{00000000-0005-0000-0000-00007B8A0000}"/>
    <cellStyle name="Normal 3 5 8 3 2 2 2" xfId="35474" xr:uid="{00000000-0005-0000-0000-00007C8A0000}"/>
    <cellStyle name="Normal 3 5 8 3 2 3" xfId="35475" xr:uid="{00000000-0005-0000-0000-00007D8A0000}"/>
    <cellStyle name="Normal 3 5 8 3 3" xfId="35476" xr:uid="{00000000-0005-0000-0000-00007E8A0000}"/>
    <cellStyle name="Normal 3 5 8 3 3 2" xfId="35477" xr:uid="{00000000-0005-0000-0000-00007F8A0000}"/>
    <cellStyle name="Normal 3 5 8 3 4" xfId="35478" xr:uid="{00000000-0005-0000-0000-0000808A0000}"/>
    <cellStyle name="Normal 3 5 8 4" xfId="35479" xr:uid="{00000000-0005-0000-0000-0000818A0000}"/>
    <cellStyle name="Normal 3 5 8 4 2" xfId="35480" xr:uid="{00000000-0005-0000-0000-0000828A0000}"/>
    <cellStyle name="Normal 3 5 8 4 2 2" xfId="35481" xr:uid="{00000000-0005-0000-0000-0000838A0000}"/>
    <cellStyle name="Normal 3 5 8 4 2 2 2" xfId="35482" xr:uid="{00000000-0005-0000-0000-0000848A0000}"/>
    <cellStyle name="Normal 3 5 8 4 2 3" xfId="35483" xr:uid="{00000000-0005-0000-0000-0000858A0000}"/>
    <cellStyle name="Normal 3 5 8 4 3" xfId="35484" xr:uid="{00000000-0005-0000-0000-0000868A0000}"/>
    <cellStyle name="Normal 3 5 8 4 3 2" xfId="35485" xr:uid="{00000000-0005-0000-0000-0000878A0000}"/>
    <cellStyle name="Normal 3 5 8 4 4" xfId="35486" xr:uid="{00000000-0005-0000-0000-0000888A0000}"/>
    <cellStyle name="Normal 3 5 8 5" xfId="35487" xr:uid="{00000000-0005-0000-0000-0000898A0000}"/>
    <cellStyle name="Normal 3 5 8 5 2" xfId="35488" xr:uid="{00000000-0005-0000-0000-00008A8A0000}"/>
    <cellStyle name="Normal 3 5 8 5 2 2" xfId="35489" xr:uid="{00000000-0005-0000-0000-00008B8A0000}"/>
    <cellStyle name="Normal 3 5 8 5 3" xfId="35490" xr:uid="{00000000-0005-0000-0000-00008C8A0000}"/>
    <cellStyle name="Normal 3 5 8 6" xfId="35491" xr:uid="{00000000-0005-0000-0000-00008D8A0000}"/>
    <cellStyle name="Normal 3 5 8 6 2" xfId="35492" xr:uid="{00000000-0005-0000-0000-00008E8A0000}"/>
    <cellStyle name="Normal 3 5 8 7" xfId="35493" xr:uid="{00000000-0005-0000-0000-00008F8A0000}"/>
    <cellStyle name="Normal 3 5 8 7 2" xfId="35494" xr:uid="{00000000-0005-0000-0000-0000908A0000}"/>
    <cellStyle name="Normal 3 5 8 8" xfId="35495" xr:uid="{00000000-0005-0000-0000-0000918A0000}"/>
    <cellStyle name="Normal 3 5 9" xfId="35496" xr:uid="{00000000-0005-0000-0000-0000928A0000}"/>
    <cellStyle name="Normal 3 5 9 2" xfId="35497" xr:uid="{00000000-0005-0000-0000-0000938A0000}"/>
    <cellStyle name="Normal 3 5 9 2 2" xfId="35498" xr:uid="{00000000-0005-0000-0000-0000948A0000}"/>
    <cellStyle name="Normal 3 5 9 2 2 2" xfId="35499" xr:uid="{00000000-0005-0000-0000-0000958A0000}"/>
    <cellStyle name="Normal 3 5 9 2 2 2 2" xfId="35500" xr:uid="{00000000-0005-0000-0000-0000968A0000}"/>
    <cellStyle name="Normal 3 5 9 2 2 2 2 2" xfId="35501" xr:uid="{00000000-0005-0000-0000-0000978A0000}"/>
    <cellStyle name="Normal 3 5 9 2 2 2 3" xfId="35502" xr:uid="{00000000-0005-0000-0000-0000988A0000}"/>
    <cellStyle name="Normal 3 5 9 2 2 3" xfId="35503" xr:uid="{00000000-0005-0000-0000-0000998A0000}"/>
    <cellStyle name="Normal 3 5 9 2 2 3 2" xfId="35504" xr:uid="{00000000-0005-0000-0000-00009A8A0000}"/>
    <cellStyle name="Normal 3 5 9 2 2 4" xfId="35505" xr:uid="{00000000-0005-0000-0000-00009B8A0000}"/>
    <cellStyle name="Normal 3 5 9 2 3" xfId="35506" xr:uid="{00000000-0005-0000-0000-00009C8A0000}"/>
    <cellStyle name="Normal 3 5 9 2 3 2" xfId="35507" xr:uid="{00000000-0005-0000-0000-00009D8A0000}"/>
    <cellStyle name="Normal 3 5 9 2 3 2 2" xfId="35508" xr:uid="{00000000-0005-0000-0000-00009E8A0000}"/>
    <cellStyle name="Normal 3 5 9 2 3 3" xfId="35509" xr:uid="{00000000-0005-0000-0000-00009F8A0000}"/>
    <cellStyle name="Normal 3 5 9 2 4" xfId="35510" xr:uid="{00000000-0005-0000-0000-0000A08A0000}"/>
    <cellStyle name="Normal 3 5 9 2 4 2" xfId="35511" xr:uid="{00000000-0005-0000-0000-0000A18A0000}"/>
    <cellStyle name="Normal 3 5 9 2 5" xfId="35512" xr:uid="{00000000-0005-0000-0000-0000A28A0000}"/>
    <cellStyle name="Normal 3 5 9 3" xfId="35513" xr:uid="{00000000-0005-0000-0000-0000A38A0000}"/>
    <cellStyle name="Normal 3 5 9 3 2" xfId="35514" xr:uid="{00000000-0005-0000-0000-0000A48A0000}"/>
    <cellStyle name="Normal 3 5 9 3 2 2" xfId="35515" xr:uid="{00000000-0005-0000-0000-0000A58A0000}"/>
    <cellStyle name="Normal 3 5 9 3 2 2 2" xfId="35516" xr:uid="{00000000-0005-0000-0000-0000A68A0000}"/>
    <cellStyle name="Normal 3 5 9 3 2 3" xfId="35517" xr:uid="{00000000-0005-0000-0000-0000A78A0000}"/>
    <cellStyle name="Normal 3 5 9 3 3" xfId="35518" xr:uid="{00000000-0005-0000-0000-0000A88A0000}"/>
    <cellStyle name="Normal 3 5 9 3 3 2" xfId="35519" xr:uid="{00000000-0005-0000-0000-0000A98A0000}"/>
    <cellStyle name="Normal 3 5 9 3 4" xfId="35520" xr:uid="{00000000-0005-0000-0000-0000AA8A0000}"/>
    <cellStyle name="Normal 3 5 9 4" xfId="35521" xr:uid="{00000000-0005-0000-0000-0000AB8A0000}"/>
    <cellStyle name="Normal 3 5 9 4 2" xfId="35522" xr:uid="{00000000-0005-0000-0000-0000AC8A0000}"/>
    <cellStyle name="Normal 3 5 9 4 2 2" xfId="35523" xr:uid="{00000000-0005-0000-0000-0000AD8A0000}"/>
    <cellStyle name="Normal 3 5 9 4 3" xfId="35524" xr:uid="{00000000-0005-0000-0000-0000AE8A0000}"/>
    <cellStyle name="Normal 3 5 9 5" xfId="35525" xr:uid="{00000000-0005-0000-0000-0000AF8A0000}"/>
    <cellStyle name="Normal 3 5 9 5 2" xfId="35526" xr:uid="{00000000-0005-0000-0000-0000B08A0000}"/>
    <cellStyle name="Normal 3 5 9 6" xfId="35527" xr:uid="{00000000-0005-0000-0000-0000B18A0000}"/>
    <cellStyle name="Normal 3 5_T-straight with PEDs adjustor" xfId="35528" xr:uid="{00000000-0005-0000-0000-0000B28A0000}"/>
    <cellStyle name="Normal 3 6" xfId="35529" xr:uid="{00000000-0005-0000-0000-0000B38A0000}"/>
    <cellStyle name="Normal 3 6 10" xfId="35530" xr:uid="{00000000-0005-0000-0000-0000B48A0000}"/>
    <cellStyle name="Normal 3 6 10 2" xfId="35531" xr:uid="{00000000-0005-0000-0000-0000B58A0000}"/>
    <cellStyle name="Normal 3 6 10 2 2" xfId="35532" xr:uid="{00000000-0005-0000-0000-0000B68A0000}"/>
    <cellStyle name="Normal 3 6 10 2 2 2" xfId="35533" xr:uid="{00000000-0005-0000-0000-0000B78A0000}"/>
    <cellStyle name="Normal 3 6 10 2 3" xfId="35534" xr:uid="{00000000-0005-0000-0000-0000B88A0000}"/>
    <cellStyle name="Normal 3 6 10 3" xfId="35535" xr:uid="{00000000-0005-0000-0000-0000B98A0000}"/>
    <cellStyle name="Normal 3 6 10 3 2" xfId="35536" xr:uid="{00000000-0005-0000-0000-0000BA8A0000}"/>
    <cellStyle name="Normal 3 6 10 4" xfId="35537" xr:uid="{00000000-0005-0000-0000-0000BB8A0000}"/>
    <cellStyle name="Normal 3 6 11" xfId="35538" xr:uid="{00000000-0005-0000-0000-0000BC8A0000}"/>
    <cellStyle name="Normal 3 6 11 2" xfId="35539" xr:uid="{00000000-0005-0000-0000-0000BD8A0000}"/>
    <cellStyle name="Normal 3 6 11 2 2" xfId="35540" xr:uid="{00000000-0005-0000-0000-0000BE8A0000}"/>
    <cellStyle name="Normal 3 6 11 2 2 2" xfId="35541" xr:uid="{00000000-0005-0000-0000-0000BF8A0000}"/>
    <cellStyle name="Normal 3 6 11 2 3" xfId="35542" xr:uid="{00000000-0005-0000-0000-0000C08A0000}"/>
    <cellStyle name="Normal 3 6 11 3" xfId="35543" xr:uid="{00000000-0005-0000-0000-0000C18A0000}"/>
    <cellStyle name="Normal 3 6 11 3 2" xfId="35544" xr:uid="{00000000-0005-0000-0000-0000C28A0000}"/>
    <cellStyle name="Normal 3 6 11 4" xfId="35545" xr:uid="{00000000-0005-0000-0000-0000C38A0000}"/>
    <cellStyle name="Normal 3 6 12" xfId="35546" xr:uid="{00000000-0005-0000-0000-0000C48A0000}"/>
    <cellStyle name="Normal 3 6 12 2" xfId="35547" xr:uid="{00000000-0005-0000-0000-0000C58A0000}"/>
    <cellStyle name="Normal 3 6 12 2 2" xfId="35548" xr:uid="{00000000-0005-0000-0000-0000C68A0000}"/>
    <cellStyle name="Normal 3 6 12 2 2 2" xfId="35549" xr:uid="{00000000-0005-0000-0000-0000C78A0000}"/>
    <cellStyle name="Normal 3 6 12 2 3" xfId="35550" xr:uid="{00000000-0005-0000-0000-0000C88A0000}"/>
    <cellStyle name="Normal 3 6 12 3" xfId="35551" xr:uid="{00000000-0005-0000-0000-0000C98A0000}"/>
    <cellStyle name="Normal 3 6 12 3 2" xfId="35552" xr:uid="{00000000-0005-0000-0000-0000CA8A0000}"/>
    <cellStyle name="Normal 3 6 12 4" xfId="35553" xr:uid="{00000000-0005-0000-0000-0000CB8A0000}"/>
    <cellStyle name="Normal 3 6 13" xfId="35554" xr:uid="{00000000-0005-0000-0000-0000CC8A0000}"/>
    <cellStyle name="Normal 3 6 13 2" xfId="35555" xr:uid="{00000000-0005-0000-0000-0000CD8A0000}"/>
    <cellStyle name="Normal 3 6 13 2 2" xfId="35556" xr:uid="{00000000-0005-0000-0000-0000CE8A0000}"/>
    <cellStyle name="Normal 3 6 13 3" xfId="35557" xr:uid="{00000000-0005-0000-0000-0000CF8A0000}"/>
    <cellStyle name="Normal 3 6 14" xfId="35558" xr:uid="{00000000-0005-0000-0000-0000D08A0000}"/>
    <cellStyle name="Normal 3 6 14 2" xfId="35559" xr:uid="{00000000-0005-0000-0000-0000D18A0000}"/>
    <cellStyle name="Normal 3 6 15" xfId="35560" xr:uid="{00000000-0005-0000-0000-0000D28A0000}"/>
    <cellStyle name="Normal 3 6 15 2" xfId="35561" xr:uid="{00000000-0005-0000-0000-0000D38A0000}"/>
    <cellStyle name="Normal 3 6 16" xfId="35562" xr:uid="{00000000-0005-0000-0000-0000D48A0000}"/>
    <cellStyle name="Normal 3 6 17" xfId="35563" xr:uid="{00000000-0005-0000-0000-0000D58A0000}"/>
    <cellStyle name="Normal 3 6 2" xfId="35564" xr:uid="{00000000-0005-0000-0000-0000D68A0000}"/>
    <cellStyle name="Normal 3 6 2 10" xfId="35565" xr:uid="{00000000-0005-0000-0000-0000D78A0000}"/>
    <cellStyle name="Normal 3 6 2 11" xfId="35566" xr:uid="{00000000-0005-0000-0000-0000D88A0000}"/>
    <cellStyle name="Normal 3 6 2 2" xfId="35567" xr:uid="{00000000-0005-0000-0000-0000D98A0000}"/>
    <cellStyle name="Normal 3 6 2 2 10" xfId="35568" xr:uid="{00000000-0005-0000-0000-0000DA8A0000}"/>
    <cellStyle name="Normal 3 6 2 2 2" xfId="35569" xr:uid="{00000000-0005-0000-0000-0000DB8A0000}"/>
    <cellStyle name="Normal 3 6 2 2 2 2" xfId="35570" xr:uid="{00000000-0005-0000-0000-0000DC8A0000}"/>
    <cellStyle name="Normal 3 6 2 2 2 2 2" xfId="35571" xr:uid="{00000000-0005-0000-0000-0000DD8A0000}"/>
    <cellStyle name="Normal 3 6 2 2 2 2 2 2" xfId="35572" xr:uid="{00000000-0005-0000-0000-0000DE8A0000}"/>
    <cellStyle name="Normal 3 6 2 2 2 2 2 2 2" xfId="35573" xr:uid="{00000000-0005-0000-0000-0000DF8A0000}"/>
    <cellStyle name="Normal 3 6 2 2 2 2 2 2 2 2" xfId="35574" xr:uid="{00000000-0005-0000-0000-0000E08A0000}"/>
    <cellStyle name="Normal 3 6 2 2 2 2 2 2 3" xfId="35575" xr:uid="{00000000-0005-0000-0000-0000E18A0000}"/>
    <cellStyle name="Normal 3 6 2 2 2 2 2 3" xfId="35576" xr:uid="{00000000-0005-0000-0000-0000E28A0000}"/>
    <cellStyle name="Normal 3 6 2 2 2 2 2 3 2" xfId="35577" xr:uid="{00000000-0005-0000-0000-0000E38A0000}"/>
    <cellStyle name="Normal 3 6 2 2 2 2 2 4" xfId="35578" xr:uid="{00000000-0005-0000-0000-0000E48A0000}"/>
    <cellStyle name="Normal 3 6 2 2 2 2 3" xfId="35579" xr:uid="{00000000-0005-0000-0000-0000E58A0000}"/>
    <cellStyle name="Normal 3 6 2 2 2 2 3 2" xfId="35580" xr:uid="{00000000-0005-0000-0000-0000E68A0000}"/>
    <cellStyle name="Normal 3 6 2 2 2 2 3 2 2" xfId="35581" xr:uid="{00000000-0005-0000-0000-0000E78A0000}"/>
    <cellStyle name="Normal 3 6 2 2 2 2 3 3" xfId="35582" xr:uid="{00000000-0005-0000-0000-0000E88A0000}"/>
    <cellStyle name="Normal 3 6 2 2 2 2 4" xfId="35583" xr:uid="{00000000-0005-0000-0000-0000E98A0000}"/>
    <cellStyle name="Normal 3 6 2 2 2 2 4 2" xfId="35584" xr:uid="{00000000-0005-0000-0000-0000EA8A0000}"/>
    <cellStyle name="Normal 3 6 2 2 2 2 5" xfId="35585" xr:uid="{00000000-0005-0000-0000-0000EB8A0000}"/>
    <cellStyle name="Normal 3 6 2 2 2 2 6" xfId="35586" xr:uid="{00000000-0005-0000-0000-0000EC8A0000}"/>
    <cellStyle name="Normal 3 6 2 2 2 3" xfId="35587" xr:uid="{00000000-0005-0000-0000-0000ED8A0000}"/>
    <cellStyle name="Normal 3 6 2 2 2 3 2" xfId="35588" xr:uid="{00000000-0005-0000-0000-0000EE8A0000}"/>
    <cellStyle name="Normal 3 6 2 2 2 3 2 2" xfId="35589" xr:uid="{00000000-0005-0000-0000-0000EF8A0000}"/>
    <cellStyle name="Normal 3 6 2 2 2 3 2 2 2" xfId="35590" xr:uid="{00000000-0005-0000-0000-0000F08A0000}"/>
    <cellStyle name="Normal 3 6 2 2 2 3 2 3" xfId="35591" xr:uid="{00000000-0005-0000-0000-0000F18A0000}"/>
    <cellStyle name="Normal 3 6 2 2 2 3 3" xfId="35592" xr:uid="{00000000-0005-0000-0000-0000F28A0000}"/>
    <cellStyle name="Normal 3 6 2 2 2 3 3 2" xfId="35593" xr:uid="{00000000-0005-0000-0000-0000F38A0000}"/>
    <cellStyle name="Normal 3 6 2 2 2 3 4" xfId="35594" xr:uid="{00000000-0005-0000-0000-0000F48A0000}"/>
    <cellStyle name="Normal 3 6 2 2 2 4" xfId="35595" xr:uid="{00000000-0005-0000-0000-0000F58A0000}"/>
    <cellStyle name="Normal 3 6 2 2 2 4 2" xfId="35596" xr:uid="{00000000-0005-0000-0000-0000F68A0000}"/>
    <cellStyle name="Normal 3 6 2 2 2 4 2 2" xfId="35597" xr:uid="{00000000-0005-0000-0000-0000F78A0000}"/>
    <cellStyle name="Normal 3 6 2 2 2 4 2 2 2" xfId="35598" xr:uid="{00000000-0005-0000-0000-0000F88A0000}"/>
    <cellStyle name="Normal 3 6 2 2 2 4 2 3" xfId="35599" xr:uid="{00000000-0005-0000-0000-0000F98A0000}"/>
    <cellStyle name="Normal 3 6 2 2 2 4 3" xfId="35600" xr:uid="{00000000-0005-0000-0000-0000FA8A0000}"/>
    <cellStyle name="Normal 3 6 2 2 2 4 3 2" xfId="35601" xr:uid="{00000000-0005-0000-0000-0000FB8A0000}"/>
    <cellStyle name="Normal 3 6 2 2 2 4 4" xfId="35602" xr:uid="{00000000-0005-0000-0000-0000FC8A0000}"/>
    <cellStyle name="Normal 3 6 2 2 2 5" xfId="35603" xr:uid="{00000000-0005-0000-0000-0000FD8A0000}"/>
    <cellStyle name="Normal 3 6 2 2 2 5 2" xfId="35604" xr:uid="{00000000-0005-0000-0000-0000FE8A0000}"/>
    <cellStyle name="Normal 3 6 2 2 2 5 2 2" xfId="35605" xr:uid="{00000000-0005-0000-0000-0000FF8A0000}"/>
    <cellStyle name="Normal 3 6 2 2 2 5 3" xfId="35606" xr:uid="{00000000-0005-0000-0000-0000008B0000}"/>
    <cellStyle name="Normal 3 6 2 2 2 6" xfId="35607" xr:uid="{00000000-0005-0000-0000-0000018B0000}"/>
    <cellStyle name="Normal 3 6 2 2 2 6 2" xfId="35608" xr:uid="{00000000-0005-0000-0000-0000028B0000}"/>
    <cellStyle name="Normal 3 6 2 2 2 7" xfId="35609" xr:uid="{00000000-0005-0000-0000-0000038B0000}"/>
    <cellStyle name="Normal 3 6 2 2 2 7 2" xfId="35610" xr:uid="{00000000-0005-0000-0000-0000048B0000}"/>
    <cellStyle name="Normal 3 6 2 2 2 8" xfId="35611" xr:uid="{00000000-0005-0000-0000-0000058B0000}"/>
    <cellStyle name="Normal 3 6 2 2 2 9" xfId="35612" xr:uid="{00000000-0005-0000-0000-0000068B0000}"/>
    <cellStyle name="Normal 3 6 2 2 3" xfId="35613" xr:uid="{00000000-0005-0000-0000-0000078B0000}"/>
    <cellStyle name="Normal 3 6 2 2 3 2" xfId="35614" xr:uid="{00000000-0005-0000-0000-0000088B0000}"/>
    <cellStyle name="Normal 3 6 2 2 3 2 2" xfId="35615" xr:uid="{00000000-0005-0000-0000-0000098B0000}"/>
    <cellStyle name="Normal 3 6 2 2 3 2 2 2" xfId="35616" xr:uid="{00000000-0005-0000-0000-00000A8B0000}"/>
    <cellStyle name="Normal 3 6 2 2 3 2 2 2 2" xfId="35617" xr:uid="{00000000-0005-0000-0000-00000B8B0000}"/>
    <cellStyle name="Normal 3 6 2 2 3 2 2 3" xfId="35618" xr:uid="{00000000-0005-0000-0000-00000C8B0000}"/>
    <cellStyle name="Normal 3 6 2 2 3 2 3" xfId="35619" xr:uid="{00000000-0005-0000-0000-00000D8B0000}"/>
    <cellStyle name="Normal 3 6 2 2 3 2 3 2" xfId="35620" xr:uid="{00000000-0005-0000-0000-00000E8B0000}"/>
    <cellStyle name="Normal 3 6 2 2 3 2 4" xfId="35621" xr:uid="{00000000-0005-0000-0000-00000F8B0000}"/>
    <cellStyle name="Normal 3 6 2 2 3 2 5" xfId="35622" xr:uid="{00000000-0005-0000-0000-0000108B0000}"/>
    <cellStyle name="Normal 3 6 2 2 3 3" xfId="35623" xr:uid="{00000000-0005-0000-0000-0000118B0000}"/>
    <cellStyle name="Normal 3 6 2 2 3 3 2" xfId="35624" xr:uid="{00000000-0005-0000-0000-0000128B0000}"/>
    <cellStyle name="Normal 3 6 2 2 3 3 2 2" xfId="35625" xr:uid="{00000000-0005-0000-0000-0000138B0000}"/>
    <cellStyle name="Normal 3 6 2 2 3 3 3" xfId="35626" xr:uid="{00000000-0005-0000-0000-0000148B0000}"/>
    <cellStyle name="Normal 3 6 2 2 3 4" xfId="35627" xr:uid="{00000000-0005-0000-0000-0000158B0000}"/>
    <cellStyle name="Normal 3 6 2 2 3 4 2" xfId="35628" xr:uid="{00000000-0005-0000-0000-0000168B0000}"/>
    <cellStyle name="Normal 3 6 2 2 3 5" xfId="35629" xr:uid="{00000000-0005-0000-0000-0000178B0000}"/>
    <cellStyle name="Normal 3 6 2 2 3 6" xfId="35630" xr:uid="{00000000-0005-0000-0000-0000188B0000}"/>
    <cellStyle name="Normal 3 6 2 2 4" xfId="35631" xr:uid="{00000000-0005-0000-0000-0000198B0000}"/>
    <cellStyle name="Normal 3 6 2 2 4 2" xfId="35632" xr:uid="{00000000-0005-0000-0000-00001A8B0000}"/>
    <cellStyle name="Normal 3 6 2 2 4 2 2" xfId="35633" xr:uid="{00000000-0005-0000-0000-00001B8B0000}"/>
    <cellStyle name="Normal 3 6 2 2 4 2 2 2" xfId="35634" xr:uid="{00000000-0005-0000-0000-00001C8B0000}"/>
    <cellStyle name="Normal 3 6 2 2 4 2 3" xfId="35635" xr:uid="{00000000-0005-0000-0000-00001D8B0000}"/>
    <cellStyle name="Normal 3 6 2 2 4 3" xfId="35636" xr:uid="{00000000-0005-0000-0000-00001E8B0000}"/>
    <cellStyle name="Normal 3 6 2 2 4 3 2" xfId="35637" xr:uid="{00000000-0005-0000-0000-00001F8B0000}"/>
    <cellStyle name="Normal 3 6 2 2 4 4" xfId="35638" xr:uid="{00000000-0005-0000-0000-0000208B0000}"/>
    <cellStyle name="Normal 3 6 2 2 4 5" xfId="35639" xr:uid="{00000000-0005-0000-0000-0000218B0000}"/>
    <cellStyle name="Normal 3 6 2 2 5" xfId="35640" xr:uid="{00000000-0005-0000-0000-0000228B0000}"/>
    <cellStyle name="Normal 3 6 2 2 5 2" xfId="35641" xr:uid="{00000000-0005-0000-0000-0000238B0000}"/>
    <cellStyle name="Normal 3 6 2 2 5 2 2" xfId="35642" xr:uid="{00000000-0005-0000-0000-0000248B0000}"/>
    <cellStyle name="Normal 3 6 2 2 5 2 2 2" xfId="35643" xr:uid="{00000000-0005-0000-0000-0000258B0000}"/>
    <cellStyle name="Normal 3 6 2 2 5 2 3" xfId="35644" xr:uid="{00000000-0005-0000-0000-0000268B0000}"/>
    <cellStyle name="Normal 3 6 2 2 5 3" xfId="35645" xr:uid="{00000000-0005-0000-0000-0000278B0000}"/>
    <cellStyle name="Normal 3 6 2 2 5 3 2" xfId="35646" xr:uid="{00000000-0005-0000-0000-0000288B0000}"/>
    <cellStyle name="Normal 3 6 2 2 5 4" xfId="35647" xr:uid="{00000000-0005-0000-0000-0000298B0000}"/>
    <cellStyle name="Normal 3 6 2 2 6" xfId="35648" xr:uid="{00000000-0005-0000-0000-00002A8B0000}"/>
    <cellStyle name="Normal 3 6 2 2 6 2" xfId="35649" xr:uid="{00000000-0005-0000-0000-00002B8B0000}"/>
    <cellStyle name="Normal 3 6 2 2 6 2 2" xfId="35650" xr:uid="{00000000-0005-0000-0000-00002C8B0000}"/>
    <cellStyle name="Normal 3 6 2 2 6 3" xfId="35651" xr:uid="{00000000-0005-0000-0000-00002D8B0000}"/>
    <cellStyle name="Normal 3 6 2 2 7" xfId="35652" xr:uid="{00000000-0005-0000-0000-00002E8B0000}"/>
    <cellStyle name="Normal 3 6 2 2 7 2" xfId="35653" xr:uid="{00000000-0005-0000-0000-00002F8B0000}"/>
    <cellStyle name="Normal 3 6 2 2 8" xfId="35654" xr:uid="{00000000-0005-0000-0000-0000308B0000}"/>
    <cellStyle name="Normal 3 6 2 2 8 2" xfId="35655" xr:uid="{00000000-0005-0000-0000-0000318B0000}"/>
    <cellStyle name="Normal 3 6 2 2 9" xfId="35656" xr:uid="{00000000-0005-0000-0000-0000328B0000}"/>
    <cellStyle name="Normal 3 6 2 2_T-straight with PEDs adjustor" xfId="35657" xr:uid="{00000000-0005-0000-0000-0000338B0000}"/>
    <cellStyle name="Normal 3 6 2 3" xfId="35658" xr:uid="{00000000-0005-0000-0000-0000348B0000}"/>
    <cellStyle name="Normal 3 6 2 3 2" xfId="35659" xr:uid="{00000000-0005-0000-0000-0000358B0000}"/>
    <cellStyle name="Normal 3 6 2 3 2 2" xfId="35660" xr:uid="{00000000-0005-0000-0000-0000368B0000}"/>
    <cellStyle name="Normal 3 6 2 3 2 2 2" xfId="35661" xr:uid="{00000000-0005-0000-0000-0000378B0000}"/>
    <cellStyle name="Normal 3 6 2 3 2 2 2 2" xfId="35662" xr:uid="{00000000-0005-0000-0000-0000388B0000}"/>
    <cellStyle name="Normal 3 6 2 3 2 2 2 2 2" xfId="35663" xr:uid="{00000000-0005-0000-0000-0000398B0000}"/>
    <cellStyle name="Normal 3 6 2 3 2 2 2 3" xfId="35664" xr:uid="{00000000-0005-0000-0000-00003A8B0000}"/>
    <cellStyle name="Normal 3 6 2 3 2 2 3" xfId="35665" xr:uid="{00000000-0005-0000-0000-00003B8B0000}"/>
    <cellStyle name="Normal 3 6 2 3 2 2 3 2" xfId="35666" xr:uid="{00000000-0005-0000-0000-00003C8B0000}"/>
    <cellStyle name="Normal 3 6 2 3 2 2 4" xfId="35667" xr:uid="{00000000-0005-0000-0000-00003D8B0000}"/>
    <cellStyle name="Normal 3 6 2 3 2 3" xfId="35668" xr:uid="{00000000-0005-0000-0000-00003E8B0000}"/>
    <cellStyle name="Normal 3 6 2 3 2 3 2" xfId="35669" xr:uid="{00000000-0005-0000-0000-00003F8B0000}"/>
    <cellStyle name="Normal 3 6 2 3 2 3 2 2" xfId="35670" xr:uid="{00000000-0005-0000-0000-0000408B0000}"/>
    <cellStyle name="Normal 3 6 2 3 2 3 3" xfId="35671" xr:uid="{00000000-0005-0000-0000-0000418B0000}"/>
    <cellStyle name="Normal 3 6 2 3 2 4" xfId="35672" xr:uid="{00000000-0005-0000-0000-0000428B0000}"/>
    <cellStyle name="Normal 3 6 2 3 2 4 2" xfId="35673" xr:uid="{00000000-0005-0000-0000-0000438B0000}"/>
    <cellStyle name="Normal 3 6 2 3 2 5" xfId="35674" xr:uid="{00000000-0005-0000-0000-0000448B0000}"/>
    <cellStyle name="Normal 3 6 2 3 2 6" xfId="35675" xr:uid="{00000000-0005-0000-0000-0000458B0000}"/>
    <cellStyle name="Normal 3 6 2 3 3" xfId="35676" xr:uid="{00000000-0005-0000-0000-0000468B0000}"/>
    <cellStyle name="Normal 3 6 2 3 3 2" xfId="35677" xr:uid="{00000000-0005-0000-0000-0000478B0000}"/>
    <cellStyle name="Normal 3 6 2 3 3 2 2" xfId="35678" xr:uid="{00000000-0005-0000-0000-0000488B0000}"/>
    <cellStyle name="Normal 3 6 2 3 3 2 2 2" xfId="35679" xr:uid="{00000000-0005-0000-0000-0000498B0000}"/>
    <cellStyle name="Normal 3 6 2 3 3 2 3" xfId="35680" xr:uid="{00000000-0005-0000-0000-00004A8B0000}"/>
    <cellStyle name="Normal 3 6 2 3 3 3" xfId="35681" xr:uid="{00000000-0005-0000-0000-00004B8B0000}"/>
    <cellStyle name="Normal 3 6 2 3 3 3 2" xfId="35682" xr:uid="{00000000-0005-0000-0000-00004C8B0000}"/>
    <cellStyle name="Normal 3 6 2 3 3 4" xfId="35683" xr:uid="{00000000-0005-0000-0000-00004D8B0000}"/>
    <cellStyle name="Normal 3 6 2 3 4" xfId="35684" xr:uid="{00000000-0005-0000-0000-00004E8B0000}"/>
    <cellStyle name="Normal 3 6 2 3 4 2" xfId="35685" xr:uid="{00000000-0005-0000-0000-00004F8B0000}"/>
    <cellStyle name="Normal 3 6 2 3 4 2 2" xfId="35686" xr:uid="{00000000-0005-0000-0000-0000508B0000}"/>
    <cellStyle name="Normal 3 6 2 3 4 2 2 2" xfId="35687" xr:uid="{00000000-0005-0000-0000-0000518B0000}"/>
    <cellStyle name="Normal 3 6 2 3 4 2 3" xfId="35688" xr:uid="{00000000-0005-0000-0000-0000528B0000}"/>
    <cellStyle name="Normal 3 6 2 3 4 3" xfId="35689" xr:uid="{00000000-0005-0000-0000-0000538B0000}"/>
    <cellStyle name="Normal 3 6 2 3 4 3 2" xfId="35690" xr:uid="{00000000-0005-0000-0000-0000548B0000}"/>
    <cellStyle name="Normal 3 6 2 3 4 4" xfId="35691" xr:uid="{00000000-0005-0000-0000-0000558B0000}"/>
    <cellStyle name="Normal 3 6 2 3 5" xfId="35692" xr:uid="{00000000-0005-0000-0000-0000568B0000}"/>
    <cellStyle name="Normal 3 6 2 3 5 2" xfId="35693" xr:uid="{00000000-0005-0000-0000-0000578B0000}"/>
    <cellStyle name="Normal 3 6 2 3 5 2 2" xfId="35694" xr:uid="{00000000-0005-0000-0000-0000588B0000}"/>
    <cellStyle name="Normal 3 6 2 3 5 3" xfId="35695" xr:uid="{00000000-0005-0000-0000-0000598B0000}"/>
    <cellStyle name="Normal 3 6 2 3 6" xfId="35696" xr:uid="{00000000-0005-0000-0000-00005A8B0000}"/>
    <cellStyle name="Normal 3 6 2 3 6 2" xfId="35697" xr:uid="{00000000-0005-0000-0000-00005B8B0000}"/>
    <cellStyle name="Normal 3 6 2 3 7" xfId="35698" xr:uid="{00000000-0005-0000-0000-00005C8B0000}"/>
    <cellStyle name="Normal 3 6 2 3 7 2" xfId="35699" xr:uid="{00000000-0005-0000-0000-00005D8B0000}"/>
    <cellStyle name="Normal 3 6 2 3 8" xfId="35700" xr:uid="{00000000-0005-0000-0000-00005E8B0000}"/>
    <cellStyle name="Normal 3 6 2 3 9" xfId="35701" xr:uid="{00000000-0005-0000-0000-00005F8B0000}"/>
    <cellStyle name="Normal 3 6 2 4" xfId="35702" xr:uid="{00000000-0005-0000-0000-0000608B0000}"/>
    <cellStyle name="Normal 3 6 2 4 2" xfId="35703" xr:uid="{00000000-0005-0000-0000-0000618B0000}"/>
    <cellStyle name="Normal 3 6 2 4 2 2" xfId="35704" xr:uid="{00000000-0005-0000-0000-0000628B0000}"/>
    <cellStyle name="Normal 3 6 2 4 2 2 2" xfId="35705" xr:uid="{00000000-0005-0000-0000-0000638B0000}"/>
    <cellStyle name="Normal 3 6 2 4 2 2 2 2" xfId="35706" xr:uid="{00000000-0005-0000-0000-0000648B0000}"/>
    <cellStyle name="Normal 3 6 2 4 2 2 3" xfId="35707" xr:uid="{00000000-0005-0000-0000-0000658B0000}"/>
    <cellStyle name="Normal 3 6 2 4 2 3" xfId="35708" xr:uid="{00000000-0005-0000-0000-0000668B0000}"/>
    <cellStyle name="Normal 3 6 2 4 2 3 2" xfId="35709" xr:uid="{00000000-0005-0000-0000-0000678B0000}"/>
    <cellStyle name="Normal 3 6 2 4 2 4" xfId="35710" xr:uid="{00000000-0005-0000-0000-0000688B0000}"/>
    <cellStyle name="Normal 3 6 2 4 2 5" xfId="35711" xr:uid="{00000000-0005-0000-0000-0000698B0000}"/>
    <cellStyle name="Normal 3 6 2 4 3" xfId="35712" xr:uid="{00000000-0005-0000-0000-00006A8B0000}"/>
    <cellStyle name="Normal 3 6 2 4 3 2" xfId="35713" xr:uid="{00000000-0005-0000-0000-00006B8B0000}"/>
    <cellStyle name="Normal 3 6 2 4 3 2 2" xfId="35714" xr:uid="{00000000-0005-0000-0000-00006C8B0000}"/>
    <cellStyle name="Normal 3 6 2 4 3 3" xfId="35715" xr:uid="{00000000-0005-0000-0000-00006D8B0000}"/>
    <cellStyle name="Normal 3 6 2 4 4" xfId="35716" xr:uid="{00000000-0005-0000-0000-00006E8B0000}"/>
    <cellStyle name="Normal 3 6 2 4 4 2" xfId="35717" xr:uid="{00000000-0005-0000-0000-00006F8B0000}"/>
    <cellStyle name="Normal 3 6 2 4 5" xfId="35718" xr:uid="{00000000-0005-0000-0000-0000708B0000}"/>
    <cellStyle name="Normal 3 6 2 4 6" xfId="35719" xr:uid="{00000000-0005-0000-0000-0000718B0000}"/>
    <cellStyle name="Normal 3 6 2 5" xfId="35720" xr:uid="{00000000-0005-0000-0000-0000728B0000}"/>
    <cellStyle name="Normal 3 6 2 5 2" xfId="35721" xr:uid="{00000000-0005-0000-0000-0000738B0000}"/>
    <cellStyle name="Normal 3 6 2 5 2 2" xfId="35722" xr:uid="{00000000-0005-0000-0000-0000748B0000}"/>
    <cellStyle name="Normal 3 6 2 5 2 2 2" xfId="35723" xr:uid="{00000000-0005-0000-0000-0000758B0000}"/>
    <cellStyle name="Normal 3 6 2 5 2 3" xfId="35724" xr:uid="{00000000-0005-0000-0000-0000768B0000}"/>
    <cellStyle name="Normal 3 6 2 5 3" xfId="35725" xr:uid="{00000000-0005-0000-0000-0000778B0000}"/>
    <cellStyle name="Normal 3 6 2 5 3 2" xfId="35726" xr:uid="{00000000-0005-0000-0000-0000788B0000}"/>
    <cellStyle name="Normal 3 6 2 5 4" xfId="35727" xr:uid="{00000000-0005-0000-0000-0000798B0000}"/>
    <cellStyle name="Normal 3 6 2 5 5" xfId="35728" xr:uid="{00000000-0005-0000-0000-00007A8B0000}"/>
    <cellStyle name="Normal 3 6 2 6" xfId="35729" xr:uid="{00000000-0005-0000-0000-00007B8B0000}"/>
    <cellStyle name="Normal 3 6 2 6 2" xfId="35730" xr:uid="{00000000-0005-0000-0000-00007C8B0000}"/>
    <cellStyle name="Normal 3 6 2 6 2 2" xfId="35731" xr:uid="{00000000-0005-0000-0000-00007D8B0000}"/>
    <cellStyle name="Normal 3 6 2 6 2 2 2" xfId="35732" xr:uid="{00000000-0005-0000-0000-00007E8B0000}"/>
    <cellStyle name="Normal 3 6 2 6 2 3" xfId="35733" xr:uid="{00000000-0005-0000-0000-00007F8B0000}"/>
    <cellStyle name="Normal 3 6 2 6 3" xfId="35734" xr:uid="{00000000-0005-0000-0000-0000808B0000}"/>
    <cellStyle name="Normal 3 6 2 6 3 2" xfId="35735" xr:uid="{00000000-0005-0000-0000-0000818B0000}"/>
    <cellStyle name="Normal 3 6 2 6 4" xfId="35736" xr:uid="{00000000-0005-0000-0000-0000828B0000}"/>
    <cellStyle name="Normal 3 6 2 7" xfId="35737" xr:uid="{00000000-0005-0000-0000-0000838B0000}"/>
    <cellStyle name="Normal 3 6 2 7 2" xfId="35738" xr:uid="{00000000-0005-0000-0000-0000848B0000}"/>
    <cellStyle name="Normal 3 6 2 7 2 2" xfId="35739" xr:uid="{00000000-0005-0000-0000-0000858B0000}"/>
    <cellStyle name="Normal 3 6 2 7 3" xfId="35740" xr:uid="{00000000-0005-0000-0000-0000868B0000}"/>
    <cellStyle name="Normal 3 6 2 8" xfId="35741" xr:uid="{00000000-0005-0000-0000-0000878B0000}"/>
    <cellStyle name="Normal 3 6 2 8 2" xfId="35742" xr:uid="{00000000-0005-0000-0000-0000888B0000}"/>
    <cellStyle name="Normal 3 6 2 9" xfId="35743" xr:uid="{00000000-0005-0000-0000-0000898B0000}"/>
    <cellStyle name="Normal 3 6 2 9 2" xfId="35744" xr:uid="{00000000-0005-0000-0000-00008A8B0000}"/>
    <cellStyle name="Normal 3 6 2_T-straight with PEDs adjustor" xfId="35745" xr:uid="{00000000-0005-0000-0000-00008B8B0000}"/>
    <cellStyle name="Normal 3 6 3" xfId="35746" xr:uid="{00000000-0005-0000-0000-00008C8B0000}"/>
    <cellStyle name="Normal 3 6 3 10" xfId="35747" xr:uid="{00000000-0005-0000-0000-00008D8B0000}"/>
    <cellStyle name="Normal 3 6 3 11" xfId="35748" xr:uid="{00000000-0005-0000-0000-00008E8B0000}"/>
    <cellStyle name="Normal 3 6 3 2" xfId="35749" xr:uid="{00000000-0005-0000-0000-00008F8B0000}"/>
    <cellStyle name="Normal 3 6 3 2 10" xfId="35750" xr:uid="{00000000-0005-0000-0000-0000908B0000}"/>
    <cellStyle name="Normal 3 6 3 2 2" xfId="35751" xr:uid="{00000000-0005-0000-0000-0000918B0000}"/>
    <cellStyle name="Normal 3 6 3 2 2 2" xfId="35752" xr:uid="{00000000-0005-0000-0000-0000928B0000}"/>
    <cellStyle name="Normal 3 6 3 2 2 2 2" xfId="35753" xr:uid="{00000000-0005-0000-0000-0000938B0000}"/>
    <cellStyle name="Normal 3 6 3 2 2 2 2 2" xfId="35754" xr:uid="{00000000-0005-0000-0000-0000948B0000}"/>
    <cellStyle name="Normal 3 6 3 2 2 2 2 2 2" xfId="35755" xr:uid="{00000000-0005-0000-0000-0000958B0000}"/>
    <cellStyle name="Normal 3 6 3 2 2 2 2 2 2 2" xfId="35756" xr:uid="{00000000-0005-0000-0000-0000968B0000}"/>
    <cellStyle name="Normal 3 6 3 2 2 2 2 2 3" xfId="35757" xr:uid="{00000000-0005-0000-0000-0000978B0000}"/>
    <cellStyle name="Normal 3 6 3 2 2 2 2 3" xfId="35758" xr:uid="{00000000-0005-0000-0000-0000988B0000}"/>
    <cellStyle name="Normal 3 6 3 2 2 2 2 3 2" xfId="35759" xr:uid="{00000000-0005-0000-0000-0000998B0000}"/>
    <cellStyle name="Normal 3 6 3 2 2 2 2 4" xfId="35760" xr:uid="{00000000-0005-0000-0000-00009A8B0000}"/>
    <cellStyle name="Normal 3 6 3 2 2 2 3" xfId="35761" xr:uid="{00000000-0005-0000-0000-00009B8B0000}"/>
    <cellStyle name="Normal 3 6 3 2 2 2 3 2" xfId="35762" xr:uid="{00000000-0005-0000-0000-00009C8B0000}"/>
    <cellStyle name="Normal 3 6 3 2 2 2 3 2 2" xfId="35763" xr:uid="{00000000-0005-0000-0000-00009D8B0000}"/>
    <cellStyle name="Normal 3 6 3 2 2 2 3 3" xfId="35764" xr:uid="{00000000-0005-0000-0000-00009E8B0000}"/>
    <cellStyle name="Normal 3 6 3 2 2 2 4" xfId="35765" xr:uid="{00000000-0005-0000-0000-00009F8B0000}"/>
    <cellStyle name="Normal 3 6 3 2 2 2 4 2" xfId="35766" xr:uid="{00000000-0005-0000-0000-0000A08B0000}"/>
    <cellStyle name="Normal 3 6 3 2 2 2 5" xfId="35767" xr:uid="{00000000-0005-0000-0000-0000A18B0000}"/>
    <cellStyle name="Normal 3 6 3 2 2 3" xfId="35768" xr:uid="{00000000-0005-0000-0000-0000A28B0000}"/>
    <cellStyle name="Normal 3 6 3 2 2 3 2" xfId="35769" xr:uid="{00000000-0005-0000-0000-0000A38B0000}"/>
    <cellStyle name="Normal 3 6 3 2 2 3 2 2" xfId="35770" xr:uid="{00000000-0005-0000-0000-0000A48B0000}"/>
    <cellStyle name="Normal 3 6 3 2 2 3 2 2 2" xfId="35771" xr:uid="{00000000-0005-0000-0000-0000A58B0000}"/>
    <cellStyle name="Normal 3 6 3 2 2 3 2 3" xfId="35772" xr:uid="{00000000-0005-0000-0000-0000A68B0000}"/>
    <cellStyle name="Normal 3 6 3 2 2 3 3" xfId="35773" xr:uid="{00000000-0005-0000-0000-0000A78B0000}"/>
    <cellStyle name="Normal 3 6 3 2 2 3 3 2" xfId="35774" xr:uid="{00000000-0005-0000-0000-0000A88B0000}"/>
    <cellStyle name="Normal 3 6 3 2 2 3 4" xfId="35775" xr:uid="{00000000-0005-0000-0000-0000A98B0000}"/>
    <cellStyle name="Normal 3 6 3 2 2 4" xfId="35776" xr:uid="{00000000-0005-0000-0000-0000AA8B0000}"/>
    <cellStyle name="Normal 3 6 3 2 2 4 2" xfId="35777" xr:uid="{00000000-0005-0000-0000-0000AB8B0000}"/>
    <cellStyle name="Normal 3 6 3 2 2 4 2 2" xfId="35778" xr:uid="{00000000-0005-0000-0000-0000AC8B0000}"/>
    <cellStyle name="Normal 3 6 3 2 2 4 2 2 2" xfId="35779" xr:uid="{00000000-0005-0000-0000-0000AD8B0000}"/>
    <cellStyle name="Normal 3 6 3 2 2 4 2 3" xfId="35780" xr:uid="{00000000-0005-0000-0000-0000AE8B0000}"/>
    <cellStyle name="Normal 3 6 3 2 2 4 3" xfId="35781" xr:uid="{00000000-0005-0000-0000-0000AF8B0000}"/>
    <cellStyle name="Normal 3 6 3 2 2 4 3 2" xfId="35782" xr:uid="{00000000-0005-0000-0000-0000B08B0000}"/>
    <cellStyle name="Normal 3 6 3 2 2 4 4" xfId="35783" xr:uid="{00000000-0005-0000-0000-0000B18B0000}"/>
    <cellStyle name="Normal 3 6 3 2 2 5" xfId="35784" xr:uid="{00000000-0005-0000-0000-0000B28B0000}"/>
    <cellStyle name="Normal 3 6 3 2 2 5 2" xfId="35785" xr:uid="{00000000-0005-0000-0000-0000B38B0000}"/>
    <cellStyle name="Normal 3 6 3 2 2 5 2 2" xfId="35786" xr:uid="{00000000-0005-0000-0000-0000B48B0000}"/>
    <cellStyle name="Normal 3 6 3 2 2 5 3" xfId="35787" xr:uid="{00000000-0005-0000-0000-0000B58B0000}"/>
    <cellStyle name="Normal 3 6 3 2 2 6" xfId="35788" xr:uid="{00000000-0005-0000-0000-0000B68B0000}"/>
    <cellStyle name="Normal 3 6 3 2 2 6 2" xfId="35789" xr:uid="{00000000-0005-0000-0000-0000B78B0000}"/>
    <cellStyle name="Normal 3 6 3 2 2 7" xfId="35790" xr:uid="{00000000-0005-0000-0000-0000B88B0000}"/>
    <cellStyle name="Normal 3 6 3 2 2 7 2" xfId="35791" xr:uid="{00000000-0005-0000-0000-0000B98B0000}"/>
    <cellStyle name="Normal 3 6 3 2 2 8" xfId="35792" xr:uid="{00000000-0005-0000-0000-0000BA8B0000}"/>
    <cellStyle name="Normal 3 6 3 2 2 9" xfId="35793" xr:uid="{00000000-0005-0000-0000-0000BB8B0000}"/>
    <cellStyle name="Normal 3 6 3 2 3" xfId="35794" xr:uid="{00000000-0005-0000-0000-0000BC8B0000}"/>
    <cellStyle name="Normal 3 6 3 2 3 2" xfId="35795" xr:uid="{00000000-0005-0000-0000-0000BD8B0000}"/>
    <cellStyle name="Normal 3 6 3 2 3 2 2" xfId="35796" xr:uid="{00000000-0005-0000-0000-0000BE8B0000}"/>
    <cellStyle name="Normal 3 6 3 2 3 2 2 2" xfId="35797" xr:uid="{00000000-0005-0000-0000-0000BF8B0000}"/>
    <cellStyle name="Normal 3 6 3 2 3 2 2 2 2" xfId="35798" xr:uid="{00000000-0005-0000-0000-0000C08B0000}"/>
    <cellStyle name="Normal 3 6 3 2 3 2 2 3" xfId="35799" xr:uid="{00000000-0005-0000-0000-0000C18B0000}"/>
    <cellStyle name="Normal 3 6 3 2 3 2 3" xfId="35800" xr:uid="{00000000-0005-0000-0000-0000C28B0000}"/>
    <cellStyle name="Normal 3 6 3 2 3 2 3 2" xfId="35801" xr:uid="{00000000-0005-0000-0000-0000C38B0000}"/>
    <cellStyle name="Normal 3 6 3 2 3 2 4" xfId="35802" xr:uid="{00000000-0005-0000-0000-0000C48B0000}"/>
    <cellStyle name="Normal 3 6 3 2 3 3" xfId="35803" xr:uid="{00000000-0005-0000-0000-0000C58B0000}"/>
    <cellStyle name="Normal 3 6 3 2 3 3 2" xfId="35804" xr:uid="{00000000-0005-0000-0000-0000C68B0000}"/>
    <cellStyle name="Normal 3 6 3 2 3 3 2 2" xfId="35805" xr:uid="{00000000-0005-0000-0000-0000C78B0000}"/>
    <cellStyle name="Normal 3 6 3 2 3 3 3" xfId="35806" xr:uid="{00000000-0005-0000-0000-0000C88B0000}"/>
    <cellStyle name="Normal 3 6 3 2 3 4" xfId="35807" xr:uid="{00000000-0005-0000-0000-0000C98B0000}"/>
    <cellStyle name="Normal 3 6 3 2 3 4 2" xfId="35808" xr:uid="{00000000-0005-0000-0000-0000CA8B0000}"/>
    <cellStyle name="Normal 3 6 3 2 3 5" xfId="35809" xr:uid="{00000000-0005-0000-0000-0000CB8B0000}"/>
    <cellStyle name="Normal 3 6 3 2 4" xfId="35810" xr:uid="{00000000-0005-0000-0000-0000CC8B0000}"/>
    <cellStyle name="Normal 3 6 3 2 4 2" xfId="35811" xr:uid="{00000000-0005-0000-0000-0000CD8B0000}"/>
    <cellStyle name="Normal 3 6 3 2 4 2 2" xfId="35812" xr:uid="{00000000-0005-0000-0000-0000CE8B0000}"/>
    <cellStyle name="Normal 3 6 3 2 4 2 2 2" xfId="35813" xr:uid="{00000000-0005-0000-0000-0000CF8B0000}"/>
    <cellStyle name="Normal 3 6 3 2 4 2 3" xfId="35814" xr:uid="{00000000-0005-0000-0000-0000D08B0000}"/>
    <cellStyle name="Normal 3 6 3 2 4 3" xfId="35815" xr:uid="{00000000-0005-0000-0000-0000D18B0000}"/>
    <cellStyle name="Normal 3 6 3 2 4 3 2" xfId="35816" xr:uid="{00000000-0005-0000-0000-0000D28B0000}"/>
    <cellStyle name="Normal 3 6 3 2 4 4" xfId="35817" xr:uid="{00000000-0005-0000-0000-0000D38B0000}"/>
    <cellStyle name="Normal 3 6 3 2 5" xfId="35818" xr:uid="{00000000-0005-0000-0000-0000D48B0000}"/>
    <cellStyle name="Normal 3 6 3 2 5 2" xfId="35819" xr:uid="{00000000-0005-0000-0000-0000D58B0000}"/>
    <cellStyle name="Normal 3 6 3 2 5 2 2" xfId="35820" xr:uid="{00000000-0005-0000-0000-0000D68B0000}"/>
    <cellStyle name="Normal 3 6 3 2 5 2 2 2" xfId="35821" xr:uid="{00000000-0005-0000-0000-0000D78B0000}"/>
    <cellStyle name="Normal 3 6 3 2 5 2 3" xfId="35822" xr:uid="{00000000-0005-0000-0000-0000D88B0000}"/>
    <cellStyle name="Normal 3 6 3 2 5 3" xfId="35823" xr:uid="{00000000-0005-0000-0000-0000D98B0000}"/>
    <cellStyle name="Normal 3 6 3 2 5 3 2" xfId="35824" xr:uid="{00000000-0005-0000-0000-0000DA8B0000}"/>
    <cellStyle name="Normal 3 6 3 2 5 4" xfId="35825" xr:uid="{00000000-0005-0000-0000-0000DB8B0000}"/>
    <cellStyle name="Normal 3 6 3 2 6" xfId="35826" xr:uid="{00000000-0005-0000-0000-0000DC8B0000}"/>
    <cellStyle name="Normal 3 6 3 2 6 2" xfId="35827" xr:uid="{00000000-0005-0000-0000-0000DD8B0000}"/>
    <cellStyle name="Normal 3 6 3 2 6 2 2" xfId="35828" xr:uid="{00000000-0005-0000-0000-0000DE8B0000}"/>
    <cellStyle name="Normal 3 6 3 2 6 3" xfId="35829" xr:uid="{00000000-0005-0000-0000-0000DF8B0000}"/>
    <cellStyle name="Normal 3 6 3 2 7" xfId="35830" xr:uid="{00000000-0005-0000-0000-0000E08B0000}"/>
    <cellStyle name="Normal 3 6 3 2 7 2" xfId="35831" xr:uid="{00000000-0005-0000-0000-0000E18B0000}"/>
    <cellStyle name="Normal 3 6 3 2 8" xfId="35832" xr:uid="{00000000-0005-0000-0000-0000E28B0000}"/>
    <cellStyle name="Normal 3 6 3 2 8 2" xfId="35833" xr:uid="{00000000-0005-0000-0000-0000E38B0000}"/>
    <cellStyle name="Normal 3 6 3 2 9" xfId="35834" xr:uid="{00000000-0005-0000-0000-0000E48B0000}"/>
    <cellStyle name="Normal 3 6 3 3" xfId="35835" xr:uid="{00000000-0005-0000-0000-0000E58B0000}"/>
    <cellStyle name="Normal 3 6 3 3 2" xfId="35836" xr:uid="{00000000-0005-0000-0000-0000E68B0000}"/>
    <cellStyle name="Normal 3 6 3 3 2 2" xfId="35837" xr:uid="{00000000-0005-0000-0000-0000E78B0000}"/>
    <cellStyle name="Normal 3 6 3 3 2 2 2" xfId="35838" xr:uid="{00000000-0005-0000-0000-0000E88B0000}"/>
    <cellStyle name="Normal 3 6 3 3 2 2 2 2" xfId="35839" xr:uid="{00000000-0005-0000-0000-0000E98B0000}"/>
    <cellStyle name="Normal 3 6 3 3 2 2 2 2 2" xfId="35840" xr:uid="{00000000-0005-0000-0000-0000EA8B0000}"/>
    <cellStyle name="Normal 3 6 3 3 2 2 2 3" xfId="35841" xr:uid="{00000000-0005-0000-0000-0000EB8B0000}"/>
    <cellStyle name="Normal 3 6 3 3 2 2 3" xfId="35842" xr:uid="{00000000-0005-0000-0000-0000EC8B0000}"/>
    <cellStyle name="Normal 3 6 3 3 2 2 3 2" xfId="35843" xr:uid="{00000000-0005-0000-0000-0000ED8B0000}"/>
    <cellStyle name="Normal 3 6 3 3 2 2 4" xfId="35844" xr:uid="{00000000-0005-0000-0000-0000EE8B0000}"/>
    <cellStyle name="Normal 3 6 3 3 2 3" xfId="35845" xr:uid="{00000000-0005-0000-0000-0000EF8B0000}"/>
    <cellStyle name="Normal 3 6 3 3 2 3 2" xfId="35846" xr:uid="{00000000-0005-0000-0000-0000F08B0000}"/>
    <cellStyle name="Normal 3 6 3 3 2 3 2 2" xfId="35847" xr:uid="{00000000-0005-0000-0000-0000F18B0000}"/>
    <cellStyle name="Normal 3 6 3 3 2 3 3" xfId="35848" xr:uid="{00000000-0005-0000-0000-0000F28B0000}"/>
    <cellStyle name="Normal 3 6 3 3 2 4" xfId="35849" xr:uid="{00000000-0005-0000-0000-0000F38B0000}"/>
    <cellStyle name="Normal 3 6 3 3 2 4 2" xfId="35850" xr:uid="{00000000-0005-0000-0000-0000F48B0000}"/>
    <cellStyle name="Normal 3 6 3 3 2 5" xfId="35851" xr:uid="{00000000-0005-0000-0000-0000F58B0000}"/>
    <cellStyle name="Normal 3 6 3 3 2 6" xfId="35852" xr:uid="{00000000-0005-0000-0000-0000F68B0000}"/>
    <cellStyle name="Normal 3 6 3 3 3" xfId="35853" xr:uid="{00000000-0005-0000-0000-0000F78B0000}"/>
    <cellStyle name="Normal 3 6 3 3 3 2" xfId="35854" xr:uid="{00000000-0005-0000-0000-0000F88B0000}"/>
    <cellStyle name="Normal 3 6 3 3 3 2 2" xfId="35855" xr:uid="{00000000-0005-0000-0000-0000F98B0000}"/>
    <cellStyle name="Normal 3 6 3 3 3 2 2 2" xfId="35856" xr:uid="{00000000-0005-0000-0000-0000FA8B0000}"/>
    <cellStyle name="Normal 3 6 3 3 3 2 3" xfId="35857" xr:uid="{00000000-0005-0000-0000-0000FB8B0000}"/>
    <cellStyle name="Normal 3 6 3 3 3 3" xfId="35858" xr:uid="{00000000-0005-0000-0000-0000FC8B0000}"/>
    <cellStyle name="Normal 3 6 3 3 3 3 2" xfId="35859" xr:uid="{00000000-0005-0000-0000-0000FD8B0000}"/>
    <cellStyle name="Normal 3 6 3 3 3 4" xfId="35860" xr:uid="{00000000-0005-0000-0000-0000FE8B0000}"/>
    <cellStyle name="Normal 3 6 3 3 4" xfId="35861" xr:uid="{00000000-0005-0000-0000-0000FF8B0000}"/>
    <cellStyle name="Normal 3 6 3 3 4 2" xfId="35862" xr:uid="{00000000-0005-0000-0000-0000008C0000}"/>
    <cellStyle name="Normal 3 6 3 3 4 2 2" xfId="35863" xr:uid="{00000000-0005-0000-0000-0000018C0000}"/>
    <cellStyle name="Normal 3 6 3 3 4 2 2 2" xfId="35864" xr:uid="{00000000-0005-0000-0000-0000028C0000}"/>
    <cellStyle name="Normal 3 6 3 3 4 2 3" xfId="35865" xr:uid="{00000000-0005-0000-0000-0000038C0000}"/>
    <cellStyle name="Normal 3 6 3 3 4 3" xfId="35866" xr:uid="{00000000-0005-0000-0000-0000048C0000}"/>
    <cellStyle name="Normal 3 6 3 3 4 3 2" xfId="35867" xr:uid="{00000000-0005-0000-0000-0000058C0000}"/>
    <cellStyle name="Normal 3 6 3 3 4 4" xfId="35868" xr:uid="{00000000-0005-0000-0000-0000068C0000}"/>
    <cellStyle name="Normal 3 6 3 3 5" xfId="35869" xr:uid="{00000000-0005-0000-0000-0000078C0000}"/>
    <cellStyle name="Normal 3 6 3 3 5 2" xfId="35870" xr:uid="{00000000-0005-0000-0000-0000088C0000}"/>
    <cellStyle name="Normal 3 6 3 3 5 2 2" xfId="35871" xr:uid="{00000000-0005-0000-0000-0000098C0000}"/>
    <cellStyle name="Normal 3 6 3 3 5 3" xfId="35872" xr:uid="{00000000-0005-0000-0000-00000A8C0000}"/>
    <cellStyle name="Normal 3 6 3 3 6" xfId="35873" xr:uid="{00000000-0005-0000-0000-00000B8C0000}"/>
    <cellStyle name="Normal 3 6 3 3 6 2" xfId="35874" xr:uid="{00000000-0005-0000-0000-00000C8C0000}"/>
    <cellStyle name="Normal 3 6 3 3 7" xfId="35875" xr:uid="{00000000-0005-0000-0000-00000D8C0000}"/>
    <cellStyle name="Normal 3 6 3 3 7 2" xfId="35876" xr:uid="{00000000-0005-0000-0000-00000E8C0000}"/>
    <cellStyle name="Normal 3 6 3 3 8" xfId="35877" xr:uid="{00000000-0005-0000-0000-00000F8C0000}"/>
    <cellStyle name="Normal 3 6 3 3 9" xfId="35878" xr:uid="{00000000-0005-0000-0000-0000108C0000}"/>
    <cellStyle name="Normal 3 6 3 4" xfId="35879" xr:uid="{00000000-0005-0000-0000-0000118C0000}"/>
    <cellStyle name="Normal 3 6 3 4 2" xfId="35880" xr:uid="{00000000-0005-0000-0000-0000128C0000}"/>
    <cellStyle name="Normal 3 6 3 4 2 2" xfId="35881" xr:uid="{00000000-0005-0000-0000-0000138C0000}"/>
    <cellStyle name="Normal 3 6 3 4 2 2 2" xfId="35882" xr:uid="{00000000-0005-0000-0000-0000148C0000}"/>
    <cellStyle name="Normal 3 6 3 4 2 2 2 2" xfId="35883" xr:uid="{00000000-0005-0000-0000-0000158C0000}"/>
    <cellStyle name="Normal 3 6 3 4 2 2 3" xfId="35884" xr:uid="{00000000-0005-0000-0000-0000168C0000}"/>
    <cellStyle name="Normal 3 6 3 4 2 3" xfId="35885" xr:uid="{00000000-0005-0000-0000-0000178C0000}"/>
    <cellStyle name="Normal 3 6 3 4 2 3 2" xfId="35886" xr:uid="{00000000-0005-0000-0000-0000188C0000}"/>
    <cellStyle name="Normal 3 6 3 4 2 4" xfId="35887" xr:uid="{00000000-0005-0000-0000-0000198C0000}"/>
    <cellStyle name="Normal 3 6 3 4 3" xfId="35888" xr:uid="{00000000-0005-0000-0000-00001A8C0000}"/>
    <cellStyle name="Normal 3 6 3 4 3 2" xfId="35889" xr:uid="{00000000-0005-0000-0000-00001B8C0000}"/>
    <cellStyle name="Normal 3 6 3 4 3 2 2" xfId="35890" xr:uid="{00000000-0005-0000-0000-00001C8C0000}"/>
    <cellStyle name="Normal 3 6 3 4 3 3" xfId="35891" xr:uid="{00000000-0005-0000-0000-00001D8C0000}"/>
    <cellStyle name="Normal 3 6 3 4 4" xfId="35892" xr:uid="{00000000-0005-0000-0000-00001E8C0000}"/>
    <cellStyle name="Normal 3 6 3 4 4 2" xfId="35893" xr:uid="{00000000-0005-0000-0000-00001F8C0000}"/>
    <cellStyle name="Normal 3 6 3 4 5" xfId="35894" xr:uid="{00000000-0005-0000-0000-0000208C0000}"/>
    <cellStyle name="Normal 3 6 3 4 6" xfId="35895" xr:uid="{00000000-0005-0000-0000-0000218C0000}"/>
    <cellStyle name="Normal 3 6 3 5" xfId="35896" xr:uid="{00000000-0005-0000-0000-0000228C0000}"/>
    <cellStyle name="Normal 3 6 3 5 2" xfId="35897" xr:uid="{00000000-0005-0000-0000-0000238C0000}"/>
    <cellStyle name="Normal 3 6 3 5 2 2" xfId="35898" xr:uid="{00000000-0005-0000-0000-0000248C0000}"/>
    <cellStyle name="Normal 3 6 3 5 2 2 2" xfId="35899" xr:uid="{00000000-0005-0000-0000-0000258C0000}"/>
    <cellStyle name="Normal 3 6 3 5 2 3" xfId="35900" xr:uid="{00000000-0005-0000-0000-0000268C0000}"/>
    <cellStyle name="Normal 3 6 3 5 3" xfId="35901" xr:uid="{00000000-0005-0000-0000-0000278C0000}"/>
    <cellStyle name="Normal 3 6 3 5 3 2" xfId="35902" xr:uid="{00000000-0005-0000-0000-0000288C0000}"/>
    <cellStyle name="Normal 3 6 3 5 4" xfId="35903" xr:uid="{00000000-0005-0000-0000-0000298C0000}"/>
    <cellStyle name="Normal 3 6 3 6" xfId="35904" xr:uid="{00000000-0005-0000-0000-00002A8C0000}"/>
    <cellStyle name="Normal 3 6 3 6 2" xfId="35905" xr:uid="{00000000-0005-0000-0000-00002B8C0000}"/>
    <cellStyle name="Normal 3 6 3 6 2 2" xfId="35906" xr:uid="{00000000-0005-0000-0000-00002C8C0000}"/>
    <cellStyle name="Normal 3 6 3 6 2 2 2" xfId="35907" xr:uid="{00000000-0005-0000-0000-00002D8C0000}"/>
    <cellStyle name="Normal 3 6 3 6 2 3" xfId="35908" xr:uid="{00000000-0005-0000-0000-00002E8C0000}"/>
    <cellStyle name="Normal 3 6 3 6 3" xfId="35909" xr:uid="{00000000-0005-0000-0000-00002F8C0000}"/>
    <cellStyle name="Normal 3 6 3 6 3 2" xfId="35910" xr:uid="{00000000-0005-0000-0000-0000308C0000}"/>
    <cellStyle name="Normal 3 6 3 6 4" xfId="35911" xr:uid="{00000000-0005-0000-0000-0000318C0000}"/>
    <cellStyle name="Normal 3 6 3 7" xfId="35912" xr:uid="{00000000-0005-0000-0000-0000328C0000}"/>
    <cellStyle name="Normal 3 6 3 7 2" xfId="35913" xr:uid="{00000000-0005-0000-0000-0000338C0000}"/>
    <cellStyle name="Normal 3 6 3 7 2 2" xfId="35914" xr:uid="{00000000-0005-0000-0000-0000348C0000}"/>
    <cellStyle name="Normal 3 6 3 7 3" xfId="35915" xr:uid="{00000000-0005-0000-0000-0000358C0000}"/>
    <cellStyle name="Normal 3 6 3 8" xfId="35916" xr:uid="{00000000-0005-0000-0000-0000368C0000}"/>
    <cellStyle name="Normal 3 6 3 8 2" xfId="35917" xr:uid="{00000000-0005-0000-0000-0000378C0000}"/>
    <cellStyle name="Normal 3 6 3 9" xfId="35918" xr:uid="{00000000-0005-0000-0000-0000388C0000}"/>
    <cellStyle name="Normal 3 6 3 9 2" xfId="35919" xr:uid="{00000000-0005-0000-0000-0000398C0000}"/>
    <cellStyle name="Normal 3 6 3_T-straight with PEDs adjustor" xfId="35920" xr:uid="{00000000-0005-0000-0000-00003A8C0000}"/>
    <cellStyle name="Normal 3 6 4" xfId="35921" xr:uid="{00000000-0005-0000-0000-00003B8C0000}"/>
    <cellStyle name="Normal 3 6 4 10" xfId="35922" xr:uid="{00000000-0005-0000-0000-00003C8C0000}"/>
    <cellStyle name="Normal 3 6 4 11" xfId="35923" xr:uid="{00000000-0005-0000-0000-00003D8C0000}"/>
    <cellStyle name="Normal 3 6 4 2" xfId="35924" xr:uid="{00000000-0005-0000-0000-00003E8C0000}"/>
    <cellStyle name="Normal 3 6 4 2 10" xfId="35925" xr:uid="{00000000-0005-0000-0000-00003F8C0000}"/>
    <cellStyle name="Normal 3 6 4 2 2" xfId="35926" xr:uid="{00000000-0005-0000-0000-0000408C0000}"/>
    <cellStyle name="Normal 3 6 4 2 2 2" xfId="35927" xr:uid="{00000000-0005-0000-0000-0000418C0000}"/>
    <cellStyle name="Normal 3 6 4 2 2 2 2" xfId="35928" xr:uid="{00000000-0005-0000-0000-0000428C0000}"/>
    <cellStyle name="Normal 3 6 4 2 2 2 2 2" xfId="35929" xr:uid="{00000000-0005-0000-0000-0000438C0000}"/>
    <cellStyle name="Normal 3 6 4 2 2 2 2 2 2" xfId="35930" xr:uid="{00000000-0005-0000-0000-0000448C0000}"/>
    <cellStyle name="Normal 3 6 4 2 2 2 2 2 2 2" xfId="35931" xr:uid="{00000000-0005-0000-0000-0000458C0000}"/>
    <cellStyle name="Normal 3 6 4 2 2 2 2 2 3" xfId="35932" xr:uid="{00000000-0005-0000-0000-0000468C0000}"/>
    <cellStyle name="Normal 3 6 4 2 2 2 2 3" xfId="35933" xr:uid="{00000000-0005-0000-0000-0000478C0000}"/>
    <cellStyle name="Normal 3 6 4 2 2 2 2 3 2" xfId="35934" xr:uid="{00000000-0005-0000-0000-0000488C0000}"/>
    <cellStyle name="Normal 3 6 4 2 2 2 2 4" xfId="35935" xr:uid="{00000000-0005-0000-0000-0000498C0000}"/>
    <cellStyle name="Normal 3 6 4 2 2 2 3" xfId="35936" xr:uid="{00000000-0005-0000-0000-00004A8C0000}"/>
    <cellStyle name="Normal 3 6 4 2 2 2 3 2" xfId="35937" xr:uid="{00000000-0005-0000-0000-00004B8C0000}"/>
    <cellStyle name="Normal 3 6 4 2 2 2 3 2 2" xfId="35938" xr:uid="{00000000-0005-0000-0000-00004C8C0000}"/>
    <cellStyle name="Normal 3 6 4 2 2 2 3 3" xfId="35939" xr:uid="{00000000-0005-0000-0000-00004D8C0000}"/>
    <cellStyle name="Normal 3 6 4 2 2 2 4" xfId="35940" xr:uid="{00000000-0005-0000-0000-00004E8C0000}"/>
    <cellStyle name="Normal 3 6 4 2 2 2 4 2" xfId="35941" xr:uid="{00000000-0005-0000-0000-00004F8C0000}"/>
    <cellStyle name="Normal 3 6 4 2 2 2 5" xfId="35942" xr:uid="{00000000-0005-0000-0000-0000508C0000}"/>
    <cellStyle name="Normal 3 6 4 2 2 3" xfId="35943" xr:uid="{00000000-0005-0000-0000-0000518C0000}"/>
    <cellStyle name="Normal 3 6 4 2 2 3 2" xfId="35944" xr:uid="{00000000-0005-0000-0000-0000528C0000}"/>
    <cellStyle name="Normal 3 6 4 2 2 3 2 2" xfId="35945" xr:uid="{00000000-0005-0000-0000-0000538C0000}"/>
    <cellStyle name="Normal 3 6 4 2 2 3 2 2 2" xfId="35946" xr:uid="{00000000-0005-0000-0000-0000548C0000}"/>
    <cellStyle name="Normal 3 6 4 2 2 3 2 3" xfId="35947" xr:uid="{00000000-0005-0000-0000-0000558C0000}"/>
    <cellStyle name="Normal 3 6 4 2 2 3 3" xfId="35948" xr:uid="{00000000-0005-0000-0000-0000568C0000}"/>
    <cellStyle name="Normal 3 6 4 2 2 3 3 2" xfId="35949" xr:uid="{00000000-0005-0000-0000-0000578C0000}"/>
    <cellStyle name="Normal 3 6 4 2 2 3 4" xfId="35950" xr:uid="{00000000-0005-0000-0000-0000588C0000}"/>
    <cellStyle name="Normal 3 6 4 2 2 4" xfId="35951" xr:uid="{00000000-0005-0000-0000-0000598C0000}"/>
    <cellStyle name="Normal 3 6 4 2 2 4 2" xfId="35952" xr:uid="{00000000-0005-0000-0000-00005A8C0000}"/>
    <cellStyle name="Normal 3 6 4 2 2 4 2 2" xfId="35953" xr:uid="{00000000-0005-0000-0000-00005B8C0000}"/>
    <cellStyle name="Normal 3 6 4 2 2 4 2 2 2" xfId="35954" xr:uid="{00000000-0005-0000-0000-00005C8C0000}"/>
    <cellStyle name="Normal 3 6 4 2 2 4 2 3" xfId="35955" xr:uid="{00000000-0005-0000-0000-00005D8C0000}"/>
    <cellStyle name="Normal 3 6 4 2 2 4 3" xfId="35956" xr:uid="{00000000-0005-0000-0000-00005E8C0000}"/>
    <cellStyle name="Normal 3 6 4 2 2 4 3 2" xfId="35957" xr:uid="{00000000-0005-0000-0000-00005F8C0000}"/>
    <cellStyle name="Normal 3 6 4 2 2 4 4" xfId="35958" xr:uid="{00000000-0005-0000-0000-0000608C0000}"/>
    <cellStyle name="Normal 3 6 4 2 2 5" xfId="35959" xr:uid="{00000000-0005-0000-0000-0000618C0000}"/>
    <cellStyle name="Normal 3 6 4 2 2 5 2" xfId="35960" xr:uid="{00000000-0005-0000-0000-0000628C0000}"/>
    <cellStyle name="Normal 3 6 4 2 2 5 2 2" xfId="35961" xr:uid="{00000000-0005-0000-0000-0000638C0000}"/>
    <cellStyle name="Normal 3 6 4 2 2 5 3" xfId="35962" xr:uid="{00000000-0005-0000-0000-0000648C0000}"/>
    <cellStyle name="Normal 3 6 4 2 2 6" xfId="35963" xr:uid="{00000000-0005-0000-0000-0000658C0000}"/>
    <cellStyle name="Normal 3 6 4 2 2 6 2" xfId="35964" xr:uid="{00000000-0005-0000-0000-0000668C0000}"/>
    <cellStyle name="Normal 3 6 4 2 2 7" xfId="35965" xr:uid="{00000000-0005-0000-0000-0000678C0000}"/>
    <cellStyle name="Normal 3 6 4 2 2 7 2" xfId="35966" xr:uid="{00000000-0005-0000-0000-0000688C0000}"/>
    <cellStyle name="Normal 3 6 4 2 2 8" xfId="35967" xr:uid="{00000000-0005-0000-0000-0000698C0000}"/>
    <cellStyle name="Normal 3 6 4 2 3" xfId="35968" xr:uid="{00000000-0005-0000-0000-00006A8C0000}"/>
    <cellStyle name="Normal 3 6 4 2 3 2" xfId="35969" xr:uid="{00000000-0005-0000-0000-00006B8C0000}"/>
    <cellStyle name="Normal 3 6 4 2 3 2 2" xfId="35970" xr:uid="{00000000-0005-0000-0000-00006C8C0000}"/>
    <cellStyle name="Normal 3 6 4 2 3 2 2 2" xfId="35971" xr:uid="{00000000-0005-0000-0000-00006D8C0000}"/>
    <cellStyle name="Normal 3 6 4 2 3 2 2 2 2" xfId="35972" xr:uid="{00000000-0005-0000-0000-00006E8C0000}"/>
    <cellStyle name="Normal 3 6 4 2 3 2 2 3" xfId="35973" xr:uid="{00000000-0005-0000-0000-00006F8C0000}"/>
    <cellStyle name="Normal 3 6 4 2 3 2 3" xfId="35974" xr:uid="{00000000-0005-0000-0000-0000708C0000}"/>
    <cellStyle name="Normal 3 6 4 2 3 2 3 2" xfId="35975" xr:uid="{00000000-0005-0000-0000-0000718C0000}"/>
    <cellStyle name="Normal 3 6 4 2 3 2 4" xfId="35976" xr:uid="{00000000-0005-0000-0000-0000728C0000}"/>
    <cellStyle name="Normal 3 6 4 2 3 3" xfId="35977" xr:uid="{00000000-0005-0000-0000-0000738C0000}"/>
    <cellStyle name="Normal 3 6 4 2 3 3 2" xfId="35978" xr:uid="{00000000-0005-0000-0000-0000748C0000}"/>
    <cellStyle name="Normal 3 6 4 2 3 3 2 2" xfId="35979" xr:uid="{00000000-0005-0000-0000-0000758C0000}"/>
    <cellStyle name="Normal 3 6 4 2 3 3 3" xfId="35980" xr:uid="{00000000-0005-0000-0000-0000768C0000}"/>
    <cellStyle name="Normal 3 6 4 2 3 4" xfId="35981" xr:uid="{00000000-0005-0000-0000-0000778C0000}"/>
    <cellStyle name="Normal 3 6 4 2 3 4 2" xfId="35982" xr:uid="{00000000-0005-0000-0000-0000788C0000}"/>
    <cellStyle name="Normal 3 6 4 2 3 5" xfId="35983" xr:uid="{00000000-0005-0000-0000-0000798C0000}"/>
    <cellStyle name="Normal 3 6 4 2 4" xfId="35984" xr:uid="{00000000-0005-0000-0000-00007A8C0000}"/>
    <cellStyle name="Normal 3 6 4 2 4 2" xfId="35985" xr:uid="{00000000-0005-0000-0000-00007B8C0000}"/>
    <cellStyle name="Normal 3 6 4 2 4 2 2" xfId="35986" xr:uid="{00000000-0005-0000-0000-00007C8C0000}"/>
    <cellStyle name="Normal 3 6 4 2 4 2 2 2" xfId="35987" xr:uid="{00000000-0005-0000-0000-00007D8C0000}"/>
    <cellStyle name="Normal 3 6 4 2 4 2 3" xfId="35988" xr:uid="{00000000-0005-0000-0000-00007E8C0000}"/>
    <cellStyle name="Normal 3 6 4 2 4 3" xfId="35989" xr:uid="{00000000-0005-0000-0000-00007F8C0000}"/>
    <cellStyle name="Normal 3 6 4 2 4 3 2" xfId="35990" xr:uid="{00000000-0005-0000-0000-0000808C0000}"/>
    <cellStyle name="Normal 3 6 4 2 4 4" xfId="35991" xr:uid="{00000000-0005-0000-0000-0000818C0000}"/>
    <cellStyle name="Normal 3 6 4 2 5" xfId="35992" xr:uid="{00000000-0005-0000-0000-0000828C0000}"/>
    <cellStyle name="Normal 3 6 4 2 5 2" xfId="35993" xr:uid="{00000000-0005-0000-0000-0000838C0000}"/>
    <cellStyle name="Normal 3 6 4 2 5 2 2" xfId="35994" xr:uid="{00000000-0005-0000-0000-0000848C0000}"/>
    <cellStyle name="Normal 3 6 4 2 5 2 2 2" xfId="35995" xr:uid="{00000000-0005-0000-0000-0000858C0000}"/>
    <cellStyle name="Normal 3 6 4 2 5 2 3" xfId="35996" xr:uid="{00000000-0005-0000-0000-0000868C0000}"/>
    <cellStyle name="Normal 3 6 4 2 5 3" xfId="35997" xr:uid="{00000000-0005-0000-0000-0000878C0000}"/>
    <cellStyle name="Normal 3 6 4 2 5 3 2" xfId="35998" xr:uid="{00000000-0005-0000-0000-0000888C0000}"/>
    <cellStyle name="Normal 3 6 4 2 5 4" xfId="35999" xr:uid="{00000000-0005-0000-0000-0000898C0000}"/>
    <cellStyle name="Normal 3 6 4 2 6" xfId="36000" xr:uid="{00000000-0005-0000-0000-00008A8C0000}"/>
    <cellStyle name="Normal 3 6 4 2 6 2" xfId="36001" xr:uid="{00000000-0005-0000-0000-00008B8C0000}"/>
    <cellStyle name="Normal 3 6 4 2 6 2 2" xfId="36002" xr:uid="{00000000-0005-0000-0000-00008C8C0000}"/>
    <cellStyle name="Normal 3 6 4 2 6 3" xfId="36003" xr:uid="{00000000-0005-0000-0000-00008D8C0000}"/>
    <cellStyle name="Normal 3 6 4 2 7" xfId="36004" xr:uid="{00000000-0005-0000-0000-00008E8C0000}"/>
    <cellStyle name="Normal 3 6 4 2 7 2" xfId="36005" xr:uid="{00000000-0005-0000-0000-00008F8C0000}"/>
    <cellStyle name="Normal 3 6 4 2 8" xfId="36006" xr:uid="{00000000-0005-0000-0000-0000908C0000}"/>
    <cellStyle name="Normal 3 6 4 2 8 2" xfId="36007" xr:uid="{00000000-0005-0000-0000-0000918C0000}"/>
    <cellStyle name="Normal 3 6 4 2 9" xfId="36008" xr:uid="{00000000-0005-0000-0000-0000928C0000}"/>
    <cellStyle name="Normal 3 6 4 3" xfId="36009" xr:uid="{00000000-0005-0000-0000-0000938C0000}"/>
    <cellStyle name="Normal 3 6 4 3 2" xfId="36010" xr:uid="{00000000-0005-0000-0000-0000948C0000}"/>
    <cellStyle name="Normal 3 6 4 3 2 2" xfId="36011" xr:uid="{00000000-0005-0000-0000-0000958C0000}"/>
    <cellStyle name="Normal 3 6 4 3 2 2 2" xfId="36012" xr:uid="{00000000-0005-0000-0000-0000968C0000}"/>
    <cellStyle name="Normal 3 6 4 3 2 2 2 2" xfId="36013" xr:uid="{00000000-0005-0000-0000-0000978C0000}"/>
    <cellStyle name="Normal 3 6 4 3 2 2 2 2 2" xfId="36014" xr:uid="{00000000-0005-0000-0000-0000988C0000}"/>
    <cellStyle name="Normal 3 6 4 3 2 2 2 3" xfId="36015" xr:uid="{00000000-0005-0000-0000-0000998C0000}"/>
    <cellStyle name="Normal 3 6 4 3 2 2 3" xfId="36016" xr:uid="{00000000-0005-0000-0000-00009A8C0000}"/>
    <cellStyle name="Normal 3 6 4 3 2 2 3 2" xfId="36017" xr:uid="{00000000-0005-0000-0000-00009B8C0000}"/>
    <cellStyle name="Normal 3 6 4 3 2 2 4" xfId="36018" xr:uid="{00000000-0005-0000-0000-00009C8C0000}"/>
    <cellStyle name="Normal 3 6 4 3 2 3" xfId="36019" xr:uid="{00000000-0005-0000-0000-00009D8C0000}"/>
    <cellStyle name="Normal 3 6 4 3 2 3 2" xfId="36020" xr:uid="{00000000-0005-0000-0000-00009E8C0000}"/>
    <cellStyle name="Normal 3 6 4 3 2 3 2 2" xfId="36021" xr:uid="{00000000-0005-0000-0000-00009F8C0000}"/>
    <cellStyle name="Normal 3 6 4 3 2 3 3" xfId="36022" xr:uid="{00000000-0005-0000-0000-0000A08C0000}"/>
    <cellStyle name="Normal 3 6 4 3 2 4" xfId="36023" xr:uid="{00000000-0005-0000-0000-0000A18C0000}"/>
    <cellStyle name="Normal 3 6 4 3 2 4 2" xfId="36024" xr:uid="{00000000-0005-0000-0000-0000A28C0000}"/>
    <cellStyle name="Normal 3 6 4 3 2 5" xfId="36025" xr:uid="{00000000-0005-0000-0000-0000A38C0000}"/>
    <cellStyle name="Normal 3 6 4 3 3" xfId="36026" xr:uid="{00000000-0005-0000-0000-0000A48C0000}"/>
    <cellStyle name="Normal 3 6 4 3 3 2" xfId="36027" xr:uid="{00000000-0005-0000-0000-0000A58C0000}"/>
    <cellStyle name="Normal 3 6 4 3 3 2 2" xfId="36028" xr:uid="{00000000-0005-0000-0000-0000A68C0000}"/>
    <cellStyle name="Normal 3 6 4 3 3 2 2 2" xfId="36029" xr:uid="{00000000-0005-0000-0000-0000A78C0000}"/>
    <cellStyle name="Normal 3 6 4 3 3 2 3" xfId="36030" xr:uid="{00000000-0005-0000-0000-0000A88C0000}"/>
    <cellStyle name="Normal 3 6 4 3 3 3" xfId="36031" xr:uid="{00000000-0005-0000-0000-0000A98C0000}"/>
    <cellStyle name="Normal 3 6 4 3 3 3 2" xfId="36032" xr:uid="{00000000-0005-0000-0000-0000AA8C0000}"/>
    <cellStyle name="Normal 3 6 4 3 3 4" xfId="36033" xr:uid="{00000000-0005-0000-0000-0000AB8C0000}"/>
    <cellStyle name="Normal 3 6 4 3 4" xfId="36034" xr:uid="{00000000-0005-0000-0000-0000AC8C0000}"/>
    <cellStyle name="Normal 3 6 4 3 4 2" xfId="36035" xr:uid="{00000000-0005-0000-0000-0000AD8C0000}"/>
    <cellStyle name="Normal 3 6 4 3 4 2 2" xfId="36036" xr:uid="{00000000-0005-0000-0000-0000AE8C0000}"/>
    <cellStyle name="Normal 3 6 4 3 4 2 2 2" xfId="36037" xr:uid="{00000000-0005-0000-0000-0000AF8C0000}"/>
    <cellStyle name="Normal 3 6 4 3 4 2 3" xfId="36038" xr:uid="{00000000-0005-0000-0000-0000B08C0000}"/>
    <cellStyle name="Normal 3 6 4 3 4 3" xfId="36039" xr:uid="{00000000-0005-0000-0000-0000B18C0000}"/>
    <cellStyle name="Normal 3 6 4 3 4 3 2" xfId="36040" xr:uid="{00000000-0005-0000-0000-0000B28C0000}"/>
    <cellStyle name="Normal 3 6 4 3 4 4" xfId="36041" xr:uid="{00000000-0005-0000-0000-0000B38C0000}"/>
    <cellStyle name="Normal 3 6 4 3 5" xfId="36042" xr:uid="{00000000-0005-0000-0000-0000B48C0000}"/>
    <cellStyle name="Normal 3 6 4 3 5 2" xfId="36043" xr:uid="{00000000-0005-0000-0000-0000B58C0000}"/>
    <cellStyle name="Normal 3 6 4 3 5 2 2" xfId="36044" xr:uid="{00000000-0005-0000-0000-0000B68C0000}"/>
    <cellStyle name="Normal 3 6 4 3 5 3" xfId="36045" xr:uid="{00000000-0005-0000-0000-0000B78C0000}"/>
    <cellStyle name="Normal 3 6 4 3 6" xfId="36046" xr:uid="{00000000-0005-0000-0000-0000B88C0000}"/>
    <cellStyle name="Normal 3 6 4 3 6 2" xfId="36047" xr:uid="{00000000-0005-0000-0000-0000B98C0000}"/>
    <cellStyle name="Normal 3 6 4 3 7" xfId="36048" xr:uid="{00000000-0005-0000-0000-0000BA8C0000}"/>
    <cellStyle name="Normal 3 6 4 3 7 2" xfId="36049" xr:uid="{00000000-0005-0000-0000-0000BB8C0000}"/>
    <cellStyle name="Normal 3 6 4 3 8" xfId="36050" xr:uid="{00000000-0005-0000-0000-0000BC8C0000}"/>
    <cellStyle name="Normal 3 6 4 4" xfId="36051" xr:uid="{00000000-0005-0000-0000-0000BD8C0000}"/>
    <cellStyle name="Normal 3 6 4 4 2" xfId="36052" xr:uid="{00000000-0005-0000-0000-0000BE8C0000}"/>
    <cellStyle name="Normal 3 6 4 4 2 2" xfId="36053" xr:uid="{00000000-0005-0000-0000-0000BF8C0000}"/>
    <cellStyle name="Normal 3 6 4 4 2 2 2" xfId="36054" xr:uid="{00000000-0005-0000-0000-0000C08C0000}"/>
    <cellStyle name="Normal 3 6 4 4 2 2 2 2" xfId="36055" xr:uid="{00000000-0005-0000-0000-0000C18C0000}"/>
    <cellStyle name="Normal 3 6 4 4 2 2 3" xfId="36056" xr:uid="{00000000-0005-0000-0000-0000C28C0000}"/>
    <cellStyle name="Normal 3 6 4 4 2 3" xfId="36057" xr:uid="{00000000-0005-0000-0000-0000C38C0000}"/>
    <cellStyle name="Normal 3 6 4 4 2 3 2" xfId="36058" xr:uid="{00000000-0005-0000-0000-0000C48C0000}"/>
    <cellStyle name="Normal 3 6 4 4 2 4" xfId="36059" xr:uid="{00000000-0005-0000-0000-0000C58C0000}"/>
    <cellStyle name="Normal 3 6 4 4 3" xfId="36060" xr:uid="{00000000-0005-0000-0000-0000C68C0000}"/>
    <cellStyle name="Normal 3 6 4 4 3 2" xfId="36061" xr:uid="{00000000-0005-0000-0000-0000C78C0000}"/>
    <cellStyle name="Normal 3 6 4 4 3 2 2" xfId="36062" xr:uid="{00000000-0005-0000-0000-0000C88C0000}"/>
    <cellStyle name="Normal 3 6 4 4 3 3" xfId="36063" xr:uid="{00000000-0005-0000-0000-0000C98C0000}"/>
    <cellStyle name="Normal 3 6 4 4 4" xfId="36064" xr:uid="{00000000-0005-0000-0000-0000CA8C0000}"/>
    <cellStyle name="Normal 3 6 4 4 4 2" xfId="36065" xr:uid="{00000000-0005-0000-0000-0000CB8C0000}"/>
    <cellStyle name="Normal 3 6 4 4 5" xfId="36066" xr:uid="{00000000-0005-0000-0000-0000CC8C0000}"/>
    <cellStyle name="Normal 3 6 4 5" xfId="36067" xr:uid="{00000000-0005-0000-0000-0000CD8C0000}"/>
    <cellStyle name="Normal 3 6 4 5 2" xfId="36068" xr:uid="{00000000-0005-0000-0000-0000CE8C0000}"/>
    <cellStyle name="Normal 3 6 4 5 2 2" xfId="36069" xr:uid="{00000000-0005-0000-0000-0000CF8C0000}"/>
    <cellStyle name="Normal 3 6 4 5 2 2 2" xfId="36070" xr:uid="{00000000-0005-0000-0000-0000D08C0000}"/>
    <cellStyle name="Normal 3 6 4 5 2 3" xfId="36071" xr:uid="{00000000-0005-0000-0000-0000D18C0000}"/>
    <cellStyle name="Normal 3 6 4 5 3" xfId="36072" xr:uid="{00000000-0005-0000-0000-0000D28C0000}"/>
    <cellStyle name="Normal 3 6 4 5 3 2" xfId="36073" xr:uid="{00000000-0005-0000-0000-0000D38C0000}"/>
    <cellStyle name="Normal 3 6 4 5 4" xfId="36074" xr:uid="{00000000-0005-0000-0000-0000D48C0000}"/>
    <cellStyle name="Normal 3 6 4 6" xfId="36075" xr:uid="{00000000-0005-0000-0000-0000D58C0000}"/>
    <cellStyle name="Normal 3 6 4 6 2" xfId="36076" xr:uid="{00000000-0005-0000-0000-0000D68C0000}"/>
    <cellStyle name="Normal 3 6 4 6 2 2" xfId="36077" xr:uid="{00000000-0005-0000-0000-0000D78C0000}"/>
    <cellStyle name="Normal 3 6 4 6 2 2 2" xfId="36078" xr:uid="{00000000-0005-0000-0000-0000D88C0000}"/>
    <cellStyle name="Normal 3 6 4 6 2 3" xfId="36079" xr:uid="{00000000-0005-0000-0000-0000D98C0000}"/>
    <cellStyle name="Normal 3 6 4 6 3" xfId="36080" xr:uid="{00000000-0005-0000-0000-0000DA8C0000}"/>
    <cellStyle name="Normal 3 6 4 6 3 2" xfId="36081" xr:uid="{00000000-0005-0000-0000-0000DB8C0000}"/>
    <cellStyle name="Normal 3 6 4 6 4" xfId="36082" xr:uid="{00000000-0005-0000-0000-0000DC8C0000}"/>
    <cellStyle name="Normal 3 6 4 7" xfId="36083" xr:uid="{00000000-0005-0000-0000-0000DD8C0000}"/>
    <cellStyle name="Normal 3 6 4 7 2" xfId="36084" xr:uid="{00000000-0005-0000-0000-0000DE8C0000}"/>
    <cellStyle name="Normal 3 6 4 7 2 2" xfId="36085" xr:uid="{00000000-0005-0000-0000-0000DF8C0000}"/>
    <cellStyle name="Normal 3 6 4 7 3" xfId="36086" xr:uid="{00000000-0005-0000-0000-0000E08C0000}"/>
    <cellStyle name="Normal 3 6 4 8" xfId="36087" xr:uid="{00000000-0005-0000-0000-0000E18C0000}"/>
    <cellStyle name="Normal 3 6 4 8 2" xfId="36088" xr:uid="{00000000-0005-0000-0000-0000E28C0000}"/>
    <cellStyle name="Normal 3 6 4 9" xfId="36089" xr:uid="{00000000-0005-0000-0000-0000E38C0000}"/>
    <cellStyle name="Normal 3 6 4 9 2" xfId="36090" xr:uid="{00000000-0005-0000-0000-0000E48C0000}"/>
    <cellStyle name="Normal 3 6 5" xfId="36091" xr:uid="{00000000-0005-0000-0000-0000E58C0000}"/>
    <cellStyle name="Normal 3 6 5 10" xfId="36092" xr:uid="{00000000-0005-0000-0000-0000E68C0000}"/>
    <cellStyle name="Normal 3 6 5 2" xfId="36093" xr:uid="{00000000-0005-0000-0000-0000E78C0000}"/>
    <cellStyle name="Normal 3 6 5 2 2" xfId="36094" xr:uid="{00000000-0005-0000-0000-0000E88C0000}"/>
    <cellStyle name="Normal 3 6 5 2 2 2" xfId="36095" xr:uid="{00000000-0005-0000-0000-0000E98C0000}"/>
    <cellStyle name="Normal 3 6 5 2 2 2 2" xfId="36096" xr:uid="{00000000-0005-0000-0000-0000EA8C0000}"/>
    <cellStyle name="Normal 3 6 5 2 2 2 2 2" xfId="36097" xr:uid="{00000000-0005-0000-0000-0000EB8C0000}"/>
    <cellStyle name="Normal 3 6 5 2 2 2 2 2 2" xfId="36098" xr:uid="{00000000-0005-0000-0000-0000EC8C0000}"/>
    <cellStyle name="Normal 3 6 5 2 2 2 2 3" xfId="36099" xr:uid="{00000000-0005-0000-0000-0000ED8C0000}"/>
    <cellStyle name="Normal 3 6 5 2 2 2 3" xfId="36100" xr:uid="{00000000-0005-0000-0000-0000EE8C0000}"/>
    <cellStyle name="Normal 3 6 5 2 2 2 3 2" xfId="36101" xr:uid="{00000000-0005-0000-0000-0000EF8C0000}"/>
    <cellStyle name="Normal 3 6 5 2 2 2 4" xfId="36102" xr:uid="{00000000-0005-0000-0000-0000F08C0000}"/>
    <cellStyle name="Normal 3 6 5 2 2 3" xfId="36103" xr:uid="{00000000-0005-0000-0000-0000F18C0000}"/>
    <cellStyle name="Normal 3 6 5 2 2 3 2" xfId="36104" xr:uid="{00000000-0005-0000-0000-0000F28C0000}"/>
    <cellStyle name="Normal 3 6 5 2 2 3 2 2" xfId="36105" xr:uid="{00000000-0005-0000-0000-0000F38C0000}"/>
    <cellStyle name="Normal 3 6 5 2 2 3 3" xfId="36106" xr:uid="{00000000-0005-0000-0000-0000F48C0000}"/>
    <cellStyle name="Normal 3 6 5 2 2 4" xfId="36107" xr:uid="{00000000-0005-0000-0000-0000F58C0000}"/>
    <cellStyle name="Normal 3 6 5 2 2 4 2" xfId="36108" xr:uid="{00000000-0005-0000-0000-0000F68C0000}"/>
    <cellStyle name="Normal 3 6 5 2 2 5" xfId="36109" xr:uid="{00000000-0005-0000-0000-0000F78C0000}"/>
    <cellStyle name="Normal 3 6 5 2 3" xfId="36110" xr:uid="{00000000-0005-0000-0000-0000F88C0000}"/>
    <cellStyle name="Normal 3 6 5 2 3 2" xfId="36111" xr:uid="{00000000-0005-0000-0000-0000F98C0000}"/>
    <cellStyle name="Normal 3 6 5 2 3 2 2" xfId="36112" xr:uid="{00000000-0005-0000-0000-0000FA8C0000}"/>
    <cellStyle name="Normal 3 6 5 2 3 2 2 2" xfId="36113" xr:uid="{00000000-0005-0000-0000-0000FB8C0000}"/>
    <cellStyle name="Normal 3 6 5 2 3 2 3" xfId="36114" xr:uid="{00000000-0005-0000-0000-0000FC8C0000}"/>
    <cellStyle name="Normal 3 6 5 2 3 3" xfId="36115" xr:uid="{00000000-0005-0000-0000-0000FD8C0000}"/>
    <cellStyle name="Normal 3 6 5 2 3 3 2" xfId="36116" xr:uid="{00000000-0005-0000-0000-0000FE8C0000}"/>
    <cellStyle name="Normal 3 6 5 2 3 4" xfId="36117" xr:uid="{00000000-0005-0000-0000-0000FF8C0000}"/>
    <cellStyle name="Normal 3 6 5 2 4" xfId="36118" xr:uid="{00000000-0005-0000-0000-0000008D0000}"/>
    <cellStyle name="Normal 3 6 5 2 4 2" xfId="36119" xr:uid="{00000000-0005-0000-0000-0000018D0000}"/>
    <cellStyle name="Normal 3 6 5 2 4 2 2" xfId="36120" xr:uid="{00000000-0005-0000-0000-0000028D0000}"/>
    <cellStyle name="Normal 3 6 5 2 4 2 2 2" xfId="36121" xr:uid="{00000000-0005-0000-0000-0000038D0000}"/>
    <cellStyle name="Normal 3 6 5 2 4 2 3" xfId="36122" xr:uid="{00000000-0005-0000-0000-0000048D0000}"/>
    <cellStyle name="Normal 3 6 5 2 4 3" xfId="36123" xr:uid="{00000000-0005-0000-0000-0000058D0000}"/>
    <cellStyle name="Normal 3 6 5 2 4 3 2" xfId="36124" xr:uid="{00000000-0005-0000-0000-0000068D0000}"/>
    <cellStyle name="Normal 3 6 5 2 4 4" xfId="36125" xr:uid="{00000000-0005-0000-0000-0000078D0000}"/>
    <cellStyle name="Normal 3 6 5 2 5" xfId="36126" xr:uid="{00000000-0005-0000-0000-0000088D0000}"/>
    <cellStyle name="Normal 3 6 5 2 5 2" xfId="36127" xr:uid="{00000000-0005-0000-0000-0000098D0000}"/>
    <cellStyle name="Normal 3 6 5 2 5 2 2" xfId="36128" xr:uid="{00000000-0005-0000-0000-00000A8D0000}"/>
    <cellStyle name="Normal 3 6 5 2 5 3" xfId="36129" xr:uid="{00000000-0005-0000-0000-00000B8D0000}"/>
    <cellStyle name="Normal 3 6 5 2 6" xfId="36130" xr:uid="{00000000-0005-0000-0000-00000C8D0000}"/>
    <cellStyle name="Normal 3 6 5 2 6 2" xfId="36131" xr:uid="{00000000-0005-0000-0000-00000D8D0000}"/>
    <cellStyle name="Normal 3 6 5 2 7" xfId="36132" xr:uid="{00000000-0005-0000-0000-00000E8D0000}"/>
    <cellStyle name="Normal 3 6 5 2 7 2" xfId="36133" xr:uid="{00000000-0005-0000-0000-00000F8D0000}"/>
    <cellStyle name="Normal 3 6 5 2 8" xfId="36134" xr:uid="{00000000-0005-0000-0000-0000108D0000}"/>
    <cellStyle name="Normal 3 6 5 2 9" xfId="36135" xr:uid="{00000000-0005-0000-0000-0000118D0000}"/>
    <cellStyle name="Normal 3 6 5 3" xfId="36136" xr:uid="{00000000-0005-0000-0000-0000128D0000}"/>
    <cellStyle name="Normal 3 6 5 3 2" xfId="36137" xr:uid="{00000000-0005-0000-0000-0000138D0000}"/>
    <cellStyle name="Normal 3 6 5 3 2 2" xfId="36138" xr:uid="{00000000-0005-0000-0000-0000148D0000}"/>
    <cellStyle name="Normal 3 6 5 3 2 2 2" xfId="36139" xr:uid="{00000000-0005-0000-0000-0000158D0000}"/>
    <cellStyle name="Normal 3 6 5 3 2 2 2 2" xfId="36140" xr:uid="{00000000-0005-0000-0000-0000168D0000}"/>
    <cellStyle name="Normal 3 6 5 3 2 2 3" xfId="36141" xr:uid="{00000000-0005-0000-0000-0000178D0000}"/>
    <cellStyle name="Normal 3 6 5 3 2 3" xfId="36142" xr:uid="{00000000-0005-0000-0000-0000188D0000}"/>
    <cellStyle name="Normal 3 6 5 3 2 3 2" xfId="36143" xr:uid="{00000000-0005-0000-0000-0000198D0000}"/>
    <cellStyle name="Normal 3 6 5 3 2 4" xfId="36144" xr:uid="{00000000-0005-0000-0000-00001A8D0000}"/>
    <cellStyle name="Normal 3 6 5 3 3" xfId="36145" xr:uid="{00000000-0005-0000-0000-00001B8D0000}"/>
    <cellStyle name="Normal 3 6 5 3 3 2" xfId="36146" xr:uid="{00000000-0005-0000-0000-00001C8D0000}"/>
    <cellStyle name="Normal 3 6 5 3 3 2 2" xfId="36147" xr:uid="{00000000-0005-0000-0000-00001D8D0000}"/>
    <cellStyle name="Normal 3 6 5 3 3 3" xfId="36148" xr:uid="{00000000-0005-0000-0000-00001E8D0000}"/>
    <cellStyle name="Normal 3 6 5 3 4" xfId="36149" xr:uid="{00000000-0005-0000-0000-00001F8D0000}"/>
    <cellStyle name="Normal 3 6 5 3 4 2" xfId="36150" xr:uid="{00000000-0005-0000-0000-0000208D0000}"/>
    <cellStyle name="Normal 3 6 5 3 5" xfId="36151" xr:uid="{00000000-0005-0000-0000-0000218D0000}"/>
    <cellStyle name="Normal 3 6 5 4" xfId="36152" xr:uid="{00000000-0005-0000-0000-0000228D0000}"/>
    <cellStyle name="Normal 3 6 5 4 2" xfId="36153" xr:uid="{00000000-0005-0000-0000-0000238D0000}"/>
    <cellStyle name="Normal 3 6 5 4 2 2" xfId="36154" xr:uid="{00000000-0005-0000-0000-0000248D0000}"/>
    <cellStyle name="Normal 3 6 5 4 2 2 2" xfId="36155" xr:uid="{00000000-0005-0000-0000-0000258D0000}"/>
    <cellStyle name="Normal 3 6 5 4 2 3" xfId="36156" xr:uid="{00000000-0005-0000-0000-0000268D0000}"/>
    <cellStyle name="Normal 3 6 5 4 3" xfId="36157" xr:uid="{00000000-0005-0000-0000-0000278D0000}"/>
    <cellStyle name="Normal 3 6 5 4 3 2" xfId="36158" xr:uid="{00000000-0005-0000-0000-0000288D0000}"/>
    <cellStyle name="Normal 3 6 5 4 4" xfId="36159" xr:uid="{00000000-0005-0000-0000-0000298D0000}"/>
    <cellStyle name="Normal 3 6 5 5" xfId="36160" xr:uid="{00000000-0005-0000-0000-00002A8D0000}"/>
    <cellStyle name="Normal 3 6 5 5 2" xfId="36161" xr:uid="{00000000-0005-0000-0000-00002B8D0000}"/>
    <cellStyle name="Normal 3 6 5 5 2 2" xfId="36162" xr:uid="{00000000-0005-0000-0000-00002C8D0000}"/>
    <cellStyle name="Normal 3 6 5 5 2 2 2" xfId="36163" xr:uid="{00000000-0005-0000-0000-00002D8D0000}"/>
    <cellStyle name="Normal 3 6 5 5 2 3" xfId="36164" xr:uid="{00000000-0005-0000-0000-00002E8D0000}"/>
    <cellStyle name="Normal 3 6 5 5 3" xfId="36165" xr:uid="{00000000-0005-0000-0000-00002F8D0000}"/>
    <cellStyle name="Normal 3 6 5 5 3 2" xfId="36166" xr:uid="{00000000-0005-0000-0000-0000308D0000}"/>
    <cellStyle name="Normal 3 6 5 5 4" xfId="36167" xr:uid="{00000000-0005-0000-0000-0000318D0000}"/>
    <cellStyle name="Normal 3 6 5 6" xfId="36168" xr:uid="{00000000-0005-0000-0000-0000328D0000}"/>
    <cellStyle name="Normal 3 6 5 6 2" xfId="36169" xr:uid="{00000000-0005-0000-0000-0000338D0000}"/>
    <cellStyle name="Normal 3 6 5 6 2 2" xfId="36170" xr:uid="{00000000-0005-0000-0000-0000348D0000}"/>
    <cellStyle name="Normal 3 6 5 6 3" xfId="36171" xr:uid="{00000000-0005-0000-0000-0000358D0000}"/>
    <cellStyle name="Normal 3 6 5 7" xfId="36172" xr:uid="{00000000-0005-0000-0000-0000368D0000}"/>
    <cellStyle name="Normal 3 6 5 7 2" xfId="36173" xr:uid="{00000000-0005-0000-0000-0000378D0000}"/>
    <cellStyle name="Normal 3 6 5 8" xfId="36174" xr:uid="{00000000-0005-0000-0000-0000388D0000}"/>
    <cellStyle name="Normal 3 6 5 8 2" xfId="36175" xr:uid="{00000000-0005-0000-0000-0000398D0000}"/>
    <cellStyle name="Normal 3 6 5 9" xfId="36176" xr:uid="{00000000-0005-0000-0000-00003A8D0000}"/>
    <cellStyle name="Normal 3 6 6" xfId="36177" xr:uid="{00000000-0005-0000-0000-00003B8D0000}"/>
    <cellStyle name="Normal 3 6 6 2" xfId="36178" xr:uid="{00000000-0005-0000-0000-00003C8D0000}"/>
    <cellStyle name="Normal 3 6 6 2 2" xfId="36179" xr:uid="{00000000-0005-0000-0000-00003D8D0000}"/>
    <cellStyle name="Normal 3 6 6 2 2 2" xfId="36180" xr:uid="{00000000-0005-0000-0000-00003E8D0000}"/>
    <cellStyle name="Normal 3 6 6 2 2 2 2" xfId="36181" xr:uid="{00000000-0005-0000-0000-00003F8D0000}"/>
    <cellStyle name="Normal 3 6 6 2 2 2 2 2" xfId="36182" xr:uid="{00000000-0005-0000-0000-0000408D0000}"/>
    <cellStyle name="Normal 3 6 6 2 2 2 3" xfId="36183" xr:uid="{00000000-0005-0000-0000-0000418D0000}"/>
    <cellStyle name="Normal 3 6 6 2 2 3" xfId="36184" xr:uid="{00000000-0005-0000-0000-0000428D0000}"/>
    <cellStyle name="Normal 3 6 6 2 2 3 2" xfId="36185" xr:uid="{00000000-0005-0000-0000-0000438D0000}"/>
    <cellStyle name="Normal 3 6 6 2 2 4" xfId="36186" xr:uid="{00000000-0005-0000-0000-0000448D0000}"/>
    <cellStyle name="Normal 3 6 6 2 3" xfId="36187" xr:uid="{00000000-0005-0000-0000-0000458D0000}"/>
    <cellStyle name="Normal 3 6 6 2 3 2" xfId="36188" xr:uid="{00000000-0005-0000-0000-0000468D0000}"/>
    <cellStyle name="Normal 3 6 6 2 3 2 2" xfId="36189" xr:uid="{00000000-0005-0000-0000-0000478D0000}"/>
    <cellStyle name="Normal 3 6 6 2 3 3" xfId="36190" xr:uid="{00000000-0005-0000-0000-0000488D0000}"/>
    <cellStyle name="Normal 3 6 6 2 4" xfId="36191" xr:uid="{00000000-0005-0000-0000-0000498D0000}"/>
    <cellStyle name="Normal 3 6 6 2 4 2" xfId="36192" xr:uid="{00000000-0005-0000-0000-00004A8D0000}"/>
    <cellStyle name="Normal 3 6 6 2 5" xfId="36193" xr:uid="{00000000-0005-0000-0000-00004B8D0000}"/>
    <cellStyle name="Normal 3 6 6 3" xfId="36194" xr:uid="{00000000-0005-0000-0000-00004C8D0000}"/>
    <cellStyle name="Normal 3 6 6 3 2" xfId="36195" xr:uid="{00000000-0005-0000-0000-00004D8D0000}"/>
    <cellStyle name="Normal 3 6 6 3 2 2" xfId="36196" xr:uid="{00000000-0005-0000-0000-00004E8D0000}"/>
    <cellStyle name="Normal 3 6 6 3 2 2 2" xfId="36197" xr:uid="{00000000-0005-0000-0000-00004F8D0000}"/>
    <cellStyle name="Normal 3 6 6 3 2 3" xfId="36198" xr:uid="{00000000-0005-0000-0000-0000508D0000}"/>
    <cellStyle name="Normal 3 6 6 3 3" xfId="36199" xr:uid="{00000000-0005-0000-0000-0000518D0000}"/>
    <cellStyle name="Normal 3 6 6 3 3 2" xfId="36200" xr:uid="{00000000-0005-0000-0000-0000528D0000}"/>
    <cellStyle name="Normal 3 6 6 3 4" xfId="36201" xr:uid="{00000000-0005-0000-0000-0000538D0000}"/>
    <cellStyle name="Normal 3 6 6 4" xfId="36202" xr:uid="{00000000-0005-0000-0000-0000548D0000}"/>
    <cellStyle name="Normal 3 6 6 4 2" xfId="36203" xr:uid="{00000000-0005-0000-0000-0000558D0000}"/>
    <cellStyle name="Normal 3 6 6 4 2 2" xfId="36204" xr:uid="{00000000-0005-0000-0000-0000568D0000}"/>
    <cellStyle name="Normal 3 6 6 4 2 2 2" xfId="36205" xr:uid="{00000000-0005-0000-0000-0000578D0000}"/>
    <cellStyle name="Normal 3 6 6 4 2 3" xfId="36206" xr:uid="{00000000-0005-0000-0000-0000588D0000}"/>
    <cellStyle name="Normal 3 6 6 4 3" xfId="36207" xr:uid="{00000000-0005-0000-0000-0000598D0000}"/>
    <cellStyle name="Normal 3 6 6 4 3 2" xfId="36208" xr:uid="{00000000-0005-0000-0000-00005A8D0000}"/>
    <cellStyle name="Normal 3 6 6 4 4" xfId="36209" xr:uid="{00000000-0005-0000-0000-00005B8D0000}"/>
    <cellStyle name="Normal 3 6 6 5" xfId="36210" xr:uid="{00000000-0005-0000-0000-00005C8D0000}"/>
    <cellStyle name="Normal 3 6 6 5 2" xfId="36211" xr:uid="{00000000-0005-0000-0000-00005D8D0000}"/>
    <cellStyle name="Normal 3 6 6 5 2 2" xfId="36212" xr:uid="{00000000-0005-0000-0000-00005E8D0000}"/>
    <cellStyle name="Normal 3 6 6 5 3" xfId="36213" xr:uid="{00000000-0005-0000-0000-00005F8D0000}"/>
    <cellStyle name="Normal 3 6 6 6" xfId="36214" xr:uid="{00000000-0005-0000-0000-0000608D0000}"/>
    <cellStyle name="Normal 3 6 6 6 2" xfId="36215" xr:uid="{00000000-0005-0000-0000-0000618D0000}"/>
    <cellStyle name="Normal 3 6 6 7" xfId="36216" xr:uid="{00000000-0005-0000-0000-0000628D0000}"/>
    <cellStyle name="Normal 3 6 6 7 2" xfId="36217" xr:uid="{00000000-0005-0000-0000-0000638D0000}"/>
    <cellStyle name="Normal 3 6 6 8" xfId="36218" xr:uid="{00000000-0005-0000-0000-0000648D0000}"/>
    <cellStyle name="Normal 3 6 6 9" xfId="36219" xr:uid="{00000000-0005-0000-0000-0000658D0000}"/>
    <cellStyle name="Normal 3 6 7" xfId="36220" xr:uid="{00000000-0005-0000-0000-0000668D0000}"/>
    <cellStyle name="Normal 3 6 7 2" xfId="36221" xr:uid="{00000000-0005-0000-0000-0000678D0000}"/>
    <cellStyle name="Normal 3 6 7 2 2" xfId="36222" xr:uid="{00000000-0005-0000-0000-0000688D0000}"/>
    <cellStyle name="Normal 3 6 7 2 2 2" xfId="36223" xr:uid="{00000000-0005-0000-0000-0000698D0000}"/>
    <cellStyle name="Normal 3 6 7 2 2 2 2" xfId="36224" xr:uid="{00000000-0005-0000-0000-00006A8D0000}"/>
    <cellStyle name="Normal 3 6 7 2 2 2 2 2" xfId="36225" xr:uid="{00000000-0005-0000-0000-00006B8D0000}"/>
    <cellStyle name="Normal 3 6 7 2 2 2 3" xfId="36226" xr:uid="{00000000-0005-0000-0000-00006C8D0000}"/>
    <cellStyle name="Normal 3 6 7 2 2 3" xfId="36227" xr:uid="{00000000-0005-0000-0000-00006D8D0000}"/>
    <cellStyle name="Normal 3 6 7 2 2 3 2" xfId="36228" xr:uid="{00000000-0005-0000-0000-00006E8D0000}"/>
    <cellStyle name="Normal 3 6 7 2 2 4" xfId="36229" xr:uid="{00000000-0005-0000-0000-00006F8D0000}"/>
    <cellStyle name="Normal 3 6 7 2 3" xfId="36230" xr:uid="{00000000-0005-0000-0000-0000708D0000}"/>
    <cellStyle name="Normal 3 6 7 2 3 2" xfId="36231" xr:uid="{00000000-0005-0000-0000-0000718D0000}"/>
    <cellStyle name="Normal 3 6 7 2 3 2 2" xfId="36232" xr:uid="{00000000-0005-0000-0000-0000728D0000}"/>
    <cellStyle name="Normal 3 6 7 2 3 3" xfId="36233" xr:uid="{00000000-0005-0000-0000-0000738D0000}"/>
    <cellStyle name="Normal 3 6 7 2 4" xfId="36234" xr:uid="{00000000-0005-0000-0000-0000748D0000}"/>
    <cellStyle name="Normal 3 6 7 2 4 2" xfId="36235" xr:uid="{00000000-0005-0000-0000-0000758D0000}"/>
    <cellStyle name="Normal 3 6 7 2 5" xfId="36236" xr:uid="{00000000-0005-0000-0000-0000768D0000}"/>
    <cellStyle name="Normal 3 6 7 3" xfId="36237" xr:uid="{00000000-0005-0000-0000-0000778D0000}"/>
    <cellStyle name="Normal 3 6 7 3 2" xfId="36238" xr:uid="{00000000-0005-0000-0000-0000788D0000}"/>
    <cellStyle name="Normal 3 6 7 3 2 2" xfId="36239" xr:uid="{00000000-0005-0000-0000-0000798D0000}"/>
    <cellStyle name="Normal 3 6 7 3 2 2 2" xfId="36240" xr:uid="{00000000-0005-0000-0000-00007A8D0000}"/>
    <cellStyle name="Normal 3 6 7 3 2 3" xfId="36241" xr:uid="{00000000-0005-0000-0000-00007B8D0000}"/>
    <cellStyle name="Normal 3 6 7 3 3" xfId="36242" xr:uid="{00000000-0005-0000-0000-00007C8D0000}"/>
    <cellStyle name="Normal 3 6 7 3 3 2" xfId="36243" xr:uid="{00000000-0005-0000-0000-00007D8D0000}"/>
    <cellStyle name="Normal 3 6 7 3 4" xfId="36244" xr:uid="{00000000-0005-0000-0000-00007E8D0000}"/>
    <cellStyle name="Normal 3 6 7 4" xfId="36245" xr:uid="{00000000-0005-0000-0000-00007F8D0000}"/>
    <cellStyle name="Normal 3 6 7 4 2" xfId="36246" xr:uid="{00000000-0005-0000-0000-0000808D0000}"/>
    <cellStyle name="Normal 3 6 7 4 2 2" xfId="36247" xr:uid="{00000000-0005-0000-0000-0000818D0000}"/>
    <cellStyle name="Normal 3 6 7 4 3" xfId="36248" xr:uid="{00000000-0005-0000-0000-0000828D0000}"/>
    <cellStyle name="Normal 3 6 7 5" xfId="36249" xr:uid="{00000000-0005-0000-0000-0000838D0000}"/>
    <cellStyle name="Normal 3 6 7 5 2" xfId="36250" xr:uid="{00000000-0005-0000-0000-0000848D0000}"/>
    <cellStyle name="Normal 3 6 7 6" xfId="36251" xr:uid="{00000000-0005-0000-0000-0000858D0000}"/>
    <cellStyle name="Normal 3 6 8" xfId="36252" xr:uid="{00000000-0005-0000-0000-0000868D0000}"/>
    <cellStyle name="Normal 3 6 8 2" xfId="36253" xr:uid="{00000000-0005-0000-0000-0000878D0000}"/>
    <cellStyle name="Normal 3 6 8 2 2" xfId="36254" xr:uid="{00000000-0005-0000-0000-0000888D0000}"/>
    <cellStyle name="Normal 3 6 8 2 2 2" xfId="36255" xr:uid="{00000000-0005-0000-0000-0000898D0000}"/>
    <cellStyle name="Normal 3 6 8 2 2 2 2" xfId="36256" xr:uid="{00000000-0005-0000-0000-00008A8D0000}"/>
    <cellStyle name="Normal 3 6 8 2 2 2 2 2" xfId="36257" xr:uid="{00000000-0005-0000-0000-00008B8D0000}"/>
    <cellStyle name="Normal 3 6 8 2 2 2 3" xfId="36258" xr:uid="{00000000-0005-0000-0000-00008C8D0000}"/>
    <cellStyle name="Normal 3 6 8 2 2 3" xfId="36259" xr:uid="{00000000-0005-0000-0000-00008D8D0000}"/>
    <cellStyle name="Normal 3 6 8 2 2 3 2" xfId="36260" xr:uid="{00000000-0005-0000-0000-00008E8D0000}"/>
    <cellStyle name="Normal 3 6 8 2 2 4" xfId="36261" xr:uid="{00000000-0005-0000-0000-00008F8D0000}"/>
    <cellStyle name="Normal 3 6 8 2 3" xfId="36262" xr:uid="{00000000-0005-0000-0000-0000908D0000}"/>
    <cellStyle name="Normal 3 6 8 2 3 2" xfId="36263" xr:uid="{00000000-0005-0000-0000-0000918D0000}"/>
    <cellStyle name="Normal 3 6 8 2 3 2 2" xfId="36264" xr:uid="{00000000-0005-0000-0000-0000928D0000}"/>
    <cellStyle name="Normal 3 6 8 2 3 3" xfId="36265" xr:uid="{00000000-0005-0000-0000-0000938D0000}"/>
    <cellStyle name="Normal 3 6 8 2 4" xfId="36266" xr:uid="{00000000-0005-0000-0000-0000948D0000}"/>
    <cellStyle name="Normal 3 6 8 2 4 2" xfId="36267" xr:uid="{00000000-0005-0000-0000-0000958D0000}"/>
    <cellStyle name="Normal 3 6 8 2 5" xfId="36268" xr:uid="{00000000-0005-0000-0000-0000968D0000}"/>
    <cellStyle name="Normal 3 6 8 3" xfId="36269" xr:uid="{00000000-0005-0000-0000-0000978D0000}"/>
    <cellStyle name="Normal 3 6 8 3 2" xfId="36270" xr:uid="{00000000-0005-0000-0000-0000988D0000}"/>
    <cellStyle name="Normal 3 6 8 3 2 2" xfId="36271" xr:uid="{00000000-0005-0000-0000-0000998D0000}"/>
    <cellStyle name="Normal 3 6 8 3 2 2 2" xfId="36272" xr:uid="{00000000-0005-0000-0000-00009A8D0000}"/>
    <cellStyle name="Normal 3 6 8 3 2 3" xfId="36273" xr:uid="{00000000-0005-0000-0000-00009B8D0000}"/>
    <cellStyle name="Normal 3 6 8 3 3" xfId="36274" xr:uid="{00000000-0005-0000-0000-00009C8D0000}"/>
    <cellStyle name="Normal 3 6 8 3 3 2" xfId="36275" xr:uid="{00000000-0005-0000-0000-00009D8D0000}"/>
    <cellStyle name="Normal 3 6 8 3 4" xfId="36276" xr:uid="{00000000-0005-0000-0000-00009E8D0000}"/>
    <cellStyle name="Normal 3 6 8 4" xfId="36277" xr:uid="{00000000-0005-0000-0000-00009F8D0000}"/>
    <cellStyle name="Normal 3 6 8 4 2" xfId="36278" xr:uid="{00000000-0005-0000-0000-0000A08D0000}"/>
    <cellStyle name="Normal 3 6 8 4 2 2" xfId="36279" xr:uid="{00000000-0005-0000-0000-0000A18D0000}"/>
    <cellStyle name="Normal 3 6 8 4 3" xfId="36280" xr:uid="{00000000-0005-0000-0000-0000A28D0000}"/>
    <cellStyle name="Normal 3 6 8 5" xfId="36281" xr:uid="{00000000-0005-0000-0000-0000A38D0000}"/>
    <cellStyle name="Normal 3 6 8 5 2" xfId="36282" xr:uid="{00000000-0005-0000-0000-0000A48D0000}"/>
    <cellStyle name="Normal 3 6 8 6" xfId="36283" xr:uid="{00000000-0005-0000-0000-0000A58D0000}"/>
    <cellStyle name="Normal 3 6 9" xfId="36284" xr:uid="{00000000-0005-0000-0000-0000A68D0000}"/>
    <cellStyle name="Normal 3 6 9 2" xfId="36285" xr:uid="{00000000-0005-0000-0000-0000A78D0000}"/>
    <cellStyle name="Normal 3 6 9 2 2" xfId="36286" xr:uid="{00000000-0005-0000-0000-0000A88D0000}"/>
    <cellStyle name="Normal 3 6 9 2 2 2" xfId="36287" xr:uid="{00000000-0005-0000-0000-0000A98D0000}"/>
    <cellStyle name="Normal 3 6 9 2 2 2 2" xfId="36288" xr:uid="{00000000-0005-0000-0000-0000AA8D0000}"/>
    <cellStyle name="Normal 3 6 9 2 2 3" xfId="36289" xr:uid="{00000000-0005-0000-0000-0000AB8D0000}"/>
    <cellStyle name="Normal 3 6 9 2 3" xfId="36290" xr:uid="{00000000-0005-0000-0000-0000AC8D0000}"/>
    <cellStyle name="Normal 3 6 9 2 3 2" xfId="36291" xr:uid="{00000000-0005-0000-0000-0000AD8D0000}"/>
    <cellStyle name="Normal 3 6 9 2 4" xfId="36292" xr:uid="{00000000-0005-0000-0000-0000AE8D0000}"/>
    <cellStyle name="Normal 3 6 9 3" xfId="36293" xr:uid="{00000000-0005-0000-0000-0000AF8D0000}"/>
    <cellStyle name="Normal 3 6 9 3 2" xfId="36294" xr:uid="{00000000-0005-0000-0000-0000B08D0000}"/>
    <cellStyle name="Normal 3 6 9 3 2 2" xfId="36295" xr:uid="{00000000-0005-0000-0000-0000B18D0000}"/>
    <cellStyle name="Normal 3 6 9 3 3" xfId="36296" xr:uid="{00000000-0005-0000-0000-0000B28D0000}"/>
    <cellStyle name="Normal 3 6 9 4" xfId="36297" xr:uid="{00000000-0005-0000-0000-0000B38D0000}"/>
    <cellStyle name="Normal 3 6 9 4 2" xfId="36298" xr:uid="{00000000-0005-0000-0000-0000B48D0000}"/>
    <cellStyle name="Normal 3 6 9 5" xfId="36299" xr:uid="{00000000-0005-0000-0000-0000B58D0000}"/>
    <cellStyle name="Normal 3 6_T-straight with PEDs adjustor" xfId="36300" xr:uid="{00000000-0005-0000-0000-0000B68D0000}"/>
    <cellStyle name="Normal 3 7" xfId="36301" xr:uid="{00000000-0005-0000-0000-0000B78D0000}"/>
    <cellStyle name="Normal 3 7 10" xfId="36302" xr:uid="{00000000-0005-0000-0000-0000B88D0000}"/>
    <cellStyle name="Normal 3 7 11" xfId="36303" xr:uid="{00000000-0005-0000-0000-0000B98D0000}"/>
    <cellStyle name="Normal 3 7 2" xfId="36304" xr:uid="{00000000-0005-0000-0000-0000BA8D0000}"/>
    <cellStyle name="Normal 3 7 2 10" xfId="36305" xr:uid="{00000000-0005-0000-0000-0000BB8D0000}"/>
    <cellStyle name="Normal 3 7 2 2" xfId="36306" xr:uid="{00000000-0005-0000-0000-0000BC8D0000}"/>
    <cellStyle name="Normal 3 7 2 2 2" xfId="36307" xr:uid="{00000000-0005-0000-0000-0000BD8D0000}"/>
    <cellStyle name="Normal 3 7 2 2 2 2" xfId="36308" xr:uid="{00000000-0005-0000-0000-0000BE8D0000}"/>
    <cellStyle name="Normal 3 7 2 2 2 2 2" xfId="36309" xr:uid="{00000000-0005-0000-0000-0000BF8D0000}"/>
    <cellStyle name="Normal 3 7 2 2 2 2 2 2" xfId="36310" xr:uid="{00000000-0005-0000-0000-0000C08D0000}"/>
    <cellStyle name="Normal 3 7 2 2 2 2 2 2 2" xfId="36311" xr:uid="{00000000-0005-0000-0000-0000C18D0000}"/>
    <cellStyle name="Normal 3 7 2 2 2 2 2 3" xfId="36312" xr:uid="{00000000-0005-0000-0000-0000C28D0000}"/>
    <cellStyle name="Normal 3 7 2 2 2 2 3" xfId="36313" xr:uid="{00000000-0005-0000-0000-0000C38D0000}"/>
    <cellStyle name="Normal 3 7 2 2 2 2 3 2" xfId="36314" xr:uid="{00000000-0005-0000-0000-0000C48D0000}"/>
    <cellStyle name="Normal 3 7 2 2 2 2 4" xfId="36315" xr:uid="{00000000-0005-0000-0000-0000C58D0000}"/>
    <cellStyle name="Normal 3 7 2 2 2 3" xfId="36316" xr:uid="{00000000-0005-0000-0000-0000C68D0000}"/>
    <cellStyle name="Normal 3 7 2 2 2 3 2" xfId="36317" xr:uid="{00000000-0005-0000-0000-0000C78D0000}"/>
    <cellStyle name="Normal 3 7 2 2 2 3 2 2" xfId="36318" xr:uid="{00000000-0005-0000-0000-0000C88D0000}"/>
    <cellStyle name="Normal 3 7 2 2 2 3 3" xfId="36319" xr:uid="{00000000-0005-0000-0000-0000C98D0000}"/>
    <cellStyle name="Normal 3 7 2 2 2 4" xfId="36320" xr:uid="{00000000-0005-0000-0000-0000CA8D0000}"/>
    <cellStyle name="Normal 3 7 2 2 2 4 2" xfId="36321" xr:uid="{00000000-0005-0000-0000-0000CB8D0000}"/>
    <cellStyle name="Normal 3 7 2 2 2 5" xfId="36322" xr:uid="{00000000-0005-0000-0000-0000CC8D0000}"/>
    <cellStyle name="Normal 3 7 2 2 2 6" xfId="36323" xr:uid="{00000000-0005-0000-0000-0000CD8D0000}"/>
    <cellStyle name="Normal 3 7 2 2 3" xfId="36324" xr:uid="{00000000-0005-0000-0000-0000CE8D0000}"/>
    <cellStyle name="Normal 3 7 2 2 3 2" xfId="36325" xr:uid="{00000000-0005-0000-0000-0000CF8D0000}"/>
    <cellStyle name="Normal 3 7 2 2 3 2 2" xfId="36326" xr:uid="{00000000-0005-0000-0000-0000D08D0000}"/>
    <cellStyle name="Normal 3 7 2 2 3 2 2 2" xfId="36327" xr:uid="{00000000-0005-0000-0000-0000D18D0000}"/>
    <cellStyle name="Normal 3 7 2 2 3 2 3" xfId="36328" xr:uid="{00000000-0005-0000-0000-0000D28D0000}"/>
    <cellStyle name="Normal 3 7 2 2 3 3" xfId="36329" xr:uid="{00000000-0005-0000-0000-0000D38D0000}"/>
    <cellStyle name="Normal 3 7 2 2 3 3 2" xfId="36330" xr:uid="{00000000-0005-0000-0000-0000D48D0000}"/>
    <cellStyle name="Normal 3 7 2 2 3 4" xfId="36331" xr:uid="{00000000-0005-0000-0000-0000D58D0000}"/>
    <cellStyle name="Normal 3 7 2 2 4" xfId="36332" xr:uid="{00000000-0005-0000-0000-0000D68D0000}"/>
    <cellStyle name="Normal 3 7 2 2 4 2" xfId="36333" xr:uid="{00000000-0005-0000-0000-0000D78D0000}"/>
    <cellStyle name="Normal 3 7 2 2 4 2 2" xfId="36334" xr:uid="{00000000-0005-0000-0000-0000D88D0000}"/>
    <cellStyle name="Normal 3 7 2 2 4 2 2 2" xfId="36335" xr:uid="{00000000-0005-0000-0000-0000D98D0000}"/>
    <cellStyle name="Normal 3 7 2 2 4 2 3" xfId="36336" xr:uid="{00000000-0005-0000-0000-0000DA8D0000}"/>
    <cellStyle name="Normal 3 7 2 2 4 3" xfId="36337" xr:uid="{00000000-0005-0000-0000-0000DB8D0000}"/>
    <cellStyle name="Normal 3 7 2 2 4 3 2" xfId="36338" xr:uid="{00000000-0005-0000-0000-0000DC8D0000}"/>
    <cellStyle name="Normal 3 7 2 2 4 4" xfId="36339" xr:uid="{00000000-0005-0000-0000-0000DD8D0000}"/>
    <cellStyle name="Normal 3 7 2 2 5" xfId="36340" xr:uid="{00000000-0005-0000-0000-0000DE8D0000}"/>
    <cellStyle name="Normal 3 7 2 2 5 2" xfId="36341" xr:uid="{00000000-0005-0000-0000-0000DF8D0000}"/>
    <cellStyle name="Normal 3 7 2 2 5 2 2" xfId="36342" xr:uid="{00000000-0005-0000-0000-0000E08D0000}"/>
    <cellStyle name="Normal 3 7 2 2 5 3" xfId="36343" xr:uid="{00000000-0005-0000-0000-0000E18D0000}"/>
    <cellStyle name="Normal 3 7 2 2 6" xfId="36344" xr:uid="{00000000-0005-0000-0000-0000E28D0000}"/>
    <cellStyle name="Normal 3 7 2 2 6 2" xfId="36345" xr:uid="{00000000-0005-0000-0000-0000E38D0000}"/>
    <cellStyle name="Normal 3 7 2 2 7" xfId="36346" xr:uid="{00000000-0005-0000-0000-0000E48D0000}"/>
    <cellStyle name="Normal 3 7 2 2 7 2" xfId="36347" xr:uid="{00000000-0005-0000-0000-0000E58D0000}"/>
    <cellStyle name="Normal 3 7 2 2 8" xfId="36348" xr:uid="{00000000-0005-0000-0000-0000E68D0000}"/>
    <cellStyle name="Normal 3 7 2 2 9" xfId="36349" xr:uid="{00000000-0005-0000-0000-0000E78D0000}"/>
    <cellStyle name="Normal 3 7 2 3" xfId="36350" xr:uid="{00000000-0005-0000-0000-0000E88D0000}"/>
    <cellStyle name="Normal 3 7 2 3 2" xfId="36351" xr:uid="{00000000-0005-0000-0000-0000E98D0000}"/>
    <cellStyle name="Normal 3 7 2 3 2 2" xfId="36352" xr:uid="{00000000-0005-0000-0000-0000EA8D0000}"/>
    <cellStyle name="Normal 3 7 2 3 2 2 2" xfId="36353" xr:uid="{00000000-0005-0000-0000-0000EB8D0000}"/>
    <cellStyle name="Normal 3 7 2 3 2 2 2 2" xfId="36354" xr:uid="{00000000-0005-0000-0000-0000EC8D0000}"/>
    <cellStyle name="Normal 3 7 2 3 2 2 3" xfId="36355" xr:uid="{00000000-0005-0000-0000-0000ED8D0000}"/>
    <cellStyle name="Normal 3 7 2 3 2 3" xfId="36356" xr:uid="{00000000-0005-0000-0000-0000EE8D0000}"/>
    <cellStyle name="Normal 3 7 2 3 2 3 2" xfId="36357" xr:uid="{00000000-0005-0000-0000-0000EF8D0000}"/>
    <cellStyle name="Normal 3 7 2 3 2 4" xfId="36358" xr:uid="{00000000-0005-0000-0000-0000F08D0000}"/>
    <cellStyle name="Normal 3 7 2 3 2 5" xfId="36359" xr:uid="{00000000-0005-0000-0000-0000F18D0000}"/>
    <cellStyle name="Normal 3 7 2 3 3" xfId="36360" xr:uid="{00000000-0005-0000-0000-0000F28D0000}"/>
    <cellStyle name="Normal 3 7 2 3 3 2" xfId="36361" xr:uid="{00000000-0005-0000-0000-0000F38D0000}"/>
    <cellStyle name="Normal 3 7 2 3 3 2 2" xfId="36362" xr:uid="{00000000-0005-0000-0000-0000F48D0000}"/>
    <cellStyle name="Normal 3 7 2 3 3 3" xfId="36363" xr:uid="{00000000-0005-0000-0000-0000F58D0000}"/>
    <cellStyle name="Normal 3 7 2 3 4" xfId="36364" xr:uid="{00000000-0005-0000-0000-0000F68D0000}"/>
    <cellStyle name="Normal 3 7 2 3 4 2" xfId="36365" xr:uid="{00000000-0005-0000-0000-0000F78D0000}"/>
    <cellStyle name="Normal 3 7 2 3 5" xfId="36366" xr:uid="{00000000-0005-0000-0000-0000F88D0000}"/>
    <cellStyle name="Normal 3 7 2 3 6" xfId="36367" xr:uid="{00000000-0005-0000-0000-0000F98D0000}"/>
    <cellStyle name="Normal 3 7 2 4" xfId="36368" xr:uid="{00000000-0005-0000-0000-0000FA8D0000}"/>
    <cellStyle name="Normal 3 7 2 4 2" xfId="36369" xr:uid="{00000000-0005-0000-0000-0000FB8D0000}"/>
    <cellStyle name="Normal 3 7 2 4 2 2" xfId="36370" xr:uid="{00000000-0005-0000-0000-0000FC8D0000}"/>
    <cellStyle name="Normal 3 7 2 4 2 2 2" xfId="36371" xr:uid="{00000000-0005-0000-0000-0000FD8D0000}"/>
    <cellStyle name="Normal 3 7 2 4 2 3" xfId="36372" xr:uid="{00000000-0005-0000-0000-0000FE8D0000}"/>
    <cellStyle name="Normal 3 7 2 4 3" xfId="36373" xr:uid="{00000000-0005-0000-0000-0000FF8D0000}"/>
    <cellStyle name="Normal 3 7 2 4 3 2" xfId="36374" xr:uid="{00000000-0005-0000-0000-0000008E0000}"/>
    <cellStyle name="Normal 3 7 2 4 4" xfId="36375" xr:uid="{00000000-0005-0000-0000-0000018E0000}"/>
    <cellStyle name="Normal 3 7 2 4 5" xfId="36376" xr:uid="{00000000-0005-0000-0000-0000028E0000}"/>
    <cellStyle name="Normal 3 7 2 5" xfId="36377" xr:uid="{00000000-0005-0000-0000-0000038E0000}"/>
    <cellStyle name="Normal 3 7 2 5 2" xfId="36378" xr:uid="{00000000-0005-0000-0000-0000048E0000}"/>
    <cellStyle name="Normal 3 7 2 5 2 2" xfId="36379" xr:uid="{00000000-0005-0000-0000-0000058E0000}"/>
    <cellStyle name="Normal 3 7 2 5 2 2 2" xfId="36380" xr:uid="{00000000-0005-0000-0000-0000068E0000}"/>
    <cellStyle name="Normal 3 7 2 5 2 3" xfId="36381" xr:uid="{00000000-0005-0000-0000-0000078E0000}"/>
    <cellStyle name="Normal 3 7 2 5 3" xfId="36382" xr:uid="{00000000-0005-0000-0000-0000088E0000}"/>
    <cellStyle name="Normal 3 7 2 5 3 2" xfId="36383" xr:uid="{00000000-0005-0000-0000-0000098E0000}"/>
    <cellStyle name="Normal 3 7 2 5 4" xfId="36384" xr:uid="{00000000-0005-0000-0000-00000A8E0000}"/>
    <cellStyle name="Normal 3 7 2 6" xfId="36385" xr:uid="{00000000-0005-0000-0000-00000B8E0000}"/>
    <cellStyle name="Normal 3 7 2 6 2" xfId="36386" xr:uid="{00000000-0005-0000-0000-00000C8E0000}"/>
    <cellStyle name="Normal 3 7 2 6 2 2" xfId="36387" xr:uid="{00000000-0005-0000-0000-00000D8E0000}"/>
    <cellStyle name="Normal 3 7 2 6 3" xfId="36388" xr:uid="{00000000-0005-0000-0000-00000E8E0000}"/>
    <cellStyle name="Normal 3 7 2 7" xfId="36389" xr:uid="{00000000-0005-0000-0000-00000F8E0000}"/>
    <cellStyle name="Normal 3 7 2 7 2" xfId="36390" xr:uid="{00000000-0005-0000-0000-0000108E0000}"/>
    <cellStyle name="Normal 3 7 2 8" xfId="36391" xr:uid="{00000000-0005-0000-0000-0000118E0000}"/>
    <cellStyle name="Normal 3 7 2 8 2" xfId="36392" xr:uid="{00000000-0005-0000-0000-0000128E0000}"/>
    <cellStyle name="Normal 3 7 2 9" xfId="36393" xr:uid="{00000000-0005-0000-0000-0000138E0000}"/>
    <cellStyle name="Normal 3 7 2_T-straight with PEDs adjustor" xfId="36394" xr:uid="{00000000-0005-0000-0000-0000148E0000}"/>
    <cellStyle name="Normal 3 7 3" xfId="36395" xr:uid="{00000000-0005-0000-0000-0000158E0000}"/>
    <cellStyle name="Normal 3 7 3 2" xfId="36396" xr:uid="{00000000-0005-0000-0000-0000168E0000}"/>
    <cellStyle name="Normal 3 7 3 2 2" xfId="36397" xr:uid="{00000000-0005-0000-0000-0000178E0000}"/>
    <cellStyle name="Normal 3 7 3 2 2 2" xfId="36398" xr:uid="{00000000-0005-0000-0000-0000188E0000}"/>
    <cellStyle name="Normal 3 7 3 2 2 2 2" xfId="36399" xr:uid="{00000000-0005-0000-0000-0000198E0000}"/>
    <cellStyle name="Normal 3 7 3 2 2 2 2 2" xfId="36400" xr:uid="{00000000-0005-0000-0000-00001A8E0000}"/>
    <cellStyle name="Normal 3 7 3 2 2 2 3" xfId="36401" xr:uid="{00000000-0005-0000-0000-00001B8E0000}"/>
    <cellStyle name="Normal 3 7 3 2 2 3" xfId="36402" xr:uid="{00000000-0005-0000-0000-00001C8E0000}"/>
    <cellStyle name="Normal 3 7 3 2 2 3 2" xfId="36403" xr:uid="{00000000-0005-0000-0000-00001D8E0000}"/>
    <cellStyle name="Normal 3 7 3 2 2 4" xfId="36404" xr:uid="{00000000-0005-0000-0000-00001E8E0000}"/>
    <cellStyle name="Normal 3 7 3 2 3" xfId="36405" xr:uid="{00000000-0005-0000-0000-00001F8E0000}"/>
    <cellStyle name="Normal 3 7 3 2 3 2" xfId="36406" xr:uid="{00000000-0005-0000-0000-0000208E0000}"/>
    <cellStyle name="Normal 3 7 3 2 3 2 2" xfId="36407" xr:uid="{00000000-0005-0000-0000-0000218E0000}"/>
    <cellStyle name="Normal 3 7 3 2 3 3" xfId="36408" xr:uid="{00000000-0005-0000-0000-0000228E0000}"/>
    <cellStyle name="Normal 3 7 3 2 4" xfId="36409" xr:uid="{00000000-0005-0000-0000-0000238E0000}"/>
    <cellStyle name="Normal 3 7 3 2 4 2" xfId="36410" xr:uid="{00000000-0005-0000-0000-0000248E0000}"/>
    <cellStyle name="Normal 3 7 3 2 5" xfId="36411" xr:uid="{00000000-0005-0000-0000-0000258E0000}"/>
    <cellStyle name="Normal 3 7 3 2 6" xfId="36412" xr:uid="{00000000-0005-0000-0000-0000268E0000}"/>
    <cellStyle name="Normal 3 7 3 3" xfId="36413" xr:uid="{00000000-0005-0000-0000-0000278E0000}"/>
    <cellStyle name="Normal 3 7 3 3 2" xfId="36414" xr:uid="{00000000-0005-0000-0000-0000288E0000}"/>
    <cellStyle name="Normal 3 7 3 3 2 2" xfId="36415" xr:uid="{00000000-0005-0000-0000-0000298E0000}"/>
    <cellStyle name="Normal 3 7 3 3 2 2 2" xfId="36416" xr:uid="{00000000-0005-0000-0000-00002A8E0000}"/>
    <cellStyle name="Normal 3 7 3 3 2 3" xfId="36417" xr:uid="{00000000-0005-0000-0000-00002B8E0000}"/>
    <cellStyle name="Normal 3 7 3 3 3" xfId="36418" xr:uid="{00000000-0005-0000-0000-00002C8E0000}"/>
    <cellStyle name="Normal 3 7 3 3 3 2" xfId="36419" xr:uid="{00000000-0005-0000-0000-00002D8E0000}"/>
    <cellStyle name="Normal 3 7 3 3 4" xfId="36420" xr:uid="{00000000-0005-0000-0000-00002E8E0000}"/>
    <cellStyle name="Normal 3 7 3 4" xfId="36421" xr:uid="{00000000-0005-0000-0000-00002F8E0000}"/>
    <cellStyle name="Normal 3 7 3 4 2" xfId="36422" xr:uid="{00000000-0005-0000-0000-0000308E0000}"/>
    <cellStyle name="Normal 3 7 3 4 2 2" xfId="36423" xr:uid="{00000000-0005-0000-0000-0000318E0000}"/>
    <cellStyle name="Normal 3 7 3 4 2 2 2" xfId="36424" xr:uid="{00000000-0005-0000-0000-0000328E0000}"/>
    <cellStyle name="Normal 3 7 3 4 2 3" xfId="36425" xr:uid="{00000000-0005-0000-0000-0000338E0000}"/>
    <cellStyle name="Normal 3 7 3 4 3" xfId="36426" xr:uid="{00000000-0005-0000-0000-0000348E0000}"/>
    <cellStyle name="Normal 3 7 3 4 3 2" xfId="36427" xr:uid="{00000000-0005-0000-0000-0000358E0000}"/>
    <cellStyle name="Normal 3 7 3 4 4" xfId="36428" xr:uid="{00000000-0005-0000-0000-0000368E0000}"/>
    <cellStyle name="Normal 3 7 3 5" xfId="36429" xr:uid="{00000000-0005-0000-0000-0000378E0000}"/>
    <cellStyle name="Normal 3 7 3 5 2" xfId="36430" xr:uid="{00000000-0005-0000-0000-0000388E0000}"/>
    <cellStyle name="Normal 3 7 3 5 2 2" xfId="36431" xr:uid="{00000000-0005-0000-0000-0000398E0000}"/>
    <cellStyle name="Normal 3 7 3 5 3" xfId="36432" xr:uid="{00000000-0005-0000-0000-00003A8E0000}"/>
    <cellStyle name="Normal 3 7 3 6" xfId="36433" xr:uid="{00000000-0005-0000-0000-00003B8E0000}"/>
    <cellStyle name="Normal 3 7 3 6 2" xfId="36434" xr:uid="{00000000-0005-0000-0000-00003C8E0000}"/>
    <cellStyle name="Normal 3 7 3 7" xfId="36435" xr:uid="{00000000-0005-0000-0000-00003D8E0000}"/>
    <cellStyle name="Normal 3 7 3 7 2" xfId="36436" xr:uid="{00000000-0005-0000-0000-00003E8E0000}"/>
    <cellStyle name="Normal 3 7 3 8" xfId="36437" xr:uid="{00000000-0005-0000-0000-00003F8E0000}"/>
    <cellStyle name="Normal 3 7 3 9" xfId="36438" xr:uid="{00000000-0005-0000-0000-0000408E0000}"/>
    <cellStyle name="Normal 3 7 4" xfId="36439" xr:uid="{00000000-0005-0000-0000-0000418E0000}"/>
    <cellStyle name="Normal 3 7 4 2" xfId="36440" xr:uid="{00000000-0005-0000-0000-0000428E0000}"/>
    <cellStyle name="Normal 3 7 4 2 2" xfId="36441" xr:uid="{00000000-0005-0000-0000-0000438E0000}"/>
    <cellStyle name="Normal 3 7 4 2 2 2" xfId="36442" xr:uid="{00000000-0005-0000-0000-0000448E0000}"/>
    <cellStyle name="Normal 3 7 4 2 2 2 2" xfId="36443" xr:uid="{00000000-0005-0000-0000-0000458E0000}"/>
    <cellStyle name="Normal 3 7 4 2 2 3" xfId="36444" xr:uid="{00000000-0005-0000-0000-0000468E0000}"/>
    <cellStyle name="Normal 3 7 4 2 3" xfId="36445" xr:uid="{00000000-0005-0000-0000-0000478E0000}"/>
    <cellStyle name="Normal 3 7 4 2 3 2" xfId="36446" xr:uid="{00000000-0005-0000-0000-0000488E0000}"/>
    <cellStyle name="Normal 3 7 4 2 4" xfId="36447" xr:uid="{00000000-0005-0000-0000-0000498E0000}"/>
    <cellStyle name="Normal 3 7 4 2 5" xfId="36448" xr:uid="{00000000-0005-0000-0000-00004A8E0000}"/>
    <cellStyle name="Normal 3 7 4 3" xfId="36449" xr:uid="{00000000-0005-0000-0000-00004B8E0000}"/>
    <cellStyle name="Normal 3 7 4 3 2" xfId="36450" xr:uid="{00000000-0005-0000-0000-00004C8E0000}"/>
    <cellStyle name="Normal 3 7 4 3 2 2" xfId="36451" xr:uid="{00000000-0005-0000-0000-00004D8E0000}"/>
    <cellStyle name="Normal 3 7 4 3 3" xfId="36452" xr:uid="{00000000-0005-0000-0000-00004E8E0000}"/>
    <cellStyle name="Normal 3 7 4 4" xfId="36453" xr:uid="{00000000-0005-0000-0000-00004F8E0000}"/>
    <cellStyle name="Normal 3 7 4 4 2" xfId="36454" xr:uid="{00000000-0005-0000-0000-0000508E0000}"/>
    <cellStyle name="Normal 3 7 4 5" xfId="36455" xr:uid="{00000000-0005-0000-0000-0000518E0000}"/>
    <cellStyle name="Normal 3 7 4 6" xfId="36456" xr:uid="{00000000-0005-0000-0000-0000528E0000}"/>
    <cellStyle name="Normal 3 7 5" xfId="36457" xr:uid="{00000000-0005-0000-0000-0000538E0000}"/>
    <cellStyle name="Normal 3 7 5 2" xfId="36458" xr:uid="{00000000-0005-0000-0000-0000548E0000}"/>
    <cellStyle name="Normal 3 7 5 2 2" xfId="36459" xr:uid="{00000000-0005-0000-0000-0000558E0000}"/>
    <cellStyle name="Normal 3 7 5 2 2 2" xfId="36460" xr:uid="{00000000-0005-0000-0000-0000568E0000}"/>
    <cellStyle name="Normal 3 7 5 2 3" xfId="36461" xr:uid="{00000000-0005-0000-0000-0000578E0000}"/>
    <cellStyle name="Normal 3 7 5 3" xfId="36462" xr:uid="{00000000-0005-0000-0000-0000588E0000}"/>
    <cellStyle name="Normal 3 7 5 3 2" xfId="36463" xr:uid="{00000000-0005-0000-0000-0000598E0000}"/>
    <cellStyle name="Normal 3 7 5 4" xfId="36464" xr:uid="{00000000-0005-0000-0000-00005A8E0000}"/>
    <cellStyle name="Normal 3 7 5 5" xfId="36465" xr:uid="{00000000-0005-0000-0000-00005B8E0000}"/>
    <cellStyle name="Normal 3 7 6" xfId="36466" xr:uid="{00000000-0005-0000-0000-00005C8E0000}"/>
    <cellStyle name="Normal 3 7 6 2" xfId="36467" xr:uid="{00000000-0005-0000-0000-00005D8E0000}"/>
    <cellStyle name="Normal 3 7 6 2 2" xfId="36468" xr:uid="{00000000-0005-0000-0000-00005E8E0000}"/>
    <cellStyle name="Normal 3 7 6 2 2 2" xfId="36469" xr:uid="{00000000-0005-0000-0000-00005F8E0000}"/>
    <cellStyle name="Normal 3 7 6 2 3" xfId="36470" xr:uid="{00000000-0005-0000-0000-0000608E0000}"/>
    <cellStyle name="Normal 3 7 6 3" xfId="36471" xr:uid="{00000000-0005-0000-0000-0000618E0000}"/>
    <cellStyle name="Normal 3 7 6 3 2" xfId="36472" xr:uid="{00000000-0005-0000-0000-0000628E0000}"/>
    <cellStyle name="Normal 3 7 6 4" xfId="36473" xr:uid="{00000000-0005-0000-0000-0000638E0000}"/>
    <cellStyle name="Normal 3 7 7" xfId="36474" xr:uid="{00000000-0005-0000-0000-0000648E0000}"/>
    <cellStyle name="Normal 3 7 7 2" xfId="36475" xr:uid="{00000000-0005-0000-0000-0000658E0000}"/>
    <cellStyle name="Normal 3 7 7 2 2" xfId="36476" xr:uid="{00000000-0005-0000-0000-0000668E0000}"/>
    <cellStyle name="Normal 3 7 7 3" xfId="36477" xr:uid="{00000000-0005-0000-0000-0000678E0000}"/>
    <cellStyle name="Normal 3 7 8" xfId="36478" xr:uid="{00000000-0005-0000-0000-0000688E0000}"/>
    <cellStyle name="Normal 3 7 8 2" xfId="36479" xr:uid="{00000000-0005-0000-0000-0000698E0000}"/>
    <cellStyle name="Normal 3 7 9" xfId="36480" xr:uid="{00000000-0005-0000-0000-00006A8E0000}"/>
    <cellStyle name="Normal 3 7 9 2" xfId="36481" xr:uid="{00000000-0005-0000-0000-00006B8E0000}"/>
    <cellStyle name="Normal 3 7_T-straight with PEDs adjustor" xfId="36482" xr:uid="{00000000-0005-0000-0000-00006C8E0000}"/>
    <cellStyle name="Normal 3 8" xfId="36483" xr:uid="{00000000-0005-0000-0000-00006D8E0000}"/>
    <cellStyle name="Normal 3 8 10" xfId="36484" xr:uid="{00000000-0005-0000-0000-00006E8E0000}"/>
    <cellStyle name="Normal 3 8 11" xfId="36485" xr:uid="{00000000-0005-0000-0000-00006F8E0000}"/>
    <cellStyle name="Normal 3 8 2" xfId="36486" xr:uid="{00000000-0005-0000-0000-0000708E0000}"/>
    <cellStyle name="Normal 3 8 2 10" xfId="36487" xr:uid="{00000000-0005-0000-0000-0000718E0000}"/>
    <cellStyle name="Normal 3 8 2 2" xfId="36488" xr:uid="{00000000-0005-0000-0000-0000728E0000}"/>
    <cellStyle name="Normal 3 8 2 2 2" xfId="36489" xr:uid="{00000000-0005-0000-0000-0000738E0000}"/>
    <cellStyle name="Normal 3 8 2 2 2 2" xfId="36490" xr:uid="{00000000-0005-0000-0000-0000748E0000}"/>
    <cellStyle name="Normal 3 8 2 2 2 2 2" xfId="36491" xr:uid="{00000000-0005-0000-0000-0000758E0000}"/>
    <cellStyle name="Normal 3 8 2 2 2 2 2 2" xfId="36492" xr:uid="{00000000-0005-0000-0000-0000768E0000}"/>
    <cellStyle name="Normal 3 8 2 2 2 2 2 2 2" xfId="36493" xr:uid="{00000000-0005-0000-0000-0000778E0000}"/>
    <cellStyle name="Normal 3 8 2 2 2 2 2 3" xfId="36494" xr:uid="{00000000-0005-0000-0000-0000788E0000}"/>
    <cellStyle name="Normal 3 8 2 2 2 2 3" xfId="36495" xr:uid="{00000000-0005-0000-0000-0000798E0000}"/>
    <cellStyle name="Normal 3 8 2 2 2 2 3 2" xfId="36496" xr:uid="{00000000-0005-0000-0000-00007A8E0000}"/>
    <cellStyle name="Normal 3 8 2 2 2 2 4" xfId="36497" xr:uid="{00000000-0005-0000-0000-00007B8E0000}"/>
    <cellStyle name="Normal 3 8 2 2 2 3" xfId="36498" xr:uid="{00000000-0005-0000-0000-00007C8E0000}"/>
    <cellStyle name="Normal 3 8 2 2 2 3 2" xfId="36499" xr:uid="{00000000-0005-0000-0000-00007D8E0000}"/>
    <cellStyle name="Normal 3 8 2 2 2 3 2 2" xfId="36500" xr:uid="{00000000-0005-0000-0000-00007E8E0000}"/>
    <cellStyle name="Normal 3 8 2 2 2 3 3" xfId="36501" xr:uid="{00000000-0005-0000-0000-00007F8E0000}"/>
    <cellStyle name="Normal 3 8 2 2 2 4" xfId="36502" xr:uid="{00000000-0005-0000-0000-0000808E0000}"/>
    <cellStyle name="Normal 3 8 2 2 2 4 2" xfId="36503" xr:uid="{00000000-0005-0000-0000-0000818E0000}"/>
    <cellStyle name="Normal 3 8 2 2 2 5" xfId="36504" xr:uid="{00000000-0005-0000-0000-0000828E0000}"/>
    <cellStyle name="Normal 3 8 2 2 3" xfId="36505" xr:uid="{00000000-0005-0000-0000-0000838E0000}"/>
    <cellStyle name="Normal 3 8 2 2 3 2" xfId="36506" xr:uid="{00000000-0005-0000-0000-0000848E0000}"/>
    <cellStyle name="Normal 3 8 2 2 3 2 2" xfId="36507" xr:uid="{00000000-0005-0000-0000-0000858E0000}"/>
    <cellStyle name="Normal 3 8 2 2 3 2 2 2" xfId="36508" xr:uid="{00000000-0005-0000-0000-0000868E0000}"/>
    <cellStyle name="Normal 3 8 2 2 3 2 3" xfId="36509" xr:uid="{00000000-0005-0000-0000-0000878E0000}"/>
    <cellStyle name="Normal 3 8 2 2 3 3" xfId="36510" xr:uid="{00000000-0005-0000-0000-0000888E0000}"/>
    <cellStyle name="Normal 3 8 2 2 3 3 2" xfId="36511" xr:uid="{00000000-0005-0000-0000-0000898E0000}"/>
    <cellStyle name="Normal 3 8 2 2 3 4" xfId="36512" xr:uid="{00000000-0005-0000-0000-00008A8E0000}"/>
    <cellStyle name="Normal 3 8 2 2 4" xfId="36513" xr:uid="{00000000-0005-0000-0000-00008B8E0000}"/>
    <cellStyle name="Normal 3 8 2 2 4 2" xfId="36514" xr:uid="{00000000-0005-0000-0000-00008C8E0000}"/>
    <cellStyle name="Normal 3 8 2 2 4 2 2" xfId="36515" xr:uid="{00000000-0005-0000-0000-00008D8E0000}"/>
    <cellStyle name="Normal 3 8 2 2 4 2 2 2" xfId="36516" xr:uid="{00000000-0005-0000-0000-00008E8E0000}"/>
    <cellStyle name="Normal 3 8 2 2 4 2 3" xfId="36517" xr:uid="{00000000-0005-0000-0000-00008F8E0000}"/>
    <cellStyle name="Normal 3 8 2 2 4 3" xfId="36518" xr:uid="{00000000-0005-0000-0000-0000908E0000}"/>
    <cellStyle name="Normal 3 8 2 2 4 3 2" xfId="36519" xr:uid="{00000000-0005-0000-0000-0000918E0000}"/>
    <cellStyle name="Normal 3 8 2 2 4 4" xfId="36520" xr:uid="{00000000-0005-0000-0000-0000928E0000}"/>
    <cellStyle name="Normal 3 8 2 2 5" xfId="36521" xr:uid="{00000000-0005-0000-0000-0000938E0000}"/>
    <cellStyle name="Normal 3 8 2 2 5 2" xfId="36522" xr:uid="{00000000-0005-0000-0000-0000948E0000}"/>
    <cellStyle name="Normal 3 8 2 2 5 2 2" xfId="36523" xr:uid="{00000000-0005-0000-0000-0000958E0000}"/>
    <cellStyle name="Normal 3 8 2 2 5 3" xfId="36524" xr:uid="{00000000-0005-0000-0000-0000968E0000}"/>
    <cellStyle name="Normal 3 8 2 2 6" xfId="36525" xr:uid="{00000000-0005-0000-0000-0000978E0000}"/>
    <cellStyle name="Normal 3 8 2 2 6 2" xfId="36526" xr:uid="{00000000-0005-0000-0000-0000988E0000}"/>
    <cellStyle name="Normal 3 8 2 2 7" xfId="36527" xr:uid="{00000000-0005-0000-0000-0000998E0000}"/>
    <cellStyle name="Normal 3 8 2 2 7 2" xfId="36528" xr:uid="{00000000-0005-0000-0000-00009A8E0000}"/>
    <cellStyle name="Normal 3 8 2 2 8" xfId="36529" xr:uid="{00000000-0005-0000-0000-00009B8E0000}"/>
    <cellStyle name="Normal 3 8 2 2 9" xfId="36530" xr:uid="{00000000-0005-0000-0000-00009C8E0000}"/>
    <cellStyle name="Normal 3 8 2 3" xfId="36531" xr:uid="{00000000-0005-0000-0000-00009D8E0000}"/>
    <cellStyle name="Normal 3 8 2 3 2" xfId="36532" xr:uid="{00000000-0005-0000-0000-00009E8E0000}"/>
    <cellStyle name="Normal 3 8 2 3 2 2" xfId="36533" xr:uid="{00000000-0005-0000-0000-00009F8E0000}"/>
    <cellStyle name="Normal 3 8 2 3 2 2 2" xfId="36534" xr:uid="{00000000-0005-0000-0000-0000A08E0000}"/>
    <cellStyle name="Normal 3 8 2 3 2 2 2 2" xfId="36535" xr:uid="{00000000-0005-0000-0000-0000A18E0000}"/>
    <cellStyle name="Normal 3 8 2 3 2 2 3" xfId="36536" xr:uid="{00000000-0005-0000-0000-0000A28E0000}"/>
    <cellStyle name="Normal 3 8 2 3 2 3" xfId="36537" xr:uid="{00000000-0005-0000-0000-0000A38E0000}"/>
    <cellStyle name="Normal 3 8 2 3 2 3 2" xfId="36538" xr:uid="{00000000-0005-0000-0000-0000A48E0000}"/>
    <cellStyle name="Normal 3 8 2 3 2 4" xfId="36539" xr:uid="{00000000-0005-0000-0000-0000A58E0000}"/>
    <cellStyle name="Normal 3 8 2 3 3" xfId="36540" xr:uid="{00000000-0005-0000-0000-0000A68E0000}"/>
    <cellStyle name="Normal 3 8 2 3 3 2" xfId="36541" xr:uid="{00000000-0005-0000-0000-0000A78E0000}"/>
    <cellStyle name="Normal 3 8 2 3 3 2 2" xfId="36542" xr:uid="{00000000-0005-0000-0000-0000A88E0000}"/>
    <cellStyle name="Normal 3 8 2 3 3 3" xfId="36543" xr:uid="{00000000-0005-0000-0000-0000A98E0000}"/>
    <cellStyle name="Normal 3 8 2 3 4" xfId="36544" xr:uid="{00000000-0005-0000-0000-0000AA8E0000}"/>
    <cellStyle name="Normal 3 8 2 3 4 2" xfId="36545" xr:uid="{00000000-0005-0000-0000-0000AB8E0000}"/>
    <cellStyle name="Normal 3 8 2 3 5" xfId="36546" xr:uid="{00000000-0005-0000-0000-0000AC8E0000}"/>
    <cellStyle name="Normal 3 8 2 4" xfId="36547" xr:uid="{00000000-0005-0000-0000-0000AD8E0000}"/>
    <cellStyle name="Normal 3 8 2 4 2" xfId="36548" xr:uid="{00000000-0005-0000-0000-0000AE8E0000}"/>
    <cellStyle name="Normal 3 8 2 4 2 2" xfId="36549" xr:uid="{00000000-0005-0000-0000-0000AF8E0000}"/>
    <cellStyle name="Normal 3 8 2 4 2 2 2" xfId="36550" xr:uid="{00000000-0005-0000-0000-0000B08E0000}"/>
    <cellStyle name="Normal 3 8 2 4 2 3" xfId="36551" xr:uid="{00000000-0005-0000-0000-0000B18E0000}"/>
    <cellStyle name="Normal 3 8 2 4 3" xfId="36552" xr:uid="{00000000-0005-0000-0000-0000B28E0000}"/>
    <cellStyle name="Normal 3 8 2 4 3 2" xfId="36553" xr:uid="{00000000-0005-0000-0000-0000B38E0000}"/>
    <cellStyle name="Normal 3 8 2 4 4" xfId="36554" xr:uid="{00000000-0005-0000-0000-0000B48E0000}"/>
    <cellStyle name="Normal 3 8 2 5" xfId="36555" xr:uid="{00000000-0005-0000-0000-0000B58E0000}"/>
    <cellStyle name="Normal 3 8 2 5 2" xfId="36556" xr:uid="{00000000-0005-0000-0000-0000B68E0000}"/>
    <cellStyle name="Normal 3 8 2 5 2 2" xfId="36557" xr:uid="{00000000-0005-0000-0000-0000B78E0000}"/>
    <cellStyle name="Normal 3 8 2 5 2 2 2" xfId="36558" xr:uid="{00000000-0005-0000-0000-0000B88E0000}"/>
    <cellStyle name="Normal 3 8 2 5 2 3" xfId="36559" xr:uid="{00000000-0005-0000-0000-0000B98E0000}"/>
    <cellStyle name="Normal 3 8 2 5 3" xfId="36560" xr:uid="{00000000-0005-0000-0000-0000BA8E0000}"/>
    <cellStyle name="Normal 3 8 2 5 3 2" xfId="36561" xr:uid="{00000000-0005-0000-0000-0000BB8E0000}"/>
    <cellStyle name="Normal 3 8 2 5 4" xfId="36562" xr:uid="{00000000-0005-0000-0000-0000BC8E0000}"/>
    <cellStyle name="Normal 3 8 2 6" xfId="36563" xr:uid="{00000000-0005-0000-0000-0000BD8E0000}"/>
    <cellStyle name="Normal 3 8 2 6 2" xfId="36564" xr:uid="{00000000-0005-0000-0000-0000BE8E0000}"/>
    <cellStyle name="Normal 3 8 2 6 2 2" xfId="36565" xr:uid="{00000000-0005-0000-0000-0000BF8E0000}"/>
    <cellStyle name="Normal 3 8 2 6 3" xfId="36566" xr:uid="{00000000-0005-0000-0000-0000C08E0000}"/>
    <cellStyle name="Normal 3 8 2 7" xfId="36567" xr:uid="{00000000-0005-0000-0000-0000C18E0000}"/>
    <cellStyle name="Normal 3 8 2 7 2" xfId="36568" xr:uid="{00000000-0005-0000-0000-0000C28E0000}"/>
    <cellStyle name="Normal 3 8 2 8" xfId="36569" xr:uid="{00000000-0005-0000-0000-0000C38E0000}"/>
    <cellStyle name="Normal 3 8 2 8 2" xfId="36570" xr:uid="{00000000-0005-0000-0000-0000C48E0000}"/>
    <cellStyle name="Normal 3 8 2 9" xfId="36571" xr:uid="{00000000-0005-0000-0000-0000C58E0000}"/>
    <cellStyle name="Normal 3 8 3" xfId="36572" xr:uid="{00000000-0005-0000-0000-0000C68E0000}"/>
    <cellStyle name="Normal 3 8 3 2" xfId="36573" xr:uid="{00000000-0005-0000-0000-0000C78E0000}"/>
    <cellStyle name="Normal 3 8 3 2 2" xfId="36574" xr:uid="{00000000-0005-0000-0000-0000C88E0000}"/>
    <cellStyle name="Normal 3 8 3 2 2 2" xfId="36575" xr:uid="{00000000-0005-0000-0000-0000C98E0000}"/>
    <cellStyle name="Normal 3 8 3 2 2 2 2" xfId="36576" xr:uid="{00000000-0005-0000-0000-0000CA8E0000}"/>
    <cellStyle name="Normal 3 8 3 2 2 2 2 2" xfId="36577" xr:uid="{00000000-0005-0000-0000-0000CB8E0000}"/>
    <cellStyle name="Normal 3 8 3 2 2 2 3" xfId="36578" xr:uid="{00000000-0005-0000-0000-0000CC8E0000}"/>
    <cellStyle name="Normal 3 8 3 2 2 3" xfId="36579" xr:uid="{00000000-0005-0000-0000-0000CD8E0000}"/>
    <cellStyle name="Normal 3 8 3 2 2 3 2" xfId="36580" xr:uid="{00000000-0005-0000-0000-0000CE8E0000}"/>
    <cellStyle name="Normal 3 8 3 2 2 4" xfId="36581" xr:uid="{00000000-0005-0000-0000-0000CF8E0000}"/>
    <cellStyle name="Normal 3 8 3 2 3" xfId="36582" xr:uid="{00000000-0005-0000-0000-0000D08E0000}"/>
    <cellStyle name="Normal 3 8 3 2 3 2" xfId="36583" xr:uid="{00000000-0005-0000-0000-0000D18E0000}"/>
    <cellStyle name="Normal 3 8 3 2 3 2 2" xfId="36584" xr:uid="{00000000-0005-0000-0000-0000D28E0000}"/>
    <cellStyle name="Normal 3 8 3 2 3 3" xfId="36585" xr:uid="{00000000-0005-0000-0000-0000D38E0000}"/>
    <cellStyle name="Normal 3 8 3 2 4" xfId="36586" xr:uid="{00000000-0005-0000-0000-0000D48E0000}"/>
    <cellStyle name="Normal 3 8 3 2 4 2" xfId="36587" xr:uid="{00000000-0005-0000-0000-0000D58E0000}"/>
    <cellStyle name="Normal 3 8 3 2 5" xfId="36588" xr:uid="{00000000-0005-0000-0000-0000D68E0000}"/>
    <cellStyle name="Normal 3 8 3 2 6" xfId="36589" xr:uid="{00000000-0005-0000-0000-0000D78E0000}"/>
    <cellStyle name="Normal 3 8 3 3" xfId="36590" xr:uid="{00000000-0005-0000-0000-0000D88E0000}"/>
    <cellStyle name="Normal 3 8 3 3 2" xfId="36591" xr:uid="{00000000-0005-0000-0000-0000D98E0000}"/>
    <cellStyle name="Normal 3 8 3 3 2 2" xfId="36592" xr:uid="{00000000-0005-0000-0000-0000DA8E0000}"/>
    <cellStyle name="Normal 3 8 3 3 2 2 2" xfId="36593" xr:uid="{00000000-0005-0000-0000-0000DB8E0000}"/>
    <cellStyle name="Normal 3 8 3 3 2 3" xfId="36594" xr:uid="{00000000-0005-0000-0000-0000DC8E0000}"/>
    <cellStyle name="Normal 3 8 3 3 3" xfId="36595" xr:uid="{00000000-0005-0000-0000-0000DD8E0000}"/>
    <cellStyle name="Normal 3 8 3 3 3 2" xfId="36596" xr:uid="{00000000-0005-0000-0000-0000DE8E0000}"/>
    <cellStyle name="Normal 3 8 3 3 4" xfId="36597" xr:uid="{00000000-0005-0000-0000-0000DF8E0000}"/>
    <cellStyle name="Normal 3 8 3 4" xfId="36598" xr:uid="{00000000-0005-0000-0000-0000E08E0000}"/>
    <cellStyle name="Normal 3 8 3 4 2" xfId="36599" xr:uid="{00000000-0005-0000-0000-0000E18E0000}"/>
    <cellStyle name="Normal 3 8 3 4 2 2" xfId="36600" xr:uid="{00000000-0005-0000-0000-0000E28E0000}"/>
    <cellStyle name="Normal 3 8 3 4 2 2 2" xfId="36601" xr:uid="{00000000-0005-0000-0000-0000E38E0000}"/>
    <cellStyle name="Normal 3 8 3 4 2 3" xfId="36602" xr:uid="{00000000-0005-0000-0000-0000E48E0000}"/>
    <cellStyle name="Normal 3 8 3 4 3" xfId="36603" xr:uid="{00000000-0005-0000-0000-0000E58E0000}"/>
    <cellStyle name="Normal 3 8 3 4 3 2" xfId="36604" xr:uid="{00000000-0005-0000-0000-0000E68E0000}"/>
    <cellStyle name="Normal 3 8 3 4 4" xfId="36605" xr:uid="{00000000-0005-0000-0000-0000E78E0000}"/>
    <cellStyle name="Normal 3 8 3 5" xfId="36606" xr:uid="{00000000-0005-0000-0000-0000E88E0000}"/>
    <cellStyle name="Normal 3 8 3 5 2" xfId="36607" xr:uid="{00000000-0005-0000-0000-0000E98E0000}"/>
    <cellStyle name="Normal 3 8 3 5 2 2" xfId="36608" xr:uid="{00000000-0005-0000-0000-0000EA8E0000}"/>
    <cellStyle name="Normal 3 8 3 5 3" xfId="36609" xr:uid="{00000000-0005-0000-0000-0000EB8E0000}"/>
    <cellStyle name="Normal 3 8 3 6" xfId="36610" xr:uid="{00000000-0005-0000-0000-0000EC8E0000}"/>
    <cellStyle name="Normal 3 8 3 6 2" xfId="36611" xr:uid="{00000000-0005-0000-0000-0000ED8E0000}"/>
    <cellStyle name="Normal 3 8 3 7" xfId="36612" xr:uid="{00000000-0005-0000-0000-0000EE8E0000}"/>
    <cellStyle name="Normal 3 8 3 7 2" xfId="36613" xr:uid="{00000000-0005-0000-0000-0000EF8E0000}"/>
    <cellStyle name="Normal 3 8 3 8" xfId="36614" xr:uid="{00000000-0005-0000-0000-0000F08E0000}"/>
    <cellStyle name="Normal 3 8 3 9" xfId="36615" xr:uid="{00000000-0005-0000-0000-0000F18E0000}"/>
    <cellStyle name="Normal 3 8 4" xfId="36616" xr:uid="{00000000-0005-0000-0000-0000F28E0000}"/>
    <cellStyle name="Normal 3 8 4 2" xfId="36617" xr:uid="{00000000-0005-0000-0000-0000F38E0000}"/>
    <cellStyle name="Normal 3 8 4 2 2" xfId="36618" xr:uid="{00000000-0005-0000-0000-0000F48E0000}"/>
    <cellStyle name="Normal 3 8 4 2 2 2" xfId="36619" xr:uid="{00000000-0005-0000-0000-0000F58E0000}"/>
    <cellStyle name="Normal 3 8 4 2 2 2 2" xfId="36620" xr:uid="{00000000-0005-0000-0000-0000F68E0000}"/>
    <cellStyle name="Normal 3 8 4 2 2 3" xfId="36621" xr:uid="{00000000-0005-0000-0000-0000F78E0000}"/>
    <cellStyle name="Normal 3 8 4 2 3" xfId="36622" xr:uid="{00000000-0005-0000-0000-0000F88E0000}"/>
    <cellStyle name="Normal 3 8 4 2 3 2" xfId="36623" xr:uid="{00000000-0005-0000-0000-0000F98E0000}"/>
    <cellStyle name="Normal 3 8 4 2 4" xfId="36624" xr:uid="{00000000-0005-0000-0000-0000FA8E0000}"/>
    <cellStyle name="Normal 3 8 4 3" xfId="36625" xr:uid="{00000000-0005-0000-0000-0000FB8E0000}"/>
    <cellStyle name="Normal 3 8 4 3 2" xfId="36626" xr:uid="{00000000-0005-0000-0000-0000FC8E0000}"/>
    <cellStyle name="Normal 3 8 4 3 2 2" xfId="36627" xr:uid="{00000000-0005-0000-0000-0000FD8E0000}"/>
    <cellStyle name="Normal 3 8 4 3 3" xfId="36628" xr:uid="{00000000-0005-0000-0000-0000FE8E0000}"/>
    <cellStyle name="Normal 3 8 4 4" xfId="36629" xr:uid="{00000000-0005-0000-0000-0000FF8E0000}"/>
    <cellStyle name="Normal 3 8 4 4 2" xfId="36630" xr:uid="{00000000-0005-0000-0000-0000008F0000}"/>
    <cellStyle name="Normal 3 8 4 5" xfId="36631" xr:uid="{00000000-0005-0000-0000-0000018F0000}"/>
    <cellStyle name="Normal 3 8 4 6" xfId="36632" xr:uid="{00000000-0005-0000-0000-0000028F0000}"/>
    <cellStyle name="Normal 3 8 5" xfId="36633" xr:uid="{00000000-0005-0000-0000-0000038F0000}"/>
    <cellStyle name="Normal 3 8 5 2" xfId="36634" xr:uid="{00000000-0005-0000-0000-0000048F0000}"/>
    <cellStyle name="Normal 3 8 5 2 2" xfId="36635" xr:uid="{00000000-0005-0000-0000-0000058F0000}"/>
    <cellStyle name="Normal 3 8 5 2 2 2" xfId="36636" xr:uid="{00000000-0005-0000-0000-0000068F0000}"/>
    <cellStyle name="Normal 3 8 5 2 3" xfId="36637" xr:uid="{00000000-0005-0000-0000-0000078F0000}"/>
    <cellStyle name="Normal 3 8 5 3" xfId="36638" xr:uid="{00000000-0005-0000-0000-0000088F0000}"/>
    <cellStyle name="Normal 3 8 5 3 2" xfId="36639" xr:uid="{00000000-0005-0000-0000-0000098F0000}"/>
    <cellStyle name="Normal 3 8 5 4" xfId="36640" xr:uid="{00000000-0005-0000-0000-00000A8F0000}"/>
    <cellStyle name="Normal 3 8 6" xfId="36641" xr:uid="{00000000-0005-0000-0000-00000B8F0000}"/>
    <cellStyle name="Normal 3 8 6 2" xfId="36642" xr:uid="{00000000-0005-0000-0000-00000C8F0000}"/>
    <cellStyle name="Normal 3 8 6 2 2" xfId="36643" xr:uid="{00000000-0005-0000-0000-00000D8F0000}"/>
    <cellStyle name="Normal 3 8 6 2 2 2" xfId="36644" xr:uid="{00000000-0005-0000-0000-00000E8F0000}"/>
    <cellStyle name="Normal 3 8 6 2 3" xfId="36645" xr:uid="{00000000-0005-0000-0000-00000F8F0000}"/>
    <cellStyle name="Normal 3 8 6 3" xfId="36646" xr:uid="{00000000-0005-0000-0000-0000108F0000}"/>
    <cellStyle name="Normal 3 8 6 3 2" xfId="36647" xr:uid="{00000000-0005-0000-0000-0000118F0000}"/>
    <cellStyle name="Normal 3 8 6 4" xfId="36648" xr:uid="{00000000-0005-0000-0000-0000128F0000}"/>
    <cellStyle name="Normal 3 8 7" xfId="36649" xr:uid="{00000000-0005-0000-0000-0000138F0000}"/>
    <cellStyle name="Normal 3 8 7 2" xfId="36650" xr:uid="{00000000-0005-0000-0000-0000148F0000}"/>
    <cellStyle name="Normal 3 8 7 2 2" xfId="36651" xr:uid="{00000000-0005-0000-0000-0000158F0000}"/>
    <cellStyle name="Normal 3 8 7 3" xfId="36652" xr:uid="{00000000-0005-0000-0000-0000168F0000}"/>
    <cellStyle name="Normal 3 8 8" xfId="36653" xr:uid="{00000000-0005-0000-0000-0000178F0000}"/>
    <cellStyle name="Normal 3 8 8 2" xfId="36654" xr:uid="{00000000-0005-0000-0000-0000188F0000}"/>
    <cellStyle name="Normal 3 8 9" xfId="36655" xr:uid="{00000000-0005-0000-0000-0000198F0000}"/>
    <cellStyle name="Normal 3 8 9 2" xfId="36656" xr:uid="{00000000-0005-0000-0000-00001A8F0000}"/>
    <cellStyle name="Normal 3 8_T-straight with PEDs adjustor" xfId="36657" xr:uid="{00000000-0005-0000-0000-00001B8F0000}"/>
    <cellStyle name="Normal 3 9" xfId="36658" xr:uid="{00000000-0005-0000-0000-00001C8F0000}"/>
    <cellStyle name="Normal 3 9 10" xfId="36659" xr:uid="{00000000-0005-0000-0000-00001D8F0000}"/>
    <cellStyle name="Normal 3 9 2" xfId="36660" xr:uid="{00000000-0005-0000-0000-00001E8F0000}"/>
    <cellStyle name="Normal 3 9 2 2" xfId="36661" xr:uid="{00000000-0005-0000-0000-00001F8F0000}"/>
    <cellStyle name="Normal 3 9 2 2 2" xfId="36662" xr:uid="{00000000-0005-0000-0000-0000208F0000}"/>
    <cellStyle name="Normal 3 9 2 2 2 2" xfId="36663" xr:uid="{00000000-0005-0000-0000-0000218F0000}"/>
    <cellStyle name="Normal 3 9 2 2 2 2 2" xfId="36664" xr:uid="{00000000-0005-0000-0000-0000228F0000}"/>
    <cellStyle name="Normal 3 9 2 2 2 2 2 2" xfId="36665" xr:uid="{00000000-0005-0000-0000-0000238F0000}"/>
    <cellStyle name="Normal 3 9 2 2 2 2 2 2 2" xfId="36666" xr:uid="{00000000-0005-0000-0000-0000248F0000}"/>
    <cellStyle name="Normal 3 9 2 2 2 2 2 3" xfId="36667" xr:uid="{00000000-0005-0000-0000-0000258F0000}"/>
    <cellStyle name="Normal 3 9 2 2 2 2 3" xfId="36668" xr:uid="{00000000-0005-0000-0000-0000268F0000}"/>
    <cellStyle name="Normal 3 9 2 2 2 2 3 2" xfId="36669" xr:uid="{00000000-0005-0000-0000-0000278F0000}"/>
    <cellStyle name="Normal 3 9 2 2 2 2 4" xfId="36670" xr:uid="{00000000-0005-0000-0000-0000288F0000}"/>
    <cellStyle name="Normal 3 9 2 2 2 3" xfId="36671" xr:uid="{00000000-0005-0000-0000-0000298F0000}"/>
    <cellStyle name="Normal 3 9 2 2 2 3 2" xfId="36672" xr:uid="{00000000-0005-0000-0000-00002A8F0000}"/>
    <cellStyle name="Normal 3 9 2 2 2 3 2 2" xfId="36673" xr:uid="{00000000-0005-0000-0000-00002B8F0000}"/>
    <cellStyle name="Normal 3 9 2 2 2 3 3" xfId="36674" xr:uid="{00000000-0005-0000-0000-00002C8F0000}"/>
    <cellStyle name="Normal 3 9 2 2 2 4" xfId="36675" xr:uid="{00000000-0005-0000-0000-00002D8F0000}"/>
    <cellStyle name="Normal 3 9 2 2 2 4 2" xfId="36676" xr:uid="{00000000-0005-0000-0000-00002E8F0000}"/>
    <cellStyle name="Normal 3 9 2 2 2 5" xfId="36677" xr:uid="{00000000-0005-0000-0000-00002F8F0000}"/>
    <cellStyle name="Normal 3 9 2 2 3" xfId="36678" xr:uid="{00000000-0005-0000-0000-0000308F0000}"/>
    <cellStyle name="Normal 3 9 2 2 3 2" xfId="36679" xr:uid="{00000000-0005-0000-0000-0000318F0000}"/>
    <cellStyle name="Normal 3 9 2 2 3 2 2" xfId="36680" xr:uid="{00000000-0005-0000-0000-0000328F0000}"/>
    <cellStyle name="Normal 3 9 2 2 3 2 2 2" xfId="36681" xr:uid="{00000000-0005-0000-0000-0000338F0000}"/>
    <cellStyle name="Normal 3 9 2 2 3 2 3" xfId="36682" xr:uid="{00000000-0005-0000-0000-0000348F0000}"/>
    <cellStyle name="Normal 3 9 2 2 3 3" xfId="36683" xr:uid="{00000000-0005-0000-0000-0000358F0000}"/>
    <cellStyle name="Normal 3 9 2 2 3 3 2" xfId="36684" xr:uid="{00000000-0005-0000-0000-0000368F0000}"/>
    <cellStyle name="Normal 3 9 2 2 3 4" xfId="36685" xr:uid="{00000000-0005-0000-0000-0000378F0000}"/>
    <cellStyle name="Normal 3 9 2 2 4" xfId="36686" xr:uid="{00000000-0005-0000-0000-0000388F0000}"/>
    <cellStyle name="Normal 3 9 2 2 4 2" xfId="36687" xr:uid="{00000000-0005-0000-0000-0000398F0000}"/>
    <cellStyle name="Normal 3 9 2 2 4 2 2" xfId="36688" xr:uid="{00000000-0005-0000-0000-00003A8F0000}"/>
    <cellStyle name="Normal 3 9 2 2 4 2 2 2" xfId="36689" xr:uid="{00000000-0005-0000-0000-00003B8F0000}"/>
    <cellStyle name="Normal 3 9 2 2 4 2 3" xfId="36690" xr:uid="{00000000-0005-0000-0000-00003C8F0000}"/>
    <cellStyle name="Normal 3 9 2 2 4 3" xfId="36691" xr:uid="{00000000-0005-0000-0000-00003D8F0000}"/>
    <cellStyle name="Normal 3 9 2 2 4 3 2" xfId="36692" xr:uid="{00000000-0005-0000-0000-00003E8F0000}"/>
    <cellStyle name="Normal 3 9 2 2 4 4" xfId="36693" xr:uid="{00000000-0005-0000-0000-00003F8F0000}"/>
    <cellStyle name="Normal 3 9 2 2 5" xfId="36694" xr:uid="{00000000-0005-0000-0000-0000408F0000}"/>
    <cellStyle name="Normal 3 9 2 2 5 2" xfId="36695" xr:uid="{00000000-0005-0000-0000-0000418F0000}"/>
    <cellStyle name="Normal 3 9 2 2 5 2 2" xfId="36696" xr:uid="{00000000-0005-0000-0000-0000428F0000}"/>
    <cellStyle name="Normal 3 9 2 2 5 3" xfId="36697" xr:uid="{00000000-0005-0000-0000-0000438F0000}"/>
    <cellStyle name="Normal 3 9 2 2 6" xfId="36698" xr:uid="{00000000-0005-0000-0000-0000448F0000}"/>
    <cellStyle name="Normal 3 9 2 2 6 2" xfId="36699" xr:uid="{00000000-0005-0000-0000-0000458F0000}"/>
    <cellStyle name="Normal 3 9 2 2 7" xfId="36700" xr:uid="{00000000-0005-0000-0000-0000468F0000}"/>
    <cellStyle name="Normal 3 9 2 2 7 2" xfId="36701" xr:uid="{00000000-0005-0000-0000-0000478F0000}"/>
    <cellStyle name="Normal 3 9 2 2 8" xfId="36702" xr:uid="{00000000-0005-0000-0000-0000488F0000}"/>
    <cellStyle name="Normal 3 9 2 3" xfId="36703" xr:uid="{00000000-0005-0000-0000-0000498F0000}"/>
    <cellStyle name="Normal 3 9 2 3 2" xfId="36704" xr:uid="{00000000-0005-0000-0000-00004A8F0000}"/>
    <cellStyle name="Normal 3 9 2 3 2 2" xfId="36705" xr:uid="{00000000-0005-0000-0000-00004B8F0000}"/>
    <cellStyle name="Normal 3 9 2 3 2 2 2" xfId="36706" xr:uid="{00000000-0005-0000-0000-00004C8F0000}"/>
    <cellStyle name="Normal 3 9 2 3 2 2 2 2" xfId="36707" xr:uid="{00000000-0005-0000-0000-00004D8F0000}"/>
    <cellStyle name="Normal 3 9 2 3 2 2 3" xfId="36708" xr:uid="{00000000-0005-0000-0000-00004E8F0000}"/>
    <cellStyle name="Normal 3 9 2 3 2 3" xfId="36709" xr:uid="{00000000-0005-0000-0000-00004F8F0000}"/>
    <cellStyle name="Normal 3 9 2 3 2 3 2" xfId="36710" xr:uid="{00000000-0005-0000-0000-0000508F0000}"/>
    <cellStyle name="Normal 3 9 2 3 2 4" xfId="36711" xr:uid="{00000000-0005-0000-0000-0000518F0000}"/>
    <cellStyle name="Normal 3 9 2 3 3" xfId="36712" xr:uid="{00000000-0005-0000-0000-0000528F0000}"/>
    <cellStyle name="Normal 3 9 2 3 3 2" xfId="36713" xr:uid="{00000000-0005-0000-0000-0000538F0000}"/>
    <cellStyle name="Normal 3 9 2 3 3 2 2" xfId="36714" xr:uid="{00000000-0005-0000-0000-0000548F0000}"/>
    <cellStyle name="Normal 3 9 2 3 3 3" xfId="36715" xr:uid="{00000000-0005-0000-0000-0000558F0000}"/>
    <cellStyle name="Normal 3 9 2 3 4" xfId="36716" xr:uid="{00000000-0005-0000-0000-0000568F0000}"/>
    <cellStyle name="Normal 3 9 2 3 4 2" xfId="36717" xr:uid="{00000000-0005-0000-0000-0000578F0000}"/>
    <cellStyle name="Normal 3 9 2 3 5" xfId="36718" xr:uid="{00000000-0005-0000-0000-0000588F0000}"/>
    <cellStyle name="Normal 3 9 2 4" xfId="36719" xr:uid="{00000000-0005-0000-0000-0000598F0000}"/>
    <cellStyle name="Normal 3 9 2 4 2" xfId="36720" xr:uid="{00000000-0005-0000-0000-00005A8F0000}"/>
    <cellStyle name="Normal 3 9 2 4 2 2" xfId="36721" xr:uid="{00000000-0005-0000-0000-00005B8F0000}"/>
    <cellStyle name="Normal 3 9 2 4 2 2 2" xfId="36722" xr:uid="{00000000-0005-0000-0000-00005C8F0000}"/>
    <cellStyle name="Normal 3 9 2 4 2 3" xfId="36723" xr:uid="{00000000-0005-0000-0000-00005D8F0000}"/>
    <cellStyle name="Normal 3 9 2 4 3" xfId="36724" xr:uid="{00000000-0005-0000-0000-00005E8F0000}"/>
    <cellStyle name="Normal 3 9 2 4 3 2" xfId="36725" xr:uid="{00000000-0005-0000-0000-00005F8F0000}"/>
    <cellStyle name="Normal 3 9 2 4 4" xfId="36726" xr:uid="{00000000-0005-0000-0000-0000608F0000}"/>
    <cellStyle name="Normal 3 9 2 5" xfId="36727" xr:uid="{00000000-0005-0000-0000-0000618F0000}"/>
    <cellStyle name="Normal 3 9 2 5 2" xfId="36728" xr:uid="{00000000-0005-0000-0000-0000628F0000}"/>
    <cellStyle name="Normal 3 9 2 5 2 2" xfId="36729" xr:uid="{00000000-0005-0000-0000-0000638F0000}"/>
    <cellStyle name="Normal 3 9 2 5 2 2 2" xfId="36730" xr:uid="{00000000-0005-0000-0000-0000648F0000}"/>
    <cellStyle name="Normal 3 9 2 5 2 3" xfId="36731" xr:uid="{00000000-0005-0000-0000-0000658F0000}"/>
    <cellStyle name="Normal 3 9 2 5 3" xfId="36732" xr:uid="{00000000-0005-0000-0000-0000668F0000}"/>
    <cellStyle name="Normal 3 9 2 5 3 2" xfId="36733" xr:uid="{00000000-0005-0000-0000-0000678F0000}"/>
    <cellStyle name="Normal 3 9 2 5 4" xfId="36734" xr:uid="{00000000-0005-0000-0000-0000688F0000}"/>
    <cellStyle name="Normal 3 9 2 6" xfId="36735" xr:uid="{00000000-0005-0000-0000-0000698F0000}"/>
    <cellStyle name="Normal 3 9 2 6 2" xfId="36736" xr:uid="{00000000-0005-0000-0000-00006A8F0000}"/>
    <cellStyle name="Normal 3 9 2 6 2 2" xfId="36737" xr:uid="{00000000-0005-0000-0000-00006B8F0000}"/>
    <cellStyle name="Normal 3 9 2 6 3" xfId="36738" xr:uid="{00000000-0005-0000-0000-00006C8F0000}"/>
    <cellStyle name="Normal 3 9 2 7" xfId="36739" xr:uid="{00000000-0005-0000-0000-00006D8F0000}"/>
    <cellStyle name="Normal 3 9 2 7 2" xfId="36740" xr:uid="{00000000-0005-0000-0000-00006E8F0000}"/>
    <cellStyle name="Normal 3 9 2 8" xfId="36741" xr:uid="{00000000-0005-0000-0000-00006F8F0000}"/>
    <cellStyle name="Normal 3 9 2 8 2" xfId="36742" xr:uid="{00000000-0005-0000-0000-0000708F0000}"/>
    <cellStyle name="Normal 3 9 2 9" xfId="36743" xr:uid="{00000000-0005-0000-0000-0000718F0000}"/>
    <cellStyle name="Normal 3 9 3" xfId="36744" xr:uid="{00000000-0005-0000-0000-0000728F0000}"/>
    <cellStyle name="Normal 3 9 3 2" xfId="36745" xr:uid="{00000000-0005-0000-0000-0000738F0000}"/>
    <cellStyle name="Normal 3 9 3 2 2" xfId="36746" xr:uid="{00000000-0005-0000-0000-0000748F0000}"/>
    <cellStyle name="Normal 3 9 3 2 2 2" xfId="36747" xr:uid="{00000000-0005-0000-0000-0000758F0000}"/>
    <cellStyle name="Normal 3 9 3 2 2 2 2" xfId="36748" xr:uid="{00000000-0005-0000-0000-0000768F0000}"/>
    <cellStyle name="Normal 3 9 3 2 2 2 2 2" xfId="36749" xr:uid="{00000000-0005-0000-0000-0000778F0000}"/>
    <cellStyle name="Normal 3 9 3 2 2 2 3" xfId="36750" xr:uid="{00000000-0005-0000-0000-0000788F0000}"/>
    <cellStyle name="Normal 3 9 3 2 2 3" xfId="36751" xr:uid="{00000000-0005-0000-0000-0000798F0000}"/>
    <cellStyle name="Normal 3 9 3 2 2 3 2" xfId="36752" xr:uid="{00000000-0005-0000-0000-00007A8F0000}"/>
    <cellStyle name="Normal 3 9 3 2 2 4" xfId="36753" xr:uid="{00000000-0005-0000-0000-00007B8F0000}"/>
    <cellStyle name="Normal 3 9 3 2 3" xfId="36754" xr:uid="{00000000-0005-0000-0000-00007C8F0000}"/>
    <cellStyle name="Normal 3 9 3 2 3 2" xfId="36755" xr:uid="{00000000-0005-0000-0000-00007D8F0000}"/>
    <cellStyle name="Normal 3 9 3 2 3 2 2" xfId="36756" xr:uid="{00000000-0005-0000-0000-00007E8F0000}"/>
    <cellStyle name="Normal 3 9 3 2 3 3" xfId="36757" xr:uid="{00000000-0005-0000-0000-00007F8F0000}"/>
    <cellStyle name="Normal 3 9 3 2 4" xfId="36758" xr:uid="{00000000-0005-0000-0000-0000808F0000}"/>
    <cellStyle name="Normal 3 9 3 2 4 2" xfId="36759" xr:uid="{00000000-0005-0000-0000-0000818F0000}"/>
    <cellStyle name="Normal 3 9 3 2 5" xfId="36760" xr:uid="{00000000-0005-0000-0000-0000828F0000}"/>
    <cellStyle name="Normal 3 9 3 3" xfId="36761" xr:uid="{00000000-0005-0000-0000-0000838F0000}"/>
    <cellStyle name="Normal 3 9 3 3 2" xfId="36762" xr:uid="{00000000-0005-0000-0000-0000848F0000}"/>
    <cellStyle name="Normal 3 9 3 3 2 2" xfId="36763" xr:uid="{00000000-0005-0000-0000-0000858F0000}"/>
    <cellStyle name="Normal 3 9 3 3 2 2 2" xfId="36764" xr:uid="{00000000-0005-0000-0000-0000868F0000}"/>
    <cellStyle name="Normal 3 9 3 3 2 3" xfId="36765" xr:uid="{00000000-0005-0000-0000-0000878F0000}"/>
    <cellStyle name="Normal 3 9 3 3 3" xfId="36766" xr:uid="{00000000-0005-0000-0000-0000888F0000}"/>
    <cellStyle name="Normal 3 9 3 3 3 2" xfId="36767" xr:uid="{00000000-0005-0000-0000-0000898F0000}"/>
    <cellStyle name="Normal 3 9 3 3 4" xfId="36768" xr:uid="{00000000-0005-0000-0000-00008A8F0000}"/>
    <cellStyle name="Normal 3 9 3 4" xfId="36769" xr:uid="{00000000-0005-0000-0000-00008B8F0000}"/>
    <cellStyle name="Normal 3 9 3 4 2" xfId="36770" xr:uid="{00000000-0005-0000-0000-00008C8F0000}"/>
    <cellStyle name="Normal 3 9 3 4 2 2" xfId="36771" xr:uid="{00000000-0005-0000-0000-00008D8F0000}"/>
    <cellStyle name="Normal 3 9 3 4 2 2 2" xfId="36772" xr:uid="{00000000-0005-0000-0000-00008E8F0000}"/>
    <cellStyle name="Normal 3 9 3 4 2 3" xfId="36773" xr:uid="{00000000-0005-0000-0000-00008F8F0000}"/>
    <cellStyle name="Normal 3 9 3 4 3" xfId="36774" xr:uid="{00000000-0005-0000-0000-0000908F0000}"/>
    <cellStyle name="Normal 3 9 3 4 3 2" xfId="36775" xr:uid="{00000000-0005-0000-0000-0000918F0000}"/>
    <cellStyle name="Normal 3 9 3 4 4" xfId="36776" xr:uid="{00000000-0005-0000-0000-0000928F0000}"/>
    <cellStyle name="Normal 3 9 3 5" xfId="36777" xr:uid="{00000000-0005-0000-0000-0000938F0000}"/>
    <cellStyle name="Normal 3 9 3 5 2" xfId="36778" xr:uid="{00000000-0005-0000-0000-0000948F0000}"/>
    <cellStyle name="Normal 3 9 3 5 2 2" xfId="36779" xr:uid="{00000000-0005-0000-0000-0000958F0000}"/>
    <cellStyle name="Normal 3 9 3 5 3" xfId="36780" xr:uid="{00000000-0005-0000-0000-0000968F0000}"/>
    <cellStyle name="Normal 3 9 3 6" xfId="36781" xr:uid="{00000000-0005-0000-0000-0000978F0000}"/>
    <cellStyle name="Normal 3 9 3 6 2" xfId="36782" xr:uid="{00000000-0005-0000-0000-0000988F0000}"/>
    <cellStyle name="Normal 3 9 3 7" xfId="36783" xr:uid="{00000000-0005-0000-0000-0000998F0000}"/>
    <cellStyle name="Normal 3 9 3 7 2" xfId="36784" xr:uid="{00000000-0005-0000-0000-00009A8F0000}"/>
    <cellStyle name="Normal 3 9 3 8" xfId="36785" xr:uid="{00000000-0005-0000-0000-00009B8F0000}"/>
    <cellStyle name="Normal 3 9 4" xfId="36786" xr:uid="{00000000-0005-0000-0000-00009C8F0000}"/>
    <cellStyle name="Normal 3 9 4 2" xfId="36787" xr:uid="{00000000-0005-0000-0000-00009D8F0000}"/>
    <cellStyle name="Normal 3 9 4 2 2" xfId="36788" xr:uid="{00000000-0005-0000-0000-00009E8F0000}"/>
    <cellStyle name="Normal 3 9 4 2 2 2" xfId="36789" xr:uid="{00000000-0005-0000-0000-00009F8F0000}"/>
    <cellStyle name="Normal 3 9 4 2 2 2 2" xfId="36790" xr:uid="{00000000-0005-0000-0000-0000A08F0000}"/>
    <cellStyle name="Normal 3 9 4 2 2 3" xfId="36791" xr:uid="{00000000-0005-0000-0000-0000A18F0000}"/>
    <cellStyle name="Normal 3 9 4 2 3" xfId="36792" xr:uid="{00000000-0005-0000-0000-0000A28F0000}"/>
    <cellStyle name="Normal 3 9 4 2 3 2" xfId="36793" xr:uid="{00000000-0005-0000-0000-0000A38F0000}"/>
    <cellStyle name="Normal 3 9 4 2 4" xfId="36794" xr:uid="{00000000-0005-0000-0000-0000A48F0000}"/>
    <cellStyle name="Normal 3 9 4 3" xfId="36795" xr:uid="{00000000-0005-0000-0000-0000A58F0000}"/>
    <cellStyle name="Normal 3 9 4 3 2" xfId="36796" xr:uid="{00000000-0005-0000-0000-0000A68F0000}"/>
    <cellStyle name="Normal 3 9 4 3 2 2" xfId="36797" xr:uid="{00000000-0005-0000-0000-0000A78F0000}"/>
    <cellStyle name="Normal 3 9 4 3 3" xfId="36798" xr:uid="{00000000-0005-0000-0000-0000A88F0000}"/>
    <cellStyle name="Normal 3 9 4 4" xfId="36799" xr:uid="{00000000-0005-0000-0000-0000A98F0000}"/>
    <cellStyle name="Normal 3 9 4 4 2" xfId="36800" xr:uid="{00000000-0005-0000-0000-0000AA8F0000}"/>
    <cellStyle name="Normal 3 9 4 5" xfId="36801" xr:uid="{00000000-0005-0000-0000-0000AB8F0000}"/>
    <cellStyle name="Normal 3 9 5" xfId="36802" xr:uid="{00000000-0005-0000-0000-0000AC8F0000}"/>
    <cellStyle name="Normal 3 9 5 2" xfId="36803" xr:uid="{00000000-0005-0000-0000-0000AD8F0000}"/>
    <cellStyle name="Normal 3 9 5 2 2" xfId="36804" xr:uid="{00000000-0005-0000-0000-0000AE8F0000}"/>
    <cellStyle name="Normal 3 9 5 2 2 2" xfId="36805" xr:uid="{00000000-0005-0000-0000-0000AF8F0000}"/>
    <cellStyle name="Normal 3 9 5 2 3" xfId="36806" xr:uid="{00000000-0005-0000-0000-0000B08F0000}"/>
    <cellStyle name="Normal 3 9 5 3" xfId="36807" xr:uid="{00000000-0005-0000-0000-0000B18F0000}"/>
    <cellStyle name="Normal 3 9 5 3 2" xfId="36808" xr:uid="{00000000-0005-0000-0000-0000B28F0000}"/>
    <cellStyle name="Normal 3 9 5 4" xfId="36809" xr:uid="{00000000-0005-0000-0000-0000B38F0000}"/>
    <cellStyle name="Normal 3 9 6" xfId="36810" xr:uid="{00000000-0005-0000-0000-0000B48F0000}"/>
    <cellStyle name="Normal 3 9 6 2" xfId="36811" xr:uid="{00000000-0005-0000-0000-0000B58F0000}"/>
    <cellStyle name="Normal 3 9 6 2 2" xfId="36812" xr:uid="{00000000-0005-0000-0000-0000B68F0000}"/>
    <cellStyle name="Normal 3 9 6 2 2 2" xfId="36813" xr:uid="{00000000-0005-0000-0000-0000B78F0000}"/>
    <cellStyle name="Normal 3 9 6 2 3" xfId="36814" xr:uid="{00000000-0005-0000-0000-0000B88F0000}"/>
    <cellStyle name="Normal 3 9 6 3" xfId="36815" xr:uid="{00000000-0005-0000-0000-0000B98F0000}"/>
    <cellStyle name="Normal 3 9 6 3 2" xfId="36816" xr:uid="{00000000-0005-0000-0000-0000BA8F0000}"/>
    <cellStyle name="Normal 3 9 6 4" xfId="36817" xr:uid="{00000000-0005-0000-0000-0000BB8F0000}"/>
    <cellStyle name="Normal 3 9 7" xfId="36818" xr:uid="{00000000-0005-0000-0000-0000BC8F0000}"/>
    <cellStyle name="Normal 3 9 7 2" xfId="36819" xr:uid="{00000000-0005-0000-0000-0000BD8F0000}"/>
    <cellStyle name="Normal 3 9 7 2 2" xfId="36820" xr:uid="{00000000-0005-0000-0000-0000BE8F0000}"/>
    <cellStyle name="Normal 3 9 7 3" xfId="36821" xr:uid="{00000000-0005-0000-0000-0000BF8F0000}"/>
    <cellStyle name="Normal 3 9 8" xfId="36822" xr:uid="{00000000-0005-0000-0000-0000C08F0000}"/>
    <cellStyle name="Normal 3 9 8 2" xfId="36823" xr:uid="{00000000-0005-0000-0000-0000C18F0000}"/>
    <cellStyle name="Normal 3 9 9" xfId="36824" xr:uid="{00000000-0005-0000-0000-0000C28F0000}"/>
    <cellStyle name="Normal 3 9 9 2" xfId="36825" xr:uid="{00000000-0005-0000-0000-0000C38F0000}"/>
    <cellStyle name="Normal 3_Sheet1" xfId="36826" xr:uid="{00000000-0005-0000-0000-0000C48F0000}"/>
    <cellStyle name="Normal 30" xfId="36827" xr:uid="{00000000-0005-0000-0000-0000C58F0000}"/>
    <cellStyle name="Normal 30 2" xfId="36828" xr:uid="{00000000-0005-0000-0000-0000C68F0000}"/>
    <cellStyle name="Normal 30 2 2" xfId="36829" xr:uid="{00000000-0005-0000-0000-0000C78F0000}"/>
    <cellStyle name="Normal 30 3" xfId="36830" xr:uid="{00000000-0005-0000-0000-0000C88F0000}"/>
    <cellStyle name="Normal 31" xfId="36831" xr:uid="{00000000-0005-0000-0000-0000C98F0000}"/>
    <cellStyle name="Normal 31 2" xfId="36832" xr:uid="{00000000-0005-0000-0000-0000CA8F0000}"/>
    <cellStyle name="Normal 31 2 2" xfId="36833" xr:uid="{00000000-0005-0000-0000-0000CB8F0000}"/>
    <cellStyle name="Normal 31 3" xfId="36834" xr:uid="{00000000-0005-0000-0000-0000CC8F0000}"/>
    <cellStyle name="Normal 32" xfId="36835" xr:uid="{00000000-0005-0000-0000-0000CD8F0000}"/>
    <cellStyle name="Normal 32 2" xfId="36836" xr:uid="{00000000-0005-0000-0000-0000CE8F0000}"/>
    <cellStyle name="Normal 32 2 2" xfId="36837" xr:uid="{00000000-0005-0000-0000-0000CF8F0000}"/>
    <cellStyle name="Normal 32 3" xfId="36838" xr:uid="{00000000-0005-0000-0000-0000D08F0000}"/>
    <cellStyle name="Normal 33" xfId="36839" xr:uid="{00000000-0005-0000-0000-0000D18F0000}"/>
    <cellStyle name="Normal 33 2" xfId="36840" xr:uid="{00000000-0005-0000-0000-0000D28F0000}"/>
    <cellStyle name="Normal 33 2 2" xfId="36841" xr:uid="{00000000-0005-0000-0000-0000D38F0000}"/>
    <cellStyle name="Normal 33 3" xfId="36842" xr:uid="{00000000-0005-0000-0000-0000D48F0000}"/>
    <cellStyle name="Normal 34" xfId="36843" xr:uid="{00000000-0005-0000-0000-0000D58F0000}"/>
    <cellStyle name="Normal 34 2" xfId="36844" xr:uid="{00000000-0005-0000-0000-0000D68F0000}"/>
    <cellStyle name="Normal 34 2 2" xfId="36845" xr:uid="{00000000-0005-0000-0000-0000D78F0000}"/>
    <cellStyle name="Normal 34 3" xfId="36846" xr:uid="{00000000-0005-0000-0000-0000D88F0000}"/>
    <cellStyle name="Normal 35" xfId="36847" xr:uid="{00000000-0005-0000-0000-0000D98F0000}"/>
    <cellStyle name="Normal 35 2" xfId="36848" xr:uid="{00000000-0005-0000-0000-0000DA8F0000}"/>
    <cellStyle name="Normal 35 2 2" xfId="36849" xr:uid="{00000000-0005-0000-0000-0000DB8F0000}"/>
    <cellStyle name="Normal 35 3" xfId="36850" xr:uid="{00000000-0005-0000-0000-0000DC8F0000}"/>
    <cellStyle name="Normal 36" xfId="36851" xr:uid="{00000000-0005-0000-0000-0000DD8F0000}"/>
    <cellStyle name="Normal 36 2" xfId="36852" xr:uid="{00000000-0005-0000-0000-0000DE8F0000}"/>
    <cellStyle name="Normal 36 2 2" xfId="36853" xr:uid="{00000000-0005-0000-0000-0000DF8F0000}"/>
    <cellStyle name="Normal 36 3" xfId="36854" xr:uid="{00000000-0005-0000-0000-0000E08F0000}"/>
    <cellStyle name="Normal 37" xfId="36855" xr:uid="{00000000-0005-0000-0000-0000E18F0000}"/>
    <cellStyle name="Normal 37 2" xfId="36856" xr:uid="{00000000-0005-0000-0000-0000E28F0000}"/>
    <cellStyle name="Normal 37 2 2" xfId="36857" xr:uid="{00000000-0005-0000-0000-0000E38F0000}"/>
    <cellStyle name="Normal 37 3" xfId="36858" xr:uid="{00000000-0005-0000-0000-0000E48F0000}"/>
    <cellStyle name="Normal 38" xfId="36859" xr:uid="{00000000-0005-0000-0000-0000E58F0000}"/>
    <cellStyle name="Normal 38 2" xfId="36860" xr:uid="{00000000-0005-0000-0000-0000E68F0000}"/>
    <cellStyle name="Normal 38 2 2" xfId="36861" xr:uid="{00000000-0005-0000-0000-0000E78F0000}"/>
    <cellStyle name="Normal 38 3" xfId="36862" xr:uid="{00000000-0005-0000-0000-0000E88F0000}"/>
    <cellStyle name="Normal 39" xfId="36863" xr:uid="{00000000-0005-0000-0000-0000E98F0000}"/>
    <cellStyle name="Normal 39 2" xfId="36864" xr:uid="{00000000-0005-0000-0000-0000EA8F0000}"/>
    <cellStyle name="Normal 39 2 2" xfId="36865" xr:uid="{00000000-0005-0000-0000-0000EB8F0000}"/>
    <cellStyle name="Normal 39 3" xfId="36866" xr:uid="{00000000-0005-0000-0000-0000EC8F0000}"/>
    <cellStyle name="Normal 4" xfId="23" xr:uid="{00000000-0005-0000-0000-0000ED8F0000}"/>
    <cellStyle name="Normal 4 2" xfId="42" xr:uid="{00000000-0005-0000-0000-0000EE8F0000}"/>
    <cellStyle name="Normal 4 2 2" xfId="55" xr:uid="{00000000-0005-0000-0000-0000EF8F0000}"/>
    <cellStyle name="Normal 4 2 2 2" xfId="36867" xr:uid="{00000000-0005-0000-0000-0000F08F0000}"/>
    <cellStyle name="Normal 4 2 2 3" xfId="36868" xr:uid="{00000000-0005-0000-0000-0000F18F0000}"/>
    <cellStyle name="Normal 4 2 2 4" xfId="36869" xr:uid="{00000000-0005-0000-0000-0000F28F0000}"/>
    <cellStyle name="Normal 4 2 3" xfId="36870" xr:uid="{00000000-0005-0000-0000-0000F38F0000}"/>
    <cellStyle name="Normal 4 2 4" xfId="36871" xr:uid="{00000000-0005-0000-0000-0000F48F0000}"/>
    <cellStyle name="Normal 4 2 5" xfId="36872" xr:uid="{00000000-0005-0000-0000-0000F58F0000}"/>
    <cellStyle name="Normal 4 3" xfId="34" xr:uid="{00000000-0005-0000-0000-0000F68F0000}"/>
    <cellStyle name="Normal 4 3 2" xfId="36873" xr:uid="{00000000-0005-0000-0000-0000F78F0000}"/>
    <cellStyle name="Normal 4 3 2 2" xfId="36874" xr:uid="{00000000-0005-0000-0000-0000F88F0000}"/>
    <cellStyle name="Normal 4 3 2 2 2" xfId="36875" xr:uid="{00000000-0005-0000-0000-0000F98F0000}"/>
    <cellStyle name="Normal 4 3 2 2 3" xfId="36876" xr:uid="{00000000-0005-0000-0000-0000FA8F0000}"/>
    <cellStyle name="Normal 4 3 2 3" xfId="36877" xr:uid="{00000000-0005-0000-0000-0000FB8F0000}"/>
    <cellStyle name="Normal 4 3 2_T-straight with PEDs adjustor" xfId="36878" xr:uid="{00000000-0005-0000-0000-0000FC8F0000}"/>
    <cellStyle name="Normal 4 3 3" xfId="36879" xr:uid="{00000000-0005-0000-0000-0000FD8F0000}"/>
    <cellStyle name="Normal 4 3 3 2" xfId="36880" xr:uid="{00000000-0005-0000-0000-0000FE8F0000}"/>
    <cellStyle name="Normal 4 3 3 3" xfId="36881" xr:uid="{00000000-0005-0000-0000-0000FF8F0000}"/>
    <cellStyle name="Normal 4 3 4" xfId="36882" xr:uid="{00000000-0005-0000-0000-000000900000}"/>
    <cellStyle name="Normal 4 3 5" xfId="36883" xr:uid="{00000000-0005-0000-0000-000001900000}"/>
    <cellStyle name="Normal 4 3_T-straight with PEDs adjustor" xfId="36884" xr:uid="{00000000-0005-0000-0000-000002900000}"/>
    <cellStyle name="Normal 4 4" xfId="36885" xr:uid="{00000000-0005-0000-0000-000003900000}"/>
    <cellStyle name="Normal 4 4 2" xfId="36886" xr:uid="{00000000-0005-0000-0000-000004900000}"/>
    <cellStyle name="Normal 4 4 2 2" xfId="36887" xr:uid="{00000000-0005-0000-0000-000005900000}"/>
    <cellStyle name="Normal 4 4 2 2 2" xfId="36888" xr:uid="{00000000-0005-0000-0000-000006900000}"/>
    <cellStyle name="Normal 4 4 2 2 3" xfId="36889" xr:uid="{00000000-0005-0000-0000-000007900000}"/>
    <cellStyle name="Normal 4 4 2 3" xfId="36890" xr:uid="{00000000-0005-0000-0000-000008900000}"/>
    <cellStyle name="Normal 4 4 2_T-straight with PEDs adjustor" xfId="36891" xr:uid="{00000000-0005-0000-0000-000009900000}"/>
    <cellStyle name="Normal 4 4 3" xfId="36892" xr:uid="{00000000-0005-0000-0000-00000A900000}"/>
    <cellStyle name="Normal 4 4 3 2" xfId="36893" xr:uid="{00000000-0005-0000-0000-00000B900000}"/>
    <cellStyle name="Normal 4 4 3 3" xfId="36894" xr:uid="{00000000-0005-0000-0000-00000C900000}"/>
    <cellStyle name="Normal 4 4 4" xfId="36895" xr:uid="{00000000-0005-0000-0000-00000D900000}"/>
    <cellStyle name="Normal 4 4_T-straight with PEDs adjustor" xfId="36896" xr:uid="{00000000-0005-0000-0000-00000E900000}"/>
    <cellStyle name="Normal 4 5" xfId="36897" xr:uid="{00000000-0005-0000-0000-00000F900000}"/>
    <cellStyle name="Normal 4 5 2" xfId="36898" xr:uid="{00000000-0005-0000-0000-000010900000}"/>
    <cellStyle name="Normal 4 5 3" xfId="36899" xr:uid="{00000000-0005-0000-0000-000011900000}"/>
    <cellStyle name="Normal 4 6" xfId="36900" xr:uid="{00000000-0005-0000-0000-000012900000}"/>
    <cellStyle name="Normal 4 6 2" xfId="36901" xr:uid="{00000000-0005-0000-0000-000013900000}"/>
    <cellStyle name="Normal 4 6 2 2" xfId="36902" xr:uid="{00000000-0005-0000-0000-000014900000}"/>
    <cellStyle name="Normal 4 6 2 2 2" xfId="36903" xr:uid="{00000000-0005-0000-0000-000015900000}"/>
    <cellStyle name="Normal 4 6 2 3" xfId="36904" xr:uid="{00000000-0005-0000-0000-000016900000}"/>
    <cellStyle name="Normal 4 6 3" xfId="36905" xr:uid="{00000000-0005-0000-0000-000017900000}"/>
    <cellStyle name="Normal 4 6 3 2" xfId="36906" xr:uid="{00000000-0005-0000-0000-000018900000}"/>
    <cellStyle name="Normal 4 6 4" xfId="36907" xr:uid="{00000000-0005-0000-0000-000019900000}"/>
    <cellStyle name="Normal 4 7" xfId="36908" xr:uid="{00000000-0005-0000-0000-00001A900000}"/>
    <cellStyle name="Normal 4 7 2" xfId="36909" xr:uid="{00000000-0005-0000-0000-00001B900000}"/>
    <cellStyle name="Normal 4 8" xfId="36910" xr:uid="{00000000-0005-0000-0000-00001C900000}"/>
    <cellStyle name="Normal 4 8 2" xfId="36911" xr:uid="{00000000-0005-0000-0000-00001D900000}"/>
    <cellStyle name="Normal 4 8 3" xfId="36912" xr:uid="{00000000-0005-0000-0000-00001E900000}"/>
    <cellStyle name="Normal 4 9" xfId="36913" xr:uid="{00000000-0005-0000-0000-00001F900000}"/>
    <cellStyle name="Normal 4_Sheet1" xfId="36914" xr:uid="{00000000-0005-0000-0000-000020900000}"/>
    <cellStyle name="Normal 40" xfId="36915" xr:uid="{00000000-0005-0000-0000-000021900000}"/>
    <cellStyle name="Normal 40 2" xfId="36916" xr:uid="{00000000-0005-0000-0000-000022900000}"/>
    <cellStyle name="Normal 40 2 2" xfId="36917" xr:uid="{00000000-0005-0000-0000-000023900000}"/>
    <cellStyle name="Normal 40 3" xfId="36918" xr:uid="{00000000-0005-0000-0000-000024900000}"/>
    <cellStyle name="Normal 41" xfId="36919" xr:uid="{00000000-0005-0000-0000-000025900000}"/>
    <cellStyle name="Normal 41 2" xfId="36920" xr:uid="{00000000-0005-0000-0000-000026900000}"/>
    <cellStyle name="Normal 41 2 2" xfId="36921" xr:uid="{00000000-0005-0000-0000-000027900000}"/>
    <cellStyle name="Normal 41 3" xfId="36922" xr:uid="{00000000-0005-0000-0000-000028900000}"/>
    <cellStyle name="Normal 42" xfId="36923" xr:uid="{00000000-0005-0000-0000-000029900000}"/>
    <cellStyle name="Normal 42 2" xfId="36924" xr:uid="{00000000-0005-0000-0000-00002A900000}"/>
    <cellStyle name="Normal 42 2 2" xfId="36925" xr:uid="{00000000-0005-0000-0000-00002B900000}"/>
    <cellStyle name="Normal 42 3" xfId="36926" xr:uid="{00000000-0005-0000-0000-00002C900000}"/>
    <cellStyle name="Normal 42 4" xfId="36927" xr:uid="{00000000-0005-0000-0000-00002D900000}"/>
    <cellStyle name="Normal 42 5" xfId="36928" xr:uid="{00000000-0005-0000-0000-00002E900000}"/>
    <cellStyle name="Normal 43" xfId="36929" xr:uid="{00000000-0005-0000-0000-00002F900000}"/>
    <cellStyle name="Normal 43 2" xfId="36930" xr:uid="{00000000-0005-0000-0000-000030900000}"/>
    <cellStyle name="Normal 43 2 2" xfId="36931" xr:uid="{00000000-0005-0000-0000-000031900000}"/>
    <cellStyle name="Normal 43 3" xfId="36932" xr:uid="{00000000-0005-0000-0000-000032900000}"/>
    <cellStyle name="Normal 44" xfId="36933" xr:uid="{00000000-0005-0000-0000-000033900000}"/>
    <cellStyle name="Normal 44 2" xfId="36934" xr:uid="{00000000-0005-0000-0000-000034900000}"/>
    <cellStyle name="Normal 44 2 2" xfId="36935" xr:uid="{00000000-0005-0000-0000-000035900000}"/>
    <cellStyle name="Normal 44 3" xfId="36936" xr:uid="{00000000-0005-0000-0000-000036900000}"/>
    <cellStyle name="Normal 45" xfId="36937" xr:uid="{00000000-0005-0000-0000-000037900000}"/>
    <cellStyle name="Normal 45 2" xfId="36938" xr:uid="{00000000-0005-0000-0000-000038900000}"/>
    <cellStyle name="Normal 45 2 2" xfId="36939" xr:uid="{00000000-0005-0000-0000-000039900000}"/>
    <cellStyle name="Normal 45 3" xfId="36940" xr:uid="{00000000-0005-0000-0000-00003A900000}"/>
    <cellStyle name="Normal 46" xfId="36941" xr:uid="{00000000-0005-0000-0000-00003B900000}"/>
    <cellStyle name="Normal 46 2" xfId="36942" xr:uid="{00000000-0005-0000-0000-00003C900000}"/>
    <cellStyle name="Normal 46 2 2" xfId="36943" xr:uid="{00000000-0005-0000-0000-00003D900000}"/>
    <cellStyle name="Normal 46 3" xfId="36944" xr:uid="{00000000-0005-0000-0000-00003E900000}"/>
    <cellStyle name="Normal 47" xfId="36945" xr:uid="{00000000-0005-0000-0000-00003F900000}"/>
    <cellStyle name="Normal 47 2" xfId="36946" xr:uid="{00000000-0005-0000-0000-000040900000}"/>
    <cellStyle name="Normal 47 2 2" xfId="36947" xr:uid="{00000000-0005-0000-0000-000041900000}"/>
    <cellStyle name="Normal 47 3" xfId="36948" xr:uid="{00000000-0005-0000-0000-000042900000}"/>
    <cellStyle name="Normal 48" xfId="36949" xr:uid="{00000000-0005-0000-0000-000043900000}"/>
    <cellStyle name="Normal 48 2" xfId="36950" xr:uid="{00000000-0005-0000-0000-000044900000}"/>
    <cellStyle name="Normal 49" xfId="36951" xr:uid="{00000000-0005-0000-0000-000045900000}"/>
    <cellStyle name="Normal 49 2" xfId="36952" xr:uid="{00000000-0005-0000-0000-000046900000}"/>
    <cellStyle name="Normal 5" xfId="17" xr:uid="{00000000-0005-0000-0000-000047900000}"/>
    <cellStyle name="Normal 5 10" xfId="36953" xr:uid="{00000000-0005-0000-0000-000048900000}"/>
    <cellStyle name="Normal 5 10 2" xfId="36954" xr:uid="{00000000-0005-0000-0000-000049900000}"/>
    <cellStyle name="Normal 5 10 2 2" xfId="36955" xr:uid="{00000000-0005-0000-0000-00004A900000}"/>
    <cellStyle name="Normal 5 10 2 2 2" xfId="36956" xr:uid="{00000000-0005-0000-0000-00004B900000}"/>
    <cellStyle name="Normal 5 10 2 2 2 2" xfId="36957" xr:uid="{00000000-0005-0000-0000-00004C900000}"/>
    <cellStyle name="Normal 5 10 2 2 2 2 2" xfId="36958" xr:uid="{00000000-0005-0000-0000-00004D900000}"/>
    <cellStyle name="Normal 5 10 2 2 2 3" xfId="36959" xr:uid="{00000000-0005-0000-0000-00004E900000}"/>
    <cellStyle name="Normal 5 10 2 2 3" xfId="36960" xr:uid="{00000000-0005-0000-0000-00004F900000}"/>
    <cellStyle name="Normal 5 10 2 2 3 2" xfId="36961" xr:uid="{00000000-0005-0000-0000-000050900000}"/>
    <cellStyle name="Normal 5 10 2 2 4" xfId="36962" xr:uid="{00000000-0005-0000-0000-000051900000}"/>
    <cellStyle name="Normal 5 10 2 3" xfId="36963" xr:uid="{00000000-0005-0000-0000-000052900000}"/>
    <cellStyle name="Normal 5 10 2 3 2" xfId="36964" xr:uid="{00000000-0005-0000-0000-000053900000}"/>
    <cellStyle name="Normal 5 10 2 3 2 2" xfId="36965" xr:uid="{00000000-0005-0000-0000-000054900000}"/>
    <cellStyle name="Normal 5 10 2 3 3" xfId="36966" xr:uid="{00000000-0005-0000-0000-000055900000}"/>
    <cellStyle name="Normal 5 10 2 4" xfId="36967" xr:uid="{00000000-0005-0000-0000-000056900000}"/>
    <cellStyle name="Normal 5 10 2 4 2" xfId="36968" xr:uid="{00000000-0005-0000-0000-000057900000}"/>
    <cellStyle name="Normal 5 10 2 5" xfId="36969" xr:uid="{00000000-0005-0000-0000-000058900000}"/>
    <cellStyle name="Normal 5 10 3" xfId="36970" xr:uid="{00000000-0005-0000-0000-000059900000}"/>
    <cellStyle name="Normal 5 10 3 2" xfId="36971" xr:uid="{00000000-0005-0000-0000-00005A900000}"/>
    <cellStyle name="Normal 5 10 3 2 2" xfId="36972" xr:uid="{00000000-0005-0000-0000-00005B900000}"/>
    <cellStyle name="Normal 5 10 3 2 2 2" xfId="36973" xr:uid="{00000000-0005-0000-0000-00005C900000}"/>
    <cellStyle name="Normal 5 10 3 2 3" xfId="36974" xr:uid="{00000000-0005-0000-0000-00005D900000}"/>
    <cellStyle name="Normal 5 10 3 3" xfId="36975" xr:uid="{00000000-0005-0000-0000-00005E900000}"/>
    <cellStyle name="Normal 5 10 3 3 2" xfId="36976" xr:uid="{00000000-0005-0000-0000-00005F900000}"/>
    <cellStyle name="Normal 5 10 3 4" xfId="36977" xr:uid="{00000000-0005-0000-0000-000060900000}"/>
    <cellStyle name="Normal 5 10 4" xfId="36978" xr:uid="{00000000-0005-0000-0000-000061900000}"/>
    <cellStyle name="Normal 5 10 4 2" xfId="36979" xr:uid="{00000000-0005-0000-0000-000062900000}"/>
    <cellStyle name="Normal 5 10 4 2 2" xfId="36980" xr:uid="{00000000-0005-0000-0000-000063900000}"/>
    <cellStyle name="Normal 5 10 4 3" xfId="36981" xr:uid="{00000000-0005-0000-0000-000064900000}"/>
    <cellStyle name="Normal 5 10 5" xfId="36982" xr:uid="{00000000-0005-0000-0000-000065900000}"/>
    <cellStyle name="Normal 5 10 5 2" xfId="36983" xr:uid="{00000000-0005-0000-0000-000066900000}"/>
    <cellStyle name="Normal 5 10 6" xfId="36984" xr:uid="{00000000-0005-0000-0000-000067900000}"/>
    <cellStyle name="Normal 5 11" xfId="36985" xr:uid="{00000000-0005-0000-0000-000068900000}"/>
    <cellStyle name="Normal 5 11 2" xfId="36986" xr:uid="{00000000-0005-0000-0000-000069900000}"/>
    <cellStyle name="Normal 5 11 3" xfId="36987" xr:uid="{00000000-0005-0000-0000-00006A900000}"/>
    <cellStyle name="Normal 5 12" xfId="36988" xr:uid="{00000000-0005-0000-0000-00006B900000}"/>
    <cellStyle name="Normal 5 12 2" xfId="36989" xr:uid="{00000000-0005-0000-0000-00006C900000}"/>
    <cellStyle name="Normal 5 12 2 2" xfId="36990" xr:uid="{00000000-0005-0000-0000-00006D900000}"/>
    <cellStyle name="Normal 5 12 2 2 2" xfId="36991" xr:uid="{00000000-0005-0000-0000-00006E900000}"/>
    <cellStyle name="Normal 5 12 2 2 2 2" xfId="36992" xr:uid="{00000000-0005-0000-0000-00006F900000}"/>
    <cellStyle name="Normal 5 12 2 2 3" xfId="36993" xr:uid="{00000000-0005-0000-0000-000070900000}"/>
    <cellStyle name="Normal 5 12 2 3" xfId="36994" xr:uid="{00000000-0005-0000-0000-000071900000}"/>
    <cellStyle name="Normal 5 12 2 3 2" xfId="36995" xr:uid="{00000000-0005-0000-0000-000072900000}"/>
    <cellStyle name="Normal 5 12 2 4" xfId="36996" xr:uid="{00000000-0005-0000-0000-000073900000}"/>
    <cellStyle name="Normal 5 12 3" xfId="36997" xr:uid="{00000000-0005-0000-0000-000074900000}"/>
    <cellStyle name="Normal 5 12 3 2" xfId="36998" xr:uid="{00000000-0005-0000-0000-000075900000}"/>
    <cellStyle name="Normal 5 12 3 2 2" xfId="36999" xr:uid="{00000000-0005-0000-0000-000076900000}"/>
    <cellStyle name="Normal 5 12 3 3" xfId="37000" xr:uid="{00000000-0005-0000-0000-000077900000}"/>
    <cellStyle name="Normal 5 12 4" xfId="37001" xr:uid="{00000000-0005-0000-0000-000078900000}"/>
    <cellStyle name="Normal 5 12 4 2" xfId="37002" xr:uid="{00000000-0005-0000-0000-000079900000}"/>
    <cellStyle name="Normal 5 12 5" xfId="37003" xr:uid="{00000000-0005-0000-0000-00007A900000}"/>
    <cellStyle name="Normal 5 13" xfId="37004" xr:uid="{00000000-0005-0000-0000-00007B900000}"/>
    <cellStyle name="Normal 5 13 2" xfId="37005" xr:uid="{00000000-0005-0000-0000-00007C900000}"/>
    <cellStyle name="Normal 5 13 2 2" xfId="37006" xr:uid="{00000000-0005-0000-0000-00007D900000}"/>
    <cellStyle name="Normal 5 13 2 2 2" xfId="37007" xr:uid="{00000000-0005-0000-0000-00007E900000}"/>
    <cellStyle name="Normal 5 13 2 3" xfId="37008" xr:uid="{00000000-0005-0000-0000-00007F900000}"/>
    <cellStyle name="Normal 5 13 3" xfId="37009" xr:uid="{00000000-0005-0000-0000-000080900000}"/>
    <cellStyle name="Normal 5 13 3 2" xfId="37010" xr:uid="{00000000-0005-0000-0000-000081900000}"/>
    <cellStyle name="Normal 5 13 4" xfId="37011" xr:uid="{00000000-0005-0000-0000-000082900000}"/>
    <cellStyle name="Normal 5 14" xfId="37012" xr:uid="{00000000-0005-0000-0000-000083900000}"/>
    <cellStyle name="Normal 5 14 2" xfId="37013" xr:uid="{00000000-0005-0000-0000-000084900000}"/>
    <cellStyle name="Normal 5 15" xfId="37014" xr:uid="{00000000-0005-0000-0000-000085900000}"/>
    <cellStyle name="Normal 5 15 2" xfId="37015" xr:uid="{00000000-0005-0000-0000-000086900000}"/>
    <cellStyle name="Normal 5 15 2 2" xfId="37016" xr:uid="{00000000-0005-0000-0000-000087900000}"/>
    <cellStyle name="Normal 5 15 3" xfId="37017" xr:uid="{00000000-0005-0000-0000-000088900000}"/>
    <cellStyle name="Normal 5 16" xfId="37018" xr:uid="{00000000-0005-0000-0000-000089900000}"/>
    <cellStyle name="Normal 5 16 2" xfId="37019" xr:uid="{00000000-0005-0000-0000-00008A900000}"/>
    <cellStyle name="Normal 5 17" xfId="37020" xr:uid="{00000000-0005-0000-0000-00008B900000}"/>
    <cellStyle name="Normal 5 2" xfId="36" xr:uid="{00000000-0005-0000-0000-00008C900000}"/>
    <cellStyle name="Normal 5 2 10" xfId="37021" xr:uid="{00000000-0005-0000-0000-00008D900000}"/>
    <cellStyle name="Normal 5 2 10 2" xfId="37022" xr:uid="{00000000-0005-0000-0000-00008E900000}"/>
    <cellStyle name="Normal 5 2 10 2 2" xfId="37023" xr:uid="{00000000-0005-0000-0000-00008F900000}"/>
    <cellStyle name="Normal 5 2 10 2 2 2" xfId="37024" xr:uid="{00000000-0005-0000-0000-000090900000}"/>
    <cellStyle name="Normal 5 2 10 2 2 2 2" xfId="37025" xr:uid="{00000000-0005-0000-0000-000091900000}"/>
    <cellStyle name="Normal 5 2 10 2 2 2 2 2" xfId="37026" xr:uid="{00000000-0005-0000-0000-000092900000}"/>
    <cellStyle name="Normal 5 2 10 2 2 2 3" xfId="37027" xr:uid="{00000000-0005-0000-0000-000093900000}"/>
    <cellStyle name="Normal 5 2 10 2 2 3" xfId="37028" xr:uid="{00000000-0005-0000-0000-000094900000}"/>
    <cellStyle name="Normal 5 2 10 2 2 3 2" xfId="37029" xr:uid="{00000000-0005-0000-0000-000095900000}"/>
    <cellStyle name="Normal 5 2 10 2 2 4" xfId="37030" xr:uid="{00000000-0005-0000-0000-000096900000}"/>
    <cellStyle name="Normal 5 2 10 2 3" xfId="37031" xr:uid="{00000000-0005-0000-0000-000097900000}"/>
    <cellStyle name="Normal 5 2 10 2 3 2" xfId="37032" xr:uid="{00000000-0005-0000-0000-000098900000}"/>
    <cellStyle name="Normal 5 2 10 2 3 2 2" xfId="37033" xr:uid="{00000000-0005-0000-0000-000099900000}"/>
    <cellStyle name="Normal 5 2 10 2 3 3" xfId="37034" xr:uid="{00000000-0005-0000-0000-00009A900000}"/>
    <cellStyle name="Normal 5 2 10 2 4" xfId="37035" xr:uid="{00000000-0005-0000-0000-00009B900000}"/>
    <cellStyle name="Normal 5 2 10 2 4 2" xfId="37036" xr:uid="{00000000-0005-0000-0000-00009C900000}"/>
    <cellStyle name="Normal 5 2 10 2 5" xfId="37037" xr:uid="{00000000-0005-0000-0000-00009D900000}"/>
    <cellStyle name="Normal 5 2 10 3" xfId="37038" xr:uid="{00000000-0005-0000-0000-00009E900000}"/>
    <cellStyle name="Normal 5 2 10 3 2" xfId="37039" xr:uid="{00000000-0005-0000-0000-00009F900000}"/>
    <cellStyle name="Normal 5 2 10 3 2 2" xfId="37040" xr:uid="{00000000-0005-0000-0000-0000A0900000}"/>
    <cellStyle name="Normal 5 2 10 3 2 2 2" xfId="37041" xr:uid="{00000000-0005-0000-0000-0000A1900000}"/>
    <cellStyle name="Normal 5 2 10 3 2 3" xfId="37042" xr:uid="{00000000-0005-0000-0000-0000A2900000}"/>
    <cellStyle name="Normal 5 2 10 3 3" xfId="37043" xr:uid="{00000000-0005-0000-0000-0000A3900000}"/>
    <cellStyle name="Normal 5 2 10 3 3 2" xfId="37044" xr:uid="{00000000-0005-0000-0000-0000A4900000}"/>
    <cellStyle name="Normal 5 2 10 3 4" xfId="37045" xr:uid="{00000000-0005-0000-0000-0000A5900000}"/>
    <cellStyle name="Normal 5 2 10 4" xfId="37046" xr:uid="{00000000-0005-0000-0000-0000A6900000}"/>
    <cellStyle name="Normal 5 2 10 4 2" xfId="37047" xr:uid="{00000000-0005-0000-0000-0000A7900000}"/>
    <cellStyle name="Normal 5 2 10 4 2 2" xfId="37048" xr:uid="{00000000-0005-0000-0000-0000A8900000}"/>
    <cellStyle name="Normal 5 2 10 4 2 2 2" xfId="37049" xr:uid="{00000000-0005-0000-0000-0000A9900000}"/>
    <cellStyle name="Normal 5 2 10 4 2 3" xfId="37050" xr:uid="{00000000-0005-0000-0000-0000AA900000}"/>
    <cellStyle name="Normal 5 2 10 4 3" xfId="37051" xr:uid="{00000000-0005-0000-0000-0000AB900000}"/>
    <cellStyle name="Normal 5 2 10 4 3 2" xfId="37052" xr:uid="{00000000-0005-0000-0000-0000AC900000}"/>
    <cellStyle name="Normal 5 2 10 4 4" xfId="37053" xr:uid="{00000000-0005-0000-0000-0000AD900000}"/>
    <cellStyle name="Normal 5 2 10 5" xfId="37054" xr:uid="{00000000-0005-0000-0000-0000AE900000}"/>
    <cellStyle name="Normal 5 2 10 5 2" xfId="37055" xr:uid="{00000000-0005-0000-0000-0000AF900000}"/>
    <cellStyle name="Normal 5 2 10 5 2 2" xfId="37056" xr:uid="{00000000-0005-0000-0000-0000B0900000}"/>
    <cellStyle name="Normal 5 2 10 5 3" xfId="37057" xr:uid="{00000000-0005-0000-0000-0000B1900000}"/>
    <cellStyle name="Normal 5 2 10 6" xfId="37058" xr:uid="{00000000-0005-0000-0000-0000B2900000}"/>
    <cellStyle name="Normal 5 2 10 6 2" xfId="37059" xr:uid="{00000000-0005-0000-0000-0000B3900000}"/>
    <cellStyle name="Normal 5 2 10 7" xfId="37060" xr:uid="{00000000-0005-0000-0000-0000B4900000}"/>
    <cellStyle name="Normal 5 2 10 7 2" xfId="37061" xr:uid="{00000000-0005-0000-0000-0000B5900000}"/>
    <cellStyle name="Normal 5 2 10 8" xfId="37062" xr:uid="{00000000-0005-0000-0000-0000B6900000}"/>
    <cellStyle name="Normal 5 2 11" xfId="37063" xr:uid="{00000000-0005-0000-0000-0000B7900000}"/>
    <cellStyle name="Normal 5 2 11 2" xfId="37064" xr:uid="{00000000-0005-0000-0000-0000B8900000}"/>
    <cellStyle name="Normal 5 2 11 2 2" xfId="37065" xr:uid="{00000000-0005-0000-0000-0000B9900000}"/>
    <cellStyle name="Normal 5 2 11 2 2 2" xfId="37066" xr:uid="{00000000-0005-0000-0000-0000BA900000}"/>
    <cellStyle name="Normal 5 2 11 2 2 2 2" xfId="37067" xr:uid="{00000000-0005-0000-0000-0000BB900000}"/>
    <cellStyle name="Normal 5 2 11 2 2 2 2 2" xfId="37068" xr:uid="{00000000-0005-0000-0000-0000BC900000}"/>
    <cellStyle name="Normal 5 2 11 2 2 2 3" xfId="37069" xr:uid="{00000000-0005-0000-0000-0000BD900000}"/>
    <cellStyle name="Normal 5 2 11 2 2 3" xfId="37070" xr:uid="{00000000-0005-0000-0000-0000BE900000}"/>
    <cellStyle name="Normal 5 2 11 2 2 3 2" xfId="37071" xr:uid="{00000000-0005-0000-0000-0000BF900000}"/>
    <cellStyle name="Normal 5 2 11 2 2 4" xfId="37072" xr:uid="{00000000-0005-0000-0000-0000C0900000}"/>
    <cellStyle name="Normal 5 2 11 2 3" xfId="37073" xr:uid="{00000000-0005-0000-0000-0000C1900000}"/>
    <cellStyle name="Normal 5 2 11 2 3 2" xfId="37074" xr:uid="{00000000-0005-0000-0000-0000C2900000}"/>
    <cellStyle name="Normal 5 2 11 2 3 2 2" xfId="37075" xr:uid="{00000000-0005-0000-0000-0000C3900000}"/>
    <cellStyle name="Normal 5 2 11 2 3 3" xfId="37076" xr:uid="{00000000-0005-0000-0000-0000C4900000}"/>
    <cellStyle name="Normal 5 2 11 2 4" xfId="37077" xr:uid="{00000000-0005-0000-0000-0000C5900000}"/>
    <cellStyle name="Normal 5 2 11 2 4 2" xfId="37078" xr:uid="{00000000-0005-0000-0000-0000C6900000}"/>
    <cellStyle name="Normal 5 2 11 2 5" xfId="37079" xr:uid="{00000000-0005-0000-0000-0000C7900000}"/>
    <cellStyle name="Normal 5 2 11 3" xfId="37080" xr:uid="{00000000-0005-0000-0000-0000C8900000}"/>
    <cellStyle name="Normal 5 2 11 3 2" xfId="37081" xr:uid="{00000000-0005-0000-0000-0000C9900000}"/>
    <cellStyle name="Normal 5 2 11 3 2 2" xfId="37082" xr:uid="{00000000-0005-0000-0000-0000CA900000}"/>
    <cellStyle name="Normal 5 2 11 3 2 2 2" xfId="37083" xr:uid="{00000000-0005-0000-0000-0000CB900000}"/>
    <cellStyle name="Normal 5 2 11 3 2 3" xfId="37084" xr:uid="{00000000-0005-0000-0000-0000CC900000}"/>
    <cellStyle name="Normal 5 2 11 3 3" xfId="37085" xr:uid="{00000000-0005-0000-0000-0000CD900000}"/>
    <cellStyle name="Normal 5 2 11 3 3 2" xfId="37086" xr:uid="{00000000-0005-0000-0000-0000CE900000}"/>
    <cellStyle name="Normal 5 2 11 3 4" xfId="37087" xr:uid="{00000000-0005-0000-0000-0000CF900000}"/>
    <cellStyle name="Normal 5 2 11 4" xfId="37088" xr:uid="{00000000-0005-0000-0000-0000D0900000}"/>
    <cellStyle name="Normal 5 2 11 4 2" xfId="37089" xr:uid="{00000000-0005-0000-0000-0000D1900000}"/>
    <cellStyle name="Normal 5 2 11 4 2 2" xfId="37090" xr:uid="{00000000-0005-0000-0000-0000D2900000}"/>
    <cellStyle name="Normal 5 2 11 4 3" xfId="37091" xr:uid="{00000000-0005-0000-0000-0000D3900000}"/>
    <cellStyle name="Normal 5 2 11 5" xfId="37092" xr:uid="{00000000-0005-0000-0000-0000D4900000}"/>
    <cellStyle name="Normal 5 2 11 5 2" xfId="37093" xr:uid="{00000000-0005-0000-0000-0000D5900000}"/>
    <cellStyle name="Normal 5 2 11 6" xfId="37094" xr:uid="{00000000-0005-0000-0000-0000D6900000}"/>
    <cellStyle name="Normal 5 2 12" xfId="37095" xr:uid="{00000000-0005-0000-0000-0000D7900000}"/>
    <cellStyle name="Normal 5 2 12 2" xfId="37096" xr:uid="{00000000-0005-0000-0000-0000D8900000}"/>
    <cellStyle name="Normal 5 2 12 2 2" xfId="37097" xr:uid="{00000000-0005-0000-0000-0000D9900000}"/>
    <cellStyle name="Normal 5 2 12 2 2 2" xfId="37098" xr:uid="{00000000-0005-0000-0000-0000DA900000}"/>
    <cellStyle name="Normal 5 2 12 2 2 2 2" xfId="37099" xr:uid="{00000000-0005-0000-0000-0000DB900000}"/>
    <cellStyle name="Normal 5 2 12 2 2 2 2 2" xfId="37100" xr:uid="{00000000-0005-0000-0000-0000DC900000}"/>
    <cellStyle name="Normal 5 2 12 2 2 2 3" xfId="37101" xr:uid="{00000000-0005-0000-0000-0000DD900000}"/>
    <cellStyle name="Normal 5 2 12 2 2 3" xfId="37102" xr:uid="{00000000-0005-0000-0000-0000DE900000}"/>
    <cellStyle name="Normal 5 2 12 2 2 3 2" xfId="37103" xr:uid="{00000000-0005-0000-0000-0000DF900000}"/>
    <cellStyle name="Normal 5 2 12 2 2 4" xfId="37104" xr:uid="{00000000-0005-0000-0000-0000E0900000}"/>
    <cellStyle name="Normal 5 2 12 2 3" xfId="37105" xr:uid="{00000000-0005-0000-0000-0000E1900000}"/>
    <cellStyle name="Normal 5 2 12 2 3 2" xfId="37106" xr:uid="{00000000-0005-0000-0000-0000E2900000}"/>
    <cellStyle name="Normal 5 2 12 2 3 2 2" xfId="37107" xr:uid="{00000000-0005-0000-0000-0000E3900000}"/>
    <cellStyle name="Normal 5 2 12 2 3 3" xfId="37108" xr:uid="{00000000-0005-0000-0000-0000E4900000}"/>
    <cellStyle name="Normal 5 2 12 2 4" xfId="37109" xr:uid="{00000000-0005-0000-0000-0000E5900000}"/>
    <cellStyle name="Normal 5 2 12 2 4 2" xfId="37110" xr:uid="{00000000-0005-0000-0000-0000E6900000}"/>
    <cellStyle name="Normal 5 2 12 2 5" xfId="37111" xr:uid="{00000000-0005-0000-0000-0000E7900000}"/>
    <cellStyle name="Normal 5 2 12 3" xfId="37112" xr:uid="{00000000-0005-0000-0000-0000E8900000}"/>
    <cellStyle name="Normal 5 2 12 3 2" xfId="37113" xr:uid="{00000000-0005-0000-0000-0000E9900000}"/>
    <cellStyle name="Normal 5 2 12 3 2 2" xfId="37114" xr:uid="{00000000-0005-0000-0000-0000EA900000}"/>
    <cellStyle name="Normal 5 2 12 3 2 2 2" xfId="37115" xr:uid="{00000000-0005-0000-0000-0000EB900000}"/>
    <cellStyle name="Normal 5 2 12 3 2 3" xfId="37116" xr:uid="{00000000-0005-0000-0000-0000EC900000}"/>
    <cellStyle name="Normal 5 2 12 3 3" xfId="37117" xr:uid="{00000000-0005-0000-0000-0000ED900000}"/>
    <cellStyle name="Normal 5 2 12 3 3 2" xfId="37118" xr:uid="{00000000-0005-0000-0000-0000EE900000}"/>
    <cellStyle name="Normal 5 2 12 3 4" xfId="37119" xr:uid="{00000000-0005-0000-0000-0000EF900000}"/>
    <cellStyle name="Normal 5 2 12 4" xfId="37120" xr:uid="{00000000-0005-0000-0000-0000F0900000}"/>
    <cellStyle name="Normal 5 2 12 4 2" xfId="37121" xr:uid="{00000000-0005-0000-0000-0000F1900000}"/>
    <cellStyle name="Normal 5 2 12 4 2 2" xfId="37122" xr:uid="{00000000-0005-0000-0000-0000F2900000}"/>
    <cellStyle name="Normal 5 2 12 4 3" xfId="37123" xr:uid="{00000000-0005-0000-0000-0000F3900000}"/>
    <cellStyle name="Normal 5 2 12 5" xfId="37124" xr:uid="{00000000-0005-0000-0000-0000F4900000}"/>
    <cellStyle name="Normal 5 2 12 5 2" xfId="37125" xr:uid="{00000000-0005-0000-0000-0000F5900000}"/>
    <cellStyle name="Normal 5 2 12 6" xfId="37126" xr:uid="{00000000-0005-0000-0000-0000F6900000}"/>
    <cellStyle name="Normal 5 2 13" xfId="37127" xr:uid="{00000000-0005-0000-0000-0000F7900000}"/>
    <cellStyle name="Normal 5 2 13 2" xfId="37128" xr:uid="{00000000-0005-0000-0000-0000F8900000}"/>
    <cellStyle name="Normal 5 2 13 2 2" xfId="37129" xr:uid="{00000000-0005-0000-0000-0000F9900000}"/>
    <cellStyle name="Normal 5 2 13 2 2 2" xfId="37130" xr:uid="{00000000-0005-0000-0000-0000FA900000}"/>
    <cellStyle name="Normal 5 2 13 2 2 2 2" xfId="37131" xr:uid="{00000000-0005-0000-0000-0000FB900000}"/>
    <cellStyle name="Normal 5 2 13 2 2 3" xfId="37132" xr:uid="{00000000-0005-0000-0000-0000FC900000}"/>
    <cellStyle name="Normal 5 2 13 2 3" xfId="37133" xr:uid="{00000000-0005-0000-0000-0000FD900000}"/>
    <cellStyle name="Normal 5 2 13 2 3 2" xfId="37134" xr:uid="{00000000-0005-0000-0000-0000FE900000}"/>
    <cellStyle name="Normal 5 2 13 2 4" xfId="37135" xr:uid="{00000000-0005-0000-0000-0000FF900000}"/>
    <cellStyle name="Normal 5 2 13 3" xfId="37136" xr:uid="{00000000-0005-0000-0000-000000910000}"/>
    <cellStyle name="Normal 5 2 13 3 2" xfId="37137" xr:uid="{00000000-0005-0000-0000-000001910000}"/>
    <cellStyle name="Normal 5 2 13 3 2 2" xfId="37138" xr:uid="{00000000-0005-0000-0000-000002910000}"/>
    <cellStyle name="Normal 5 2 13 3 3" xfId="37139" xr:uid="{00000000-0005-0000-0000-000003910000}"/>
    <cellStyle name="Normal 5 2 13 4" xfId="37140" xr:uid="{00000000-0005-0000-0000-000004910000}"/>
    <cellStyle name="Normal 5 2 13 4 2" xfId="37141" xr:uid="{00000000-0005-0000-0000-000005910000}"/>
    <cellStyle name="Normal 5 2 13 5" xfId="37142" xr:uid="{00000000-0005-0000-0000-000006910000}"/>
    <cellStyle name="Normal 5 2 14" xfId="37143" xr:uid="{00000000-0005-0000-0000-000007910000}"/>
    <cellStyle name="Normal 5 2 14 2" xfId="37144" xr:uid="{00000000-0005-0000-0000-000008910000}"/>
    <cellStyle name="Normal 5 2 14 2 2" xfId="37145" xr:uid="{00000000-0005-0000-0000-000009910000}"/>
    <cellStyle name="Normal 5 2 14 2 2 2" xfId="37146" xr:uid="{00000000-0005-0000-0000-00000A910000}"/>
    <cellStyle name="Normal 5 2 14 2 3" xfId="37147" xr:uid="{00000000-0005-0000-0000-00000B910000}"/>
    <cellStyle name="Normal 5 2 14 3" xfId="37148" xr:uid="{00000000-0005-0000-0000-00000C910000}"/>
    <cellStyle name="Normal 5 2 14 3 2" xfId="37149" xr:uid="{00000000-0005-0000-0000-00000D910000}"/>
    <cellStyle name="Normal 5 2 14 4" xfId="37150" xr:uid="{00000000-0005-0000-0000-00000E910000}"/>
    <cellStyle name="Normal 5 2 15" xfId="37151" xr:uid="{00000000-0005-0000-0000-00000F910000}"/>
    <cellStyle name="Normal 5 2 15 2" xfId="37152" xr:uid="{00000000-0005-0000-0000-000010910000}"/>
    <cellStyle name="Normal 5 2 15 2 2" xfId="37153" xr:uid="{00000000-0005-0000-0000-000011910000}"/>
    <cellStyle name="Normal 5 2 15 2 2 2" xfId="37154" xr:uid="{00000000-0005-0000-0000-000012910000}"/>
    <cellStyle name="Normal 5 2 15 2 3" xfId="37155" xr:uid="{00000000-0005-0000-0000-000013910000}"/>
    <cellStyle name="Normal 5 2 15 3" xfId="37156" xr:uid="{00000000-0005-0000-0000-000014910000}"/>
    <cellStyle name="Normal 5 2 15 3 2" xfId="37157" xr:uid="{00000000-0005-0000-0000-000015910000}"/>
    <cellStyle name="Normal 5 2 15 4" xfId="37158" xr:uid="{00000000-0005-0000-0000-000016910000}"/>
    <cellStyle name="Normal 5 2 16" xfId="37159" xr:uid="{00000000-0005-0000-0000-000017910000}"/>
    <cellStyle name="Normal 5 2 16 2" xfId="37160" xr:uid="{00000000-0005-0000-0000-000018910000}"/>
    <cellStyle name="Normal 5 2 16 2 2" xfId="37161" xr:uid="{00000000-0005-0000-0000-000019910000}"/>
    <cellStyle name="Normal 5 2 16 2 2 2" xfId="37162" xr:uid="{00000000-0005-0000-0000-00001A910000}"/>
    <cellStyle name="Normal 5 2 16 2 3" xfId="37163" xr:uid="{00000000-0005-0000-0000-00001B910000}"/>
    <cellStyle name="Normal 5 2 16 3" xfId="37164" xr:uid="{00000000-0005-0000-0000-00001C910000}"/>
    <cellStyle name="Normal 5 2 16 3 2" xfId="37165" xr:uid="{00000000-0005-0000-0000-00001D910000}"/>
    <cellStyle name="Normal 5 2 16 4" xfId="37166" xr:uid="{00000000-0005-0000-0000-00001E910000}"/>
    <cellStyle name="Normal 5 2 17" xfId="37167" xr:uid="{00000000-0005-0000-0000-00001F910000}"/>
    <cellStyle name="Normal 5 2 17 2" xfId="37168" xr:uid="{00000000-0005-0000-0000-000020910000}"/>
    <cellStyle name="Normal 5 2 17 2 2" xfId="37169" xr:uid="{00000000-0005-0000-0000-000021910000}"/>
    <cellStyle name="Normal 5 2 17 3" xfId="37170" xr:uid="{00000000-0005-0000-0000-000022910000}"/>
    <cellStyle name="Normal 5 2 18" xfId="37171" xr:uid="{00000000-0005-0000-0000-000023910000}"/>
    <cellStyle name="Normal 5 2 18 2" xfId="37172" xr:uid="{00000000-0005-0000-0000-000024910000}"/>
    <cellStyle name="Normal 5 2 19" xfId="37173" xr:uid="{00000000-0005-0000-0000-000025910000}"/>
    <cellStyle name="Normal 5 2 19 2" xfId="37174" xr:uid="{00000000-0005-0000-0000-000026910000}"/>
    <cellStyle name="Normal 5 2 2" xfId="51" xr:uid="{00000000-0005-0000-0000-000027910000}"/>
    <cellStyle name="Normal 5 2 2 10" xfId="37175" xr:uid="{00000000-0005-0000-0000-000028910000}"/>
    <cellStyle name="Normal 5 2 2 10 2" xfId="37176" xr:uid="{00000000-0005-0000-0000-000029910000}"/>
    <cellStyle name="Normal 5 2 2 10 2 2" xfId="37177" xr:uid="{00000000-0005-0000-0000-00002A910000}"/>
    <cellStyle name="Normal 5 2 2 10 2 2 2" xfId="37178" xr:uid="{00000000-0005-0000-0000-00002B910000}"/>
    <cellStyle name="Normal 5 2 2 10 2 2 2 2" xfId="37179" xr:uid="{00000000-0005-0000-0000-00002C910000}"/>
    <cellStyle name="Normal 5 2 2 10 2 2 2 2 2" xfId="37180" xr:uid="{00000000-0005-0000-0000-00002D910000}"/>
    <cellStyle name="Normal 5 2 2 10 2 2 2 3" xfId="37181" xr:uid="{00000000-0005-0000-0000-00002E910000}"/>
    <cellStyle name="Normal 5 2 2 10 2 2 3" xfId="37182" xr:uid="{00000000-0005-0000-0000-00002F910000}"/>
    <cellStyle name="Normal 5 2 2 10 2 2 3 2" xfId="37183" xr:uid="{00000000-0005-0000-0000-000030910000}"/>
    <cellStyle name="Normal 5 2 2 10 2 2 4" xfId="37184" xr:uid="{00000000-0005-0000-0000-000031910000}"/>
    <cellStyle name="Normal 5 2 2 10 2 3" xfId="37185" xr:uid="{00000000-0005-0000-0000-000032910000}"/>
    <cellStyle name="Normal 5 2 2 10 2 3 2" xfId="37186" xr:uid="{00000000-0005-0000-0000-000033910000}"/>
    <cellStyle name="Normal 5 2 2 10 2 3 2 2" xfId="37187" xr:uid="{00000000-0005-0000-0000-000034910000}"/>
    <cellStyle name="Normal 5 2 2 10 2 3 3" xfId="37188" xr:uid="{00000000-0005-0000-0000-000035910000}"/>
    <cellStyle name="Normal 5 2 2 10 2 4" xfId="37189" xr:uid="{00000000-0005-0000-0000-000036910000}"/>
    <cellStyle name="Normal 5 2 2 10 2 4 2" xfId="37190" xr:uid="{00000000-0005-0000-0000-000037910000}"/>
    <cellStyle name="Normal 5 2 2 10 2 5" xfId="37191" xr:uid="{00000000-0005-0000-0000-000038910000}"/>
    <cellStyle name="Normal 5 2 2 10 3" xfId="37192" xr:uid="{00000000-0005-0000-0000-000039910000}"/>
    <cellStyle name="Normal 5 2 2 10 3 2" xfId="37193" xr:uid="{00000000-0005-0000-0000-00003A910000}"/>
    <cellStyle name="Normal 5 2 2 10 3 2 2" xfId="37194" xr:uid="{00000000-0005-0000-0000-00003B910000}"/>
    <cellStyle name="Normal 5 2 2 10 3 2 2 2" xfId="37195" xr:uid="{00000000-0005-0000-0000-00003C910000}"/>
    <cellStyle name="Normal 5 2 2 10 3 2 3" xfId="37196" xr:uid="{00000000-0005-0000-0000-00003D910000}"/>
    <cellStyle name="Normal 5 2 2 10 3 3" xfId="37197" xr:uid="{00000000-0005-0000-0000-00003E910000}"/>
    <cellStyle name="Normal 5 2 2 10 3 3 2" xfId="37198" xr:uid="{00000000-0005-0000-0000-00003F910000}"/>
    <cellStyle name="Normal 5 2 2 10 3 4" xfId="37199" xr:uid="{00000000-0005-0000-0000-000040910000}"/>
    <cellStyle name="Normal 5 2 2 10 4" xfId="37200" xr:uid="{00000000-0005-0000-0000-000041910000}"/>
    <cellStyle name="Normal 5 2 2 10 4 2" xfId="37201" xr:uid="{00000000-0005-0000-0000-000042910000}"/>
    <cellStyle name="Normal 5 2 2 10 4 2 2" xfId="37202" xr:uid="{00000000-0005-0000-0000-000043910000}"/>
    <cellStyle name="Normal 5 2 2 10 4 3" xfId="37203" xr:uid="{00000000-0005-0000-0000-000044910000}"/>
    <cellStyle name="Normal 5 2 2 10 5" xfId="37204" xr:uid="{00000000-0005-0000-0000-000045910000}"/>
    <cellStyle name="Normal 5 2 2 10 5 2" xfId="37205" xr:uid="{00000000-0005-0000-0000-000046910000}"/>
    <cellStyle name="Normal 5 2 2 10 6" xfId="37206" xr:uid="{00000000-0005-0000-0000-000047910000}"/>
    <cellStyle name="Normal 5 2 2 11" xfId="37207" xr:uid="{00000000-0005-0000-0000-000048910000}"/>
    <cellStyle name="Normal 5 2 2 11 2" xfId="37208" xr:uid="{00000000-0005-0000-0000-000049910000}"/>
    <cellStyle name="Normal 5 2 2 11 2 2" xfId="37209" xr:uid="{00000000-0005-0000-0000-00004A910000}"/>
    <cellStyle name="Normal 5 2 2 11 2 2 2" xfId="37210" xr:uid="{00000000-0005-0000-0000-00004B910000}"/>
    <cellStyle name="Normal 5 2 2 11 2 2 2 2" xfId="37211" xr:uid="{00000000-0005-0000-0000-00004C910000}"/>
    <cellStyle name="Normal 5 2 2 11 2 2 2 2 2" xfId="37212" xr:uid="{00000000-0005-0000-0000-00004D910000}"/>
    <cellStyle name="Normal 5 2 2 11 2 2 2 3" xfId="37213" xr:uid="{00000000-0005-0000-0000-00004E910000}"/>
    <cellStyle name="Normal 5 2 2 11 2 2 3" xfId="37214" xr:uid="{00000000-0005-0000-0000-00004F910000}"/>
    <cellStyle name="Normal 5 2 2 11 2 2 3 2" xfId="37215" xr:uid="{00000000-0005-0000-0000-000050910000}"/>
    <cellStyle name="Normal 5 2 2 11 2 2 4" xfId="37216" xr:uid="{00000000-0005-0000-0000-000051910000}"/>
    <cellStyle name="Normal 5 2 2 11 2 3" xfId="37217" xr:uid="{00000000-0005-0000-0000-000052910000}"/>
    <cellStyle name="Normal 5 2 2 11 2 3 2" xfId="37218" xr:uid="{00000000-0005-0000-0000-000053910000}"/>
    <cellStyle name="Normal 5 2 2 11 2 3 2 2" xfId="37219" xr:uid="{00000000-0005-0000-0000-000054910000}"/>
    <cellStyle name="Normal 5 2 2 11 2 3 3" xfId="37220" xr:uid="{00000000-0005-0000-0000-000055910000}"/>
    <cellStyle name="Normal 5 2 2 11 2 4" xfId="37221" xr:uid="{00000000-0005-0000-0000-000056910000}"/>
    <cellStyle name="Normal 5 2 2 11 2 4 2" xfId="37222" xr:uid="{00000000-0005-0000-0000-000057910000}"/>
    <cellStyle name="Normal 5 2 2 11 2 5" xfId="37223" xr:uid="{00000000-0005-0000-0000-000058910000}"/>
    <cellStyle name="Normal 5 2 2 11 3" xfId="37224" xr:uid="{00000000-0005-0000-0000-000059910000}"/>
    <cellStyle name="Normal 5 2 2 11 3 2" xfId="37225" xr:uid="{00000000-0005-0000-0000-00005A910000}"/>
    <cellStyle name="Normal 5 2 2 11 3 2 2" xfId="37226" xr:uid="{00000000-0005-0000-0000-00005B910000}"/>
    <cellStyle name="Normal 5 2 2 11 3 2 2 2" xfId="37227" xr:uid="{00000000-0005-0000-0000-00005C910000}"/>
    <cellStyle name="Normal 5 2 2 11 3 2 3" xfId="37228" xr:uid="{00000000-0005-0000-0000-00005D910000}"/>
    <cellStyle name="Normal 5 2 2 11 3 3" xfId="37229" xr:uid="{00000000-0005-0000-0000-00005E910000}"/>
    <cellStyle name="Normal 5 2 2 11 3 3 2" xfId="37230" xr:uid="{00000000-0005-0000-0000-00005F910000}"/>
    <cellStyle name="Normal 5 2 2 11 3 4" xfId="37231" xr:uid="{00000000-0005-0000-0000-000060910000}"/>
    <cellStyle name="Normal 5 2 2 11 4" xfId="37232" xr:uid="{00000000-0005-0000-0000-000061910000}"/>
    <cellStyle name="Normal 5 2 2 11 4 2" xfId="37233" xr:uid="{00000000-0005-0000-0000-000062910000}"/>
    <cellStyle name="Normal 5 2 2 11 4 2 2" xfId="37234" xr:uid="{00000000-0005-0000-0000-000063910000}"/>
    <cellStyle name="Normal 5 2 2 11 4 3" xfId="37235" xr:uid="{00000000-0005-0000-0000-000064910000}"/>
    <cellStyle name="Normal 5 2 2 11 5" xfId="37236" xr:uid="{00000000-0005-0000-0000-000065910000}"/>
    <cellStyle name="Normal 5 2 2 11 5 2" xfId="37237" xr:uid="{00000000-0005-0000-0000-000066910000}"/>
    <cellStyle name="Normal 5 2 2 11 6" xfId="37238" xr:uid="{00000000-0005-0000-0000-000067910000}"/>
    <cellStyle name="Normal 5 2 2 12" xfId="37239" xr:uid="{00000000-0005-0000-0000-000068910000}"/>
    <cellStyle name="Normal 5 2 2 12 2" xfId="37240" xr:uid="{00000000-0005-0000-0000-000069910000}"/>
    <cellStyle name="Normal 5 2 2 12 2 2" xfId="37241" xr:uid="{00000000-0005-0000-0000-00006A910000}"/>
    <cellStyle name="Normal 5 2 2 12 2 2 2" xfId="37242" xr:uid="{00000000-0005-0000-0000-00006B910000}"/>
    <cellStyle name="Normal 5 2 2 12 2 2 2 2" xfId="37243" xr:uid="{00000000-0005-0000-0000-00006C910000}"/>
    <cellStyle name="Normal 5 2 2 12 2 2 3" xfId="37244" xr:uid="{00000000-0005-0000-0000-00006D910000}"/>
    <cellStyle name="Normal 5 2 2 12 2 3" xfId="37245" xr:uid="{00000000-0005-0000-0000-00006E910000}"/>
    <cellStyle name="Normal 5 2 2 12 2 3 2" xfId="37246" xr:uid="{00000000-0005-0000-0000-00006F910000}"/>
    <cellStyle name="Normal 5 2 2 12 2 4" xfId="37247" xr:uid="{00000000-0005-0000-0000-000070910000}"/>
    <cellStyle name="Normal 5 2 2 12 3" xfId="37248" xr:uid="{00000000-0005-0000-0000-000071910000}"/>
    <cellStyle name="Normal 5 2 2 12 3 2" xfId="37249" xr:uid="{00000000-0005-0000-0000-000072910000}"/>
    <cellStyle name="Normal 5 2 2 12 3 2 2" xfId="37250" xr:uid="{00000000-0005-0000-0000-000073910000}"/>
    <cellStyle name="Normal 5 2 2 12 3 3" xfId="37251" xr:uid="{00000000-0005-0000-0000-000074910000}"/>
    <cellStyle name="Normal 5 2 2 12 4" xfId="37252" xr:uid="{00000000-0005-0000-0000-000075910000}"/>
    <cellStyle name="Normal 5 2 2 12 4 2" xfId="37253" xr:uid="{00000000-0005-0000-0000-000076910000}"/>
    <cellStyle name="Normal 5 2 2 12 5" xfId="37254" xr:uid="{00000000-0005-0000-0000-000077910000}"/>
    <cellStyle name="Normal 5 2 2 13" xfId="37255" xr:uid="{00000000-0005-0000-0000-000078910000}"/>
    <cellStyle name="Normal 5 2 2 13 2" xfId="37256" xr:uid="{00000000-0005-0000-0000-000079910000}"/>
    <cellStyle name="Normal 5 2 2 13 2 2" xfId="37257" xr:uid="{00000000-0005-0000-0000-00007A910000}"/>
    <cellStyle name="Normal 5 2 2 13 2 2 2" xfId="37258" xr:uid="{00000000-0005-0000-0000-00007B910000}"/>
    <cellStyle name="Normal 5 2 2 13 2 3" xfId="37259" xr:uid="{00000000-0005-0000-0000-00007C910000}"/>
    <cellStyle name="Normal 5 2 2 13 3" xfId="37260" xr:uid="{00000000-0005-0000-0000-00007D910000}"/>
    <cellStyle name="Normal 5 2 2 13 3 2" xfId="37261" xr:uid="{00000000-0005-0000-0000-00007E910000}"/>
    <cellStyle name="Normal 5 2 2 13 4" xfId="37262" xr:uid="{00000000-0005-0000-0000-00007F910000}"/>
    <cellStyle name="Normal 5 2 2 14" xfId="37263" xr:uid="{00000000-0005-0000-0000-000080910000}"/>
    <cellStyle name="Normal 5 2 2 14 2" xfId="37264" xr:uid="{00000000-0005-0000-0000-000081910000}"/>
    <cellStyle name="Normal 5 2 2 14 2 2" xfId="37265" xr:uid="{00000000-0005-0000-0000-000082910000}"/>
    <cellStyle name="Normal 5 2 2 14 2 2 2" xfId="37266" xr:uid="{00000000-0005-0000-0000-000083910000}"/>
    <cellStyle name="Normal 5 2 2 14 2 3" xfId="37267" xr:uid="{00000000-0005-0000-0000-000084910000}"/>
    <cellStyle name="Normal 5 2 2 14 3" xfId="37268" xr:uid="{00000000-0005-0000-0000-000085910000}"/>
    <cellStyle name="Normal 5 2 2 14 3 2" xfId="37269" xr:uid="{00000000-0005-0000-0000-000086910000}"/>
    <cellStyle name="Normal 5 2 2 14 4" xfId="37270" xr:uid="{00000000-0005-0000-0000-000087910000}"/>
    <cellStyle name="Normal 5 2 2 15" xfId="37271" xr:uid="{00000000-0005-0000-0000-000088910000}"/>
    <cellStyle name="Normal 5 2 2 15 2" xfId="37272" xr:uid="{00000000-0005-0000-0000-000089910000}"/>
    <cellStyle name="Normal 5 2 2 15 2 2" xfId="37273" xr:uid="{00000000-0005-0000-0000-00008A910000}"/>
    <cellStyle name="Normal 5 2 2 15 2 2 2" xfId="37274" xr:uid="{00000000-0005-0000-0000-00008B910000}"/>
    <cellStyle name="Normal 5 2 2 15 2 3" xfId="37275" xr:uid="{00000000-0005-0000-0000-00008C910000}"/>
    <cellStyle name="Normal 5 2 2 15 3" xfId="37276" xr:uid="{00000000-0005-0000-0000-00008D910000}"/>
    <cellStyle name="Normal 5 2 2 15 3 2" xfId="37277" xr:uid="{00000000-0005-0000-0000-00008E910000}"/>
    <cellStyle name="Normal 5 2 2 15 4" xfId="37278" xr:uid="{00000000-0005-0000-0000-00008F910000}"/>
    <cellStyle name="Normal 5 2 2 16" xfId="37279" xr:uid="{00000000-0005-0000-0000-000090910000}"/>
    <cellStyle name="Normal 5 2 2 16 2" xfId="37280" xr:uid="{00000000-0005-0000-0000-000091910000}"/>
    <cellStyle name="Normal 5 2 2 16 2 2" xfId="37281" xr:uid="{00000000-0005-0000-0000-000092910000}"/>
    <cellStyle name="Normal 5 2 2 16 3" xfId="37282" xr:uid="{00000000-0005-0000-0000-000093910000}"/>
    <cellStyle name="Normal 5 2 2 17" xfId="37283" xr:uid="{00000000-0005-0000-0000-000094910000}"/>
    <cellStyle name="Normal 5 2 2 17 2" xfId="37284" xr:uid="{00000000-0005-0000-0000-000095910000}"/>
    <cellStyle name="Normal 5 2 2 18" xfId="37285" xr:uid="{00000000-0005-0000-0000-000096910000}"/>
    <cellStyle name="Normal 5 2 2 18 2" xfId="37286" xr:uid="{00000000-0005-0000-0000-000097910000}"/>
    <cellStyle name="Normal 5 2 2 19" xfId="37287" xr:uid="{00000000-0005-0000-0000-000098910000}"/>
    <cellStyle name="Normal 5 2 2 2" xfId="37288" xr:uid="{00000000-0005-0000-0000-000099910000}"/>
    <cellStyle name="Normal 5 2 2 2 10" xfId="37289" xr:uid="{00000000-0005-0000-0000-00009A910000}"/>
    <cellStyle name="Normal 5 2 2 2 10 2" xfId="37290" xr:uid="{00000000-0005-0000-0000-00009B910000}"/>
    <cellStyle name="Normal 5 2 2 2 10 2 2" xfId="37291" xr:uid="{00000000-0005-0000-0000-00009C910000}"/>
    <cellStyle name="Normal 5 2 2 2 10 2 2 2" xfId="37292" xr:uid="{00000000-0005-0000-0000-00009D910000}"/>
    <cellStyle name="Normal 5 2 2 2 10 2 2 2 2" xfId="37293" xr:uid="{00000000-0005-0000-0000-00009E910000}"/>
    <cellStyle name="Normal 5 2 2 2 10 2 2 2 2 2" xfId="37294" xr:uid="{00000000-0005-0000-0000-00009F910000}"/>
    <cellStyle name="Normal 5 2 2 2 10 2 2 2 3" xfId="37295" xr:uid="{00000000-0005-0000-0000-0000A0910000}"/>
    <cellStyle name="Normal 5 2 2 2 10 2 2 3" xfId="37296" xr:uid="{00000000-0005-0000-0000-0000A1910000}"/>
    <cellStyle name="Normal 5 2 2 2 10 2 2 3 2" xfId="37297" xr:uid="{00000000-0005-0000-0000-0000A2910000}"/>
    <cellStyle name="Normal 5 2 2 2 10 2 2 4" xfId="37298" xr:uid="{00000000-0005-0000-0000-0000A3910000}"/>
    <cellStyle name="Normal 5 2 2 2 10 2 3" xfId="37299" xr:uid="{00000000-0005-0000-0000-0000A4910000}"/>
    <cellStyle name="Normal 5 2 2 2 10 2 3 2" xfId="37300" xr:uid="{00000000-0005-0000-0000-0000A5910000}"/>
    <cellStyle name="Normal 5 2 2 2 10 2 3 2 2" xfId="37301" xr:uid="{00000000-0005-0000-0000-0000A6910000}"/>
    <cellStyle name="Normal 5 2 2 2 10 2 3 3" xfId="37302" xr:uid="{00000000-0005-0000-0000-0000A7910000}"/>
    <cellStyle name="Normal 5 2 2 2 10 2 4" xfId="37303" xr:uid="{00000000-0005-0000-0000-0000A8910000}"/>
    <cellStyle name="Normal 5 2 2 2 10 2 4 2" xfId="37304" xr:uid="{00000000-0005-0000-0000-0000A9910000}"/>
    <cellStyle name="Normal 5 2 2 2 10 2 5" xfId="37305" xr:uid="{00000000-0005-0000-0000-0000AA910000}"/>
    <cellStyle name="Normal 5 2 2 2 10 3" xfId="37306" xr:uid="{00000000-0005-0000-0000-0000AB910000}"/>
    <cellStyle name="Normal 5 2 2 2 10 3 2" xfId="37307" xr:uid="{00000000-0005-0000-0000-0000AC910000}"/>
    <cellStyle name="Normal 5 2 2 2 10 3 2 2" xfId="37308" xr:uid="{00000000-0005-0000-0000-0000AD910000}"/>
    <cellStyle name="Normal 5 2 2 2 10 3 2 2 2" xfId="37309" xr:uid="{00000000-0005-0000-0000-0000AE910000}"/>
    <cellStyle name="Normal 5 2 2 2 10 3 2 3" xfId="37310" xr:uid="{00000000-0005-0000-0000-0000AF910000}"/>
    <cellStyle name="Normal 5 2 2 2 10 3 3" xfId="37311" xr:uid="{00000000-0005-0000-0000-0000B0910000}"/>
    <cellStyle name="Normal 5 2 2 2 10 3 3 2" xfId="37312" xr:uid="{00000000-0005-0000-0000-0000B1910000}"/>
    <cellStyle name="Normal 5 2 2 2 10 3 4" xfId="37313" xr:uid="{00000000-0005-0000-0000-0000B2910000}"/>
    <cellStyle name="Normal 5 2 2 2 10 4" xfId="37314" xr:uid="{00000000-0005-0000-0000-0000B3910000}"/>
    <cellStyle name="Normal 5 2 2 2 10 4 2" xfId="37315" xr:uid="{00000000-0005-0000-0000-0000B4910000}"/>
    <cellStyle name="Normal 5 2 2 2 10 4 2 2" xfId="37316" xr:uid="{00000000-0005-0000-0000-0000B5910000}"/>
    <cellStyle name="Normal 5 2 2 2 10 4 3" xfId="37317" xr:uid="{00000000-0005-0000-0000-0000B6910000}"/>
    <cellStyle name="Normal 5 2 2 2 10 5" xfId="37318" xr:uid="{00000000-0005-0000-0000-0000B7910000}"/>
    <cellStyle name="Normal 5 2 2 2 10 5 2" xfId="37319" xr:uid="{00000000-0005-0000-0000-0000B8910000}"/>
    <cellStyle name="Normal 5 2 2 2 10 6" xfId="37320" xr:uid="{00000000-0005-0000-0000-0000B9910000}"/>
    <cellStyle name="Normal 5 2 2 2 11" xfId="37321" xr:uid="{00000000-0005-0000-0000-0000BA910000}"/>
    <cellStyle name="Normal 5 2 2 2 11 2" xfId="37322" xr:uid="{00000000-0005-0000-0000-0000BB910000}"/>
    <cellStyle name="Normal 5 2 2 2 11 2 2" xfId="37323" xr:uid="{00000000-0005-0000-0000-0000BC910000}"/>
    <cellStyle name="Normal 5 2 2 2 11 2 2 2" xfId="37324" xr:uid="{00000000-0005-0000-0000-0000BD910000}"/>
    <cellStyle name="Normal 5 2 2 2 11 2 2 2 2" xfId="37325" xr:uid="{00000000-0005-0000-0000-0000BE910000}"/>
    <cellStyle name="Normal 5 2 2 2 11 2 2 3" xfId="37326" xr:uid="{00000000-0005-0000-0000-0000BF910000}"/>
    <cellStyle name="Normal 5 2 2 2 11 2 3" xfId="37327" xr:uid="{00000000-0005-0000-0000-0000C0910000}"/>
    <cellStyle name="Normal 5 2 2 2 11 2 3 2" xfId="37328" xr:uid="{00000000-0005-0000-0000-0000C1910000}"/>
    <cellStyle name="Normal 5 2 2 2 11 2 4" xfId="37329" xr:uid="{00000000-0005-0000-0000-0000C2910000}"/>
    <cellStyle name="Normal 5 2 2 2 11 3" xfId="37330" xr:uid="{00000000-0005-0000-0000-0000C3910000}"/>
    <cellStyle name="Normal 5 2 2 2 11 3 2" xfId="37331" xr:uid="{00000000-0005-0000-0000-0000C4910000}"/>
    <cellStyle name="Normal 5 2 2 2 11 3 2 2" xfId="37332" xr:uid="{00000000-0005-0000-0000-0000C5910000}"/>
    <cellStyle name="Normal 5 2 2 2 11 3 3" xfId="37333" xr:uid="{00000000-0005-0000-0000-0000C6910000}"/>
    <cellStyle name="Normal 5 2 2 2 11 4" xfId="37334" xr:uid="{00000000-0005-0000-0000-0000C7910000}"/>
    <cellStyle name="Normal 5 2 2 2 11 4 2" xfId="37335" xr:uid="{00000000-0005-0000-0000-0000C8910000}"/>
    <cellStyle name="Normal 5 2 2 2 11 5" xfId="37336" xr:uid="{00000000-0005-0000-0000-0000C9910000}"/>
    <cellStyle name="Normal 5 2 2 2 12" xfId="37337" xr:uid="{00000000-0005-0000-0000-0000CA910000}"/>
    <cellStyle name="Normal 5 2 2 2 12 2" xfId="37338" xr:uid="{00000000-0005-0000-0000-0000CB910000}"/>
    <cellStyle name="Normal 5 2 2 2 12 2 2" xfId="37339" xr:uid="{00000000-0005-0000-0000-0000CC910000}"/>
    <cellStyle name="Normal 5 2 2 2 12 2 2 2" xfId="37340" xr:uid="{00000000-0005-0000-0000-0000CD910000}"/>
    <cellStyle name="Normal 5 2 2 2 12 2 3" xfId="37341" xr:uid="{00000000-0005-0000-0000-0000CE910000}"/>
    <cellStyle name="Normal 5 2 2 2 12 3" xfId="37342" xr:uid="{00000000-0005-0000-0000-0000CF910000}"/>
    <cellStyle name="Normal 5 2 2 2 12 3 2" xfId="37343" xr:uid="{00000000-0005-0000-0000-0000D0910000}"/>
    <cellStyle name="Normal 5 2 2 2 12 4" xfId="37344" xr:uid="{00000000-0005-0000-0000-0000D1910000}"/>
    <cellStyle name="Normal 5 2 2 2 13" xfId="37345" xr:uid="{00000000-0005-0000-0000-0000D2910000}"/>
    <cellStyle name="Normal 5 2 2 2 13 2" xfId="37346" xr:uid="{00000000-0005-0000-0000-0000D3910000}"/>
    <cellStyle name="Normal 5 2 2 2 13 2 2" xfId="37347" xr:uid="{00000000-0005-0000-0000-0000D4910000}"/>
    <cellStyle name="Normal 5 2 2 2 13 2 2 2" xfId="37348" xr:uid="{00000000-0005-0000-0000-0000D5910000}"/>
    <cellStyle name="Normal 5 2 2 2 13 2 3" xfId="37349" xr:uid="{00000000-0005-0000-0000-0000D6910000}"/>
    <cellStyle name="Normal 5 2 2 2 13 3" xfId="37350" xr:uid="{00000000-0005-0000-0000-0000D7910000}"/>
    <cellStyle name="Normal 5 2 2 2 13 3 2" xfId="37351" xr:uid="{00000000-0005-0000-0000-0000D8910000}"/>
    <cellStyle name="Normal 5 2 2 2 13 4" xfId="37352" xr:uid="{00000000-0005-0000-0000-0000D9910000}"/>
    <cellStyle name="Normal 5 2 2 2 14" xfId="37353" xr:uid="{00000000-0005-0000-0000-0000DA910000}"/>
    <cellStyle name="Normal 5 2 2 2 14 2" xfId="37354" xr:uid="{00000000-0005-0000-0000-0000DB910000}"/>
    <cellStyle name="Normal 5 2 2 2 14 2 2" xfId="37355" xr:uid="{00000000-0005-0000-0000-0000DC910000}"/>
    <cellStyle name="Normal 5 2 2 2 14 2 2 2" xfId="37356" xr:uid="{00000000-0005-0000-0000-0000DD910000}"/>
    <cellStyle name="Normal 5 2 2 2 14 2 3" xfId="37357" xr:uid="{00000000-0005-0000-0000-0000DE910000}"/>
    <cellStyle name="Normal 5 2 2 2 14 3" xfId="37358" xr:uid="{00000000-0005-0000-0000-0000DF910000}"/>
    <cellStyle name="Normal 5 2 2 2 14 3 2" xfId="37359" xr:uid="{00000000-0005-0000-0000-0000E0910000}"/>
    <cellStyle name="Normal 5 2 2 2 14 4" xfId="37360" xr:uid="{00000000-0005-0000-0000-0000E1910000}"/>
    <cellStyle name="Normal 5 2 2 2 15" xfId="37361" xr:uid="{00000000-0005-0000-0000-0000E2910000}"/>
    <cellStyle name="Normal 5 2 2 2 15 2" xfId="37362" xr:uid="{00000000-0005-0000-0000-0000E3910000}"/>
    <cellStyle name="Normal 5 2 2 2 15 2 2" xfId="37363" xr:uid="{00000000-0005-0000-0000-0000E4910000}"/>
    <cellStyle name="Normal 5 2 2 2 15 3" xfId="37364" xr:uid="{00000000-0005-0000-0000-0000E5910000}"/>
    <cellStyle name="Normal 5 2 2 2 16" xfId="37365" xr:uid="{00000000-0005-0000-0000-0000E6910000}"/>
    <cellStyle name="Normal 5 2 2 2 16 2" xfId="37366" xr:uid="{00000000-0005-0000-0000-0000E7910000}"/>
    <cellStyle name="Normal 5 2 2 2 17" xfId="37367" xr:uid="{00000000-0005-0000-0000-0000E8910000}"/>
    <cellStyle name="Normal 5 2 2 2 17 2" xfId="37368" xr:uid="{00000000-0005-0000-0000-0000E9910000}"/>
    <cellStyle name="Normal 5 2 2 2 18" xfId="37369" xr:uid="{00000000-0005-0000-0000-0000EA910000}"/>
    <cellStyle name="Normal 5 2 2 2 19" xfId="37370" xr:uid="{00000000-0005-0000-0000-0000EB910000}"/>
    <cellStyle name="Normal 5 2 2 2 2" xfId="37371" xr:uid="{00000000-0005-0000-0000-0000EC910000}"/>
    <cellStyle name="Normal 5 2 2 2 2 10" xfId="37372" xr:uid="{00000000-0005-0000-0000-0000ED910000}"/>
    <cellStyle name="Normal 5 2 2 2 2 10 2" xfId="37373" xr:uid="{00000000-0005-0000-0000-0000EE910000}"/>
    <cellStyle name="Normal 5 2 2 2 2 10 2 2" xfId="37374" xr:uid="{00000000-0005-0000-0000-0000EF910000}"/>
    <cellStyle name="Normal 5 2 2 2 2 10 2 2 2" xfId="37375" xr:uid="{00000000-0005-0000-0000-0000F0910000}"/>
    <cellStyle name="Normal 5 2 2 2 2 10 2 3" xfId="37376" xr:uid="{00000000-0005-0000-0000-0000F1910000}"/>
    <cellStyle name="Normal 5 2 2 2 2 10 3" xfId="37377" xr:uid="{00000000-0005-0000-0000-0000F2910000}"/>
    <cellStyle name="Normal 5 2 2 2 2 10 3 2" xfId="37378" xr:uid="{00000000-0005-0000-0000-0000F3910000}"/>
    <cellStyle name="Normal 5 2 2 2 2 10 4" xfId="37379" xr:uid="{00000000-0005-0000-0000-0000F4910000}"/>
    <cellStyle name="Normal 5 2 2 2 2 11" xfId="37380" xr:uid="{00000000-0005-0000-0000-0000F5910000}"/>
    <cellStyle name="Normal 5 2 2 2 2 11 2" xfId="37381" xr:uid="{00000000-0005-0000-0000-0000F6910000}"/>
    <cellStyle name="Normal 5 2 2 2 2 11 2 2" xfId="37382" xr:uid="{00000000-0005-0000-0000-0000F7910000}"/>
    <cellStyle name="Normal 5 2 2 2 2 11 2 2 2" xfId="37383" xr:uid="{00000000-0005-0000-0000-0000F8910000}"/>
    <cellStyle name="Normal 5 2 2 2 2 11 2 3" xfId="37384" xr:uid="{00000000-0005-0000-0000-0000F9910000}"/>
    <cellStyle name="Normal 5 2 2 2 2 11 3" xfId="37385" xr:uid="{00000000-0005-0000-0000-0000FA910000}"/>
    <cellStyle name="Normal 5 2 2 2 2 11 3 2" xfId="37386" xr:uid="{00000000-0005-0000-0000-0000FB910000}"/>
    <cellStyle name="Normal 5 2 2 2 2 11 4" xfId="37387" xr:uid="{00000000-0005-0000-0000-0000FC910000}"/>
    <cellStyle name="Normal 5 2 2 2 2 12" xfId="37388" xr:uid="{00000000-0005-0000-0000-0000FD910000}"/>
    <cellStyle name="Normal 5 2 2 2 2 12 2" xfId="37389" xr:uid="{00000000-0005-0000-0000-0000FE910000}"/>
    <cellStyle name="Normal 5 2 2 2 2 12 2 2" xfId="37390" xr:uid="{00000000-0005-0000-0000-0000FF910000}"/>
    <cellStyle name="Normal 5 2 2 2 2 12 2 2 2" xfId="37391" xr:uid="{00000000-0005-0000-0000-000000920000}"/>
    <cellStyle name="Normal 5 2 2 2 2 12 2 3" xfId="37392" xr:uid="{00000000-0005-0000-0000-000001920000}"/>
    <cellStyle name="Normal 5 2 2 2 2 12 3" xfId="37393" xr:uid="{00000000-0005-0000-0000-000002920000}"/>
    <cellStyle name="Normal 5 2 2 2 2 12 3 2" xfId="37394" xr:uid="{00000000-0005-0000-0000-000003920000}"/>
    <cellStyle name="Normal 5 2 2 2 2 12 4" xfId="37395" xr:uid="{00000000-0005-0000-0000-000004920000}"/>
    <cellStyle name="Normal 5 2 2 2 2 13" xfId="37396" xr:uid="{00000000-0005-0000-0000-000005920000}"/>
    <cellStyle name="Normal 5 2 2 2 2 13 2" xfId="37397" xr:uid="{00000000-0005-0000-0000-000006920000}"/>
    <cellStyle name="Normal 5 2 2 2 2 13 2 2" xfId="37398" xr:uid="{00000000-0005-0000-0000-000007920000}"/>
    <cellStyle name="Normal 5 2 2 2 2 13 3" xfId="37399" xr:uid="{00000000-0005-0000-0000-000008920000}"/>
    <cellStyle name="Normal 5 2 2 2 2 14" xfId="37400" xr:uid="{00000000-0005-0000-0000-000009920000}"/>
    <cellStyle name="Normal 5 2 2 2 2 14 2" xfId="37401" xr:uid="{00000000-0005-0000-0000-00000A920000}"/>
    <cellStyle name="Normal 5 2 2 2 2 15" xfId="37402" xr:uid="{00000000-0005-0000-0000-00000B920000}"/>
    <cellStyle name="Normal 5 2 2 2 2 15 2" xfId="37403" xr:uid="{00000000-0005-0000-0000-00000C920000}"/>
    <cellStyle name="Normal 5 2 2 2 2 16" xfId="37404" xr:uid="{00000000-0005-0000-0000-00000D920000}"/>
    <cellStyle name="Normal 5 2 2 2 2 17" xfId="37405" xr:uid="{00000000-0005-0000-0000-00000E920000}"/>
    <cellStyle name="Normal 5 2 2 2 2 2" xfId="37406" xr:uid="{00000000-0005-0000-0000-00000F920000}"/>
    <cellStyle name="Normal 5 2 2 2 2 2 10" xfId="37407" xr:uid="{00000000-0005-0000-0000-000010920000}"/>
    <cellStyle name="Normal 5 2 2 2 2 2 11" xfId="37408" xr:uid="{00000000-0005-0000-0000-000011920000}"/>
    <cellStyle name="Normal 5 2 2 2 2 2 2" xfId="37409" xr:uid="{00000000-0005-0000-0000-000012920000}"/>
    <cellStyle name="Normal 5 2 2 2 2 2 2 10" xfId="37410" xr:uid="{00000000-0005-0000-0000-000013920000}"/>
    <cellStyle name="Normal 5 2 2 2 2 2 2 2" xfId="37411" xr:uid="{00000000-0005-0000-0000-000014920000}"/>
    <cellStyle name="Normal 5 2 2 2 2 2 2 2 2" xfId="37412" xr:uid="{00000000-0005-0000-0000-000015920000}"/>
    <cellStyle name="Normal 5 2 2 2 2 2 2 2 2 2" xfId="37413" xr:uid="{00000000-0005-0000-0000-000016920000}"/>
    <cellStyle name="Normal 5 2 2 2 2 2 2 2 2 2 2" xfId="37414" xr:uid="{00000000-0005-0000-0000-000017920000}"/>
    <cellStyle name="Normal 5 2 2 2 2 2 2 2 2 2 2 2" xfId="37415" xr:uid="{00000000-0005-0000-0000-000018920000}"/>
    <cellStyle name="Normal 5 2 2 2 2 2 2 2 2 2 2 2 2" xfId="37416" xr:uid="{00000000-0005-0000-0000-000019920000}"/>
    <cellStyle name="Normal 5 2 2 2 2 2 2 2 2 2 2 3" xfId="37417" xr:uid="{00000000-0005-0000-0000-00001A920000}"/>
    <cellStyle name="Normal 5 2 2 2 2 2 2 2 2 2 3" xfId="37418" xr:uid="{00000000-0005-0000-0000-00001B920000}"/>
    <cellStyle name="Normal 5 2 2 2 2 2 2 2 2 2 3 2" xfId="37419" xr:uid="{00000000-0005-0000-0000-00001C920000}"/>
    <cellStyle name="Normal 5 2 2 2 2 2 2 2 2 2 4" xfId="37420" xr:uid="{00000000-0005-0000-0000-00001D920000}"/>
    <cellStyle name="Normal 5 2 2 2 2 2 2 2 2 3" xfId="37421" xr:uid="{00000000-0005-0000-0000-00001E920000}"/>
    <cellStyle name="Normal 5 2 2 2 2 2 2 2 2 3 2" xfId="37422" xr:uid="{00000000-0005-0000-0000-00001F920000}"/>
    <cellStyle name="Normal 5 2 2 2 2 2 2 2 2 3 2 2" xfId="37423" xr:uid="{00000000-0005-0000-0000-000020920000}"/>
    <cellStyle name="Normal 5 2 2 2 2 2 2 2 2 3 3" xfId="37424" xr:uid="{00000000-0005-0000-0000-000021920000}"/>
    <cellStyle name="Normal 5 2 2 2 2 2 2 2 2 4" xfId="37425" xr:uid="{00000000-0005-0000-0000-000022920000}"/>
    <cellStyle name="Normal 5 2 2 2 2 2 2 2 2 4 2" xfId="37426" xr:uid="{00000000-0005-0000-0000-000023920000}"/>
    <cellStyle name="Normal 5 2 2 2 2 2 2 2 2 5" xfId="37427" xr:uid="{00000000-0005-0000-0000-000024920000}"/>
    <cellStyle name="Normal 5 2 2 2 2 2 2 2 3" xfId="37428" xr:uid="{00000000-0005-0000-0000-000025920000}"/>
    <cellStyle name="Normal 5 2 2 2 2 2 2 2 3 2" xfId="37429" xr:uid="{00000000-0005-0000-0000-000026920000}"/>
    <cellStyle name="Normal 5 2 2 2 2 2 2 2 3 2 2" xfId="37430" xr:uid="{00000000-0005-0000-0000-000027920000}"/>
    <cellStyle name="Normal 5 2 2 2 2 2 2 2 3 2 2 2" xfId="37431" xr:uid="{00000000-0005-0000-0000-000028920000}"/>
    <cellStyle name="Normal 5 2 2 2 2 2 2 2 3 2 3" xfId="37432" xr:uid="{00000000-0005-0000-0000-000029920000}"/>
    <cellStyle name="Normal 5 2 2 2 2 2 2 2 3 3" xfId="37433" xr:uid="{00000000-0005-0000-0000-00002A920000}"/>
    <cellStyle name="Normal 5 2 2 2 2 2 2 2 3 3 2" xfId="37434" xr:uid="{00000000-0005-0000-0000-00002B920000}"/>
    <cellStyle name="Normal 5 2 2 2 2 2 2 2 3 4" xfId="37435" xr:uid="{00000000-0005-0000-0000-00002C920000}"/>
    <cellStyle name="Normal 5 2 2 2 2 2 2 2 4" xfId="37436" xr:uid="{00000000-0005-0000-0000-00002D920000}"/>
    <cellStyle name="Normal 5 2 2 2 2 2 2 2 4 2" xfId="37437" xr:uid="{00000000-0005-0000-0000-00002E920000}"/>
    <cellStyle name="Normal 5 2 2 2 2 2 2 2 4 2 2" xfId="37438" xr:uid="{00000000-0005-0000-0000-00002F920000}"/>
    <cellStyle name="Normal 5 2 2 2 2 2 2 2 4 2 2 2" xfId="37439" xr:uid="{00000000-0005-0000-0000-000030920000}"/>
    <cellStyle name="Normal 5 2 2 2 2 2 2 2 4 2 3" xfId="37440" xr:uid="{00000000-0005-0000-0000-000031920000}"/>
    <cellStyle name="Normal 5 2 2 2 2 2 2 2 4 3" xfId="37441" xr:uid="{00000000-0005-0000-0000-000032920000}"/>
    <cellStyle name="Normal 5 2 2 2 2 2 2 2 4 3 2" xfId="37442" xr:uid="{00000000-0005-0000-0000-000033920000}"/>
    <cellStyle name="Normal 5 2 2 2 2 2 2 2 4 4" xfId="37443" xr:uid="{00000000-0005-0000-0000-000034920000}"/>
    <cellStyle name="Normal 5 2 2 2 2 2 2 2 5" xfId="37444" xr:uid="{00000000-0005-0000-0000-000035920000}"/>
    <cellStyle name="Normal 5 2 2 2 2 2 2 2 5 2" xfId="37445" xr:uid="{00000000-0005-0000-0000-000036920000}"/>
    <cellStyle name="Normal 5 2 2 2 2 2 2 2 5 2 2" xfId="37446" xr:uid="{00000000-0005-0000-0000-000037920000}"/>
    <cellStyle name="Normal 5 2 2 2 2 2 2 2 5 3" xfId="37447" xr:uid="{00000000-0005-0000-0000-000038920000}"/>
    <cellStyle name="Normal 5 2 2 2 2 2 2 2 6" xfId="37448" xr:uid="{00000000-0005-0000-0000-000039920000}"/>
    <cellStyle name="Normal 5 2 2 2 2 2 2 2 6 2" xfId="37449" xr:uid="{00000000-0005-0000-0000-00003A920000}"/>
    <cellStyle name="Normal 5 2 2 2 2 2 2 2 7" xfId="37450" xr:uid="{00000000-0005-0000-0000-00003B920000}"/>
    <cellStyle name="Normal 5 2 2 2 2 2 2 2 7 2" xfId="37451" xr:uid="{00000000-0005-0000-0000-00003C920000}"/>
    <cellStyle name="Normal 5 2 2 2 2 2 2 2 8" xfId="37452" xr:uid="{00000000-0005-0000-0000-00003D920000}"/>
    <cellStyle name="Normal 5 2 2 2 2 2 2 3" xfId="37453" xr:uid="{00000000-0005-0000-0000-00003E920000}"/>
    <cellStyle name="Normal 5 2 2 2 2 2 2 3 2" xfId="37454" xr:uid="{00000000-0005-0000-0000-00003F920000}"/>
    <cellStyle name="Normal 5 2 2 2 2 2 2 3 2 2" xfId="37455" xr:uid="{00000000-0005-0000-0000-000040920000}"/>
    <cellStyle name="Normal 5 2 2 2 2 2 2 3 2 2 2" xfId="37456" xr:uid="{00000000-0005-0000-0000-000041920000}"/>
    <cellStyle name="Normal 5 2 2 2 2 2 2 3 2 2 2 2" xfId="37457" xr:uid="{00000000-0005-0000-0000-000042920000}"/>
    <cellStyle name="Normal 5 2 2 2 2 2 2 3 2 2 3" xfId="37458" xr:uid="{00000000-0005-0000-0000-000043920000}"/>
    <cellStyle name="Normal 5 2 2 2 2 2 2 3 2 3" xfId="37459" xr:uid="{00000000-0005-0000-0000-000044920000}"/>
    <cellStyle name="Normal 5 2 2 2 2 2 2 3 2 3 2" xfId="37460" xr:uid="{00000000-0005-0000-0000-000045920000}"/>
    <cellStyle name="Normal 5 2 2 2 2 2 2 3 2 4" xfId="37461" xr:uid="{00000000-0005-0000-0000-000046920000}"/>
    <cellStyle name="Normal 5 2 2 2 2 2 2 3 3" xfId="37462" xr:uid="{00000000-0005-0000-0000-000047920000}"/>
    <cellStyle name="Normal 5 2 2 2 2 2 2 3 3 2" xfId="37463" xr:uid="{00000000-0005-0000-0000-000048920000}"/>
    <cellStyle name="Normal 5 2 2 2 2 2 2 3 3 2 2" xfId="37464" xr:uid="{00000000-0005-0000-0000-000049920000}"/>
    <cellStyle name="Normal 5 2 2 2 2 2 2 3 3 3" xfId="37465" xr:uid="{00000000-0005-0000-0000-00004A920000}"/>
    <cellStyle name="Normal 5 2 2 2 2 2 2 3 4" xfId="37466" xr:uid="{00000000-0005-0000-0000-00004B920000}"/>
    <cellStyle name="Normal 5 2 2 2 2 2 2 3 4 2" xfId="37467" xr:uid="{00000000-0005-0000-0000-00004C920000}"/>
    <cellStyle name="Normal 5 2 2 2 2 2 2 3 5" xfId="37468" xr:uid="{00000000-0005-0000-0000-00004D920000}"/>
    <cellStyle name="Normal 5 2 2 2 2 2 2 4" xfId="37469" xr:uid="{00000000-0005-0000-0000-00004E920000}"/>
    <cellStyle name="Normal 5 2 2 2 2 2 2 4 2" xfId="37470" xr:uid="{00000000-0005-0000-0000-00004F920000}"/>
    <cellStyle name="Normal 5 2 2 2 2 2 2 4 2 2" xfId="37471" xr:uid="{00000000-0005-0000-0000-000050920000}"/>
    <cellStyle name="Normal 5 2 2 2 2 2 2 4 2 2 2" xfId="37472" xr:uid="{00000000-0005-0000-0000-000051920000}"/>
    <cellStyle name="Normal 5 2 2 2 2 2 2 4 2 3" xfId="37473" xr:uid="{00000000-0005-0000-0000-000052920000}"/>
    <cellStyle name="Normal 5 2 2 2 2 2 2 4 3" xfId="37474" xr:uid="{00000000-0005-0000-0000-000053920000}"/>
    <cellStyle name="Normal 5 2 2 2 2 2 2 4 3 2" xfId="37475" xr:uid="{00000000-0005-0000-0000-000054920000}"/>
    <cellStyle name="Normal 5 2 2 2 2 2 2 4 4" xfId="37476" xr:uid="{00000000-0005-0000-0000-000055920000}"/>
    <cellStyle name="Normal 5 2 2 2 2 2 2 5" xfId="37477" xr:uid="{00000000-0005-0000-0000-000056920000}"/>
    <cellStyle name="Normal 5 2 2 2 2 2 2 5 2" xfId="37478" xr:uid="{00000000-0005-0000-0000-000057920000}"/>
    <cellStyle name="Normal 5 2 2 2 2 2 2 5 2 2" xfId="37479" xr:uid="{00000000-0005-0000-0000-000058920000}"/>
    <cellStyle name="Normal 5 2 2 2 2 2 2 5 2 2 2" xfId="37480" xr:uid="{00000000-0005-0000-0000-000059920000}"/>
    <cellStyle name="Normal 5 2 2 2 2 2 2 5 2 3" xfId="37481" xr:uid="{00000000-0005-0000-0000-00005A920000}"/>
    <cellStyle name="Normal 5 2 2 2 2 2 2 5 3" xfId="37482" xr:uid="{00000000-0005-0000-0000-00005B920000}"/>
    <cellStyle name="Normal 5 2 2 2 2 2 2 5 3 2" xfId="37483" xr:uid="{00000000-0005-0000-0000-00005C920000}"/>
    <cellStyle name="Normal 5 2 2 2 2 2 2 5 4" xfId="37484" xr:uid="{00000000-0005-0000-0000-00005D920000}"/>
    <cellStyle name="Normal 5 2 2 2 2 2 2 6" xfId="37485" xr:uid="{00000000-0005-0000-0000-00005E920000}"/>
    <cellStyle name="Normal 5 2 2 2 2 2 2 6 2" xfId="37486" xr:uid="{00000000-0005-0000-0000-00005F920000}"/>
    <cellStyle name="Normal 5 2 2 2 2 2 2 6 2 2" xfId="37487" xr:uid="{00000000-0005-0000-0000-000060920000}"/>
    <cellStyle name="Normal 5 2 2 2 2 2 2 6 3" xfId="37488" xr:uid="{00000000-0005-0000-0000-000061920000}"/>
    <cellStyle name="Normal 5 2 2 2 2 2 2 7" xfId="37489" xr:uid="{00000000-0005-0000-0000-000062920000}"/>
    <cellStyle name="Normal 5 2 2 2 2 2 2 7 2" xfId="37490" xr:uid="{00000000-0005-0000-0000-000063920000}"/>
    <cellStyle name="Normal 5 2 2 2 2 2 2 8" xfId="37491" xr:uid="{00000000-0005-0000-0000-000064920000}"/>
    <cellStyle name="Normal 5 2 2 2 2 2 2 8 2" xfId="37492" xr:uid="{00000000-0005-0000-0000-000065920000}"/>
    <cellStyle name="Normal 5 2 2 2 2 2 2 9" xfId="37493" xr:uid="{00000000-0005-0000-0000-000066920000}"/>
    <cellStyle name="Normal 5 2 2 2 2 2 3" xfId="37494" xr:uid="{00000000-0005-0000-0000-000067920000}"/>
    <cellStyle name="Normal 5 2 2 2 2 2 3 2" xfId="37495" xr:uid="{00000000-0005-0000-0000-000068920000}"/>
    <cellStyle name="Normal 5 2 2 2 2 2 3 2 2" xfId="37496" xr:uid="{00000000-0005-0000-0000-000069920000}"/>
    <cellStyle name="Normal 5 2 2 2 2 2 3 2 2 2" xfId="37497" xr:uid="{00000000-0005-0000-0000-00006A920000}"/>
    <cellStyle name="Normal 5 2 2 2 2 2 3 2 2 2 2" xfId="37498" xr:uid="{00000000-0005-0000-0000-00006B920000}"/>
    <cellStyle name="Normal 5 2 2 2 2 2 3 2 2 2 2 2" xfId="37499" xr:uid="{00000000-0005-0000-0000-00006C920000}"/>
    <cellStyle name="Normal 5 2 2 2 2 2 3 2 2 2 3" xfId="37500" xr:uid="{00000000-0005-0000-0000-00006D920000}"/>
    <cellStyle name="Normal 5 2 2 2 2 2 3 2 2 3" xfId="37501" xr:uid="{00000000-0005-0000-0000-00006E920000}"/>
    <cellStyle name="Normal 5 2 2 2 2 2 3 2 2 3 2" xfId="37502" xr:uid="{00000000-0005-0000-0000-00006F920000}"/>
    <cellStyle name="Normal 5 2 2 2 2 2 3 2 2 4" xfId="37503" xr:uid="{00000000-0005-0000-0000-000070920000}"/>
    <cellStyle name="Normal 5 2 2 2 2 2 3 2 3" xfId="37504" xr:uid="{00000000-0005-0000-0000-000071920000}"/>
    <cellStyle name="Normal 5 2 2 2 2 2 3 2 3 2" xfId="37505" xr:uid="{00000000-0005-0000-0000-000072920000}"/>
    <cellStyle name="Normal 5 2 2 2 2 2 3 2 3 2 2" xfId="37506" xr:uid="{00000000-0005-0000-0000-000073920000}"/>
    <cellStyle name="Normal 5 2 2 2 2 2 3 2 3 3" xfId="37507" xr:uid="{00000000-0005-0000-0000-000074920000}"/>
    <cellStyle name="Normal 5 2 2 2 2 2 3 2 4" xfId="37508" xr:uid="{00000000-0005-0000-0000-000075920000}"/>
    <cellStyle name="Normal 5 2 2 2 2 2 3 2 4 2" xfId="37509" xr:uid="{00000000-0005-0000-0000-000076920000}"/>
    <cellStyle name="Normal 5 2 2 2 2 2 3 2 5" xfId="37510" xr:uid="{00000000-0005-0000-0000-000077920000}"/>
    <cellStyle name="Normal 5 2 2 2 2 2 3 3" xfId="37511" xr:uid="{00000000-0005-0000-0000-000078920000}"/>
    <cellStyle name="Normal 5 2 2 2 2 2 3 3 2" xfId="37512" xr:uid="{00000000-0005-0000-0000-000079920000}"/>
    <cellStyle name="Normal 5 2 2 2 2 2 3 3 2 2" xfId="37513" xr:uid="{00000000-0005-0000-0000-00007A920000}"/>
    <cellStyle name="Normal 5 2 2 2 2 2 3 3 2 2 2" xfId="37514" xr:uid="{00000000-0005-0000-0000-00007B920000}"/>
    <cellStyle name="Normal 5 2 2 2 2 2 3 3 2 3" xfId="37515" xr:uid="{00000000-0005-0000-0000-00007C920000}"/>
    <cellStyle name="Normal 5 2 2 2 2 2 3 3 3" xfId="37516" xr:uid="{00000000-0005-0000-0000-00007D920000}"/>
    <cellStyle name="Normal 5 2 2 2 2 2 3 3 3 2" xfId="37517" xr:uid="{00000000-0005-0000-0000-00007E920000}"/>
    <cellStyle name="Normal 5 2 2 2 2 2 3 3 4" xfId="37518" xr:uid="{00000000-0005-0000-0000-00007F920000}"/>
    <cellStyle name="Normal 5 2 2 2 2 2 3 4" xfId="37519" xr:uid="{00000000-0005-0000-0000-000080920000}"/>
    <cellStyle name="Normal 5 2 2 2 2 2 3 4 2" xfId="37520" xr:uid="{00000000-0005-0000-0000-000081920000}"/>
    <cellStyle name="Normal 5 2 2 2 2 2 3 4 2 2" xfId="37521" xr:uid="{00000000-0005-0000-0000-000082920000}"/>
    <cellStyle name="Normal 5 2 2 2 2 2 3 4 2 2 2" xfId="37522" xr:uid="{00000000-0005-0000-0000-000083920000}"/>
    <cellStyle name="Normal 5 2 2 2 2 2 3 4 2 3" xfId="37523" xr:uid="{00000000-0005-0000-0000-000084920000}"/>
    <cellStyle name="Normal 5 2 2 2 2 2 3 4 3" xfId="37524" xr:uid="{00000000-0005-0000-0000-000085920000}"/>
    <cellStyle name="Normal 5 2 2 2 2 2 3 4 3 2" xfId="37525" xr:uid="{00000000-0005-0000-0000-000086920000}"/>
    <cellStyle name="Normal 5 2 2 2 2 2 3 4 4" xfId="37526" xr:uid="{00000000-0005-0000-0000-000087920000}"/>
    <cellStyle name="Normal 5 2 2 2 2 2 3 5" xfId="37527" xr:uid="{00000000-0005-0000-0000-000088920000}"/>
    <cellStyle name="Normal 5 2 2 2 2 2 3 5 2" xfId="37528" xr:uid="{00000000-0005-0000-0000-000089920000}"/>
    <cellStyle name="Normal 5 2 2 2 2 2 3 5 2 2" xfId="37529" xr:uid="{00000000-0005-0000-0000-00008A920000}"/>
    <cellStyle name="Normal 5 2 2 2 2 2 3 5 3" xfId="37530" xr:uid="{00000000-0005-0000-0000-00008B920000}"/>
    <cellStyle name="Normal 5 2 2 2 2 2 3 6" xfId="37531" xr:uid="{00000000-0005-0000-0000-00008C920000}"/>
    <cellStyle name="Normal 5 2 2 2 2 2 3 6 2" xfId="37532" xr:uid="{00000000-0005-0000-0000-00008D920000}"/>
    <cellStyle name="Normal 5 2 2 2 2 2 3 7" xfId="37533" xr:uid="{00000000-0005-0000-0000-00008E920000}"/>
    <cellStyle name="Normal 5 2 2 2 2 2 3 7 2" xfId="37534" xr:uid="{00000000-0005-0000-0000-00008F920000}"/>
    <cellStyle name="Normal 5 2 2 2 2 2 3 8" xfId="37535" xr:uid="{00000000-0005-0000-0000-000090920000}"/>
    <cellStyle name="Normal 5 2 2 2 2 2 4" xfId="37536" xr:uid="{00000000-0005-0000-0000-000091920000}"/>
    <cellStyle name="Normal 5 2 2 2 2 2 4 2" xfId="37537" xr:uid="{00000000-0005-0000-0000-000092920000}"/>
    <cellStyle name="Normal 5 2 2 2 2 2 4 2 2" xfId="37538" xr:uid="{00000000-0005-0000-0000-000093920000}"/>
    <cellStyle name="Normal 5 2 2 2 2 2 4 2 2 2" xfId="37539" xr:uid="{00000000-0005-0000-0000-000094920000}"/>
    <cellStyle name="Normal 5 2 2 2 2 2 4 2 2 2 2" xfId="37540" xr:uid="{00000000-0005-0000-0000-000095920000}"/>
    <cellStyle name="Normal 5 2 2 2 2 2 4 2 2 3" xfId="37541" xr:uid="{00000000-0005-0000-0000-000096920000}"/>
    <cellStyle name="Normal 5 2 2 2 2 2 4 2 3" xfId="37542" xr:uid="{00000000-0005-0000-0000-000097920000}"/>
    <cellStyle name="Normal 5 2 2 2 2 2 4 2 3 2" xfId="37543" xr:uid="{00000000-0005-0000-0000-000098920000}"/>
    <cellStyle name="Normal 5 2 2 2 2 2 4 2 4" xfId="37544" xr:uid="{00000000-0005-0000-0000-000099920000}"/>
    <cellStyle name="Normal 5 2 2 2 2 2 4 3" xfId="37545" xr:uid="{00000000-0005-0000-0000-00009A920000}"/>
    <cellStyle name="Normal 5 2 2 2 2 2 4 3 2" xfId="37546" xr:uid="{00000000-0005-0000-0000-00009B920000}"/>
    <cellStyle name="Normal 5 2 2 2 2 2 4 3 2 2" xfId="37547" xr:uid="{00000000-0005-0000-0000-00009C920000}"/>
    <cellStyle name="Normal 5 2 2 2 2 2 4 3 3" xfId="37548" xr:uid="{00000000-0005-0000-0000-00009D920000}"/>
    <cellStyle name="Normal 5 2 2 2 2 2 4 4" xfId="37549" xr:uid="{00000000-0005-0000-0000-00009E920000}"/>
    <cellStyle name="Normal 5 2 2 2 2 2 4 4 2" xfId="37550" xr:uid="{00000000-0005-0000-0000-00009F920000}"/>
    <cellStyle name="Normal 5 2 2 2 2 2 4 5" xfId="37551" xr:uid="{00000000-0005-0000-0000-0000A0920000}"/>
    <cellStyle name="Normal 5 2 2 2 2 2 5" xfId="37552" xr:uid="{00000000-0005-0000-0000-0000A1920000}"/>
    <cellStyle name="Normal 5 2 2 2 2 2 5 2" xfId="37553" xr:uid="{00000000-0005-0000-0000-0000A2920000}"/>
    <cellStyle name="Normal 5 2 2 2 2 2 5 2 2" xfId="37554" xr:uid="{00000000-0005-0000-0000-0000A3920000}"/>
    <cellStyle name="Normal 5 2 2 2 2 2 5 2 2 2" xfId="37555" xr:uid="{00000000-0005-0000-0000-0000A4920000}"/>
    <cellStyle name="Normal 5 2 2 2 2 2 5 2 3" xfId="37556" xr:uid="{00000000-0005-0000-0000-0000A5920000}"/>
    <cellStyle name="Normal 5 2 2 2 2 2 5 3" xfId="37557" xr:uid="{00000000-0005-0000-0000-0000A6920000}"/>
    <cellStyle name="Normal 5 2 2 2 2 2 5 3 2" xfId="37558" xr:uid="{00000000-0005-0000-0000-0000A7920000}"/>
    <cellStyle name="Normal 5 2 2 2 2 2 5 4" xfId="37559" xr:uid="{00000000-0005-0000-0000-0000A8920000}"/>
    <cellStyle name="Normal 5 2 2 2 2 2 6" xfId="37560" xr:uid="{00000000-0005-0000-0000-0000A9920000}"/>
    <cellStyle name="Normal 5 2 2 2 2 2 6 2" xfId="37561" xr:uid="{00000000-0005-0000-0000-0000AA920000}"/>
    <cellStyle name="Normal 5 2 2 2 2 2 6 2 2" xfId="37562" xr:uid="{00000000-0005-0000-0000-0000AB920000}"/>
    <cellStyle name="Normal 5 2 2 2 2 2 6 2 2 2" xfId="37563" xr:uid="{00000000-0005-0000-0000-0000AC920000}"/>
    <cellStyle name="Normal 5 2 2 2 2 2 6 2 3" xfId="37564" xr:uid="{00000000-0005-0000-0000-0000AD920000}"/>
    <cellStyle name="Normal 5 2 2 2 2 2 6 3" xfId="37565" xr:uid="{00000000-0005-0000-0000-0000AE920000}"/>
    <cellStyle name="Normal 5 2 2 2 2 2 6 3 2" xfId="37566" xr:uid="{00000000-0005-0000-0000-0000AF920000}"/>
    <cellStyle name="Normal 5 2 2 2 2 2 6 4" xfId="37567" xr:uid="{00000000-0005-0000-0000-0000B0920000}"/>
    <cellStyle name="Normal 5 2 2 2 2 2 7" xfId="37568" xr:uid="{00000000-0005-0000-0000-0000B1920000}"/>
    <cellStyle name="Normal 5 2 2 2 2 2 7 2" xfId="37569" xr:uid="{00000000-0005-0000-0000-0000B2920000}"/>
    <cellStyle name="Normal 5 2 2 2 2 2 7 2 2" xfId="37570" xr:uid="{00000000-0005-0000-0000-0000B3920000}"/>
    <cellStyle name="Normal 5 2 2 2 2 2 7 3" xfId="37571" xr:uid="{00000000-0005-0000-0000-0000B4920000}"/>
    <cellStyle name="Normal 5 2 2 2 2 2 8" xfId="37572" xr:uid="{00000000-0005-0000-0000-0000B5920000}"/>
    <cellStyle name="Normal 5 2 2 2 2 2 8 2" xfId="37573" xr:uid="{00000000-0005-0000-0000-0000B6920000}"/>
    <cellStyle name="Normal 5 2 2 2 2 2 9" xfId="37574" xr:uid="{00000000-0005-0000-0000-0000B7920000}"/>
    <cellStyle name="Normal 5 2 2 2 2 2 9 2" xfId="37575" xr:uid="{00000000-0005-0000-0000-0000B8920000}"/>
    <cellStyle name="Normal 5 2 2 2 2 3" xfId="37576" xr:uid="{00000000-0005-0000-0000-0000B9920000}"/>
    <cellStyle name="Normal 5 2 2 2 2 3 10" xfId="37577" xr:uid="{00000000-0005-0000-0000-0000BA920000}"/>
    <cellStyle name="Normal 5 2 2 2 2 3 11" xfId="37578" xr:uid="{00000000-0005-0000-0000-0000BB920000}"/>
    <cellStyle name="Normal 5 2 2 2 2 3 2" xfId="37579" xr:uid="{00000000-0005-0000-0000-0000BC920000}"/>
    <cellStyle name="Normal 5 2 2 2 2 3 2 10" xfId="37580" xr:uid="{00000000-0005-0000-0000-0000BD920000}"/>
    <cellStyle name="Normal 5 2 2 2 2 3 2 2" xfId="37581" xr:uid="{00000000-0005-0000-0000-0000BE920000}"/>
    <cellStyle name="Normal 5 2 2 2 2 3 2 2 2" xfId="37582" xr:uid="{00000000-0005-0000-0000-0000BF920000}"/>
    <cellStyle name="Normal 5 2 2 2 2 3 2 2 2 2" xfId="37583" xr:uid="{00000000-0005-0000-0000-0000C0920000}"/>
    <cellStyle name="Normal 5 2 2 2 2 3 2 2 2 2 2" xfId="37584" xr:uid="{00000000-0005-0000-0000-0000C1920000}"/>
    <cellStyle name="Normal 5 2 2 2 2 3 2 2 2 2 2 2" xfId="37585" xr:uid="{00000000-0005-0000-0000-0000C2920000}"/>
    <cellStyle name="Normal 5 2 2 2 2 3 2 2 2 2 2 2 2" xfId="37586" xr:uid="{00000000-0005-0000-0000-0000C3920000}"/>
    <cellStyle name="Normal 5 2 2 2 2 3 2 2 2 2 2 3" xfId="37587" xr:uid="{00000000-0005-0000-0000-0000C4920000}"/>
    <cellStyle name="Normal 5 2 2 2 2 3 2 2 2 2 3" xfId="37588" xr:uid="{00000000-0005-0000-0000-0000C5920000}"/>
    <cellStyle name="Normal 5 2 2 2 2 3 2 2 2 2 3 2" xfId="37589" xr:uid="{00000000-0005-0000-0000-0000C6920000}"/>
    <cellStyle name="Normal 5 2 2 2 2 3 2 2 2 2 4" xfId="37590" xr:uid="{00000000-0005-0000-0000-0000C7920000}"/>
    <cellStyle name="Normal 5 2 2 2 2 3 2 2 2 3" xfId="37591" xr:uid="{00000000-0005-0000-0000-0000C8920000}"/>
    <cellStyle name="Normal 5 2 2 2 2 3 2 2 2 3 2" xfId="37592" xr:uid="{00000000-0005-0000-0000-0000C9920000}"/>
    <cellStyle name="Normal 5 2 2 2 2 3 2 2 2 3 2 2" xfId="37593" xr:uid="{00000000-0005-0000-0000-0000CA920000}"/>
    <cellStyle name="Normal 5 2 2 2 2 3 2 2 2 3 3" xfId="37594" xr:uid="{00000000-0005-0000-0000-0000CB920000}"/>
    <cellStyle name="Normal 5 2 2 2 2 3 2 2 2 4" xfId="37595" xr:uid="{00000000-0005-0000-0000-0000CC920000}"/>
    <cellStyle name="Normal 5 2 2 2 2 3 2 2 2 4 2" xfId="37596" xr:uid="{00000000-0005-0000-0000-0000CD920000}"/>
    <cellStyle name="Normal 5 2 2 2 2 3 2 2 2 5" xfId="37597" xr:uid="{00000000-0005-0000-0000-0000CE920000}"/>
    <cellStyle name="Normal 5 2 2 2 2 3 2 2 3" xfId="37598" xr:uid="{00000000-0005-0000-0000-0000CF920000}"/>
    <cellStyle name="Normal 5 2 2 2 2 3 2 2 3 2" xfId="37599" xr:uid="{00000000-0005-0000-0000-0000D0920000}"/>
    <cellStyle name="Normal 5 2 2 2 2 3 2 2 3 2 2" xfId="37600" xr:uid="{00000000-0005-0000-0000-0000D1920000}"/>
    <cellStyle name="Normal 5 2 2 2 2 3 2 2 3 2 2 2" xfId="37601" xr:uid="{00000000-0005-0000-0000-0000D2920000}"/>
    <cellStyle name="Normal 5 2 2 2 2 3 2 2 3 2 3" xfId="37602" xr:uid="{00000000-0005-0000-0000-0000D3920000}"/>
    <cellStyle name="Normal 5 2 2 2 2 3 2 2 3 3" xfId="37603" xr:uid="{00000000-0005-0000-0000-0000D4920000}"/>
    <cellStyle name="Normal 5 2 2 2 2 3 2 2 3 3 2" xfId="37604" xr:uid="{00000000-0005-0000-0000-0000D5920000}"/>
    <cellStyle name="Normal 5 2 2 2 2 3 2 2 3 4" xfId="37605" xr:uid="{00000000-0005-0000-0000-0000D6920000}"/>
    <cellStyle name="Normal 5 2 2 2 2 3 2 2 4" xfId="37606" xr:uid="{00000000-0005-0000-0000-0000D7920000}"/>
    <cellStyle name="Normal 5 2 2 2 2 3 2 2 4 2" xfId="37607" xr:uid="{00000000-0005-0000-0000-0000D8920000}"/>
    <cellStyle name="Normal 5 2 2 2 2 3 2 2 4 2 2" xfId="37608" xr:uid="{00000000-0005-0000-0000-0000D9920000}"/>
    <cellStyle name="Normal 5 2 2 2 2 3 2 2 4 2 2 2" xfId="37609" xr:uid="{00000000-0005-0000-0000-0000DA920000}"/>
    <cellStyle name="Normal 5 2 2 2 2 3 2 2 4 2 3" xfId="37610" xr:uid="{00000000-0005-0000-0000-0000DB920000}"/>
    <cellStyle name="Normal 5 2 2 2 2 3 2 2 4 3" xfId="37611" xr:uid="{00000000-0005-0000-0000-0000DC920000}"/>
    <cellStyle name="Normal 5 2 2 2 2 3 2 2 4 3 2" xfId="37612" xr:uid="{00000000-0005-0000-0000-0000DD920000}"/>
    <cellStyle name="Normal 5 2 2 2 2 3 2 2 4 4" xfId="37613" xr:uid="{00000000-0005-0000-0000-0000DE920000}"/>
    <cellStyle name="Normal 5 2 2 2 2 3 2 2 5" xfId="37614" xr:uid="{00000000-0005-0000-0000-0000DF920000}"/>
    <cellStyle name="Normal 5 2 2 2 2 3 2 2 5 2" xfId="37615" xr:uid="{00000000-0005-0000-0000-0000E0920000}"/>
    <cellStyle name="Normal 5 2 2 2 2 3 2 2 5 2 2" xfId="37616" xr:uid="{00000000-0005-0000-0000-0000E1920000}"/>
    <cellStyle name="Normal 5 2 2 2 2 3 2 2 5 3" xfId="37617" xr:uid="{00000000-0005-0000-0000-0000E2920000}"/>
    <cellStyle name="Normal 5 2 2 2 2 3 2 2 6" xfId="37618" xr:uid="{00000000-0005-0000-0000-0000E3920000}"/>
    <cellStyle name="Normal 5 2 2 2 2 3 2 2 6 2" xfId="37619" xr:uid="{00000000-0005-0000-0000-0000E4920000}"/>
    <cellStyle name="Normal 5 2 2 2 2 3 2 2 7" xfId="37620" xr:uid="{00000000-0005-0000-0000-0000E5920000}"/>
    <cellStyle name="Normal 5 2 2 2 2 3 2 2 7 2" xfId="37621" xr:uid="{00000000-0005-0000-0000-0000E6920000}"/>
    <cellStyle name="Normal 5 2 2 2 2 3 2 2 8" xfId="37622" xr:uid="{00000000-0005-0000-0000-0000E7920000}"/>
    <cellStyle name="Normal 5 2 2 2 2 3 2 3" xfId="37623" xr:uid="{00000000-0005-0000-0000-0000E8920000}"/>
    <cellStyle name="Normal 5 2 2 2 2 3 2 3 2" xfId="37624" xr:uid="{00000000-0005-0000-0000-0000E9920000}"/>
    <cellStyle name="Normal 5 2 2 2 2 3 2 3 2 2" xfId="37625" xr:uid="{00000000-0005-0000-0000-0000EA920000}"/>
    <cellStyle name="Normal 5 2 2 2 2 3 2 3 2 2 2" xfId="37626" xr:uid="{00000000-0005-0000-0000-0000EB920000}"/>
    <cellStyle name="Normal 5 2 2 2 2 3 2 3 2 2 2 2" xfId="37627" xr:uid="{00000000-0005-0000-0000-0000EC920000}"/>
    <cellStyle name="Normal 5 2 2 2 2 3 2 3 2 2 3" xfId="37628" xr:uid="{00000000-0005-0000-0000-0000ED920000}"/>
    <cellStyle name="Normal 5 2 2 2 2 3 2 3 2 3" xfId="37629" xr:uid="{00000000-0005-0000-0000-0000EE920000}"/>
    <cellStyle name="Normal 5 2 2 2 2 3 2 3 2 3 2" xfId="37630" xr:uid="{00000000-0005-0000-0000-0000EF920000}"/>
    <cellStyle name="Normal 5 2 2 2 2 3 2 3 2 4" xfId="37631" xr:uid="{00000000-0005-0000-0000-0000F0920000}"/>
    <cellStyle name="Normal 5 2 2 2 2 3 2 3 3" xfId="37632" xr:uid="{00000000-0005-0000-0000-0000F1920000}"/>
    <cellStyle name="Normal 5 2 2 2 2 3 2 3 3 2" xfId="37633" xr:uid="{00000000-0005-0000-0000-0000F2920000}"/>
    <cellStyle name="Normal 5 2 2 2 2 3 2 3 3 2 2" xfId="37634" xr:uid="{00000000-0005-0000-0000-0000F3920000}"/>
    <cellStyle name="Normal 5 2 2 2 2 3 2 3 3 3" xfId="37635" xr:uid="{00000000-0005-0000-0000-0000F4920000}"/>
    <cellStyle name="Normal 5 2 2 2 2 3 2 3 4" xfId="37636" xr:uid="{00000000-0005-0000-0000-0000F5920000}"/>
    <cellStyle name="Normal 5 2 2 2 2 3 2 3 4 2" xfId="37637" xr:uid="{00000000-0005-0000-0000-0000F6920000}"/>
    <cellStyle name="Normal 5 2 2 2 2 3 2 3 5" xfId="37638" xr:uid="{00000000-0005-0000-0000-0000F7920000}"/>
    <cellStyle name="Normal 5 2 2 2 2 3 2 4" xfId="37639" xr:uid="{00000000-0005-0000-0000-0000F8920000}"/>
    <cellStyle name="Normal 5 2 2 2 2 3 2 4 2" xfId="37640" xr:uid="{00000000-0005-0000-0000-0000F9920000}"/>
    <cellStyle name="Normal 5 2 2 2 2 3 2 4 2 2" xfId="37641" xr:uid="{00000000-0005-0000-0000-0000FA920000}"/>
    <cellStyle name="Normal 5 2 2 2 2 3 2 4 2 2 2" xfId="37642" xr:uid="{00000000-0005-0000-0000-0000FB920000}"/>
    <cellStyle name="Normal 5 2 2 2 2 3 2 4 2 3" xfId="37643" xr:uid="{00000000-0005-0000-0000-0000FC920000}"/>
    <cellStyle name="Normal 5 2 2 2 2 3 2 4 3" xfId="37644" xr:uid="{00000000-0005-0000-0000-0000FD920000}"/>
    <cellStyle name="Normal 5 2 2 2 2 3 2 4 3 2" xfId="37645" xr:uid="{00000000-0005-0000-0000-0000FE920000}"/>
    <cellStyle name="Normal 5 2 2 2 2 3 2 4 4" xfId="37646" xr:uid="{00000000-0005-0000-0000-0000FF920000}"/>
    <cellStyle name="Normal 5 2 2 2 2 3 2 5" xfId="37647" xr:uid="{00000000-0005-0000-0000-000000930000}"/>
    <cellStyle name="Normal 5 2 2 2 2 3 2 5 2" xfId="37648" xr:uid="{00000000-0005-0000-0000-000001930000}"/>
    <cellStyle name="Normal 5 2 2 2 2 3 2 5 2 2" xfId="37649" xr:uid="{00000000-0005-0000-0000-000002930000}"/>
    <cellStyle name="Normal 5 2 2 2 2 3 2 5 2 2 2" xfId="37650" xr:uid="{00000000-0005-0000-0000-000003930000}"/>
    <cellStyle name="Normal 5 2 2 2 2 3 2 5 2 3" xfId="37651" xr:uid="{00000000-0005-0000-0000-000004930000}"/>
    <cellStyle name="Normal 5 2 2 2 2 3 2 5 3" xfId="37652" xr:uid="{00000000-0005-0000-0000-000005930000}"/>
    <cellStyle name="Normal 5 2 2 2 2 3 2 5 3 2" xfId="37653" xr:uid="{00000000-0005-0000-0000-000006930000}"/>
    <cellStyle name="Normal 5 2 2 2 2 3 2 5 4" xfId="37654" xr:uid="{00000000-0005-0000-0000-000007930000}"/>
    <cellStyle name="Normal 5 2 2 2 2 3 2 6" xfId="37655" xr:uid="{00000000-0005-0000-0000-000008930000}"/>
    <cellStyle name="Normal 5 2 2 2 2 3 2 6 2" xfId="37656" xr:uid="{00000000-0005-0000-0000-000009930000}"/>
    <cellStyle name="Normal 5 2 2 2 2 3 2 6 2 2" xfId="37657" xr:uid="{00000000-0005-0000-0000-00000A930000}"/>
    <cellStyle name="Normal 5 2 2 2 2 3 2 6 3" xfId="37658" xr:uid="{00000000-0005-0000-0000-00000B930000}"/>
    <cellStyle name="Normal 5 2 2 2 2 3 2 7" xfId="37659" xr:uid="{00000000-0005-0000-0000-00000C930000}"/>
    <cellStyle name="Normal 5 2 2 2 2 3 2 7 2" xfId="37660" xr:uid="{00000000-0005-0000-0000-00000D930000}"/>
    <cellStyle name="Normal 5 2 2 2 2 3 2 8" xfId="37661" xr:uid="{00000000-0005-0000-0000-00000E930000}"/>
    <cellStyle name="Normal 5 2 2 2 2 3 2 8 2" xfId="37662" xr:uid="{00000000-0005-0000-0000-00000F930000}"/>
    <cellStyle name="Normal 5 2 2 2 2 3 2 9" xfId="37663" xr:uid="{00000000-0005-0000-0000-000010930000}"/>
    <cellStyle name="Normal 5 2 2 2 2 3 3" xfId="37664" xr:uid="{00000000-0005-0000-0000-000011930000}"/>
    <cellStyle name="Normal 5 2 2 2 2 3 3 2" xfId="37665" xr:uid="{00000000-0005-0000-0000-000012930000}"/>
    <cellStyle name="Normal 5 2 2 2 2 3 3 2 2" xfId="37666" xr:uid="{00000000-0005-0000-0000-000013930000}"/>
    <cellStyle name="Normal 5 2 2 2 2 3 3 2 2 2" xfId="37667" xr:uid="{00000000-0005-0000-0000-000014930000}"/>
    <cellStyle name="Normal 5 2 2 2 2 3 3 2 2 2 2" xfId="37668" xr:uid="{00000000-0005-0000-0000-000015930000}"/>
    <cellStyle name="Normal 5 2 2 2 2 3 3 2 2 2 2 2" xfId="37669" xr:uid="{00000000-0005-0000-0000-000016930000}"/>
    <cellStyle name="Normal 5 2 2 2 2 3 3 2 2 2 3" xfId="37670" xr:uid="{00000000-0005-0000-0000-000017930000}"/>
    <cellStyle name="Normal 5 2 2 2 2 3 3 2 2 3" xfId="37671" xr:uid="{00000000-0005-0000-0000-000018930000}"/>
    <cellStyle name="Normal 5 2 2 2 2 3 3 2 2 3 2" xfId="37672" xr:uid="{00000000-0005-0000-0000-000019930000}"/>
    <cellStyle name="Normal 5 2 2 2 2 3 3 2 2 4" xfId="37673" xr:uid="{00000000-0005-0000-0000-00001A930000}"/>
    <cellStyle name="Normal 5 2 2 2 2 3 3 2 3" xfId="37674" xr:uid="{00000000-0005-0000-0000-00001B930000}"/>
    <cellStyle name="Normal 5 2 2 2 2 3 3 2 3 2" xfId="37675" xr:uid="{00000000-0005-0000-0000-00001C930000}"/>
    <cellStyle name="Normal 5 2 2 2 2 3 3 2 3 2 2" xfId="37676" xr:uid="{00000000-0005-0000-0000-00001D930000}"/>
    <cellStyle name="Normal 5 2 2 2 2 3 3 2 3 3" xfId="37677" xr:uid="{00000000-0005-0000-0000-00001E930000}"/>
    <cellStyle name="Normal 5 2 2 2 2 3 3 2 4" xfId="37678" xr:uid="{00000000-0005-0000-0000-00001F930000}"/>
    <cellStyle name="Normal 5 2 2 2 2 3 3 2 4 2" xfId="37679" xr:uid="{00000000-0005-0000-0000-000020930000}"/>
    <cellStyle name="Normal 5 2 2 2 2 3 3 2 5" xfId="37680" xr:uid="{00000000-0005-0000-0000-000021930000}"/>
    <cellStyle name="Normal 5 2 2 2 2 3 3 3" xfId="37681" xr:uid="{00000000-0005-0000-0000-000022930000}"/>
    <cellStyle name="Normal 5 2 2 2 2 3 3 3 2" xfId="37682" xr:uid="{00000000-0005-0000-0000-000023930000}"/>
    <cellStyle name="Normal 5 2 2 2 2 3 3 3 2 2" xfId="37683" xr:uid="{00000000-0005-0000-0000-000024930000}"/>
    <cellStyle name="Normal 5 2 2 2 2 3 3 3 2 2 2" xfId="37684" xr:uid="{00000000-0005-0000-0000-000025930000}"/>
    <cellStyle name="Normal 5 2 2 2 2 3 3 3 2 3" xfId="37685" xr:uid="{00000000-0005-0000-0000-000026930000}"/>
    <cellStyle name="Normal 5 2 2 2 2 3 3 3 3" xfId="37686" xr:uid="{00000000-0005-0000-0000-000027930000}"/>
    <cellStyle name="Normal 5 2 2 2 2 3 3 3 3 2" xfId="37687" xr:uid="{00000000-0005-0000-0000-000028930000}"/>
    <cellStyle name="Normal 5 2 2 2 2 3 3 3 4" xfId="37688" xr:uid="{00000000-0005-0000-0000-000029930000}"/>
    <cellStyle name="Normal 5 2 2 2 2 3 3 4" xfId="37689" xr:uid="{00000000-0005-0000-0000-00002A930000}"/>
    <cellStyle name="Normal 5 2 2 2 2 3 3 4 2" xfId="37690" xr:uid="{00000000-0005-0000-0000-00002B930000}"/>
    <cellStyle name="Normal 5 2 2 2 2 3 3 4 2 2" xfId="37691" xr:uid="{00000000-0005-0000-0000-00002C930000}"/>
    <cellStyle name="Normal 5 2 2 2 2 3 3 4 2 2 2" xfId="37692" xr:uid="{00000000-0005-0000-0000-00002D930000}"/>
    <cellStyle name="Normal 5 2 2 2 2 3 3 4 2 3" xfId="37693" xr:uid="{00000000-0005-0000-0000-00002E930000}"/>
    <cellStyle name="Normal 5 2 2 2 2 3 3 4 3" xfId="37694" xr:uid="{00000000-0005-0000-0000-00002F930000}"/>
    <cellStyle name="Normal 5 2 2 2 2 3 3 4 3 2" xfId="37695" xr:uid="{00000000-0005-0000-0000-000030930000}"/>
    <cellStyle name="Normal 5 2 2 2 2 3 3 4 4" xfId="37696" xr:uid="{00000000-0005-0000-0000-000031930000}"/>
    <cellStyle name="Normal 5 2 2 2 2 3 3 5" xfId="37697" xr:uid="{00000000-0005-0000-0000-000032930000}"/>
    <cellStyle name="Normal 5 2 2 2 2 3 3 5 2" xfId="37698" xr:uid="{00000000-0005-0000-0000-000033930000}"/>
    <cellStyle name="Normal 5 2 2 2 2 3 3 5 2 2" xfId="37699" xr:uid="{00000000-0005-0000-0000-000034930000}"/>
    <cellStyle name="Normal 5 2 2 2 2 3 3 5 3" xfId="37700" xr:uid="{00000000-0005-0000-0000-000035930000}"/>
    <cellStyle name="Normal 5 2 2 2 2 3 3 6" xfId="37701" xr:uid="{00000000-0005-0000-0000-000036930000}"/>
    <cellStyle name="Normal 5 2 2 2 2 3 3 6 2" xfId="37702" xr:uid="{00000000-0005-0000-0000-000037930000}"/>
    <cellStyle name="Normal 5 2 2 2 2 3 3 7" xfId="37703" xr:uid="{00000000-0005-0000-0000-000038930000}"/>
    <cellStyle name="Normal 5 2 2 2 2 3 3 7 2" xfId="37704" xr:uid="{00000000-0005-0000-0000-000039930000}"/>
    <cellStyle name="Normal 5 2 2 2 2 3 3 8" xfId="37705" xr:uid="{00000000-0005-0000-0000-00003A930000}"/>
    <cellStyle name="Normal 5 2 2 2 2 3 4" xfId="37706" xr:uid="{00000000-0005-0000-0000-00003B930000}"/>
    <cellStyle name="Normal 5 2 2 2 2 3 4 2" xfId="37707" xr:uid="{00000000-0005-0000-0000-00003C930000}"/>
    <cellStyle name="Normal 5 2 2 2 2 3 4 2 2" xfId="37708" xr:uid="{00000000-0005-0000-0000-00003D930000}"/>
    <cellStyle name="Normal 5 2 2 2 2 3 4 2 2 2" xfId="37709" xr:uid="{00000000-0005-0000-0000-00003E930000}"/>
    <cellStyle name="Normal 5 2 2 2 2 3 4 2 2 2 2" xfId="37710" xr:uid="{00000000-0005-0000-0000-00003F930000}"/>
    <cellStyle name="Normal 5 2 2 2 2 3 4 2 2 3" xfId="37711" xr:uid="{00000000-0005-0000-0000-000040930000}"/>
    <cellStyle name="Normal 5 2 2 2 2 3 4 2 3" xfId="37712" xr:uid="{00000000-0005-0000-0000-000041930000}"/>
    <cellStyle name="Normal 5 2 2 2 2 3 4 2 3 2" xfId="37713" xr:uid="{00000000-0005-0000-0000-000042930000}"/>
    <cellStyle name="Normal 5 2 2 2 2 3 4 2 4" xfId="37714" xr:uid="{00000000-0005-0000-0000-000043930000}"/>
    <cellStyle name="Normal 5 2 2 2 2 3 4 3" xfId="37715" xr:uid="{00000000-0005-0000-0000-000044930000}"/>
    <cellStyle name="Normal 5 2 2 2 2 3 4 3 2" xfId="37716" xr:uid="{00000000-0005-0000-0000-000045930000}"/>
    <cellStyle name="Normal 5 2 2 2 2 3 4 3 2 2" xfId="37717" xr:uid="{00000000-0005-0000-0000-000046930000}"/>
    <cellStyle name="Normal 5 2 2 2 2 3 4 3 3" xfId="37718" xr:uid="{00000000-0005-0000-0000-000047930000}"/>
    <cellStyle name="Normal 5 2 2 2 2 3 4 4" xfId="37719" xr:uid="{00000000-0005-0000-0000-000048930000}"/>
    <cellStyle name="Normal 5 2 2 2 2 3 4 4 2" xfId="37720" xr:uid="{00000000-0005-0000-0000-000049930000}"/>
    <cellStyle name="Normal 5 2 2 2 2 3 4 5" xfId="37721" xr:uid="{00000000-0005-0000-0000-00004A930000}"/>
    <cellStyle name="Normal 5 2 2 2 2 3 5" xfId="37722" xr:uid="{00000000-0005-0000-0000-00004B930000}"/>
    <cellStyle name="Normal 5 2 2 2 2 3 5 2" xfId="37723" xr:uid="{00000000-0005-0000-0000-00004C930000}"/>
    <cellStyle name="Normal 5 2 2 2 2 3 5 2 2" xfId="37724" xr:uid="{00000000-0005-0000-0000-00004D930000}"/>
    <cellStyle name="Normal 5 2 2 2 2 3 5 2 2 2" xfId="37725" xr:uid="{00000000-0005-0000-0000-00004E930000}"/>
    <cellStyle name="Normal 5 2 2 2 2 3 5 2 3" xfId="37726" xr:uid="{00000000-0005-0000-0000-00004F930000}"/>
    <cellStyle name="Normal 5 2 2 2 2 3 5 3" xfId="37727" xr:uid="{00000000-0005-0000-0000-000050930000}"/>
    <cellStyle name="Normal 5 2 2 2 2 3 5 3 2" xfId="37728" xr:uid="{00000000-0005-0000-0000-000051930000}"/>
    <cellStyle name="Normal 5 2 2 2 2 3 5 4" xfId="37729" xr:uid="{00000000-0005-0000-0000-000052930000}"/>
    <cellStyle name="Normal 5 2 2 2 2 3 6" xfId="37730" xr:uid="{00000000-0005-0000-0000-000053930000}"/>
    <cellStyle name="Normal 5 2 2 2 2 3 6 2" xfId="37731" xr:uid="{00000000-0005-0000-0000-000054930000}"/>
    <cellStyle name="Normal 5 2 2 2 2 3 6 2 2" xfId="37732" xr:uid="{00000000-0005-0000-0000-000055930000}"/>
    <cellStyle name="Normal 5 2 2 2 2 3 6 2 2 2" xfId="37733" xr:uid="{00000000-0005-0000-0000-000056930000}"/>
    <cellStyle name="Normal 5 2 2 2 2 3 6 2 3" xfId="37734" xr:uid="{00000000-0005-0000-0000-000057930000}"/>
    <cellStyle name="Normal 5 2 2 2 2 3 6 3" xfId="37735" xr:uid="{00000000-0005-0000-0000-000058930000}"/>
    <cellStyle name="Normal 5 2 2 2 2 3 6 3 2" xfId="37736" xr:uid="{00000000-0005-0000-0000-000059930000}"/>
    <cellStyle name="Normal 5 2 2 2 2 3 6 4" xfId="37737" xr:uid="{00000000-0005-0000-0000-00005A930000}"/>
    <cellStyle name="Normal 5 2 2 2 2 3 7" xfId="37738" xr:uid="{00000000-0005-0000-0000-00005B930000}"/>
    <cellStyle name="Normal 5 2 2 2 2 3 7 2" xfId="37739" xr:uid="{00000000-0005-0000-0000-00005C930000}"/>
    <cellStyle name="Normal 5 2 2 2 2 3 7 2 2" xfId="37740" xr:uid="{00000000-0005-0000-0000-00005D930000}"/>
    <cellStyle name="Normal 5 2 2 2 2 3 7 3" xfId="37741" xr:uid="{00000000-0005-0000-0000-00005E930000}"/>
    <cellStyle name="Normal 5 2 2 2 2 3 8" xfId="37742" xr:uid="{00000000-0005-0000-0000-00005F930000}"/>
    <cellStyle name="Normal 5 2 2 2 2 3 8 2" xfId="37743" xr:uid="{00000000-0005-0000-0000-000060930000}"/>
    <cellStyle name="Normal 5 2 2 2 2 3 9" xfId="37744" xr:uid="{00000000-0005-0000-0000-000061930000}"/>
    <cellStyle name="Normal 5 2 2 2 2 3 9 2" xfId="37745" xr:uid="{00000000-0005-0000-0000-000062930000}"/>
    <cellStyle name="Normal 5 2 2 2 2 4" xfId="37746" xr:uid="{00000000-0005-0000-0000-000063930000}"/>
    <cellStyle name="Normal 5 2 2 2 2 4 10" xfId="37747" xr:uid="{00000000-0005-0000-0000-000064930000}"/>
    <cellStyle name="Normal 5 2 2 2 2 4 11" xfId="37748" xr:uid="{00000000-0005-0000-0000-000065930000}"/>
    <cellStyle name="Normal 5 2 2 2 2 4 2" xfId="37749" xr:uid="{00000000-0005-0000-0000-000066930000}"/>
    <cellStyle name="Normal 5 2 2 2 2 4 2 2" xfId="37750" xr:uid="{00000000-0005-0000-0000-000067930000}"/>
    <cellStyle name="Normal 5 2 2 2 2 4 2 2 2" xfId="37751" xr:uid="{00000000-0005-0000-0000-000068930000}"/>
    <cellStyle name="Normal 5 2 2 2 2 4 2 2 2 2" xfId="37752" xr:uid="{00000000-0005-0000-0000-000069930000}"/>
    <cellStyle name="Normal 5 2 2 2 2 4 2 2 2 2 2" xfId="37753" xr:uid="{00000000-0005-0000-0000-00006A930000}"/>
    <cellStyle name="Normal 5 2 2 2 2 4 2 2 2 2 2 2" xfId="37754" xr:uid="{00000000-0005-0000-0000-00006B930000}"/>
    <cellStyle name="Normal 5 2 2 2 2 4 2 2 2 2 2 2 2" xfId="37755" xr:uid="{00000000-0005-0000-0000-00006C930000}"/>
    <cellStyle name="Normal 5 2 2 2 2 4 2 2 2 2 2 3" xfId="37756" xr:uid="{00000000-0005-0000-0000-00006D930000}"/>
    <cellStyle name="Normal 5 2 2 2 2 4 2 2 2 2 3" xfId="37757" xr:uid="{00000000-0005-0000-0000-00006E930000}"/>
    <cellStyle name="Normal 5 2 2 2 2 4 2 2 2 2 3 2" xfId="37758" xr:uid="{00000000-0005-0000-0000-00006F930000}"/>
    <cellStyle name="Normal 5 2 2 2 2 4 2 2 2 2 4" xfId="37759" xr:uid="{00000000-0005-0000-0000-000070930000}"/>
    <cellStyle name="Normal 5 2 2 2 2 4 2 2 2 3" xfId="37760" xr:uid="{00000000-0005-0000-0000-000071930000}"/>
    <cellStyle name="Normal 5 2 2 2 2 4 2 2 2 3 2" xfId="37761" xr:uid="{00000000-0005-0000-0000-000072930000}"/>
    <cellStyle name="Normal 5 2 2 2 2 4 2 2 2 3 2 2" xfId="37762" xr:uid="{00000000-0005-0000-0000-000073930000}"/>
    <cellStyle name="Normal 5 2 2 2 2 4 2 2 2 3 3" xfId="37763" xr:uid="{00000000-0005-0000-0000-000074930000}"/>
    <cellStyle name="Normal 5 2 2 2 2 4 2 2 2 4" xfId="37764" xr:uid="{00000000-0005-0000-0000-000075930000}"/>
    <cellStyle name="Normal 5 2 2 2 2 4 2 2 2 4 2" xfId="37765" xr:uid="{00000000-0005-0000-0000-000076930000}"/>
    <cellStyle name="Normal 5 2 2 2 2 4 2 2 2 5" xfId="37766" xr:uid="{00000000-0005-0000-0000-000077930000}"/>
    <cellStyle name="Normal 5 2 2 2 2 4 2 2 3" xfId="37767" xr:uid="{00000000-0005-0000-0000-000078930000}"/>
    <cellStyle name="Normal 5 2 2 2 2 4 2 2 3 2" xfId="37768" xr:uid="{00000000-0005-0000-0000-000079930000}"/>
    <cellStyle name="Normal 5 2 2 2 2 4 2 2 3 2 2" xfId="37769" xr:uid="{00000000-0005-0000-0000-00007A930000}"/>
    <cellStyle name="Normal 5 2 2 2 2 4 2 2 3 2 2 2" xfId="37770" xr:uid="{00000000-0005-0000-0000-00007B930000}"/>
    <cellStyle name="Normal 5 2 2 2 2 4 2 2 3 2 3" xfId="37771" xr:uid="{00000000-0005-0000-0000-00007C930000}"/>
    <cellStyle name="Normal 5 2 2 2 2 4 2 2 3 3" xfId="37772" xr:uid="{00000000-0005-0000-0000-00007D930000}"/>
    <cellStyle name="Normal 5 2 2 2 2 4 2 2 3 3 2" xfId="37773" xr:uid="{00000000-0005-0000-0000-00007E930000}"/>
    <cellStyle name="Normal 5 2 2 2 2 4 2 2 3 4" xfId="37774" xr:uid="{00000000-0005-0000-0000-00007F930000}"/>
    <cellStyle name="Normal 5 2 2 2 2 4 2 2 4" xfId="37775" xr:uid="{00000000-0005-0000-0000-000080930000}"/>
    <cellStyle name="Normal 5 2 2 2 2 4 2 2 4 2" xfId="37776" xr:uid="{00000000-0005-0000-0000-000081930000}"/>
    <cellStyle name="Normal 5 2 2 2 2 4 2 2 4 2 2" xfId="37777" xr:uid="{00000000-0005-0000-0000-000082930000}"/>
    <cellStyle name="Normal 5 2 2 2 2 4 2 2 4 2 2 2" xfId="37778" xr:uid="{00000000-0005-0000-0000-000083930000}"/>
    <cellStyle name="Normal 5 2 2 2 2 4 2 2 4 2 3" xfId="37779" xr:uid="{00000000-0005-0000-0000-000084930000}"/>
    <cellStyle name="Normal 5 2 2 2 2 4 2 2 4 3" xfId="37780" xr:uid="{00000000-0005-0000-0000-000085930000}"/>
    <cellStyle name="Normal 5 2 2 2 2 4 2 2 4 3 2" xfId="37781" xr:uid="{00000000-0005-0000-0000-000086930000}"/>
    <cellStyle name="Normal 5 2 2 2 2 4 2 2 4 4" xfId="37782" xr:uid="{00000000-0005-0000-0000-000087930000}"/>
    <cellStyle name="Normal 5 2 2 2 2 4 2 2 5" xfId="37783" xr:uid="{00000000-0005-0000-0000-000088930000}"/>
    <cellStyle name="Normal 5 2 2 2 2 4 2 2 5 2" xfId="37784" xr:uid="{00000000-0005-0000-0000-000089930000}"/>
    <cellStyle name="Normal 5 2 2 2 2 4 2 2 5 2 2" xfId="37785" xr:uid="{00000000-0005-0000-0000-00008A930000}"/>
    <cellStyle name="Normal 5 2 2 2 2 4 2 2 5 3" xfId="37786" xr:uid="{00000000-0005-0000-0000-00008B930000}"/>
    <cellStyle name="Normal 5 2 2 2 2 4 2 2 6" xfId="37787" xr:uid="{00000000-0005-0000-0000-00008C930000}"/>
    <cellStyle name="Normal 5 2 2 2 2 4 2 2 6 2" xfId="37788" xr:uid="{00000000-0005-0000-0000-00008D930000}"/>
    <cellStyle name="Normal 5 2 2 2 2 4 2 2 7" xfId="37789" xr:uid="{00000000-0005-0000-0000-00008E930000}"/>
    <cellStyle name="Normal 5 2 2 2 2 4 2 2 7 2" xfId="37790" xr:uid="{00000000-0005-0000-0000-00008F930000}"/>
    <cellStyle name="Normal 5 2 2 2 2 4 2 2 8" xfId="37791" xr:uid="{00000000-0005-0000-0000-000090930000}"/>
    <cellStyle name="Normal 5 2 2 2 2 4 2 3" xfId="37792" xr:uid="{00000000-0005-0000-0000-000091930000}"/>
    <cellStyle name="Normal 5 2 2 2 2 4 2 3 2" xfId="37793" xr:uid="{00000000-0005-0000-0000-000092930000}"/>
    <cellStyle name="Normal 5 2 2 2 2 4 2 3 2 2" xfId="37794" xr:uid="{00000000-0005-0000-0000-000093930000}"/>
    <cellStyle name="Normal 5 2 2 2 2 4 2 3 2 2 2" xfId="37795" xr:uid="{00000000-0005-0000-0000-000094930000}"/>
    <cellStyle name="Normal 5 2 2 2 2 4 2 3 2 2 2 2" xfId="37796" xr:uid="{00000000-0005-0000-0000-000095930000}"/>
    <cellStyle name="Normal 5 2 2 2 2 4 2 3 2 2 3" xfId="37797" xr:uid="{00000000-0005-0000-0000-000096930000}"/>
    <cellStyle name="Normal 5 2 2 2 2 4 2 3 2 3" xfId="37798" xr:uid="{00000000-0005-0000-0000-000097930000}"/>
    <cellStyle name="Normal 5 2 2 2 2 4 2 3 2 3 2" xfId="37799" xr:uid="{00000000-0005-0000-0000-000098930000}"/>
    <cellStyle name="Normal 5 2 2 2 2 4 2 3 2 4" xfId="37800" xr:uid="{00000000-0005-0000-0000-000099930000}"/>
    <cellStyle name="Normal 5 2 2 2 2 4 2 3 3" xfId="37801" xr:uid="{00000000-0005-0000-0000-00009A930000}"/>
    <cellStyle name="Normal 5 2 2 2 2 4 2 3 3 2" xfId="37802" xr:uid="{00000000-0005-0000-0000-00009B930000}"/>
    <cellStyle name="Normal 5 2 2 2 2 4 2 3 3 2 2" xfId="37803" xr:uid="{00000000-0005-0000-0000-00009C930000}"/>
    <cellStyle name="Normal 5 2 2 2 2 4 2 3 3 3" xfId="37804" xr:uid="{00000000-0005-0000-0000-00009D930000}"/>
    <cellStyle name="Normal 5 2 2 2 2 4 2 3 4" xfId="37805" xr:uid="{00000000-0005-0000-0000-00009E930000}"/>
    <cellStyle name="Normal 5 2 2 2 2 4 2 3 4 2" xfId="37806" xr:uid="{00000000-0005-0000-0000-00009F930000}"/>
    <cellStyle name="Normal 5 2 2 2 2 4 2 3 5" xfId="37807" xr:uid="{00000000-0005-0000-0000-0000A0930000}"/>
    <cellStyle name="Normal 5 2 2 2 2 4 2 4" xfId="37808" xr:uid="{00000000-0005-0000-0000-0000A1930000}"/>
    <cellStyle name="Normal 5 2 2 2 2 4 2 4 2" xfId="37809" xr:uid="{00000000-0005-0000-0000-0000A2930000}"/>
    <cellStyle name="Normal 5 2 2 2 2 4 2 4 2 2" xfId="37810" xr:uid="{00000000-0005-0000-0000-0000A3930000}"/>
    <cellStyle name="Normal 5 2 2 2 2 4 2 4 2 2 2" xfId="37811" xr:uid="{00000000-0005-0000-0000-0000A4930000}"/>
    <cellStyle name="Normal 5 2 2 2 2 4 2 4 2 3" xfId="37812" xr:uid="{00000000-0005-0000-0000-0000A5930000}"/>
    <cellStyle name="Normal 5 2 2 2 2 4 2 4 3" xfId="37813" xr:uid="{00000000-0005-0000-0000-0000A6930000}"/>
    <cellStyle name="Normal 5 2 2 2 2 4 2 4 3 2" xfId="37814" xr:uid="{00000000-0005-0000-0000-0000A7930000}"/>
    <cellStyle name="Normal 5 2 2 2 2 4 2 4 4" xfId="37815" xr:uid="{00000000-0005-0000-0000-0000A8930000}"/>
    <cellStyle name="Normal 5 2 2 2 2 4 2 5" xfId="37816" xr:uid="{00000000-0005-0000-0000-0000A9930000}"/>
    <cellStyle name="Normal 5 2 2 2 2 4 2 5 2" xfId="37817" xr:uid="{00000000-0005-0000-0000-0000AA930000}"/>
    <cellStyle name="Normal 5 2 2 2 2 4 2 5 2 2" xfId="37818" xr:uid="{00000000-0005-0000-0000-0000AB930000}"/>
    <cellStyle name="Normal 5 2 2 2 2 4 2 5 2 2 2" xfId="37819" xr:uid="{00000000-0005-0000-0000-0000AC930000}"/>
    <cellStyle name="Normal 5 2 2 2 2 4 2 5 2 3" xfId="37820" xr:uid="{00000000-0005-0000-0000-0000AD930000}"/>
    <cellStyle name="Normal 5 2 2 2 2 4 2 5 3" xfId="37821" xr:uid="{00000000-0005-0000-0000-0000AE930000}"/>
    <cellStyle name="Normal 5 2 2 2 2 4 2 5 3 2" xfId="37822" xr:uid="{00000000-0005-0000-0000-0000AF930000}"/>
    <cellStyle name="Normal 5 2 2 2 2 4 2 5 4" xfId="37823" xr:uid="{00000000-0005-0000-0000-0000B0930000}"/>
    <cellStyle name="Normal 5 2 2 2 2 4 2 6" xfId="37824" xr:uid="{00000000-0005-0000-0000-0000B1930000}"/>
    <cellStyle name="Normal 5 2 2 2 2 4 2 6 2" xfId="37825" xr:uid="{00000000-0005-0000-0000-0000B2930000}"/>
    <cellStyle name="Normal 5 2 2 2 2 4 2 6 2 2" xfId="37826" xr:uid="{00000000-0005-0000-0000-0000B3930000}"/>
    <cellStyle name="Normal 5 2 2 2 2 4 2 6 3" xfId="37827" xr:uid="{00000000-0005-0000-0000-0000B4930000}"/>
    <cellStyle name="Normal 5 2 2 2 2 4 2 7" xfId="37828" xr:uid="{00000000-0005-0000-0000-0000B5930000}"/>
    <cellStyle name="Normal 5 2 2 2 2 4 2 7 2" xfId="37829" xr:uid="{00000000-0005-0000-0000-0000B6930000}"/>
    <cellStyle name="Normal 5 2 2 2 2 4 2 8" xfId="37830" xr:uid="{00000000-0005-0000-0000-0000B7930000}"/>
    <cellStyle name="Normal 5 2 2 2 2 4 2 8 2" xfId="37831" xr:uid="{00000000-0005-0000-0000-0000B8930000}"/>
    <cellStyle name="Normal 5 2 2 2 2 4 2 9" xfId="37832" xr:uid="{00000000-0005-0000-0000-0000B9930000}"/>
    <cellStyle name="Normal 5 2 2 2 2 4 3" xfId="37833" xr:uid="{00000000-0005-0000-0000-0000BA930000}"/>
    <cellStyle name="Normal 5 2 2 2 2 4 3 2" xfId="37834" xr:uid="{00000000-0005-0000-0000-0000BB930000}"/>
    <cellStyle name="Normal 5 2 2 2 2 4 3 2 2" xfId="37835" xr:uid="{00000000-0005-0000-0000-0000BC930000}"/>
    <cellStyle name="Normal 5 2 2 2 2 4 3 2 2 2" xfId="37836" xr:uid="{00000000-0005-0000-0000-0000BD930000}"/>
    <cellStyle name="Normal 5 2 2 2 2 4 3 2 2 2 2" xfId="37837" xr:uid="{00000000-0005-0000-0000-0000BE930000}"/>
    <cellStyle name="Normal 5 2 2 2 2 4 3 2 2 2 2 2" xfId="37838" xr:uid="{00000000-0005-0000-0000-0000BF930000}"/>
    <cellStyle name="Normal 5 2 2 2 2 4 3 2 2 2 3" xfId="37839" xr:uid="{00000000-0005-0000-0000-0000C0930000}"/>
    <cellStyle name="Normal 5 2 2 2 2 4 3 2 2 3" xfId="37840" xr:uid="{00000000-0005-0000-0000-0000C1930000}"/>
    <cellStyle name="Normal 5 2 2 2 2 4 3 2 2 3 2" xfId="37841" xr:uid="{00000000-0005-0000-0000-0000C2930000}"/>
    <cellStyle name="Normal 5 2 2 2 2 4 3 2 2 4" xfId="37842" xr:uid="{00000000-0005-0000-0000-0000C3930000}"/>
    <cellStyle name="Normal 5 2 2 2 2 4 3 2 3" xfId="37843" xr:uid="{00000000-0005-0000-0000-0000C4930000}"/>
    <cellStyle name="Normal 5 2 2 2 2 4 3 2 3 2" xfId="37844" xr:uid="{00000000-0005-0000-0000-0000C5930000}"/>
    <cellStyle name="Normal 5 2 2 2 2 4 3 2 3 2 2" xfId="37845" xr:uid="{00000000-0005-0000-0000-0000C6930000}"/>
    <cellStyle name="Normal 5 2 2 2 2 4 3 2 3 3" xfId="37846" xr:uid="{00000000-0005-0000-0000-0000C7930000}"/>
    <cellStyle name="Normal 5 2 2 2 2 4 3 2 4" xfId="37847" xr:uid="{00000000-0005-0000-0000-0000C8930000}"/>
    <cellStyle name="Normal 5 2 2 2 2 4 3 2 4 2" xfId="37848" xr:uid="{00000000-0005-0000-0000-0000C9930000}"/>
    <cellStyle name="Normal 5 2 2 2 2 4 3 2 5" xfId="37849" xr:uid="{00000000-0005-0000-0000-0000CA930000}"/>
    <cellStyle name="Normal 5 2 2 2 2 4 3 3" xfId="37850" xr:uid="{00000000-0005-0000-0000-0000CB930000}"/>
    <cellStyle name="Normal 5 2 2 2 2 4 3 3 2" xfId="37851" xr:uid="{00000000-0005-0000-0000-0000CC930000}"/>
    <cellStyle name="Normal 5 2 2 2 2 4 3 3 2 2" xfId="37852" xr:uid="{00000000-0005-0000-0000-0000CD930000}"/>
    <cellStyle name="Normal 5 2 2 2 2 4 3 3 2 2 2" xfId="37853" xr:uid="{00000000-0005-0000-0000-0000CE930000}"/>
    <cellStyle name="Normal 5 2 2 2 2 4 3 3 2 3" xfId="37854" xr:uid="{00000000-0005-0000-0000-0000CF930000}"/>
    <cellStyle name="Normal 5 2 2 2 2 4 3 3 3" xfId="37855" xr:uid="{00000000-0005-0000-0000-0000D0930000}"/>
    <cellStyle name="Normal 5 2 2 2 2 4 3 3 3 2" xfId="37856" xr:uid="{00000000-0005-0000-0000-0000D1930000}"/>
    <cellStyle name="Normal 5 2 2 2 2 4 3 3 4" xfId="37857" xr:uid="{00000000-0005-0000-0000-0000D2930000}"/>
    <cellStyle name="Normal 5 2 2 2 2 4 3 4" xfId="37858" xr:uid="{00000000-0005-0000-0000-0000D3930000}"/>
    <cellStyle name="Normal 5 2 2 2 2 4 3 4 2" xfId="37859" xr:uid="{00000000-0005-0000-0000-0000D4930000}"/>
    <cellStyle name="Normal 5 2 2 2 2 4 3 4 2 2" xfId="37860" xr:uid="{00000000-0005-0000-0000-0000D5930000}"/>
    <cellStyle name="Normal 5 2 2 2 2 4 3 4 2 2 2" xfId="37861" xr:uid="{00000000-0005-0000-0000-0000D6930000}"/>
    <cellStyle name="Normal 5 2 2 2 2 4 3 4 2 3" xfId="37862" xr:uid="{00000000-0005-0000-0000-0000D7930000}"/>
    <cellStyle name="Normal 5 2 2 2 2 4 3 4 3" xfId="37863" xr:uid="{00000000-0005-0000-0000-0000D8930000}"/>
    <cellStyle name="Normal 5 2 2 2 2 4 3 4 3 2" xfId="37864" xr:uid="{00000000-0005-0000-0000-0000D9930000}"/>
    <cellStyle name="Normal 5 2 2 2 2 4 3 4 4" xfId="37865" xr:uid="{00000000-0005-0000-0000-0000DA930000}"/>
    <cellStyle name="Normal 5 2 2 2 2 4 3 5" xfId="37866" xr:uid="{00000000-0005-0000-0000-0000DB930000}"/>
    <cellStyle name="Normal 5 2 2 2 2 4 3 5 2" xfId="37867" xr:uid="{00000000-0005-0000-0000-0000DC930000}"/>
    <cellStyle name="Normal 5 2 2 2 2 4 3 5 2 2" xfId="37868" xr:uid="{00000000-0005-0000-0000-0000DD930000}"/>
    <cellStyle name="Normal 5 2 2 2 2 4 3 5 3" xfId="37869" xr:uid="{00000000-0005-0000-0000-0000DE930000}"/>
    <cellStyle name="Normal 5 2 2 2 2 4 3 6" xfId="37870" xr:uid="{00000000-0005-0000-0000-0000DF930000}"/>
    <cellStyle name="Normal 5 2 2 2 2 4 3 6 2" xfId="37871" xr:uid="{00000000-0005-0000-0000-0000E0930000}"/>
    <cellStyle name="Normal 5 2 2 2 2 4 3 7" xfId="37872" xr:uid="{00000000-0005-0000-0000-0000E1930000}"/>
    <cellStyle name="Normal 5 2 2 2 2 4 3 7 2" xfId="37873" xr:uid="{00000000-0005-0000-0000-0000E2930000}"/>
    <cellStyle name="Normal 5 2 2 2 2 4 3 8" xfId="37874" xr:uid="{00000000-0005-0000-0000-0000E3930000}"/>
    <cellStyle name="Normal 5 2 2 2 2 4 4" xfId="37875" xr:uid="{00000000-0005-0000-0000-0000E4930000}"/>
    <cellStyle name="Normal 5 2 2 2 2 4 4 2" xfId="37876" xr:uid="{00000000-0005-0000-0000-0000E5930000}"/>
    <cellStyle name="Normal 5 2 2 2 2 4 4 2 2" xfId="37877" xr:uid="{00000000-0005-0000-0000-0000E6930000}"/>
    <cellStyle name="Normal 5 2 2 2 2 4 4 2 2 2" xfId="37878" xr:uid="{00000000-0005-0000-0000-0000E7930000}"/>
    <cellStyle name="Normal 5 2 2 2 2 4 4 2 2 2 2" xfId="37879" xr:uid="{00000000-0005-0000-0000-0000E8930000}"/>
    <cellStyle name="Normal 5 2 2 2 2 4 4 2 2 3" xfId="37880" xr:uid="{00000000-0005-0000-0000-0000E9930000}"/>
    <cellStyle name="Normal 5 2 2 2 2 4 4 2 3" xfId="37881" xr:uid="{00000000-0005-0000-0000-0000EA930000}"/>
    <cellStyle name="Normal 5 2 2 2 2 4 4 2 3 2" xfId="37882" xr:uid="{00000000-0005-0000-0000-0000EB930000}"/>
    <cellStyle name="Normal 5 2 2 2 2 4 4 2 4" xfId="37883" xr:uid="{00000000-0005-0000-0000-0000EC930000}"/>
    <cellStyle name="Normal 5 2 2 2 2 4 4 3" xfId="37884" xr:uid="{00000000-0005-0000-0000-0000ED930000}"/>
    <cellStyle name="Normal 5 2 2 2 2 4 4 3 2" xfId="37885" xr:uid="{00000000-0005-0000-0000-0000EE930000}"/>
    <cellStyle name="Normal 5 2 2 2 2 4 4 3 2 2" xfId="37886" xr:uid="{00000000-0005-0000-0000-0000EF930000}"/>
    <cellStyle name="Normal 5 2 2 2 2 4 4 3 3" xfId="37887" xr:uid="{00000000-0005-0000-0000-0000F0930000}"/>
    <cellStyle name="Normal 5 2 2 2 2 4 4 4" xfId="37888" xr:uid="{00000000-0005-0000-0000-0000F1930000}"/>
    <cellStyle name="Normal 5 2 2 2 2 4 4 4 2" xfId="37889" xr:uid="{00000000-0005-0000-0000-0000F2930000}"/>
    <cellStyle name="Normal 5 2 2 2 2 4 4 5" xfId="37890" xr:uid="{00000000-0005-0000-0000-0000F3930000}"/>
    <cellStyle name="Normal 5 2 2 2 2 4 5" xfId="37891" xr:uid="{00000000-0005-0000-0000-0000F4930000}"/>
    <cellStyle name="Normal 5 2 2 2 2 4 5 2" xfId="37892" xr:uid="{00000000-0005-0000-0000-0000F5930000}"/>
    <cellStyle name="Normal 5 2 2 2 2 4 5 2 2" xfId="37893" xr:uid="{00000000-0005-0000-0000-0000F6930000}"/>
    <cellStyle name="Normal 5 2 2 2 2 4 5 2 2 2" xfId="37894" xr:uid="{00000000-0005-0000-0000-0000F7930000}"/>
    <cellStyle name="Normal 5 2 2 2 2 4 5 2 3" xfId="37895" xr:uid="{00000000-0005-0000-0000-0000F8930000}"/>
    <cellStyle name="Normal 5 2 2 2 2 4 5 3" xfId="37896" xr:uid="{00000000-0005-0000-0000-0000F9930000}"/>
    <cellStyle name="Normal 5 2 2 2 2 4 5 3 2" xfId="37897" xr:uid="{00000000-0005-0000-0000-0000FA930000}"/>
    <cellStyle name="Normal 5 2 2 2 2 4 5 4" xfId="37898" xr:uid="{00000000-0005-0000-0000-0000FB930000}"/>
    <cellStyle name="Normal 5 2 2 2 2 4 6" xfId="37899" xr:uid="{00000000-0005-0000-0000-0000FC930000}"/>
    <cellStyle name="Normal 5 2 2 2 2 4 6 2" xfId="37900" xr:uid="{00000000-0005-0000-0000-0000FD930000}"/>
    <cellStyle name="Normal 5 2 2 2 2 4 6 2 2" xfId="37901" xr:uid="{00000000-0005-0000-0000-0000FE930000}"/>
    <cellStyle name="Normal 5 2 2 2 2 4 6 2 2 2" xfId="37902" xr:uid="{00000000-0005-0000-0000-0000FF930000}"/>
    <cellStyle name="Normal 5 2 2 2 2 4 6 2 3" xfId="37903" xr:uid="{00000000-0005-0000-0000-000000940000}"/>
    <cellStyle name="Normal 5 2 2 2 2 4 6 3" xfId="37904" xr:uid="{00000000-0005-0000-0000-000001940000}"/>
    <cellStyle name="Normal 5 2 2 2 2 4 6 3 2" xfId="37905" xr:uid="{00000000-0005-0000-0000-000002940000}"/>
    <cellStyle name="Normal 5 2 2 2 2 4 6 4" xfId="37906" xr:uid="{00000000-0005-0000-0000-000003940000}"/>
    <cellStyle name="Normal 5 2 2 2 2 4 7" xfId="37907" xr:uid="{00000000-0005-0000-0000-000004940000}"/>
    <cellStyle name="Normal 5 2 2 2 2 4 7 2" xfId="37908" xr:uid="{00000000-0005-0000-0000-000005940000}"/>
    <cellStyle name="Normal 5 2 2 2 2 4 7 2 2" xfId="37909" xr:uid="{00000000-0005-0000-0000-000006940000}"/>
    <cellStyle name="Normal 5 2 2 2 2 4 7 3" xfId="37910" xr:uid="{00000000-0005-0000-0000-000007940000}"/>
    <cellStyle name="Normal 5 2 2 2 2 4 8" xfId="37911" xr:uid="{00000000-0005-0000-0000-000008940000}"/>
    <cellStyle name="Normal 5 2 2 2 2 4 8 2" xfId="37912" xr:uid="{00000000-0005-0000-0000-000009940000}"/>
    <cellStyle name="Normal 5 2 2 2 2 4 9" xfId="37913" xr:uid="{00000000-0005-0000-0000-00000A940000}"/>
    <cellStyle name="Normal 5 2 2 2 2 4 9 2" xfId="37914" xr:uid="{00000000-0005-0000-0000-00000B940000}"/>
    <cellStyle name="Normal 5 2 2 2 2 5" xfId="37915" xr:uid="{00000000-0005-0000-0000-00000C940000}"/>
    <cellStyle name="Normal 5 2 2 2 2 5 2" xfId="37916" xr:uid="{00000000-0005-0000-0000-00000D940000}"/>
    <cellStyle name="Normal 5 2 2 2 2 5 2 2" xfId="37917" xr:uid="{00000000-0005-0000-0000-00000E940000}"/>
    <cellStyle name="Normal 5 2 2 2 2 5 2 2 2" xfId="37918" xr:uid="{00000000-0005-0000-0000-00000F940000}"/>
    <cellStyle name="Normal 5 2 2 2 2 5 2 2 2 2" xfId="37919" xr:uid="{00000000-0005-0000-0000-000010940000}"/>
    <cellStyle name="Normal 5 2 2 2 2 5 2 2 2 2 2" xfId="37920" xr:uid="{00000000-0005-0000-0000-000011940000}"/>
    <cellStyle name="Normal 5 2 2 2 2 5 2 2 2 2 2 2" xfId="37921" xr:uid="{00000000-0005-0000-0000-000012940000}"/>
    <cellStyle name="Normal 5 2 2 2 2 5 2 2 2 2 3" xfId="37922" xr:uid="{00000000-0005-0000-0000-000013940000}"/>
    <cellStyle name="Normal 5 2 2 2 2 5 2 2 2 3" xfId="37923" xr:uid="{00000000-0005-0000-0000-000014940000}"/>
    <cellStyle name="Normal 5 2 2 2 2 5 2 2 2 3 2" xfId="37924" xr:uid="{00000000-0005-0000-0000-000015940000}"/>
    <cellStyle name="Normal 5 2 2 2 2 5 2 2 2 4" xfId="37925" xr:uid="{00000000-0005-0000-0000-000016940000}"/>
    <cellStyle name="Normal 5 2 2 2 2 5 2 2 3" xfId="37926" xr:uid="{00000000-0005-0000-0000-000017940000}"/>
    <cellStyle name="Normal 5 2 2 2 2 5 2 2 3 2" xfId="37927" xr:uid="{00000000-0005-0000-0000-000018940000}"/>
    <cellStyle name="Normal 5 2 2 2 2 5 2 2 3 2 2" xfId="37928" xr:uid="{00000000-0005-0000-0000-000019940000}"/>
    <cellStyle name="Normal 5 2 2 2 2 5 2 2 3 3" xfId="37929" xr:uid="{00000000-0005-0000-0000-00001A940000}"/>
    <cellStyle name="Normal 5 2 2 2 2 5 2 2 4" xfId="37930" xr:uid="{00000000-0005-0000-0000-00001B940000}"/>
    <cellStyle name="Normal 5 2 2 2 2 5 2 2 4 2" xfId="37931" xr:uid="{00000000-0005-0000-0000-00001C940000}"/>
    <cellStyle name="Normal 5 2 2 2 2 5 2 2 5" xfId="37932" xr:uid="{00000000-0005-0000-0000-00001D940000}"/>
    <cellStyle name="Normal 5 2 2 2 2 5 2 3" xfId="37933" xr:uid="{00000000-0005-0000-0000-00001E940000}"/>
    <cellStyle name="Normal 5 2 2 2 2 5 2 3 2" xfId="37934" xr:uid="{00000000-0005-0000-0000-00001F940000}"/>
    <cellStyle name="Normal 5 2 2 2 2 5 2 3 2 2" xfId="37935" xr:uid="{00000000-0005-0000-0000-000020940000}"/>
    <cellStyle name="Normal 5 2 2 2 2 5 2 3 2 2 2" xfId="37936" xr:uid="{00000000-0005-0000-0000-000021940000}"/>
    <cellStyle name="Normal 5 2 2 2 2 5 2 3 2 3" xfId="37937" xr:uid="{00000000-0005-0000-0000-000022940000}"/>
    <cellStyle name="Normal 5 2 2 2 2 5 2 3 3" xfId="37938" xr:uid="{00000000-0005-0000-0000-000023940000}"/>
    <cellStyle name="Normal 5 2 2 2 2 5 2 3 3 2" xfId="37939" xr:uid="{00000000-0005-0000-0000-000024940000}"/>
    <cellStyle name="Normal 5 2 2 2 2 5 2 3 4" xfId="37940" xr:uid="{00000000-0005-0000-0000-000025940000}"/>
    <cellStyle name="Normal 5 2 2 2 2 5 2 4" xfId="37941" xr:uid="{00000000-0005-0000-0000-000026940000}"/>
    <cellStyle name="Normal 5 2 2 2 2 5 2 4 2" xfId="37942" xr:uid="{00000000-0005-0000-0000-000027940000}"/>
    <cellStyle name="Normal 5 2 2 2 2 5 2 4 2 2" xfId="37943" xr:uid="{00000000-0005-0000-0000-000028940000}"/>
    <cellStyle name="Normal 5 2 2 2 2 5 2 4 2 2 2" xfId="37944" xr:uid="{00000000-0005-0000-0000-000029940000}"/>
    <cellStyle name="Normal 5 2 2 2 2 5 2 4 2 3" xfId="37945" xr:uid="{00000000-0005-0000-0000-00002A940000}"/>
    <cellStyle name="Normal 5 2 2 2 2 5 2 4 3" xfId="37946" xr:uid="{00000000-0005-0000-0000-00002B940000}"/>
    <cellStyle name="Normal 5 2 2 2 2 5 2 4 3 2" xfId="37947" xr:uid="{00000000-0005-0000-0000-00002C940000}"/>
    <cellStyle name="Normal 5 2 2 2 2 5 2 4 4" xfId="37948" xr:uid="{00000000-0005-0000-0000-00002D940000}"/>
    <cellStyle name="Normal 5 2 2 2 2 5 2 5" xfId="37949" xr:uid="{00000000-0005-0000-0000-00002E940000}"/>
    <cellStyle name="Normal 5 2 2 2 2 5 2 5 2" xfId="37950" xr:uid="{00000000-0005-0000-0000-00002F940000}"/>
    <cellStyle name="Normal 5 2 2 2 2 5 2 5 2 2" xfId="37951" xr:uid="{00000000-0005-0000-0000-000030940000}"/>
    <cellStyle name="Normal 5 2 2 2 2 5 2 5 3" xfId="37952" xr:uid="{00000000-0005-0000-0000-000031940000}"/>
    <cellStyle name="Normal 5 2 2 2 2 5 2 6" xfId="37953" xr:uid="{00000000-0005-0000-0000-000032940000}"/>
    <cellStyle name="Normal 5 2 2 2 2 5 2 6 2" xfId="37954" xr:uid="{00000000-0005-0000-0000-000033940000}"/>
    <cellStyle name="Normal 5 2 2 2 2 5 2 7" xfId="37955" xr:uid="{00000000-0005-0000-0000-000034940000}"/>
    <cellStyle name="Normal 5 2 2 2 2 5 2 7 2" xfId="37956" xr:uid="{00000000-0005-0000-0000-000035940000}"/>
    <cellStyle name="Normal 5 2 2 2 2 5 2 8" xfId="37957" xr:uid="{00000000-0005-0000-0000-000036940000}"/>
    <cellStyle name="Normal 5 2 2 2 2 5 3" xfId="37958" xr:uid="{00000000-0005-0000-0000-000037940000}"/>
    <cellStyle name="Normal 5 2 2 2 2 5 3 2" xfId="37959" xr:uid="{00000000-0005-0000-0000-000038940000}"/>
    <cellStyle name="Normal 5 2 2 2 2 5 3 2 2" xfId="37960" xr:uid="{00000000-0005-0000-0000-000039940000}"/>
    <cellStyle name="Normal 5 2 2 2 2 5 3 2 2 2" xfId="37961" xr:uid="{00000000-0005-0000-0000-00003A940000}"/>
    <cellStyle name="Normal 5 2 2 2 2 5 3 2 2 2 2" xfId="37962" xr:uid="{00000000-0005-0000-0000-00003B940000}"/>
    <cellStyle name="Normal 5 2 2 2 2 5 3 2 2 3" xfId="37963" xr:uid="{00000000-0005-0000-0000-00003C940000}"/>
    <cellStyle name="Normal 5 2 2 2 2 5 3 2 3" xfId="37964" xr:uid="{00000000-0005-0000-0000-00003D940000}"/>
    <cellStyle name="Normal 5 2 2 2 2 5 3 2 3 2" xfId="37965" xr:uid="{00000000-0005-0000-0000-00003E940000}"/>
    <cellStyle name="Normal 5 2 2 2 2 5 3 2 4" xfId="37966" xr:uid="{00000000-0005-0000-0000-00003F940000}"/>
    <cellStyle name="Normal 5 2 2 2 2 5 3 3" xfId="37967" xr:uid="{00000000-0005-0000-0000-000040940000}"/>
    <cellStyle name="Normal 5 2 2 2 2 5 3 3 2" xfId="37968" xr:uid="{00000000-0005-0000-0000-000041940000}"/>
    <cellStyle name="Normal 5 2 2 2 2 5 3 3 2 2" xfId="37969" xr:uid="{00000000-0005-0000-0000-000042940000}"/>
    <cellStyle name="Normal 5 2 2 2 2 5 3 3 3" xfId="37970" xr:uid="{00000000-0005-0000-0000-000043940000}"/>
    <cellStyle name="Normal 5 2 2 2 2 5 3 4" xfId="37971" xr:uid="{00000000-0005-0000-0000-000044940000}"/>
    <cellStyle name="Normal 5 2 2 2 2 5 3 4 2" xfId="37972" xr:uid="{00000000-0005-0000-0000-000045940000}"/>
    <cellStyle name="Normal 5 2 2 2 2 5 3 5" xfId="37973" xr:uid="{00000000-0005-0000-0000-000046940000}"/>
    <cellStyle name="Normal 5 2 2 2 2 5 4" xfId="37974" xr:uid="{00000000-0005-0000-0000-000047940000}"/>
    <cellStyle name="Normal 5 2 2 2 2 5 4 2" xfId="37975" xr:uid="{00000000-0005-0000-0000-000048940000}"/>
    <cellStyle name="Normal 5 2 2 2 2 5 4 2 2" xfId="37976" xr:uid="{00000000-0005-0000-0000-000049940000}"/>
    <cellStyle name="Normal 5 2 2 2 2 5 4 2 2 2" xfId="37977" xr:uid="{00000000-0005-0000-0000-00004A940000}"/>
    <cellStyle name="Normal 5 2 2 2 2 5 4 2 3" xfId="37978" xr:uid="{00000000-0005-0000-0000-00004B940000}"/>
    <cellStyle name="Normal 5 2 2 2 2 5 4 3" xfId="37979" xr:uid="{00000000-0005-0000-0000-00004C940000}"/>
    <cellStyle name="Normal 5 2 2 2 2 5 4 3 2" xfId="37980" xr:uid="{00000000-0005-0000-0000-00004D940000}"/>
    <cellStyle name="Normal 5 2 2 2 2 5 4 4" xfId="37981" xr:uid="{00000000-0005-0000-0000-00004E940000}"/>
    <cellStyle name="Normal 5 2 2 2 2 5 5" xfId="37982" xr:uid="{00000000-0005-0000-0000-00004F940000}"/>
    <cellStyle name="Normal 5 2 2 2 2 5 5 2" xfId="37983" xr:uid="{00000000-0005-0000-0000-000050940000}"/>
    <cellStyle name="Normal 5 2 2 2 2 5 5 2 2" xfId="37984" xr:uid="{00000000-0005-0000-0000-000051940000}"/>
    <cellStyle name="Normal 5 2 2 2 2 5 5 2 2 2" xfId="37985" xr:uid="{00000000-0005-0000-0000-000052940000}"/>
    <cellStyle name="Normal 5 2 2 2 2 5 5 2 3" xfId="37986" xr:uid="{00000000-0005-0000-0000-000053940000}"/>
    <cellStyle name="Normal 5 2 2 2 2 5 5 3" xfId="37987" xr:uid="{00000000-0005-0000-0000-000054940000}"/>
    <cellStyle name="Normal 5 2 2 2 2 5 5 3 2" xfId="37988" xr:uid="{00000000-0005-0000-0000-000055940000}"/>
    <cellStyle name="Normal 5 2 2 2 2 5 5 4" xfId="37989" xr:uid="{00000000-0005-0000-0000-000056940000}"/>
    <cellStyle name="Normal 5 2 2 2 2 5 6" xfId="37990" xr:uid="{00000000-0005-0000-0000-000057940000}"/>
    <cellStyle name="Normal 5 2 2 2 2 5 6 2" xfId="37991" xr:uid="{00000000-0005-0000-0000-000058940000}"/>
    <cellStyle name="Normal 5 2 2 2 2 5 6 2 2" xfId="37992" xr:uid="{00000000-0005-0000-0000-000059940000}"/>
    <cellStyle name="Normal 5 2 2 2 2 5 6 3" xfId="37993" xr:uid="{00000000-0005-0000-0000-00005A940000}"/>
    <cellStyle name="Normal 5 2 2 2 2 5 7" xfId="37994" xr:uid="{00000000-0005-0000-0000-00005B940000}"/>
    <cellStyle name="Normal 5 2 2 2 2 5 7 2" xfId="37995" xr:uid="{00000000-0005-0000-0000-00005C940000}"/>
    <cellStyle name="Normal 5 2 2 2 2 5 8" xfId="37996" xr:uid="{00000000-0005-0000-0000-00005D940000}"/>
    <cellStyle name="Normal 5 2 2 2 2 5 8 2" xfId="37997" xr:uid="{00000000-0005-0000-0000-00005E940000}"/>
    <cellStyle name="Normal 5 2 2 2 2 5 9" xfId="37998" xr:uid="{00000000-0005-0000-0000-00005F940000}"/>
    <cellStyle name="Normal 5 2 2 2 2 6" xfId="37999" xr:uid="{00000000-0005-0000-0000-000060940000}"/>
    <cellStyle name="Normal 5 2 2 2 2 6 2" xfId="38000" xr:uid="{00000000-0005-0000-0000-000061940000}"/>
    <cellStyle name="Normal 5 2 2 2 2 6 2 2" xfId="38001" xr:uid="{00000000-0005-0000-0000-000062940000}"/>
    <cellStyle name="Normal 5 2 2 2 2 6 2 2 2" xfId="38002" xr:uid="{00000000-0005-0000-0000-000063940000}"/>
    <cellStyle name="Normal 5 2 2 2 2 6 2 2 2 2" xfId="38003" xr:uid="{00000000-0005-0000-0000-000064940000}"/>
    <cellStyle name="Normal 5 2 2 2 2 6 2 2 2 2 2" xfId="38004" xr:uid="{00000000-0005-0000-0000-000065940000}"/>
    <cellStyle name="Normal 5 2 2 2 2 6 2 2 2 3" xfId="38005" xr:uid="{00000000-0005-0000-0000-000066940000}"/>
    <cellStyle name="Normal 5 2 2 2 2 6 2 2 3" xfId="38006" xr:uid="{00000000-0005-0000-0000-000067940000}"/>
    <cellStyle name="Normal 5 2 2 2 2 6 2 2 3 2" xfId="38007" xr:uid="{00000000-0005-0000-0000-000068940000}"/>
    <cellStyle name="Normal 5 2 2 2 2 6 2 2 4" xfId="38008" xr:uid="{00000000-0005-0000-0000-000069940000}"/>
    <cellStyle name="Normal 5 2 2 2 2 6 2 3" xfId="38009" xr:uid="{00000000-0005-0000-0000-00006A940000}"/>
    <cellStyle name="Normal 5 2 2 2 2 6 2 3 2" xfId="38010" xr:uid="{00000000-0005-0000-0000-00006B940000}"/>
    <cellStyle name="Normal 5 2 2 2 2 6 2 3 2 2" xfId="38011" xr:uid="{00000000-0005-0000-0000-00006C940000}"/>
    <cellStyle name="Normal 5 2 2 2 2 6 2 3 3" xfId="38012" xr:uid="{00000000-0005-0000-0000-00006D940000}"/>
    <cellStyle name="Normal 5 2 2 2 2 6 2 4" xfId="38013" xr:uid="{00000000-0005-0000-0000-00006E940000}"/>
    <cellStyle name="Normal 5 2 2 2 2 6 2 4 2" xfId="38014" xr:uid="{00000000-0005-0000-0000-00006F940000}"/>
    <cellStyle name="Normal 5 2 2 2 2 6 2 5" xfId="38015" xr:uid="{00000000-0005-0000-0000-000070940000}"/>
    <cellStyle name="Normal 5 2 2 2 2 6 3" xfId="38016" xr:uid="{00000000-0005-0000-0000-000071940000}"/>
    <cellStyle name="Normal 5 2 2 2 2 6 3 2" xfId="38017" xr:uid="{00000000-0005-0000-0000-000072940000}"/>
    <cellStyle name="Normal 5 2 2 2 2 6 3 2 2" xfId="38018" xr:uid="{00000000-0005-0000-0000-000073940000}"/>
    <cellStyle name="Normal 5 2 2 2 2 6 3 2 2 2" xfId="38019" xr:uid="{00000000-0005-0000-0000-000074940000}"/>
    <cellStyle name="Normal 5 2 2 2 2 6 3 2 3" xfId="38020" xr:uid="{00000000-0005-0000-0000-000075940000}"/>
    <cellStyle name="Normal 5 2 2 2 2 6 3 3" xfId="38021" xr:uid="{00000000-0005-0000-0000-000076940000}"/>
    <cellStyle name="Normal 5 2 2 2 2 6 3 3 2" xfId="38022" xr:uid="{00000000-0005-0000-0000-000077940000}"/>
    <cellStyle name="Normal 5 2 2 2 2 6 3 4" xfId="38023" xr:uid="{00000000-0005-0000-0000-000078940000}"/>
    <cellStyle name="Normal 5 2 2 2 2 6 4" xfId="38024" xr:uid="{00000000-0005-0000-0000-000079940000}"/>
    <cellStyle name="Normal 5 2 2 2 2 6 4 2" xfId="38025" xr:uid="{00000000-0005-0000-0000-00007A940000}"/>
    <cellStyle name="Normal 5 2 2 2 2 6 4 2 2" xfId="38026" xr:uid="{00000000-0005-0000-0000-00007B940000}"/>
    <cellStyle name="Normal 5 2 2 2 2 6 4 2 2 2" xfId="38027" xr:uid="{00000000-0005-0000-0000-00007C940000}"/>
    <cellStyle name="Normal 5 2 2 2 2 6 4 2 3" xfId="38028" xr:uid="{00000000-0005-0000-0000-00007D940000}"/>
    <cellStyle name="Normal 5 2 2 2 2 6 4 3" xfId="38029" xr:uid="{00000000-0005-0000-0000-00007E940000}"/>
    <cellStyle name="Normal 5 2 2 2 2 6 4 3 2" xfId="38030" xr:uid="{00000000-0005-0000-0000-00007F940000}"/>
    <cellStyle name="Normal 5 2 2 2 2 6 4 4" xfId="38031" xr:uid="{00000000-0005-0000-0000-000080940000}"/>
    <cellStyle name="Normal 5 2 2 2 2 6 5" xfId="38032" xr:uid="{00000000-0005-0000-0000-000081940000}"/>
    <cellStyle name="Normal 5 2 2 2 2 6 5 2" xfId="38033" xr:uid="{00000000-0005-0000-0000-000082940000}"/>
    <cellStyle name="Normal 5 2 2 2 2 6 5 2 2" xfId="38034" xr:uid="{00000000-0005-0000-0000-000083940000}"/>
    <cellStyle name="Normal 5 2 2 2 2 6 5 3" xfId="38035" xr:uid="{00000000-0005-0000-0000-000084940000}"/>
    <cellStyle name="Normal 5 2 2 2 2 6 6" xfId="38036" xr:uid="{00000000-0005-0000-0000-000085940000}"/>
    <cellStyle name="Normal 5 2 2 2 2 6 6 2" xfId="38037" xr:uid="{00000000-0005-0000-0000-000086940000}"/>
    <cellStyle name="Normal 5 2 2 2 2 6 7" xfId="38038" xr:uid="{00000000-0005-0000-0000-000087940000}"/>
    <cellStyle name="Normal 5 2 2 2 2 6 7 2" xfId="38039" xr:uid="{00000000-0005-0000-0000-000088940000}"/>
    <cellStyle name="Normal 5 2 2 2 2 6 8" xfId="38040" xr:uid="{00000000-0005-0000-0000-000089940000}"/>
    <cellStyle name="Normal 5 2 2 2 2 7" xfId="38041" xr:uid="{00000000-0005-0000-0000-00008A940000}"/>
    <cellStyle name="Normal 5 2 2 2 2 7 2" xfId="38042" xr:uid="{00000000-0005-0000-0000-00008B940000}"/>
    <cellStyle name="Normal 5 2 2 2 2 7 2 2" xfId="38043" xr:uid="{00000000-0005-0000-0000-00008C940000}"/>
    <cellStyle name="Normal 5 2 2 2 2 7 2 2 2" xfId="38044" xr:uid="{00000000-0005-0000-0000-00008D940000}"/>
    <cellStyle name="Normal 5 2 2 2 2 7 2 2 2 2" xfId="38045" xr:uid="{00000000-0005-0000-0000-00008E940000}"/>
    <cellStyle name="Normal 5 2 2 2 2 7 2 2 2 2 2" xfId="38046" xr:uid="{00000000-0005-0000-0000-00008F940000}"/>
    <cellStyle name="Normal 5 2 2 2 2 7 2 2 2 3" xfId="38047" xr:uid="{00000000-0005-0000-0000-000090940000}"/>
    <cellStyle name="Normal 5 2 2 2 2 7 2 2 3" xfId="38048" xr:uid="{00000000-0005-0000-0000-000091940000}"/>
    <cellStyle name="Normal 5 2 2 2 2 7 2 2 3 2" xfId="38049" xr:uid="{00000000-0005-0000-0000-000092940000}"/>
    <cellStyle name="Normal 5 2 2 2 2 7 2 2 4" xfId="38050" xr:uid="{00000000-0005-0000-0000-000093940000}"/>
    <cellStyle name="Normal 5 2 2 2 2 7 2 3" xfId="38051" xr:uid="{00000000-0005-0000-0000-000094940000}"/>
    <cellStyle name="Normal 5 2 2 2 2 7 2 3 2" xfId="38052" xr:uid="{00000000-0005-0000-0000-000095940000}"/>
    <cellStyle name="Normal 5 2 2 2 2 7 2 3 2 2" xfId="38053" xr:uid="{00000000-0005-0000-0000-000096940000}"/>
    <cellStyle name="Normal 5 2 2 2 2 7 2 3 3" xfId="38054" xr:uid="{00000000-0005-0000-0000-000097940000}"/>
    <cellStyle name="Normal 5 2 2 2 2 7 2 4" xfId="38055" xr:uid="{00000000-0005-0000-0000-000098940000}"/>
    <cellStyle name="Normal 5 2 2 2 2 7 2 4 2" xfId="38056" xr:uid="{00000000-0005-0000-0000-000099940000}"/>
    <cellStyle name="Normal 5 2 2 2 2 7 2 5" xfId="38057" xr:uid="{00000000-0005-0000-0000-00009A940000}"/>
    <cellStyle name="Normal 5 2 2 2 2 7 3" xfId="38058" xr:uid="{00000000-0005-0000-0000-00009B940000}"/>
    <cellStyle name="Normal 5 2 2 2 2 7 3 2" xfId="38059" xr:uid="{00000000-0005-0000-0000-00009C940000}"/>
    <cellStyle name="Normal 5 2 2 2 2 7 3 2 2" xfId="38060" xr:uid="{00000000-0005-0000-0000-00009D940000}"/>
    <cellStyle name="Normal 5 2 2 2 2 7 3 2 2 2" xfId="38061" xr:uid="{00000000-0005-0000-0000-00009E940000}"/>
    <cellStyle name="Normal 5 2 2 2 2 7 3 2 3" xfId="38062" xr:uid="{00000000-0005-0000-0000-00009F940000}"/>
    <cellStyle name="Normal 5 2 2 2 2 7 3 3" xfId="38063" xr:uid="{00000000-0005-0000-0000-0000A0940000}"/>
    <cellStyle name="Normal 5 2 2 2 2 7 3 3 2" xfId="38064" xr:uid="{00000000-0005-0000-0000-0000A1940000}"/>
    <cellStyle name="Normal 5 2 2 2 2 7 3 4" xfId="38065" xr:uid="{00000000-0005-0000-0000-0000A2940000}"/>
    <cellStyle name="Normal 5 2 2 2 2 7 4" xfId="38066" xr:uid="{00000000-0005-0000-0000-0000A3940000}"/>
    <cellStyle name="Normal 5 2 2 2 2 7 4 2" xfId="38067" xr:uid="{00000000-0005-0000-0000-0000A4940000}"/>
    <cellStyle name="Normal 5 2 2 2 2 7 4 2 2" xfId="38068" xr:uid="{00000000-0005-0000-0000-0000A5940000}"/>
    <cellStyle name="Normal 5 2 2 2 2 7 4 3" xfId="38069" xr:uid="{00000000-0005-0000-0000-0000A6940000}"/>
    <cellStyle name="Normal 5 2 2 2 2 7 5" xfId="38070" xr:uid="{00000000-0005-0000-0000-0000A7940000}"/>
    <cellStyle name="Normal 5 2 2 2 2 7 5 2" xfId="38071" xr:uid="{00000000-0005-0000-0000-0000A8940000}"/>
    <cellStyle name="Normal 5 2 2 2 2 7 6" xfId="38072" xr:uid="{00000000-0005-0000-0000-0000A9940000}"/>
    <cellStyle name="Normal 5 2 2 2 2 8" xfId="38073" xr:uid="{00000000-0005-0000-0000-0000AA940000}"/>
    <cellStyle name="Normal 5 2 2 2 2 8 2" xfId="38074" xr:uid="{00000000-0005-0000-0000-0000AB940000}"/>
    <cellStyle name="Normal 5 2 2 2 2 8 2 2" xfId="38075" xr:uid="{00000000-0005-0000-0000-0000AC940000}"/>
    <cellStyle name="Normal 5 2 2 2 2 8 2 2 2" xfId="38076" xr:uid="{00000000-0005-0000-0000-0000AD940000}"/>
    <cellStyle name="Normal 5 2 2 2 2 8 2 2 2 2" xfId="38077" xr:uid="{00000000-0005-0000-0000-0000AE940000}"/>
    <cellStyle name="Normal 5 2 2 2 2 8 2 2 2 2 2" xfId="38078" xr:uid="{00000000-0005-0000-0000-0000AF940000}"/>
    <cellStyle name="Normal 5 2 2 2 2 8 2 2 2 3" xfId="38079" xr:uid="{00000000-0005-0000-0000-0000B0940000}"/>
    <cellStyle name="Normal 5 2 2 2 2 8 2 2 3" xfId="38080" xr:uid="{00000000-0005-0000-0000-0000B1940000}"/>
    <cellStyle name="Normal 5 2 2 2 2 8 2 2 3 2" xfId="38081" xr:uid="{00000000-0005-0000-0000-0000B2940000}"/>
    <cellStyle name="Normal 5 2 2 2 2 8 2 2 4" xfId="38082" xr:uid="{00000000-0005-0000-0000-0000B3940000}"/>
    <cellStyle name="Normal 5 2 2 2 2 8 2 3" xfId="38083" xr:uid="{00000000-0005-0000-0000-0000B4940000}"/>
    <cellStyle name="Normal 5 2 2 2 2 8 2 3 2" xfId="38084" xr:uid="{00000000-0005-0000-0000-0000B5940000}"/>
    <cellStyle name="Normal 5 2 2 2 2 8 2 3 2 2" xfId="38085" xr:uid="{00000000-0005-0000-0000-0000B6940000}"/>
    <cellStyle name="Normal 5 2 2 2 2 8 2 3 3" xfId="38086" xr:uid="{00000000-0005-0000-0000-0000B7940000}"/>
    <cellStyle name="Normal 5 2 2 2 2 8 2 4" xfId="38087" xr:uid="{00000000-0005-0000-0000-0000B8940000}"/>
    <cellStyle name="Normal 5 2 2 2 2 8 2 4 2" xfId="38088" xr:uid="{00000000-0005-0000-0000-0000B9940000}"/>
    <cellStyle name="Normal 5 2 2 2 2 8 2 5" xfId="38089" xr:uid="{00000000-0005-0000-0000-0000BA940000}"/>
    <cellStyle name="Normal 5 2 2 2 2 8 3" xfId="38090" xr:uid="{00000000-0005-0000-0000-0000BB940000}"/>
    <cellStyle name="Normal 5 2 2 2 2 8 3 2" xfId="38091" xr:uid="{00000000-0005-0000-0000-0000BC940000}"/>
    <cellStyle name="Normal 5 2 2 2 2 8 3 2 2" xfId="38092" xr:uid="{00000000-0005-0000-0000-0000BD940000}"/>
    <cellStyle name="Normal 5 2 2 2 2 8 3 2 2 2" xfId="38093" xr:uid="{00000000-0005-0000-0000-0000BE940000}"/>
    <cellStyle name="Normal 5 2 2 2 2 8 3 2 3" xfId="38094" xr:uid="{00000000-0005-0000-0000-0000BF940000}"/>
    <cellStyle name="Normal 5 2 2 2 2 8 3 3" xfId="38095" xr:uid="{00000000-0005-0000-0000-0000C0940000}"/>
    <cellStyle name="Normal 5 2 2 2 2 8 3 3 2" xfId="38096" xr:uid="{00000000-0005-0000-0000-0000C1940000}"/>
    <cellStyle name="Normal 5 2 2 2 2 8 3 4" xfId="38097" xr:uid="{00000000-0005-0000-0000-0000C2940000}"/>
    <cellStyle name="Normal 5 2 2 2 2 8 4" xfId="38098" xr:uid="{00000000-0005-0000-0000-0000C3940000}"/>
    <cellStyle name="Normal 5 2 2 2 2 8 4 2" xfId="38099" xr:uid="{00000000-0005-0000-0000-0000C4940000}"/>
    <cellStyle name="Normal 5 2 2 2 2 8 4 2 2" xfId="38100" xr:uid="{00000000-0005-0000-0000-0000C5940000}"/>
    <cellStyle name="Normal 5 2 2 2 2 8 4 3" xfId="38101" xr:uid="{00000000-0005-0000-0000-0000C6940000}"/>
    <cellStyle name="Normal 5 2 2 2 2 8 5" xfId="38102" xr:uid="{00000000-0005-0000-0000-0000C7940000}"/>
    <cellStyle name="Normal 5 2 2 2 2 8 5 2" xfId="38103" xr:uid="{00000000-0005-0000-0000-0000C8940000}"/>
    <cellStyle name="Normal 5 2 2 2 2 8 6" xfId="38104" xr:uid="{00000000-0005-0000-0000-0000C9940000}"/>
    <cellStyle name="Normal 5 2 2 2 2 9" xfId="38105" xr:uid="{00000000-0005-0000-0000-0000CA940000}"/>
    <cellStyle name="Normal 5 2 2 2 2 9 2" xfId="38106" xr:uid="{00000000-0005-0000-0000-0000CB940000}"/>
    <cellStyle name="Normal 5 2 2 2 2 9 2 2" xfId="38107" xr:uid="{00000000-0005-0000-0000-0000CC940000}"/>
    <cellStyle name="Normal 5 2 2 2 2 9 2 2 2" xfId="38108" xr:uid="{00000000-0005-0000-0000-0000CD940000}"/>
    <cellStyle name="Normal 5 2 2 2 2 9 2 2 2 2" xfId="38109" xr:uid="{00000000-0005-0000-0000-0000CE940000}"/>
    <cellStyle name="Normal 5 2 2 2 2 9 2 2 3" xfId="38110" xr:uid="{00000000-0005-0000-0000-0000CF940000}"/>
    <cellStyle name="Normal 5 2 2 2 2 9 2 3" xfId="38111" xr:uid="{00000000-0005-0000-0000-0000D0940000}"/>
    <cellStyle name="Normal 5 2 2 2 2 9 2 3 2" xfId="38112" xr:uid="{00000000-0005-0000-0000-0000D1940000}"/>
    <cellStyle name="Normal 5 2 2 2 2 9 2 4" xfId="38113" xr:uid="{00000000-0005-0000-0000-0000D2940000}"/>
    <cellStyle name="Normal 5 2 2 2 2 9 3" xfId="38114" xr:uid="{00000000-0005-0000-0000-0000D3940000}"/>
    <cellStyle name="Normal 5 2 2 2 2 9 3 2" xfId="38115" xr:uid="{00000000-0005-0000-0000-0000D4940000}"/>
    <cellStyle name="Normal 5 2 2 2 2 9 3 2 2" xfId="38116" xr:uid="{00000000-0005-0000-0000-0000D5940000}"/>
    <cellStyle name="Normal 5 2 2 2 2 9 3 3" xfId="38117" xr:uid="{00000000-0005-0000-0000-0000D6940000}"/>
    <cellStyle name="Normal 5 2 2 2 2 9 4" xfId="38118" xr:uid="{00000000-0005-0000-0000-0000D7940000}"/>
    <cellStyle name="Normal 5 2 2 2 2 9 4 2" xfId="38119" xr:uid="{00000000-0005-0000-0000-0000D8940000}"/>
    <cellStyle name="Normal 5 2 2 2 2 9 5" xfId="38120" xr:uid="{00000000-0005-0000-0000-0000D9940000}"/>
    <cellStyle name="Normal 5 2 2 2 2_T-straight with PEDs adjustor" xfId="38121" xr:uid="{00000000-0005-0000-0000-0000DA940000}"/>
    <cellStyle name="Normal 5 2 2 2 3" xfId="38122" xr:uid="{00000000-0005-0000-0000-0000DB940000}"/>
    <cellStyle name="Normal 5 2 2 2 3 10" xfId="38123" xr:uid="{00000000-0005-0000-0000-0000DC940000}"/>
    <cellStyle name="Normal 5 2 2 2 3 11" xfId="38124" xr:uid="{00000000-0005-0000-0000-0000DD940000}"/>
    <cellStyle name="Normal 5 2 2 2 3 2" xfId="38125" xr:uid="{00000000-0005-0000-0000-0000DE940000}"/>
    <cellStyle name="Normal 5 2 2 2 3 2 10" xfId="38126" xr:uid="{00000000-0005-0000-0000-0000DF940000}"/>
    <cellStyle name="Normal 5 2 2 2 3 2 2" xfId="38127" xr:uid="{00000000-0005-0000-0000-0000E0940000}"/>
    <cellStyle name="Normal 5 2 2 2 3 2 2 2" xfId="38128" xr:uid="{00000000-0005-0000-0000-0000E1940000}"/>
    <cellStyle name="Normal 5 2 2 2 3 2 2 2 2" xfId="38129" xr:uid="{00000000-0005-0000-0000-0000E2940000}"/>
    <cellStyle name="Normal 5 2 2 2 3 2 2 2 2 2" xfId="38130" xr:uid="{00000000-0005-0000-0000-0000E3940000}"/>
    <cellStyle name="Normal 5 2 2 2 3 2 2 2 2 2 2" xfId="38131" xr:uid="{00000000-0005-0000-0000-0000E4940000}"/>
    <cellStyle name="Normal 5 2 2 2 3 2 2 2 2 2 2 2" xfId="38132" xr:uid="{00000000-0005-0000-0000-0000E5940000}"/>
    <cellStyle name="Normal 5 2 2 2 3 2 2 2 2 2 3" xfId="38133" xr:uid="{00000000-0005-0000-0000-0000E6940000}"/>
    <cellStyle name="Normal 5 2 2 2 3 2 2 2 2 3" xfId="38134" xr:uid="{00000000-0005-0000-0000-0000E7940000}"/>
    <cellStyle name="Normal 5 2 2 2 3 2 2 2 2 3 2" xfId="38135" xr:uid="{00000000-0005-0000-0000-0000E8940000}"/>
    <cellStyle name="Normal 5 2 2 2 3 2 2 2 2 4" xfId="38136" xr:uid="{00000000-0005-0000-0000-0000E9940000}"/>
    <cellStyle name="Normal 5 2 2 2 3 2 2 2 3" xfId="38137" xr:uid="{00000000-0005-0000-0000-0000EA940000}"/>
    <cellStyle name="Normal 5 2 2 2 3 2 2 2 3 2" xfId="38138" xr:uid="{00000000-0005-0000-0000-0000EB940000}"/>
    <cellStyle name="Normal 5 2 2 2 3 2 2 2 3 2 2" xfId="38139" xr:uid="{00000000-0005-0000-0000-0000EC940000}"/>
    <cellStyle name="Normal 5 2 2 2 3 2 2 2 3 3" xfId="38140" xr:uid="{00000000-0005-0000-0000-0000ED940000}"/>
    <cellStyle name="Normal 5 2 2 2 3 2 2 2 4" xfId="38141" xr:uid="{00000000-0005-0000-0000-0000EE940000}"/>
    <cellStyle name="Normal 5 2 2 2 3 2 2 2 4 2" xfId="38142" xr:uid="{00000000-0005-0000-0000-0000EF940000}"/>
    <cellStyle name="Normal 5 2 2 2 3 2 2 2 5" xfId="38143" xr:uid="{00000000-0005-0000-0000-0000F0940000}"/>
    <cellStyle name="Normal 5 2 2 2 3 2 2 3" xfId="38144" xr:uid="{00000000-0005-0000-0000-0000F1940000}"/>
    <cellStyle name="Normal 5 2 2 2 3 2 2 3 2" xfId="38145" xr:uid="{00000000-0005-0000-0000-0000F2940000}"/>
    <cellStyle name="Normal 5 2 2 2 3 2 2 3 2 2" xfId="38146" xr:uid="{00000000-0005-0000-0000-0000F3940000}"/>
    <cellStyle name="Normal 5 2 2 2 3 2 2 3 2 2 2" xfId="38147" xr:uid="{00000000-0005-0000-0000-0000F4940000}"/>
    <cellStyle name="Normal 5 2 2 2 3 2 2 3 2 3" xfId="38148" xr:uid="{00000000-0005-0000-0000-0000F5940000}"/>
    <cellStyle name="Normal 5 2 2 2 3 2 2 3 3" xfId="38149" xr:uid="{00000000-0005-0000-0000-0000F6940000}"/>
    <cellStyle name="Normal 5 2 2 2 3 2 2 3 3 2" xfId="38150" xr:uid="{00000000-0005-0000-0000-0000F7940000}"/>
    <cellStyle name="Normal 5 2 2 2 3 2 2 3 4" xfId="38151" xr:uid="{00000000-0005-0000-0000-0000F8940000}"/>
    <cellStyle name="Normal 5 2 2 2 3 2 2 4" xfId="38152" xr:uid="{00000000-0005-0000-0000-0000F9940000}"/>
    <cellStyle name="Normal 5 2 2 2 3 2 2 4 2" xfId="38153" xr:uid="{00000000-0005-0000-0000-0000FA940000}"/>
    <cellStyle name="Normal 5 2 2 2 3 2 2 4 2 2" xfId="38154" xr:uid="{00000000-0005-0000-0000-0000FB940000}"/>
    <cellStyle name="Normal 5 2 2 2 3 2 2 4 2 2 2" xfId="38155" xr:uid="{00000000-0005-0000-0000-0000FC940000}"/>
    <cellStyle name="Normal 5 2 2 2 3 2 2 4 2 3" xfId="38156" xr:uid="{00000000-0005-0000-0000-0000FD940000}"/>
    <cellStyle name="Normal 5 2 2 2 3 2 2 4 3" xfId="38157" xr:uid="{00000000-0005-0000-0000-0000FE940000}"/>
    <cellStyle name="Normal 5 2 2 2 3 2 2 4 3 2" xfId="38158" xr:uid="{00000000-0005-0000-0000-0000FF940000}"/>
    <cellStyle name="Normal 5 2 2 2 3 2 2 4 4" xfId="38159" xr:uid="{00000000-0005-0000-0000-000000950000}"/>
    <cellStyle name="Normal 5 2 2 2 3 2 2 5" xfId="38160" xr:uid="{00000000-0005-0000-0000-000001950000}"/>
    <cellStyle name="Normal 5 2 2 2 3 2 2 5 2" xfId="38161" xr:uid="{00000000-0005-0000-0000-000002950000}"/>
    <cellStyle name="Normal 5 2 2 2 3 2 2 5 2 2" xfId="38162" xr:uid="{00000000-0005-0000-0000-000003950000}"/>
    <cellStyle name="Normal 5 2 2 2 3 2 2 5 3" xfId="38163" xr:uid="{00000000-0005-0000-0000-000004950000}"/>
    <cellStyle name="Normal 5 2 2 2 3 2 2 6" xfId="38164" xr:uid="{00000000-0005-0000-0000-000005950000}"/>
    <cellStyle name="Normal 5 2 2 2 3 2 2 6 2" xfId="38165" xr:uid="{00000000-0005-0000-0000-000006950000}"/>
    <cellStyle name="Normal 5 2 2 2 3 2 2 7" xfId="38166" xr:uid="{00000000-0005-0000-0000-000007950000}"/>
    <cellStyle name="Normal 5 2 2 2 3 2 2 7 2" xfId="38167" xr:uid="{00000000-0005-0000-0000-000008950000}"/>
    <cellStyle name="Normal 5 2 2 2 3 2 2 8" xfId="38168" xr:uid="{00000000-0005-0000-0000-000009950000}"/>
    <cellStyle name="Normal 5 2 2 2 3 2 3" xfId="38169" xr:uid="{00000000-0005-0000-0000-00000A950000}"/>
    <cellStyle name="Normal 5 2 2 2 3 2 3 2" xfId="38170" xr:uid="{00000000-0005-0000-0000-00000B950000}"/>
    <cellStyle name="Normal 5 2 2 2 3 2 3 2 2" xfId="38171" xr:uid="{00000000-0005-0000-0000-00000C950000}"/>
    <cellStyle name="Normal 5 2 2 2 3 2 3 2 2 2" xfId="38172" xr:uid="{00000000-0005-0000-0000-00000D950000}"/>
    <cellStyle name="Normal 5 2 2 2 3 2 3 2 2 2 2" xfId="38173" xr:uid="{00000000-0005-0000-0000-00000E950000}"/>
    <cellStyle name="Normal 5 2 2 2 3 2 3 2 2 3" xfId="38174" xr:uid="{00000000-0005-0000-0000-00000F950000}"/>
    <cellStyle name="Normal 5 2 2 2 3 2 3 2 3" xfId="38175" xr:uid="{00000000-0005-0000-0000-000010950000}"/>
    <cellStyle name="Normal 5 2 2 2 3 2 3 2 3 2" xfId="38176" xr:uid="{00000000-0005-0000-0000-000011950000}"/>
    <cellStyle name="Normal 5 2 2 2 3 2 3 2 4" xfId="38177" xr:uid="{00000000-0005-0000-0000-000012950000}"/>
    <cellStyle name="Normal 5 2 2 2 3 2 3 3" xfId="38178" xr:uid="{00000000-0005-0000-0000-000013950000}"/>
    <cellStyle name="Normal 5 2 2 2 3 2 3 3 2" xfId="38179" xr:uid="{00000000-0005-0000-0000-000014950000}"/>
    <cellStyle name="Normal 5 2 2 2 3 2 3 3 2 2" xfId="38180" xr:uid="{00000000-0005-0000-0000-000015950000}"/>
    <cellStyle name="Normal 5 2 2 2 3 2 3 3 3" xfId="38181" xr:uid="{00000000-0005-0000-0000-000016950000}"/>
    <cellStyle name="Normal 5 2 2 2 3 2 3 4" xfId="38182" xr:uid="{00000000-0005-0000-0000-000017950000}"/>
    <cellStyle name="Normal 5 2 2 2 3 2 3 4 2" xfId="38183" xr:uid="{00000000-0005-0000-0000-000018950000}"/>
    <cellStyle name="Normal 5 2 2 2 3 2 3 5" xfId="38184" xr:uid="{00000000-0005-0000-0000-000019950000}"/>
    <cellStyle name="Normal 5 2 2 2 3 2 4" xfId="38185" xr:uid="{00000000-0005-0000-0000-00001A950000}"/>
    <cellStyle name="Normal 5 2 2 2 3 2 4 2" xfId="38186" xr:uid="{00000000-0005-0000-0000-00001B950000}"/>
    <cellStyle name="Normal 5 2 2 2 3 2 4 2 2" xfId="38187" xr:uid="{00000000-0005-0000-0000-00001C950000}"/>
    <cellStyle name="Normal 5 2 2 2 3 2 4 2 2 2" xfId="38188" xr:uid="{00000000-0005-0000-0000-00001D950000}"/>
    <cellStyle name="Normal 5 2 2 2 3 2 4 2 3" xfId="38189" xr:uid="{00000000-0005-0000-0000-00001E950000}"/>
    <cellStyle name="Normal 5 2 2 2 3 2 4 3" xfId="38190" xr:uid="{00000000-0005-0000-0000-00001F950000}"/>
    <cellStyle name="Normal 5 2 2 2 3 2 4 3 2" xfId="38191" xr:uid="{00000000-0005-0000-0000-000020950000}"/>
    <cellStyle name="Normal 5 2 2 2 3 2 4 4" xfId="38192" xr:uid="{00000000-0005-0000-0000-000021950000}"/>
    <cellStyle name="Normal 5 2 2 2 3 2 5" xfId="38193" xr:uid="{00000000-0005-0000-0000-000022950000}"/>
    <cellStyle name="Normal 5 2 2 2 3 2 5 2" xfId="38194" xr:uid="{00000000-0005-0000-0000-000023950000}"/>
    <cellStyle name="Normal 5 2 2 2 3 2 5 2 2" xfId="38195" xr:uid="{00000000-0005-0000-0000-000024950000}"/>
    <cellStyle name="Normal 5 2 2 2 3 2 5 2 2 2" xfId="38196" xr:uid="{00000000-0005-0000-0000-000025950000}"/>
    <cellStyle name="Normal 5 2 2 2 3 2 5 2 3" xfId="38197" xr:uid="{00000000-0005-0000-0000-000026950000}"/>
    <cellStyle name="Normal 5 2 2 2 3 2 5 3" xfId="38198" xr:uid="{00000000-0005-0000-0000-000027950000}"/>
    <cellStyle name="Normal 5 2 2 2 3 2 5 3 2" xfId="38199" xr:uid="{00000000-0005-0000-0000-000028950000}"/>
    <cellStyle name="Normal 5 2 2 2 3 2 5 4" xfId="38200" xr:uid="{00000000-0005-0000-0000-000029950000}"/>
    <cellStyle name="Normal 5 2 2 2 3 2 6" xfId="38201" xr:uid="{00000000-0005-0000-0000-00002A950000}"/>
    <cellStyle name="Normal 5 2 2 2 3 2 6 2" xfId="38202" xr:uid="{00000000-0005-0000-0000-00002B950000}"/>
    <cellStyle name="Normal 5 2 2 2 3 2 6 2 2" xfId="38203" xr:uid="{00000000-0005-0000-0000-00002C950000}"/>
    <cellStyle name="Normal 5 2 2 2 3 2 6 3" xfId="38204" xr:uid="{00000000-0005-0000-0000-00002D950000}"/>
    <cellStyle name="Normal 5 2 2 2 3 2 7" xfId="38205" xr:uid="{00000000-0005-0000-0000-00002E950000}"/>
    <cellStyle name="Normal 5 2 2 2 3 2 7 2" xfId="38206" xr:uid="{00000000-0005-0000-0000-00002F950000}"/>
    <cellStyle name="Normal 5 2 2 2 3 2 8" xfId="38207" xr:uid="{00000000-0005-0000-0000-000030950000}"/>
    <cellStyle name="Normal 5 2 2 2 3 2 8 2" xfId="38208" xr:uid="{00000000-0005-0000-0000-000031950000}"/>
    <cellStyle name="Normal 5 2 2 2 3 2 9" xfId="38209" xr:uid="{00000000-0005-0000-0000-000032950000}"/>
    <cellStyle name="Normal 5 2 2 2 3 3" xfId="38210" xr:uid="{00000000-0005-0000-0000-000033950000}"/>
    <cellStyle name="Normal 5 2 2 2 3 3 2" xfId="38211" xr:uid="{00000000-0005-0000-0000-000034950000}"/>
    <cellStyle name="Normal 5 2 2 2 3 3 2 2" xfId="38212" xr:uid="{00000000-0005-0000-0000-000035950000}"/>
    <cellStyle name="Normal 5 2 2 2 3 3 2 2 2" xfId="38213" xr:uid="{00000000-0005-0000-0000-000036950000}"/>
    <cellStyle name="Normal 5 2 2 2 3 3 2 2 2 2" xfId="38214" xr:uid="{00000000-0005-0000-0000-000037950000}"/>
    <cellStyle name="Normal 5 2 2 2 3 3 2 2 2 2 2" xfId="38215" xr:uid="{00000000-0005-0000-0000-000038950000}"/>
    <cellStyle name="Normal 5 2 2 2 3 3 2 2 2 3" xfId="38216" xr:uid="{00000000-0005-0000-0000-000039950000}"/>
    <cellStyle name="Normal 5 2 2 2 3 3 2 2 3" xfId="38217" xr:uid="{00000000-0005-0000-0000-00003A950000}"/>
    <cellStyle name="Normal 5 2 2 2 3 3 2 2 3 2" xfId="38218" xr:uid="{00000000-0005-0000-0000-00003B950000}"/>
    <cellStyle name="Normal 5 2 2 2 3 3 2 2 4" xfId="38219" xr:uid="{00000000-0005-0000-0000-00003C950000}"/>
    <cellStyle name="Normal 5 2 2 2 3 3 2 3" xfId="38220" xr:uid="{00000000-0005-0000-0000-00003D950000}"/>
    <cellStyle name="Normal 5 2 2 2 3 3 2 3 2" xfId="38221" xr:uid="{00000000-0005-0000-0000-00003E950000}"/>
    <cellStyle name="Normal 5 2 2 2 3 3 2 3 2 2" xfId="38222" xr:uid="{00000000-0005-0000-0000-00003F950000}"/>
    <cellStyle name="Normal 5 2 2 2 3 3 2 3 3" xfId="38223" xr:uid="{00000000-0005-0000-0000-000040950000}"/>
    <cellStyle name="Normal 5 2 2 2 3 3 2 4" xfId="38224" xr:uid="{00000000-0005-0000-0000-000041950000}"/>
    <cellStyle name="Normal 5 2 2 2 3 3 2 4 2" xfId="38225" xr:uid="{00000000-0005-0000-0000-000042950000}"/>
    <cellStyle name="Normal 5 2 2 2 3 3 2 5" xfId="38226" xr:uid="{00000000-0005-0000-0000-000043950000}"/>
    <cellStyle name="Normal 5 2 2 2 3 3 3" xfId="38227" xr:uid="{00000000-0005-0000-0000-000044950000}"/>
    <cellStyle name="Normal 5 2 2 2 3 3 3 2" xfId="38228" xr:uid="{00000000-0005-0000-0000-000045950000}"/>
    <cellStyle name="Normal 5 2 2 2 3 3 3 2 2" xfId="38229" xr:uid="{00000000-0005-0000-0000-000046950000}"/>
    <cellStyle name="Normal 5 2 2 2 3 3 3 2 2 2" xfId="38230" xr:uid="{00000000-0005-0000-0000-000047950000}"/>
    <cellStyle name="Normal 5 2 2 2 3 3 3 2 3" xfId="38231" xr:uid="{00000000-0005-0000-0000-000048950000}"/>
    <cellStyle name="Normal 5 2 2 2 3 3 3 3" xfId="38232" xr:uid="{00000000-0005-0000-0000-000049950000}"/>
    <cellStyle name="Normal 5 2 2 2 3 3 3 3 2" xfId="38233" xr:uid="{00000000-0005-0000-0000-00004A950000}"/>
    <cellStyle name="Normal 5 2 2 2 3 3 3 4" xfId="38234" xr:uid="{00000000-0005-0000-0000-00004B950000}"/>
    <cellStyle name="Normal 5 2 2 2 3 3 4" xfId="38235" xr:uid="{00000000-0005-0000-0000-00004C950000}"/>
    <cellStyle name="Normal 5 2 2 2 3 3 4 2" xfId="38236" xr:uid="{00000000-0005-0000-0000-00004D950000}"/>
    <cellStyle name="Normal 5 2 2 2 3 3 4 2 2" xfId="38237" xr:uid="{00000000-0005-0000-0000-00004E950000}"/>
    <cellStyle name="Normal 5 2 2 2 3 3 4 2 2 2" xfId="38238" xr:uid="{00000000-0005-0000-0000-00004F950000}"/>
    <cellStyle name="Normal 5 2 2 2 3 3 4 2 3" xfId="38239" xr:uid="{00000000-0005-0000-0000-000050950000}"/>
    <cellStyle name="Normal 5 2 2 2 3 3 4 3" xfId="38240" xr:uid="{00000000-0005-0000-0000-000051950000}"/>
    <cellStyle name="Normal 5 2 2 2 3 3 4 3 2" xfId="38241" xr:uid="{00000000-0005-0000-0000-000052950000}"/>
    <cellStyle name="Normal 5 2 2 2 3 3 4 4" xfId="38242" xr:uid="{00000000-0005-0000-0000-000053950000}"/>
    <cellStyle name="Normal 5 2 2 2 3 3 5" xfId="38243" xr:uid="{00000000-0005-0000-0000-000054950000}"/>
    <cellStyle name="Normal 5 2 2 2 3 3 5 2" xfId="38244" xr:uid="{00000000-0005-0000-0000-000055950000}"/>
    <cellStyle name="Normal 5 2 2 2 3 3 5 2 2" xfId="38245" xr:uid="{00000000-0005-0000-0000-000056950000}"/>
    <cellStyle name="Normal 5 2 2 2 3 3 5 3" xfId="38246" xr:uid="{00000000-0005-0000-0000-000057950000}"/>
    <cellStyle name="Normal 5 2 2 2 3 3 6" xfId="38247" xr:uid="{00000000-0005-0000-0000-000058950000}"/>
    <cellStyle name="Normal 5 2 2 2 3 3 6 2" xfId="38248" xr:uid="{00000000-0005-0000-0000-000059950000}"/>
    <cellStyle name="Normal 5 2 2 2 3 3 7" xfId="38249" xr:uid="{00000000-0005-0000-0000-00005A950000}"/>
    <cellStyle name="Normal 5 2 2 2 3 3 7 2" xfId="38250" xr:uid="{00000000-0005-0000-0000-00005B950000}"/>
    <cellStyle name="Normal 5 2 2 2 3 3 8" xfId="38251" xr:uid="{00000000-0005-0000-0000-00005C950000}"/>
    <cellStyle name="Normal 5 2 2 2 3 4" xfId="38252" xr:uid="{00000000-0005-0000-0000-00005D950000}"/>
    <cellStyle name="Normal 5 2 2 2 3 4 2" xfId="38253" xr:uid="{00000000-0005-0000-0000-00005E950000}"/>
    <cellStyle name="Normal 5 2 2 2 3 4 2 2" xfId="38254" xr:uid="{00000000-0005-0000-0000-00005F950000}"/>
    <cellStyle name="Normal 5 2 2 2 3 4 2 2 2" xfId="38255" xr:uid="{00000000-0005-0000-0000-000060950000}"/>
    <cellStyle name="Normal 5 2 2 2 3 4 2 2 2 2" xfId="38256" xr:uid="{00000000-0005-0000-0000-000061950000}"/>
    <cellStyle name="Normal 5 2 2 2 3 4 2 2 3" xfId="38257" xr:uid="{00000000-0005-0000-0000-000062950000}"/>
    <cellStyle name="Normal 5 2 2 2 3 4 2 3" xfId="38258" xr:uid="{00000000-0005-0000-0000-000063950000}"/>
    <cellStyle name="Normal 5 2 2 2 3 4 2 3 2" xfId="38259" xr:uid="{00000000-0005-0000-0000-000064950000}"/>
    <cellStyle name="Normal 5 2 2 2 3 4 2 4" xfId="38260" xr:uid="{00000000-0005-0000-0000-000065950000}"/>
    <cellStyle name="Normal 5 2 2 2 3 4 3" xfId="38261" xr:uid="{00000000-0005-0000-0000-000066950000}"/>
    <cellStyle name="Normal 5 2 2 2 3 4 3 2" xfId="38262" xr:uid="{00000000-0005-0000-0000-000067950000}"/>
    <cellStyle name="Normal 5 2 2 2 3 4 3 2 2" xfId="38263" xr:uid="{00000000-0005-0000-0000-000068950000}"/>
    <cellStyle name="Normal 5 2 2 2 3 4 3 3" xfId="38264" xr:uid="{00000000-0005-0000-0000-000069950000}"/>
    <cellStyle name="Normal 5 2 2 2 3 4 4" xfId="38265" xr:uid="{00000000-0005-0000-0000-00006A950000}"/>
    <cellStyle name="Normal 5 2 2 2 3 4 4 2" xfId="38266" xr:uid="{00000000-0005-0000-0000-00006B950000}"/>
    <cellStyle name="Normal 5 2 2 2 3 4 5" xfId="38267" xr:uid="{00000000-0005-0000-0000-00006C950000}"/>
    <cellStyle name="Normal 5 2 2 2 3 5" xfId="38268" xr:uid="{00000000-0005-0000-0000-00006D950000}"/>
    <cellStyle name="Normal 5 2 2 2 3 5 2" xfId="38269" xr:uid="{00000000-0005-0000-0000-00006E950000}"/>
    <cellStyle name="Normal 5 2 2 2 3 5 2 2" xfId="38270" xr:uid="{00000000-0005-0000-0000-00006F950000}"/>
    <cellStyle name="Normal 5 2 2 2 3 5 2 2 2" xfId="38271" xr:uid="{00000000-0005-0000-0000-000070950000}"/>
    <cellStyle name="Normal 5 2 2 2 3 5 2 3" xfId="38272" xr:uid="{00000000-0005-0000-0000-000071950000}"/>
    <cellStyle name="Normal 5 2 2 2 3 5 3" xfId="38273" xr:uid="{00000000-0005-0000-0000-000072950000}"/>
    <cellStyle name="Normal 5 2 2 2 3 5 3 2" xfId="38274" xr:uid="{00000000-0005-0000-0000-000073950000}"/>
    <cellStyle name="Normal 5 2 2 2 3 5 4" xfId="38275" xr:uid="{00000000-0005-0000-0000-000074950000}"/>
    <cellStyle name="Normal 5 2 2 2 3 6" xfId="38276" xr:uid="{00000000-0005-0000-0000-000075950000}"/>
    <cellStyle name="Normal 5 2 2 2 3 6 2" xfId="38277" xr:uid="{00000000-0005-0000-0000-000076950000}"/>
    <cellStyle name="Normal 5 2 2 2 3 6 2 2" xfId="38278" xr:uid="{00000000-0005-0000-0000-000077950000}"/>
    <cellStyle name="Normal 5 2 2 2 3 6 2 2 2" xfId="38279" xr:uid="{00000000-0005-0000-0000-000078950000}"/>
    <cellStyle name="Normal 5 2 2 2 3 6 2 3" xfId="38280" xr:uid="{00000000-0005-0000-0000-000079950000}"/>
    <cellStyle name="Normal 5 2 2 2 3 6 3" xfId="38281" xr:uid="{00000000-0005-0000-0000-00007A950000}"/>
    <cellStyle name="Normal 5 2 2 2 3 6 3 2" xfId="38282" xr:uid="{00000000-0005-0000-0000-00007B950000}"/>
    <cellStyle name="Normal 5 2 2 2 3 6 4" xfId="38283" xr:uid="{00000000-0005-0000-0000-00007C950000}"/>
    <cellStyle name="Normal 5 2 2 2 3 7" xfId="38284" xr:uid="{00000000-0005-0000-0000-00007D950000}"/>
    <cellStyle name="Normal 5 2 2 2 3 7 2" xfId="38285" xr:uid="{00000000-0005-0000-0000-00007E950000}"/>
    <cellStyle name="Normal 5 2 2 2 3 7 2 2" xfId="38286" xr:uid="{00000000-0005-0000-0000-00007F950000}"/>
    <cellStyle name="Normal 5 2 2 2 3 7 3" xfId="38287" xr:uid="{00000000-0005-0000-0000-000080950000}"/>
    <cellStyle name="Normal 5 2 2 2 3 8" xfId="38288" xr:uid="{00000000-0005-0000-0000-000081950000}"/>
    <cellStyle name="Normal 5 2 2 2 3 8 2" xfId="38289" xr:uid="{00000000-0005-0000-0000-000082950000}"/>
    <cellStyle name="Normal 5 2 2 2 3 9" xfId="38290" xr:uid="{00000000-0005-0000-0000-000083950000}"/>
    <cellStyle name="Normal 5 2 2 2 3 9 2" xfId="38291" xr:uid="{00000000-0005-0000-0000-000084950000}"/>
    <cellStyle name="Normal 5 2 2 2 4" xfId="38292" xr:uid="{00000000-0005-0000-0000-000085950000}"/>
    <cellStyle name="Normal 5 2 2 2 4 10" xfId="38293" xr:uid="{00000000-0005-0000-0000-000086950000}"/>
    <cellStyle name="Normal 5 2 2 2 4 11" xfId="38294" xr:uid="{00000000-0005-0000-0000-000087950000}"/>
    <cellStyle name="Normal 5 2 2 2 4 2" xfId="38295" xr:uid="{00000000-0005-0000-0000-000088950000}"/>
    <cellStyle name="Normal 5 2 2 2 4 2 10" xfId="38296" xr:uid="{00000000-0005-0000-0000-000089950000}"/>
    <cellStyle name="Normal 5 2 2 2 4 2 2" xfId="38297" xr:uid="{00000000-0005-0000-0000-00008A950000}"/>
    <cellStyle name="Normal 5 2 2 2 4 2 2 2" xfId="38298" xr:uid="{00000000-0005-0000-0000-00008B950000}"/>
    <cellStyle name="Normal 5 2 2 2 4 2 2 2 2" xfId="38299" xr:uid="{00000000-0005-0000-0000-00008C950000}"/>
    <cellStyle name="Normal 5 2 2 2 4 2 2 2 2 2" xfId="38300" xr:uid="{00000000-0005-0000-0000-00008D950000}"/>
    <cellStyle name="Normal 5 2 2 2 4 2 2 2 2 2 2" xfId="38301" xr:uid="{00000000-0005-0000-0000-00008E950000}"/>
    <cellStyle name="Normal 5 2 2 2 4 2 2 2 2 2 2 2" xfId="38302" xr:uid="{00000000-0005-0000-0000-00008F950000}"/>
    <cellStyle name="Normal 5 2 2 2 4 2 2 2 2 2 3" xfId="38303" xr:uid="{00000000-0005-0000-0000-000090950000}"/>
    <cellStyle name="Normal 5 2 2 2 4 2 2 2 2 3" xfId="38304" xr:uid="{00000000-0005-0000-0000-000091950000}"/>
    <cellStyle name="Normal 5 2 2 2 4 2 2 2 2 3 2" xfId="38305" xr:uid="{00000000-0005-0000-0000-000092950000}"/>
    <cellStyle name="Normal 5 2 2 2 4 2 2 2 2 4" xfId="38306" xr:uid="{00000000-0005-0000-0000-000093950000}"/>
    <cellStyle name="Normal 5 2 2 2 4 2 2 2 3" xfId="38307" xr:uid="{00000000-0005-0000-0000-000094950000}"/>
    <cellStyle name="Normal 5 2 2 2 4 2 2 2 3 2" xfId="38308" xr:uid="{00000000-0005-0000-0000-000095950000}"/>
    <cellStyle name="Normal 5 2 2 2 4 2 2 2 3 2 2" xfId="38309" xr:uid="{00000000-0005-0000-0000-000096950000}"/>
    <cellStyle name="Normal 5 2 2 2 4 2 2 2 3 3" xfId="38310" xr:uid="{00000000-0005-0000-0000-000097950000}"/>
    <cellStyle name="Normal 5 2 2 2 4 2 2 2 4" xfId="38311" xr:uid="{00000000-0005-0000-0000-000098950000}"/>
    <cellStyle name="Normal 5 2 2 2 4 2 2 2 4 2" xfId="38312" xr:uid="{00000000-0005-0000-0000-000099950000}"/>
    <cellStyle name="Normal 5 2 2 2 4 2 2 2 5" xfId="38313" xr:uid="{00000000-0005-0000-0000-00009A950000}"/>
    <cellStyle name="Normal 5 2 2 2 4 2 2 3" xfId="38314" xr:uid="{00000000-0005-0000-0000-00009B950000}"/>
    <cellStyle name="Normal 5 2 2 2 4 2 2 3 2" xfId="38315" xr:uid="{00000000-0005-0000-0000-00009C950000}"/>
    <cellStyle name="Normal 5 2 2 2 4 2 2 3 2 2" xfId="38316" xr:uid="{00000000-0005-0000-0000-00009D950000}"/>
    <cellStyle name="Normal 5 2 2 2 4 2 2 3 2 2 2" xfId="38317" xr:uid="{00000000-0005-0000-0000-00009E950000}"/>
    <cellStyle name="Normal 5 2 2 2 4 2 2 3 2 3" xfId="38318" xr:uid="{00000000-0005-0000-0000-00009F950000}"/>
    <cellStyle name="Normal 5 2 2 2 4 2 2 3 3" xfId="38319" xr:uid="{00000000-0005-0000-0000-0000A0950000}"/>
    <cellStyle name="Normal 5 2 2 2 4 2 2 3 3 2" xfId="38320" xr:uid="{00000000-0005-0000-0000-0000A1950000}"/>
    <cellStyle name="Normal 5 2 2 2 4 2 2 3 4" xfId="38321" xr:uid="{00000000-0005-0000-0000-0000A2950000}"/>
    <cellStyle name="Normal 5 2 2 2 4 2 2 4" xfId="38322" xr:uid="{00000000-0005-0000-0000-0000A3950000}"/>
    <cellStyle name="Normal 5 2 2 2 4 2 2 4 2" xfId="38323" xr:uid="{00000000-0005-0000-0000-0000A4950000}"/>
    <cellStyle name="Normal 5 2 2 2 4 2 2 4 2 2" xfId="38324" xr:uid="{00000000-0005-0000-0000-0000A5950000}"/>
    <cellStyle name="Normal 5 2 2 2 4 2 2 4 2 2 2" xfId="38325" xr:uid="{00000000-0005-0000-0000-0000A6950000}"/>
    <cellStyle name="Normal 5 2 2 2 4 2 2 4 2 3" xfId="38326" xr:uid="{00000000-0005-0000-0000-0000A7950000}"/>
    <cellStyle name="Normal 5 2 2 2 4 2 2 4 3" xfId="38327" xr:uid="{00000000-0005-0000-0000-0000A8950000}"/>
    <cellStyle name="Normal 5 2 2 2 4 2 2 4 3 2" xfId="38328" xr:uid="{00000000-0005-0000-0000-0000A9950000}"/>
    <cellStyle name="Normal 5 2 2 2 4 2 2 4 4" xfId="38329" xr:uid="{00000000-0005-0000-0000-0000AA950000}"/>
    <cellStyle name="Normal 5 2 2 2 4 2 2 5" xfId="38330" xr:uid="{00000000-0005-0000-0000-0000AB950000}"/>
    <cellStyle name="Normal 5 2 2 2 4 2 2 5 2" xfId="38331" xr:uid="{00000000-0005-0000-0000-0000AC950000}"/>
    <cellStyle name="Normal 5 2 2 2 4 2 2 5 2 2" xfId="38332" xr:uid="{00000000-0005-0000-0000-0000AD950000}"/>
    <cellStyle name="Normal 5 2 2 2 4 2 2 5 3" xfId="38333" xr:uid="{00000000-0005-0000-0000-0000AE950000}"/>
    <cellStyle name="Normal 5 2 2 2 4 2 2 6" xfId="38334" xr:uid="{00000000-0005-0000-0000-0000AF950000}"/>
    <cellStyle name="Normal 5 2 2 2 4 2 2 6 2" xfId="38335" xr:uid="{00000000-0005-0000-0000-0000B0950000}"/>
    <cellStyle name="Normal 5 2 2 2 4 2 2 7" xfId="38336" xr:uid="{00000000-0005-0000-0000-0000B1950000}"/>
    <cellStyle name="Normal 5 2 2 2 4 2 2 7 2" xfId="38337" xr:uid="{00000000-0005-0000-0000-0000B2950000}"/>
    <cellStyle name="Normal 5 2 2 2 4 2 2 8" xfId="38338" xr:uid="{00000000-0005-0000-0000-0000B3950000}"/>
    <cellStyle name="Normal 5 2 2 2 4 2 3" xfId="38339" xr:uid="{00000000-0005-0000-0000-0000B4950000}"/>
    <cellStyle name="Normal 5 2 2 2 4 2 3 2" xfId="38340" xr:uid="{00000000-0005-0000-0000-0000B5950000}"/>
    <cellStyle name="Normal 5 2 2 2 4 2 3 2 2" xfId="38341" xr:uid="{00000000-0005-0000-0000-0000B6950000}"/>
    <cellStyle name="Normal 5 2 2 2 4 2 3 2 2 2" xfId="38342" xr:uid="{00000000-0005-0000-0000-0000B7950000}"/>
    <cellStyle name="Normal 5 2 2 2 4 2 3 2 2 2 2" xfId="38343" xr:uid="{00000000-0005-0000-0000-0000B8950000}"/>
    <cellStyle name="Normal 5 2 2 2 4 2 3 2 2 3" xfId="38344" xr:uid="{00000000-0005-0000-0000-0000B9950000}"/>
    <cellStyle name="Normal 5 2 2 2 4 2 3 2 3" xfId="38345" xr:uid="{00000000-0005-0000-0000-0000BA950000}"/>
    <cellStyle name="Normal 5 2 2 2 4 2 3 2 3 2" xfId="38346" xr:uid="{00000000-0005-0000-0000-0000BB950000}"/>
    <cellStyle name="Normal 5 2 2 2 4 2 3 2 4" xfId="38347" xr:uid="{00000000-0005-0000-0000-0000BC950000}"/>
    <cellStyle name="Normal 5 2 2 2 4 2 3 3" xfId="38348" xr:uid="{00000000-0005-0000-0000-0000BD950000}"/>
    <cellStyle name="Normal 5 2 2 2 4 2 3 3 2" xfId="38349" xr:uid="{00000000-0005-0000-0000-0000BE950000}"/>
    <cellStyle name="Normal 5 2 2 2 4 2 3 3 2 2" xfId="38350" xr:uid="{00000000-0005-0000-0000-0000BF950000}"/>
    <cellStyle name="Normal 5 2 2 2 4 2 3 3 3" xfId="38351" xr:uid="{00000000-0005-0000-0000-0000C0950000}"/>
    <cellStyle name="Normal 5 2 2 2 4 2 3 4" xfId="38352" xr:uid="{00000000-0005-0000-0000-0000C1950000}"/>
    <cellStyle name="Normal 5 2 2 2 4 2 3 4 2" xfId="38353" xr:uid="{00000000-0005-0000-0000-0000C2950000}"/>
    <cellStyle name="Normal 5 2 2 2 4 2 3 5" xfId="38354" xr:uid="{00000000-0005-0000-0000-0000C3950000}"/>
    <cellStyle name="Normal 5 2 2 2 4 2 4" xfId="38355" xr:uid="{00000000-0005-0000-0000-0000C4950000}"/>
    <cellStyle name="Normal 5 2 2 2 4 2 4 2" xfId="38356" xr:uid="{00000000-0005-0000-0000-0000C5950000}"/>
    <cellStyle name="Normal 5 2 2 2 4 2 4 2 2" xfId="38357" xr:uid="{00000000-0005-0000-0000-0000C6950000}"/>
    <cellStyle name="Normal 5 2 2 2 4 2 4 2 2 2" xfId="38358" xr:uid="{00000000-0005-0000-0000-0000C7950000}"/>
    <cellStyle name="Normal 5 2 2 2 4 2 4 2 3" xfId="38359" xr:uid="{00000000-0005-0000-0000-0000C8950000}"/>
    <cellStyle name="Normal 5 2 2 2 4 2 4 3" xfId="38360" xr:uid="{00000000-0005-0000-0000-0000C9950000}"/>
    <cellStyle name="Normal 5 2 2 2 4 2 4 3 2" xfId="38361" xr:uid="{00000000-0005-0000-0000-0000CA950000}"/>
    <cellStyle name="Normal 5 2 2 2 4 2 4 4" xfId="38362" xr:uid="{00000000-0005-0000-0000-0000CB950000}"/>
    <cellStyle name="Normal 5 2 2 2 4 2 5" xfId="38363" xr:uid="{00000000-0005-0000-0000-0000CC950000}"/>
    <cellStyle name="Normal 5 2 2 2 4 2 5 2" xfId="38364" xr:uid="{00000000-0005-0000-0000-0000CD950000}"/>
    <cellStyle name="Normal 5 2 2 2 4 2 5 2 2" xfId="38365" xr:uid="{00000000-0005-0000-0000-0000CE950000}"/>
    <cellStyle name="Normal 5 2 2 2 4 2 5 2 2 2" xfId="38366" xr:uid="{00000000-0005-0000-0000-0000CF950000}"/>
    <cellStyle name="Normal 5 2 2 2 4 2 5 2 3" xfId="38367" xr:uid="{00000000-0005-0000-0000-0000D0950000}"/>
    <cellStyle name="Normal 5 2 2 2 4 2 5 3" xfId="38368" xr:uid="{00000000-0005-0000-0000-0000D1950000}"/>
    <cellStyle name="Normal 5 2 2 2 4 2 5 3 2" xfId="38369" xr:uid="{00000000-0005-0000-0000-0000D2950000}"/>
    <cellStyle name="Normal 5 2 2 2 4 2 5 4" xfId="38370" xr:uid="{00000000-0005-0000-0000-0000D3950000}"/>
    <cellStyle name="Normal 5 2 2 2 4 2 6" xfId="38371" xr:uid="{00000000-0005-0000-0000-0000D4950000}"/>
    <cellStyle name="Normal 5 2 2 2 4 2 6 2" xfId="38372" xr:uid="{00000000-0005-0000-0000-0000D5950000}"/>
    <cellStyle name="Normal 5 2 2 2 4 2 6 2 2" xfId="38373" xr:uid="{00000000-0005-0000-0000-0000D6950000}"/>
    <cellStyle name="Normal 5 2 2 2 4 2 6 3" xfId="38374" xr:uid="{00000000-0005-0000-0000-0000D7950000}"/>
    <cellStyle name="Normal 5 2 2 2 4 2 7" xfId="38375" xr:uid="{00000000-0005-0000-0000-0000D8950000}"/>
    <cellStyle name="Normal 5 2 2 2 4 2 7 2" xfId="38376" xr:uid="{00000000-0005-0000-0000-0000D9950000}"/>
    <cellStyle name="Normal 5 2 2 2 4 2 8" xfId="38377" xr:uid="{00000000-0005-0000-0000-0000DA950000}"/>
    <cellStyle name="Normal 5 2 2 2 4 2 8 2" xfId="38378" xr:uid="{00000000-0005-0000-0000-0000DB950000}"/>
    <cellStyle name="Normal 5 2 2 2 4 2 9" xfId="38379" xr:uid="{00000000-0005-0000-0000-0000DC950000}"/>
    <cellStyle name="Normal 5 2 2 2 4 3" xfId="38380" xr:uid="{00000000-0005-0000-0000-0000DD950000}"/>
    <cellStyle name="Normal 5 2 2 2 4 3 2" xfId="38381" xr:uid="{00000000-0005-0000-0000-0000DE950000}"/>
    <cellStyle name="Normal 5 2 2 2 4 3 2 2" xfId="38382" xr:uid="{00000000-0005-0000-0000-0000DF950000}"/>
    <cellStyle name="Normal 5 2 2 2 4 3 2 2 2" xfId="38383" xr:uid="{00000000-0005-0000-0000-0000E0950000}"/>
    <cellStyle name="Normal 5 2 2 2 4 3 2 2 2 2" xfId="38384" xr:uid="{00000000-0005-0000-0000-0000E1950000}"/>
    <cellStyle name="Normal 5 2 2 2 4 3 2 2 2 2 2" xfId="38385" xr:uid="{00000000-0005-0000-0000-0000E2950000}"/>
    <cellStyle name="Normal 5 2 2 2 4 3 2 2 2 3" xfId="38386" xr:uid="{00000000-0005-0000-0000-0000E3950000}"/>
    <cellStyle name="Normal 5 2 2 2 4 3 2 2 3" xfId="38387" xr:uid="{00000000-0005-0000-0000-0000E4950000}"/>
    <cellStyle name="Normal 5 2 2 2 4 3 2 2 3 2" xfId="38388" xr:uid="{00000000-0005-0000-0000-0000E5950000}"/>
    <cellStyle name="Normal 5 2 2 2 4 3 2 2 4" xfId="38389" xr:uid="{00000000-0005-0000-0000-0000E6950000}"/>
    <cellStyle name="Normal 5 2 2 2 4 3 2 3" xfId="38390" xr:uid="{00000000-0005-0000-0000-0000E7950000}"/>
    <cellStyle name="Normal 5 2 2 2 4 3 2 3 2" xfId="38391" xr:uid="{00000000-0005-0000-0000-0000E8950000}"/>
    <cellStyle name="Normal 5 2 2 2 4 3 2 3 2 2" xfId="38392" xr:uid="{00000000-0005-0000-0000-0000E9950000}"/>
    <cellStyle name="Normal 5 2 2 2 4 3 2 3 3" xfId="38393" xr:uid="{00000000-0005-0000-0000-0000EA950000}"/>
    <cellStyle name="Normal 5 2 2 2 4 3 2 4" xfId="38394" xr:uid="{00000000-0005-0000-0000-0000EB950000}"/>
    <cellStyle name="Normal 5 2 2 2 4 3 2 4 2" xfId="38395" xr:uid="{00000000-0005-0000-0000-0000EC950000}"/>
    <cellStyle name="Normal 5 2 2 2 4 3 2 5" xfId="38396" xr:uid="{00000000-0005-0000-0000-0000ED950000}"/>
    <cellStyle name="Normal 5 2 2 2 4 3 3" xfId="38397" xr:uid="{00000000-0005-0000-0000-0000EE950000}"/>
    <cellStyle name="Normal 5 2 2 2 4 3 3 2" xfId="38398" xr:uid="{00000000-0005-0000-0000-0000EF950000}"/>
    <cellStyle name="Normal 5 2 2 2 4 3 3 2 2" xfId="38399" xr:uid="{00000000-0005-0000-0000-0000F0950000}"/>
    <cellStyle name="Normal 5 2 2 2 4 3 3 2 2 2" xfId="38400" xr:uid="{00000000-0005-0000-0000-0000F1950000}"/>
    <cellStyle name="Normal 5 2 2 2 4 3 3 2 3" xfId="38401" xr:uid="{00000000-0005-0000-0000-0000F2950000}"/>
    <cellStyle name="Normal 5 2 2 2 4 3 3 3" xfId="38402" xr:uid="{00000000-0005-0000-0000-0000F3950000}"/>
    <cellStyle name="Normal 5 2 2 2 4 3 3 3 2" xfId="38403" xr:uid="{00000000-0005-0000-0000-0000F4950000}"/>
    <cellStyle name="Normal 5 2 2 2 4 3 3 4" xfId="38404" xr:uid="{00000000-0005-0000-0000-0000F5950000}"/>
    <cellStyle name="Normal 5 2 2 2 4 3 4" xfId="38405" xr:uid="{00000000-0005-0000-0000-0000F6950000}"/>
    <cellStyle name="Normal 5 2 2 2 4 3 4 2" xfId="38406" xr:uid="{00000000-0005-0000-0000-0000F7950000}"/>
    <cellStyle name="Normal 5 2 2 2 4 3 4 2 2" xfId="38407" xr:uid="{00000000-0005-0000-0000-0000F8950000}"/>
    <cellStyle name="Normal 5 2 2 2 4 3 4 2 2 2" xfId="38408" xr:uid="{00000000-0005-0000-0000-0000F9950000}"/>
    <cellStyle name="Normal 5 2 2 2 4 3 4 2 3" xfId="38409" xr:uid="{00000000-0005-0000-0000-0000FA950000}"/>
    <cellStyle name="Normal 5 2 2 2 4 3 4 3" xfId="38410" xr:uid="{00000000-0005-0000-0000-0000FB950000}"/>
    <cellStyle name="Normal 5 2 2 2 4 3 4 3 2" xfId="38411" xr:uid="{00000000-0005-0000-0000-0000FC950000}"/>
    <cellStyle name="Normal 5 2 2 2 4 3 4 4" xfId="38412" xr:uid="{00000000-0005-0000-0000-0000FD950000}"/>
    <cellStyle name="Normal 5 2 2 2 4 3 5" xfId="38413" xr:uid="{00000000-0005-0000-0000-0000FE950000}"/>
    <cellStyle name="Normal 5 2 2 2 4 3 5 2" xfId="38414" xr:uid="{00000000-0005-0000-0000-0000FF950000}"/>
    <cellStyle name="Normal 5 2 2 2 4 3 5 2 2" xfId="38415" xr:uid="{00000000-0005-0000-0000-000000960000}"/>
    <cellStyle name="Normal 5 2 2 2 4 3 5 3" xfId="38416" xr:uid="{00000000-0005-0000-0000-000001960000}"/>
    <cellStyle name="Normal 5 2 2 2 4 3 6" xfId="38417" xr:uid="{00000000-0005-0000-0000-000002960000}"/>
    <cellStyle name="Normal 5 2 2 2 4 3 6 2" xfId="38418" xr:uid="{00000000-0005-0000-0000-000003960000}"/>
    <cellStyle name="Normal 5 2 2 2 4 3 7" xfId="38419" xr:uid="{00000000-0005-0000-0000-000004960000}"/>
    <cellStyle name="Normal 5 2 2 2 4 3 7 2" xfId="38420" xr:uid="{00000000-0005-0000-0000-000005960000}"/>
    <cellStyle name="Normal 5 2 2 2 4 3 8" xfId="38421" xr:uid="{00000000-0005-0000-0000-000006960000}"/>
    <cellStyle name="Normal 5 2 2 2 4 4" xfId="38422" xr:uid="{00000000-0005-0000-0000-000007960000}"/>
    <cellStyle name="Normal 5 2 2 2 4 4 2" xfId="38423" xr:uid="{00000000-0005-0000-0000-000008960000}"/>
    <cellStyle name="Normal 5 2 2 2 4 4 2 2" xfId="38424" xr:uid="{00000000-0005-0000-0000-000009960000}"/>
    <cellStyle name="Normal 5 2 2 2 4 4 2 2 2" xfId="38425" xr:uid="{00000000-0005-0000-0000-00000A960000}"/>
    <cellStyle name="Normal 5 2 2 2 4 4 2 2 2 2" xfId="38426" xr:uid="{00000000-0005-0000-0000-00000B960000}"/>
    <cellStyle name="Normal 5 2 2 2 4 4 2 2 3" xfId="38427" xr:uid="{00000000-0005-0000-0000-00000C960000}"/>
    <cellStyle name="Normal 5 2 2 2 4 4 2 3" xfId="38428" xr:uid="{00000000-0005-0000-0000-00000D960000}"/>
    <cellStyle name="Normal 5 2 2 2 4 4 2 3 2" xfId="38429" xr:uid="{00000000-0005-0000-0000-00000E960000}"/>
    <cellStyle name="Normal 5 2 2 2 4 4 2 4" xfId="38430" xr:uid="{00000000-0005-0000-0000-00000F960000}"/>
    <cellStyle name="Normal 5 2 2 2 4 4 3" xfId="38431" xr:uid="{00000000-0005-0000-0000-000010960000}"/>
    <cellStyle name="Normal 5 2 2 2 4 4 3 2" xfId="38432" xr:uid="{00000000-0005-0000-0000-000011960000}"/>
    <cellStyle name="Normal 5 2 2 2 4 4 3 2 2" xfId="38433" xr:uid="{00000000-0005-0000-0000-000012960000}"/>
    <cellStyle name="Normal 5 2 2 2 4 4 3 3" xfId="38434" xr:uid="{00000000-0005-0000-0000-000013960000}"/>
    <cellStyle name="Normal 5 2 2 2 4 4 4" xfId="38435" xr:uid="{00000000-0005-0000-0000-000014960000}"/>
    <cellStyle name="Normal 5 2 2 2 4 4 4 2" xfId="38436" xr:uid="{00000000-0005-0000-0000-000015960000}"/>
    <cellStyle name="Normal 5 2 2 2 4 4 5" xfId="38437" xr:uid="{00000000-0005-0000-0000-000016960000}"/>
    <cellStyle name="Normal 5 2 2 2 4 5" xfId="38438" xr:uid="{00000000-0005-0000-0000-000017960000}"/>
    <cellStyle name="Normal 5 2 2 2 4 5 2" xfId="38439" xr:uid="{00000000-0005-0000-0000-000018960000}"/>
    <cellStyle name="Normal 5 2 2 2 4 5 2 2" xfId="38440" xr:uid="{00000000-0005-0000-0000-000019960000}"/>
    <cellStyle name="Normal 5 2 2 2 4 5 2 2 2" xfId="38441" xr:uid="{00000000-0005-0000-0000-00001A960000}"/>
    <cellStyle name="Normal 5 2 2 2 4 5 2 3" xfId="38442" xr:uid="{00000000-0005-0000-0000-00001B960000}"/>
    <cellStyle name="Normal 5 2 2 2 4 5 3" xfId="38443" xr:uid="{00000000-0005-0000-0000-00001C960000}"/>
    <cellStyle name="Normal 5 2 2 2 4 5 3 2" xfId="38444" xr:uid="{00000000-0005-0000-0000-00001D960000}"/>
    <cellStyle name="Normal 5 2 2 2 4 5 4" xfId="38445" xr:uid="{00000000-0005-0000-0000-00001E960000}"/>
    <cellStyle name="Normal 5 2 2 2 4 6" xfId="38446" xr:uid="{00000000-0005-0000-0000-00001F960000}"/>
    <cellStyle name="Normal 5 2 2 2 4 6 2" xfId="38447" xr:uid="{00000000-0005-0000-0000-000020960000}"/>
    <cellStyle name="Normal 5 2 2 2 4 6 2 2" xfId="38448" xr:uid="{00000000-0005-0000-0000-000021960000}"/>
    <cellStyle name="Normal 5 2 2 2 4 6 2 2 2" xfId="38449" xr:uid="{00000000-0005-0000-0000-000022960000}"/>
    <cellStyle name="Normal 5 2 2 2 4 6 2 3" xfId="38450" xr:uid="{00000000-0005-0000-0000-000023960000}"/>
    <cellStyle name="Normal 5 2 2 2 4 6 3" xfId="38451" xr:uid="{00000000-0005-0000-0000-000024960000}"/>
    <cellStyle name="Normal 5 2 2 2 4 6 3 2" xfId="38452" xr:uid="{00000000-0005-0000-0000-000025960000}"/>
    <cellStyle name="Normal 5 2 2 2 4 6 4" xfId="38453" xr:uid="{00000000-0005-0000-0000-000026960000}"/>
    <cellStyle name="Normal 5 2 2 2 4 7" xfId="38454" xr:uid="{00000000-0005-0000-0000-000027960000}"/>
    <cellStyle name="Normal 5 2 2 2 4 7 2" xfId="38455" xr:uid="{00000000-0005-0000-0000-000028960000}"/>
    <cellStyle name="Normal 5 2 2 2 4 7 2 2" xfId="38456" xr:uid="{00000000-0005-0000-0000-000029960000}"/>
    <cellStyle name="Normal 5 2 2 2 4 7 3" xfId="38457" xr:uid="{00000000-0005-0000-0000-00002A960000}"/>
    <cellStyle name="Normal 5 2 2 2 4 8" xfId="38458" xr:uid="{00000000-0005-0000-0000-00002B960000}"/>
    <cellStyle name="Normal 5 2 2 2 4 8 2" xfId="38459" xr:uid="{00000000-0005-0000-0000-00002C960000}"/>
    <cellStyle name="Normal 5 2 2 2 4 9" xfId="38460" xr:uid="{00000000-0005-0000-0000-00002D960000}"/>
    <cellStyle name="Normal 5 2 2 2 4 9 2" xfId="38461" xr:uid="{00000000-0005-0000-0000-00002E960000}"/>
    <cellStyle name="Normal 5 2 2 2 5" xfId="38462" xr:uid="{00000000-0005-0000-0000-00002F960000}"/>
    <cellStyle name="Normal 5 2 2 2 5 10" xfId="38463" xr:uid="{00000000-0005-0000-0000-000030960000}"/>
    <cellStyle name="Normal 5 2 2 2 5 11" xfId="38464" xr:uid="{00000000-0005-0000-0000-000031960000}"/>
    <cellStyle name="Normal 5 2 2 2 5 2" xfId="38465" xr:uid="{00000000-0005-0000-0000-000032960000}"/>
    <cellStyle name="Normal 5 2 2 2 5 2 2" xfId="38466" xr:uid="{00000000-0005-0000-0000-000033960000}"/>
    <cellStyle name="Normal 5 2 2 2 5 2 2 2" xfId="38467" xr:uid="{00000000-0005-0000-0000-000034960000}"/>
    <cellStyle name="Normal 5 2 2 2 5 2 2 2 2" xfId="38468" xr:uid="{00000000-0005-0000-0000-000035960000}"/>
    <cellStyle name="Normal 5 2 2 2 5 2 2 2 2 2" xfId="38469" xr:uid="{00000000-0005-0000-0000-000036960000}"/>
    <cellStyle name="Normal 5 2 2 2 5 2 2 2 2 2 2" xfId="38470" xr:uid="{00000000-0005-0000-0000-000037960000}"/>
    <cellStyle name="Normal 5 2 2 2 5 2 2 2 2 3" xfId="38471" xr:uid="{00000000-0005-0000-0000-000038960000}"/>
    <cellStyle name="Normal 5 2 2 2 5 2 2 2 2 3 2" xfId="38472" xr:uid="{00000000-0005-0000-0000-000039960000}"/>
    <cellStyle name="Normal 5 2 2 2 5 2 2 2 2 3 2 2" xfId="38473" xr:uid="{00000000-0005-0000-0000-00003A960000}"/>
    <cellStyle name="Normal 5 2 2 2 5 2 2 2 2 3 3" xfId="38474" xr:uid="{00000000-0005-0000-0000-00003B960000}"/>
    <cellStyle name="Normal 5 2 2 2 5 2 2 2 2 4" xfId="38475" xr:uid="{00000000-0005-0000-0000-00003C960000}"/>
    <cellStyle name="Normal 5 2 2 2 5 2 2 2 3" xfId="38476" xr:uid="{00000000-0005-0000-0000-00003D960000}"/>
    <cellStyle name="Normal 5 2 2 2 5 2 2 2 3 2" xfId="38477" xr:uid="{00000000-0005-0000-0000-00003E960000}"/>
    <cellStyle name="Normal 5 2 2 2 5 2 2 2 4" xfId="38478" xr:uid="{00000000-0005-0000-0000-00003F960000}"/>
    <cellStyle name="Normal 5 2 2 2 5 2 2 2 4 2" xfId="38479" xr:uid="{00000000-0005-0000-0000-000040960000}"/>
    <cellStyle name="Normal 5 2 2 2 5 2 2 2 4 2 2" xfId="38480" xr:uid="{00000000-0005-0000-0000-000041960000}"/>
    <cellStyle name="Normal 5 2 2 2 5 2 2 2 4 3" xfId="38481" xr:uid="{00000000-0005-0000-0000-000042960000}"/>
    <cellStyle name="Normal 5 2 2 2 5 2 2 2 5" xfId="38482" xr:uid="{00000000-0005-0000-0000-000043960000}"/>
    <cellStyle name="Normal 5 2 2 2 5 2 2 3" xfId="38483" xr:uid="{00000000-0005-0000-0000-000044960000}"/>
    <cellStyle name="Normal 5 2 2 2 5 2 2 3 2" xfId="38484" xr:uid="{00000000-0005-0000-0000-000045960000}"/>
    <cellStyle name="Normal 5 2 2 2 5 2 2 3 2 2" xfId="38485" xr:uid="{00000000-0005-0000-0000-000046960000}"/>
    <cellStyle name="Normal 5 2 2 2 5 2 2 3 3" xfId="38486" xr:uid="{00000000-0005-0000-0000-000047960000}"/>
    <cellStyle name="Normal 5 2 2 2 5 2 2 3 3 2" xfId="38487" xr:uid="{00000000-0005-0000-0000-000048960000}"/>
    <cellStyle name="Normal 5 2 2 2 5 2 2 3 3 2 2" xfId="38488" xr:uid="{00000000-0005-0000-0000-000049960000}"/>
    <cellStyle name="Normal 5 2 2 2 5 2 2 3 3 3" xfId="38489" xr:uid="{00000000-0005-0000-0000-00004A960000}"/>
    <cellStyle name="Normal 5 2 2 2 5 2 2 3 4" xfId="38490" xr:uid="{00000000-0005-0000-0000-00004B960000}"/>
    <cellStyle name="Normal 5 2 2 2 5 2 2 4" xfId="38491" xr:uid="{00000000-0005-0000-0000-00004C960000}"/>
    <cellStyle name="Normal 5 2 2 2 5 2 2 4 2" xfId="38492" xr:uid="{00000000-0005-0000-0000-00004D960000}"/>
    <cellStyle name="Normal 5 2 2 2 5 2 2 4 2 2" xfId="38493" xr:uid="{00000000-0005-0000-0000-00004E960000}"/>
    <cellStyle name="Normal 5 2 2 2 5 2 2 4 3" xfId="38494" xr:uid="{00000000-0005-0000-0000-00004F960000}"/>
    <cellStyle name="Normal 5 2 2 2 5 2 2 4 3 2" xfId="38495" xr:uid="{00000000-0005-0000-0000-000050960000}"/>
    <cellStyle name="Normal 5 2 2 2 5 2 2 4 3 2 2" xfId="38496" xr:uid="{00000000-0005-0000-0000-000051960000}"/>
    <cellStyle name="Normal 5 2 2 2 5 2 2 4 3 3" xfId="38497" xr:uid="{00000000-0005-0000-0000-000052960000}"/>
    <cellStyle name="Normal 5 2 2 2 5 2 2 4 4" xfId="38498" xr:uid="{00000000-0005-0000-0000-000053960000}"/>
    <cellStyle name="Normal 5 2 2 2 5 2 2 5" xfId="38499" xr:uid="{00000000-0005-0000-0000-000054960000}"/>
    <cellStyle name="Normal 5 2 2 2 5 2 2 5 2" xfId="38500" xr:uid="{00000000-0005-0000-0000-000055960000}"/>
    <cellStyle name="Normal 5 2 2 2 5 2 2 6" xfId="38501" xr:uid="{00000000-0005-0000-0000-000056960000}"/>
    <cellStyle name="Normal 5 2 2 2 5 2 2 6 2" xfId="38502" xr:uid="{00000000-0005-0000-0000-000057960000}"/>
    <cellStyle name="Normal 5 2 2 2 5 2 2 6 2 2" xfId="38503" xr:uid="{00000000-0005-0000-0000-000058960000}"/>
    <cellStyle name="Normal 5 2 2 2 5 2 2 6 3" xfId="38504" xr:uid="{00000000-0005-0000-0000-000059960000}"/>
    <cellStyle name="Normal 5 2 2 2 5 2 2 7" xfId="38505" xr:uid="{00000000-0005-0000-0000-00005A960000}"/>
    <cellStyle name="Normal 5 2 2 2 5 2 2 7 2" xfId="38506" xr:uid="{00000000-0005-0000-0000-00005B960000}"/>
    <cellStyle name="Normal 5 2 2 2 5 2 2 8" xfId="38507" xr:uid="{00000000-0005-0000-0000-00005C960000}"/>
    <cellStyle name="Normal 5 2 2 2 5 2 3" xfId="38508" xr:uid="{00000000-0005-0000-0000-00005D960000}"/>
    <cellStyle name="Normal 5 2 2 2 5 2 3 2" xfId="38509" xr:uid="{00000000-0005-0000-0000-00005E960000}"/>
    <cellStyle name="Normal 5 2 2 2 5 2 3 2 2" xfId="38510" xr:uid="{00000000-0005-0000-0000-00005F960000}"/>
    <cellStyle name="Normal 5 2 2 2 5 2 3 2 2 2" xfId="38511" xr:uid="{00000000-0005-0000-0000-000060960000}"/>
    <cellStyle name="Normal 5 2 2 2 5 2 3 2 3" xfId="38512" xr:uid="{00000000-0005-0000-0000-000061960000}"/>
    <cellStyle name="Normal 5 2 2 2 5 2 3 2 3 2" xfId="38513" xr:uid="{00000000-0005-0000-0000-000062960000}"/>
    <cellStyle name="Normal 5 2 2 2 5 2 3 2 3 2 2" xfId="38514" xr:uid="{00000000-0005-0000-0000-000063960000}"/>
    <cellStyle name="Normal 5 2 2 2 5 2 3 2 3 3" xfId="38515" xr:uid="{00000000-0005-0000-0000-000064960000}"/>
    <cellStyle name="Normal 5 2 2 2 5 2 3 2 4" xfId="38516" xr:uid="{00000000-0005-0000-0000-000065960000}"/>
    <cellStyle name="Normal 5 2 2 2 5 2 3 3" xfId="38517" xr:uid="{00000000-0005-0000-0000-000066960000}"/>
    <cellStyle name="Normal 5 2 2 2 5 2 3 3 2" xfId="38518" xr:uid="{00000000-0005-0000-0000-000067960000}"/>
    <cellStyle name="Normal 5 2 2 2 5 2 3 4" xfId="38519" xr:uid="{00000000-0005-0000-0000-000068960000}"/>
    <cellStyle name="Normal 5 2 2 2 5 2 3 4 2" xfId="38520" xr:uid="{00000000-0005-0000-0000-000069960000}"/>
    <cellStyle name="Normal 5 2 2 2 5 2 3 4 2 2" xfId="38521" xr:uid="{00000000-0005-0000-0000-00006A960000}"/>
    <cellStyle name="Normal 5 2 2 2 5 2 3 4 3" xfId="38522" xr:uid="{00000000-0005-0000-0000-00006B960000}"/>
    <cellStyle name="Normal 5 2 2 2 5 2 3 5" xfId="38523" xr:uid="{00000000-0005-0000-0000-00006C960000}"/>
    <cellStyle name="Normal 5 2 2 2 5 2 4" xfId="38524" xr:uid="{00000000-0005-0000-0000-00006D960000}"/>
    <cellStyle name="Normal 5 2 2 2 5 2 4 2" xfId="38525" xr:uid="{00000000-0005-0000-0000-00006E960000}"/>
    <cellStyle name="Normal 5 2 2 2 5 2 4 2 2" xfId="38526" xr:uid="{00000000-0005-0000-0000-00006F960000}"/>
    <cellStyle name="Normal 5 2 2 2 5 2 4 3" xfId="38527" xr:uid="{00000000-0005-0000-0000-000070960000}"/>
    <cellStyle name="Normal 5 2 2 2 5 2 4 3 2" xfId="38528" xr:uid="{00000000-0005-0000-0000-000071960000}"/>
    <cellStyle name="Normal 5 2 2 2 5 2 4 3 2 2" xfId="38529" xr:uid="{00000000-0005-0000-0000-000072960000}"/>
    <cellStyle name="Normal 5 2 2 2 5 2 4 3 3" xfId="38530" xr:uid="{00000000-0005-0000-0000-000073960000}"/>
    <cellStyle name="Normal 5 2 2 2 5 2 4 4" xfId="38531" xr:uid="{00000000-0005-0000-0000-000074960000}"/>
    <cellStyle name="Normal 5 2 2 2 5 2 5" xfId="38532" xr:uid="{00000000-0005-0000-0000-000075960000}"/>
    <cellStyle name="Normal 5 2 2 2 5 2 5 2" xfId="38533" xr:uid="{00000000-0005-0000-0000-000076960000}"/>
    <cellStyle name="Normal 5 2 2 2 5 2 5 2 2" xfId="38534" xr:uid="{00000000-0005-0000-0000-000077960000}"/>
    <cellStyle name="Normal 5 2 2 2 5 2 5 3" xfId="38535" xr:uid="{00000000-0005-0000-0000-000078960000}"/>
    <cellStyle name="Normal 5 2 2 2 5 2 5 3 2" xfId="38536" xr:uid="{00000000-0005-0000-0000-000079960000}"/>
    <cellStyle name="Normal 5 2 2 2 5 2 5 3 2 2" xfId="38537" xr:uid="{00000000-0005-0000-0000-00007A960000}"/>
    <cellStyle name="Normal 5 2 2 2 5 2 5 3 3" xfId="38538" xr:uid="{00000000-0005-0000-0000-00007B960000}"/>
    <cellStyle name="Normal 5 2 2 2 5 2 5 4" xfId="38539" xr:uid="{00000000-0005-0000-0000-00007C960000}"/>
    <cellStyle name="Normal 5 2 2 2 5 2 6" xfId="38540" xr:uid="{00000000-0005-0000-0000-00007D960000}"/>
    <cellStyle name="Normal 5 2 2 2 5 2 6 2" xfId="38541" xr:uid="{00000000-0005-0000-0000-00007E960000}"/>
    <cellStyle name="Normal 5 2 2 2 5 2 7" xfId="38542" xr:uid="{00000000-0005-0000-0000-00007F960000}"/>
    <cellStyle name="Normal 5 2 2 2 5 2 7 2" xfId="38543" xr:uid="{00000000-0005-0000-0000-000080960000}"/>
    <cellStyle name="Normal 5 2 2 2 5 2 7 2 2" xfId="38544" xr:uid="{00000000-0005-0000-0000-000081960000}"/>
    <cellStyle name="Normal 5 2 2 2 5 2 7 3" xfId="38545" xr:uid="{00000000-0005-0000-0000-000082960000}"/>
    <cellStyle name="Normal 5 2 2 2 5 2 8" xfId="38546" xr:uid="{00000000-0005-0000-0000-000083960000}"/>
    <cellStyle name="Normal 5 2 2 2 5 2 8 2" xfId="38547" xr:uid="{00000000-0005-0000-0000-000084960000}"/>
    <cellStyle name="Normal 5 2 2 2 5 2 9" xfId="38548" xr:uid="{00000000-0005-0000-0000-000085960000}"/>
    <cellStyle name="Normal 5 2 2 2 5 3" xfId="38549" xr:uid="{00000000-0005-0000-0000-000086960000}"/>
    <cellStyle name="Normal 5 2 2 2 5 3 2" xfId="38550" xr:uid="{00000000-0005-0000-0000-000087960000}"/>
    <cellStyle name="Normal 5 2 2 2 5 3 2 2" xfId="38551" xr:uid="{00000000-0005-0000-0000-000088960000}"/>
    <cellStyle name="Normal 5 2 2 2 5 3 2 2 2" xfId="38552" xr:uid="{00000000-0005-0000-0000-000089960000}"/>
    <cellStyle name="Normal 5 2 2 2 5 3 2 2 2 2" xfId="38553" xr:uid="{00000000-0005-0000-0000-00008A960000}"/>
    <cellStyle name="Normal 5 2 2 2 5 3 2 2 3" xfId="38554" xr:uid="{00000000-0005-0000-0000-00008B960000}"/>
    <cellStyle name="Normal 5 2 2 2 5 3 2 2 3 2" xfId="38555" xr:uid="{00000000-0005-0000-0000-00008C960000}"/>
    <cellStyle name="Normal 5 2 2 2 5 3 2 2 3 2 2" xfId="38556" xr:uid="{00000000-0005-0000-0000-00008D960000}"/>
    <cellStyle name="Normal 5 2 2 2 5 3 2 2 3 3" xfId="38557" xr:uid="{00000000-0005-0000-0000-00008E960000}"/>
    <cellStyle name="Normal 5 2 2 2 5 3 2 2 4" xfId="38558" xr:uid="{00000000-0005-0000-0000-00008F960000}"/>
    <cellStyle name="Normal 5 2 2 2 5 3 2 3" xfId="38559" xr:uid="{00000000-0005-0000-0000-000090960000}"/>
    <cellStyle name="Normal 5 2 2 2 5 3 2 3 2" xfId="38560" xr:uid="{00000000-0005-0000-0000-000091960000}"/>
    <cellStyle name="Normal 5 2 2 2 5 3 2 4" xfId="38561" xr:uid="{00000000-0005-0000-0000-000092960000}"/>
    <cellStyle name="Normal 5 2 2 2 5 3 2 4 2" xfId="38562" xr:uid="{00000000-0005-0000-0000-000093960000}"/>
    <cellStyle name="Normal 5 2 2 2 5 3 2 4 2 2" xfId="38563" xr:uid="{00000000-0005-0000-0000-000094960000}"/>
    <cellStyle name="Normal 5 2 2 2 5 3 2 4 3" xfId="38564" xr:uid="{00000000-0005-0000-0000-000095960000}"/>
    <cellStyle name="Normal 5 2 2 2 5 3 2 5" xfId="38565" xr:uid="{00000000-0005-0000-0000-000096960000}"/>
    <cellStyle name="Normal 5 2 2 2 5 3 3" xfId="38566" xr:uid="{00000000-0005-0000-0000-000097960000}"/>
    <cellStyle name="Normal 5 2 2 2 5 3 3 2" xfId="38567" xr:uid="{00000000-0005-0000-0000-000098960000}"/>
    <cellStyle name="Normal 5 2 2 2 5 3 3 2 2" xfId="38568" xr:uid="{00000000-0005-0000-0000-000099960000}"/>
    <cellStyle name="Normal 5 2 2 2 5 3 3 3" xfId="38569" xr:uid="{00000000-0005-0000-0000-00009A960000}"/>
    <cellStyle name="Normal 5 2 2 2 5 3 3 3 2" xfId="38570" xr:uid="{00000000-0005-0000-0000-00009B960000}"/>
    <cellStyle name="Normal 5 2 2 2 5 3 3 3 2 2" xfId="38571" xr:uid="{00000000-0005-0000-0000-00009C960000}"/>
    <cellStyle name="Normal 5 2 2 2 5 3 3 3 3" xfId="38572" xr:uid="{00000000-0005-0000-0000-00009D960000}"/>
    <cellStyle name="Normal 5 2 2 2 5 3 3 4" xfId="38573" xr:uid="{00000000-0005-0000-0000-00009E960000}"/>
    <cellStyle name="Normal 5 2 2 2 5 3 4" xfId="38574" xr:uid="{00000000-0005-0000-0000-00009F960000}"/>
    <cellStyle name="Normal 5 2 2 2 5 3 4 2" xfId="38575" xr:uid="{00000000-0005-0000-0000-0000A0960000}"/>
    <cellStyle name="Normal 5 2 2 2 5 3 4 2 2" xfId="38576" xr:uid="{00000000-0005-0000-0000-0000A1960000}"/>
    <cellStyle name="Normal 5 2 2 2 5 3 4 3" xfId="38577" xr:uid="{00000000-0005-0000-0000-0000A2960000}"/>
    <cellStyle name="Normal 5 2 2 2 5 3 4 3 2" xfId="38578" xr:uid="{00000000-0005-0000-0000-0000A3960000}"/>
    <cellStyle name="Normal 5 2 2 2 5 3 4 3 2 2" xfId="38579" xr:uid="{00000000-0005-0000-0000-0000A4960000}"/>
    <cellStyle name="Normal 5 2 2 2 5 3 4 3 3" xfId="38580" xr:uid="{00000000-0005-0000-0000-0000A5960000}"/>
    <cellStyle name="Normal 5 2 2 2 5 3 4 4" xfId="38581" xr:uid="{00000000-0005-0000-0000-0000A6960000}"/>
    <cellStyle name="Normal 5 2 2 2 5 3 5" xfId="38582" xr:uid="{00000000-0005-0000-0000-0000A7960000}"/>
    <cellStyle name="Normal 5 2 2 2 5 3 5 2" xfId="38583" xr:uid="{00000000-0005-0000-0000-0000A8960000}"/>
    <cellStyle name="Normal 5 2 2 2 5 3 6" xfId="38584" xr:uid="{00000000-0005-0000-0000-0000A9960000}"/>
    <cellStyle name="Normal 5 2 2 2 5 3 6 2" xfId="38585" xr:uid="{00000000-0005-0000-0000-0000AA960000}"/>
    <cellStyle name="Normal 5 2 2 2 5 3 6 2 2" xfId="38586" xr:uid="{00000000-0005-0000-0000-0000AB960000}"/>
    <cellStyle name="Normal 5 2 2 2 5 3 6 3" xfId="38587" xr:uid="{00000000-0005-0000-0000-0000AC960000}"/>
    <cellStyle name="Normal 5 2 2 2 5 3 7" xfId="38588" xr:uid="{00000000-0005-0000-0000-0000AD960000}"/>
    <cellStyle name="Normal 5 2 2 2 5 3 7 2" xfId="38589" xr:uid="{00000000-0005-0000-0000-0000AE960000}"/>
    <cellStyle name="Normal 5 2 2 2 5 3 8" xfId="38590" xr:uid="{00000000-0005-0000-0000-0000AF960000}"/>
    <cellStyle name="Normal 5 2 2 2 5 4" xfId="38591" xr:uid="{00000000-0005-0000-0000-0000B0960000}"/>
    <cellStyle name="Normal 5 2 2 2 5 4 2" xfId="38592" xr:uid="{00000000-0005-0000-0000-0000B1960000}"/>
    <cellStyle name="Normal 5 2 2 2 5 4 2 2" xfId="38593" xr:uid="{00000000-0005-0000-0000-0000B2960000}"/>
    <cellStyle name="Normal 5 2 2 2 5 4 2 2 2" xfId="38594" xr:uid="{00000000-0005-0000-0000-0000B3960000}"/>
    <cellStyle name="Normal 5 2 2 2 5 4 2 3" xfId="38595" xr:uid="{00000000-0005-0000-0000-0000B4960000}"/>
    <cellStyle name="Normal 5 2 2 2 5 4 2 3 2" xfId="38596" xr:uid="{00000000-0005-0000-0000-0000B5960000}"/>
    <cellStyle name="Normal 5 2 2 2 5 4 2 3 2 2" xfId="38597" xr:uid="{00000000-0005-0000-0000-0000B6960000}"/>
    <cellStyle name="Normal 5 2 2 2 5 4 2 3 3" xfId="38598" xr:uid="{00000000-0005-0000-0000-0000B7960000}"/>
    <cellStyle name="Normal 5 2 2 2 5 4 2 4" xfId="38599" xr:uid="{00000000-0005-0000-0000-0000B8960000}"/>
    <cellStyle name="Normal 5 2 2 2 5 4 3" xfId="38600" xr:uid="{00000000-0005-0000-0000-0000B9960000}"/>
    <cellStyle name="Normal 5 2 2 2 5 4 3 2" xfId="38601" xr:uid="{00000000-0005-0000-0000-0000BA960000}"/>
    <cellStyle name="Normal 5 2 2 2 5 4 4" xfId="38602" xr:uid="{00000000-0005-0000-0000-0000BB960000}"/>
    <cellStyle name="Normal 5 2 2 2 5 4 4 2" xfId="38603" xr:uid="{00000000-0005-0000-0000-0000BC960000}"/>
    <cellStyle name="Normal 5 2 2 2 5 4 4 2 2" xfId="38604" xr:uid="{00000000-0005-0000-0000-0000BD960000}"/>
    <cellStyle name="Normal 5 2 2 2 5 4 4 3" xfId="38605" xr:uid="{00000000-0005-0000-0000-0000BE960000}"/>
    <cellStyle name="Normal 5 2 2 2 5 4 5" xfId="38606" xr:uid="{00000000-0005-0000-0000-0000BF960000}"/>
    <cellStyle name="Normal 5 2 2 2 5 5" xfId="38607" xr:uid="{00000000-0005-0000-0000-0000C0960000}"/>
    <cellStyle name="Normal 5 2 2 2 5 5 2" xfId="38608" xr:uid="{00000000-0005-0000-0000-0000C1960000}"/>
    <cellStyle name="Normal 5 2 2 2 5 5 2 2" xfId="38609" xr:uid="{00000000-0005-0000-0000-0000C2960000}"/>
    <cellStyle name="Normal 5 2 2 2 5 5 3" xfId="38610" xr:uid="{00000000-0005-0000-0000-0000C3960000}"/>
    <cellStyle name="Normal 5 2 2 2 5 5 3 2" xfId="38611" xr:uid="{00000000-0005-0000-0000-0000C4960000}"/>
    <cellStyle name="Normal 5 2 2 2 5 5 3 2 2" xfId="38612" xr:uid="{00000000-0005-0000-0000-0000C5960000}"/>
    <cellStyle name="Normal 5 2 2 2 5 5 3 3" xfId="38613" xr:uid="{00000000-0005-0000-0000-0000C6960000}"/>
    <cellStyle name="Normal 5 2 2 2 5 5 4" xfId="38614" xr:uid="{00000000-0005-0000-0000-0000C7960000}"/>
    <cellStyle name="Normal 5 2 2 2 5 6" xfId="38615" xr:uid="{00000000-0005-0000-0000-0000C8960000}"/>
    <cellStyle name="Normal 5 2 2 2 5 6 2" xfId="38616" xr:uid="{00000000-0005-0000-0000-0000C9960000}"/>
    <cellStyle name="Normal 5 2 2 2 5 6 2 2" xfId="38617" xr:uid="{00000000-0005-0000-0000-0000CA960000}"/>
    <cellStyle name="Normal 5 2 2 2 5 6 3" xfId="38618" xr:uid="{00000000-0005-0000-0000-0000CB960000}"/>
    <cellStyle name="Normal 5 2 2 2 5 6 3 2" xfId="38619" xr:uid="{00000000-0005-0000-0000-0000CC960000}"/>
    <cellStyle name="Normal 5 2 2 2 5 6 3 2 2" xfId="38620" xr:uid="{00000000-0005-0000-0000-0000CD960000}"/>
    <cellStyle name="Normal 5 2 2 2 5 6 3 3" xfId="38621" xr:uid="{00000000-0005-0000-0000-0000CE960000}"/>
    <cellStyle name="Normal 5 2 2 2 5 6 4" xfId="38622" xr:uid="{00000000-0005-0000-0000-0000CF960000}"/>
    <cellStyle name="Normal 5 2 2 2 5 7" xfId="38623" xr:uid="{00000000-0005-0000-0000-0000D0960000}"/>
    <cellStyle name="Normal 5 2 2 2 5 7 2" xfId="38624" xr:uid="{00000000-0005-0000-0000-0000D1960000}"/>
    <cellStyle name="Normal 5 2 2 2 5 8" xfId="38625" xr:uid="{00000000-0005-0000-0000-0000D2960000}"/>
    <cellStyle name="Normal 5 2 2 2 5 8 2" xfId="38626" xr:uid="{00000000-0005-0000-0000-0000D3960000}"/>
    <cellStyle name="Normal 5 2 2 2 5 8 2 2" xfId="38627" xr:uid="{00000000-0005-0000-0000-0000D4960000}"/>
    <cellStyle name="Normal 5 2 2 2 5 8 3" xfId="38628" xr:uid="{00000000-0005-0000-0000-0000D5960000}"/>
    <cellStyle name="Normal 5 2 2 2 5 9" xfId="38629" xr:uid="{00000000-0005-0000-0000-0000D6960000}"/>
    <cellStyle name="Normal 5 2 2 2 5 9 2" xfId="38630" xr:uid="{00000000-0005-0000-0000-0000D7960000}"/>
    <cellStyle name="Normal 5 2 2 2 6" xfId="38631" xr:uid="{00000000-0005-0000-0000-0000D8960000}"/>
    <cellStyle name="Normal 5 2 2 2 6 2" xfId="38632" xr:uid="{00000000-0005-0000-0000-0000D9960000}"/>
    <cellStyle name="Normal 5 2 2 2 6 2 2" xfId="38633" xr:uid="{00000000-0005-0000-0000-0000DA960000}"/>
    <cellStyle name="Normal 5 2 2 2 6 2 2 2" xfId="38634" xr:uid="{00000000-0005-0000-0000-0000DB960000}"/>
    <cellStyle name="Normal 5 2 2 2 6 2 2 2 2" xfId="38635" xr:uid="{00000000-0005-0000-0000-0000DC960000}"/>
    <cellStyle name="Normal 5 2 2 2 6 2 2 2 2 2" xfId="38636" xr:uid="{00000000-0005-0000-0000-0000DD960000}"/>
    <cellStyle name="Normal 5 2 2 2 6 2 2 2 3" xfId="38637" xr:uid="{00000000-0005-0000-0000-0000DE960000}"/>
    <cellStyle name="Normal 5 2 2 2 6 2 2 2 3 2" xfId="38638" xr:uid="{00000000-0005-0000-0000-0000DF960000}"/>
    <cellStyle name="Normal 5 2 2 2 6 2 2 2 3 2 2" xfId="38639" xr:uid="{00000000-0005-0000-0000-0000E0960000}"/>
    <cellStyle name="Normal 5 2 2 2 6 2 2 2 3 3" xfId="38640" xr:uid="{00000000-0005-0000-0000-0000E1960000}"/>
    <cellStyle name="Normal 5 2 2 2 6 2 2 2 4" xfId="38641" xr:uid="{00000000-0005-0000-0000-0000E2960000}"/>
    <cellStyle name="Normal 5 2 2 2 6 2 2 3" xfId="38642" xr:uid="{00000000-0005-0000-0000-0000E3960000}"/>
    <cellStyle name="Normal 5 2 2 2 6 2 2 3 2" xfId="38643" xr:uid="{00000000-0005-0000-0000-0000E4960000}"/>
    <cellStyle name="Normal 5 2 2 2 6 2 2 4" xfId="38644" xr:uid="{00000000-0005-0000-0000-0000E5960000}"/>
    <cellStyle name="Normal 5 2 2 2 6 2 2 4 2" xfId="38645" xr:uid="{00000000-0005-0000-0000-0000E6960000}"/>
    <cellStyle name="Normal 5 2 2 2 6 2 2 4 2 2" xfId="38646" xr:uid="{00000000-0005-0000-0000-0000E7960000}"/>
    <cellStyle name="Normal 5 2 2 2 6 2 2 4 3" xfId="38647" xr:uid="{00000000-0005-0000-0000-0000E8960000}"/>
    <cellStyle name="Normal 5 2 2 2 6 2 2 5" xfId="38648" xr:uid="{00000000-0005-0000-0000-0000E9960000}"/>
    <cellStyle name="Normal 5 2 2 2 6 2 3" xfId="38649" xr:uid="{00000000-0005-0000-0000-0000EA960000}"/>
    <cellStyle name="Normal 5 2 2 2 6 2 3 2" xfId="38650" xr:uid="{00000000-0005-0000-0000-0000EB960000}"/>
    <cellStyle name="Normal 5 2 2 2 6 2 3 2 2" xfId="38651" xr:uid="{00000000-0005-0000-0000-0000EC960000}"/>
    <cellStyle name="Normal 5 2 2 2 6 2 3 3" xfId="38652" xr:uid="{00000000-0005-0000-0000-0000ED960000}"/>
    <cellStyle name="Normal 5 2 2 2 6 2 3 3 2" xfId="38653" xr:uid="{00000000-0005-0000-0000-0000EE960000}"/>
    <cellStyle name="Normal 5 2 2 2 6 2 3 3 2 2" xfId="38654" xr:uid="{00000000-0005-0000-0000-0000EF960000}"/>
    <cellStyle name="Normal 5 2 2 2 6 2 3 3 3" xfId="38655" xr:uid="{00000000-0005-0000-0000-0000F0960000}"/>
    <cellStyle name="Normal 5 2 2 2 6 2 3 4" xfId="38656" xr:uid="{00000000-0005-0000-0000-0000F1960000}"/>
    <cellStyle name="Normal 5 2 2 2 6 2 4" xfId="38657" xr:uid="{00000000-0005-0000-0000-0000F2960000}"/>
    <cellStyle name="Normal 5 2 2 2 6 2 4 2" xfId="38658" xr:uid="{00000000-0005-0000-0000-0000F3960000}"/>
    <cellStyle name="Normal 5 2 2 2 6 2 4 2 2" xfId="38659" xr:uid="{00000000-0005-0000-0000-0000F4960000}"/>
    <cellStyle name="Normal 5 2 2 2 6 2 4 3" xfId="38660" xr:uid="{00000000-0005-0000-0000-0000F5960000}"/>
    <cellStyle name="Normal 5 2 2 2 6 2 4 3 2" xfId="38661" xr:uid="{00000000-0005-0000-0000-0000F6960000}"/>
    <cellStyle name="Normal 5 2 2 2 6 2 4 3 2 2" xfId="38662" xr:uid="{00000000-0005-0000-0000-0000F7960000}"/>
    <cellStyle name="Normal 5 2 2 2 6 2 4 3 3" xfId="38663" xr:uid="{00000000-0005-0000-0000-0000F8960000}"/>
    <cellStyle name="Normal 5 2 2 2 6 2 4 4" xfId="38664" xr:uid="{00000000-0005-0000-0000-0000F9960000}"/>
    <cellStyle name="Normal 5 2 2 2 6 2 5" xfId="38665" xr:uid="{00000000-0005-0000-0000-0000FA960000}"/>
    <cellStyle name="Normal 5 2 2 2 6 2 5 2" xfId="38666" xr:uid="{00000000-0005-0000-0000-0000FB960000}"/>
    <cellStyle name="Normal 5 2 2 2 6 2 6" xfId="38667" xr:uid="{00000000-0005-0000-0000-0000FC960000}"/>
    <cellStyle name="Normal 5 2 2 2 6 2 6 2" xfId="38668" xr:uid="{00000000-0005-0000-0000-0000FD960000}"/>
    <cellStyle name="Normal 5 2 2 2 6 2 6 2 2" xfId="38669" xr:uid="{00000000-0005-0000-0000-0000FE960000}"/>
    <cellStyle name="Normal 5 2 2 2 6 2 6 3" xfId="38670" xr:uid="{00000000-0005-0000-0000-0000FF960000}"/>
    <cellStyle name="Normal 5 2 2 2 6 2 7" xfId="38671" xr:uid="{00000000-0005-0000-0000-000000970000}"/>
    <cellStyle name="Normal 5 2 2 2 6 2 7 2" xfId="38672" xr:uid="{00000000-0005-0000-0000-000001970000}"/>
    <cellStyle name="Normal 5 2 2 2 6 2 8" xfId="38673" xr:uid="{00000000-0005-0000-0000-000002970000}"/>
    <cellStyle name="Normal 5 2 2 2 6 3" xfId="38674" xr:uid="{00000000-0005-0000-0000-000003970000}"/>
    <cellStyle name="Normal 5 2 2 2 6 3 2" xfId="38675" xr:uid="{00000000-0005-0000-0000-000004970000}"/>
    <cellStyle name="Normal 5 2 2 2 6 3 2 2" xfId="38676" xr:uid="{00000000-0005-0000-0000-000005970000}"/>
    <cellStyle name="Normal 5 2 2 2 6 3 2 2 2" xfId="38677" xr:uid="{00000000-0005-0000-0000-000006970000}"/>
    <cellStyle name="Normal 5 2 2 2 6 3 2 3" xfId="38678" xr:uid="{00000000-0005-0000-0000-000007970000}"/>
    <cellStyle name="Normal 5 2 2 2 6 3 2 3 2" xfId="38679" xr:uid="{00000000-0005-0000-0000-000008970000}"/>
    <cellStyle name="Normal 5 2 2 2 6 3 2 3 2 2" xfId="38680" xr:uid="{00000000-0005-0000-0000-000009970000}"/>
    <cellStyle name="Normal 5 2 2 2 6 3 2 3 3" xfId="38681" xr:uid="{00000000-0005-0000-0000-00000A970000}"/>
    <cellStyle name="Normal 5 2 2 2 6 3 2 4" xfId="38682" xr:uid="{00000000-0005-0000-0000-00000B970000}"/>
    <cellStyle name="Normal 5 2 2 2 6 3 3" xfId="38683" xr:uid="{00000000-0005-0000-0000-00000C970000}"/>
    <cellStyle name="Normal 5 2 2 2 6 3 3 2" xfId="38684" xr:uid="{00000000-0005-0000-0000-00000D970000}"/>
    <cellStyle name="Normal 5 2 2 2 6 3 4" xfId="38685" xr:uid="{00000000-0005-0000-0000-00000E970000}"/>
    <cellStyle name="Normal 5 2 2 2 6 3 4 2" xfId="38686" xr:uid="{00000000-0005-0000-0000-00000F970000}"/>
    <cellStyle name="Normal 5 2 2 2 6 3 4 2 2" xfId="38687" xr:uid="{00000000-0005-0000-0000-000010970000}"/>
    <cellStyle name="Normal 5 2 2 2 6 3 4 3" xfId="38688" xr:uid="{00000000-0005-0000-0000-000011970000}"/>
    <cellStyle name="Normal 5 2 2 2 6 3 5" xfId="38689" xr:uid="{00000000-0005-0000-0000-000012970000}"/>
    <cellStyle name="Normal 5 2 2 2 6 4" xfId="38690" xr:uid="{00000000-0005-0000-0000-000013970000}"/>
    <cellStyle name="Normal 5 2 2 2 6 4 2" xfId="38691" xr:uid="{00000000-0005-0000-0000-000014970000}"/>
    <cellStyle name="Normal 5 2 2 2 6 4 2 2" xfId="38692" xr:uid="{00000000-0005-0000-0000-000015970000}"/>
    <cellStyle name="Normal 5 2 2 2 6 4 3" xfId="38693" xr:uid="{00000000-0005-0000-0000-000016970000}"/>
    <cellStyle name="Normal 5 2 2 2 6 4 3 2" xfId="38694" xr:uid="{00000000-0005-0000-0000-000017970000}"/>
    <cellStyle name="Normal 5 2 2 2 6 4 3 2 2" xfId="38695" xr:uid="{00000000-0005-0000-0000-000018970000}"/>
    <cellStyle name="Normal 5 2 2 2 6 4 3 3" xfId="38696" xr:uid="{00000000-0005-0000-0000-000019970000}"/>
    <cellStyle name="Normal 5 2 2 2 6 4 4" xfId="38697" xr:uid="{00000000-0005-0000-0000-00001A970000}"/>
    <cellStyle name="Normal 5 2 2 2 6 5" xfId="38698" xr:uid="{00000000-0005-0000-0000-00001B970000}"/>
    <cellStyle name="Normal 5 2 2 2 6 5 2" xfId="38699" xr:uid="{00000000-0005-0000-0000-00001C970000}"/>
    <cellStyle name="Normal 5 2 2 2 6 5 2 2" xfId="38700" xr:uid="{00000000-0005-0000-0000-00001D970000}"/>
    <cellStyle name="Normal 5 2 2 2 6 5 3" xfId="38701" xr:uid="{00000000-0005-0000-0000-00001E970000}"/>
    <cellStyle name="Normal 5 2 2 2 6 5 3 2" xfId="38702" xr:uid="{00000000-0005-0000-0000-00001F970000}"/>
    <cellStyle name="Normal 5 2 2 2 6 5 3 2 2" xfId="38703" xr:uid="{00000000-0005-0000-0000-000020970000}"/>
    <cellStyle name="Normal 5 2 2 2 6 5 3 3" xfId="38704" xr:uid="{00000000-0005-0000-0000-000021970000}"/>
    <cellStyle name="Normal 5 2 2 2 6 5 4" xfId="38705" xr:uid="{00000000-0005-0000-0000-000022970000}"/>
    <cellStyle name="Normal 5 2 2 2 6 6" xfId="38706" xr:uid="{00000000-0005-0000-0000-000023970000}"/>
    <cellStyle name="Normal 5 2 2 2 6 6 2" xfId="38707" xr:uid="{00000000-0005-0000-0000-000024970000}"/>
    <cellStyle name="Normal 5 2 2 2 6 7" xfId="38708" xr:uid="{00000000-0005-0000-0000-000025970000}"/>
    <cellStyle name="Normal 5 2 2 2 6 7 2" xfId="38709" xr:uid="{00000000-0005-0000-0000-000026970000}"/>
    <cellStyle name="Normal 5 2 2 2 6 7 2 2" xfId="38710" xr:uid="{00000000-0005-0000-0000-000027970000}"/>
    <cellStyle name="Normal 5 2 2 2 6 7 3" xfId="38711" xr:uid="{00000000-0005-0000-0000-000028970000}"/>
    <cellStyle name="Normal 5 2 2 2 6 8" xfId="38712" xr:uid="{00000000-0005-0000-0000-000029970000}"/>
    <cellStyle name="Normal 5 2 2 2 6 8 2" xfId="38713" xr:uid="{00000000-0005-0000-0000-00002A970000}"/>
    <cellStyle name="Normal 5 2 2 2 6 9" xfId="38714" xr:uid="{00000000-0005-0000-0000-00002B970000}"/>
    <cellStyle name="Normal 5 2 2 2 7" xfId="38715" xr:uid="{00000000-0005-0000-0000-00002C970000}"/>
    <cellStyle name="Normal 5 2 2 2 7 2" xfId="38716" xr:uid="{00000000-0005-0000-0000-00002D970000}"/>
    <cellStyle name="Normal 5 2 2 2 7 2 2" xfId="38717" xr:uid="{00000000-0005-0000-0000-00002E970000}"/>
    <cellStyle name="Normal 5 2 2 2 7 2 2 2" xfId="38718" xr:uid="{00000000-0005-0000-0000-00002F970000}"/>
    <cellStyle name="Normal 5 2 2 2 7 2 2 2 2" xfId="38719" xr:uid="{00000000-0005-0000-0000-000030970000}"/>
    <cellStyle name="Normal 5 2 2 2 7 2 2 3" xfId="38720" xr:uid="{00000000-0005-0000-0000-000031970000}"/>
    <cellStyle name="Normal 5 2 2 2 7 2 2 3 2" xfId="38721" xr:uid="{00000000-0005-0000-0000-000032970000}"/>
    <cellStyle name="Normal 5 2 2 2 7 2 2 3 2 2" xfId="38722" xr:uid="{00000000-0005-0000-0000-000033970000}"/>
    <cellStyle name="Normal 5 2 2 2 7 2 2 3 3" xfId="38723" xr:uid="{00000000-0005-0000-0000-000034970000}"/>
    <cellStyle name="Normal 5 2 2 2 7 2 2 4" xfId="38724" xr:uid="{00000000-0005-0000-0000-000035970000}"/>
    <cellStyle name="Normal 5 2 2 2 7 2 3" xfId="38725" xr:uid="{00000000-0005-0000-0000-000036970000}"/>
    <cellStyle name="Normal 5 2 2 2 7 2 3 2" xfId="38726" xr:uid="{00000000-0005-0000-0000-000037970000}"/>
    <cellStyle name="Normal 5 2 2 2 7 2 4" xfId="38727" xr:uid="{00000000-0005-0000-0000-000038970000}"/>
    <cellStyle name="Normal 5 2 2 2 7 2 4 2" xfId="38728" xr:uid="{00000000-0005-0000-0000-000039970000}"/>
    <cellStyle name="Normal 5 2 2 2 7 2 4 2 2" xfId="38729" xr:uid="{00000000-0005-0000-0000-00003A970000}"/>
    <cellStyle name="Normal 5 2 2 2 7 2 4 3" xfId="38730" xr:uid="{00000000-0005-0000-0000-00003B970000}"/>
    <cellStyle name="Normal 5 2 2 2 7 2 5" xfId="38731" xr:uid="{00000000-0005-0000-0000-00003C970000}"/>
    <cellStyle name="Normal 5 2 2 2 7 3" xfId="38732" xr:uid="{00000000-0005-0000-0000-00003D970000}"/>
    <cellStyle name="Normal 5 2 2 2 7 3 2" xfId="38733" xr:uid="{00000000-0005-0000-0000-00003E970000}"/>
    <cellStyle name="Normal 5 2 2 2 7 3 2 2" xfId="38734" xr:uid="{00000000-0005-0000-0000-00003F970000}"/>
    <cellStyle name="Normal 5 2 2 2 7 3 3" xfId="38735" xr:uid="{00000000-0005-0000-0000-000040970000}"/>
    <cellStyle name="Normal 5 2 2 2 7 3 3 2" xfId="38736" xr:uid="{00000000-0005-0000-0000-000041970000}"/>
    <cellStyle name="Normal 5 2 2 2 7 3 3 2 2" xfId="38737" xr:uid="{00000000-0005-0000-0000-000042970000}"/>
    <cellStyle name="Normal 5 2 2 2 7 3 3 3" xfId="38738" xr:uid="{00000000-0005-0000-0000-000043970000}"/>
    <cellStyle name="Normal 5 2 2 2 7 3 4" xfId="38739" xr:uid="{00000000-0005-0000-0000-000044970000}"/>
    <cellStyle name="Normal 5 2 2 2 7 4" xfId="38740" xr:uid="{00000000-0005-0000-0000-000045970000}"/>
    <cellStyle name="Normal 5 2 2 2 7 4 2" xfId="38741" xr:uid="{00000000-0005-0000-0000-000046970000}"/>
    <cellStyle name="Normal 5 2 2 2 7 4 2 2" xfId="38742" xr:uid="{00000000-0005-0000-0000-000047970000}"/>
    <cellStyle name="Normal 5 2 2 2 7 4 3" xfId="38743" xr:uid="{00000000-0005-0000-0000-000048970000}"/>
    <cellStyle name="Normal 5 2 2 2 7 4 3 2" xfId="38744" xr:uid="{00000000-0005-0000-0000-000049970000}"/>
    <cellStyle name="Normal 5 2 2 2 7 4 3 2 2" xfId="38745" xr:uid="{00000000-0005-0000-0000-00004A970000}"/>
    <cellStyle name="Normal 5 2 2 2 7 4 3 3" xfId="38746" xr:uid="{00000000-0005-0000-0000-00004B970000}"/>
    <cellStyle name="Normal 5 2 2 2 7 4 4" xfId="38747" xr:uid="{00000000-0005-0000-0000-00004C970000}"/>
    <cellStyle name="Normal 5 2 2 2 7 5" xfId="38748" xr:uid="{00000000-0005-0000-0000-00004D970000}"/>
    <cellStyle name="Normal 5 2 2 2 7 5 2" xfId="38749" xr:uid="{00000000-0005-0000-0000-00004E970000}"/>
    <cellStyle name="Normal 5 2 2 2 7 6" xfId="38750" xr:uid="{00000000-0005-0000-0000-00004F970000}"/>
    <cellStyle name="Normal 5 2 2 2 7 6 2" xfId="38751" xr:uid="{00000000-0005-0000-0000-000050970000}"/>
    <cellStyle name="Normal 5 2 2 2 7 6 2 2" xfId="38752" xr:uid="{00000000-0005-0000-0000-000051970000}"/>
    <cellStyle name="Normal 5 2 2 2 7 6 3" xfId="38753" xr:uid="{00000000-0005-0000-0000-000052970000}"/>
    <cellStyle name="Normal 5 2 2 2 7 7" xfId="38754" xr:uid="{00000000-0005-0000-0000-000053970000}"/>
    <cellStyle name="Normal 5 2 2 2 7 7 2" xfId="38755" xr:uid="{00000000-0005-0000-0000-000054970000}"/>
    <cellStyle name="Normal 5 2 2 2 7 8" xfId="38756" xr:uid="{00000000-0005-0000-0000-000055970000}"/>
    <cellStyle name="Normal 5 2 2 2 8" xfId="38757" xr:uid="{00000000-0005-0000-0000-000056970000}"/>
    <cellStyle name="Normal 5 2 2 2 8 2" xfId="38758" xr:uid="{00000000-0005-0000-0000-000057970000}"/>
    <cellStyle name="Normal 5 2 2 2 8 2 2" xfId="38759" xr:uid="{00000000-0005-0000-0000-000058970000}"/>
    <cellStyle name="Normal 5 2 2 2 8 2 2 2" xfId="38760" xr:uid="{00000000-0005-0000-0000-000059970000}"/>
    <cellStyle name="Normal 5 2 2 2 8 2 2 2 2" xfId="38761" xr:uid="{00000000-0005-0000-0000-00005A970000}"/>
    <cellStyle name="Normal 5 2 2 2 8 2 2 3" xfId="38762" xr:uid="{00000000-0005-0000-0000-00005B970000}"/>
    <cellStyle name="Normal 5 2 2 2 8 2 2 3 2" xfId="38763" xr:uid="{00000000-0005-0000-0000-00005C970000}"/>
    <cellStyle name="Normal 5 2 2 2 8 2 2 3 2 2" xfId="38764" xr:uid="{00000000-0005-0000-0000-00005D970000}"/>
    <cellStyle name="Normal 5 2 2 2 8 2 2 3 3" xfId="38765" xr:uid="{00000000-0005-0000-0000-00005E970000}"/>
    <cellStyle name="Normal 5 2 2 2 8 2 2 4" xfId="38766" xr:uid="{00000000-0005-0000-0000-00005F970000}"/>
    <cellStyle name="Normal 5 2 2 2 8 2 3" xfId="38767" xr:uid="{00000000-0005-0000-0000-000060970000}"/>
    <cellStyle name="Normal 5 2 2 2 8 2 3 2" xfId="38768" xr:uid="{00000000-0005-0000-0000-000061970000}"/>
    <cellStyle name="Normal 5 2 2 2 8 2 4" xfId="38769" xr:uid="{00000000-0005-0000-0000-000062970000}"/>
    <cellStyle name="Normal 5 2 2 2 8 2 4 2" xfId="38770" xr:uid="{00000000-0005-0000-0000-000063970000}"/>
    <cellStyle name="Normal 5 2 2 2 8 2 4 2 2" xfId="38771" xr:uid="{00000000-0005-0000-0000-000064970000}"/>
    <cellStyle name="Normal 5 2 2 2 8 2 4 3" xfId="38772" xr:uid="{00000000-0005-0000-0000-000065970000}"/>
    <cellStyle name="Normal 5 2 2 2 8 2 5" xfId="38773" xr:uid="{00000000-0005-0000-0000-000066970000}"/>
    <cellStyle name="Normal 5 2 2 2 8 3" xfId="38774" xr:uid="{00000000-0005-0000-0000-000067970000}"/>
    <cellStyle name="Normal 5 2 2 2 8 3 2" xfId="38775" xr:uid="{00000000-0005-0000-0000-000068970000}"/>
    <cellStyle name="Normal 5 2 2 2 8 3 2 2" xfId="38776" xr:uid="{00000000-0005-0000-0000-000069970000}"/>
    <cellStyle name="Normal 5 2 2 2 8 3 3" xfId="38777" xr:uid="{00000000-0005-0000-0000-00006A970000}"/>
    <cellStyle name="Normal 5 2 2 2 8 3 3 2" xfId="38778" xr:uid="{00000000-0005-0000-0000-00006B970000}"/>
    <cellStyle name="Normal 5 2 2 2 8 3 3 2 2" xfId="38779" xr:uid="{00000000-0005-0000-0000-00006C970000}"/>
    <cellStyle name="Normal 5 2 2 2 8 3 3 3" xfId="38780" xr:uid="{00000000-0005-0000-0000-00006D970000}"/>
    <cellStyle name="Normal 5 2 2 2 8 3 4" xfId="38781" xr:uid="{00000000-0005-0000-0000-00006E970000}"/>
    <cellStyle name="Normal 5 2 2 2 8 4" xfId="38782" xr:uid="{00000000-0005-0000-0000-00006F970000}"/>
    <cellStyle name="Normal 5 2 2 2 8 4 2" xfId="38783" xr:uid="{00000000-0005-0000-0000-000070970000}"/>
    <cellStyle name="Normal 5 2 2 2 8 4 2 2" xfId="38784" xr:uid="{00000000-0005-0000-0000-000071970000}"/>
    <cellStyle name="Normal 5 2 2 2 8 4 3" xfId="38785" xr:uid="{00000000-0005-0000-0000-000072970000}"/>
    <cellStyle name="Normal 5 2 2 2 8 4 3 2" xfId="38786" xr:uid="{00000000-0005-0000-0000-000073970000}"/>
    <cellStyle name="Normal 5 2 2 2 8 4 3 2 2" xfId="38787" xr:uid="{00000000-0005-0000-0000-000074970000}"/>
    <cellStyle name="Normal 5 2 2 2 8 4 3 3" xfId="38788" xr:uid="{00000000-0005-0000-0000-000075970000}"/>
    <cellStyle name="Normal 5 2 2 2 8 4 4" xfId="38789" xr:uid="{00000000-0005-0000-0000-000076970000}"/>
    <cellStyle name="Normal 5 2 2 2 8 5" xfId="38790" xr:uid="{00000000-0005-0000-0000-000077970000}"/>
    <cellStyle name="Normal 5 2 2 2 8 5 2" xfId="38791" xr:uid="{00000000-0005-0000-0000-000078970000}"/>
    <cellStyle name="Normal 5 2 2 2 8 6" xfId="38792" xr:uid="{00000000-0005-0000-0000-000079970000}"/>
    <cellStyle name="Normal 5 2 2 2 8 6 2" xfId="38793" xr:uid="{00000000-0005-0000-0000-00007A970000}"/>
    <cellStyle name="Normal 5 2 2 2 8 6 2 2" xfId="38794" xr:uid="{00000000-0005-0000-0000-00007B970000}"/>
    <cellStyle name="Normal 5 2 2 2 8 6 3" xfId="38795" xr:uid="{00000000-0005-0000-0000-00007C970000}"/>
    <cellStyle name="Normal 5 2 2 2 8 7" xfId="38796" xr:uid="{00000000-0005-0000-0000-00007D970000}"/>
    <cellStyle name="Normal 5 2 2 2 8 7 2" xfId="38797" xr:uid="{00000000-0005-0000-0000-00007E970000}"/>
    <cellStyle name="Normal 5 2 2 2 8 8" xfId="38798" xr:uid="{00000000-0005-0000-0000-00007F970000}"/>
    <cellStyle name="Normal 5 2 2 2 9" xfId="38799" xr:uid="{00000000-0005-0000-0000-000080970000}"/>
    <cellStyle name="Normal 5 2 2 2 9 2" xfId="38800" xr:uid="{00000000-0005-0000-0000-000081970000}"/>
    <cellStyle name="Normal 5 2 2 2 9 2 2" xfId="38801" xr:uid="{00000000-0005-0000-0000-000082970000}"/>
    <cellStyle name="Normal 5 2 2 2 9 2 2 2" xfId="38802" xr:uid="{00000000-0005-0000-0000-000083970000}"/>
    <cellStyle name="Normal 5 2 2 2 9 2 2 2 2" xfId="38803" xr:uid="{00000000-0005-0000-0000-000084970000}"/>
    <cellStyle name="Normal 5 2 2 2 9 2 2 3" xfId="38804" xr:uid="{00000000-0005-0000-0000-000085970000}"/>
    <cellStyle name="Normal 5 2 2 2 9 2 2 3 2" xfId="38805" xr:uid="{00000000-0005-0000-0000-000086970000}"/>
    <cellStyle name="Normal 5 2 2 2 9 2 2 3 2 2" xfId="38806" xr:uid="{00000000-0005-0000-0000-000087970000}"/>
    <cellStyle name="Normal 5 2 2 2 9 2 2 3 3" xfId="38807" xr:uid="{00000000-0005-0000-0000-000088970000}"/>
    <cellStyle name="Normal 5 2 2 2 9 2 2 4" xfId="38808" xr:uid="{00000000-0005-0000-0000-000089970000}"/>
    <cellStyle name="Normal 5 2 2 2 9 2 3" xfId="38809" xr:uid="{00000000-0005-0000-0000-00008A970000}"/>
    <cellStyle name="Normal 5 2 2 2 9 2 3 2" xfId="38810" xr:uid="{00000000-0005-0000-0000-00008B970000}"/>
    <cellStyle name="Normal 5 2 2 2 9 2 4" xfId="38811" xr:uid="{00000000-0005-0000-0000-00008C970000}"/>
    <cellStyle name="Normal 5 2 2 2 9 2 4 2" xfId="38812" xr:uid="{00000000-0005-0000-0000-00008D970000}"/>
    <cellStyle name="Normal 5 2 2 2 9 2 4 2 2" xfId="38813" xr:uid="{00000000-0005-0000-0000-00008E970000}"/>
    <cellStyle name="Normal 5 2 2 2 9 2 4 3" xfId="38814" xr:uid="{00000000-0005-0000-0000-00008F970000}"/>
    <cellStyle name="Normal 5 2 2 2 9 2 5" xfId="38815" xr:uid="{00000000-0005-0000-0000-000090970000}"/>
    <cellStyle name="Normal 5 2 2 2 9 3" xfId="38816" xr:uid="{00000000-0005-0000-0000-000091970000}"/>
    <cellStyle name="Normal 5 2 2 2 9 3 2" xfId="38817" xr:uid="{00000000-0005-0000-0000-000092970000}"/>
    <cellStyle name="Normal 5 2 2 2 9 3 2 2" xfId="38818" xr:uid="{00000000-0005-0000-0000-000093970000}"/>
    <cellStyle name="Normal 5 2 2 2 9 3 3" xfId="38819" xr:uid="{00000000-0005-0000-0000-000094970000}"/>
    <cellStyle name="Normal 5 2 2 2 9 3 3 2" xfId="38820" xr:uid="{00000000-0005-0000-0000-000095970000}"/>
    <cellStyle name="Normal 5 2 2 2 9 3 3 2 2" xfId="38821" xr:uid="{00000000-0005-0000-0000-000096970000}"/>
    <cellStyle name="Normal 5 2 2 2 9 3 3 3" xfId="38822" xr:uid="{00000000-0005-0000-0000-000097970000}"/>
    <cellStyle name="Normal 5 2 2 2 9 3 4" xfId="38823" xr:uid="{00000000-0005-0000-0000-000098970000}"/>
    <cellStyle name="Normal 5 2 2 2 9 4" xfId="38824" xr:uid="{00000000-0005-0000-0000-000099970000}"/>
    <cellStyle name="Normal 5 2 2 2 9 4 2" xfId="38825" xr:uid="{00000000-0005-0000-0000-00009A970000}"/>
    <cellStyle name="Normal 5 2 2 2 9 5" xfId="38826" xr:uid="{00000000-0005-0000-0000-00009B970000}"/>
    <cellStyle name="Normal 5 2 2 2 9 5 2" xfId="38827" xr:uid="{00000000-0005-0000-0000-00009C970000}"/>
    <cellStyle name="Normal 5 2 2 2 9 5 2 2" xfId="38828" xr:uid="{00000000-0005-0000-0000-00009D970000}"/>
    <cellStyle name="Normal 5 2 2 2 9 5 3" xfId="38829" xr:uid="{00000000-0005-0000-0000-00009E970000}"/>
    <cellStyle name="Normal 5 2 2 2 9 6" xfId="38830" xr:uid="{00000000-0005-0000-0000-00009F970000}"/>
    <cellStyle name="Normal 5 2 2 2_T-straight with PEDs adjustor" xfId="38831" xr:uid="{00000000-0005-0000-0000-0000A0970000}"/>
    <cellStyle name="Normal 5 2 2 20" xfId="38832" xr:uid="{00000000-0005-0000-0000-0000A1970000}"/>
    <cellStyle name="Normal 5 2 2 3" xfId="38833" xr:uid="{00000000-0005-0000-0000-0000A2970000}"/>
    <cellStyle name="Normal 5 2 2 3 10" xfId="38834" xr:uid="{00000000-0005-0000-0000-0000A3970000}"/>
    <cellStyle name="Normal 5 2 2 3 10 2" xfId="38835" xr:uid="{00000000-0005-0000-0000-0000A4970000}"/>
    <cellStyle name="Normal 5 2 2 3 10 2 2" xfId="38836" xr:uid="{00000000-0005-0000-0000-0000A5970000}"/>
    <cellStyle name="Normal 5 2 2 3 10 3" xfId="38837" xr:uid="{00000000-0005-0000-0000-0000A6970000}"/>
    <cellStyle name="Normal 5 2 2 3 10 3 2" xfId="38838" xr:uid="{00000000-0005-0000-0000-0000A7970000}"/>
    <cellStyle name="Normal 5 2 2 3 10 3 2 2" xfId="38839" xr:uid="{00000000-0005-0000-0000-0000A8970000}"/>
    <cellStyle name="Normal 5 2 2 3 10 3 3" xfId="38840" xr:uid="{00000000-0005-0000-0000-0000A9970000}"/>
    <cellStyle name="Normal 5 2 2 3 10 4" xfId="38841" xr:uid="{00000000-0005-0000-0000-0000AA970000}"/>
    <cellStyle name="Normal 5 2 2 3 11" xfId="38842" xr:uid="{00000000-0005-0000-0000-0000AB970000}"/>
    <cellStyle name="Normal 5 2 2 3 11 2" xfId="38843" xr:uid="{00000000-0005-0000-0000-0000AC970000}"/>
    <cellStyle name="Normal 5 2 2 3 11 2 2" xfId="38844" xr:uid="{00000000-0005-0000-0000-0000AD970000}"/>
    <cellStyle name="Normal 5 2 2 3 11 3" xfId="38845" xr:uid="{00000000-0005-0000-0000-0000AE970000}"/>
    <cellStyle name="Normal 5 2 2 3 11 3 2" xfId="38846" xr:uid="{00000000-0005-0000-0000-0000AF970000}"/>
    <cellStyle name="Normal 5 2 2 3 11 3 2 2" xfId="38847" xr:uid="{00000000-0005-0000-0000-0000B0970000}"/>
    <cellStyle name="Normal 5 2 2 3 11 3 3" xfId="38848" xr:uid="{00000000-0005-0000-0000-0000B1970000}"/>
    <cellStyle name="Normal 5 2 2 3 11 4" xfId="38849" xr:uid="{00000000-0005-0000-0000-0000B2970000}"/>
    <cellStyle name="Normal 5 2 2 3 12" xfId="38850" xr:uid="{00000000-0005-0000-0000-0000B3970000}"/>
    <cellStyle name="Normal 5 2 2 3 12 2" xfId="38851" xr:uid="{00000000-0005-0000-0000-0000B4970000}"/>
    <cellStyle name="Normal 5 2 2 3 12 2 2" xfId="38852" xr:uid="{00000000-0005-0000-0000-0000B5970000}"/>
    <cellStyle name="Normal 5 2 2 3 12 3" xfId="38853" xr:uid="{00000000-0005-0000-0000-0000B6970000}"/>
    <cellStyle name="Normal 5 2 2 3 12 3 2" xfId="38854" xr:uid="{00000000-0005-0000-0000-0000B7970000}"/>
    <cellStyle name="Normal 5 2 2 3 12 3 2 2" xfId="38855" xr:uid="{00000000-0005-0000-0000-0000B8970000}"/>
    <cellStyle name="Normal 5 2 2 3 12 3 3" xfId="38856" xr:uid="{00000000-0005-0000-0000-0000B9970000}"/>
    <cellStyle name="Normal 5 2 2 3 12 4" xfId="38857" xr:uid="{00000000-0005-0000-0000-0000BA970000}"/>
    <cellStyle name="Normal 5 2 2 3 13" xfId="38858" xr:uid="{00000000-0005-0000-0000-0000BB970000}"/>
    <cellStyle name="Normal 5 2 2 3 13 2" xfId="38859" xr:uid="{00000000-0005-0000-0000-0000BC970000}"/>
    <cellStyle name="Normal 5 2 2 3 13 2 2" xfId="38860" xr:uid="{00000000-0005-0000-0000-0000BD970000}"/>
    <cellStyle name="Normal 5 2 2 3 13 3" xfId="38861" xr:uid="{00000000-0005-0000-0000-0000BE970000}"/>
    <cellStyle name="Normal 5 2 2 3 14" xfId="38862" xr:uid="{00000000-0005-0000-0000-0000BF970000}"/>
    <cellStyle name="Normal 5 2 2 3 14 2" xfId="38863" xr:uid="{00000000-0005-0000-0000-0000C0970000}"/>
    <cellStyle name="Normal 5 2 2 3 15" xfId="38864" xr:uid="{00000000-0005-0000-0000-0000C1970000}"/>
    <cellStyle name="Normal 5 2 2 3 15 2" xfId="38865" xr:uid="{00000000-0005-0000-0000-0000C2970000}"/>
    <cellStyle name="Normal 5 2 2 3 16" xfId="38866" xr:uid="{00000000-0005-0000-0000-0000C3970000}"/>
    <cellStyle name="Normal 5 2 2 3 17" xfId="38867" xr:uid="{00000000-0005-0000-0000-0000C4970000}"/>
    <cellStyle name="Normal 5 2 2 3 2" xfId="38868" xr:uid="{00000000-0005-0000-0000-0000C5970000}"/>
    <cellStyle name="Normal 5 2 2 3 2 10" xfId="38869" xr:uid="{00000000-0005-0000-0000-0000C6970000}"/>
    <cellStyle name="Normal 5 2 2 3 2 11" xfId="38870" xr:uid="{00000000-0005-0000-0000-0000C7970000}"/>
    <cellStyle name="Normal 5 2 2 3 2 2" xfId="38871" xr:uid="{00000000-0005-0000-0000-0000C8970000}"/>
    <cellStyle name="Normal 5 2 2 3 2 2 10" xfId="38872" xr:uid="{00000000-0005-0000-0000-0000C9970000}"/>
    <cellStyle name="Normal 5 2 2 3 2 2 2" xfId="38873" xr:uid="{00000000-0005-0000-0000-0000CA970000}"/>
    <cellStyle name="Normal 5 2 2 3 2 2 2 2" xfId="38874" xr:uid="{00000000-0005-0000-0000-0000CB970000}"/>
    <cellStyle name="Normal 5 2 2 3 2 2 2 2 2" xfId="38875" xr:uid="{00000000-0005-0000-0000-0000CC970000}"/>
    <cellStyle name="Normal 5 2 2 3 2 2 2 2 2 2" xfId="38876" xr:uid="{00000000-0005-0000-0000-0000CD970000}"/>
    <cellStyle name="Normal 5 2 2 3 2 2 2 2 2 2 2" xfId="38877" xr:uid="{00000000-0005-0000-0000-0000CE970000}"/>
    <cellStyle name="Normal 5 2 2 3 2 2 2 2 2 3" xfId="38878" xr:uid="{00000000-0005-0000-0000-0000CF970000}"/>
    <cellStyle name="Normal 5 2 2 3 2 2 2 2 2 3 2" xfId="38879" xr:uid="{00000000-0005-0000-0000-0000D0970000}"/>
    <cellStyle name="Normal 5 2 2 3 2 2 2 2 2 3 2 2" xfId="38880" xr:uid="{00000000-0005-0000-0000-0000D1970000}"/>
    <cellStyle name="Normal 5 2 2 3 2 2 2 2 2 3 3" xfId="38881" xr:uid="{00000000-0005-0000-0000-0000D2970000}"/>
    <cellStyle name="Normal 5 2 2 3 2 2 2 2 2 4" xfId="38882" xr:uid="{00000000-0005-0000-0000-0000D3970000}"/>
    <cellStyle name="Normal 5 2 2 3 2 2 2 2 3" xfId="38883" xr:uid="{00000000-0005-0000-0000-0000D4970000}"/>
    <cellStyle name="Normal 5 2 2 3 2 2 2 2 3 2" xfId="38884" xr:uid="{00000000-0005-0000-0000-0000D5970000}"/>
    <cellStyle name="Normal 5 2 2 3 2 2 2 2 4" xfId="38885" xr:uid="{00000000-0005-0000-0000-0000D6970000}"/>
    <cellStyle name="Normal 5 2 2 3 2 2 2 2 4 2" xfId="38886" xr:uid="{00000000-0005-0000-0000-0000D7970000}"/>
    <cellStyle name="Normal 5 2 2 3 2 2 2 2 4 2 2" xfId="38887" xr:uid="{00000000-0005-0000-0000-0000D8970000}"/>
    <cellStyle name="Normal 5 2 2 3 2 2 2 2 4 3" xfId="38888" xr:uid="{00000000-0005-0000-0000-0000D9970000}"/>
    <cellStyle name="Normal 5 2 2 3 2 2 2 2 5" xfId="38889" xr:uid="{00000000-0005-0000-0000-0000DA970000}"/>
    <cellStyle name="Normal 5 2 2 3 2 2 2 3" xfId="38890" xr:uid="{00000000-0005-0000-0000-0000DB970000}"/>
    <cellStyle name="Normal 5 2 2 3 2 2 2 3 2" xfId="38891" xr:uid="{00000000-0005-0000-0000-0000DC970000}"/>
    <cellStyle name="Normal 5 2 2 3 2 2 2 3 2 2" xfId="38892" xr:uid="{00000000-0005-0000-0000-0000DD970000}"/>
    <cellStyle name="Normal 5 2 2 3 2 2 2 3 3" xfId="38893" xr:uid="{00000000-0005-0000-0000-0000DE970000}"/>
    <cellStyle name="Normal 5 2 2 3 2 2 2 3 3 2" xfId="38894" xr:uid="{00000000-0005-0000-0000-0000DF970000}"/>
    <cellStyle name="Normal 5 2 2 3 2 2 2 3 3 2 2" xfId="38895" xr:uid="{00000000-0005-0000-0000-0000E0970000}"/>
    <cellStyle name="Normal 5 2 2 3 2 2 2 3 3 3" xfId="38896" xr:uid="{00000000-0005-0000-0000-0000E1970000}"/>
    <cellStyle name="Normal 5 2 2 3 2 2 2 3 4" xfId="38897" xr:uid="{00000000-0005-0000-0000-0000E2970000}"/>
    <cellStyle name="Normal 5 2 2 3 2 2 2 4" xfId="38898" xr:uid="{00000000-0005-0000-0000-0000E3970000}"/>
    <cellStyle name="Normal 5 2 2 3 2 2 2 4 2" xfId="38899" xr:uid="{00000000-0005-0000-0000-0000E4970000}"/>
    <cellStyle name="Normal 5 2 2 3 2 2 2 4 2 2" xfId="38900" xr:uid="{00000000-0005-0000-0000-0000E5970000}"/>
    <cellStyle name="Normal 5 2 2 3 2 2 2 4 3" xfId="38901" xr:uid="{00000000-0005-0000-0000-0000E6970000}"/>
    <cellStyle name="Normal 5 2 2 3 2 2 2 4 3 2" xfId="38902" xr:uid="{00000000-0005-0000-0000-0000E7970000}"/>
    <cellStyle name="Normal 5 2 2 3 2 2 2 4 3 2 2" xfId="38903" xr:uid="{00000000-0005-0000-0000-0000E8970000}"/>
    <cellStyle name="Normal 5 2 2 3 2 2 2 4 3 3" xfId="38904" xr:uid="{00000000-0005-0000-0000-0000E9970000}"/>
    <cellStyle name="Normal 5 2 2 3 2 2 2 4 4" xfId="38905" xr:uid="{00000000-0005-0000-0000-0000EA970000}"/>
    <cellStyle name="Normal 5 2 2 3 2 2 2 5" xfId="38906" xr:uid="{00000000-0005-0000-0000-0000EB970000}"/>
    <cellStyle name="Normal 5 2 2 3 2 2 2 5 2" xfId="38907" xr:uid="{00000000-0005-0000-0000-0000EC970000}"/>
    <cellStyle name="Normal 5 2 2 3 2 2 2 6" xfId="38908" xr:uid="{00000000-0005-0000-0000-0000ED970000}"/>
    <cellStyle name="Normal 5 2 2 3 2 2 2 6 2" xfId="38909" xr:uid="{00000000-0005-0000-0000-0000EE970000}"/>
    <cellStyle name="Normal 5 2 2 3 2 2 2 6 2 2" xfId="38910" xr:uid="{00000000-0005-0000-0000-0000EF970000}"/>
    <cellStyle name="Normal 5 2 2 3 2 2 2 6 3" xfId="38911" xr:uid="{00000000-0005-0000-0000-0000F0970000}"/>
    <cellStyle name="Normal 5 2 2 3 2 2 2 7" xfId="38912" xr:uid="{00000000-0005-0000-0000-0000F1970000}"/>
    <cellStyle name="Normal 5 2 2 3 2 2 2 7 2" xfId="38913" xr:uid="{00000000-0005-0000-0000-0000F2970000}"/>
    <cellStyle name="Normal 5 2 2 3 2 2 2 8" xfId="38914" xr:uid="{00000000-0005-0000-0000-0000F3970000}"/>
    <cellStyle name="Normal 5 2 2 3 2 2 3" xfId="38915" xr:uid="{00000000-0005-0000-0000-0000F4970000}"/>
    <cellStyle name="Normal 5 2 2 3 2 2 3 2" xfId="38916" xr:uid="{00000000-0005-0000-0000-0000F5970000}"/>
    <cellStyle name="Normal 5 2 2 3 2 2 3 2 2" xfId="38917" xr:uid="{00000000-0005-0000-0000-0000F6970000}"/>
    <cellStyle name="Normal 5 2 2 3 2 2 3 2 2 2" xfId="38918" xr:uid="{00000000-0005-0000-0000-0000F7970000}"/>
    <cellStyle name="Normal 5 2 2 3 2 2 3 2 3" xfId="38919" xr:uid="{00000000-0005-0000-0000-0000F8970000}"/>
    <cellStyle name="Normal 5 2 2 3 2 2 3 2 3 2" xfId="38920" xr:uid="{00000000-0005-0000-0000-0000F9970000}"/>
    <cellStyle name="Normal 5 2 2 3 2 2 3 2 3 2 2" xfId="38921" xr:uid="{00000000-0005-0000-0000-0000FA970000}"/>
    <cellStyle name="Normal 5 2 2 3 2 2 3 2 3 3" xfId="38922" xr:uid="{00000000-0005-0000-0000-0000FB970000}"/>
    <cellStyle name="Normal 5 2 2 3 2 2 3 2 4" xfId="38923" xr:uid="{00000000-0005-0000-0000-0000FC970000}"/>
    <cellStyle name="Normal 5 2 2 3 2 2 3 3" xfId="38924" xr:uid="{00000000-0005-0000-0000-0000FD970000}"/>
    <cellStyle name="Normal 5 2 2 3 2 2 3 3 2" xfId="38925" xr:uid="{00000000-0005-0000-0000-0000FE970000}"/>
    <cellStyle name="Normal 5 2 2 3 2 2 3 4" xfId="38926" xr:uid="{00000000-0005-0000-0000-0000FF970000}"/>
    <cellStyle name="Normal 5 2 2 3 2 2 3 4 2" xfId="38927" xr:uid="{00000000-0005-0000-0000-000000980000}"/>
    <cellStyle name="Normal 5 2 2 3 2 2 3 4 2 2" xfId="38928" xr:uid="{00000000-0005-0000-0000-000001980000}"/>
    <cellStyle name="Normal 5 2 2 3 2 2 3 4 3" xfId="38929" xr:uid="{00000000-0005-0000-0000-000002980000}"/>
    <cellStyle name="Normal 5 2 2 3 2 2 3 5" xfId="38930" xr:uid="{00000000-0005-0000-0000-000003980000}"/>
    <cellStyle name="Normal 5 2 2 3 2 2 4" xfId="38931" xr:uid="{00000000-0005-0000-0000-000004980000}"/>
    <cellStyle name="Normal 5 2 2 3 2 2 4 2" xfId="38932" xr:uid="{00000000-0005-0000-0000-000005980000}"/>
    <cellStyle name="Normal 5 2 2 3 2 2 4 2 2" xfId="38933" xr:uid="{00000000-0005-0000-0000-000006980000}"/>
    <cellStyle name="Normal 5 2 2 3 2 2 4 3" xfId="38934" xr:uid="{00000000-0005-0000-0000-000007980000}"/>
    <cellStyle name="Normal 5 2 2 3 2 2 4 3 2" xfId="38935" xr:uid="{00000000-0005-0000-0000-000008980000}"/>
    <cellStyle name="Normal 5 2 2 3 2 2 4 3 2 2" xfId="38936" xr:uid="{00000000-0005-0000-0000-000009980000}"/>
    <cellStyle name="Normal 5 2 2 3 2 2 4 3 3" xfId="38937" xr:uid="{00000000-0005-0000-0000-00000A980000}"/>
    <cellStyle name="Normal 5 2 2 3 2 2 4 4" xfId="38938" xr:uid="{00000000-0005-0000-0000-00000B980000}"/>
    <cellStyle name="Normal 5 2 2 3 2 2 5" xfId="38939" xr:uid="{00000000-0005-0000-0000-00000C980000}"/>
    <cellStyle name="Normal 5 2 2 3 2 2 5 2" xfId="38940" xr:uid="{00000000-0005-0000-0000-00000D980000}"/>
    <cellStyle name="Normal 5 2 2 3 2 2 5 2 2" xfId="38941" xr:uid="{00000000-0005-0000-0000-00000E980000}"/>
    <cellStyle name="Normal 5 2 2 3 2 2 5 3" xfId="38942" xr:uid="{00000000-0005-0000-0000-00000F980000}"/>
    <cellStyle name="Normal 5 2 2 3 2 2 5 3 2" xfId="38943" xr:uid="{00000000-0005-0000-0000-000010980000}"/>
    <cellStyle name="Normal 5 2 2 3 2 2 5 3 2 2" xfId="38944" xr:uid="{00000000-0005-0000-0000-000011980000}"/>
    <cellStyle name="Normal 5 2 2 3 2 2 5 3 3" xfId="38945" xr:uid="{00000000-0005-0000-0000-000012980000}"/>
    <cellStyle name="Normal 5 2 2 3 2 2 5 4" xfId="38946" xr:uid="{00000000-0005-0000-0000-000013980000}"/>
    <cellStyle name="Normal 5 2 2 3 2 2 6" xfId="38947" xr:uid="{00000000-0005-0000-0000-000014980000}"/>
    <cellStyle name="Normal 5 2 2 3 2 2 6 2" xfId="38948" xr:uid="{00000000-0005-0000-0000-000015980000}"/>
    <cellStyle name="Normal 5 2 2 3 2 2 7" xfId="38949" xr:uid="{00000000-0005-0000-0000-000016980000}"/>
    <cellStyle name="Normal 5 2 2 3 2 2 7 2" xfId="38950" xr:uid="{00000000-0005-0000-0000-000017980000}"/>
    <cellStyle name="Normal 5 2 2 3 2 2 7 2 2" xfId="38951" xr:uid="{00000000-0005-0000-0000-000018980000}"/>
    <cellStyle name="Normal 5 2 2 3 2 2 7 3" xfId="38952" xr:uid="{00000000-0005-0000-0000-000019980000}"/>
    <cellStyle name="Normal 5 2 2 3 2 2 8" xfId="38953" xr:uid="{00000000-0005-0000-0000-00001A980000}"/>
    <cellStyle name="Normal 5 2 2 3 2 2 8 2" xfId="38954" xr:uid="{00000000-0005-0000-0000-00001B980000}"/>
    <cellStyle name="Normal 5 2 2 3 2 2 9" xfId="38955" xr:uid="{00000000-0005-0000-0000-00001C980000}"/>
    <cellStyle name="Normal 5 2 2 3 2 3" xfId="38956" xr:uid="{00000000-0005-0000-0000-00001D980000}"/>
    <cellStyle name="Normal 5 2 2 3 2 3 2" xfId="38957" xr:uid="{00000000-0005-0000-0000-00001E980000}"/>
    <cellStyle name="Normal 5 2 2 3 2 3 2 2" xfId="38958" xr:uid="{00000000-0005-0000-0000-00001F980000}"/>
    <cellStyle name="Normal 5 2 2 3 2 3 2 2 2" xfId="38959" xr:uid="{00000000-0005-0000-0000-000020980000}"/>
    <cellStyle name="Normal 5 2 2 3 2 3 2 2 2 2" xfId="38960" xr:uid="{00000000-0005-0000-0000-000021980000}"/>
    <cellStyle name="Normal 5 2 2 3 2 3 2 2 3" xfId="38961" xr:uid="{00000000-0005-0000-0000-000022980000}"/>
    <cellStyle name="Normal 5 2 2 3 2 3 2 2 3 2" xfId="38962" xr:uid="{00000000-0005-0000-0000-000023980000}"/>
    <cellStyle name="Normal 5 2 2 3 2 3 2 2 3 2 2" xfId="38963" xr:uid="{00000000-0005-0000-0000-000024980000}"/>
    <cellStyle name="Normal 5 2 2 3 2 3 2 2 3 3" xfId="38964" xr:uid="{00000000-0005-0000-0000-000025980000}"/>
    <cellStyle name="Normal 5 2 2 3 2 3 2 2 4" xfId="38965" xr:uid="{00000000-0005-0000-0000-000026980000}"/>
    <cellStyle name="Normal 5 2 2 3 2 3 2 3" xfId="38966" xr:uid="{00000000-0005-0000-0000-000027980000}"/>
    <cellStyle name="Normal 5 2 2 3 2 3 2 3 2" xfId="38967" xr:uid="{00000000-0005-0000-0000-000028980000}"/>
    <cellStyle name="Normal 5 2 2 3 2 3 2 4" xfId="38968" xr:uid="{00000000-0005-0000-0000-000029980000}"/>
    <cellStyle name="Normal 5 2 2 3 2 3 2 4 2" xfId="38969" xr:uid="{00000000-0005-0000-0000-00002A980000}"/>
    <cellStyle name="Normal 5 2 2 3 2 3 2 4 2 2" xfId="38970" xr:uid="{00000000-0005-0000-0000-00002B980000}"/>
    <cellStyle name="Normal 5 2 2 3 2 3 2 4 3" xfId="38971" xr:uid="{00000000-0005-0000-0000-00002C980000}"/>
    <cellStyle name="Normal 5 2 2 3 2 3 2 5" xfId="38972" xr:uid="{00000000-0005-0000-0000-00002D980000}"/>
    <cellStyle name="Normal 5 2 2 3 2 3 3" xfId="38973" xr:uid="{00000000-0005-0000-0000-00002E980000}"/>
    <cellStyle name="Normal 5 2 2 3 2 3 3 2" xfId="38974" xr:uid="{00000000-0005-0000-0000-00002F980000}"/>
    <cellStyle name="Normal 5 2 2 3 2 3 3 2 2" xfId="38975" xr:uid="{00000000-0005-0000-0000-000030980000}"/>
    <cellStyle name="Normal 5 2 2 3 2 3 3 3" xfId="38976" xr:uid="{00000000-0005-0000-0000-000031980000}"/>
    <cellStyle name="Normal 5 2 2 3 2 3 3 3 2" xfId="38977" xr:uid="{00000000-0005-0000-0000-000032980000}"/>
    <cellStyle name="Normal 5 2 2 3 2 3 3 3 2 2" xfId="38978" xr:uid="{00000000-0005-0000-0000-000033980000}"/>
    <cellStyle name="Normal 5 2 2 3 2 3 3 3 3" xfId="38979" xr:uid="{00000000-0005-0000-0000-000034980000}"/>
    <cellStyle name="Normal 5 2 2 3 2 3 3 4" xfId="38980" xr:uid="{00000000-0005-0000-0000-000035980000}"/>
    <cellStyle name="Normal 5 2 2 3 2 3 4" xfId="38981" xr:uid="{00000000-0005-0000-0000-000036980000}"/>
    <cellStyle name="Normal 5 2 2 3 2 3 4 2" xfId="38982" xr:uid="{00000000-0005-0000-0000-000037980000}"/>
    <cellStyle name="Normal 5 2 2 3 2 3 4 2 2" xfId="38983" xr:uid="{00000000-0005-0000-0000-000038980000}"/>
    <cellStyle name="Normal 5 2 2 3 2 3 4 3" xfId="38984" xr:uid="{00000000-0005-0000-0000-000039980000}"/>
    <cellStyle name="Normal 5 2 2 3 2 3 4 3 2" xfId="38985" xr:uid="{00000000-0005-0000-0000-00003A980000}"/>
    <cellStyle name="Normal 5 2 2 3 2 3 4 3 2 2" xfId="38986" xr:uid="{00000000-0005-0000-0000-00003B980000}"/>
    <cellStyle name="Normal 5 2 2 3 2 3 4 3 3" xfId="38987" xr:uid="{00000000-0005-0000-0000-00003C980000}"/>
    <cellStyle name="Normal 5 2 2 3 2 3 4 4" xfId="38988" xr:uid="{00000000-0005-0000-0000-00003D980000}"/>
    <cellStyle name="Normal 5 2 2 3 2 3 5" xfId="38989" xr:uid="{00000000-0005-0000-0000-00003E980000}"/>
    <cellStyle name="Normal 5 2 2 3 2 3 5 2" xfId="38990" xr:uid="{00000000-0005-0000-0000-00003F980000}"/>
    <cellStyle name="Normal 5 2 2 3 2 3 6" xfId="38991" xr:uid="{00000000-0005-0000-0000-000040980000}"/>
    <cellStyle name="Normal 5 2 2 3 2 3 6 2" xfId="38992" xr:uid="{00000000-0005-0000-0000-000041980000}"/>
    <cellStyle name="Normal 5 2 2 3 2 3 6 2 2" xfId="38993" xr:uid="{00000000-0005-0000-0000-000042980000}"/>
    <cellStyle name="Normal 5 2 2 3 2 3 6 3" xfId="38994" xr:uid="{00000000-0005-0000-0000-000043980000}"/>
    <cellStyle name="Normal 5 2 2 3 2 3 7" xfId="38995" xr:uid="{00000000-0005-0000-0000-000044980000}"/>
    <cellStyle name="Normal 5 2 2 3 2 3 7 2" xfId="38996" xr:uid="{00000000-0005-0000-0000-000045980000}"/>
    <cellStyle name="Normal 5 2 2 3 2 3 8" xfId="38997" xr:uid="{00000000-0005-0000-0000-000046980000}"/>
    <cellStyle name="Normal 5 2 2 3 2 4" xfId="38998" xr:uid="{00000000-0005-0000-0000-000047980000}"/>
    <cellStyle name="Normal 5 2 2 3 2 4 2" xfId="38999" xr:uid="{00000000-0005-0000-0000-000048980000}"/>
    <cellStyle name="Normal 5 2 2 3 2 4 2 2" xfId="39000" xr:uid="{00000000-0005-0000-0000-000049980000}"/>
    <cellStyle name="Normal 5 2 2 3 2 4 2 2 2" xfId="39001" xr:uid="{00000000-0005-0000-0000-00004A980000}"/>
    <cellStyle name="Normal 5 2 2 3 2 4 2 3" xfId="39002" xr:uid="{00000000-0005-0000-0000-00004B980000}"/>
    <cellStyle name="Normal 5 2 2 3 2 4 2 3 2" xfId="39003" xr:uid="{00000000-0005-0000-0000-00004C980000}"/>
    <cellStyle name="Normal 5 2 2 3 2 4 2 3 2 2" xfId="39004" xr:uid="{00000000-0005-0000-0000-00004D980000}"/>
    <cellStyle name="Normal 5 2 2 3 2 4 2 3 3" xfId="39005" xr:uid="{00000000-0005-0000-0000-00004E980000}"/>
    <cellStyle name="Normal 5 2 2 3 2 4 2 4" xfId="39006" xr:uid="{00000000-0005-0000-0000-00004F980000}"/>
    <cellStyle name="Normal 5 2 2 3 2 4 3" xfId="39007" xr:uid="{00000000-0005-0000-0000-000050980000}"/>
    <cellStyle name="Normal 5 2 2 3 2 4 3 2" xfId="39008" xr:uid="{00000000-0005-0000-0000-000051980000}"/>
    <cellStyle name="Normal 5 2 2 3 2 4 4" xfId="39009" xr:uid="{00000000-0005-0000-0000-000052980000}"/>
    <cellStyle name="Normal 5 2 2 3 2 4 4 2" xfId="39010" xr:uid="{00000000-0005-0000-0000-000053980000}"/>
    <cellStyle name="Normal 5 2 2 3 2 4 4 2 2" xfId="39011" xr:uid="{00000000-0005-0000-0000-000054980000}"/>
    <cellStyle name="Normal 5 2 2 3 2 4 4 3" xfId="39012" xr:uid="{00000000-0005-0000-0000-000055980000}"/>
    <cellStyle name="Normal 5 2 2 3 2 4 5" xfId="39013" xr:uid="{00000000-0005-0000-0000-000056980000}"/>
    <cellStyle name="Normal 5 2 2 3 2 5" xfId="39014" xr:uid="{00000000-0005-0000-0000-000057980000}"/>
    <cellStyle name="Normal 5 2 2 3 2 5 2" xfId="39015" xr:uid="{00000000-0005-0000-0000-000058980000}"/>
    <cellStyle name="Normal 5 2 2 3 2 5 2 2" xfId="39016" xr:uid="{00000000-0005-0000-0000-000059980000}"/>
    <cellStyle name="Normal 5 2 2 3 2 5 3" xfId="39017" xr:uid="{00000000-0005-0000-0000-00005A980000}"/>
    <cellStyle name="Normal 5 2 2 3 2 5 3 2" xfId="39018" xr:uid="{00000000-0005-0000-0000-00005B980000}"/>
    <cellStyle name="Normal 5 2 2 3 2 5 3 2 2" xfId="39019" xr:uid="{00000000-0005-0000-0000-00005C980000}"/>
    <cellStyle name="Normal 5 2 2 3 2 5 3 3" xfId="39020" xr:uid="{00000000-0005-0000-0000-00005D980000}"/>
    <cellStyle name="Normal 5 2 2 3 2 5 4" xfId="39021" xr:uid="{00000000-0005-0000-0000-00005E980000}"/>
    <cellStyle name="Normal 5 2 2 3 2 6" xfId="39022" xr:uid="{00000000-0005-0000-0000-00005F980000}"/>
    <cellStyle name="Normal 5 2 2 3 2 6 2" xfId="39023" xr:uid="{00000000-0005-0000-0000-000060980000}"/>
    <cellStyle name="Normal 5 2 2 3 2 6 2 2" xfId="39024" xr:uid="{00000000-0005-0000-0000-000061980000}"/>
    <cellStyle name="Normal 5 2 2 3 2 6 3" xfId="39025" xr:uid="{00000000-0005-0000-0000-000062980000}"/>
    <cellStyle name="Normal 5 2 2 3 2 6 3 2" xfId="39026" xr:uid="{00000000-0005-0000-0000-000063980000}"/>
    <cellStyle name="Normal 5 2 2 3 2 6 3 2 2" xfId="39027" xr:uid="{00000000-0005-0000-0000-000064980000}"/>
    <cellStyle name="Normal 5 2 2 3 2 6 3 3" xfId="39028" xr:uid="{00000000-0005-0000-0000-000065980000}"/>
    <cellStyle name="Normal 5 2 2 3 2 6 4" xfId="39029" xr:uid="{00000000-0005-0000-0000-000066980000}"/>
    <cellStyle name="Normal 5 2 2 3 2 7" xfId="39030" xr:uid="{00000000-0005-0000-0000-000067980000}"/>
    <cellStyle name="Normal 5 2 2 3 2 7 2" xfId="39031" xr:uid="{00000000-0005-0000-0000-000068980000}"/>
    <cellStyle name="Normal 5 2 2 3 2 8" xfId="39032" xr:uid="{00000000-0005-0000-0000-000069980000}"/>
    <cellStyle name="Normal 5 2 2 3 2 8 2" xfId="39033" xr:uid="{00000000-0005-0000-0000-00006A980000}"/>
    <cellStyle name="Normal 5 2 2 3 2 8 2 2" xfId="39034" xr:uid="{00000000-0005-0000-0000-00006B980000}"/>
    <cellStyle name="Normal 5 2 2 3 2 8 3" xfId="39035" xr:uid="{00000000-0005-0000-0000-00006C980000}"/>
    <cellStyle name="Normal 5 2 2 3 2 9" xfId="39036" xr:uid="{00000000-0005-0000-0000-00006D980000}"/>
    <cellStyle name="Normal 5 2 2 3 2 9 2" xfId="39037" xr:uid="{00000000-0005-0000-0000-00006E980000}"/>
    <cellStyle name="Normal 5 2 2 3 3" xfId="39038" xr:uid="{00000000-0005-0000-0000-00006F980000}"/>
    <cellStyle name="Normal 5 2 2 3 3 10" xfId="39039" xr:uid="{00000000-0005-0000-0000-000070980000}"/>
    <cellStyle name="Normal 5 2 2 3 3 11" xfId="39040" xr:uid="{00000000-0005-0000-0000-000071980000}"/>
    <cellStyle name="Normal 5 2 2 3 3 2" xfId="39041" xr:uid="{00000000-0005-0000-0000-000072980000}"/>
    <cellStyle name="Normal 5 2 2 3 3 2 10" xfId="39042" xr:uid="{00000000-0005-0000-0000-000073980000}"/>
    <cellStyle name="Normal 5 2 2 3 3 2 2" xfId="39043" xr:uid="{00000000-0005-0000-0000-000074980000}"/>
    <cellStyle name="Normal 5 2 2 3 3 2 2 2" xfId="39044" xr:uid="{00000000-0005-0000-0000-000075980000}"/>
    <cellStyle name="Normal 5 2 2 3 3 2 2 2 2" xfId="39045" xr:uid="{00000000-0005-0000-0000-000076980000}"/>
    <cellStyle name="Normal 5 2 2 3 3 2 2 2 2 2" xfId="39046" xr:uid="{00000000-0005-0000-0000-000077980000}"/>
    <cellStyle name="Normal 5 2 2 3 3 2 2 2 2 2 2" xfId="39047" xr:uid="{00000000-0005-0000-0000-000078980000}"/>
    <cellStyle name="Normal 5 2 2 3 3 2 2 2 2 3" xfId="39048" xr:uid="{00000000-0005-0000-0000-000079980000}"/>
    <cellStyle name="Normal 5 2 2 3 3 2 2 2 2 3 2" xfId="39049" xr:uid="{00000000-0005-0000-0000-00007A980000}"/>
    <cellStyle name="Normal 5 2 2 3 3 2 2 2 2 3 2 2" xfId="39050" xr:uid="{00000000-0005-0000-0000-00007B980000}"/>
    <cellStyle name="Normal 5 2 2 3 3 2 2 2 2 3 3" xfId="39051" xr:uid="{00000000-0005-0000-0000-00007C980000}"/>
    <cellStyle name="Normal 5 2 2 3 3 2 2 2 2 4" xfId="39052" xr:uid="{00000000-0005-0000-0000-00007D980000}"/>
    <cellStyle name="Normal 5 2 2 3 3 2 2 2 3" xfId="39053" xr:uid="{00000000-0005-0000-0000-00007E980000}"/>
    <cellStyle name="Normal 5 2 2 3 3 2 2 2 3 2" xfId="39054" xr:uid="{00000000-0005-0000-0000-00007F980000}"/>
    <cellStyle name="Normal 5 2 2 3 3 2 2 2 4" xfId="39055" xr:uid="{00000000-0005-0000-0000-000080980000}"/>
    <cellStyle name="Normal 5 2 2 3 3 2 2 2 4 2" xfId="39056" xr:uid="{00000000-0005-0000-0000-000081980000}"/>
    <cellStyle name="Normal 5 2 2 3 3 2 2 2 4 2 2" xfId="39057" xr:uid="{00000000-0005-0000-0000-000082980000}"/>
    <cellStyle name="Normal 5 2 2 3 3 2 2 2 4 3" xfId="39058" xr:uid="{00000000-0005-0000-0000-000083980000}"/>
    <cellStyle name="Normal 5 2 2 3 3 2 2 2 5" xfId="39059" xr:uid="{00000000-0005-0000-0000-000084980000}"/>
    <cellStyle name="Normal 5 2 2 3 3 2 2 3" xfId="39060" xr:uid="{00000000-0005-0000-0000-000085980000}"/>
    <cellStyle name="Normal 5 2 2 3 3 2 2 3 2" xfId="39061" xr:uid="{00000000-0005-0000-0000-000086980000}"/>
    <cellStyle name="Normal 5 2 2 3 3 2 2 3 2 2" xfId="39062" xr:uid="{00000000-0005-0000-0000-000087980000}"/>
    <cellStyle name="Normal 5 2 2 3 3 2 2 3 3" xfId="39063" xr:uid="{00000000-0005-0000-0000-000088980000}"/>
    <cellStyle name="Normal 5 2 2 3 3 2 2 3 3 2" xfId="39064" xr:uid="{00000000-0005-0000-0000-000089980000}"/>
    <cellStyle name="Normal 5 2 2 3 3 2 2 3 3 2 2" xfId="39065" xr:uid="{00000000-0005-0000-0000-00008A980000}"/>
    <cellStyle name="Normal 5 2 2 3 3 2 2 3 3 3" xfId="39066" xr:uid="{00000000-0005-0000-0000-00008B980000}"/>
    <cellStyle name="Normal 5 2 2 3 3 2 2 3 4" xfId="39067" xr:uid="{00000000-0005-0000-0000-00008C980000}"/>
    <cellStyle name="Normal 5 2 2 3 3 2 2 4" xfId="39068" xr:uid="{00000000-0005-0000-0000-00008D980000}"/>
    <cellStyle name="Normal 5 2 2 3 3 2 2 4 2" xfId="39069" xr:uid="{00000000-0005-0000-0000-00008E980000}"/>
    <cellStyle name="Normal 5 2 2 3 3 2 2 4 2 2" xfId="39070" xr:uid="{00000000-0005-0000-0000-00008F980000}"/>
    <cellStyle name="Normal 5 2 2 3 3 2 2 4 3" xfId="39071" xr:uid="{00000000-0005-0000-0000-000090980000}"/>
    <cellStyle name="Normal 5 2 2 3 3 2 2 4 3 2" xfId="39072" xr:uid="{00000000-0005-0000-0000-000091980000}"/>
    <cellStyle name="Normal 5 2 2 3 3 2 2 4 3 2 2" xfId="39073" xr:uid="{00000000-0005-0000-0000-000092980000}"/>
    <cellStyle name="Normal 5 2 2 3 3 2 2 4 3 3" xfId="39074" xr:uid="{00000000-0005-0000-0000-000093980000}"/>
    <cellStyle name="Normal 5 2 2 3 3 2 2 4 4" xfId="39075" xr:uid="{00000000-0005-0000-0000-000094980000}"/>
    <cellStyle name="Normal 5 2 2 3 3 2 2 5" xfId="39076" xr:uid="{00000000-0005-0000-0000-000095980000}"/>
    <cellStyle name="Normal 5 2 2 3 3 2 2 5 2" xfId="39077" xr:uid="{00000000-0005-0000-0000-000096980000}"/>
    <cellStyle name="Normal 5 2 2 3 3 2 2 6" xfId="39078" xr:uid="{00000000-0005-0000-0000-000097980000}"/>
    <cellStyle name="Normal 5 2 2 3 3 2 2 6 2" xfId="39079" xr:uid="{00000000-0005-0000-0000-000098980000}"/>
    <cellStyle name="Normal 5 2 2 3 3 2 2 6 2 2" xfId="39080" xr:uid="{00000000-0005-0000-0000-000099980000}"/>
    <cellStyle name="Normal 5 2 2 3 3 2 2 6 3" xfId="39081" xr:uid="{00000000-0005-0000-0000-00009A980000}"/>
    <cellStyle name="Normal 5 2 2 3 3 2 2 7" xfId="39082" xr:uid="{00000000-0005-0000-0000-00009B980000}"/>
    <cellStyle name="Normal 5 2 2 3 3 2 2 7 2" xfId="39083" xr:uid="{00000000-0005-0000-0000-00009C980000}"/>
    <cellStyle name="Normal 5 2 2 3 3 2 2 8" xfId="39084" xr:uid="{00000000-0005-0000-0000-00009D980000}"/>
    <cellStyle name="Normal 5 2 2 3 3 2 3" xfId="39085" xr:uid="{00000000-0005-0000-0000-00009E980000}"/>
    <cellStyle name="Normal 5 2 2 3 3 2 3 2" xfId="39086" xr:uid="{00000000-0005-0000-0000-00009F980000}"/>
    <cellStyle name="Normal 5 2 2 3 3 2 3 2 2" xfId="39087" xr:uid="{00000000-0005-0000-0000-0000A0980000}"/>
    <cellStyle name="Normal 5 2 2 3 3 2 3 2 2 2" xfId="39088" xr:uid="{00000000-0005-0000-0000-0000A1980000}"/>
    <cellStyle name="Normal 5 2 2 3 3 2 3 2 3" xfId="39089" xr:uid="{00000000-0005-0000-0000-0000A2980000}"/>
    <cellStyle name="Normal 5 2 2 3 3 2 3 2 3 2" xfId="39090" xr:uid="{00000000-0005-0000-0000-0000A3980000}"/>
    <cellStyle name="Normal 5 2 2 3 3 2 3 2 3 2 2" xfId="39091" xr:uid="{00000000-0005-0000-0000-0000A4980000}"/>
    <cellStyle name="Normal 5 2 2 3 3 2 3 2 3 3" xfId="39092" xr:uid="{00000000-0005-0000-0000-0000A5980000}"/>
    <cellStyle name="Normal 5 2 2 3 3 2 3 2 4" xfId="39093" xr:uid="{00000000-0005-0000-0000-0000A6980000}"/>
    <cellStyle name="Normal 5 2 2 3 3 2 3 3" xfId="39094" xr:uid="{00000000-0005-0000-0000-0000A7980000}"/>
    <cellStyle name="Normal 5 2 2 3 3 2 3 3 2" xfId="39095" xr:uid="{00000000-0005-0000-0000-0000A8980000}"/>
    <cellStyle name="Normal 5 2 2 3 3 2 3 4" xfId="39096" xr:uid="{00000000-0005-0000-0000-0000A9980000}"/>
    <cellStyle name="Normal 5 2 2 3 3 2 3 4 2" xfId="39097" xr:uid="{00000000-0005-0000-0000-0000AA980000}"/>
    <cellStyle name="Normal 5 2 2 3 3 2 3 4 2 2" xfId="39098" xr:uid="{00000000-0005-0000-0000-0000AB980000}"/>
    <cellStyle name="Normal 5 2 2 3 3 2 3 4 3" xfId="39099" xr:uid="{00000000-0005-0000-0000-0000AC980000}"/>
    <cellStyle name="Normal 5 2 2 3 3 2 3 5" xfId="39100" xr:uid="{00000000-0005-0000-0000-0000AD980000}"/>
    <cellStyle name="Normal 5 2 2 3 3 2 4" xfId="39101" xr:uid="{00000000-0005-0000-0000-0000AE980000}"/>
    <cellStyle name="Normal 5 2 2 3 3 2 4 2" xfId="39102" xr:uid="{00000000-0005-0000-0000-0000AF980000}"/>
    <cellStyle name="Normal 5 2 2 3 3 2 4 2 2" xfId="39103" xr:uid="{00000000-0005-0000-0000-0000B0980000}"/>
    <cellStyle name="Normal 5 2 2 3 3 2 4 3" xfId="39104" xr:uid="{00000000-0005-0000-0000-0000B1980000}"/>
    <cellStyle name="Normal 5 2 2 3 3 2 4 3 2" xfId="39105" xr:uid="{00000000-0005-0000-0000-0000B2980000}"/>
    <cellStyle name="Normal 5 2 2 3 3 2 4 3 2 2" xfId="39106" xr:uid="{00000000-0005-0000-0000-0000B3980000}"/>
    <cellStyle name="Normal 5 2 2 3 3 2 4 3 3" xfId="39107" xr:uid="{00000000-0005-0000-0000-0000B4980000}"/>
    <cellStyle name="Normal 5 2 2 3 3 2 4 4" xfId="39108" xr:uid="{00000000-0005-0000-0000-0000B5980000}"/>
    <cellStyle name="Normal 5 2 2 3 3 2 5" xfId="39109" xr:uid="{00000000-0005-0000-0000-0000B6980000}"/>
    <cellStyle name="Normal 5 2 2 3 3 2 5 2" xfId="39110" xr:uid="{00000000-0005-0000-0000-0000B7980000}"/>
    <cellStyle name="Normal 5 2 2 3 3 2 5 2 2" xfId="39111" xr:uid="{00000000-0005-0000-0000-0000B8980000}"/>
    <cellStyle name="Normal 5 2 2 3 3 2 5 3" xfId="39112" xr:uid="{00000000-0005-0000-0000-0000B9980000}"/>
    <cellStyle name="Normal 5 2 2 3 3 2 5 3 2" xfId="39113" xr:uid="{00000000-0005-0000-0000-0000BA980000}"/>
    <cellStyle name="Normal 5 2 2 3 3 2 5 3 2 2" xfId="39114" xr:uid="{00000000-0005-0000-0000-0000BB980000}"/>
    <cellStyle name="Normal 5 2 2 3 3 2 5 3 3" xfId="39115" xr:uid="{00000000-0005-0000-0000-0000BC980000}"/>
    <cellStyle name="Normal 5 2 2 3 3 2 5 4" xfId="39116" xr:uid="{00000000-0005-0000-0000-0000BD980000}"/>
    <cellStyle name="Normal 5 2 2 3 3 2 6" xfId="39117" xr:uid="{00000000-0005-0000-0000-0000BE980000}"/>
    <cellStyle name="Normal 5 2 2 3 3 2 6 2" xfId="39118" xr:uid="{00000000-0005-0000-0000-0000BF980000}"/>
    <cellStyle name="Normal 5 2 2 3 3 2 7" xfId="39119" xr:uid="{00000000-0005-0000-0000-0000C0980000}"/>
    <cellStyle name="Normal 5 2 2 3 3 2 7 2" xfId="39120" xr:uid="{00000000-0005-0000-0000-0000C1980000}"/>
    <cellStyle name="Normal 5 2 2 3 3 2 7 2 2" xfId="39121" xr:uid="{00000000-0005-0000-0000-0000C2980000}"/>
    <cellStyle name="Normal 5 2 2 3 3 2 7 3" xfId="39122" xr:uid="{00000000-0005-0000-0000-0000C3980000}"/>
    <cellStyle name="Normal 5 2 2 3 3 2 8" xfId="39123" xr:uid="{00000000-0005-0000-0000-0000C4980000}"/>
    <cellStyle name="Normal 5 2 2 3 3 2 8 2" xfId="39124" xr:uid="{00000000-0005-0000-0000-0000C5980000}"/>
    <cellStyle name="Normal 5 2 2 3 3 2 9" xfId="39125" xr:uid="{00000000-0005-0000-0000-0000C6980000}"/>
    <cellStyle name="Normal 5 2 2 3 3 3" xfId="39126" xr:uid="{00000000-0005-0000-0000-0000C7980000}"/>
    <cellStyle name="Normal 5 2 2 3 3 3 2" xfId="39127" xr:uid="{00000000-0005-0000-0000-0000C8980000}"/>
    <cellStyle name="Normal 5 2 2 3 3 3 2 2" xfId="39128" xr:uid="{00000000-0005-0000-0000-0000C9980000}"/>
    <cellStyle name="Normal 5 2 2 3 3 3 2 2 2" xfId="39129" xr:uid="{00000000-0005-0000-0000-0000CA980000}"/>
    <cellStyle name="Normal 5 2 2 3 3 3 2 2 2 2" xfId="39130" xr:uid="{00000000-0005-0000-0000-0000CB980000}"/>
    <cellStyle name="Normal 5 2 2 3 3 3 2 2 3" xfId="39131" xr:uid="{00000000-0005-0000-0000-0000CC980000}"/>
    <cellStyle name="Normal 5 2 2 3 3 3 2 2 3 2" xfId="39132" xr:uid="{00000000-0005-0000-0000-0000CD980000}"/>
    <cellStyle name="Normal 5 2 2 3 3 3 2 2 3 2 2" xfId="39133" xr:uid="{00000000-0005-0000-0000-0000CE980000}"/>
    <cellStyle name="Normal 5 2 2 3 3 3 2 2 3 3" xfId="39134" xr:uid="{00000000-0005-0000-0000-0000CF980000}"/>
    <cellStyle name="Normal 5 2 2 3 3 3 2 2 4" xfId="39135" xr:uid="{00000000-0005-0000-0000-0000D0980000}"/>
    <cellStyle name="Normal 5 2 2 3 3 3 2 3" xfId="39136" xr:uid="{00000000-0005-0000-0000-0000D1980000}"/>
    <cellStyle name="Normal 5 2 2 3 3 3 2 3 2" xfId="39137" xr:uid="{00000000-0005-0000-0000-0000D2980000}"/>
    <cellStyle name="Normal 5 2 2 3 3 3 2 4" xfId="39138" xr:uid="{00000000-0005-0000-0000-0000D3980000}"/>
    <cellStyle name="Normal 5 2 2 3 3 3 2 4 2" xfId="39139" xr:uid="{00000000-0005-0000-0000-0000D4980000}"/>
    <cellStyle name="Normal 5 2 2 3 3 3 2 4 2 2" xfId="39140" xr:uid="{00000000-0005-0000-0000-0000D5980000}"/>
    <cellStyle name="Normal 5 2 2 3 3 3 2 4 3" xfId="39141" xr:uid="{00000000-0005-0000-0000-0000D6980000}"/>
    <cellStyle name="Normal 5 2 2 3 3 3 2 5" xfId="39142" xr:uid="{00000000-0005-0000-0000-0000D7980000}"/>
    <cellStyle name="Normal 5 2 2 3 3 3 3" xfId="39143" xr:uid="{00000000-0005-0000-0000-0000D8980000}"/>
    <cellStyle name="Normal 5 2 2 3 3 3 3 2" xfId="39144" xr:uid="{00000000-0005-0000-0000-0000D9980000}"/>
    <cellStyle name="Normal 5 2 2 3 3 3 3 2 2" xfId="39145" xr:uid="{00000000-0005-0000-0000-0000DA980000}"/>
    <cellStyle name="Normal 5 2 2 3 3 3 3 3" xfId="39146" xr:uid="{00000000-0005-0000-0000-0000DB980000}"/>
    <cellStyle name="Normal 5 2 2 3 3 3 3 3 2" xfId="39147" xr:uid="{00000000-0005-0000-0000-0000DC980000}"/>
    <cellStyle name="Normal 5 2 2 3 3 3 3 3 2 2" xfId="39148" xr:uid="{00000000-0005-0000-0000-0000DD980000}"/>
    <cellStyle name="Normal 5 2 2 3 3 3 3 3 3" xfId="39149" xr:uid="{00000000-0005-0000-0000-0000DE980000}"/>
    <cellStyle name="Normal 5 2 2 3 3 3 3 4" xfId="39150" xr:uid="{00000000-0005-0000-0000-0000DF980000}"/>
    <cellStyle name="Normal 5 2 2 3 3 3 4" xfId="39151" xr:uid="{00000000-0005-0000-0000-0000E0980000}"/>
    <cellStyle name="Normal 5 2 2 3 3 3 4 2" xfId="39152" xr:uid="{00000000-0005-0000-0000-0000E1980000}"/>
    <cellStyle name="Normal 5 2 2 3 3 3 4 2 2" xfId="39153" xr:uid="{00000000-0005-0000-0000-0000E2980000}"/>
    <cellStyle name="Normal 5 2 2 3 3 3 4 3" xfId="39154" xr:uid="{00000000-0005-0000-0000-0000E3980000}"/>
    <cellStyle name="Normal 5 2 2 3 3 3 4 3 2" xfId="39155" xr:uid="{00000000-0005-0000-0000-0000E4980000}"/>
    <cellStyle name="Normal 5 2 2 3 3 3 4 3 2 2" xfId="39156" xr:uid="{00000000-0005-0000-0000-0000E5980000}"/>
    <cellStyle name="Normal 5 2 2 3 3 3 4 3 3" xfId="39157" xr:uid="{00000000-0005-0000-0000-0000E6980000}"/>
    <cellStyle name="Normal 5 2 2 3 3 3 4 4" xfId="39158" xr:uid="{00000000-0005-0000-0000-0000E7980000}"/>
    <cellStyle name="Normal 5 2 2 3 3 3 5" xfId="39159" xr:uid="{00000000-0005-0000-0000-0000E8980000}"/>
    <cellStyle name="Normal 5 2 2 3 3 3 5 2" xfId="39160" xr:uid="{00000000-0005-0000-0000-0000E9980000}"/>
    <cellStyle name="Normal 5 2 2 3 3 3 6" xfId="39161" xr:uid="{00000000-0005-0000-0000-0000EA980000}"/>
    <cellStyle name="Normal 5 2 2 3 3 3 6 2" xfId="39162" xr:uid="{00000000-0005-0000-0000-0000EB980000}"/>
    <cellStyle name="Normal 5 2 2 3 3 3 6 2 2" xfId="39163" xr:uid="{00000000-0005-0000-0000-0000EC980000}"/>
    <cellStyle name="Normal 5 2 2 3 3 3 6 3" xfId="39164" xr:uid="{00000000-0005-0000-0000-0000ED980000}"/>
    <cellStyle name="Normal 5 2 2 3 3 3 7" xfId="39165" xr:uid="{00000000-0005-0000-0000-0000EE980000}"/>
    <cellStyle name="Normal 5 2 2 3 3 3 7 2" xfId="39166" xr:uid="{00000000-0005-0000-0000-0000EF980000}"/>
    <cellStyle name="Normal 5 2 2 3 3 3 8" xfId="39167" xr:uid="{00000000-0005-0000-0000-0000F0980000}"/>
    <cellStyle name="Normal 5 2 2 3 3 4" xfId="39168" xr:uid="{00000000-0005-0000-0000-0000F1980000}"/>
    <cellStyle name="Normal 5 2 2 3 3 4 2" xfId="39169" xr:uid="{00000000-0005-0000-0000-0000F2980000}"/>
    <cellStyle name="Normal 5 2 2 3 3 4 2 2" xfId="39170" xr:uid="{00000000-0005-0000-0000-0000F3980000}"/>
    <cellStyle name="Normal 5 2 2 3 3 4 2 2 2" xfId="39171" xr:uid="{00000000-0005-0000-0000-0000F4980000}"/>
    <cellStyle name="Normal 5 2 2 3 3 4 2 3" xfId="39172" xr:uid="{00000000-0005-0000-0000-0000F5980000}"/>
    <cellStyle name="Normal 5 2 2 3 3 4 2 3 2" xfId="39173" xr:uid="{00000000-0005-0000-0000-0000F6980000}"/>
    <cellStyle name="Normal 5 2 2 3 3 4 2 3 2 2" xfId="39174" xr:uid="{00000000-0005-0000-0000-0000F7980000}"/>
    <cellStyle name="Normal 5 2 2 3 3 4 2 3 3" xfId="39175" xr:uid="{00000000-0005-0000-0000-0000F8980000}"/>
    <cellStyle name="Normal 5 2 2 3 3 4 2 4" xfId="39176" xr:uid="{00000000-0005-0000-0000-0000F9980000}"/>
    <cellStyle name="Normal 5 2 2 3 3 4 3" xfId="39177" xr:uid="{00000000-0005-0000-0000-0000FA980000}"/>
    <cellStyle name="Normal 5 2 2 3 3 4 3 2" xfId="39178" xr:uid="{00000000-0005-0000-0000-0000FB980000}"/>
    <cellStyle name="Normal 5 2 2 3 3 4 4" xfId="39179" xr:uid="{00000000-0005-0000-0000-0000FC980000}"/>
    <cellStyle name="Normal 5 2 2 3 3 4 4 2" xfId="39180" xr:uid="{00000000-0005-0000-0000-0000FD980000}"/>
    <cellStyle name="Normal 5 2 2 3 3 4 4 2 2" xfId="39181" xr:uid="{00000000-0005-0000-0000-0000FE980000}"/>
    <cellStyle name="Normal 5 2 2 3 3 4 4 3" xfId="39182" xr:uid="{00000000-0005-0000-0000-0000FF980000}"/>
    <cellStyle name="Normal 5 2 2 3 3 4 5" xfId="39183" xr:uid="{00000000-0005-0000-0000-000000990000}"/>
    <cellStyle name="Normal 5 2 2 3 3 5" xfId="39184" xr:uid="{00000000-0005-0000-0000-000001990000}"/>
    <cellStyle name="Normal 5 2 2 3 3 5 2" xfId="39185" xr:uid="{00000000-0005-0000-0000-000002990000}"/>
    <cellStyle name="Normal 5 2 2 3 3 5 2 2" xfId="39186" xr:uid="{00000000-0005-0000-0000-000003990000}"/>
    <cellStyle name="Normal 5 2 2 3 3 5 3" xfId="39187" xr:uid="{00000000-0005-0000-0000-000004990000}"/>
    <cellStyle name="Normal 5 2 2 3 3 5 3 2" xfId="39188" xr:uid="{00000000-0005-0000-0000-000005990000}"/>
    <cellStyle name="Normal 5 2 2 3 3 5 3 2 2" xfId="39189" xr:uid="{00000000-0005-0000-0000-000006990000}"/>
    <cellStyle name="Normal 5 2 2 3 3 5 3 3" xfId="39190" xr:uid="{00000000-0005-0000-0000-000007990000}"/>
    <cellStyle name="Normal 5 2 2 3 3 5 4" xfId="39191" xr:uid="{00000000-0005-0000-0000-000008990000}"/>
    <cellStyle name="Normal 5 2 2 3 3 6" xfId="39192" xr:uid="{00000000-0005-0000-0000-000009990000}"/>
    <cellStyle name="Normal 5 2 2 3 3 6 2" xfId="39193" xr:uid="{00000000-0005-0000-0000-00000A990000}"/>
    <cellStyle name="Normal 5 2 2 3 3 6 2 2" xfId="39194" xr:uid="{00000000-0005-0000-0000-00000B990000}"/>
    <cellStyle name="Normal 5 2 2 3 3 6 3" xfId="39195" xr:uid="{00000000-0005-0000-0000-00000C990000}"/>
    <cellStyle name="Normal 5 2 2 3 3 6 3 2" xfId="39196" xr:uid="{00000000-0005-0000-0000-00000D990000}"/>
    <cellStyle name="Normal 5 2 2 3 3 6 3 2 2" xfId="39197" xr:uid="{00000000-0005-0000-0000-00000E990000}"/>
    <cellStyle name="Normal 5 2 2 3 3 6 3 3" xfId="39198" xr:uid="{00000000-0005-0000-0000-00000F990000}"/>
    <cellStyle name="Normal 5 2 2 3 3 6 4" xfId="39199" xr:uid="{00000000-0005-0000-0000-000010990000}"/>
    <cellStyle name="Normal 5 2 2 3 3 7" xfId="39200" xr:uid="{00000000-0005-0000-0000-000011990000}"/>
    <cellStyle name="Normal 5 2 2 3 3 7 2" xfId="39201" xr:uid="{00000000-0005-0000-0000-000012990000}"/>
    <cellStyle name="Normal 5 2 2 3 3 8" xfId="39202" xr:uid="{00000000-0005-0000-0000-000013990000}"/>
    <cellStyle name="Normal 5 2 2 3 3 8 2" xfId="39203" xr:uid="{00000000-0005-0000-0000-000014990000}"/>
    <cellStyle name="Normal 5 2 2 3 3 8 2 2" xfId="39204" xr:uid="{00000000-0005-0000-0000-000015990000}"/>
    <cellStyle name="Normal 5 2 2 3 3 8 3" xfId="39205" xr:uid="{00000000-0005-0000-0000-000016990000}"/>
    <cellStyle name="Normal 5 2 2 3 3 9" xfId="39206" xr:uid="{00000000-0005-0000-0000-000017990000}"/>
    <cellStyle name="Normal 5 2 2 3 3 9 2" xfId="39207" xr:uid="{00000000-0005-0000-0000-000018990000}"/>
    <cellStyle name="Normal 5 2 2 3 4" xfId="39208" xr:uid="{00000000-0005-0000-0000-000019990000}"/>
    <cellStyle name="Normal 5 2 2 3 4 10" xfId="39209" xr:uid="{00000000-0005-0000-0000-00001A990000}"/>
    <cellStyle name="Normal 5 2 2 3 4 11" xfId="39210" xr:uid="{00000000-0005-0000-0000-00001B990000}"/>
    <cellStyle name="Normal 5 2 2 3 4 2" xfId="39211" xr:uid="{00000000-0005-0000-0000-00001C990000}"/>
    <cellStyle name="Normal 5 2 2 3 4 2 2" xfId="39212" xr:uid="{00000000-0005-0000-0000-00001D990000}"/>
    <cellStyle name="Normal 5 2 2 3 4 2 2 2" xfId="39213" xr:uid="{00000000-0005-0000-0000-00001E990000}"/>
    <cellStyle name="Normal 5 2 2 3 4 2 2 2 2" xfId="39214" xr:uid="{00000000-0005-0000-0000-00001F990000}"/>
    <cellStyle name="Normal 5 2 2 3 4 2 2 2 2 2" xfId="39215" xr:uid="{00000000-0005-0000-0000-000020990000}"/>
    <cellStyle name="Normal 5 2 2 3 4 2 2 2 2 2 2" xfId="39216" xr:uid="{00000000-0005-0000-0000-000021990000}"/>
    <cellStyle name="Normal 5 2 2 3 4 2 2 2 2 3" xfId="39217" xr:uid="{00000000-0005-0000-0000-000022990000}"/>
    <cellStyle name="Normal 5 2 2 3 4 2 2 2 2 3 2" xfId="39218" xr:uid="{00000000-0005-0000-0000-000023990000}"/>
    <cellStyle name="Normal 5 2 2 3 4 2 2 2 2 3 2 2" xfId="39219" xr:uid="{00000000-0005-0000-0000-000024990000}"/>
    <cellStyle name="Normal 5 2 2 3 4 2 2 2 2 3 3" xfId="39220" xr:uid="{00000000-0005-0000-0000-000025990000}"/>
    <cellStyle name="Normal 5 2 2 3 4 2 2 2 2 4" xfId="39221" xr:uid="{00000000-0005-0000-0000-000026990000}"/>
    <cellStyle name="Normal 5 2 2 3 4 2 2 2 3" xfId="39222" xr:uid="{00000000-0005-0000-0000-000027990000}"/>
    <cellStyle name="Normal 5 2 2 3 4 2 2 2 3 2" xfId="39223" xr:uid="{00000000-0005-0000-0000-000028990000}"/>
    <cellStyle name="Normal 5 2 2 3 4 2 2 2 4" xfId="39224" xr:uid="{00000000-0005-0000-0000-000029990000}"/>
    <cellStyle name="Normal 5 2 2 3 4 2 2 2 4 2" xfId="39225" xr:uid="{00000000-0005-0000-0000-00002A990000}"/>
    <cellStyle name="Normal 5 2 2 3 4 2 2 2 4 2 2" xfId="39226" xr:uid="{00000000-0005-0000-0000-00002B990000}"/>
    <cellStyle name="Normal 5 2 2 3 4 2 2 2 4 3" xfId="39227" xr:uid="{00000000-0005-0000-0000-00002C990000}"/>
    <cellStyle name="Normal 5 2 2 3 4 2 2 2 5" xfId="39228" xr:uid="{00000000-0005-0000-0000-00002D990000}"/>
    <cellStyle name="Normal 5 2 2 3 4 2 2 3" xfId="39229" xr:uid="{00000000-0005-0000-0000-00002E990000}"/>
    <cellStyle name="Normal 5 2 2 3 4 2 2 3 2" xfId="39230" xr:uid="{00000000-0005-0000-0000-00002F990000}"/>
    <cellStyle name="Normal 5 2 2 3 4 2 2 3 2 2" xfId="39231" xr:uid="{00000000-0005-0000-0000-000030990000}"/>
    <cellStyle name="Normal 5 2 2 3 4 2 2 3 3" xfId="39232" xr:uid="{00000000-0005-0000-0000-000031990000}"/>
    <cellStyle name="Normal 5 2 2 3 4 2 2 3 3 2" xfId="39233" xr:uid="{00000000-0005-0000-0000-000032990000}"/>
    <cellStyle name="Normal 5 2 2 3 4 2 2 3 3 2 2" xfId="39234" xr:uid="{00000000-0005-0000-0000-000033990000}"/>
    <cellStyle name="Normal 5 2 2 3 4 2 2 3 3 3" xfId="39235" xr:uid="{00000000-0005-0000-0000-000034990000}"/>
    <cellStyle name="Normal 5 2 2 3 4 2 2 3 4" xfId="39236" xr:uid="{00000000-0005-0000-0000-000035990000}"/>
    <cellStyle name="Normal 5 2 2 3 4 2 2 4" xfId="39237" xr:uid="{00000000-0005-0000-0000-000036990000}"/>
    <cellStyle name="Normal 5 2 2 3 4 2 2 4 2" xfId="39238" xr:uid="{00000000-0005-0000-0000-000037990000}"/>
    <cellStyle name="Normal 5 2 2 3 4 2 2 4 2 2" xfId="39239" xr:uid="{00000000-0005-0000-0000-000038990000}"/>
    <cellStyle name="Normal 5 2 2 3 4 2 2 4 3" xfId="39240" xr:uid="{00000000-0005-0000-0000-000039990000}"/>
    <cellStyle name="Normal 5 2 2 3 4 2 2 4 3 2" xfId="39241" xr:uid="{00000000-0005-0000-0000-00003A990000}"/>
    <cellStyle name="Normal 5 2 2 3 4 2 2 4 3 2 2" xfId="39242" xr:uid="{00000000-0005-0000-0000-00003B990000}"/>
    <cellStyle name="Normal 5 2 2 3 4 2 2 4 3 3" xfId="39243" xr:uid="{00000000-0005-0000-0000-00003C990000}"/>
    <cellStyle name="Normal 5 2 2 3 4 2 2 4 4" xfId="39244" xr:uid="{00000000-0005-0000-0000-00003D990000}"/>
    <cellStyle name="Normal 5 2 2 3 4 2 2 5" xfId="39245" xr:uid="{00000000-0005-0000-0000-00003E990000}"/>
    <cellStyle name="Normal 5 2 2 3 4 2 2 5 2" xfId="39246" xr:uid="{00000000-0005-0000-0000-00003F990000}"/>
    <cellStyle name="Normal 5 2 2 3 4 2 2 6" xfId="39247" xr:uid="{00000000-0005-0000-0000-000040990000}"/>
    <cellStyle name="Normal 5 2 2 3 4 2 2 6 2" xfId="39248" xr:uid="{00000000-0005-0000-0000-000041990000}"/>
    <cellStyle name="Normal 5 2 2 3 4 2 2 6 2 2" xfId="39249" xr:uid="{00000000-0005-0000-0000-000042990000}"/>
    <cellStyle name="Normal 5 2 2 3 4 2 2 6 3" xfId="39250" xr:uid="{00000000-0005-0000-0000-000043990000}"/>
    <cellStyle name="Normal 5 2 2 3 4 2 2 7" xfId="39251" xr:uid="{00000000-0005-0000-0000-000044990000}"/>
    <cellStyle name="Normal 5 2 2 3 4 2 2 7 2" xfId="39252" xr:uid="{00000000-0005-0000-0000-000045990000}"/>
    <cellStyle name="Normal 5 2 2 3 4 2 2 8" xfId="39253" xr:uid="{00000000-0005-0000-0000-000046990000}"/>
    <cellStyle name="Normal 5 2 2 3 4 2 3" xfId="39254" xr:uid="{00000000-0005-0000-0000-000047990000}"/>
    <cellStyle name="Normal 5 2 2 3 4 2 3 2" xfId="39255" xr:uid="{00000000-0005-0000-0000-000048990000}"/>
    <cellStyle name="Normal 5 2 2 3 4 2 3 2 2" xfId="39256" xr:uid="{00000000-0005-0000-0000-000049990000}"/>
    <cellStyle name="Normal 5 2 2 3 4 2 3 2 2 2" xfId="39257" xr:uid="{00000000-0005-0000-0000-00004A990000}"/>
    <cellStyle name="Normal 5 2 2 3 4 2 3 2 3" xfId="39258" xr:uid="{00000000-0005-0000-0000-00004B990000}"/>
    <cellStyle name="Normal 5 2 2 3 4 2 3 2 3 2" xfId="39259" xr:uid="{00000000-0005-0000-0000-00004C990000}"/>
    <cellStyle name="Normal 5 2 2 3 4 2 3 2 3 2 2" xfId="39260" xr:uid="{00000000-0005-0000-0000-00004D990000}"/>
    <cellStyle name="Normal 5 2 2 3 4 2 3 2 3 3" xfId="39261" xr:uid="{00000000-0005-0000-0000-00004E990000}"/>
    <cellStyle name="Normal 5 2 2 3 4 2 3 2 4" xfId="39262" xr:uid="{00000000-0005-0000-0000-00004F990000}"/>
    <cellStyle name="Normal 5 2 2 3 4 2 3 3" xfId="39263" xr:uid="{00000000-0005-0000-0000-000050990000}"/>
    <cellStyle name="Normal 5 2 2 3 4 2 3 3 2" xfId="39264" xr:uid="{00000000-0005-0000-0000-000051990000}"/>
    <cellStyle name="Normal 5 2 2 3 4 2 3 4" xfId="39265" xr:uid="{00000000-0005-0000-0000-000052990000}"/>
    <cellStyle name="Normal 5 2 2 3 4 2 3 4 2" xfId="39266" xr:uid="{00000000-0005-0000-0000-000053990000}"/>
    <cellStyle name="Normal 5 2 2 3 4 2 3 4 2 2" xfId="39267" xr:uid="{00000000-0005-0000-0000-000054990000}"/>
    <cellStyle name="Normal 5 2 2 3 4 2 3 4 3" xfId="39268" xr:uid="{00000000-0005-0000-0000-000055990000}"/>
    <cellStyle name="Normal 5 2 2 3 4 2 3 5" xfId="39269" xr:uid="{00000000-0005-0000-0000-000056990000}"/>
    <cellStyle name="Normal 5 2 2 3 4 2 4" xfId="39270" xr:uid="{00000000-0005-0000-0000-000057990000}"/>
    <cellStyle name="Normal 5 2 2 3 4 2 4 2" xfId="39271" xr:uid="{00000000-0005-0000-0000-000058990000}"/>
    <cellStyle name="Normal 5 2 2 3 4 2 4 2 2" xfId="39272" xr:uid="{00000000-0005-0000-0000-000059990000}"/>
    <cellStyle name="Normal 5 2 2 3 4 2 4 3" xfId="39273" xr:uid="{00000000-0005-0000-0000-00005A990000}"/>
    <cellStyle name="Normal 5 2 2 3 4 2 4 3 2" xfId="39274" xr:uid="{00000000-0005-0000-0000-00005B990000}"/>
    <cellStyle name="Normal 5 2 2 3 4 2 4 3 2 2" xfId="39275" xr:uid="{00000000-0005-0000-0000-00005C990000}"/>
    <cellStyle name="Normal 5 2 2 3 4 2 4 3 3" xfId="39276" xr:uid="{00000000-0005-0000-0000-00005D990000}"/>
    <cellStyle name="Normal 5 2 2 3 4 2 4 4" xfId="39277" xr:uid="{00000000-0005-0000-0000-00005E990000}"/>
    <cellStyle name="Normal 5 2 2 3 4 2 5" xfId="39278" xr:uid="{00000000-0005-0000-0000-00005F990000}"/>
    <cellStyle name="Normal 5 2 2 3 4 2 5 2" xfId="39279" xr:uid="{00000000-0005-0000-0000-000060990000}"/>
    <cellStyle name="Normal 5 2 2 3 4 2 5 2 2" xfId="39280" xr:uid="{00000000-0005-0000-0000-000061990000}"/>
    <cellStyle name="Normal 5 2 2 3 4 2 5 3" xfId="39281" xr:uid="{00000000-0005-0000-0000-000062990000}"/>
    <cellStyle name="Normal 5 2 2 3 4 2 5 3 2" xfId="39282" xr:uid="{00000000-0005-0000-0000-000063990000}"/>
    <cellStyle name="Normal 5 2 2 3 4 2 5 3 2 2" xfId="39283" xr:uid="{00000000-0005-0000-0000-000064990000}"/>
    <cellStyle name="Normal 5 2 2 3 4 2 5 3 3" xfId="39284" xr:uid="{00000000-0005-0000-0000-000065990000}"/>
    <cellStyle name="Normal 5 2 2 3 4 2 5 4" xfId="39285" xr:uid="{00000000-0005-0000-0000-000066990000}"/>
    <cellStyle name="Normal 5 2 2 3 4 2 6" xfId="39286" xr:uid="{00000000-0005-0000-0000-000067990000}"/>
    <cellStyle name="Normal 5 2 2 3 4 2 6 2" xfId="39287" xr:uid="{00000000-0005-0000-0000-000068990000}"/>
    <cellStyle name="Normal 5 2 2 3 4 2 7" xfId="39288" xr:uid="{00000000-0005-0000-0000-000069990000}"/>
    <cellStyle name="Normal 5 2 2 3 4 2 7 2" xfId="39289" xr:uid="{00000000-0005-0000-0000-00006A990000}"/>
    <cellStyle name="Normal 5 2 2 3 4 2 7 2 2" xfId="39290" xr:uid="{00000000-0005-0000-0000-00006B990000}"/>
    <cellStyle name="Normal 5 2 2 3 4 2 7 3" xfId="39291" xr:uid="{00000000-0005-0000-0000-00006C990000}"/>
    <cellStyle name="Normal 5 2 2 3 4 2 8" xfId="39292" xr:uid="{00000000-0005-0000-0000-00006D990000}"/>
    <cellStyle name="Normal 5 2 2 3 4 2 8 2" xfId="39293" xr:uid="{00000000-0005-0000-0000-00006E990000}"/>
    <cellStyle name="Normal 5 2 2 3 4 2 9" xfId="39294" xr:uid="{00000000-0005-0000-0000-00006F990000}"/>
    <cellStyle name="Normal 5 2 2 3 4 3" xfId="39295" xr:uid="{00000000-0005-0000-0000-000070990000}"/>
    <cellStyle name="Normal 5 2 2 3 4 3 2" xfId="39296" xr:uid="{00000000-0005-0000-0000-000071990000}"/>
    <cellStyle name="Normal 5 2 2 3 4 3 2 2" xfId="39297" xr:uid="{00000000-0005-0000-0000-000072990000}"/>
    <cellStyle name="Normal 5 2 2 3 4 3 2 2 2" xfId="39298" xr:uid="{00000000-0005-0000-0000-000073990000}"/>
    <cellStyle name="Normal 5 2 2 3 4 3 2 2 2 2" xfId="39299" xr:uid="{00000000-0005-0000-0000-000074990000}"/>
    <cellStyle name="Normal 5 2 2 3 4 3 2 2 3" xfId="39300" xr:uid="{00000000-0005-0000-0000-000075990000}"/>
    <cellStyle name="Normal 5 2 2 3 4 3 2 2 3 2" xfId="39301" xr:uid="{00000000-0005-0000-0000-000076990000}"/>
    <cellStyle name="Normal 5 2 2 3 4 3 2 2 3 2 2" xfId="39302" xr:uid="{00000000-0005-0000-0000-000077990000}"/>
    <cellStyle name="Normal 5 2 2 3 4 3 2 2 3 3" xfId="39303" xr:uid="{00000000-0005-0000-0000-000078990000}"/>
    <cellStyle name="Normal 5 2 2 3 4 3 2 2 4" xfId="39304" xr:uid="{00000000-0005-0000-0000-000079990000}"/>
    <cellStyle name="Normal 5 2 2 3 4 3 2 3" xfId="39305" xr:uid="{00000000-0005-0000-0000-00007A990000}"/>
    <cellStyle name="Normal 5 2 2 3 4 3 2 3 2" xfId="39306" xr:uid="{00000000-0005-0000-0000-00007B990000}"/>
    <cellStyle name="Normal 5 2 2 3 4 3 2 4" xfId="39307" xr:uid="{00000000-0005-0000-0000-00007C990000}"/>
    <cellStyle name="Normal 5 2 2 3 4 3 2 4 2" xfId="39308" xr:uid="{00000000-0005-0000-0000-00007D990000}"/>
    <cellStyle name="Normal 5 2 2 3 4 3 2 4 2 2" xfId="39309" xr:uid="{00000000-0005-0000-0000-00007E990000}"/>
    <cellStyle name="Normal 5 2 2 3 4 3 2 4 3" xfId="39310" xr:uid="{00000000-0005-0000-0000-00007F990000}"/>
    <cellStyle name="Normal 5 2 2 3 4 3 2 5" xfId="39311" xr:uid="{00000000-0005-0000-0000-000080990000}"/>
    <cellStyle name="Normal 5 2 2 3 4 3 3" xfId="39312" xr:uid="{00000000-0005-0000-0000-000081990000}"/>
    <cellStyle name="Normal 5 2 2 3 4 3 3 2" xfId="39313" xr:uid="{00000000-0005-0000-0000-000082990000}"/>
    <cellStyle name="Normal 5 2 2 3 4 3 3 2 2" xfId="39314" xr:uid="{00000000-0005-0000-0000-000083990000}"/>
    <cellStyle name="Normal 5 2 2 3 4 3 3 3" xfId="39315" xr:uid="{00000000-0005-0000-0000-000084990000}"/>
    <cellStyle name="Normal 5 2 2 3 4 3 3 3 2" xfId="39316" xr:uid="{00000000-0005-0000-0000-000085990000}"/>
    <cellStyle name="Normal 5 2 2 3 4 3 3 3 2 2" xfId="39317" xr:uid="{00000000-0005-0000-0000-000086990000}"/>
    <cellStyle name="Normal 5 2 2 3 4 3 3 3 3" xfId="39318" xr:uid="{00000000-0005-0000-0000-000087990000}"/>
    <cellStyle name="Normal 5 2 2 3 4 3 3 4" xfId="39319" xr:uid="{00000000-0005-0000-0000-000088990000}"/>
    <cellStyle name="Normal 5 2 2 3 4 3 4" xfId="39320" xr:uid="{00000000-0005-0000-0000-000089990000}"/>
    <cellStyle name="Normal 5 2 2 3 4 3 4 2" xfId="39321" xr:uid="{00000000-0005-0000-0000-00008A990000}"/>
    <cellStyle name="Normal 5 2 2 3 4 3 4 2 2" xfId="39322" xr:uid="{00000000-0005-0000-0000-00008B990000}"/>
    <cellStyle name="Normal 5 2 2 3 4 3 4 3" xfId="39323" xr:uid="{00000000-0005-0000-0000-00008C990000}"/>
    <cellStyle name="Normal 5 2 2 3 4 3 4 3 2" xfId="39324" xr:uid="{00000000-0005-0000-0000-00008D990000}"/>
    <cellStyle name="Normal 5 2 2 3 4 3 4 3 2 2" xfId="39325" xr:uid="{00000000-0005-0000-0000-00008E990000}"/>
    <cellStyle name="Normal 5 2 2 3 4 3 4 3 3" xfId="39326" xr:uid="{00000000-0005-0000-0000-00008F990000}"/>
    <cellStyle name="Normal 5 2 2 3 4 3 4 4" xfId="39327" xr:uid="{00000000-0005-0000-0000-000090990000}"/>
    <cellStyle name="Normal 5 2 2 3 4 3 5" xfId="39328" xr:uid="{00000000-0005-0000-0000-000091990000}"/>
    <cellStyle name="Normal 5 2 2 3 4 3 5 2" xfId="39329" xr:uid="{00000000-0005-0000-0000-000092990000}"/>
    <cellStyle name="Normal 5 2 2 3 4 3 6" xfId="39330" xr:uid="{00000000-0005-0000-0000-000093990000}"/>
    <cellStyle name="Normal 5 2 2 3 4 3 6 2" xfId="39331" xr:uid="{00000000-0005-0000-0000-000094990000}"/>
    <cellStyle name="Normal 5 2 2 3 4 3 6 2 2" xfId="39332" xr:uid="{00000000-0005-0000-0000-000095990000}"/>
    <cellStyle name="Normal 5 2 2 3 4 3 6 3" xfId="39333" xr:uid="{00000000-0005-0000-0000-000096990000}"/>
    <cellStyle name="Normal 5 2 2 3 4 3 7" xfId="39334" xr:uid="{00000000-0005-0000-0000-000097990000}"/>
    <cellStyle name="Normal 5 2 2 3 4 3 7 2" xfId="39335" xr:uid="{00000000-0005-0000-0000-000098990000}"/>
    <cellStyle name="Normal 5 2 2 3 4 3 8" xfId="39336" xr:uid="{00000000-0005-0000-0000-000099990000}"/>
    <cellStyle name="Normal 5 2 2 3 4 4" xfId="39337" xr:uid="{00000000-0005-0000-0000-00009A990000}"/>
    <cellStyle name="Normal 5 2 2 3 4 4 2" xfId="39338" xr:uid="{00000000-0005-0000-0000-00009B990000}"/>
    <cellStyle name="Normal 5 2 2 3 4 4 2 2" xfId="39339" xr:uid="{00000000-0005-0000-0000-00009C990000}"/>
    <cellStyle name="Normal 5 2 2 3 4 4 2 2 2" xfId="39340" xr:uid="{00000000-0005-0000-0000-00009D990000}"/>
    <cellStyle name="Normal 5 2 2 3 4 4 2 3" xfId="39341" xr:uid="{00000000-0005-0000-0000-00009E990000}"/>
    <cellStyle name="Normal 5 2 2 3 4 4 2 3 2" xfId="39342" xr:uid="{00000000-0005-0000-0000-00009F990000}"/>
    <cellStyle name="Normal 5 2 2 3 4 4 2 3 2 2" xfId="39343" xr:uid="{00000000-0005-0000-0000-0000A0990000}"/>
    <cellStyle name="Normal 5 2 2 3 4 4 2 3 3" xfId="39344" xr:uid="{00000000-0005-0000-0000-0000A1990000}"/>
    <cellStyle name="Normal 5 2 2 3 4 4 2 4" xfId="39345" xr:uid="{00000000-0005-0000-0000-0000A2990000}"/>
    <cellStyle name="Normal 5 2 2 3 4 4 3" xfId="39346" xr:uid="{00000000-0005-0000-0000-0000A3990000}"/>
    <cellStyle name="Normal 5 2 2 3 4 4 3 2" xfId="39347" xr:uid="{00000000-0005-0000-0000-0000A4990000}"/>
    <cellStyle name="Normal 5 2 2 3 4 4 4" xfId="39348" xr:uid="{00000000-0005-0000-0000-0000A5990000}"/>
    <cellStyle name="Normal 5 2 2 3 4 4 4 2" xfId="39349" xr:uid="{00000000-0005-0000-0000-0000A6990000}"/>
    <cellStyle name="Normal 5 2 2 3 4 4 4 2 2" xfId="39350" xr:uid="{00000000-0005-0000-0000-0000A7990000}"/>
    <cellStyle name="Normal 5 2 2 3 4 4 4 3" xfId="39351" xr:uid="{00000000-0005-0000-0000-0000A8990000}"/>
    <cellStyle name="Normal 5 2 2 3 4 4 5" xfId="39352" xr:uid="{00000000-0005-0000-0000-0000A9990000}"/>
    <cellStyle name="Normal 5 2 2 3 4 5" xfId="39353" xr:uid="{00000000-0005-0000-0000-0000AA990000}"/>
    <cellStyle name="Normal 5 2 2 3 4 5 2" xfId="39354" xr:uid="{00000000-0005-0000-0000-0000AB990000}"/>
    <cellStyle name="Normal 5 2 2 3 4 5 2 2" xfId="39355" xr:uid="{00000000-0005-0000-0000-0000AC990000}"/>
    <cellStyle name="Normal 5 2 2 3 4 5 3" xfId="39356" xr:uid="{00000000-0005-0000-0000-0000AD990000}"/>
    <cellStyle name="Normal 5 2 2 3 4 5 3 2" xfId="39357" xr:uid="{00000000-0005-0000-0000-0000AE990000}"/>
    <cellStyle name="Normal 5 2 2 3 4 5 3 2 2" xfId="39358" xr:uid="{00000000-0005-0000-0000-0000AF990000}"/>
    <cellStyle name="Normal 5 2 2 3 4 5 3 3" xfId="39359" xr:uid="{00000000-0005-0000-0000-0000B0990000}"/>
    <cellStyle name="Normal 5 2 2 3 4 5 4" xfId="39360" xr:uid="{00000000-0005-0000-0000-0000B1990000}"/>
    <cellStyle name="Normal 5 2 2 3 4 6" xfId="39361" xr:uid="{00000000-0005-0000-0000-0000B2990000}"/>
    <cellStyle name="Normal 5 2 2 3 4 6 2" xfId="39362" xr:uid="{00000000-0005-0000-0000-0000B3990000}"/>
    <cellStyle name="Normal 5 2 2 3 4 6 2 2" xfId="39363" xr:uid="{00000000-0005-0000-0000-0000B4990000}"/>
    <cellStyle name="Normal 5 2 2 3 4 6 3" xfId="39364" xr:uid="{00000000-0005-0000-0000-0000B5990000}"/>
    <cellStyle name="Normal 5 2 2 3 4 6 3 2" xfId="39365" xr:uid="{00000000-0005-0000-0000-0000B6990000}"/>
    <cellStyle name="Normal 5 2 2 3 4 6 3 2 2" xfId="39366" xr:uid="{00000000-0005-0000-0000-0000B7990000}"/>
    <cellStyle name="Normal 5 2 2 3 4 6 3 3" xfId="39367" xr:uid="{00000000-0005-0000-0000-0000B8990000}"/>
    <cellStyle name="Normal 5 2 2 3 4 6 4" xfId="39368" xr:uid="{00000000-0005-0000-0000-0000B9990000}"/>
    <cellStyle name="Normal 5 2 2 3 4 7" xfId="39369" xr:uid="{00000000-0005-0000-0000-0000BA990000}"/>
    <cellStyle name="Normal 5 2 2 3 4 7 2" xfId="39370" xr:uid="{00000000-0005-0000-0000-0000BB990000}"/>
    <cellStyle name="Normal 5 2 2 3 4 8" xfId="39371" xr:uid="{00000000-0005-0000-0000-0000BC990000}"/>
    <cellStyle name="Normal 5 2 2 3 4 8 2" xfId="39372" xr:uid="{00000000-0005-0000-0000-0000BD990000}"/>
    <cellStyle name="Normal 5 2 2 3 4 8 2 2" xfId="39373" xr:uid="{00000000-0005-0000-0000-0000BE990000}"/>
    <cellStyle name="Normal 5 2 2 3 4 8 3" xfId="39374" xr:uid="{00000000-0005-0000-0000-0000BF990000}"/>
    <cellStyle name="Normal 5 2 2 3 4 9" xfId="39375" xr:uid="{00000000-0005-0000-0000-0000C0990000}"/>
    <cellStyle name="Normal 5 2 2 3 4 9 2" xfId="39376" xr:uid="{00000000-0005-0000-0000-0000C1990000}"/>
    <cellStyle name="Normal 5 2 2 3 5" xfId="39377" xr:uid="{00000000-0005-0000-0000-0000C2990000}"/>
    <cellStyle name="Normal 5 2 2 3 5 2" xfId="39378" xr:uid="{00000000-0005-0000-0000-0000C3990000}"/>
    <cellStyle name="Normal 5 2 2 3 5 2 2" xfId="39379" xr:uid="{00000000-0005-0000-0000-0000C4990000}"/>
    <cellStyle name="Normal 5 2 2 3 5 2 2 2" xfId="39380" xr:uid="{00000000-0005-0000-0000-0000C5990000}"/>
    <cellStyle name="Normal 5 2 2 3 5 2 2 2 2" xfId="39381" xr:uid="{00000000-0005-0000-0000-0000C6990000}"/>
    <cellStyle name="Normal 5 2 2 3 5 2 2 2 2 2" xfId="39382" xr:uid="{00000000-0005-0000-0000-0000C7990000}"/>
    <cellStyle name="Normal 5 2 2 3 5 2 2 2 3" xfId="39383" xr:uid="{00000000-0005-0000-0000-0000C8990000}"/>
    <cellStyle name="Normal 5 2 2 3 5 2 2 2 3 2" xfId="39384" xr:uid="{00000000-0005-0000-0000-0000C9990000}"/>
    <cellStyle name="Normal 5 2 2 3 5 2 2 2 3 2 2" xfId="39385" xr:uid="{00000000-0005-0000-0000-0000CA990000}"/>
    <cellStyle name="Normal 5 2 2 3 5 2 2 2 3 3" xfId="39386" xr:uid="{00000000-0005-0000-0000-0000CB990000}"/>
    <cellStyle name="Normal 5 2 2 3 5 2 2 2 4" xfId="39387" xr:uid="{00000000-0005-0000-0000-0000CC990000}"/>
    <cellStyle name="Normal 5 2 2 3 5 2 2 3" xfId="39388" xr:uid="{00000000-0005-0000-0000-0000CD990000}"/>
    <cellStyle name="Normal 5 2 2 3 5 2 2 3 2" xfId="39389" xr:uid="{00000000-0005-0000-0000-0000CE990000}"/>
    <cellStyle name="Normal 5 2 2 3 5 2 2 4" xfId="39390" xr:uid="{00000000-0005-0000-0000-0000CF990000}"/>
    <cellStyle name="Normal 5 2 2 3 5 2 2 4 2" xfId="39391" xr:uid="{00000000-0005-0000-0000-0000D0990000}"/>
    <cellStyle name="Normal 5 2 2 3 5 2 2 4 2 2" xfId="39392" xr:uid="{00000000-0005-0000-0000-0000D1990000}"/>
    <cellStyle name="Normal 5 2 2 3 5 2 2 4 3" xfId="39393" xr:uid="{00000000-0005-0000-0000-0000D2990000}"/>
    <cellStyle name="Normal 5 2 2 3 5 2 2 5" xfId="39394" xr:uid="{00000000-0005-0000-0000-0000D3990000}"/>
    <cellStyle name="Normal 5 2 2 3 5 2 3" xfId="39395" xr:uid="{00000000-0005-0000-0000-0000D4990000}"/>
    <cellStyle name="Normal 5 2 2 3 5 2 3 2" xfId="39396" xr:uid="{00000000-0005-0000-0000-0000D5990000}"/>
    <cellStyle name="Normal 5 2 2 3 5 2 3 2 2" xfId="39397" xr:uid="{00000000-0005-0000-0000-0000D6990000}"/>
    <cellStyle name="Normal 5 2 2 3 5 2 3 3" xfId="39398" xr:uid="{00000000-0005-0000-0000-0000D7990000}"/>
    <cellStyle name="Normal 5 2 2 3 5 2 3 3 2" xfId="39399" xr:uid="{00000000-0005-0000-0000-0000D8990000}"/>
    <cellStyle name="Normal 5 2 2 3 5 2 3 3 2 2" xfId="39400" xr:uid="{00000000-0005-0000-0000-0000D9990000}"/>
    <cellStyle name="Normal 5 2 2 3 5 2 3 3 3" xfId="39401" xr:uid="{00000000-0005-0000-0000-0000DA990000}"/>
    <cellStyle name="Normal 5 2 2 3 5 2 3 4" xfId="39402" xr:uid="{00000000-0005-0000-0000-0000DB990000}"/>
    <cellStyle name="Normal 5 2 2 3 5 2 4" xfId="39403" xr:uid="{00000000-0005-0000-0000-0000DC990000}"/>
    <cellStyle name="Normal 5 2 2 3 5 2 4 2" xfId="39404" xr:uid="{00000000-0005-0000-0000-0000DD990000}"/>
    <cellStyle name="Normal 5 2 2 3 5 2 4 2 2" xfId="39405" xr:uid="{00000000-0005-0000-0000-0000DE990000}"/>
    <cellStyle name="Normal 5 2 2 3 5 2 4 3" xfId="39406" xr:uid="{00000000-0005-0000-0000-0000DF990000}"/>
    <cellStyle name="Normal 5 2 2 3 5 2 4 3 2" xfId="39407" xr:uid="{00000000-0005-0000-0000-0000E0990000}"/>
    <cellStyle name="Normal 5 2 2 3 5 2 4 3 2 2" xfId="39408" xr:uid="{00000000-0005-0000-0000-0000E1990000}"/>
    <cellStyle name="Normal 5 2 2 3 5 2 4 3 3" xfId="39409" xr:uid="{00000000-0005-0000-0000-0000E2990000}"/>
    <cellStyle name="Normal 5 2 2 3 5 2 4 4" xfId="39410" xr:uid="{00000000-0005-0000-0000-0000E3990000}"/>
    <cellStyle name="Normal 5 2 2 3 5 2 5" xfId="39411" xr:uid="{00000000-0005-0000-0000-0000E4990000}"/>
    <cellStyle name="Normal 5 2 2 3 5 2 5 2" xfId="39412" xr:uid="{00000000-0005-0000-0000-0000E5990000}"/>
    <cellStyle name="Normal 5 2 2 3 5 2 6" xfId="39413" xr:uid="{00000000-0005-0000-0000-0000E6990000}"/>
    <cellStyle name="Normal 5 2 2 3 5 2 6 2" xfId="39414" xr:uid="{00000000-0005-0000-0000-0000E7990000}"/>
    <cellStyle name="Normal 5 2 2 3 5 2 6 2 2" xfId="39415" xr:uid="{00000000-0005-0000-0000-0000E8990000}"/>
    <cellStyle name="Normal 5 2 2 3 5 2 6 3" xfId="39416" xr:uid="{00000000-0005-0000-0000-0000E9990000}"/>
    <cellStyle name="Normal 5 2 2 3 5 2 7" xfId="39417" xr:uid="{00000000-0005-0000-0000-0000EA990000}"/>
    <cellStyle name="Normal 5 2 2 3 5 2 7 2" xfId="39418" xr:uid="{00000000-0005-0000-0000-0000EB990000}"/>
    <cellStyle name="Normal 5 2 2 3 5 2 8" xfId="39419" xr:uid="{00000000-0005-0000-0000-0000EC990000}"/>
    <cellStyle name="Normal 5 2 2 3 5 3" xfId="39420" xr:uid="{00000000-0005-0000-0000-0000ED990000}"/>
    <cellStyle name="Normal 5 2 2 3 5 3 2" xfId="39421" xr:uid="{00000000-0005-0000-0000-0000EE990000}"/>
    <cellStyle name="Normal 5 2 2 3 5 3 2 2" xfId="39422" xr:uid="{00000000-0005-0000-0000-0000EF990000}"/>
    <cellStyle name="Normal 5 2 2 3 5 3 2 2 2" xfId="39423" xr:uid="{00000000-0005-0000-0000-0000F0990000}"/>
    <cellStyle name="Normal 5 2 2 3 5 3 2 3" xfId="39424" xr:uid="{00000000-0005-0000-0000-0000F1990000}"/>
    <cellStyle name="Normal 5 2 2 3 5 3 2 3 2" xfId="39425" xr:uid="{00000000-0005-0000-0000-0000F2990000}"/>
    <cellStyle name="Normal 5 2 2 3 5 3 2 3 2 2" xfId="39426" xr:uid="{00000000-0005-0000-0000-0000F3990000}"/>
    <cellStyle name="Normal 5 2 2 3 5 3 2 3 3" xfId="39427" xr:uid="{00000000-0005-0000-0000-0000F4990000}"/>
    <cellStyle name="Normal 5 2 2 3 5 3 2 4" xfId="39428" xr:uid="{00000000-0005-0000-0000-0000F5990000}"/>
    <cellStyle name="Normal 5 2 2 3 5 3 3" xfId="39429" xr:uid="{00000000-0005-0000-0000-0000F6990000}"/>
    <cellStyle name="Normal 5 2 2 3 5 3 3 2" xfId="39430" xr:uid="{00000000-0005-0000-0000-0000F7990000}"/>
    <cellStyle name="Normal 5 2 2 3 5 3 4" xfId="39431" xr:uid="{00000000-0005-0000-0000-0000F8990000}"/>
    <cellStyle name="Normal 5 2 2 3 5 3 4 2" xfId="39432" xr:uid="{00000000-0005-0000-0000-0000F9990000}"/>
    <cellStyle name="Normal 5 2 2 3 5 3 4 2 2" xfId="39433" xr:uid="{00000000-0005-0000-0000-0000FA990000}"/>
    <cellStyle name="Normal 5 2 2 3 5 3 4 3" xfId="39434" xr:uid="{00000000-0005-0000-0000-0000FB990000}"/>
    <cellStyle name="Normal 5 2 2 3 5 3 5" xfId="39435" xr:uid="{00000000-0005-0000-0000-0000FC990000}"/>
    <cellStyle name="Normal 5 2 2 3 5 4" xfId="39436" xr:uid="{00000000-0005-0000-0000-0000FD990000}"/>
    <cellStyle name="Normal 5 2 2 3 5 4 2" xfId="39437" xr:uid="{00000000-0005-0000-0000-0000FE990000}"/>
    <cellStyle name="Normal 5 2 2 3 5 4 2 2" xfId="39438" xr:uid="{00000000-0005-0000-0000-0000FF990000}"/>
    <cellStyle name="Normal 5 2 2 3 5 4 3" xfId="39439" xr:uid="{00000000-0005-0000-0000-0000009A0000}"/>
    <cellStyle name="Normal 5 2 2 3 5 4 3 2" xfId="39440" xr:uid="{00000000-0005-0000-0000-0000019A0000}"/>
    <cellStyle name="Normal 5 2 2 3 5 4 3 2 2" xfId="39441" xr:uid="{00000000-0005-0000-0000-0000029A0000}"/>
    <cellStyle name="Normal 5 2 2 3 5 4 3 3" xfId="39442" xr:uid="{00000000-0005-0000-0000-0000039A0000}"/>
    <cellStyle name="Normal 5 2 2 3 5 4 4" xfId="39443" xr:uid="{00000000-0005-0000-0000-0000049A0000}"/>
    <cellStyle name="Normal 5 2 2 3 5 5" xfId="39444" xr:uid="{00000000-0005-0000-0000-0000059A0000}"/>
    <cellStyle name="Normal 5 2 2 3 5 5 2" xfId="39445" xr:uid="{00000000-0005-0000-0000-0000069A0000}"/>
    <cellStyle name="Normal 5 2 2 3 5 5 2 2" xfId="39446" xr:uid="{00000000-0005-0000-0000-0000079A0000}"/>
    <cellStyle name="Normal 5 2 2 3 5 5 3" xfId="39447" xr:uid="{00000000-0005-0000-0000-0000089A0000}"/>
    <cellStyle name="Normal 5 2 2 3 5 5 3 2" xfId="39448" xr:uid="{00000000-0005-0000-0000-0000099A0000}"/>
    <cellStyle name="Normal 5 2 2 3 5 5 3 2 2" xfId="39449" xr:uid="{00000000-0005-0000-0000-00000A9A0000}"/>
    <cellStyle name="Normal 5 2 2 3 5 5 3 3" xfId="39450" xr:uid="{00000000-0005-0000-0000-00000B9A0000}"/>
    <cellStyle name="Normal 5 2 2 3 5 5 4" xfId="39451" xr:uid="{00000000-0005-0000-0000-00000C9A0000}"/>
    <cellStyle name="Normal 5 2 2 3 5 6" xfId="39452" xr:uid="{00000000-0005-0000-0000-00000D9A0000}"/>
    <cellStyle name="Normal 5 2 2 3 5 6 2" xfId="39453" xr:uid="{00000000-0005-0000-0000-00000E9A0000}"/>
    <cellStyle name="Normal 5 2 2 3 5 7" xfId="39454" xr:uid="{00000000-0005-0000-0000-00000F9A0000}"/>
    <cellStyle name="Normal 5 2 2 3 5 7 2" xfId="39455" xr:uid="{00000000-0005-0000-0000-0000109A0000}"/>
    <cellStyle name="Normal 5 2 2 3 5 7 2 2" xfId="39456" xr:uid="{00000000-0005-0000-0000-0000119A0000}"/>
    <cellStyle name="Normal 5 2 2 3 5 7 3" xfId="39457" xr:uid="{00000000-0005-0000-0000-0000129A0000}"/>
    <cellStyle name="Normal 5 2 2 3 5 8" xfId="39458" xr:uid="{00000000-0005-0000-0000-0000139A0000}"/>
    <cellStyle name="Normal 5 2 2 3 5 8 2" xfId="39459" xr:uid="{00000000-0005-0000-0000-0000149A0000}"/>
    <cellStyle name="Normal 5 2 2 3 5 9" xfId="39460" xr:uid="{00000000-0005-0000-0000-0000159A0000}"/>
    <cellStyle name="Normal 5 2 2 3 6" xfId="39461" xr:uid="{00000000-0005-0000-0000-0000169A0000}"/>
    <cellStyle name="Normal 5 2 2 3 6 2" xfId="39462" xr:uid="{00000000-0005-0000-0000-0000179A0000}"/>
    <cellStyle name="Normal 5 2 2 3 6 2 2" xfId="39463" xr:uid="{00000000-0005-0000-0000-0000189A0000}"/>
    <cellStyle name="Normal 5 2 2 3 6 2 2 2" xfId="39464" xr:uid="{00000000-0005-0000-0000-0000199A0000}"/>
    <cellStyle name="Normal 5 2 2 3 6 2 2 2 2" xfId="39465" xr:uid="{00000000-0005-0000-0000-00001A9A0000}"/>
    <cellStyle name="Normal 5 2 2 3 6 2 2 3" xfId="39466" xr:uid="{00000000-0005-0000-0000-00001B9A0000}"/>
    <cellStyle name="Normal 5 2 2 3 6 2 2 3 2" xfId="39467" xr:uid="{00000000-0005-0000-0000-00001C9A0000}"/>
    <cellStyle name="Normal 5 2 2 3 6 2 2 3 2 2" xfId="39468" xr:uid="{00000000-0005-0000-0000-00001D9A0000}"/>
    <cellStyle name="Normal 5 2 2 3 6 2 2 3 3" xfId="39469" xr:uid="{00000000-0005-0000-0000-00001E9A0000}"/>
    <cellStyle name="Normal 5 2 2 3 6 2 2 4" xfId="39470" xr:uid="{00000000-0005-0000-0000-00001F9A0000}"/>
    <cellStyle name="Normal 5 2 2 3 6 2 3" xfId="39471" xr:uid="{00000000-0005-0000-0000-0000209A0000}"/>
    <cellStyle name="Normal 5 2 2 3 6 2 3 2" xfId="39472" xr:uid="{00000000-0005-0000-0000-0000219A0000}"/>
    <cellStyle name="Normal 5 2 2 3 6 2 4" xfId="39473" xr:uid="{00000000-0005-0000-0000-0000229A0000}"/>
    <cellStyle name="Normal 5 2 2 3 6 2 4 2" xfId="39474" xr:uid="{00000000-0005-0000-0000-0000239A0000}"/>
    <cellStyle name="Normal 5 2 2 3 6 2 4 2 2" xfId="39475" xr:uid="{00000000-0005-0000-0000-0000249A0000}"/>
    <cellStyle name="Normal 5 2 2 3 6 2 4 3" xfId="39476" xr:uid="{00000000-0005-0000-0000-0000259A0000}"/>
    <cellStyle name="Normal 5 2 2 3 6 2 5" xfId="39477" xr:uid="{00000000-0005-0000-0000-0000269A0000}"/>
    <cellStyle name="Normal 5 2 2 3 6 3" xfId="39478" xr:uid="{00000000-0005-0000-0000-0000279A0000}"/>
    <cellStyle name="Normal 5 2 2 3 6 3 2" xfId="39479" xr:uid="{00000000-0005-0000-0000-0000289A0000}"/>
    <cellStyle name="Normal 5 2 2 3 6 3 2 2" xfId="39480" xr:uid="{00000000-0005-0000-0000-0000299A0000}"/>
    <cellStyle name="Normal 5 2 2 3 6 3 3" xfId="39481" xr:uid="{00000000-0005-0000-0000-00002A9A0000}"/>
    <cellStyle name="Normal 5 2 2 3 6 3 3 2" xfId="39482" xr:uid="{00000000-0005-0000-0000-00002B9A0000}"/>
    <cellStyle name="Normal 5 2 2 3 6 3 3 2 2" xfId="39483" xr:uid="{00000000-0005-0000-0000-00002C9A0000}"/>
    <cellStyle name="Normal 5 2 2 3 6 3 3 3" xfId="39484" xr:uid="{00000000-0005-0000-0000-00002D9A0000}"/>
    <cellStyle name="Normal 5 2 2 3 6 3 4" xfId="39485" xr:uid="{00000000-0005-0000-0000-00002E9A0000}"/>
    <cellStyle name="Normal 5 2 2 3 6 4" xfId="39486" xr:uid="{00000000-0005-0000-0000-00002F9A0000}"/>
    <cellStyle name="Normal 5 2 2 3 6 4 2" xfId="39487" xr:uid="{00000000-0005-0000-0000-0000309A0000}"/>
    <cellStyle name="Normal 5 2 2 3 6 4 2 2" xfId="39488" xr:uid="{00000000-0005-0000-0000-0000319A0000}"/>
    <cellStyle name="Normal 5 2 2 3 6 4 3" xfId="39489" xr:uid="{00000000-0005-0000-0000-0000329A0000}"/>
    <cellStyle name="Normal 5 2 2 3 6 4 3 2" xfId="39490" xr:uid="{00000000-0005-0000-0000-0000339A0000}"/>
    <cellStyle name="Normal 5 2 2 3 6 4 3 2 2" xfId="39491" xr:uid="{00000000-0005-0000-0000-0000349A0000}"/>
    <cellStyle name="Normal 5 2 2 3 6 4 3 3" xfId="39492" xr:uid="{00000000-0005-0000-0000-0000359A0000}"/>
    <cellStyle name="Normal 5 2 2 3 6 4 4" xfId="39493" xr:uid="{00000000-0005-0000-0000-0000369A0000}"/>
    <cellStyle name="Normal 5 2 2 3 6 5" xfId="39494" xr:uid="{00000000-0005-0000-0000-0000379A0000}"/>
    <cellStyle name="Normal 5 2 2 3 6 5 2" xfId="39495" xr:uid="{00000000-0005-0000-0000-0000389A0000}"/>
    <cellStyle name="Normal 5 2 2 3 6 6" xfId="39496" xr:uid="{00000000-0005-0000-0000-0000399A0000}"/>
    <cellStyle name="Normal 5 2 2 3 6 6 2" xfId="39497" xr:uid="{00000000-0005-0000-0000-00003A9A0000}"/>
    <cellStyle name="Normal 5 2 2 3 6 6 2 2" xfId="39498" xr:uid="{00000000-0005-0000-0000-00003B9A0000}"/>
    <cellStyle name="Normal 5 2 2 3 6 6 3" xfId="39499" xr:uid="{00000000-0005-0000-0000-00003C9A0000}"/>
    <cellStyle name="Normal 5 2 2 3 6 7" xfId="39500" xr:uid="{00000000-0005-0000-0000-00003D9A0000}"/>
    <cellStyle name="Normal 5 2 2 3 6 7 2" xfId="39501" xr:uid="{00000000-0005-0000-0000-00003E9A0000}"/>
    <cellStyle name="Normal 5 2 2 3 6 8" xfId="39502" xr:uid="{00000000-0005-0000-0000-00003F9A0000}"/>
    <cellStyle name="Normal 5 2 2 3 7" xfId="39503" xr:uid="{00000000-0005-0000-0000-0000409A0000}"/>
    <cellStyle name="Normal 5 2 2 3 7 2" xfId="39504" xr:uid="{00000000-0005-0000-0000-0000419A0000}"/>
    <cellStyle name="Normal 5 2 2 3 7 2 2" xfId="39505" xr:uid="{00000000-0005-0000-0000-0000429A0000}"/>
    <cellStyle name="Normal 5 2 2 3 7 2 2 2" xfId="39506" xr:uid="{00000000-0005-0000-0000-0000439A0000}"/>
    <cellStyle name="Normal 5 2 2 3 7 2 2 2 2" xfId="39507" xr:uid="{00000000-0005-0000-0000-0000449A0000}"/>
    <cellStyle name="Normal 5 2 2 3 7 2 2 3" xfId="39508" xr:uid="{00000000-0005-0000-0000-0000459A0000}"/>
    <cellStyle name="Normal 5 2 2 3 7 2 2 3 2" xfId="39509" xr:uid="{00000000-0005-0000-0000-0000469A0000}"/>
    <cellStyle name="Normal 5 2 2 3 7 2 2 3 2 2" xfId="39510" xr:uid="{00000000-0005-0000-0000-0000479A0000}"/>
    <cellStyle name="Normal 5 2 2 3 7 2 2 3 3" xfId="39511" xr:uid="{00000000-0005-0000-0000-0000489A0000}"/>
    <cellStyle name="Normal 5 2 2 3 7 2 2 4" xfId="39512" xr:uid="{00000000-0005-0000-0000-0000499A0000}"/>
    <cellStyle name="Normal 5 2 2 3 7 2 3" xfId="39513" xr:uid="{00000000-0005-0000-0000-00004A9A0000}"/>
    <cellStyle name="Normal 5 2 2 3 7 2 3 2" xfId="39514" xr:uid="{00000000-0005-0000-0000-00004B9A0000}"/>
    <cellStyle name="Normal 5 2 2 3 7 2 4" xfId="39515" xr:uid="{00000000-0005-0000-0000-00004C9A0000}"/>
    <cellStyle name="Normal 5 2 2 3 7 2 4 2" xfId="39516" xr:uid="{00000000-0005-0000-0000-00004D9A0000}"/>
    <cellStyle name="Normal 5 2 2 3 7 2 4 2 2" xfId="39517" xr:uid="{00000000-0005-0000-0000-00004E9A0000}"/>
    <cellStyle name="Normal 5 2 2 3 7 2 4 3" xfId="39518" xr:uid="{00000000-0005-0000-0000-00004F9A0000}"/>
    <cellStyle name="Normal 5 2 2 3 7 2 5" xfId="39519" xr:uid="{00000000-0005-0000-0000-0000509A0000}"/>
    <cellStyle name="Normal 5 2 2 3 7 3" xfId="39520" xr:uid="{00000000-0005-0000-0000-0000519A0000}"/>
    <cellStyle name="Normal 5 2 2 3 7 3 2" xfId="39521" xr:uid="{00000000-0005-0000-0000-0000529A0000}"/>
    <cellStyle name="Normal 5 2 2 3 7 3 2 2" xfId="39522" xr:uid="{00000000-0005-0000-0000-0000539A0000}"/>
    <cellStyle name="Normal 5 2 2 3 7 3 3" xfId="39523" xr:uid="{00000000-0005-0000-0000-0000549A0000}"/>
    <cellStyle name="Normal 5 2 2 3 7 3 3 2" xfId="39524" xr:uid="{00000000-0005-0000-0000-0000559A0000}"/>
    <cellStyle name="Normal 5 2 2 3 7 3 3 2 2" xfId="39525" xr:uid="{00000000-0005-0000-0000-0000569A0000}"/>
    <cellStyle name="Normal 5 2 2 3 7 3 3 3" xfId="39526" xr:uid="{00000000-0005-0000-0000-0000579A0000}"/>
    <cellStyle name="Normal 5 2 2 3 7 3 4" xfId="39527" xr:uid="{00000000-0005-0000-0000-0000589A0000}"/>
    <cellStyle name="Normal 5 2 2 3 7 4" xfId="39528" xr:uid="{00000000-0005-0000-0000-0000599A0000}"/>
    <cellStyle name="Normal 5 2 2 3 7 4 2" xfId="39529" xr:uid="{00000000-0005-0000-0000-00005A9A0000}"/>
    <cellStyle name="Normal 5 2 2 3 7 5" xfId="39530" xr:uid="{00000000-0005-0000-0000-00005B9A0000}"/>
    <cellStyle name="Normal 5 2 2 3 7 5 2" xfId="39531" xr:uid="{00000000-0005-0000-0000-00005C9A0000}"/>
    <cellStyle name="Normal 5 2 2 3 7 5 2 2" xfId="39532" xr:uid="{00000000-0005-0000-0000-00005D9A0000}"/>
    <cellStyle name="Normal 5 2 2 3 7 5 3" xfId="39533" xr:uid="{00000000-0005-0000-0000-00005E9A0000}"/>
    <cellStyle name="Normal 5 2 2 3 7 6" xfId="39534" xr:uid="{00000000-0005-0000-0000-00005F9A0000}"/>
    <cellStyle name="Normal 5 2 2 3 8" xfId="39535" xr:uid="{00000000-0005-0000-0000-0000609A0000}"/>
    <cellStyle name="Normal 5 2 2 3 8 2" xfId="39536" xr:uid="{00000000-0005-0000-0000-0000619A0000}"/>
    <cellStyle name="Normal 5 2 2 3 8 2 2" xfId="39537" xr:uid="{00000000-0005-0000-0000-0000629A0000}"/>
    <cellStyle name="Normal 5 2 2 3 8 2 2 2" xfId="39538" xr:uid="{00000000-0005-0000-0000-0000639A0000}"/>
    <cellStyle name="Normal 5 2 2 3 8 2 2 2 2" xfId="39539" xr:uid="{00000000-0005-0000-0000-0000649A0000}"/>
    <cellStyle name="Normal 5 2 2 3 8 2 2 3" xfId="39540" xr:uid="{00000000-0005-0000-0000-0000659A0000}"/>
    <cellStyle name="Normal 5 2 2 3 8 2 2 3 2" xfId="39541" xr:uid="{00000000-0005-0000-0000-0000669A0000}"/>
    <cellStyle name="Normal 5 2 2 3 8 2 2 3 2 2" xfId="39542" xr:uid="{00000000-0005-0000-0000-0000679A0000}"/>
    <cellStyle name="Normal 5 2 2 3 8 2 2 3 3" xfId="39543" xr:uid="{00000000-0005-0000-0000-0000689A0000}"/>
    <cellStyle name="Normal 5 2 2 3 8 2 2 4" xfId="39544" xr:uid="{00000000-0005-0000-0000-0000699A0000}"/>
    <cellStyle name="Normal 5 2 2 3 8 2 3" xfId="39545" xr:uid="{00000000-0005-0000-0000-00006A9A0000}"/>
    <cellStyle name="Normal 5 2 2 3 8 2 3 2" xfId="39546" xr:uid="{00000000-0005-0000-0000-00006B9A0000}"/>
    <cellStyle name="Normal 5 2 2 3 8 2 4" xfId="39547" xr:uid="{00000000-0005-0000-0000-00006C9A0000}"/>
    <cellStyle name="Normal 5 2 2 3 8 2 4 2" xfId="39548" xr:uid="{00000000-0005-0000-0000-00006D9A0000}"/>
    <cellStyle name="Normal 5 2 2 3 8 2 4 2 2" xfId="39549" xr:uid="{00000000-0005-0000-0000-00006E9A0000}"/>
    <cellStyle name="Normal 5 2 2 3 8 2 4 3" xfId="39550" xr:uid="{00000000-0005-0000-0000-00006F9A0000}"/>
    <cellStyle name="Normal 5 2 2 3 8 2 5" xfId="39551" xr:uid="{00000000-0005-0000-0000-0000709A0000}"/>
    <cellStyle name="Normal 5 2 2 3 8 3" xfId="39552" xr:uid="{00000000-0005-0000-0000-0000719A0000}"/>
    <cellStyle name="Normal 5 2 2 3 8 3 2" xfId="39553" xr:uid="{00000000-0005-0000-0000-0000729A0000}"/>
    <cellStyle name="Normal 5 2 2 3 8 3 2 2" xfId="39554" xr:uid="{00000000-0005-0000-0000-0000739A0000}"/>
    <cellStyle name="Normal 5 2 2 3 8 3 3" xfId="39555" xr:uid="{00000000-0005-0000-0000-0000749A0000}"/>
    <cellStyle name="Normal 5 2 2 3 8 3 3 2" xfId="39556" xr:uid="{00000000-0005-0000-0000-0000759A0000}"/>
    <cellStyle name="Normal 5 2 2 3 8 3 3 2 2" xfId="39557" xr:uid="{00000000-0005-0000-0000-0000769A0000}"/>
    <cellStyle name="Normal 5 2 2 3 8 3 3 3" xfId="39558" xr:uid="{00000000-0005-0000-0000-0000779A0000}"/>
    <cellStyle name="Normal 5 2 2 3 8 3 4" xfId="39559" xr:uid="{00000000-0005-0000-0000-0000789A0000}"/>
    <cellStyle name="Normal 5 2 2 3 8 4" xfId="39560" xr:uid="{00000000-0005-0000-0000-0000799A0000}"/>
    <cellStyle name="Normal 5 2 2 3 8 4 2" xfId="39561" xr:uid="{00000000-0005-0000-0000-00007A9A0000}"/>
    <cellStyle name="Normal 5 2 2 3 8 5" xfId="39562" xr:uid="{00000000-0005-0000-0000-00007B9A0000}"/>
    <cellStyle name="Normal 5 2 2 3 8 5 2" xfId="39563" xr:uid="{00000000-0005-0000-0000-00007C9A0000}"/>
    <cellStyle name="Normal 5 2 2 3 8 5 2 2" xfId="39564" xr:uid="{00000000-0005-0000-0000-00007D9A0000}"/>
    <cellStyle name="Normal 5 2 2 3 8 5 3" xfId="39565" xr:uid="{00000000-0005-0000-0000-00007E9A0000}"/>
    <cellStyle name="Normal 5 2 2 3 8 6" xfId="39566" xr:uid="{00000000-0005-0000-0000-00007F9A0000}"/>
    <cellStyle name="Normal 5 2 2 3 9" xfId="39567" xr:uid="{00000000-0005-0000-0000-0000809A0000}"/>
    <cellStyle name="Normal 5 2 2 3 9 2" xfId="39568" xr:uid="{00000000-0005-0000-0000-0000819A0000}"/>
    <cellStyle name="Normal 5 2 2 3 9 2 2" xfId="39569" xr:uid="{00000000-0005-0000-0000-0000829A0000}"/>
    <cellStyle name="Normal 5 2 2 3 9 2 2 2" xfId="39570" xr:uid="{00000000-0005-0000-0000-0000839A0000}"/>
    <cellStyle name="Normal 5 2 2 3 9 2 3" xfId="39571" xr:uid="{00000000-0005-0000-0000-0000849A0000}"/>
    <cellStyle name="Normal 5 2 2 3 9 2 3 2" xfId="39572" xr:uid="{00000000-0005-0000-0000-0000859A0000}"/>
    <cellStyle name="Normal 5 2 2 3 9 2 3 2 2" xfId="39573" xr:uid="{00000000-0005-0000-0000-0000869A0000}"/>
    <cellStyle name="Normal 5 2 2 3 9 2 3 3" xfId="39574" xr:uid="{00000000-0005-0000-0000-0000879A0000}"/>
    <cellStyle name="Normal 5 2 2 3 9 2 4" xfId="39575" xr:uid="{00000000-0005-0000-0000-0000889A0000}"/>
    <cellStyle name="Normal 5 2 2 3 9 3" xfId="39576" xr:uid="{00000000-0005-0000-0000-0000899A0000}"/>
    <cellStyle name="Normal 5 2 2 3 9 3 2" xfId="39577" xr:uid="{00000000-0005-0000-0000-00008A9A0000}"/>
    <cellStyle name="Normal 5 2 2 3 9 4" xfId="39578" xr:uid="{00000000-0005-0000-0000-00008B9A0000}"/>
    <cellStyle name="Normal 5 2 2 3 9 4 2" xfId="39579" xr:uid="{00000000-0005-0000-0000-00008C9A0000}"/>
    <cellStyle name="Normal 5 2 2 3 9 4 2 2" xfId="39580" xr:uid="{00000000-0005-0000-0000-00008D9A0000}"/>
    <cellStyle name="Normal 5 2 2 3 9 4 3" xfId="39581" xr:uid="{00000000-0005-0000-0000-00008E9A0000}"/>
    <cellStyle name="Normal 5 2 2 3 9 5" xfId="39582" xr:uid="{00000000-0005-0000-0000-00008F9A0000}"/>
    <cellStyle name="Normal 5 2 2 3_T-straight with PEDs adjustor" xfId="39583" xr:uid="{00000000-0005-0000-0000-0000909A0000}"/>
    <cellStyle name="Normal 5 2 2 4" xfId="39584" xr:uid="{00000000-0005-0000-0000-0000919A0000}"/>
    <cellStyle name="Normal 5 2 2 4 10" xfId="39585" xr:uid="{00000000-0005-0000-0000-0000929A0000}"/>
    <cellStyle name="Normal 5 2 2 4 11" xfId="39586" xr:uid="{00000000-0005-0000-0000-0000939A0000}"/>
    <cellStyle name="Normal 5 2 2 4 2" xfId="39587" xr:uid="{00000000-0005-0000-0000-0000949A0000}"/>
    <cellStyle name="Normal 5 2 2 4 2 10" xfId="39588" xr:uid="{00000000-0005-0000-0000-0000959A0000}"/>
    <cellStyle name="Normal 5 2 2 4 2 2" xfId="39589" xr:uid="{00000000-0005-0000-0000-0000969A0000}"/>
    <cellStyle name="Normal 5 2 2 4 2 2 2" xfId="39590" xr:uid="{00000000-0005-0000-0000-0000979A0000}"/>
    <cellStyle name="Normal 5 2 2 4 2 2 2 2" xfId="39591" xr:uid="{00000000-0005-0000-0000-0000989A0000}"/>
    <cellStyle name="Normal 5 2 2 4 2 2 2 2 2" xfId="39592" xr:uid="{00000000-0005-0000-0000-0000999A0000}"/>
    <cellStyle name="Normal 5 2 2 4 2 2 2 2 2 2" xfId="39593" xr:uid="{00000000-0005-0000-0000-00009A9A0000}"/>
    <cellStyle name="Normal 5 2 2 4 2 2 2 2 3" xfId="39594" xr:uid="{00000000-0005-0000-0000-00009B9A0000}"/>
    <cellStyle name="Normal 5 2 2 4 2 2 2 2 3 2" xfId="39595" xr:uid="{00000000-0005-0000-0000-00009C9A0000}"/>
    <cellStyle name="Normal 5 2 2 4 2 2 2 2 3 2 2" xfId="39596" xr:uid="{00000000-0005-0000-0000-00009D9A0000}"/>
    <cellStyle name="Normal 5 2 2 4 2 2 2 2 3 3" xfId="39597" xr:uid="{00000000-0005-0000-0000-00009E9A0000}"/>
    <cellStyle name="Normal 5 2 2 4 2 2 2 2 4" xfId="39598" xr:uid="{00000000-0005-0000-0000-00009F9A0000}"/>
    <cellStyle name="Normal 5 2 2 4 2 2 2 3" xfId="39599" xr:uid="{00000000-0005-0000-0000-0000A09A0000}"/>
    <cellStyle name="Normal 5 2 2 4 2 2 2 3 2" xfId="39600" xr:uid="{00000000-0005-0000-0000-0000A19A0000}"/>
    <cellStyle name="Normal 5 2 2 4 2 2 2 4" xfId="39601" xr:uid="{00000000-0005-0000-0000-0000A29A0000}"/>
    <cellStyle name="Normal 5 2 2 4 2 2 2 4 2" xfId="39602" xr:uid="{00000000-0005-0000-0000-0000A39A0000}"/>
    <cellStyle name="Normal 5 2 2 4 2 2 2 4 2 2" xfId="39603" xr:uid="{00000000-0005-0000-0000-0000A49A0000}"/>
    <cellStyle name="Normal 5 2 2 4 2 2 2 4 3" xfId="39604" xr:uid="{00000000-0005-0000-0000-0000A59A0000}"/>
    <cellStyle name="Normal 5 2 2 4 2 2 2 5" xfId="39605" xr:uid="{00000000-0005-0000-0000-0000A69A0000}"/>
    <cellStyle name="Normal 5 2 2 4 2 2 3" xfId="39606" xr:uid="{00000000-0005-0000-0000-0000A79A0000}"/>
    <cellStyle name="Normal 5 2 2 4 2 2 3 2" xfId="39607" xr:uid="{00000000-0005-0000-0000-0000A89A0000}"/>
    <cellStyle name="Normal 5 2 2 4 2 2 3 2 2" xfId="39608" xr:uid="{00000000-0005-0000-0000-0000A99A0000}"/>
    <cellStyle name="Normal 5 2 2 4 2 2 3 3" xfId="39609" xr:uid="{00000000-0005-0000-0000-0000AA9A0000}"/>
    <cellStyle name="Normal 5 2 2 4 2 2 3 3 2" xfId="39610" xr:uid="{00000000-0005-0000-0000-0000AB9A0000}"/>
    <cellStyle name="Normal 5 2 2 4 2 2 3 3 2 2" xfId="39611" xr:uid="{00000000-0005-0000-0000-0000AC9A0000}"/>
    <cellStyle name="Normal 5 2 2 4 2 2 3 3 3" xfId="39612" xr:uid="{00000000-0005-0000-0000-0000AD9A0000}"/>
    <cellStyle name="Normal 5 2 2 4 2 2 3 4" xfId="39613" xr:uid="{00000000-0005-0000-0000-0000AE9A0000}"/>
    <cellStyle name="Normal 5 2 2 4 2 2 4" xfId="39614" xr:uid="{00000000-0005-0000-0000-0000AF9A0000}"/>
    <cellStyle name="Normal 5 2 2 4 2 2 4 2" xfId="39615" xr:uid="{00000000-0005-0000-0000-0000B09A0000}"/>
    <cellStyle name="Normal 5 2 2 4 2 2 4 2 2" xfId="39616" xr:uid="{00000000-0005-0000-0000-0000B19A0000}"/>
    <cellStyle name="Normal 5 2 2 4 2 2 4 3" xfId="39617" xr:uid="{00000000-0005-0000-0000-0000B29A0000}"/>
    <cellStyle name="Normal 5 2 2 4 2 2 4 3 2" xfId="39618" xr:uid="{00000000-0005-0000-0000-0000B39A0000}"/>
    <cellStyle name="Normal 5 2 2 4 2 2 4 3 2 2" xfId="39619" xr:uid="{00000000-0005-0000-0000-0000B49A0000}"/>
    <cellStyle name="Normal 5 2 2 4 2 2 4 3 3" xfId="39620" xr:uid="{00000000-0005-0000-0000-0000B59A0000}"/>
    <cellStyle name="Normal 5 2 2 4 2 2 4 4" xfId="39621" xr:uid="{00000000-0005-0000-0000-0000B69A0000}"/>
    <cellStyle name="Normal 5 2 2 4 2 2 5" xfId="39622" xr:uid="{00000000-0005-0000-0000-0000B79A0000}"/>
    <cellStyle name="Normal 5 2 2 4 2 2 5 2" xfId="39623" xr:uid="{00000000-0005-0000-0000-0000B89A0000}"/>
    <cellStyle name="Normal 5 2 2 4 2 2 6" xfId="39624" xr:uid="{00000000-0005-0000-0000-0000B99A0000}"/>
    <cellStyle name="Normal 5 2 2 4 2 2 6 2" xfId="39625" xr:uid="{00000000-0005-0000-0000-0000BA9A0000}"/>
    <cellStyle name="Normal 5 2 2 4 2 2 6 2 2" xfId="39626" xr:uid="{00000000-0005-0000-0000-0000BB9A0000}"/>
    <cellStyle name="Normal 5 2 2 4 2 2 6 3" xfId="39627" xr:uid="{00000000-0005-0000-0000-0000BC9A0000}"/>
    <cellStyle name="Normal 5 2 2 4 2 2 7" xfId="39628" xr:uid="{00000000-0005-0000-0000-0000BD9A0000}"/>
    <cellStyle name="Normal 5 2 2 4 2 2 7 2" xfId="39629" xr:uid="{00000000-0005-0000-0000-0000BE9A0000}"/>
    <cellStyle name="Normal 5 2 2 4 2 2 8" xfId="39630" xr:uid="{00000000-0005-0000-0000-0000BF9A0000}"/>
    <cellStyle name="Normal 5 2 2 4 2 3" xfId="39631" xr:uid="{00000000-0005-0000-0000-0000C09A0000}"/>
    <cellStyle name="Normal 5 2 2 4 2 3 2" xfId="39632" xr:uid="{00000000-0005-0000-0000-0000C19A0000}"/>
    <cellStyle name="Normal 5 2 2 4 2 3 2 2" xfId="39633" xr:uid="{00000000-0005-0000-0000-0000C29A0000}"/>
    <cellStyle name="Normal 5 2 2 4 2 3 2 2 2" xfId="39634" xr:uid="{00000000-0005-0000-0000-0000C39A0000}"/>
    <cellStyle name="Normal 5 2 2 4 2 3 2 3" xfId="39635" xr:uid="{00000000-0005-0000-0000-0000C49A0000}"/>
    <cellStyle name="Normal 5 2 2 4 2 3 2 3 2" xfId="39636" xr:uid="{00000000-0005-0000-0000-0000C59A0000}"/>
    <cellStyle name="Normal 5 2 2 4 2 3 2 3 2 2" xfId="39637" xr:uid="{00000000-0005-0000-0000-0000C69A0000}"/>
    <cellStyle name="Normal 5 2 2 4 2 3 2 3 3" xfId="39638" xr:uid="{00000000-0005-0000-0000-0000C79A0000}"/>
    <cellStyle name="Normal 5 2 2 4 2 3 2 4" xfId="39639" xr:uid="{00000000-0005-0000-0000-0000C89A0000}"/>
    <cellStyle name="Normal 5 2 2 4 2 3 3" xfId="39640" xr:uid="{00000000-0005-0000-0000-0000C99A0000}"/>
    <cellStyle name="Normal 5 2 2 4 2 3 3 2" xfId="39641" xr:uid="{00000000-0005-0000-0000-0000CA9A0000}"/>
    <cellStyle name="Normal 5 2 2 4 2 3 4" xfId="39642" xr:uid="{00000000-0005-0000-0000-0000CB9A0000}"/>
    <cellStyle name="Normal 5 2 2 4 2 3 4 2" xfId="39643" xr:uid="{00000000-0005-0000-0000-0000CC9A0000}"/>
    <cellStyle name="Normal 5 2 2 4 2 3 4 2 2" xfId="39644" xr:uid="{00000000-0005-0000-0000-0000CD9A0000}"/>
    <cellStyle name="Normal 5 2 2 4 2 3 4 3" xfId="39645" xr:uid="{00000000-0005-0000-0000-0000CE9A0000}"/>
    <cellStyle name="Normal 5 2 2 4 2 3 5" xfId="39646" xr:uid="{00000000-0005-0000-0000-0000CF9A0000}"/>
    <cellStyle name="Normal 5 2 2 4 2 4" xfId="39647" xr:uid="{00000000-0005-0000-0000-0000D09A0000}"/>
    <cellStyle name="Normal 5 2 2 4 2 4 2" xfId="39648" xr:uid="{00000000-0005-0000-0000-0000D19A0000}"/>
    <cellStyle name="Normal 5 2 2 4 2 4 2 2" xfId="39649" xr:uid="{00000000-0005-0000-0000-0000D29A0000}"/>
    <cellStyle name="Normal 5 2 2 4 2 4 3" xfId="39650" xr:uid="{00000000-0005-0000-0000-0000D39A0000}"/>
    <cellStyle name="Normal 5 2 2 4 2 4 3 2" xfId="39651" xr:uid="{00000000-0005-0000-0000-0000D49A0000}"/>
    <cellStyle name="Normal 5 2 2 4 2 4 3 2 2" xfId="39652" xr:uid="{00000000-0005-0000-0000-0000D59A0000}"/>
    <cellStyle name="Normal 5 2 2 4 2 4 3 3" xfId="39653" xr:uid="{00000000-0005-0000-0000-0000D69A0000}"/>
    <cellStyle name="Normal 5 2 2 4 2 4 4" xfId="39654" xr:uid="{00000000-0005-0000-0000-0000D79A0000}"/>
    <cellStyle name="Normal 5 2 2 4 2 5" xfId="39655" xr:uid="{00000000-0005-0000-0000-0000D89A0000}"/>
    <cellStyle name="Normal 5 2 2 4 2 5 2" xfId="39656" xr:uid="{00000000-0005-0000-0000-0000D99A0000}"/>
    <cellStyle name="Normal 5 2 2 4 2 5 2 2" xfId="39657" xr:uid="{00000000-0005-0000-0000-0000DA9A0000}"/>
    <cellStyle name="Normal 5 2 2 4 2 5 3" xfId="39658" xr:uid="{00000000-0005-0000-0000-0000DB9A0000}"/>
    <cellStyle name="Normal 5 2 2 4 2 5 3 2" xfId="39659" xr:uid="{00000000-0005-0000-0000-0000DC9A0000}"/>
    <cellStyle name="Normal 5 2 2 4 2 5 3 2 2" xfId="39660" xr:uid="{00000000-0005-0000-0000-0000DD9A0000}"/>
    <cellStyle name="Normal 5 2 2 4 2 5 3 3" xfId="39661" xr:uid="{00000000-0005-0000-0000-0000DE9A0000}"/>
    <cellStyle name="Normal 5 2 2 4 2 5 4" xfId="39662" xr:uid="{00000000-0005-0000-0000-0000DF9A0000}"/>
    <cellStyle name="Normal 5 2 2 4 2 6" xfId="39663" xr:uid="{00000000-0005-0000-0000-0000E09A0000}"/>
    <cellStyle name="Normal 5 2 2 4 2 6 2" xfId="39664" xr:uid="{00000000-0005-0000-0000-0000E19A0000}"/>
    <cellStyle name="Normal 5 2 2 4 2 7" xfId="39665" xr:uid="{00000000-0005-0000-0000-0000E29A0000}"/>
    <cellStyle name="Normal 5 2 2 4 2 7 2" xfId="39666" xr:uid="{00000000-0005-0000-0000-0000E39A0000}"/>
    <cellStyle name="Normal 5 2 2 4 2 7 2 2" xfId="39667" xr:uid="{00000000-0005-0000-0000-0000E49A0000}"/>
    <cellStyle name="Normal 5 2 2 4 2 7 3" xfId="39668" xr:uid="{00000000-0005-0000-0000-0000E59A0000}"/>
    <cellStyle name="Normal 5 2 2 4 2 8" xfId="39669" xr:uid="{00000000-0005-0000-0000-0000E69A0000}"/>
    <cellStyle name="Normal 5 2 2 4 2 8 2" xfId="39670" xr:uid="{00000000-0005-0000-0000-0000E79A0000}"/>
    <cellStyle name="Normal 5 2 2 4 2 9" xfId="39671" xr:uid="{00000000-0005-0000-0000-0000E89A0000}"/>
    <cellStyle name="Normal 5 2 2 4 3" xfId="39672" xr:uid="{00000000-0005-0000-0000-0000E99A0000}"/>
    <cellStyle name="Normal 5 2 2 4 3 2" xfId="39673" xr:uid="{00000000-0005-0000-0000-0000EA9A0000}"/>
    <cellStyle name="Normal 5 2 2 4 3 2 2" xfId="39674" xr:uid="{00000000-0005-0000-0000-0000EB9A0000}"/>
    <cellStyle name="Normal 5 2 2 4 3 2 2 2" xfId="39675" xr:uid="{00000000-0005-0000-0000-0000EC9A0000}"/>
    <cellStyle name="Normal 5 2 2 4 3 2 2 2 2" xfId="39676" xr:uid="{00000000-0005-0000-0000-0000ED9A0000}"/>
    <cellStyle name="Normal 5 2 2 4 3 2 2 3" xfId="39677" xr:uid="{00000000-0005-0000-0000-0000EE9A0000}"/>
    <cellStyle name="Normal 5 2 2 4 3 2 2 3 2" xfId="39678" xr:uid="{00000000-0005-0000-0000-0000EF9A0000}"/>
    <cellStyle name="Normal 5 2 2 4 3 2 2 3 2 2" xfId="39679" xr:uid="{00000000-0005-0000-0000-0000F09A0000}"/>
    <cellStyle name="Normal 5 2 2 4 3 2 2 3 3" xfId="39680" xr:uid="{00000000-0005-0000-0000-0000F19A0000}"/>
    <cellStyle name="Normal 5 2 2 4 3 2 2 4" xfId="39681" xr:uid="{00000000-0005-0000-0000-0000F29A0000}"/>
    <cellStyle name="Normal 5 2 2 4 3 2 3" xfId="39682" xr:uid="{00000000-0005-0000-0000-0000F39A0000}"/>
    <cellStyle name="Normal 5 2 2 4 3 2 3 2" xfId="39683" xr:uid="{00000000-0005-0000-0000-0000F49A0000}"/>
    <cellStyle name="Normal 5 2 2 4 3 2 4" xfId="39684" xr:uid="{00000000-0005-0000-0000-0000F59A0000}"/>
    <cellStyle name="Normal 5 2 2 4 3 2 4 2" xfId="39685" xr:uid="{00000000-0005-0000-0000-0000F69A0000}"/>
    <cellStyle name="Normal 5 2 2 4 3 2 4 2 2" xfId="39686" xr:uid="{00000000-0005-0000-0000-0000F79A0000}"/>
    <cellStyle name="Normal 5 2 2 4 3 2 4 3" xfId="39687" xr:uid="{00000000-0005-0000-0000-0000F89A0000}"/>
    <cellStyle name="Normal 5 2 2 4 3 2 5" xfId="39688" xr:uid="{00000000-0005-0000-0000-0000F99A0000}"/>
    <cellStyle name="Normal 5 2 2 4 3 3" xfId="39689" xr:uid="{00000000-0005-0000-0000-0000FA9A0000}"/>
    <cellStyle name="Normal 5 2 2 4 3 3 2" xfId="39690" xr:uid="{00000000-0005-0000-0000-0000FB9A0000}"/>
    <cellStyle name="Normal 5 2 2 4 3 3 2 2" xfId="39691" xr:uid="{00000000-0005-0000-0000-0000FC9A0000}"/>
    <cellStyle name="Normal 5 2 2 4 3 3 3" xfId="39692" xr:uid="{00000000-0005-0000-0000-0000FD9A0000}"/>
    <cellStyle name="Normal 5 2 2 4 3 3 3 2" xfId="39693" xr:uid="{00000000-0005-0000-0000-0000FE9A0000}"/>
    <cellStyle name="Normal 5 2 2 4 3 3 3 2 2" xfId="39694" xr:uid="{00000000-0005-0000-0000-0000FF9A0000}"/>
    <cellStyle name="Normal 5 2 2 4 3 3 3 3" xfId="39695" xr:uid="{00000000-0005-0000-0000-0000009B0000}"/>
    <cellStyle name="Normal 5 2 2 4 3 3 4" xfId="39696" xr:uid="{00000000-0005-0000-0000-0000019B0000}"/>
    <cellStyle name="Normal 5 2 2 4 3 4" xfId="39697" xr:uid="{00000000-0005-0000-0000-0000029B0000}"/>
    <cellStyle name="Normal 5 2 2 4 3 4 2" xfId="39698" xr:uid="{00000000-0005-0000-0000-0000039B0000}"/>
    <cellStyle name="Normal 5 2 2 4 3 4 2 2" xfId="39699" xr:uid="{00000000-0005-0000-0000-0000049B0000}"/>
    <cellStyle name="Normal 5 2 2 4 3 4 3" xfId="39700" xr:uid="{00000000-0005-0000-0000-0000059B0000}"/>
    <cellStyle name="Normal 5 2 2 4 3 4 3 2" xfId="39701" xr:uid="{00000000-0005-0000-0000-0000069B0000}"/>
    <cellStyle name="Normal 5 2 2 4 3 4 3 2 2" xfId="39702" xr:uid="{00000000-0005-0000-0000-0000079B0000}"/>
    <cellStyle name="Normal 5 2 2 4 3 4 3 3" xfId="39703" xr:uid="{00000000-0005-0000-0000-0000089B0000}"/>
    <cellStyle name="Normal 5 2 2 4 3 4 4" xfId="39704" xr:uid="{00000000-0005-0000-0000-0000099B0000}"/>
    <cellStyle name="Normal 5 2 2 4 3 5" xfId="39705" xr:uid="{00000000-0005-0000-0000-00000A9B0000}"/>
    <cellStyle name="Normal 5 2 2 4 3 5 2" xfId="39706" xr:uid="{00000000-0005-0000-0000-00000B9B0000}"/>
    <cellStyle name="Normal 5 2 2 4 3 6" xfId="39707" xr:uid="{00000000-0005-0000-0000-00000C9B0000}"/>
    <cellStyle name="Normal 5 2 2 4 3 6 2" xfId="39708" xr:uid="{00000000-0005-0000-0000-00000D9B0000}"/>
    <cellStyle name="Normal 5 2 2 4 3 6 2 2" xfId="39709" xr:uid="{00000000-0005-0000-0000-00000E9B0000}"/>
    <cellStyle name="Normal 5 2 2 4 3 6 3" xfId="39710" xr:uid="{00000000-0005-0000-0000-00000F9B0000}"/>
    <cellStyle name="Normal 5 2 2 4 3 7" xfId="39711" xr:uid="{00000000-0005-0000-0000-0000109B0000}"/>
    <cellStyle name="Normal 5 2 2 4 3 7 2" xfId="39712" xr:uid="{00000000-0005-0000-0000-0000119B0000}"/>
    <cellStyle name="Normal 5 2 2 4 3 8" xfId="39713" xr:uid="{00000000-0005-0000-0000-0000129B0000}"/>
    <cellStyle name="Normal 5 2 2 4 4" xfId="39714" xr:uid="{00000000-0005-0000-0000-0000139B0000}"/>
    <cellStyle name="Normal 5 2 2 4 4 2" xfId="39715" xr:uid="{00000000-0005-0000-0000-0000149B0000}"/>
    <cellStyle name="Normal 5 2 2 4 4 2 2" xfId="39716" xr:uid="{00000000-0005-0000-0000-0000159B0000}"/>
    <cellStyle name="Normal 5 2 2 4 4 2 2 2" xfId="39717" xr:uid="{00000000-0005-0000-0000-0000169B0000}"/>
    <cellStyle name="Normal 5 2 2 4 4 2 3" xfId="39718" xr:uid="{00000000-0005-0000-0000-0000179B0000}"/>
    <cellStyle name="Normal 5 2 2 4 4 2 3 2" xfId="39719" xr:uid="{00000000-0005-0000-0000-0000189B0000}"/>
    <cellStyle name="Normal 5 2 2 4 4 2 3 2 2" xfId="39720" xr:uid="{00000000-0005-0000-0000-0000199B0000}"/>
    <cellStyle name="Normal 5 2 2 4 4 2 3 3" xfId="39721" xr:uid="{00000000-0005-0000-0000-00001A9B0000}"/>
    <cellStyle name="Normal 5 2 2 4 4 2 4" xfId="39722" xr:uid="{00000000-0005-0000-0000-00001B9B0000}"/>
    <cellStyle name="Normal 5 2 2 4 4 3" xfId="39723" xr:uid="{00000000-0005-0000-0000-00001C9B0000}"/>
    <cellStyle name="Normal 5 2 2 4 4 3 2" xfId="39724" xr:uid="{00000000-0005-0000-0000-00001D9B0000}"/>
    <cellStyle name="Normal 5 2 2 4 4 4" xfId="39725" xr:uid="{00000000-0005-0000-0000-00001E9B0000}"/>
    <cellStyle name="Normal 5 2 2 4 4 4 2" xfId="39726" xr:uid="{00000000-0005-0000-0000-00001F9B0000}"/>
    <cellStyle name="Normal 5 2 2 4 4 4 2 2" xfId="39727" xr:uid="{00000000-0005-0000-0000-0000209B0000}"/>
    <cellStyle name="Normal 5 2 2 4 4 4 3" xfId="39728" xr:uid="{00000000-0005-0000-0000-0000219B0000}"/>
    <cellStyle name="Normal 5 2 2 4 4 5" xfId="39729" xr:uid="{00000000-0005-0000-0000-0000229B0000}"/>
    <cellStyle name="Normal 5 2 2 4 5" xfId="39730" xr:uid="{00000000-0005-0000-0000-0000239B0000}"/>
    <cellStyle name="Normal 5 2 2 4 5 2" xfId="39731" xr:uid="{00000000-0005-0000-0000-0000249B0000}"/>
    <cellStyle name="Normal 5 2 2 4 5 2 2" xfId="39732" xr:uid="{00000000-0005-0000-0000-0000259B0000}"/>
    <cellStyle name="Normal 5 2 2 4 5 3" xfId="39733" xr:uid="{00000000-0005-0000-0000-0000269B0000}"/>
    <cellStyle name="Normal 5 2 2 4 5 3 2" xfId="39734" xr:uid="{00000000-0005-0000-0000-0000279B0000}"/>
    <cellStyle name="Normal 5 2 2 4 5 3 2 2" xfId="39735" xr:uid="{00000000-0005-0000-0000-0000289B0000}"/>
    <cellStyle name="Normal 5 2 2 4 5 3 3" xfId="39736" xr:uid="{00000000-0005-0000-0000-0000299B0000}"/>
    <cellStyle name="Normal 5 2 2 4 5 4" xfId="39737" xr:uid="{00000000-0005-0000-0000-00002A9B0000}"/>
    <cellStyle name="Normal 5 2 2 4 6" xfId="39738" xr:uid="{00000000-0005-0000-0000-00002B9B0000}"/>
    <cellStyle name="Normal 5 2 2 4 6 2" xfId="39739" xr:uid="{00000000-0005-0000-0000-00002C9B0000}"/>
    <cellStyle name="Normal 5 2 2 4 6 2 2" xfId="39740" xr:uid="{00000000-0005-0000-0000-00002D9B0000}"/>
    <cellStyle name="Normal 5 2 2 4 6 3" xfId="39741" xr:uid="{00000000-0005-0000-0000-00002E9B0000}"/>
    <cellStyle name="Normal 5 2 2 4 6 3 2" xfId="39742" xr:uid="{00000000-0005-0000-0000-00002F9B0000}"/>
    <cellStyle name="Normal 5 2 2 4 6 3 2 2" xfId="39743" xr:uid="{00000000-0005-0000-0000-0000309B0000}"/>
    <cellStyle name="Normal 5 2 2 4 6 3 3" xfId="39744" xr:uid="{00000000-0005-0000-0000-0000319B0000}"/>
    <cellStyle name="Normal 5 2 2 4 6 4" xfId="39745" xr:uid="{00000000-0005-0000-0000-0000329B0000}"/>
    <cellStyle name="Normal 5 2 2 4 7" xfId="39746" xr:uid="{00000000-0005-0000-0000-0000339B0000}"/>
    <cellStyle name="Normal 5 2 2 4 7 2" xfId="39747" xr:uid="{00000000-0005-0000-0000-0000349B0000}"/>
    <cellStyle name="Normal 5 2 2 4 8" xfId="39748" xr:uid="{00000000-0005-0000-0000-0000359B0000}"/>
    <cellStyle name="Normal 5 2 2 4 8 2" xfId="39749" xr:uid="{00000000-0005-0000-0000-0000369B0000}"/>
    <cellStyle name="Normal 5 2 2 4 8 2 2" xfId="39750" xr:uid="{00000000-0005-0000-0000-0000379B0000}"/>
    <cellStyle name="Normal 5 2 2 4 8 3" xfId="39751" xr:uid="{00000000-0005-0000-0000-0000389B0000}"/>
    <cellStyle name="Normal 5 2 2 4 9" xfId="39752" xr:uid="{00000000-0005-0000-0000-0000399B0000}"/>
    <cellStyle name="Normal 5 2 2 4 9 2" xfId="39753" xr:uid="{00000000-0005-0000-0000-00003A9B0000}"/>
    <cellStyle name="Normal 5 2 2 5" xfId="39754" xr:uid="{00000000-0005-0000-0000-00003B9B0000}"/>
    <cellStyle name="Normal 5 2 2 5 10" xfId="39755" xr:uid="{00000000-0005-0000-0000-00003C9B0000}"/>
    <cellStyle name="Normal 5 2 2 5 11" xfId="39756" xr:uid="{00000000-0005-0000-0000-00003D9B0000}"/>
    <cellStyle name="Normal 5 2 2 5 2" xfId="39757" xr:uid="{00000000-0005-0000-0000-00003E9B0000}"/>
    <cellStyle name="Normal 5 2 2 5 2 10" xfId="39758" xr:uid="{00000000-0005-0000-0000-00003F9B0000}"/>
    <cellStyle name="Normal 5 2 2 5 2 2" xfId="39759" xr:uid="{00000000-0005-0000-0000-0000409B0000}"/>
    <cellStyle name="Normal 5 2 2 5 2 2 2" xfId="39760" xr:uid="{00000000-0005-0000-0000-0000419B0000}"/>
    <cellStyle name="Normal 5 2 2 5 2 2 2 2" xfId="39761" xr:uid="{00000000-0005-0000-0000-0000429B0000}"/>
    <cellStyle name="Normal 5 2 2 5 2 2 2 2 2" xfId="39762" xr:uid="{00000000-0005-0000-0000-0000439B0000}"/>
    <cellStyle name="Normal 5 2 2 5 2 2 2 2 2 2" xfId="39763" xr:uid="{00000000-0005-0000-0000-0000449B0000}"/>
    <cellStyle name="Normal 5 2 2 5 2 2 2 2 3" xfId="39764" xr:uid="{00000000-0005-0000-0000-0000459B0000}"/>
    <cellStyle name="Normal 5 2 2 5 2 2 2 2 3 2" xfId="39765" xr:uid="{00000000-0005-0000-0000-0000469B0000}"/>
    <cellStyle name="Normal 5 2 2 5 2 2 2 2 3 2 2" xfId="39766" xr:uid="{00000000-0005-0000-0000-0000479B0000}"/>
    <cellStyle name="Normal 5 2 2 5 2 2 2 2 3 3" xfId="39767" xr:uid="{00000000-0005-0000-0000-0000489B0000}"/>
    <cellStyle name="Normal 5 2 2 5 2 2 2 2 4" xfId="39768" xr:uid="{00000000-0005-0000-0000-0000499B0000}"/>
    <cellStyle name="Normal 5 2 2 5 2 2 2 3" xfId="39769" xr:uid="{00000000-0005-0000-0000-00004A9B0000}"/>
    <cellStyle name="Normal 5 2 2 5 2 2 2 3 2" xfId="39770" xr:uid="{00000000-0005-0000-0000-00004B9B0000}"/>
    <cellStyle name="Normal 5 2 2 5 2 2 2 4" xfId="39771" xr:uid="{00000000-0005-0000-0000-00004C9B0000}"/>
    <cellStyle name="Normal 5 2 2 5 2 2 2 4 2" xfId="39772" xr:uid="{00000000-0005-0000-0000-00004D9B0000}"/>
    <cellStyle name="Normal 5 2 2 5 2 2 2 4 2 2" xfId="39773" xr:uid="{00000000-0005-0000-0000-00004E9B0000}"/>
    <cellStyle name="Normal 5 2 2 5 2 2 2 4 3" xfId="39774" xr:uid="{00000000-0005-0000-0000-00004F9B0000}"/>
    <cellStyle name="Normal 5 2 2 5 2 2 2 5" xfId="39775" xr:uid="{00000000-0005-0000-0000-0000509B0000}"/>
    <cellStyle name="Normal 5 2 2 5 2 2 3" xfId="39776" xr:uid="{00000000-0005-0000-0000-0000519B0000}"/>
    <cellStyle name="Normal 5 2 2 5 2 2 3 2" xfId="39777" xr:uid="{00000000-0005-0000-0000-0000529B0000}"/>
    <cellStyle name="Normal 5 2 2 5 2 2 3 2 2" xfId="39778" xr:uid="{00000000-0005-0000-0000-0000539B0000}"/>
    <cellStyle name="Normal 5 2 2 5 2 2 3 3" xfId="39779" xr:uid="{00000000-0005-0000-0000-0000549B0000}"/>
    <cellStyle name="Normal 5 2 2 5 2 2 3 3 2" xfId="39780" xr:uid="{00000000-0005-0000-0000-0000559B0000}"/>
    <cellStyle name="Normal 5 2 2 5 2 2 3 3 2 2" xfId="39781" xr:uid="{00000000-0005-0000-0000-0000569B0000}"/>
    <cellStyle name="Normal 5 2 2 5 2 2 3 3 3" xfId="39782" xr:uid="{00000000-0005-0000-0000-0000579B0000}"/>
    <cellStyle name="Normal 5 2 2 5 2 2 3 4" xfId="39783" xr:uid="{00000000-0005-0000-0000-0000589B0000}"/>
    <cellStyle name="Normal 5 2 2 5 2 2 4" xfId="39784" xr:uid="{00000000-0005-0000-0000-0000599B0000}"/>
    <cellStyle name="Normal 5 2 2 5 2 2 4 2" xfId="39785" xr:uid="{00000000-0005-0000-0000-00005A9B0000}"/>
    <cellStyle name="Normal 5 2 2 5 2 2 4 2 2" xfId="39786" xr:uid="{00000000-0005-0000-0000-00005B9B0000}"/>
    <cellStyle name="Normal 5 2 2 5 2 2 4 3" xfId="39787" xr:uid="{00000000-0005-0000-0000-00005C9B0000}"/>
    <cellStyle name="Normal 5 2 2 5 2 2 4 3 2" xfId="39788" xr:uid="{00000000-0005-0000-0000-00005D9B0000}"/>
    <cellStyle name="Normal 5 2 2 5 2 2 4 3 2 2" xfId="39789" xr:uid="{00000000-0005-0000-0000-00005E9B0000}"/>
    <cellStyle name="Normal 5 2 2 5 2 2 4 3 3" xfId="39790" xr:uid="{00000000-0005-0000-0000-00005F9B0000}"/>
    <cellStyle name="Normal 5 2 2 5 2 2 4 4" xfId="39791" xr:uid="{00000000-0005-0000-0000-0000609B0000}"/>
    <cellStyle name="Normal 5 2 2 5 2 2 5" xfId="39792" xr:uid="{00000000-0005-0000-0000-0000619B0000}"/>
    <cellStyle name="Normal 5 2 2 5 2 2 5 2" xfId="39793" xr:uid="{00000000-0005-0000-0000-0000629B0000}"/>
    <cellStyle name="Normal 5 2 2 5 2 2 6" xfId="39794" xr:uid="{00000000-0005-0000-0000-0000639B0000}"/>
    <cellStyle name="Normal 5 2 2 5 2 2 6 2" xfId="39795" xr:uid="{00000000-0005-0000-0000-0000649B0000}"/>
    <cellStyle name="Normal 5 2 2 5 2 2 6 2 2" xfId="39796" xr:uid="{00000000-0005-0000-0000-0000659B0000}"/>
    <cellStyle name="Normal 5 2 2 5 2 2 6 3" xfId="39797" xr:uid="{00000000-0005-0000-0000-0000669B0000}"/>
    <cellStyle name="Normal 5 2 2 5 2 2 7" xfId="39798" xr:uid="{00000000-0005-0000-0000-0000679B0000}"/>
    <cellStyle name="Normal 5 2 2 5 2 2 7 2" xfId="39799" xr:uid="{00000000-0005-0000-0000-0000689B0000}"/>
    <cellStyle name="Normal 5 2 2 5 2 2 8" xfId="39800" xr:uid="{00000000-0005-0000-0000-0000699B0000}"/>
    <cellStyle name="Normal 5 2 2 5 2 3" xfId="39801" xr:uid="{00000000-0005-0000-0000-00006A9B0000}"/>
    <cellStyle name="Normal 5 2 2 5 2 3 2" xfId="39802" xr:uid="{00000000-0005-0000-0000-00006B9B0000}"/>
    <cellStyle name="Normal 5 2 2 5 2 3 2 2" xfId="39803" xr:uid="{00000000-0005-0000-0000-00006C9B0000}"/>
    <cellStyle name="Normal 5 2 2 5 2 3 2 2 2" xfId="39804" xr:uid="{00000000-0005-0000-0000-00006D9B0000}"/>
    <cellStyle name="Normal 5 2 2 5 2 3 2 3" xfId="39805" xr:uid="{00000000-0005-0000-0000-00006E9B0000}"/>
    <cellStyle name="Normal 5 2 2 5 2 3 2 3 2" xfId="39806" xr:uid="{00000000-0005-0000-0000-00006F9B0000}"/>
    <cellStyle name="Normal 5 2 2 5 2 3 2 3 2 2" xfId="39807" xr:uid="{00000000-0005-0000-0000-0000709B0000}"/>
    <cellStyle name="Normal 5 2 2 5 2 3 2 3 3" xfId="39808" xr:uid="{00000000-0005-0000-0000-0000719B0000}"/>
    <cellStyle name="Normal 5 2 2 5 2 3 2 4" xfId="39809" xr:uid="{00000000-0005-0000-0000-0000729B0000}"/>
    <cellStyle name="Normal 5 2 2 5 2 3 3" xfId="39810" xr:uid="{00000000-0005-0000-0000-0000739B0000}"/>
    <cellStyle name="Normal 5 2 2 5 2 3 3 2" xfId="39811" xr:uid="{00000000-0005-0000-0000-0000749B0000}"/>
    <cellStyle name="Normal 5 2 2 5 2 3 4" xfId="39812" xr:uid="{00000000-0005-0000-0000-0000759B0000}"/>
    <cellStyle name="Normal 5 2 2 5 2 3 4 2" xfId="39813" xr:uid="{00000000-0005-0000-0000-0000769B0000}"/>
    <cellStyle name="Normal 5 2 2 5 2 3 4 2 2" xfId="39814" xr:uid="{00000000-0005-0000-0000-0000779B0000}"/>
    <cellStyle name="Normal 5 2 2 5 2 3 4 3" xfId="39815" xr:uid="{00000000-0005-0000-0000-0000789B0000}"/>
    <cellStyle name="Normal 5 2 2 5 2 3 5" xfId="39816" xr:uid="{00000000-0005-0000-0000-0000799B0000}"/>
    <cellStyle name="Normal 5 2 2 5 2 4" xfId="39817" xr:uid="{00000000-0005-0000-0000-00007A9B0000}"/>
    <cellStyle name="Normal 5 2 2 5 2 4 2" xfId="39818" xr:uid="{00000000-0005-0000-0000-00007B9B0000}"/>
    <cellStyle name="Normal 5 2 2 5 2 4 2 2" xfId="39819" xr:uid="{00000000-0005-0000-0000-00007C9B0000}"/>
    <cellStyle name="Normal 5 2 2 5 2 4 3" xfId="39820" xr:uid="{00000000-0005-0000-0000-00007D9B0000}"/>
    <cellStyle name="Normal 5 2 2 5 2 4 3 2" xfId="39821" xr:uid="{00000000-0005-0000-0000-00007E9B0000}"/>
    <cellStyle name="Normal 5 2 2 5 2 4 3 2 2" xfId="39822" xr:uid="{00000000-0005-0000-0000-00007F9B0000}"/>
    <cellStyle name="Normal 5 2 2 5 2 4 3 3" xfId="39823" xr:uid="{00000000-0005-0000-0000-0000809B0000}"/>
    <cellStyle name="Normal 5 2 2 5 2 4 4" xfId="39824" xr:uid="{00000000-0005-0000-0000-0000819B0000}"/>
    <cellStyle name="Normal 5 2 2 5 2 5" xfId="39825" xr:uid="{00000000-0005-0000-0000-0000829B0000}"/>
    <cellStyle name="Normal 5 2 2 5 2 5 2" xfId="39826" xr:uid="{00000000-0005-0000-0000-0000839B0000}"/>
    <cellStyle name="Normal 5 2 2 5 2 5 2 2" xfId="39827" xr:uid="{00000000-0005-0000-0000-0000849B0000}"/>
    <cellStyle name="Normal 5 2 2 5 2 5 3" xfId="39828" xr:uid="{00000000-0005-0000-0000-0000859B0000}"/>
    <cellStyle name="Normal 5 2 2 5 2 5 3 2" xfId="39829" xr:uid="{00000000-0005-0000-0000-0000869B0000}"/>
    <cellStyle name="Normal 5 2 2 5 2 5 3 2 2" xfId="39830" xr:uid="{00000000-0005-0000-0000-0000879B0000}"/>
    <cellStyle name="Normal 5 2 2 5 2 5 3 3" xfId="39831" xr:uid="{00000000-0005-0000-0000-0000889B0000}"/>
    <cellStyle name="Normal 5 2 2 5 2 5 4" xfId="39832" xr:uid="{00000000-0005-0000-0000-0000899B0000}"/>
    <cellStyle name="Normal 5 2 2 5 2 6" xfId="39833" xr:uid="{00000000-0005-0000-0000-00008A9B0000}"/>
    <cellStyle name="Normal 5 2 2 5 2 6 2" xfId="39834" xr:uid="{00000000-0005-0000-0000-00008B9B0000}"/>
    <cellStyle name="Normal 5 2 2 5 2 7" xfId="39835" xr:uid="{00000000-0005-0000-0000-00008C9B0000}"/>
    <cellStyle name="Normal 5 2 2 5 2 7 2" xfId="39836" xr:uid="{00000000-0005-0000-0000-00008D9B0000}"/>
    <cellStyle name="Normal 5 2 2 5 2 7 2 2" xfId="39837" xr:uid="{00000000-0005-0000-0000-00008E9B0000}"/>
    <cellStyle name="Normal 5 2 2 5 2 7 3" xfId="39838" xr:uid="{00000000-0005-0000-0000-00008F9B0000}"/>
    <cellStyle name="Normal 5 2 2 5 2 8" xfId="39839" xr:uid="{00000000-0005-0000-0000-0000909B0000}"/>
    <cellStyle name="Normal 5 2 2 5 2 8 2" xfId="39840" xr:uid="{00000000-0005-0000-0000-0000919B0000}"/>
    <cellStyle name="Normal 5 2 2 5 2 9" xfId="39841" xr:uid="{00000000-0005-0000-0000-0000929B0000}"/>
    <cellStyle name="Normal 5 2 2 5 3" xfId="39842" xr:uid="{00000000-0005-0000-0000-0000939B0000}"/>
    <cellStyle name="Normal 5 2 2 5 3 2" xfId="39843" xr:uid="{00000000-0005-0000-0000-0000949B0000}"/>
    <cellStyle name="Normal 5 2 2 5 3 2 2" xfId="39844" xr:uid="{00000000-0005-0000-0000-0000959B0000}"/>
    <cellStyle name="Normal 5 2 2 5 3 2 2 2" xfId="39845" xr:uid="{00000000-0005-0000-0000-0000969B0000}"/>
    <cellStyle name="Normal 5 2 2 5 3 2 2 2 2" xfId="39846" xr:uid="{00000000-0005-0000-0000-0000979B0000}"/>
    <cellStyle name="Normal 5 2 2 5 3 2 2 3" xfId="39847" xr:uid="{00000000-0005-0000-0000-0000989B0000}"/>
    <cellStyle name="Normal 5 2 2 5 3 2 2 3 2" xfId="39848" xr:uid="{00000000-0005-0000-0000-0000999B0000}"/>
    <cellStyle name="Normal 5 2 2 5 3 2 2 3 2 2" xfId="39849" xr:uid="{00000000-0005-0000-0000-00009A9B0000}"/>
    <cellStyle name="Normal 5 2 2 5 3 2 2 3 3" xfId="39850" xr:uid="{00000000-0005-0000-0000-00009B9B0000}"/>
    <cellStyle name="Normal 5 2 2 5 3 2 2 4" xfId="39851" xr:uid="{00000000-0005-0000-0000-00009C9B0000}"/>
    <cellStyle name="Normal 5 2 2 5 3 2 3" xfId="39852" xr:uid="{00000000-0005-0000-0000-00009D9B0000}"/>
    <cellStyle name="Normal 5 2 2 5 3 2 3 2" xfId="39853" xr:uid="{00000000-0005-0000-0000-00009E9B0000}"/>
    <cellStyle name="Normal 5 2 2 5 3 2 4" xfId="39854" xr:uid="{00000000-0005-0000-0000-00009F9B0000}"/>
    <cellStyle name="Normal 5 2 2 5 3 2 4 2" xfId="39855" xr:uid="{00000000-0005-0000-0000-0000A09B0000}"/>
    <cellStyle name="Normal 5 2 2 5 3 2 4 2 2" xfId="39856" xr:uid="{00000000-0005-0000-0000-0000A19B0000}"/>
    <cellStyle name="Normal 5 2 2 5 3 2 4 3" xfId="39857" xr:uid="{00000000-0005-0000-0000-0000A29B0000}"/>
    <cellStyle name="Normal 5 2 2 5 3 2 5" xfId="39858" xr:uid="{00000000-0005-0000-0000-0000A39B0000}"/>
    <cellStyle name="Normal 5 2 2 5 3 3" xfId="39859" xr:uid="{00000000-0005-0000-0000-0000A49B0000}"/>
    <cellStyle name="Normal 5 2 2 5 3 3 2" xfId="39860" xr:uid="{00000000-0005-0000-0000-0000A59B0000}"/>
    <cellStyle name="Normal 5 2 2 5 3 3 2 2" xfId="39861" xr:uid="{00000000-0005-0000-0000-0000A69B0000}"/>
    <cellStyle name="Normal 5 2 2 5 3 3 3" xfId="39862" xr:uid="{00000000-0005-0000-0000-0000A79B0000}"/>
    <cellStyle name="Normal 5 2 2 5 3 3 3 2" xfId="39863" xr:uid="{00000000-0005-0000-0000-0000A89B0000}"/>
    <cellStyle name="Normal 5 2 2 5 3 3 3 2 2" xfId="39864" xr:uid="{00000000-0005-0000-0000-0000A99B0000}"/>
    <cellStyle name="Normal 5 2 2 5 3 3 3 3" xfId="39865" xr:uid="{00000000-0005-0000-0000-0000AA9B0000}"/>
    <cellStyle name="Normal 5 2 2 5 3 3 4" xfId="39866" xr:uid="{00000000-0005-0000-0000-0000AB9B0000}"/>
    <cellStyle name="Normal 5 2 2 5 3 4" xfId="39867" xr:uid="{00000000-0005-0000-0000-0000AC9B0000}"/>
    <cellStyle name="Normal 5 2 2 5 3 4 2" xfId="39868" xr:uid="{00000000-0005-0000-0000-0000AD9B0000}"/>
    <cellStyle name="Normal 5 2 2 5 3 4 2 2" xfId="39869" xr:uid="{00000000-0005-0000-0000-0000AE9B0000}"/>
    <cellStyle name="Normal 5 2 2 5 3 4 3" xfId="39870" xr:uid="{00000000-0005-0000-0000-0000AF9B0000}"/>
    <cellStyle name="Normal 5 2 2 5 3 4 3 2" xfId="39871" xr:uid="{00000000-0005-0000-0000-0000B09B0000}"/>
    <cellStyle name="Normal 5 2 2 5 3 4 3 2 2" xfId="39872" xr:uid="{00000000-0005-0000-0000-0000B19B0000}"/>
    <cellStyle name="Normal 5 2 2 5 3 4 3 3" xfId="39873" xr:uid="{00000000-0005-0000-0000-0000B29B0000}"/>
    <cellStyle name="Normal 5 2 2 5 3 4 4" xfId="39874" xr:uid="{00000000-0005-0000-0000-0000B39B0000}"/>
    <cellStyle name="Normal 5 2 2 5 3 5" xfId="39875" xr:uid="{00000000-0005-0000-0000-0000B49B0000}"/>
    <cellStyle name="Normal 5 2 2 5 3 5 2" xfId="39876" xr:uid="{00000000-0005-0000-0000-0000B59B0000}"/>
    <cellStyle name="Normal 5 2 2 5 3 6" xfId="39877" xr:uid="{00000000-0005-0000-0000-0000B69B0000}"/>
    <cellStyle name="Normal 5 2 2 5 3 6 2" xfId="39878" xr:uid="{00000000-0005-0000-0000-0000B79B0000}"/>
    <cellStyle name="Normal 5 2 2 5 3 6 2 2" xfId="39879" xr:uid="{00000000-0005-0000-0000-0000B89B0000}"/>
    <cellStyle name="Normal 5 2 2 5 3 6 3" xfId="39880" xr:uid="{00000000-0005-0000-0000-0000B99B0000}"/>
    <cellStyle name="Normal 5 2 2 5 3 7" xfId="39881" xr:uid="{00000000-0005-0000-0000-0000BA9B0000}"/>
    <cellStyle name="Normal 5 2 2 5 3 7 2" xfId="39882" xr:uid="{00000000-0005-0000-0000-0000BB9B0000}"/>
    <cellStyle name="Normal 5 2 2 5 3 8" xfId="39883" xr:uid="{00000000-0005-0000-0000-0000BC9B0000}"/>
    <cellStyle name="Normal 5 2 2 5 4" xfId="39884" xr:uid="{00000000-0005-0000-0000-0000BD9B0000}"/>
    <cellStyle name="Normal 5 2 2 5 4 2" xfId="39885" xr:uid="{00000000-0005-0000-0000-0000BE9B0000}"/>
    <cellStyle name="Normal 5 2 2 5 4 2 2" xfId="39886" xr:uid="{00000000-0005-0000-0000-0000BF9B0000}"/>
    <cellStyle name="Normal 5 2 2 5 4 2 2 2" xfId="39887" xr:uid="{00000000-0005-0000-0000-0000C09B0000}"/>
    <cellStyle name="Normal 5 2 2 5 4 2 3" xfId="39888" xr:uid="{00000000-0005-0000-0000-0000C19B0000}"/>
    <cellStyle name="Normal 5 2 2 5 4 2 3 2" xfId="39889" xr:uid="{00000000-0005-0000-0000-0000C29B0000}"/>
    <cellStyle name="Normal 5 2 2 5 4 2 3 2 2" xfId="39890" xr:uid="{00000000-0005-0000-0000-0000C39B0000}"/>
    <cellStyle name="Normal 5 2 2 5 4 2 3 3" xfId="39891" xr:uid="{00000000-0005-0000-0000-0000C49B0000}"/>
    <cellStyle name="Normal 5 2 2 5 4 2 4" xfId="39892" xr:uid="{00000000-0005-0000-0000-0000C59B0000}"/>
    <cellStyle name="Normal 5 2 2 5 4 3" xfId="39893" xr:uid="{00000000-0005-0000-0000-0000C69B0000}"/>
    <cellStyle name="Normal 5 2 2 5 4 3 2" xfId="39894" xr:uid="{00000000-0005-0000-0000-0000C79B0000}"/>
    <cellStyle name="Normal 5 2 2 5 4 4" xfId="39895" xr:uid="{00000000-0005-0000-0000-0000C89B0000}"/>
    <cellStyle name="Normal 5 2 2 5 4 4 2" xfId="39896" xr:uid="{00000000-0005-0000-0000-0000C99B0000}"/>
    <cellStyle name="Normal 5 2 2 5 4 4 2 2" xfId="39897" xr:uid="{00000000-0005-0000-0000-0000CA9B0000}"/>
    <cellStyle name="Normal 5 2 2 5 4 4 3" xfId="39898" xr:uid="{00000000-0005-0000-0000-0000CB9B0000}"/>
    <cellStyle name="Normal 5 2 2 5 4 5" xfId="39899" xr:uid="{00000000-0005-0000-0000-0000CC9B0000}"/>
    <cellStyle name="Normal 5 2 2 5 5" xfId="39900" xr:uid="{00000000-0005-0000-0000-0000CD9B0000}"/>
    <cellStyle name="Normal 5 2 2 5 5 2" xfId="39901" xr:uid="{00000000-0005-0000-0000-0000CE9B0000}"/>
    <cellStyle name="Normal 5 2 2 5 5 2 2" xfId="39902" xr:uid="{00000000-0005-0000-0000-0000CF9B0000}"/>
    <cellStyle name="Normal 5 2 2 5 5 3" xfId="39903" xr:uid="{00000000-0005-0000-0000-0000D09B0000}"/>
    <cellStyle name="Normal 5 2 2 5 5 3 2" xfId="39904" xr:uid="{00000000-0005-0000-0000-0000D19B0000}"/>
    <cellStyle name="Normal 5 2 2 5 5 3 2 2" xfId="39905" xr:uid="{00000000-0005-0000-0000-0000D29B0000}"/>
    <cellStyle name="Normal 5 2 2 5 5 3 3" xfId="39906" xr:uid="{00000000-0005-0000-0000-0000D39B0000}"/>
    <cellStyle name="Normal 5 2 2 5 5 4" xfId="39907" xr:uid="{00000000-0005-0000-0000-0000D49B0000}"/>
    <cellStyle name="Normal 5 2 2 5 6" xfId="39908" xr:uid="{00000000-0005-0000-0000-0000D59B0000}"/>
    <cellStyle name="Normal 5 2 2 5 6 2" xfId="39909" xr:uid="{00000000-0005-0000-0000-0000D69B0000}"/>
    <cellStyle name="Normal 5 2 2 5 6 2 2" xfId="39910" xr:uid="{00000000-0005-0000-0000-0000D79B0000}"/>
    <cellStyle name="Normal 5 2 2 5 6 3" xfId="39911" xr:uid="{00000000-0005-0000-0000-0000D89B0000}"/>
    <cellStyle name="Normal 5 2 2 5 6 3 2" xfId="39912" xr:uid="{00000000-0005-0000-0000-0000D99B0000}"/>
    <cellStyle name="Normal 5 2 2 5 6 3 2 2" xfId="39913" xr:uid="{00000000-0005-0000-0000-0000DA9B0000}"/>
    <cellStyle name="Normal 5 2 2 5 6 3 3" xfId="39914" xr:uid="{00000000-0005-0000-0000-0000DB9B0000}"/>
    <cellStyle name="Normal 5 2 2 5 6 4" xfId="39915" xr:uid="{00000000-0005-0000-0000-0000DC9B0000}"/>
    <cellStyle name="Normal 5 2 2 5 7" xfId="39916" xr:uid="{00000000-0005-0000-0000-0000DD9B0000}"/>
    <cellStyle name="Normal 5 2 2 5 7 2" xfId="39917" xr:uid="{00000000-0005-0000-0000-0000DE9B0000}"/>
    <cellStyle name="Normal 5 2 2 5 8" xfId="39918" xr:uid="{00000000-0005-0000-0000-0000DF9B0000}"/>
    <cellStyle name="Normal 5 2 2 5 8 2" xfId="39919" xr:uid="{00000000-0005-0000-0000-0000E09B0000}"/>
    <cellStyle name="Normal 5 2 2 5 8 2 2" xfId="39920" xr:uid="{00000000-0005-0000-0000-0000E19B0000}"/>
    <cellStyle name="Normal 5 2 2 5 8 3" xfId="39921" xr:uid="{00000000-0005-0000-0000-0000E29B0000}"/>
    <cellStyle name="Normal 5 2 2 5 9" xfId="39922" xr:uid="{00000000-0005-0000-0000-0000E39B0000}"/>
    <cellStyle name="Normal 5 2 2 5 9 2" xfId="39923" xr:uid="{00000000-0005-0000-0000-0000E49B0000}"/>
    <cellStyle name="Normal 5 2 2 6" xfId="39924" xr:uid="{00000000-0005-0000-0000-0000E59B0000}"/>
    <cellStyle name="Normal 5 2 2 6 10" xfId="39925" xr:uid="{00000000-0005-0000-0000-0000E69B0000}"/>
    <cellStyle name="Normal 5 2 2 6 11" xfId="39926" xr:uid="{00000000-0005-0000-0000-0000E79B0000}"/>
    <cellStyle name="Normal 5 2 2 6 2" xfId="39927" xr:uid="{00000000-0005-0000-0000-0000E89B0000}"/>
    <cellStyle name="Normal 5 2 2 6 2 2" xfId="39928" xr:uid="{00000000-0005-0000-0000-0000E99B0000}"/>
    <cellStyle name="Normal 5 2 2 6 2 2 2" xfId="39929" xr:uid="{00000000-0005-0000-0000-0000EA9B0000}"/>
    <cellStyle name="Normal 5 2 2 6 2 2 2 2" xfId="39930" xr:uid="{00000000-0005-0000-0000-0000EB9B0000}"/>
    <cellStyle name="Normal 5 2 2 6 2 2 2 2 2" xfId="39931" xr:uid="{00000000-0005-0000-0000-0000EC9B0000}"/>
    <cellStyle name="Normal 5 2 2 6 2 2 2 2 2 2" xfId="39932" xr:uid="{00000000-0005-0000-0000-0000ED9B0000}"/>
    <cellStyle name="Normal 5 2 2 6 2 2 2 2 3" xfId="39933" xr:uid="{00000000-0005-0000-0000-0000EE9B0000}"/>
    <cellStyle name="Normal 5 2 2 6 2 2 2 2 3 2" xfId="39934" xr:uid="{00000000-0005-0000-0000-0000EF9B0000}"/>
    <cellStyle name="Normal 5 2 2 6 2 2 2 2 3 2 2" xfId="39935" xr:uid="{00000000-0005-0000-0000-0000F09B0000}"/>
    <cellStyle name="Normal 5 2 2 6 2 2 2 2 3 3" xfId="39936" xr:uid="{00000000-0005-0000-0000-0000F19B0000}"/>
    <cellStyle name="Normal 5 2 2 6 2 2 2 2 4" xfId="39937" xr:uid="{00000000-0005-0000-0000-0000F29B0000}"/>
    <cellStyle name="Normal 5 2 2 6 2 2 2 3" xfId="39938" xr:uid="{00000000-0005-0000-0000-0000F39B0000}"/>
    <cellStyle name="Normal 5 2 2 6 2 2 2 3 2" xfId="39939" xr:uid="{00000000-0005-0000-0000-0000F49B0000}"/>
    <cellStyle name="Normal 5 2 2 6 2 2 2 4" xfId="39940" xr:uid="{00000000-0005-0000-0000-0000F59B0000}"/>
    <cellStyle name="Normal 5 2 2 6 2 2 2 4 2" xfId="39941" xr:uid="{00000000-0005-0000-0000-0000F69B0000}"/>
    <cellStyle name="Normal 5 2 2 6 2 2 2 4 2 2" xfId="39942" xr:uid="{00000000-0005-0000-0000-0000F79B0000}"/>
    <cellStyle name="Normal 5 2 2 6 2 2 2 4 3" xfId="39943" xr:uid="{00000000-0005-0000-0000-0000F89B0000}"/>
    <cellStyle name="Normal 5 2 2 6 2 2 2 5" xfId="39944" xr:uid="{00000000-0005-0000-0000-0000F99B0000}"/>
    <cellStyle name="Normal 5 2 2 6 2 2 3" xfId="39945" xr:uid="{00000000-0005-0000-0000-0000FA9B0000}"/>
    <cellStyle name="Normal 5 2 2 6 2 2 3 2" xfId="39946" xr:uid="{00000000-0005-0000-0000-0000FB9B0000}"/>
    <cellStyle name="Normal 5 2 2 6 2 2 3 2 2" xfId="39947" xr:uid="{00000000-0005-0000-0000-0000FC9B0000}"/>
    <cellStyle name="Normal 5 2 2 6 2 2 3 3" xfId="39948" xr:uid="{00000000-0005-0000-0000-0000FD9B0000}"/>
    <cellStyle name="Normal 5 2 2 6 2 2 3 3 2" xfId="39949" xr:uid="{00000000-0005-0000-0000-0000FE9B0000}"/>
    <cellStyle name="Normal 5 2 2 6 2 2 3 3 2 2" xfId="39950" xr:uid="{00000000-0005-0000-0000-0000FF9B0000}"/>
    <cellStyle name="Normal 5 2 2 6 2 2 3 3 3" xfId="39951" xr:uid="{00000000-0005-0000-0000-0000009C0000}"/>
    <cellStyle name="Normal 5 2 2 6 2 2 3 4" xfId="39952" xr:uid="{00000000-0005-0000-0000-0000019C0000}"/>
    <cellStyle name="Normal 5 2 2 6 2 2 4" xfId="39953" xr:uid="{00000000-0005-0000-0000-0000029C0000}"/>
    <cellStyle name="Normal 5 2 2 6 2 2 4 2" xfId="39954" xr:uid="{00000000-0005-0000-0000-0000039C0000}"/>
    <cellStyle name="Normal 5 2 2 6 2 2 4 2 2" xfId="39955" xr:uid="{00000000-0005-0000-0000-0000049C0000}"/>
    <cellStyle name="Normal 5 2 2 6 2 2 4 3" xfId="39956" xr:uid="{00000000-0005-0000-0000-0000059C0000}"/>
    <cellStyle name="Normal 5 2 2 6 2 2 4 3 2" xfId="39957" xr:uid="{00000000-0005-0000-0000-0000069C0000}"/>
    <cellStyle name="Normal 5 2 2 6 2 2 4 3 2 2" xfId="39958" xr:uid="{00000000-0005-0000-0000-0000079C0000}"/>
    <cellStyle name="Normal 5 2 2 6 2 2 4 3 3" xfId="39959" xr:uid="{00000000-0005-0000-0000-0000089C0000}"/>
    <cellStyle name="Normal 5 2 2 6 2 2 4 4" xfId="39960" xr:uid="{00000000-0005-0000-0000-0000099C0000}"/>
    <cellStyle name="Normal 5 2 2 6 2 2 5" xfId="39961" xr:uid="{00000000-0005-0000-0000-00000A9C0000}"/>
    <cellStyle name="Normal 5 2 2 6 2 2 5 2" xfId="39962" xr:uid="{00000000-0005-0000-0000-00000B9C0000}"/>
    <cellStyle name="Normal 5 2 2 6 2 2 6" xfId="39963" xr:uid="{00000000-0005-0000-0000-00000C9C0000}"/>
    <cellStyle name="Normal 5 2 2 6 2 2 6 2" xfId="39964" xr:uid="{00000000-0005-0000-0000-00000D9C0000}"/>
    <cellStyle name="Normal 5 2 2 6 2 2 6 2 2" xfId="39965" xr:uid="{00000000-0005-0000-0000-00000E9C0000}"/>
    <cellStyle name="Normal 5 2 2 6 2 2 6 3" xfId="39966" xr:uid="{00000000-0005-0000-0000-00000F9C0000}"/>
    <cellStyle name="Normal 5 2 2 6 2 2 7" xfId="39967" xr:uid="{00000000-0005-0000-0000-0000109C0000}"/>
    <cellStyle name="Normal 5 2 2 6 2 2 7 2" xfId="39968" xr:uid="{00000000-0005-0000-0000-0000119C0000}"/>
    <cellStyle name="Normal 5 2 2 6 2 2 8" xfId="39969" xr:uid="{00000000-0005-0000-0000-0000129C0000}"/>
    <cellStyle name="Normal 5 2 2 6 2 3" xfId="39970" xr:uid="{00000000-0005-0000-0000-0000139C0000}"/>
    <cellStyle name="Normal 5 2 2 6 2 3 2" xfId="39971" xr:uid="{00000000-0005-0000-0000-0000149C0000}"/>
    <cellStyle name="Normal 5 2 2 6 2 3 2 2" xfId="39972" xr:uid="{00000000-0005-0000-0000-0000159C0000}"/>
    <cellStyle name="Normal 5 2 2 6 2 3 2 2 2" xfId="39973" xr:uid="{00000000-0005-0000-0000-0000169C0000}"/>
    <cellStyle name="Normal 5 2 2 6 2 3 2 3" xfId="39974" xr:uid="{00000000-0005-0000-0000-0000179C0000}"/>
    <cellStyle name="Normal 5 2 2 6 2 3 2 3 2" xfId="39975" xr:uid="{00000000-0005-0000-0000-0000189C0000}"/>
    <cellStyle name="Normal 5 2 2 6 2 3 2 3 2 2" xfId="39976" xr:uid="{00000000-0005-0000-0000-0000199C0000}"/>
    <cellStyle name="Normal 5 2 2 6 2 3 2 3 3" xfId="39977" xr:uid="{00000000-0005-0000-0000-00001A9C0000}"/>
    <cellStyle name="Normal 5 2 2 6 2 3 2 4" xfId="39978" xr:uid="{00000000-0005-0000-0000-00001B9C0000}"/>
    <cellStyle name="Normal 5 2 2 6 2 3 3" xfId="39979" xr:uid="{00000000-0005-0000-0000-00001C9C0000}"/>
    <cellStyle name="Normal 5 2 2 6 2 3 3 2" xfId="39980" xr:uid="{00000000-0005-0000-0000-00001D9C0000}"/>
    <cellStyle name="Normal 5 2 2 6 2 3 4" xfId="39981" xr:uid="{00000000-0005-0000-0000-00001E9C0000}"/>
    <cellStyle name="Normal 5 2 2 6 2 3 4 2" xfId="39982" xr:uid="{00000000-0005-0000-0000-00001F9C0000}"/>
    <cellStyle name="Normal 5 2 2 6 2 3 4 2 2" xfId="39983" xr:uid="{00000000-0005-0000-0000-0000209C0000}"/>
    <cellStyle name="Normal 5 2 2 6 2 3 4 3" xfId="39984" xr:uid="{00000000-0005-0000-0000-0000219C0000}"/>
    <cellStyle name="Normal 5 2 2 6 2 3 5" xfId="39985" xr:uid="{00000000-0005-0000-0000-0000229C0000}"/>
    <cellStyle name="Normal 5 2 2 6 2 4" xfId="39986" xr:uid="{00000000-0005-0000-0000-0000239C0000}"/>
    <cellStyle name="Normal 5 2 2 6 2 4 2" xfId="39987" xr:uid="{00000000-0005-0000-0000-0000249C0000}"/>
    <cellStyle name="Normal 5 2 2 6 2 4 2 2" xfId="39988" xr:uid="{00000000-0005-0000-0000-0000259C0000}"/>
    <cellStyle name="Normal 5 2 2 6 2 4 3" xfId="39989" xr:uid="{00000000-0005-0000-0000-0000269C0000}"/>
    <cellStyle name="Normal 5 2 2 6 2 4 3 2" xfId="39990" xr:uid="{00000000-0005-0000-0000-0000279C0000}"/>
    <cellStyle name="Normal 5 2 2 6 2 4 3 2 2" xfId="39991" xr:uid="{00000000-0005-0000-0000-0000289C0000}"/>
    <cellStyle name="Normal 5 2 2 6 2 4 3 3" xfId="39992" xr:uid="{00000000-0005-0000-0000-0000299C0000}"/>
    <cellStyle name="Normal 5 2 2 6 2 4 4" xfId="39993" xr:uid="{00000000-0005-0000-0000-00002A9C0000}"/>
    <cellStyle name="Normal 5 2 2 6 2 5" xfId="39994" xr:uid="{00000000-0005-0000-0000-00002B9C0000}"/>
    <cellStyle name="Normal 5 2 2 6 2 5 2" xfId="39995" xr:uid="{00000000-0005-0000-0000-00002C9C0000}"/>
    <cellStyle name="Normal 5 2 2 6 2 5 2 2" xfId="39996" xr:uid="{00000000-0005-0000-0000-00002D9C0000}"/>
    <cellStyle name="Normal 5 2 2 6 2 5 3" xfId="39997" xr:uid="{00000000-0005-0000-0000-00002E9C0000}"/>
    <cellStyle name="Normal 5 2 2 6 2 5 3 2" xfId="39998" xr:uid="{00000000-0005-0000-0000-00002F9C0000}"/>
    <cellStyle name="Normal 5 2 2 6 2 5 3 2 2" xfId="39999" xr:uid="{00000000-0005-0000-0000-0000309C0000}"/>
    <cellStyle name="Normal 5 2 2 6 2 5 3 3" xfId="40000" xr:uid="{00000000-0005-0000-0000-0000319C0000}"/>
    <cellStyle name="Normal 5 2 2 6 2 5 4" xfId="40001" xr:uid="{00000000-0005-0000-0000-0000329C0000}"/>
    <cellStyle name="Normal 5 2 2 6 2 6" xfId="40002" xr:uid="{00000000-0005-0000-0000-0000339C0000}"/>
    <cellStyle name="Normal 5 2 2 6 2 6 2" xfId="40003" xr:uid="{00000000-0005-0000-0000-0000349C0000}"/>
    <cellStyle name="Normal 5 2 2 6 2 7" xfId="40004" xr:uid="{00000000-0005-0000-0000-0000359C0000}"/>
    <cellStyle name="Normal 5 2 2 6 2 7 2" xfId="40005" xr:uid="{00000000-0005-0000-0000-0000369C0000}"/>
    <cellStyle name="Normal 5 2 2 6 2 7 2 2" xfId="40006" xr:uid="{00000000-0005-0000-0000-0000379C0000}"/>
    <cellStyle name="Normal 5 2 2 6 2 7 3" xfId="40007" xr:uid="{00000000-0005-0000-0000-0000389C0000}"/>
    <cellStyle name="Normal 5 2 2 6 2 8" xfId="40008" xr:uid="{00000000-0005-0000-0000-0000399C0000}"/>
    <cellStyle name="Normal 5 2 2 6 2 8 2" xfId="40009" xr:uid="{00000000-0005-0000-0000-00003A9C0000}"/>
    <cellStyle name="Normal 5 2 2 6 2 9" xfId="40010" xr:uid="{00000000-0005-0000-0000-00003B9C0000}"/>
    <cellStyle name="Normal 5 2 2 6 3" xfId="40011" xr:uid="{00000000-0005-0000-0000-00003C9C0000}"/>
    <cellStyle name="Normal 5 2 2 6 3 2" xfId="40012" xr:uid="{00000000-0005-0000-0000-00003D9C0000}"/>
    <cellStyle name="Normal 5 2 2 6 3 2 2" xfId="40013" xr:uid="{00000000-0005-0000-0000-00003E9C0000}"/>
    <cellStyle name="Normal 5 2 2 6 3 2 2 2" xfId="40014" xr:uid="{00000000-0005-0000-0000-00003F9C0000}"/>
    <cellStyle name="Normal 5 2 2 6 3 2 2 2 2" xfId="40015" xr:uid="{00000000-0005-0000-0000-0000409C0000}"/>
    <cellStyle name="Normal 5 2 2 6 3 2 2 3" xfId="40016" xr:uid="{00000000-0005-0000-0000-0000419C0000}"/>
    <cellStyle name="Normal 5 2 2 6 3 2 2 3 2" xfId="40017" xr:uid="{00000000-0005-0000-0000-0000429C0000}"/>
    <cellStyle name="Normal 5 2 2 6 3 2 2 3 2 2" xfId="40018" xr:uid="{00000000-0005-0000-0000-0000439C0000}"/>
    <cellStyle name="Normal 5 2 2 6 3 2 2 3 3" xfId="40019" xr:uid="{00000000-0005-0000-0000-0000449C0000}"/>
    <cellStyle name="Normal 5 2 2 6 3 2 2 4" xfId="40020" xr:uid="{00000000-0005-0000-0000-0000459C0000}"/>
    <cellStyle name="Normal 5 2 2 6 3 2 3" xfId="40021" xr:uid="{00000000-0005-0000-0000-0000469C0000}"/>
    <cellStyle name="Normal 5 2 2 6 3 2 3 2" xfId="40022" xr:uid="{00000000-0005-0000-0000-0000479C0000}"/>
    <cellStyle name="Normal 5 2 2 6 3 2 4" xfId="40023" xr:uid="{00000000-0005-0000-0000-0000489C0000}"/>
    <cellStyle name="Normal 5 2 2 6 3 2 4 2" xfId="40024" xr:uid="{00000000-0005-0000-0000-0000499C0000}"/>
    <cellStyle name="Normal 5 2 2 6 3 2 4 2 2" xfId="40025" xr:uid="{00000000-0005-0000-0000-00004A9C0000}"/>
    <cellStyle name="Normal 5 2 2 6 3 2 4 3" xfId="40026" xr:uid="{00000000-0005-0000-0000-00004B9C0000}"/>
    <cellStyle name="Normal 5 2 2 6 3 2 5" xfId="40027" xr:uid="{00000000-0005-0000-0000-00004C9C0000}"/>
    <cellStyle name="Normal 5 2 2 6 3 3" xfId="40028" xr:uid="{00000000-0005-0000-0000-00004D9C0000}"/>
    <cellStyle name="Normal 5 2 2 6 3 3 2" xfId="40029" xr:uid="{00000000-0005-0000-0000-00004E9C0000}"/>
    <cellStyle name="Normal 5 2 2 6 3 3 2 2" xfId="40030" xr:uid="{00000000-0005-0000-0000-00004F9C0000}"/>
    <cellStyle name="Normal 5 2 2 6 3 3 3" xfId="40031" xr:uid="{00000000-0005-0000-0000-0000509C0000}"/>
    <cellStyle name="Normal 5 2 2 6 3 3 3 2" xfId="40032" xr:uid="{00000000-0005-0000-0000-0000519C0000}"/>
    <cellStyle name="Normal 5 2 2 6 3 3 3 2 2" xfId="40033" xr:uid="{00000000-0005-0000-0000-0000529C0000}"/>
    <cellStyle name="Normal 5 2 2 6 3 3 3 3" xfId="40034" xr:uid="{00000000-0005-0000-0000-0000539C0000}"/>
    <cellStyle name="Normal 5 2 2 6 3 3 4" xfId="40035" xr:uid="{00000000-0005-0000-0000-0000549C0000}"/>
    <cellStyle name="Normal 5 2 2 6 3 4" xfId="40036" xr:uid="{00000000-0005-0000-0000-0000559C0000}"/>
    <cellStyle name="Normal 5 2 2 6 3 4 2" xfId="40037" xr:uid="{00000000-0005-0000-0000-0000569C0000}"/>
    <cellStyle name="Normal 5 2 2 6 3 4 2 2" xfId="40038" xr:uid="{00000000-0005-0000-0000-0000579C0000}"/>
    <cellStyle name="Normal 5 2 2 6 3 4 3" xfId="40039" xr:uid="{00000000-0005-0000-0000-0000589C0000}"/>
    <cellStyle name="Normal 5 2 2 6 3 4 3 2" xfId="40040" xr:uid="{00000000-0005-0000-0000-0000599C0000}"/>
    <cellStyle name="Normal 5 2 2 6 3 4 3 2 2" xfId="40041" xr:uid="{00000000-0005-0000-0000-00005A9C0000}"/>
    <cellStyle name="Normal 5 2 2 6 3 4 3 3" xfId="40042" xr:uid="{00000000-0005-0000-0000-00005B9C0000}"/>
    <cellStyle name="Normal 5 2 2 6 3 4 4" xfId="40043" xr:uid="{00000000-0005-0000-0000-00005C9C0000}"/>
    <cellStyle name="Normal 5 2 2 6 3 5" xfId="40044" xr:uid="{00000000-0005-0000-0000-00005D9C0000}"/>
    <cellStyle name="Normal 5 2 2 6 3 5 2" xfId="40045" xr:uid="{00000000-0005-0000-0000-00005E9C0000}"/>
    <cellStyle name="Normal 5 2 2 6 3 6" xfId="40046" xr:uid="{00000000-0005-0000-0000-00005F9C0000}"/>
    <cellStyle name="Normal 5 2 2 6 3 6 2" xfId="40047" xr:uid="{00000000-0005-0000-0000-0000609C0000}"/>
    <cellStyle name="Normal 5 2 2 6 3 6 2 2" xfId="40048" xr:uid="{00000000-0005-0000-0000-0000619C0000}"/>
    <cellStyle name="Normal 5 2 2 6 3 6 3" xfId="40049" xr:uid="{00000000-0005-0000-0000-0000629C0000}"/>
    <cellStyle name="Normal 5 2 2 6 3 7" xfId="40050" xr:uid="{00000000-0005-0000-0000-0000639C0000}"/>
    <cellStyle name="Normal 5 2 2 6 3 7 2" xfId="40051" xr:uid="{00000000-0005-0000-0000-0000649C0000}"/>
    <cellStyle name="Normal 5 2 2 6 3 8" xfId="40052" xr:uid="{00000000-0005-0000-0000-0000659C0000}"/>
    <cellStyle name="Normal 5 2 2 6 4" xfId="40053" xr:uid="{00000000-0005-0000-0000-0000669C0000}"/>
    <cellStyle name="Normal 5 2 2 6 4 2" xfId="40054" xr:uid="{00000000-0005-0000-0000-0000679C0000}"/>
    <cellStyle name="Normal 5 2 2 6 4 2 2" xfId="40055" xr:uid="{00000000-0005-0000-0000-0000689C0000}"/>
    <cellStyle name="Normal 5 2 2 6 4 2 2 2" xfId="40056" xr:uid="{00000000-0005-0000-0000-0000699C0000}"/>
    <cellStyle name="Normal 5 2 2 6 4 2 3" xfId="40057" xr:uid="{00000000-0005-0000-0000-00006A9C0000}"/>
    <cellStyle name="Normal 5 2 2 6 4 2 3 2" xfId="40058" xr:uid="{00000000-0005-0000-0000-00006B9C0000}"/>
    <cellStyle name="Normal 5 2 2 6 4 2 3 2 2" xfId="40059" xr:uid="{00000000-0005-0000-0000-00006C9C0000}"/>
    <cellStyle name="Normal 5 2 2 6 4 2 3 3" xfId="40060" xr:uid="{00000000-0005-0000-0000-00006D9C0000}"/>
    <cellStyle name="Normal 5 2 2 6 4 2 4" xfId="40061" xr:uid="{00000000-0005-0000-0000-00006E9C0000}"/>
    <cellStyle name="Normal 5 2 2 6 4 3" xfId="40062" xr:uid="{00000000-0005-0000-0000-00006F9C0000}"/>
    <cellStyle name="Normal 5 2 2 6 4 3 2" xfId="40063" xr:uid="{00000000-0005-0000-0000-0000709C0000}"/>
    <cellStyle name="Normal 5 2 2 6 4 4" xfId="40064" xr:uid="{00000000-0005-0000-0000-0000719C0000}"/>
    <cellStyle name="Normal 5 2 2 6 4 4 2" xfId="40065" xr:uid="{00000000-0005-0000-0000-0000729C0000}"/>
    <cellStyle name="Normal 5 2 2 6 4 4 2 2" xfId="40066" xr:uid="{00000000-0005-0000-0000-0000739C0000}"/>
    <cellStyle name="Normal 5 2 2 6 4 4 3" xfId="40067" xr:uid="{00000000-0005-0000-0000-0000749C0000}"/>
    <cellStyle name="Normal 5 2 2 6 4 5" xfId="40068" xr:uid="{00000000-0005-0000-0000-0000759C0000}"/>
    <cellStyle name="Normal 5 2 2 6 5" xfId="40069" xr:uid="{00000000-0005-0000-0000-0000769C0000}"/>
    <cellStyle name="Normal 5 2 2 6 5 2" xfId="40070" xr:uid="{00000000-0005-0000-0000-0000779C0000}"/>
    <cellStyle name="Normal 5 2 2 6 5 2 2" xfId="40071" xr:uid="{00000000-0005-0000-0000-0000789C0000}"/>
    <cellStyle name="Normal 5 2 2 6 5 3" xfId="40072" xr:uid="{00000000-0005-0000-0000-0000799C0000}"/>
    <cellStyle name="Normal 5 2 2 6 5 3 2" xfId="40073" xr:uid="{00000000-0005-0000-0000-00007A9C0000}"/>
    <cellStyle name="Normal 5 2 2 6 5 3 2 2" xfId="40074" xr:uid="{00000000-0005-0000-0000-00007B9C0000}"/>
    <cellStyle name="Normal 5 2 2 6 5 3 3" xfId="40075" xr:uid="{00000000-0005-0000-0000-00007C9C0000}"/>
    <cellStyle name="Normal 5 2 2 6 5 4" xfId="40076" xr:uid="{00000000-0005-0000-0000-00007D9C0000}"/>
    <cellStyle name="Normal 5 2 2 6 6" xfId="40077" xr:uid="{00000000-0005-0000-0000-00007E9C0000}"/>
    <cellStyle name="Normal 5 2 2 6 6 2" xfId="40078" xr:uid="{00000000-0005-0000-0000-00007F9C0000}"/>
    <cellStyle name="Normal 5 2 2 6 6 2 2" xfId="40079" xr:uid="{00000000-0005-0000-0000-0000809C0000}"/>
    <cellStyle name="Normal 5 2 2 6 6 3" xfId="40080" xr:uid="{00000000-0005-0000-0000-0000819C0000}"/>
    <cellStyle name="Normal 5 2 2 6 6 3 2" xfId="40081" xr:uid="{00000000-0005-0000-0000-0000829C0000}"/>
    <cellStyle name="Normal 5 2 2 6 6 3 2 2" xfId="40082" xr:uid="{00000000-0005-0000-0000-0000839C0000}"/>
    <cellStyle name="Normal 5 2 2 6 6 3 3" xfId="40083" xr:uid="{00000000-0005-0000-0000-0000849C0000}"/>
    <cellStyle name="Normal 5 2 2 6 6 4" xfId="40084" xr:uid="{00000000-0005-0000-0000-0000859C0000}"/>
    <cellStyle name="Normal 5 2 2 6 7" xfId="40085" xr:uid="{00000000-0005-0000-0000-0000869C0000}"/>
    <cellStyle name="Normal 5 2 2 6 7 2" xfId="40086" xr:uid="{00000000-0005-0000-0000-0000879C0000}"/>
    <cellStyle name="Normal 5 2 2 6 8" xfId="40087" xr:uid="{00000000-0005-0000-0000-0000889C0000}"/>
    <cellStyle name="Normal 5 2 2 6 8 2" xfId="40088" xr:uid="{00000000-0005-0000-0000-0000899C0000}"/>
    <cellStyle name="Normal 5 2 2 6 8 2 2" xfId="40089" xr:uid="{00000000-0005-0000-0000-00008A9C0000}"/>
    <cellStyle name="Normal 5 2 2 6 8 3" xfId="40090" xr:uid="{00000000-0005-0000-0000-00008B9C0000}"/>
    <cellStyle name="Normal 5 2 2 6 9" xfId="40091" xr:uid="{00000000-0005-0000-0000-00008C9C0000}"/>
    <cellStyle name="Normal 5 2 2 6 9 2" xfId="40092" xr:uid="{00000000-0005-0000-0000-00008D9C0000}"/>
    <cellStyle name="Normal 5 2 2 7" xfId="40093" xr:uid="{00000000-0005-0000-0000-00008E9C0000}"/>
    <cellStyle name="Normal 5 2 2 7 2" xfId="40094" xr:uid="{00000000-0005-0000-0000-00008F9C0000}"/>
    <cellStyle name="Normal 5 2 2 7 2 2" xfId="40095" xr:uid="{00000000-0005-0000-0000-0000909C0000}"/>
    <cellStyle name="Normal 5 2 2 7 2 2 2" xfId="40096" xr:uid="{00000000-0005-0000-0000-0000919C0000}"/>
    <cellStyle name="Normal 5 2 2 7 2 2 2 2" xfId="40097" xr:uid="{00000000-0005-0000-0000-0000929C0000}"/>
    <cellStyle name="Normal 5 2 2 7 2 2 2 2 2" xfId="40098" xr:uid="{00000000-0005-0000-0000-0000939C0000}"/>
    <cellStyle name="Normal 5 2 2 7 2 2 2 3" xfId="40099" xr:uid="{00000000-0005-0000-0000-0000949C0000}"/>
    <cellStyle name="Normal 5 2 2 7 2 2 2 3 2" xfId="40100" xr:uid="{00000000-0005-0000-0000-0000959C0000}"/>
    <cellStyle name="Normal 5 2 2 7 2 2 2 3 2 2" xfId="40101" xr:uid="{00000000-0005-0000-0000-0000969C0000}"/>
    <cellStyle name="Normal 5 2 2 7 2 2 2 3 3" xfId="40102" xr:uid="{00000000-0005-0000-0000-0000979C0000}"/>
    <cellStyle name="Normal 5 2 2 7 2 2 2 4" xfId="40103" xr:uid="{00000000-0005-0000-0000-0000989C0000}"/>
    <cellStyle name="Normal 5 2 2 7 2 2 3" xfId="40104" xr:uid="{00000000-0005-0000-0000-0000999C0000}"/>
    <cellStyle name="Normal 5 2 2 7 2 2 3 2" xfId="40105" xr:uid="{00000000-0005-0000-0000-00009A9C0000}"/>
    <cellStyle name="Normal 5 2 2 7 2 2 4" xfId="40106" xr:uid="{00000000-0005-0000-0000-00009B9C0000}"/>
    <cellStyle name="Normal 5 2 2 7 2 2 4 2" xfId="40107" xr:uid="{00000000-0005-0000-0000-00009C9C0000}"/>
    <cellStyle name="Normal 5 2 2 7 2 2 4 2 2" xfId="40108" xr:uid="{00000000-0005-0000-0000-00009D9C0000}"/>
    <cellStyle name="Normal 5 2 2 7 2 2 4 3" xfId="40109" xr:uid="{00000000-0005-0000-0000-00009E9C0000}"/>
    <cellStyle name="Normal 5 2 2 7 2 2 5" xfId="40110" xr:uid="{00000000-0005-0000-0000-00009F9C0000}"/>
    <cellStyle name="Normal 5 2 2 7 2 3" xfId="40111" xr:uid="{00000000-0005-0000-0000-0000A09C0000}"/>
    <cellStyle name="Normal 5 2 2 7 2 3 2" xfId="40112" xr:uid="{00000000-0005-0000-0000-0000A19C0000}"/>
    <cellStyle name="Normal 5 2 2 7 2 3 2 2" xfId="40113" xr:uid="{00000000-0005-0000-0000-0000A29C0000}"/>
    <cellStyle name="Normal 5 2 2 7 2 3 3" xfId="40114" xr:uid="{00000000-0005-0000-0000-0000A39C0000}"/>
    <cellStyle name="Normal 5 2 2 7 2 3 3 2" xfId="40115" xr:uid="{00000000-0005-0000-0000-0000A49C0000}"/>
    <cellStyle name="Normal 5 2 2 7 2 3 3 2 2" xfId="40116" xr:uid="{00000000-0005-0000-0000-0000A59C0000}"/>
    <cellStyle name="Normal 5 2 2 7 2 3 3 3" xfId="40117" xr:uid="{00000000-0005-0000-0000-0000A69C0000}"/>
    <cellStyle name="Normal 5 2 2 7 2 3 4" xfId="40118" xr:uid="{00000000-0005-0000-0000-0000A79C0000}"/>
    <cellStyle name="Normal 5 2 2 7 2 4" xfId="40119" xr:uid="{00000000-0005-0000-0000-0000A89C0000}"/>
    <cellStyle name="Normal 5 2 2 7 2 4 2" xfId="40120" xr:uid="{00000000-0005-0000-0000-0000A99C0000}"/>
    <cellStyle name="Normal 5 2 2 7 2 4 2 2" xfId="40121" xr:uid="{00000000-0005-0000-0000-0000AA9C0000}"/>
    <cellStyle name="Normal 5 2 2 7 2 4 3" xfId="40122" xr:uid="{00000000-0005-0000-0000-0000AB9C0000}"/>
    <cellStyle name="Normal 5 2 2 7 2 4 3 2" xfId="40123" xr:uid="{00000000-0005-0000-0000-0000AC9C0000}"/>
    <cellStyle name="Normal 5 2 2 7 2 4 3 2 2" xfId="40124" xr:uid="{00000000-0005-0000-0000-0000AD9C0000}"/>
    <cellStyle name="Normal 5 2 2 7 2 4 3 3" xfId="40125" xr:uid="{00000000-0005-0000-0000-0000AE9C0000}"/>
    <cellStyle name="Normal 5 2 2 7 2 4 4" xfId="40126" xr:uid="{00000000-0005-0000-0000-0000AF9C0000}"/>
    <cellStyle name="Normal 5 2 2 7 2 5" xfId="40127" xr:uid="{00000000-0005-0000-0000-0000B09C0000}"/>
    <cellStyle name="Normal 5 2 2 7 2 5 2" xfId="40128" xr:uid="{00000000-0005-0000-0000-0000B19C0000}"/>
    <cellStyle name="Normal 5 2 2 7 2 6" xfId="40129" xr:uid="{00000000-0005-0000-0000-0000B29C0000}"/>
    <cellStyle name="Normal 5 2 2 7 2 6 2" xfId="40130" xr:uid="{00000000-0005-0000-0000-0000B39C0000}"/>
    <cellStyle name="Normal 5 2 2 7 2 6 2 2" xfId="40131" xr:uid="{00000000-0005-0000-0000-0000B49C0000}"/>
    <cellStyle name="Normal 5 2 2 7 2 6 3" xfId="40132" xr:uid="{00000000-0005-0000-0000-0000B59C0000}"/>
    <cellStyle name="Normal 5 2 2 7 2 7" xfId="40133" xr:uid="{00000000-0005-0000-0000-0000B69C0000}"/>
    <cellStyle name="Normal 5 2 2 7 2 7 2" xfId="40134" xr:uid="{00000000-0005-0000-0000-0000B79C0000}"/>
    <cellStyle name="Normal 5 2 2 7 2 8" xfId="40135" xr:uid="{00000000-0005-0000-0000-0000B89C0000}"/>
    <cellStyle name="Normal 5 2 2 7 3" xfId="40136" xr:uid="{00000000-0005-0000-0000-0000B99C0000}"/>
    <cellStyle name="Normal 5 2 2 7 3 2" xfId="40137" xr:uid="{00000000-0005-0000-0000-0000BA9C0000}"/>
    <cellStyle name="Normal 5 2 2 7 3 2 2" xfId="40138" xr:uid="{00000000-0005-0000-0000-0000BB9C0000}"/>
    <cellStyle name="Normal 5 2 2 7 3 2 2 2" xfId="40139" xr:uid="{00000000-0005-0000-0000-0000BC9C0000}"/>
    <cellStyle name="Normal 5 2 2 7 3 2 3" xfId="40140" xr:uid="{00000000-0005-0000-0000-0000BD9C0000}"/>
    <cellStyle name="Normal 5 2 2 7 3 2 3 2" xfId="40141" xr:uid="{00000000-0005-0000-0000-0000BE9C0000}"/>
    <cellStyle name="Normal 5 2 2 7 3 2 3 2 2" xfId="40142" xr:uid="{00000000-0005-0000-0000-0000BF9C0000}"/>
    <cellStyle name="Normal 5 2 2 7 3 2 3 3" xfId="40143" xr:uid="{00000000-0005-0000-0000-0000C09C0000}"/>
    <cellStyle name="Normal 5 2 2 7 3 2 4" xfId="40144" xr:uid="{00000000-0005-0000-0000-0000C19C0000}"/>
    <cellStyle name="Normal 5 2 2 7 3 3" xfId="40145" xr:uid="{00000000-0005-0000-0000-0000C29C0000}"/>
    <cellStyle name="Normal 5 2 2 7 3 3 2" xfId="40146" xr:uid="{00000000-0005-0000-0000-0000C39C0000}"/>
    <cellStyle name="Normal 5 2 2 7 3 4" xfId="40147" xr:uid="{00000000-0005-0000-0000-0000C49C0000}"/>
    <cellStyle name="Normal 5 2 2 7 3 4 2" xfId="40148" xr:uid="{00000000-0005-0000-0000-0000C59C0000}"/>
    <cellStyle name="Normal 5 2 2 7 3 4 2 2" xfId="40149" xr:uid="{00000000-0005-0000-0000-0000C69C0000}"/>
    <cellStyle name="Normal 5 2 2 7 3 4 3" xfId="40150" xr:uid="{00000000-0005-0000-0000-0000C79C0000}"/>
    <cellStyle name="Normal 5 2 2 7 3 5" xfId="40151" xr:uid="{00000000-0005-0000-0000-0000C89C0000}"/>
    <cellStyle name="Normal 5 2 2 7 4" xfId="40152" xr:uid="{00000000-0005-0000-0000-0000C99C0000}"/>
    <cellStyle name="Normal 5 2 2 7 4 2" xfId="40153" xr:uid="{00000000-0005-0000-0000-0000CA9C0000}"/>
    <cellStyle name="Normal 5 2 2 7 4 2 2" xfId="40154" xr:uid="{00000000-0005-0000-0000-0000CB9C0000}"/>
    <cellStyle name="Normal 5 2 2 7 4 3" xfId="40155" xr:uid="{00000000-0005-0000-0000-0000CC9C0000}"/>
    <cellStyle name="Normal 5 2 2 7 4 3 2" xfId="40156" xr:uid="{00000000-0005-0000-0000-0000CD9C0000}"/>
    <cellStyle name="Normal 5 2 2 7 4 3 2 2" xfId="40157" xr:uid="{00000000-0005-0000-0000-0000CE9C0000}"/>
    <cellStyle name="Normal 5 2 2 7 4 3 3" xfId="40158" xr:uid="{00000000-0005-0000-0000-0000CF9C0000}"/>
    <cellStyle name="Normal 5 2 2 7 4 4" xfId="40159" xr:uid="{00000000-0005-0000-0000-0000D09C0000}"/>
    <cellStyle name="Normal 5 2 2 7 5" xfId="40160" xr:uid="{00000000-0005-0000-0000-0000D19C0000}"/>
    <cellStyle name="Normal 5 2 2 7 5 2" xfId="40161" xr:uid="{00000000-0005-0000-0000-0000D29C0000}"/>
    <cellStyle name="Normal 5 2 2 7 5 2 2" xfId="40162" xr:uid="{00000000-0005-0000-0000-0000D39C0000}"/>
    <cellStyle name="Normal 5 2 2 7 5 3" xfId="40163" xr:uid="{00000000-0005-0000-0000-0000D49C0000}"/>
    <cellStyle name="Normal 5 2 2 7 5 3 2" xfId="40164" xr:uid="{00000000-0005-0000-0000-0000D59C0000}"/>
    <cellStyle name="Normal 5 2 2 7 5 3 2 2" xfId="40165" xr:uid="{00000000-0005-0000-0000-0000D69C0000}"/>
    <cellStyle name="Normal 5 2 2 7 5 3 3" xfId="40166" xr:uid="{00000000-0005-0000-0000-0000D79C0000}"/>
    <cellStyle name="Normal 5 2 2 7 5 4" xfId="40167" xr:uid="{00000000-0005-0000-0000-0000D89C0000}"/>
    <cellStyle name="Normal 5 2 2 7 6" xfId="40168" xr:uid="{00000000-0005-0000-0000-0000D99C0000}"/>
    <cellStyle name="Normal 5 2 2 7 6 2" xfId="40169" xr:uid="{00000000-0005-0000-0000-0000DA9C0000}"/>
    <cellStyle name="Normal 5 2 2 7 7" xfId="40170" xr:uid="{00000000-0005-0000-0000-0000DB9C0000}"/>
    <cellStyle name="Normal 5 2 2 7 7 2" xfId="40171" xr:uid="{00000000-0005-0000-0000-0000DC9C0000}"/>
    <cellStyle name="Normal 5 2 2 7 7 2 2" xfId="40172" xr:uid="{00000000-0005-0000-0000-0000DD9C0000}"/>
    <cellStyle name="Normal 5 2 2 7 7 3" xfId="40173" xr:uid="{00000000-0005-0000-0000-0000DE9C0000}"/>
    <cellStyle name="Normal 5 2 2 7 8" xfId="40174" xr:uid="{00000000-0005-0000-0000-0000DF9C0000}"/>
    <cellStyle name="Normal 5 2 2 7 8 2" xfId="40175" xr:uid="{00000000-0005-0000-0000-0000E09C0000}"/>
    <cellStyle name="Normal 5 2 2 7 9" xfId="40176" xr:uid="{00000000-0005-0000-0000-0000E19C0000}"/>
    <cellStyle name="Normal 5 2 2 8" xfId="40177" xr:uid="{00000000-0005-0000-0000-0000E29C0000}"/>
    <cellStyle name="Normal 5 2 2 8 2" xfId="40178" xr:uid="{00000000-0005-0000-0000-0000E39C0000}"/>
    <cellStyle name="Normal 5 2 2 8 2 2" xfId="40179" xr:uid="{00000000-0005-0000-0000-0000E49C0000}"/>
    <cellStyle name="Normal 5 2 2 8 2 2 2" xfId="40180" xr:uid="{00000000-0005-0000-0000-0000E59C0000}"/>
    <cellStyle name="Normal 5 2 2 8 2 2 2 2" xfId="40181" xr:uid="{00000000-0005-0000-0000-0000E69C0000}"/>
    <cellStyle name="Normal 5 2 2 8 2 2 3" xfId="40182" xr:uid="{00000000-0005-0000-0000-0000E79C0000}"/>
    <cellStyle name="Normal 5 2 2 8 2 2 3 2" xfId="40183" xr:uid="{00000000-0005-0000-0000-0000E89C0000}"/>
    <cellStyle name="Normal 5 2 2 8 2 2 3 2 2" xfId="40184" xr:uid="{00000000-0005-0000-0000-0000E99C0000}"/>
    <cellStyle name="Normal 5 2 2 8 2 2 3 3" xfId="40185" xr:uid="{00000000-0005-0000-0000-0000EA9C0000}"/>
    <cellStyle name="Normal 5 2 2 8 2 2 4" xfId="40186" xr:uid="{00000000-0005-0000-0000-0000EB9C0000}"/>
    <cellStyle name="Normal 5 2 2 8 2 3" xfId="40187" xr:uid="{00000000-0005-0000-0000-0000EC9C0000}"/>
    <cellStyle name="Normal 5 2 2 8 2 3 2" xfId="40188" xr:uid="{00000000-0005-0000-0000-0000ED9C0000}"/>
    <cellStyle name="Normal 5 2 2 8 2 4" xfId="40189" xr:uid="{00000000-0005-0000-0000-0000EE9C0000}"/>
    <cellStyle name="Normal 5 2 2 8 2 4 2" xfId="40190" xr:uid="{00000000-0005-0000-0000-0000EF9C0000}"/>
    <cellStyle name="Normal 5 2 2 8 2 4 2 2" xfId="40191" xr:uid="{00000000-0005-0000-0000-0000F09C0000}"/>
    <cellStyle name="Normal 5 2 2 8 2 4 3" xfId="40192" xr:uid="{00000000-0005-0000-0000-0000F19C0000}"/>
    <cellStyle name="Normal 5 2 2 8 2 5" xfId="40193" xr:uid="{00000000-0005-0000-0000-0000F29C0000}"/>
    <cellStyle name="Normal 5 2 2 8 3" xfId="40194" xr:uid="{00000000-0005-0000-0000-0000F39C0000}"/>
    <cellStyle name="Normal 5 2 2 8 3 2" xfId="40195" xr:uid="{00000000-0005-0000-0000-0000F49C0000}"/>
    <cellStyle name="Normal 5 2 2 8 3 2 2" xfId="40196" xr:uid="{00000000-0005-0000-0000-0000F59C0000}"/>
    <cellStyle name="Normal 5 2 2 8 3 3" xfId="40197" xr:uid="{00000000-0005-0000-0000-0000F69C0000}"/>
    <cellStyle name="Normal 5 2 2 8 3 3 2" xfId="40198" xr:uid="{00000000-0005-0000-0000-0000F79C0000}"/>
    <cellStyle name="Normal 5 2 2 8 3 3 2 2" xfId="40199" xr:uid="{00000000-0005-0000-0000-0000F89C0000}"/>
    <cellStyle name="Normal 5 2 2 8 3 3 3" xfId="40200" xr:uid="{00000000-0005-0000-0000-0000F99C0000}"/>
    <cellStyle name="Normal 5 2 2 8 3 4" xfId="40201" xr:uid="{00000000-0005-0000-0000-0000FA9C0000}"/>
    <cellStyle name="Normal 5 2 2 8 4" xfId="40202" xr:uid="{00000000-0005-0000-0000-0000FB9C0000}"/>
    <cellStyle name="Normal 5 2 2 8 4 2" xfId="40203" xr:uid="{00000000-0005-0000-0000-0000FC9C0000}"/>
    <cellStyle name="Normal 5 2 2 8 4 2 2" xfId="40204" xr:uid="{00000000-0005-0000-0000-0000FD9C0000}"/>
    <cellStyle name="Normal 5 2 2 8 4 3" xfId="40205" xr:uid="{00000000-0005-0000-0000-0000FE9C0000}"/>
    <cellStyle name="Normal 5 2 2 8 4 3 2" xfId="40206" xr:uid="{00000000-0005-0000-0000-0000FF9C0000}"/>
    <cellStyle name="Normal 5 2 2 8 4 3 2 2" xfId="40207" xr:uid="{00000000-0005-0000-0000-0000009D0000}"/>
    <cellStyle name="Normal 5 2 2 8 4 3 3" xfId="40208" xr:uid="{00000000-0005-0000-0000-0000019D0000}"/>
    <cellStyle name="Normal 5 2 2 8 4 4" xfId="40209" xr:uid="{00000000-0005-0000-0000-0000029D0000}"/>
    <cellStyle name="Normal 5 2 2 8 5" xfId="40210" xr:uid="{00000000-0005-0000-0000-0000039D0000}"/>
    <cellStyle name="Normal 5 2 2 8 5 2" xfId="40211" xr:uid="{00000000-0005-0000-0000-0000049D0000}"/>
    <cellStyle name="Normal 5 2 2 8 6" xfId="40212" xr:uid="{00000000-0005-0000-0000-0000059D0000}"/>
    <cellStyle name="Normal 5 2 2 8 6 2" xfId="40213" xr:uid="{00000000-0005-0000-0000-0000069D0000}"/>
    <cellStyle name="Normal 5 2 2 8 6 2 2" xfId="40214" xr:uid="{00000000-0005-0000-0000-0000079D0000}"/>
    <cellStyle name="Normal 5 2 2 8 6 3" xfId="40215" xr:uid="{00000000-0005-0000-0000-0000089D0000}"/>
    <cellStyle name="Normal 5 2 2 8 7" xfId="40216" xr:uid="{00000000-0005-0000-0000-0000099D0000}"/>
    <cellStyle name="Normal 5 2 2 8 7 2" xfId="40217" xr:uid="{00000000-0005-0000-0000-00000A9D0000}"/>
    <cellStyle name="Normal 5 2 2 8 8" xfId="40218" xr:uid="{00000000-0005-0000-0000-00000B9D0000}"/>
    <cellStyle name="Normal 5 2 2 9" xfId="40219" xr:uid="{00000000-0005-0000-0000-00000C9D0000}"/>
    <cellStyle name="Normal 5 2 2 9 2" xfId="40220" xr:uid="{00000000-0005-0000-0000-00000D9D0000}"/>
    <cellStyle name="Normal 5 2 2 9 2 2" xfId="40221" xr:uid="{00000000-0005-0000-0000-00000E9D0000}"/>
    <cellStyle name="Normal 5 2 2 9 2 2 2" xfId="40222" xr:uid="{00000000-0005-0000-0000-00000F9D0000}"/>
    <cellStyle name="Normal 5 2 2 9 2 2 2 2" xfId="40223" xr:uid="{00000000-0005-0000-0000-0000109D0000}"/>
    <cellStyle name="Normal 5 2 2 9 2 2 3" xfId="40224" xr:uid="{00000000-0005-0000-0000-0000119D0000}"/>
    <cellStyle name="Normal 5 2 2 9 2 2 3 2" xfId="40225" xr:uid="{00000000-0005-0000-0000-0000129D0000}"/>
    <cellStyle name="Normal 5 2 2 9 2 2 3 2 2" xfId="40226" xr:uid="{00000000-0005-0000-0000-0000139D0000}"/>
    <cellStyle name="Normal 5 2 2 9 2 2 3 3" xfId="40227" xr:uid="{00000000-0005-0000-0000-0000149D0000}"/>
    <cellStyle name="Normal 5 2 2 9 2 2 4" xfId="40228" xr:uid="{00000000-0005-0000-0000-0000159D0000}"/>
    <cellStyle name="Normal 5 2 2 9 2 3" xfId="40229" xr:uid="{00000000-0005-0000-0000-0000169D0000}"/>
    <cellStyle name="Normal 5 2 2 9 2 3 2" xfId="40230" xr:uid="{00000000-0005-0000-0000-0000179D0000}"/>
    <cellStyle name="Normal 5 2 2 9 2 4" xfId="40231" xr:uid="{00000000-0005-0000-0000-0000189D0000}"/>
    <cellStyle name="Normal 5 2 2 9 2 4 2" xfId="40232" xr:uid="{00000000-0005-0000-0000-0000199D0000}"/>
    <cellStyle name="Normal 5 2 2 9 2 4 2 2" xfId="40233" xr:uid="{00000000-0005-0000-0000-00001A9D0000}"/>
    <cellStyle name="Normal 5 2 2 9 2 4 3" xfId="40234" xr:uid="{00000000-0005-0000-0000-00001B9D0000}"/>
    <cellStyle name="Normal 5 2 2 9 2 5" xfId="40235" xr:uid="{00000000-0005-0000-0000-00001C9D0000}"/>
    <cellStyle name="Normal 5 2 2 9 3" xfId="40236" xr:uid="{00000000-0005-0000-0000-00001D9D0000}"/>
    <cellStyle name="Normal 5 2 2 9 3 2" xfId="40237" xr:uid="{00000000-0005-0000-0000-00001E9D0000}"/>
    <cellStyle name="Normal 5 2 2 9 3 2 2" xfId="40238" xr:uid="{00000000-0005-0000-0000-00001F9D0000}"/>
    <cellStyle name="Normal 5 2 2 9 3 3" xfId="40239" xr:uid="{00000000-0005-0000-0000-0000209D0000}"/>
    <cellStyle name="Normal 5 2 2 9 3 3 2" xfId="40240" xr:uid="{00000000-0005-0000-0000-0000219D0000}"/>
    <cellStyle name="Normal 5 2 2 9 3 3 2 2" xfId="40241" xr:uid="{00000000-0005-0000-0000-0000229D0000}"/>
    <cellStyle name="Normal 5 2 2 9 3 3 3" xfId="40242" xr:uid="{00000000-0005-0000-0000-0000239D0000}"/>
    <cellStyle name="Normal 5 2 2 9 3 4" xfId="40243" xr:uid="{00000000-0005-0000-0000-0000249D0000}"/>
    <cellStyle name="Normal 5 2 2 9 4" xfId="40244" xr:uid="{00000000-0005-0000-0000-0000259D0000}"/>
    <cellStyle name="Normal 5 2 2 9 4 2" xfId="40245" xr:uid="{00000000-0005-0000-0000-0000269D0000}"/>
    <cellStyle name="Normal 5 2 2 9 4 2 2" xfId="40246" xr:uid="{00000000-0005-0000-0000-0000279D0000}"/>
    <cellStyle name="Normal 5 2 2 9 4 3" xfId="40247" xr:uid="{00000000-0005-0000-0000-0000289D0000}"/>
    <cellStyle name="Normal 5 2 2 9 4 3 2" xfId="40248" xr:uid="{00000000-0005-0000-0000-0000299D0000}"/>
    <cellStyle name="Normal 5 2 2 9 4 3 2 2" xfId="40249" xr:uid="{00000000-0005-0000-0000-00002A9D0000}"/>
    <cellStyle name="Normal 5 2 2 9 4 3 3" xfId="40250" xr:uid="{00000000-0005-0000-0000-00002B9D0000}"/>
    <cellStyle name="Normal 5 2 2 9 4 4" xfId="40251" xr:uid="{00000000-0005-0000-0000-00002C9D0000}"/>
    <cellStyle name="Normal 5 2 2 9 5" xfId="40252" xr:uid="{00000000-0005-0000-0000-00002D9D0000}"/>
    <cellStyle name="Normal 5 2 2 9 5 2" xfId="40253" xr:uid="{00000000-0005-0000-0000-00002E9D0000}"/>
    <cellStyle name="Normal 5 2 2 9 6" xfId="40254" xr:uid="{00000000-0005-0000-0000-00002F9D0000}"/>
    <cellStyle name="Normal 5 2 2 9 6 2" xfId="40255" xr:uid="{00000000-0005-0000-0000-0000309D0000}"/>
    <cellStyle name="Normal 5 2 2 9 6 2 2" xfId="40256" xr:uid="{00000000-0005-0000-0000-0000319D0000}"/>
    <cellStyle name="Normal 5 2 2 9 6 3" xfId="40257" xr:uid="{00000000-0005-0000-0000-0000329D0000}"/>
    <cellStyle name="Normal 5 2 2 9 7" xfId="40258" xr:uid="{00000000-0005-0000-0000-0000339D0000}"/>
    <cellStyle name="Normal 5 2 2 9 7 2" xfId="40259" xr:uid="{00000000-0005-0000-0000-0000349D0000}"/>
    <cellStyle name="Normal 5 2 2 9 8" xfId="40260" xr:uid="{00000000-0005-0000-0000-0000359D0000}"/>
    <cellStyle name="Normal 5 2 2_Sheet1" xfId="40261" xr:uid="{00000000-0005-0000-0000-0000369D0000}"/>
    <cellStyle name="Normal 5 2 20" xfId="40262" xr:uid="{00000000-0005-0000-0000-0000379D0000}"/>
    <cellStyle name="Normal 5 2 21" xfId="40263" xr:uid="{00000000-0005-0000-0000-0000389D0000}"/>
    <cellStyle name="Normal 5 2 3" xfId="40264" xr:uid="{00000000-0005-0000-0000-0000399D0000}"/>
    <cellStyle name="Normal 5 2 3 10" xfId="40265" xr:uid="{00000000-0005-0000-0000-00003A9D0000}"/>
    <cellStyle name="Normal 5 2 3 10 2" xfId="40266" xr:uid="{00000000-0005-0000-0000-00003B9D0000}"/>
    <cellStyle name="Normal 5 2 3 10 2 2" xfId="40267" xr:uid="{00000000-0005-0000-0000-00003C9D0000}"/>
    <cellStyle name="Normal 5 2 3 10 2 2 2" xfId="40268" xr:uid="{00000000-0005-0000-0000-00003D9D0000}"/>
    <cellStyle name="Normal 5 2 3 10 2 2 2 2" xfId="40269" xr:uid="{00000000-0005-0000-0000-00003E9D0000}"/>
    <cellStyle name="Normal 5 2 3 10 2 2 3" xfId="40270" xr:uid="{00000000-0005-0000-0000-00003F9D0000}"/>
    <cellStyle name="Normal 5 2 3 10 2 2 3 2" xfId="40271" xr:uid="{00000000-0005-0000-0000-0000409D0000}"/>
    <cellStyle name="Normal 5 2 3 10 2 2 3 2 2" xfId="40272" xr:uid="{00000000-0005-0000-0000-0000419D0000}"/>
    <cellStyle name="Normal 5 2 3 10 2 2 3 3" xfId="40273" xr:uid="{00000000-0005-0000-0000-0000429D0000}"/>
    <cellStyle name="Normal 5 2 3 10 2 2 4" xfId="40274" xr:uid="{00000000-0005-0000-0000-0000439D0000}"/>
    <cellStyle name="Normal 5 2 3 10 2 3" xfId="40275" xr:uid="{00000000-0005-0000-0000-0000449D0000}"/>
    <cellStyle name="Normal 5 2 3 10 2 3 2" xfId="40276" xr:uid="{00000000-0005-0000-0000-0000459D0000}"/>
    <cellStyle name="Normal 5 2 3 10 2 4" xfId="40277" xr:uid="{00000000-0005-0000-0000-0000469D0000}"/>
    <cellStyle name="Normal 5 2 3 10 2 4 2" xfId="40278" xr:uid="{00000000-0005-0000-0000-0000479D0000}"/>
    <cellStyle name="Normal 5 2 3 10 2 4 2 2" xfId="40279" xr:uid="{00000000-0005-0000-0000-0000489D0000}"/>
    <cellStyle name="Normal 5 2 3 10 2 4 3" xfId="40280" xr:uid="{00000000-0005-0000-0000-0000499D0000}"/>
    <cellStyle name="Normal 5 2 3 10 2 5" xfId="40281" xr:uid="{00000000-0005-0000-0000-00004A9D0000}"/>
    <cellStyle name="Normal 5 2 3 10 3" xfId="40282" xr:uid="{00000000-0005-0000-0000-00004B9D0000}"/>
    <cellStyle name="Normal 5 2 3 10 3 2" xfId="40283" xr:uid="{00000000-0005-0000-0000-00004C9D0000}"/>
    <cellStyle name="Normal 5 2 3 10 3 2 2" xfId="40284" xr:uid="{00000000-0005-0000-0000-00004D9D0000}"/>
    <cellStyle name="Normal 5 2 3 10 3 3" xfId="40285" xr:uid="{00000000-0005-0000-0000-00004E9D0000}"/>
    <cellStyle name="Normal 5 2 3 10 3 3 2" xfId="40286" xr:uid="{00000000-0005-0000-0000-00004F9D0000}"/>
    <cellStyle name="Normal 5 2 3 10 3 3 2 2" xfId="40287" xr:uid="{00000000-0005-0000-0000-0000509D0000}"/>
    <cellStyle name="Normal 5 2 3 10 3 3 3" xfId="40288" xr:uid="{00000000-0005-0000-0000-0000519D0000}"/>
    <cellStyle name="Normal 5 2 3 10 3 4" xfId="40289" xr:uid="{00000000-0005-0000-0000-0000529D0000}"/>
    <cellStyle name="Normal 5 2 3 10 4" xfId="40290" xr:uid="{00000000-0005-0000-0000-0000539D0000}"/>
    <cellStyle name="Normal 5 2 3 10 4 2" xfId="40291" xr:uid="{00000000-0005-0000-0000-0000549D0000}"/>
    <cellStyle name="Normal 5 2 3 10 5" xfId="40292" xr:uid="{00000000-0005-0000-0000-0000559D0000}"/>
    <cellStyle name="Normal 5 2 3 10 5 2" xfId="40293" xr:uid="{00000000-0005-0000-0000-0000569D0000}"/>
    <cellStyle name="Normal 5 2 3 10 5 2 2" xfId="40294" xr:uid="{00000000-0005-0000-0000-0000579D0000}"/>
    <cellStyle name="Normal 5 2 3 10 5 3" xfId="40295" xr:uid="{00000000-0005-0000-0000-0000589D0000}"/>
    <cellStyle name="Normal 5 2 3 10 6" xfId="40296" xr:uid="{00000000-0005-0000-0000-0000599D0000}"/>
    <cellStyle name="Normal 5 2 3 11" xfId="40297" xr:uid="{00000000-0005-0000-0000-00005A9D0000}"/>
    <cellStyle name="Normal 5 2 3 11 2" xfId="40298" xr:uid="{00000000-0005-0000-0000-00005B9D0000}"/>
    <cellStyle name="Normal 5 2 3 11 2 2" xfId="40299" xr:uid="{00000000-0005-0000-0000-00005C9D0000}"/>
    <cellStyle name="Normal 5 2 3 11 2 2 2" xfId="40300" xr:uid="{00000000-0005-0000-0000-00005D9D0000}"/>
    <cellStyle name="Normal 5 2 3 11 2 3" xfId="40301" xr:uid="{00000000-0005-0000-0000-00005E9D0000}"/>
    <cellStyle name="Normal 5 2 3 11 2 3 2" xfId="40302" xr:uid="{00000000-0005-0000-0000-00005F9D0000}"/>
    <cellStyle name="Normal 5 2 3 11 2 3 2 2" xfId="40303" xr:uid="{00000000-0005-0000-0000-0000609D0000}"/>
    <cellStyle name="Normal 5 2 3 11 2 3 3" xfId="40304" xr:uid="{00000000-0005-0000-0000-0000619D0000}"/>
    <cellStyle name="Normal 5 2 3 11 2 4" xfId="40305" xr:uid="{00000000-0005-0000-0000-0000629D0000}"/>
    <cellStyle name="Normal 5 2 3 11 3" xfId="40306" xr:uid="{00000000-0005-0000-0000-0000639D0000}"/>
    <cellStyle name="Normal 5 2 3 11 3 2" xfId="40307" xr:uid="{00000000-0005-0000-0000-0000649D0000}"/>
    <cellStyle name="Normal 5 2 3 11 4" xfId="40308" xr:uid="{00000000-0005-0000-0000-0000659D0000}"/>
    <cellStyle name="Normal 5 2 3 11 4 2" xfId="40309" xr:uid="{00000000-0005-0000-0000-0000669D0000}"/>
    <cellStyle name="Normal 5 2 3 11 4 2 2" xfId="40310" xr:uid="{00000000-0005-0000-0000-0000679D0000}"/>
    <cellStyle name="Normal 5 2 3 11 4 3" xfId="40311" xr:uid="{00000000-0005-0000-0000-0000689D0000}"/>
    <cellStyle name="Normal 5 2 3 11 5" xfId="40312" xr:uid="{00000000-0005-0000-0000-0000699D0000}"/>
    <cellStyle name="Normal 5 2 3 12" xfId="40313" xr:uid="{00000000-0005-0000-0000-00006A9D0000}"/>
    <cellStyle name="Normal 5 2 3 12 2" xfId="40314" xr:uid="{00000000-0005-0000-0000-00006B9D0000}"/>
    <cellStyle name="Normal 5 2 3 12 2 2" xfId="40315" xr:uid="{00000000-0005-0000-0000-00006C9D0000}"/>
    <cellStyle name="Normal 5 2 3 12 3" xfId="40316" xr:uid="{00000000-0005-0000-0000-00006D9D0000}"/>
    <cellStyle name="Normal 5 2 3 12 3 2" xfId="40317" xr:uid="{00000000-0005-0000-0000-00006E9D0000}"/>
    <cellStyle name="Normal 5 2 3 12 3 2 2" xfId="40318" xr:uid="{00000000-0005-0000-0000-00006F9D0000}"/>
    <cellStyle name="Normal 5 2 3 12 3 3" xfId="40319" xr:uid="{00000000-0005-0000-0000-0000709D0000}"/>
    <cellStyle name="Normal 5 2 3 12 4" xfId="40320" xr:uid="{00000000-0005-0000-0000-0000719D0000}"/>
    <cellStyle name="Normal 5 2 3 13" xfId="40321" xr:uid="{00000000-0005-0000-0000-0000729D0000}"/>
    <cellStyle name="Normal 5 2 3 13 2" xfId="40322" xr:uid="{00000000-0005-0000-0000-0000739D0000}"/>
    <cellStyle name="Normal 5 2 3 13 2 2" xfId="40323" xr:uid="{00000000-0005-0000-0000-0000749D0000}"/>
    <cellStyle name="Normal 5 2 3 13 3" xfId="40324" xr:uid="{00000000-0005-0000-0000-0000759D0000}"/>
    <cellStyle name="Normal 5 2 3 13 3 2" xfId="40325" xr:uid="{00000000-0005-0000-0000-0000769D0000}"/>
    <cellStyle name="Normal 5 2 3 13 3 2 2" xfId="40326" xr:uid="{00000000-0005-0000-0000-0000779D0000}"/>
    <cellStyle name="Normal 5 2 3 13 3 3" xfId="40327" xr:uid="{00000000-0005-0000-0000-0000789D0000}"/>
    <cellStyle name="Normal 5 2 3 13 4" xfId="40328" xr:uid="{00000000-0005-0000-0000-0000799D0000}"/>
    <cellStyle name="Normal 5 2 3 14" xfId="40329" xr:uid="{00000000-0005-0000-0000-00007A9D0000}"/>
    <cellStyle name="Normal 5 2 3 14 2" xfId="40330" xr:uid="{00000000-0005-0000-0000-00007B9D0000}"/>
    <cellStyle name="Normal 5 2 3 14 2 2" xfId="40331" xr:uid="{00000000-0005-0000-0000-00007C9D0000}"/>
    <cellStyle name="Normal 5 2 3 14 3" xfId="40332" xr:uid="{00000000-0005-0000-0000-00007D9D0000}"/>
    <cellStyle name="Normal 5 2 3 14 3 2" xfId="40333" xr:uid="{00000000-0005-0000-0000-00007E9D0000}"/>
    <cellStyle name="Normal 5 2 3 14 3 2 2" xfId="40334" xr:uid="{00000000-0005-0000-0000-00007F9D0000}"/>
    <cellStyle name="Normal 5 2 3 14 3 3" xfId="40335" xr:uid="{00000000-0005-0000-0000-0000809D0000}"/>
    <cellStyle name="Normal 5 2 3 14 4" xfId="40336" xr:uid="{00000000-0005-0000-0000-0000819D0000}"/>
    <cellStyle name="Normal 5 2 3 15" xfId="40337" xr:uid="{00000000-0005-0000-0000-0000829D0000}"/>
    <cellStyle name="Normal 5 2 3 15 2" xfId="40338" xr:uid="{00000000-0005-0000-0000-0000839D0000}"/>
    <cellStyle name="Normal 5 2 3 15 2 2" xfId="40339" xr:uid="{00000000-0005-0000-0000-0000849D0000}"/>
    <cellStyle name="Normal 5 2 3 15 3" xfId="40340" xr:uid="{00000000-0005-0000-0000-0000859D0000}"/>
    <cellStyle name="Normal 5 2 3 16" xfId="40341" xr:uid="{00000000-0005-0000-0000-0000869D0000}"/>
    <cellStyle name="Normal 5 2 3 16 2" xfId="40342" xr:uid="{00000000-0005-0000-0000-0000879D0000}"/>
    <cellStyle name="Normal 5 2 3 17" xfId="40343" xr:uid="{00000000-0005-0000-0000-0000889D0000}"/>
    <cellStyle name="Normal 5 2 3 17 2" xfId="40344" xr:uid="{00000000-0005-0000-0000-0000899D0000}"/>
    <cellStyle name="Normal 5 2 3 18" xfId="40345" xr:uid="{00000000-0005-0000-0000-00008A9D0000}"/>
    <cellStyle name="Normal 5 2 3 19" xfId="40346" xr:uid="{00000000-0005-0000-0000-00008B9D0000}"/>
    <cellStyle name="Normal 5 2 3 2" xfId="40347" xr:uid="{00000000-0005-0000-0000-00008C9D0000}"/>
    <cellStyle name="Normal 5 2 3 2 10" xfId="40348" xr:uid="{00000000-0005-0000-0000-00008D9D0000}"/>
    <cellStyle name="Normal 5 2 3 2 10 2" xfId="40349" xr:uid="{00000000-0005-0000-0000-00008E9D0000}"/>
    <cellStyle name="Normal 5 2 3 2 10 2 2" xfId="40350" xr:uid="{00000000-0005-0000-0000-00008F9D0000}"/>
    <cellStyle name="Normal 5 2 3 2 10 3" xfId="40351" xr:uid="{00000000-0005-0000-0000-0000909D0000}"/>
    <cellStyle name="Normal 5 2 3 2 10 3 2" xfId="40352" xr:uid="{00000000-0005-0000-0000-0000919D0000}"/>
    <cellStyle name="Normal 5 2 3 2 10 3 2 2" xfId="40353" xr:uid="{00000000-0005-0000-0000-0000929D0000}"/>
    <cellStyle name="Normal 5 2 3 2 10 3 3" xfId="40354" xr:uid="{00000000-0005-0000-0000-0000939D0000}"/>
    <cellStyle name="Normal 5 2 3 2 10 4" xfId="40355" xr:uid="{00000000-0005-0000-0000-0000949D0000}"/>
    <cellStyle name="Normal 5 2 3 2 11" xfId="40356" xr:uid="{00000000-0005-0000-0000-0000959D0000}"/>
    <cellStyle name="Normal 5 2 3 2 11 2" xfId="40357" xr:uid="{00000000-0005-0000-0000-0000969D0000}"/>
    <cellStyle name="Normal 5 2 3 2 11 2 2" xfId="40358" xr:uid="{00000000-0005-0000-0000-0000979D0000}"/>
    <cellStyle name="Normal 5 2 3 2 11 3" xfId="40359" xr:uid="{00000000-0005-0000-0000-0000989D0000}"/>
    <cellStyle name="Normal 5 2 3 2 11 3 2" xfId="40360" xr:uid="{00000000-0005-0000-0000-0000999D0000}"/>
    <cellStyle name="Normal 5 2 3 2 11 3 2 2" xfId="40361" xr:uid="{00000000-0005-0000-0000-00009A9D0000}"/>
    <cellStyle name="Normal 5 2 3 2 11 3 3" xfId="40362" xr:uid="{00000000-0005-0000-0000-00009B9D0000}"/>
    <cellStyle name="Normal 5 2 3 2 11 4" xfId="40363" xr:uid="{00000000-0005-0000-0000-00009C9D0000}"/>
    <cellStyle name="Normal 5 2 3 2 12" xfId="40364" xr:uid="{00000000-0005-0000-0000-00009D9D0000}"/>
    <cellStyle name="Normal 5 2 3 2 12 2" xfId="40365" xr:uid="{00000000-0005-0000-0000-00009E9D0000}"/>
    <cellStyle name="Normal 5 2 3 2 12 2 2" xfId="40366" xr:uid="{00000000-0005-0000-0000-00009F9D0000}"/>
    <cellStyle name="Normal 5 2 3 2 12 3" xfId="40367" xr:uid="{00000000-0005-0000-0000-0000A09D0000}"/>
    <cellStyle name="Normal 5 2 3 2 12 3 2" xfId="40368" xr:uid="{00000000-0005-0000-0000-0000A19D0000}"/>
    <cellStyle name="Normal 5 2 3 2 12 3 2 2" xfId="40369" xr:uid="{00000000-0005-0000-0000-0000A29D0000}"/>
    <cellStyle name="Normal 5 2 3 2 12 3 3" xfId="40370" xr:uid="{00000000-0005-0000-0000-0000A39D0000}"/>
    <cellStyle name="Normal 5 2 3 2 12 4" xfId="40371" xr:uid="{00000000-0005-0000-0000-0000A49D0000}"/>
    <cellStyle name="Normal 5 2 3 2 13" xfId="40372" xr:uid="{00000000-0005-0000-0000-0000A59D0000}"/>
    <cellStyle name="Normal 5 2 3 2 13 2" xfId="40373" xr:uid="{00000000-0005-0000-0000-0000A69D0000}"/>
    <cellStyle name="Normal 5 2 3 2 13 2 2" xfId="40374" xr:uid="{00000000-0005-0000-0000-0000A79D0000}"/>
    <cellStyle name="Normal 5 2 3 2 13 3" xfId="40375" xr:uid="{00000000-0005-0000-0000-0000A89D0000}"/>
    <cellStyle name="Normal 5 2 3 2 14" xfId="40376" xr:uid="{00000000-0005-0000-0000-0000A99D0000}"/>
    <cellStyle name="Normal 5 2 3 2 14 2" xfId="40377" xr:uid="{00000000-0005-0000-0000-0000AA9D0000}"/>
    <cellStyle name="Normal 5 2 3 2 15" xfId="40378" xr:uid="{00000000-0005-0000-0000-0000AB9D0000}"/>
    <cellStyle name="Normal 5 2 3 2 15 2" xfId="40379" xr:uid="{00000000-0005-0000-0000-0000AC9D0000}"/>
    <cellStyle name="Normal 5 2 3 2 16" xfId="40380" xr:uid="{00000000-0005-0000-0000-0000AD9D0000}"/>
    <cellStyle name="Normal 5 2 3 2 17" xfId="40381" xr:uid="{00000000-0005-0000-0000-0000AE9D0000}"/>
    <cellStyle name="Normal 5 2 3 2 2" xfId="40382" xr:uid="{00000000-0005-0000-0000-0000AF9D0000}"/>
    <cellStyle name="Normal 5 2 3 2 2 10" xfId="40383" xr:uid="{00000000-0005-0000-0000-0000B09D0000}"/>
    <cellStyle name="Normal 5 2 3 2 2 11" xfId="40384" xr:uid="{00000000-0005-0000-0000-0000B19D0000}"/>
    <cellStyle name="Normal 5 2 3 2 2 2" xfId="40385" xr:uid="{00000000-0005-0000-0000-0000B29D0000}"/>
    <cellStyle name="Normal 5 2 3 2 2 2 10" xfId="40386" xr:uid="{00000000-0005-0000-0000-0000B39D0000}"/>
    <cellStyle name="Normal 5 2 3 2 2 2 2" xfId="40387" xr:uid="{00000000-0005-0000-0000-0000B49D0000}"/>
    <cellStyle name="Normal 5 2 3 2 2 2 2 2" xfId="40388" xr:uid="{00000000-0005-0000-0000-0000B59D0000}"/>
    <cellStyle name="Normal 5 2 3 2 2 2 2 2 2" xfId="40389" xr:uid="{00000000-0005-0000-0000-0000B69D0000}"/>
    <cellStyle name="Normal 5 2 3 2 2 2 2 2 2 2" xfId="40390" xr:uid="{00000000-0005-0000-0000-0000B79D0000}"/>
    <cellStyle name="Normal 5 2 3 2 2 2 2 2 2 2 2" xfId="40391" xr:uid="{00000000-0005-0000-0000-0000B89D0000}"/>
    <cellStyle name="Normal 5 2 3 2 2 2 2 2 2 3" xfId="40392" xr:uid="{00000000-0005-0000-0000-0000B99D0000}"/>
    <cellStyle name="Normal 5 2 3 2 2 2 2 2 2 3 2" xfId="40393" xr:uid="{00000000-0005-0000-0000-0000BA9D0000}"/>
    <cellStyle name="Normal 5 2 3 2 2 2 2 2 2 3 2 2" xfId="40394" xr:uid="{00000000-0005-0000-0000-0000BB9D0000}"/>
    <cellStyle name="Normal 5 2 3 2 2 2 2 2 2 3 3" xfId="40395" xr:uid="{00000000-0005-0000-0000-0000BC9D0000}"/>
    <cellStyle name="Normal 5 2 3 2 2 2 2 2 2 4" xfId="40396" xr:uid="{00000000-0005-0000-0000-0000BD9D0000}"/>
    <cellStyle name="Normal 5 2 3 2 2 2 2 2 3" xfId="40397" xr:uid="{00000000-0005-0000-0000-0000BE9D0000}"/>
    <cellStyle name="Normal 5 2 3 2 2 2 2 2 3 2" xfId="40398" xr:uid="{00000000-0005-0000-0000-0000BF9D0000}"/>
    <cellStyle name="Normal 5 2 3 2 2 2 2 2 4" xfId="40399" xr:uid="{00000000-0005-0000-0000-0000C09D0000}"/>
    <cellStyle name="Normal 5 2 3 2 2 2 2 2 4 2" xfId="40400" xr:uid="{00000000-0005-0000-0000-0000C19D0000}"/>
    <cellStyle name="Normal 5 2 3 2 2 2 2 2 4 2 2" xfId="40401" xr:uid="{00000000-0005-0000-0000-0000C29D0000}"/>
    <cellStyle name="Normal 5 2 3 2 2 2 2 2 4 3" xfId="40402" xr:uid="{00000000-0005-0000-0000-0000C39D0000}"/>
    <cellStyle name="Normal 5 2 3 2 2 2 2 2 5" xfId="40403" xr:uid="{00000000-0005-0000-0000-0000C49D0000}"/>
    <cellStyle name="Normal 5 2 3 2 2 2 2 3" xfId="40404" xr:uid="{00000000-0005-0000-0000-0000C59D0000}"/>
    <cellStyle name="Normal 5 2 3 2 2 2 2 3 2" xfId="40405" xr:uid="{00000000-0005-0000-0000-0000C69D0000}"/>
    <cellStyle name="Normal 5 2 3 2 2 2 2 3 2 2" xfId="40406" xr:uid="{00000000-0005-0000-0000-0000C79D0000}"/>
    <cellStyle name="Normal 5 2 3 2 2 2 2 3 3" xfId="40407" xr:uid="{00000000-0005-0000-0000-0000C89D0000}"/>
    <cellStyle name="Normal 5 2 3 2 2 2 2 3 3 2" xfId="40408" xr:uid="{00000000-0005-0000-0000-0000C99D0000}"/>
    <cellStyle name="Normal 5 2 3 2 2 2 2 3 3 2 2" xfId="40409" xr:uid="{00000000-0005-0000-0000-0000CA9D0000}"/>
    <cellStyle name="Normal 5 2 3 2 2 2 2 3 3 3" xfId="40410" xr:uid="{00000000-0005-0000-0000-0000CB9D0000}"/>
    <cellStyle name="Normal 5 2 3 2 2 2 2 3 4" xfId="40411" xr:uid="{00000000-0005-0000-0000-0000CC9D0000}"/>
    <cellStyle name="Normal 5 2 3 2 2 2 2 4" xfId="40412" xr:uid="{00000000-0005-0000-0000-0000CD9D0000}"/>
    <cellStyle name="Normal 5 2 3 2 2 2 2 4 2" xfId="40413" xr:uid="{00000000-0005-0000-0000-0000CE9D0000}"/>
    <cellStyle name="Normal 5 2 3 2 2 2 2 4 2 2" xfId="40414" xr:uid="{00000000-0005-0000-0000-0000CF9D0000}"/>
    <cellStyle name="Normal 5 2 3 2 2 2 2 4 3" xfId="40415" xr:uid="{00000000-0005-0000-0000-0000D09D0000}"/>
    <cellStyle name="Normal 5 2 3 2 2 2 2 4 3 2" xfId="40416" xr:uid="{00000000-0005-0000-0000-0000D19D0000}"/>
    <cellStyle name="Normal 5 2 3 2 2 2 2 4 3 2 2" xfId="40417" xr:uid="{00000000-0005-0000-0000-0000D29D0000}"/>
    <cellStyle name="Normal 5 2 3 2 2 2 2 4 3 3" xfId="40418" xr:uid="{00000000-0005-0000-0000-0000D39D0000}"/>
    <cellStyle name="Normal 5 2 3 2 2 2 2 4 4" xfId="40419" xr:uid="{00000000-0005-0000-0000-0000D49D0000}"/>
    <cellStyle name="Normal 5 2 3 2 2 2 2 5" xfId="40420" xr:uid="{00000000-0005-0000-0000-0000D59D0000}"/>
    <cellStyle name="Normal 5 2 3 2 2 2 2 5 2" xfId="40421" xr:uid="{00000000-0005-0000-0000-0000D69D0000}"/>
    <cellStyle name="Normal 5 2 3 2 2 2 2 6" xfId="40422" xr:uid="{00000000-0005-0000-0000-0000D79D0000}"/>
    <cellStyle name="Normal 5 2 3 2 2 2 2 6 2" xfId="40423" xr:uid="{00000000-0005-0000-0000-0000D89D0000}"/>
    <cellStyle name="Normal 5 2 3 2 2 2 2 6 2 2" xfId="40424" xr:uid="{00000000-0005-0000-0000-0000D99D0000}"/>
    <cellStyle name="Normal 5 2 3 2 2 2 2 6 3" xfId="40425" xr:uid="{00000000-0005-0000-0000-0000DA9D0000}"/>
    <cellStyle name="Normal 5 2 3 2 2 2 2 7" xfId="40426" xr:uid="{00000000-0005-0000-0000-0000DB9D0000}"/>
    <cellStyle name="Normal 5 2 3 2 2 2 2 7 2" xfId="40427" xr:uid="{00000000-0005-0000-0000-0000DC9D0000}"/>
    <cellStyle name="Normal 5 2 3 2 2 2 2 8" xfId="40428" xr:uid="{00000000-0005-0000-0000-0000DD9D0000}"/>
    <cellStyle name="Normal 5 2 3 2 2 2 3" xfId="40429" xr:uid="{00000000-0005-0000-0000-0000DE9D0000}"/>
    <cellStyle name="Normal 5 2 3 2 2 2 3 2" xfId="40430" xr:uid="{00000000-0005-0000-0000-0000DF9D0000}"/>
    <cellStyle name="Normal 5 2 3 2 2 2 3 2 2" xfId="40431" xr:uid="{00000000-0005-0000-0000-0000E09D0000}"/>
    <cellStyle name="Normal 5 2 3 2 2 2 3 2 2 2" xfId="40432" xr:uid="{00000000-0005-0000-0000-0000E19D0000}"/>
    <cellStyle name="Normal 5 2 3 2 2 2 3 2 3" xfId="40433" xr:uid="{00000000-0005-0000-0000-0000E29D0000}"/>
    <cellStyle name="Normal 5 2 3 2 2 2 3 2 3 2" xfId="40434" xr:uid="{00000000-0005-0000-0000-0000E39D0000}"/>
    <cellStyle name="Normal 5 2 3 2 2 2 3 2 3 2 2" xfId="40435" xr:uid="{00000000-0005-0000-0000-0000E49D0000}"/>
    <cellStyle name="Normal 5 2 3 2 2 2 3 2 3 3" xfId="40436" xr:uid="{00000000-0005-0000-0000-0000E59D0000}"/>
    <cellStyle name="Normal 5 2 3 2 2 2 3 2 4" xfId="40437" xr:uid="{00000000-0005-0000-0000-0000E69D0000}"/>
    <cellStyle name="Normal 5 2 3 2 2 2 3 3" xfId="40438" xr:uid="{00000000-0005-0000-0000-0000E79D0000}"/>
    <cellStyle name="Normal 5 2 3 2 2 2 3 3 2" xfId="40439" xr:uid="{00000000-0005-0000-0000-0000E89D0000}"/>
    <cellStyle name="Normal 5 2 3 2 2 2 3 4" xfId="40440" xr:uid="{00000000-0005-0000-0000-0000E99D0000}"/>
    <cellStyle name="Normal 5 2 3 2 2 2 3 4 2" xfId="40441" xr:uid="{00000000-0005-0000-0000-0000EA9D0000}"/>
    <cellStyle name="Normal 5 2 3 2 2 2 3 4 2 2" xfId="40442" xr:uid="{00000000-0005-0000-0000-0000EB9D0000}"/>
    <cellStyle name="Normal 5 2 3 2 2 2 3 4 3" xfId="40443" xr:uid="{00000000-0005-0000-0000-0000EC9D0000}"/>
    <cellStyle name="Normal 5 2 3 2 2 2 3 5" xfId="40444" xr:uid="{00000000-0005-0000-0000-0000ED9D0000}"/>
    <cellStyle name="Normal 5 2 3 2 2 2 4" xfId="40445" xr:uid="{00000000-0005-0000-0000-0000EE9D0000}"/>
    <cellStyle name="Normal 5 2 3 2 2 2 4 2" xfId="40446" xr:uid="{00000000-0005-0000-0000-0000EF9D0000}"/>
    <cellStyle name="Normal 5 2 3 2 2 2 4 2 2" xfId="40447" xr:uid="{00000000-0005-0000-0000-0000F09D0000}"/>
    <cellStyle name="Normal 5 2 3 2 2 2 4 3" xfId="40448" xr:uid="{00000000-0005-0000-0000-0000F19D0000}"/>
    <cellStyle name="Normal 5 2 3 2 2 2 4 3 2" xfId="40449" xr:uid="{00000000-0005-0000-0000-0000F29D0000}"/>
    <cellStyle name="Normal 5 2 3 2 2 2 4 3 2 2" xfId="40450" xr:uid="{00000000-0005-0000-0000-0000F39D0000}"/>
    <cellStyle name="Normal 5 2 3 2 2 2 4 3 3" xfId="40451" xr:uid="{00000000-0005-0000-0000-0000F49D0000}"/>
    <cellStyle name="Normal 5 2 3 2 2 2 4 4" xfId="40452" xr:uid="{00000000-0005-0000-0000-0000F59D0000}"/>
    <cellStyle name="Normal 5 2 3 2 2 2 5" xfId="40453" xr:uid="{00000000-0005-0000-0000-0000F69D0000}"/>
    <cellStyle name="Normal 5 2 3 2 2 2 5 2" xfId="40454" xr:uid="{00000000-0005-0000-0000-0000F79D0000}"/>
    <cellStyle name="Normal 5 2 3 2 2 2 5 2 2" xfId="40455" xr:uid="{00000000-0005-0000-0000-0000F89D0000}"/>
    <cellStyle name="Normal 5 2 3 2 2 2 5 3" xfId="40456" xr:uid="{00000000-0005-0000-0000-0000F99D0000}"/>
    <cellStyle name="Normal 5 2 3 2 2 2 5 3 2" xfId="40457" xr:uid="{00000000-0005-0000-0000-0000FA9D0000}"/>
    <cellStyle name="Normal 5 2 3 2 2 2 5 3 2 2" xfId="40458" xr:uid="{00000000-0005-0000-0000-0000FB9D0000}"/>
    <cellStyle name="Normal 5 2 3 2 2 2 5 3 3" xfId="40459" xr:uid="{00000000-0005-0000-0000-0000FC9D0000}"/>
    <cellStyle name="Normal 5 2 3 2 2 2 5 4" xfId="40460" xr:uid="{00000000-0005-0000-0000-0000FD9D0000}"/>
    <cellStyle name="Normal 5 2 3 2 2 2 6" xfId="40461" xr:uid="{00000000-0005-0000-0000-0000FE9D0000}"/>
    <cellStyle name="Normal 5 2 3 2 2 2 6 2" xfId="40462" xr:uid="{00000000-0005-0000-0000-0000FF9D0000}"/>
    <cellStyle name="Normal 5 2 3 2 2 2 7" xfId="40463" xr:uid="{00000000-0005-0000-0000-0000009E0000}"/>
    <cellStyle name="Normal 5 2 3 2 2 2 7 2" xfId="40464" xr:uid="{00000000-0005-0000-0000-0000019E0000}"/>
    <cellStyle name="Normal 5 2 3 2 2 2 7 2 2" xfId="40465" xr:uid="{00000000-0005-0000-0000-0000029E0000}"/>
    <cellStyle name="Normal 5 2 3 2 2 2 7 3" xfId="40466" xr:uid="{00000000-0005-0000-0000-0000039E0000}"/>
    <cellStyle name="Normal 5 2 3 2 2 2 8" xfId="40467" xr:uid="{00000000-0005-0000-0000-0000049E0000}"/>
    <cellStyle name="Normal 5 2 3 2 2 2 8 2" xfId="40468" xr:uid="{00000000-0005-0000-0000-0000059E0000}"/>
    <cellStyle name="Normal 5 2 3 2 2 2 9" xfId="40469" xr:uid="{00000000-0005-0000-0000-0000069E0000}"/>
    <cellStyle name="Normal 5 2 3 2 2 3" xfId="40470" xr:uid="{00000000-0005-0000-0000-0000079E0000}"/>
    <cellStyle name="Normal 5 2 3 2 2 3 2" xfId="40471" xr:uid="{00000000-0005-0000-0000-0000089E0000}"/>
    <cellStyle name="Normal 5 2 3 2 2 3 2 2" xfId="40472" xr:uid="{00000000-0005-0000-0000-0000099E0000}"/>
    <cellStyle name="Normal 5 2 3 2 2 3 2 2 2" xfId="40473" xr:uid="{00000000-0005-0000-0000-00000A9E0000}"/>
    <cellStyle name="Normal 5 2 3 2 2 3 2 2 2 2" xfId="40474" xr:uid="{00000000-0005-0000-0000-00000B9E0000}"/>
    <cellStyle name="Normal 5 2 3 2 2 3 2 2 3" xfId="40475" xr:uid="{00000000-0005-0000-0000-00000C9E0000}"/>
    <cellStyle name="Normal 5 2 3 2 2 3 2 2 3 2" xfId="40476" xr:uid="{00000000-0005-0000-0000-00000D9E0000}"/>
    <cellStyle name="Normal 5 2 3 2 2 3 2 2 3 2 2" xfId="40477" xr:uid="{00000000-0005-0000-0000-00000E9E0000}"/>
    <cellStyle name="Normal 5 2 3 2 2 3 2 2 3 3" xfId="40478" xr:uid="{00000000-0005-0000-0000-00000F9E0000}"/>
    <cellStyle name="Normal 5 2 3 2 2 3 2 2 4" xfId="40479" xr:uid="{00000000-0005-0000-0000-0000109E0000}"/>
    <cellStyle name="Normal 5 2 3 2 2 3 2 3" xfId="40480" xr:uid="{00000000-0005-0000-0000-0000119E0000}"/>
    <cellStyle name="Normal 5 2 3 2 2 3 2 3 2" xfId="40481" xr:uid="{00000000-0005-0000-0000-0000129E0000}"/>
    <cellStyle name="Normal 5 2 3 2 2 3 2 4" xfId="40482" xr:uid="{00000000-0005-0000-0000-0000139E0000}"/>
    <cellStyle name="Normal 5 2 3 2 2 3 2 4 2" xfId="40483" xr:uid="{00000000-0005-0000-0000-0000149E0000}"/>
    <cellStyle name="Normal 5 2 3 2 2 3 2 4 2 2" xfId="40484" xr:uid="{00000000-0005-0000-0000-0000159E0000}"/>
    <cellStyle name="Normal 5 2 3 2 2 3 2 4 3" xfId="40485" xr:uid="{00000000-0005-0000-0000-0000169E0000}"/>
    <cellStyle name="Normal 5 2 3 2 2 3 2 5" xfId="40486" xr:uid="{00000000-0005-0000-0000-0000179E0000}"/>
    <cellStyle name="Normal 5 2 3 2 2 3 3" xfId="40487" xr:uid="{00000000-0005-0000-0000-0000189E0000}"/>
    <cellStyle name="Normal 5 2 3 2 2 3 3 2" xfId="40488" xr:uid="{00000000-0005-0000-0000-0000199E0000}"/>
    <cellStyle name="Normal 5 2 3 2 2 3 3 2 2" xfId="40489" xr:uid="{00000000-0005-0000-0000-00001A9E0000}"/>
    <cellStyle name="Normal 5 2 3 2 2 3 3 3" xfId="40490" xr:uid="{00000000-0005-0000-0000-00001B9E0000}"/>
    <cellStyle name="Normal 5 2 3 2 2 3 3 3 2" xfId="40491" xr:uid="{00000000-0005-0000-0000-00001C9E0000}"/>
    <cellStyle name="Normal 5 2 3 2 2 3 3 3 2 2" xfId="40492" xr:uid="{00000000-0005-0000-0000-00001D9E0000}"/>
    <cellStyle name="Normal 5 2 3 2 2 3 3 3 3" xfId="40493" xr:uid="{00000000-0005-0000-0000-00001E9E0000}"/>
    <cellStyle name="Normal 5 2 3 2 2 3 3 4" xfId="40494" xr:uid="{00000000-0005-0000-0000-00001F9E0000}"/>
    <cellStyle name="Normal 5 2 3 2 2 3 4" xfId="40495" xr:uid="{00000000-0005-0000-0000-0000209E0000}"/>
    <cellStyle name="Normal 5 2 3 2 2 3 4 2" xfId="40496" xr:uid="{00000000-0005-0000-0000-0000219E0000}"/>
    <cellStyle name="Normal 5 2 3 2 2 3 4 2 2" xfId="40497" xr:uid="{00000000-0005-0000-0000-0000229E0000}"/>
    <cellStyle name="Normal 5 2 3 2 2 3 4 3" xfId="40498" xr:uid="{00000000-0005-0000-0000-0000239E0000}"/>
    <cellStyle name="Normal 5 2 3 2 2 3 4 3 2" xfId="40499" xr:uid="{00000000-0005-0000-0000-0000249E0000}"/>
    <cellStyle name="Normal 5 2 3 2 2 3 4 3 2 2" xfId="40500" xr:uid="{00000000-0005-0000-0000-0000259E0000}"/>
    <cellStyle name="Normal 5 2 3 2 2 3 4 3 3" xfId="40501" xr:uid="{00000000-0005-0000-0000-0000269E0000}"/>
    <cellStyle name="Normal 5 2 3 2 2 3 4 4" xfId="40502" xr:uid="{00000000-0005-0000-0000-0000279E0000}"/>
    <cellStyle name="Normal 5 2 3 2 2 3 5" xfId="40503" xr:uid="{00000000-0005-0000-0000-0000289E0000}"/>
    <cellStyle name="Normal 5 2 3 2 2 3 5 2" xfId="40504" xr:uid="{00000000-0005-0000-0000-0000299E0000}"/>
    <cellStyle name="Normal 5 2 3 2 2 3 6" xfId="40505" xr:uid="{00000000-0005-0000-0000-00002A9E0000}"/>
    <cellStyle name="Normal 5 2 3 2 2 3 6 2" xfId="40506" xr:uid="{00000000-0005-0000-0000-00002B9E0000}"/>
    <cellStyle name="Normal 5 2 3 2 2 3 6 2 2" xfId="40507" xr:uid="{00000000-0005-0000-0000-00002C9E0000}"/>
    <cellStyle name="Normal 5 2 3 2 2 3 6 3" xfId="40508" xr:uid="{00000000-0005-0000-0000-00002D9E0000}"/>
    <cellStyle name="Normal 5 2 3 2 2 3 7" xfId="40509" xr:uid="{00000000-0005-0000-0000-00002E9E0000}"/>
    <cellStyle name="Normal 5 2 3 2 2 3 7 2" xfId="40510" xr:uid="{00000000-0005-0000-0000-00002F9E0000}"/>
    <cellStyle name="Normal 5 2 3 2 2 3 8" xfId="40511" xr:uid="{00000000-0005-0000-0000-0000309E0000}"/>
    <cellStyle name="Normal 5 2 3 2 2 4" xfId="40512" xr:uid="{00000000-0005-0000-0000-0000319E0000}"/>
    <cellStyle name="Normal 5 2 3 2 2 4 2" xfId="40513" xr:uid="{00000000-0005-0000-0000-0000329E0000}"/>
    <cellStyle name="Normal 5 2 3 2 2 4 2 2" xfId="40514" xr:uid="{00000000-0005-0000-0000-0000339E0000}"/>
    <cellStyle name="Normal 5 2 3 2 2 4 2 2 2" xfId="40515" xr:uid="{00000000-0005-0000-0000-0000349E0000}"/>
    <cellStyle name="Normal 5 2 3 2 2 4 2 3" xfId="40516" xr:uid="{00000000-0005-0000-0000-0000359E0000}"/>
    <cellStyle name="Normal 5 2 3 2 2 4 2 3 2" xfId="40517" xr:uid="{00000000-0005-0000-0000-0000369E0000}"/>
    <cellStyle name="Normal 5 2 3 2 2 4 2 3 2 2" xfId="40518" xr:uid="{00000000-0005-0000-0000-0000379E0000}"/>
    <cellStyle name="Normal 5 2 3 2 2 4 2 3 3" xfId="40519" xr:uid="{00000000-0005-0000-0000-0000389E0000}"/>
    <cellStyle name="Normal 5 2 3 2 2 4 2 4" xfId="40520" xr:uid="{00000000-0005-0000-0000-0000399E0000}"/>
    <cellStyle name="Normal 5 2 3 2 2 4 3" xfId="40521" xr:uid="{00000000-0005-0000-0000-00003A9E0000}"/>
    <cellStyle name="Normal 5 2 3 2 2 4 3 2" xfId="40522" xr:uid="{00000000-0005-0000-0000-00003B9E0000}"/>
    <cellStyle name="Normal 5 2 3 2 2 4 4" xfId="40523" xr:uid="{00000000-0005-0000-0000-00003C9E0000}"/>
    <cellStyle name="Normal 5 2 3 2 2 4 4 2" xfId="40524" xr:uid="{00000000-0005-0000-0000-00003D9E0000}"/>
    <cellStyle name="Normal 5 2 3 2 2 4 4 2 2" xfId="40525" xr:uid="{00000000-0005-0000-0000-00003E9E0000}"/>
    <cellStyle name="Normal 5 2 3 2 2 4 4 3" xfId="40526" xr:uid="{00000000-0005-0000-0000-00003F9E0000}"/>
    <cellStyle name="Normal 5 2 3 2 2 4 5" xfId="40527" xr:uid="{00000000-0005-0000-0000-0000409E0000}"/>
    <cellStyle name="Normal 5 2 3 2 2 5" xfId="40528" xr:uid="{00000000-0005-0000-0000-0000419E0000}"/>
    <cellStyle name="Normal 5 2 3 2 2 5 2" xfId="40529" xr:uid="{00000000-0005-0000-0000-0000429E0000}"/>
    <cellStyle name="Normal 5 2 3 2 2 5 2 2" xfId="40530" xr:uid="{00000000-0005-0000-0000-0000439E0000}"/>
    <cellStyle name="Normal 5 2 3 2 2 5 3" xfId="40531" xr:uid="{00000000-0005-0000-0000-0000449E0000}"/>
    <cellStyle name="Normal 5 2 3 2 2 5 3 2" xfId="40532" xr:uid="{00000000-0005-0000-0000-0000459E0000}"/>
    <cellStyle name="Normal 5 2 3 2 2 5 3 2 2" xfId="40533" xr:uid="{00000000-0005-0000-0000-0000469E0000}"/>
    <cellStyle name="Normal 5 2 3 2 2 5 3 3" xfId="40534" xr:uid="{00000000-0005-0000-0000-0000479E0000}"/>
    <cellStyle name="Normal 5 2 3 2 2 5 4" xfId="40535" xr:uid="{00000000-0005-0000-0000-0000489E0000}"/>
    <cellStyle name="Normal 5 2 3 2 2 6" xfId="40536" xr:uid="{00000000-0005-0000-0000-0000499E0000}"/>
    <cellStyle name="Normal 5 2 3 2 2 6 2" xfId="40537" xr:uid="{00000000-0005-0000-0000-00004A9E0000}"/>
    <cellStyle name="Normal 5 2 3 2 2 6 2 2" xfId="40538" xr:uid="{00000000-0005-0000-0000-00004B9E0000}"/>
    <cellStyle name="Normal 5 2 3 2 2 6 3" xfId="40539" xr:uid="{00000000-0005-0000-0000-00004C9E0000}"/>
    <cellStyle name="Normal 5 2 3 2 2 6 3 2" xfId="40540" xr:uid="{00000000-0005-0000-0000-00004D9E0000}"/>
    <cellStyle name="Normal 5 2 3 2 2 6 3 2 2" xfId="40541" xr:uid="{00000000-0005-0000-0000-00004E9E0000}"/>
    <cellStyle name="Normal 5 2 3 2 2 6 3 3" xfId="40542" xr:uid="{00000000-0005-0000-0000-00004F9E0000}"/>
    <cellStyle name="Normal 5 2 3 2 2 6 4" xfId="40543" xr:uid="{00000000-0005-0000-0000-0000509E0000}"/>
    <cellStyle name="Normal 5 2 3 2 2 7" xfId="40544" xr:uid="{00000000-0005-0000-0000-0000519E0000}"/>
    <cellStyle name="Normal 5 2 3 2 2 7 2" xfId="40545" xr:uid="{00000000-0005-0000-0000-0000529E0000}"/>
    <cellStyle name="Normal 5 2 3 2 2 8" xfId="40546" xr:uid="{00000000-0005-0000-0000-0000539E0000}"/>
    <cellStyle name="Normal 5 2 3 2 2 8 2" xfId="40547" xr:uid="{00000000-0005-0000-0000-0000549E0000}"/>
    <cellStyle name="Normal 5 2 3 2 2 8 2 2" xfId="40548" xr:uid="{00000000-0005-0000-0000-0000559E0000}"/>
    <cellStyle name="Normal 5 2 3 2 2 8 3" xfId="40549" xr:uid="{00000000-0005-0000-0000-0000569E0000}"/>
    <cellStyle name="Normal 5 2 3 2 2 9" xfId="40550" xr:uid="{00000000-0005-0000-0000-0000579E0000}"/>
    <cellStyle name="Normal 5 2 3 2 2 9 2" xfId="40551" xr:uid="{00000000-0005-0000-0000-0000589E0000}"/>
    <cellStyle name="Normal 5 2 3 2 3" xfId="40552" xr:uid="{00000000-0005-0000-0000-0000599E0000}"/>
    <cellStyle name="Normal 5 2 3 2 3 10" xfId="40553" xr:uid="{00000000-0005-0000-0000-00005A9E0000}"/>
    <cellStyle name="Normal 5 2 3 2 3 11" xfId="40554" xr:uid="{00000000-0005-0000-0000-00005B9E0000}"/>
    <cellStyle name="Normal 5 2 3 2 3 2" xfId="40555" xr:uid="{00000000-0005-0000-0000-00005C9E0000}"/>
    <cellStyle name="Normal 5 2 3 2 3 2 10" xfId="40556" xr:uid="{00000000-0005-0000-0000-00005D9E0000}"/>
    <cellStyle name="Normal 5 2 3 2 3 2 2" xfId="40557" xr:uid="{00000000-0005-0000-0000-00005E9E0000}"/>
    <cellStyle name="Normal 5 2 3 2 3 2 2 2" xfId="40558" xr:uid="{00000000-0005-0000-0000-00005F9E0000}"/>
    <cellStyle name="Normal 5 2 3 2 3 2 2 2 2" xfId="40559" xr:uid="{00000000-0005-0000-0000-0000609E0000}"/>
    <cellStyle name="Normal 5 2 3 2 3 2 2 2 2 2" xfId="40560" xr:uid="{00000000-0005-0000-0000-0000619E0000}"/>
    <cellStyle name="Normal 5 2 3 2 3 2 2 2 2 2 2" xfId="40561" xr:uid="{00000000-0005-0000-0000-0000629E0000}"/>
    <cellStyle name="Normal 5 2 3 2 3 2 2 2 2 3" xfId="40562" xr:uid="{00000000-0005-0000-0000-0000639E0000}"/>
    <cellStyle name="Normal 5 2 3 2 3 2 2 2 2 3 2" xfId="40563" xr:uid="{00000000-0005-0000-0000-0000649E0000}"/>
    <cellStyle name="Normal 5 2 3 2 3 2 2 2 2 3 2 2" xfId="40564" xr:uid="{00000000-0005-0000-0000-0000659E0000}"/>
    <cellStyle name="Normal 5 2 3 2 3 2 2 2 2 3 3" xfId="40565" xr:uid="{00000000-0005-0000-0000-0000669E0000}"/>
    <cellStyle name="Normal 5 2 3 2 3 2 2 2 2 4" xfId="40566" xr:uid="{00000000-0005-0000-0000-0000679E0000}"/>
    <cellStyle name="Normal 5 2 3 2 3 2 2 2 3" xfId="40567" xr:uid="{00000000-0005-0000-0000-0000689E0000}"/>
    <cellStyle name="Normal 5 2 3 2 3 2 2 2 3 2" xfId="40568" xr:uid="{00000000-0005-0000-0000-0000699E0000}"/>
    <cellStyle name="Normal 5 2 3 2 3 2 2 2 4" xfId="40569" xr:uid="{00000000-0005-0000-0000-00006A9E0000}"/>
    <cellStyle name="Normal 5 2 3 2 3 2 2 2 4 2" xfId="40570" xr:uid="{00000000-0005-0000-0000-00006B9E0000}"/>
    <cellStyle name="Normal 5 2 3 2 3 2 2 2 4 2 2" xfId="40571" xr:uid="{00000000-0005-0000-0000-00006C9E0000}"/>
    <cellStyle name="Normal 5 2 3 2 3 2 2 2 4 3" xfId="40572" xr:uid="{00000000-0005-0000-0000-00006D9E0000}"/>
    <cellStyle name="Normal 5 2 3 2 3 2 2 2 5" xfId="40573" xr:uid="{00000000-0005-0000-0000-00006E9E0000}"/>
    <cellStyle name="Normal 5 2 3 2 3 2 2 3" xfId="40574" xr:uid="{00000000-0005-0000-0000-00006F9E0000}"/>
    <cellStyle name="Normal 5 2 3 2 3 2 2 3 2" xfId="40575" xr:uid="{00000000-0005-0000-0000-0000709E0000}"/>
    <cellStyle name="Normal 5 2 3 2 3 2 2 3 2 2" xfId="40576" xr:uid="{00000000-0005-0000-0000-0000719E0000}"/>
    <cellStyle name="Normal 5 2 3 2 3 2 2 3 3" xfId="40577" xr:uid="{00000000-0005-0000-0000-0000729E0000}"/>
    <cellStyle name="Normal 5 2 3 2 3 2 2 3 3 2" xfId="40578" xr:uid="{00000000-0005-0000-0000-0000739E0000}"/>
    <cellStyle name="Normal 5 2 3 2 3 2 2 3 3 2 2" xfId="40579" xr:uid="{00000000-0005-0000-0000-0000749E0000}"/>
    <cellStyle name="Normal 5 2 3 2 3 2 2 3 3 3" xfId="40580" xr:uid="{00000000-0005-0000-0000-0000759E0000}"/>
    <cellStyle name="Normal 5 2 3 2 3 2 2 3 4" xfId="40581" xr:uid="{00000000-0005-0000-0000-0000769E0000}"/>
    <cellStyle name="Normal 5 2 3 2 3 2 2 4" xfId="40582" xr:uid="{00000000-0005-0000-0000-0000779E0000}"/>
    <cellStyle name="Normal 5 2 3 2 3 2 2 4 2" xfId="40583" xr:uid="{00000000-0005-0000-0000-0000789E0000}"/>
    <cellStyle name="Normal 5 2 3 2 3 2 2 4 2 2" xfId="40584" xr:uid="{00000000-0005-0000-0000-0000799E0000}"/>
    <cellStyle name="Normal 5 2 3 2 3 2 2 4 3" xfId="40585" xr:uid="{00000000-0005-0000-0000-00007A9E0000}"/>
    <cellStyle name="Normal 5 2 3 2 3 2 2 4 3 2" xfId="40586" xr:uid="{00000000-0005-0000-0000-00007B9E0000}"/>
    <cellStyle name="Normal 5 2 3 2 3 2 2 4 3 2 2" xfId="40587" xr:uid="{00000000-0005-0000-0000-00007C9E0000}"/>
    <cellStyle name="Normal 5 2 3 2 3 2 2 4 3 3" xfId="40588" xr:uid="{00000000-0005-0000-0000-00007D9E0000}"/>
    <cellStyle name="Normal 5 2 3 2 3 2 2 4 4" xfId="40589" xr:uid="{00000000-0005-0000-0000-00007E9E0000}"/>
    <cellStyle name="Normal 5 2 3 2 3 2 2 5" xfId="40590" xr:uid="{00000000-0005-0000-0000-00007F9E0000}"/>
    <cellStyle name="Normal 5 2 3 2 3 2 2 5 2" xfId="40591" xr:uid="{00000000-0005-0000-0000-0000809E0000}"/>
    <cellStyle name="Normal 5 2 3 2 3 2 2 6" xfId="40592" xr:uid="{00000000-0005-0000-0000-0000819E0000}"/>
    <cellStyle name="Normal 5 2 3 2 3 2 2 6 2" xfId="40593" xr:uid="{00000000-0005-0000-0000-0000829E0000}"/>
    <cellStyle name="Normal 5 2 3 2 3 2 2 6 2 2" xfId="40594" xr:uid="{00000000-0005-0000-0000-0000839E0000}"/>
    <cellStyle name="Normal 5 2 3 2 3 2 2 6 3" xfId="40595" xr:uid="{00000000-0005-0000-0000-0000849E0000}"/>
    <cellStyle name="Normal 5 2 3 2 3 2 2 7" xfId="40596" xr:uid="{00000000-0005-0000-0000-0000859E0000}"/>
    <cellStyle name="Normal 5 2 3 2 3 2 2 7 2" xfId="40597" xr:uid="{00000000-0005-0000-0000-0000869E0000}"/>
    <cellStyle name="Normal 5 2 3 2 3 2 2 8" xfId="40598" xr:uid="{00000000-0005-0000-0000-0000879E0000}"/>
    <cellStyle name="Normal 5 2 3 2 3 2 3" xfId="40599" xr:uid="{00000000-0005-0000-0000-0000889E0000}"/>
    <cellStyle name="Normal 5 2 3 2 3 2 3 2" xfId="40600" xr:uid="{00000000-0005-0000-0000-0000899E0000}"/>
    <cellStyle name="Normal 5 2 3 2 3 2 3 2 2" xfId="40601" xr:uid="{00000000-0005-0000-0000-00008A9E0000}"/>
    <cellStyle name="Normal 5 2 3 2 3 2 3 2 2 2" xfId="40602" xr:uid="{00000000-0005-0000-0000-00008B9E0000}"/>
    <cellStyle name="Normal 5 2 3 2 3 2 3 2 3" xfId="40603" xr:uid="{00000000-0005-0000-0000-00008C9E0000}"/>
    <cellStyle name="Normal 5 2 3 2 3 2 3 2 3 2" xfId="40604" xr:uid="{00000000-0005-0000-0000-00008D9E0000}"/>
    <cellStyle name="Normal 5 2 3 2 3 2 3 2 3 2 2" xfId="40605" xr:uid="{00000000-0005-0000-0000-00008E9E0000}"/>
    <cellStyle name="Normal 5 2 3 2 3 2 3 2 3 3" xfId="40606" xr:uid="{00000000-0005-0000-0000-00008F9E0000}"/>
    <cellStyle name="Normal 5 2 3 2 3 2 3 2 4" xfId="40607" xr:uid="{00000000-0005-0000-0000-0000909E0000}"/>
    <cellStyle name="Normal 5 2 3 2 3 2 3 3" xfId="40608" xr:uid="{00000000-0005-0000-0000-0000919E0000}"/>
    <cellStyle name="Normal 5 2 3 2 3 2 3 3 2" xfId="40609" xr:uid="{00000000-0005-0000-0000-0000929E0000}"/>
    <cellStyle name="Normal 5 2 3 2 3 2 3 4" xfId="40610" xr:uid="{00000000-0005-0000-0000-0000939E0000}"/>
    <cellStyle name="Normal 5 2 3 2 3 2 3 4 2" xfId="40611" xr:uid="{00000000-0005-0000-0000-0000949E0000}"/>
    <cellStyle name="Normal 5 2 3 2 3 2 3 4 2 2" xfId="40612" xr:uid="{00000000-0005-0000-0000-0000959E0000}"/>
    <cellStyle name="Normal 5 2 3 2 3 2 3 4 3" xfId="40613" xr:uid="{00000000-0005-0000-0000-0000969E0000}"/>
    <cellStyle name="Normal 5 2 3 2 3 2 3 5" xfId="40614" xr:uid="{00000000-0005-0000-0000-0000979E0000}"/>
    <cellStyle name="Normal 5 2 3 2 3 2 4" xfId="40615" xr:uid="{00000000-0005-0000-0000-0000989E0000}"/>
    <cellStyle name="Normal 5 2 3 2 3 2 4 2" xfId="40616" xr:uid="{00000000-0005-0000-0000-0000999E0000}"/>
    <cellStyle name="Normal 5 2 3 2 3 2 4 2 2" xfId="40617" xr:uid="{00000000-0005-0000-0000-00009A9E0000}"/>
    <cellStyle name="Normal 5 2 3 2 3 2 4 3" xfId="40618" xr:uid="{00000000-0005-0000-0000-00009B9E0000}"/>
    <cellStyle name="Normal 5 2 3 2 3 2 4 3 2" xfId="40619" xr:uid="{00000000-0005-0000-0000-00009C9E0000}"/>
    <cellStyle name="Normal 5 2 3 2 3 2 4 3 2 2" xfId="40620" xr:uid="{00000000-0005-0000-0000-00009D9E0000}"/>
    <cellStyle name="Normal 5 2 3 2 3 2 4 3 3" xfId="40621" xr:uid="{00000000-0005-0000-0000-00009E9E0000}"/>
    <cellStyle name="Normal 5 2 3 2 3 2 4 4" xfId="40622" xr:uid="{00000000-0005-0000-0000-00009F9E0000}"/>
    <cellStyle name="Normal 5 2 3 2 3 2 5" xfId="40623" xr:uid="{00000000-0005-0000-0000-0000A09E0000}"/>
    <cellStyle name="Normal 5 2 3 2 3 2 5 2" xfId="40624" xr:uid="{00000000-0005-0000-0000-0000A19E0000}"/>
    <cellStyle name="Normal 5 2 3 2 3 2 5 2 2" xfId="40625" xr:uid="{00000000-0005-0000-0000-0000A29E0000}"/>
    <cellStyle name="Normal 5 2 3 2 3 2 5 3" xfId="40626" xr:uid="{00000000-0005-0000-0000-0000A39E0000}"/>
    <cellStyle name="Normal 5 2 3 2 3 2 5 3 2" xfId="40627" xr:uid="{00000000-0005-0000-0000-0000A49E0000}"/>
    <cellStyle name="Normal 5 2 3 2 3 2 5 3 2 2" xfId="40628" xr:uid="{00000000-0005-0000-0000-0000A59E0000}"/>
    <cellStyle name="Normal 5 2 3 2 3 2 5 3 3" xfId="40629" xr:uid="{00000000-0005-0000-0000-0000A69E0000}"/>
    <cellStyle name="Normal 5 2 3 2 3 2 5 4" xfId="40630" xr:uid="{00000000-0005-0000-0000-0000A79E0000}"/>
    <cellStyle name="Normal 5 2 3 2 3 2 6" xfId="40631" xr:uid="{00000000-0005-0000-0000-0000A89E0000}"/>
    <cellStyle name="Normal 5 2 3 2 3 2 6 2" xfId="40632" xr:uid="{00000000-0005-0000-0000-0000A99E0000}"/>
    <cellStyle name="Normal 5 2 3 2 3 2 7" xfId="40633" xr:uid="{00000000-0005-0000-0000-0000AA9E0000}"/>
    <cellStyle name="Normal 5 2 3 2 3 2 7 2" xfId="40634" xr:uid="{00000000-0005-0000-0000-0000AB9E0000}"/>
    <cellStyle name="Normal 5 2 3 2 3 2 7 2 2" xfId="40635" xr:uid="{00000000-0005-0000-0000-0000AC9E0000}"/>
    <cellStyle name="Normal 5 2 3 2 3 2 7 3" xfId="40636" xr:uid="{00000000-0005-0000-0000-0000AD9E0000}"/>
    <cellStyle name="Normal 5 2 3 2 3 2 8" xfId="40637" xr:uid="{00000000-0005-0000-0000-0000AE9E0000}"/>
    <cellStyle name="Normal 5 2 3 2 3 2 8 2" xfId="40638" xr:uid="{00000000-0005-0000-0000-0000AF9E0000}"/>
    <cellStyle name="Normal 5 2 3 2 3 2 9" xfId="40639" xr:uid="{00000000-0005-0000-0000-0000B09E0000}"/>
    <cellStyle name="Normal 5 2 3 2 3 3" xfId="40640" xr:uid="{00000000-0005-0000-0000-0000B19E0000}"/>
    <cellStyle name="Normal 5 2 3 2 3 3 2" xfId="40641" xr:uid="{00000000-0005-0000-0000-0000B29E0000}"/>
    <cellStyle name="Normal 5 2 3 2 3 3 2 2" xfId="40642" xr:uid="{00000000-0005-0000-0000-0000B39E0000}"/>
    <cellStyle name="Normal 5 2 3 2 3 3 2 2 2" xfId="40643" xr:uid="{00000000-0005-0000-0000-0000B49E0000}"/>
    <cellStyle name="Normal 5 2 3 2 3 3 2 2 2 2" xfId="40644" xr:uid="{00000000-0005-0000-0000-0000B59E0000}"/>
    <cellStyle name="Normal 5 2 3 2 3 3 2 2 3" xfId="40645" xr:uid="{00000000-0005-0000-0000-0000B69E0000}"/>
    <cellStyle name="Normal 5 2 3 2 3 3 2 2 3 2" xfId="40646" xr:uid="{00000000-0005-0000-0000-0000B79E0000}"/>
    <cellStyle name="Normal 5 2 3 2 3 3 2 2 3 2 2" xfId="40647" xr:uid="{00000000-0005-0000-0000-0000B89E0000}"/>
    <cellStyle name="Normal 5 2 3 2 3 3 2 2 3 3" xfId="40648" xr:uid="{00000000-0005-0000-0000-0000B99E0000}"/>
    <cellStyle name="Normal 5 2 3 2 3 3 2 2 4" xfId="40649" xr:uid="{00000000-0005-0000-0000-0000BA9E0000}"/>
    <cellStyle name="Normal 5 2 3 2 3 3 2 3" xfId="40650" xr:uid="{00000000-0005-0000-0000-0000BB9E0000}"/>
    <cellStyle name="Normal 5 2 3 2 3 3 2 3 2" xfId="40651" xr:uid="{00000000-0005-0000-0000-0000BC9E0000}"/>
    <cellStyle name="Normal 5 2 3 2 3 3 2 4" xfId="40652" xr:uid="{00000000-0005-0000-0000-0000BD9E0000}"/>
    <cellStyle name="Normal 5 2 3 2 3 3 2 4 2" xfId="40653" xr:uid="{00000000-0005-0000-0000-0000BE9E0000}"/>
    <cellStyle name="Normal 5 2 3 2 3 3 2 4 2 2" xfId="40654" xr:uid="{00000000-0005-0000-0000-0000BF9E0000}"/>
    <cellStyle name="Normal 5 2 3 2 3 3 2 4 3" xfId="40655" xr:uid="{00000000-0005-0000-0000-0000C09E0000}"/>
    <cellStyle name="Normal 5 2 3 2 3 3 2 5" xfId="40656" xr:uid="{00000000-0005-0000-0000-0000C19E0000}"/>
    <cellStyle name="Normal 5 2 3 2 3 3 3" xfId="40657" xr:uid="{00000000-0005-0000-0000-0000C29E0000}"/>
    <cellStyle name="Normal 5 2 3 2 3 3 3 2" xfId="40658" xr:uid="{00000000-0005-0000-0000-0000C39E0000}"/>
    <cellStyle name="Normal 5 2 3 2 3 3 3 2 2" xfId="40659" xr:uid="{00000000-0005-0000-0000-0000C49E0000}"/>
    <cellStyle name="Normal 5 2 3 2 3 3 3 3" xfId="40660" xr:uid="{00000000-0005-0000-0000-0000C59E0000}"/>
    <cellStyle name="Normal 5 2 3 2 3 3 3 3 2" xfId="40661" xr:uid="{00000000-0005-0000-0000-0000C69E0000}"/>
    <cellStyle name="Normal 5 2 3 2 3 3 3 3 2 2" xfId="40662" xr:uid="{00000000-0005-0000-0000-0000C79E0000}"/>
    <cellStyle name="Normal 5 2 3 2 3 3 3 3 3" xfId="40663" xr:uid="{00000000-0005-0000-0000-0000C89E0000}"/>
    <cellStyle name="Normal 5 2 3 2 3 3 3 4" xfId="40664" xr:uid="{00000000-0005-0000-0000-0000C99E0000}"/>
    <cellStyle name="Normal 5 2 3 2 3 3 4" xfId="40665" xr:uid="{00000000-0005-0000-0000-0000CA9E0000}"/>
    <cellStyle name="Normal 5 2 3 2 3 3 4 2" xfId="40666" xr:uid="{00000000-0005-0000-0000-0000CB9E0000}"/>
    <cellStyle name="Normal 5 2 3 2 3 3 4 2 2" xfId="40667" xr:uid="{00000000-0005-0000-0000-0000CC9E0000}"/>
    <cellStyle name="Normal 5 2 3 2 3 3 4 3" xfId="40668" xr:uid="{00000000-0005-0000-0000-0000CD9E0000}"/>
    <cellStyle name="Normal 5 2 3 2 3 3 4 3 2" xfId="40669" xr:uid="{00000000-0005-0000-0000-0000CE9E0000}"/>
    <cellStyle name="Normal 5 2 3 2 3 3 4 3 2 2" xfId="40670" xr:uid="{00000000-0005-0000-0000-0000CF9E0000}"/>
    <cellStyle name="Normal 5 2 3 2 3 3 4 3 3" xfId="40671" xr:uid="{00000000-0005-0000-0000-0000D09E0000}"/>
    <cellStyle name="Normal 5 2 3 2 3 3 4 4" xfId="40672" xr:uid="{00000000-0005-0000-0000-0000D19E0000}"/>
    <cellStyle name="Normal 5 2 3 2 3 3 5" xfId="40673" xr:uid="{00000000-0005-0000-0000-0000D29E0000}"/>
    <cellStyle name="Normal 5 2 3 2 3 3 5 2" xfId="40674" xr:uid="{00000000-0005-0000-0000-0000D39E0000}"/>
    <cellStyle name="Normal 5 2 3 2 3 3 6" xfId="40675" xr:uid="{00000000-0005-0000-0000-0000D49E0000}"/>
    <cellStyle name="Normal 5 2 3 2 3 3 6 2" xfId="40676" xr:uid="{00000000-0005-0000-0000-0000D59E0000}"/>
    <cellStyle name="Normal 5 2 3 2 3 3 6 2 2" xfId="40677" xr:uid="{00000000-0005-0000-0000-0000D69E0000}"/>
    <cellStyle name="Normal 5 2 3 2 3 3 6 3" xfId="40678" xr:uid="{00000000-0005-0000-0000-0000D79E0000}"/>
    <cellStyle name="Normal 5 2 3 2 3 3 7" xfId="40679" xr:uid="{00000000-0005-0000-0000-0000D89E0000}"/>
    <cellStyle name="Normal 5 2 3 2 3 3 7 2" xfId="40680" xr:uid="{00000000-0005-0000-0000-0000D99E0000}"/>
    <cellStyle name="Normal 5 2 3 2 3 3 8" xfId="40681" xr:uid="{00000000-0005-0000-0000-0000DA9E0000}"/>
    <cellStyle name="Normal 5 2 3 2 3 4" xfId="40682" xr:uid="{00000000-0005-0000-0000-0000DB9E0000}"/>
    <cellStyle name="Normal 5 2 3 2 3 4 2" xfId="40683" xr:uid="{00000000-0005-0000-0000-0000DC9E0000}"/>
    <cellStyle name="Normal 5 2 3 2 3 4 2 2" xfId="40684" xr:uid="{00000000-0005-0000-0000-0000DD9E0000}"/>
    <cellStyle name="Normal 5 2 3 2 3 4 2 2 2" xfId="40685" xr:uid="{00000000-0005-0000-0000-0000DE9E0000}"/>
    <cellStyle name="Normal 5 2 3 2 3 4 2 3" xfId="40686" xr:uid="{00000000-0005-0000-0000-0000DF9E0000}"/>
    <cellStyle name="Normal 5 2 3 2 3 4 2 3 2" xfId="40687" xr:uid="{00000000-0005-0000-0000-0000E09E0000}"/>
    <cellStyle name="Normal 5 2 3 2 3 4 2 3 2 2" xfId="40688" xr:uid="{00000000-0005-0000-0000-0000E19E0000}"/>
    <cellStyle name="Normal 5 2 3 2 3 4 2 3 3" xfId="40689" xr:uid="{00000000-0005-0000-0000-0000E29E0000}"/>
    <cellStyle name="Normal 5 2 3 2 3 4 2 4" xfId="40690" xr:uid="{00000000-0005-0000-0000-0000E39E0000}"/>
    <cellStyle name="Normal 5 2 3 2 3 4 3" xfId="40691" xr:uid="{00000000-0005-0000-0000-0000E49E0000}"/>
    <cellStyle name="Normal 5 2 3 2 3 4 3 2" xfId="40692" xr:uid="{00000000-0005-0000-0000-0000E59E0000}"/>
    <cellStyle name="Normal 5 2 3 2 3 4 4" xfId="40693" xr:uid="{00000000-0005-0000-0000-0000E69E0000}"/>
    <cellStyle name="Normal 5 2 3 2 3 4 4 2" xfId="40694" xr:uid="{00000000-0005-0000-0000-0000E79E0000}"/>
    <cellStyle name="Normal 5 2 3 2 3 4 4 2 2" xfId="40695" xr:uid="{00000000-0005-0000-0000-0000E89E0000}"/>
    <cellStyle name="Normal 5 2 3 2 3 4 4 3" xfId="40696" xr:uid="{00000000-0005-0000-0000-0000E99E0000}"/>
    <cellStyle name="Normal 5 2 3 2 3 4 5" xfId="40697" xr:uid="{00000000-0005-0000-0000-0000EA9E0000}"/>
    <cellStyle name="Normal 5 2 3 2 3 5" xfId="40698" xr:uid="{00000000-0005-0000-0000-0000EB9E0000}"/>
    <cellStyle name="Normal 5 2 3 2 3 5 2" xfId="40699" xr:uid="{00000000-0005-0000-0000-0000EC9E0000}"/>
    <cellStyle name="Normal 5 2 3 2 3 5 2 2" xfId="40700" xr:uid="{00000000-0005-0000-0000-0000ED9E0000}"/>
    <cellStyle name="Normal 5 2 3 2 3 5 3" xfId="40701" xr:uid="{00000000-0005-0000-0000-0000EE9E0000}"/>
    <cellStyle name="Normal 5 2 3 2 3 5 3 2" xfId="40702" xr:uid="{00000000-0005-0000-0000-0000EF9E0000}"/>
    <cellStyle name="Normal 5 2 3 2 3 5 3 2 2" xfId="40703" xr:uid="{00000000-0005-0000-0000-0000F09E0000}"/>
    <cellStyle name="Normal 5 2 3 2 3 5 3 3" xfId="40704" xr:uid="{00000000-0005-0000-0000-0000F19E0000}"/>
    <cellStyle name="Normal 5 2 3 2 3 5 4" xfId="40705" xr:uid="{00000000-0005-0000-0000-0000F29E0000}"/>
    <cellStyle name="Normal 5 2 3 2 3 6" xfId="40706" xr:uid="{00000000-0005-0000-0000-0000F39E0000}"/>
    <cellStyle name="Normal 5 2 3 2 3 6 2" xfId="40707" xr:uid="{00000000-0005-0000-0000-0000F49E0000}"/>
    <cellStyle name="Normal 5 2 3 2 3 6 2 2" xfId="40708" xr:uid="{00000000-0005-0000-0000-0000F59E0000}"/>
    <cellStyle name="Normal 5 2 3 2 3 6 3" xfId="40709" xr:uid="{00000000-0005-0000-0000-0000F69E0000}"/>
    <cellStyle name="Normal 5 2 3 2 3 6 3 2" xfId="40710" xr:uid="{00000000-0005-0000-0000-0000F79E0000}"/>
    <cellStyle name="Normal 5 2 3 2 3 6 3 2 2" xfId="40711" xr:uid="{00000000-0005-0000-0000-0000F89E0000}"/>
    <cellStyle name="Normal 5 2 3 2 3 6 3 3" xfId="40712" xr:uid="{00000000-0005-0000-0000-0000F99E0000}"/>
    <cellStyle name="Normal 5 2 3 2 3 6 4" xfId="40713" xr:uid="{00000000-0005-0000-0000-0000FA9E0000}"/>
    <cellStyle name="Normal 5 2 3 2 3 7" xfId="40714" xr:uid="{00000000-0005-0000-0000-0000FB9E0000}"/>
    <cellStyle name="Normal 5 2 3 2 3 7 2" xfId="40715" xr:uid="{00000000-0005-0000-0000-0000FC9E0000}"/>
    <cellStyle name="Normal 5 2 3 2 3 8" xfId="40716" xr:uid="{00000000-0005-0000-0000-0000FD9E0000}"/>
    <cellStyle name="Normal 5 2 3 2 3 8 2" xfId="40717" xr:uid="{00000000-0005-0000-0000-0000FE9E0000}"/>
    <cellStyle name="Normal 5 2 3 2 3 8 2 2" xfId="40718" xr:uid="{00000000-0005-0000-0000-0000FF9E0000}"/>
    <cellStyle name="Normal 5 2 3 2 3 8 3" xfId="40719" xr:uid="{00000000-0005-0000-0000-0000009F0000}"/>
    <cellStyle name="Normal 5 2 3 2 3 9" xfId="40720" xr:uid="{00000000-0005-0000-0000-0000019F0000}"/>
    <cellStyle name="Normal 5 2 3 2 3 9 2" xfId="40721" xr:uid="{00000000-0005-0000-0000-0000029F0000}"/>
    <cellStyle name="Normal 5 2 3 2 4" xfId="40722" xr:uid="{00000000-0005-0000-0000-0000039F0000}"/>
    <cellStyle name="Normal 5 2 3 2 4 10" xfId="40723" xr:uid="{00000000-0005-0000-0000-0000049F0000}"/>
    <cellStyle name="Normal 5 2 3 2 4 11" xfId="40724" xr:uid="{00000000-0005-0000-0000-0000059F0000}"/>
    <cellStyle name="Normal 5 2 3 2 4 2" xfId="40725" xr:uid="{00000000-0005-0000-0000-0000069F0000}"/>
    <cellStyle name="Normal 5 2 3 2 4 2 2" xfId="40726" xr:uid="{00000000-0005-0000-0000-0000079F0000}"/>
    <cellStyle name="Normal 5 2 3 2 4 2 2 2" xfId="40727" xr:uid="{00000000-0005-0000-0000-0000089F0000}"/>
    <cellStyle name="Normal 5 2 3 2 4 2 2 2 2" xfId="40728" xr:uid="{00000000-0005-0000-0000-0000099F0000}"/>
    <cellStyle name="Normal 5 2 3 2 4 2 2 2 2 2" xfId="40729" xr:uid="{00000000-0005-0000-0000-00000A9F0000}"/>
    <cellStyle name="Normal 5 2 3 2 4 2 2 2 2 2 2" xfId="40730" xr:uid="{00000000-0005-0000-0000-00000B9F0000}"/>
    <cellStyle name="Normal 5 2 3 2 4 2 2 2 2 3" xfId="40731" xr:uid="{00000000-0005-0000-0000-00000C9F0000}"/>
    <cellStyle name="Normal 5 2 3 2 4 2 2 2 2 3 2" xfId="40732" xr:uid="{00000000-0005-0000-0000-00000D9F0000}"/>
    <cellStyle name="Normal 5 2 3 2 4 2 2 2 2 3 2 2" xfId="40733" xr:uid="{00000000-0005-0000-0000-00000E9F0000}"/>
    <cellStyle name="Normal 5 2 3 2 4 2 2 2 2 3 3" xfId="40734" xr:uid="{00000000-0005-0000-0000-00000F9F0000}"/>
    <cellStyle name="Normal 5 2 3 2 4 2 2 2 2 4" xfId="40735" xr:uid="{00000000-0005-0000-0000-0000109F0000}"/>
    <cellStyle name="Normal 5 2 3 2 4 2 2 2 3" xfId="40736" xr:uid="{00000000-0005-0000-0000-0000119F0000}"/>
    <cellStyle name="Normal 5 2 3 2 4 2 2 2 3 2" xfId="40737" xr:uid="{00000000-0005-0000-0000-0000129F0000}"/>
    <cellStyle name="Normal 5 2 3 2 4 2 2 2 4" xfId="40738" xr:uid="{00000000-0005-0000-0000-0000139F0000}"/>
    <cellStyle name="Normal 5 2 3 2 4 2 2 2 4 2" xfId="40739" xr:uid="{00000000-0005-0000-0000-0000149F0000}"/>
    <cellStyle name="Normal 5 2 3 2 4 2 2 2 4 2 2" xfId="40740" xr:uid="{00000000-0005-0000-0000-0000159F0000}"/>
    <cellStyle name="Normal 5 2 3 2 4 2 2 2 4 3" xfId="40741" xr:uid="{00000000-0005-0000-0000-0000169F0000}"/>
    <cellStyle name="Normal 5 2 3 2 4 2 2 2 5" xfId="40742" xr:uid="{00000000-0005-0000-0000-0000179F0000}"/>
    <cellStyle name="Normal 5 2 3 2 4 2 2 3" xfId="40743" xr:uid="{00000000-0005-0000-0000-0000189F0000}"/>
    <cellStyle name="Normal 5 2 3 2 4 2 2 3 2" xfId="40744" xr:uid="{00000000-0005-0000-0000-0000199F0000}"/>
    <cellStyle name="Normal 5 2 3 2 4 2 2 3 2 2" xfId="40745" xr:uid="{00000000-0005-0000-0000-00001A9F0000}"/>
    <cellStyle name="Normal 5 2 3 2 4 2 2 3 3" xfId="40746" xr:uid="{00000000-0005-0000-0000-00001B9F0000}"/>
    <cellStyle name="Normal 5 2 3 2 4 2 2 3 3 2" xfId="40747" xr:uid="{00000000-0005-0000-0000-00001C9F0000}"/>
    <cellStyle name="Normal 5 2 3 2 4 2 2 3 3 2 2" xfId="40748" xr:uid="{00000000-0005-0000-0000-00001D9F0000}"/>
    <cellStyle name="Normal 5 2 3 2 4 2 2 3 3 3" xfId="40749" xr:uid="{00000000-0005-0000-0000-00001E9F0000}"/>
    <cellStyle name="Normal 5 2 3 2 4 2 2 3 4" xfId="40750" xr:uid="{00000000-0005-0000-0000-00001F9F0000}"/>
    <cellStyle name="Normal 5 2 3 2 4 2 2 4" xfId="40751" xr:uid="{00000000-0005-0000-0000-0000209F0000}"/>
    <cellStyle name="Normal 5 2 3 2 4 2 2 4 2" xfId="40752" xr:uid="{00000000-0005-0000-0000-0000219F0000}"/>
    <cellStyle name="Normal 5 2 3 2 4 2 2 4 2 2" xfId="40753" xr:uid="{00000000-0005-0000-0000-0000229F0000}"/>
    <cellStyle name="Normal 5 2 3 2 4 2 2 4 3" xfId="40754" xr:uid="{00000000-0005-0000-0000-0000239F0000}"/>
    <cellStyle name="Normal 5 2 3 2 4 2 2 4 3 2" xfId="40755" xr:uid="{00000000-0005-0000-0000-0000249F0000}"/>
    <cellStyle name="Normal 5 2 3 2 4 2 2 4 3 2 2" xfId="40756" xr:uid="{00000000-0005-0000-0000-0000259F0000}"/>
    <cellStyle name="Normal 5 2 3 2 4 2 2 4 3 3" xfId="40757" xr:uid="{00000000-0005-0000-0000-0000269F0000}"/>
    <cellStyle name="Normal 5 2 3 2 4 2 2 4 4" xfId="40758" xr:uid="{00000000-0005-0000-0000-0000279F0000}"/>
    <cellStyle name="Normal 5 2 3 2 4 2 2 5" xfId="40759" xr:uid="{00000000-0005-0000-0000-0000289F0000}"/>
    <cellStyle name="Normal 5 2 3 2 4 2 2 5 2" xfId="40760" xr:uid="{00000000-0005-0000-0000-0000299F0000}"/>
    <cellStyle name="Normal 5 2 3 2 4 2 2 6" xfId="40761" xr:uid="{00000000-0005-0000-0000-00002A9F0000}"/>
    <cellStyle name="Normal 5 2 3 2 4 2 2 6 2" xfId="40762" xr:uid="{00000000-0005-0000-0000-00002B9F0000}"/>
    <cellStyle name="Normal 5 2 3 2 4 2 2 6 2 2" xfId="40763" xr:uid="{00000000-0005-0000-0000-00002C9F0000}"/>
    <cellStyle name="Normal 5 2 3 2 4 2 2 6 3" xfId="40764" xr:uid="{00000000-0005-0000-0000-00002D9F0000}"/>
    <cellStyle name="Normal 5 2 3 2 4 2 2 7" xfId="40765" xr:uid="{00000000-0005-0000-0000-00002E9F0000}"/>
    <cellStyle name="Normal 5 2 3 2 4 2 2 7 2" xfId="40766" xr:uid="{00000000-0005-0000-0000-00002F9F0000}"/>
    <cellStyle name="Normal 5 2 3 2 4 2 2 8" xfId="40767" xr:uid="{00000000-0005-0000-0000-0000309F0000}"/>
    <cellStyle name="Normal 5 2 3 2 4 2 3" xfId="40768" xr:uid="{00000000-0005-0000-0000-0000319F0000}"/>
    <cellStyle name="Normal 5 2 3 2 4 2 3 2" xfId="40769" xr:uid="{00000000-0005-0000-0000-0000329F0000}"/>
    <cellStyle name="Normal 5 2 3 2 4 2 3 2 2" xfId="40770" xr:uid="{00000000-0005-0000-0000-0000339F0000}"/>
    <cellStyle name="Normal 5 2 3 2 4 2 3 2 2 2" xfId="40771" xr:uid="{00000000-0005-0000-0000-0000349F0000}"/>
    <cellStyle name="Normal 5 2 3 2 4 2 3 2 3" xfId="40772" xr:uid="{00000000-0005-0000-0000-0000359F0000}"/>
    <cellStyle name="Normal 5 2 3 2 4 2 3 2 3 2" xfId="40773" xr:uid="{00000000-0005-0000-0000-0000369F0000}"/>
    <cellStyle name="Normal 5 2 3 2 4 2 3 2 3 2 2" xfId="40774" xr:uid="{00000000-0005-0000-0000-0000379F0000}"/>
    <cellStyle name="Normal 5 2 3 2 4 2 3 2 3 3" xfId="40775" xr:uid="{00000000-0005-0000-0000-0000389F0000}"/>
    <cellStyle name="Normal 5 2 3 2 4 2 3 2 4" xfId="40776" xr:uid="{00000000-0005-0000-0000-0000399F0000}"/>
    <cellStyle name="Normal 5 2 3 2 4 2 3 3" xfId="40777" xr:uid="{00000000-0005-0000-0000-00003A9F0000}"/>
    <cellStyle name="Normal 5 2 3 2 4 2 3 3 2" xfId="40778" xr:uid="{00000000-0005-0000-0000-00003B9F0000}"/>
    <cellStyle name="Normal 5 2 3 2 4 2 3 4" xfId="40779" xr:uid="{00000000-0005-0000-0000-00003C9F0000}"/>
    <cellStyle name="Normal 5 2 3 2 4 2 3 4 2" xfId="40780" xr:uid="{00000000-0005-0000-0000-00003D9F0000}"/>
    <cellStyle name="Normal 5 2 3 2 4 2 3 4 2 2" xfId="40781" xr:uid="{00000000-0005-0000-0000-00003E9F0000}"/>
    <cellStyle name="Normal 5 2 3 2 4 2 3 4 3" xfId="40782" xr:uid="{00000000-0005-0000-0000-00003F9F0000}"/>
    <cellStyle name="Normal 5 2 3 2 4 2 3 5" xfId="40783" xr:uid="{00000000-0005-0000-0000-0000409F0000}"/>
    <cellStyle name="Normal 5 2 3 2 4 2 4" xfId="40784" xr:uid="{00000000-0005-0000-0000-0000419F0000}"/>
    <cellStyle name="Normal 5 2 3 2 4 2 4 2" xfId="40785" xr:uid="{00000000-0005-0000-0000-0000429F0000}"/>
    <cellStyle name="Normal 5 2 3 2 4 2 4 2 2" xfId="40786" xr:uid="{00000000-0005-0000-0000-0000439F0000}"/>
    <cellStyle name="Normal 5 2 3 2 4 2 4 3" xfId="40787" xr:uid="{00000000-0005-0000-0000-0000449F0000}"/>
    <cellStyle name="Normal 5 2 3 2 4 2 4 3 2" xfId="40788" xr:uid="{00000000-0005-0000-0000-0000459F0000}"/>
    <cellStyle name="Normal 5 2 3 2 4 2 4 3 2 2" xfId="40789" xr:uid="{00000000-0005-0000-0000-0000469F0000}"/>
    <cellStyle name="Normal 5 2 3 2 4 2 4 3 3" xfId="40790" xr:uid="{00000000-0005-0000-0000-0000479F0000}"/>
    <cellStyle name="Normal 5 2 3 2 4 2 4 4" xfId="40791" xr:uid="{00000000-0005-0000-0000-0000489F0000}"/>
    <cellStyle name="Normal 5 2 3 2 4 2 5" xfId="40792" xr:uid="{00000000-0005-0000-0000-0000499F0000}"/>
    <cellStyle name="Normal 5 2 3 2 4 2 5 2" xfId="40793" xr:uid="{00000000-0005-0000-0000-00004A9F0000}"/>
    <cellStyle name="Normal 5 2 3 2 4 2 5 2 2" xfId="40794" xr:uid="{00000000-0005-0000-0000-00004B9F0000}"/>
    <cellStyle name="Normal 5 2 3 2 4 2 5 3" xfId="40795" xr:uid="{00000000-0005-0000-0000-00004C9F0000}"/>
    <cellStyle name="Normal 5 2 3 2 4 2 5 3 2" xfId="40796" xr:uid="{00000000-0005-0000-0000-00004D9F0000}"/>
    <cellStyle name="Normal 5 2 3 2 4 2 5 3 2 2" xfId="40797" xr:uid="{00000000-0005-0000-0000-00004E9F0000}"/>
    <cellStyle name="Normal 5 2 3 2 4 2 5 3 3" xfId="40798" xr:uid="{00000000-0005-0000-0000-00004F9F0000}"/>
    <cellStyle name="Normal 5 2 3 2 4 2 5 4" xfId="40799" xr:uid="{00000000-0005-0000-0000-0000509F0000}"/>
    <cellStyle name="Normal 5 2 3 2 4 2 6" xfId="40800" xr:uid="{00000000-0005-0000-0000-0000519F0000}"/>
    <cellStyle name="Normal 5 2 3 2 4 2 6 2" xfId="40801" xr:uid="{00000000-0005-0000-0000-0000529F0000}"/>
    <cellStyle name="Normal 5 2 3 2 4 2 7" xfId="40802" xr:uid="{00000000-0005-0000-0000-0000539F0000}"/>
    <cellStyle name="Normal 5 2 3 2 4 2 7 2" xfId="40803" xr:uid="{00000000-0005-0000-0000-0000549F0000}"/>
    <cellStyle name="Normal 5 2 3 2 4 2 7 2 2" xfId="40804" xr:uid="{00000000-0005-0000-0000-0000559F0000}"/>
    <cellStyle name="Normal 5 2 3 2 4 2 7 3" xfId="40805" xr:uid="{00000000-0005-0000-0000-0000569F0000}"/>
    <cellStyle name="Normal 5 2 3 2 4 2 8" xfId="40806" xr:uid="{00000000-0005-0000-0000-0000579F0000}"/>
    <cellStyle name="Normal 5 2 3 2 4 2 8 2" xfId="40807" xr:uid="{00000000-0005-0000-0000-0000589F0000}"/>
    <cellStyle name="Normal 5 2 3 2 4 2 9" xfId="40808" xr:uid="{00000000-0005-0000-0000-0000599F0000}"/>
    <cellStyle name="Normal 5 2 3 2 4 3" xfId="40809" xr:uid="{00000000-0005-0000-0000-00005A9F0000}"/>
    <cellStyle name="Normal 5 2 3 2 4 3 2" xfId="40810" xr:uid="{00000000-0005-0000-0000-00005B9F0000}"/>
    <cellStyle name="Normal 5 2 3 2 4 3 2 2" xfId="40811" xr:uid="{00000000-0005-0000-0000-00005C9F0000}"/>
    <cellStyle name="Normal 5 2 3 2 4 3 2 2 2" xfId="40812" xr:uid="{00000000-0005-0000-0000-00005D9F0000}"/>
    <cellStyle name="Normal 5 2 3 2 4 3 2 2 2 2" xfId="40813" xr:uid="{00000000-0005-0000-0000-00005E9F0000}"/>
    <cellStyle name="Normal 5 2 3 2 4 3 2 2 3" xfId="40814" xr:uid="{00000000-0005-0000-0000-00005F9F0000}"/>
    <cellStyle name="Normal 5 2 3 2 4 3 2 2 3 2" xfId="40815" xr:uid="{00000000-0005-0000-0000-0000609F0000}"/>
    <cellStyle name="Normal 5 2 3 2 4 3 2 2 3 2 2" xfId="40816" xr:uid="{00000000-0005-0000-0000-0000619F0000}"/>
    <cellStyle name="Normal 5 2 3 2 4 3 2 2 3 3" xfId="40817" xr:uid="{00000000-0005-0000-0000-0000629F0000}"/>
    <cellStyle name="Normal 5 2 3 2 4 3 2 2 4" xfId="40818" xr:uid="{00000000-0005-0000-0000-0000639F0000}"/>
    <cellStyle name="Normal 5 2 3 2 4 3 2 3" xfId="40819" xr:uid="{00000000-0005-0000-0000-0000649F0000}"/>
    <cellStyle name="Normal 5 2 3 2 4 3 2 3 2" xfId="40820" xr:uid="{00000000-0005-0000-0000-0000659F0000}"/>
    <cellStyle name="Normal 5 2 3 2 4 3 2 4" xfId="40821" xr:uid="{00000000-0005-0000-0000-0000669F0000}"/>
    <cellStyle name="Normal 5 2 3 2 4 3 2 4 2" xfId="40822" xr:uid="{00000000-0005-0000-0000-0000679F0000}"/>
    <cellStyle name="Normal 5 2 3 2 4 3 2 4 2 2" xfId="40823" xr:uid="{00000000-0005-0000-0000-0000689F0000}"/>
    <cellStyle name="Normal 5 2 3 2 4 3 2 4 3" xfId="40824" xr:uid="{00000000-0005-0000-0000-0000699F0000}"/>
    <cellStyle name="Normal 5 2 3 2 4 3 2 5" xfId="40825" xr:uid="{00000000-0005-0000-0000-00006A9F0000}"/>
    <cellStyle name="Normal 5 2 3 2 4 3 3" xfId="40826" xr:uid="{00000000-0005-0000-0000-00006B9F0000}"/>
    <cellStyle name="Normal 5 2 3 2 4 3 3 2" xfId="40827" xr:uid="{00000000-0005-0000-0000-00006C9F0000}"/>
    <cellStyle name="Normal 5 2 3 2 4 3 3 2 2" xfId="40828" xr:uid="{00000000-0005-0000-0000-00006D9F0000}"/>
    <cellStyle name="Normal 5 2 3 2 4 3 3 3" xfId="40829" xr:uid="{00000000-0005-0000-0000-00006E9F0000}"/>
    <cellStyle name="Normal 5 2 3 2 4 3 3 3 2" xfId="40830" xr:uid="{00000000-0005-0000-0000-00006F9F0000}"/>
    <cellStyle name="Normal 5 2 3 2 4 3 3 3 2 2" xfId="40831" xr:uid="{00000000-0005-0000-0000-0000709F0000}"/>
    <cellStyle name="Normal 5 2 3 2 4 3 3 3 3" xfId="40832" xr:uid="{00000000-0005-0000-0000-0000719F0000}"/>
    <cellStyle name="Normal 5 2 3 2 4 3 3 4" xfId="40833" xr:uid="{00000000-0005-0000-0000-0000729F0000}"/>
    <cellStyle name="Normal 5 2 3 2 4 3 4" xfId="40834" xr:uid="{00000000-0005-0000-0000-0000739F0000}"/>
    <cellStyle name="Normal 5 2 3 2 4 3 4 2" xfId="40835" xr:uid="{00000000-0005-0000-0000-0000749F0000}"/>
    <cellStyle name="Normal 5 2 3 2 4 3 4 2 2" xfId="40836" xr:uid="{00000000-0005-0000-0000-0000759F0000}"/>
    <cellStyle name="Normal 5 2 3 2 4 3 4 3" xfId="40837" xr:uid="{00000000-0005-0000-0000-0000769F0000}"/>
    <cellStyle name="Normal 5 2 3 2 4 3 4 3 2" xfId="40838" xr:uid="{00000000-0005-0000-0000-0000779F0000}"/>
    <cellStyle name="Normal 5 2 3 2 4 3 4 3 2 2" xfId="40839" xr:uid="{00000000-0005-0000-0000-0000789F0000}"/>
    <cellStyle name="Normal 5 2 3 2 4 3 4 3 3" xfId="40840" xr:uid="{00000000-0005-0000-0000-0000799F0000}"/>
    <cellStyle name="Normal 5 2 3 2 4 3 4 4" xfId="40841" xr:uid="{00000000-0005-0000-0000-00007A9F0000}"/>
    <cellStyle name="Normal 5 2 3 2 4 3 5" xfId="40842" xr:uid="{00000000-0005-0000-0000-00007B9F0000}"/>
    <cellStyle name="Normal 5 2 3 2 4 3 5 2" xfId="40843" xr:uid="{00000000-0005-0000-0000-00007C9F0000}"/>
    <cellStyle name="Normal 5 2 3 2 4 3 6" xfId="40844" xr:uid="{00000000-0005-0000-0000-00007D9F0000}"/>
    <cellStyle name="Normal 5 2 3 2 4 3 6 2" xfId="40845" xr:uid="{00000000-0005-0000-0000-00007E9F0000}"/>
    <cellStyle name="Normal 5 2 3 2 4 3 6 2 2" xfId="40846" xr:uid="{00000000-0005-0000-0000-00007F9F0000}"/>
    <cellStyle name="Normal 5 2 3 2 4 3 6 3" xfId="40847" xr:uid="{00000000-0005-0000-0000-0000809F0000}"/>
    <cellStyle name="Normal 5 2 3 2 4 3 7" xfId="40848" xr:uid="{00000000-0005-0000-0000-0000819F0000}"/>
    <cellStyle name="Normal 5 2 3 2 4 3 7 2" xfId="40849" xr:uid="{00000000-0005-0000-0000-0000829F0000}"/>
    <cellStyle name="Normal 5 2 3 2 4 3 8" xfId="40850" xr:uid="{00000000-0005-0000-0000-0000839F0000}"/>
    <cellStyle name="Normal 5 2 3 2 4 4" xfId="40851" xr:uid="{00000000-0005-0000-0000-0000849F0000}"/>
    <cellStyle name="Normal 5 2 3 2 4 4 2" xfId="40852" xr:uid="{00000000-0005-0000-0000-0000859F0000}"/>
    <cellStyle name="Normal 5 2 3 2 4 4 2 2" xfId="40853" xr:uid="{00000000-0005-0000-0000-0000869F0000}"/>
    <cellStyle name="Normal 5 2 3 2 4 4 2 2 2" xfId="40854" xr:uid="{00000000-0005-0000-0000-0000879F0000}"/>
    <cellStyle name="Normal 5 2 3 2 4 4 2 3" xfId="40855" xr:uid="{00000000-0005-0000-0000-0000889F0000}"/>
    <cellStyle name="Normal 5 2 3 2 4 4 2 3 2" xfId="40856" xr:uid="{00000000-0005-0000-0000-0000899F0000}"/>
    <cellStyle name="Normal 5 2 3 2 4 4 2 3 2 2" xfId="40857" xr:uid="{00000000-0005-0000-0000-00008A9F0000}"/>
    <cellStyle name="Normal 5 2 3 2 4 4 2 3 3" xfId="40858" xr:uid="{00000000-0005-0000-0000-00008B9F0000}"/>
    <cellStyle name="Normal 5 2 3 2 4 4 2 4" xfId="40859" xr:uid="{00000000-0005-0000-0000-00008C9F0000}"/>
    <cellStyle name="Normal 5 2 3 2 4 4 3" xfId="40860" xr:uid="{00000000-0005-0000-0000-00008D9F0000}"/>
    <cellStyle name="Normal 5 2 3 2 4 4 3 2" xfId="40861" xr:uid="{00000000-0005-0000-0000-00008E9F0000}"/>
    <cellStyle name="Normal 5 2 3 2 4 4 4" xfId="40862" xr:uid="{00000000-0005-0000-0000-00008F9F0000}"/>
    <cellStyle name="Normal 5 2 3 2 4 4 4 2" xfId="40863" xr:uid="{00000000-0005-0000-0000-0000909F0000}"/>
    <cellStyle name="Normal 5 2 3 2 4 4 4 2 2" xfId="40864" xr:uid="{00000000-0005-0000-0000-0000919F0000}"/>
    <cellStyle name="Normal 5 2 3 2 4 4 4 3" xfId="40865" xr:uid="{00000000-0005-0000-0000-0000929F0000}"/>
    <cellStyle name="Normal 5 2 3 2 4 4 5" xfId="40866" xr:uid="{00000000-0005-0000-0000-0000939F0000}"/>
    <cellStyle name="Normal 5 2 3 2 4 5" xfId="40867" xr:uid="{00000000-0005-0000-0000-0000949F0000}"/>
    <cellStyle name="Normal 5 2 3 2 4 5 2" xfId="40868" xr:uid="{00000000-0005-0000-0000-0000959F0000}"/>
    <cellStyle name="Normal 5 2 3 2 4 5 2 2" xfId="40869" xr:uid="{00000000-0005-0000-0000-0000969F0000}"/>
    <cellStyle name="Normal 5 2 3 2 4 5 3" xfId="40870" xr:uid="{00000000-0005-0000-0000-0000979F0000}"/>
    <cellStyle name="Normal 5 2 3 2 4 5 3 2" xfId="40871" xr:uid="{00000000-0005-0000-0000-0000989F0000}"/>
    <cellStyle name="Normal 5 2 3 2 4 5 3 2 2" xfId="40872" xr:uid="{00000000-0005-0000-0000-0000999F0000}"/>
    <cellStyle name="Normal 5 2 3 2 4 5 3 3" xfId="40873" xr:uid="{00000000-0005-0000-0000-00009A9F0000}"/>
    <cellStyle name="Normal 5 2 3 2 4 5 4" xfId="40874" xr:uid="{00000000-0005-0000-0000-00009B9F0000}"/>
    <cellStyle name="Normal 5 2 3 2 4 6" xfId="40875" xr:uid="{00000000-0005-0000-0000-00009C9F0000}"/>
    <cellStyle name="Normal 5 2 3 2 4 6 2" xfId="40876" xr:uid="{00000000-0005-0000-0000-00009D9F0000}"/>
    <cellStyle name="Normal 5 2 3 2 4 6 2 2" xfId="40877" xr:uid="{00000000-0005-0000-0000-00009E9F0000}"/>
    <cellStyle name="Normal 5 2 3 2 4 6 3" xfId="40878" xr:uid="{00000000-0005-0000-0000-00009F9F0000}"/>
    <cellStyle name="Normal 5 2 3 2 4 6 3 2" xfId="40879" xr:uid="{00000000-0005-0000-0000-0000A09F0000}"/>
    <cellStyle name="Normal 5 2 3 2 4 6 3 2 2" xfId="40880" xr:uid="{00000000-0005-0000-0000-0000A19F0000}"/>
    <cellStyle name="Normal 5 2 3 2 4 6 3 3" xfId="40881" xr:uid="{00000000-0005-0000-0000-0000A29F0000}"/>
    <cellStyle name="Normal 5 2 3 2 4 6 4" xfId="40882" xr:uid="{00000000-0005-0000-0000-0000A39F0000}"/>
    <cellStyle name="Normal 5 2 3 2 4 7" xfId="40883" xr:uid="{00000000-0005-0000-0000-0000A49F0000}"/>
    <cellStyle name="Normal 5 2 3 2 4 7 2" xfId="40884" xr:uid="{00000000-0005-0000-0000-0000A59F0000}"/>
    <cellStyle name="Normal 5 2 3 2 4 8" xfId="40885" xr:uid="{00000000-0005-0000-0000-0000A69F0000}"/>
    <cellStyle name="Normal 5 2 3 2 4 8 2" xfId="40886" xr:uid="{00000000-0005-0000-0000-0000A79F0000}"/>
    <cellStyle name="Normal 5 2 3 2 4 8 2 2" xfId="40887" xr:uid="{00000000-0005-0000-0000-0000A89F0000}"/>
    <cellStyle name="Normal 5 2 3 2 4 8 3" xfId="40888" xr:uid="{00000000-0005-0000-0000-0000A99F0000}"/>
    <cellStyle name="Normal 5 2 3 2 4 9" xfId="40889" xr:uid="{00000000-0005-0000-0000-0000AA9F0000}"/>
    <cellStyle name="Normal 5 2 3 2 4 9 2" xfId="40890" xr:uid="{00000000-0005-0000-0000-0000AB9F0000}"/>
    <cellStyle name="Normal 5 2 3 2 5" xfId="40891" xr:uid="{00000000-0005-0000-0000-0000AC9F0000}"/>
    <cellStyle name="Normal 5 2 3 2 5 2" xfId="40892" xr:uid="{00000000-0005-0000-0000-0000AD9F0000}"/>
    <cellStyle name="Normal 5 2 3 2 5 2 2" xfId="40893" xr:uid="{00000000-0005-0000-0000-0000AE9F0000}"/>
    <cellStyle name="Normal 5 2 3 2 5 2 2 2" xfId="40894" xr:uid="{00000000-0005-0000-0000-0000AF9F0000}"/>
    <cellStyle name="Normal 5 2 3 2 5 2 2 2 2" xfId="40895" xr:uid="{00000000-0005-0000-0000-0000B09F0000}"/>
    <cellStyle name="Normal 5 2 3 2 5 2 2 2 2 2" xfId="40896" xr:uid="{00000000-0005-0000-0000-0000B19F0000}"/>
    <cellStyle name="Normal 5 2 3 2 5 2 2 2 3" xfId="40897" xr:uid="{00000000-0005-0000-0000-0000B29F0000}"/>
    <cellStyle name="Normal 5 2 3 2 5 2 2 2 3 2" xfId="40898" xr:uid="{00000000-0005-0000-0000-0000B39F0000}"/>
    <cellStyle name="Normal 5 2 3 2 5 2 2 2 3 2 2" xfId="40899" xr:uid="{00000000-0005-0000-0000-0000B49F0000}"/>
    <cellStyle name="Normal 5 2 3 2 5 2 2 2 3 3" xfId="40900" xr:uid="{00000000-0005-0000-0000-0000B59F0000}"/>
    <cellStyle name="Normal 5 2 3 2 5 2 2 2 4" xfId="40901" xr:uid="{00000000-0005-0000-0000-0000B69F0000}"/>
    <cellStyle name="Normal 5 2 3 2 5 2 2 3" xfId="40902" xr:uid="{00000000-0005-0000-0000-0000B79F0000}"/>
    <cellStyle name="Normal 5 2 3 2 5 2 2 3 2" xfId="40903" xr:uid="{00000000-0005-0000-0000-0000B89F0000}"/>
    <cellStyle name="Normal 5 2 3 2 5 2 2 4" xfId="40904" xr:uid="{00000000-0005-0000-0000-0000B99F0000}"/>
    <cellStyle name="Normal 5 2 3 2 5 2 2 4 2" xfId="40905" xr:uid="{00000000-0005-0000-0000-0000BA9F0000}"/>
    <cellStyle name="Normal 5 2 3 2 5 2 2 4 2 2" xfId="40906" xr:uid="{00000000-0005-0000-0000-0000BB9F0000}"/>
    <cellStyle name="Normal 5 2 3 2 5 2 2 4 3" xfId="40907" xr:uid="{00000000-0005-0000-0000-0000BC9F0000}"/>
    <cellStyle name="Normal 5 2 3 2 5 2 2 5" xfId="40908" xr:uid="{00000000-0005-0000-0000-0000BD9F0000}"/>
    <cellStyle name="Normal 5 2 3 2 5 2 3" xfId="40909" xr:uid="{00000000-0005-0000-0000-0000BE9F0000}"/>
    <cellStyle name="Normal 5 2 3 2 5 2 3 2" xfId="40910" xr:uid="{00000000-0005-0000-0000-0000BF9F0000}"/>
    <cellStyle name="Normal 5 2 3 2 5 2 3 2 2" xfId="40911" xr:uid="{00000000-0005-0000-0000-0000C09F0000}"/>
    <cellStyle name="Normal 5 2 3 2 5 2 3 3" xfId="40912" xr:uid="{00000000-0005-0000-0000-0000C19F0000}"/>
    <cellStyle name="Normal 5 2 3 2 5 2 3 3 2" xfId="40913" xr:uid="{00000000-0005-0000-0000-0000C29F0000}"/>
    <cellStyle name="Normal 5 2 3 2 5 2 3 3 2 2" xfId="40914" xr:uid="{00000000-0005-0000-0000-0000C39F0000}"/>
    <cellStyle name="Normal 5 2 3 2 5 2 3 3 3" xfId="40915" xr:uid="{00000000-0005-0000-0000-0000C49F0000}"/>
    <cellStyle name="Normal 5 2 3 2 5 2 3 4" xfId="40916" xr:uid="{00000000-0005-0000-0000-0000C59F0000}"/>
    <cellStyle name="Normal 5 2 3 2 5 2 4" xfId="40917" xr:uid="{00000000-0005-0000-0000-0000C69F0000}"/>
    <cellStyle name="Normal 5 2 3 2 5 2 4 2" xfId="40918" xr:uid="{00000000-0005-0000-0000-0000C79F0000}"/>
    <cellStyle name="Normal 5 2 3 2 5 2 4 2 2" xfId="40919" xr:uid="{00000000-0005-0000-0000-0000C89F0000}"/>
    <cellStyle name="Normal 5 2 3 2 5 2 4 3" xfId="40920" xr:uid="{00000000-0005-0000-0000-0000C99F0000}"/>
    <cellStyle name="Normal 5 2 3 2 5 2 4 3 2" xfId="40921" xr:uid="{00000000-0005-0000-0000-0000CA9F0000}"/>
    <cellStyle name="Normal 5 2 3 2 5 2 4 3 2 2" xfId="40922" xr:uid="{00000000-0005-0000-0000-0000CB9F0000}"/>
    <cellStyle name="Normal 5 2 3 2 5 2 4 3 3" xfId="40923" xr:uid="{00000000-0005-0000-0000-0000CC9F0000}"/>
    <cellStyle name="Normal 5 2 3 2 5 2 4 4" xfId="40924" xr:uid="{00000000-0005-0000-0000-0000CD9F0000}"/>
    <cellStyle name="Normal 5 2 3 2 5 2 5" xfId="40925" xr:uid="{00000000-0005-0000-0000-0000CE9F0000}"/>
    <cellStyle name="Normal 5 2 3 2 5 2 5 2" xfId="40926" xr:uid="{00000000-0005-0000-0000-0000CF9F0000}"/>
    <cellStyle name="Normal 5 2 3 2 5 2 6" xfId="40927" xr:uid="{00000000-0005-0000-0000-0000D09F0000}"/>
    <cellStyle name="Normal 5 2 3 2 5 2 6 2" xfId="40928" xr:uid="{00000000-0005-0000-0000-0000D19F0000}"/>
    <cellStyle name="Normal 5 2 3 2 5 2 6 2 2" xfId="40929" xr:uid="{00000000-0005-0000-0000-0000D29F0000}"/>
    <cellStyle name="Normal 5 2 3 2 5 2 6 3" xfId="40930" xr:uid="{00000000-0005-0000-0000-0000D39F0000}"/>
    <cellStyle name="Normal 5 2 3 2 5 2 7" xfId="40931" xr:uid="{00000000-0005-0000-0000-0000D49F0000}"/>
    <cellStyle name="Normal 5 2 3 2 5 2 7 2" xfId="40932" xr:uid="{00000000-0005-0000-0000-0000D59F0000}"/>
    <cellStyle name="Normal 5 2 3 2 5 2 8" xfId="40933" xr:uid="{00000000-0005-0000-0000-0000D69F0000}"/>
    <cellStyle name="Normal 5 2 3 2 5 3" xfId="40934" xr:uid="{00000000-0005-0000-0000-0000D79F0000}"/>
    <cellStyle name="Normal 5 2 3 2 5 3 2" xfId="40935" xr:uid="{00000000-0005-0000-0000-0000D89F0000}"/>
    <cellStyle name="Normal 5 2 3 2 5 3 2 2" xfId="40936" xr:uid="{00000000-0005-0000-0000-0000D99F0000}"/>
    <cellStyle name="Normal 5 2 3 2 5 3 2 2 2" xfId="40937" xr:uid="{00000000-0005-0000-0000-0000DA9F0000}"/>
    <cellStyle name="Normal 5 2 3 2 5 3 2 3" xfId="40938" xr:uid="{00000000-0005-0000-0000-0000DB9F0000}"/>
    <cellStyle name="Normal 5 2 3 2 5 3 2 3 2" xfId="40939" xr:uid="{00000000-0005-0000-0000-0000DC9F0000}"/>
    <cellStyle name="Normal 5 2 3 2 5 3 2 3 2 2" xfId="40940" xr:uid="{00000000-0005-0000-0000-0000DD9F0000}"/>
    <cellStyle name="Normal 5 2 3 2 5 3 2 3 3" xfId="40941" xr:uid="{00000000-0005-0000-0000-0000DE9F0000}"/>
    <cellStyle name="Normal 5 2 3 2 5 3 2 4" xfId="40942" xr:uid="{00000000-0005-0000-0000-0000DF9F0000}"/>
    <cellStyle name="Normal 5 2 3 2 5 3 3" xfId="40943" xr:uid="{00000000-0005-0000-0000-0000E09F0000}"/>
    <cellStyle name="Normal 5 2 3 2 5 3 3 2" xfId="40944" xr:uid="{00000000-0005-0000-0000-0000E19F0000}"/>
    <cellStyle name="Normal 5 2 3 2 5 3 4" xfId="40945" xr:uid="{00000000-0005-0000-0000-0000E29F0000}"/>
    <cellStyle name="Normal 5 2 3 2 5 3 4 2" xfId="40946" xr:uid="{00000000-0005-0000-0000-0000E39F0000}"/>
    <cellStyle name="Normal 5 2 3 2 5 3 4 2 2" xfId="40947" xr:uid="{00000000-0005-0000-0000-0000E49F0000}"/>
    <cellStyle name="Normal 5 2 3 2 5 3 4 3" xfId="40948" xr:uid="{00000000-0005-0000-0000-0000E59F0000}"/>
    <cellStyle name="Normal 5 2 3 2 5 3 5" xfId="40949" xr:uid="{00000000-0005-0000-0000-0000E69F0000}"/>
    <cellStyle name="Normal 5 2 3 2 5 4" xfId="40950" xr:uid="{00000000-0005-0000-0000-0000E79F0000}"/>
    <cellStyle name="Normal 5 2 3 2 5 4 2" xfId="40951" xr:uid="{00000000-0005-0000-0000-0000E89F0000}"/>
    <cellStyle name="Normal 5 2 3 2 5 4 2 2" xfId="40952" xr:uid="{00000000-0005-0000-0000-0000E99F0000}"/>
    <cellStyle name="Normal 5 2 3 2 5 4 3" xfId="40953" xr:uid="{00000000-0005-0000-0000-0000EA9F0000}"/>
    <cellStyle name="Normal 5 2 3 2 5 4 3 2" xfId="40954" xr:uid="{00000000-0005-0000-0000-0000EB9F0000}"/>
    <cellStyle name="Normal 5 2 3 2 5 4 3 2 2" xfId="40955" xr:uid="{00000000-0005-0000-0000-0000EC9F0000}"/>
    <cellStyle name="Normal 5 2 3 2 5 4 3 3" xfId="40956" xr:uid="{00000000-0005-0000-0000-0000ED9F0000}"/>
    <cellStyle name="Normal 5 2 3 2 5 4 4" xfId="40957" xr:uid="{00000000-0005-0000-0000-0000EE9F0000}"/>
    <cellStyle name="Normal 5 2 3 2 5 5" xfId="40958" xr:uid="{00000000-0005-0000-0000-0000EF9F0000}"/>
    <cellStyle name="Normal 5 2 3 2 5 5 2" xfId="40959" xr:uid="{00000000-0005-0000-0000-0000F09F0000}"/>
    <cellStyle name="Normal 5 2 3 2 5 5 2 2" xfId="40960" xr:uid="{00000000-0005-0000-0000-0000F19F0000}"/>
    <cellStyle name="Normal 5 2 3 2 5 5 3" xfId="40961" xr:uid="{00000000-0005-0000-0000-0000F29F0000}"/>
    <cellStyle name="Normal 5 2 3 2 5 5 3 2" xfId="40962" xr:uid="{00000000-0005-0000-0000-0000F39F0000}"/>
    <cellStyle name="Normal 5 2 3 2 5 5 3 2 2" xfId="40963" xr:uid="{00000000-0005-0000-0000-0000F49F0000}"/>
    <cellStyle name="Normal 5 2 3 2 5 5 3 3" xfId="40964" xr:uid="{00000000-0005-0000-0000-0000F59F0000}"/>
    <cellStyle name="Normal 5 2 3 2 5 5 4" xfId="40965" xr:uid="{00000000-0005-0000-0000-0000F69F0000}"/>
    <cellStyle name="Normal 5 2 3 2 5 6" xfId="40966" xr:uid="{00000000-0005-0000-0000-0000F79F0000}"/>
    <cellStyle name="Normal 5 2 3 2 5 6 2" xfId="40967" xr:uid="{00000000-0005-0000-0000-0000F89F0000}"/>
    <cellStyle name="Normal 5 2 3 2 5 7" xfId="40968" xr:uid="{00000000-0005-0000-0000-0000F99F0000}"/>
    <cellStyle name="Normal 5 2 3 2 5 7 2" xfId="40969" xr:uid="{00000000-0005-0000-0000-0000FA9F0000}"/>
    <cellStyle name="Normal 5 2 3 2 5 7 2 2" xfId="40970" xr:uid="{00000000-0005-0000-0000-0000FB9F0000}"/>
    <cellStyle name="Normal 5 2 3 2 5 7 3" xfId="40971" xr:uid="{00000000-0005-0000-0000-0000FC9F0000}"/>
    <cellStyle name="Normal 5 2 3 2 5 8" xfId="40972" xr:uid="{00000000-0005-0000-0000-0000FD9F0000}"/>
    <cellStyle name="Normal 5 2 3 2 5 8 2" xfId="40973" xr:uid="{00000000-0005-0000-0000-0000FE9F0000}"/>
    <cellStyle name="Normal 5 2 3 2 5 9" xfId="40974" xr:uid="{00000000-0005-0000-0000-0000FF9F0000}"/>
    <cellStyle name="Normal 5 2 3 2 6" xfId="40975" xr:uid="{00000000-0005-0000-0000-000000A00000}"/>
    <cellStyle name="Normal 5 2 3 2 6 2" xfId="40976" xr:uid="{00000000-0005-0000-0000-000001A00000}"/>
    <cellStyle name="Normal 5 2 3 2 6 2 2" xfId="40977" xr:uid="{00000000-0005-0000-0000-000002A00000}"/>
    <cellStyle name="Normal 5 2 3 2 6 2 2 2" xfId="40978" xr:uid="{00000000-0005-0000-0000-000003A00000}"/>
    <cellStyle name="Normal 5 2 3 2 6 2 2 2 2" xfId="40979" xr:uid="{00000000-0005-0000-0000-000004A00000}"/>
    <cellStyle name="Normal 5 2 3 2 6 2 2 3" xfId="40980" xr:uid="{00000000-0005-0000-0000-000005A00000}"/>
    <cellStyle name="Normal 5 2 3 2 6 2 2 3 2" xfId="40981" xr:uid="{00000000-0005-0000-0000-000006A00000}"/>
    <cellStyle name="Normal 5 2 3 2 6 2 2 3 2 2" xfId="40982" xr:uid="{00000000-0005-0000-0000-000007A00000}"/>
    <cellStyle name="Normal 5 2 3 2 6 2 2 3 3" xfId="40983" xr:uid="{00000000-0005-0000-0000-000008A00000}"/>
    <cellStyle name="Normal 5 2 3 2 6 2 2 4" xfId="40984" xr:uid="{00000000-0005-0000-0000-000009A00000}"/>
    <cellStyle name="Normal 5 2 3 2 6 2 3" xfId="40985" xr:uid="{00000000-0005-0000-0000-00000AA00000}"/>
    <cellStyle name="Normal 5 2 3 2 6 2 3 2" xfId="40986" xr:uid="{00000000-0005-0000-0000-00000BA00000}"/>
    <cellStyle name="Normal 5 2 3 2 6 2 4" xfId="40987" xr:uid="{00000000-0005-0000-0000-00000CA00000}"/>
    <cellStyle name="Normal 5 2 3 2 6 2 4 2" xfId="40988" xr:uid="{00000000-0005-0000-0000-00000DA00000}"/>
    <cellStyle name="Normal 5 2 3 2 6 2 4 2 2" xfId="40989" xr:uid="{00000000-0005-0000-0000-00000EA00000}"/>
    <cellStyle name="Normal 5 2 3 2 6 2 4 3" xfId="40990" xr:uid="{00000000-0005-0000-0000-00000FA00000}"/>
    <cellStyle name="Normal 5 2 3 2 6 2 5" xfId="40991" xr:uid="{00000000-0005-0000-0000-000010A00000}"/>
    <cellStyle name="Normal 5 2 3 2 6 3" xfId="40992" xr:uid="{00000000-0005-0000-0000-000011A00000}"/>
    <cellStyle name="Normal 5 2 3 2 6 3 2" xfId="40993" xr:uid="{00000000-0005-0000-0000-000012A00000}"/>
    <cellStyle name="Normal 5 2 3 2 6 3 2 2" xfId="40994" xr:uid="{00000000-0005-0000-0000-000013A00000}"/>
    <cellStyle name="Normal 5 2 3 2 6 3 3" xfId="40995" xr:uid="{00000000-0005-0000-0000-000014A00000}"/>
    <cellStyle name="Normal 5 2 3 2 6 3 3 2" xfId="40996" xr:uid="{00000000-0005-0000-0000-000015A00000}"/>
    <cellStyle name="Normal 5 2 3 2 6 3 3 2 2" xfId="40997" xr:uid="{00000000-0005-0000-0000-000016A00000}"/>
    <cellStyle name="Normal 5 2 3 2 6 3 3 3" xfId="40998" xr:uid="{00000000-0005-0000-0000-000017A00000}"/>
    <cellStyle name="Normal 5 2 3 2 6 3 4" xfId="40999" xr:uid="{00000000-0005-0000-0000-000018A00000}"/>
    <cellStyle name="Normal 5 2 3 2 6 4" xfId="41000" xr:uid="{00000000-0005-0000-0000-000019A00000}"/>
    <cellStyle name="Normal 5 2 3 2 6 4 2" xfId="41001" xr:uid="{00000000-0005-0000-0000-00001AA00000}"/>
    <cellStyle name="Normal 5 2 3 2 6 4 2 2" xfId="41002" xr:uid="{00000000-0005-0000-0000-00001BA00000}"/>
    <cellStyle name="Normal 5 2 3 2 6 4 3" xfId="41003" xr:uid="{00000000-0005-0000-0000-00001CA00000}"/>
    <cellStyle name="Normal 5 2 3 2 6 4 3 2" xfId="41004" xr:uid="{00000000-0005-0000-0000-00001DA00000}"/>
    <cellStyle name="Normal 5 2 3 2 6 4 3 2 2" xfId="41005" xr:uid="{00000000-0005-0000-0000-00001EA00000}"/>
    <cellStyle name="Normal 5 2 3 2 6 4 3 3" xfId="41006" xr:uid="{00000000-0005-0000-0000-00001FA00000}"/>
    <cellStyle name="Normal 5 2 3 2 6 4 4" xfId="41007" xr:uid="{00000000-0005-0000-0000-000020A00000}"/>
    <cellStyle name="Normal 5 2 3 2 6 5" xfId="41008" xr:uid="{00000000-0005-0000-0000-000021A00000}"/>
    <cellStyle name="Normal 5 2 3 2 6 5 2" xfId="41009" xr:uid="{00000000-0005-0000-0000-000022A00000}"/>
    <cellStyle name="Normal 5 2 3 2 6 6" xfId="41010" xr:uid="{00000000-0005-0000-0000-000023A00000}"/>
    <cellStyle name="Normal 5 2 3 2 6 6 2" xfId="41011" xr:uid="{00000000-0005-0000-0000-000024A00000}"/>
    <cellStyle name="Normal 5 2 3 2 6 6 2 2" xfId="41012" xr:uid="{00000000-0005-0000-0000-000025A00000}"/>
    <cellStyle name="Normal 5 2 3 2 6 6 3" xfId="41013" xr:uid="{00000000-0005-0000-0000-000026A00000}"/>
    <cellStyle name="Normal 5 2 3 2 6 7" xfId="41014" xr:uid="{00000000-0005-0000-0000-000027A00000}"/>
    <cellStyle name="Normal 5 2 3 2 6 7 2" xfId="41015" xr:uid="{00000000-0005-0000-0000-000028A00000}"/>
    <cellStyle name="Normal 5 2 3 2 6 8" xfId="41016" xr:uid="{00000000-0005-0000-0000-000029A00000}"/>
    <cellStyle name="Normal 5 2 3 2 7" xfId="41017" xr:uid="{00000000-0005-0000-0000-00002AA00000}"/>
    <cellStyle name="Normal 5 2 3 2 7 2" xfId="41018" xr:uid="{00000000-0005-0000-0000-00002BA00000}"/>
    <cellStyle name="Normal 5 2 3 2 7 2 2" xfId="41019" xr:uid="{00000000-0005-0000-0000-00002CA00000}"/>
    <cellStyle name="Normal 5 2 3 2 7 2 2 2" xfId="41020" xr:uid="{00000000-0005-0000-0000-00002DA00000}"/>
    <cellStyle name="Normal 5 2 3 2 7 2 2 2 2" xfId="41021" xr:uid="{00000000-0005-0000-0000-00002EA00000}"/>
    <cellStyle name="Normal 5 2 3 2 7 2 2 3" xfId="41022" xr:uid="{00000000-0005-0000-0000-00002FA00000}"/>
    <cellStyle name="Normal 5 2 3 2 7 2 2 3 2" xfId="41023" xr:uid="{00000000-0005-0000-0000-000030A00000}"/>
    <cellStyle name="Normal 5 2 3 2 7 2 2 3 2 2" xfId="41024" xr:uid="{00000000-0005-0000-0000-000031A00000}"/>
    <cellStyle name="Normal 5 2 3 2 7 2 2 3 3" xfId="41025" xr:uid="{00000000-0005-0000-0000-000032A00000}"/>
    <cellStyle name="Normal 5 2 3 2 7 2 2 4" xfId="41026" xr:uid="{00000000-0005-0000-0000-000033A00000}"/>
    <cellStyle name="Normal 5 2 3 2 7 2 3" xfId="41027" xr:uid="{00000000-0005-0000-0000-000034A00000}"/>
    <cellStyle name="Normal 5 2 3 2 7 2 3 2" xfId="41028" xr:uid="{00000000-0005-0000-0000-000035A00000}"/>
    <cellStyle name="Normal 5 2 3 2 7 2 4" xfId="41029" xr:uid="{00000000-0005-0000-0000-000036A00000}"/>
    <cellStyle name="Normal 5 2 3 2 7 2 4 2" xfId="41030" xr:uid="{00000000-0005-0000-0000-000037A00000}"/>
    <cellStyle name="Normal 5 2 3 2 7 2 4 2 2" xfId="41031" xr:uid="{00000000-0005-0000-0000-000038A00000}"/>
    <cellStyle name="Normal 5 2 3 2 7 2 4 3" xfId="41032" xr:uid="{00000000-0005-0000-0000-000039A00000}"/>
    <cellStyle name="Normal 5 2 3 2 7 2 5" xfId="41033" xr:uid="{00000000-0005-0000-0000-00003AA00000}"/>
    <cellStyle name="Normal 5 2 3 2 7 3" xfId="41034" xr:uid="{00000000-0005-0000-0000-00003BA00000}"/>
    <cellStyle name="Normal 5 2 3 2 7 3 2" xfId="41035" xr:uid="{00000000-0005-0000-0000-00003CA00000}"/>
    <cellStyle name="Normal 5 2 3 2 7 3 2 2" xfId="41036" xr:uid="{00000000-0005-0000-0000-00003DA00000}"/>
    <cellStyle name="Normal 5 2 3 2 7 3 3" xfId="41037" xr:uid="{00000000-0005-0000-0000-00003EA00000}"/>
    <cellStyle name="Normal 5 2 3 2 7 3 3 2" xfId="41038" xr:uid="{00000000-0005-0000-0000-00003FA00000}"/>
    <cellStyle name="Normal 5 2 3 2 7 3 3 2 2" xfId="41039" xr:uid="{00000000-0005-0000-0000-000040A00000}"/>
    <cellStyle name="Normal 5 2 3 2 7 3 3 3" xfId="41040" xr:uid="{00000000-0005-0000-0000-000041A00000}"/>
    <cellStyle name="Normal 5 2 3 2 7 3 4" xfId="41041" xr:uid="{00000000-0005-0000-0000-000042A00000}"/>
    <cellStyle name="Normal 5 2 3 2 7 4" xfId="41042" xr:uid="{00000000-0005-0000-0000-000043A00000}"/>
    <cellStyle name="Normal 5 2 3 2 7 4 2" xfId="41043" xr:uid="{00000000-0005-0000-0000-000044A00000}"/>
    <cellStyle name="Normal 5 2 3 2 7 5" xfId="41044" xr:uid="{00000000-0005-0000-0000-000045A00000}"/>
    <cellStyle name="Normal 5 2 3 2 7 5 2" xfId="41045" xr:uid="{00000000-0005-0000-0000-000046A00000}"/>
    <cellStyle name="Normal 5 2 3 2 7 5 2 2" xfId="41046" xr:uid="{00000000-0005-0000-0000-000047A00000}"/>
    <cellStyle name="Normal 5 2 3 2 7 5 3" xfId="41047" xr:uid="{00000000-0005-0000-0000-000048A00000}"/>
    <cellStyle name="Normal 5 2 3 2 7 6" xfId="41048" xr:uid="{00000000-0005-0000-0000-000049A00000}"/>
    <cellStyle name="Normal 5 2 3 2 8" xfId="41049" xr:uid="{00000000-0005-0000-0000-00004AA00000}"/>
    <cellStyle name="Normal 5 2 3 2 8 2" xfId="41050" xr:uid="{00000000-0005-0000-0000-00004BA00000}"/>
    <cellStyle name="Normal 5 2 3 2 8 2 2" xfId="41051" xr:uid="{00000000-0005-0000-0000-00004CA00000}"/>
    <cellStyle name="Normal 5 2 3 2 8 2 2 2" xfId="41052" xr:uid="{00000000-0005-0000-0000-00004DA00000}"/>
    <cellStyle name="Normal 5 2 3 2 8 2 2 2 2" xfId="41053" xr:uid="{00000000-0005-0000-0000-00004EA00000}"/>
    <cellStyle name="Normal 5 2 3 2 8 2 2 3" xfId="41054" xr:uid="{00000000-0005-0000-0000-00004FA00000}"/>
    <cellStyle name="Normal 5 2 3 2 8 2 2 3 2" xfId="41055" xr:uid="{00000000-0005-0000-0000-000050A00000}"/>
    <cellStyle name="Normal 5 2 3 2 8 2 2 3 2 2" xfId="41056" xr:uid="{00000000-0005-0000-0000-000051A00000}"/>
    <cellStyle name="Normal 5 2 3 2 8 2 2 3 3" xfId="41057" xr:uid="{00000000-0005-0000-0000-000052A00000}"/>
    <cellStyle name="Normal 5 2 3 2 8 2 2 4" xfId="41058" xr:uid="{00000000-0005-0000-0000-000053A00000}"/>
    <cellStyle name="Normal 5 2 3 2 8 2 3" xfId="41059" xr:uid="{00000000-0005-0000-0000-000054A00000}"/>
    <cellStyle name="Normal 5 2 3 2 8 2 3 2" xfId="41060" xr:uid="{00000000-0005-0000-0000-000055A00000}"/>
    <cellStyle name="Normal 5 2 3 2 8 2 4" xfId="41061" xr:uid="{00000000-0005-0000-0000-000056A00000}"/>
    <cellStyle name="Normal 5 2 3 2 8 2 4 2" xfId="41062" xr:uid="{00000000-0005-0000-0000-000057A00000}"/>
    <cellStyle name="Normal 5 2 3 2 8 2 4 2 2" xfId="41063" xr:uid="{00000000-0005-0000-0000-000058A00000}"/>
    <cellStyle name="Normal 5 2 3 2 8 2 4 3" xfId="41064" xr:uid="{00000000-0005-0000-0000-000059A00000}"/>
    <cellStyle name="Normal 5 2 3 2 8 2 5" xfId="41065" xr:uid="{00000000-0005-0000-0000-00005AA00000}"/>
    <cellStyle name="Normal 5 2 3 2 8 3" xfId="41066" xr:uid="{00000000-0005-0000-0000-00005BA00000}"/>
    <cellStyle name="Normal 5 2 3 2 8 3 2" xfId="41067" xr:uid="{00000000-0005-0000-0000-00005CA00000}"/>
    <cellStyle name="Normal 5 2 3 2 8 3 2 2" xfId="41068" xr:uid="{00000000-0005-0000-0000-00005DA00000}"/>
    <cellStyle name="Normal 5 2 3 2 8 3 3" xfId="41069" xr:uid="{00000000-0005-0000-0000-00005EA00000}"/>
    <cellStyle name="Normal 5 2 3 2 8 3 3 2" xfId="41070" xr:uid="{00000000-0005-0000-0000-00005FA00000}"/>
    <cellStyle name="Normal 5 2 3 2 8 3 3 2 2" xfId="41071" xr:uid="{00000000-0005-0000-0000-000060A00000}"/>
    <cellStyle name="Normal 5 2 3 2 8 3 3 3" xfId="41072" xr:uid="{00000000-0005-0000-0000-000061A00000}"/>
    <cellStyle name="Normal 5 2 3 2 8 3 4" xfId="41073" xr:uid="{00000000-0005-0000-0000-000062A00000}"/>
    <cellStyle name="Normal 5 2 3 2 8 4" xfId="41074" xr:uid="{00000000-0005-0000-0000-000063A00000}"/>
    <cellStyle name="Normal 5 2 3 2 8 4 2" xfId="41075" xr:uid="{00000000-0005-0000-0000-000064A00000}"/>
    <cellStyle name="Normal 5 2 3 2 8 5" xfId="41076" xr:uid="{00000000-0005-0000-0000-000065A00000}"/>
    <cellStyle name="Normal 5 2 3 2 8 5 2" xfId="41077" xr:uid="{00000000-0005-0000-0000-000066A00000}"/>
    <cellStyle name="Normal 5 2 3 2 8 5 2 2" xfId="41078" xr:uid="{00000000-0005-0000-0000-000067A00000}"/>
    <cellStyle name="Normal 5 2 3 2 8 5 3" xfId="41079" xr:uid="{00000000-0005-0000-0000-000068A00000}"/>
    <cellStyle name="Normal 5 2 3 2 8 6" xfId="41080" xr:uid="{00000000-0005-0000-0000-000069A00000}"/>
    <cellStyle name="Normal 5 2 3 2 9" xfId="41081" xr:uid="{00000000-0005-0000-0000-00006AA00000}"/>
    <cellStyle name="Normal 5 2 3 2 9 2" xfId="41082" xr:uid="{00000000-0005-0000-0000-00006BA00000}"/>
    <cellStyle name="Normal 5 2 3 2 9 2 2" xfId="41083" xr:uid="{00000000-0005-0000-0000-00006CA00000}"/>
    <cellStyle name="Normal 5 2 3 2 9 2 2 2" xfId="41084" xr:uid="{00000000-0005-0000-0000-00006DA00000}"/>
    <cellStyle name="Normal 5 2 3 2 9 2 3" xfId="41085" xr:uid="{00000000-0005-0000-0000-00006EA00000}"/>
    <cellStyle name="Normal 5 2 3 2 9 2 3 2" xfId="41086" xr:uid="{00000000-0005-0000-0000-00006FA00000}"/>
    <cellStyle name="Normal 5 2 3 2 9 2 3 2 2" xfId="41087" xr:uid="{00000000-0005-0000-0000-000070A00000}"/>
    <cellStyle name="Normal 5 2 3 2 9 2 3 3" xfId="41088" xr:uid="{00000000-0005-0000-0000-000071A00000}"/>
    <cellStyle name="Normal 5 2 3 2 9 2 4" xfId="41089" xr:uid="{00000000-0005-0000-0000-000072A00000}"/>
    <cellStyle name="Normal 5 2 3 2 9 3" xfId="41090" xr:uid="{00000000-0005-0000-0000-000073A00000}"/>
    <cellStyle name="Normal 5 2 3 2 9 3 2" xfId="41091" xr:uid="{00000000-0005-0000-0000-000074A00000}"/>
    <cellStyle name="Normal 5 2 3 2 9 4" xfId="41092" xr:uid="{00000000-0005-0000-0000-000075A00000}"/>
    <cellStyle name="Normal 5 2 3 2 9 4 2" xfId="41093" xr:uid="{00000000-0005-0000-0000-000076A00000}"/>
    <cellStyle name="Normal 5 2 3 2 9 4 2 2" xfId="41094" xr:uid="{00000000-0005-0000-0000-000077A00000}"/>
    <cellStyle name="Normal 5 2 3 2 9 4 3" xfId="41095" xr:uid="{00000000-0005-0000-0000-000078A00000}"/>
    <cellStyle name="Normal 5 2 3 2 9 5" xfId="41096" xr:uid="{00000000-0005-0000-0000-000079A00000}"/>
    <cellStyle name="Normal 5 2 3 2_T-straight with PEDs adjustor" xfId="41097" xr:uid="{00000000-0005-0000-0000-00007AA00000}"/>
    <cellStyle name="Normal 5 2 3 3" xfId="41098" xr:uid="{00000000-0005-0000-0000-00007BA00000}"/>
    <cellStyle name="Normal 5 2 3 3 10" xfId="41099" xr:uid="{00000000-0005-0000-0000-00007CA00000}"/>
    <cellStyle name="Normal 5 2 3 3 11" xfId="41100" xr:uid="{00000000-0005-0000-0000-00007DA00000}"/>
    <cellStyle name="Normal 5 2 3 3 2" xfId="41101" xr:uid="{00000000-0005-0000-0000-00007EA00000}"/>
    <cellStyle name="Normal 5 2 3 3 2 10" xfId="41102" xr:uid="{00000000-0005-0000-0000-00007FA00000}"/>
    <cellStyle name="Normal 5 2 3 3 2 2" xfId="41103" xr:uid="{00000000-0005-0000-0000-000080A00000}"/>
    <cellStyle name="Normal 5 2 3 3 2 2 2" xfId="41104" xr:uid="{00000000-0005-0000-0000-000081A00000}"/>
    <cellStyle name="Normal 5 2 3 3 2 2 2 2" xfId="41105" xr:uid="{00000000-0005-0000-0000-000082A00000}"/>
    <cellStyle name="Normal 5 2 3 3 2 2 2 2 2" xfId="41106" xr:uid="{00000000-0005-0000-0000-000083A00000}"/>
    <cellStyle name="Normal 5 2 3 3 2 2 2 2 2 2" xfId="41107" xr:uid="{00000000-0005-0000-0000-000084A00000}"/>
    <cellStyle name="Normal 5 2 3 3 2 2 2 2 3" xfId="41108" xr:uid="{00000000-0005-0000-0000-000085A00000}"/>
    <cellStyle name="Normal 5 2 3 3 2 2 2 2 3 2" xfId="41109" xr:uid="{00000000-0005-0000-0000-000086A00000}"/>
    <cellStyle name="Normal 5 2 3 3 2 2 2 2 3 2 2" xfId="41110" xr:uid="{00000000-0005-0000-0000-000087A00000}"/>
    <cellStyle name="Normal 5 2 3 3 2 2 2 2 3 3" xfId="41111" xr:uid="{00000000-0005-0000-0000-000088A00000}"/>
    <cellStyle name="Normal 5 2 3 3 2 2 2 2 4" xfId="41112" xr:uid="{00000000-0005-0000-0000-000089A00000}"/>
    <cellStyle name="Normal 5 2 3 3 2 2 2 3" xfId="41113" xr:uid="{00000000-0005-0000-0000-00008AA00000}"/>
    <cellStyle name="Normal 5 2 3 3 2 2 2 3 2" xfId="41114" xr:uid="{00000000-0005-0000-0000-00008BA00000}"/>
    <cellStyle name="Normal 5 2 3 3 2 2 2 4" xfId="41115" xr:uid="{00000000-0005-0000-0000-00008CA00000}"/>
    <cellStyle name="Normal 5 2 3 3 2 2 2 4 2" xfId="41116" xr:uid="{00000000-0005-0000-0000-00008DA00000}"/>
    <cellStyle name="Normal 5 2 3 3 2 2 2 4 2 2" xfId="41117" xr:uid="{00000000-0005-0000-0000-00008EA00000}"/>
    <cellStyle name="Normal 5 2 3 3 2 2 2 4 3" xfId="41118" xr:uid="{00000000-0005-0000-0000-00008FA00000}"/>
    <cellStyle name="Normal 5 2 3 3 2 2 2 5" xfId="41119" xr:uid="{00000000-0005-0000-0000-000090A00000}"/>
    <cellStyle name="Normal 5 2 3 3 2 2 3" xfId="41120" xr:uid="{00000000-0005-0000-0000-000091A00000}"/>
    <cellStyle name="Normal 5 2 3 3 2 2 3 2" xfId="41121" xr:uid="{00000000-0005-0000-0000-000092A00000}"/>
    <cellStyle name="Normal 5 2 3 3 2 2 3 2 2" xfId="41122" xr:uid="{00000000-0005-0000-0000-000093A00000}"/>
    <cellStyle name="Normal 5 2 3 3 2 2 3 3" xfId="41123" xr:uid="{00000000-0005-0000-0000-000094A00000}"/>
    <cellStyle name="Normal 5 2 3 3 2 2 3 3 2" xfId="41124" xr:uid="{00000000-0005-0000-0000-000095A00000}"/>
    <cellStyle name="Normal 5 2 3 3 2 2 3 3 2 2" xfId="41125" xr:uid="{00000000-0005-0000-0000-000096A00000}"/>
    <cellStyle name="Normal 5 2 3 3 2 2 3 3 3" xfId="41126" xr:uid="{00000000-0005-0000-0000-000097A00000}"/>
    <cellStyle name="Normal 5 2 3 3 2 2 3 4" xfId="41127" xr:uid="{00000000-0005-0000-0000-000098A00000}"/>
    <cellStyle name="Normal 5 2 3 3 2 2 4" xfId="41128" xr:uid="{00000000-0005-0000-0000-000099A00000}"/>
    <cellStyle name="Normal 5 2 3 3 2 2 4 2" xfId="41129" xr:uid="{00000000-0005-0000-0000-00009AA00000}"/>
    <cellStyle name="Normal 5 2 3 3 2 2 4 2 2" xfId="41130" xr:uid="{00000000-0005-0000-0000-00009BA00000}"/>
    <cellStyle name="Normal 5 2 3 3 2 2 4 3" xfId="41131" xr:uid="{00000000-0005-0000-0000-00009CA00000}"/>
    <cellStyle name="Normal 5 2 3 3 2 2 4 3 2" xfId="41132" xr:uid="{00000000-0005-0000-0000-00009DA00000}"/>
    <cellStyle name="Normal 5 2 3 3 2 2 4 3 2 2" xfId="41133" xr:uid="{00000000-0005-0000-0000-00009EA00000}"/>
    <cellStyle name="Normal 5 2 3 3 2 2 4 3 3" xfId="41134" xr:uid="{00000000-0005-0000-0000-00009FA00000}"/>
    <cellStyle name="Normal 5 2 3 3 2 2 4 4" xfId="41135" xr:uid="{00000000-0005-0000-0000-0000A0A00000}"/>
    <cellStyle name="Normal 5 2 3 3 2 2 5" xfId="41136" xr:uid="{00000000-0005-0000-0000-0000A1A00000}"/>
    <cellStyle name="Normal 5 2 3 3 2 2 5 2" xfId="41137" xr:uid="{00000000-0005-0000-0000-0000A2A00000}"/>
    <cellStyle name="Normal 5 2 3 3 2 2 6" xfId="41138" xr:uid="{00000000-0005-0000-0000-0000A3A00000}"/>
    <cellStyle name="Normal 5 2 3 3 2 2 6 2" xfId="41139" xr:uid="{00000000-0005-0000-0000-0000A4A00000}"/>
    <cellStyle name="Normal 5 2 3 3 2 2 6 2 2" xfId="41140" xr:uid="{00000000-0005-0000-0000-0000A5A00000}"/>
    <cellStyle name="Normal 5 2 3 3 2 2 6 3" xfId="41141" xr:uid="{00000000-0005-0000-0000-0000A6A00000}"/>
    <cellStyle name="Normal 5 2 3 3 2 2 7" xfId="41142" xr:uid="{00000000-0005-0000-0000-0000A7A00000}"/>
    <cellStyle name="Normal 5 2 3 3 2 2 7 2" xfId="41143" xr:uid="{00000000-0005-0000-0000-0000A8A00000}"/>
    <cellStyle name="Normal 5 2 3 3 2 2 8" xfId="41144" xr:uid="{00000000-0005-0000-0000-0000A9A00000}"/>
    <cellStyle name="Normal 5 2 3 3 2 3" xfId="41145" xr:uid="{00000000-0005-0000-0000-0000AAA00000}"/>
    <cellStyle name="Normal 5 2 3 3 2 3 2" xfId="41146" xr:uid="{00000000-0005-0000-0000-0000ABA00000}"/>
    <cellStyle name="Normal 5 2 3 3 2 3 2 2" xfId="41147" xr:uid="{00000000-0005-0000-0000-0000ACA00000}"/>
    <cellStyle name="Normal 5 2 3 3 2 3 2 2 2" xfId="41148" xr:uid="{00000000-0005-0000-0000-0000ADA00000}"/>
    <cellStyle name="Normal 5 2 3 3 2 3 2 3" xfId="41149" xr:uid="{00000000-0005-0000-0000-0000AEA00000}"/>
    <cellStyle name="Normal 5 2 3 3 2 3 2 3 2" xfId="41150" xr:uid="{00000000-0005-0000-0000-0000AFA00000}"/>
    <cellStyle name="Normal 5 2 3 3 2 3 2 3 2 2" xfId="41151" xr:uid="{00000000-0005-0000-0000-0000B0A00000}"/>
    <cellStyle name="Normal 5 2 3 3 2 3 2 3 3" xfId="41152" xr:uid="{00000000-0005-0000-0000-0000B1A00000}"/>
    <cellStyle name="Normal 5 2 3 3 2 3 2 4" xfId="41153" xr:uid="{00000000-0005-0000-0000-0000B2A00000}"/>
    <cellStyle name="Normal 5 2 3 3 2 3 3" xfId="41154" xr:uid="{00000000-0005-0000-0000-0000B3A00000}"/>
    <cellStyle name="Normal 5 2 3 3 2 3 3 2" xfId="41155" xr:uid="{00000000-0005-0000-0000-0000B4A00000}"/>
    <cellStyle name="Normal 5 2 3 3 2 3 4" xfId="41156" xr:uid="{00000000-0005-0000-0000-0000B5A00000}"/>
    <cellStyle name="Normal 5 2 3 3 2 3 4 2" xfId="41157" xr:uid="{00000000-0005-0000-0000-0000B6A00000}"/>
    <cellStyle name="Normal 5 2 3 3 2 3 4 2 2" xfId="41158" xr:uid="{00000000-0005-0000-0000-0000B7A00000}"/>
    <cellStyle name="Normal 5 2 3 3 2 3 4 3" xfId="41159" xr:uid="{00000000-0005-0000-0000-0000B8A00000}"/>
    <cellStyle name="Normal 5 2 3 3 2 3 5" xfId="41160" xr:uid="{00000000-0005-0000-0000-0000B9A00000}"/>
    <cellStyle name="Normal 5 2 3 3 2 4" xfId="41161" xr:uid="{00000000-0005-0000-0000-0000BAA00000}"/>
    <cellStyle name="Normal 5 2 3 3 2 4 2" xfId="41162" xr:uid="{00000000-0005-0000-0000-0000BBA00000}"/>
    <cellStyle name="Normal 5 2 3 3 2 4 2 2" xfId="41163" xr:uid="{00000000-0005-0000-0000-0000BCA00000}"/>
    <cellStyle name="Normal 5 2 3 3 2 4 3" xfId="41164" xr:uid="{00000000-0005-0000-0000-0000BDA00000}"/>
    <cellStyle name="Normal 5 2 3 3 2 4 3 2" xfId="41165" xr:uid="{00000000-0005-0000-0000-0000BEA00000}"/>
    <cellStyle name="Normal 5 2 3 3 2 4 3 2 2" xfId="41166" xr:uid="{00000000-0005-0000-0000-0000BFA00000}"/>
    <cellStyle name="Normal 5 2 3 3 2 4 3 3" xfId="41167" xr:uid="{00000000-0005-0000-0000-0000C0A00000}"/>
    <cellStyle name="Normal 5 2 3 3 2 4 4" xfId="41168" xr:uid="{00000000-0005-0000-0000-0000C1A00000}"/>
    <cellStyle name="Normal 5 2 3 3 2 5" xfId="41169" xr:uid="{00000000-0005-0000-0000-0000C2A00000}"/>
    <cellStyle name="Normal 5 2 3 3 2 5 2" xfId="41170" xr:uid="{00000000-0005-0000-0000-0000C3A00000}"/>
    <cellStyle name="Normal 5 2 3 3 2 5 2 2" xfId="41171" xr:uid="{00000000-0005-0000-0000-0000C4A00000}"/>
    <cellStyle name="Normal 5 2 3 3 2 5 3" xfId="41172" xr:uid="{00000000-0005-0000-0000-0000C5A00000}"/>
    <cellStyle name="Normal 5 2 3 3 2 5 3 2" xfId="41173" xr:uid="{00000000-0005-0000-0000-0000C6A00000}"/>
    <cellStyle name="Normal 5 2 3 3 2 5 3 2 2" xfId="41174" xr:uid="{00000000-0005-0000-0000-0000C7A00000}"/>
    <cellStyle name="Normal 5 2 3 3 2 5 3 3" xfId="41175" xr:uid="{00000000-0005-0000-0000-0000C8A00000}"/>
    <cellStyle name="Normal 5 2 3 3 2 5 4" xfId="41176" xr:uid="{00000000-0005-0000-0000-0000C9A00000}"/>
    <cellStyle name="Normal 5 2 3 3 2 6" xfId="41177" xr:uid="{00000000-0005-0000-0000-0000CAA00000}"/>
    <cellStyle name="Normal 5 2 3 3 2 6 2" xfId="41178" xr:uid="{00000000-0005-0000-0000-0000CBA00000}"/>
    <cellStyle name="Normal 5 2 3 3 2 7" xfId="41179" xr:uid="{00000000-0005-0000-0000-0000CCA00000}"/>
    <cellStyle name="Normal 5 2 3 3 2 7 2" xfId="41180" xr:uid="{00000000-0005-0000-0000-0000CDA00000}"/>
    <cellStyle name="Normal 5 2 3 3 2 7 2 2" xfId="41181" xr:uid="{00000000-0005-0000-0000-0000CEA00000}"/>
    <cellStyle name="Normal 5 2 3 3 2 7 3" xfId="41182" xr:uid="{00000000-0005-0000-0000-0000CFA00000}"/>
    <cellStyle name="Normal 5 2 3 3 2 8" xfId="41183" xr:uid="{00000000-0005-0000-0000-0000D0A00000}"/>
    <cellStyle name="Normal 5 2 3 3 2 8 2" xfId="41184" xr:uid="{00000000-0005-0000-0000-0000D1A00000}"/>
    <cellStyle name="Normal 5 2 3 3 2 9" xfId="41185" xr:uid="{00000000-0005-0000-0000-0000D2A00000}"/>
    <cellStyle name="Normal 5 2 3 3 3" xfId="41186" xr:uid="{00000000-0005-0000-0000-0000D3A00000}"/>
    <cellStyle name="Normal 5 2 3 3 3 2" xfId="41187" xr:uid="{00000000-0005-0000-0000-0000D4A00000}"/>
    <cellStyle name="Normal 5 2 3 3 3 2 2" xfId="41188" xr:uid="{00000000-0005-0000-0000-0000D5A00000}"/>
    <cellStyle name="Normal 5 2 3 3 3 2 2 2" xfId="41189" xr:uid="{00000000-0005-0000-0000-0000D6A00000}"/>
    <cellStyle name="Normal 5 2 3 3 3 2 2 2 2" xfId="41190" xr:uid="{00000000-0005-0000-0000-0000D7A00000}"/>
    <cellStyle name="Normal 5 2 3 3 3 2 2 3" xfId="41191" xr:uid="{00000000-0005-0000-0000-0000D8A00000}"/>
    <cellStyle name="Normal 5 2 3 3 3 2 2 3 2" xfId="41192" xr:uid="{00000000-0005-0000-0000-0000D9A00000}"/>
    <cellStyle name="Normal 5 2 3 3 3 2 2 3 2 2" xfId="41193" xr:uid="{00000000-0005-0000-0000-0000DAA00000}"/>
    <cellStyle name="Normal 5 2 3 3 3 2 2 3 3" xfId="41194" xr:uid="{00000000-0005-0000-0000-0000DBA00000}"/>
    <cellStyle name="Normal 5 2 3 3 3 2 2 4" xfId="41195" xr:uid="{00000000-0005-0000-0000-0000DCA00000}"/>
    <cellStyle name="Normal 5 2 3 3 3 2 3" xfId="41196" xr:uid="{00000000-0005-0000-0000-0000DDA00000}"/>
    <cellStyle name="Normal 5 2 3 3 3 2 3 2" xfId="41197" xr:uid="{00000000-0005-0000-0000-0000DEA00000}"/>
    <cellStyle name="Normal 5 2 3 3 3 2 4" xfId="41198" xr:uid="{00000000-0005-0000-0000-0000DFA00000}"/>
    <cellStyle name="Normal 5 2 3 3 3 2 4 2" xfId="41199" xr:uid="{00000000-0005-0000-0000-0000E0A00000}"/>
    <cellStyle name="Normal 5 2 3 3 3 2 4 2 2" xfId="41200" xr:uid="{00000000-0005-0000-0000-0000E1A00000}"/>
    <cellStyle name="Normal 5 2 3 3 3 2 4 3" xfId="41201" xr:uid="{00000000-0005-0000-0000-0000E2A00000}"/>
    <cellStyle name="Normal 5 2 3 3 3 2 5" xfId="41202" xr:uid="{00000000-0005-0000-0000-0000E3A00000}"/>
    <cellStyle name="Normal 5 2 3 3 3 3" xfId="41203" xr:uid="{00000000-0005-0000-0000-0000E4A00000}"/>
    <cellStyle name="Normal 5 2 3 3 3 3 2" xfId="41204" xr:uid="{00000000-0005-0000-0000-0000E5A00000}"/>
    <cellStyle name="Normal 5 2 3 3 3 3 2 2" xfId="41205" xr:uid="{00000000-0005-0000-0000-0000E6A00000}"/>
    <cellStyle name="Normal 5 2 3 3 3 3 3" xfId="41206" xr:uid="{00000000-0005-0000-0000-0000E7A00000}"/>
    <cellStyle name="Normal 5 2 3 3 3 3 3 2" xfId="41207" xr:uid="{00000000-0005-0000-0000-0000E8A00000}"/>
    <cellStyle name="Normal 5 2 3 3 3 3 3 2 2" xfId="41208" xr:uid="{00000000-0005-0000-0000-0000E9A00000}"/>
    <cellStyle name="Normal 5 2 3 3 3 3 3 3" xfId="41209" xr:uid="{00000000-0005-0000-0000-0000EAA00000}"/>
    <cellStyle name="Normal 5 2 3 3 3 3 4" xfId="41210" xr:uid="{00000000-0005-0000-0000-0000EBA00000}"/>
    <cellStyle name="Normal 5 2 3 3 3 4" xfId="41211" xr:uid="{00000000-0005-0000-0000-0000ECA00000}"/>
    <cellStyle name="Normal 5 2 3 3 3 4 2" xfId="41212" xr:uid="{00000000-0005-0000-0000-0000EDA00000}"/>
    <cellStyle name="Normal 5 2 3 3 3 4 2 2" xfId="41213" xr:uid="{00000000-0005-0000-0000-0000EEA00000}"/>
    <cellStyle name="Normal 5 2 3 3 3 4 3" xfId="41214" xr:uid="{00000000-0005-0000-0000-0000EFA00000}"/>
    <cellStyle name="Normal 5 2 3 3 3 4 3 2" xfId="41215" xr:uid="{00000000-0005-0000-0000-0000F0A00000}"/>
    <cellStyle name="Normal 5 2 3 3 3 4 3 2 2" xfId="41216" xr:uid="{00000000-0005-0000-0000-0000F1A00000}"/>
    <cellStyle name="Normal 5 2 3 3 3 4 3 3" xfId="41217" xr:uid="{00000000-0005-0000-0000-0000F2A00000}"/>
    <cellStyle name="Normal 5 2 3 3 3 4 4" xfId="41218" xr:uid="{00000000-0005-0000-0000-0000F3A00000}"/>
    <cellStyle name="Normal 5 2 3 3 3 5" xfId="41219" xr:uid="{00000000-0005-0000-0000-0000F4A00000}"/>
    <cellStyle name="Normal 5 2 3 3 3 5 2" xfId="41220" xr:uid="{00000000-0005-0000-0000-0000F5A00000}"/>
    <cellStyle name="Normal 5 2 3 3 3 6" xfId="41221" xr:uid="{00000000-0005-0000-0000-0000F6A00000}"/>
    <cellStyle name="Normal 5 2 3 3 3 6 2" xfId="41222" xr:uid="{00000000-0005-0000-0000-0000F7A00000}"/>
    <cellStyle name="Normal 5 2 3 3 3 6 2 2" xfId="41223" xr:uid="{00000000-0005-0000-0000-0000F8A00000}"/>
    <cellStyle name="Normal 5 2 3 3 3 6 3" xfId="41224" xr:uid="{00000000-0005-0000-0000-0000F9A00000}"/>
    <cellStyle name="Normal 5 2 3 3 3 7" xfId="41225" xr:uid="{00000000-0005-0000-0000-0000FAA00000}"/>
    <cellStyle name="Normal 5 2 3 3 3 7 2" xfId="41226" xr:uid="{00000000-0005-0000-0000-0000FBA00000}"/>
    <cellStyle name="Normal 5 2 3 3 3 8" xfId="41227" xr:uid="{00000000-0005-0000-0000-0000FCA00000}"/>
    <cellStyle name="Normal 5 2 3 3 4" xfId="41228" xr:uid="{00000000-0005-0000-0000-0000FDA00000}"/>
    <cellStyle name="Normal 5 2 3 3 4 2" xfId="41229" xr:uid="{00000000-0005-0000-0000-0000FEA00000}"/>
    <cellStyle name="Normal 5 2 3 3 4 2 2" xfId="41230" xr:uid="{00000000-0005-0000-0000-0000FFA00000}"/>
    <cellStyle name="Normal 5 2 3 3 4 2 2 2" xfId="41231" xr:uid="{00000000-0005-0000-0000-000000A10000}"/>
    <cellStyle name="Normal 5 2 3 3 4 2 3" xfId="41232" xr:uid="{00000000-0005-0000-0000-000001A10000}"/>
    <cellStyle name="Normal 5 2 3 3 4 2 3 2" xfId="41233" xr:uid="{00000000-0005-0000-0000-000002A10000}"/>
    <cellStyle name="Normal 5 2 3 3 4 2 3 2 2" xfId="41234" xr:uid="{00000000-0005-0000-0000-000003A10000}"/>
    <cellStyle name="Normal 5 2 3 3 4 2 3 3" xfId="41235" xr:uid="{00000000-0005-0000-0000-000004A10000}"/>
    <cellStyle name="Normal 5 2 3 3 4 2 4" xfId="41236" xr:uid="{00000000-0005-0000-0000-000005A10000}"/>
    <cellStyle name="Normal 5 2 3 3 4 3" xfId="41237" xr:uid="{00000000-0005-0000-0000-000006A10000}"/>
    <cellStyle name="Normal 5 2 3 3 4 3 2" xfId="41238" xr:uid="{00000000-0005-0000-0000-000007A10000}"/>
    <cellStyle name="Normal 5 2 3 3 4 4" xfId="41239" xr:uid="{00000000-0005-0000-0000-000008A10000}"/>
    <cellStyle name="Normal 5 2 3 3 4 4 2" xfId="41240" xr:uid="{00000000-0005-0000-0000-000009A10000}"/>
    <cellStyle name="Normal 5 2 3 3 4 4 2 2" xfId="41241" xr:uid="{00000000-0005-0000-0000-00000AA10000}"/>
    <cellStyle name="Normal 5 2 3 3 4 4 3" xfId="41242" xr:uid="{00000000-0005-0000-0000-00000BA10000}"/>
    <cellStyle name="Normal 5 2 3 3 4 5" xfId="41243" xr:uid="{00000000-0005-0000-0000-00000CA10000}"/>
    <cellStyle name="Normal 5 2 3 3 5" xfId="41244" xr:uid="{00000000-0005-0000-0000-00000DA10000}"/>
    <cellStyle name="Normal 5 2 3 3 5 2" xfId="41245" xr:uid="{00000000-0005-0000-0000-00000EA10000}"/>
    <cellStyle name="Normal 5 2 3 3 5 2 2" xfId="41246" xr:uid="{00000000-0005-0000-0000-00000FA10000}"/>
    <cellStyle name="Normal 5 2 3 3 5 3" xfId="41247" xr:uid="{00000000-0005-0000-0000-000010A10000}"/>
    <cellStyle name="Normal 5 2 3 3 5 3 2" xfId="41248" xr:uid="{00000000-0005-0000-0000-000011A10000}"/>
    <cellStyle name="Normal 5 2 3 3 5 3 2 2" xfId="41249" xr:uid="{00000000-0005-0000-0000-000012A10000}"/>
    <cellStyle name="Normal 5 2 3 3 5 3 3" xfId="41250" xr:uid="{00000000-0005-0000-0000-000013A10000}"/>
    <cellStyle name="Normal 5 2 3 3 5 4" xfId="41251" xr:uid="{00000000-0005-0000-0000-000014A10000}"/>
    <cellStyle name="Normal 5 2 3 3 6" xfId="41252" xr:uid="{00000000-0005-0000-0000-000015A10000}"/>
    <cellStyle name="Normal 5 2 3 3 6 2" xfId="41253" xr:uid="{00000000-0005-0000-0000-000016A10000}"/>
    <cellStyle name="Normal 5 2 3 3 6 2 2" xfId="41254" xr:uid="{00000000-0005-0000-0000-000017A10000}"/>
    <cellStyle name="Normal 5 2 3 3 6 3" xfId="41255" xr:uid="{00000000-0005-0000-0000-000018A10000}"/>
    <cellStyle name="Normal 5 2 3 3 6 3 2" xfId="41256" xr:uid="{00000000-0005-0000-0000-000019A10000}"/>
    <cellStyle name="Normal 5 2 3 3 6 3 2 2" xfId="41257" xr:uid="{00000000-0005-0000-0000-00001AA10000}"/>
    <cellStyle name="Normal 5 2 3 3 6 3 3" xfId="41258" xr:uid="{00000000-0005-0000-0000-00001BA10000}"/>
    <cellStyle name="Normal 5 2 3 3 6 4" xfId="41259" xr:uid="{00000000-0005-0000-0000-00001CA10000}"/>
    <cellStyle name="Normal 5 2 3 3 7" xfId="41260" xr:uid="{00000000-0005-0000-0000-00001DA10000}"/>
    <cellStyle name="Normal 5 2 3 3 7 2" xfId="41261" xr:uid="{00000000-0005-0000-0000-00001EA10000}"/>
    <cellStyle name="Normal 5 2 3 3 8" xfId="41262" xr:uid="{00000000-0005-0000-0000-00001FA10000}"/>
    <cellStyle name="Normal 5 2 3 3 8 2" xfId="41263" xr:uid="{00000000-0005-0000-0000-000020A10000}"/>
    <cellStyle name="Normal 5 2 3 3 8 2 2" xfId="41264" xr:uid="{00000000-0005-0000-0000-000021A10000}"/>
    <cellStyle name="Normal 5 2 3 3 8 3" xfId="41265" xr:uid="{00000000-0005-0000-0000-000022A10000}"/>
    <cellStyle name="Normal 5 2 3 3 9" xfId="41266" xr:uid="{00000000-0005-0000-0000-000023A10000}"/>
    <cellStyle name="Normal 5 2 3 3 9 2" xfId="41267" xr:uid="{00000000-0005-0000-0000-000024A10000}"/>
    <cellStyle name="Normal 5 2 3 4" xfId="41268" xr:uid="{00000000-0005-0000-0000-000025A10000}"/>
    <cellStyle name="Normal 5 2 3 4 10" xfId="41269" xr:uid="{00000000-0005-0000-0000-000026A10000}"/>
    <cellStyle name="Normal 5 2 3 4 11" xfId="41270" xr:uid="{00000000-0005-0000-0000-000027A10000}"/>
    <cellStyle name="Normal 5 2 3 4 2" xfId="41271" xr:uid="{00000000-0005-0000-0000-000028A10000}"/>
    <cellStyle name="Normal 5 2 3 4 2 10" xfId="41272" xr:uid="{00000000-0005-0000-0000-000029A10000}"/>
    <cellStyle name="Normal 5 2 3 4 2 2" xfId="41273" xr:uid="{00000000-0005-0000-0000-00002AA10000}"/>
    <cellStyle name="Normal 5 2 3 4 2 2 2" xfId="41274" xr:uid="{00000000-0005-0000-0000-00002BA10000}"/>
    <cellStyle name="Normal 5 2 3 4 2 2 2 2" xfId="41275" xr:uid="{00000000-0005-0000-0000-00002CA10000}"/>
    <cellStyle name="Normal 5 2 3 4 2 2 2 2 2" xfId="41276" xr:uid="{00000000-0005-0000-0000-00002DA10000}"/>
    <cellStyle name="Normal 5 2 3 4 2 2 2 2 2 2" xfId="41277" xr:uid="{00000000-0005-0000-0000-00002EA10000}"/>
    <cellStyle name="Normal 5 2 3 4 2 2 2 2 3" xfId="41278" xr:uid="{00000000-0005-0000-0000-00002FA10000}"/>
    <cellStyle name="Normal 5 2 3 4 2 2 2 2 3 2" xfId="41279" xr:uid="{00000000-0005-0000-0000-000030A10000}"/>
    <cellStyle name="Normal 5 2 3 4 2 2 2 2 3 2 2" xfId="41280" xr:uid="{00000000-0005-0000-0000-000031A10000}"/>
    <cellStyle name="Normal 5 2 3 4 2 2 2 2 3 3" xfId="41281" xr:uid="{00000000-0005-0000-0000-000032A10000}"/>
    <cellStyle name="Normal 5 2 3 4 2 2 2 2 4" xfId="41282" xr:uid="{00000000-0005-0000-0000-000033A10000}"/>
    <cellStyle name="Normal 5 2 3 4 2 2 2 3" xfId="41283" xr:uid="{00000000-0005-0000-0000-000034A10000}"/>
    <cellStyle name="Normal 5 2 3 4 2 2 2 3 2" xfId="41284" xr:uid="{00000000-0005-0000-0000-000035A10000}"/>
    <cellStyle name="Normal 5 2 3 4 2 2 2 4" xfId="41285" xr:uid="{00000000-0005-0000-0000-000036A10000}"/>
    <cellStyle name="Normal 5 2 3 4 2 2 2 4 2" xfId="41286" xr:uid="{00000000-0005-0000-0000-000037A10000}"/>
    <cellStyle name="Normal 5 2 3 4 2 2 2 4 2 2" xfId="41287" xr:uid="{00000000-0005-0000-0000-000038A10000}"/>
    <cellStyle name="Normal 5 2 3 4 2 2 2 4 3" xfId="41288" xr:uid="{00000000-0005-0000-0000-000039A10000}"/>
    <cellStyle name="Normal 5 2 3 4 2 2 2 5" xfId="41289" xr:uid="{00000000-0005-0000-0000-00003AA10000}"/>
    <cellStyle name="Normal 5 2 3 4 2 2 3" xfId="41290" xr:uid="{00000000-0005-0000-0000-00003BA10000}"/>
    <cellStyle name="Normal 5 2 3 4 2 2 3 2" xfId="41291" xr:uid="{00000000-0005-0000-0000-00003CA10000}"/>
    <cellStyle name="Normal 5 2 3 4 2 2 3 2 2" xfId="41292" xr:uid="{00000000-0005-0000-0000-00003DA10000}"/>
    <cellStyle name="Normal 5 2 3 4 2 2 3 3" xfId="41293" xr:uid="{00000000-0005-0000-0000-00003EA10000}"/>
    <cellStyle name="Normal 5 2 3 4 2 2 3 3 2" xfId="41294" xr:uid="{00000000-0005-0000-0000-00003FA10000}"/>
    <cellStyle name="Normal 5 2 3 4 2 2 3 3 2 2" xfId="41295" xr:uid="{00000000-0005-0000-0000-000040A10000}"/>
    <cellStyle name="Normal 5 2 3 4 2 2 3 3 3" xfId="41296" xr:uid="{00000000-0005-0000-0000-000041A10000}"/>
    <cellStyle name="Normal 5 2 3 4 2 2 3 4" xfId="41297" xr:uid="{00000000-0005-0000-0000-000042A10000}"/>
    <cellStyle name="Normal 5 2 3 4 2 2 4" xfId="41298" xr:uid="{00000000-0005-0000-0000-000043A10000}"/>
    <cellStyle name="Normal 5 2 3 4 2 2 4 2" xfId="41299" xr:uid="{00000000-0005-0000-0000-000044A10000}"/>
    <cellStyle name="Normal 5 2 3 4 2 2 4 2 2" xfId="41300" xr:uid="{00000000-0005-0000-0000-000045A10000}"/>
    <cellStyle name="Normal 5 2 3 4 2 2 4 3" xfId="41301" xr:uid="{00000000-0005-0000-0000-000046A10000}"/>
    <cellStyle name="Normal 5 2 3 4 2 2 4 3 2" xfId="41302" xr:uid="{00000000-0005-0000-0000-000047A10000}"/>
    <cellStyle name="Normal 5 2 3 4 2 2 4 3 2 2" xfId="41303" xr:uid="{00000000-0005-0000-0000-000048A10000}"/>
    <cellStyle name="Normal 5 2 3 4 2 2 4 3 3" xfId="41304" xr:uid="{00000000-0005-0000-0000-000049A10000}"/>
    <cellStyle name="Normal 5 2 3 4 2 2 4 4" xfId="41305" xr:uid="{00000000-0005-0000-0000-00004AA10000}"/>
    <cellStyle name="Normal 5 2 3 4 2 2 5" xfId="41306" xr:uid="{00000000-0005-0000-0000-00004BA10000}"/>
    <cellStyle name="Normal 5 2 3 4 2 2 5 2" xfId="41307" xr:uid="{00000000-0005-0000-0000-00004CA10000}"/>
    <cellStyle name="Normal 5 2 3 4 2 2 6" xfId="41308" xr:uid="{00000000-0005-0000-0000-00004DA10000}"/>
    <cellStyle name="Normal 5 2 3 4 2 2 6 2" xfId="41309" xr:uid="{00000000-0005-0000-0000-00004EA10000}"/>
    <cellStyle name="Normal 5 2 3 4 2 2 6 2 2" xfId="41310" xr:uid="{00000000-0005-0000-0000-00004FA10000}"/>
    <cellStyle name="Normal 5 2 3 4 2 2 6 3" xfId="41311" xr:uid="{00000000-0005-0000-0000-000050A10000}"/>
    <cellStyle name="Normal 5 2 3 4 2 2 7" xfId="41312" xr:uid="{00000000-0005-0000-0000-000051A10000}"/>
    <cellStyle name="Normal 5 2 3 4 2 2 7 2" xfId="41313" xr:uid="{00000000-0005-0000-0000-000052A10000}"/>
    <cellStyle name="Normal 5 2 3 4 2 2 8" xfId="41314" xr:uid="{00000000-0005-0000-0000-000053A10000}"/>
    <cellStyle name="Normal 5 2 3 4 2 3" xfId="41315" xr:uid="{00000000-0005-0000-0000-000054A10000}"/>
    <cellStyle name="Normal 5 2 3 4 2 3 2" xfId="41316" xr:uid="{00000000-0005-0000-0000-000055A10000}"/>
    <cellStyle name="Normal 5 2 3 4 2 3 2 2" xfId="41317" xr:uid="{00000000-0005-0000-0000-000056A10000}"/>
    <cellStyle name="Normal 5 2 3 4 2 3 2 2 2" xfId="41318" xr:uid="{00000000-0005-0000-0000-000057A10000}"/>
    <cellStyle name="Normal 5 2 3 4 2 3 2 3" xfId="41319" xr:uid="{00000000-0005-0000-0000-000058A10000}"/>
    <cellStyle name="Normal 5 2 3 4 2 3 2 3 2" xfId="41320" xr:uid="{00000000-0005-0000-0000-000059A10000}"/>
    <cellStyle name="Normal 5 2 3 4 2 3 2 3 2 2" xfId="41321" xr:uid="{00000000-0005-0000-0000-00005AA10000}"/>
    <cellStyle name="Normal 5 2 3 4 2 3 2 3 3" xfId="41322" xr:uid="{00000000-0005-0000-0000-00005BA10000}"/>
    <cellStyle name="Normal 5 2 3 4 2 3 2 4" xfId="41323" xr:uid="{00000000-0005-0000-0000-00005CA10000}"/>
    <cellStyle name="Normal 5 2 3 4 2 3 3" xfId="41324" xr:uid="{00000000-0005-0000-0000-00005DA10000}"/>
    <cellStyle name="Normal 5 2 3 4 2 3 3 2" xfId="41325" xr:uid="{00000000-0005-0000-0000-00005EA10000}"/>
    <cellStyle name="Normal 5 2 3 4 2 3 4" xfId="41326" xr:uid="{00000000-0005-0000-0000-00005FA10000}"/>
    <cellStyle name="Normal 5 2 3 4 2 3 4 2" xfId="41327" xr:uid="{00000000-0005-0000-0000-000060A10000}"/>
    <cellStyle name="Normal 5 2 3 4 2 3 4 2 2" xfId="41328" xr:uid="{00000000-0005-0000-0000-000061A10000}"/>
    <cellStyle name="Normal 5 2 3 4 2 3 4 3" xfId="41329" xr:uid="{00000000-0005-0000-0000-000062A10000}"/>
    <cellStyle name="Normal 5 2 3 4 2 3 5" xfId="41330" xr:uid="{00000000-0005-0000-0000-000063A10000}"/>
    <cellStyle name="Normal 5 2 3 4 2 4" xfId="41331" xr:uid="{00000000-0005-0000-0000-000064A10000}"/>
    <cellStyle name="Normal 5 2 3 4 2 4 2" xfId="41332" xr:uid="{00000000-0005-0000-0000-000065A10000}"/>
    <cellStyle name="Normal 5 2 3 4 2 4 2 2" xfId="41333" xr:uid="{00000000-0005-0000-0000-000066A10000}"/>
    <cellStyle name="Normal 5 2 3 4 2 4 3" xfId="41334" xr:uid="{00000000-0005-0000-0000-000067A10000}"/>
    <cellStyle name="Normal 5 2 3 4 2 4 3 2" xfId="41335" xr:uid="{00000000-0005-0000-0000-000068A10000}"/>
    <cellStyle name="Normal 5 2 3 4 2 4 3 2 2" xfId="41336" xr:uid="{00000000-0005-0000-0000-000069A10000}"/>
    <cellStyle name="Normal 5 2 3 4 2 4 3 3" xfId="41337" xr:uid="{00000000-0005-0000-0000-00006AA10000}"/>
    <cellStyle name="Normal 5 2 3 4 2 4 4" xfId="41338" xr:uid="{00000000-0005-0000-0000-00006BA10000}"/>
    <cellStyle name="Normal 5 2 3 4 2 5" xfId="41339" xr:uid="{00000000-0005-0000-0000-00006CA10000}"/>
    <cellStyle name="Normal 5 2 3 4 2 5 2" xfId="41340" xr:uid="{00000000-0005-0000-0000-00006DA10000}"/>
    <cellStyle name="Normal 5 2 3 4 2 5 2 2" xfId="41341" xr:uid="{00000000-0005-0000-0000-00006EA10000}"/>
    <cellStyle name="Normal 5 2 3 4 2 5 3" xfId="41342" xr:uid="{00000000-0005-0000-0000-00006FA10000}"/>
    <cellStyle name="Normal 5 2 3 4 2 5 3 2" xfId="41343" xr:uid="{00000000-0005-0000-0000-000070A10000}"/>
    <cellStyle name="Normal 5 2 3 4 2 5 3 2 2" xfId="41344" xr:uid="{00000000-0005-0000-0000-000071A10000}"/>
    <cellStyle name="Normal 5 2 3 4 2 5 3 3" xfId="41345" xr:uid="{00000000-0005-0000-0000-000072A10000}"/>
    <cellStyle name="Normal 5 2 3 4 2 5 4" xfId="41346" xr:uid="{00000000-0005-0000-0000-000073A10000}"/>
    <cellStyle name="Normal 5 2 3 4 2 6" xfId="41347" xr:uid="{00000000-0005-0000-0000-000074A10000}"/>
    <cellStyle name="Normal 5 2 3 4 2 6 2" xfId="41348" xr:uid="{00000000-0005-0000-0000-000075A10000}"/>
    <cellStyle name="Normal 5 2 3 4 2 7" xfId="41349" xr:uid="{00000000-0005-0000-0000-000076A10000}"/>
    <cellStyle name="Normal 5 2 3 4 2 7 2" xfId="41350" xr:uid="{00000000-0005-0000-0000-000077A10000}"/>
    <cellStyle name="Normal 5 2 3 4 2 7 2 2" xfId="41351" xr:uid="{00000000-0005-0000-0000-000078A10000}"/>
    <cellStyle name="Normal 5 2 3 4 2 7 3" xfId="41352" xr:uid="{00000000-0005-0000-0000-000079A10000}"/>
    <cellStyle name="Normal 5 2 3 4 2 8" xfId="41353" xr:uid="{00000000-0005-0000-0000-00007AA10000}"/>
    <cellStyle name="Normal 5 2 3 4 2 8 2" xfId="41354" xr:uid="{00000000-0005-0000-0000-00007BA10000}"/>
    <cellStyle name="Normal 5 2 3 4 2 9" xfId="41355" xr:uid="{00000000-0005-0000-0000-00007CA10000}"/>
    <cellStyle name="Normal 5 2 3 4 3" xfId="41356" xr:uid="{00000000-0005-0000-0000-00007DA10000}"/>
    <cellStyle name="Normal 5 2 3 4 3 2" xfId="41357" xr:uid="{00000000-0005-0000-0000-00007EA10000}"/>
    <cellStyle name="Normal 5 2 3 4 3 2 2" xfId="41358" xr:uid="{00000000-0005-0000-0000-00007FA10000}"/>
    <cellStyle name="Normal 5 2 3 4 3 2 2 2" xfId="41359" xr:uid="{00000000-0005-0000-0000-000080A10000}"/>
    <cellStyle name="Normal 5 2 3 4 3 2 2 2 2" xfId="41360" xr:uid="{00000000-0005-0000-0000-000081A10000}"/>
    <cellStyle name="Normal 5 2 3 4 3 2 2 3" xfId="41361" xr:uid="{00000000-0005-0000-0000-000082A10000}"/>
    <cellStyle name="Normal 5 2 3 4 3 2 2 3 2" xfId="41362" xr:uid="{00000000-0005-0000-0000-000083A10000}"/>
    <cellStyle name="Normal 5 2 3 4 3 2 2 3 2 2" xfId="41363" xr:uid="{00000000-0005-0000-0000-000084A10000}"/>
    <cellStyle name="Normal 5 2 3 4 3 2 2 3 3" xfId="41364" xr:uid="{00000000-0005-0000-0000-000085A10000}"/>
    <cellStyle name="Normal 5 2 3 4 3 2 2 4" xfId="41365" xr:uid="{00000000-0005-0000-0000-000086A10000}"/>
    <cellStyle name="Normal 5 2 3 4 3 2 3" xfId="41366" xr:uid="{00000000-0005-0000-0000-000087A10000}"/>
    <cellStyle name="Normal 5 2 3 4 3 2 3 2" xfId="41367" xr:uid="{00000000-0005-0000-0000-000088A10000}"/>
    <cellStyle name="Normal 5 2 3 4 3 2 4" xfId="41368" xr:uid="{00000000-0005-0000-0000-000089A10000}"/>
    <cellStyle name="Normal 5 2 3 4 3 2 4 2" xfId="41369" xr:uid="{00000000-0005-0000-0000-00008AA10000}"/>
    <cellStyle name="Normal 5 2 3 4 3 2 4 2 2" xfId="41370" xr:uid="{00000000-0005-0000-0000-00008BA10000}"/>
    <cellStyle name="Normal 5 2 3 4 3 2 4 3" xfId="41371" xr:uid="{00000000-0005-0000-0000-00008CA10000}"/>
    <cellStyle name="Normal 5 2 3 4 3 2 5" xfId="41372" xr:uid="{00000000-0005-0000-0000-00008DA10000}"/>
    <cellStyle name="Normal 5 2 3 4 3 3" xfId="41373" xr:uid="{00000000-0005-0000-0000-00008EA10000}"/>
    <cellStyle name="Normal 5 2 3 4 3 3 2" xfId="41374" xr:uid="{00000000-0005-0000-0000-00008FA10000}"/>
    <cellStyle name="Normal 5 2 3 4 3 3 2 2" xfId="41375" xr:uid="{00000000-0005-0000-0000-000090A10000}"/>
    <cellStyle name="Normal 5 2 3 4 3 3 3" xfId="41376" xr:uid="{00000000-0005-0000-0000-000091A10000}"/>
    <cellStyle name="Normal 5 2 3 4 3 3 3 2" xfId="41377" xr:uid="{00000000-0005-0000-0000-000092A10000}"/>
    <cellStyle name="Normal 5 2 3 4 3 3 3 2 2" xfId="41378" xr:uid="{00000000-0005-0000-0000-000093A10000}"/>
    <cellStyle name="Normal 5 2 3 4 3 3 3 3" xfId="41379" xr:uid="{00000000-0005-0000-0000-000094A10000}"/>
    <cellStyle name="Normal 5 2 3 4 3 3 4" xfId="41380" xr:uid="{00000000-0005-0000-0000-000095A10000}"/>
    <cellStyle name="Normal 5 2 3 4 3 4" xfId="41381" xr:uid="{00000000-0005-0000-0000-000096A10000}"/>
    <cellStyle name="Normal 5 2 3 4 3 4 2" xfId="41382" xr:uid="{00000000-0005-0000-0000-000097A10000}"/>
    <cellStyle name="Normal 5 2 3 4 3 4 2 2" xfId="41383" xr:uid="{00000000-0005-0000-0000-000098A10000}"/>
    <cellStyle name="Normal 5 2 3 4 3 4 3" xfId="41384" xr:uid="{00000000-0005-0000-0000-000099A10000}"/>
    <cellStyle name="Normal 5 2 3 4 3 4 3 2" xfId="41385" xr:uid="{00000000-0005-0000-0000-00009AA10000}"/>
    <cellStyle name="Normal 5 2 3 4 3 4 3 2 2" xfId="41386" xr:uid="{00000000-0005-0000-0000-00009BA10000}"/>
    <cellStyle name="Normal 5 2 3 4 3 4 3 3" xfId="41387" xr:uid="{00000000-0005-0000-0000-00009CA10000}"/>
    <cellStyle name="Normal 5 2 3 4 3 4 4" xfId="41388" xr:uid="{00000000-0005-0000-0000-00009DA10000}"/>
    <cellStyle name="Normal 5 2 3 4 3 5" xfId="41389" xr:uid="{00000000-0005-0000-0000-00009EA10000}"/>
    <cellStyle name="Normal 5 2 3 4 3 5 2" xfId="41390" xr:uid="{00000000-0005-0000-0000-00009FA10000}"/>
    <cellStyle name="Normal 5 2 3 4 3 6" xfId="41391" xr:uid="{00000000-0005-0000-0000-0000A0A10000}"/>
    <cellStyle name="Normal 5 2 3 4 3 6 2" xfId="41392" xr:uid="{00000000-0005-0000-0000-0000A1A10000}"/>
    <cellStyle name="Normal 5 2 3 4 3 6 2 2" xfId="41393" xr:uid="{00000000-0005-0000-0000-0000A2A10000}"/>
    <cellStyle name="Normal 5 2 3 4 3 6 3" xfId="41394" xr:uid="{00000000-0005-0000-0000-0000A3A10000}"/>
    <cellStyle name="Normal 5 2 3 4 3 7" xfId="41395" xr:uid="{00000000-0005-0000-0000-0000A4A10000}"/>
    <cellStyle name="Normal 5 2 3 4 3 7 2" xfId="41396" xr:uid="{00000000-0005-0000-0000-0000A5A10000}"/>
    <cellStyle name="Normal 5 2 3 4 3 8" xfId="41397" xr:uid="{00000000-0005-0000-0000-0000A6A10000}"/>
    <cellStyle name="Normal 5 2 3 4 4" xfId="41398" xr:uid="{00000000-0005-0000-0000-0000A7A10000}"/>
    <cellStyle name="Normal 5 2 3 4 4 2" xfId="41399" xr:uid="{00000000-0005-0000-0000-0000A8A10000}"/>
    <cellStyle name="Normal 5 2 3 4 4 2 2" xfId="41400" xr:uid="{00000000-0005-0000-0000-0000A9A10000}"/>
    <cellStyle name="Normal 5 2 3 4 4 2 2 2" xfId="41401" xr:uid="{00000000-0005-0000-0000-0000AAA10000}"/>
    <cellStyle name="Normal 5 2 3 4 4 2 3" xfId="41402" xr:uid="{00000000-0005-0000-0000-0000ABA10000}"/>
    <cellStyle name="Normal 5 2 3 4 4 2 3 2" xfId="41403" xr:uid="{00000000-0005-0000-0000-0000ACA10000}"/>
    <cellStyle name="Normal 5 2 3 4 4 2 3 2 2" xfId="41404" xr:uid="{00000000-0005-0000-0000-0000ADA10000}"/>
    <cellStyle name="Normal 5 2 3 4 4 2 3 3" xfId="41405" xr:uid="{00000000-0005-0000-0000-0000AEA10000}"/>
    <cellStyle name="Normal 5 2 3 4 4 2 4" xfId="41406" xr:uid="{00000000-0005-0000-0000-0000AFA10000}"/>
    <cellStyle name="Normal 5 2 3 4 4 3" xfId="41407" xr:uid="{00000000-0005-0000-0000-0000B0A10000}"/>
    <cellStyle name="Normal 5 2 3 4 4 3 2" xfId="41408" xr:uid="{00000000-0005-0000-0000-0000B1A10000}"/>
    <cellStyle name="Normal 5 2 3 4 4 4" xfId="41409" xr:uid="{00000000-0005-0000-0000-0000B2A10000}"/>
    <cellStyle name="Normal 5 2 3 4 4 4 2" xfId="41410" xr:uid="{00000000-0005-0000-0000-0000B3A10000}"/>
    <cellStyle name="Normal 5 2 3 4 4 4 2 2" xfId="41411" xr:uid="{00000000-0005-0000-0000-0000B4A10000}"/>
    <cellStyle name="Normal 5 2 3 4 4 4 3" xfId="41412" xr:uid="{00000000-0005-0000-0000-0000B5A10000}"/>
    <cellStyle name="Normal 5 2 3 4 4 5" xfId="41413" xr:uid="{00000000-0005-0000-0000-0000B6A10000}"/>
    <cellStyle name="Normal 5 2 3 4 5" xfId="41414" xr:uid="{00000000-0005-0000-0000-0000B7A10000}"/>
    <cellStyle name="Normal 5 2 3 4 5 2" xfId="41415" xr:uid="{00000000-0005-0000-0000-0000B8A10000}"/>
    <cellStyle name="Normal 5 2 3 4 5 2 2" xfId="41416" xr:uid="{00000000-0005-0000-0000-0000B9A10000}"/>
    <cellStyle name="Normal 5 2 3 4 5 3" xfId="41417" xr:uid="{00000000-0005-0000-0000-0000BAA10000}"/>
    <cellStyle name="Normal 5 2 3 4 5 3 2" xfId="41418" xr:uid="{00000000-0005-0000-0000-0000BBA10000}"/>
    <cellStyle name="Normal 5 2 3 4 5 3 2 2" xfId="41419" xr:uid="{00000000-0005-0000-0000-0000BCA10000}"/>
    <cellStyle name="Normal 5 2 3 4 5 3 3" xfId="41420" xr:uid="{00000000-0005-0000-0000-0000BDA10000}"/>
    <cellStyle name="Normal 5 2 3 4 5 4" xfId="41421" xr:uid="{00000000-0005-0000-0000-0000BEA10000}"/>
    <cellStyle name="Normal 5 2 3 4 6" xfId="41422" xr:uid="{00000000-0005-0000-0000-0000BFA10000}"/>
    <cellStyle name="Normal 5 2 3 4 6 2" xfId="41423" xr:uid="{00000000-0005-0000-0000-0000C0A10000}"/>
    <cellStyle name="Normal 5 2 3 4 6 2 2" xfId="41424" xr:uid="{00000000-0005-0000-0000-0000C1A10000}"/>
    <cellStyle name="Normal 5 2 3 4 6 3" xfId="41425" xr:uid="{00000000-0005-0000-0000-0000C2A10000}"/>
    <cellStyle name="Normal 5 2 3 4 6 3 2" xfId="41426" xr:uid="{00000000-0005-0000-0000-0000C3A10000}"/>
    <cellStyle name="Normal 5 2 3 4 6 3 2 2" xfId="41427" xr:uid="{00000000-0005-0000-0000-0000C4A10000}"/>
    <cellStyle name="Normal 5 2 3 4 6 3 3" xfId="41428" xr:uid="{00000000-0005-0000-0000-0000C5A10000}"/>
    <cellStyle name="Normal 5 2 3 4 6 4" xfId="41429" xr:uid="{00000000-0005-0000-0000-0000C6A10000}"/>
    <cellStyle name="Normal 5 2 3 4 7" xfId="41430" xr:uid="{00000000-0005-0000-0000-0000C7A10000}"/>
    <cellStyle name="Normal 5 2 3 4 7 2" xfId="41431" xr:uid="{00000000-0005-0000-0000-0000C8A10000}"/>
    <cellStyle name="Normal 5 2 3 4 8" xfId="41432" xr:uid="{00000000-0005-0000-0000-0000C9A10000}"/>
    <cellStyle name="Normal 5 2 3 4 8 2" xfId="41433" xr:uid="{00000000-0005-0000-0000-0000CAA10000}"/>
    <cellStyle name="Normal 5 2 3 4 8 2 2" xfId="41434" xr:uid="{00000000-0005-0000-0000-0000CBA10000}"/>
    <cellStyle name="Normal 5 2 3 4 8 3" xfId="41435" xr:uid="{00000000-0005-0000-0000-0000CCA10000}"/>
    <cellStyle name="Normal 5 2 3 4 9" xfId="41436" xr:uid="{00000000-0005-0000-0000-0000CDA10000}"/>
    <cellStyle name="Normal 5 2 3 4 9 2" xfId="41437" xr:uid="{00000000-0005-0000-0000-0000CEA10000}"/>
    <cellStyle name="Normal 5 2 3 5" xfId="41438" xr:uid="{00000000-0005-0000-0000-0000CFA10000}"/>
    <cellStyle name="Normal 5 2 3 5 10" xfId="41439" xr:uid="{00000000-0005-0000-0000-0000D0A10000}"/>
    <cellStyle name="Normal 5 2 3 5 11" xfId="41440" xr:uid="{00000000-0005-0000-0000-0000D1A10000}"/>
    <cellStyle name="Normal 5 2 3 5 2" xfId="41441" xr:uid="{00000000-0005-0000-0000-0000D2A10000}"/>
    <cellStyle name="Normal 5 2 3 5 2 2" xfId="41442" xr:uid="{00000000-0005-0000-0000-0000D3A10000}"/>
    <cellStyle name="Normal 5 2 3 5 2 2 2" xfId="41443" xr:uid="{00000000-0005-0000-0000-0000D4A10000}"/>
    <cellStyle name="Normal 5 2 3 5 2 2 2 2" xfId="41444" xr:uid="{00000000-0005-0000-0000-0000D5A10000}"/>
    <cellStyle name="Normal 5 2 3 5 2 2 2 2 2" xfId="41445" xr:uid="{00000000-0005-0000-0000-0000D6A10000}"/>
    <cellStyle name="Normal 5 2 3 5 2 2 2 2 2 2" xfId="41446" xr:uid="{00000000-0005-0000-0000-0000D7A10000}"/>
    <cellStyle name="Normal 5 2 3 5 2 2 2 2 3" xfId="41447" xr:uid="{00000000-0005-0000-0000-0000D8A10000}"/>
    <cellStyle name="Normal 5 2 3 5 2 2 2 2 3 2" xfId="41448" xr:uid="{00000000-0005-0000-0000-0000D9A10000}"/>
    <cellStyle name="Normal 5 2 3 5 2 2 2 2 3 2 2" xfId="41449" xr:uid="{00000000-0005-0000-0000-0000DAA10000}"/>
    <cellStyle name="Normal 5 2 3 5 2 2 2 2 3 3" xfId="41450" xr:uid="{00000000-0005-0000-0000-0000DBA10000}"/>
    <cellStyle name="Normal 5 2 3 5 2 2 2 2 4" xfId="41451" xr:uid="{00000000-0005-0000-0000-0000DCA10000}"/>
    <cellStyle name="Normal 5 2 3 5 2 2 2 3" xfId="41452" xr:uid="{00000000-0005-0000-0000-0000DDA10000}"/>
    <cellStyle name="Normal 5 2 3 5 2 2 2 3 2" xfId="41453" xr:uid="{00000000-0005-0000-0000-0000DEA10000}"/>
    <cellStyle name="Normal 5 2 3 5 2 2 2 4" xfId="41454" xr:uid="{00000000-0005-0000-0000-0000DFA10000}"/>
    <cellStyle name="Normal 5 2 3 5 2 2 2 4 2" xfId="41455" xr:uid="{00000000-0005-0000-0000-0000E0A10000}"/>
    <cellStyle name="Normal 5 2 3 5 2 2 2 4 2 2" xfId="41456" xr:uid="{00000000-0005-0000-0000-0000E1A10000}"/>
    <cellStyle name="Normal 5 2 3 5 2 2 2 4 3" xfId="41457" xr:uid="{00000000-0005-0000-0000-0000E2A10000}"/>
    <cellStyle name="Normal 5 2 3 5 2 2 2 5" xfId="41458" xr:uid="{00000000-0005-0000-0000-0000E3A10000}"/>
    <cellStyle name="Normal 5 2 3 5 2 2 3" xfId="41459" xr:uid="{00000000-0005-0000-0000-0000E4A10000}"/>
    <cellStyle name="Normal 5 2 3 5 2 2 3 2" xfId="41460" xr:uid="{00000000-0005-0000-0000-0000E5A10000}"/>
    <cellStyle name="Normal 5 2 3 5 2 2 3 2 2" xfId="41461" xr:uid="{00000000-0005-0000-0000-0000E6A10000}"/>
    <cellStyle name="Normal 5 2 3 5 2 2 3 3" xfId="41462" xr:uid="{00000000-0005-0000-0000-0000E7A10000}"/>
    <cellStyle name="Normal 5 2 3 5 2 2 3 3 2" xfId="41463" xr:uid="{00000000-0005-0000-0000-0000E8A10000}"/>
    <cellStyle name="Normal 5 2 3 5 2 2 3 3 2 2" xfId="41464" xr:uid="{00000000-0005-0000-0000-0000E9A10000}"/>
    <cellStyle name="Normal 5 2 3 5 2 2 3 3 3" xfId="41465" xr:uid="{00000000-0005-0000-0000-0000EAA10000}"/>
    <cellStyle name="Normal 5 2 3 5 2 2 3 4" xfId="41466" xr:uid="{00000000-0005-0000-0000-0000EBA10000}"/>
    <cellStyle name="Normal 5 2 3 5 2 2 4" xfId="41467" xr:uid="{00000000-0005-0000-0000-0000ECA10000}"/>
    <cellStyle name="Normal 5 2 3 5 2 2 4 2" xfId="41468" xr:uid="{00000000-0005-0000-0000-0000EDA10000}"/>
    <cellStyle name="Normal 5 2 3 5 2 2 4 2 2" xfId="41469" xr:uid="{00000000-0005-0000-0000-0000EEA10000}"/>
    <cellStyle name="Normal 5 2 3 5 2 2 4 3" xfId="41470" xr:uid="{00000000-0005-0000-0000-0000EFA10000}"/>
    <cellStyle name="Normal 5 2 3 5 2 2 4 3 2" xfId="41471" xr:uid="{00000000-0005-0000-0000-0000F0A10000}"/>
    <cellStyle name="Normal 5 2 3 5 2 2 4 3 2 2" xfId="41472" xr:uid="{00000000-0005-0000-0000-0000F1A10000}"/>
    <cellStyle name="Normal 5 2 3 5 2 2 4 3 3" xfId="41473" xr:uid="{00000000-0005-0000-0000-0000F2A10000}"/>
    <cellStyle name="Normal 5 2 3 5 2 2 4 4" xfId="41474" xr:uid="{00000000-0005-0000-0000-0000F3A10000}"/>
    <cellStyle name="Normal 5 2 3 5 2 2 5" xfId="41475" xr:uid="{00000000-0005-0000-0000-0000F4A10000}"/>
    <cellStyle name="Normal 5 2 3 5 2 2 5 2" xfId="41476" xr:uid="{00000000-0005-0000-0000-0000F5A10000}"/>
    <cellStyle name="Normal 5 2 3 5 2 2 6" xfId="41477" xr:uid="{00000000-0005-0000-0000-0000F6A10000}"/>
    <cellStyle name="Normal 5 2 3 5 2 2 6 2" xfId="41478" xr:uid="{00000000-0005-0000-0000-0000F7A10000}"/>
    <cellStyle name="Normal 5 2 3 5 2 2 6 2 2" xfId="41479" xr:uid="{00000000-0005-0000-0000-0000F8A10000}"/>
    <cellStyle name="Normal 5 2 3 5 2 2 6 3" xfId="41480" xr:uid="{00000000-0005-0000-0000-0000F9A10000}"/>
    <cellStyle name="Normal 5 2 3 5 2 2 7" xfId="41481" xr:uid="{00000000-0005-0000-0000-0000FAA10000}"/>
    <cellStyle name="Normal 5 2 3 5 2 2 7 2" xfId="41482" xr:uid="{00000000-0005-0000-0000-0000FBA10000}"/>
    <cellStyle name="Normal 5 2 3 5 2 2 8" xfId="41483" xr:uid="{00000000-0005-0000-0000-0000FCA10000}"/>
    <cellStyle name="Normal 5 2 3 5 2 3" xfId="41484" xr:uid="{00000000-0005-0000-0000-0000FDA10000}"/>
    <cellStyle name="Normal 5 2 3 5 2 3 2" xfId="41485" xr:uid="{00000000-0005-0000-0000-0000FEA10000}"/>
    <cellStyle name="Normal 5 2 3 5 2 3 2 2" xfId="41486" xr:uid="{00000000-0005-0000-0000-0000FFA10000}"/>
    <cellStyle name="Normal 5 2 3 5 2 3 2 2 2" xfId="41487" xr:uid="{00000000-0005-0000-0000-000000A20000}"/>
    <cellStyle name="Normal 5 2 3 5 2 3 2 3" xfId="41488" xr:uid="{00000000-0005-0000-0000-000001A20000}"/>
    <cellStyle name="Normal 5 2 3 5 2 3 2 3 2" xfId="41489" xr:uid="{00000000-0005-0000-0000-000002A20000}"/>
    <cellStyle name="Normal 5 2 3 5 2 3 2 3 2 2" xfId="41490" xr:uid="{00000000-0005-0000-0000-000003A20000}"/>
    <cellStyle name="Normal 5 2 3 5 2 3 2 3 3" xfId="41491" xr:uid="{00000000-0005-0000-0000-000004A20000}"/>
    <cellStyle name="Normal 5 2 3 5 2 3 2 4" xfId="41492" xr:uid="{00000000-0005-0000-0000-000005A20000}"/>
    <cellStyle name="Normal 5 2 3 5 2 3 3" xfId="41493" xr:uid="{00000000-0005-0000-0000-000006A20000}"/>
    <cellStyle name="Normal 5 2 3 5 2 3 3 2" xfId="41494" xr:uid="{00000000-0005-0000-0000-000007A20000}"/>
    <cellStyle name="Normal 5 2 3 5 2 3 4" xfId="41495" xr:uid="{00000000-0005-0000-0000-000008A20000}"/>
    <cellStyle name="Normal 5 2 3 5 2 3 4 2" xfId="41496" xr:uid="{00000000-0005-0000-0000-000009A20000}"/>
    <cellStyle name="Normal 5 2 3 5 2 3 4 2 2" xfId="41497" xr:uid="{00000000-0005-0000-0000-00000AA20000}"/>
    <cellStyle name="Normal 5 2 3 5 2 3 4 3" xfId="41498" xr:uid="{00000000-0005-0000-0000-00000BA20000}"/>
    <cellStyle name="Normal 5 2 3 5 2 3 5" xfId="41499" xr:uid="{00000000-0005-0000-0000-00000CA20000}"/>
    <cellStyle name="Normal 5 2 3 5 2 4" xfId="41500" xr:uid="{00000000-0005-0000-0000-00000DA20000}"/>
    <cellStyle name="Normal 5 2 3 5 2 4 2" xfId="41501" xr:uid="{00000000-0005-0000-0000-00000EA20000}"/>
    <cellStyle name="Normal 5 2 3 5 2 4 2 2" xfId="41502" xr:uid="{00000000-0005-0000-0000-00000FA20000}"/>
    <cellStyle name="Normal 5 2 3 5 2 4 3" xfId="41503" xr:uid="{00000000-0005-0000-0000-000010A20000}"/>
    <cellStyle name="Normal 5 2 3 5 2 4 3 2" xfId="41504" xr:uid="{00000000-0005-0000-0000-000011A20000}"/>
    <cellStyle name="Normal 5 2 3 5 2 4 3 2 2" xfId="41505" xr:uid="{00000000-0005-0000-0000-000012A20000}"/>
    <cellStyle name="Normal 5 2 3 5 2 4 3 3" xfId="41506" xr:uid="{00000000-0005-0000-0000-000013A20000}"/>
    <cellStyle name="Normal 5 2 3 5 2 4 4" xfId="41507" xr:uid="{00000000-0005-0000-0000-000014A20000}"/>
    <cellStyle name="Normal 5 2 3 5 2 5" xfId="41508" xr:uid="{00000000-0005-0000-0000-000015A20000}"/>
    <cellStyle name="Normal 5 2 3 5 2 5 2" xfId="41509" xr:uid="{00000000-0005-0000-0000-000016A20000}"/>
    <cellStyle name="Normal 5 2 3 5 2 5 2 2" xfId="41510" xr:uid="{00000000-0005-0000-0000-000017A20000}"/>
    <cellStyle name="Normal 5 2 3 5 2 5 3" xfId="41511" xr:uid="{00000000-0005-0000-0000-000018A20000}"/>
    <cellStyle name="Normal 5 2 3 5 2 5 3 2" xfId="41512" xr:uid="{00000000-0005-0000-0000-000019A20000}"/>
    <cellStyle name="Normal 5 2 3 5 2 5 3 2 2" xfId="41513" xr:uid="{00000000-0005-0000-0000-00001AA20000}"/>
    <cellStyle name="Normal 5 2 3 5 2 5 3 3" xfId="41514" xr:uid="{00000000-0005-0000-0000-00001BA20000}"/>
    <cellStyle name="Normal 5 2 3 5 2 5 4" xfId="41515" xr:uid="{00000000-0005-0000-0000-00001CA20000}"/>
    <cellStyle name="Normal 5 2 3 5 2 6" xfId="41516" xr:uid="{00000000-0005-0000-0000-00001DA20000}"/>
    <cellStyle name="Normal 5 2 3 5 2 6 2" xfId="41517" xr:uid="{00000000-0005-0000-0000-00001EA20000}"/>
    <cellStyle name="Normal 5 2 3 5 2 7" xfId="41518" xr:uid="{00000000-0005-0000-0000-00001FA20000}"/>
    <cellStyle name="Normal 5 2 3 5 2 7 2" xfId="41519" xr:uid="{00000000-0005-0000-0000-000020A20000}"/>
    <cellStyle name="Normal 5 2 3 5 2 7 2 2" xfId="41520" xr:uid="{00000000-0005-0000-0000-000021A20000}"/>
    <cellStyle name="Normal 5 2 3 5 2 7 3" xfId="41521" xr:uid="{00000000-0005-0000-0000-000022A20000}"/>
    <cellStyle name="Normal 5 2 3 5 2 8" xfId="41522" xr:uid="{00000000-0005-0000-0000-000023A20000}"/>
    <cellStyle name="Normal 5 2 3 5 2 8 2" xfId="41523" xr:uid="{00000000-0005-0000-0000-000024A20000}"/>
    <cellStyle name="Normal 5 2 3 5 2 9" xfId="41524" xr:uid="{00000000-0005-0000-0000-000025A20000}"/>
    <cellStyle name="Normal 5 2 3 5 3" xfId="41525" xr:uid="{00000000-0005-0000-0000-000026A20000}"/>
    <cellStyle name="Normal 5 2 3 5 3 2" xfId="41526" xr:uid="{00000000-0005-0000-0000-000027A20000}"/>
    <cellStyle name="Normal 5 2 3 5 3 2 2" xfId="41527" xr:uid="{00000000-0005-0000-0000-000028A20000}"/>
    <cellStyle name="Normal 5 2 3 5 3 2 2 2" xfId="41528" xr:uid="{00000000-0005-0000-0000-000029A20000}"/>
    <cellStyle name="Normal 5 2 3 5 3 2 2 2 2" xfId="41529" xr:uid="{00000000-0005-0000-0000-00002AA20000}"/>
    <cellStyle name="Normal 5 2 3 5 3 2 2 3" xfId="41530" xr:uid="{00000000-0005-0000-0000-00002BA20000}"/>
    <cellStyle name="Normal 5 2 3 5 3 2 2 3 2" xfId="41531" xr:uid="{00000000-0005-0000-0000-00002CA20000}"/>
    <cellStyle name="Normal 5 2 3 5 3 2 2 3 2 2" xfId="41532" xr:uid="{00000000-0005-0000-0000-00002DA20000}"/>
    <cellStyle name="Normal 5 2 3 5 3 2 2 3 3" xfId="41533" xr:uid="{00000000-0005-0000-0000-00002EA20000}"/>
    <cellStyle name="Normal 5 2 3 5 3 2 2 4" xfId="41534" xr:uid="{00000000-0005-0000-0000-00002FA20000}"/>
    <cellStyle name="Normal 5 2 3 5 3 2 3" xfId="41535" xr:uid="{00000000-0005-0000-0000-000030A20000}"/>
    <cellStyle name="Normal 5 2 3 5 3 2 3 2" xfId="41536" xr:uid="{00000000-0005-0000-0000-000031A20000}"/>
    <cellStyle name="Normal 5 2 3 5 3 2 4" xfId="41537" xr:uid="{00000000-0005-0000-0000-000032A20000}"/>
    <cellStyle name="Normal 5 2 3 5 3 2 4 2" xfId="41538" xr:uid="{00000000-0005-0000-0000-000033A20000}"/>
    <cellStyle name="Normal 5 2 3 5 3 2 4 2 2" xfId="41539" xr:uid="{00000000-0005-0000-0000-000034A20000}"/>
    <cellStyle name="Normal 5 2 3 5 3 2 4 3" xfId="41540" xr:uid="{00000000-0005-0000-0000-000035A20000}"/>
    <cellStyle name="Normal 5 2 3 5 3 2 5" xfId="41541" xr:uid="{00000000-0005-0000-0000-000036A20000}"/>
    <cellStyle name="Normal 5 2 3 5 3 3" xfId="41542" xr:uid="{00000000-0005-0000-0000-000037A20000}"/>
    <cellStyle name="Normal 5 2 3 5 3 3 2" xfId="41543" xr:uid="{00000000-0005-0000-0000-000038A20000}"/>
    <cellStyle name="Normal 5 2 3 5 3 3 2 2" xfId="41544" xr:uid="{00000000-0005-0000-0000-000039A20000}"/>
    <cellStyle name="Normal 5 2 3 5 3 3 3" xfId="41545" xr:uid="{00000000-0005-0000-0000-00003AA20000}"/>
    <cellStyle name="Normal 5 2 3 5 3 3 3 2" xfId="41546" xr:uid="{00000000-0005-0000-0000-00003BA20000}"/>
    <cellStyle name="Normal 5 2 3 5 3 3 3 2 2" xfId="41547" xr:uid="{00000000-0005-0000-0000-00003CA20000}"/>
    <cellStyle name="Normal 5 2 3 5 3 3 3 3" xfId="41548" xr:uid="{00000000-0005-0000-0000-00003DA20000}"/>
    <cellStyle name="Normal 5 2 3 5 3 3 4" xfId="41549" xr:uid="{00000000-0005-0000-0000-00003EA20000}"/>
    <cellStyle name="Normal 5 2 3 5 3 4" xfId="41550" xr:uid="{00000000-0005-0000-0000-00003FA20000}"/>
    <cellStyle name="Normal 5 2 3 5 3 4 2" xfId="41551" xr:uid="{00000000-0005-0000-0000-000040A20000}"/>
    <cellStyle name="Normal 5 2 3 5 3 4 2 2" xfId="41552" xr:uid="{00000000-0005-0000-0000-000041A20000}"/>
    <cellStyle name="Normal 5 2 3 5 3 4 3" xfId="41553" xr:uid="{00000000-0005-0000-0000-000042A20000}"/>
    <cellStyle name="Normal 5 2 3 5 3 4 3 2" xfId="41554" xr:uid="{00000000-0005-0000-0000-000043A20000}"/>
    <cellStyle name="Normal 5 2 3 5 3 4 3 2 2" xfId="41555" xr:uid="{00000000-0005-0000-0000-000044A20000}"/>
    <cellStyle name="Normal 5 2 3 5 3 4 3 3" xfId="41556" xr:uid="{00000000-0005-0000-0000-000045A20000}"/>
    <cellStyle name="Normal 5 2 3 5 3 4 4" xfId="41557" xr:uid="{00000000-0005-0000-0000-000046A20000}"/>
    <cellStyle name="Normal 5 2 3 5 3 5" xfId="41558" xr:uid="{00000000-0005-0000-0000-000047A20000}"/>
    <cellStyle name="Normal 5 2 3 5 3 5 2" xfId="41559" xr:uid="{00000000-0005-0000-0000-000048A20000}"/>
    <cellStyle name="Normal 5 2 3 5 3 6" xfId="41560" xr:uid="{00000000-0005-0000-0000-000049A20000}"/>
    <cellStyle name="Normal 5 2 3 5 3 6 2" xfId="41561" xr:uid="{00000000-0005-0000-0000-00004AA20000}"/>
    <cellStyle name="Normal 5 2 3 5 3 6 2 2" xfId="41562" xr:uid="{00000000-0005-0000-0000-00004BA20000}"/>
    <cellStyle name="Normal 5 2 3 5 3 6 3" xfId="41563" xr:uid="{00000000-0005-0000-0000-00004CA20000}"/>
    <cellStyle name="Normal 5 2 3 5 3 7" xfId="41564" xr:uid="{00000000-0005-0000-0000-00004DA20000}"/>
    <cellStyle name="Normal 5 2 3 5 3 7 2" xfId="41565" xr:uid="{00000000-0005-0000-0000-00004EA20000}"/>
    <cellStyle name="Normal 5 2 3 5 3 8" xfId="41566" xr:uid="{00000000-0005-0000-0000-00004FA20000}"/>
    <cellStyle name="Normal 5 2 3 5 4" xfId="41567" xr:uid="{00000000-0005-0000-0000-000050A20000}"/>
    <cellStyle name="Normal 5 2 3 5 4 2" xfId="41568" xr:uid="{00000000-0005-0000-0000-000051A20000}"/>
    <cellStyle name="Normal 5 2 3 5 4 2 2" xfId="41569" xr:uid="{00000000-0005-0000-0000-000052A20000}"/>
    <cellStyle name="Normal 5 2 3 5 4 2 2 2" xfId="41570" xr:uid="{00000000-0005-0000-0000-000053A20000}"/>
    <cellStyle name="Normal 5 2 3 5 4 2 3" xfId="41571" xr:uid="{00000000-0005-0000-0000-000054A20000}"/>
    <cellStyle name="Normal 5 2 3 5 4 2 3 2" xfId="41572" xr:uid="{00000000-0005-0000-0000-000055A20000}"/>
    <cellStyle name="Normal 5 2 3 5 4 2 3 2 2" xfId="41573" xr:uid="{00000000-0005-0000-0000-000056A20000}"/>
    <cellStyle name="Normal 5 2 3 5 4 2 3 3" xfId="41574" xr:uid="{00000000-0005-0000-0000-000057A20000}"/>
    <cellStyle name="Normal 5 2 3 5 4 2 4" xfId="41575" xr:uid="{00000000-0005-0000-0000-000058A20000}"/>
    <cellStyle name="Normal 5 2 3 5 4 3" xfId="41576" xr:uid="{00000000-0005-0000-0000-000059A20000}"/>
    <cellStyle name="Normal 5 2 3 5 4 3 2" xfId="41577" xr:uid="{00000000-0005-0000-0000-00005AA20000}"/>
    <cellStyle name="Normal 5 2 3 5 4 4" xfId="41578" xr:uid="{00000000-0005-0000-0000-00005BA20000}"/>
    <cellStyle name="Normal 5 2 3 5 4 4 2" xfId="41579" xr:uid="{00000000-0005-0000-0000-00005CA20000}"/>
    <cellStyle name="Normal 5 2 3 5 4 4 2 2" xfId="41580" xr:uid="{00000000-0005-0000-0000-00005DA20000}"/>
    <cellStyle name="Normal 5 2 3 5 4 4 3" xfId="41581" xr:uid="{00000000-0005-0000-0000-00005EA20000}"/>
    <cellStyle name="Normal 5 2 3 5 4 5" xfId="41582" xr:uid="{00000000-0005-0000-0000-00005FA20000}"/>
    <cellStyle name="Normal 5 2 3 5 5" xfId="41583" xr:uid="{00000000-0005-0000-0000-000060A20000}"/>
    <cellStyle name="Normal 5 2 3 5 5 2" xfId="41584" xr:uid="{00000000-0005-0000-0000-000061A20000}"/>
    <cellStyle name="Normal 5 2 3 5 5 2 2" xfId="41585" xr:uid="{00000000-0005-0000-0000-000062A20000}"/>
    <cellStyle name="Normal 5 2 3 5 5 3" xfId="41586" xr:uid="{00000000-0005-0000-0000-000063A20000}"/>
    <cellStyle name="Normal 5 2 3 5 5 3 2" xfId="41587" xr:uid="{00000000-0005-0000-0000-000064A20000}"/>
    <cellStyle name="Normal 5 2 3 5 5 3 2 2" xfId="41588" xr:uid="{00000000-0005-0000-0000-000065A20000}"/>
    <cellStyle name="Normal 5 2 3 5 5 3 3" xfId="41589" xr:uid="{00000000-0005-0000-0000-000066A20000}"/>
    <cellStyle name="Normal 5 2 3 5 5 4" xfId="41590" xr:uid="{00000000-0005-0000-0000-000067A20000}"/>
    <cellStyle name="Normal 5 2 3 5 6" xfId="41591" xr:uid="{00000000-0005-0000-0000-000068A20000}"/>
    <cellStyle name="Normal 5 2 3 5 6 2" xfId="41592" xr:uid="{00000000-0005-0000-0000-000069A20000}"/>
    <cellStyle name="Normal 5 2 3 5 6 2 2" xfId="41593" xr:uid="{00000000-0005-0000-0000-00006AA20000}"/>
    <cellStyle name="Normal 5 2 3 5 6 3" xfId="41594" xr:uid="{00000000-0005-0000-0000-00006BA20000}"/>
    <cellStyle name="Normal 5 2 3 5 6 3 2" xfId="41595" xr:uid="{00000000-0005-0000-0000-00006CA20000}"/>
    <cellStyle name="Normal 5 2 3 5 6 3 2 2" xfId="41596" xr:uid="{00000000-0005-0000-0000-00006DA20000}"/>
    <cellStyle name="Normal 5 2 3 5 6 3 3" xfId="41597" xr:uid="{00000000-0005-0000-0000-00006EA20000}"/>
    <cellStyle name="Normal 5 2 3 5 6 4" xfId="41598" xr:uid="{00000000-0005-0000-0000-00006FA20000}"/>
    <cellStyle name="Normal 5 2 3 5 7" xfId="41599" xr:uid="{00000000-0005-0000-0000-000070A20000}"/>
    <cellStyle name="Normal 5 2 3 5 7 2" xfId="41600" xr:uid="{00000000-0005-0000-0000-000071A20000}"/>
    <cellStyle name="Normal 5 2 3 5 8" xfId="41601" xr:uid="{00000000-0005-0000-0000-000072A20000}"/>
    <cellStyle name="Normal 5 2 3 5 8 2" xfId="41602" xr:uid="{00000000-0005-0000-0000-000073A20000}"/>
    <cellStyle name="Normal 5 2 3 5 8 2 2" xfId="41603" xr:uid="{00000000-0005-0000-0000-000074A20000}"/>
    <cellStyle name="Normal 5 2 3 5 8 3" xfId="41604" xr:uid="{00000000-0005-0000-0000-000075A20000}"/>
    <cellStyle name="Normal 5 2 3 5 9" xfId="41605" xr:uid="{00000000-0005-0000-0000-000076A20000}"/>
    <cellStyle name="Normal 5 2 3 5 9 2" xfId="41606" xr:uid="{00000000-0005-0000-0000-000077A20000}"/>
    <cellStyle name="Normal 5 2 3 6" xfId="41607" xr:uid="{00000000-0005-0000-0000-000078A20000}"/>
    <cellStyle name="Normal 5 2 3 6 2" xfId="41608" xr:uid="{00000000-0005-0000-0000-000079A20000}"/>
    <cellStyle name="Normal 5 2 3 6 2 2" xfId="41609" xr:uid="{00000000-0005-0000-0000-00007AA20000}"/>
    <cellStyle name="Normal 5 2 3 6 2 2 2" xfId="41610" xr:uid="{00000000-0005-0000-0000-00007BA20000}"/>
    <cellStyle name="Normal 5 2 3 6 2 2 2 2" xfId="41611" xr:uid="{00000000-0005-0000-0000-00007CA20000}"/>
    <cellStyle name="Normal 5 2 3 6 2 2 2 2 2" xfId="41612" xr:uid="{00000000-0005-0000-0000-00007DA20000}"/>
    <cellStyle name="Normal 5 2 3 6 2 2 2 3" xfId="41613" xr:uid="{00000000-0005-0000-0000-00007EA20000}"/>
    <cellStyle name="Normal 5 2 3 6 2 2 2 3 2" xfId="41614" xr:uid="{00000000-0005-0000-0000-00007FA20000}"/>
    <cellStyle name="Normal 5 2 3 6 2 2 2 3 2 2" xfId="41615" xr:uid="{00000000-0005-0000-0000-000080A20000}"/>
    <cellStyle name="Normal 5 2 3 6 2 2 2 3 3" xfId="41616" xr:uid="{00000000-0005-0000-0000-000081A20000}"/>
    <cellStyle name="Normal 5 2 3 6 2 2 2 4" xfId="41617" xr:uid="{00000000-0005-0000-0000-000082A20000}"/>
    <cellStyle name="Normal 5 2 3 6 2 2 3" xfId="41618" xr:uid="{00000000-0005-0000-0000-000083A20000}"/>
    <cellStyle name="Normal 5 2 3 6 2 2 3 2" xfId="41619" xr:uid="{00000000-0005-0000-0000-000084A20000}"/>
    <cellStyle name="Normal 5 2 3 6 2 2 4" xfId="41620" xr:uid="{00000000-0005-0000-0000-000085A20000}"/>
    <cellStyle name="Normal 5 2 3 6 2 2 4 2" xfId="41621" xr:uid="{00000000-0005-0000-0000-000086A20000}"/>
    <cellStyle name="Normal 5 2 3 6 2 2 4 2 2" xfId="41622" xr:uid="{00000000-0005-0000-0000-000087A20000}"/>
    <cellStyle name="Normal 5 2 3 6 2 2 4 3" xfId="41623" xr:uid="{00000000-0005-0000-0000-000088A20000}"/>
    <cellStyle name="Normal 5 2 3 6 2 2 5" xfId="41624" xr:uid="{00000000-0005-0000-0000-000089A20000}"/>
    <cellStyle name="Normal 5 2 3 6 2 3" xfId="41625" xr:uid="{00000000-0005-0000-0000-00008AA20000}"/>
    <cellStyle name="Normal 5 2 3 6 2 3 2" xfId="41626" xr:uid="{00000000-0005-0000-0000-00008BA20000}"/>
    <cellStyle name="Normal 5 2 3 6 2 3 2 2" xfId="41627" xr:uid="{00000000-0005-0000-0000-00008CA20000}"/>
    <cellStyle name="Normal 5 2 3 6 2 3 3" xfId="41628" xr:uid="{00000000-0005-0000-0000-00008DA20000}"/>
    <cellStyle name="Normal 5 2 3 6 2 3 3 2" xfId="41629" xr:uid="{00000000-0005-0000-0000-00008EA20000}"/>
    <cellStyle name="Normal 5 2 3 6 2 3 3 2 2" xfId="41630" xr:uid="{00000000-0005-0000-0000-00008FA20000}"/>
    <cellStyle name="Normal 5 2 3 6 2 3 3 3" xfId="41631" xr:uid="{00000000-0005-0000-0000-000090A20000}"/>
    <cellStyle name="Normal 5 2 3 6 2 3 4" xfId="41632" xr:uid="{00000000-0005-0000-0000-000091A20000}"/>
    <cellStyle name="Normal 5 2 3 6 2 4" xfId="41633" xr:uid="{00000000-0005-0000-0000-000092A20000}"/>
    <cellStyle name="Normal 5 2 3 6 2 4 2" xfId="41634" xr:uid="{00000000-0005-0000-0000-000093A20000}"/>
    <cellStyle name="Normal 5 2 3 6 2 4 2 2" xfId="41635" xr:uid="{00000000-0005-0000-0000-000094A20000}"/>
    <cellStyle name="Normal 5 2 3 6 2 4 3" xfId="41636" xr:uid="{00000000-0005-0000-0000-000095A20000}"/>
    <cellStyle name="Normal 5 2 3 6 2 4 3 2" xfId="41637" xr:uid="{00000000-0005-0000-0000-000096A20000}"/>
    <cellStyle name="Normal 5 2 3 6 2 4 3 2 2" xfId="41638" xr:uid="{00000000-0005-0000-0000-000097A20000}"/>
    <cellStyle name="Normal 5 2 3 6 2 4 3 3" xfId="41639" xr:uid="{00000000-0005-0000-0000-000098A20000}"/>
    <cellStyle name="Normal 5 2 3 6 2 4 4" xfId="41640" xr:uid="{00000000-0005-0000-0000-000099A20000}"/>
    <cellStyle name="Normal 5 2 3 6 2 5" xfId="41641" xr:uid="{00000000-0005-0000-0000-00009AA20000}"/>
    <cellStyle name="Normal 5 2 3 6 2 5 2" xfId="41642" xr:uid="{00000000-0005-0000-0000-00009BA20000}"/>
    <cellStyle name="Normal 5 2 3 6 2 6" xfId="41643" xr:uid="{00000000-0005-0000-0000-00009CA20000}"/>
    <cellStyle name="Normal 5 2 3 6 2 6 2" xfId="41644" xr:uid="{00000000-0005-0000-0000-00009DA20000}"/>
    <cellStyle name="Normal 5 2 3 6 2 6 2 2" xfId="41645" xr:uid="{00000000-0005-0000-0000-00009EA20000}"/>
    <cellStyle name="Normal 5 2 3 6 2 6 3" xfId="41646" xr:uid="{00000000-0005-0000-0000-00009FA20000}"/>
    <cellStyle name="Normal 5 2 3 6 2 7" xfId="41647" xr:uid="{00000000-0005-0000-0000-0000A0A20000}"/>
    <cellStyle name="Normal 5 2 3 6 2 7 2" xfId="41648" xr:uid="{00000000-0005-0000-0000-0000A1A20000}"/>
    <cellStyle name="Normal 5 2 3 6 2 8" xfId="41649" xr:uid="{00000000-0005-0000-0000-0000A2A20000}"/>
    <cellStyle name="Normal 5 2 3 6 3" xfId="41650" xr:uid="{00000000-0005-0000-0000-0000A3A20000}"/>
    <cellStyle name="Normal 5 2 3 6 3 2" xfId="41651" xr:uid="{00000000-0005-0000-0000-0000A4A20000}"/>
    <cellStyle name="Normal 5 2 3 6 3 2 2" xfId="41652" xr:uid="{00000000-0005-0000-0000-0000A5A20000}"/>
    <cellStyle name="Normal 5 2 3 6 3 2 2 2" xfId="41653" xr:uid="{00000000-0005-0000-0000-0000A6A20000}"/>
    <cellStyle name="Normal 5 2 3 6 3 2 3" xfId="41654" xr:uid="{00000000-0005-0000-0000-0000A7A20000}"/>
    <cellStyle name="Normal 5 2 3 6 3 2 3 2" xfId="41655" xr:uid="{00000000-0005-0000-0000-0000A8A20000}"/>
    <cellStyle name="Normal 5 2 3 6 3 2 3 2 2" xfId="41656" xr:uid="{00000000-0005-0000-0000-0000A9A20000}"/>
    <cellStyle name="Normal 5 2 3 6 3 2 3 3" xfId="41657" xr:uid="{00000000-0005-0000-0000-0000AAA20000}"/>
    <cellStyle name="Normal 5 2 3 6 3 2 4" xfId="41658" xr:uid="{00000000-0005-0000-0000-0000ABA20000}"/>
    <cellStyle name="Normal 5 2 3 6 3 3" xfId="41659" xr:uid="{00000000-0005-0000-0000-0000ACA20000}"/>
    <cellStyle name="Normal 5 2 3 6 3 3 2" xfId="41660" xr:uid="{00000000-0005-0000-0000-0000ADA20000}"/>
    <cellStyle name="Normal 5 2 3 6 3 4" xfId="41661" xr:uid="{00000000-0005-0000-0000-0000AEA20000}"/>
    <cellStyle name="Normal 5 2 3 6 3 4 2" xfId="41662" xr:uid="{00000000-0005-0000-0000-0000AFA20000}"/>
    <cellStyle name="Normal 5 2 3 6 3 4 2 2" xfId="41663" xr:uid="{00000000-0005-0000-0000-0000B0A20000}"/>
    <cellStyle name="Normal 5 2 3 6 3 4 3" xfId="41664" xr:uid="{00000000-0005-0000-0000-0000B1A20000}"/>
    <cellStyle name="Normal 5 2 3 6 3 5" xfId="41665" xr:uid="{00000000-0005-0000-0000-0000B2A20000}"/>
    <cellStyle name="Normal 5 2 3 6 4" xfId="41666" xr:uid="{00000000-0005-0000-0000-0000B3A20000}"/>
    <cellStyle name="Normal 5 2 3 6 4 2" xfId="41667" xr:uid="{00000000-0005-0000-0000-0000B4A20000}"/>
    <cellStyle name="Normal 5 2 3 6 4 2 2" xfId="41668" xr:uid="{00000000-0005-0000-0000-0000B5A20000}"/>
    <cellStyle name="Normal 5 2 3 6 4 3" xfId="41669" xr:uid="{00000000-0005-0000-0000-0000B6A20000}"/>
    <cellStyle name="Normal 5 2 3 6 4 3 2" xfId="41670" xr:uid="{00000000-0005-0000-0000-0000B7A20000}"/>
    <cellStyle name="Normal 5 2 3 6 4 3 2 2" xfId="41671" xr:uid="{00000000-0005-0000-0000-0000B8A20000}"/>
    <cellStyle name="Normal 5 2 3 6 4 3 3" xfId="41672" xr:uid="{00000000-0005-0000-0000-0000B9A20000}"/>
    <cellStyle name="Normal 5 2 3 6 4 4" xfId="41673" xr:uid="{00000000-0005-0000-0000-0000BAA20000}"/>
    <cellStyle name="Normal 5 2 3 6 5" xfId="41674" xr:uid="{00000000-0005-0000-0000-0000BBA20000}"/>
    <cellStyle name="Normal 5 2 3 6 5 2" xfId="41675" xr:uid="{00000000-0005-0000-0000-0000BCA20000}"/>
    <cellStyle name="Normal 5 2 3 6 5 2 2" xfId="41676" xr:uid="{00000000-0005-0000-0000-0000BDA20000}"/>
    <cellStyle name="Normal 5 2 3 6 5 3" xfId="41677" xr:uid="{00000000-0005-0000-0000-0000BEA20000}"/>
    <cellStyle name="Normal 5 2 3 6 5 3 2" xfId="41678" xr:uid="{00000000-0005-0000-0000-0000BFA20000}"/>
    <cellStyle name="Normal 5 2 3 6 5 3 2 2" xfId="41679" xr:uid="{00000000-0005-0000-0000-0000C0A20000}"/>
    <cellStyle name="Normal 5 2 3 6 5 3 3" xfId="41680" xr:uid="{00000000-0005-0000-0000-0000C1A20000}"/>
    <cellStyle name="Normal 5 2 3 6 5 4" xfId="41681" xr:uid="{00000000-0005-0000-0000-0000C2A20000}"/>
    <cellStyle name="Normal 5 2 3 6 6" xfId="41682" xr:uid="{00000000-0005-0000-0000-0000C3A20000}"/>
    <cellStyle name="Normal 5 2 3 6 6 2" xfId="41683" xr:uid="{00000000-0005-0000-0000-0000C4A20000}"/>
    <cellStyle name="Normal 5 2 3 6 7" xfId="41684" xr:uid="{00000000-0005-0000-0000-0000C5A20000}"/>
    <cellStyle name="Normal 5 2 3 6 7 2" xfId="41685" xr:uid="{00000000-0005-0000-0000-0000C6A20000}"/>
    <cellStyle name="Normal 5 2 3 6 7 2 2" xfId="41686" xr:uid="{00000000-0005-0000-0000-0000C7A20000}"/>
    <cellStyle name="Normal 5 2 3 6 7 3" xfId="41687" xr:uid="{00000000-0005-0000-0000-0000C8A20000}"/>
    <cellStyle name="Normal 5 2 3 6 8" xfId="41688" xr:uid="{00000000-0005-0000-0000-0000C9A20000}"/>
    <cellStyle name="Normal 5 2 3 6 8 2" xfId="41689" xr:uid="{00000000-0005-0000-0000-0000CAA20000}"/>
    <cellStyle name="Normal 5 2 3 6 9" xfId="41690" xr:uid="{00000000-0005-0000-0000-0000CBA20000}"/>
    <cellStyle name="Normal 5 2 3 7" xfId="41691" xr:uid="{00000000-0005-0000-0000-0000CCA20000}"/>
    <cellStyle name="Normal 5 2 3 7 2" xfId="41692" xr:uid="{00000000-0005-0000-0000-0000CDA20000}"/>
    <cellStyle name="Normal 5 2 3 7 2 2" xfId="41693" xr:uid="{00000000-0005-0000-0000-0000CEA20000}"/>
    <cellStyle name="Normal 5 2 3 7 2 2 2" xfId="41694" xr:uid="{00000000-0005-0000-0000-0000CFA20000}"/>
    <cellStyle name="Normal 5 2 3 7 2 2 2 2" xfId="41695" xr:uid="{00000000-0005-0000-0000-0000D0A20000}"/>
    <cellStyle name="Normal 5 2 3 7 2 2 3" xfId="41696" xr:uid="{00000000-0005-0000-0000-0000D1A20000}"/>
    <cellStyle name="Normal 5 2 3 7 2 2 3 2" xfId="41697" xr:uid="{00000000-0005-0000-0000-0000D2A20000}"/>
    <cellStyle name="Normal 5 2 3 7 2 2 3 2 2" xfId="41698" xr:uid="{00000000-0005-0000-0000-0000D3A20000}"/>
    <cellStyle name="Normal 5 2 3 7 2 2 3 3" xfId="41699" xr:uid="{00000000-0005-0000-0000-0000D4A20000}"/>
    <cellStyle name="Normal 5 2 3 7 2 2 4" xfId="41700" xr:uid="{00000000-0005-0000-0000-0000D5A20000}"/>
    <cellStyle name="Normal 5 2 3 7 2 3" xfId="41701" xr:uid="{00000000-0005-0000-0000-0000D6A20000}"/>
    <cellStyle name="Normal 5 2 3 7 2 3 2" xfId="41702" xr:uid="{00000000-0005-0000-0000-0000D7A20000}"/>
    <cellStyle name="Normal 5 2 3 7 2 4" xfId="41703" xr:uid="{00000000-0005-0000-0000-0000D8A20000}"/>
    <cellStyle name="Normal 5 2 3 7 2 4 2" xfId="41704" xr:uid="{00000000-0005-0000-0000-0000D9A20000}"/>
    <cellStyle name="Normal 5 2 3 7 2 4 2 2" xfId="41705" xr:uid="{00000000-0005-0000-0000-0000DAA20000}"/>
    <cellStyle name="Normal 5 2 3 7 2 4 3" xfId="41706" xr:uid="{00000000-0005-0000-0000-0000DBA20000}"/>
    <cellStyle name="Normal 5 2 3 7 2 5" xfId="41707" xr:uid="{00000000-0005-0000-0000-0000DCA20000}"/>
    <cellStyle name="Normal 5 2 3 7 3" xfId="41708" xr:uid="{00000000-0005-0000-0000-0000DDA20000}"/>
    <cellStyle name="Normal 5 2 3 7 3 2" xfId="41709" xr:uid="{00000000-0005-0000-0000-0000DEA20000}"/>
    <cellStyle name="Normal 5 2 3 7 3 2 2" xfId="41710" xr:uid="{00000000-0005-0000-0000-0000DFA20000}"/>
    <cellStyle name="Normal 5 2 3 7 3 3" xfId="41711" xr:uid="{00000000-0005-0000-0000-0000E0A20000}"/>
    <cellStyle name="Normal 5 2 3 7 3 3 2" xfId="41712" xr:uid="{00000000-0005-0000-0000-0000E1A20000}"/>
    <cellStyle name="Normal 5 2 3 7 3 3 2 2" xfId="41713" xr:uid="{00000000-0005-0000-0000-0000E2A20000}"/>
    <cellStyle name="Normal 5 2 3 7 3 3 3" xfId="41714" xr:uid="{00000000-0005-0000-0000-0000E3A20000}"/>
    <cellStyle name="Normal 5 2 3 7 3 4" xfId="41715" xr:uid="{00000000-0005-0000-0000-0000E4A20000}"/>
    <cellStyle name="Normal 5 2 3 7 4" xfId="41716" xr:uid="{00000000-0005-0000-0000-0000E5A20000}"/>
    <cellStyle name="Normal 5 2 3 7 4 2" xfId="41717" xr:uid="{00000000-0005-0000-0000-0000E6A20000}"/>
    <cellStyle name="Normal 5 2 3 7 4 2 2" xfId="41718" xr:uid="{00000000-0005-0000-0000-0000E7A20000}"/>
    <cellStyle name="Normal 5 2 3 7 4 3" xfId="41719" xr:uid="{00000000-0005-0000-0000-0000E8A20000}"/>
    <cellStyle name="Normal 5 2 3 7 4 3 2" xfId="41720" xr:uid="{00000000-0005-0000-0000-0000E9A20000}"/>
    <cellStyle name="Normal 5 2 3 7 4 3 2 2" xfId="41721" xr:uid="{00000000-0005-0000-0000-0000EAA20000}"/>
    <cellStyle name="Normal 5 2 3 7 4 3 3" xfId="41722" xr:uid="{00000000-0005-0000-0000-0000EBA20000}"/>
    <cellStyle name="Normal 5 2 3 7 4 4" xfId="41723" xr:uid="{00000000-0005-0000-0000-0000ECA20000}"/>
    <cellStyle name="Normal 5 2 3 7 5" xfId="41724" xr:uid="{00000000-0005-0000-0000-0000EDA20000}"/>
    <cellStyle name="Normal 5 2 3 7 5 2" xfId="41725" xr:uid="{00000000-0005-0000-0000-0000EEA20000}"/>
    <cellStyle name="Normal 5 2 3 7 6" xfId="41726" xr:uid="{00000000-0005-0000-0000-0000EFA20000}"/>
    <cellStyle name="Normal 5 2 3 7 6 2" xfId="41727" xr:uid="{00000000-0005-0000-0000-0000F0A20000}"/>
    <cellStyle name="Normal 5 2 3 7 6 2 2" xfId="41728" xr:uid="{00000000-0005-0000-0000-0000F1A20000}"/>
    <cellStyle name="Normal 5 2 3 7 6 3" xfId="41729" xr:uid="{00000000-0005-0000-0000-0000F2A20000}"/>
    <cellStyle name="Normal 5 2 3 7 7" xfId="41730" xr:uid="{00000000-0005-0000-0000-0000F3A20000}"/>
    <cellStyle name="Normal 5 2 3 7 7 2" xfId="41731" xr:uid="{00000000-0005-0000-0000-0000F4A20000}"/>
    <cellStyle name="Normal 5 2 3 7 8" xfId="41732" xr:uid="{00000000-0005-0000-0000-0000F5A20000}"/>
    <cellStyle name="Normal 5 2 3 8" xfId="41733" xr:uid="{00000000-0005-0000-0000-0000F6A20000}"/>
    <cellStyle name="Normal 5 2 3 8 2" xfId="41734" xr:uid="{00000000-0005-0000-0000-0000F7A20000}"/>
    <cellStyle name="Normal 5 2 3 8 2 2" xfId="41735" xr:uid="{00000000-0005-0000-0000-0000F8A20000}"/>
    <cellStyle name="Normal 5 2 3 8 2 2 2" xfId="41736" xr:uid="{00000000-0005-0000-0000-0000F9A20000}"/>
    <cellStyle name="Normal 5 2 3 8 2 2 2 2" xfId="41737" xr:uid="{00000000-0005-0000-0000-0000FAA20000}"/>
    <cellStyle name="Normal 5 2 3 8 2 2 3" xfId="41738" xr:uid="{00000000-0005-0000-0000-0000FBA20000}"/>
    <cellStyle name="Normal 5 2 3 8 2 2 3 2" xfId="41739" xr:uid="{00000000-0005-0000-0000-0000FCA20000}"/>
    <cellStyle name="Normal 5 2 3 8 2 2 3 2 2" xfId="41740" xr:uid="{00000000-0005-0000-0000-0000FDA20000}"/>
    <cellStyle name="Normal 5 2 3 8 2 2 3 3" xfId="41741" xr:uid="{00000000-0005-0000-0000-0000FEA20000}"/>
    <cellStyle name="Normal 5 2 3 8 2 2 4" xfId="41742" xr:uid="{00000000-0005-0000-0000-0000FFA20000}"/>
    <cellStyle name="Normal 5 2 3 8 2 3" xfId="41743" xr:uid="{00000000-0005-0000-0000-000000A30000}"/>
    <cellStyle name="Normal 5 2 3 8 2 3 2" xfId="41744" xr:uid="{00000000-0005-0000-0000-000001A30000}"/>
    <cellStyle name="Normal 5 2 3 8 2 4" xfId="41745" xr:uid="{00000000-0005-0000-0000-000002A30000}"/>
    <cellStyle name="Normal 5 2 3 8 2 4 2" xfId="41746" xr:uid="{00000000-0005-0000-0000-000003A30000}"/>
    <cellStyle name="Normal 5 2 3 8 2 4 2 2" xfId="41747" xr:uid="{00000000-0005-0000-0000-000004A30000}"/>
    <cellStyle name="Normal 5 2 3 8 2 4 3" xfId="41748" xr:uid="{00000000-0005-0000-0000-000005A30000}"/>
    <cellStyle name="Normal 5 2 3 8 2 5" xfId="41749" xr:uid="{00000000-0005-0000-0000-000006A30000}"/>
    <cellStyle name="Normal 5 2 3 8 3" xfId="41750" xr:uid="{00000000-0005-0000-0000-000007A30000}"/>
    <cellStyle name="Normal 5 2 3 8 3 2" xfId="41751" xr:uid="{00000000-0005-0000-0000-000008A30000}"/>
    <cellStyle name="Normal 5 2 3 8 3 2 2" xfId="41752" xr:uid="{00000000-0005-0000-0000-000009A30000}"/>
    <cellStyle name="Normal 5 2 3 8 3 3" xfId="41753" xr:uid="{00000000-0005-0000-0000-00000AA30000}"/>
    <cellStyle name="Normal 5 2 3 8 3 3 2" xfId="41754" xr:uid="{00000000-0005-0000-0000-00000BA30000}"/>
    <cellStyle name="Normal 5 2 3 8 3 3 2 2" xfId="41755" xr:uid="{00000000-0005-0000-0000-00000CA30000}"/>
    <cellStyle name="Normal 5 2 3 8 3 3 3" xfId="41756" xr:uid="{00000000-0005-0000-0000-00000DA30000}"/>
    <cellStyle name="Normal 5 2 3 8 3 4" xfId="41757" xr:uid="{00000000-0005-0000-0000-00000EA30000}"/>
    <cellStyle name="Normal 5 2 3 8 4" xfId="41758" xr:uid="{00000000-0005-0000-0000-00000FA30000}"/>
    <cellStyle name="Normal 5 2 3 8 4 2" xfId="41759" xr:uid="{00000000-0005-0000-0000-000010A30000}"/>
    <cellStyle name="Normal 5 2 3 8 4 2 2" xfId="41760" xr:uid="{00000000-0005-0000-0000-000011A30000}"/>
    <cellStyle name="Normal 5 2 3 8 4 3" xfId="41761" xr:uid="{00000000-0005-0000-0000-000012A30000}"/>
    <cellStyle name="Normal 5 2 3 8 4 3 2" xfId="41762" xr:uid="{00000000-0005-0000-0000-000013A30000}"/>
    <cellStyle name="Normal 5 2 3 8 4 3 2 2" xfId="41763" xr:uid="{00000000-0005-0000-0000-000014A30000}"/>
    <cellStyle name="Normal 5 2 3 8 4 3 3" xfId="41764" xr:uid="{00000000-0005-0000-0000-000015A30000}"/>
    <cellStyle name="Normal 5 2 3 8 4 4" xfId="41765" xr:uid="{00000000-0005-0000-0000-000016A30000}"/>
    <cellStyle name="Normal 5 2 3 8 5" xfId="41766" xr:uid="{00000000-0005-0000-0000-000017A30000}"/>
    <cellStyle name="Normal 5 2 3 8 5 2" xfId="41767" xr:uid="{00000000-0005-0000-0000-000018A30000}"/>
    <cellStyle name="Normal 5 2 3 8 6" xfId="41768" xr:uid="{00000000-0005-0000-0000-000019A30000}"/>
    <cellStyle name="Normal 5 2 3 8 6 2" xfId="41769" xr:uid="{00000000-0005-0000-0000-00001AA30000}"/>
    <cellStyle name="Normal 5 2 3 8 6 2 2" xfId="41770" xr:uid="{00000000-0005-0000-0000-00001BA30000}"/>
    <cellStyle name="Normal 5 2 3 8 6 3" xfId="41771" xr:uid="{00000000-0005-0000-0000-00001CA30000}"/>
    <cellStyle name="Normal 5 2 3 8 7" xfId="41772" xr:uid="{00000000-0005-0000-0000-00001DA30000}"/>
    <cellStyle name="Normal 5 2 3 8 7 2" xfId="41773" xr:uid="{00000000-0005-0000-0000-00001EA30000}"/>
    <cellStyle name="Normal 5 2 3 8 8" xfId="41774" xr:uid="{00000000-0005-0000-0000-00001FA30000}"/>
    <cellStyle name="Normal 5 2 3 9" xfId="41775" xr:uid="{00000000-0005-0000-0000-000020A30000}"/>
    <cellStyle name="Normal 5 2 3 9 2" xfId="41776" xr:uid="{00000000-0005-0000-0000-000021A30000}"/>
    <cellStyle name="Normal 5 2 3 9 2 2" xfId="41777" xr:uid="{00000000-0005-0000-0000-000022A30000}"/>
    <cellStyle name="Normal 5 2 3 9 2 2 2" xfId="41778" xr:uid="{00000000-0005-0000-0000-000023A30000}"/>
    <cellStyle name="Normal 5 2 3 9 2 2 2 2" xfId="41779" xr:uid="{00000000-0005-0000-0000-000024A30000}"/>
    <cellStyle name="Normal 5 2 3 9 2 2 3" xfId="41780" xr:uid="{00000000-0005-0000-0000-000025A30000}"/>
    <cellStyle name="Normal 5 2 3 9 2 2 3 2" xfId="41781" xr:uid="{00000000-0005-0000-0000-000026A30000}"/>
    <cellStyle name="Normal 5 2 3 9 2 2 3 2 2" xfId="41782" xr:uid="{00000000-0005-0000-0000-000027A30000}"/>
    <cellStyle name="Normal 5 2 3 9 2 2 3 3" xfId="41783" xr:uid="{00000000-0005-0000-0000-000028A30000}"/>
    <cellStyle name="Normal 5 2 3 9 2 2 4" xfId="41784" xr:uid="{00000000-0005-0000-0000-000029A30000}"/>
    <cellStyle name="Normal 5 2 3 9 2 3" xfId="41785" xr:uid="{00000000-0005-0000-0000-00002AA30000}"/>
    <cellStyle name="Normal 5 2 3 9 2 3 2" xfId="41786" xr:uid="{00000000-0005-0000-0000-00002BA30000}"/>
    <cellStyle name="Normal 5 2 3 9 2 4" xfId="41787" xr:uid="{00000000-0005-0000-0000-00002CA30000}"/>
    <cellStyle name="Normal 5 2 3 9 2 4 2" xfId="41788" xr:uid="{00000000-0005-0000-0000-00002DA30000}"/>
    <cellStyle name="Normal 5 2 3 9 2 4 2 2" xfId="41789" xr:uid="{00000000-0005-0000-0000-00002EA30000}"/>
    <cellStyle name="Normal 5 2 3 9 2 4 3" xfId="41790" xr:uid="{00000000-0005-0000-0000-00002FA30000}"/>
    <cellStyle name="Normal 5 2 3 9 2 5" xfId="41791" xr:uid="{00000000-0005-0000-0000-000030A30000}"/>
    <cellStyle name="Normal 5 2 3 9 3" xfId="41792" xr:uid="{00000000-0005-0000-0000-000031A30000}"/>
    <cellStyle name="Normal 5 2 3 9 3 2" xfId="41793" xr:uid="{00000000-0005-0000-0000-000032A30000}"/>
    <cellStyle name="Normal 5 2 3 9 3 2 2" xfId="41794" xr:uid="{00000000-0005-0000-0000-000033A30000}"/>
    <cellStyle name="Normal 5 2 3 9 3 3" xfId="41795" xr:uid="{00000000-0005-0000-0000-000034A30000}"/>
    <cellStyle name="Normal 5 2 3 9 3 3 2" xfId="41796" xr:uid="{00000000-0005-0000-0000-000035A30000}"/>
    <cellStyle name="Normal 5 2 3 9 3 3 2 2" xfId="41797" xr:uid="{00000000-0005-0000-0000-000036A30000}"/>
    <cellStyle name="Normal 5 2 3 9 3 3 3" xfId="41798" xr:uid="{00000000-0005-0000-0000-000037A30000}"/>
    <cellStyle name="Normal 5 2 3 9 3 4" xfId="41799" xr:uid="{00000000-0005-0000-0000-000038A30000}"/>
    <cellStyle name="Normal 5 2 3 9 4" xfId="41800" xr:uid="{00000000-0005-0000-0000-000039A30000}"/>
    <cellStyle name="Normal 5 2 3 9 4 2" xfId="41801" xr:uid="{00000000-0005-0000-0000-00003AA30000}"/>
    <cellStyle name="Normal 5 2 3 9 5" xfId="41802" xr:uid="{00000000-0005-0000-0000-00003BA30000}"/>
    <cellStyle name="Normal 5 2 3 9 5 2" xfId="41803" xr:uid="{00000000-0005-0000-0000-00003CA30000}"/>
    <cellStyle name="Normal 5 2 3 9 5 2 2" xfId="41804" xr:uid="{00000000-0005-0000-0000-00003DA30000}"/>
    <cellStyle name="Normal 5 2 3 9 5 3" xfId="41805" xr:uid="{00000000-0005-0000-0000-00003EA30000}"/>
    <cellStyle name="Normal 5 2 3 9 6" xfId="41806" xr:uid="{00000000-0005-0000-0000-00003FA30000}"/>
    <cellStyle name="Normal 5 2 3_T-straight with PEDs adjustor" xfId="41807" xr:uid="{00000000-0005-0000-0000-000040A30000}"/>
    <cellStyle name="Normal 5 2 4" xfId="41808" xr:uid="{00000000-0005-0000-0000-000041A30000}"/>
    <cellStyle name="Normal 5 2 4 10" xfId="41809" xr:uid="{00000000-0005-0000-0000-000042A30000}"/>
    <cellStyle name="Normal 5 2 4 10 2" xfId="41810" xr:uid="{00000000-0005-0000-0000-000043A30000}"/>
    <cellStyle name="Normal 5 2 4 10 2 2" xfId="41811" xr:uid="{00000000-0005-0000-0000-000044A30000}"/>
    <cellStyle name="Normal 5 2 4 10 3" xfId="41812" xr:uid="{00000000-0005-0000-0000-000045A30000}"/>
    <cellStyle name="Normal 5 2 4 10 3 2" xfId="41813" xr:uid="{00000000-0005-0000-0000-000046A30000}"/>
    <cellStyle name="Normal 5 2 4 10 3 2 2" xfId="41814" xr:uid="{00000000-0005-0000-0000-000047A30000}"/>
    <cellStyle name="Normal 5 2 4 10 3 3" xfId="41815" xr:uid="{00000000-0005-0000-0000-000048A30000}"/>
    <cellStyle name="Normal 5 2 4 10 4" xfId="41816" xr:uid="{00000000-0005-0000-0000-000049A30000}"/>
    <cellStyle name="Normal 5 2 4 11" xfId="41817" xr:uid="{00000000-0005-0000-0000-00004AA30000}"/>
    <cellStyle name="Normal 5 2 4 11 2" xfId="41818" xr:uid="{00000000-0005-0000-0000-00004BA30000}"/>
    <cellStyle name="Normal 5 2 4 11 2 2" xfId="41819" xr:uid="{00000000-0005-0000-0000-00004CA30000}"/>
    <cellStyle name="Normal 5 2 4 11 3" xfId="41820" xr:uid="{00000000-0005-0000-0000-00004DA30000}"/>
    <cellStyle name="Normal 5 2 4 11 3 2" xfId="41821" xr:uid="{00000000-0005-0000-0000-00004EA30000}"/>
    <cellStyle name="Normal 5 2 4 11 3 2 2" xfId="41822" xr:uid="{00000000-0005-0000-0000-00004FA30000}"/>
    <cellStyle name="Normal 5 2 4 11 3 3" xfId="41823" xr:uid="{00000000-0005-0000-0000-000050A30000}"/>
    <cellStyle name="Normal 5 2 4 11 4" xfId="41824" xr:uid="{00000000-0005-0000-0000-000051A30000}"/>
    <cellStyle name="Normal 5 2 4 12" xfId="41825" xr:uid="{00000000-0005-0000-0000-000052A30000}"/>
    <cellStyle name="Normal 5 2 4 12 2" xfId="41826" xr:uid="{00000000-0005-0000-0000-000053A30000}"/>
    <cellStyle name="Normal 5 2 4 12 2 2" xfId="41827" xr:uid="{00000000-0005-0000-0000-000054A30000}"/>
    <cellStyle name="Normal 5 2 4 12 3" xfId="41828" xr:uid="{00000000-0005-0000-0000-000055A30000}"/>
    <cellStyle name="Normal 5 2 4 12 3 2" xfId="41829" xr:uid="{00000000-0005-0000-0000-000056A30000}"/>
    <cellStyle name="Normal 5 2 4 12 3 2 2" xfId="41830" xr:uid="{00000000-0005-0000-0000-000057A30000}"/>
    <cellStyle name="Normal 5 2 4 12 3 3" xfId="41831" xr:uid="{00000000-0005-0000-0000-000058A30000}"/>
    <cellStyle name="Normal 5 2 4 12 4" xfId="41832" xr:uid="{00000000-0005-0000-0000-000059A30000}"/>
    <cellStyle name="Normal 5 2 4 13" xfId="41833" xr:uid="{00000000-0005-0000-0000-00005AA30000}"/>
    <cellStyle name="Normal 5 2 4 13 2" xfId="41834" xr:uid="{00000000-0005-0000-0000-00005BA30000}"/>
    <cellStyle name="Normal 5 2 4 13 2 2" xfId="41835" xr:uid="{00000000-0005-0000-0000-00005CA30000}"/>
    <cellStyle name="Normal 5 2 4 13 3" xfId="41836" xr:uid="{00000000-0005-0000-0000-00005DA30000}"/>
    <cellStyle name="Normal 5 2 4 14" xfId="41837" xr:uid="{00000000-0005-0000-0000-00005EA30000}"/>
    <cellStyle name="Normal 5 2 4 14 2" xfId="41838" xr:uid="{00000000-0005-0000-0000-00005FA30000}"/>
    <cellStyle name="Normal 5 2 4 15" xfId="41839" xr:uid="{00000000-0005-0000-0000-000060A30000}"/>
    <cellStyle name="Normal 5 2 4 15 2" xfId="41840" xr:uid="{00000000-0005-0000-0000-000061A30000}"/>
    <cellStyle name="Normal 5 2 4 16" xfId="41841" xr:uid="{00000000-0005-0000-0000-000062A30000}"/>
    <cellStyle name="Normal 5 2 4 17" xfId="41842" xr:uid="{00000000-0005-0000-0000-000063A30000}"/>
    <cellStyle name="Normal 5 2 4 2" xfId="41843" xr:uid="{00000000-0005-0000-0000-000064A30000}"/>
    <cellStyle name="Normal 5 2 4 2 10" xfId="41844" xr:uid="{00000000-0005-0000-0000-000065A30000}"/>
    <cellStyle name="Normal 5 2 4 2 11" xfId="41845" xr:uid="{00000000-0005-0000-0000-000066A30000}"/>
    <cellStyle name="Normal 5 2 4 2 2" xfId="41846" xr:uid="{00000000-0005-0000-0000-000067A30000}"/>
    <cellStyle name="Normal 5 2 4 2 2 10" xfId="41847" xr:uid="{00000000-0005-0000-0000-000068A30000}"/>
    <cellStyle name="Normal 5 2 4 2 2 2" xfId="41848" xr:uid="{00000000-0005-0000-0000-000069A30000}"/>
    <cellStyle name="Normal 5 2 4 2 2 2 2" xfId="41849" xr:uid="{00000000-0005-0000-0000-00006AA30000}"/>
    <cellStyle name="Normal 5 2 4 2 2 2 2 2" xfId="41850" xr:uid="{00000000-0005-0000-0000-00006BA30000}"/>
    <cellStyle name="Normal 5 2 4 2 2 2 2 2 2" xfId="41851" xr:uid="{00000000-0005-0000-0000-00006CA30000}"/>
    <cellStyle name="Normal 5 2 4 2 2 2 2 2 2 2" xfId="41852" xr:uid="{00000000-0005-0000-0000-00006DA30000}"/>
    <cellStyle name="Normal 5 2 4 2 2 2 2 2 3" xfId="41853" xr:uid="{00000000-0005-0000-0000-00006EA30000}"/>
    <cellStyle name="Normal 5 2 4 2 2 2 2 2 3 2" xfId="41854" xr:uid="{00000000-0005-0000-0000-00006FA30000}"/>
    <cellStyle name="Normal 5 2 4 2 2 2 2 2 3 2 2" xfId="41855" xr:uid="{00000000-0005-0000-0000-000070A30000}"/>
    <cellStyle name="Normal 5 2 4 2 2 2 2 2 3 3" xfId="41856" xr:uid="{00000000-0005-0000-0000-000071A30000}"/>
    <cellStyle name="Normal 5 2 4 2 2 2 2 2 4" xfId="41857" xr:uid="{00000000-0005-0000-0000-000072A30000}"/>
    <cellStyle name="Normal 5 2 4 2 2 2 2 3" xfId="41858" xr:uid="{00000000-0005-0000-0000-000073A30000}"/>
    <cellStyle name="Normal 5 2 4 2 2 2 2 3 2" xfId="41859" xr:uid="{00000000-0005-0000-0000-000074A30000}"/>
    <cellStyle name="Normal 5 2 4 2 2 2 2 4" xfId="41860" xr:uid="{00000000-0005-0000-0000-000075A30000}"/>
    <cellStyle name="Normal 5 2 4 2 2 2 2 4 2" xfId="41861" xr:uid="{00000000-0005-0000-0000-000076A30000}"/>
    <cellStyle name="Normal 5 2 4 2 2 2 2 4 2 2" xfId="41862" xr:uid="{00000000-0005-0000-0000-000077A30000}"/>
    <cellStyle name="Normal 5 2 4 2 2 2 2 4 3" xfId="41863" xr:uid="{00000000-0005-0000-0000-000078A30000}"/>
    <cellStyle name="Normal 5 2 4 2 2 2 2 5" xfId="41864" xr:uid="{00000000-0005-0000-0000-000079A30000}"/>
    <cellStyle name="Normal 5 2 4 2 2 2 3" xfId="41865" xr:uid="{00000000-0005-0000-0000-00007AA30000}"/>
    <cellStyle name="Normal 5 2 4 2 2 2 3 2" xfId="41866" xr:uid="{00000000-0005-0000-0000-00007BA30000}"/>
    <cellStyle name="Normal 5 2 4 2 2 2 3 2 2" xfId="41867" xr:uid="{00000000-0005-0000-0000-00007CA30000}"/>
    <cellStyle name="Normal 5 2 4 2 2 2 3 3" xfId="41868" xr:uid="{00000000-0005-0000-0000-00007DA30000}"/>
    <cellStyle name="Normal 5 2 4 2 2 2 3 3 2" xfId="41869" xr:uid="{00000000-0005-0000-0000-00007EA30000}"/>
    <cellStyle name="Normal 5 2 4 2 2 2 3 3 2 2" xfId="41870" xr:uid="{00000000-0005-0000-0000-00007FA30000}"/>
    <cellStyle name="Normal 5 2 4 2 2 2 3 3 3" xfId="41871" xr:uid="{00000000-0005-0000-0000-000080A30000}"/>
    <cellStyle name="Normal 5 2 4 2 2 2 3 4" xfId="41872" xr:uid="{00000000-0005-0000-0000-000081A30000}"/>
    <cellStyle name="Normal 5 2 4 2 2 2 4" xfId="41873" xr:uid="{00000000-0005-0000-0000-000082A30000}"/>
    <cellStyle name="Normal 5 2 4 2 2 2 4 2" xfId="41874" xr:uid="{00000000-0005-0000-0000-000083A30000}"/>
    <cellStyle name="Normal 5 2 4 2 2 2 4 2 2" xfId="41875" xr:uid="{00000000-0005-0000-0000-000084A30000}"/>
    <cellStyle name="Normal 5 2 4 2 2 2 4 3" xfId="41876" xr:uid="{00000000-0005-0000-0000-000085A30000}"/>
    <cellStyle name="Normal 5 2 4 2 2 2 4 3 2" xfId="41877" xr:uid="{00000000-0005-0000-0000-000086A30000}"/>
    <cellStyle name="Normal 5 2 4 2 2 2 4 3 2 2" xfId="41878" xr:uid="{00000000-0005-0000-0000-000087A30000}"/>
    <cellStyle name="Normal 5 2 4 2 2 2 4 3 3" xfId="41879" xr:uid="{00000000-0005-0000-0000-000088A30000}"/>
    <cellStyle name="Normal 5 2 4 2 2 2 4 4" xfId="41880" xr:uid="{00000000-0005-0000-0000-000089A30000}"/>
    <cellStyle name="Normal 5 2 4 2 2 2 5" xfId="41881" xr:uid="{00000000-0005-0000-0000-00008AA30000}"/>
    <cellStyle name="Normal 5 2 4 2 2 2 5 2" xfId="41882" xr:uid="{00000000-0005-0000-0000-00008BA30000}"/>
    <cellStyle name="Normal 5 2 4 2 2 2 6" xfId="41883" xr:uid="{00000000-0005-0000-0000-00008CA30000}"/>
    <cellStyle name="Normal 5 2 4 2 2 2 6 2" xfId="41884" xr:uid="{00000000-0005-0000-0000-00008DA30000}"/>
    <cellStyle name="Normal 5 2 4 2 2 2 6 2 2" xfId="41885" xr:uid="{00000000-0005-0000-0000-00008EA30000}"/>
    <cellStyle name="Normal 5 2 4 2 2 2 6 3" xfId="41886" xr:uid="{00000000-0005-0000-0000-00008FA30000}"/>
    <cellStyle name="Normal 5 2 4 2 2 2 7" xfId="41887" xr:uid="{00000000-0005-0000-0000-000090A30000}"/>
    <cellStyle name="Normal 5 2 4 2 2 2 7 2" xfId="41888" xr:uid="{00000000-0005-0000-0000-000091A30000}"/>
    <cellStyle name="Normal 5 2 4 2 2 2 8" xfId="41889" xr:uid="{00000000-0005-0000-0000-000092A30000}"/>
    <cellStyle name="Normal 5 2 4 2 2 3" xfId="41890" xr:uid="{00000000-0005-0000-0000-000093A30000}"/>
    <cellStyle name="Normal 5 2 4 2 2 3 2" xfId="41891" xr:uid="{00000000-0005-0000-0000-000094A30000}"/>
    <cellStyle name="Normal 5 2 4 2 2 3 2 2" xfId="41892" xr:uid="{00000000-0005-0000-0000-000095A30000}"/>
    <cellStyle name="Normal 5 2 4 2 2 3 2 2 2" xfId="41893" xr:uid="{00000000-0005-0000-0000-000096A30000}"/>
    <cellStyle name="Normal 5 2 4 2 2 3 2 3" xfId="41894" xr:uid="{00000000-0005-0000-0000-000097A30000}"/>
    <cellStyle name="Normal 5 2 4 2 2 3 2 3 2" xfId="41895" xr:uid="{00000000-0005-0000-0000-000098A30000}"/>
    <cellStyle name="Normal 5 2 4 2 2 3 2 3 2 2" xfId="41896" xr:uid="{00000000-0005-0000-0000-000099A30000}"/>
    <cellStyle name="Normal 5 2 4 2 2 3 2 3 3" xfId="41897" xr:uid="{00000000-0005-0000-0000-00009AA30000}"/>
    <cellStyle name="Normal 5 2 4 2 2 3 2 4" xfId="41898" xr:uid="{00000000-0005-0000-0000-00009BA30000}"/>
    <cellStyle name="Normal 5 2 4 2 2 3 3" xfId="41899" xr:uid="{00000000-0005-0000-0000-00009CA30000}"/>
    <cellStyle name="Normal 5 2 4 2 2 3 3 2" xfId="41900" xr:uid="{00000000-0005-0000-0000-00009DA30000}"/>
    <cellStyle name="Normal 5 2 4 2 2 3 4" xfId="41901" xr:uid="{00000000-0005-0000-0000-00009EA30000}"/>
    <cellStyle name="Normal 5 2 4 2 2 3 4 2" xfId="41902" xr:uid="{00000000-0005-0000-0000-00009FA30000}"/>
    <cellStyle name="Normal 5 2 4 2 2 3 4 2 2" xfId="41903" xr:uid="{00000000-0005-0000-0000-0000A0A30000}"/>
    <cellStyle name="Normal 5 2 4 2 2 3 4 3" xfId="41904" xr:uid="{00000000-0005-0000-0000-0000A1A30000}"/>
    <cellStyle name="Normal 5 2 4 2 2 3 5" xfId="41905" xr:uid="{00000000-0005-0000-0000-0000A2A30000}"/>
    <cellStyle name="Normal 5 2 4 2 2 4" xfId="41906" xr:uid="{00000000-0005-0000-0000-0000A3A30000}"/>
    <cellStyle name="Normal 5 2 4 2 2 4 2" xfId="41907" xr:uid="{00000000-0005-0000-0000-0000A4A30000}"/>
    <cellStyle name="Normal 5 2 4 2 2 4 2 2" xfId="41908" xr:uid="{00000000-0005-0000-0000-0000A5A30000}"/>
    <cellStyle name="Normal 5 2 4 2 2 4 3" xfId="41909" xr:uid="{00000000-0005-0000-0000-0000A6A30000}"/>
    <cellStyle name="Normal 5 2 4 2 2 4 3 2" xfId="41910" xr:uid="{00000000-0005-0000-0000-0000A7A30000}"/>
    <cellStyle name="Normal 5 2 4 2 2 4 3 2 2" xfId="41911" xr:uid="{00000000-0005-0000-0000-0000A8A30000}"/>
    <cellStyle name="Normal 5 2 4 2 2 4 3 3" xfId="41912" xr:uid="{00000000-0005-0000-0000-0000A9A30000}"/>
    <cellStyle name="Normal 5 2 4 2 2 4 4" xfId="41913" xr:uid="{00000000-0005-0000-0000-0000AAA30000}"/>
    <cellStyle name="Normal 5 2 4 2 2 5" xfId="41914" xr:uid="{00000000-0005-0000-0000-0000ABA30000}"/>
    <cellStyle name="Normal 5 2 4 2 2 5 2" xfId="41915" xr:uid="{00000000-0005-0000-0000-0000ACA30000}"/>
    <cellStyle name="Normal 5 2 4 2 2 5 2 2" xfId="41916" xr:uid="{00000000-0005-0000-0000-0000ADA30000}"/>
    <cellStyle name="Normal 5 2 4 2 2 5 3" xfId="41917" xr:uid="{00000000-0005-0000-0000-0000AEA30000}"/>
    <cellStyle name="Normal 5 2 4 2 2 5 3 2" xfId="41918" xr:uid="{00000000-0005-0000-0000-0000AFA30000}"/>
    <cellStyle name="Normal 5 2 4 2 2 5 3 2 2" xfId="41919" xr:uid="{00000000-0005-0000-0000-0000B0A30000}"/>
    <cellStyle name="Normal 5 2 4 2 2 5 3 3" xfId="41920" xr:uid="{00000000-0005-0000-0000-0000B1A30000}"/>
    <cellStyle name="Normal 5 2 4 2 2 5 4" xfId="41921" xr:uid="{00000000-0005-0000-0000-0000B2A30000}"/>
    <cellStyle name="Normal 5 2 4 2 2 6" xfId="41922" xr:uid="{00000000-0005-0000-0000-0000B3A30000}"/>
    <cellStyle name="Normal 5 2 4 2 2 6 2" xfId="41923" xr:uid="{00000000-0005-0000-0000-0000B4A30000}"/>
    <cellStyle name="Normal 5 2 4 2 2 7" xfId="41924" xr:uid="{00000000-0005-0000-0000-0000B5A30000}"/>
    <cellStyle name="Normal 5 2 4 2 2 7 2" xfId="41925" xr:uid="{00000000-0005-0000-0000-0000B6A30000}"/>
    <cellStyle name="Normal 5 2 4 2 2 7 2 2" xfId="41926" xr:uid="{00000000-0005-0000-0000-0000B7A30000}"/>
    <cellStyle name="Normal 5 2 4 2 2 7 3" xfId="41927" xr:uid="{00000000-0005-0000-0000-0000B8A30000}"/>
    <cellStyle name="Normal 5 2 4 2 2 8" xfId="41928" xr:uid="{00000000-0005-0000-0000-0000B9A30000}"/>
    <cellStyle name="Normal 5 2 4 2 2 8 2" xfId="41929" xr:uid="{00000000-0005-0000-0000-0000BAA30000}"/>
    <cellStyle name="Normal 5 2 4 2 2 9" xfId="41930" xr:uid="{00000000-0005-0000-0000-0000BBA30000}"/>
    <cellStyle name="Normal 5 2 4 2 3" xfId="41931" xr:uid="{00000000-0005-0000-0000-0000BCA30000}"/>
    <cellStyle name="Normal 5 2 4 2 3 2" xfId="41932" xr:uid="{00000000-0005-0000-0000-0000BDA30000}"/>
    <cellStyle name="Normal 5 2 4 2 3 2 2" xfId="41933" xr:uid="{00000000-0005-0000-0000-0000BEA30000}"/>
    <cellStyle name="Normal 5 2 4 2 3 2 2 2" xfId="41934" xr:uid="{00000000-0005-0000-0000-0000BFA30000}"/>
    <cellStyle name="Normal 5 2 4 2 3 2 2 2 2" xfId="41935" xr:uid="{00000000-0005-0000-0000-0000C0A30000}"/>
    <cellStyle name="Normal 5 2 4 2 3 2 2 3" xfId="41936" xr:uid="{00000000-0005-0000-0000-0000C1A30000}"/>
    <cellStyle name="Normal 5 2 4 2 3 2 2 3 2" xfId="41937" xr:uid="{00000000-0005-0000-0000-0000C2A30000}"/>
    <cellStyle name="Normal 5 2 4 2 3 2 2 3 2 2" xfId="41938" xr:uid="{00000000-0005-0000-0000-0000C3A30000}"/>
    <cellStyle name="Normal 5 2 4 2 3 2 2 3 3" xfId="41939" xr:uid="{00000000-0005-0000-0000-0000C4A30000}"/>
    <cellStyle name="Normal 5 2 4 2 3 2 2 4" xfId="41940" xr:uid="{00000000-0005-0000-0000-0000C5A30000}"/>
    <cellStyle name="Normal 5 2 4 2 3 2 3" xfId="41941" xr:uid="{00000000-0005-0000-0000-0000C6A30000}"/>
    <cellStyle name="Normal 5 2 4 2 3 2 3 2" xfId="41942" xr:uid="{00000000-0005-0000-0000-0000C7A30000}"/>
    <cellStyle name="Normal 5 2 4 2 3 2 4" xfId="41943" xr:uid="{00000000-0005-0000-0000-0000C8A30000}"/>
    <cellStyle name="Normal 5 2 4 2 3 2 4 2" xfId="41944" xr:uid="{00000000-0005-0000-0000-0000C9A30000}"/>
    <cellStyle name="Normal 5 2 4 2 3 2 4 2 2" xfId="41945" xr:uid="{00000000-0005-0000-0000-0000CAA30000}"/>
    <cellStyle name="Normal 5 2 4 2 3 2 4 3" xfId="41946" xr:uid="{00000000-0005-0000-0000-0000CBA30000}"/>
    <cellStyle name="Normal 5 2 4 2 3 2 5" xfId="41947" xr:uid="{00000000-0005-0000-0000-0000CCA30000}"/>
    <cellStyle name="Normal 5 2 4 2 3 3" xfId="41948" xr:uid="{00000000-0005-0000-0000-0000CDA30000}"/>
    <cellStyle name="Normal 5 2 4 2 3 3 2" xfId="41949" xr:uid="{00000000-0005-0000-0000-0000CEA30000}"/>
    <cellStyle name="Normal 5 2 4 2 3 3 2 2" xfId="41950" xr:uid="{00000000-0005-0000-0000-0000CFA30000}"/>
    <cellStyle name="Normal 5 2 4 2 3 3 3" xfId="41951" xr:uid="{00000000-0005-0000-0000-0000D0A30000}"/>
    <cellStyle name="Normal 5 2 4 2 3 3 3 2" xfId="41952" xr:uid="{00000000-0005-0000-0000-0000D1A30000}"/>
    <cellStyle name="Normal 5 2 4 2 3 3 3 2 2" xfId="41953" xr:uid="{00000000-0005-0000-0000-0000D2A30000}"/>
    <cellStyle name="Normal 5 2 4 2 3 3 3 3" xfId="41954" xr:uid="{00000000-0005-0000-0000-0000D3A30000}"/>
    <cellStyle name="Normal 5 2 4 2 3 3 4" xfId="41955" xr:uid="{00000000-0005-0000-0000-0000D4A30000}"/>
    <cellStyle name="Normal 5 2 4 2 3 4" xfId="41956" xr:uid="{00000000-0005-0000-0000-0000D5A30000}"/>
    <cellStyle name="Normal 5 2 4 2 3 4 2" xfId="41957" xr:uid="{00000000-0005-0000-0000-0000D6A30000}"/>
    <cellStyle name="Normal 5 2 4 2 3 4 2 2" xfId="41958" xr:uid="{00000000-0005-0000-0000-0000D7A30000}"/>
    <cellStyle name="Normal 5 2 4 2 3 4 3" xfId="41959" xr:uid="{00000000-0005-0000-0000-0000D8A30000}"/>
    <cellStyle name="Normal 5 2 4 2 3 4 3 2" xfId="41960" xr:uid="{00000000-0005-0000-0000-0000D9A30000}"/>
    <cellStyle name="Normal 5 2 4 2 3 4 3 2 2" xfId="41961" xr:uid="{00000000-0005-0000-0000-0000DAA30000}"/>
    <cellStyle name="Normal 5 2 4 2 3 4 3 3" xfId="41962" xr:uid="{00000000-0005-0000-0000-0000DBA30000}"/>
    <cellStyle name="Normal 5 2 4 2 3 4 4" xfId="41963" xr:uid="{00000000-0005-0000-0000-0000DCA30000}"/>
    <cellStyle name="Normal 5 2 4 2 3 5" xfId="41964" xr:uid="{00000000-0005-0000-0000-0000DDA30000}"/>
    <cellStyle name="Normal 5 2 4 2 3 5 2" xfId="41965" xr:uid="{00000000-0005-0000-0000-0000DEA30000}"/>
    <cellStyle name="Normal 5 2 4 2 3 6" xfId="41966" xr:uid="{00000000-0005-0000-0000-0000DFA30000}"/>
    <cellStyle name="Normal 5 2 4 2 3 6 2" xfId="41967" xr:uid="{00000000-0005-0000-0000-0000E0A30000}"/>
    <cellStyle name="Normal 5 2 4 2 3 6 2 2" xfId="41968" xr:uid="{00000000-0005-0000-0000-0000E1A30000}"/>
    <cellStyle name="Normal 5 2 4 2 3 6 3" xfId="41969" xr:uid="{00000000-0005-0000-0000-0000E2A30000}"/>
    <cellStyle name="Normal 5 2 4 2 3 7" xfId="41970" xr:uid="{00000000-0005-0000-0000-0000E3A30000}"/>
    <cellStyle name="Normal 5 2 4 2 3 7 2" xfId="41971" xr:uid="{00000000-0005-0000-0000-0000E4A30000}"/>
    <cellStyle name="Normal 5 2 4 2 3 8" xfId="41972" xr:uid="{00000000-0005-0000-0000-0000E5A30000}"/>
    <cellStyle name="Normal 5 2 4 2 4" xfId="41973" xr:uid="{00000000-0005-0000-0000-0000E6A30000}"/>
    <cellStyle name="Normal 5 2 4 2 4 2" xfId="41974" xr:uid="{00000000-0005-0000-0000-0000E7A30000}"/>
    <cellStyle name="Normal 5 2 4 2 4 2 2" xfId="41975" xr:uid="{00000000-0005-0000-0000-0000E8A30000}"/>
    <cellStyle name="Normal 5 2 4 2 4 2 2 2" xfId="41976" xr:uid="{00000000-0005-0000-0000-0000E9A30000}"/>
    <cellStyle name="Normal 5 2 4 2 4 2 3" xfId="41977" xr:uid="{00000000-0005-0000-0000-0000EAA30000}"/>
    <cellStyle name="Normal 5 2 4 2 4 2 3 2" xfId="41978" xr:uid="{00000000-0005-0000-0000-0000EBA30000}"/>
    <cellStyle name="Normal 5 2 4 2 4 2 3 2 2" xfId="41979" xr:uid="{00000000-0005-0000-0000-0000ECA30000}"/>
    <cellStyle name="Normal 5 2 4 2 4 2 3 3" xfId="41980" xr:uid="{00000000-0005-0000-0000-0000EDA30000}"/>
    <cellStyle name="Normal 5 2 4 2 4 2 4" xfId="41981" xr:uid="{00000000-0005-0000-0000-0000EEA30000}"/>
    <cellStyle name="Normal 5 2 4 2 4 3" xfId="41982" xr:uid="{00000000-0005-0000-0000-0000EFA30000}"/>
    <cellStyle name="Normal 5 2 4 2 4 3 2" xfId="41983" xr:uid="{00000000-0005-0000-0000-0000F0A30000}"/>
    <cellStyle name="Normal 5 2 4 2 4 4" xfId="41984" xr:uid="{00000000-0005-0000-0000-0000F1A30000}"/>
    <cellStyle name="Normal 5 2 4 2 4 4 2" xfId="41985" xr:uid="{00000000-0005-0000-0000-0000F2A30000}"/>
    <cellStyle name="Normal 5 2 4 2 4 4 2 2" xfId="41986" xr:uid="{00000000-0005-0000-0000-0000F3A30000}"/>
    <cellStyle name="Normal 5 2 4 2 4 4 3" xfId="41987" xr:uid="{00000000-0005-0000-0000-0000F4A30000}"/>
    <cellStyle name="Normal 5 2 4 2 4 5" xfId="41988" xr:uid="{00000000-0005-0000-0000-0000F5A30000}"/>
    <cellStyle name="Normal 5 2 4 2 5" xfId="41989" xr:uid="{00000000-0005-0000-0000-0000F6A30000}"/>
    <cellStyle name="Normal 5 2 4 2 5 2" xfId="41990" xr:uid="{00000000-0005-0000-0000-0000F7A30000}"/>
    <cellStyle name="Normal 5 2 4 2 5 2 2" xfId="41991" xr:uid="{00000000-0005-0000-0000-0000F8A30000}"/>
    <cellStyle name="Normal 5 2 4 2 5 3" xfId="41992" xr:uid="{00000000-0005-0000-0000-0000F9A30000}"/>
    <cellStyle name="Normal 5 2 4 2 5 3 2" xfId="41993" xr:uid="{00000000-0005-0000-0000-0000FAA30000}"/>
    <cellStyle name="Normal 5 2 4 2 5 3 2 2" xfId="41994" xr:uid="{00000000-0005-0000-0000-0000FBA30000}"/>
    <cellStyle name="Normal 5 2 4 2 5 3 3" xfId="41995" xr:uid="{00000000-0005-0000-0000-0000FCA30000}"/>
    <cellStyle name="Normal 5 2 4 2 5 4" xfId="41996" xr:uid="{00000000-0005-0000-0000-0000FDA30000}"/>
    <cellStyle name="Normal 5 2 4 2 6" xfId="41997" xr:uid="{00000000-0005-0000-0000-0000FEA30000}"/>
    <cellStyle name="Normal 5 2 4 2 6 2" xfId="41998" xr:uid="{00000000-0005-0000-0000-0000FFA30000}"/>
    <cellStyle name="Normal 5 2 4 2 6 2 2" xfId="41999" xr:uid="{00000000-0005-0000-0000-000000A40000}"/>
    <cellStyle name="Normal 5 2 4 2 6 3" xfId="42000" xr:uid="{00000000-0005-0000-0000-000001A40000}"/>
    <cellStyle name="Normal 5 2 4 2 6 3 2" xfId="42001" xr:uid="{00000000-0005-0000-0000-000002A40000}"/>
    <cellStyle name="Normal 5 2 4 2 6 3 2 2" xfId="42002" xr:uid="{00000000-0005-0000-0000-000003A40000}"/>
    <cellStyle name="Normal 5 2 4 2 6 3 3" xfId="42003" xr:uid="{00000000-0005-0000-0000-000004A40000}"/>
    <cellStyle name="Normal 5 2 4 2 6 4" xfId="42004" xr:uid="{00000000-0005-0000-0000-000005A40000}"/>
    <cellStyle name="Normal 5 2 4 2 7" xfId="42005" xr:uid="{00000000-0005-0000-0000-000006A40000}"/>
    <cellStyle name="Normal 5 2 4 2 7 2" xfId="42006" xr:uid="{00000000-0005-0000-0000-000007A40000}"/>
    <cellStyle name="Normal 5 2 4 2 8" xfId="42007" xr:uid="{00000000-0005-0000-0000-000008A40000}"/>
    <cellStyle name="Normal 5 2 4 2 8 2" xfId="42008" xr:uid="{00000000-0005-0000-0000-000009A40000}"/>
    <cellStyle name="Normal 5 2 4 2 8 2 2" xfId="42009" xr:uid="{00000000-0005-0000-0000-00000AA40000}"/>
    <cellStyle name="Normal 5 2 4 2 8 3" xfId="42010" xr:uid="{00000000-0005-0000-0000-00000BA40000}"/>
    <cellStyle name="Normal 5 2 4 2 9" xfId="42011" xr:uid="{00000000-0005-0000-0000-00000CA40000}"/>
    <cellStyle name="Normal 5 2 4 2 9 2" xfId="42012" xr:uid="{00000000-0005-0000-0000-00000DA40000}"/>
    <cellStyle name="Normal 5 2 4 3" xfId="42013" xr:uid="{00000000-0005-0000-0000-00000EA40000}"/>
    <cellStyle name="Normal 5 2 4 3 10" xfId="42014" xr:uid="{00000000-0005-0000-0000-00000FA40000}"/>
    <cellStyle name="Normal 5 2 4 3 11" xfId="42015" xr:uid="{00000000-0005-0000-0000-000010A40000}"/>
    <cellStyle name="Normal 5 2 4 3 2" xfId="42016" xr:uid="{00000000-0005-0000-0000-000011A40000}"/>
    <cellStyle name="Normal 5 2 4 3 2 10" xfId="42017" xr:uid="{00000000-0005-0000-0000-000012A40000}"/>
    <cellStyle name="Normal 5 2 4 3 2 2" xfId="42018" xr:uid="{00000000-0005-0000-0000-000013A40000}"/>
    <cellStyle name="Normal 5 2 4 3 2 2 2" xfId="42019" xr:uid="{00000000-0005-0000-0000-000014A40000}"/>
    <cellStyle name="Normal 5 2 4 3 2 2 2 2" xfId="42020" xr:uid="{00000000-0005-0000-0000-000015A40000}"/>
    <cellStyle name="Normal 5 2 4 3 2 2 2 2 2" xfId="42021" xr:uid="{00000000-0005-0000-0000-000016A40000}"/>
    <cellStyle name="Normal 5 2 4 3 2 2 2 2 2 2" xfId="42022" xr:uid="{00000000-0005-0000-0000-000017A40000}"/>
    <cellStyle name="Normal 5 2 4 3 2 2 2 2 3" xfId="42023" xr:uid="{00000000-0005-0000-0000-000018A40000}"/>
    <cellStyle name="Normal 5 2 4 3 2 2 2 2 3 2" xfId="42024" xr:uid="{00000000-0005-0000-0000-000019A40000}"/>
    <cellStyle name="Normal 5 2 4 3 2 2 2 2 3 2 2" xfId="42025" xr:uid="{00000000-0005-0000-0000-00001AA40000}"/>
    <cellStyle name="Normal 5 2 4 3 2 2 2 2 3 3" xfId="42026" xr:uid="{00000000-0005-0000-0000-00001BA40000}"/>
    <cellStyle name="Normal 5 2 4 3 2 2 2 2 4" xfId="42027" xr:uid="{00000000-0005-0000-0000-00001CA40000}"/>
    <cellStyle name="Normal 5 2 4 3 2 2 2 3" xfId="42028" xr:uid="{00000000-0005-0000-0000-00001DA40000}"/>
    <cellStyle name="Normal 5 2 4 3 2 2 2 3 2" xfId="42029" xr:uid="{00000000-0005-0000-0000-00001EA40000}"/>
    <cellStyle name="Normal 5 2 4 3 2 2 2 4" xfId="42030" xr:uid="{00000000-0005-0000-0000-00001FA40000}"/>
    <cellStyle name="Normal 5 2 4 3 2 2 2 4 2" xfId="42031" xr:uid="{00000000-0005-0000-0000-000020A40000}"/>
    <cellStyle name="Normal 5 2 4 3 2 2 2 4 2 2" xfId="42032" xr:uid="{00000000-0005-0000-0000-000021A40000}"/>
    <cellStyle name="Normal 5 2 4 3 2 2 2 4 3" xfId="42033" xr:uid="{00000000-0005-0000-0000-000022A40000}"/>
    <cellStyle name="Normal 5 2 4 3 2 2 2 5" xfId="42034" xr:uid="{00000000-0005-0000-0000-000023A40000}"/>
    <cellStyle name="Normal 5 2 4 3 2 2 3" xfId="42035" xr:uid="{00000000-0005-0000-0000-000024A40000}"/>
    <cellStyle name="Normal 5 2 4 3 2 2 3 2" xfId="42036" xr:uid="{00000000-0005-0000-0000-000025A40000}"/>
    <cellStyle name="Normal 5 2 4 3 2 2 3 2 2" xfId="42037" xr:uid="{00000000-0005-0000-0000-000026A40000}"/>
    <cellStyle name="Normal 5 2 4 3 2 2 3 3" xfId="42038" xr:uid="{00000000-0005-0000-0000-000027A40000}"/>
    <cellStyle name="Normal 5 2 4 3 2 2 3 3 2" xfId="42039" xr:uid="{00000000-0005-0000-0000-000028A40000}"/>
    <cellStyle name="Normal 5 2 4 3 2 2 3 3 2 2" xfId="42040" xr:uid="{00000000-0005-0000-0000-000029A40000}"/>
    <cellStyle name="Normal 5 2 4 3 2 2 3 3 3" xfId="42041" xr:uid="{00000000-0005-0000-0000-00002AA40000}"/>
    <cellStyle name="Normal 5 2 4 3 2 2 3 4" xfId="42042" xr:uid="{00000000-0005-0000-0000-00002BA40000}"/>
    <cellStyle name="Normal 5 2 4 3 2 2 4" xfId="42043" xr:uid="{00000000-0005-0000-0000-00002CA40000}"/>
    <cellStyle name="Normal 5 2 4 3 2 2 4 2" xfId="42044" xr:uid="{00000000-0005-0000-0000-00002DA40000}"/>
    <cellStyle name="Normal 5 2 4 3 2 2 4 2 2" xfId="42045" xr:uid="{00000000-0005-0000-0000-00002EA40000}"/>
    <cellStyle name="Normal 5 2 4 3 2 2 4 3" xfId="42046" xr:uid="{00000000-0005-0000-0000-00002FA40000}"/>
    <cellStyle name="Normal 5 2 4 3 2 2 4 3 2" xfId="42047" xr:uid="{00000000-0005-0000-0000-000030A40000}"/>
    <cellStyle name="Normal 5 2 4 3 2 2 4 3 2 2" xfId="42048" xr:uid="{00000000-0005-0000-0000-000031A40000}"/>
    <cellStyle name="Normal 5 2 4 3 2 2 4 3 3" xfId="42049" xr:uid="{00000000-0005-0000-0000-000032A40000}"/>
    <cellStyle name="Normal 5 2 4 3 2 2 4 4" xfId="42050" xr:uid="{00000000-0005-0000-0000-000033A40000}"/>
    <cellStyle name="Normal 5 2 4 3 2 2 5" xfId="42051" xr:uid="{00000000-0005-0000-0000-000034A40000}"/>
    <cellStyle name="Normal 5 2 4 3 2 2 5 2" xfId="42052" xr:uid="{00000000-0005-0000-0000-000035A40000}"/>
    <cellStyle name="Normal 5 2 4 3 2 2 6" xfId="42053" xr:uid="{00000000-0005-0000-0000-000036A40000}"/>
    <cellStyle name="Normal 5 2 4 3 2 2 6 2" xfId="42054" xr:uid="{00000000-0005-0000-0000-000037A40000}"/>
    <cellStyle name="Normal 5 2 4 3 2 2 6 2 2" xfId="42055" xr:uid="{00000000-0005-0000-0000-000038A40000}"/>
    <cellStyle name="Normal 5 2 4 3 2 2 6 3" xfId="42056" xr:uid="{00000000-0005-0000-0000-000039A40000}"/>
    <cellStyle name="Normal 5 2 4 3 2 2 7" xfId="42057" xr:uid="{00000000-0005-0000-0000-00003AA40000}"/>
    <cellStyle name="Normal 5 2 4 3 2 2 7 2" xfId="42058" xr:uid="{00000000-0005-0000-0000-00003BA40000}"/>
    <cellStyle name="Normal 5 2 4 3 2 2 8" xfId="42059" xr:uid="{00000000-0005-0000-0000-00003CA40000}"/>
    <cellStyle name="Normal 5 2 4 3 2 3" xfId="42060" xr:uid="{00000000-0005-0000-0000-00003DA40000}"/>
    <cellStyle name="Normal 5 2 4 3 2 3 2" xfId="42061" xr:uid="{00000000-0005-0000-0000-00003EA40000}"/>
    <cellStyle name="Normal 5 2 4 3 2 3 2 2" xfId="42062" xr:uid="{00000000-0005-0000-0000-00003FA40000}"/>
    <cellStyle name="Normal 5 2 4 3 2 3 2 2 2" xfId="42063" xr:uid="{00000000-0005-0000-0000-000040A40000}"/>
    <cellStyle name="Normal 5 2 4 3 2 3 2 3" xfId="42064" xr:uid="{00000000-0005-0000-0000-000041A40000}"/>
    <cellStyle name="Normal 5 2 4 3 2 3 2 3 2" xfId="42065" xr:uid="{00000000-0005-0000-0000-000042A40000}"/>
    <cellStyle name="Normal 5 2 4 3 2 3 2 3 2 2" xfId="42066" xr:uid="{00000000-0005-0000-0000-000043A40000}"/>
    <cellStyle name="Normal 5 2 4 3 2 3 2 3 3" xfId="42067" xr:uid="{00000000-0005-0000-0000-000044A40000}"/>
    <cellStyle name="Normal 5 2 4 3 2 3 2 4" xfId="42068" xr:uid="{00000000-0005-0000-0000-000045A40000}"/>
    <cellStyle name="Normal 5 2 4 3 2 3 3" xfId="42069" xr:uid="{00000000-0005-0000-0000-000046A40000}"/>
    <cellStyle name="Normal 5 2 4 3 2 3 3 2" xfId="42070" xr:uid="{00000000-0005-0000-0000-000047A40000}"/>
    <cellStyle name="Normal 5 2 4 3 2 3 4" xfId="42071" xr:uid="{00000000-0005-0000-0000-000048A40000}"/>
    <cellStyle name="Normal 5 2 4 3 2 3 4 2" xfId="42072" xr:uid="{00000000-0005-0000-0000-000049A40000}"/>
    <cellStyle name="Normal 5 2 4 3 2 3 4 2 2" xfId="42073" xr:uid="{00000000-0005-0000-0000-00004AA40000}"/>
    <cellStyle name="Normal 5 2 4 3 2 3 4 3" xfId="42074" xr:uid="{00000000-0005-0000-0000-00004BA40000}"/>
    <cellStyle name="Normal 5 2 4 3 2 3 5" xfId="42075" xr:uid="{00000000-0005-0000-0000-00004CA40000}"/>
    <cellStyle name="Normal 5 2 4 3 2 4" xfId="42076" xr:uid="{00000000-0005-0000-0000-00004DA40000}"/>
    <cellStyle name="Normal 5 2 4 3 2 4 2" xfId="42077" xr:uid="{00000000-0005-0000-0000-00004EA40000}"/>
    <cellStyle name="Normal 5 2 4 3 2 4 2 2" xfId="42078" xr:uid="{00000000-0005-0000-0000-00004FA40000}"/>
    <cellStyle name="Normal 5 2 4 3 2 4 3" xfId="42079" xr:uid="{00000000-0005-0000-0000-000050A40000}"/>
    <cellStyle name="Normal 5 2 4 3 2 4 3 2" xfId="42080" xr:uid="{00000000-0005-0000-0000-000051A40000}"/>
    <cellStyle name="Normal 5 2 4 3 2 4 3 2 2" xfId="42081" xr:uid="{00000000-0005-0000-0000-000052A40000}"/>
    <cellStyle name="Normal 5 2 4 3 2 4 3 3" xfId="42082" xr:uid="{00000000-0005-0000-0000-000053A40000}"/>
    <cellStyle name="Normal 5 2 4 3 2 4 4" xfId="42083" xr:uid="{00000000-0005-0000-0000-000054A40000}"/>
    <cellStyle name="Normal 5 2 4 3 2 5" xfId="42084" xr:uid="{00000000-0005-0000-0000-000055A40000}"/>
    <cellStyle name="Normal 5 2 4 3 2 5 2" xfId="42085" xr:uid="{00000000-0005-0000-0000-000056A40000}"/>
    <cellStyle name="Normal 5 2 4 3 2 5 2 2" xfId="42086" xr:uid="{00000000-0005-0000-0000-000057A40000}"/>
    <cellStyle name="Normal 5 2 4 3 2 5 3" xfId="42087" xr:uid="{00000000-0005-0000-0000-000058A40000}"/>
    <cellStyle name="Normal 5 2 4 3 2 5 3 2" xfId="42088" xr:uid="{00000000-0005-0000-0000-000059A40000}"/>
    <cellStyle name="Normal 5 2 4 3 2 5 3 2 2" xfId="42089" xr:uid="{00000000-0005-0000-0000-00005AA40000}"/>
    <cellStyle name="Normal 5 2 4 3 2 5 3 3" xfId="42090" xr:uid="{00000000-0005-0000-0000-00005BA40000}"/>
    <cellStyle name="Normal 5 2 4 3 2 5 4" xfId="42091" xr:uid="{00000000-0005-0000-0000-00005CA40000}"/>
    <cellStyle name="Normal 5 2 4 3 2 6" xfId="42092" xr:uid="{00000000-0005-0000-0000-00005DA40000}"/>
    <cellStyle name="Normal 5 2 4 3 2 6 2" xfId="42093" xr:uid="{00000000-0005-0000-0000-00005EA40000}"/>
    <cellStyle name="Normal 5 2 4 3 2 7" xfId="42094" xr:uid="{00000000-0005-0000-0000-00005FA40000}"/>
    <cellStyle name="Normal 5 2 4 3 2 7 2" xfId="42095" xr:uid="{00000000-0005-0000-0000-000060A40000}"/>
    <cellStyle name="Normal 5 2 4 3 2 7 2 2" xfId="42096" xr:uid="{00000000-0005-0000-0000-000061A40000}"/>
    <cellStyle name="Normal 5 2 4 3 2 7 3" xfId="42097" xr:uid="{00000000-0005-0000-0000-000062A40000}"/>
    <cellStyle name="Normal 5 2 4 3 2 8" xfId="42098" xr:uid="{00000000-0005-0000-0000-000063A40000}"/>
    <cellStyle name="Normal 5 2 4 3 2 8 2" xfId="42099" xr:uid="{00000000-0005-0000-0000-000064A40000}"/>
    <cellStyle name="Normal 5 2 4 3 2 9" xfId="42100" xr:uid="{00000000-0005-0000-0000-000065A40000}"/>
    <cellStyle name="Normal 5 2 4 3 3" xfId="42101" xr:uid="{00000000-0005-0000-0000-000066A40000}"/>
    <cellStyle name="Normal 5 2 4 3 3 2" xfId="42102" xr:uid="{00000000-0005-0000-0000-000067A40000}"/>
    <cellStyle name="Normal 5 2 4 3 3 2 2" xfId="42103" xr:uid="{00000000-0005-0000-0000-000068A40000}"/>
    <cellStyle name="Normal 5 2 4 3 3 2 2 2" xfId="42104" xr:uid="{00000000-0005-0000-0000-000069A40000}"/>
    <cellStyle name="Normal 5 2 4 3 3 2 2 2 2" xfId="42105" xr:uid="{00000000-0005-0000-0000-00006AA40000}"/>
    <cellStyle name="Normal 5 2 4 3 3 2 2 3" xfId="42106" xr:uid="{00000000-0005-0000-0000-00006BA40000}"/>
    <cellStyle name="Normal 5 2 4 3 3 2 2 3 2" xfId="42107" xr:uid="{00000000-0005-0000-0000-00006CA40000}"/>
    <cellStyle name="Normal 5 2 4 3 3 2 2 3 2 2" xfId="42108" xr:uid="{00000000-0005-0000-0000-00006DA40000}"/>
    <cellStyle name="Normal 5 2 4 3 3 2 2 3 3" xfId="42109" xr:uid="{00000000-0005-0000-0000-00006EA40000}"/>
    <cellStyle name="Normal 5 2 4 3 3 2 2 4" xfId="42110" xr:uid="{00000000-0005-0000-0000-00006FA40000}"/>
    <cellStyle name="Normal 5 2 4 3 3 2 3" xfId="42111" xr:uid="{00000000-0005-0000-0000-000070A40000}"/>
    <cellStyle name="Normal 5 2 4 3 3 2 3 2" xfId="42112" xr:uid="{00000000-0005-0000-0000-000071A40000}"/>
    <cellStyle name="Normal 5 2 4 3 3 2 4" xfId="42113" xr:uid="{00000000-0005-0000-0000-000072A40000}"/>
    <cellStyle name="Normal 5 2 4 3 3 2 4 2" xfId="42114" xr:uid="{00000000-0005-0000-0000-000073A40000}"/>
    <cellStyle name="Normal 5 2 4 3 3 2 4 2 2" xfId="42115" xr:uid="{00000000-0005-0000-0000-000074A40000}"/>
    <cellStyle name="Normal 5 2 4 3 3 2 4 3" xfId="42116" xr:uid="{00000000-0005-0000-0000-000075A40000}"/>
    <cellStyle name="Normal 5 2 4 3 3 2 5" xfId="42117" xr:uid="{00000000-0005-0000-0000-000076A40000}"/>
    <cellStyle name="Normal 5 2 4 3 3 3" xfId="42118" xr:uid="{00000000-0005-0000-0000-000077A40000}"/>
    <cellStyle name="Normal 5 2 4 3 3 3 2" xfId="42119" xr:uid="{00000000-0005-0000-0000-000078A40000}"/>
    <cellStyle name="Normal 5 2 4 3 3 3 2 2" xfId="42120" xr:uid="{00000000-0005-0000-0000-000079A40000}"/>
    <cellStyle name="Normal 5 2 4 3 3 3 3" xfId="42121" xr:uid="{00000000-0005-0000-0000-00007AA40000}"/>
    <cellStyle name="Normal 5 2 4 3 3 3 3 2" xfId="42122" xr:uid="{00000000-0005-0000-0000-00007BA40000}"/>
    <cellStyle name="Normal 5 2 4 3 3 3 3 2 2" xfId="42123" xr:uid="{00000000-0005-0000-0000-00007CA40000}"/>
    <cellStyle name="Normal 5 2 4 3 3 3 3 3" xfId="42124" xr:uid="{00000000-0005-0000-0000-00007DA40000}"/>
    <cellStyle name="Normal 5 2 4 3 3 3 4" xfId="42125" xr:uid="{00000000-0005-0000-0000-00007EA40000}"/>
    <cellStyle name="Normal 5 2 4 3 3 4" xfId="42126" xr:uid="{00000000-0005-0000-0000-00007FA40000}"/>
    <cellStyle name="Normal 5 2 4 3 3 4 2" xfId="42127" xr:uid="{00000000-0005-0000-0000-000080A40000}"/>
    <cellStyle name="Normal 5 2 4 3 3 4 2 2" xfId="42128" xr:uid="{00000000-0005-0000-0000-000081A40000}"/>
    <cellStyle name="Normal 5 2 4 3 3 4 3" xfId="42129" xr:uid="{00000000-0005-0000-0000-000082A40000}"/>
    <cellStyle name="Normal 5 2 4 3 3 4 3 2" xfId="42130" xr:uid="{00000000-0005-0000-0000-000083A40000}"/>
    <cellStyle name="Normal 5 2 4 3 3 4 3 2 2" xfId="42131" xr:uid="{00000000-0005-0000-0000-000084A40000}"/>
    <cellStyle name="Normal 5 2 4 3 3 4 3 3" xfId="42132" xr:uid="{00000000-0005-0000-0000-000085A40000}"/>
    <cellStyle name="Normal 5 2 4 3 3 4 4" xfId="42133" xr:uid="{00000000-0005-0000-0000-000086A40000}"/>
    <cellStyle name="Normal 5 2 4 3 3 5" xfId="42134" xr:uid="{00000000-0005-0000-0000-000087A40000}"/>
    <cellStyle name="Normal 5 2 4 3 3 5 2" xfId="42135" xr:uid="{00000000-0005-0000-0000-000088A40000}"/>
    <cellStyle name="Normal 5 2 4 3 3 6" xfId="42136" xr:uid="{00000000-0005-0000-0000-000089A40000}"/>
    <cellStyle name="Normal 5 2 4 3 3 6 2" xfId="42137" xr:uid="{00000000-0005-0000-0000-00008AA40000}"/>
    <cellStyle name="Normal 5 2 4 3 3 6 2 2" xfId="42138" xr:uid="{00000000-0005-0000-0000-00008BA40000}"/>
    <cellStyle name="Normal 5 2 4 3 3 6 3" xfId="42139" xr:uid="{00000000-0005-0000-0000-00008CA40000}"/>
    <cellStyle name="Normal 5 2 4 3 3 7" xfId="42140" xr:uid="{00000000-0005-0000-0000-00008DA40000}"/>
    <cellStyle name="Normal 5 2 4 3 3 7 2" xfId="42141" xr:uid="{00000000-0005-0000-0000-00008EA40000}"/>
    <cellStyle name="Normal 5 2 4 3 3 8" xfId="42142" xr:uid="{00000000-0005-0000-0000-00008FA40000}"/>
    <cellStyle name="Normal 5 2 4 3 4" xfId="42143" xr:uid="{00000000-0005-0000-0000-000090A40000}"/>
    <cellStyle name="Normal 5 2 4 3 4 2" xfId="42144" xr:uid="{00000000-0005-0000-0000-000091A40000}"/>
    <cellStyle name="Normal 5 2 4 3 4 2 2" xfId="42145" xr:uid="{00000000-0005-0000-0000-000092A40000}"/>
    <cellStyle name="Normal 5 2 4 3 4 2 2 2" xfId="42146" xr:uid="{00000000-0005-0000-0000-000093A40000}"/>
    <cellStyle name="Normal 5 2 4 3 4 2 3" xfId="42147" xr:uid="{00000000-0005-0000-0000-000094A40000}"/>
    <cellStyle name="Normal 5 2 4 3 4 2 3 2" xfId="42148" xr:uid="{00000000-0005-0000-0000-000095A40000}"/>
    <cellStyle name="Normal 5 2 4 3 4 2 3 2 2" xfId="42149" xr:uid="{00000000-0005-0000-0000-000096A40000}"/>
    <cellStyle name="Normal 5 2 4 3 4 2 3 3" xfId="42150" xr:uid="{00000000-0005-0000-0000-000097A40000}"/>
    <cellStyle name="Normal 5 2 4 3 4 2 4" xfId="42151" xr:uid="{00000000-0005-0000-0000-000098A40000}"/>
    <cellStyle name="Normal 5 2 4 3 4 3" xfId="42152" xr:uid="{00000000-0005-0000-0000-000099A40000}"/>
    <cellStyle name="Normal 5 2 4 3 4 3 2" xfId="42153" xr:uid="{00000000-0005-0000-0000-00009AA40000}"/>
    <cellStyle name="Normal 5 2 4 3 4 4" xfId="42154" xr:uid="{00000000-0005-0000-0000-00009BA40000}"/>
    <cellStyle name="Normal 5 2 4 3 4 4 2" xfId="42155" xr:uid="{00000000-0005-0000-0000-00009CA40000}"/>
    <cellStyle name="Normal 5 2 4 3 4 4 2 2" xfId="42156" xr:uid="{00000000-0005-0000-0000-00009DA40000}"/>
    <cellStyle name="Normal 5 2 4 3 4 4 3" xfId="42157" xr:uid="{00000000-0005-0000-0000-00009EA40000}"/>
    <cellStyle name="Normal 5 2 4 3 4 5" xfId="42158" xr:uid="{00000000-0005-0000-0000-00009FA40000}"/>
    <cellStyle name="Normal 5 2 4 3 5" xfId="42159" xr:uid="{00000000-0005-0000-0000-0000A0A40000}"/>
    <cellStyle name="Normal 5 2 4 3 5 2" xfId="42160" xr:uid="{00000000-0005-0000-0000-0000A1A40000}"/>
    <cellStyle name="Normal 5 2 4 3 5 2 2" xfId="42161" xr:uid="{00000000-0005-0000-0000-0000A2A40000}"/>
    <cellStyle name="Normal 5 2 4 3 5 3" xfId="42162" xr:uid="{00000000-0005-0000-0000-0000A3A40000}"/>
    <cellStyle name="Normal 5 2 4 3 5 3 2" xfId="42163" xr:uid="{00000000-0005-0000-0000-0000A4A40000}"/>
    <cellStyle name="Normal 5 2 4 3 5 3 2 2" xfId="42164" xr:uid="{00000000-0005-0000-0000-0000A5A40000}"/>
    <cellStyle name="Normal 5 2 4 3 5 3 3" xfId="42165" xr:uid="{00000000-0005-0000-0000-0000A6A40000}"/>
    <cellStyle name="Normal 5 2 4 3 5 4" xfId="42166" xr:uid="{00000000-0005-0000-0000-0000A7A40000}"/>
    <cellStyle name="Normal 5 2 4 3 6" xfId="42167" xr:uid="{00000000-0005-0000-0000-0000A8A40000}"/>
    <cellStyle name="Normal 5 2 4 3 6 2" xfId="42168" xr:uid="{00000000-0005-0000-0000-0000A9A40000}"/>
    <cellStyle name="Normal 5 2 4 3 6 2 2" xfId="42169" xr:uid="{00000000-0005-0000-0000-0000AAA40000}"/>
    <cellStyle name="Normal 5 2 4 3 6 3" xfId="42170" xr:uid="{00000000-0005-0000-0000-0000ABA40000}"/>
    <cellStyle name="Normal 5 2 4 3 6 3 2" xfId="42171" xr:uid="{00000000-0005-0000-0000-0000ACA40000}"/>
    <cellStyle name="Normal 5 2 4 3 6 3 2 2" xfId="42172" xr:uid="{00000000-0005-0000-0000-0000ADA40000}"/>
    <cellStyle name="Normal 5 2 4 3 6 3 3" xfId="42173" xr:uid="{00000000-0005-0000-0000-0000AEA40000}"/>
    <cellStyle name="Normal 5 2 4 3 6 4" xfId="42174" xr:uid="{00000000-0005-0000-0000-0000AFA40000}"/>
    <cellStyle name="Normal 5 2 4 3 7" xfId="42175" xr:uid="{00000000-0005-0000-0000-0000B0A40000}"/>
    <cellStyle name="Normal 5 2 4 3 7 2" xfId="42176" xr:uid="{00000000-0005-0000-0000-0000B1A40000}"/>
    <cellStyle name="Normal 5 2 4 3 8" xfId="42177" xr:uid="{00000000-0005-0000-0000-0000B2A40000}"/>
    <cellStyle name="Normal 5 2 4 3 8 2" xfId="42178" xr:uid="{00000000-0005-0000-0000-0000B3A40000}"/>
    <cellStyle name="Normal 5 2 4 3 8 2 2" xfId="42179" xr:uid="{00000000-0005-0000-0000-0000B4A40000}"/>
    <cellStyle name="Normal 5 2 4 3 8 3" xfId="42180" xr:uid="{00000000-0005-0000-0000-0000B5A40000}"/>
    <cellStyle name="Normal 5 2 4 3 9" xfId="42181" xr:uid="{00000000-0005-0000-0000-0000B6A40000}"/>
    <cellStyle name="Normal 5 2 4 3 9 2" xfId="42182" xr:uid="{00000000-0005-0000-0000-0000B7A40000}"/>
    <cellStyle name="Normal 5 2 4 4" xfId="42183" xr:uid="{00000000-0005-0000-0000-0000B8A40000}"/>
    <cellStyle name="Normal 5 2 4 4 10" xfId="42184" xr:uid="{00000000-0005-0000-0000-0000B9A40000}"/>
    <cellStyle name="Normal 5 2 4 4 11" xfId="42185" xr:uid="{00000000-0005-0000-0000-0000BAA40000}"/>
    <cellStyle name="Normal 5 2 4 4 2" xfId="42186" xr:uid="{00000000-0005-0000-0000-0000BBA40000}"/>
    <cellStyle name="Normal 5 2 4 4 2 2" xfId="42187" xr:uid="{00000000-0005-0000-0000-0000BCA40000}"/>
    <cellStyle name="Normal 5 2 4 4 2 2 2" xfId="42188" xr:uid="{00000000-0005-0000-0000-0000BDA40000}"/>
    <cellStyle name="Normal 5 2 4 4 2 2 2 2" xfId="42189" xr:uid="{00000000-0005-0000-0000-0000BEA40000}"/>
    <cellStyle name="Normal 5 2 4 4 2 2 2 2 2" xfId="42190" xr:uid="{00000000-0005-0000-0000-0000BFA40000}"/>
    <cellStyle name="Normal 5 2 4 4 2 2 2 2 2 2" xfId="42191" xr:uid="{00000000-0005-0000-0000-0000C0A40000}"/>
    <cellStyle name="Normal 5 2 4 4 2 2 2 2 3" xfId="42192" xr:uid="{00000000-0005-0000-0000-0000C1A40000}"/>
    <cellStyle name="Normal 5 2 4 4 2 2 2 2 3 2" xfId="42193" xr:uid="{00000000-0005-0000-0000-0000C2A40000}"/>
    <cellStyle name="Normal 5 2 4 4 2 2 2 2 3 2 2" xfId="42194" xr:uid="{00000000-0005-0000-0000-0000C3A40000}"/>
    <cellStyle name="Normal 5 2 4 4 2 2 2 2 3 3" xfId="42195" xr:uid="{00000000-0005-0000-0000-0000C4A40000}"/>
    <cellStyle name="Normal 5 2 4 4 2 2 2 2 4" xfId="42196" xr:uid="{00000000-0005-0000-0000-0000C5A40000}"/>
    <cellStyle name="Normal 5 2 4 4 2 2 2 3" xfId="42197" xr:uid="{00000000-0005-0000-0000-0000C6A40000}"/>
    <cellStyle name="Normal 5 2 4 4 2 2 2 3 2" xfId="42198" xr:uid="{00000000-0005-0000-0000-0000C7A40000}"/>
    <cellStyle name="Normal 5 2 4 4 2 2 2 4" xfId="42199" xr:uid="{00000000-0005-0000-0000-0000C8A40000}"/>
    <cellStyle name="Normal 5 2 4 4 2 2 2 4 2" xfId="42200" xr:uid="{00000000-0005-0000-0000-0000C9A40000}"/>
    <cellStyle name="Normal 5 2 4 4 2 2 2 4 2 2" xfId="42201" xr:uid="{00000000-0005-0000-0000-0000CAA40000}"/>
    <cellStyle name="Normal 5 2 4 4 2 2 2 4 3" xfId="42202" xr:uid="{00000000-0005-0000-0000-0000CBA40000}"/>
    <cellStyle name="Normal 5 2 4 4 2 2 2 5" xfId="42203" xr:uid="{00000000-0005-0000-0000-0000CCA40000}"/>
    <cellStyle name="Normal 5 2 4 4 2 2 3" xfId="42204" xr:uid="{00000000-0005-0000-0000-0000CDA40000}"/>
    <cellStyle name="Normal 5 2 4 4 2 2 3 2" xfId="42205" xr:uid="{00000000-0005-0000-0000-0000CEA40000}"/>
    <cellStyle name="Normal 5 2 4 4 2 2 3 2 2" xfId="42206" xr:uid="{00000000-0005-0000-0000-0000CFA40000}"/>
    <cellStyle name="Normal 5 2 4 4 2 2 3 3" xfId="42207" xr:uid="{00000000-0005-0000-0000-0000D0A40000}"/>
    <cellStyle name="Normal 5 2 4 4 2 2 3 3 2" xfId="42208" xr:uid="{00000000-0005-0000-0000-0000D1A40000}"/>
    <cellStyle name="Normal 5 2 4 4 2 2 3 3 2 2" xfId="42209" xr:uid="{00000000-0005-0000-0000-0000D2A40000}"/>
    <cellStyle name="Normal 5 2 4 4 2 2 3 3 3" xfId="42210" xr:uid="{00000000-0005-0000-0000-0000D3A40000}"/>
    <cellStyle name="Normal 5 2 4 4 2 2 3 4" xfId="42211" xr:uid="{00000000-0005-0000-0000-0000D4A40000}"/>
    <cellStyle name="Normal 5 2 4 4 2 2 4" xfId="42212" xr:uid="{00000000-0005-0000-0000-0000D5A40000}"/>
    <cellStyle name="Normal 5 2 4 4 2 2 4 2" xfId="42213" xr:uid="{00000000-0005-0000-0000-0000D6A40000}"/>
    <cellStyle name="Normal 5 2 4 4 2 2 4 2 2" xfId="42214" xr:uid="{00000000-0005-0000-0000-0000D7A40000}"/>
    <cellStyle name="Normal 5 2 4 4 2 2 4 3" xfId="42215" xr:uid="{00000000-0005-0000-0000-0000D8A40000}"/>
    <cellStyle name="Normal 5 2 4 4 2 2 4 3 2" xfId="42216" xr:uid="{00000000-0005-0000-0000-0000D9A40000}"/>
    <cellStyle name="Normal 5 2 4 4 2 2 4 3 2 2" xfId="42217" xr:uid="{00000000-0005-0000-0000-0000DAA40000}"/>
    <cellStyle name="Normal 5 2 4 4 2 2 4 3 3" xfId="42218" xr:uid="{00000000-0005-0000-0000-0000DBA40000}"/>
    <cellStyle name="Normal 5 2 4 4 2 2 4 4" xfId="42219" xr:uid="{00000000-0005-0000-0000-0000DCA40000}"/>
    <cellStyle name="Normal 5 2 4 4 2 2 5" xfId="42220" xr:uid="{00000000-0005-0000-0000-0000DDA40000}"/>
    <cellStyle name="Normal 5 2 4 4 2 2 5 2" xfId="42221" xr:uid="{00000000-0005-0000-0000-0000DEA40000}"/>
    <cellStyle name="Normal 5 2 4 4 2 2 6" xfId="42222" xr:uid="{00000000-0005-0000-0000-0000DFA40000}"/>
    <cellStyle name="Normal 5 2 4 4 2 2 6 2" xfId="42223" xr:uid="{00000000-0005-0000-0000-0000E0A40000}"/>
    <cellStyle name="Normal 5 2 4 4 2 2 6 2 2" xfId="42224" xr:uid="{00000000-0005-0000-0000-0000E1A40000}"/>
    <cellStyle name="Normal 5 2 4 4 2 2 6 3" xfId="42225" xr:uid="{00000000-0005-0000-0000-0000E2A40000}"/>
    <cellStyle name="Normal 5 2 4 4 2 2 7" xfId="42226" xr:uid="{00000000-0005-0000-0000-0000E3A40000}"/>
    <cellStyle name="Normal 5 2 4 4 2 2 7 2" xfId="42227" xr:uid="{00000000-0005-0000-0000-0000E4A40000}"/>
    <cellStyle name="Normal 5 2 4 4 2 2 8" xfId="42228" xr:uid="{00000000-0005-0000-0000-0000E5A40000}"/>
    <cellStyle name="Normal 5 2 4 4 2 3" xfId="42229" xr:uid="{00000000-0005-0000-0000-0000E6A40000}"/>
    <cellStyle name="Normal 5 2 4 4 2 3 2" xfId="42230" xr:uid="{00000000-0005-0000-0000-0000E7A40000}"/>
    <cellStyle name="Normal 5 2 4 4 2 3 2 2" xfId="42231" xr:uid="{00000000-0005-0000-0000-0000E8A40000}"/>
    <cellStyle name="Normal 5 2 4 4 2 3 2 2 2" xfId="42232" xr:uid="{00000000-0005-0000-0000-0000E9A40000}"/>
    <cellStyle name="Normal 5 2 4 4 2 3 2 3" xfId="42233" xr:uid="{00000000-0005-0000-0000-0000EAA40000}"/>
    <cellStyle name="Normal 5 2 4 4 2 3 2 3 2" xfId="42234" xr:uid="{00000000-0005-0000-0000-0000EBA40000}"/>
    <cellStyle name="Normal 5 2 4 4 2 3 2 3 2 2" xfId="42235" xr:uid="{00000000-0005-0000-0000-0000ECA40000}"/>
    <cellStyle name="Normal 5 2 4 4 2 3 2 3 3" xfId="42236" xr:uid="{00000000-0005-0000-0000-0000EDA40000}"/>
    <cellStyle name="Normal 5 2 4 4 2 3 2 4" xfId="42237" xr:uid="{00000000-0005-0000-0000-0000EEA40000}"/>
    <cellStyle name="Normal 5 2 4 4 2 3 3" xfId="42238" xr:uid="{00000000-0005-0000-0000-0000EFA40000}"/>
    <cellStyle name="Normal 5 2 4 4 2 3 3 2" xfId="42239" xr:uid="{00000000-0005-0000-0000-0000F0A40000}"/>
    <cellStyle name="Normal 5 2 4 4 2 3 4" xfId="42240" xr:uid="{00000000-0005-0000-0000-0000F1A40000}"/>
    <cellStyle name="Normal 5 2 4 4 2 3 4 2" xfId="42241" xr:uid="{00000000-0005-0000-0000-0000F2A40000}"/>
    <cellStyle name="Normal 5 2 4 4 2 3 4 2 2" xfId="42242" xr:uid="{00000000-0005-0000-0000-0000F3A40000}"/>
    <cellStyle name="Normal 5 2 4 4 2 3 4 3" xfId="42243" xr:uid="{00000000-0005-0000-0000-0000F4A40000}"/>
    <cellStyle name="Normal 5 2 4 4 2 3 5" xfId="42244" xr:uid="{00000000-0005-0000-0000-0000F5A40000}"/>
    <cellStyle name="Normal 5 2 4 4 2 4" xfId="42245" xr:uid="{00000000-0005-0000-0000-0000F6A40000}"/>
    <cellStyle name="Normal 5 2 4 4 2 4 2" xfId="42246" xr:uid="{00000000-0005-0000-0000-0000F7A40000}"/>
    <cellStyle name="Normal 5 2 4 4 2 4 2 2" xfId="42247" xr:uid="{00000000-0005-0000-0000-0000F8A40000}"/>
    <cellStyle name="Normal 5 2 4 4 2 4 3" xfId="42248" xr:uid="{00000000-0005-0000-0000-0000F9A40000}"/>
    <cellStyle name="Normal 5 2 4 4 2 4 3 2" xfId="42249" xr:uid="{00000000-0005-0000-0000-0000FAA40000}"/>
    <cellStyle name="Normal 5 2 4 4 2 4 3 2 2" xfId="42250" xr:uid="{00000000-0005-0000-0000-0000FBA40000}"/>
    <cellStyle name="Normal 5 2 4 4 2 4 3 3" xfId="42251" xr:uid="{00000000-0005-0000-0000-0000FCA40000}"/>
    <cellStyle name="Normal 5 2 4 4 2 4 4" xfId="42252" xr:uid="{00000000-0005-0000-0000-0000FDA40000}"/>
    <cellStyle name="Normal 5 2 4 4 2 5" xfId="42253" xr:uid="{00000000-0005-0000-0000-0000FEA40000}"/>
    <cellStyle name="Normal 5 2 4 4 2 5 2" xfId="42254" xr:uid="{00000000-0005-0000-0000-0000FFA40000}"/>
    <cellStyle name="Normal 5 2 4 4 2 5 2 2" xfId="42255" xr:uid="{00000000-0005-0000-0000-000000A50000}"/>
    <cellStyle name="Normal 5 2 4 4 2 5 3" xfId="42256" xr:uid="{00000000-0005-0000-0000-000001A50000}"/>
    <cellStyle name="Normal 5 2 4 4 2 5 3 2" xfId="42257" xr:uid="{00000000-0005-0000-0000-000002A50000}"/>
    <cellStyle name="Normal 5 2 4 4 2 5 3 2 2" xfId="42258" xr:uid="{00000000-0005-0000-0000-000003A50000}"/>
    <cellStyle name="Normal 5 2 4 4 2 5 3 3" xfId="42259" xr:uid="{00000000-0005-0000-0000-000004A50000}"/>
    <cellStyle name="Normal 5 2 4 4 2 5 4" xfId="42260" xr:uid="{00000000-0005-0000-0000-000005A50000}"/>
    <cellStyle name="Normal 5 2 4 4 2 6" xfId="42261" xr:uid="{00000000-0005-0000-0000-000006A50000}"/>
    <cellStyle name="Normal 5 2 4 4 2 6 2" xfId="42262" xr:uid="{00000000-0005-0000-0000-000007A50000}"/>
    <cellStyle name="Normal 5 2 4 4 2 7" xfId="42263" xr:uid="{00000000-0005-0000-0000-000008A50000}"/>
    <cellStyle name="Normal 5 2 4 4 2 7 2" xfId="42264" xr:uid="{00000000-0005-0000-0000-000009A50000}"/>
    <cellStyle name="Normal 5 2 4 4 2 7 2 2" xfId="42265" xr:uid="{00000000-0005-0000-0000-00000AA50000}"/>
    <cellStyle name="Normal 5 2 4 4 2 7 3" xfId="42266" xr:uid="{00000000-0005-0000-0000-00000BA50000}"/>
    <cellStyle name="Normal 5 2 4 4 2 8" xfId="42267" xr:uid="{00000000-0005-0000-0000-00000CA50000}"/>
    <cellStyle name="Normal 5 2 4 4 2 8 2" xfId="42268" xr:uid="{00000000-0005-0000-0000-00000DA50000}"/>
    <cellStyle name="Normal 5 2 4 4 2 9" xfId="42269" xr:uid="{00000000-0005-0000-0000-00000EA50000}"/>
    <cellStyle name="Normal 5 2 4 4 3" xfId="42270" xr:uid="{00000000-0005-0000-0000-00000FA50000}"/>
    <cellStyle name="Normal 5 2 4 4 3 2" xfId="42271" xr:uid="{00000000-0005-0000-0000-000010A50000}"/>
    <cellStyle name="Normal 5 2 4 4 3 2 2" xfId="42272" xr:uid="{00000000-0005-0000-0000-000011A50000}"/>
    <cellStyle name="Normal 5 2 4 4 3 2 2 2" xfId="42273" xr:uid="{00000000-0005-0000-0000-000012A50000}"/>
    <cellStyle name="Normal 5 2 4 4 3 2 2 2 2" xfId="42274" xr:uid="{00000000-0005-0000-0000-000013A50000}"/>
    <cellStyle name="Normal 5 2 4 4 3 2 2 3" xfId="42275" xr:uid="{00000000-0005-0000-0000-000014A50000}"/>
    <cellStyle name="Normal 5 2 4 4 3 2 2 3 2" xfId="42276" xr:uid="{00000000-0005-0000-0000-000015A50000}"/>
    <cellStyle name="Normal 5 2 4 4 3 2 2 3 2 2" xfId="42277" xr:uid="{00000000-0005-0000-0000-000016A50000}"/>
    <cellStyle name="Normal 5 2 4 4 3 2 2 3 3" xfId="42278" xr:uid="{00000000-0005-0000-0000-000017A50000}"/>
    <cellStyle name="Normal 5 2 4 4 3 2 2 4" xfId="42279" xr:uid="{00000000-0005-0000-0000-000018A50000}"/>
    <cellStyle name="Normal 5 2 4 4 3 2 3" xfId="42280" xr:uid="{00000000-0005-0000-0000-000019A50000}"/>
    <cellStyle name="Normal 5 2 4 4 3 2 3 2" xfId="42281" xr:uid="{00000000-0005-0000-0000-00001AA50000}"/>
    <cellStyle name="Normal 5 2 4 4 3 2 4" xfId="42282" xr:uid="{00000000-0005-0000-0000-00001BA50000}"/>
    <cellStyle name="Normal 5 2 4 4 3 2 4 2" xfId="42283" xr:uid="{00000000-0005-0000-0000-00001CA50000}"/>
    <cellStyle name="Normal 5 2 4 4 3 2 4 2 2" xfId="42284" xr:uid="{00000000-0005-0000-0000-00001DA50000}"/>
    <cellStyle name="Normal 5 2 4 4 3 2 4 3" xfId="42285" xr:uid="{00000000-0005-0000-0000-00001EA50000}"/>
    <cellStyle name="Normal 5 2 4 4 3 2 5" xfId="42286" xr:uid="{00000000-0005-0000-0000-00001FA50000}"/>
    <cellStyle name="Normal 5 2 4 4 3 3" xfId="42287" xr:uid="{00000000-0005-0000-0000-000020A50000}"/>
    <cellStyle name="Normal 5 2 4 4 3 3 2" xfId="42288" xr:uid="{00000000-0005-0000-0000-000021A50000}"/>
    <cellStyle name="Normal 5 2 4 4 3 3 2 2" xfId="42289" xr:uid="{00000000-0005-0000-0000-000022A50000}"/>
    <cellStyle name="Normal 5 2 4 4 3 3 3" xfId="42290" xr:uid="{00000000-0005-0000-0000-000023A50000}"/>
    <cellStyle name="Normal 5 2 4 4 3 3 3 2" xfId="42291" xr:uid="{00000000-0005-0000-0000-000024A50000}"/>
    <cellStyle name="Normal 5 2 4 4 3 3 3 2 2" xfId="42292" xr:uid="{00000000-0005-0000-0000-000025A50000}"/>
    <cellStyle name="Normal 5 2 4 4 3 3 3 3" xfId="42293" xr:uid="{00000000-0005-0000-0000-000026A50000}"/>
    <cellStyle name="Normal 5 2 4 4 3 3 4" xfId="42294" xr:uid="{00000000-0005-0000-0000-000027A50000}"/>
    <cellStyle name="Normal 5 2 4 4 3 4" xfId="42295" xr:uid="{00000000-0005-0000-0000-000028A50000}"/>
    <cellStyle name="Normal 5 2 4 4 3 4 2" xfId="42296" xr:uid="{00000000-0005-0000-0000-000029A50000}"/>
    <cellStyle name="Normal 5 2 4 4 3 4 2 2" xfId="42297" xr:uid="{00000000-0005-0000-0000-00002AA50000}"/>
    <cellStyle name="Normal 5 2 4 4 3 4 3" xfId="42298" xr:uid="{00000000-0005-0000-0000-00002BA50000}"/>
    <cellStyle name="Normal 5 2 4 4 3 4 3 2" xfId="42299" xr:uid="{00000000-0005-0000-0000-00002CA50000}"/>
    <cellStyle name="Normal 5 2 4 4 3 4 3 2 2" xfId="42300" xr:uid="{00000000-0005-0000-0000-00002DA50000}"/>
    <cellStyle name="Normal 5 2 4 4 3 4 3 3" xfId="42301" xr:uid="{00000000-0005-0000-0000-00002EA50000}"/>
    <cellStyle name="Normal 5 2 4 4 3 4 4" xfId="42302" xr:uid="{00000000-0005-0000-0000-00002FA50000}"/>
    <cellStyle name="Normal 5 2 4 4 3 5" xfId="42303" xr:uid="{00000000-0005-0000-0000-000030A50000}"/>
    <cellStyle name="Normal 5 2 4 4 3 5 2" xfId="42304" xr:uid="{00000000-0005-0000-0000-000031A50000}"/>
    <cellStyle name="Normal 5 2 4 4 3 6" xfId="42305" xr:uid="{00000000-0005-0000-0000-000032A50000}"/>
    <cellStyle name="Normal 5 2 4 4 3 6 2" xfId="42306" xr:uid="{00000000-0005-0000-0000-000033A50000}"/>
    <cellStyle name="Normal 5 2 4 4 3 6 2 2" xfId="42307" xr:uid="{00000000-0005-0000-0000-000034A50000}"/>
    <cellStyle name="Normal 5 2 4 4 3 6 3" xfId="42308" xr:uid="{00000000-0005-0000-0000-000035A50000}"/>
    <cellStyle name="Normal 5 2 4 4 3 7" xfId="42309" xr:uid="{00000000-0005-0000-0000-000036A50000}"/>
    <cellStyle name="Normal 5 2 4 4 3 7 2" xfId="42310" xr:uid="{00000000-0005-0000-0000-000037A50000}"/>
    <cellStyle name="Normal 5 2 4 4 3 8" xfId="42311" xr:uid="{00000000-0005-0000-0000-000038A50000}"/>
    <cellStyle name="Normal 5 2 4 4 4" xfId="42312" xr:uid="{00000000-0005-0000-0000-000039A50000}"/>
    <cellStyle name="Normal 5 2 4 4 4 2" xfId="42313" xr:uid="{00000000-0005-0000-0000-00003AA50000}"/>
    <cellStyle name="Normal 5 2 4 4 4 2 2" xfId="42314" xr:uid="{00000000-0005-0000-0000-00003BA50000}"/>
    <cellStyle name="Normal 5 2 4 4 4 2 2 2" xfId="42315" xr:uid="{00000000-0005-0000-0000-00003CA50000}"/>
    <cellStyle name="Normal 5 2 4 4 4 2 3" xfId="42316" xr:uid="{00000000-0005-0000-0000-00003DA50000}"/>
    <cellStyle name="Normal 5 2 4 4 4 2 3 2" xfId="42317" xr:uid="{00000000-0005-0000-0000-00003EA50000}"/>
    <cellStyle name="Normal 5 2 4 4 4 2 3 2 2" xfId="42318" xr:uid="{00000000-0005-0000-0000-00003FA50000}"/>
    <cellStyle name="Normal 5 2 4 4 4 2 3 3" xfId="42319" xr:uid="{00000000-0005-0000-0000-000040A50000}"/>
    <cellStyle name="Normal 5 2 4 4 4 2 4" xfId="42320" xr:uid="{00000000-0005-0000-0000-000041A50000}"/>
    <cellStyle name="Normal 5 2 4 4 4 3" xfId="42321" xr:uid="{00000000-0005-0000-0000-000042A50000}"/>
    <cellStyle name="Normal 5 2 4 4 4 3 2" xfId="42322" xr:uid="{00000000-0005-0000-0000-000043A50000}"/>
    <cellStyle name="Normal 5 2 4 4 4 4" xfId="42323" xr:uid="{00000000-0005-0000-0000-000044A50000}"/>
    <cellStyle name="Normal 5 2 4 4 4 4 2" xfId="42324" xr:uid="{00000000-0005-0000-0000-000045A50000}"/>
    <cellStyle name="Normal 5 2 4 4 4 4 2 2" xfId="42325" xr:uid="{00000000-0005-0000-0000-000046A50000}"/>
    <cellStyle name="Normal 5 2 4 4 4 4 3" xfId="42326" xr:uid="{00000000-0005-0000-0000-000047A50000}"/>
    <cellStyle name="Normal 5 2 4 4 4 5" xfId="42327" xr:uid="{00000000-0005-0000-0000-000048A50000}"/>
    <cellStyle name="Normal 5 2 4 4 5" xfId="42328" xr:uid="{00000000-0005-0000-0000-000049A50000}"/>
    <cellStyle name="Normal 5 2 4 4 5 2" xfId="42329" xr:uid="{00000000-0005-0000-0000-00004AA50000}"/>
    <cellStyle name="Normal 5 2 4 4 5 2 2" xfId="42330" xr:uid="{00000000-0005-0000-0000-00004BA50000}"/>
    <cellStyle name="Normal 5 2 4 4 5 3" xfId="42331" xr:uid="{00000000-0005-0000-0000-00004CA50000}"/>
    <cellStyle name="Normal 5 2 4 4 5 3 2" xfId="42332" xr:uid="{00000000-0005-0000-0000-00004DA50000}"/>
    <cellStyle name="Normal 5 2 4 4 5 3 2 2" xfId="42333" xr:uid="{00000000-0005-0000-0000-00004EA50000}"/>
    <cellStyle name="Normal 5 2 4 4 5 3 3" xfId="42334" xr:uid="{00000000-0005-0000-0000-00004FA50000}"/>
    <cellStyle name="Normal 5 2 4 4 5 4" xfId="42335" xr:uid="{00000000-0005-0000-0000-000050A50000}"/>
    <cellStyle name="Normal 5 2 4 4 6" xfId="42336" xr:uid="{00000000-0005-0000-0000-000051A50000}"/>
    <cellStyle name="Normal 5 2 4 4 6 2" xfId="42337" xr:uid="{00000000-0005-0000-0000-000052A50000}"/>
    <cellStyle name="Normal 5 2 4 4 6 2 2" xfId="42338" xr:uid="{00000000-0005-0000-0000-000053A50000}"/>
    <cellStyle name="Normal 5 2 4 4 6 3" xfId="42339" xr:uid="{00000000-0005-0000-0000-000054A50000}"/>
    <cellStyle name="Normal 5 2 4 4 6 3 2" xfId="42340" xr:uid="{00000000-0005-0000-0000-000055A50000}"/>
    <cellStyle name="Normal 5 2 4 4 6 3 2 2" xfId="42341" xr:uid="{00000000-0005-0000-0000-000056A50000}"/>
    <cellStyle name="Normal 5 2 4 4 6 3 3" xfId="42342" xr:uid="{00000000-0005-0000-0000-000057A50000}"/>
    <cellStyle name="Normal 5 2 4 4 6 4" xfId="42343" xr:uid="{00000000-0005-0000-0000-000058A50000}"/>
    <cellStyle name="Normal 5 2 4 4 7" xfId="42344" xr:uid="{00000000-0005-0000-0000-000059A50000}"/>
    <cellStyle name="Normal 5 2 4 4 7 2" xfId="42345" xr:uid="{00000000-0005-0000-0000-00005AA50000}"/>
    <cellStyle name="Normal 5 2 4 4 8" xfId="42346" xr:uid="{00000000-0005-0000-0000-00005BA50000}"/>
    <cellStyle name="Normal 5 2 4 4 8 2" xfId="42347" xr:uid="{00000000-0005-0000-0000-00005CA50000}"/>
    <cellStyle name="Normal 5 2 4 4 8 2 2" xfId="42348" xr:uid="{00000000-0005-0000-0000-00005DA50000}"/>
    <cellStyle name="Normal 5 2 4 4 8 3" xfId="42349" xr:uid="{00000000-0005-0000-0000-00005EA50000}"/>
    <cellStyle name="Normal 5 2 4 4 9" xfId="42350" xr:uid="{00000000-0005-0000-0000-00005FA50000}"/>
    <cellStyle name="Normal 5 2 4 4 9 2" xfId="42351" xr:uid="{00000000-0005-0000-0000-000060A50000}"/>
    <cellStyle name="Normal 5 2 4 5" xfId="42352" xr:uid="{00000000-0005-0000-0000-000061A50000}"/>
    <cellStyle name="Normal 5 2 4 5 2" xfId="42353" xr:uid="{00000000-0005-0000-0000-000062A50000}"/>
    <cellStyle name="Normal 5 2 4 5 2 2" xfId="42354" xr:uid="{00000000-0005-0000-0000-000063A50000}"/>
    <cellStyle name="Normal 5 2 4 5 2 2 2" xfId="42355" xr:uid="{00000000-0005-0000-0000-000064A50000}"/>
    <cellStyle name="Normal 5 2 4 5 2 2 2 2" xfId="42356" xr:uid="{00000000-0005-0000-0000-000065A50000}"/>
    <cellStyle name="Normal 5 2 4 5 2 2 2 2 2" xfId="42357" xr:uid="{00000000-0005-0000-0000-000066A50000}"/>
    <cellStyle name="Normal 5 2 4 5 2 2 2 3" xfId="42358" xr:uid="{00000000-0005-0000-0000-000067A50000}"/>
    <cellStyle name="Normal 5 2 4 5 2 2 2 3 2" xfId="42359" xr:uid="{00000000-0005-0000-0000-000068A50000}"/>
    <cellStyle name="Normal 5 2 4 5 2 2 2 3 2 2" xfId="42360" xr:uid="{00000000-0005-0000-0000-000069A50000}"/>
    <cellStyle name="Normal 5 2 4 5 2 2 2 3 3" xfId="42361" xr:uid="{00000000-0005-0000-0000-00006AA50000}"/>
    <cellStyle name="Normal 5 2 4 5 2 2 2 4" xfId="42362" xr:uid="{00000000-0005-0000-0000-00006BA50000}"/>
    <cellStyle name="Normal 5 2 4 5 2 2 3" xfId="42363" xr:uid="{00000000-0005-0000-0000-00006CA50000}"/>
    <cellStyle name="Normal 5 2 4 5 2 2 3 2" xfId="42364" xr:uid="{00000000-0005-0000-0000-00006DA50000}"/>
    <cellStyle name="Normal 5 2 4 5 2 2 4" xfId="42365" xr:uid="{00000000-0005-0000-0000-00006EA50000}"/>
    <cellStyle name="Normal 5 2 4 5 2 2 4 2" xfId="42366" xr:uid="{00000000-0005-0000-0000-00006FA50000}"/>
    <cellStyle name="Normal 5 2 4 5 2 2 4 2 2" xfId="42367" xr:uid="{00000000-0005-0000-0000-000070A50000}"/>
    <cellStyle name="Normal 5 2 4 5 2 2 4 3" xfId="42368" xr:uid="{00000000-0005-0000-0000-000071A50000}"/>
    <cellStyle name="Normal 5 2 4 5 2 2 5" xfId="42369" xr:uid="{00000000-0005-0000-0000-000072A50000}"/>
    <cellStyle name="Normal 5 2 4 5 2 3" xfId="42370" xr:uid="{00000000-0005-0000-0000-000073A50000}"/>
    <cellStyle name="Normal 5 2 4 5 2 3 2" xfId="42371" xr:uid="{00000000-0005-0000-0000-000074A50000}"/>
    <cellStyle name="Normal 5 2 4 5 2 3 2 2" xfId="42372" xr:uid="{00000000-0005-0000-0000-000075A50000}"/>
    <cellStyle name="Normal 5 2 4 5 2 3 3" xfId="42373" xr:uid="{00000000-0005-0000-0000-000076A50000}"/>
    <cellStyle name="Normal 5 2 4 5 2 3 3 2" xfId="42374" xr:uid="{00000000-0005-0000-0000-000077A50000}"/>
    <cellStyle name="Normal 5 2 4 5 2 3 3 2 2" xfId="42375" xr:uid="{00000000-0005-0000-0000-000078A50000}"/>
    <cellStyle name="Normal 5 2 4 5 2 3 3 3" xfId="42376" xr:uid="{00000000-0005-0000-0000-000079A50000}"/>
    <cellStyle name="Normal 5 2 4 5 2 3 4" xfId="42377" xr:uid="{00000000-0005-0000-0000-00007AA50000}"/>
    <cellStyle name="Normal 5 2 4 5 2 4" xfId="42378" xr:uid="{00000000-0005-0000-0000-00007BA50000}"/>
    <cellStyle name="Normal 5 2 4 5 2 4 2" xfId="42379" xr:uid="{00000000-0005-0000-0000-00007CA50000}"/>
    <cellStyle name="Normal 5 2 4 5 2 4 2 2" xfId="42380" xr:uid="{00000000-0005-0000-0000-00007DA50000}"/>
    <cellStyle name="Normal 5 2 4 5 2 4 3" xfId="42381" xr:uid="{00000000-0005-0000-0000-00007EA50000}"/>
    <cellStyle name="Normal 5 2 4 5 2 4 3 2" xfId="42382" xr:uid="{00000000-0005-0000-0000-00007FA50000}"/>
    <cellStyle name="Normal 5 2 4 5 2 4 3 2 2" xfId="42383" xr:uid="{00000000-0005-0000-0000-000080A50000}"/>
    <cellStyle name="Normal 5 2 4 5 2 4 3 3" xfId="42384" xr:uid="{00000000-0005-0000-0000-000081A50000}"/>
    <cellStyle name="Normal 5 2 4 5 2 4 4" xfId="42385" xr:uid="{00000000-0005-0000-0000-000082A50000}"/>
    <cellStyle name="Normal 5 2 4 5 2 5" xfId="42386" xr:uid="{00000000-0005-0000-0000-000083A50000}"/>
    <cellStyle name="Normal 5 2 4 5 2 5 2" xfId="42387" xr:uid="{00000000-0005-0000-0000-000084A50000}"/>
    <cellStyle name="Normal 5 2 4 5 2 6" xfId="42388" xr:uid="{00000000-0005-0000-0000-000085A50000}"/>
    <cellStyle name="Normal 5 2 4 5 2 6 2" xfId="42389" xr:uid="{00000000-0005-0000-0000-000086A50000}"/>
    <cellStyle name="Normal 5 2 4 5 2 6 2 2" xfId="42390" xr:uid="{00000000-0005-0000-0000-000087A50000}"/>
    <cellStyle name="Normal 5 2 4 5 2 6 3" xfId="42391" xr:uid="{00000000-0005-0000-0000-000088A50000}"/>
    <cellStyle name="Normal 5 2 4 5 2 7" xfId="42392" xr:uid="{00000000-0005-0000-0000-000089A50000}"/>
    <cellStyle name="Normal 5 2 4 5 2 7 2" xfId="42393" xr:uid="{00000000-0005-0000-0000-00008AA50000}"/>
    <cellStyle name="Normal 5 2 4 5 2 8" xfId="42394" xr:uid="{00000000-0005-0000-0000-00008BA50000}"/>
    <cellStyle name="Normal 5 2 4 5 3" xfId="42395" xr:uid="{00000000-0005-0000-0000-00008CA50000}"/>
    <cellStyle name="Normal 5 2 4 5 3 2" xfId="42396" xr:uid="{00000000-0005-0000-0000-00008DA50000}"/>
    <cellStyle name="Normal 5 2 4 5 3 2 2" xfId="42397" xr:uid="{00000000-0005-0000-0000-00008EA50000}"/>
    <cellStyle name="Normal 5 2 4 5 3 2 2 2" xfId="42398" xr:uid="{00000000-0005-0000-0000-00008FA50000}"/>
    <cellStyle name="Normal 5 2 4 5 3 2 3" xfId="42399" xr:uid="{00000000-0005-0000-0000-000090A50000}"/>
    <cellStyle name="Normal 5 2 4 5 3 2 3 2" xfId="42400" xr:uid="{00000000-0005-0000-0000-000091A50000}"/>
    <cellStyle name="Normal 5 2 4 5 3 2 3 2 2" xfId="42401" xr:uid="{00000000-0005-0000-0000-000092A50000}"/>
    <cellStyle name="Normal 5 2 4 5 3 2 3 3" xfId="42402" xr:uid="{00000000-0005-0000-0000-000093A50000}"/>
    <cellStyle name="Normal 5 2 4 5 3 2 4" xfId="42403" xr:uid="{00000000-0005-0000-0000-000094A50000}"/>
    <cellStyle name="Normal 5 2 4 5 3 3" xfId="42404" xr:uid="{00000000-0005-0000-0000-000095A50000}"/>
    <cellStyle name="Normal 5 2 4 5 3 3 2" xfId="42405" xr:uid="{00000000-0005-0000-0000-000096A50000}"/>
    <cellStyle name="Normal 5 2 4 5 3 4" xfId="42406" xr:uid="{00000000-0005-0000-0000-000097A50000}"/>
    <cellStyle name="Normal 5 2 4 5 3 4 2" xfId="42407" xr:uid="{00000000-0005-0000-0000-000098A50000}"/>
    <cellStyle name="Normal 5 2 4 5 3 4 2 2" xfId="42408" xr:uid="{00000000-0005-0000-0000-000099A50000}"/>
    <cellStyle name="Normal 5 2 4 5 3 4 3" xfId="42409" xr:uid="{00000000-0005-0000-0000-00009AA50000}"/>
    <cellStyle name="Normal 5 2 4 5 3 5" xfId="42410" xr:uid="{00000000-0005-0000-0000-00009BA50000}"/>
    <cellStyle name="Normal 5 2 4 5 4" xfId="42411" xr:uid="{00000000-0005-0000-0000-00009CA50000}"/>
    <cellStyle name="Normal 5 2 4 5 4 2" xfId="42412" xr:uid="{00000000-0005-0000-0000-00009DA50000}"/>
    <cellStyle name="Normal 5 2 4 5 4 2 2" xfId="42413" xr:uid="{00000000-0005-0000-0000-00009EA50000}"/>
    <cellStyle name="Normal 5 2 4 5 4 3" xfId="42414" xr:uid="{00000000-0005-0000-0000-00009FA50000}"/>
    <cellStyle name="Normal 5 2 4 5 4 3 2" xfId="42415" xr:uid="{00000000-0005-0000-0000-0000A0A50000}"/>
    <cellStyle name="Normal 5 2 4 5 4 3 2 2" xfId="42416" xr:uid="{00000000-0005-0000-0000-0000A1A50000}"/>
    <cellStyle name="Normal 5 2 4 5 4 3 3" xfId="42417" xr:uid="{00000000-0005-0000-0000-0000A2A50000}"/>
    <cellStyle name="Normal 5 2 4 5 4 4" xfId="42418" xr:uid="{00000000-0005-0000-0000-0000A3A50000}"/>
    <cellStyle name="Normal 5 2 4 5 5" xfId="42419" xr:uid="{00000000-0005-0000-0000-0000A4A50000}"/>
    <cellStyle name="Normal 5 2 4 5 5 2" xfId="42420" xr:uid="{00000000-0005-0000-0000-0000A5A50000}"/>
    <cellStyle name="Normal 5 2 4 5 5 2 2" xfId="42421" xr:uid="{00000000-0005-0000-0000-0000A6A50000}"/>
    <cellStyle name="Normal 5 2 4 5 5 3" xfId="42422" xr:uid="{00000000-0005-0000-0000-0000A7A50000}"/>
    <cellStyle name="Normal 5 2 4 5 5 3 2" xfId="42423" xr:uid="{00000000-0005-0000-0000-0000A8A50000}"/>
    <cellStyle name="Normal 5 2 4 5 5 3 2 2" xfId="42424" xr:uid="{00000000-0005-0000-0000-0000A9A50000}"/>
    <cellStyle name="Normal 5 2 4 5 5 3 3" xfId="42425" xr:uid="{00000000-0005-0000-0000-0000AAA50000}"/>
    <cellStyle name="Normal 5 2 4 5 5 4" xfId="42426" xr:uid="{00000000-0005-0000-0000-0000ABA50000}"/>
    <cellStyle name="Normal 5 2 4 5 6" xfId="42427" xr:uid="{00000000-0005-0000-0000-0000ACA50000}"/>
    <cellStyle name="Normal 5 2 4 5 6 2" xfId="42428" xr:uid="{00000000-0005-0000-0000-0000ADA50000}"/>
    <cellStyle name="Normal 5 2 4 5 7" xfId="42429" xr:uid="{00000000-0005-0000-0000-0000AEA50000}"/>
    <cellStyle name="Normal 5 2 4 5 7 2" xfId="42430" xr:uid="{00000000-0005-0000-0000-0000AFA50000}"/>
    <cellStyle name="Normal 5 2 4 5 7 2 2" xfId="42431" xr:uid="{00000000-0005-0000-0000-0000B0A50000}"/>
    <cellStyle name="Normal 5 2 4 5 7 3" xfId="42432" xr:uid="{00000000-0005-0000-0000-0000B1A50000}"/>
    <cellStyle name="Normal 5 2 4 5 8" xfId="42433" xr:uid="{00000000-0005-0000-0000-0000B2A50000}"/>
    <cellStyle name="Normal 5 2 4 5 8 2" xfId="42434" xr:uid="{00000000-0005-0000-0000-0000B3A50000}"/>
    <cellStyle name="Normal 5 2 4 5 9" xfId="42435" xr:uid="{00000000-0005-0000-0000-0000B4A50000}"/>
    <cellStyle name="Normal 5 2 4 6" xfId="42436" xr:uid="{00000000-0005-0000-0000-0000B5A50000}"/>
    <cellStyle name="Normal 5 2 4 6 2" xfId="42437" xr:uid="{00000000-0005-0000-0000-0000B6A50000}"/>
    <cellStyle name="Normal 5 2 4 6 2 2" xfId="42438" xr:uid="{00000000-0005-0000-0000-0000B7A50000}"/>
    <cellStyle name="Normal 5 2 4 6 2 2 2" xfId="42439" xr:uid="{00000000-0005-0000-0000-0000B8A50000}"/>
    <cellStyle name="Normal 5 2 4 6 2 2 2 2" xfId="42440" xr:uid="{00000000-0005-0000-0000-0000B9A50000}"/>
    <cellStyle name="Normal 5 2 4 6 2 2 3" xfId="42441" xr:uid="{00000000-0005-0000-0000-0000BAA50000}"/>
    <cellStyle name="Normal 5 2 4 6 2 2 3 2" xfId="42442" xr:uid="{00000000-0005-0000-0000-0000BBA50000}"/>
    <cellStyle name="Normal 5 2 4 6 2 2 3 2 2" xfId="42443" xr:uid="{00000000-0005-0000-0000-0000BCA50000}"/>
    <cellStyle name="Normal 5 2 4 6 2 2 3 3" xfId="42444" xr:uid="{00000000-0005-0000-0000-0000BDA50000}"/>
    <cellStyle name="Normal 5 2 4 6 2 2 4" xfId="42445" xr:uid="{00000000-0005-0000-0000-0000BEA50000}"/>
    <cellStyle name="Normal 5 2 4 6 2 3" xfId="42446" xr:uid="{00000000-0005-0000-0000-0000BFA50000}"/>
    <cellStyle name="Normal 5 2 4 6 2 3 2" xfId="42447" xr:uid="{00000000-0005-0000-0000-0000C0A50000}"/>
    <cellStyle name="Normal 5 2 4 6 2 4" xfId="42448" xr:uid="{00000000-0005-0000-0000-0000C1A50000}"/>
    <cellStyle name="Normal 5 2 4 6 2 4 2" xfId="42449" xr:uid="{00000000-0005-0000-0000-0000C2A50000}"/>
    <cellStyle name="Normal 5 2 4 6 2 4 2 2" xfId="42450" xr:uid="{00000000-0005-0000-0000-0000C3A50000}"/>
    <cellStyle name="Normal 5 2 4 6 2 4 3" xfId="42451" xr:uid="{00000000-0005-0000-0000-0000C4A50000}"/>
    <cellStyle name="Normal 5 2 4 6 2 5" xfId="42452" xr:uid="{00000000-0005-0000-0000-0000C5A50000}"/>
    <cellStyle name="Normal 5 2 4 6 3" xfId="42453" xr:uid="{00000000-0005-0000-0000-0000C6A50000}"/>
    <cellStyle name="Normal 5 2 4 6 3 2" xfId="42454" xr:uid="{00000000-0005-0000-0000-0000C7A50000}"/>
    <cellStyle name="Normal 5 2 4 6 3 2 2" xfId="42455" xr:uid="{00000000-0005-0000-0000-0000C8A50000}"/>
    <cellStyle name="Normal 5 2 4 6 3 3" xfId="42456" xr:uid="{00000000-0005-0000-0000-0000C9A50000}"/>
    <cellStyle name="Normal 5 2 4 6 3 3 2" xfId="42457" xr:uid="{00000000-0005-0000-0000-0000CAA50000}"/>
    <cellStyle name="Normal 5 2 4 6 3 3 2 2" xfId="42458" xr:uid="{00000000-0005-0000-0000-0000CBA50000}"/>
    <cellStyle name="Normal 5 2 4 6 3 3 3" xfId="42459" xr:uid="{00000000-0005-0000-0000-0000CCA50000}"/>
    <cellStyle name="Normal 5 2 4 6 3 4" xfId="42460" xr:uid="{00000000-0005-0000-0000-0000CDA50000}"/>
    <cellStyle name="Normal 5 2 4 6 4" xfId="42461" xr:uid="{00000000-0005-0000-0000-0000CEA50000}"/>
    <cellStyle name="Normal 5 2 4 6 4 2" xfId="42462" xr:uid="{00000000-0005-0000-0000-0000CFA50000}"/>
    <cellStyle name="Normal 5 2 4 6 4 2 2" xfId="42463" xr:uid="{00000000-0005-0000-0000-0000D0A50000}"/>
    <cellStyle name="Normal 5 2 4 6 4 3" xfId="42464" xr:uid="{00000000-0005-0000-0000-0000D1A50000}"/>
    <cellStyle name="Normal 5 2 4 6 4 3 2" xfId="42465" xr:uid="{00000000-0005-0000-0000-0000D2A50000}"/>
    <cellStyle name="Normal 5 2 4 6 4 3 2 2" xfId="42466" xr:uid="{00000000-0005-0000-0000-0000D3A50000}"/>
    <cellStyle name="Normal 5 2 4 6 4 3 3" xfId="42467" xr:uid="{00000000-0005-0000-0000-0000D4A50000}"/>
    <cellStyle name="Normal 5 2 4 6 4 4" xfId="42468" xr:uid="{00000000-0005-0000-0000-0000D5A50000}"/>
    <cellStyle name="Normal 5 2 4 6 5" xfId="42469" xr:uid="{00000000-0005-0000-0000-0000D6A50000}"/>
    <cellStyle name="Normal 5 2 4 6 5 2" xfId="42470" xr:uid="{00000000-0005-0000-0000-0000D7A50000}"/>
    <cellStyle name="Normal 5 2 4 6 6" xfId="42471" xr:uid="{00000000-0005-0000-0000-0000D8A50000}"/>
    <cellStyle name="Normal 5 2 4 6 6 2" xfId="42472" xr:uid="{00000000-0005-0000-0000-0000D9A50000}"/>
    <cellStyle name="Normal 5 2 4 6 6 2 2" xfId="42473" xr:uid="{00000000-0005-0000-0000-0000DAA50000}"/>
    <cellStyle name="Normal 5 2 4 6 6 3" xfId="42474" xr:uid="{00000000-0005-0000-0000-0000DBA50000}"/>
    <cellStyle name="Normal 5 2 4 6 7" xfId="42475" xr:uid="{00000000-0005-0000-0000-0000DCA50000}"/>
    <cellStyle name="Normal 5 2 4 6 7 2" xfId="42476" xr:uid="{00000000-0005-0000-0000-0000DDA50000}"/>
    <cellStyle name="Normal 5 2 4 6 8" xfId="42477" xr:uid="{00000000-0005-0000-0000-0000DEA50000}"/>
    <cellStyle name="Normal 5 2 4 7" xfId="42478" xr:uid="{00000000-0005-0000-0000-0000DFA50000}"/>
    <cellStyle name="Normal 5 2 4 7 2" xfId="42479" xr:uid="{00000000-0005-0000-0000-0000E0A50000}"/>
    <cellStyle name="Normal 5 2 4 7 2 2" xfId="42480" xr:uid="{00000000-0005-0000-0000-0000E1A50000}"/>
    <cellStyle name="Normal 5 2 4 7 2 2 2" xfId="42481" xr:uid="{00000000-0005-0000-0000-0000E2A50000}"/>
    <cellStyle name="Normal 5 2 4 7 2 2 2 2" xfId="42482" xr:uid="{00000000-0005-0000-0000-0000E3A50000}"/>
    <cellStyle name="Normal 5 2 4 7 2 2 3" xfId="42483" xr:uid="{00000000-0005-0000-0000-0000E4A50000}"/>
    <cellStyle name="Normal 5 2 4 7 2 2 3 2" xfId="42484" xr:uid="{00000000-0005-0000-0000-0000E5A50000}"/>
    <cellStyle name="Normal 5 2 4 7 2 2 3 2 2" xfId="42485" xr:uid="{00000000-0005-0000-0000-0000E6A50000}"/>
    <cellStyle name="Normal 5 2 4 7 2 2 3 3" xfId="42486" xr:uid="{00000000-0005-0000-0000-0000E7A50000}"/>
    <cellStyle name="Normal 5 2 4 7 2 2 4" xfId="42487" xr:uid="{00000000-0005-0000-0000-0000E8A50000}"/>
    <cellStyle name="Normal 5 2 4 7 2 3" xfId="42488" xr:uid="{00000000-0005-0000-0000-0000E9A50000}"/>
    <cellStyle name="Normal 5 2 4 7 2 3 2" xfId="42489" xr:uid="{00000000-0005-0000-0000-0000EAA50000}"/>
    <cellStyle name="Normal 5 2 4 7 2 4" xfId="42490" xr:uid="{00000000-0005-0000-0000-0000EBA50000}"/>
    <cellStyle name="Normal 5 2 4 7 2 4 2" xfId="42491" xr:uid="{00000000-0005-0000-0000-0000ECA50000}"/>
    <cellStyle name="Normal 5 2 4 7 2 4 2 2" xfId="42492" xr:uid="{00000000-0005-0000-0000-0000EDA50000}"/>
    <cellStyle name="Normal 5 2 4 7 2 4 3" xfId="42493" xr:uid="{00000000-0005-0000-0000-0000EEA50000}"/>
    <cellStyle name="Normal 5 2 4 7 2 5" xfId="42494" xr:uid="{00000000-0005-0000-0000-0000EFA50000}"/>
    <cellStyle name="Normal 5 2 4 7 3" xfId="42495" xr:uid="{00000000-0005-0000-0000-0000F0A50000}"/>
    <cellStyle name="Normal 5 2 4 7 3 2" xfId="42496" xr:uid="{00000000-0005-0000-0000-0000F1A50000}"/>
    <cellStyle name="Normal 5 2 4 7 3 2 2" xfId="42497" xr:uid="{00000000-0005-0000-0000-0000F2A50000}"/>
    <cellStyle name="Normal 5 2 4 7 3 3" xfId="42498" xr:uid="{00000000-0005-0000-0000-0000F3A50000}"/>
    <cellStyle name="Normal 5 2 4 7 3 3 2" xfId="42499" xr:uid="{00000000-0005-0000-0000-0000F4A50000}"/>
    <cellStyle name="Normal 5 2 4 7 3 3 2 2" xfId="42500" xr:uid="{00000000-0005-0000-0000-0000F5A50000}"/>
    <cellStyle name="Normal 5 2 4 7 3 3 3" xfId="42501" xr:uid="{00000000-0005-0000-0000-0000F6A50000}"/>
    <cellStyle name="Normal 5 2 4 7 3 4" xfId="42502" xr:uid="{00000000-0005-0000-0000-0000F7A50000}"/>
    <cellStyle name="Normal 5 2 4 7 4" xfId="42503" xr:uid="{00000000-0005-0000-0000-0000F8A50000}"/>
    <cellStyle name="Normal 5 2 4 7 4 2" xfId="42504" xr:uid="{00000000-0005-0000-0000-0000F9A50000}"/>
    <cellStyle name="Normal 5 2 4 7 5" xfId="42505" xr:uid="{00000000-0005-0000-0000-0000FAA50000}"/>
    <cellStyle name="Normal 5 2 4 7 5 2" xfId="42506" xr:uid="{00000000-0005-0000-0000-0000FBA50000}"/>
    <cellStyle name="Normal 5 2 4 7 5 2 2" xfId="42507" xr:uid="{00000000-0005-0000-0000-0000FCA50000}"/>
    <cellStyle name="Normal 5 2 4 7 5 3" xfId="42508" xr:uid="{00000000-0005-0000-0000-0000FDA50000}"/>
    <cellStyle name="Normal 5 2 4 7 6" xfId="42509" xr:uid="{00000000-0005-0000-0000-0000FEA50000}"/>
    <cellStyle name="Normal 5 2 4 8" xfId="42510" xr:uid="{00000000-0005-0000-0000-0000FFA50000}"/>
    <cellStyle name="Normal 5 2 4 8 2" xfId="42511" xr:uid="{00000000-0005-0000-0000-000000A60000}"/>
    <cellStyle name="Normal 5 2 4 8 2 2" xfId="42512" xr:uid="{00000000-0005-0000-0000-000001A60000}"/>
    <cellStyle name="Normal 5 2 4 8 2 2 2" xfId="42513" xr:uid="{00000000-0005-0000-0000-000002A60000}"/>
    <cellStyle name="Normal 5 2 4 8 2 2 2 2" xfId="42514" xr:uid="{00000000-0005-0000-0000-000003A60000}"/>
    <cellStyle name="Normal 5 2 4 8 2 2 3" xfId="42515" xr:uid="{00000000-0005-0000-0000-000004A60000}"/>
    <cellStyle name="Normal 5 2 4 8 2 2 3 2" xfId="42516" xr:uid="{00000000-0005-0000-0000-000005A60000}"/>
    <cellStyle name="Normal 5 2 4 8 2 2 3 2 2" xfId="42517" xr:uid="{00000000-0005-0000-0000-000006A60000}"/>
    <cellStyle name="Normal 5 2 4 8 2 2 3 3" xfId="42518" xr:uid="{00000000-0005-0000-0000-000007A60000}"/>
    <cellStyle name="Normal 5 2 4 8 2 2 4" xfId="42519" xr:uid="{00000000-0005-0000-0000-000008A60000}"/>
    <cellStyle name="Normal 5 2 4 8 2 3" xfId="42520" xr:uid="{00000000-0005-0000-0000-000009A60000}"/>
    <cellStyle name="Normal 5 2 4 8 2 3 2" xfId="42521" xr:uid="{00000000-0005-0000-0000-00000AA60000}"/>
    <cellStyle name="Normal 5 2 4 8 2 4" xfId="42522" xr:uid="{00000000-0005-0000-0000-00000BA60000}"/>
    <cellStyle name="Normal 5 2 4 8 2 4 2" xfId="42523" xr:uid="{00000000-0005-0000-0000-00000CA60000}"/>
    <cellStyle name="Normal 5 2 4 8 2 4 2 2" xfId="42524" xr:uid="{00000000-0005-0000-0000-00000DA60000}"/>
    <cellStyle name="Normal 5 2 4 8 2 4 3" xfId="42525" xr:uid="{00000000-0005-0000-0000-00000EA60000}"/>
    <cellStyle name="Normal 5 2 4 8 2 5" xfId="42526" xr:uid="{00000000-0005-0000-0000-00000FA60000}"/>
    <cellStyle name="Normal 5 2 4 8 3" xfId="42527" xr:uid="{00000000-0005-0000-0000-000010A60000}"/>
    <cellStyle name="Normal 5 2 4 8 3 2" xfId="42528" xr:uid="{00000000-0005-0000-0000-000011A60000}"/>
    <cellStyle name="Normal 5 2 4 8 3 2 2" xfId="42529" xr:uid="{00000000-0005-0000-0000-000012A60000}"/>
    <cellStyle name="Normal 5 2 4 8 3 3" xfId="42530" xr:uid="{00000000-0005-0000-0000-000013A60000}"/>
    <cellStyle name="Normal 5 2 4 8 3 3 2" xfId="42531" xr:uid="{00000000-0005-0000-0000-000014A60000}"/>
    <cellStyle name="Normal 5 2 4 8 3 3 2 2" xfId="42532" xr:uid="{00000000-0005-0000-0000-000015A60000}"/>
    <cellStyle name="Normal 5 2 4 8 3 3 3" xfId="42533" xr:uid="{00000000-0005-0000-0000-000016A60000}"/>
    <cellStyle name="Normal 5 2 4 8 3 4" xfId="42534" xr:uid="{00000000-0005-0000-0000-000017A60000}"/>
    <cellStyle name="Normal 5 2 4 8 4" xfId="42535" xr:uid="{00000000-0005-0000-0000-000018A60000}"/>
    <cellStyle name="Normal 5 2 4 8 4 2" xfId="42536" xr:uid="{00000000-0005-0000-0000-000019A60000}"/>
    <cellStyle name="Normal 5 2 4 8 5" xfId="42537" xr:uid="{00000000-0005-0000-0000-00001AA60000}"/>
    <cellStyle name="Normal 5 2 4 8 5 2" xfId="42538" xr:uid="{00000000-0005-0000-0000-00001BA60000}"/>
    <cellStyle name="Normal 5 2 4 8 5 2 2" xfId="42539" xr:uid="{00000000-0005-0000-0000-00001CA60000}"/>
    <cellStyle name="Normal 5 2 4 8 5 3" xfId="42540" xr:uid="{00000000-0005-0000-0000-00001DA60000}"/>
    <cellStyle name="Normal 5 2 4 8 6" xfId="42541" xr:uid="{00000000-0005-0000-0000-00001EA60000}"/>
    <cellStyle name="Normal 5 2 4 9" xfId="42542" xr:uid="{00000000-0005-0000-0000-00001FA60000}"/>
    <cellStyle name="Normal 5 2 4 9 2" xfId="42543" xr:uid="{00000000-0005-0000-0000-000020A60000}"/>
    <cellStyle name="Normal 5 2 4 9 2 2" xfId="42544" xr:uid="{00000000-0005-0000-0000-000021A60000}"/>
    <cellStyle name="Normal 5 2 4 9 2 2 2" xfId="42545" xr:uid="{00000000-0005-0000-0000-000022A60000}"/>
    <cellStyle name="Normal 5 2 4 9 2 3" xfId="42546" xr:uid="{00000000-0005-0000-0000-000023A60000}"/>
    <cellStyle name="Normal 5 2 4 9 2 3 2" xfId="42547" xr:uid="{00000000-0005-0000-0000-000024A60000}"/>
    <cellStyle name="Normal 5 2 4 9 2 3 2 2" xfId="42548" xr:uid="{00000000-0005-0000-0000-000025A60000}"/>
    <cellStyle name="Normal 5 2 4 9 2 3 3" xfId="42549" xr:uid="{00000000-0005-0000-0000-000026A60000}"/>
    <cellStyle name="Normal 5 2 4 9 2 4" xfId="42550" xr:uid="{00000000-0005-0000-0000-000027A60000}"/>
    <cellStyle name="Normal 5 2 4 9 3" xfId="42551" xr:uid="{00000000-0005-0000-0000-000028A60000}"/>
    <cellStyle name="Normal 5 2 4 9 3 2" xfId="42552" xr:uid="{00000000-0005-0000-0000-000029A60000}"/>
    <cellStyle name="Normal 5 2 4 9 4" xfId="42553" xr:uid="{00000000-0005-0000-0000-00002AA60000}"/>
    <cellStyle name="Normal 5 2 4 9 4 2" xfId="42554" xr:uid="{00000000-0005-0000-0000-00002BA60000}"/>
    <cellStyle name="Normal 5 2 4 9 4 2 2" xfId="42555" xr:uid="{00000000-0005-0000-0000-00002CA60000}"/>
    <cellStyle name="Normal 5 2 4 9 4 3" xfId="42556" xr:uid="{00000000-0005-0000-0000-00002DA60000}"/>
    <cellStyle name="Normal 5 2 4 9 5" xfId="42557" xr:uid="{00000000-0005-0000-0000-00002EA60000}"/>
    <cellStyle name="Normal 5 2 4_T-straight with PEDs adjustor" xfId="42558" xr:uid="{00000000-0005-0000-0000-00002FA60000}"/>
    <cellStyle name="Normal 5 2 5" xfId="42559" xr:uid="{00000000-0005-0000-0000-000030A60000}"/>
    <cellStyle name="Normal 5 2 5 10" xfId="42560" xr:uid="{00000000-0005-0000-0000-000031A60000}"/>
    <cellStyle name="Normal 5 2 5 11" xfId="42561" xr:uid="{00000000-0005-0000-0000-000032A60000}"/>
    <cellStyle name="Normal 5 2 5 2" xfId="42562" xr:uid="{00000000-0005-0000-0000-000033A60000}"/>
    <cellStyle name="Normal 5 2 5 2 10" xfId="42563" xr:uid="{00000000-0005-0000-0000-000034A60000}"/>
    <cellStyle name="Normal 5 2 5 2 2" xfId="42564" xr:uid="{00000000-0005-0000-0000-000035A60000}"/>
    <cellStyle name="Normal 5 2 5 2 2 2" xfId="42565" xr:uid="{00000000-0005-0000-0000-000036A60000}"/>
    <cellStyle name="Normal 5 2 5 2 2 2 2" xfId="42566" xr:uid="{00000000-0005-0000-0000-000037A60000}"/>
    <cellStyle name="Normal 5 2 5 2 2 2 2 2" xfId="42567" xr:uid="{00000000-0005-0000-0000-000038A60000}"/>
    <cellStyle name="Normal 5 2 5 2 2 2 2 2 2" xfId="42568" xr:uid="{00000000-0005-0000-0000-000039A60000}"/>
    <cellStyle name="Normal 5 2 5 2 2 2 2 3" xfId="42569" xr:uid="{00000000-0005-0000-0000-00003AA60000}"/>
    <cellStyle name="Normal 5 2 5 2 2 2 2 3 2" xfId="42570" xr:uid="{00000000-0005-0000-0000-00003BA60000}"/>
    <cellStyle name="Normal 5 2 5 2 2 2 2 3 2 2" xfId="42571" xr:uid="{00000000-0005-0000-0000-00003CA60000}"/>
    <cellStyle name="Normal 5 2 5 2 2 2 2 3 3" xfId="42572" xr:uid="{00000000-0005-0000-0000-00003DA60000}"/>
    <cellStyle name="Normal 5 2 5 2 2 2 2 4" xfId="42573" xr:uid="{00000000-0005-0000-0000-00003EA60000}"/>
    <cellStyle name="Normal 5 2 5 2 2 2 3" xfId="42574" xr:uid="{00000000-0005-0000-0000-00003FA60000}"/>
    <cellStyle name="Normal 5 2 5 2 2 2 3 2" xfId="42575" xr:uid="{00000000-0005-0000-0000-000040A60000}"/>
    <cellStyle name="Normal 5 2 5 2 2 2 4" xfId="42576" xr:uid="{00000000-0005-0000-0000-000041A60000}"/>
    <cellStyle name="Normal 5 2 5 2 2 2 4 2" xfId="42577" xr:uid="{00000000-0005-0000-0000-000042A60000}"/>
    <cellStyle name="Normal 5 2 5 2 2 2 4 2 2" xfId="42578" xr:uid="{00000000-0005-0000-0000-000043A60000}"/>
    <cellStyle name="Normal 5 2 5 2 2 2 4 3" xfId="42579" xr:uid="{00000000-0005-0000-0000-000044A60000}"/>
    <cellStyle name="Normal 5 2 5 2 2 2 5" xfId="42580" xr:uid="{00000000-0005-0000-0000-000045A60000}"/>
    <cellStyle name="Normal 5 2 5 2 2 3" xfId="42581" xr:uid="{00000000-0005-0000-0000-000046A60000}"/>
    <cellStyle name="Normal 5 2 5 2 2 3 2" xfId="42582" xr:uid="{00000000-0005-0000-0000-000047A60000}"/>
    <cellStyle name="Normal 5 2 5 2 2 3 2 2" xfId="42583" xr:uid="{00000000-0005-0000-0000-000048A60000}"/>
    <cellStyle name="Normal 5 2 5 2 2 3 3" xfId="42584" xr:uid="{00000000-0005-0000-0000-000049A60000}"/>
    <cellStyle name="Normal 5 2 5 2 2 3 3 2" xfId="42585" xr:uid="{00000000-0005-0000-0000-00004AA60000}"/>
    <cellStyle name="Normal 5 2 5 2 2 3 3 2 2" xfId="42586" xr:uid="{00000000-0005-0000-0000-00004BA60000}"/>
    <cellStyle name="Normal 5 2 5 2 2 3 3 3" xfId="42587" xr:uid="{00000000-0005-0000-0000-00004CA60000}"/>
    <cellStyle name="Normal 5 2 5 2 2 3 4" xfId="42588" xr:uid="{00000000-0005-0000-0000-00004DA60000}"/>
    <cellStyle name="Normal 5 2 5 2 2 4" xfId="42589" xr:uid="{00000000-0005-0000-0000-00004EA60000}"/>
    <cellStyle name="Normal 5 2 5 2 2 4 2" xfId="42590" xr:uid="{00000000-0005-0000-0000-00004FA60000}"/>
    <cellStyle name="Normal 5 2 5 2 2 4 2 2" xfId="42591" xr:uid="{00000000-0005-0000-0000-000050A60000}"/>
    <cellStyle name="Normal 5 2 5 2 2 4 3" xfId="42592" xr:uid="{00000000-0005-0000-0000-000051A60000}"/>
    <cellStyle name="Normal 5 2 5 2 2 4 3 2" xfId="42593" xr:uid="{00000000-0005-0000-0000-000052A60000}"/>
    <cellStyle name="Normal 5 2 5 2 2 4 3 2 2" xfId="42594" xr:uid="{00000000-0005-0000-0000-000053A60000}"/>
    <cellStyle name="Normal 5 2 5 2 2 4 3 3" xfId="42595" xr:uid="{00000000-0005-0000-0000-000054A60000}"/>
    <cellStyle name="Normal 5 2 5 2 2 4 4" xfId="42596" xr:uid="{00000000-0005-0000-0000-000055A60000}"/>
    <cellStyle name="Normal 5 2 5 2 2 5" xfId="42597" xr:uid="{00000000-0005-0000-0000-000056A60000}"/>
    <cellStyle name="Normal 5 2 5 2 2 5 2" xfId="42598" xr:uid="{00000000-0005-0000-0000-000057A60000}"/>
    <cellStyle name="Normal 5 2 5 2 2 6" xfId="42599" xr:uid="{00000000-0005-0000-0000-000058A60000}"/>
    <cellStyle name="Normal 5 2 5 2 2 6 2" xfId="42600" xr:uid="{00000000-0005-0000-0000-000059A60000}"/>
    <cellStyle name="Normal 5 2 5 2 2 6 2 2" xfId="42601" xr:uid="{00000000-0005-0000-0000-00005AA60000}"/>
    <cellStyle name="Normal 5 2 5 2 2 6 3" xfId="42602" xr:uid="{00000000-0005-0000-0000-00005BA60000}"/>
    <cellStyle name="Normal 5 2 5 2 2 7" xfId="42603" xr:uid="{00000000-0005-0000-0000-00005CA60000}"/>
    <cellStyle name="Normal 5 2 5 2 2 7 2" xfId="42604" xr:uid="{00000000-0005-0000-0000-00005DA60000}"/>
    <cellStyle name="Normal 5 2 5 2 2 8" xfId="42605" xr:uid="{00000000-0005-0000-0000-00005EA60000}"/>
    <cellStyle name="Normal 5 2 5 2 3" xfId="42606" xr:uid="{00000000-0005-0000-0000-00005FA60000}"/>
    <cellStyle name="Normal 5 2 5 2 3 2" xfId="42607" xr:uid="{00000000-0005-0000-0000-000060A60000}"/>
    <cellStyle name="Normal 5 2 5 2 3 2 2" xfId="42608" xr:uid="{00000000-0005-0000-0000-000061A60000}"/>
    <cellStyle name="Normal 5 2 5 2 3 2 2 2" xfId="42609" xr:uid="{00000000-0005-0000-0000-000062A60000}"/>
    <cellStyle name="Normal 5 2 5 2 3 2 3" xfId="42610" xr:uid="{00000000-0005-0000-0000-000063A60000}"/>
    <cellStyle name="Normal 5 2 5 2 3 2 3 2" xfId="42611" xr:uid="{00000000-0005-0000-0000-000064A60000}"/>
    <cellStyle name="Normal 5 2 5 2 3 2 3 2 2" xfId="42612" xr:uid="{00000000-0005-0000-0000-000065A60000}"/>
    <cellStyle name="Normal 5 2 5 2 3 2 3 3" xfId="42613" xr:uid="{00000000-0005-0000-0000-000066A60000}"/>
    <cellStyle name="Normal 5 2 5 2 3 2 4" xfId="42614" xr:uid="{00000000-0005-0000-0000-000067A60000}"/>
    <cellStyle name="Normal 5 2 5 2 3 3" xfId="42615" xr:uid="{00000000-0005-0000-0000-000068A60000}"/>
    <cellStyle name="Normal 5 2 5 2 3 3 2" xfId="42616" xr:uid="{00000000-0005-0000-0000-000069A60000}"/>
    <cellStyle name="Normal 5 2 5 2 3 4" xfId="42617" xr:uid="{00000000-0005-0000-0000-00006AA60000}"/>
    <cellStyle name="Normal 5 2 5 2 3 4 2" xfId="42618" xr:uid="{00000000-0005-0000-0000-00006BA60000}"/>
    <cellStyle name="Normal 5 2 5 2 3 4 2 2" xfId="42619" xr:uid="{00000000-0005-0000-0000-00006CA60000}"/>
    <cellStyle name="Normal 5 2 5 2 3 4 3" xfId="42620" xr:uid="{00000000-0005-0000-0000-00006DA60000}"/>
    <cellStyle name="Normal 5 2 5 2 3 5" xfId="42621" xr:uid="{00000000-0005-0000-0000-00006EA60000}"/>
    <cellStyle name="Normal 5 2 5 2 4" xfId="42622" xr:uid="{00000000-0005-0000-0000-00006FA60000}"/>
    <cellStyle name="Normal 5 2 5 2 4 2" xfId="42623" xr:uid="{00000000-0005-0000-0000-000070A60000}"/>
    <cellStyle name="Normal 5 2 5 2 4 2 2" xfId="42624" xr:uid="{00000000-0005-0000-0000-000071A60000}"/>
    <cellStyle name="Normal 5 2 5 2 4 3" xfId="42625" xr:uid="{00000000-0005-0000-0000-000072A60000}"/>
    <cellStyle name="Normal 5 2 5 2 4 3 2" xfId="42626" xr:uid="{00000000-0005-0000-0000-000073A60000}"/>
    <cellStyle name="Normal 5 2 5 2 4 3 2 2" xfId="42627" xr:uid="{00000000-0005-0000-0000-000074A60000}"/>
    <cellStyle name="Normal 5 2 5 2 4 3 3" xfId="42628" xr:uid="{00000000-0005-0000-0000-000075A60000}"/>
    <cellStyle name="Normal 5 2 5 2 4 4" xfId="42629" xr:uid="{00000000-0005-0000-0000-000076A60000}"/>
    <cellStyle name="Normal 5 2 5 2 5" xfId="42630" xr:uid="{00000000-0005-0000-0000-000077A60000}"/>
    <cellStyle name="Normal 5 2 5 2 5 2" xfId="42631" xr:uid="{00000000-0005-0000-0000-000078A60000}"/>
    <cellStyle name="Normal 5 2 5 2 5 2 2" xfId="42632" xr:uid="{00000000-0005-0000-0000-000079A60000}"/>
    <cellStyle name="Normal 5 2 5 2 5 3" xfId="42633" xr:uid="{00000000-0005-0000-0000-00007AA60000}"/>
    <cellStyle name="Normal 5 2 5 2 5 3 2" xfId="42634" xr:uid="{00000000-0005-0000-0000-00007BA60000}"/>
    <cellStyle name="Normal 5 2 5 2 5 3 2 2" xfId="42635" xr:uid="{00000000-0005-0000-0000-00007CA60000}"/>
    <cellStyle name="Normal 5 2 5 2 5 3 3" xfId="42636" xr:uid="{00000000-0005-0000-0000-00007DA60000}"/>
    <cellStyle name="Normal 5 2 5 2 5 4" xfId="42637" xr:uid="{00000000-0005-0000-0000-00007EA60000}"/>
    <cellStyle name="Normal 5 2 5 2 6" xfId="42638" xr:uid="{00000000-0005-0000-0000-00007FA60000}"/>
    <cellStyle name="Normal 5 2 5 2 6 2" xfId="42639" xr:uid="{00000000-0005-0000-0000-000080A60000}"/>
    <cellStyle name="Normal 5 2 5 2 7" xfId="42640" xr:uid="{00000000-0005-0000-0000-000081A60000}"/>
    <cellStyle name="Normal 5 2 5 2 7 2" xfId="42641" xr:uid="{00000000-0005-0000-0000-000082A60000}"/>
    <cellStyle name="Normal 5 2 5 2 7 2 2" xfId="42642" xr:uid="{00000000-0005-0000-0000-000083A60000}"/>
    <cellStyle name="Normal 5 2 5 2 7 3" xfId="42643" xr:uid="{00000000-0005-0000-0000-000084A60000}"/>
    <cellStyle name="Normal 5 2 5 2 8" xfId="42644" xr:uid="{00000000-0005-0000-0000-000085A60000}"/>
    <cellStyle name="Normal 5 2 5 2 8 2" xfId="42645" xr:uid="{00000000-0005-0000-0000-000086A60000}"/>
    <cellStyle name="Normal 5 2 5 2 9" xfId="42646" xr:uid="{00000000-0005-0000-0000-000087A60000}"/>
    <cellStyle name="Normal 5 2 5 3" xfId="42647" xr:uid="{00000000-0005-0000-0000-000088A60000}"/>
    <cellStyle name="Normal 5 2 5 3 2" xfId="42648" xr:uid="{00000000-0005-0000-0000-000089A60000}"/>
    <cellStyle name="Normal 5 2 5 3 2 2" xfId="42649" xr:uid="{00000000-0005-0000-0000-00008AA60000}"/>
    <cellStyle name="Normal 5 2 5 3 2 2 2" xfId="42650" xr:uid="{00000000-0005-0000-0000-00008BA60000}"/>
    <cellStyle name="Normal 5 2 5 3 2 2 2 2" xfId="42651" xr:uid="{00000000-0005-0000-0000-00008CA60000}"/>
    <cellStyle name="Normal 5 2 5 3 2 2 3" xfId="42652" xr:uid="{00000000-0005-0000-0000-00008DA60000}"/>
    <cellStyle name="Normal 5 2 5 3 2 2 3 2" xfId="42653" xr:uid="{00000000-0005-0000-0000-00008EA60000}"/>
    <cellStyle name="Normal 5 2 5 3 2 2 3 2 2" xfId="42654" xr:uid="{00000000-0005-0000-0000-00008FA60000}"/>
    <cellStyle name="Normal 5 2 5 3 2 2 3 3" xfId="42655" xr:uid="{00000000-0005-0000-0000-000090A60000}"/>
    <cellStyle name="Normal 5 2 5 3 2 2 4" xfId="42656" xr:uid="{00000000-0005-0000-0000-000091A60000}"/>
    <cellStyle name="Normal 5 2 5 3 2 3" xfId="42657" xr:uid="{00000000-0005-0000-0000-000092A60000}"/>
    <cellStyle name="Normal 5 2 5 3 2 3 2" xfId="42658" xr:uid="{00000000-0005-0000-0000-000093A60000}"/>
    <cellStyle name="Normal 5 2 5 3 2 4" xfId="42659" xr:uid="{00000000-0005-0000-0000-000094A60000}"/>
    <cellStyle name="Normal 5 2 5 3 2 4 2" xfId="42660" xr:uid="{00000000-0005-0000-0000-000095A60000}"/>
    <cellStyle name="Normal 5 2 5 3 2 4 2 2" xfId="42661" xr:uid="{00000000-0005-0000-0000-000096A60000}"/>
    <cellStyle name="Normal 5 2 5 3 2 4 3" xfId="42662" xr:uid="{00000000-0005-0000-0000-000097A60000}"/>
    <cellStyle name="Normal 5 2 5 3 2 5" xfId="42663" xr:uid="{00000000-0005-0000-0000-000098A60000}"/>
    <cellStyle name="Normal 5 2 5 3 3" xfId="42664" xr:uid="{00000000-0005-0000-0000-000099A60000}"/>
    <cellStyle name="Normal 5 2 5 3 3 2" xfId="42665" xr:uid="{00000000-0005-0000-0000-00009AA60000}"/>
    <cellStyle name="Normal 5 2 5 3 3 2 2" xfId="42666" xr:uid="{00000000-0005-0000-0000-00009BA60000}"/>
    <cellStyle name="Normal 5 2 5 3 3 3" xfId="42667" xr:uid="{00000000-0005-0000-0000-00009CA60000}"/>
    <cellStyle name="Normal 5 2 5 3 3 3 2" xfId="42668" xr:uid="{00000000-0005-0000-0000-00009DA60000}"/>
    <cellStyle name="Normal 5 2 5 3 3 3 2 2" xfId="42669" xr:uid="{00000000-0005-0000-0000-00009EA60000}"/>
    <cellStyle name="Normal 5 2 5 3 3 3 3" xfId="42670" xr:uid="{00000000-0005-0000-0000-00009FA60000}"/>
    <cellStyle name="Normal 5 2 5 3 3 4" xfId="42671" xr:uid="{00000000-0005-0000-0000-0000A0A60000}"/>
    <cellStyle name="Normal 5 2 5 3 4" xfId="42672" xr:uid="{00000000-0005-0000-0000-0000A1A60000}"/>
    <cellStyle name="Normal 5 2 5 3 4 2" xfId="42673" xr:uid="{00000000-0005-0000-0000-0000A2A60000}"/>
    <cellStyle name="Normal 5 2 5 3 4 2 2" xfId="42674" xr:uid="{00000000-0005-0000-0000-0000A3A60000}"/>
    <cellStyle name="Normal 5 2 5 3 4 3" xfId="42675" xr:uid="{00000000-0005-0000-0000-0000A4A60000}"/>
    <cellStyle name="Normal 5 2 5 3 4 3 2" xfId="42676" xr:uid="{00000000-0005-0000-0000-0000A5A60000}"/>
    <cellStyle name="Normal 5 2 5 3 4 3 2 2" xfId="42677" xr:uid="{00000000-0005-0000-0000-0000A6A60000}"/>
    <cellStyle name="Normal 5 2 5 3 4 3 3" xfId="42678" xr:uid="{00000000-0005-0000-0000-0000A7A60000}"/>
    <cellStyle name="Normal 5 2 5 3 4 4" xfId="42679" xr:uid="{00000000-0005-0000-0000-0000A8A60000}"/>
    <cellStyle name="Normal 5 2 5 3 5" xfId="42680" xr:uid="{00000000-0005-0000-0000-0000A9A60000}"/>
    <cellStyle name="Normal 5 2 5 3 5 2" xfId="42681" xr:uid="{00000000-0005-0000-0000-0000AAA60000}"/>
    <cellStyle name="Normal 5 2 5 3 6" xfId="42682" xr:uid="{00000000-0005-0000-0000-0000ABA60000}"/>
    <cellStyle name="Normal 5 2 5 3 6 2" xfId="42683" xr:uid="{00000000-0005-0000-0000-0000ACA60000}"/>
    <cellStyle name="Normal 5 2 5 3 6 2 2" xfId="42684" xr:uid="{00000000-0005-0000-0000-0000ADA60000}"/>
    <cellStyle name="Normal 5 2 5 3 6 3" xfId="42685" xr:uid="{00000000-0005-0000-0000-0000AEA60000}"/>
    <cellStyle name="Normal 5 2 5 3 7" xfId="42686" xr:uid="{00000000-0005-0000-0000-0000AFA60000}"/>
    <cellStyle name="Normal 5 2 5 3 7 2" xfId="42687" xr:uid="{00000000-0005-0000-0000-0000B0A60000}"/>
    <cellStyle name="Normal 5 2 5 3 8" xfId="42688" xr:uid="{00000000-0005-0000-0000-0000B1A60000}"/>
    <cellStyle name="Normal 5 2 5 4" xfId="42689" xr:uid="{00000000-0005-0000-0000-0000B2A60000}"/>
    <cellStyle name="Normal 5 2 5 4 2" xfId="42690" xr:uid="{00000000-0005-0000-0000-0000B3A60000}"/>
    <cellStyle name="Normal 5 2 5 4 2 2" xfId="42691" xr:uid="{00000000-0005-0000-0000-0000B4A60000}"/>
    <cellStyle name="Normal 5 2 5 4 2 2 2" xfId="42692" xr:uid="{00000000-0005-0000-0000-0000B5A60000}"/>
    <cellStyle name="Normal 5 2 5 4 2 3" xfId="42693" xr:uid="{00000000-0005-0000-0000-0000B6A60000}"/>
    <cellStyle name="Normal 5 2 5 4 2 3 2" xfId="42694" xr:uid="{00000000-0005-0000-0000-0000B7A60000}"/>
    <cellStyle name="Normal 5 2 5 4 2 3 2 2" xfId="42695" xr:uid="{00000000-0005-0000-0000-0000B8A60000}"/>
    <cellStyle name="Normal 5 2 5 4 2 3 3" xfId="42696" xr:uid="{00000000-0005-0000-0000-0000B9A60000}"/>
    <cellStyle name="Normal 5 2 5 4 2 4" xfId="42697" xr:uid="{00000000-0005-0000-0000-0000BAA60000}"/>
    <cellStyle name="Normal 5 2 5 4 3" xfId="42698" xr:uid="{00000000-0005-0000-0000-0000BBA60000}"/>
    <cellStyle name="Normal 5 2 5 4 3 2" xfId="42699" xr:uid="{00000000-0005-0000-0000-0000BCA60000}"/>
    <cellStyle name="Normal 5 2 5 4 4" xfId="42700" xr:uid="{00000000-0005-0000-0000-0000BDA60000}"/>
    <cellStyle name="Normal 5 2 5 4 4 2" xfId="42701" xr:uid="{00000000-0005-0000-0000-0000BEA60000}"/>
    <cellStyle name="Normal 5 2 5 4 4 2 2" xfId="42702" xr:uid="{00000000-0005-0000-0000-0000BFA60000}"/>
    <cellStyle name="Normal 5 2 5 4 4 3" xfId="42703" xr:uid="{00000000-0005-0000-0000-0000C0A60000}"/>
    <cellStyle name="Normal 5 2 5 4 5" xfId="42704" xr:uid="{00000000-0005-0000-0000-0000C1A60000}"/>
    <cellStyle name="Normal 5 2 5 5" xfId="42705" xr:uid="{00000000-0005-0000-0000-0000C2A60000}"/>
    <cellStyle name="Normal 5 2 5 5 2" xfId="42706" xr:uid="{00000000-0005-0000-0000-0000C3A60000}"/>
    <cellStyle name="Normal 5 2 5 5 2 2" xfId="42707" xr:uid="{00000000-0005-0000-0000-0000C4A60000}"/>
    <cellStyle name="Normal 5 2 5 5 3" xfId="42708" xr:uid="{00000000-0005-0000-0000-0000C5A60000}"/>
    <cellStyle name="Normal 5 2 5 5 3 2" xfId="42709" xr:uid="{00000000-0005-0000-0000-0000C6A60000}"/>
    <cellStyle name="Normal 5 2 5 5 3 2 2" xfId="42710" xr:uid="{00000000-0005-0000-0000-0000C7A60000}"/>
    <cellStyle name="Normal 5 2 5 5 3 3" xfId="42711" xr:uid="{00000000-0005-0000-0000-0000C8A60000}"/>
    <cellStyle name="Normal 5 2 5 5 4" xfId="42712" xr:uid="{00000000-0005-0000-0000-0000C9A60000}"/>
    <cellStyle name="Normal 5 2 5 6" xfId="42713" xr:uid="{00000000-0005-0000-0000-0000CAA60000}"/>
    <cellStyle name="Normal 5 2 5 6 2" xfId="42714" xr:uid="{00000000-0005-0000-0000-0000CBA60000}"/>
    <cellStyle name="Normal 5 2 5 6 2 2" xfId="42715" xr:uid="{00000000-0005-0000-0000-0000CCA60000}"/>
    <cellStyle name="Normal 5 2 5 6 3" xfId="42716" xr:uid="{00000000-0005-0000-0000-0000CDA60000}"/>
    <cellStyle name="Normal 5 2 5 6 3 2" xfId="42717" xr:uid="{00000000-0005-0000-0000-0000CEA60000}"/>
    <cellStyle name="Normal 5 2 5 6 3 2 2" xfId="42718" xr:uid="{00000000-0005-0000-0000-0000CFA60000}"/>
    <cellStyle name="Normal 5 2 5 6 3 3" xfId="42719" xr:uid="{00000000-0005-0000-0000-0000D0A60000}"/>
    <cellStyle name="Normal 5 2 5 6 4" xfId="42720" xr:uid="{00000000-0005-0000-0000-0000D1A60000}"/>
    <cellStyle name="Normal 5 2 5 7" xfId="42721" xr:uid="{00000000-0005-0000-0000-0000D2A60000}"/>
    <cellStyle name="Normal 5 2 5 7 2" xfId="42722" xr:uid="{00000000-0005-0000-0000-0000D3A60000}"/>
    <cellStyle name="Normal 5 2 5 8" xfId="42723" xr:uid="{00000000-0005-0000-0000-0000D4A60000}"/>
    <cellStyle name="Normal 5 2 5 8 2" xfId="42724" xr:uid="{00000000-0005-0000-0000-0000D5A60000}"/>
    <cellStyle name="Normal 5 2 5 8 2 2" xfId="42725" xr:uid="{00000000-0005-0000-0000-0000D6A60000}"/>
    <cellStyle name="Normal 5 2 5 8 3" xfId="42726" xr:uid="{00000000-0005-0000-0000-0000D7A60000}"/>
    <cellStyle name="Normal 5 2 5 9" xfId="42727" xr:uid="{00000000-0005-0000-0000-0000D8A60000}"/>
    <cellStyle name="Normal 5 2 5 9 2" xfId="42728" xr:uid="{00000000-0005-0000-0000-0000D9A60000}"/>
    <cellStyle name="Normal 5 2 6" xfId="42729" xr:uid="{00000000-0005-0000-0000-0000DAA60000}"/>
    <cellStyle name="Normal 5 2 6 10" xfId="42730" xr:uid="{00000000-0005-0000-0000-0000DBA60000}"/>
    <cellStyle name="Normal 5 2 6 11" xfId="42731" xr:uid="{00000000-0005-0000-0000-0000DCA60000}"/>
    <cellStyle name="Normal 5 2 6 2" xfId="42732" xr:uid="{00000000-0005-0000-0000-0000DDA60000}"/>
    <cellStyle name="Normal 5 2 6 2 10" xfId="42733" xr:uid="{00000000-0005-0000-0000-0000DEA60000}"/>
    <cellStyle name="Normal 5 2 6 2 2" xfId="42734" xr:uid="{00000000-0005-0000-0000-0000DFA60000}"/>
    <cellStyle name="Normal 5 2 6 2 2 2" xfId="42735" xr:uid="{00000000-0005-0000-0000-0000E0A60000}"/>
    <cellStyle name="Normal 5 2 6 2 2 2 2" xfId="42736" xr:uid="{00000000-0005-0000-0000-0000E1A60000}"/>
    <cellStyle name="Normal 5 2 6 2 2 2 2 2" xfId="42737" xr:uid="{00000000-0005-0000-0000-0000E2A60000}"/>
    <cellStyle name="Normal 5 2 6 2 2 2 2 2 2" xfId="42738" xr:uid="{00000000-0005-0000-0000-0000E3A60000}"/>
    <cellStyle name="Normal 5 2 6 2 2 2 2 3" xfId="42739" xr:uid="{00000000-0005-0000-0000-0000E4A60000}"/>
    <cellStyle name="Normal 5 2 6 2 2 2 2 3 2" xfId="42740" xr:uid="{00000000-0005-0000-0000-0000E5A60000}"/>
    <cellStyle name="Normal 5 2 6 2 2 2 2 3 2 2" xfId="42741" xr:uid="{00000000-0005-0000-0000-0000E6A60000}"/>
    <cellStyle name="Normal 5 2 6 2 2 2 2 3 3" xfId="42742" xr:uid="{00000000-0005-0000-0000-0000E7A60000}"/>
    <cellStyle name="Normal 5 2 6 2 2 2 2 4" xfId="42743" xr:uid="{00000000-0005-0000-0000-0000E8A60000}"/>
    <cellStyle name="Normal 5 2 6 2 2 2 3" xfId="42744" xr:uid="{00000000-0005-0000-0000-0000E9A60000}"/>
    <cellStyle name="Normal 5 2 6 2 2 2 3 2" xfId="42745" xr:uid="{00000000-0005-0000-0000-0000EAA60000}"/>
    <cellStyle name="Normal 5 2 6 2 2 2 4" xfId="42746" xr:uid="{00000000-0005-0000-0000-0000EBA60000}"/>
    <cellStyle name="Normal 5 2 6 2 2 2 4 2" xfId="42747" xr:uid="{00000000-0005-0000-0000-0000ECA60000}"/>
    <cellStyle name="Normal 5 2 6 2 2 2 4 2 2" xfId="42748" xr:uid="{00000000-0005-0000-0000-0000EDA60000}"/>
    <cellStyle name="Normal 5 2 6 2 2 2 4 3" xfId="42749" xr:uid="{00000000-0005-0000-0000-0000EEA60000}"/>
    <cellStyle name="Normal 5 2 6 2 2 2 5" xfId="42750" xr:uid="{00000000-0005-0000-0000-0000EFA60000}"/>
    <cellStyle name="Normal 5 2 6 2 2 3" xfId="42751" xr:uid="{00000000-0005-0000-0000-0000F0A60000}"/>
    <cellStyle name="Normal 5 2 6 2 2 3 2" xfId="42752" xr:uid="{00000000-0005-0000-0000-0000F1A60000}"/>
    <cellStyle name="Normal 5 2 6 2 2 3 2 2" xfId="42753" xr:uid="{00000000-0005-0000-0000-0000F2A60000}"/>
    <cellStyle name="Normal 5 2 6 2 2 3 3" xfId="42754" xr:uid="{00000000-0005-0000-0000-0000F3A60000}"/>
    <cellStyle name="Normal 5 2 6 2 2 3 3 2" xfId="42755" xr:uid="{00000000-0005-0000-0000-0000F4A60000}"/>
    <cellStyle name="Normal 5 2 6 2 2 3 3 2 2" xfId="42756" xr:uid="{00000000-0005-0000-0000-0000F5A60000}"/>
    <cellStyle name="Normal 5 2 6 2 2 3 3 3" xfId="42757" xr:uid="{00000000-0005-0000-0000-0000F6A60000}"/>
    <cellStyle name="Normal 5 2 6 2 2 3 4" xfId="42758" xr:uid="{00000000-0005-0000-0000-0000F7A60000}"/>
    <cellStyle name="Normal 5 2 6 2 2 4" xfId="42759" xr:uid="{00000000-0005-0000-0000-0000F8A60000}"/>
    <cellStyle name="Normal 5 2 6 2 2 4 2" xfId="42760" xr:uid="{00000000-0005-0000-0000-0000F9A60000}"/>
    <cellStyle name="Normal 5 2 6 2 2 4 2 2" xfId="42761" xr:uid="{00000000-0005-0000-0000-0000FAA60000}"/>
    <cellStyle name="Normal 5 2 6 2 2 4 3" xfId="42762" xr:uid="{00000000-0005-0000-0000-0000FBA60000}"/>
    <cellStyle name="Normal 5 2 6 2 2 4 3 2" xfId="42763" xr:uid="{00000000-0005-0000-0000-0000FCA60000}"/>
    <cellStyle name="Normal 5 2 6 2 2 4 3 2 2" xfId="42764" xr:uid="{00000000-0005-0000-0000-0000FDA60000}"/>
    <cellStyle name="Normal 5 2 6 2 2 4 3 3" xfId="42765" xr:uid="{00000000-0005-0000-0000-0000FEA60000}"/>
    <cellStyle name="Normal 5 2 6 2 2 4 4" xfId="42766" xr:uid="{00000000-0005-0000-0000-0000FFA60000}"/>
    <cellStyle name="Normal 5 2 6 2 2 5" xfId="42767" xr:uid="{00000000-0005-0000-0000-000000A70000}"/>
    <cellStyle name="Normal 5 2 6 2 2 5 2" xfId="42768" xr:uid="{00000000-0005-0000-0000-000001A70000}"/>
    <cellStyle name="Normal 5 2 6 2 2 6" xfId="42769" xr:uid="{00000000-0005-0000-0000-000002A70000}"/>
    <cellStyle name="Normal 5 2 6 2 2 6 2" xfId="42770" xr:uid="{00000000-0005-0000-0000-000003A70000}"/>
    <cellStyle name="Normal 5 2 6 2 2 6 2 2" xfId="42771" xr:uid="{00000000-0005-0000-0000-000004A70000}"/>
    <cellStyle name="Normal 5 2 6 2 2 6 3" xfId="42772" xr:uid="{00000000-0005-0000-0000-000005A70000}"/>
    <cellStyle name="Normal 5 2 6 2 2 7" xfId="42773" xr:uid="{00000000-0005-0000-0000-000006A70000}"/>
    <cellStyle name="Normal 5 2 6 2 2 7 2" xfId="42774" xr:uid="{00000000-0005-0000-0000-000007A70000}"/>
    <cellStyle name="Normal 5 2 6 2 2 8" xfId="42775" xr:uid="{00000000-0005-0000-0000-000008A70000}"/>
    <cellStyle name="Normal 5 2 6 2 3" xfId="42776" xr:uid="{00000000-0005-0000-0000-000009A70000}"/>
    <cellStyle name="Normal 5 2 6 2 3 2" xfId="42777" xr:uid="{00000000-0005-0000-0000-00000AA70000}"/>
    <cellStyle name="Normal 5 2 6 2 3 2 2" xfId="42778" xr:uid="{00000000-0005-0000-0000-00000BA70000}"/>
    <cellStyle name="Normal 5 2 6 2 3 2 2 2" xfId="42779" xr:uid="{00000000-0005-0000-0000-00000CA70000}"/>
    <cellStyle name="Normal 5 2 6 2 3 2 3" xfId="42780" xr:uid="{00000000-0005-0000-0000-00000DA70000}"/>
    <cellStyle name="Normal 5 2 6 2 3 2 3 2" xfId="42781" xr:uid="{00000000-0005-0000-0000-00000EA70000}"/>
    <cellStyle name="Normal 5 2 6 2 3 2 3 2 2" xfId="42782" xr:uid="{00000000-0005-0000-0000-00000FA70000}"/>
    <cellStyle name="Normal 5 2 6 2 3 2 3 3" xfId="42783" xr:uid="{00000000-0005-0000-0000-000010A70000}"/>
    <cellStyle name="Normal 5 2 6 2 3 2 4" xfId="42784" xr:uid="{00000000-0005-0000-0000-000011A70000}"/>
    <cellStyle name="Normal 5 2 6 2 3 3" xfId="42785" xr:uid="{00000000-0005-0000-0000-000012A70000}"/>
    <cellStyle name="Normal 5 2 6 2 3 3 2" xfId="42786" xr:uid="{00000000-0005-0000-0000-000013A70000}"/>
    <cellStyle name="Normal 5 2 6 2 3 4" xfId="42787" xr:uid="{00000000-0005-0000-0000-000014A70000}"/>
    <cellStyle name="Normal 5 2 6 2 3 4 2" xfId="42788" xr:uid="{00000000-0005-0000-0000-000015A70000}"/>
    <cellStyle name="Normal 5 2 6 2 3 4 2 2" xfId="42789" xr:uid="{00000000-0005-0000-0000-000016A70000}"/>
    <cellStyle name="Normal 5 2 6 2 3 4 3" xfId="42790" xr:uid="{00000000-0005-0000-0000-000017A70000}"/>
    <cellStyle name="Normal 5 2 6 2 3 5" xfId="42791" xr:uid="{00000000-0005-0000-0000-000018A70000}"/>
    <cellStyle name="Normal 5 2 6 2 4" xfId="42792" xr:uid="{00000000-0005-0000-0000-000019A70000}"/>
    <cellStyle name="Normal 5 2 6 2 4 2" xfId="42793" xr:uid="{00000000-0005-0000-0000-00001AA70000}"/>
    <cellStyle name="Normal 5 2 6 2 4 2 2" xfId="42794" xr:uid="{00000000-0005-0000-0000-00001BA70000}"/>
    <cellStyle name="Normal 5 2 6 2 4 3" xfId="42795" xr:uid="{00000000-0005-0000-0000-00001CA70000}"/>
    <cellStyle name="Normal 5 2 6 2 4 3 2" xfId="42796" xr:uid="{00000000-0005-0000-0000-00001DA70000}"/>
    <cellStyle name="Normal 5 2 6 2 4 3 2 2" xfId="42797" xr:uid="{00000000-0005-0000-0000-00001EA70000}"/>
    <cellStyle name="Normal 5 2 6 2 4 3 3" xfId="42798" xr:uid="{00000000-0005-0000-0000-00001FA70000}"/>
    <cellStyle name="Normal 5 2 6 2 4 4" xfId="42799" xr:uid="{00000000-0005-0000-0000-000020A70000}"/>
    <cellStyle name="Normal 5 2 6 2 5" xfId="42800" xr:uid="{00000000-0005-0000-0000-000021A70000}"/>
    <cellStyle name="Normal 5 2 6 2 5 2" xfId="42801" xr:uid="{00000000-0005-0000-0000-000022A70000}"/>
    <cellStyle name="Normal 5 2 6 2 5 2 2" xfId="42802" xr:uid="{00000000-0005-0000-0000-000023A70000}"/>
    <cellStyle name="Normal 5 2 6 2 5 3" xfId="42803" xr:uid="{00000000-0005-0000-0000-000024A70000}"/>
    <cellStyle name="Normal 5 2 6 2 5 3 2" xfId="42804" xr:uid="{00000000-0005-0000-0000-000025A70000}"/>
    <cellStyle name="Normal 5 2 6 2 5 3 2 2" xfId="42805" xr:uid="{00000000-0005-0000-0000-000026A70000}"/>
    <cellStyle name="Normal 5 2 6 2 5 3 3" xfId="42806" xr:uid="{00000000-0005-0000-0000-000027A70000}"/>
    <cellStyle name="Normal 5 2 6 2 5 4" xfId="42807" xr:uid="{00000000-0005-0000-0000-000028A70000}"/>
    <cellStyle name="Normal 5 2 6 2 6" xfId="42808" xr:uid="{00000000-0005-0000-0000-000029A70000}"/>
    <cellStyle name="Normal 5 2 6 2 6 2" xfId="42809" xr:uid="{00000000-0005-0000-0000-00002AA70000}"/>
    <cellStyle name="Normal 5 2 6 2 7" xfId="42810" xr:uid="{00000000-0005-0000-0000-00002BA70000}"/>
    <cellStyle name="Normal 5 2 6 2 7 2" xfId="42811" xr:uid="{00000000-0005-0000-0000-00002CA70000}"/>
    <cellStyle name="Normal 5 2 6 2 7 2 2" xfId="42812" xr:uid="{00000000-0005-0000-0000-00002DA70000}"/>
    <cellStyle name="Normal 5 2 6 2 7 3" xfId="42813" xr:uid="{00000000-0005-0000-0000-00002EA70000}"/>
    <cellStyle name="Normal 5 2 6 2 8" xfId="42814" xr:uid="{00000000-0005-0000-0000-00002FA70000}"/>
    <cellStyle name="Normal 5 2 6 2 8 2" xfId="42815" xr:uid="{00000000-0005-0000-0000-000030A70000}"/>
    <cellStyle name="Normal 5 2 6 2 9" xfId="42816" xr:uid="{00000000-0005-0000-0000-000031A70000}"/>
    <cellStyle name="Normal 5 2 6 3" xfId="42817" xr:uid="{00000000-0005-0000-0000-000032A70000}"/>
    <cellStyle name="Normal 5 2 6 3 2" xfId="42818" xr:uid="{00000000-0005-0000-0000-000033A70000}"/>
    <cellStyle name="Normal 5 2 6 3 2 2" xfId="42819" xr:uid="{00000000-0005-0000-0000-000034A70000}"/>
    <cellStyle name="Normal 5 2 6 3 2 2 2" xfId="42820" xr:uid="{00000000-0005-0000-0000-000035A70000}"/>
    <cellStyle name="Normal 5 2 6 3 2 2 2 2" xfId="42821" xr:uid="{00000000-0005-0000-0000-000036A70000}"/>
    <cellStyle name="Normal 5 2 6 3 2 2 3" xfId="42822" xr:uid="{00000000-0005-0000-0000-000037A70000}"/>
    <cellStyle name="Normal 5 2 6 3 2 2 3 2" xfId="42823" xr:uid="{00000000-0005-0000-0000-000038A70000}"/>
    <cellStyle name="Normal 5 2 6 3 2 2 3 2 2" xfId="42824" xr:uid="{00000000-0005-0000-0000-000039A70000}"/>
    <cellStyle name="Normal 5 2 6 3 2 2 3 3" xfId="42825" xr:uid="{00000000-0005-0000-0000-00003AA70000}"/>
    <cellStyle name="Normal 5 2 6 3 2 2 4" xfId="42826" xr:uid="{00000000-0005-0000-0000-00003BA70000}"/>
    <cellStyle name="Normal 5 2 6 3 2 3" xfId="42827" xr:uid="{00000000-0005-0000-0000-00003CA70000}"/>
    <cellStyle name="Normal 5 2 6 3 2 3 2" xfId="42828" xr:uid="{00000000-0005-0000-0000-00003DA70000}"/>
    <cellStyle name="Normal 5 2 6 3 2 4" xfId="42829" xr:uid="{00000000-0005-0000-0000-00003EA70000}"/>
    <cellStyle name="Normal 5 2 6 3 2 4 2" xfId="42830" xr:uid="{00000000-0005-0000-0000-00003FA70000}"/>
    <cellStyle name="Normal 5 2 6 3 2 4 2 2" xfId="42831" xr:uid="{00000000-0005-0000-0000-000040A70000}"/>
    <cellStyle name="Normal 5 2 6 3 2 4 3" xfId="42832" xr:uid="{00000000-0005-0000-0000-000041A70000}"/>
    <cellStyle name="Normal 5 2 6 3 2 5" xfId="42833" xr:uid="{00000000-0005-0000-0000-000042A70000}"/>
    <cellStyle name="Normal 5 2 6 3 3" xfId="42834" xr:uid="{00000000-0005-0000-0000-000043A70000}"/>
    <cellStyle name="Normal 5 2 6 3 3 2" xfId="42835" xr:uid="{00000000-0005-0000-0000-000044A70000}"/>
    <cellStyle name="Normal 5 2 6 3 3 2 2" xfId="42836" xr:uid="{00000000-0005-0000-0000-000045A70000}"/>
    <cellStyle name="Normal 5 2 6 3 3 3" xfId="42837" xr:uid="{00000000-0005-0000-0000-000046A70000}"/>
    <cellStyle name="Normal 5 2 6 3 3 3 2" xfId="42838" xr:uid="{00000000-0005-0000-0000-000047A70000}"/>
    <cellStyle name="Normal 5 2 6 3 3 3 2 2" xfId="42839" xr:uid="{00000000-0005-0000-0000-000048A70000}"/>
    <cellStyle name="Normal 5 2 6 3 3 3 3" xfId="42840" xr:uid="{00000000-0005-0000-0000-000049A70000}"/>
    <cellStyle name="Normal 5 2 6 3 3 4" xfId="42841" xr:uid="{00000000-0005-0000-0000-00004AA70000}"/>
    <cellStyle name="Normal 5 2 6 3 4" xfId="42842" xr:uid="{00000000-0005-0000-0000-00004BA70000}"/>
    <cellStyle name="Normal 5 2 6 3 4 2" xfId="42843" xr:uid="{00000000-0005-0000-0000-00004CA70000}"/>
    <cellStyle name="Normal 5 2 6 3 4 2 2" xfId="42844" xr:uid="{00000000-0005-0000-0000-00004DA70000}"/>
    <cellStyle name="Normal 5 2 6 3 4 3" xfId="42845" xr:uid="{00000000-0005-0000-0000-00004EA70000}"/>
    <cellStyle name="Normal 5 2 6 3 4 3 2" xfId="42846" xr:uid="{00000000-0005-0000-0000-00004FA70000}"/>
    <cellStyle name="Normal 5 2 6 3 4 3 2 2" xfId="42847" xr:uid="{00000000-0005-0000-0000-000050A70000}"/>
    <cellStyle name="Normal 5 2 6 3 4 3 3" xfId="42848" xr:uid="{00000000-0005-0000-0000-000051A70000}"/>
    <cellStyle name="Normal 5 2 6 3 4 4" xfId="42849" xr:uid="{00000000-0005-0000-0000-000052A70000}"/>
    <cellStyle name="Normal 5 2 6 3 5" xfId="42850" xr:uid="{00000000-0005-0000-0000-000053A70000}"/>
    <cellStyle name="Normal 5 2 6 3 5 2" xfId="42851" xr:uid="{00000000-0005-0000-0000-000054A70000}"/>
    <cellStyle name="Normal 5 2 6 3 6" xfId="42852" xr:uid="{00000000-0005-0000-0000-000055A70000}"/>
    <cellStyle name="Normal 5 2 6 3 6 2" xfId="42853" xr:uid="{00000000-0005-0000-0000-000056A70000}"/>
    <cellStyle name="Normal 5 2 6 3 6 2 2" xfId="42854" xr:uid="{00000000-0005-0000-0000-000057A70000}"/>
    <cellStyle name="Normal 5 2 6 3 6 3" xfId="42855" xr:uid="{00000000-0005-0000-0000-000058A70000}"/>
    <cellStyle name="Normal 5 2 6 3 7" xfId="42856" xr:uid="{00000000-0005-0000-0000-000059A70000}"/>
    <cellStyle name="Normal 5 2 6 3 7 2" xfId="42857" xr:uid="{00000000-0005-0000-0000-00005AA70000}"/>
    <cellStyle name="Normal 5 2 6 3 8" xfId="42858" xr:uid="{00000000-0005-0000-0000-00005BA70000}"/>
    <cellStyle name="Normal 5 2 6 4" xfId="42859" xr:uid="{00000000-0005-0000-0000-00005CA70000}"/>
    <cellStyle name="Normal 5 2 6 4 2" xfId="42860" xr:uid="{00000000-0005-0000-0000-00005DA70000}"/>
    <cellStyle name="Normal 5 2 6 4 2 2" xfId="42861" xr:uid="{00000000-0005-0000-0000-00005EA70000}"/>
    <cellStyle name="Normal 5 2 6 4 2 2 2" xfId="42862" xr:uid="{00000000-0005-0000-0000-00005FA70000}"/>
    <cellStyle name="Normal 5 2 6 4 2 3" xfId="42863" xr:uid="{00000000-0005-0000-0000-000060A70000}"/>
    <cellStyle name="Normal 5 2 6 4 2 3 2" xfId="42864" xr:uid="{00000000-0005-0000-0000-000061A70000}"/>
    <cellStyle name="Normal 5 2 6 4 2 3 2 2" xfId="42865" xr:uid="{00000000-0005-0000-0000-000062A70000}"/>
    <cellStyle name="Normal 5 2 6 4 2 3 3" xfId="42866" xr:uid="{00000000-0005-0000-0000-000063A70000}"/>
    <cellStyle name="Normal 5 2 6 4 2 4" xfId="42867" xr:uid="{00000000-0005-0000-0000-000064A70000}"/>
    <cellStyle name="Normal 5 2 6 4 3" xfId="42868" xr:uid="{00000000-0005-0000-0000-000065A70000}"/>
    <cellStyle name="Normal 5 2 6 4 3 2" xfId="42869" xr:uid="{00000000-0005-0000-0000-000066A70000}"/>
    <cellStyle name="Normal 5 2 6 4 4" xfId="42870" xr:uid="{00000000-0005-0000-0000-000067A70000}"/>
    <cellStyle name="Normal 5 2 6 4 4 2" xfId="42871" xr:uid="{00000000-0005-0000-0000-000068A70000}"/>
    <cellStyle name="Normal 5 2 6 4 4 2 2" xfId="42872" xr:uid="{00000000-0005-0000-0000-000069A70000}"/>
    <cellStyle name="Normal 5 2 6 4 4 3" xfId="42873" xr:uid="{00000000-0005-0000-0000-00006AA70000}"/>
    <cellStyle name="Normal 5 2 6 4 5" xfId="42874" xr:uid="{00000000-0005-0000-0000-00006BA70000}"/>
    <cellStyle name="Normal 5 2 6 5" xfId="42875" xr:uid="{00000000-0005-0000-0000-00006CA70000}"/>
    <cellStyle name="Normal 5 2 6 5 2" xfId="42876" xr:uid="{00000000-0005-0000-0000-00006DA70000}"/>
    <cellStyle name="Normal 5 2 6 5 2 2" xfId="42877" xr:uid="{00000000-0005-0000-0000-00006EA70000}"/>
    <cellStyle name="Normal 5 2 6 5 3" xfId="42878" xr:uid="{00000000-0005-0000-0000-00006FA70000}"/>
    <cellStyle name="Normal 5 2 6 5 3 2" xfId="42879" xr:uid="{00000000-0005-0000-0000-000070A70000}"/>
    <cellStyle name="Normal 5 2 6 5 3 2 2" xfId="42880" xr:uid="{00000000-0005-0000-0000-000071A70000}"/>
    <cellStyle name="Normal 5 2 6 5 3 3" xfId="42881" xr:uid="{00000000-0005-0000-0000-000072A70000}"/>
    <cellStyle name="Normal 5 2 6 5 4" xfId="42882" xr:uid="{00000000-0005-0000-0000-000073A70000}"/>
    <cellStyle name="Normal 5 2 6 6" xfId="42883" xr:uid="{00000000-0005-0000-0000-000074A70000}"/>
    <cellStyle name="Normal 5 2 6 6 2" xfId="42884" xr:uid="{00000000-0005-0000-0000-000075A70000}"/>
    <cellStyle name="Normal 5 2 6 6 2 2" xfId="42885" xr:uid="{00000000-0005-0000-0000-000076A70000}"/>
    <cellStyle name="Normal 5 2 6 6 3" xfId="42886" xr:uid="{00000000-0005-0000-0000-000077A70000}"/>
    <cellStyle name="Normal 5 2 6 6 3 2" xfId="42887" xr:uid="{00000000-0005-0000-0000-000078A70000}"/>
    <cellStyle name="Normal 5 2 6 6 3 2 2" xfId="42888" xr:uid="{00000000-0005-0000-0000-000079A70000}"/>
    <cellStyle name="Normal 5 2 6 6 3 3" xfId="42889" xr:uid="{00000000-0005-0000-0000-00007AA70000}"/>
    <cellStyle name="Normal 5 2 6 6 4" xfId="42890" xr:uid="{00000000-0005-0000-0000-00007BA70000}"/>
    <cellStyle name="Normal 5 2 6 7" xfId="42891" xr:uid="{00000000-0005-0000-0000-00007CA70000}"/>
    <cellStyle name="Normal 5 2 6 7 2" xfId="42892" xr:uid="{00000000-0005-0000-0000-00007DA70000}"/>
    <cellStyle name="Normal 5 2 6 8" xfId="42893" xr:uid="{00000000-0005-0000-0000-00007EA70000}"/>
    <cellStyle name="Normal 5 2 6 8 2" xfId="42894" xr:uid="{00000000-0005-0000-0000-00007FA70000}"/>
    <cellStyle name="Normal 5 2 6 8 2 2" xfId="42895" xr:uid="{00000000-0005-0000-0000-000080A70000}"/>
    <cellStyle name="Normal 5 2 6 8 3" xfId="42896" xr:uid="{00000000-0005-0000-0000-000081A70000}"/>
    <cellStyle name="Normal 5 2 6 9" xfId="42897" xr:uid="{00000000-0005-0000-0000-000082A70000}"/>
    <cellStyle name="Normal 5 2 6 9 2" xfId="42898" xr:uid="{00000000-0005-0000-0000-000083A70000}"/>
    <cellStyle name="Normal 5 2 7" xfId="42899" xr:uid="{00000000-0005-0000-0000-000084A70000}"/>
    <cellStyle name="Normal 5 2 7 10" xfId="42900" xr:uid="{00000000-0005-0000-0000-000085A70000}"/>
    <cellStyle name="Normal 5 2 7 11" xfId="42901" xr:uid="{00000000-0005-0000-0000-000086A70000}"/>
    <cellStyle name="Normal 5 2 7 2" xfId="42902" xr:uid="{00000000-0005-0000-0000-000087A70000}"/>
    <cellStyle name="Normal 5 2 7 2 2" xfId="42903" xr:uid="{00000000-0005-0000-0000-000088A70000}"/>
    <cellStyle name="Normal 5 2 7 2 2 2" xfId="42904" xr:uid="{00000000-0005-0000-0000-000089A70000}"/>
    <cellStyle name="Normal 5 2 7 2 2 2 2" xfId="42905" xr:uid="{00000000-0005-0000-0000-00008AA70000}"/>
    <cellStyle name="Normal 5 2 7 2 2 2 2 2" xfId="42906" xr:uid="{00000000-0005-0000-0000-00008BA70000}"/>
    <cellStyle name="Normal 5 2 7 2 2 2 2 2 2" xfId="42907" xr:uid="{00000000-0005-0000-0000-00008CA70000}"/>
    <cellStyle name="Normal 5 2 7 2 2 2 2 3" xfId="42908" xr:uid="{00000000-0005-0000-0000-00008DA70000}"/>
    <cellStyle name="Normal 5 2 7 2 2 2 2 3 2" xfId="42909" xr:uid="{00000000-0005-0000-0000-00008EA70000}"/>
    <cellStyle name="Normal 5 2 7 2 2 2 2 3 2 2" xfId="42910" xr:uid="{00000000-0005-0000-0000-00008FA70000}"/>
    <cellStyle name="Normal 5 2 7 2 2 2 2 3 3" xfId="42911" xr:uid="{00000000-0005-0000-0000-000090A70000}"/>
    <cellStyle name="Normal 5 2 7 2 2 2 2 4" xfId="42912" xr:uid="{00000000-0005-0000-0000-000091A70000}"/>
    <cellStyle name="Normal 5 2 7 2 2 2 3" xfId="42913" xr:uid="{00000000-0005-0000-0000-000092A70000}"/>
    <cellStyle name="Normal 5 2 7 2 2 2 3 2" xfId="42914" xr:uid="{00000000-0005-0000-0000-000093A70000}"/>
    <cellStyle name="Normal 5 2 7 2 2 2 4" xfId="42915" xr:uid="{00000000-0005-0000-0000-000094A70000}"/>
    <cellStyle name="Normal 5 2 7 2 2 2 4 2" xfId="42916" xr:uid="{00000000-0005-0000-0000-000095A70000}"/>
    <cellStyle name="Normal 5 2 7 2 2 2 4 2 2" xfId="42917" xr:uid="{00000000-0005-0000-0000-000096A70000}"/>
    <cellStyle name="Normal 5 2 7 2 2 2 4 3" xfId="42918" xr:uid="{00000000-0005-0000-0000-000097A70000}"/>
    <cellStyle name="Normal 5 2 7 2 2 2 5" xfId="42919" xr:uid="{00000000-0005-0000-0000-000098A70000}"/>
    <cellStyle name="Normal 5 2 7 2 2 3" xfId="42920" xr:uid="{00000000-0005-0000-0000-000099A70000}"/>
    <cellStyle name="Normal 5 2 7 2 2 3 2" xfId="42921" xr:uid="{00000000-0005-0000-0000-00009AA70000}"/>
    <cellStyle name="Normal 5 2 7 2 2 3 2 2" xfId="42922" xr:uid="{00000000-0005-0000-0000-00009BA70000}"/>
    <cellStyle name="Normal 5 2 7 2 2 3 3" xfId="42923" xr:uid="{00000000-0005-0000-0000-00009CA70000}"/>
    <cellStyle name="Normal 5 2 7 2 2 3 3 2" xfId="42924" xr:uid="{00000000-0005-0000-0000-00009DA70000}"/>
    <cellStyle name="Normal 5 2 7 2 2 3 3 2 2" xfId="42925" xr:uid="{00000000-0005-0000-0000-00009EA70000}"/>
    <cellStyle name="Normal 5 2 7 2 2 3 3 3" xfId="42926" xr:uid="{00000000-0005-0000-0000-00009FA70000}"/>
    <cellStyle name="Normal 5 2 7 2 2 3 4" xfId="42927" xr:uid="{00000000-0005-0000-0000-0000A0A70000}"/>
    <cellStyle name="Normal 5 2 7 2 2 4" xfId="42928" xr:uid="{00000000-0005-0000-0000-0000A1A70000}"/>
    <cellStyle name="Normal 5 2 7 2 2 4 2" xfId="42929" xr:uid="{00000000-0005-0000-0000-0000A2A70000}"/>
    <cellStyle name="Normal 5 2 7 2 2 4 2 2" xfId="42930" xr:uid="{00000000-0005-0000-0000-0000A3A70000}"/>
    <cellStyle name="Normal 5 2 7 2 2 4 3" xfId="42931" xr:uid="{00000000-0005-0000-0000-0000A4A70000}"/>
    <cellStyle name="Normal 5 2 7 2 2 4 3 2" xfId="42932" xr:uid="{00000000-0005-0000-0000-0000A5A70000}"/>
    <cellStyle name="Normal 5 2 7 2 2 4 3 2 2" xfId="42933" xr:uid="{00000000-0005-0000-0000-0000A6A70000}"/>
    <cellStyle name="Normal 5 2 7 2 2 4 3 3" xfId="42934" xr:uid="{00000000-0005-0000-0000-0000A7A70000}"/>
    <cellStyle name="Normal 5 2 7 2 2 4 4" xfId="42935" xr:uid="{00000000-0005-0000-0000-0000A8A70000}"/>
    <cellStyle name="Normal 5 2 7 2 2 5" xfId="42936" xr:uid="{00000000-0005-0000-0000-0000A9A70000}"/>
    <cellStyle name="Normal 5 2 7 2 2 5 2" xfId="42937" xr:uid="{00000000-0005-0000-0000-0000AAA70000}"/>
    <cellStyle name="Normal 5 2 7 2 2 6" xfId="42938" xr:uid="{00000000-0005-0000-0000-0000ABA70000}"/>
    <cellStyle name="Normal 5 2 7 2 2 6 2" xfId="42939" xr:uid="{00000000-0005-0000-0000-0000ACA70000}"/>
    <cellStyle name="Normal 5 2 7 2 2 6 2 2" xfId="42940" xr:uid="{00000000-0005-0000-0000-0000ADA70000}"/>
    <cellStyle name="Normal 5 2 7 2 2 6 3" xfId="42941" xr:uid="{00000000-0005-0000-0000-0000AEA70000}"/>
    <cellStyle name="Normal 5 2 7 2 2 7" xfId="42942" xr:uid="{00000000-0005-0000-0000-0000AFA70000}"/>
    <cellStyle name="Normal 5 2 7 2 2 7 2" xfId="42943" xr:uid="{00000000-0005-0000-0000-0000B0A70000}"/>
    <cellStyle name="Normal 5 2 7 2 2 8" xfId="42944" xr:uid="{00000000-0005-0000-0000-0000B1A70000}"/>
    <cellStyle name="Normal 5 2 7 2 3" xfId="42945" xr:uid="{00000000-0005-0000-0000-0000B2A70000}"/>
    <cellStyle name="Normal 5 2 7 2 3 2" xfId="42946" xr:uid="{00000000-0005-0000-0000-0000B3A70000}"/>
    <cellStyle name="Normal 5 2 7 2 3 2 2" xfId="42947" xr:uid="{00000000-0005-0000-0000-0000B4A70000}"/>
    <cellStyle name="Normal 5 2 7 2 3 2 2 2" xfId="42948" xr:uid="{00000000-0005-0000-0000-0000B5A70000}"/>
    <cellStyle name="Normal 5 2 7 2 3 2 3" xfId="42949" xr:uid="{00000000-0005-0000-0000-0000B6A70000}"/>
    <cellStyle name="Normal 5 2 7 2 3 2 3 2" xfId="42950" xr:uid="{00000000-0005-0000-0000-0000B7A70000}"/>
    <cellStyle name="Normal 5 2 7 2 3 2 3 2 2" xfId="42951" xr:uid="{00000000-0005-0000-0000-0000B8A70000}"/>
    <cellStyle name="Normal 5 2 7 2 3 2 3 3" xfId="42952" xr:uid="{00000000-0005-0000-0000-0000B9A70000}"/>
    <cellStyle name="Normal 5 2 7 2 3 2 4" xfId="42953" xr:uid="{00000000-0005-0000-0000-0000BAA70000}"/>
    <cellStyle name="Normal 5 2 7 2 3 3" xfId="42954" xr:uid="{00000000-0005-0000-0000-0000BBA70000}"/>
    <cellStyle name="Normal 5 2 7 2 3 3 2" xfId="42955" xr:uid="{00000000-0005-0000-0000-0000BCA70000}"/>
    <cellStyle name="Normal 5 2 7 2 3 4" xfId="42956" xr:uid="{00000000-0005-0000-0000-0000BDA70000}"/>
    <cellStyle name="Normal 5 2 7 2 3 4 2" xfId="42957" xr:uid="{00000000-0005-0000-0000-0000BEA70000}"/>
    <cellStyle name="Normal 5 2 7 2 3 4 2 2" xfId="42958" xr:uid="{00000000-0005-0000-0000-0000BFA70000}"/>
    <cellStyle name="Normal 5 2 7 2 3 4 3" xfId="42959" xr:uid="{00000000-0005-0000-0000-0000C0A70000}"/>
    <cellStyle name="Normal 5 2 7 2 3 5" xfId="42960" xr:uid="{00000000-0005-0000-0000-0000C1A70000}"/>
    <cellStyle name="Normal 5 2 7 2 4" xfId="42961" xr:uid="{00000000-0005-0000-0000-0000C2A70000}"/>
    <cellStyle name="Normal 5 2 7 2 4 2" xfId="42962" xr:uid="{00000000-0005-0000-0000-0000C3A70000}"/>
    <cellStyle name="Normal 5 2 7 2 4 2 2" xfId="42963" xr:uid="{00000000-0005-0000-0000-0000C4A70000}"/>
    <cellStyle name="Normal 5 2 7 2 4 3" xfId="42964" xr:uid="{00000000-0005-0000-0000-0000C5A70000}"/>
    <cellStyle name="Normal 5 2 7 2 4 3 2" xfId="42965" xr:uid="{00000000-0005-0000-0000-0000C6A70000}"/>
    <cellStyle name="Normal 5 2 7 2 4 3 2 2" xfId="42966" xr:uid="{00000000-0005-0000-0000-0000C7A70000}"/>
    <cellStyle name="Normal 5 2 7 2 4 3 3" xfId="42967" xr:uid="{00000000-0005-0000-0000-0000C8A70000}"/>
    <cellStyle name="Normal 5 2 7 2 4 4" xfId="42968" xr:uid="{00000000-0005-0000-0000-0000C9A70000}"/>
    <cellStyle name="Normal 5 2 7 2 5" xfId="42969" xr:uid="{00000000-0005-0000-0000-0000CAA70000}"/>
    <cellStyle name="Normal 5 2 7 2 5 2" xfId="42970" xr:uid="{00000000-0005-0000-0000-0000CBA70000}"/>
    <cellStyle name="Normal 5 2 7 2 5 2 2" xfId="42971" xr:uid="{00000000-0005-0000-0000-0000CCA70000}"/>
    <cellStyle name="Normal 5 2 7 2 5 3" xfId="42972" xr:uid="{00000000-0005-0000-0000-0000CDA70000}"/>
    <cellStyle name="Normal 5 2 7 2 5 3 2" xfId="42973" xr:uid="{00000000-0005-0000-0000-0000CEA70000}"/>
    <cellStyle name="Normal 5 2 7 2 5 3 2 2" xfId="42974" xr:uid="{00000000-0005-0000-0000-0000CFA70000}"/>
    <cellStyle name="Normal 5 2 7 2 5 3 3" xfId="42975" xr:uid="{00000000-0005-0000-0000-0000D0A70000}"/>
    <cellStyle name="Normal 5 2 7 2 5 4" xfId="42976" xr:uid="{00000000-0005-0000-0000-0000D1A70000}"/>
    <cellStyle name="Normal 5 2 7 2 6" xfId="42977" xr:uid="{00000000-0005-0000-0000-0000D2A70000}"/>
    <cellStyle name="Normal 5 2 7 2 6 2" xfId="42978" xr:uid="{00000000-0005-0000-0000-0000D3A70000}"/>
    <cellStyle name="Normal 5 2 7 2 7" xfId="42979" xr:uid="{00000000-0005-0000-0000-0000D4A70000}"/>
    <cellStyle name="Normal 5 2 7 2 7 2" xfId="42980" xr:uid="{00000000-0005-0000-0000-0000D5A70000}"/>
    <cellStyle name="Normal 5 2 7 2 7 2 2" xfId="42981" xr:uid="{00000000-0005-0000-0000-0000D6A70000}"/>
    <cellStyle name="Normal 5 2 7 2 7 3" xfId="42982" xr:uid="{00000000-0005-0000-0000-0000D7A70000}"/>
    <cellStyle name="Normal 5 2 7 2 8" xfId="42983" xr:uid="{00000000-0005-0000-0000-0000D8A70000}"/>
    <cellStyle name="Normal 5 2 7 2 8 2" xfId="42984" xr:uid="{00000000-0005-0000-0000-0000D9A70000}"/>
    <cellStyle name="Normal 5 2 7 2 9" xfId="42985" xr:uid="{00000000-0005-0000-0000-0000DAA70000}"/>
    <cellStyle name="Normal 5 2 7 3" xfId="42986" xr:uid="{00000000-0005-0000-0000-0000DBA70000}"/>
    <cellStyle name="Normal 5 2 7 3 2" xfId="42987" xr:uid="{00000000-0005-0000-0000-0000DCA70000}"/>
    <cellStyle name="Normal 5 2 7 3 2 2" xfId="42988" xr:uid="{00000000-0005-0000-0000-0000DDA70000}"/>
    <cellStyle name="Normal 5 2 7 3 2 2 2" xfId="42989" xr:uid="{00000000-0005-0000-0000-0000DEA70000}"/>
    <cellStyle name="Normal 5 2 7 3 2 2 2 2" xfId="42990" xr:uid="{00000000-0005-0000-0000-0000DFA70000}"/>
    <cellStyle name="Normal 5 2 7 3 2 2 3" xfId="42991" xr:uid="{00000000-0005-0000-0000-0000E0A70000}"/>
    <cellStyle name="Normal 5 2 7 3 2 2 3 2" xfId="42992" xr:uid="{00000000-0005-0000-0000-0000E1A70000}"/>
    <cellStyle name="Normal 5 2 7 3 2 2 3 2 2" xfId="42993" xr:uid="{00000000-0005-0000-0000-0000E2A70000}"/>
    <cellStyle name="Normal 5 2 7 3 2 2 3 3" xfId="42994" xr:uid="{00000000-0005-0000-0000-0000E3A70000}"/>
    <cellStyle name="Normal 5 2 7 3 2 2 4" xfId="42995" xr:uid="{00000000-0005-0000-0000-0000E4A70000}"/>
    <cellStyle name="Normal 5 2 7 3 2 3" xfId="42996" xr:uid="{00000000-0005-0000-0000-0000E5A70000}"/>
    <cellStyle name="Normal 5 2 7 3 2 3 2" xfId="42997" xr:uid="{00000000-0005-0000-0000-0000E6A70000}"/>
    <cellStyle name="Normal 5 2 7 3 2 4" xfId="42998" xr:uid="{00000000-0005-0000-0000-0000E7A70000}"/>
    <cellStyle name="Normal 5 2 7 3 2 4 2" xfId="42999" xr:uid="{00000000-0005-0000-0000-0000E8A70000}"/>
    <cellStyle name="Normal 5 2 7 3 2 4 2 2" xfId="43000" xr:uid="{00000000-0005-0000-0000-0000E9A70000}"/>
    <cellStyle name="Normal 5 2 7 3 2 4 3" xfId="43001" xr:uid="{00000000-0005-0000-0000-0000EAA70000}"/>
    <cellStyle name="Normal 5 2 7 3 2 5" xfId="43002" xr:uid="{00000000-0005-0000-0000-0000EBA70000}"/>
    <cellStyle name="Normal 5 2 7 3 3" xfId="43003" xr:uid="{00000000-0005-0000-0000-0000ECA70000}"/>
    <cellStyle name="Normal 5 2 7 3 3 2" xfId="43004" xr:uid="{00000000-0005-0000-0000-0000EDA70000}"/>
    <cellStyle name="Normal 5 2 7 3 3 2 2" xfId="43005" xr:uid="{00000000-0005-0000-0000-0000EEA70000}"/>
    <cellStyle name="Normal 5 2 7 3 3 3" xfId="43006" xr:uid="{00000000-0005-0000-0000-0000EFA70000}"/>
    <cellStyle name="Normal 5 2 7 3 3 3 2" xfId="43007" xr:uid="{00000000-0005-0000-0000-0000F0A70000}"/>
    <cellStyle name="Normal 5 2 7 3 3 3 2 2" xfId="43008" xr:uid="{00000000-0005-0000-0000-0000F1A70000}"/>
    <cellStyle name="Normal 5 2 7 3 3 3 3" xfId="43009" xr:uid="{00000000-0005-0000-0000-0000F2A70000}"/>
    <cellStyle name="Normal 5 2 7 3 3 4" xfId="43010" xr:uid="{00000000-0005-0000-0000-0000F3A70000}"/>
    <cellStyle name="Normal 5 2 7 3 4" xfId="43011" xr:uid="{00000000-0005-0000-0000-0000F4A70000}"/>
    <cellStyle name="Normal 5 2 7 3 4 2" xfId="43012" xr:uid="{00000000-0005-0000-0000-0000F5A70000}"/>
    <cellStyle name="Normal 5 2 7 3 4 2 2" xfId="43013" xr:uid="{00000000-0005-0000-0000-0000F6A70000}"/>
    <cellStyle name="Normal 5 2 7 3 4 3" xfId="43014" xr:uid="{00000000-0005-0000-0000-0000F7A70000}"/>
    <cellStyle name="Normal 5 2 7 3 4 3 2" xfId="43015" xr:uid="{00000000-0005-0000-0000-0000F8A70000}"/>
    <cellStyle name="Normal 5 2 7 3 4 3 2 2" xfId="43016" xr:uid="{00000000-0005-0000-0000-0000F9A70000}"/>
    <cellStyle name="Normal 5 2 7 3 4 3 3" xfId="43017" xr:uid="{00000000-0005-0000-0000-0000FAA70000}"/>
    <cellStyle name="Normal 5 2 7 3 4 4" xfId="43018" xr:uid="{00000000-0005-0000-0000-0000FBA70000}"/>
    <cellStyle name="Normal 5 2 7 3 5" xfId="43019" xr:uid="{00000000-0005-0000-0000-0000FCA70000}"/>
    <cellStyle name="Normal 5 2 7 3 5 2" xfId="43020" xr:uid="{00000000-0005-0000-0000-0000FDA70000}"/>
    <cellStyle name="Normal 5 2 7 3 6" xfId="43021" xr:uid="{00000000-0005-0000-0000-0000FEA70000}"/>
    <cellStyle name="Normal 5 2 7 3 6 2" xfId="43022" xr:uid="{00000000-0005-0000-0000-0000FFA70000}"/>
    <cellStyle name="Normal 5 2 7 3 6 2 2" xfId="43023" xr:uid="{00000000-0005-0000-0000-000000A80000}"/>
    <cellStyle name="Normal 5 2 7 3 6 3" xfId="43024" xr:uid="{00000000-0005-0000-0000-000001A80000}"/>
    <cellStyle name="Normal 5 2 7 3 7" xfId="43025" xr:uid="{00000000-0005-0000-0000-000002A80000}"/>
    <cellStyle name="Normal 5 2 7 3 7 2" xfId="43026" xr:uid="{00000000-0005-0000-0000-000003A80000}"/>
    <cellStyle name="Normal 5 2 7 3 8" xfId="43027" xr:uid="{00000000-0005-0000-0000-000004A80000}"/>
    <cellStyle name="Normal 5 2 7 4" xfId="43028" xr:uid="{00000000-0005-0000-0000-000005A80000}"/>
    <cellStyle name="Normal 5 2 7 4 2" xfId="43029" xr:uid="{00000000-0005-0000-0000-000006A80000}"/>
    <cellStyle name="Normal 5 2 7 4 2 2" xfId="43030" xr:uid="{00000000-0005-0000-0000-000007A80000}"/>
    <cellStyle name="Normal 5 2 7 4 2 2 2" xfId="43031" xr:uid="{00000000-0005-0000-0000-000008A80000}"/>
    <cellStyle name="Normal 5 2 7 4 2 3" xfId="43032" xr:uid="{00000000-0005-0000-0000-000009A80000}"/>
    <cellStyle name="Normal 5 2 7 4 2 3 2" xfId="43033" xr:uid="{00000000-0005-0000-0000-00000AA80000}"/>
    <cellStyle name="Normal 5 2 7 4 2 3 2 2" xfId="43034" xr:uid="{00000000-0005-0000-0000-00000BA80000}"/>
    <cellStyle name="Normal 5 2 7 4 2 3 3" xfId="43035" xr:uid="{00000000-0005-0000-0000-00000CA80000}"/>
    <cellStyle name="Normal 5 2 7 4 2 4" xfId="43036" xr:uid="{00000000-0005-0000-0000-00000DA80000}"/>
    <cellStyle name="Normal 5 2 7 4 3" xfId="43037" xr:uid="{00000000-0005-0000-0000-00000EA80000}"/>
    <cellStyle name="Normal 5 2 7 4 3 2" xfId="43038" xr:uid="{00000000-0005-0000-0000-00000FA80000}"/>
    <cellStyle name="Normal 5 2 7 4 4" xfId="43039" xr:uid="{00000000-0005-0000-0000-000010A80000}"/>
    <cellStyle name="Normal 5 2 7 4 4 2" xfId="43040" xr:uid="{00000000-0005-0000-0000-000011A80000}"/>
    <cellStyle name="Normal 5 2 7 4 4 2 2" xfId="43041" xr:uid="{00000000-0005-0000-0000-000012A80000}"/>
    <cellStyle name="Normal 5 2 7 4 4 3" xfId="43042" xr:uid="{00000000-0005-0000-0000-000013A80000}"/>
    <cellStyle name="Normal 5 2 7 4 5" xfId="43043" xr:uid="{00000000-0005-0000-0000-000014A80000}"/>
    <cellStyle name="Normal 5 2 7 5" xfId="43044" xr:uid="{00000000-0005-0000-0000-000015A80000}"/>
    <cellStyle name="Normal 5 2 7 5 2" xfId="43045" xr:uid="{00000000-0005-0000-0000-000016A80000}"/>
    <cellStyle name="Normal 5 2 7 5 2 2" xfId="43046" xr:uid="{00000000-0005-0000-0000-000017A80000}"/>
    <cellStyle name="Normal 5 2 7 5 3" xfId="43047" xr:uid="{00000000-0005-0000-0000-000018A80000}"/>
    <cellStyle name="Normal 5 2 7 5 3 2" xfId="43048" xr:uid="{00000000-0005-0000-0000-000019A80000}"/>
    <cellStyle name="Normal 5 2 7 5 3 2 2" xfId="43049" xr:uid="{00000000-0005-0000-0000-00001AA80000}"/>
    <cellStyle name="Normal 5 2 7 5 3 3" xfId="43050" xr:uid="{00000000-0005-0000-0000-00001BA80000}"/>
    <cellStyle name="Normal 5 2 7 5 4" xfId="43051" xr:uid="{00000000-0005-0000-0000-00001CA80000}"/>
    <cellStyle name="Normal 5 2 7 6" xfId="43052" xr:uid="{00000000-0005-0000-0000-00001DA80000}"/>
    <cellStyle name="Normal 5 2 7 6 2" xfId="43053" xr:uid="{00000000-0005-0000-0000-00001EA80000}"/>
    <cellStyle name="Normal 5 2 7 6 2 2" xfId="43054" xr:uid="{00000000-0005-0000-0000-00001FA80000}"/>
    <cellStyle name="Normal 5 2 7 6 3" xfId="43055" xr:uid="{00000000-0005-0000-0000-000020A80000}"/>
    <cellStyle name="Normal 5 2 7 6 3 2" xfId="43056" xr:uid="{00000000-0005-0000-0000-000021A80000}"/>
    <cellStyle name="Normal 5 2 7 6 3 2 2" xfId="43057" xr:uid="{00000000-0005-0000-0000-000022A80000}"/>
    <cellStyle name="Normal 5 2 7 6 3 3" xfId="43058" xr:uid="{00000000-0005-0000-0000-000023A80000}"/>
    <cellStyle name="Normal 5 2 7 6 4" xfId="43059" xr:uid="{00000000-0005-0000-0000-000024A80000}"/>
    <cellStyle name="Normal 5 2 7 7" xfId="43060" xr:uid="{00000000-0005-0000-0000-000025A80000}"/>
    <cellStyle name="Normal 5 2 7 7 2" xfId="43061" xr:uid="{00000000-0005-0000-0000-000026A80000}"/>
    <cellStyle name="Normal 5 2 7 8" xfId="43062" xr:uid="{00000000-0005-0000-0000-000027A80000}"/>
    <cellStyle name="Normal 5 2 7 8 2" xfId="43063" xr:uid="{00000000-0005-0000-0000-000028A80000}"/>
    <cellStyle name="Normal 5 2 7 8 2 2" xfId="43064" xr:uid="{00000000-0005-0000-0000-000029A80000}"/>
    <cellStyle name="Normal 5 2 7 8 3" xfId="43065" xr:uid="{00000000-0005-0000-0000-00002AA80000}"/>
    <cellStyle name="Normal 5 2 7 9" xfId="43066" xr:uid="{00000000-0005-0000-0000-00002BA80000}"/>
    <cellStyle name="Normal 5 2 7 9 2" xfId="43067" xr:uid="{00000000-0005-0000-0000-00002CA80000}"/>
    <cellStyle name="Normal 5 2 8" xfId="43068" xr:uid="{00000000-0005-0000-0000-00002DA80000}"/>
    <cellStyle name="Normal 5 2 8 2" xfId="43069" xr:uid="{00000000-0005-0000-0000-00002EA80000}"/>
    <cellStyle name="Normal 5 2 8 2 2" xfId="43070" xr:uid="{00000000-0005-0000-0000-00002FA80000}"/>
    <cellStyle name="Normal 5 2 8 2 2 2" xfId="43071" xr:uid="{00000000-0005-0000-0000-000030A80000}"/>
    <cellStyle name="Normal 5 2 8 2 2 2 2" xfId="43072" xr:uid="{00000000-0005-0000-0000-000031A80000}"/>
    <cellStyle name="Normal 5 2 8 2 2 2 2 2" xfId="43073" xr:uid="{00000000-0005-0000-0000-000032A80000}"/>
    <cellStyle name="Normal 5 2 8 2 2 2 3" xfId="43074" xr:uid="{00000000-0005-0000-0000-000033A80000}"/>
    <cellStyle name="Normal 5 2 8 2 2 2 3 2" xfId="43075" xr:uid="{00000000-0005-0000-0000-000034A80000}"/>
    <cellStyle name="Normal 5 2 8 2 2 2 3 2 2" xfId="43076" xr:uid="{00000000-0005-0000-0000-000035A80000}"/>
    <cellStyle name="Normal 5 2 8 2 2 2 3 3" xfId="43077" xr:uid="{00000000-0005-0000-0000-000036A80000}"/>
    <cellStyle name="Normal 5 2 8 2 2 2 4" xfId="43078" xr:uid="{00000000-0005-0000-0000-000037A80000}"/>
    <cellStyle name="Normal 5 2 8 2 2 3" xfId="43079" xr:uid="{00000000-0005-0000-0000-000038A80000}"/>
    <cellStyle name="Normal 5 2 8 2 2 3 2" xfId="43080" xr:uid="{00000000-0005-0000-0000-000039A80000}"/>
    <cellStyle name="Normal 5 2 8 2 2 4" xfId="43081" xr:uid="{00000000-0005-0000-0000-00003AA80000}"/>
    <cellStyle name="Normal 5 2 8 2 2 4 2" xfId="43082" xr:uid="{00000000-0005-0000-0000-00003BA80000}"/>
    <cellStyle name="Normal 5 2 8 2 2 4 2 2" xfId="43083" xr:uid="{00000000-0005-0000-0000-00003CA80000}"/>
    <cellStyle name="Normal 5 2 8 2 2 4 3" xfId="43084" xr:uid="{00000000-0005-0000-0000-00003DA80000}"/>
    <cellStyle name="Normal 5 2 8 2 2 5" xfId="43085" xr:uid="{00000000-0005-0000-0000-00003EA80000}"/>
    <cellStyle name="Normal 5 2 8 2 3" xfId="43086" xr:uid="{00000000-0005-0000-0000-00003FA80000}"/>
    <cellStyle name="Normal 5 2 8 2 3 2" xfId="43087" xr:uid="{00000000-0005-0000-0000-000040A80000}"/>
    <cellStyle name="Normal 5 2 8 2 3 2 2" xfId="43088" xr:uid="{00000000-0005-0000-0000-000041A80000}"/>
    <cellStyle name="Normal 5 2 8 2 3 3" xfId="43089" xr:uid="{00000000-0005-0000-0000-000042A80000}"/>
    <cellStyle name="Normal 5 2 8 2 3 3 2" xfId="43090" xr:uid="{00000000-0005-0000-0000-000043A80000}"/>
    <cellStyle name="Normal 5 2 8 2 3 3 2 2" xfId="43091" xr:uid="{00000000-0005-0000-0000-000044A80000}"/>
    <cellStyle name="Normal 5 2 8 2 3 3 3" xfId="43092" xr:uid="{00000000-0005-0000-0000-000045A80000}"/>
    <cellStyle name="Normal 5 2 8 2 3 4" xfId="43093" xr:uid="{00000000-0005-0000-0000-000046A80000}"/>
    <cellStyle name="Normal 5 2 8 2 4" xfId="43094" xr:uid="{00000000-0005-0000-0000-000047A80000}"/>
    <cellStyle name="Normal 5 2 8 2 4 2" xfId="43095" xr:uid="{00000000-0005-0000-0000-000048A80000}"/>
    <cellStyle name="Normal 5 2 8 2 4 2 2" xfId="43096" xr:uid="{00000000-0005-0000-0000-000049A80000}"/>
    <cellStyle name="Normal 5 2 8 2 4 3" xfId="43097" xr:uid="{00000000-0005-0000-0000-00004AA80000}"/>
    <cellStyle name="Normal 5 2 8 2 4 3 2" xfId="43098" xr:uid="{00000000-0005-0000-0000-00004BA80000}"/>
    <cellStyle name="Normal 5 2 8 2 4 3 2 2" xfId="43099" xr:uid="{00000000-0005-0000-0000-00004CA80000}"/>
    <cellStyle name="Normal 5 2 8 2 4 3 3" xfId="43100" xr:uid="{00000000-0005-0000-0000-00004DA80000}"/>
    <cellStyle name="Normal 5 2 8 2 4 4" xfId="43101" xr:uid="{00000000-0005-0000-0000-00004EA80000}"/>
    <cellStyle name="Normal 5 2 8 2 5" xfId="43102" xr:uid="{00000000-0005-0000-0000-00004FA80000}"/>
    <cellStyle name="Normal 5 2 8 2 5 2" xfId="43103" xr:uid="{00000000-0005-0000-0000-000050A80000}"/>
    <cellStyle name="Normal 5 2 8 2 6" xfId="43104" xr:uid="{00000000-0005-0000-0000-000051A80000}"/>
    <cellStyle name="Normal 5 2 8 2 6 2" xfId="43105" xr:uid="{00000000-0005-0000-0000-000052A80000}"/>
    <cellStyle name="Normal 5 2 8 2 6 2 2" xfId="43106" xr:uid="{00000000-0005-0000-0000-000053A80000}"/>
    <cellStyle name="Normal 5 2 8 2 6 3" xfId="43107" xr:uid="{00000000-0005-0000-0000-000054A80000}"/>
    <cellStyle name="Normal 5 2 8 2 7" xfId="43108" xr:uid="{00000000-0005-0000-0000-000055A80000}"/>
    <cellStyle name="Normal 5 2 8 2 7 2" xfId="43109" xr:uid="{00000000-0005-0000-0000-000056A80000}"/>
    <cellStyle name="Normal 5 2 8 2 8" xfId="43110" xr:uid="{00000000-0005-0000-0000-000057A80000}"/>
    <cellStyle name="Normal 5 2 8 3" xfId="43111" xr:uid="{00000000-0005-0000-0000-000058A80000}"/>
    <cellStyle name="Normal 5 2 8 3 2" xfId="43112" xr:uid="{00000000-0005-0000-0000-000059A80000}"/>
    <cellStyle name="Normal 5 2 8 3 2 2" xfId="43113" xr:uid="{00000000-0005-0000-0000-00005AA80000}"/>
    <cellStyle name="Normal 5 2 8 3 2 2 2" xfId="43114" xr:uid="{00000000-0005-0000-0000-00005BA80000}"/>
    <cellStyle name="Normal 5 2 8 3 2 3" xfId="43115" xr:uid="{00000000-0005-0000-0000-00005CA80000}"/>
    <cellStyle name="Normal 5 2 8 3 2 3 2" xfId="43116" xr:uid="{00000000-0005-0000-0000-00005DA80000}"/>
    <cellStyle name="Normal 5 2 8 3 2 3 2 2" xfId="43117" xr:uid="{00000000-0005-0000-0000-00005EA80000}"/>
    <cellStyle name="Normal 5 2 8 3 2 3 3" xfId="43118" xr:uid="{00000000-0005-0000-0000-00005FA80000}"/>
    <cellStyle name="Normal 5 2 8 3 2 4" xfId="43119" xr:uid="{00000000-0005-0000-0000-000060A80000}"/>
    <cellStyle name="Normal 5 2 8 3 3" xfId="43120" xr:uid="{00000000-0005-0000-0000-000061A80000}"/>
    <cellStyle name="Normal 5 2 8 3 3 2" xfId="43121" xr:uid="{00000000-0005-0000-0000-000062A80000}"/>
    <cellStyle name="Normal 5 2 8 3 4" xfId="43122" xr:uid="{00000000-0005-0000-0000-000063A80000}"/>
    <cellStyle name="Normal 5 2 8 3 4 2" xfId="43123" xr:uid="{00000000-0005-0000-0000-000064A80000}"/>
    <cellStyle name="Normal 5 2 8 3 4 2 2" xfId="43124" xr:uid="{00000000-0005-0000-0000-000065A80000}"/>
    <cellStyle name="Normal 5 2 8 3 4 3" xfId="43125" xr:uid="{00000000-0005-0000-0000-000066A80000}"/>
    <cellStyle name="Normal 5 2 8 3 5" xfId="43126" xr:uid="{00000000-0005-0000-0000-000067A80000}"/>
    <cellStyle name="Normal 5 2 8 4" xfId="43127" xr:uid="{00000000-0005-0000-0000-000068A80000}"/>
    <cellStyle name="Normal 5 2 8 4 2" xfId="43128" xr:uid="{00000000-0005-0000-0000-000069A80000}"/>
    <cellStyle name="Normal 5 2 8 4 2 2" xfId="43129" xr:uid="{00000000-0005-0000-0000-00006AA80000}"/>
    <cellStyle name="Normal 5 2 8 4 3" xfId="43130" xr:uid="{00000000-0005-0000-0000-00006BA80000}"/>
    <cellStyle name="Normal 5 2 8 4 3 2" xfId="43131" xr:uid="{00000000-0005-0000-0000-00006CA80000}"/>
    <cellStyle name="Normal 5 2 8 4 3 2 2" xfId="43132" xr:uid="{00000000-0005-0000-0000-00006DA80000}"/>
    <cellStyle name="Normal 5 2 8 4 3 3" xfId="43133" xr:uid="{00000000-0005-0000-0000-00006EA80000}"/>
    <cellStyle name="Normal 5 2 8 4 4" xfId="43134" xr:uid="{00000000-0005-0000-0000-00006FA80000}"/>
    <cellStyle name="Normal 5 2 8 5" xfId="43135" xr:uid="{00000000-0005-0000-0000-000070A80000}"/>
    <cellStyle name="Normal 5 2 8 5 2" xfId="43136" xr:uid="{00000000-0005-0000-0000-000071A80000}"/>
    <cellStyle name="Normal 5 2 8 5 2 2" xfId="43137" xr:uid="{00000000-0005-0000-0000-000072A80000}"/>
    <cellStyle name="Normal 5 2 8 5 3" xfId="43138" xr:uid="{00000000-0005-0000-0000-000073A80000}"/>
    <cellStyle name="Normal 5 2 8 5 3 2" xfId="43139" xr:uid="{00000000-0005-0000-0000-000074A80000}"/>
    <cellStyle name="Normal 5 2 8 5 3 2 2" xfId="43140" xr:uid="{00000000-0005-0000-0000-000075A80000}"/>
    <cellStyle name="Normal 5 2 8 5 3 3" xfId="43141" xr:uid="{00000000-0005-0000-0000-000076A80000}"/>
    <cellStyle name="Normal 5 2 8 5 4" xfId="43142" xr:uid="{00000000-0005-0000-0000-000077A80000}"/>
    <cellStyle name="Normal 5 2 8 6" xfId="43143" xr:uid="{00000000-0005-0000-0000-000078A80000}"/>
    <cellStyle name="Normal 5 2 8 6 2" xfId="43144" xr:uid="{00000000-0005-0000-0000-000079A80000}"/>
    <cellStyle name="Normal 5 2 8 7" xfId="43145" xr:uid="{00000000-0005-0000-0000-00007AA80000}"/>
    <cellStyle name="Normal 5 2 8 7 2" xfId="43146" xr:uid="{00000000-0005-0000-0000-00007BA80000}"/>
    <cellStyle name="Normal 5 2 8 7 2 2" xfId="43147" xr:uid="{00000000-0005-0000-0000-00007CA80000}"/>
    <cellStyle name="Normal 5 2 8 7 3" xfId="43148" xr:uid="{00000000-0005-0000-0000-00007DA80000}"/>
    <cellStyle name="Normal 5 2 8 8" xfId="43149" xr:uid="{00000000-0005-0000-0000-00007EA80000}"/>
    <cellStyle name="Normal 5 2 8 8 2" xfId="43150" xr:uid="{00000000-0005-0000-0000-00007FA80000}"/>
    <cellStyle name="Normal 5 2 8 9" xfId="43151" xr:uid="{00000000-0005-0000-0000-000080A80000}"/>
    <cellStyle name="Normal 5 2 9" xfId="43152" xr:uid="{00000000-0005-0000-0000-000081A80000}"/>
    <cellStyle name="Normal 5 2 9 2" xfId="43153" xr:uid="{00000000-0005-0000-0000-000082A80000}"/>
    <cellStyle name="Normal 5 2 9 2 2" xfId="43154" xr:uid="{00000000-0005-0000-0000-000083A80000}"/>
    <cellStyle name="Normal 5 2 9 2 2 2" xfId="43155" xr:uid="{00000000-0005-0000-0000-000084A80000}"/>
    <cellStyle name="Normal 5 2 9 2 2 2 2" xfId="43156" xr:uid="{00000000-0005-0000-0000-000085A80000}"/>
    <cellStyle name="Normal 5 2 9 2 2 3" xfId="43157" xr:uid="{00000000-0005-0000-0000-000086A80000}"/>
    <cellStyle name="Normal 5 2 9 2 2 3 2" xfId="43158" xr:uid="{00000000-0005-0000-0000-000087A80000}"/>
    <cellStyle name="Normal 5 2 9 2 2 3 2 2" xfId="43159" xr:uid="{00000000-0005-0000-0000-000088A80000}"/>
    <cellStyle name="Normal 5 2 9 2 2 3 3" xfId="43160" xr:uid="{00000000-0005-0000-0000-000089A80000}"/>
    <cellStyle name="Normal 5 2 9 2 2 4" xfId="43161" xr:uid="{00000000-0005-0000-0000-00008AA80000}"/>
    <cellStyle name="Normal 5 2 9 2 3" xfId="43162" xr:uid="{00000000-0005-0000-0000-00008BA80000}"/>
    <cellStyle name="Normal 5 2 9 2 3 2" xfId="43163" xr:uid="{00000000-0005-0000-0000-00008CA80000}"/>
    <cellStyle name="Normal 5 2 9 2 4" xfId="43164" xr:uid="{00000000-0005-0000-0000-00008DA80000}"/>
    <cellStyle name="Normal 5 2 9 2 4 2" xfId="43165" xr:uid="{00000000-0005-0000-0000-00008EA80000}"/>
    <cellStyle name="Normal 5 2 9 2 4 2 2" xfId="43166" xr:uid="{00000000-0005-0000-0000-00008FA80000}"/>
    <cellStyle name="Normal 5 2 9 2 4 3" xfId="43167" xr:uid="{00000000-0005-0000-0000-000090A80000}"/>
    <cellStyle name="Normal 5 2 9 2 5" xfId="43168" xr:uid="{00000000-0005-0000-0000-000091A80000}"/>
    <cellStyle name="Normal 5 2 9 3" xfId="43169" xr:uid="{00000000-0005-0000-0000-000092A80000}"/>
    <cellStyle name="Normal 5 2 9 3 2" xfId="43170" xr:uid="{00000000-0005-0000-0000-000093A80000}"/>
    <cellStyle name="Normal 5 2 9 3 2 2" xfId="43171" xr:uid="{00000000-0005-0000-0000-000094A80000}"/>
    <cellStyle name="Normal 5 2 9 3 3" xfId="43172" xr:uid="{00000000-0005-0000-0000-000095A80000}"/>
    <cellStyle name="Normal 5 2 9 3 3 2" xfId="43173" xr:uid="{00000000-0005-0000-0000-000096A80000}"/>
    <cellStyle name="Normal 5 2 9 3 3 2 2" xfId="43174" xr:uid="{00000000-0005-0000-0000-000097A80000}"/>
    <cellStyle name="Normal 5 2 9 3 3 3" xfId="43175" xr:uid="{00000000-0005-0000-0000-000098A80000}"/>
    <cellStyle name="Normal 5 2 9 3 4" xfId="43176" xr:uid="{00000000-0005-0000-0000-000099A80000}"/>
    <cellStyle name="Normal 5 2 9 4" xfId="43177" xr:uid="{00000000-0005-0000-0000-00009AA80000}"/>
    <cellStyle name="Normal 5 2 9 4 2" xfId="43178" xr:uid="{00000000-0005-0000-0000-00009BA80000}"/>
    <cellStyle name="Normal 5 2 9 4 2 2" xfId="43179" xr:uid="{00000000-0005-0000-0000-00009CA80000}"/>
    <cellStyle name="Normal 5 2 9 4 3" xfId="43180" xr:uid="{00000000-0005-0000-0000-00009DA80000}"/>
    <cellStyle name="Normal 5 2 9 4 3 2" xfId="43181" xr:uid="{00000000-0005-0000-0000-00009EA80000}"/>
    <cellStyle name="Normal 5 2 9 4 3 2 2" xfId="43182" xr:uid="{00000000-0005-0000-0000-00009FA80000}"/>
    <cellStyle name="Normal 5 2 9 4 3 3" xfId="43183" xr:uid="{00000000-0005-0000-0000-0000A0A80000}"/>
    <cellStyle name="Normal 5 2 9 4 4" xfId="43184" xr:uid="{00000000-0005-0000-0000-0000A1A80000}"/>
    <cellStyle name="Normal 5 2 9 5" xfId="43185" xr:uid="{00000000-0005-0000-0000-0000A2A80000}"/>
    <cellStyle name="Normal 5 2 9 5 2" xfId="43186" xr:uid="{00000000-0005-0000-0000-0000A3A80000}"/>
    <cellStyle name="Normal 5 2 9 6" xfId="43187" xr:uid="{00000000-0005-0000-0000-0000A4A80000}"/>
    <cellStyle name="Normal 5 2 9 6 2" xfId="43188" xr:uid="{00000000-0005-0000-0000-0000A5A80000}"/>
    <cellStyle name="Normal 5 2 9 6 2 2" xfId="43189" xr:uid="{00000000-0005-0000-0000-0000A6A80000}"/>
    <cellStyle name="Normal 5 2 9 6 3" xfId="43190" xr:uid="{00000000-0005-0000-0000-0000A7A80000}"/>
    <cellStyle name="Normal 5 2 9 7" xfId="43191" xr:uid="{00000000-0005-0000-0000-0000A8A80000}"/>
    <cellStyle name="Normal 5 2 9 7 2" xfId="43192" xr:uid="{00000000-0005-0000-0000-0000A9A80000}"/>
    <cellStyle name="Normal 5 2 9 8" xfId="43193" xr:uid="{00000000-0005-0000-0000-0000AAA80000}"/>
    <cellStyle name="Normal 5 2_Sheet1" xfId="43194" xr:uid="{00000000-0005-0000-0000-0000ABA80000}"/>
    <cellStyle name="Normal 5 3" xfId="43195" xr:uid="{00000000-0005-0000-0000-0000ACA80000}"/>
    <cellStyle name="Normal 5 3 10" xfId="43196" xr:uid="{00000000-0005-0000-0000-0000ADA80000}"/>
    <cellStyle name="Normal 5 3 10 2" xfId="43197" xr:uid="{00000000-0005-0000-0000-0000AEA80000}"/>
    <cellStyle name="Normal 5 3 10 2 2" xfId="43198" xr:uid="{00000000-0005-0000-0000-0000AFA80000}"/>
    <cellStyle name="Normal 5 3 10 2 2 2" xfId="43199" xr:uid="{00000000-0005-0000-0000-0000B0A80000}"/>
    <cellStyle name="Normal 5 3 10 2 2 2 2" xfId="43200" xr:uid="{00000000-0005-0000-0000-0000B1A80000}"/>
    <cellStyle name="Normal 5 3 10 2 2 3" xfId="43201" xr:uid="{00000000-0005-0000-0000-0000B2A80000}"/>
    <cellStyle name="Normal 5 3 10 2 2 3 2" xfId="43202" xr:uid="{00000000-0005-0000-0000-0000B3A80000}"/>
    <cellStyle name="Normal 5 3 10 2 2 3 2 2" xfId="43203" xr:uid="{00000000-0005-0000-0000-0000B4A80000}"/>
    <cellStyle name="Normal 5 3 10 2 2 3 3" xfId="43204" xr:uid="{00000000-0005-0000-0000-0000B5A80000}"/>
    <cellStyle name="Normal 5 3 10 2 2 4" xfId="43205" xr:uid="{00000000-0005-0000-0000-0000B6A80000}"/>
    <cellStyle name="Normal 5 3 10 2 3" xfId="43206" xr:uid="{00000000-0005-0000-0000-0000B7A80000}"/>
    <cellStyle name="Normal 5 3 10 2 3 2" xfId="43207" xr:uid="{00000000-0005-0000-0000-0000B8A80000}"/>
    <cellStyle name="Normal 5 3 10 2 4" xfId="43208" xr:uid="{00000000-0005-0000-0000-0000B9A80000}"/>
    <cellStyle name="Normal 5 3 10 2 4 2" xfId="43209" xr:uid="{00000000-0005-0000-0000-0000BAA80000}"/>
    <cellStyle name="Normal 5 3 10 2 4 2 2" xfId="43210" xr:uid="{00000000-0005-0000-0000-0000BBA80000}"/>
    <cellStyle name="Normal 5 3 10 2 4 3" xfId="43211" xr:uid="{00000000-0005-0000-0000-0000BCA80000}"/>
    <cellStyle name="Normal 5 3 10 2 5" xfId="43212" xr:uid="{00000000-0005-0000-0000-0000BDA80000}"/>
    <cellStyle name="Normal 5 3 10 3" xfId="43213" xr:uid="{00000000-0005-0000-0000-0000BEA80000}"/>
    <cellStyle name="Normal 5 3 10 3 2" xfId="43214" xr:uid="{00000000-0005-0000-0000-0000BFA80000}"/>
    <cellStyle name="Normal 5 3 10 3 2 2" xfId="43215" xr:uid="{00000000-0005-0000-0000-0000C0A80000}"/>
    <cellStyle name="Normal 5 3 10 3 3" xfId="43216" xr:uid="{00000000-0005-0000-0000-0000C1A80000}"/>
    <cellStyle name="Normal 5 3 10 3 3 2" xfId="43217" xr:uid="{00000000-0005-0000-0000-0000C2A80000}"/>
    <cellStyle name="Normal 5 3 10 3 3 2 2" xfId="43218" xr:uid="{00000000-0005-0000-0000-0000C3A80000}"/>
    <cellStyle name="Normal 5 3 10 3 3 3" xfId="43219" xr:uid="{00000000-0005-0000-0000-0000C4A80000}"/>
    <cellStyle name="Normal 5 3 10 3 4" xfId="43220" xr:uid="{00000000-0005-0000-0000-0000C5A80000}"/>
    <cellStyle name="Normal 5 3 10 4" xfId="43221" xr:uid="{00000000-0005-0000-0000-0000C6A80000}"/>
    <cellStyle name="Normal 5 3 10 4 2" xfId="43222" xr:uid="{00000000-0005-0000-0000-0000C7A80000}"/>
    <cellStyle name="Normal 5 3 10 5" xfId="43223" xr:uid="{00000000-0005-0000-0000-0000C8A80000}"/>
    <cellStyle name="Normal 5 3 10 5 2" xfId="43224" xr:uid="{00000000-0005-0000-0000-0000C9A80000}"/>
    <cellStyle name="Normal 5 3 10 5 2 2" xfId="43225" xr:uid="{00000000-0005-0000-0000-0000CAA80000}"/>
    <cellStyle name="Normal 5 3 10 5 3" xfId="43226" xr:uid="{00000000-0005-0000-0000-0000CBA80000}"/>
    <cellStyle name="Normal 5 3 10 6" xfId="43227" xr:uid="{00000000-0005-0000-0000-0000CCA80000}"/>
    <cellStyle name="Normal 5 3 11" xfId="43228" xr:uid="{00000000-0005-0000-0000-0000CDA80000}"/>
    <cellStyle name="Normal 5 3 11 2" xfId="43229" xr:uid="{00000000-0005-0000-0000-0000CEA80000}"/>
    <cellStyle name="Normal 5 3 11 2 2" xfId="43230" xr:uid="{00000000-0005-0000-0000-0000CFA80000}"/>
    <cellStyle name="Normal 5 3 11 2 2 2" xfId="43231" xr:uid="{00000000-0005-0000-0000-0000D0A80000}"/>
    <cellStyle name="Normal 5 3 11 2 2 2 2" xfId="43232" xr:uid="{00000000-0005-0000-0000-0000D1A80000}"/>
    <cellStyle name="Normal 5 3 11 2 2 3" xfId="43233" xr:uid="{00000000-0005-0000-0000-0000D2A80000}"/>
    <cellStyle name="Normal 5 3 11 2 2 3 2" xfId="43234" xr:uid="{00000000-0005-0000-0000-0000D3A80000}"/>
    <cellStyle name="Normal 5 3 11 2 2 3 2 2" xfId="43235" xr:uid="{00000000-0005-0000-0000-0000D4A80000}"/>
    <cellStyle name="Normal 5 3 11 2 2 3 3" xfId="43236" xr:uid="{00000000-0005-0000-0000-0000D5A80000}"/>
    <cellStyle name="Normal 5 3 11 2 2 4" xfId="43237" xr:uid="{00000000-0005-0000-0000-0000D6A80000}"/>
    <cellStyle name="Normal 5 3 11 2 3" xfId="43238" xr:uid="{00000000-0005-0000-0000-0000D7A80000}"/>
    <cellStyle name="Normal 5 3 11 2 3 2" xfId="43239" xr:uid="{00000000-0005-0000-0000-0000D8A80000}"/>
    <cellStyle name="Normal 5 3 11 2 4" xfId="43240" xr:uid="{00000000-0005-0000-0000-0000D9A80000}"/>
    <cellStyle name="Normal 5 3 11 2 4 2" xfId="43241" xr:uid="{00000000-0005-0000-0000-0000DAA80000}"/>
    <cellStyle name="Normal 5 3 11 2 4 2 2" xfId="43242" xr:uid="{00000000-0005-0000-0000-0000DBA80000}"/>
    <cellStyle name="Normal 5 3 11 2 4 3" xfId="43243" xr:uid="{00000000-0005-0000-0000-0000DCA80000}"/>
    <cellStyle name="Normal 5 3 11 2 5" xfId="43244" xr:uid="{00000000-0005-0000-0000-0000DDA80000}"/>
    <cellStyle name="Normal 5 3 11 3" xfId="43245" xr:uid="{00000000-0005-0000-0000-0000DEA80000}"/>
    <cellStyle name="Normal 5 3 11 3 2" xfId="43246" xr:uid="{00000000-0005-0000-0000-0000DFA80000}"/>
    <cellStyle name="Normal 5 3 11 3 2 2" xfId="43247" xr:uid="{00000000-0005-0000-0000-0000E0A80000}"/>
    <cellStyle name="Normal 5 3 11 3 3" xfId="43248" xr:uid="{00000000-0005-0000-0000-0000E1A80000}"/>
    <cellStyle name="Normal 5 3 11 3 3 2" xfId="43249" xr:uid="{00000000-0005-0000-0000-0000E2A80000}"/>
    <cellStyle name="Normal 5 3 11 3 3 2 2" xfId="43250" xr:uid="{00000000-0005-0000-0000-0000E3A80000}"/>
    <cellStyle name="Normal 5 3 11 3 3 3" xfId="43251" xr:uid="{00000000-0005-0000-0000-0000E4A80000}"/>
    <cellStyle name="Normal 5 3 11 3 4" xfId="43252" xr:uid="{00000000-0005-0000-0000-0000E5A80000}"/>
    <cellStyle name="Normal 5 3 11 4" xfId="43253" xr:uid="{00000000-0005-0000-0000-0000E6A80000}"/>
    <cellStyle name="Normal 5 3 11 4 2" xfId="43254" xr:uid="{00000000-0005-0000-0000-0000E7A80000}"/>
    <cellStyle name="Normal 5 3 11 5" xfId="43255" xr:uid="{00000000-0005-0000-0000-0000E8A80000}"/>
    <cellStyle name="Normal 5 3 11 5 2" xfId="43256" xr:uid="{00000000-0005-0000-0000-0000E9A80000}"/>
    <cellStyle name="Normal 5 3 11 5 2 2" xfId="43257" xr:uid="{00000000-0005-0000-0000-0000EAA80000}"/>
    <cellStyle name="Normal 5 3 11 5 3" xfId="43258" xr:uid="{00000000-0005-0000-0000-0000EBA80000}"/>
    <cellStyle name="Normal 5 3 11 6" xfId="43259" xr:uid="{00000000-0005-0000-0000-0000ECA80000}"/>
    <cellStyle name="Normal 5 3 12" xfId="43260" xr:uid="{00000000-0005-0000-0000-0000EDA80000}"/>
    <cellStyle name="Normal 5 3 12 2" xfId="43261" xr:uid="{00000000-0005-0000-0000-0000EEA80000}"/>
    <cellStyle name="Normal 5 3 12 2 2" xfId="43262" xr:uid="{00000000-0005-0000-0000-0000EFA80000}"/>
    <cellStyle name="Normal 5 3 12 2 2 2" xfId="43263" xr:uid="{00000000-0005-0000-0000-0000F0A80000}"/>
    <cellStyle name="Normal 5 3 12 2 3" xfId="43264" xr:uid="{00000000-0005-0000-0000-0000F1A80000}"/>
    <cellStyle name="Normal 5 3 12 2 3 2" xfId="43265" xr:uid="{00000000-0005-0000-0000-0000F2A80000}"/>
    <cellStyle name="Normal 5 3 12 2 3 2 2" xfId="43266" xr:uid="{00000000-0005-0000-0000-0000F3A80000}"/>
    <cellStyle name="Normal 5 3 12 2 3 3" xfId="43267" xr:uid="{00000000-0005-0000-0000-0000F4A80000}"/>
    <cellStyle name="Normal 5 3 12 2 4" xfId="43268" xr:uid="{00000000-0005-0000-0000-0000F5A80000}"/>
    <cellStyle name="Normal 5 3 12 3" xfId="43269" xr:uid="{00000000-0005-0000-0000-0000F6A80000}"/>
    <cellStyle name="Normal 5 3 12 3 2" xfId="43270" xr:uid="{00000000-0005-0000-0000-0000F7A80000}"/>
    <cellStyle name="Normal 5 3 12 4" xfId="43271" xr:uid="{00000000-0005-0000-0000-0000F8A80000}"/>
    <cellStyle name="Normal 5 3 12 4 2" xfId="43272" xr:uid="{00000000-0005-0000-0000-0000F9A80000}"/>
    <cellStyle name="Normal 5 3 12 4 2 2" xfId="43273" xr:uid="{00000000-0005-0000-0000-0000FAA80000}"/>
    <cellStyle name="Normal 5 3 12 4 3" xfId="43274" xr:uid="{00000000-0005-0000-0000-0000FBA80000}"/>
    <cellStyle name="Normal 5 3 12 5" xfId="43275" xr:uid="{00000000-0005-0000-0000-0000FCA80000}"/>
    <cellStyle name="Normal 5 3 13" xfId="43276" xr:uid="{00000000-0005-0000-0000-0000FDA80000}"/>
    <cellStyle name="Normal 5 3 13 2" xfId="43277" xr:uid="{00000000-0005-0000-0000-0000FEA80000}"/>
    <cellStyle name="Normal 5 3 13 2 2" xfId="43278" xr:uid="{00000000-0005-0000-0000-0000FFA80000}"/>
    <cellStyle name="Normal 5 3 13 3" xfId="43279" xr:uid="{00000000-0005-0000-0000-000000A90000}"/>
    <cellStyle name="Normal 5 3 13 3 2" xfId="43280" xr:uid="{00000000-0005-0000-0000-000001A90000}"/>
    <cellStyle name="Normal 5 3 13 3 2 2" xfId="43281" xr:uid="{00000000-0005-0000-0000-000002A90000}"/>
    <cellStyle name="Normal 5 3 13 3 3" xfId="43282" xr:uid="{00000000-0005-0000-0000-000003A90000}"/>
    <cellStyle name="Normal 5 3 13 4" xfId="43283" xr:uid="{00000000-0005-0000-0000-000004A90000}"/>
    <cellStyle name="Normal 5 3 14" xfId="43284" xr:uid="{00000000-0005-0000-0000-000005A90000}"/>
    <cellStyle name="Normal 5 3 14 2" xfId="43285" xr:uid="{00000000-0005-0000-0000-000006A90000}"/>
    <cellStyle name="Normal 5 3 14 2 2" xfId="43286" xr:uid="{00000000-0005-0000-0000-000007A90000}"/>
    <cellStyle name="Normal 5 3 14 3" xfId="43287" xr:uid="{00000000-0005-0000-0000-000008A90000}"/>
    <cellStyle name="Normal 5 3 14 3 2" xfId="43288" xr:uid="{00000000-0005-0000-0000-000009A90000}"/>
    <cellStyle name="Normal 5 3 14 3 2 2" xfId="43289" xr:uid="{00000000-0005-0000-0000-00000AA90000}"/>
    <cellStyle name="Normal 5 3 14 3 3" xfId="43290" xr:uid="{00000000-0005-0000-0000-00000BA90000}"/>
    <cellStyle name="Normal 5 3 14 4" xfId="43291" xr:uid="{00000000-0005-0000-0000-00000CA90000}"/>
    <cellStyle name="Normal 5 3 15" xfId="43292" xr:uid="{00000000-0005-0000-0000-00000DA90000}"/>
    <cellStyle name="Normal 5 3 15 2" xfId="43293" xr:uid="{00000000-0005-0000-0000-00000EA90000}"/>
    <cellStyle name="Normal 5 3 15 2 2" xfId="43294" xr:uid="{00000000-0005-0000-0000-00000FA90000}"/>
    <cellStyle name="Normal 5 3 15 3" xfId="43295" xr:uid="{00000000-0005-0000-0000-000010A90000}"/>
    <cellStyle name="Normal 5 3 15 3 2" xfId="43296" xr:uid="{00000000-0005-0000-0000-000011A90000}"/>
    <cellStyle name="Normal 5 3 15 3 2 2" xfId="43297" xr:uid="{00000000-0005-0000-0000-000012A90000}"/>
    <cellStyle name="Normal 5 3 15 3 3" xfId="43298" xr:uid="{00000000-0005-0000-0000-000013A90000}"/>
    <cellStyle name="Normal 5 3 15 4" xfId="43299" xr:uid="{00000000-0005-0000-0000-000014A90000}"/>
    <cellStyle name="Normal 5 3 16" xfId="43300" xr:uid="{00000000-0005-0000-0000-000015A90000}"/>
    <cellStyle name="Normal 5 3 16 2" xfId="43301" xr:uid="{00000000-0005-0000-0000-000016A90000}"/>
    <cellStyle name="Normal 5 3 16 2 2" xfId="43302" xr:uid="{00000000-0005-0000-0000-000017A90000}"/>
    <cellStyle name="Normal 5 3 16 3" xfId="43303" xr:uid="{00000000-0005-0000-0000-000018A90000}"/>
    <cellStyle name="Normal 5 3 17" xfId="43304" xr:uid="{00000000-0005-0000-0000-000019A90000}"/>
    <cellStyle name="Normal 5 3 17 2" xfId="43305" xr:uid="{00000000-0005-0000-0000-00001AA90000}"/>
    <cellStyle name="Normal 5 3 18" xfId="43306" xr:uid="{00000000-0005-0000-0000-00001BA90000}"/>
    <cellStyle name="Normal 5 3 18 2" xfId="43307" xr:uid="{00000000-0005-0000-0000-00001CA90000}"/>
    <cellStyle name="Normal 5 3 19" xfId="43308" xr:uid="{00000000-0005-0000-0000-00001DA90000}"/>
    <cellStyle name="Normal 5 3 2" xfId="43309" xr:uid="{00000000-0005-0000-0000-00001EA90000}"/>
    <cellStyle name="Normal 5 3 2 10" xfId="43310" xr:uid="{00000000-0005-0000-0000-00001FA90000}"/>
    <cellStyle name="Normal 5 3 2 10 2" xfId="43311" xr:uid="{00000000-0005-0000-0000-000020A90000}"/>
    <cellStyle name="Normal 5 3 2 10 2 2" xfId="43312" xr:uid="{00000000-0005-0000-0000-000021A90000}"/>
    <cellStyle name="Normal 5 3 2 10 2 2 2" xfId="43313" xr:uid="{00000000-0005-0000-0000-000022A90000}"/>
    <cellStyle name="Normal 5 3 2 10 2 2 2 2" xfId="43314" xr:uid="{00000000-0005-0000-0000-000023A90000}"/>
    <cellStyle name="Normal 5 3 2 10 2 2 3" xfId="43315" xr:uid="{00000000-0005-0000-0000-000024A90000}"/>
    <cellStyle name="Normal 5 3 2 10 2 2 3 2" xfId="43316" xr:uid="{00000000-0005-0000-0000-000025A90000}"/>
    <cellStyle name="Normal 5 3 2 10 2 2 3 2 2" xfId="43317" xr:uid="{00000000-0005-0000-0000-000026A90000}"/>
    <cellStyle name="Normal 5 3 2 10 2 2 3 3" xfId="43318" xr:uid="{00000000-0005-0000-0000-000027A90000}"/>
    <cellStyle name="Normal 5 3 2 10 2 2 4" xfId="43319" xr:uid="{00000000-0005-0000-0000-000028A90000}"/>
    <cellStyle name="Normal 5 3 2 10 2 3" xfId="43320" xr:uid="{00000000-0005-0000-0000-000029A90000}"/>
    <cellStyle name="Normal 5 3 2 10 2 3 2" xfId="43321" xr:uid="{00000000-0005-0000-0000-00002AA90000}"/>
    <cellStyle name="Normal 5 3 2 10 2 4" xfId="43322" xr:uid="{00000000-0005-0000-0000-00002BA90000}"/>
    <cellStyle name="Normal 5 3 2 10 2 4 2" xfId="43323" xr:uid="{00000000-0005-0000-0000-00002CA90000}"/>
    <cellStyle name="Normal 5 3 2 10 2 4 2 2" xfId="43324" xr:uid="{00000000-0005-0000-0000-00002DA90000}"/>
    <cellStyle name="Normal 5 3 2 10 2 4 3" xfId="43325" xr:uid="{00000000-0005-0000-0000-00002EA90000}"/>
    <cellStyle name="Normal 5 3 2 10 2 5" xfId="43326" xr:uid="{00000000-0005-0000-0000-00002FA90000}"/>
    <cellStyle name="Normal 5 3 2 10 3" xfId="43327" xr:uid="{00000000-0005-0000-0000-000030A90000}"/>
    <cellStyle name="Normal 5 3 2 10 3 2" xfId="43328" xr:uid="{00000000-0005-0000-0000-000031A90000}"/>
    <cellStyle name="Normal 5 3 2 10 3 2 2" xfId="43329" xr:uid="{00000000-0005-0000-0000-000032A90000}"/>
    <cellStyle name="Normal 5 3 2 10 3 3" xfId="43330" xr:uid="{00000000-0005-0000-0000-000033A90000}"/>
    <cellStyle name="Normal 5 3 2 10 3 3 2" xfId="43331" xr:uid="{00000000-0005-0000-0000-000034A90000}"/>
    <cellStyle name="Normal 5 3 2 10 3 3 2 2" xfId="43332" xr:uid="{00000000-0005-0000-0000-000035A90000}"/>
    <cellStyle name="Normal 5 3 2 10 3 3 3" xfId="43333" xr:uid="{00000000-0005-0000-0000-000036A90000}"/>
    <cellStyle name="Normal 5 3 2 10 3 4" xfId="43334" xr:uid="{00000000-0005-0000-0000-000037A90000}"/>
    <cellStyle name="Normal 5 3 2 10 4" xfId="43335" xr:uid="{00000000-0005-0000-0000-000038A90000}"/>
    <cellStyle name="Normal 5 3 2 10 4 2" xfId="43336" xr:uid="{00000000-0005-0000-0000-000039A90000}"/>
    <cellStyle name="Normal 5 3 2 10 5" xfId="43337" xr:uid="{00000000-0005-0000-0000-00003AA90000}"/>
    <cellStyle name="Normal 5 3 2 10 5 2" xfId="43338" xr:uid="{00000000-0005-0000-0000-00003BA90000}"/>
    <cellStyle name="Normal 5 3 2 10 5 2 2" xfId="43339" xr:uid="{00000000-0005-0000-0000-00003CA90000}"/>
    <cellStyle name="Normal 5 3 2 10 5 3" xfId="43340" xr:uid="{00000000-0005-0000-0000-00003DA90000}"/>
    <cellStyle name="Normal 5 3 2 10 6" xfId="43341" xr:uid="{00000000-0005-0000-0000-00003EA90000}"/>
    <cellStyle name="Normal 5 3 2 11" xfId="43342" xr:uid="{00000000-0005-0000-0000-00003FA90000}"/>
    <cellStyle name="Normal 5 3 2 11 2" xfId="43343" xr:uid="{00000000-0005-0000-0000-000040A90000}"/>
    <cellStyle name="Normal 5 3 2 11 2 2" xfId="43344" xr:uid="{00000000-0005-0000-0000-000041A90000}"/>
    <cellStyle name="Normal 5 3 2 11 2 2 2" xfId="43345" xr:uid="{00000000-0005-0000-0000-000042A90000}"/>
    <cellStyle name="Normal 5 3 2 11 2 3" xfId="43346" xr:uid="{00000000-0005-0000-0000-000043A90000}"/>
    <cellStyle name="Normal 5 3 2 11 2 3 2" xfId="43347" xr:uid="{00000000-0005-0000-0000-000044A90000}"/>
    <cellStyle name="Normal 5 3 2 11 2 3 2 2" xfId="43348" xr:uid="{00000000-0005-0000-0000-000045A90000}"/>
    <cellStyle name="Normal 5 3 2 11 2 3 3" xfId="43349" xr:uid="{00000000-0005-0000-0000-000046A90000}"/>
    <cellStyle name="Normal 5 3 2 11 2 4" xfId="43350" xr:uid="{00000000-0005-0000-0000-000047A90000}"/>
    <cellStyle name="Normal 5 3 2 11 3" xfId="43351" xr:uid="{00000000-0005-0000-0000-000048A90000}"/>
    <cellStyle name="Normal 5 3 2 11 3 2" xfId="43352" xr:uid="{00000000-0005-0000-0000-000049A90000}"/>
    <cellStyle name="Normal 5 3 2 11 4" xfId="43353" xr:uid="{00000000-0005-0000-0000-00004AA90000}"/>
    <cellStyle name="Normal 5 3 2 11 4 2" xfId="43354" xr:uid="{00000000-0005-0000-0000-00004BA90000}"/>
    <cellStyle name="Normal 5 3 2 11 4 2 2" xfId="43355" xr:uid="{00000000-0005-0000-0000-00004CA90000}"/>
    <cellStyle name="Normal 5 3 2 11 4 3" xfId="43356" xr:uid="{00000000-0005-0000-0000-00004DA90000}"/>
    <cellStyle name="Normal 5 3 2 11 5" xfId="43357" xr:uid="{00000000-0005-0000-0000-00004EA90000}"/>
    <cellStyle name="Normal 5 3 2 12" xfId="43358" xr:uid="{00000000-0005-0000-0000-00004FA90000}"/>
    <cellStyle name="Normal 5 3 2 12 2" xfId="43359" xr:uid="{00000000-0005-0000-0000-000050A90000}"/>
    <cellStyle name="Normal 5 3 2 12 2 2" xfId="43360" xr:uid="{00000000-0005-0000-0000-000051A90000}"/>
    <cellStyle name="Normal 5 3 2 12 3" xfId="43361" xr:uid="{00000000-0005-0000-0000-000052A90000}"/>
    <cellStyle name="Normal 5 3 2 12 3 2" xfId="43362" xr:uid="{00000000-0005-0000-0000-000053A90000}"/>
    <cellStyle name="Normal 5 3 2 12 3 2 2" xfId="43363" xr:uid="{00000000-0005-0000-0000-000054A90000}"/>
    <cellStyle name="Normal 5 3 2 12 3 3" xfId="43364" xr:uid="{00000000-0005-0000-0000-000055A90000}"/>
    <cellStyle name="Normal 5 3 2 12 4" xfId="43365" xr:uid="{00000000-0005-0000-0000-000056A90000}"/>
    <cellStyle name="Normal 5 3 2 13" xfId="43366" xr:uid="{00000000-0005-0000-0000-000057A90000}"/>
    <cellStyle name="Normal 5 3 2 13 2" xfId="43367" xr:uid="{00000000-0005-0000-0000-000058A90000}"/>
    <cellStyle name="Normal 5 3 2 13 2 2" xfId="43368" xr:uid="{00000000-0005-0000-0000-000059A90000}"/>
    <cellStyle name="Normal 5 3 2 13 3" xfId="43369" xr:uid="{00000000-0005-0000-0000-00005AA90000}"/>
    <cellStyle name="Normal 5 3 2 13 3 2" xfId="43370" xr:uid="{00000000-0005-0000-0000-00005BA90000}"/>
    <cellStyle name="Normal 5 3 2 13 3 2 2" xfId="43371" xr:uid="{00000000-0005-0000-0000-00005CA90000}"/>
    <cellStyle name="Normal 5 3 2 13 3 3" xfId="43372" xr:uid="{00000000-0005-0000-0000-00005DA90000}"/>
    <cellStyle name="Normal 5 3 2 13 4" xfId="43373" xr:uid="{00000000-0005-0000-0000-00005EA90000}"/>
    <cellStyle name="Normal 5 3 2 14" xfId="43374" xr:uid="{00000000-0005-0000-0000-00005FA90000}"/>
    <cellStyle name="Normal 5 3 2 14 2" xfId="43375" xr:uid="{00000000-0005-0000-0000-000060A90000}"/>
    <cellStyle name="Normal 5 3 2 14 2 2" xfId="43376" xr:uid="{00000000-0005-0000-0000-000061A90000}"/>
    <cellStyle name="Normal 5 3 2 14 3" xfId="43377" xr:uid="{00000000-0005-0000-0000-000062A90000}"/>
    <cellStyle name="Normal 5 3 2 14 3 2" xfId="43378" xr:uid="{00000000-0005-0000-0000-000063A90000}"/>
    <cellStyle name="Normal 5 3 2 14 3 2 2" xfId="43379" xr:uid="{00000000-0005-0000-0000-000064A90000}"/>
    <cellStyle name="Normal 5 3 2 14 3 3" xfId="43380" xr:uid="{00000000-0005-0000-0000-000065A90000}"/>
    <cellStyle name="Normal 5 3 2 14 4" xfId="43381" xr:uid="{00000000-0005-0000-0000-000066A90000}"/>
    <cellStyle name="Normal 5 3 2 15" xfId="43382" xr:uid="{00000000-0005-0000-0000-000067A90000}"/>
    <cellStyle name="Normal 5 3 2 15 2" xfId="43383" xr:uid="{00000000-0005-0000-0000-000068A90000}"/>
    <cellStyle name="Normal 5 3 2 15 2 2" xfId="43384" xr:uid="{00000000-0005-0000-0000-000069A90000}"/>
    <cellStyle name="Normal 5 3 2 15 3" xfId="43385" xr:uid="{00000000-0005-0000-0000-00006AA90000}"/>
    <cellStyle name="Normal 5 3 2 16" xfId="43386" xr:uid="{00000000-0005-0000-0000-00006BA90000}"/>
    <cellStyle name="Normal 5 3 2 16 2" xfId="43387" xr:uid="{00000000-0005-0000-0000-00006CA90000}"/>
    <cellStyle name="Normal 5 3 2 17" xfId="43388" xr:uid="{00000000-0005-0000-0000-00006DA90000}"/>
    <cellStyle name="Normal 5 3 2 17 2" xfId="43389" xr:uid="{00000000-0005-0000-0000-00006EA90000}"/>
    <cellStyle name="Normal 5 3 2 18" xfId="43390" xr:uid="{00000000-0005-0000-0000-00006FA90000}"/>
    <cellStyle name="Normal 5 3 2 19" xfId="43391" xr:uid="{00000000-0005-0000-0000-000070A90000}"/>
    <cellStyle name="Normal 5 3 2 2" xfId="43392" xr:uid="{00000000-0005-0000-0000-000071A90000}"/>
    <cellStyle name="Normal 5 3 2 2 10" xfId="43393" xr:uid="{00000000-0005-0000-0000-000072A90000}"/>
    <cellStyle name="Normal 5 3 2 2 10 2" xfId="43394" xr:uid="{00000000-0005-0000-0000-000073A90000}"/>
    <cellStyle name="Normal 5 3 2 2 10 2 2" xfId="43395" xr:uid="{00000000-0005-0000-0000-000074A90000}"/>
    <cellStyle name="Normal 5 3 2 2 10 3" xfId="43396" xr:uid="{00000000-0005-0000-0000-000075A90000}"/>
    <cellStyle name="Normal 5 3 2 2 10 3 2" xfId="43397" xr:uid="{00000000-0005-0000-0000-000076A90000}"/>
    <cellStyle name="Normal 5 3 2 2 10 3 2 2" xfId="43398" xr:uid="{00000000-0005-0000-0000-000077A90000}"/>
    <cellStyle name="Normal 5 3 2 2 10 3 3" xfId="43399" xr:uid="{00000000-0005-0000-0000-000078A90000}"/>
    <cellStyle name="Normal 5 3 2 2 10 4" xfId="43400" xr:uid="{00000000-0005-0000-0000-000079A90000}"/>
    <cellStyle name="Normal 5 3 2 2 11" xfId="43401" xr:uid="{00000000-0005-0000-0000-00007AA90000}"/>
    <cellStyle name="Normal 5 3 2 2 11 2" xfId="43402" xr:uid="{00000000-0005-0000-0000-00007BA90000}"/>
    <cellStyle name="Normal 5 3 2 2 11 2 2" xfId="43403" xr:uid="{00000000-0005-0000-0000-00007CA90000}"/>
    <cellStyle name="Normal 5 3 2 2 11 3" xfId="43404" xr:uid="{00000000-0005-0000-0000-00007DA90000}"/>
    <cellStyle name="Normal 5 3 2 2 11 3 2" xfId="43405" xr:uid="{00000000-0005-0000-0000-00007EA90000}"/>
    <cellStyle name="Normal 5 3 2 2 11 3 2 2" xfId="43406" xr:uid="{00000000-0005-0000-0000-00007FA90000}"/>
    <cellStyle name="Normal 5 3 2 2 11 3 3" xfId="43407" xr:uid="{00000000-0005-0000-0000-000080A90000}"/>
    <cellStyle name="Normal 5 3 2 2 11 4" xfId="43408" xr:uid="{00000000-0005-0000-0000-000081A90000}"/>
    <cellStyle name="Normal 5 3 2 2 12" xfId="43409" xr:uid="{00000000-0005-0000-0000-000082A90000}"/>
    <cellStyle name="Normal 5 3 2 2 12 2" xfId="43410" xr:uid="{00000000-0005-0000-0000-000083A90000}"/>
    <cellStyle name="Normal 5 3 2 2 12 2 2" xfId="43411" xr:uid="{00000000-0005-0000-0000-000084A90000}"/>
    <cellStyle name="Normal 5 3 2 2 12 3" xfId="43412" xr:uid="{00000000-0005-0000-0000-000085A90000}"/>
    <cellStyle name="Normal 5 3 2 2 12 3 2" xfId="43413" xr:uid="{00000000-0005-0000-0000-000086A90000}"/>
    <cellStyle name="Normal 5 3 2 2 12 3 2 2" xfId="43414" xr:uid="{00000000-0005-0000-0000-000087A90000}"/>
    <cellStyle name="Normal 5 3 2 2 12 3 3" xfId="43415" xr:uid="{00000000-0005-0000-0000-000088A90000}"/>
    <cellStyle name="Normal 5 3 2 2 12 4" xfId="43416" xr:uid="{00000000-0005-0000-0000-000089A90000}"/>
    <cellStyle name="Normal 5 3 2 2 13" xfId="43417" xr:uid="{00000000-0005-0000-0000-00008AA90000}"/>
    <cellStyle name="Normal 5 3 2 2 13 2" xfId="43418" xr:uid="{00000000-0005-0000-0000-00008BA90000}"/>
    <cellStyle name="Normal 5 3 2 2 13 2 2" xfId="43419" xr:uid="{00000000-0005-0000-0000-00008CA90000}"/>
    <cellStyle name="Normal 5 3 2 2 13 3" xfId="43420" xr:uid="{00000000-0005-0000-0000-00008DA90000}"/>
    <cellStyle name="Normal 5 3 2 2 14" xfId="43421" xr:uid="{00000000-0005-0000-0000-00008EA90000}"/>
    <cellStyle name="Normal 5 3 2 2 14 2" xfId="43422" xr:uid="{00000000-0005-0000-0000-00008FA90000}"/>
    <cellStyle name="Normal 5 3 2 2 15" xfId="43423" xr:uid="{00000000-0005-0000-0000-000090A90000}"/>
    <cellStyle name="Normal 5 3 2 2 15 2" xfId="43424" xr:uid="{00000000-0005-0000-0000-000091A90000}"/>
    <cellStyle name="Normal 5 3 2 2 16" xfId="43425" xr:uid="{00000000-0005-0000-0000-000092A90000}"/>
    <cellStyle name="Normal 5 3 2 2 17" xfId="43426" xr:uid="{00000000-0005-0000-0000-000093A90000}"/>
    <cellStyle name="Normal 5 3 2 2 2" xfId="43427" xr:uid="{00000000-0005-0000-0000-000094A90000}"/>
    <cellStyle name="Normal 5 3 2 2 2 10" xfId="43428" xr:uid="{00000000-0005-0000-0000-000095A90000}"/>
    <cellStyle name="Normal 5 3 2 2 2 11" xfId="43429" xr:uid="{00000000-0005-0000-0000-000096A90000}"/>
    <cellStyle name="Normal 5 3 2 2 2 2" xfId="43430" xr:uid="{00000000-0005-0000-0000-000097A90000}"/>
    <cellStyle name="Normal 5 3 2 2 2 2 10" xfId="43431" xr:uid="{00000000-0005-0000-0000-000098A90000}"/>
    <cellStyle name="Normal 5 3 2 2 2 2 2" xfId="43432" xr:uid="{00000000-0005-0000-0000-000099A90000}"/>
    <cellStyle name="Normal 5 3 2 2 2 2 2 2" xfId="43433" xr:uid="{00000000-0005-0000-0000-00009AA90000}"/>
    <cellStyle name="Normal 5 3 2 2 2 2 2 2 2" xfId="43434" xr:uid="{00000000-0005-0000-0000-00009BA90000}"/>
    <cellStyle name="Normal 5 3 2 2 2 2 2 2 2 2" xfId="43435" xr:uid="{00000000-0005-0000-0000-00009CA90000}"/>
    <cellStyle name="Normal 5 3 2 2 2 2 2 2 2 2 2" xfId="43436" xr:uid="{00000000-0005-0000-0000-00009DA90000}"/>
    <cellStyle name="Normal 5 3 2 2 2 2 2 2 2 3" xfId="43437" xr:uid="{00000000-0005-0000-0000-00009EA90000}"/>
    <cellStyle name="Normal 5 3 2 2 2 2 2 2 2 3 2" xfId="43438" xr:uid="{00000000-0005-0000-0000-00009FA90000}"/>
    <cellStyle name="Normal 5 3 2 2 2 2 2 2 2 3 2 2" xfId="43439" xr:uid="{00000000-0005-0000-0000-0000A0A90000}"/>
    <cellStyle name="Normal 5 3 2 2 2 2 2 2 2 3 3" xfId="43440" xr:uid="{00000000-0005-0000-0000-0000A1A90000}"/>
    <cellStyle name="Normal 5 3 2 2 2 2 2 2 2 4" xfId="43441" xr:uid="{00000000-0005-0000-0000-0000A2A90000}"/>
    <cellStyle name="Normal 5 3 2 2 2 2 2 2 3" xfId="43442" xr:uid="{00000000-0005-0000-0000-0000A3A90000}"/>
    <cellStyle name="Normal 5 3 2 2 2 2 2 2 3 2" xfId="43443" xr:uid="{00000000-0005-0000-0000-0000A4A90000}"/>
    <cellStyle name="Normal 5 3 2 2 2 2 2 2 4" xfId="43444" xr:uid="{00000000-0005-0000-0000-0000A5A90000}"/>
    <cellStyle name="Normal 5 3 2 2 2 2 2 2 4 2" xfId="43445" xr:uid="{00000000-0005-0000-0000-0000A6A90000}"/>
    <cellStyle name="Normal 5 3 2 2 2 2 2 2 4 2 2" xfId="43446" xr:uid="{00000000-0005-0000-0000-0000A7A90000}"/>
    <cellStyle name="Normal 5 3 2 2 2 2 2 2 4 3" xfId="43447" xr:uid="{00000000-0005-0000-0000-0000A8A90000}"/>
    <cellStyle name="Normal 5 3 2 2 2 2 2 2 5" xfId="43448" xr:uid="{00000000-0005-0000-0000-0000A9A90000}"/>
    <cellStyle name="Normal 5 3 2 2 2 2 2 3" xfId="43449" xr:uid="{00000000-0005-0000-0000-0000AAA90000}"/>
    <cellStyle name="Normal 5 3 2 2 2 2 2 3 2" xfId="43450" xr:uid="{00000000-0005-0000-0000-0000ABA90000}"/>
    <cellStyle name="Normal 5 3 2 2 2 2 2 3 2 2" xfId="43451" xr:uid="{00000000-0005-0000-0000-0000ACA90000}"/>
    <cellStyle name="Normal 5 3 2 2 2 2 2 3 3" xfId="43452" xr:uid="{00000000-0005-0000-0000-0000ADA90000}"/>
    <cellStyle name="Normal 5 3 2 2 2 2 2 3 3 2" xfId="43453" xr:uid="{00000000-0005-0000-0000-0000AEA90000}"/>
    <cellStyle name="Normal 5 3 2 2 2 2 2 3 3 2 2" xfId="43454" xr:uid="{00000000-0005-0000-0000-0000AFA90000}"/>
    <cellStyle name="Normal 5 3 2 2 2 2 2 3 3 3" xfId="43455" xr:uid="{00000000-0005-0000-0000-0000B0A90000}"/>
    <cellStyle name="Normal 5 3 2 2 2 2 2 3 4" xfId="43456" xr:uid="{00000000-0005-0000-0000-0000B1A90000}"/>
    <cellStyle name="Normal 5 3 2 2 2 2 2 4" xfId="43457" xr:uid="{00000000-0005-0000-0000-0000B2A90000}"/>
    <cellStyle name="Normal 5 3 2 2 2 2 2 4 2" xfId="43458" xr:uid="{00000000-0005-0000-0000-0000B3A90000}"/>
    <cellStyle name="Normal 5 3 2 2 2 2 2 4 2 2" xfId="43459" xr:uid="{00000000-0005-0000-0000-0000B4A90000}"/>
    <cellStyle name="Normal 5 3 2 2 2 2 2 4 3" xfId="43460" xr:uid="{00000000-0005-0000-0000-0000B5A90000}"/>
    <cellStyle name="Normal 5 3 2 2 2 2 2 4 3 2" xfId="43461" xr:uid="{00000000-0005-0000-0000-0000B6A90000}"/>
    <cellStyle name="Normal 5 3 2 2 2 2 2 4 3 2 2" xfId="43462" xr:uid="{00000000-0005-0000-0000-0000B7A90000}"/>
    <cellStyle name="Normal 5 3 2 2 2 2 2 4 3 3" xfId="43463" xr:uid="{00000000-0005-0000-0000-0000B8A90000}"/>
    <cellStyle name="Normal 5 3 2 2 2 2 2 4 4" xfId="43464" xr:uid="{00000000-0005-0000-0000-0000B9A90000}"/>
    <cellStyle name="Normal 5 3 2 2 2 2 2 5" xfId="43465" xr:uid="{00000000-0005-0000-0000-0000BAA90000}"/>
    <cellStyle name="Normal 5 3 2 2 2 2 2 5 2" xfId="43466" xr:uid="{00000000-0005-0000-0000-0000BBA90000}"/>
    <cellStyle name="Normal 5 3 2 2 2 2 2 6" xfId="43467" xr:uid="{00000000-0005-0000-0000-0000BCA90000}"/>
    <cellStyle name="Normal 5 3 2 2 2 2 2 6 2" xfId="43468" xr:uid="{00000000-0005-0000-0000-0000BDA90000}"/>
    <cellStyle name="Normal 5 3 2 2 2 2 2 6 2 2" xfId="43469" xr:uid="{00000000-0005-0000-0000-0000BEA90000}"/>
    <cellStyle name="Normal 5 3 2 2 2 2 2 6 3" xfId="43470" xr:uid="{00000000-0005-0000-0000-0000BFA90000}"/>
    <cellStyle name="Normal 5 3 2 2 2 2 2 7" xfId="43471" xr:uid="{00000000-0005-0000-0000-0000C0A90000}"/>
    <cellStyle name="Normal 5 3 2 2 2 2 2 7 2" xfId="43472" xr:uid="{00000000-0005-0000-0000-0000C1A90000}"/>
    <cellStyle name="Normal 5 3 2 2 2 2 2 8" xfId="43473" xr:uid="{00000000-0005-0000-0000-0000C2A90000}"/>
    <cellStyle name="Normal 5 3 2 2 2 2 3" xfId="43474" xr:uid="{00000000-0005-0000-0000-0000C3A90000}"/>
    <cellStyle name="Normal 5 3 2 2 2 2 3 2" xfId="43475" xr:uid="{00000000-0005-0000-0000-0000C4A90000}"/>
    <cellStyle name="Normal 5 3 2 2 2 2 3 2 2" xfId="43476" xr:uid="{00000000-0005-0000-0000-0000C5A90000}"/>
    <cellStyle name="Normal 5 3 2 2 2 2 3 2 2 2" xfId="43477" xr:uid="{00000000-0005-0000-0000-0000C6A90000}"/>
    <cellStyle name="Normal 5 3 2 2 2 2 3 2 3" xfId="43478" xr:uid="{00000000-0005-0000-0000-0000C7A90000}"/>
    <cellStyle name="Normal 5 3 2 2 2 2 3 2 3 2" xfId="43479" xr:uid="{00000000-0005-0000-0000-0000C8A90000}"/>
    <cellStyle name="Normal 5 3 2 2 2 2 3 2 3 2 2" xfId="43480" xr:uid="{00000000-0005-0000-0000-0000C9A90000}"/>
    <cellStyle name="Normal 5 3 2 2 2 2 3 2 3 3" xfId="43481" xr:uid="{00000000-0005-0000-0000-0000CAA90000}"/>
    <cellStyle name="Normal 5 3 2 2 2 2 3 2 4" xfId="43482" xr:uid="{00000000-0005-0000-0000-0000CBA90000}"/>
    <cellStyle name="Normal 5 3 2 2 2 2 3 3" xfId="43483" xr:uid="{00000000-0005-0000-0000-0000CCA90000}"/>
    <cellStyle name="Normal 5 3 2 2 2 2 3 3 2" xfId="43484" xr:uid="{00000000-0005-0000-0000-0000CDA90000}"/>
    <cellStyle name="Normal 5 3 2 2 2 2 3 4" xfId="43485" xr:uid="{00000000-0005-0000-0000-0000CEA90000}"/>
    <cellStyle name="Normal 5 3 2 2 2 2 3 4 2" xfId="43486" xr:uid="{00000000-0005-0000-0000-0000CFA90000}"/>
    <cellStyle name="Normal 5 3 2 2 2 2 3 4 2 2" xfId="43487" xr:uid="{00000000-0005-0000-0000-0000D0A90000}"/>
    <cellStyle name="Normal 5 3 2 2 2 2 3 4 3" xfId="43488" xr:uid="{00000000-0005-0000-0000-0000D1A90000}"/>
    <cellStyle name="Normal 5 3 2 2 2 2 3 5" xfId="43489" xr:uid="{00000000-0005-0000-0000-0000D2A90000}"/>
    <cellStyle name="Normal 5 3 2 2 2 2 4" xfId="43490" xr:uid="{00000000-0005-0000-0000-0000D3A90000}"/>
    <cellStyle name="Normal 5 3 2 2 2 2 4 2" xfId="43491" xr:uid="{00000000-0005-0000-0000-0000D4A90000}"/>
    <cellStyle name="Normal 5 3 2 2 2 2 4 2 2" xfId="43492" xr:uid="{00000000-0005-0000-0000-0000D5A90000}"/>
    <cellStyle name="Normal 5 3 2 2 2 2 4 3" xfId="43493" xr:uid="{00000000-0005-0000-0000-0000D6A90000}"/>
    <cellStyle name="Normal 5 3 2 2 2 2 4 3 2" xfId="43494" xr:uid="{00000000-0005-0000-0000-0000D7A90000}"/>
    <cellStyle name="Normal 5 3 2 2 2 2 4 3 2 2" xfId="43495" xr:uid="{00000000-0005-0000-0000-0000D8A90000}"/>
    <cellStyle name="Normal 5 3 2 2 2 2 4 3 3" xfId="43496" xr:uid="{00000000-0005-0000-0000-0000D9A90000}"/>
    <cellStyle name="Normal 5 3 2 2 2 2 4 4" xfId="43497" xr:uid="{00000000-0005-0000-0000-0000DAA90000}"/>
    <cellStyle name="Normal 5 3 2 2 2 2 5" xfId="43498" xr:uid="{00000000-0005-0000-0000-0000DBA90000}"/>
    <cellStyle name="Normal 5 3 2 2 2 2 5 2" xfId="43499" xr:uid="{00000000-0005-0000-0000-0000DCA90000}"/>
    <cellStyle name="Normal 5 3 2 2 2 2 5 2 2" xfId="43500" xr:uid="{00000000-0005-0000-0000-0000DDA90000}"/>
    <cellStyle name="Normal 5 3 2 2 2 2 5 3" xfId="43501" xr:uid="{00000000-0005-0000-0000-0000DEA90000}"/>
    <cellStyle name="Normal 5 3 2 2 2 2 5 3 2" xfId="43502" xr:uid="{00000000-0005-0000-0000-0000DFA90000}"/>
    <cellStyle name="Normal 5 3 2 2 2 2 5 3 2 2" xfId="43503" xr:uid="{00000000-0005-0000-0000-0000E0A90000}"/>
    <cellStyle name="Normal 5 3 2 2 2 2 5 3 3" xfId="43504" xr:uid="{00000000-0005-0000-0000-0000E1A90000}"/>
    <cellStyle name="Normal 5 3 2 2 2 2 5 4" xfId="43505" xr:uid="{00000000-0005-0000-0000-0000E2A90000}"/>
    <cellStyle name="Normal 5 3 2 2 2 2 6" xfId="43506" xr:uid="{00000000-0005-0000-0000-0000E3A90000}"/>
    <cellStyle name="Normal 5 3 2 2 2 2 6 2" xfId="43507" xr:uid="{00000000-0005-0000-0000-0000E4A90000}"/>
    <cellStyle name="Normal 5 3 2 2 2 2 7" xfId="43508" xr:uid="{00000000-0005-0000-0000-0000E5A90000}"/>
    <cellStyle name="Normal 5 3 2 2 2 2 7 2" xfId="43509" xr:uid="{00000000-0005-0000-0000-0000E6A90000}"/>
    <cellStyle name="Normal 5 3 2 2 2 2 7 2 2" xfId="43510" xr:uid="{00000000-0005-0000-0000-0000E7A90000}"/>
    <cellStyle name="Normal 5 3 2 2 2 2 7 3" xfId="43511" xr:uid="{00000000-0005-0000-0000-0000E8A90000}"/>
    <cellStyle name="Normal 5 3 2 2 2 2 8" xfId="43512" xr:uid="{00000000-0005-0000-0000-0000E9A90000}"/>
    <cellStyle name="Normal 5 3 2 2 2 2 8 2" xfId="43513" xr:uid="{00000000-0005-0000-0000-0000EAA90000}"/>
    <cellStyle name="Normal 5 3 2 2 2 2 9" xfId="43514" xr:uid="{00000000-0005-0000-0000-0000EBA90000}"/>
    <cellStyle name="Normal 5 3 2 2 2 3" xfId="43515" xr:uid="{00000000-0005-0000-0000-0000ECA90000}"/>
    <cellStyle name="Normal 5 3 2 2 2 3 2" xfId="43516" xr:uid="{00000000-0005-0000-0000-0000EDA90000}"/>
    <cellStyle name="Normal 5 3 2 2 2 3 2 2" xfId="43517" xr:uid="{00000000-0005-0000-0000-0000EEA90000}"/>
    <cellStyle name="Normal 5 3 2 2 2 3 2 2 2" xfId="43518" xr:uid="{00000000-0005-0000-0000-0000EFA90000}"/>
    <cellStyle name="Normal 5 3 2 2 2 3 2 2 2 2" xfId="43519" xr:uid="{00000000-0005-0000-0000-0000F0A90000}"/>
    <cellStyle name="Normal 5 3 2 2 2 3 2 2 3" xfId="43520" xr:uid="{00000000-0005-0000-0000-0000F1A90000}"/>
    <cellStyle name="Normal 5 3 2 2 2 3 2 2 3 2" xfId="43521" xr:uid="{00000000-0005-0000-0000-0000F2A90000}"/>
    <cellStyle name="Normal 5 3 2 2 2 3 2 2 3 2 2" xfId="43522" xr:uid="{00000000-0005-0000-0000-0000F3A90000}"/>
    <cellStyle name="Normal 5 3 2 2 2 3 2 2 3 3" xfId="43523" xr:uid="{00000000-0005-0000-0000-0000F4A90000}"/>
    <cellStyle name="Normal 5 3 2 2 2 3 2 2 4" xfId="43524" xr:uid="{00000000-0005-0000-0000-0000F5A90000}"/>
    <cellStyle name="Normal 5 3 2 2 2 3 2 3" xfId="43525" xr:uid="{00000000-0005-0000-0000-0000F6A90000}"/>
    <cellStyle name="Normal 5 3 2 2 2 3 2 3 2" xfId="43526" xr:uid="{00000000-0005-0000-0000-0000F7A90000}"/>
    <cellStyle name="Normal 5 3 2 2 2 3 2 4" xfId="43527" xr:uid="{00000000-0005-0000-0000-0000F8A90000}"/>
    <cellStyle name="Normal 5 3 2 2 2 3 2 4 2" xfId="43528" xr:uid="{00000000-0005-0000-0000-0000F9A90000}"/>
    <cellStyle name="Normal 5 3 2 2 2 3 2 4 2 2" xfId="43529" xr:uid="{00000000-0005-0000-0000-0000FAA90000}"/>
    <cellStyle name="Normal 5 3 2 2 2 3 2 4 3" xfId="43530" xr:uid="{00000000-0005-0000-0000-0000FBA90000}"/>
    <cellStyle name="Normal 5 3 2 2 2 3 2 5" xfId="43531" xr:uid="{00000000-0005-0000-0000-0000FCA90000}"/>
    <cellStyle name="Normal 5 3 2 2 2 3 3" xfId="43532" xr:uid="{00000000-0005-0000-0000-0000FDA90000}"/>
    <cellStyle name="Normal 5 3 2 2 2 3 3 2" xfId="43533" xr:uid="{00000000-0005-0000-0000-0000FEA90000}"/>
    <cellStyle name="Normal 5 3 2 2 2 3 3 2 2" xfId="43534" xr:uid="{00000000-0005-0000-0000-0000FFA90000}"/>
    <cellStyle name="Normal 5 3 2 2 2 3 3 3" xfId="43535" xr:uid="{00000000-0005-0000-0000-000000AA0000}"/>
    <cellStyle name="Normal 5 3 2 2 2 3 3 3 2" xfId="43536" xr:uid="{00000000-0005-0000-0000-000001AA0000}"/>
    <cellStyle name="Normal 5 3 2 2 2 3 3 3 2 2" xfId="43537" xr:uid="{00000000-0005-0000-0000-000002AA0000}"/>
    <cellStyle name="Normal 5 3 2 2 2 3 3 3 3" xfId="43538" xr:uid="{00000000-0005-0000-0000-000003AA0000}"/>
    <cellStyle name="Normal 5 3 2 2 2 3 3 4" xfId="43539" xr:uid="{00000000-0005-0000-0000-000004AA0000}"/>
    <cellStyle name="Normal 5 3 2 2 2 3 4" xfId="43540" xr:uid="{00000000-0005-0000-0000-000005AA0000}"/>
    <cellStyle name="Normal 5 3 2 2 2 3 4 2" xfId="43541" xr:uid="{00000000-0005-0000-0000-000006AA0000}"/>
    <cellStyle name="Normal 5 3 2 2 2 3 4 2 2" xfId="43542" xr:uid="{00000000-0005-0000-0000-000007AA0000}"/>
    <cellStyle name="Normal 5 3 2 2 2 3 4 3" xfId="43543" xr:uid="{00000000-0005-0000-0000-000008AA0000}"/>
    <cellStyle name="Normal 5 3 2 2 2 3 4 3 2" xfId="43544" xr:uid="{00000000-0005-0000-0000-000009AA0000}"/>
    <cellStyle name="Normal 5 3 2 2 2 3 4 3 2 2" xfId="43545" xr:uid="{00000000-0005-0000-0000-00000AAA0000}"/>
    <cellStyle name="Normal 5 3 2 2 2 3 4 3 3" xfId="43546" xr:uid="{00000000-0005-0000-0000-00000BAA0000}"/>
    <cellStyle name="Normal 5 3 2 2 2 3 4 4" xfId="43547" xr:uid="{00000000-0005-0000-0000-00000CAA0000}"/>
    <cellStyle name="Normal 5 3 2 2 2 3 5" xfId="43548" xr:uid="{00000000-0005-0000-0000-00000DAA0000}"/>
    <cellStyle name="Normal 5 3 2 2 2 3 5 2" xfId="43549" xr:uid="{00000000-0005-0000-0000-00000EAA0000}"/>
    <cellStyle name="Normal 5 3 2 2 2 3 6" xfId="43550" xr:uid="{00000000-0005-0000-0000-00000FAA0000}"/>
    <cellStyle name="Normal 5 3 2 2 2 3 6 2" xfId="43551" xr:uid="{00000000-0005-0000-0000-000010AA0000}"/>
    <cellStyle name="Normal 5 3 2 2 2 3 6 2 2" xfId="43552" xr:uid="{00000000-0005-0000-0000-000011AA0000}"/>
    <cellStyle name="Normal 5 3 2 2 2 3 6 3" xfId="43553" xr:uid="{00000000-0005-0000-0000-000012AA0000}"/>
    <cellStyle name="Normal 5 3 2 2 2 3 7" xfId="43554" xr:uid="{00000000-0005-0000-0000-000013AA0000}"/>
    <cellStyle name="Normal 5 3 2 2 2 3 7 2" xfId="43555" xr:uid="{00000000-0005-0000-0000-000014AA0000}"/>
    <cellStyle name="Normal 5 3 2 2 2 3 8" xfId="43556" xr:uid="{00000000-0005-0000-0000-000015AA0000}"/>
    <cellStyle name="Normal 5 3 2 2 2 4" xfId="43557" xr:uid="{00000000-0005-0000-0000-000016AA0000}"/>
    <cellStyle name="Normal 5 3 2 2 2 4 2" xfId="43558" xr:uid="{00000000-0005-0000-0000-000017AA0000}"/>
    <cellStyle name="Normal 5 3 2 2 2 4 2 2" xfId="43559" xr:uid="{00000000-0005-0000-0000-000018AA0000}"/>
    <cellStyle name="Normal 5 3 2 2 2 4 2 2 2" xfId="43560" xr:uid="{00000000-0005-0000-0000-000019AA0000}"/>
    <cellStyle name="Normal 5 3 2 2 2 4 2 3" xfId="43561" xr:uid="{00000000-0005-0000-0000-00001AAA0000}"/>
    <cellStyle name="Normal 5 3 2 2 2 4 2 3 2" xfId="43562" xr:uid="{00000000-0005-0000-0000-00001BAA0000}"/>
    <cellStyle name="Normal 5 3 2 2 2 4 2 3 2 2" xfId="43563" xr:uid="{00000000-0005-0000-0000-00001CAA0000}"/>
    <cellStyle name="Normal 5 3 2 2 2 4 2 3 3" xfId="43564" xr:uid="{00000000-0005-0000-0000-00001DAA0000}"/>
    <cellStyle name="Normal 5 3 2 2 2 4 2 4" xfId="43565" xr:uid="{00000000-0005-0000-0000-00001EAA0000}"/>
    <cellStyle name="Normal 5 3 2 2 2 4 3" xfId="43566" xr:uid="{00000000-0005-0000-0000-00001FAA0000}"/>
    <cellStyle name="Normal 5 3 2 2 2 4 3 2" xfId="43567" xr:uid="{00000000-0005-0000-0000-000020AA0000}"/>
    <cellStyle name="Normal 5 3 2 2 2 4 4" xfId="43568" xr:uid="{00000000-0005-0000-0000-000021AA0000}"/>
    <cellStyle name="Normal 5 3 2 2 2 4 4 2" xfId="43569" xr:uid="{00000000-0005-0000-0000-000022AA0000}"/>
    <cellStyle name="Normal 5 3 2 2 2 4 4 2 2" xfId="43570" xr:uid="{00000000-0005-0000-0000-000023AA0000}"/>
    <cellStyle name="Normal 5 3 2 2 2 4 4 3" xfId="43571" xr:uid="{00000000-0005-0000-0000-000024AA0000}"/>
    <cellStyle name="Normal 5 3 2 2 2 4 5" xfId="43572" xr:uid="{00000000-0005-0000-0000-000025AA0000}"/>
    <cellStyle name="Normal 5 3 2 2 2 5" xfId="43573" xr:uid="{00000000-0005-0000-0000-000026AA0000}"/>
    <cellStyle name="Normal 5 3 2 2 2 5 2" xfId="43574" xr:uid="{00000000-0005-0000-0000-000027AA0000}"/>
    <cellStyle name="Normal 5 3 2 2 2 5 2 2" xfId="43575" xr:uid="{00000000-0005-0000-0000-000028AA0000}"/>
    <cellStyle name="Normal 5 3 2 2 2 5 3" xfId="43576" xr:uid="{00000000-0005-0000-0000-000029AA0000}"/>
    <cellStyle name="Normal 5 3 2 2 2 5 3 2" xfId="43577" xr:uid="{00000000-0005-0000-0000-00002AAA0000}"/>
    <cellStyle name="Normal 5 3 2 2 2 5 3 2 2" xfId="43578" xr:uid="{00000000-0005-0000-0000-00002BAA0000}"/>
    <cellStyle name="Normal 5 3 2 2 2 5 3 3" xfId="43579" xr:uid="{00000000-0005-0000-0000-00002CAA0000}"/>
    <cellStyle name="Normal 5 3 2 2 2 5 4" xfId="43580" xr:uid="{00000000-0005-0000-0000-00002DAA0000}"/>
    <cellStyle name="Normal 5 3 2 2 2 6" xfId="43581" xr:uid="{00000000-0005-0000-0000-00002EAA0000}"/>
    <cellStyle name="Normal 5 3 2 2 2 6 2" xfId="43582" xr:uid="{00000000-0005-0000-0000-00002FAA0000}"/>
    <cellStyle name="Normal 5 3 2 2 2 6 2 2" xfId="43583" xr:uid="{00000000-0005-0000-0000-000030AA0000}"/>
    <cellStyle name="Normal 5 3 2 2 2 6 3" xfId="43584" xr:uid="{00000000-0005-0000-0000-000031AA0000}"/>
    <cellStyle name="Normal 5 3 2 2 2 6 3 2" xfId="43585" xr:uid="{00000000-0005-0000-0000-000032AA0000}"/>
    <cellStyle name="Normal 5 3 2 2 2 6 3 2 2" xfId="43586" xr:uid="{00000000-0005-0000-0000-000033AA0000}"/>
    <cellStyle name="Normal 5 3 2 2 2 6 3 3" xfId="43587" xr:uid="{00000000-0005-0000-0000-000034AA0000}"/>
    <cellStyle name="Normal 5 3 2 2 2 6 4" xfId="43588" xr:uid="{00000000-0005-0000-0000-000035AA0000}"/>
    <cellStyle name="Normal 5 3 2 2 2 7" xfId="43589" xr:uid="{00000000-0005-0000-0000-000036AA0000}"/>
    <cellStyle name="Normal 5 3 2 2 2 7 2" xfId="43590" xr:uid="{00000000-0005-0000-0000-000037AA0000}"/>
    <cellStyle name="Normal 5 3 2 2 2 8" xfId="43591" xr:uid="{00000000-0005-0000-0000-000038AA0000}"/>
    <cellStyle name="Normal 5 3 2 2 2 8 2" xfId="43592" xr:uid="{00000000-0005-0000-0000-000039AA0000}"/>
    <cellStyle name="Normal 5 3 2 2 2 8 2 2" xfId="43593" xr:uid="{00000000-0005-0000-0000-00003AAA0000}"/>
    <cellStyle name="Normal 5 3 2 2 2 8 3" xfId="43594" xr:uid="{00000000-0005-0000-0000-00003BAA0000}"/>
    <cellStyle name="Normal 5 3 2 2 2 9" xfId="43595" xr:uid="{00000000-0005-0000-0000-00003CAA0000}"/>
    <cellStyle name="Normal 5 3 2 2 2 9 2" xfId="43596" xr:uid="{00000000-0005-0000-0000-00003DAA0000}"/>
    <cellStyle name="Normal 5 3 2 2 3" xfId="43597" xr:uid="{00000000-0005-0000-0000-00003EAA0000}"/>
    <cellStyle name="Normal 5 3 2 2 3 10" xfId="43598" xr:uid="{00000000-0005-0000-0000-00003FAA0000}"/>
    <cellStyle name="Normal 5 3 2 2 3 11" xfId="43599" xr:uid="{00000000-0005-0000-0000-000040AA0000}"/>
    <cellStyle name="Normal 5 3 2 2 3 2" xfId="43600" xr:uid="{00000000-0005-0000-0000-000041AA0000}"/>
    <cellStyle name="Normal 5 3 2 2 3 2 10" xfId="43601" xr:uid="{00000000-0005-0000-0000-000042AA0000}"/>
    <cellStyle name="Normal 5 3 2 2 3 2 2" xfId="43602" xr:uid="{00000000-0005-0000-0000-000043AA0000}"/>
    <cellStyle name="Normal 5 3 2 2 3 2 2 2" xfId="43603" xr:uid="{00000000-0005-0000-0000-000044AA0000}"/>
    <cellStyle name="Normal 5 3 2 2 3 2 2 2 2" xfId="43604" xr:uid="{00000000-0005-0000-0000-000045AA0000}"/>
    <cellStyle name="Normal 5 3 2 2 3 2 2 2 2 2" xfId="43605" xr:uid="{00000000-0005-0000-0000-000046AA0000}"/>
    <cellStyle name="Normal 5 3 2 2 3 2 2 2 2 2 2" xfId="43606" xr:uid="{00000000-0005-0000-0000-000047AA0000}"/>
    <cellStyle name="Normal 5 3 2 2 3 2 2 2 2 3" xfId="43607" xr:uid="{00000000-0005-0000-0000-000048AA0000}"/>
    <cellStyle name="Normal 5 3 2 2 3 2 2 2 2 3 2" xfId="43608" xr:uid="{00000000-0005-0000-0000-000049AA0000}"/>
    <cellStyle name="Normal 5 3 2 2 3 2 2 2 2 3 2 2" xfId="43609" xr:uid="{00000000-0005-0000-0000-00004AAA0000}"/>
    <cellStyle name="Normal 5 3 2 2 3 2 2 2 2 3 3" xfId="43610" xr:uid="{00000000-0005-0000-0000-00004BAA0000}"/>
    <cellStyle name="Normal 5 3 2 2 3 2 2 2 2 4" xfId="43611" xr:uid="{00000000-0005-0000-0000-00004CAA0000}"/>
    <cellStyle name="Normal 5 3 2 2 3 2 2 2 3" xfId="43612" xr:uid="{00000000-0005-0000-0000-00004DAA0000}"/>
    <cellStyle name="Normal 5 3 2 2 3 2 2 2 3 2" xfId="43613" xr:uid="{00000000-0005-0000-0000-00004EAA0000}"/>
    <cellStyle name="Normal 5 3 2 2 3 2 2 2 4" xfId="43614" xr:uid="{00000000-0005-0000-0000-00004FAA0000}"/>
    <cellStyle name="Normal 5 3 2 2 3 2 2 2 4 2" xfId="43615" xr:uid="{00000000-0005-0000-0000-000050AA0000}"/>
    <cellStyle name="Normal 5 3 2 2 3 2 2 2 4 2 2" xfId="43616" xr:uid="{00000000-0005-0000-0000-000051AA0000}"/>
    <cellStyle name="Normal 5 3 2 2 3 2 2 2 4 3" xfId="43617" xr:uid="{00000000-0005-0000-0000-000052AA0000}"/>
    <cellStyle name="Normal 5 3 2 2 3 2 2 2 5" xfId="43618" xr:uid="{00000000-0005-0000-0000-000053AA0000}"/>
    <cellStyle name="Normal 5 3 2 2 3 2 2 3" xfId="43619" xr:uid="{00000000-0005-0000-0000-000054AA0000}"/>
    <cellStyle name="Normal 5 3 2 2 3 2 2 3 2" xfId="43620" xr:uid="{00000000-0005-0000-0000-000055AA0000}"/>
    <cellStyle name="Normal 5 3 2 2 3 2 2 3 2 2" xfId="43621" xr:uid="{00000000-0005-0000-0000-000056AA0000}"/>
    <cellStyle name="Normal 5 3 2 2 3 2 2 3 3" xfId="43622" xr:uid="{00000000-0005-0000-0000-000057AA0000}"/>
    <cellStyle name="Normal 5 3 2 2 3 2 2 3 3 2" xfId="43623" xr:uid="{00000000-0005-0000-0000-000058AA0000}"/>
    <cellStyle name="Normal 5 3 2 2 3 2 2 3 3 2 2" xfId="43624" xr:uid="{00000000-0005-0000-0000-000059AA0000}"/>
    <cellStyle name="Normal 5 3 2 2 3 2 2 3 3 3" xfId="43625" xr:uid="{00000000-0005-0000-0000-00005AAA0000}"/>
    <cellStyle name="Normal 5 3 2 2 3 2 2 3 4" xfId="43626" xr:uid="{00000000-0005-0000-0000-00005BAA0000}"/>
    <cellStyle name="Normal 5 3 2 2 3 2 2 4" xfId="43627" xr:uid="{00000000-0005-0000-0000-00005CAA0000}"/>
    <cellStyle name="Normal 5 3 2 2 3 2 2 4 2" xfId="43628" xr:uid="{00000000-0005-0000-0000-00005DAA0000}"/>
    <cellStyle name="Normal 5 3 2 2 3 2 2 4 2 2" xfId="43629" xr:uid="{00000000-0005-0000-0000-00005EAA0000}"/>
    <cellStyle name="Normal 5 3 2 2 3 2 2 4 3" xfId="43630" xr:uid="{00000000-0005-0000-0000-00005FAA0000}"/>
    <cellStyle name="Normal 5 3 2 2 3 2 2 4 3 2" xfId="43631" xr:uid="{00000000-0005-0000-0000-000060AA0000}"/>
    <cellStyle name="Normal 5 3 2 2 3 2 2 4 3 2 2" xfId="43632" xr:uid="{00000000-0005-0000-0000-000061AA0000}"/>
    <cellStyle name="Normal 5 3 2 2 3 2 2 4 3 3" xfId="43633" xr:uid="{00000000-0005-0000-0000-000062AA0000}"/>
    <cellStyle name="Normal 5 3 2 2 3 2 2 4 4" xfId="43634" xr:uid="{00000000-0005-0000-0000-000063AA0000}"/>
    <cellStyle name="Normal 5 3 2 2 3 2 2 5" xfId="43635" xr:uid="{00000000-0005-0000-0000-000064AA0000}"/>
    <cellStyle name="Normal 5 3 2 2 3 2 2 5 2" xfId="43636" xr:uid="{00000000-0005-0000-0000-000065AA0000}"/>
    <cellStyle name="Normal 5 3 2 2 3 2 2 6" xfId="43637" xr:uid="{00000000-0005-0000-0000-000066AA0000}"/>
    <cellStyle name="Normal 5 3 2 2 3 2 2 6 2" xfId="43638" xr:uid="{00000000-0005-0000-0000-000067AA0000}"/>
    <cellStyle name="Normal 5 3 2 2 3 2 2 6 2 2" xfId="43639" xr:uid="{00000000-0005-0000-0000-000068AA0000}"/>
    <cellStyle name="Normal 5 3 2 2 3 2 2 6 3" xfId="43640" xr:uid="{00000000-0005-0000-0000-000069AA0000}"/>
    <cellStyle name="Normal 5 3 2 2 3 2 2 7" xfId="43641" xr:uid="{00000000-0005-0000-0000-00006AAA0000}"/>
    <cellStyle name="Normal 5 3 2 2 3 2 2 7 2" xfId="43642" xr:uid="{00000000-0005-0000-0000-00006BAA0000}"/>
    <cellStyle name="Normal 5 3 2 2 3 2 2 8" xfId="43643" xr:uid="{00000000-0005-0000-0000-00006CAA0000}"/>
    <cellStyle name="Normal 5 3 2 2 3 2 3" xfId="43644" xr:uid="{00000000-0005-0000-0000-00006DAA0000}"/>
    <cellStyle name="Normal 5 3 2 2 3 2 3 2" xfId="43645" xr:uid="{00000000-0005-0000-0000-00006EAA0000}"/>
    <cellStyle name="Normal 5 3 2 2 3 2 3 2 2" xfId="43646" xr:uid="{00000000-0005-0000-0000-00006FAA0000}"/>
    <cellStyle name="Normal 5 3 2 2 3 2 3 2 2 2" xfId="43647" xr:uid="{00000000-0005-0000-0000-000070AA0000}"/>
    <cellStyle name="Normal 5 3 2 2 3 2 3 2 3" xfId="43648" xr:uid="{00000000-0005-0000-0000-000071AA0000}"/>
    <cellStyle name="Normal 5 3 2 2 3 2 3 2 3 2" xfId="43649" xr:uid="{00000000-0005-0000-0000-000072AA0000}"/>
    <cellStyle name="Normal 5 3 2 2 3 2 3 2 3 2 2" xfId="43650" xr:uid="{00000000-0005-0000-0000-000073AA0000}"/>
    <cellStyle name="Normal 5 3 2 2 3 2 3 2 3 3" xfId="43651" xr:uid="{00000000-0005-0000-0000-000074AA0000}"/>
    <cellStyle name="Normal 5 3 2 2 3 2 3 2 4" xfId="43652" xr:uid="{00000000-0005-0000-0000-000075AA0000}"/>
    <cellStyle name="Normal 5 3 2 2 3 2 3 3" xfId="43653" xr:uid="{00000000-0005-0000-0000-000076AA0000}"/>
    <cellStyle name="Normal 5 3 2 2 3 2 3 3 2" xfId="43654" xr:uid="{00000000-0005-0000-0000-000077AA0000}"/>
    <cellStyle name="Normal 5 3 2 2 3 2 3 4" xfId="43655" xr:uid="{00000000-0005-0000-0000-000078AA0000}"/>
    <cellStyle name="Normal 5 3 2 2 3 2 3 4 2" xfId="43656" xr:uid="{00000000-0005-0000-0000-000079AA0000}"/>
    <cellStyle name="Normal 5 3 2 2 3 2 3 4 2 2" xfId="43657" xr:uid="{00000000-0005-0000-0000-00007AAA0000}"/>
    <cellStyle name="Normal 5 3 2 2 3 2 3 4 3" xfId="43658" xr:uid="{00000000-0005-0000-0000-00007BAA0000}"/>
    <cellStyle name="Normal 5 3 2 2 3 2 3 5" xfId="43659" xr:uid="{00000000-0005-0000-0000-00007CAA0000}"/>
    <cellStyle name="Normal 5 3 2 2 3 2 4" xfId="43660" xr:uid="{00000000-0005-0000-0000-00007DAA0000}"/>
    <cellStyle name="Normal 5 3 2 2 3 2 4 2" xfId="43661" xr:uid="{00000000-0005-0000-0000-00007EAA0000}"/>
    <cellStyle name="Normal 5 3 2 2 3 2 4 2 2" xfId="43662" xr:uid="{00000000-0005-0000-0000-00007FAA0000}"/>
    <cellStyle name="Normal 5 3 2 2 3 2 4 3" xfId="43663" xr:uid="{00000000-0005-0000-0000-000080AA0000}"/>
    <cellStyle name="Normal 5 3 2 2 3 2 4 3 2" xfId="43664" xr:uid="{00000000-0005-0000-0000-000081AA0000}"/>
    <cellStyle name="Normal 5 3 2 2 3 2 4 3 2 2" xfId="43665" xr:uid="{00000000-0005-0000-0000-000082AA0000}"/>
    <cellStyle name="Normal 5 3 2 2 3 2 4 3 3" xfId="43666" xr:uid="{00000000-0005-0000-0000-000083AA0000}"/>
    <cellStyle name="Normal 5 3 2 2 3 2 4 4" xfId="43667" xr:uid="{00000000-0005-0000-0000-000084AA0000}"/>
    <cellStyle name="Normal 5 3 2 2 3 2 5" xfId="43668" xr:uid="{00000000-0005-0000-0000-000085AA0000}"/>
    <cellStyle name="Normal 5 3 2 2 3 2 5 2" xfId="43669" xr:uid="{00000000-0005-0000-0000-000086AA0000}"/>
    <cellStyle name="Normal 5 3 2 2 3 2 5 2 2" xfId="43670" xr:uid="{00000000-0005-0000-0000-000087AA0000}"/>
    <cellStyle name="Normal 5 3 2 2 3 2 5 3" xfId="43671" xr:uid="{00000000-0005-0000-0000-000088AA0000}"/>
    <cellStyle name="Normal 5 3 2 2 3 2 5 3 2" xfId="43672" xr:uid="{00000000-0005-0000-0000-000089AA0000}"/>
    <cellStyle name="Normal 5 3 2 2 3 2 5 3 2 2" xfId="43673" xr:uid="{00000000-0005-0000-0000-00008AAA0000}"/>
    <cellStyle name="Normal 5 3 2 2 3 2 5 3 3" xfId="43674" xr:uid="{00000000-0005-0000-0000-00008BAA0000}"/>
    <cellStyle name="Normal 5 3 2 2 3 2 5 4" xfId="43675" xr:uid="{00000000-0005-0000-0000-00008CAA0000}"/>
    <cellStyle name="Normal 5 3 2 2 3 2 6" xfId="43676" xr:uid="{00000000-0005-0000-0000-00008DAA0000}"/>
    <cellStyle name="Normal 5 3 2 2 3 2 6 2" xfId="43677" xr:uid="{00000000-0005-0000-0000-00008EAA0000}"/>
    <cellStyle name="Normal 5 3 2 2 3 2 7" xfId="43678" xr:uid="{00000000-0005-0000-0000-00008FAA0000}"/>
    <cellStyle name="Normal 5 3 2 2 3 2 7 2" xfId="43679" xr:uid="{00000000-0005-0000-0000-000090AA0000}"/>
    <cellStyle name="Normal 5 3 2 2 3 2 7 2 2" xfId="43680" xr:uid="{00000000-0005-0000-0000-000091AA0000}"/>
    <cellStyle name="Normal 5 3 2 2 3 2 7 3" xfId="43681" xr:uid="{00000000-0005-0000-0000-000092AA0000}"/>
    <cellStyle name="Normal 5 3 2 2 3 2 8" xfId="43682" xr:uid="{00000000-0005-0000-0000-000093AA0000}"/>
    <cellStyle name="Normal 5 3 2 2 3 2 8 2" xfId="43683" xr:uid="{00000000-0005-0000-0000-000094AA0000}"/>
    <cellStyle name="Normal 5 3 2 2 3 2 9" xfId="43684" xr:uid="{00000000-0005-0000-0000-000095AA0000}"/>
    <cellStyle name="Normal 5 3 2 2 3 3" xfId="43685" xr:uid="{00000000-0005-0000-0000-000096AA0000}"/>
    <cellStyle name="Normal 5 3 2 2 3 3 2" xfId="43686" xr:uid="{00000000-0005-0000-0000-000097AA0000}"/>
    <cellStyle name="Normal 5 3 2 2 3 3 2 2" xfId="43687" xr:uid="{00000000-0005-0000-0000-000098AA0000}"/>
    <cellStyle name="Normal 5 3 2 2 3 3 2 2 2" xfId="43688" xr:uid="{00000000-0005-0000-0000-000099AA0000}"/>
    <cellStyle name="Normal 5 3 2 2 3 3 2 2 2 2" xfId="43689" xr:uid="{00000000-0005-0000-0000-00009AAA0000}"/>
    <cellStyle name="Normal 5 3 2 2 3 3 2 2 3" xfId="43690" xr:uid="{00000000-0005-0000-0000-00009BAA0000}"/>
    <cellStyle name="Normal 5 3 2 2 3 3 2 2 3 2" xfId="43691" xr:uid="{00000000-0005-0000-0000-00009CAA0000}"/>
    <cellStyle name="Normal 5 3 2 2 3 3 2 2 3 2 2" xfId="43692" xr:uid="{00000000-0005-0000-0000-00009DAA0000}"/>
    <cellStyle name="Normal 5 3 2 2 3 3 2 2 3 3" xfId="43693" xr:uid="{00000000-0005-0000-0000-00009EAA0000}"/>
    <cellStyle name="Normal 5 3 2 2 3 3 2 2 4" xfId="43694" xr:uid="{00000000-0005-0000-0000-00009FAA0000}"/>
    <cellStyle name="Normal 5 3 2 2 3 3 2 3" xfId="43695" xr:uid="{00000000-0005-0000-0000-0000A0AA0000}"/>
    <cellStyle name="Normal 5 3 2 2 3 3 2 3 2" xfId="43696" xr:uid="{00000000-0005-0000-0000-0000A1AA0000}"/>
    <cellStyle name="Normal 5 3 2 2 3 3 2 4" xfId="43697" xr:uid="{00000000-0005-0000-0000-0000A2AA0000}"/>
    <cellStyle name="Normal 5 3 2 2 3 3 2 4 2" xfId="43698" xr:uid="{00000000-0005-0000-0000-0000A3AA0000}"/>
    <cellStyle name="Normal 5 3 2 2 3 3 2 4 2 2" xfId="43699" xr:uid="{00000000-0005-0000-0000-0000A4AA0000}"/>
    <cellStyle name="Normal 5 3 2 2 3 3 2 4 3" xfId="43700" xr:uid="{00000000-0005-0000-0000-0000A5AA0000}"/>
    <cellStyle name="Normal 5 3 2 2 3 3 2 5" xfId="43701" xr:uid="{00000000-0005-0000-0000-0000A6AA0000}"/>
    <cellStyle name="Normal 5 3 2 2 3 3 3" xfId="43702" xr:uid="{00000000-0005-0000-0000-0000A7AA0000}"/>
    <cellStyle name="Normal 5 3 2 2 3 3 3 2" xfId="43703" xr:uid="{00000000-0005-0000-0000-0000A8AA0000}"/>
    <cellStyle name="Normal 5 3 2 2 3 3 3 2 2" xfId="43704" xr:uid="{00000000-0005-0000-0000-0000A9AA0000}"/>
    <cellStyle name="Normal 5 3 2 2 3 3 3 3" xfId="43705" xr:uid="{00000000-0005-0000-0000-0000AAAA0000}"/>
    <cellStyle name="Normal 5 3 2 2 3 3 3 3 2" xfId="43706" xr:uid="{00000000-0005-0000-0000-0000ABAA0000}"/>
    <cellStyle name="Normal 5 3 2 2 3 3 3 3 2 2" xfId="43707" xr:uid="{00000000-0005-0000-0000-0000ACAA0000}"/>
    <cellStyle name="Normal 5 3 2 2 3 3 3 3 3" xfId="43708" xr:uid="{00000000-0005-0000-0000-0000ADAA0000}"/>
    <cellStyle name="Normal 5 3 2 2 3 3 3 4" xfId="43709" xr:uid="{00000000-0005-0000-0000-0000AEAA0000}"/>
    <cellStyle name="Normal 5 3 2 2 3 3 4" xfId="43710" xr:uid="{00000000-0005-0000-0000-0000AFAA0000}"/>
    <cellStyle name="Normal 5 3 2 2 3 3 4 2" xfId="43711" xr:uid="{00000000-0005-0000-0000-0000B0AA0000}"/>
    <cellStyle name="Normal 5 3 2 2 3 3 4 2 2" xfId="43712" xr:uid="{00000000-0005-0000-0000-0000B1AA0000}"/>
    <cellStyle name="Normal 5 3 2 2 3 3 4 3" xfId="43713" xr:uid="{00000000-0005-0000-0000-0000B2AA0000}"/>
    <cellStyle name="Normal 5 3 2 2 3 3 4 3 2" xfId="43714" xr:uid="{00000000-0005-0000-0000-0000B3AA0000}"/>
    <cellStyle name="Normal 5 3 2 2 3 3 4 3 2 2" xfId="43715" xr:uid="{00000000-0005-0000-0000-0000B4AA0000}"/>
    <cellStyle name="Normal 5 3 2 2 3 3 4 3 3" xfId="43716" xr:uid="{00000000-0005-0000-0000-0000B5AA0000}"/>
    <cellStyle name="Normal 5 3 2 2 3 3 4 4" xfId="43717" xr:uid="{00000000-0005-0000-0000-0000B6AA0000}"/>
    <cellStyle name="Normal 5 3 2 2 3 3 5" xfId="43718" xr:uid="{00000000-0005-0000-0000-0000B7AA0000}"/>
    <cellStyle name="Normal 5 3 2 2 3 3 5 2" xfId="43719" xr:uid="{00000000-0005-0000-0000-0000B8AA0000}"/>
    <cellStyle name="Normal 5 3 2 2 3 3 6" xfId="43720" xr:uid="{00000000-0005-0000-0000-0000B9AA0000}"/>
    <cellStyle name="Normal 5 3 2 2 3 3 6 2" xfId="43721" xr:uid="{00000000-0005-0000-0000-0000BAAA0000}"/>
    <cellStyle name="Normal 5 3 2 2 3 3 6 2 2" xfId="43722" xr:uid="{00000000-0005-0000-0000-0000BBAA0000}"/>
    <cellStyle name="Normal 5 3 2 2 3 3 6 3" xfId="43723" xr:uid="{00000000-0005-0000-0000-0000BCAA0000}"/>
    <cellStyle name="Normal 5 3 2 2 3 3 7" xfId="43724" xr:uid="{00000000-0005-0000-0000-0000BDAA0000}"/>
    <cellStyle name="Normal 5 3 2 2 3 3 7 2" xfId="43725" xr:uid="{00000000-0005-0000-0000-0000BEAA0000}"/>
    <cellStyle name="Normal 5 3 2 2 3 3 8" xfId="43726" xr:uid="{00000000-0005-0000-0000-0000BFAA0000}"/>
    <cellStyle name="Normal 5 3 2 2 3 4" xfId="43727" xr:uid="{00000000-0005-0000-0000-0000C0AA0000}"/>
    <cellStyle name="Normal 5 3 2 2 3 4 2" xfId="43728" xr:uid="{00000000-0005-0000-0000-0000C1AA0000}"/>
    <cellStyle name="Normal 5 3 2 2 3 4 2 2" xfId="43729" xr:uid="{00000000-0005-0000-0000-0000C2AA0000}"/>
    <cellStyle name="Normal 5 3 2 2 3 4 2 2 2" xfId="43730" xr:uid="{00000000-0005-0000-0000-0000C3AA0000}"/>
    <cellStyle name="Normal 5 3 2 2 3 4 2 3" xfId="43731" xr:uid="{00000000-0005-0000-0000-0000C4AA0000}"/>
    <cellStyle name="Normal 5 3 2 2 3 4 2 3 2" xfId="43732" xr:uid="{00000000-0005-0000-0000-0000C5AA0000}"/>
    <cellStyle name="Normal 5 3 2 2 3 4 2 3 2 2" xfId="43733" xr:uid="{00000000-0005-0000-0000-0000C6AA0000}"/>
    <cellStyle name="Normal 5 3 2 2 3 4 2 3 3" xfId="43734" xr:uid="{00000000-0005-0000-0000-0000C7AA0000}"/>
    <cellStyle name="Normal 5 3 2 2 3 4 2 4" xfId="43735" xr:uid="{00000000-0005-0000-0000-0000C8AA0000}"/>
    <cellStyle name="Normal 5 3 2 2 3 4 3" xfId="43736" xr:uid="{00000000-0005-0000-0000-0000C9AA0000}"/>
    <cellStyle name="Normal 5 3 2 2 3 4 3 2" xfId="43737" xr:uid="{00000000-0005-0000-0000-0000CAAA0000}"/>
    <cellStyle name="Normal 5 3 2 2 3 4 4" xfId="43738" xr:uid="{00000000-0005-0000-0000-0000CBAA0000}"/>
    <cellStyle name="Normal 5 3 2 2 3 4 4 2" xfId="43739" xr:uid="{00000000-0005-0000-0000-0000CCAA0000}"/>
    <cellStyle name="Normal 5 3 2 2 3 4 4 2 2" xfId="43740" xr:uid="{00000000-0005-0000-0000-0000CDAA0000}"/>
    <cellStyle name="Normal 5 3 2 2 3 4 4 3" xfId="43741" xr:uid="{00000000-0005-0000-0000-0000CEAA0000}"/>
    <cellStyle name="Normal 5 3 2 2 3 4 5" xfId="43742" xr:uid="{00000000-0005-0000-0000-0000CFAA0000}"/>
    <cellStyle name="Normal 5 3 2 2 3 5" xfId="43743" xr:uid="{00000000-0005-0000-0000-0000D0AA0000}"/>
    <cellStyle name="Normal 5 3 2 2 3 5 2" xfId="43744" xr:uid="{00000000-0005-0000-0000-0000D1AA0000}"/>
    <cellStyle name="Normal 5 3 2 2 3 5 2 2" xfId="43745" xr:uid="{00000000-0005-0000-0000-0000D2AA0000}"/>
    <cellStyle name="Normal 5 3 2 2 3 5 3" xfId="43746" xr:uid="{00000000-0005-0000-0000-0000D3AA0000}"/>
    <cellStyle name="Normal 5 3 2 2 3 5 3 2" xfId="43747" xr:uid="{00000000-0005-0000-0000-0000D4AA0000}"/>
    <cellStyle name="Normal 5 3 2 2 3 5 3 2 2" xfId="43748" xr:uid="{00000000-0005-0000-0000-0000D5AA0000}"/>
    <cellStyle name="Normal 5 3 2 2 3 5 3 3" xfId="43749" xr:uid="{00000000-0005-0000-0000-0000D6AA0000}"/>
    <cellStyle name="Normal 5 3 2 2 3 5 4" xfId="43750" xr:uid="{00000000-0005-0000-0000-0000D7AA0000}"/>
    <cellStyle name="Normal 5 3 2 2 3 6" xfId="43751" xr:uid="{00000000-0005-0000-0000-0000D8AA0000}"/>
    <cellStyle name="Normal 5 3 2 2 3 6 2" xfId="43752" xr:uid="{00000000-0005-0000-0000-0000D9AA0000}"/>
    <cellStyle name="Normal 5 3 2 2 3 6 2 2" xfId="43753" xr:uid="{00000000-0005-0000-0000-0000DAAA0000}"/>
    <cellStyle name="Normal 5 3 2 2 3 6 3" xfId="43754" xr:uid="{00000000-0005-0000-0000-0000DBAA0000}"/>
    <cellStyle name="Normal 5 3 2 2 3 6 3 2" xfId="43755" xr:uid="{00000000-0005-0000-0000-0000DCAA0000}"/>
    <cellStyle name="Normal 5 3 2 2 3 6 3 2 2" xfId="43756" xr:uid="{00000000-0005-0000-0000-0000DDAA0000}"/>
    <cellStyle name="Normal 5 3 2 2 3 6 3 3" xfId="43757" xr:uid="{00000000-0005-0000-0000-0000DEAA0000}"/>
    <cellStyle name="Normal 5 3 2 2 3 6 4" xfId="43758" xr:uid="{00000000-0005-0000-0000-0000DFAA0000}"/>
    <cellStyle name="Normal 5 3 2 2 3 7" xfId="43759" xr:uid="{00000000-0005-0000-0000-0000E0AA0000}"/>
    <cellStyle name="Normal 5 3 2 2 3 7 2" xfId="43760" xr:uid="{00000000-0005-0000-0000-0000E1AA0000}"/>
    <cellStyle name="Normal 5 3 2 2 3 8" xfId="43761" xr:uid="{00000000-0005-0000-0000-0000E2AA0000}"/>
    <cellStyle name="Normal 5 3 2 2 3 8 2" xfId="43762" xr:uid="{00000000-0005-0000-0000-0000E3AA0000}"/>
    <cellStyle name="Normal 5 3 2 2 3 8 2 2" xfId="43763" xr:uid="{00000000-0005-0000-0000-0000E4AA0000}"/>
    <cellStyle name="Normal 5 3 2 2 3 8 3" xfId="43764" xr:uid="{00000000-0005-0000-0000-0000E5AA0000}"/>
    <cellStyle name="Normal 5 3 2 2 3 9" xfId="43765" xr:uid="{00000000-0005-0000-0000-0000E6AA0000}"/>
    <cellStyle name="Normal 5 3 2 2 3 9 2" xfId="43766" xr:uid="{00000000-0005-0000-0000-0000E7AA0000}"/>
    <cellStyle name="Normal 5 3 2 2 4" xfId="43767" xr:uid="{00000000-0005-0000-0000-0000E8AA0000}"/>
    <cellStyle name="Normal 5 3 2 2 4 10" xfId="43768" xr:uid="{00000000-0005-0000-0000-0000E9AA0000}"/>
    <cellStyle name="Normal 5 3 2 2 4 11" xfId="43769" xr:uid="{00000000-0005-0000-0000-0000EAAA0000}"/>
    <cellStyle name="Normal 5 3 2 2 4 2" xfId="43770" xr:uid="{00000000-0005-0000-0000-0000EBAA0000}"/>
    <cellStyle name="Normal 5 3 2 2 4 2 2" xfId="43771" xr:uid="{00000000-0005-0000-0000-0000ECAA0000}"/>
    <cellStyle name="Normal 5 3 2 2 4 2 2 2" xfId="43772" xr:uid="{00000000-0005-0000-0000-0000EDAA0000}"/>
    <cellStyle name="Normal 5 3 2 2 4 2 2 2 2" xfId="43773" xr:uid="{00000000-0005-0000-0000-0000EEAA0000}"/>
    <cellStyle name="Normal 5 3 2 2 4 2 2 2 2 2" xfId="43774" xr:uid="{00000000-0005-0000-0000-0000EFAA0000}"/>
    <cellStyle name="Normal 5 3 2 2 4 2 2 2 2 2 2" xfId="43775" xr:uid="{00000000-0005-0000-0000-0000F0AA0000}"/>
    <cellStyle name="Normal 5 3 2 2 4 2 2 2 2 3" xfId="43776" xr:uid="{00000000-0005-0000-0000-0000F1AA0000}"/>
    <cellStyle name="Normal 5 3 2 2 4 2 2 2 2 3 2" xfId="43777" xr:uid="{00000000-0005-0000-0000-0000F2AA0000}"/>
    <cellStyle name="Normal 5 3 2 2 4 2 2 2 2 3 2 2" xfId="43778" xr:uid="{00000000-0005-0000-0000-0000F3AA0000}"/>
    <cellStyle name="Normal 5 3 2 2 4 2 2 2 2 3 3" xfId="43779" xr:uid="{00000000-0005-0000-0000-0000F4AA0000}"/>
    <cellStyle name="Normal 5 3 2 2 4 2 2 2 2 4" xfId="43780" xr:uid="{00000000-0005-0000-0000-0000F5AA0000}"/>
    <cellStyle name="Normal 5 3 2 2 4 2 2 2 3" xfId="43781" xr:uid="{00000000-0005-0000-0000-0000F6AA0000}"/>
    <cellStyle name="Normal 5 3 2 2 4 2 2 2 3 2" xfId="43782" xr:uid="{00000000-0005-0000-0000-0000F7AA0000}"/>
    <cellStyle name="Normal 5 3 2 2 4 2 2 2 4" xfId="43783" xr:uid="{00000000-0005-0000-0000-0000F8AA0000}"/>
    <cellStyle name="Normal 5 3 2 2 4 2 2 2 4 2" xfId="43784" xr:uid="{00000000-0005-0000-0000-0000F9AA0000}"/>
    <cellStyle name="Normal 5 3 2 2 4 2 2 2 4 2 2" xfId="43785" xr:uid="{00000000-0005-0000-0000-0000FAAA0000}"/>
    <cellStyle name="Normal 5 3 2 2 4 2 2 2 4 3" xfId="43786" xr:uid="{00000000-0005-0000-0000-0000FBAA0000}"/>
    <cellStyle name="Normal 5 3 2 2 4 2 2 2 5" xfId="43787" xr:uid="{00000000-0005-0000-0000-0000FCAA0000}"/>
    <cellStyle name="Normal 5 3 2 2 4 2 2 3" xfId="43788" xr:uid="{00000000-0005-0000-0000-0000FDAA0000}"/>
    <cellStyle name="Normal 5 3 2 2 4 2 2 3 2" xfId="43789" xr:uid="{00000000-0005-0000-0000-0000FEAA0000}"/>
    <cellStyle name="Normal 5 3 2 2 4 2 2 3 2 2" xfId="43790" xr:uid="{00000000-0005-0000-0000-0000FFAA0000}"/>
    <cellStyle name="Normal 5 3 2 2 4 2 2 3 3" xfId="43791" xr:uid="{00000000-0005-0000-0000-000000AB0000}"/>
    <cellStyle name="Normal 5 3 2 2 4 2 2 3 3 2" xfId="43792" xr:uid="{00000000-0005-0000-0000-000001AB0000}"/>
    <cellStyle name="Normal 5 3 2 2 4 2 2 3 3 2 2" xfId="43793" xr:uid="{00000000-0005-0000-0000-000002AB0000}"/>
    <cellStyle name="Normal 5 3 2 2 4 2 2 3 3 3" xfId="43794" xr:uid="{00000000-0005-0000-0000-000003AB0000}"/>
    <cellStyle name="Normal 5 3 2 2 4 2 2 3 4" xfId="43795" xr:uid="{00000000-0005-0000-0000-000004AB0000}"/>
    <cellStyle name="Normal 5 3 2 2 4 2 2 4" xfId="43796" xr:uid="{00000000-0005-0000-0000-000005AB0000}"/>
    <cellStyle name="Normal 5 3 2 2 4 2 2 4 2" xfId="43797" xr:uid="{00000000-0005-0000-0000-000006AB0000}"/>
    <cellStyle name="Normal 5 3 2 2 4 2 2 4 2 2" xfId="43798" xr:uid="{00000000-0005-0000-0000-000007AB0000}"/>
    <cellStyle name="Normal 5 3 2 2 4 2 2 4 3" xfId="43799" xr:uid="{00000000-0005-0000-0000-000008AB0000}"/>
    <cellStyle name="Normal 5 3 2 2 4 2 2 4 3 2" xfId="43800" xr:uid="{00000000-0005-0000-0000-000009AB0000}"/>
    <cellStyle name="Normal 5 3 2 2 4 2 2 4 3 2 2" xfId="43801" xr:uid="{00000000-0005-0000-0000-00000AAB0000}"/>
    <cellStyle name="Normal 5 3 2 2 4 2 2 4 3 3" xfId="43802" xr:uid="{00000000-0005-0000-0000-00000BAB0000}"/>
    <cellStyle name="Normal 5 3 2 2 4 2 2 4 4" xfId="43803" xr:uid="{00000000-0005-0000-0000-00000CAB0000}"/>
    <cellStyle name="Normal 5 3 2 2 4 2 2 5" xfId="43804" xr:uid="{00000000-0005-0000-0000-00000DAB0000}"/>
    <cellStyle name="Normal 5 3 2 2 4 2 2 5 2" xfId="43805" xr:uid="{00000000-0005-0000-0000-00000EAB0000}"/>
    <cellStyle name="Normal 5 3 2 2 4 2 2 6" xfId="43806" xr:uid="{00000000-0005-0000-0000-00000FAB0000}"/>
    <cellStyle name="Normal 5 3 2 2 4 2 2 6 2" xfId="43807" xr:uid="{00000000-0005-0000-0000-000010AB0000}"/>
    <cellStyle name="Normal 5 3 2 2 4 2 2 6 2 2" xfId="43808" xr:uid="{00000000-0005-0000-0000-000011AB0000}"/>
    <cellStyle name="Normal 5 3 2 2 4 2 2 6 3" xfId="43809" xr:uid="{00000000-0005-0000-0000-000012AB0000}"/>
    <cellStyle name="Normal 5 3 2 2 4 2 2 7" xfId="43810" xr:uid="{00000000-0005-0000-0000-000013AB0000}"/>
    <cellStyle name="Normal 5 3 2 2 4 2 2 7 2" xfId="43811" xr:uid="{00000000-0005-0000-0000-000014AB0000}"/>
    <cellStyle name="Normal 5 3 2 2 4 2 2 8" xfId="43812" xr:uid="{00000000-0005-0000-0000-000015AB0000}"/>
    <cellStyle name="Normal 5 3 2 2 4 2 3" xfId="43813" xr:uid="{00000000-0005-0000-0000-000016AB0000}"/>
    <cellStyle name="Normal 5 3 2 2 4 2 3 2" xfId="43814" xr:uid="{00000000-0005-0000-0000-000017AB0000}"/>
    <cellStyle name="Normal 5 3 2 2 4 2 3 2 2" xfId="43815" xr:uid="{00000000-0005-0000-0000-000018AB0000}"/>
    <cellStyle name="Normal 5 3 2 2 4 2 3 2 2 2" xfId="43816" xr:uid="{00000000-0005-0000-0000-000019AB0000}"/>
    <cellStyle name="Normal 5 3 2 2 4 2 3 2 3" xfId="43817" xr:uid="{00000000-0005-0000-0000-00001AAB0000}"/>
    <cellStyle name="Normal 5 3 2 2 4 2 3 2 3 2" xfId="43818" xr:uid="{00000000-0005-0000-0000-00001BAB0000}"/>
    <cellStyle name="Normal 5 3 2 2 4 2 3 2 3 2 2" xfId="43819" xr:uid="{00000000-0005-0000-0000-00001CAB0000}"/>
    <cellStyle name="Normal 5 3 2 2 4 2 3 2 3 3" xfId="43820" xr:uid="{00000000-0005-0000-0000-00001DAB0000}"/>
    <cellStyle name="Normal 5 3 2 2 4 2 3 2 4" xfId="43821" xr:uid="{00000000-0005-0000-0000-00001EAB0000}"/>
    <cellStyle name="Normal 5 3 2 2 4 2 3 3" xfId="43822" xr:uid="{00000000-0005-0000-0000-00001FAB0000}"/>
    <cellStyle name="Normal 5 3 2 2 4 2 3 3 2" xfId="43823" xr:uid="{00000000-0005-0000-0000-000020AB0000}"/>
    <cellStyle name="Normal 5 3 2 2 4 2 3 4" xfId="43824" xr:uid="{00000000-0005-0000-0000-000021AB0000}"/>
    <cellStyle name="Normal 5 3 2 2 4 2 3 4 2" xfId="43825" xr:uid="{00000000-0005-0000-0000-000022AB0000}"/>
    <cellStyle name="Normal 5 3 2 2 4 2 3 4 2 2" xfId="43826" xr:uid="{00000000-0005-0000-0000-000023AB0000}"/>
    <cellStyle name="Normal 5 3 2 2 4 2 3 4 3" xfId="43827" xr:uid="{00000000-0005-0000-0000-000024AB0000}"/>
    <cellStyle name="Normal 5 3 2 2 4 2 3 5" xfId="43828" xr:uid="{00000000-0005-0000-0000-000025AB0000}"/>
    <cellStyle name="Normal 5 3 2 2 4 2 4" xfId="43829" xr:uid="{00000000-0005-0000-0000-000026AB0000}"/>
    <cellStyle name="Normal 5 3 2 2 4 2 4 2" xfId="43830" xr:uid="{00000000-0005-0000-0000-000027AB0000}"/>
    <cellStyle name="Normal 5 3 2 2 4 2 4 2 2" xfId="43831" xr:uid="{00000000-0005-0000-0000-000028AB0000}"/>
    <cellStyle name="Normal 5 3 2 2 4 2 4 3" xfId="43832" xr:uid="{00000000-0005-0000-0000-000029AB0000}"/>
    <cellStyle name="Normal 5 3 2 2 4 2 4 3 2" xfId="43833" xr:uid="{00000000-0005-0000-0000-00002AAB0000}"/>
    <cellStyle name="Normal 5 3 2 2 4 2 4 3 2 2" xfId="43834" xr:uid="{00000000-0005-0000-0000-00002BAB0000}"/>
    <cellStyle name="Normal 5 3 2 2 4 2 4 3 3" xfId="43835" xr:uid="{00000000-0005-0000-0000-00002CAB0000}"/>
    <cellStyle name="Normal 5 3 2 2 4 2 4 4" xfId="43836" xr:uid="{00000000-0005-0000-0000-00002DAB0000}"/>
    <cellStyle name="Normal 5 3 2 2 4 2 5" xfId="43837" xr:uid="{00000000-0005-0000-0000-00002EAB0000}"/>
    <cellStyle name="Normal 5 3 2 2 4 2 5 2" xfId="43838" xr:uid="{00000000-0005-0000-0000-00002FAB0000}"/>
    <cellStyle name="Normal 5 3 2 2 4 2 5 2 2" xfId="43839" xr:uid="{00000000-0005-0000-0000-000030AB0000}"/>
    <cellStyle name="Normal 5 3 2 2 4 2 5 3" xfId="43840" xr:uid="{00000000-0005-0000-0000-000031AB0000}"/>
    <cellStyle name="Normal 5 3 2 2 4 2 5 3 2" xfId="43841" xr:uid="{00000000-0005-0000-0000-000032AB0000}"/>
    <cellStyle name="Normal 5 3 2 2 4 2 5 3 2 2" xfId="43842" xr:uid="{00000000-0005-0000-0000-000033AB0000}"/>
    <cellStyle name="Normal 5 3 2 2 4 2 5 3 3" xfId="43843" xr:uid="{00000000-0005-0000-0000-000034AB0000}"/>
    <cellStyle name="Normal 5 3 2 2 4 2 5 4" xfId="43844" xr:uid="{00000000-0005-0000-0000-000035AB0000}"/>
    <cellStyle name="Normal 5 3 2 2 4 2 6" xfId="43845" xr:uid="{00000000-0005-0000-0000-000036AB0000}"/>
    <cellStyle name="Normal 5 3 2 2 4 2 6 2" xfId="43846" xr:uid="{00000000-0005-0000-0000-000037AB0000}"/>
    <cellStyle name="Normal 5 3 2 2 4 2 7" xfId="43847" xr:uid="{00000000-0005-0000-0000-000038AB0000}"/>
    <cellStyle name="Normal 5 3 2 2 4 2 7 2" xfId="43848" xr:uid="{00000000-0005-0000-0000-000039AB0000}"/>
    <cellStyle name="Normal 5 3 2 2 4 2 7 2 2" xfId="43849" xr:uid="{00000000-0005-0000-0000-00003AAB0000}"/>
    <cellStyle name="Normal 5 3 2 2 4 2 7 3" xfId="43850" xr:uid="{00000000-0005-0000-0000-00003BAB0000}"/>
    <cellStyle name="Normal 5 3 2 2 4 2 8" xfId="43851" xr:uid="{00000000-0005-0000-0000-00003CAB0000}"/>
    <cellStyle name="Normal 5 3 2 2 4 2 8 2" xfId="43852" xr:uid="{00000000-0005-0000-0000-00003DAB0000}"/>
    <cellStyle name="Normal 5 3 2 2 4 2 9" xfId="43853" xr:uid="{00000000-0005-0000-0000-00003EAB0000}"/>
    <cellStyle name="Normal 5 3 2 2 4 3" xfId="43854" xr:uid="{00000000-0005-0000-0000-00003FAB0000}"/>
    <cellStyle name="Normal 5 3 2 2 4 3 2" xfId="43855" xr:uid="{00000000-0005-0000-0000-000040AB0000}"/>
    <cellStyle name="Normal 5 3 2 2 4 3 2 2" xfId="43856" xr:uid="{00000000-0005-0000-0000-000041AB0000}"/>
    <cellStyle name="Normal 5 3 2 2 4 3 2 2 2" xfId="43857" xr:uid="{00000000-0005-0000-0000-000042AB0000}"/>
    <cellStyle name="Normal 5 3 2 2 4 3 2 2 2 2" xfId="43858" xr:uid="{00000000-0005-0000-0000-000043AB0000}"/>
    <cellStyle name="Normal 5 3 2 2 4 3 2 2 3" xfId="43859" xr:uid="{00000000-0005-0000-0000-000044AB0000}"/>
    <cellStyle name="Normal 5 3 2 2 4 3 2 2 3 2" xfId="43860" xr:uid="{00000000-0005-0000-0000-000045AB0000}"/>
    <cellStyle name="Normal 5 3 2 2 4 3 2 2 3 2 2" xfId="43861" xr:uid="{00000000-0005-0000-0000-000046AB0000}"/>
    <cellStyle name="Normal 5 3 2 2 4 3 2 2 3 3" xfId="43862" xr:uid="{00000000-0005-0000-0000-000047AB0000}"/>
    <cellStyle name="Normal 5 3 2 2 4 3 2 2 4" xfId="43863" xr:uid="{00000000-0005-0000-0000-000048AB0000}"/>
    <cellStyle name="Normal 5 3 2 2 4 3 2 3" xfId="43864" xr:uid="{00000000-0005-0000-0000-000049AB0000}"/>
    <cellStyle name="Normal 5 3 2 2 4 3 2 3 2" xfId="43865" xr:uid="{00000000-0005-0000-0000-00004AAB0000}"/>
    <cellStyle name="Normal 5 3 2 2 4 3 2 4" xfId="43866" xr:uid="{00000000-0005-0000-0000-00004BAB0000}"/>
    <cellStyle name="Normal 5 3 2 2 4 3 2 4 2" xfId="43867" xr:uid="{00000000-0005-0000-0000-00004CAB0000}"/>
    <cellStyle name="Normal 5 3 2 2 4 3 2 4 2 2" xfId="43868" xr:uid="{00000000-0005-0000-0000-00004DAB0000}"/>
    <cellStyle name="Normal 5 3 2 2 4 3 2 4 3" xfId="43869" xr:uid="{00000000-0005-0000-0000-00004EAB0000}"/>
    <cellStyle name="Normal 5 3 2 2 4 3 2 5" xfId="43870" xr:uid="{00000000-0005-0000-0000-00004FAB0000}"/>
    <cellStyle name="Normal 5 3 2 2 4 3 3" xfId="43871" xr:uid="{00000000-0005-0000-0000-000050AB0000}"/>
    <cellStyle name="Normal 5 3 2 2 4 3 3 2" xfId="43872" xr:uid="{00000000-0005-0000-0000-000051AB0000}"/>
    <cellStyle name="Normal 5 3 2 2 4 3 3 2 2" xfId="43873" xr:uid="{00000000-0005-0000-0000-000052AB0000}"/>
    <cellStyle name="Normal 5 3 2 2 4 3 3 3" xfId="43874" xr:uid="{00000000-0005-0000-0000-000053AB0000}"/>
    <cellStyle name="Normal 5 3 2 2 4 3 3 3 2" xfId="43875" xr:uid="{00000000-0005-0000-0000-000054AB0000}"/>
    <cellStyle name="Normal 5 3 2 2 4 3 3 3 2 2" xfId="43876" xr:uid="{00000000-0005-0000-0000-000055AB0000}"/>
    <cellStyle name="Normal 5 3 2 2 4 3 3 3 3" xfId="43877" xr:uid="{00000000-0005-0000-0000-000056AB0000}"/>
    <cellStyle name="Normal 5 3 2 2 4 3 3 4" xfId="43878" xr:uid="{00000000-0005-0000-0000-000057AB0000}"/>
    <cellStyle name="Normal 5 3 2 2 4 3 4" xfId="43879" xr:uid="{00000000-0005-0000-0000-000058AB0000}"/>
    <cellStyle name="Normal 5 3 2 2 4 3 4 2" xfId="43880" xr:uid="{00000000-0005-0000-0000-000059AB0000}"/>
    <cellStyle name="Normal 5 3 2 2 4 3 4 2 2" xfId="43881" xr:uid="{00000000-0005-0000-0000-00005AAB0000}"/>
    <cellStyle name="Normal 5 3 2 2 4 3 4 3" xfId="43882" xr:uid="{00000000-0005-0000-0000-00005BAB0000}"/>
    <cellStyle name="Normal 5 3 2 2 4 3 4 3 2" xfId="43883" xr:uid="{00000000-0005-0000-0000-00005CAB0000}"/>
    <cellStyle name="Normal 5 3 2 2 4 3 4 3 2 2" xfId="43884" xr:uid="{00000000-0005-0000-0000-00005DAB0000}"/>
    <cellStyle name="Normal 5 3 2 2 4 3 4 3 3" xfId="43885" xr:uid="{00000000-0005-0000-0000-00005EAB0000}"/>
    <cellStyle name="Normal 5 3 2 2 4 3 4 4" xfId="43886" xr:uid="{00000000-0005-0000-0000-00005FAB0000}"/>
    <cellStyle name="Normal 5 3 2 2 4 3 5" xfId="43887" xr:uid="{00000000-0005-0000-0000-000060AB0000}"/>
    <cellStyle name="Normal 5 3 2 2 4 3 5 2" xfId="43888" xr:uid="{00000000-0005-0000-0000-000061AB0000}"/>
    <cellStyle name="Normal 5 3 2 2 4 3 6" xfId="43889" xr:uid="{00000000-0005-0000-0000-000062AB0000}"/>
    <cellStyle name="Normal 5 3 2 2 4 3 6 2" xfId="43890" xr:uid="{00000000-0005-0000-0000-000063AB0000}"/>
    <cellStyle name="Normal 5 3 2 2 4 3 6 2 2" xfId="43891" xr:uid="{00000000-0005-0000-0000-000064AB0000}"/>
    <cellStyle name="Normal 5 3 2 2 4 3 6 3" xfId="43892" xr:uid="{00000000-0005-0000-0000-000065AB0000}"/>
    <cellStyle name="Normal 5 3 2 2 4 3 7" xfId="43893" xr:uid="{00000000-0005-0000-0000-000066AB0000}"/>
    <cellStyle name="Normal 5 3 2 2 4 3 7 2" xfId="43894" xr:uid="{00000000-0005-0000-0000-000067AB0000}"/>
    <cellStyle name="Normal 5 3 2 2 4 3 8" xfId="43895" xr:uid="{00000000-0005-0000-0000-000068AB0000}"/>
    <cellStyle name="Normal 5 3 2 2 4 4" xfId="43896" xr:uid="{00000000-0005-0000-0000-000069AB0000}"/>
    <cellStyle name="Normal 5 3 2 2 4 4 2" xfId="43897" xr:uid="{00000000-0005-0000-0000-00006AAB0000}"/>
    <cellStyle name="Normal 5 3 2 2 4 4 2 2" xfId="43898" xr:uid="{00000000-0005-0000-0000-00006BAB0000}"/>
    <cellStyle name="Normal 5 3 2 2 4 4 2 2 2" xfId="43899" xr:uid="{00000000-0005-0000-0000-00006CAB0000}"/>
    <cellStyle name="Normal 5 3 2 2 4 4 2 3" xfId="43900" xr:uid="{00000000-0005-0000-0000-00006DAB0000}"/>
    <cellStyle name="Normal 5 3 2 2 4 4 2 3 2" xfId="43901" xr:uid="{00000000-0005-0000-0000-00006EAB0000}"/>
    <cellStyle name="Normal 5 3 2 2 4 4 2 3 2 2" xfId="43902" xr:uid="{00000000-0005-0000-0000-00006FAB0000}"/>
    <cellStyle name="Normal 5 3 2 2 4 4 2 3 3" xfId="43903" xr:uid="{00000000-0005-0000-0000-000070AB0000}"/>
    <cellStyle name="Normal 5 3 2 2 4 4 2 4" xfId="43904" xr:uid="{00000000-0005-0000-0000-000071AB0000}"/>
    <cellStyle name="Normal 5 3 2 2 4 4 3" xfId="43905" xr:uid="{00000000-0005-0000-0000-000072AB0000}"/>
    <cellStyle name="Normal 5 3 2 2 4 4 3 2" xfId="43906" xr:uid="{00000000-0005-0000-0000-000073AB0000}"/>
    <cellStyle name="Normal 5 3 2 2 4 4 4" xfId="43907" xr:uid="{00000000-0005-0000-0000-000074AB0000}"/>
    <cellStyle name="Normal 5 3 2 2 4 4 4 2" xfId="43908" xr:uid="{00000000-0005-0000-0000-000075AB0000}"/>
    <cellStyle name="Normal 5 3 2 2 4 4 4 2 2" xfId="43909" xr:uid="{00000000-0005-0000-0000-000076AB0000}"/>
    <cellStyle name="Normal 5 3 2 2 4 4 4 3" xfId="43910" xr:uid="{00000000-0005-0000-0000-000077AB0000}"/>
    <cellStyle name="Normal 5 3 2 2 4 4 5" xfId="43911" xr:uid="{00000000-0005-0000-0000-000078AB0000}"/>
    <cellStyle name="Normal 5 3 2 2 4 5" xfId="43912" xr:uid="{00000000-0005-0000-0000-000079AB0000}"/>
    <cellStyle name="Normal 5 3 2 2 4 5 2" xfId="43913" xr:uid="{00000000-0005-0000-0000-00007AAB0000}"/>
    <cellStyle name="Normal 5 3 2 2 4 5 2 2" xfId="43914" xr:uid="{00000000-0005-0000-0000-00007BAB0000}"/>
    <cellStyle name="Normal 5 3 2 2 4 5 3" xfId="43915" xr:uid="{00000000-0005-0000-0000-00007CAB0000}"/>
    <cellStyle name="Normal 5 3 2 2 4 5 3 2" xfId="43916" xr:uid="{00000000-0005-0000-0000-00007DAB0000}"/>
    <cellStyle name="Normal 5 3 2 2 4 5 3 2 2" xfId="43917" xr:uid="{00000000-0005-0000-0000-00007EAB0000}"/>
    <cellStyle name="Normal 5 3 2 2 4 5 3 3" xfId="43918" xr:uid="{00000000-0005-0000-0000-00007FAB0000}"/>
    <cellStyle name="Normal 5 3 2 2 4 5 4" xfId="43919" xr:uid="{00000000-0005-0000-0000-000080AB0000}"/>
    <cellStyle name="Normal 5 3 2 2 4 6" xfId="43920" xr:uid="{00000000-0005-0000-0000-000081AB0000}"/>
    <cellStyle name="Normal 5 3 2 2 4 6 2" xfId="43921" xr:uid="{00000000-0005-0000-0000-000082AB0000}"/>
    <cellStyle name="Normal 5 3 2 2 4 6 2 2" xfId="43922" xr:uid="{00000000-0005-0000-0000-000083AB0000}"/>
    <cellStyle name="Normal 5 3 2 2 4 6 3" xfId="43923" xr:uid="{00000000-0005-0000-0000-000084AB0000}"/>
    <cellStyle name="Normal 5 3 2 2 4 6 3 2" xfId="43924" xr:uid="{00000000-0005-0000-0000-000085AB0000}"/>
    <cellStyle name="Normal 5 3 2 2 4 6 3 2 2" xfId="43925" xr:uid="{00000000-0005-0000-0000-000086AB0000}"/>
    <cellStyle name="Normal 5 3 2 2 4 6 3 3" xfId="43926" xr:uid="{00000000-0005-0000-0000-000087AB0000}"/>
    <cellStyle name="Normal 5 3 2 2 4 6 4" xfId="43927" xr:uid="{00000000-0005-0000-0000-000088AB0000}"/>
    <cellStyle name="Normal 5 3 2 2 4 7" xfId="43928" xr:uid="{00000000-0005-0000-0000-000089AB0000}"/>
    <cellStyle name="Normal 5 3 2 2 4 7 2" xfId="43929" xr:uid="{00000000-0005-0000-0000-00008AAB0000}"/>
    <cellStyle name="Normal 5 3 2 2 4 8" xfId="43930" xr:uid="{00000000-0005-0000-0000-00008BAB0000}"/>
    <cellStyle name="Normal 5 3 2 2 4 8 2" xfId="43931" xr:uid="{00000000-0005-0000-0000-00008CAB0000}"/>
    <cellStyle name="Normal 5 3 2 2 4 8 2 2" xfId="43932" xr:uid="{00000000-0005-0000-0000-00008DAB0000}"/>
    <cellStyle name="Normal 5 3 2 2 4 8 3" xfId="43933" xr:uid="{00000000-0005-0000-0000-00008EAB0000}"/>
    <cellStyle name="Normal 5 3 2 2 4 9" xfId="43934" xr:uid="{00000000-0005-0000-0000-00008FAB0000}"/>
    <cellStyle name="Normal 5 3 2 2 4 9 2" xfId="43935" xr:uid="{00000000-0005-0000-0000-000090AB0000}"/>
    <cellStyle name="Normal 5 3 2 2 5" xfId="43936" xr:uid="{00000000-0005-0000-0000-000091AB0000}"/>
    <cellStyle name="Normal 5 3 2 2 5 2" xfId="43937" xr:uid="{00000000-0005-0000-0000-000092AB0000}"/>
    <cellStyle name="Normal 5 3 2 2 5 2 2" xfId="43938" xr:uid="{00000000-0005-0000-0000-000093AB0000}"/>
    <cellStyle name="Normal 5 3 2 2 5 2 2 2" xfId="43939" xr:uid="{00000000-0005-0000-0000-000094AB0000}"/>
    <cellStyle name="Normal 5 3 2 2 5 2 2 2 2" xfId="43940" xr:uid="{00000000-0005-0000-0000-000095AB0000}"/>
    <cellStyle name="Normal 5 3 2 2 5 2 2 2 2 2" xfId="43941" xr:uid="{00000000-0005-0000-0000-000096AB0000}"/>
    <cellStyle name="Normal 5 3 2 2 5 2 2 2 3" xfId="43942" xr:uid="{00000000-0005-0000-0000-000097AB0000}"/>
    <cellStyle name="Normal 5 3 2 2 5 2 2 2 3 2" xfId="43943" xr:uid="{00000000-0005-0000-0000-000098AB0000}"/>
    <cellStyle name="Normal 5 3 2 2 5 2 2 2 3 2 2" xfId="43944" xr:uid="{00000000-0005-0000-0000-000099AB0000}"/>
    <cellStyle name="Normal 5 3 2 2 5 2 2 2 3 3" xfId="43945" xr:uid="{00000000-0005-0000-0000-00009AAB0000}"/>
    <cellStyle name="Normal 5 3 2 2 5 2 2 2 4" xfId="43946" xr:uid="{00000000-0005-0000-0000-00009BAB0000}"/>
    <cellStyle name="Normal 5 3 2 2 5 2 2 3" xfId="43947" xr:uid="{00000000-0005-0000-0000-00009CAB0000}"/>
    <cellStyle name="Normal 5 3 2 2 5 2 2 3 2" xfId="43948" xr:uid="{00000000-0005-0000-0000-00009DAB0000}"/>
    <cellStyle name="Normal 5 3 2 2 5 2 2 4" xfId="43949" xr:uid="{00000000-0005-0000-0000-00009EAB0000}"/>
    <cellStyle name="Normal 5 3 2 2 5 2 2 4 2" xfId="43950" xr:uid="{00000000-0005-0000-0000-00009FAB0000}"/>
    <cellStyle name="Normal 5 3 2 2 5 2 2 4 2 2" xfId="43951" xr:uid="{00000000-0005-0000-0000-0000A0AB0000}"/>
    <cellStyle name="Normal 5 3 2 2 5 2 2 4 3" xfId="43952" xr:uid="{00000000-0005-0000-0000-0000A1AB0000}"/>
    <cellStyle name="Normal 5 3 2 2 5 2 2 5" xfId="43953" xr:uid="{00000000-0005-0000-0000-0000A2AB0000}"/>
    <cellStyle name="Normal 5 3 2 2 5 2 3" xfId="43954" xr:uid="{00000000-0005-0000-0000-0000A3AB0000}"/>
    <cellStyle name="Normal 5 3 2 2 5 2 3 2" xfId="43955" xr:uid="{00000000-0005-0000-0000-0000A4AB0000}"/>
    <cellStyle name="Normal 5 3 2 2 5 2 3 2 2" xfId="43956" xr:uid="{00000000-0005-0000-0000-0000A5AB0000}"/>
    <cellStyle name="Normal 5 3 2 2 5 2 3 3" xfId="43957" xr:uid="{00000000-0005-0000-0000-0000A6AB0000}"/>
    <cellStyle name="Normal 5 3 2 2 5 2 3 3 2" xfId="43958" xr:uid="{00000000-0005-0000-0000-0000A7AB0000}"/>
    <cellStyle name="Normal 5 3 2 2 5 2 3 3 2 2" xfId="43959" xr:uid="{00000000-0005-0000-0000-0000A8AB0000}"/>
    <cellStyle name="Normal 5 3 2 2 5 2 3 3 3" xfId="43960" xr:uid="{00000000-0005-0000-0000-0000A9AB0000}"/>
    <cellStyle name="Normal 5 3 2 2 5 2 3 4" xfId="43961" xr:uid="{00000000-0005-0000-0000-0000AAAB0000}"/>
    <cellStyle name="Normal 5 3 2 2 5 2 4" xfId="43962" xr:uid="{00000000-0005-0000-0000-0000ABAB0000}"/>
    <cellStyle name="Normal 5 3 2 2 5 2 4 2" xfId="43963" xr:uid="{00000000-0005-0000-0000-0000ACAB0000}"/>
    <cellStyle name="Normal 5 3 2 2 5 2 4 2 2" xfId="43964" xr:uid="{00000000-0005-0000-0000-0000ADAB0000}"/>
    <cellStyle name="Normal 5 3 2 2 5 2 4 3" xfId="43965" xr:uid="{00000000-0005-0000-0000-0000AEAB0000}"/>
    <cellStyle name="Normal 5 3 2 2 5 2 4 3 2" xfId="43966" xr:uid="{00000000-0005-0000-0000-0000AFAB0000}"/>
    <cellStyle name="Normal 5 3 2 2 5 2 4 3 2 2" xfId="43967" xr:uid="{00000000-0005-0000-0000-0000B0AB0000}"/>
    <cellStyle name="Normal 5 3 2 2 5 2 4 3 3" xfId="43968" xr:uid="{00000000-0005-0000-0000-0000B1AB0000}"/>
    <cellStyle name="Normal 5 3 2 2 5 2 4 4" xfId="43969" xr:uid="{00000000-0005-0000-0000-0000B2AB0000}"/>
    <cellStyle name="Normal 5 3 2 2 5 2 5" xfId="43970" xr:uid="{00000000-0005-0000-0000-0000B3AB0000}"/>
    <cellStyle name="Normal 5 3 2 2 5 2 5 2" xfId="43971" xr:uid="{00000000-0005-0000-0000-0000B4AB0000}"/>
    <cellStyle name="Normal 5 3 2 2 5 2 6" xfId="43972" xr:uid="{00000000-0005-0000-0000-0000B5AB0000}"/>
    <cellStyle name="Normal 5 3 2 2 5 2 6 2" xfId="43973" xr:uid="{00000000-0005-0000-0000-0000B6AB0000}"/>
    <cellStyle name="Normal 5 3 2 2 5 2 6 2 2" xfId="43974" xr:uid="{00000000-0005-0000-0000-0000B7AB0000}"/>
    <cellStyle name="Normal 5 3 2 2 5 2 6 3" xfId="43975" xr:uid="{00000000-0005-0000-0000-0000B8AB0000}"/>
    <cellStyle name="Normal 5 3 2 2 5 2 7" xfId="43976" xr:uid="{00000000-0005-0000-0000-0000B9AB0000}"/>
    <cellStyle name="Normal 5 3 2 2 5 2 7 2" xfId="43977" xr:uid="{00000000-0005-0000-0000-0000BAAB0000}"/>
    <cellStyle name="Normal 5 3 2 2 5 2 8" xfId="43978" xr:uid="{00000000-0005-0000-0000-0000BBAB0000}"/>
    <cellStyle name="Normal 5 3 2 2 5 3" xfId="43979" xr:uid="{00000000-0005-0000-0000-0000BCAB0000}"/>
    <cellStyle name="Normal 5 3 2 2 5 3 2" xfId="43980" xr:uid="{00000000-0005-0000-0000-0000BDAB0000}"/>
    <cellStyle name="Normal 5 3 2 2 5 3 2 2" xfId="43981" xr:uid="{00000000-0005-0000-0000-0000BEAB0000}"/>
    <cellStyle name="Normal 5 3 2 2 5 3 2 2 2" xfId="43982" xr:uid="{00000000-0005-0000-0000-0000BFAB0000}"/>
    <cellStyle name="Normal 5 3 2 2 5 3 2 3" xfId="43983" xr:uid="{00000000-0005-0000-0000-0000C0AB0000}"/>
    <cellStyle name="Normal 5 3 2 2 5 3 2 3 2" xfId="43984" xr:uid="{00000000-0005-0000-0000-0000C1AB0000}"/>
    <cellStyle name="Normal 5 3 2 2 5 3 2 3 2 2" xfId="43985" xr:uid="{00000000-0005-0000-0000-0000C2AB0000}"/>
    <cellStyle name="Normal 5 3 2 2 5 3 2 3 3" xfId="43986" xr:uid="{00000000-0005-0000-0000-0000C3AB0000}"/>
    <cellStyle name="Normal 5 3 2 2 5 3 2 4" xfId="43987" xr:uid="{00000000-0005-0000-0000-0000C4AB0000}"/>
    <cellStyle name="Normal 5 3 2 2 5 3 3" xfId="43988" xr:uid="{00000000-0005-0000-0000-0000C5AB0000}"/>
    <cellStyle name="Normal 5 3 2 2 5 3 3 2" xfId="43989" xr:uid="{00000000-0005-0000-0000-0000C6AB0000}"/>
    <cellStyle name="Normal 5 3 2 2 5 3 4" xfId="43990" xr:uid="{00000000-0005-0000-0000-0000C7AB0000}"/>
    <cellStyle name="Normal 5 3 2 2 5 3 4 2" xfId="43991" xr:uid="{00000000-0005-0000-0000-0000C8AB0000}"/>
    <cellStyle name="Normal 5 3 2 2 5 3 4 2 2" xfId="43992" xr:uid="{00000000-0005-0000-0000-0000C9AB0000}"/>
    <cellStyle name="Normal 5 3 2 2 5 3 4 3" xfId="43993" xr:uid="{00000000-0005-0000-0000-0000CAAB0000}"/>
    <cellStyle name="Normal 5 3 2 2 5 3 5" xfId="43994" xr:uid="{00000000-0005-0000-0000-0000CBAB0000}"/>
    <cellStyle name="Normal 5 3 2 2 5 4" xfId="43995" xr:uid="{00000000-0005-0000-0000-0000CCAB0000}"/>
    <cellStyle name="Normal 5 3 2 2 5 4 2" xfId="43996" xr:uid="{00000000-0005-0000-0000-0000CDAB0000}"/>
    <cellStyle name="Normal 5 3 2 2 5 4 2 2" xfId="43997" xr:uid="{00000000-0005-0000-0000-0000CEAB0000}"/>
    <cellStyle name="Normal 5 3 2 2 5 4 3" xfId="43998" xr:uid="{00000000-0005-0000-0000-0000CFAB0000}"/>
    <cellStyle name="Normal 5 3 2 2 5 4 3 2" xfId="43999" xr:uid="{00000000-0005-0000-0000-0000D0AB0000}"/>
    <cellStyle name="Normal 5 3 2 2 5 4 3 2 2" xfId="44000" xr:uid="{00000000-0005-0000-0000-0000D1AB0000}"/>
    <cellStyle name="Normal 5 3 2 2 5 4 3 3" xfId="44001" xr:uid="{00000000-0005-0000-0000-0000D2AB0000}"/>
    <cellStyle name="Normal 5 3 2 2 5 4 4" xfId="44002" xr:uid="{00000000-0005-0000-0000-0000D3AB0000}"/>
    <cellStyle name="Normal 5 3 2 2 5 5" xfId="44003" xr:uid="{00000000-0005-0000-0000-0000D4AB0000}"/>
    <cellStyle name="Normal 5 3 2 2 5 5 2" xfId="44004" xr:uid="{00000000-0005-0000-0000-0000D5AB0000}"/>
    <cellStyle name="Normal 5 3 2 2 5 5 2 2" xfId="44005" xr:uid="{00000000-0005-0000-0000-0000D6AB0000}"/>
    <cellStyle name="Normal 5 3 2 2 5 5 3" xfId="44006" xr:uid="{00000000-0005-0000-0000-0000D7AB0000}"/>
    <cellStyle name="Normal 5 3 2 2 5 5 3 2" xfId="44007" xr:uid="{00000000-0005-0000-0000-0000D8AB0000}"/>
    <cellStyle name="Normal 5 3 2 2 5 5 3 2 2" xfId="44008" xr:uid="{00000000-0005-0000-0000-0000D9AB0000}"/>
    <cellStyle name="Normal 5 3 2 2 5 5 3 3" xfId="44009" xr:uid="{00000000-0005-0000-0000-0000DAAB0000}"/>
    <cellStyle name="Normal 5 3 2 2 5 5 4" xfId="44010" xr:uid="{00000000-0005-0000-0000-0000DBAB0000}"/>
    <cellStyle name="Normal 5 3 2 2 5 6" xfId="44011" xr:uid="{00000000-0005-0000-0000-0000DCAB0000}"/>
    <cellStyle name="Normal 5 3 2 2 5 6 2" xfId="44012" xr:uid="{00000000-0005-0000-0000-0000DDAB0000}"/>
    <cellStyle name="Normal 5 3 2 2 5 7" xfId="44013" xr:uid="{00000000-0005-0000-0000-0000DEAB0000}"/>
    <cellStyle name="Normal 5 3 2 2 5 7 2" xfId="44014" xr:uid="{00000000-0005-0000-0000-0000DFAB0000}"/>
    <cellStyle name="Normal 5 3 2 2 5 7 2 2" xfId="44015" xr:uid="{00000000-0005-0000-0000-0000E0AB0000}"/>
    <cellStyle name="Normal 5 3 2 2 5 7 3" xfId="44016" xr:uid="{00000000-0005-0000-0000-0000E1AB0000}"/>
    <cellStyle name="Normal 5 3 2 2 5 8" xfId="44017" xr:uid="{00000000-0005-0000-0000-0000E2AB0000}"/>
    <cellStyle name="Normal 5 3 2 2 5 8 2" xfId="44018" xr:uid="{00000000-0005-0000-0000-0000E3AB0000}"/>
    <cellStyle name="Normal 5 3 2 2 5 9" xfId="44019" xr:uid="{00000000-0005-0000-0000-0000E4AB0000}"/>
    <cellStyle name="Normal 5 3 2 2 6" xfId="44020" xr:uid="{00000000-0005-0000-0000-0000E5AB0000}"/>
    <cellStyle name="Normal 5 3 2 2 6 2" xfId="44021" xr:uid="{00000000-0005-0000-0000-0000E6AB0000}"/>
    <cellStyle name="Normal 5 3 2 2 6 2 2" xfId="44022" xr:uid="{00000000-0005-0000-0000-0000E7AB0000}"/>
    <cellStyle name="Normal 5 3 2 2 6 2 2 2" xfId="44023" xr:uid="{00000000-0005-0000-0000-0000E8AB0000}"/>
    <cellStyle name="Normal 5 3 2 2 6 2 2 2 2" xfId="44024" xr:uid="{00000000-0005-0000-0000-0000E9AB0000}"/>
    <cellStyle name="Normal 5 3 2 2 6 2 2 3" xfId="44025" xr:uid="{00000000-0005-0000-0000-0000EAAB0000}"/>
    <cellStyle name="Normal 5 3 2 2 6 2 2 3 2" xfId="44026" xr:uid="{00000000-0005-0000-0000-0000EBAB0000}"/>
    <cellStyle name="Normal 5 3 2 2 6 2 2 3 2 2" xfId="44027" xr:uid="{00000000-0005-0000-0000-0000ECAB0000}"/>
    <cellStyle name="Normal 5 3 2 2 6 2 2 3 3" xfId="44028" xr:uid="{00000000-0005-0000-0000-0000EDAB0000}"/>
    <cellStyle name="Normal 5 3 2 2 6 2 2 4" xfId="44029" xr:uid="{00000000-0005-0000-0000-0000EEAB0000}"/>
    <cellStyle name="Normal 5 3 2 2 6 2 3" xfId="44030" xr:uid="{00000000-0005-0000-0000-0000EFAB0000}"/>
    <cellStyle name="Normal 5 3 2 2 6 2 3 2" xfId="44031" xr:uid="{00000000-0005-0000-0000-0000F0AB0000}"/>
    <cellStyle name="Normal 5 3 2 2 6 2 4" xfId="44032" xr:uid="{00000000-0005-0000-0000-0000F1AB0000}"/>
    <cellStyle name="Normal 5 3 2 2 6 2 4 2" xfId="44033" xr:uid="{00000000-0005-0000-0000-0000F2AB0000}"/>
    <cellStyle name="Normal 5 3 2 2 6 2 4 2 2" xfId="44034" xr:uid="{00000000-0005-0000-0000-0000F3AB0000}"/>
    <cellStyle name="Normal 5 3 2 2 6 2 4 3" xfId="44035" xr:uid="{00000000-0005-0000-0000-0000F4AB0000}"/>
    <cellStyle name="Normal 5 3 2 2 6 2 5" xfId="44036" xr:uid="{00000000-0005-0000-0000-0000F5AB0000}"/>
    <cellStyle name="Normal 5 3 2 2 6 3" xfId="44037" xr:uid="{00000000-0005-0000-0000-0000F6AB0000}"/>
    <cellStyle name="Normal 5 3 2 2 6 3 2" xfId="44038" xr:uid="{00000000-0005-0000-0000-0000F7AB0000}"/>
    <cellStyle name="Normal 5 3 2 2 6 3 2 2" xfId="44039" xr:uid="{00000000-0005-0000-0000-0000F8AB0000}"/>
    <cellStyle name="Normal 5 3 2 2 6 3 3" xfId="44040" xr:uid="{00000000-0005-0000-0000-0000F9AB0000}"/>
    <cellStyle name="Normal 5 3 2 2 6 3 3 2" xfId="44041" xr:uid="{00000000-0005-0000-0000-0000FAAB0000}"/>
    <cellStyle name="Normal 5 3 2 2 6 3 3 2 2" xfId="44042" xr:uid="{00000000-0005-0000-0000-0000FBAB0000}"/>
    <cellStyle name="Normal 5 3 2 2 6 3 3 3" xfId="44043" xr:uid="{00000000-0005-0000-0000-0000FCAB0000}"/>
    <cellStyle name="Normal 5 3 2 2 6 3 4" xfId="44044" xr:uid="{00000000-0005-0000-0000-0000FDAB0000}"/>
    <cellStyle name="Normal 5 3 2 2 6 4" xfId="44045" xr:uid="{00000000-0005-0000-0000-0000FEAB0000}"/>
    <cellStyle name="Normal 5 3 2 2 6 4 2" xfId="44046" xr:uid="{00000000-0005-0000-0000-0000FFAB0000}"/>
    <cellStyle name="Normal 5 3 2 2 6 4 2 2" xfId="44047" xr:uid="{00000000-0005-0000-0000-000000AC0000}"/>
    <cellStyle name="Normal 5 3 2 2 6 4 3" xfId="44048" xr:uid="{00000000-0005-0000-0000-000001AC0000}"/>
    <cellStyle name="Normal 5 3 2 2 6 4 3 2" xfId="44049" xr:uid="{00000000-0005-0000-0000-000002AC0000}"/>
    <cellStyle name="Normal 5 3 2 2 6 4 3 2 2" xfId="44050" xr:uid="{00000000-0005-0000-0000-000003AC0000}"/>
    <cellStyle name="Normal 5 3 2 2 6 4 3 3" xfId="44051" xr:uid="{00000000-0005-0000-0000-000004AC0000}"/>
    <cellStyle name="Normal 5 3 2 2 6 4 4" xfId="44052" xr:uid="{00000000-0005-0000-0000-000005AC0000}"/>
    <cellStyle name="Normal 5 3 2 2 6 5" xfId="44053" xr:uid="{00000000-0005-0000-0000-000006AC0000}"/>
    <cellStyle name="Normal 5 3 2 2 6 5 2" xfId="44054" xr:uid="{00000000-0005-0000-0000-000007AC0000}"/>
    <cellStyle name="Normal 5 3 2 2 6 6" xfId="44055" xr:uid="{00000000-0005-0000-0000-000008AC0000}"/>
    <cellStyle name="Normal 5 3 2 2 6 6 2" xfId="44056" xr:uid="{00000000-0005-0000-0000-000009AC0000}"/>
    <cellStyle name="Normal 5 3 2 2 6 6 2 2" xfId="44057" xr:uid="{00000000-0005-0000-0000-00000AAC0000}"/>
    <cellStyle name="Normal 5 3 2 2 6 6 3" xfId="44058" xr:uid="{00000000-0005-0000-0000-00000BAC0000}"/>
    <cellStyle name="Normal 5 3 2 2 6 7" xfId="44059" xr:uid="{00000000-0005-0000-0000-00000CAC0000}"/>
    <cellStyle name="Normal 5 3 2 2 6 7 2" xfId="44060" xr:uid="{00000000-0005-0000-0000-00000DAC0000}"/>
    <cellStyle name="Normal 5 3 2 2 6 8" xfId="44061" xr:uid="{00000000-0005-0000-0000-00000EAC0000}"/>
    <cellStyle name="Normal 5 3 2 2 7" xfId="44062" xr:uid="{00000000-0005-0000-0000-00000FAC0000}"/>
    <cellStyle name="Normal 5 3 2 2 7 2" xfId="44063" xr:uid="{00000000-0005-0000-0000-000010AC0000}"/>
    <cellStyle name="Normal 5 3 2 2 7 2 2" xfId="44064" xr:uid="{00000000-0005-0000-0000-000011AC0000}"/>
    <cellStyle name="Normal 5 3 2 2 7 2 2 2" xfId="44065" xr:uid="{00000000-0005-0000-0000-000012AC0000}"/>
    <cellStyle name="Normal 5 3 2 2 7 2 2 2 2" xfId="44066" xr:uid="{00000000-0005-0000-0000-000013AC0000}"/>
    <cellStyle name="Normal 5 3 2 2 7 2 2 3" xfId="44067" xr:uid="{00000000-0005-0000-0000-000014AC0000}"/>
    <cellStyle name="Normal 5 3 2 2 7 2 2 3 2" xfId="44068" xr:uid="{00000000-0005-0000-0000-000015AC0000}"/>
    <cellStyle name="Normal 5 3 2 2 7 2 2 3 2 2" xfId="44069" xr:uid="{00000000-0005-0000-0000-000016AC0000}"/>
    <cellStyle name="Normal 5 3 2 2 7 2 2 3 3" xfId="44070" xr:uid="{00000000-0005-0000-0000-000017AC0000}"/>
    <cellStyle name="Normal 5 3 2 2 7 2 2 4" xfId="44071" xr:uid="{00000000-0005-0000-0000-000018AC0000}"/>
    <cellStyle name="Normal 5 3 2 2 7 2 3" xfId="44072" xr:uid="{00000000-0005-0000-0000-000019AC0000}"/>
    <cellStyle name="Normal 5 3 2 2 7 2 3 2" xfId="44073" xr:uid="{00000000-0005-0000-0000-00001AAC0000}"/>
    <cellStyle name="Normal 5 3 2 2 7 2 4" xfId="44074" xr:uid="{00000000-0005-0000-0000-00001BAC0000}"/>
    <cellStyle name="Normal 5 3 2 2 7 2 4 2" xfId="44075" xr:uid="{00000000-0005-0000-0000-00001CAC0000}"/>
    <cellStyle name="Normal 5 3 2 2 7 2 4 2 2" xfId="44076" xr:uid="{00000000-0005-0000-0000-00001DAC0000}"/>
    <cellStyle name="Normal 5 3 2 2 7 2 4 3" xfId="44077" xr:uid="{00000000-0005-0000-0000-00001EAC0000}"/>
    <cellStyle name="Normal 5 3 2 2 7 2 5" xfId="44078" xr:uid="{00000000-0005-0000-0000-00001FAC0000}"/>
    <cellStyle name="Normal 5 3 2 2 7 3" xfId="44079" xr:uid="{00000000-0005-0000-0000-000020AC0000}"/>
    <cellStyle name="Normal 5 3 2 2 7 3 2" xfId="44080" xr:uid="{00000000-0005-0000-0000-000021AC0000}"/>
    <cellStyle name="Normal 5 3 2 2 7 3 2 2" xfId="44081" xr:uid="{00000000-0005-0000-0000-000022AC0000}"/>
    <cellStyle name="Normal 5 3 2 2 7 3 3" xfId="44082" xr:uid="{00000000-0005-0000-0000-000023AC0000}"/>
    <cellStyle name="Normal 5 3 2 2 7 3 3 2" xfId="44083" xr:uid="{00000000-0005-0000-0000-000024AC0000}"/>
    <cellStyle name="Normal 5 3 2 2 7 3 3 2 2" xfId="44084" xr:uid="{00000000-0005-0000-0000-000025AC0000}"/>
    <cellStyle name="Normal 5 3 2 2 7 3 3 3" xfId="44085" xr:uid="{00000000-0005-0000-0000-000026AC0000}"/>
    <cellStyle name="Normal 5 3 2 2 7 3 4" xfId="44086" xr:uid="{00000000-0005-0000-0000-000027AC0000}"/>
    <cellStyle name="Normal 5 3 2 2 7 4" xfId="44087" xr:uid="{00000000-0005-0000-0000-000028AC0000}"/>
    <cellStyle name="Normal 5 3 2 2 7 4 2" xfId="44088" xr:uid="{00000000-0005-0000-0000-000029AC0000}"/>
    <cellStyle name="Normal 5 3 2 2 7 5" xfId="44089" xr:uid="{00000000-0005-0000-0000-00002AAC0000}"/>
    <cellStyle name="Normal 5 3 2 2 7 5 2" xfId="44090" xr:uid="{00000000-0005-0000-0000-00002BAC0000}"/>
    <cellStyle name="Normal 5 3 2 2 7 5 2 2" xfId="44091" xr:uid="{00000000-0005-0000-0000-00002CAC0000}"/>
    <cellStyle name="Normal 5 3 2 2 7 5 3" xfId="44092" xr:uid="{00000000-0005-0000-0000-00002DAC0000}"/>
    <cellStyle name="Normal 5 3 2 2 7 6" xfId="44093" xr:uid="{00000000-0005-0000-0000-00002EAC0000}"/>
    <cellStyle name="Normal 5 3 2 2 8" xfId="44094" xr:uid="{00000000-0005-0000-0000-00002FAC0000}"/>
    <cellStyle name="Normal 5 3 2 2 8 2" xfId="44095" xr:uid="{00000000-0005-0000-0000-000030AC0000}"/>
    <cellStyle name="Normal 5 3 2 2 8 2 2" xfId="44096" xr:uid="{00000000-0005-0000-0000-000031AC0000}"/>
    <cellStyle name="Normal 5 3 2 2 8 2 2 2" xfId="44097" xr:uid="{00000000-0005-0000-0000-000032AC0000}"/>
    <cellStyle name="Normal 5 3 2 2 8 2 2 2 2" xfId="44098" xr:uid="{00000000-0005-0000-0000-000033AC0000}"/>
    <cellStyle name="Normal 5 3 2 2 8 2 2 3" xfId="44099" xr:uid="{00000000-0005-0000-0000-000034AC0000}"/>
    <cellStyle name="Normal 5 3 2 2 8 2 2 3 2" xfId="44100" xr:uid="{00000000-0005-0000-0000-000035AC0000}"/>
    <cellStyle name="Normal 5 3 2 2 8 2 2 3 2 2" xfId="44101" xr:uid="{00000000-0005-0000-0000-000036AC0000}"/>
    <cellStyle name="Normal 5 3 2 2 8 2 2 3 3" xfId="44102" xr:uid="{00000000-0005-0000-0000-000037AC0000}"/>
    <cellStyle name="Normal 5 3 2 2 8 2 2 4" xfId="44103" xr:uid="{00000000-0005-0000-0000-000038AC0000}"/>
    <cellStyle name="Normal 5 3 2 2 8 2 3" xfId="44104" xr:uid="{00000000-0005-0000-0000-000039AC0000}"/>
    <cellStyle name="Normal 5 3 2 2 8 2 3 2" xfId="44105" xr:uid="{00000000-0005-0000-0000-00003AAC0000}"/>
    <cellStyle name="Normal 5 3 2 2 8 2 4" xfId="44106" xr:uid="{00000000-0005-0000-0000-00003BAC0000}"/>
    <cellStyle name="Normal 5 3 2 2 8 2 4 2" xfId="44107" xr:uid="{00000000-0005-0000-0000-00003CAC0000}"/>
    <cellStyle name="Normal 5 3 2 2 8 2 4 2 2" xfId="44108" xr:uid="{00000000-0005-0000-0000-00003DAC0000}"/>
    <cellStyle name="Normal 5 3 2 2 8 2 4 3" xfId="44109" xr:uid="{00000000-0005-0000-0000-00003EAC0000}"/>
    <cellStyle name="Normal 5 3 2 2 8 2 5" xfId="44110" xr:uid="{00000000-0005-0000-0000-00003FAC0000}"/>
    <cellStyle name="Normal 5 3 2 2 8 3" xfId="44111" xr:uid="{00000000-0005-0000-0000-000040AC0000}"/>
    <cellStyle name="Normal 5 3 2 2 8 3 2" xfId="44112" xr:uid="{00000000-0005-0000-0000-000041AC0000}"/>
    <cellStyle name="Normal 5 3 2 2 8 3 2 2" xfId="44113" xr:uid="{00000000-0005-0000-0000-000042AC0000}"/>
    <cellStyle name="Normal 5 3 2 2 8 3 3" xfId="44114" xr:uid="{00000000-0005-0000-0000-000043AC0000}"/>
    <cellStyle name="Normal 5 3 2 2 8 3 3 2" xfId="44115" xr:uid="{00000000-0005-0000-0000-000044AC0000}"/>
    <cellStyle name="Normal 5 3 2 2 8 3 3 2 2" xfId="44116" xr:uid="{00000000-0005-0000-0000-000045AC0000}"/>
    <cellStyle name="Normal 5 3 2 2 8 3 3 3" xfId="44117" xr:uid="{00000000-0005-0000-0000-000046AC0000}"/>
    <cellStyle name="Normal 5 3 2 2 8 3 4" xfId="44118" xr:uid="{00000000-0005-0000-0000-000047AC0000}"/>
    <cellStyle name="Normal 5 3 2 2 8 4" xfId="44119" xr:uid="{00000000-0005-0000-0000-000048AC0000}"/>
    <cellStyle name="Normal 5 3 2 2 8 4 2" xfId="44120" xr:uid="{00000000-0005-0000-0000-000049AC0000}"/>
    <cellStyle name="Normal 5 3 2 2 8 5" xfId="44121" xr:uid="{00000000-0005-0000-0000-00004AAC0000}"/>
    <cellStyle name="Normal 5 3 2 2 8 5 2" xfId="44122" xr:uid="{00000000-0005-0000-0000-00004BAC0000}"/>
    <cellStyle name="Normal 5 3 2 2 8 5 2 2" xfId="44123" xr:uid="{00000000-0005-0000-0000-00004CAC0000}"/>
    <cellStyle name="Normal 5 3 2 2 8 5 3" xfId="44124" xr:uid="{00000000-0005-0000-0000-00004DAC0000}"/>
    <cellStyle name="Normal 5 3 2 2 8 6" xfId="44125" xr:uid="{00000000-0005-0000-0000-00004EAC0000}"/>
    <cellStyle name="Normal 5 3 2 2 9" xfId="44126" xr:uid="{00000000-0005-0000-0000-00004FAC0000}"/>
    <cellStyle name="Normal 5 3 2 2 9 2" xfId="44127" xr:uid="{00000000-0005-0000-0000-000050AC0000}"/>
    <cellStyle name="Normal 5 3 2 2 9 2 2" xfId="44128" xr:uid="{00000000-0005-0000-0000-000051AC0000}"/>
    <cellStyle name="Normal 5 3 2 2 9 2 2 2" xfId="44129" xr:uid="{00000000-0005-0000-0000-000052AC0000}"/>
    <cellStyle name="Normal 5 3 2 2 9 2 3" xfId="44130" xr:uid="{00000000-0005-0000-0000-000053AC0000}"/>
    <cellStyle name="Normal 5 3 2 2 9 2 3 2" xfId="44131" xr:uid="{00000000-0005-0000-0000-000054AC0000}"/>
    <cellStyle name="Normal 5 3 2 2 9 2 3 2 2" xfId="44132" xr:uid="{00000000-0005-0000-0000-000055AC0000}"/>
    <cellStyle name="Normal 5 3 2 2 9 2 3 3" xfId="44133" xr:uid="{00000000-0005-0000-0000-000056AC0000}"/>
    <cellStyle name="Normal 5 3 2 2 9 2 4" xfId="44134" xr:uid="{00000000-0005-0000-0000-000057AC0000}"/>
    <cellStyle name="Normal 5 3 2 2 9 3" xfId="44135" xr:uid="{00000000-0005-0000-0000-000058AC0000}"/>
    <cellStyle name="Normal 5 3 2 2 9 3 2" xfId="44136" xr:uid="{00000000-0005-0000-0000-000059AC0000}"/>
    <cellStyle name="Normal 5 3 2 2 9 4" xfId="44137" xr:uid="{00000000-0005-0000-0000-00005AAC0000}"/>
    <cellStyle name="Normal 5 3 2 2 9 4 2" xfId="44138" xr:uid="{00000000-0005-0000-0000-00005BAC0000}"/>
    <cellStyle name="Normal 5 3 2 2 9 4 2 2" xfId="44139" xr:uid="{00000000-0005-0000-0000-00005CAC0000}"/>
    <cellStyle name="Normal 5 3 2 2 9 4 3" xfId="44140" xr:uid="{00000000-0005-0000-0000-00005DAC0000}"/>
    <cellStyle name="Normal 5 3 2 2 9 5" xfId="44141" xr:uid="{00000000-0005-0000-0000-00005EAC0000}"/>
    <cellStyle name="Normal 5 3 2 2_T-straight with PEDs adjustor" xfId="44142" xr:uid="{00000000-0005-0000-0000-00005FAC0000}"/>
    <cellStyle name="Normal 5 3 2 3" xfId="44143" xr:uid="{00000000-0005-0000-0000-000060AC0000}"/>
    <cellStyle name="Normal 5 3 2 3 10" xfId="44144" xr:uid="{00000000-0005-0000-0000-000061AC0000}"/>
    <cellStyle name="Normal 5 3 2 3 11" xfId="44145" xr:uid="{00000000-0005-0000-0000-000062AC0000}"/>
    <cellStyle name="Normal 5 3 2 3 2" xfId="44146" xr:uid="{00000000-0005-0000-0000-000063AC0000}"/>
    <cellStyle name="Normal 5 3 2 3 2 10" xfId="44147" xr:uid="{00000000-0005-0000-0000-000064AC0000}"/>
    <cellStyle name="Normal 5 3 2 3 2 2" xfId="44148" xr:uid="{00000000-0005-0000-0000-000065AC0000}"/>
    <cellStyle name="Normal 5 3 2 3 2 2 2" xfId="44149" xr:uid="{00000000-0005-0000-0000-000066AC0000}"/>
    <cellStyle name="Normal 5 3 2 3 2 2 2 2" xfId="44150" xr:uid="{00000000-0005-0000-0000-000067AC0000}"/>
    <cellStyle name="Normal 5 3 2 3 2 2 2 2 2" xfId="44151" xr:uid="{00000000-0005-0000-0000-000068AC0000}"/>
    <cellStyle name="Normal 5 3 2 3 2 2 2 2 2 2" xfId="44152" xr:uid="{00000000-0005-0000-0000-000069AC0000}"/>
    <cellStyle name="Normal 5 3 2 3 2 2 2 2 3" xfId="44153" xr:uid="{00000000-0005-0000-0000-00006AAC0000}"/>
    <cellStyle name="Normal 5 3 2 3 2 2 2 2 3 2" xfId="44154" xr:uid="{00000000-0005-0000-0000-00006BAC0000}"/>
    <cellStyle name="Normal 5 3 2 3 2 2 2 2 3 2 2" xfId="44155" xr:uid="{00000000-0005-0000-0000-00006CAC0000}"/>
    <cellStyle name="Normal 5 3 2 3 2 2 2 2 3 3" xfId="44156" xr:uid="{00000000-0005-0000-0000-00006DAC0000}"/>
    <cellStyle name="Normal 5 3 2 3 2 2 2 2 4" xfId="44157" xr:uid="{00000000-0005-0000-0000-00006EAC0000}"/>
    <cellStyle name="Normal 5 3 2 3 2 2 2 3" xfId="44158" xr:uid="{00000000-0005-0000-0000-00006FAC0000}"/>
    <cellStyle name="Normal 5 3 2 3 2 2 2 3 2" xfId="44159" xr:uid="{00000000-0005-0000-0000-000070AC0000}"/>
    <cellStyle name="Normal 5 3 2 3 2 2 2 4" xfId="44160" xr:uid="{00000000-0005-0000-0000-000071AC0000}"/>
    <cellStyle name="Normal 5 3 2 3 2 2 2 4 2" xfId="44161" xr:uid="{00000000-0005-0000-0000-000072AC0000}"/>
    <cellStyle name="Normal 5 3 2 3 2 2 2 4 2 2" xfId="44162" xr:uid="{00000000-0005-0000-0000-000073AC0000}"/>
    <cellStyle name="Normal 5 3 2 3 2 2 2 4 3" xfId="44163" xr:uid="{00000000-0005-0000-0000-000074AC0000}"/>
    <cellStyle name="Normal 5 3 2 3 2 2 2 5" xfId="44164" xr:uid="{00000000-0005-0000-0000-000075AC0000}"/>
    <cellStyle name="Normal 5 3 2 3 2 2 3" xfId="44165" xr:uid="{00000000-0005-0000-0000-000076AC0000}"/>
    <cellStyle name="Normal 5 3 2 3 2 2 3 2" xfId="44166" xr:uid="{00000000-0005-0000-0000-000077AC0000}"/>
    <cellStyle name="Normal 5 3 2 3 2 2 3 2 2" xfId="44167" xr:uid="{00000000-0005-0000-0000-000078AC0000}"/>
    <cellStyle name="Normal 5 3 2 3 2 2 3 3" xfId="44168" xr:uid="{00000000-0005-0000-0000-000079AC0000}"/>
    <cellStyle name="Normal 5 3 2 3 2 2 3 3 2" xfId="44169" xr:uid="{00000000-0005-0000-0000-00007AAC0000}"/>
    <cellStyle name="Normal 5 3 2 3 2 2 3 3 2 2" xfId="44170" xr:uid="{00000000-0005-0000-0000-00007BAC0000}"/>
    <cellStyle name="Normal 5 3 2 3 2 2 3 3 3" xfId="44171" xr:uid="{00000000-0005-0000-0000-00007CAC0000}"/>
    <cellStyle name="Normal 5 3 2 3 2 2 3 4" xfId="44172" xr:uid="{00000000-0005-0000-0000-00007DAC0000}"/>
    <cellStyle name="Normal 5 3 2 3 2 2 4" xfId="44173" xr:uid="{00000000-0005-0000-0000-00007EAC0000}"/>
    <cellStyle name="Normal 5 3 2 3 2 2 4 2" xfId="44174" xr:uid="{00000000-0005-0000-0000-00007FAC0000}"/>
    <cellStyle name="Normal 5 3 2 3 2 2 4 2 2" xfId="44175" xr:uid="{00000000-0005-0000-0000-000080AC0000}"/>
    <cellStyle name="Normal 5 3 2 3 2 2 4 3" xfId="44176" xr:uid="{00000000-0005-0000-0000-000081AC0000}"/>
    <cellStyle name="Normal 5 3 2 3 2 2 4 3 2" xfId="44177" xr:uid="{00000000-0005-0000-0000-000082AC0000}"/>
    <cellStyle name="Normal 5 3 2 3 2 2 4 3 2 2" xfId="44178" xr:uid="{00000000-0005-0000-0000-000083AC0000}"/>
    <cellStyle name="Normal 5 3 2 3 2 2 4 3 3" xfId="44179" xr:uid="{00000000-0005-0000-0000-000084AC0000}"/>
    <cellStyle name="Normal 5 3 2 3 2 2 4 4" xfId="44180" xr:uid="{00000000-0005-0000-0000-000085AC0000}"/>
    <cellStyle name="Normal 5 3 2 3 2 2 5" xfId="44181" xr:uid="{00000000-0005-0000-0000-000086AC0000}"/>
    <cellStyle name="Normal 5 3 2 3 2 2 5 2" xfId="44182" xr:uid="{00000000-0005-0000-0000-000087AC0000}"/>
    <cellStyle name="Normal 5 3 2 3 2 2 6" xfId="44183" xr:uid="{00000000-0005-0000-0000-000088AC0000}"/>
    <cellStyle name="Normal 5 3 2 3 2 2 6 2" xfId="44184" xr:uid="{00000000-0005-0000-0000-000089AC0000}"/>
    <cellStyle name="Normal 5 3 2 3 2 2 6 2 2" xfId="44185" xr:uid="{00000000-0005-0000-0000-00008AAC0000}"/>
    <cellStyle name="Normal 5 3 2 3 2 2 6 3" xfId="44186" xr:uid="{00000000-0005-0000-0000-00008BAC0000}"/>
    <cellStyle name="Normal 5 3 2 3 2 2 7" xfId="44187" xr:uid="{00000000-0005-0000-0000-00008CAC0000}"/>
    <cellStyle name="Normal 5 3 2 3 2 2 7 2" xfId="44188" xr:uid="{00000000-0005-0000-0000-00008DAC0000}"/>
    <cellStyle name="Normal 5 3 2 3 2 2 8" xfId="44189" xr:uid="{00000000-0005-0000-0000-00008EAC0000}"/>
    <cellStyle name="Normal 5 3 2 3 2 3" xfId="44190" xr:uid="{00000000-0005-0000-0000-00008FAC0000}"/>
    <cellStyle name="Normal 5 3 2 3 2 3 2" xfId="44191" xr:uid="{00000000-0005-0000-0000-000090AC0000}"/>
    <cellStyle name="Normal 5 3 2 3 2 3 2 2" xfId="44192" xr:uid="{00000000-0005-0000-0000-000091AC0000}"/>
    <cellStyle name="Normal 5 3 2 3 2 3 2 2 2" xfId="44193" xr:uid="{00000000-0005-0000-0000-000092AC0000}"/>
    <cellStyle name="Normal 5 3 2 3 2 3 2 3" xfId="44194" xr:uid="{00000000-0005-0000-0000-000093AC0000}"/>
    <cellStyle name="Normal 5 3 2 3 2 3 2 3 2" xfId="44195" xr:uid="{00000000-0005-0000-0000-000094AC0000}"/>
    <cellStyle name="Normal 5 3 2 3 2 3 2 3 2 2" xfId="44196" xr:uid="{00000000-0005-0000-0000-000095AC0000}"/>
    <cellStyle name="Normal 5 3 2 3 2 3 2 3 3" xfId="44197" xr:uid="{00000000-0005-0000-0000-000096AC0000}"/>
    <cellStyle name="Normal 5 3 2 3 2 3 2 4" xfId="44198" xr:uid="{00000000-0005-0000-0000-000097AC0000}"/>
    <cellStyle name="Normal 5 3 2 3 2 3 3" xfId="44199" xr:uid="{00000000-0005-0000-0000-000098AC0000}"/>
    <cellStyle name="Normal 5 3 2 3 2 3 3 2" xfId="44200" xr:uid="{00000000-0005-0000-0000-000099AC0000}"/>
    <cellStyle name="Normal 5 3 2 3 2 3 4" xfId="44201" xr:uid="{00000000-0005-0000-0000-00009AAC0000}"/>
    <cellStyle name="Normal 5 3 2 3 2 3 4 2" xfId="44202" xr:uid="{00000000-0005-0000-0000-00009BAC0000}"/>
    <cellStyle name="Normal 5 3 2 3 2 3 4 2 2" xfId="44203" xr:uid="{00000000-0005-0000-0000-00009CAC0000}"/>
    <cellStyle name="Normal 5 3 2 3 2 3 4 3" xfId="44204" xr:uid="{00000000-0005-0000-0000-00009DAC0000}"/>
    <cellStyle name="Normal 5 3 2 3 2 3 5" xfId="44205" xr:uid="{00000000-0005-0000-0000-00009EAC0000}"/>
    <cellStyle name="Normal 5 3 2 3 2 4" xfId="44206" xr:uid="{00000000-0005-0000-0000-00009FAC0000}"/>
    <cellStyle name="Normal 5 3 2 3 2 4 2" xfId="44207" xr:uid="{00000000-0005-0000-0000-0000A0AC0000}"/>
    <cellStyle name="Normal 5 3 2 3 2 4 2 2" xfId="44208" xr:uid="{00000000-0005-0000-0000-0000A1AC0000}"/>
    <cellStyle name="Normal 5 3 2 3 2 4 3" xfId="44209" xr:uid="{00000000-0005-0000-0000-0000A2AC0000}"/>
    <cellStyle name="Normal 5 3 2 3 2 4 3 2" xfId="44210" xr:uid="{00000000-0005-0000-0000-0000A3AC0000}"/>
    <cellStyle name="Normal 5 3 2 3 2 4 3 2 2" xfId="44211" xr:uid="{00000000-0005-0000-0000-0000A4AC0000}"/>
    <cellStyle name="Normal 5 3 2 3 2 4 3 3" xfId="44212" xr:uid="{00000000-0005-0000-0000-0000A5AC0000}"/>
    <cellStyle name="Normal 5 3 2 3 2 4 4" xfId="44213" xr:uid="{00000000-0005-0000-0000-0000A6AC0000}"/>
    <cellStyle name="Normal 5 3 2 3 2 5" xfId="44214" xr:uid="{00000000-0005-0000-0000-0000A7AC0000}"/>
    <cellStyle name="Normal 5 3 2 3 2 5 2" xfId="44215" xr:uid="{00000000-0005-0000-0000-0000A8AC0000}"/>
    <cellStyle name="Normal 5 3 2 3 2 5 2 2" xfId="44216" xr:uid="{00000000-0005-0000-0000-0000A9AC0000}"/>
    <cellStyle name="Normal 5 3 2 3 2 5 3" xfId="44217" xr:uid="{00000000-0005-0000-0000-0000AAAC0000}"/>
    <cellStyle name="Normal 5 3 2 3 2 5 3 2" xfId="44218" xr:uid="{00000000-0005-0000-0000-0000ABAC0000}"/>
    <cellStyle name="Normal 5 3 2 3 2 5 3 2 2" xfId="44219" xr:uid="{00000000-0005-0000-0000-0000ACAC0000}"/>
    <cellStyle name="Normal 5 3 2 3 2 5 3 3" xfId="44220" xr:uid="{00000000-0005-0000-0000-0000ADAC0000}"/>
    <cellStyle name="Normal 5 3 2 3 2 5 4" xfId="44221" xr:uid="{00000000-0005-0000-0000-0000AEAC0000}"/>
    <cellStyle name="Normal 5 3 2 3 2 6" xfId="44222" xr:uid="{00000000-0005-0000-0000-0000AFAC0000}"/>
    <cellStyle name="Normal 5 3 2 3 2 6 2" xfId="44223" xr:uid="{00000000-0005-0000-0000-0000B0AC0000}"/>
    <cellStyle name="Normal 5 3 2 3 2 7" xfId="44224" xr:uid="{00000000-0005-0000-0000-0000B1AC0000}"/>
    <cellStyle name="Normal 5 3 2 3 2 7 2" xfId="44225" xr:uid="{00000000-0005-0000-0000-0000B2AC0000}"/>
    <cellStyle name="Normal 5 3 2 3 2 7 2 2" xfId="44226" xr:uid="{00000000-0005-0000-0000-0000B3AC0000}"/>
    <cellStyle name="Normal 5 3 2 3 2 7 3" xfId="44227" xr:uid="{00000000-0005-0000-0000-0000B4AC0000}"/>
    <cellStyle name="Normal 5 3 2 3 2 8" xfId="44228" xr:uid="{00000000-0005-0000-0000-0000B5AC0000}"/>
    <cellStyle name="Normal 5 3 2 3 2 8 2" xfId="44229" xr:uid="{00000000-0005-0000-0000-0000B6AC0000}"/>
    <cellStyle name="Normal 5 3 2 3 2 9" xfId="44230" xr:uid="{00000000-0005-0000-0000-0000B7AC0000}"/>
    <cellStyle name="Normal 5 3 2 3 3" xfId="44231" xr:uid="{00000000-0005-0000-0000-0000B8AC0000}"/>
    <cellStyle name="Normal 5 3 2 3 3 2" xfId="44232" xr:uid="{00000000-0005-0000-0000-0000B9AC0000}"/>
    <cellStyle name="Normal 5 3 2 3 3 2 2" xfId="44233" xr:uid="{00000000-0005-0000-0000-0000BAAC0000}"/>
    <cellStyle name="Normal 5 3 2 3 3 2 2 2" xfId="44234" xr:uid="{00000000-0005-0000-0000-0000BBAC0000}"/>
    <cellStyle name="Normal 5 3 2 3 3 2 2 2 2" xfId="44235" xr:uid="{00000000-0005-0000-0000-0000BCAC0000}"/>
    <cellStyle name="Normal 5 3 2 3 3 2 2 3" xfId="44236" xr:uid="{00000000-0005-0000-0000-0000BDAC0000}"/>
    <cellStyle name="Normal 5 3 2 3 3 2 2 3 2" xfId="44237" xr:uid="{00000000-0005-0000-0000-0000BEAC0000}"/>
    <cellStyle name="Normal 5 3 2 3 3 2 2 3 2 2" xfId="44238" xr:uid="{00000000-0005-0000-0000-0000BFAC0000}"/>
    <cellStyle name="Normal 5 3 2 3 3 2 2 3 3" xfId="44239" xr:uid="{00000000-0005-0000-0000-0000C0AC0000}"/>
    <cellStyle name="Normal 5 3 2 3 3 2 2 4" xfId="44240" xr:uid="{00000000-0005-0000-0000-0000C1AC0000}"/>
    <cellStyle name="Normal 5 3 2 3 3 2 3" xfId="44241" xr:uid="{00000000-0005-0000-0000-0000C2AC0000}"/>
    <cellStyle name="Normal 5 3 2 3 3 2 3 2" xfId="44242" xr:uid="{00000000-0005-0000-0000-0000C3AC0000}"/>
    <cellStyle name="Normal 5 3 2 3 3 2 4" xfId="44243" xr:uid="{00000000-0005-0000-0000-0000C4AC0000}"/>
    <cellStyle name="Normal 5 3 2 3 3 2 4 2" xfId="44244" xr:uid="{00000000-0005-0000-0000-0000C5AC0000}"/>
    <cellStyle name="Normal 5 3 2 3 3 2 4 2 2" xfId="44245" xr:uid="{00000000-0005-0000-0000-0000C6AC0000}"/>
    <cellStyle name="Normal 5 3 2 3 3 2 4 3" xfId="44246" xr:uid="{00000000-0005-0000-0000-0000C7AC0000}"/>
    <cellStyle name="Normal 5 3 2 3 3 2 5" xfId="44247" xr:uid="{00000000-0005-0000-0000-0000C8AC0000}"/>
    <cellStyle name="Normal 5 3 2 3 3 3" xfId="44248" xr:uid="{00000000-0005-0000-0000-0000C9AC0000}"/>
    <cellStyle name="Normal 5 3 2 3 3 3 2" xfId="44249" xr:uid="{00000000-0005-0000-0000-0000CAAC0000}"/>
    <cellStyle name="Normal 5 3 2 3 3 3 2 2" xfId="44250" xr:uid="{00000000-0005-0000-0000-0000CBAC0000}"/>
    <cellStyle name="Normal 5 3 2 3 3 3 3" xfId="44251" xr:uid="{00000000-0005-0000-0000-0000CCAC0000}"/>
    <cellStyle name="Normal 5 3 2 3 3 3 3 2" xfId="44252" xr:uid="{00000000-0005-0000-0000-0000CDAC0000}"/>
    <cellStyle name="Normal 5 3 2 3 3 3 3 2 2" xfId="44253" xr:uid="{00000000-0005-0000-0000-0000CEAC0000}"/>
    <cellStyle name="Normal 5 3 2 3 3 3 3 3" xfId="44254" xr:uid="{00000000-0005-0000-0000-0000CFAC0000}"/>
    <cellStyle name="Normal 5 3 2 3 3 3 4" xfId="44255" xr:uid="{00000000-0005-0000-0000-0000D0AC0000}"/>
    <cellStyle name="Normal 5 3 2 3 3 4" xfId="44256" xr:uid="{00000000-0005-0000-0000-0000D1AC0000}"/>
    <cellStyle name="Normal 5 3 2 3 3 4 2" xfId="44257" xr:uid="{00000000-0005-0000-0000-0000D2AC0000}"/>
    <cellStyle name="Normal 5 3 2 3 3 4 2 2" xfId="44258" xr:uid="{00000000-0005-0000-0000-0000D3AC0000}"/>
    <cellStyle name="Normal 5 3 2 3 3 4 3" xfId="44259" xr:uid="{00000000-0005-0000-0000-0000D4AC0000}"/>
    <cellStyle name="Normal 5 3 2 3 3 4 3 2" xfId="44260" xr:uid="{00000000-0005-0000-0000-0000D5AC0000}"/>
    <cellStyle name="Normal 5 3 2 3 3 4 3 2 2" xfId="44261" xr:uid="{00000000-0005-0000-0000-0000D6AC0000}"/>
    <cellStyle name="Normal 5 3 2 3 3 4 3 3" xfId="44262" xr:uid="{00000000-0005-0000-0000-0000D7AC0000}"/>
    <cellStyle name="Normal 5 3 2 3 3 4 4" xfId="44263" xr:uid="{00000000-0005-0000-0000-0000D8AC0000}"/>
    <cellStyle name="Normal 5 3 2 3 3 5" xfId="44264" xr:uid="{00000000-0005-0000-0000-0000D9AC0000}"/>
    <cellStyle name="Normal 5 3 2 3 3 5 2" xfId="44265" xr:uid="{00000000-0005-0000-0000-0000DAAC0000}"/>
    <cellStyle name="Normal 5 3 2 3 3 6" xfId="44266" xr:uid="{00000000-0005-0000-0000-0000DBAC0000}"/>
    <cellStyle name="Normal 5 3 2 3 3 6 2" xfId="44267" xr:uid="{00000000-0005-0000-0000-0000DCAC0000}"/>
    <cellStyle name="Normal 5 3 2 3 3 6 2 2" xfId="44268" xr:uid="{00000000-0005-0000-0000-0000DDAC0000}"/>
    <cellStyle name="Normal 5 3 2 3 3 6 3" xfId="44269" xr:uid="{00000000-0005-0000-0000-0000DEAC0000}"/>
    <cellStyle name="Normal 5 3 2 3 3 7" xfId="44270" xr:uid="{00000000-0005-0000-0000-0000DFAC0000}"/>
    <cellStyle name="Normal 5 3 2 3 3 7 2" xfId="44271" xr:uid="{00000000-0005-0000-0000-0000E0AC0000}"/>
    <cellStyle name="Normal 5 3 2 3 3 8" xfId="44272" xr:uid="{00000000-0005-0000-0000-0000E1AC0000}"/>
    <cellStyle name="Normal 5 3 2 3 4" xfId="44273" xr:uid="{00000000-0005-0000-0000-0000E2AC0000}"/>
    <cellStyle name="Normal 5 3 2 3 4 2" xfId="44274" xr:uid="{00000000-0005-0000-0000-0000E3AC0000}"/>
    <cellStyle name="Normal 5 3 2 3 4 2 2" xfId="44275" xr:uid="{00000000-0005-0000-0000-0000E4AC0000}"/>
    <cellStyle name="Normal 5 3 2 3 4 2 2 2" xfId="44276" xr:uid="{00000000-0005-0000-0000-0000E5AC0000}"/>
    <cellStyle name="Normal 5 3 2 3 4 2 3" xfId="44277" xr:uid="{00000000-0005-0000-0000-0000E6AC0000}"/>
    <cellStyle name="Normal 5 3 2 3 4 2 3 2" xfId="44278" xr:uid="{00000000-0005-0000-0000-0000E7AC0000}"/>
    <cellStyle name="Normal 5 3 2 3 4 2 3 2 2" xfId="44279" xr:uid="{00000000-0005-0000-0000-0000E8AC0000}"/>
    <cellStyle name="Normal 5 3 2 3 4 2 3 3" xfId="44280" xr:uid="{00000000-0005-0000-0000-0000E9AC0000}"/>
    <cellStyle name="Normal 5 3 2 3 4 2 4" xfId="44281" xr:uid="{00000000-0005-0000-0000-0000EAAC0000}"/>
    <cellStyle name="Normal 5 3 2 3 4 3" xfId="44282" xr:uid="{00000000-0005-0000-0000-0000EBAC0000}"/>
    <cellStyle name="Normal 5 3 2 3 4 3 2" xfId="44283" xr:uid="{00000000-0005-0000-0000-0000ECAC0000}"/>
    <cellStyle name="Normal 5 3 2 3 4 4" xfId="44284" xr:uid="{00000000-0005-0000-0000-0000EDAC0000}"/>
    <cellStyle name="Normal 5 3 2 3 4 4 2" xfId="44285" xr:uid="{00000000-0005-0000-0000-0000EEAC0000}"/>
    <cellStyle name="Normal 5 3 2 3 4 4 2 2" xfId="44286" xr:uid="{00000000-0005-0000-0000-0000EFAC0000}"/>
    <cellStyle name="Normal 5 3 2 3 4 4 3" xfId="44287" xr:uid="{00000000-0005-0000-0000-0000F0AC0000}"/>
    <cellStyle name="Normal 5 3 2 3 4 5" xfId="44288" xr:uid="{00000000-0005-0000-0000-0000F1AC0000}"/>
    <cellStyle name="Normal 5 3 2 3 5" xfId="44289" xr:uid="{00000000-0005-0000-0000-0000F2AC0000}"/>
    <cellStyle name="Normal 5 3 2 3 5 2" xfId="44290" xr:uid="{00000000-0005-0000-0000-0000F3AC0000}"/>
    <cellStyle name="Normal 5 3 2 3 5 2 2" xfId="44291" xr:uid="{00000000-0005-0000-0000-0000F4AC0000}"/>
    <cellStyle name="Normal 5 3 2 3 5 3" xfId="44292" xr:uid="{00000000-0005-0000-0000-0000F5AC0000}"/>
    <cellStyle name="Normal 5 3 2 3 5 3 2" xfId="44293" xr:uid="{00000000-0005-0000-0000-0000F6AC0000}"/>
    <cellStyle name="Normal 5 3 2 3 5 3 2 2" xfId="44294" xr:uid="{00000000-0005-0000-0000-0000F7AC0000}"/>
    <cellStyle name="Normal 5 3 2 3 5 3 3" xfId="44295" xr:uid="{00000000-0005-0000-0000-0000F8AC0000}"/>
    <cellStyle name="Normal 5 3 2 3 5 4" xfId="44296" xr:uid="{00000000-0005-0000-0000-0000F9AC0000}"/>
    <cellStyle name="Normal 5 3 2 3 6" xfId="44297" xr:uid="{00000000-0005-0000-0000-0000FAAC0000}"/>
    <cellStyle name="Normal 5 3 2 3 6 2" xfId="44298" xr:uid="{00000000-0005-0000-0000-0000FBAC0000}"/>
    <cellStyle name="Normal 5 3 2 3 6 2 2" xfId="44299" xr:uid="{00000000-0005-0000-0000-0000FCAC0000}"/>
    <cellStyle name="Normal 5 3 2 3 6 3" xfId="44300" xr:uid="{00000000-0005-0000-0000-0000FDAC0000}"/>
    <cellStyle name="Normal 5 3 2 3 6 3 2" xfId="44301" xr:uid="{00000000-0005-0000-0000-0000FEAC0000}"/>
    <cellStyle name="Normal 5 3 2 3 6 3 2 2" xfId="44302" xr:uid="{00000000-0005-0000-0000-0000FFAC0000}"/>
    <cellStyle name="Normal 5 3 2 3 6 3 3" xfId="44303" xr:uid="{00000000-0005-0000-0000-000000AD0000}"/>
    <cellStyle name="Normal 5 3 2 3 6 4" xfId="44304" xr:uid="{00000000-0005-0000-0000-000001AD0000}"/>
    <cellStyle name="Normal 5 3 2 3 7" xfId="44305" xr:uid="{00000000-0005-0000-0000-000002AD0000}"/>
    <cellStyle name="Normal 5 3 2 3 7 2" xfId="44306" xr:uid="{00000000-0005-0000-0000-000003AD0000}"/>
    <cellStyle name="Normal 5 3 2 3 8" xfId="44307" xr:uid="{00000000-0005-0000-0000-000004AD0000}"/>
    <cellStyle name="Normal 5 3 2 3 8 2" xfId="44308" xr:uid="{00000000-0005-0000-0000-000005AD0000}"/>
    <cellStyle name="Normal 5 3 2 3 8 2 2" xfId="44309" xr:uid="{00000000-0005-0000-0000-000006AD0000}"/>
    <cellStyle name="Normal 5 3 2 3 8 3" xfId="44310" xr:uid="{00000000-0005-0000-0000-000007AD0000}"/>
    <cellStyle name="Normal 5 3 2 3 9" xfId="44311" xr:uid="{00000000-0005-0000-0000-000008AD0000}"/>
    <cellStyle name="Normal 5 3 2 3 9 2" xfId="44312" xr:uid="{00000000-0005-0000-0000-000009AD0000}"/>
    <cellStyle name="Normal 5 3 2 4" xfId="44313" xr:uid="{00000000-0005-0000-0000-00000AAD0000}"/>
    <cellStyle name="Normal 5 3 2 4 10" xfId="44314" xr:uid="{00000000-0005-0000-0000-00000BAD0000}"/>
    <cellStyle name="Normal 5 3 2 4 11" xfId="44315" xr:uid="{00000000-0005-0000-0000-00000CAD0000}"/>
    <cellStyle name="Normal 5 3 2 4 2" xfId="44316" xr:uid="{00000000-0005-0000-0000-00000DAD0000}"/>
    <cellStyle name="Normal 5 3 2 4 2 10" xfId="44317" xr:uid="{00000000-0005-0000-0000-00000EAD0000}"/>
    <cellStyle name="Normal 5 3 2 4 2 2" xfId="44318" xr:uid="{00000000-0005-0000-0000-00000FAD0000}"/>
    <cellStyle name="Normal 5 3 2 4 2 2 2" xfId="44319" xr:uid="{00000000-0005-0000-0000-000010AD0000}"/>
    <cellStyle name="Normal 5 3 2 4 2 2 2 2" xfId="44320" xr:uid="{00000000-0005-0000-0000-000011AD0000}"/>
    <cellStyle name="Normal 5 3 2 4 2 2 2 2 2" xfId="44321" xr:uid="{00000000-0005-0000-0000-000012AD0000}"/>
    <cellStyle name="Normal 5 3 2 4 2 2 2 2 2 2" xfId="44322" xr:uid="{00000000-0005-0000-0000-000013AD0000}"/>
    <cellStyle name="Normal 5 3 2 4 2 2 2 2 3" xfId="44323" xr:uid="{00000000-0005-0000-0000-000014AD0000}"/>
    <cellStyle name="Normal 5 3 2 4 2 2 2 2 3 2" xfId="44324" xr:uid="{00000000-0005-0000-0000-000015AD0000}"/>
    <cellStyle name="Normal 5 3 2 4 2 2 2 2 3 2 2" xfId="44325" xr:uid="{00000000-0005-0000-0000-000016AD0000}"/>
    <cellStyle name="Normal 5 3 2 4 2 2 2 2 3 3" xfId="44326" xr:uid="{00000000-0005-0000-0000-000017AD0000}"/>
    <cellStyle name="Normal 5 3 2 4 2 2 2 2 4" xfId="44327" xr:uid="{00000000-0005-0000-0000-000018AD0000}"/>
    <cellStyle name="Normal 5 3 2 4 2 2 2 3" xfId="44328" xr:uid="{00000000-0005-0000-0000-000019AD0000}"/>
    <cellStyle name="Normal 5 3 2 4 2 2 2 3 2" xfId="44329" xr:uid="{00000000-0005-0000-0000-00001AAD0000}"/>
    <cellStyle name="Normal 5 3 2 4 2 2 2 4" xfId="44330" xr:uid="{00000000-0005-0000-0000-00001BAD0000}"/>
    <cellStyle name="Normal 5 3 2 4 2 2 2 4 2" xfId="44331" xr:uid="{00000000-0005-0000-0000-00001CAD0000}"/>
    <cellStyle name="Normal 5 3 2 4 2 2 2 4 2 2" xfId="44332" xr:uid="{00000000-0005-0000-0000-00001DAD0000}"/>
    <cellStyle name="Normal 5 3 2 4 2 2 2 4 3" xfId="44333" xr:uid="{00000000-0005-0000-0000-00001EAD0000}"/>
    <cellStyle name="Normal 5 3 2 4 2 2 2 5" xfId="44334" xr:uid="{00000000-0005-0000-0000-00001FAD0000}"/>
    <cellStyle name="Normal 5 3 2 4 2 2 3" xfId="44335" xr:uid="{00000000-0005-0000-0000-000020AD0000}"/>
    <cellStyle name="Normal 5 3 2 4 2 2 3 2" xfId="44336" xr:uid="{00000000-0005-0000-0000-000021AD0000}"/>
    <cellStyle name="Normal 5 3 2 4 2 2 3 2 2" xfId="44337" xr:uid="{00000000-0005-0000-0000-000022AD0000}"/>
    <cellStyle name="Normal 5 3 2 4 2 2 3 3" xfId="44338" xr:uid="{00000000-0005-0000-0000-000023AD0000}"/>
    <cellStyle name="Normal 5 3 2 4 2 2 3 3 2" xfId="44339" xr:uid="{00000000-0005-0000-0000-000024AD0000}"/>
    <cellStyle name="Normal 5 3 2 4 2 2 3 3 2 2" xfId="44340" xr:uid="{00000000-0005-0000-0000-000025AD0000}"/>
    <cellStyle name="Normal 5 3 2 4 2 2 3 3 3" xfId="44341" xr:uid="{00000000-0005-0000-0000-000026AD0000}"/>
    <cellStyle name="Normal 5 3 2 4 2 2 3 4" xfId="44342" xr:uid="{00000000-0005-0000-0000-000027AD0000}"/>
    <cellStyle name="Normal 5 3 2 4 2 2 4" xfId="44343" xr:uid="{00000000-0005-0000-0000-000028AD0000}"/>
    <cellStyle name="Normal 5 3 2 4 2 2 4 2" xfId="44344" xr:uid="{00000000-0005-0000-0000-000029AD0000}"/>
    <cellStyle name="Normal 5 3 2 4 2 2 4 2 2" xfId="44345" xr:uid="{00000000-0005-0000-0000-00002AAD0000}"/>
    <cellStyle name="Normal 5 3 2 4 2 2 4 3" xfId="44346" xr:uid="{00000000-0005-0000-0000-00002BAD0000}"/>
    <cellStyle name="Normal 5 3 2 4 2 2 4 3 2" xfId="44347" xr:uid="{00000000-0005-0000-0000-00002CAD0000}"/>
    <cellStyle name="Normal 5 3 2 4 2 2 4 3 2 2" xfId="44348" xr:uid="{00000000-0005-0000-0000-00002DAD0000}"/>
    <cellStyle name="Normal 5 3 2 4 2 2 4 3 3" xfId="44349" xr:uid="{00000000-0005-0000-0000-00002EAD0000}"/>
    <cellStyle name="Normal 5 3 2 4 2 2 4 4" xfId="44350" xr:uid="{00000000-0005-0000-0000-00002FAD0000}"/>
    <cellStyle name="Normal 5 3 2 4 2 2 5" xfId="44351" xr:uid="{00000000-0005-0000-0000-000030AD0000}"/>
    <cellStyle name="Normal 5 3 2 4 2 2 5 2" xfId="44352" xr:uid="{00000000-0005-0000-0000-000031AD0000}"/>
    <cellStyle name="Normal 5 3 2 4 2 2 6" xfId="44353" xr:uid="{00000000-0005-0000-0000-000032AD0000}"/>
    <cellStyle name="Normal 5 3 2 4 2 2 6 2" xfId="44354" xr:uid="{00000000-0005-0000-0000-000033AD0000}"/>
    <cellStyle name="Normal 5 3 2 4 2 2 6 2 2" xfId="44355" xr:uid="{00000000-0005-0000-0000-000034AD0000}"/>
    <cellStyle name="Normal 5 3 2 4 2 2 6 3" xfId="44356" xr:uid="{00000000-0005-0000-0000-000035AD0000}"/>
    <cellStyle name="Normal 5 3 2 4 2 2 7" xfId="44357" xr:uid="{00000000-0005-0000-0000-000036AD0000}"/>
    <cellStyle name="Normal 5 3 2 4 2 2 7 2" xfId="44358" xr:uid="{00000000-0005-0000-0000-000037AD0000}"/>
    <cellStyle name="Normal 5 3 2 4 2 2 8" xfId="44359" xr:uid="{00000000-0005-0000-0000-000038AD0000}"/>
    <cellStyle name="Normal 5 3 2 4 2 3" xfId="44360" xr:uid="{00000000-0005-0000-0000-000039AD0000}"/>
    <cellStyle name="Normal 5 3 2 4 2 3 2" xfId="44361" xr:uid="{00000000-0005-0000-0000-00003AAD0000}"/>
    <cellStyle name="Normal 5 3 2 4 2 3 2 2" xfId="44362" xr:uid="{00000000-0005-0000-0000-00003BAD0000}"/>
    <cellStyle name="Normal 5 3 2 4 2 3 2 2 2" xfId="44363" xr:uid="{00000000-0005-0000-0000-00003CAD0000}"/>
    <cellStyle name="Normal 5 3 2 4 2 3 2 3" xfId="44364" xr:uid="{00000000-0005-0000-0000-00003DAD0000}"/>
    <cellStyle name="Normal 5 3 2 4 2 3 2 3 2" xfId="44365" xr:uid="{00000000-0005-0000-0000-00003EAD0000}"/>
    <cellStyle name="Normal 5 3 2 4 2 3 2 3 2 2" xfId="44366" xr:uid="{00000000-0005-0000-0000-00003FAD0000}"/>
    <cellStyle name="Normal 5 3 2 4 2 3 2 3 3" xfId="44367" xr:uid="{00000000-0005-0000-0000-000040AD0000}"/>
    <cellStyle name="Normal 5 3 2 4 2 3 2 4" xfId="44368" xr:uid="{00000000-0005-0000-0000-000041AD0000}"/>
    <cellStyle name="Normal 5 3 2 4 2 3 3" xfId="44369" xr:uid="{00000000-0005-0000-0000-000042AD0000}"/>
    <cellStyle name="Normal 5 3 2 4 2 3 3 2" xfId="44370" xr:uid="{00000000-0005-0000-0000-000043AD0000}"/>
    <cellStyle name="Normal 5 3 2 4 2 3 4" xfId="44371" xr:uid="{00000000-0005-0000-0000-000044AD0000}"/>
    <cellStyle name="Normal 5 3 2 4 2 3 4 2" xfId="44372" xr:uid="{00000000-0005-0000-0000-000045AD0000}"/>
    <cellStyle name="Normal 5 3 2 4 2 3 4 2 2" xfId="44373" xr:uid="{00000000-0005-0000-0000-000046AD0000}"/>
    <cellStyle name="Normal 5 3 2 4 2 3 4 3" xfId="44374" xr:uid="{00000000-0005-0000-0000-000047AD0000}"/>
    <cellStyle name="Normal 5 3 2 4 2 3 5" xfId="44375" xr:uid="{00000000-0005-0000-0000-000048AD0000}"/>
    <cellStyle name="Normal 5 3 2 4 2 4" xfId="44376" xr:uid="{00000000-0005-0000-0000-000049AD0000}"/>
    <cellStyle name="Normal 5 3 2 4 2 4 2" xfId="44377" xr:uid="{00000000-0005-0000-0000-00004AAD0000}"/>
    <cellStyle name="Normal 5 3 2 4 2 4 2 2" xfId="44378" xr:uid="{00000000-0005-0000-0000-00004BAD0000}"/>
    <cellStyle name="Normal 5 3 2 4 2 4 3" xfId="44379" xr:uid="{00000000-0005-0000-0000-00004CAD0000}"/>
    <cellStyle name="Normal 5 3 2 4 2 4 3 2" xfId="44380" xr:uid="{00000000-0005-0000-0000-00004DAD0000}"/>
    <cellStyle name="Normal 5 3 2 4 2 4 3 2 2" xfId="44381" xr:uid="{00000000-0005-0000-0000-00004EAD0000}"/>
    <cellStyle name="Normal 5 3 2 4 2 4 3 3" xfId="44382" xr:uid="{00000000-0005-0000-0000-00004FAD0000}"/>
    <cellStyle name="Normal 5 3 2 4 2 4 4" xfId="44383" xr:uid="{00000000-0005-0000-0000-000050AD0000}"/>
    <cellStyle name="Normal 5 3 2 4 2 5" xfId="44384" xr:uid="{00000000-0005-0000-0000-000051AD0000}"/>
    <cellStyle name="Normal 5 3 2 4 2 5 2" xfId="44385" xr:uid="{00000000-0005-0000-0000-000052AD0000}"/>
    <cellStyle name="Normal 5 3 2 4 2 5 2 2" xfId="44386" xr:uid="{00000000-0005-0000-0000-000053AD0000}"/>
    <cellStyle name="Normal 5 3 2 4 2 5 3" xfId="44387" xr:uid="{00000000-0005-0000-0000-000054AD0000}"/>
    <cellStyle name="Normal 5 3 2 4 2 5 3 2" xfId="44388" xr:uid="{00000000-0005-0000-0000-000055AD0000}"/>
    <cellStyle name="Normal 5 3 2 4 2 5 3 2 2" xfId="44389" xr:uid="{00000000-0005-0000-0000-000056AD0000}"/>
    <cellStyle name="Normal 5 3 2 4 2 5 3 3" xfId="44390" xr:uid="{00000000-0005-0000-0000-000057AD0000}"/>
    <cellStyle name="Normal 5 3 2 4 2 5 4" xfId="44391" xr:uid="{00000000-0005-0000-0000-000058AD0000}"/>
    <cellStyle name="Normal 5 3 2 4 2 6" xfId="44392" xr:uid="{00000000-0005-0000-0000-000059AD0000}"/>
    <cellStyle name="Normal 5 3 2 4 2 6 2" xfId="44393" xr:uid="{00000000-0005-0000-0000-00005AAD0000}"/>
    <cellStyle name="Normal 5 3 2 4 2 7" xfId="44394" xr:uid="{00000000-0005-0000-0000-00005BAD0000}"/>
    <cellStyle name="Normal 5 3 2 4 2 7 2" xfId="44395" xr:uid="{00000000-0005-0000-0000-00005CAD0000}"/>
    <cellStyle name="Normal 5 3 2 4 2 7 2 2" xfId="44396" xr:uid="{00000000-0005-0000-0000-00005DAD0000}"/>
    <cellStyle name="Normal 5 3 2 4 2 7 3" xfId="44397" xr:uid="{00000000-0005-0000-0000-00005EAD0000}"/>
    <cellStyle name="Normal 5 3 2 4 2 8" xfId="44398" xr:uid="{00000000-0005-0000-0000-00005FAD0000}"/>
    <cellStyle name="Normal 5 3 2 4 2 8 2" xfId="44399" xr:uid="{00000000-0005-0000-0000-000060AD0000}"/>
    <cellStyle name="Normal 5 3 2 4 2 9" xfId="44400" xr:uid="{00000000-0005-0000-0000-000061AD0000}"/>
    <cellStyle name="Normal 5 3 2 4 3" xfId="44401" xr:uid="{00000000-0005-0000-0000-000062AD0000}"/>
    <cellStyle name="Normal 5 3 2 4 3 2" xfId="44402" xr:uid="{00000000-0005-0000-0000-000063AD0000}"/>
    <cellStyle name="Normal 5 3 2 4 3 2 2" xfId="44403" xr:uid="{00000000-0005-0000-0000-000064AD0000}"/>
    <cellStyle name="Normal 5 3 2 4 3 2 2 2" xfId="44404" xr:uid="{00000000-0005-0000-0000-000065AD0000}"/>
    <cellStyle name="Normal 5 3 2 4 3 2 2 2 2" xfId="44405" xr:uid="{00000000-0005-0000-0000-000066AD0000}"/>
    <cellStyle name="Normal 5 3 2 4 3 2 2 3" xfId="44406" xr:uid="{00000000-0005-0000-0000-000067AD0000}"/>
    <cellStyle name="Normal 5 3 2 4 3 2 2 3 2" xfId="44407" xr:uid="{00000000-0005-0000-0000-000068AD0000}"/>
    <cellStyle name="Normal 5 3 2 4 3 2 2 3 2 2" xfId="44408" xr:uid="{00000000-0005-0000-0000-000069AD0000}"/>
    <cellStyle name="Normal 5 3 2 4 3 2 2 3 3" xfId="44409" xr:uid="{00000000-0005-0000-0000-00006AAD0000}"/>
    <cellStyle name="Normal 5 3 2 4 3 2 2 4" xfId="44410" xr:uid="{00000000-0005-0000-0000-00006BAD0000}"/>
    <cellStyle name="Normal 5 3 2 4 3 2 3" xfId="44411" xr:uid="{00000000-0005-0000-0000-00006CAD0000}"/>
    <cellStyle name="Normal 5 3 2 4 3 2 3 2" xfId="44412" xr:uid="{00000000-0005-0000-0000-00006DAD0000}"/>
    <cellStyle name="Normal 5 3 2 4 3 2 4" xfId="44413" xr:uid="{00000000-0005-0000-0000-00006EAD0000}"/>
    <cellStyle name="Normal 5 3 2 4 3 2 4 2" xfId="44414" xr:uid="{00000000-0005-0000-0000-00006FAD0000}"/>
    <cellStyle name="Normal 5 3 2 4 3 2 4 2 2" xfId="44415" xr:uid="{00000000-0005-0000-0000-000070AD0000}"/>
    <cellStyle name="Normal 5 3 2 4 3 2 4 3" xfId="44416" xr:uid="{00000000-0005-0000-0000-000071AD0000}"/>
    <cellStyle name="Normal 5 3 2 4 3 2 5" xfId="44417" xr:uid="{00000000-0005-0000-0000-000072AD0000}"/>
    <cellStyle name="Normal 5 3 2 4 3 3" xfId="44418" xr:uid="{00000000-0005-0000-0000-000073AD0000}"/>
    <cellStyle name="Normal 5 3 2 4 3 3 2" xfId="44419" xr:uid="{00000000-0005-0000-0000-000074AD0000}"/>
    <cellStyle name="Normal 5 3 2 4 3 3 2 2" xfId="44420" xr:uid="{00000000-0005-0000-0000-000075AD0000}"/>
    <cellStyle name="Normal 5 3 2 4 3 3 3" xfId="44421" xr:uid="{00000000-0005-0000-0000-000076AD0000}"/>
    <cellStyle name="Normal 5 3 2 4 3 3 3 2" xfId="44422" xr:uid="{00000000-0005-0000-0000-000077AD0000}"/>
    <cellStyle name="Normal 5 3 2 4 3 3 3 2 2" xfId="44423" xr:uid="{00000000-0005-0000-0000-000078AD0000}"/>
    <cellStyle name="Normal 5 3 2 4 3 3 3 3" xfId="44424" xr:uid="{00000000-0005-0000-0000-000079AD0000}"/>
    <cellStyle name="Normal 5 3 2 4 3 3 4" xfId="44425" xr:uid="{00000000-0005-0000-0000-00007AAD0000}"/>
    <cellStyle name="Normal 5 3 2 4 3 4" xfId="44426" xr:uid="{00000000-0005-0000-0000-00007BAD0000}"/>
    <cellStyle name="Normal 5 3 2 4 3 4 2" xfId="44427" xr:uid="{00000000-0005-0000-0000-00007CAD0000}"/>
    <cellStyle name="Normal 5 3 2 4 3 4 2 2" xfId="44428" xr:uid="{00000000-0005-0000-0000-00007DAD0000}"/>
    <cellStyle name="Normal 5 3 2 4 3 4 3" xfId="44429" xr:uid="{00000000-0005-0000-0000-00007EAD0000}"/>
    <cellStyle name="Normal 5 3 2 4 3 4 3 2" xfId="44430" xr:uid="{00000000-0005-0000-0000-00007FAD0000}"/>
    <cellStyle name="Normal 5 3 2 4 3 4 3 2 2" xfId="44431" xr:uid="{00000000-0005-0000-0000-000080AD0000}"/>
    <cellStyle name="Normal 5 3 2 4 3 4 3 3" xfId="44432" xr:uid="{00000000-0005-0000-0000-000081AD0000}"/>
    <cellStyle name="Normal 5 3 2 4 3 4 4" xfId="44433" xr:uid="{00000000-0005-0000-0000-000082AD0000}"/>
    <cellStyle name="Normal 5 3 2 4 3 5" xfId="44434" xr:uid="{00000000-0005-0000-0000-000083AD0000}"/>
    <cellStyle name="Normal 5 3 2 4 3 5 2" xfId="44435" xr:uid="{00000000-0005-0000-0000-000084AD0000}"/>
    <cellStyle name="Normal 5 3 2 4 3 6" xfId="44436" xr:uid="{00000000-0005-0000-0000-000085AD0000}"/>
    <cellStyle name="Normal 5 3 2 4 3 6 2" xfId="44437" xr:uid="{00000000-0005-0000-0000-000086AD0000}"/>
    <cellStyle name="Normal 5 3 2 4 3 6 2 2" xfId="44438" xr:uid="{00000000-0005-0000-0000-000087AD0000}"/>
    <cellStyle name="Normal 5 3 2 4 3 6 3" xfId="44439" xr:uid="{00000000-0005-0000-0000-000088AD0000}"/>
    <cellStyle name="Normal 5 3 2 4 3 7" xfId="44440" xr:uid="{00000000-0005-0000-0000-000089AD0000}"/>
    <cellStyle name="Normal 5 3 2 4 3 7 2" xfId="44441" xr:uid="{00000000-0005-0000-0000-00008AAD0000}"/>
    <cellStyle name="Normal 5 3 2 4 3 8" xfId="44442" xr:uid="{00000000-0005-0000-0000-00008BAD0000}"/>
    <cellStyle name="Normal 5 3 2 4 4" xfId="44443" xr:uid="{00000000-0005-0000-0000-00008CAD0000}"/>
    <cellStyle name="Normal 5 3 2 4 4 2" xfId="44444" xr:uid="{00000000-0005-0000-0000-00008DAD0000}"/>
    <cellStyle name="Normal 5 3 2 4 4 2 2" xfId="44445" xr:uid="{00000000-0005-0000-0000-00008EAD0000}"/>
    <cellStyle name="Normal 5 3 2 4 4 2 2 2" xfId="44446" xr:uid="{00000000-0005-0000-0000-00008FAD0000}"/>
    <cellStyle name="Normal 5 3 2 4 4 2 3" xfId="44447" xr:uid="{00000000-0005-0000-0000-000090AD0000}"/>
    <cellStyle name="Normal 5 3 2 4 4 2 3 2" xfId="44448" xr:uid="{00000000-0005-0000-0000-000091AD0000}"/>
    <cellStyle name="Normal 5 3 2 4 4 2 3 2 2" xfId="44449" xr:uid="{00000000-0005-0000-0000-000092AD0000}"/>
    <cellStyle name="Normal 5 3 2 4 4 2 3 3" xfId="44450" xr:uid="{00000000-0005-0000-0000-000093AD0000}"/>
    <cellStyle name="Normal 5 3 2 4 4 2 4" xfId="44451" xr:uid="{00000000-0005-0000-0000-000094AD0000}"/>
    <cellStyle name="Normal 5 3 2 4 4 3" xfId="44452" xr:uid="{00000000-0005-0000-0000-000095AD0000}"/>
    <cellStyle name="Normal 5 3 2 4 4 3 2" xfId="44453" xr:uid="{00000000-0005-0000-0000-000096AD0000}"/>
    <cellStyle name="Normal 5 3 2 4 4 4" xfId="44454" xr:uid="{00000000-0005-0000-0000-000097AD0000}"/>
    <cellStyle name="Normal 5 3 2 4 4 4 2" xfId="44455" xr:uid="{00000000-0005-0000-0000-000098AD0000}"/>
    <cellStyle name="Normal 5 3 2 4 4 4 2 2" xfId="44456" xr:uid="{00000000-0005-0000-0000-000099AD0000}"/>
    <cellStyle name="Normal 5 3 2 4 4 4 3" xfId="44457" xr:uid="{00000000-0005-0000-0000-00009AAD0000}"/>
    <cellStyle name="Normal 5 3 2 4 4 5" xfId="44458" xr:uid="{00000000-0005-0000-0000-00009BAD0000}"/>
    <cellStyle name="Normal 5 3 2 4 5" xfId="44459" xr:uid="{00000000-0005-0000-0000-00009CAD0000}"/>
    <cellStyle name="Normal 5 3 2 4 5 2" xfId="44460" xr:uid="{00000000-0005-0000-0000-00009DAD0000}"/>
    <cellStyle name="Normal 5 3 2 4 5 2 2" xfId="44461" xr:uid="{00000000-0005-0000-0000-00009EAD0000}"/>
    <cellStyle name="Normal 5 3 2 4 5 3" xfId="44462" xr:uid="{00000000-0005-0000-0000-00009FAD0000}"/>
    <cellStyle name="Normal 5 3 2 4 5 3 2" xfId="44463" xr:uid="{00000000-0005-0000-0000-0000A0AD0000}"/>
    <cellStyle name="Normal 5 3 2 4 5 3 2 2" xfId="44464" xr:uid="{00000000-0005-0000-0000-0000A1AD0000}"/>
    <cellStyle name="Normal 5 3 2 4 5 3 3" xfId="44465" xr:uid="{00000000-0005-0000-0000-0000A2AD0000}"/>
    <cellStyle name="Normal 5 3 2 4 5 4" xfId="44466" xr:uid="{00000000-0005-0000-0000-0000A3AD0000}"/>
    <cellStyle name="Normal 5 3 2 4 6" xfId="44467" xr:uid="{00000000-0005-0000-0000-0000A4AD0000}"/>
    <cellStyle name="Normal 5 3 2 4 6 2" xfId="44468" xr:uid="{00000000-0005-0000-0000-0000A5AD0000}"/>
    <cellStyle name="Normal 5 3 2 4 6 2 2" xfId="44469" xr:uid="{00000000-0005-0000-0000-0000A6AD0000}"/>
    <cellStyle name="Normal 5 3 2 4 6 3" xfId="44470" xr:uid="{00000000-0005-0000-0000-0000A7AD0000}"/>
    <cellStyle name="Normal 5 3 2 4 6 3 2" xfId="44471" xr:uid="{00000000-0005-0000-0000-0000A8AD0000}"/>
    <cellStyle name="Normal 5 3 2 4 6 3 2 2" xfId="44472" xr:uid="{00000000-0005-0000-0000-0000A9AD0000}"/>
    <cellStyle name="Normal 5 3 2 4 6 3 3" xfId="44473" xr:uid="{00000000-0005-0000-0000-0000AAAD0000}"/>
    <cellStyle name="Normal 5 3 2 4 6 4" xfId="44474" xr:uid="{00000000-0005-0000-0000-0000ABAD0000}"/>
    <cellStyle name="Normal 5 3 2 4 7" xfId="44475" xr:uid="{00000000-0005-0000-0000-0000ACAD0000}"/>
    <cellStyle name="Normal 5 3 2 4 7 2" xfId="44476" xr:uid="{00000000-0005-0000-0000-0000ADAD0000}"/>
    <cellStyle name="Normal 5 3 2 4 8" xfId="44477" xr:uid="{00000000-0005-0000-0000-0000AEAD0000}"/>
    <cellStyle name="Normal 5 3 2 4 8 2" xfId="44478" xr:uid="{00000000-0005-0000-0000-0000AFAD0000}"/>
    <cellStyle name="Normal 5 3 2 4 8 2 2" xfId="44479" xr:uid="{00000000-0005-0000-0000-0000B0AD0000}"/>
    <cellStyle name="Normal 5 3 2 4 8 3" xfId="44480" xr:uid="{00000000-0005-0000-0000-0000B1AD0000}"/>
    <cellStyle name="Normal 5 3 2 4 9" xfId="44481" xr:uid="{00000000-0005-0000-0000-0000B2AD0000}"/>
    <cellStyle name="Normal 5 3 2 4 9 2" xfId="44482" xr:uid="{00000000-0005-0000-0000-0000B3AD0000}"/>
    <cellStyle name="Normal 5 3 2 5" xfId="44483" xr:uid="{00000000-0005-0000-0000-0000B4AD0000}"/>
    <cellStyle name="Normal 5 3 2 5 10" xfId="44484" xr:uid="{00000000-0005-0000-0000-0000B5AD0000}"/>
    <cellStyle name="Normal 5 3 2 5 11" xfId="44485" xr:uid="{00000000-0005-0000-0000-0000B6AD0000}"/>
    <cellStyle name="Normal 5 3 2 5 2" xfId="44486" xr:uid="{00000000-0005-0000-0000-0000B7AD0000}"/>
    <cellStyle name="Normal 5 3 2 5 2 2" xfId="44487" xr:uid="{00000000-0005-0000-0000-0000B8AD0000}"/>
    <cellStyle name="Normal 5 3 2 5 2 2 2" xfId="44488" xr:uid="{00000000-0005-0000-0000-0000B9AD0000}"/>
    <cellStyle name="Normal 5 3 2 5 2 2 2 2" xfId="44489" xr:uid="{00000000-0005-0000-0000-0000BAAD0000}"/>
    <cellStyle name="Normal 5 3 2 5 2 2 2 2 2" xfId="44490" xr:uid="{00000000-0005-0000-0000-0000BBAD0000}"/>
    <cellStyle name="Normal 5 3 2 5 2 2 2 2 2 2" xfId="44491" xr:uid="{00000000-0005-0000-0000-0000BCAD0000}"/>
    <cellStyle name="Normal 5 3 2 5 2 2 2 2 3" xfId="44492" xr:uid="{00000000-0005-0000-0000-0000BDAD0000}"/>
    <cellStyle name="Normal 5 3 2 5 2 2 2 2 3 2" xfId="44493" xr:uid="{00000000-0005-0000-0000-0000BEAD0000}"/>
    <cellStyle name="Normal 5 3 2 5 2 2 2 2 3 2 2" xfId="44494" xr:uid="{00000000-0005-0000-0000-0000BFAD0000}"/>
    <cellStyle name="Normal 5 3 2 5 2 2 2 2 3 3" xfId="44495" xr:uid="{00000000-0005-0000-0000-0000C0AD0000}"/>
    <cellStyle name="Normal 5 3 2 5 2 2 2 2 4" xfId="44496" xr:uid="{00000000-0005-0000-0000-0000C1AD0000}"/>
    <cellStyle name="Normal 5 3 2 5 2 2 2 3" xfId="44497" xr:uid="{00000000-0005-0000-0000-0000C2AD0000}"/>
    <cellStyle name="Normal 5 3 2 5 2 2 2 3 2" xfId="44498" xr:uid="{00000000-0005-0000-0000-0000C3AD0000}"/>
    <cellStyle name="Normal 5 3 2 5 2 2 2 4" xfId="44499" xr:uid="{00000000-0005-0000-0000-0000C4AD0000}"/>
    <cellStyle name="Normal 5 3 2 5 2 2 2 4 2" xfId="44500" xr:uid="{00000000-0005-0000-0000-0000C5AD0000}"/>
    <cellStyle name="Normal 5 3 2 5 2 2 2 4 2 2" xfId="44501" xr:uid="{00000000-0005-0000-0000-0000C6AD0000}"/>
    <cellStyle name="Normal 5 3 2 5 2 2 2 4 3" xfId="44502" xr:uid="{00000000-0005-0000-0000-0000C7AD0000}"/>
    <cellStyle name="Normal 5 3 2 5 2 2 2 5" xfId="44503" xr:uid="{00000000-0005-0000-0000-0000C8AD0000}"/>
    <cellStyle name="Normal 5 3 2 5 2 2 3" xfId="44504" xr:uid="{00000000-0005-0000-0000-0000C9AD0000}"/>
    <cellStyle name="Normal 5 3 2 5 2 2 3 2" xfId="44505" xr:uid="{00000000-0005-0000-0000-0000CAAD0000}"/>
    <cellStyle name="Normal 5 3 2 5 2 2 3 2 2" xfId="44506" xr:uid="{00000000-0005-0000-0000-0000CBAD0000}"/>
    <cellStyle name="Normal 5 3 2 5 2 2 3 3" xfId="44507" xr:uid="{00000000-0005-0000-0000-0000CCAD0000}"/>
    <cellStyle name="Normal 5 3 2 5 2 2 3 3 2" xfId="44508" xr:uid="{00000000-0005-0000-0000-0000CDAD0000}"/>
    <cellStyle name="Normal 5 3 2 5 2 2 3 3 2 2" xfId="44509" xr:uid="{00000000-0005-0000-0000-0000CEAD0000}"/>
    <cellStyle name="Normal 5 3 2 5 2 2 3 3 3" xfId="44510" xr:uid="{00000000-0005-0000-0000-0000CFAD0000}"/>
    <cellStyle name="Normal 5 3 2 5 2 2 3 4" xfId="44511" xr:uid="{00000000-0005-0000-0000-0000D0AD0000}"/>
    <cellStyle name="Normal 5 3 2 5 2 2 4" xfId="44512" xr:uid="{00000000-0005-0000-0000-0000D1AD0000}"/>
    <cellStyle name="Normal 5 3 2 5 2 2 4 2" xfId="44513" xr:uid="{00000000-0005-0000-0000-0000D2AD0000}"/>
    <cellStyle name="Normal 5 3 2 5 2 2 4 2 2" xfId="44514" xr:uid="{00000000-0005-0000-0000-0000D3AD0000}"/>
    <cellStyle name="Normal 5 3 2 5 2 2 4 3" xfId="44515" xr:uid="{00000000-0005-0000-0000-0000D4AD0000}"/>
    <cellStyle name="Normal 5 3 2 5 2 2 4 3 2" xfId="44516" xr:uid="{00000000-0005-0000-0000-0000D5AD0000}"/>
    <cellStyle name="Normal 5 3 2 5 2 2 4 3 2 2" xfId="44517" xr:uid="{00000000-0005-0000-0000-0000D6AD0000}"/>
    <cellStyle name="Normal 5 3 2 5 2 2 4 3 3" xfId="44518" xr:uid="{00000000-0005-0000-0000-0000D7AD0000}"/>
    <cellStyle name="Normal 5 3 2 5 2 2 4 4" xfId="44519" xr:uid="{00000000-0005-0000-0000-0000D8AD0000}"/>
    <cellStyle name="Normal 5 3 2 5 2 2 5" xfId="44520" xr:uid="{00000000-0005-0000-0000-0000D9AD0000}"/>
    <cellStyle name="Normal 5 3 2 5 2 2 5 2" xfId="44521" xr:uid="{00000000-0005-0000-0000-0000DAAD0000}"/>
    <cellStyle name="Normal 5 3 2 5 2 2 6" xfId="44522" xr:uid="{00000000-0005-0000-0000-0000DBAD0000}"/>
    <cellStyle name="Normal 5 3 2 5 2 2 6 2" xfId="44523" xr:uid="{00000000-0005-0000-0000-0000DCAD0000}"/>
    <cellStyle name="Normal 5 3 2 5 2 2 6 2 2" xfId="44524" xr:uid="{00000000-0005-0000-0000-0000DDAD0000}"/>
    <cellStyle name="Normal 5 3 2 5 2 2 6 3" xfId="44525" xr:uid="{00000000-0005-0000-0000-0000DEAD0000}"/>
    <cellStyle name="Normal 5 3 2 5 2 2 7" xfId="44526" xr:uid="{00000000-0005-0000-0000-0000DFAD0000}"/>
    <cellStyle name="Normal 5 3 2 5 2 2 7 2" xfId="44527" xr:uid="{00000000-0005-0000-0000-0000E0AD0000}"/>
    <cellStyle name="Normal 5 3 2 5 2 2 8" xfId="44528" xr:uid="{00000000-0005-0000-0000-0000E1AD0000}"/>
    <cellStyle name="Normal 5 3 2 5 2 3" xfId="44529" xr:uid="{00000000-0005-0000-0000-0000E2AD0000}"/>
    <cellStyle name="Normal 5 3 2 5 2 3 2" xfId="44530" xr:uid="{00000000-0005-0000-0000-0000E3AD0000}"/>
    <cellStyle name="Normal 5 3 2 5 2 3 2 2" xfId="44531" xr:uid="{00000000-0005-0000-0000-0000E4AD0000}"/>
    <cellStyle name="Normal 5 3 2 5 2 3 2 2 2" xfId="44532" xr:uid="{00000000-0005-0000-0000-0000E5AD0000}"/>
    <cellStyle name="Normal 5 3 2 5 2 3 2 3" xfId="44533" xr:uid="{00000000-0005-0000-0000-0000E6AD0000}"/>
    <cellStyle name="Normal 5 3 2 5 2 3 2 3 2" xfId="44534" xr:uid="{00000000-0005-0000-0000-0000E7AD0000}"/>
    <cellStyle name="Normal 5 3 2 5 2 3 2 3 2 2" xfId="44535" xr:uid="{00000000-0005-0000-0000-0000E8AD0000}"/>
    <cellStyle name="Normal 5 3 2 5 2 3 2 3 3" xfId="44536" xr:uid="{00000000-0005-0000-0000-0000E9AD0000}"/>
    <cellStyle name="Normal 5 3 2 5 2 3 2 4" xfId="44537" xr:uid="{00000000-0005-0000-0000-0000EAAD0000}"/>
    <cellStyle name="Normal 5 3 2 5 2 3 3" xfId="44538" xr:uid="{00000000-0005-0000-0000-0000EBAD0000}"/>
    <cellStyle name="Normal 5 3 2 5 2 3 3 2" xfId="44539" xr:uid="{00000000-0005-0000-0000-0000ECAD0000}"/>
    <cellStyle name="Normal 5 3 2 5 2 3 4" xfId="44540" xr:uid="{00000000-0005-0000-0000-0000EDAD0000}"/>
    <cellStyle name="Normal 5 3 2 5 2 3 4 2" xfId="44541" xr:uid="{00000000-0005-0000-0000-0000EEAD0000}"/>
    <cellStyle name="Normal 5 3 2 5 2 3 4 2 2" xfId="44542" xr:uid="{00000000-0005-0000-0000-0000EFAD0000}"/>
    <cellStyle name="Normal 5 3 2 5 2 3 4 3" xfId="44543" xr:uid="{00000000-0005-0000-0000-0000F0AD0000}"/>
    <cellStyle name="Normal 5 3 2 5 2 3 5" xfId="44544" xr:uid="{00000000-0005-0000-0000-0000F1AD0000}"/>
    <cellStyle name="Normal 5 3 2 5 2 4" xfId="44545" xr:uid="{00000000-0005-0000-0000-0000F2AD0000}"/>
    <cellStyle name="Normal 5 3 2 5 2 4 2" xfId="44546" xr:uid="{00000000-0005-0000-0000-0000F3AD0000}"/>
    <cellStyle name="Normal 5 3 2 5 2 4 2 2" xfId="44547" xr:uid="{00000000-0005-0000-0000-0000F4AD0000}"/>
    <cellStyle name="Normal 5 3 2 5 2 4 3" xfId="44548" xr:uid="{00000000-0005-0000-0000-0000F5AD0000}"/>
    <cellStyle name="Normal 5 3 2 5 2 4 3 2" xfId="44549" xr:uid="{00000000-0005-0000-0000-0000F6AD0000}"/>
    <cellStyle name="Normal 5 3 2 5 2 4 3 2 2" xfId="44550" xr:uid="{00000000-0005-0000-0000-0000F7AD0000}"/>
    <cellStyle name="Normal 5 3 2 5 2 4 3 3" xfId="44551" xr:uid="{00000000-0005-0000-0000-0000F8AD0000}"/>
    <cellStyle name="Normal 5 3 2 5 2 4 4" xfId="44552" xr:uid="{00000000-0005-0000-0000-0000F9AD0000}"/>
    <cellStyle name="Normal 5 3 2 5 2 5" xfId="44553" xr:uid="{00000000-0005-0000-0000-0000FAAD0000}"/>
    <cellStyle name="Normal 5 3 2 5 2 5 2" xfId="44554" xr:uid="{00000000-0005-0000-0000-0000FBAD0000}"/>
    <cellStyle name="Normal 5 3 2 5 2 5 2 2" xfId="44555" xr:uid="{00000000-0005-0000-0000-0000FCAD0000}"/>
    <cellStyle name="Normal 5 3 2 5 2 5 3" xfId="44556" xr:uid="{00000000-0005-0000-0000-0000FDAD0000}"/>
    <cellStyle name="Normal 5 3 2 5 2 5 3 2" xfId="44557" xr:uid="{00000000-0005-0000-0000-0000FEAD0000}"/>
    <cellStyle name="Normal 5 3 2 5 2 5 3 2 2" xfId="44558" xr:uid="{00000000-0005-0000-0000-0000FFAD0000}"/>
    <cellStyle name="Normal 5 3 2 5 2 5 3 3" xfId="44559" xr:uid="{00000000-0005-0000-0000-000000AE0000}"/>
    <cellStyle name="Normal 5 3 2 5 2 5 4" xfId="44560" xr:uid="{00000000-0005-0000-0000-000001AE0000}"/>
    <cellStyle name="Normal 5 3 2 5 2 6" xfId="44561" xr:uid="{00000000-0005-0000-0000-000002AE0000}"/>
    <cellStyle name="Normal 5 3 2 5 2 6 2" xfId="44562" xr:uid="{00000000-0005-0000-0000-000003AE0000}"/>
    <cellStyle name="Normal 5 3 2 5 2 7" xfId="44563" xr:uid="{00000000-0005-0000-0000-000004AE0000}"/>
    <cellStyle name="Normal 5 3 2 5 2 7 2" xfId="44564" xr:uid="{00000000-0005-0000-0000-000005AE0000}"/>
    <cellStyle name="Normal 5 3 2 5 2 7 2 2" xfId="44565" xr:uid="{00000000-0005-0000-0000-000006AE0000}"/>
    <cellStyle name="Normal 5 3 2 5 2 7 3" xfId="44566" xr:uid="{00000000-0005-0000-0000-000007AE0000}"/>
    <cellStyle name="Normal 5 3 2 5 2 8" xfId="44567" xr:uid="{00000000-0005-0000-0000-000008AE0000}"/>
    <cellStyle name="Normal 5 3 2 5 2 8 2" xfId="44568" xr:uid="{00000000-0005-0000-0000-000009AE0000}"/>
    <cellStyle name="Normal 5 3 2 5 2 9" xfId="44569" xr:uid="{00000000-0005-0000-0000-00000AAE0000}"/>
    <cellStyle name="Normal 5 3 2 5 3" xfId="44570" xr:uid="{00000000-0005-0000-0000-00000BAE0000}"/>
    <cellStyle name="Normal 5 3 2 5 3 2" xfId="44571" xr:uid="{00000000-0005-0000-0000-00000CAE0000}"/>
    <cellStyle name="Normal 5 3 2 5 3 2 2" xfId="44572" xr:uid="{00000000-0005-0000-0000-00000DAE0000}"/>
    <cellStyle name="Normal 5 3 2 5 3 2 2 2" xfId="44573" xr:uid="{00000000-0005-0000-0000-00000EAE0000}"/>
    <cellStyle name="Normal 5 3 2 5 3 2 2 2 2" xfId="44574" xr:uid="{00000000-0005-0000-0000-00000FAE0000}"/>
    <cellStyle name="Normal 5 3 2 5 3 2 2 3" xfId="44575" xr:uid="{00000000-0005-0000-0000-000010AE0000}"/>
    <cellStyle name="Normal 5 3 2 5 3 2 2 3 2" xfId="44576" xr:uid="{00000000-0005-0000-0000-000011AE0000}"/>
    <cellStyle name="Normal 5 3 2 5 3 2 2 3 2 2" xfId="44577" xr:uid="{00000000-0005-0000-0000-000012AE0000}"/>
    <cellStyle name="Normal 5 3 2 5 3 2 2 3 3" xfId="44578" xr:uid="{00000000-0005-0000-0000-000013AE0000}"/>
    <cellStyle name="Normal 5 3 2 5 3 2 2 4" xfId="44579" xr:uid="{00000000-0005-0000-0000-000014AE0000}"/>
    <cellStyle name="Normal 5 3 2 5 3 2 3" xfId="44580" xr:uid="{00000000-0005-0000-0000-000015AE0000}"/>
    <cellStyle name="Normal 5 3 2 5 3 2 3 2" xfId="44581" xr:uid="{00000000-0005-0000-0000-000016AE0000}"/>
    <cellStyle name="Normal 5 3 2 5 3 2 4" xfId="44582" xr:uid="{00000000-0005-0000-0000-000017AE0000}"/>
    <cellStyle name="Normal 5 3 2 5 3 2 4 2" xfId="44583" xr:uid="{00000000-0005-0000-0000-000018AE0000}"/>
    <cellStyle name="Normal 5 3 2 5 3 2 4 2 2" xfId="44584" xr:uid="{00000000-0005-0000-0000-000019AE0000}"/>
    <cellStyle name="Normal 5 3 2 5 3 2 4 3" xfId="44585" xr:uid="{00000000-0005-0000-0000-00001AAE0000}"/>
    <cellStyle name="Normal 5 3 2 5 3 2 5" xfId="44586" xr:uid="{00000000-0005-0000-0000-00001BAE0000}"/>
    <cellStyle name="Normal 5 3 2 5 3 3" xfId="44587" xr:uid="{00000000-0005-0000-0000-00001CAE0000}"/>
    <cellStyle name="Normal 5 3 2 5 3 3 2" xfId="44588" xr:uid="{00000000-0005-0000-0000-00001DAE0000}"/>
    <cellStyle name="Normal 5 3 2 5 3 3 2 2" xfId="44589" xr:uid="{00000000-0005-0000-0000-00001EAE0000}"/>
    <cellStyle name="Normal 5 3 2 5 3 3 3" xfId="44590" xr:uid="{00000000-0005-0000-0000-00001FAE0000}"/>
    <cellStyle name="Normal 5 3 2 5 3 3 3 2" xfId="44591" xr:uid="{00000000-0005-0000-0000-000020AE0000}"/>
    <cellStyle name="Normal 5 3 2 5 3 3 3 2 2" xfId="44592" xr:uid="{00000000-0005-0000-0000-000021AE0000}"/>
    <cellStyle name="Normal 5 3 2 5 3 3 3 3" xfId="44593" xr:uid="{00000000-0005-0000-0000-000022AE0000}"/>
    <cellStyle name="Normal 5 3 2 5 3 3 4" xfId="44594" xr:uid="{00000000-0005-0000-0000-000023AE0000}"/>
    <cellStyle name="Normal 5 3 2 5 3 4" xfId="44595" xr:uid="{00000000-0005-0000-0000-000024AE0000}"/>
    <cellStyle name="Normal 5 3 2 5 3 4 2" xfId="44596" xr:uid="{00000000-0005-0000-0000-000025AE0000}"/>
    <cellStyle name="Normal 5 3 2 5 3 4 2 2" xfId="44597" xr:uid="{00000000-0005-0000-0000-000026AE0000}"/>
    <cellStyle name="Normal 5 3 2 5 3 4 3" xfId="44598" xr:uid="{00000000-0005-0000-0000-000027AE0000}"/>
    <cellStyle name="Normal 5 3 2 5 3 4 3 2" xfId="44599" xr:uid="{00000000-0005-0000-0000-000028AE0000}"/>
    <cellStyle name="Normal 5 3 2 5 3 4 3 2 2" xfId="44600" xr:uid="{00000000-0005-0000-0000-000029AE0000}"/>
    <cellStyle name="Normal 5 3 2 5 3 4 3 3" xfId="44601" xr:uid="{00000000-0005-0000-0000-00002AAE0000}"/>
    <cellStyle name="Normal 5 3 2 5 3 4 4" xfId="44602" xr:uid="{00000000-0005-0000-0000-00002BAE0000}"/>
    <cellStyle name="Normal 5 3 2 5 3 5" xfId="44603" xr:uid="{00000000-0005-0000-0000-00002CAE0000}"/>
    <cellStyle name="Normal 5 3 2 5 3 5 2" xfId="44604" xr:uid="{00000000-0005-0000-0000-00002DAE0000}"/>
    <cellStyle name="Normal 5 3 2 5 3 6" xfId="44605" xr:uid="{00000000-0005-0000-0000-00002EAE0000}"/>
    <cellStyle name="Normal 5 3 2 5 3 6 2" xfId="44606" xr:uid="{00000000-0005-0000-0000-00002FAE0000}"/>
    <cellStyle name="Normal 5 3 2 5 3 6 2 2" xfId="44607" xr:uid="{00000000-0005-0000-0000-000030AE0000}"/>
    <cellStyle name="Normal 5 3 2 5 3 6 3" xfId="44608" xr:uid="{00000000-0005-0000-0000-000031AE0000}"/>
    <cellStyle name="Normal 5 3 2 5 3 7" xfId="44609" xr:uid="{00000000-0005-0000-0000-000032AE0000}"/>
    <cellStyle name="Normal 5 3 2 5 3 7 2" xfId="44610" xr:uid="{00000000-0005-0000-0000-000033AE0000}"/>
    <cellStyle name="Normal 5 3 2 5 3 8" xfId="44611" xr:uid="{00000000-0005-0000-0000-000034AE0000}"/>
    <cellStyle name="Normal 5 3 2 5 4" xfId="44612" xr:uid="{00000000-0005-0000-0000-000035AE0000}"/>
    <cellStyle name="Normal 5 3 2 5 4 2" xfId="44613" xr:uid="{00000000-0005-0000-0000-000036AE0000}"/>
    <cellStyle name="Normal 5 3 2 5 4 2 2" xfId="44614" xr:uid="{00000000-0005-0000-0000-000037AE0000}"/>
    <cellStyle name="Normal 5 3 2 5 4 2 2 2" xfId="44615" xr:uid="{00000000-0005-0000-0000-000038AE0000}"/>
    <cellStyle name="Normal 5 3 2 5 4 2 3" xfId="44616" xr:uid="{00000000-0005-0000-0000-000039AE0000}"/>
    <cellStyle name="Normal 5 3 2 5 4 2 3 2" xfId="44617" xr:uid="{00000000-0005-0000-0000-00003AAE0000}"/>
    <cellStyle name="Normal 5 3 2 5 4 2 3 2 2" xfId="44618" xr:uid="{00000000-0005-0000-0000-00003BAE0000}"/>
    <cellStyle name="Normal 5 3 2 5 4 2 3 3" xfId="44619" xr:uid="{00000000-0005-0000-0000-00003CAE0000}"/>
    <cellStyle name="Normal 5 3 2 5 4 2 4" xfId="44620" xr:uid="{00000000-0005-0000-0000-00003DAE0000}"/>
    <cellStyle name="Normal 5 3 2 5 4 3" xfId="44621" xr:uid="{00000000-0005-0000-0000-00003EAE0000}"/>
    <cellStyle name="Normal 5 3 2 5 4 3 2" xfId="44622" xr:uid="{00000000-0005-0000-0000-00003FAE0000}"/>
    <cellStyle name="Normal 5 3 2 5 4 4" xfId="44623" xr:uid="{00000000-0005-0000-0000-000040AE0000}"/>
    <cellStyle name="Normal 5 3 2 5 4 4 2" xfId="44624" xr:uid="{00000000-0005-0000-0000-000041AE0000}"/>
    <cellStyle name="Normal 5 3 2 5 4 4 2 2" xfId="44625" xr:uid="{00000000-0005-0000-0000-000042AE0000}"/>
    <cellStyle name="Normal 5 3 2 5 4 4 3" xfId="44626" xr:uid="{00000000-0005-0000-0000-000043AE0000}"/>
    <cellStyle name="Normal 5 3 2 5 4 5" xfId="44627" xr:uid="{00000000-0005-0000-0000-000044AE0000}"/>
    <cellStyle name="Normal 5 3 2 5 5" xfId="44628" xr:uid="{00000000-0005-0000-0000-000045AE0000}"/>
    <cellStyle name="Normal 5 3 2 5 5 2" xfId="44629" xr:uid="{00000000-0005-0000-0000-000046AE0000}"/>
    <cellStyle name="Normal 5 3 2 5 5 2 2" xfId="44630" xr:uid="{00000000-0005-0000-0000-000047AE0000}"/>
    <cellStyle name="Normal 5 3 2 5 5 3" xfId="44631" xr:uid="{00000000-0005-0000-0000-000048AE0000}"/>
    <cellStyle name="Normal 5 3 2 5 5 3 2" xfId="44632" xr:uid="{00000000-0005-0000-0000-000049AE0000}"/>
    <cellStyle name="Normal 5 3 2 5 5 3 2 2" xfId="44633" xr:uid="{00000000-0005-0000-0000-00004AAE0000}"/>
    <cellStyle name="Normal 5 3 2 5 5 3 3" xfId="44634" xr:uid="{00000000-0005-0000-0000-00004BAE0000}"/>
    <cellStyle name="Normal 5 3 2 5 5 4" xfId="44635" xr:uid="{00000000-0005-0000-0000-00004CAE0000}"/>
    <cellStyle name="Normal 5 3 2 5 6" xfId="44636" xr:uid="{00000000-0005-0000-0000-00004DAE0000}"/>
    <cellStyle name="Normal 5 3 2 5 6 2" xfId="44637" xr:uid="{00000000-0005-0000-0000-00004EAE0000}"/>
    <cellStyle name="Normal 5 3 2 5 6 2 2" xfId="44638" xr:uid="{00000000-0005-0000-0000-00004FAE0000}"/>
    <cellStyle name="Normal 5 3 2 5 6 3" xfId="44639" xr:uid="{00000000-0005-0000-0000-000050AE0000}"/>
    <cellStyle name="Normal 5 3 2 5 6 3 2" xfId="44640" xr:uid="{00000000-0005-0000-0000-000051AE0000}"/>
    <cellStyle name="Normal 5 3 2 5 6 3 2 2" xfId="44641" xr:uid="{00000000-0005-0000-0000-000052AE0000}"/>
    <cellStyle name="Normal 5 3 2 5 6 3 3" xfId="44642" xr:uid="{00000000-0005-0000-0000-000053AE0000}"/>
    <cellStyle name="Normal 5 3 2 5 6 4" xfId="44643" xr:uid="{00000000-0005-0000-0000-000054AE0000}"/>
    <cellStyle name="Normal 5 3 2 5 7" xfId="44644" xr:uid="{00000000-0005-0000-0000-000055AE0000}"/>
    <cellStyle name="Normal 5 3 2 5 7 2" xfId="44645" xr:uid="{00000000-0005-0000-0000-000056AE0000}"/>
    <cellStyle name="Normal 5 3 2 5 8" xfId="44646" xr:uid="{00000000-0005-0000-0000-000057AE0000}"/>
    <cellStyle name="Normal 5 3 2 5 8 2" xfId="44647" xr:uid="{00000000-0005-0000-0000-000058AE0000}"/>
    <cellStyle name="Normal 5 3 2 5 8 2 2" xfId="44648" xr:uid="{00000000-0005-0000-0000-000059AE0000}"/>
    <cellStyle name="Normal 5 3 2 5 8 3" xfId="44649" xr:uid="{00000000-0005-0000-0000-00005AAE0000}"/>
    <cellStyle name="Normal 5 3 2 5 9" xfId="44650" xr:uid="{00000000-0005-0000-0000-00005BAE0000}"/>
    <cellStyle name="Normal 5 3 2 5 9 2" xfId="44651" xr:uid="{00000000-0005-0000-0000-00005CAE0000}"/>
    <cellStyle name="Normal 5 3 2 6" xfId="44652" xr:uid="{00000000-0005-0000-0000-00005DAE0000}"/>
    <cellStyle name="Normal 5 3 2 6 2" xfId="44653" xr:uid="{00000000-0005-0000-0000-00005EAE0000}"/>
    <cellStyle name="Normal 5 3 2 6 2 2" xfId="44654" xr:uid="{00000000-0005-0000-0000-00005FAE0000}"/>
    <cellStyle name="Normal 5 3 2 6 2 2 2" xfId="44655" xr:uid="{00000000-0005-0000-0000-000060AE0000}"/>
    <cellStyle name="Normal 5 3 2 6 2 2 2 2" xfId="44656" xr:uid="{00000000-0005-0000-0000-000061AE0000}"/>
    <cellStyle name="Normal 5 3 2 6 2 2 2 2 2" xfId="44657" xr:uid="{00000000-0005-0000-0000-000062AE0000}"/>
    <cellStyle name="Normal 5 3 2 6 2 2 2 3" xfId="44658" xr:uid="{00000000-0005-0000-0000-000063AE0000}"/>
    <cellStyle name="Normal 5 3 2 6 2 2 2 3 2" xfId="44659" xr:uid="{00000000-0005-0000-0000-000064AE0000}"/>
    <cellStyle name="Normal 5 3 2 6 2 2 2 3 2 2" xfId="44660" xr:uid="{00000000-0005-0000-0000-000065AE0000}"/>
    <cellStyle name="Normal 5 3 2 6 2 2 2 3 3" xfId="44661" xr:uid="{00000000-0005-0000-0000-000066AE0000}"/>
    <cellStyle name="Normal 5 3 2 6 2 2 2 4" xfId="44662" xr:uid="{00000000-0005-0000-0000-000067AE0000}"/>
    <cellStyle name="Normal 5 3 2 6 2 2 3" xfId="44663" xr:uid="{00000000-0005-0000-0000-000068AE0000}"/>
    <cellStyle name="Normal 5 3 2 6 2 2 3 2" xfId="44664" xr:uid="{00000000-0005-0000-0000-000069AE0000}"/>
    <cellStyle name="Normal 5 3 2 6 2 2 4" xfId="44665" xr:uid="{00000000-0005-0000-0000-00006AAE0000}"/>
    <cellStyle name="Normal 5 3 2 6 2 2 4 2" xfId="44666" xr:uid="{00000000-0005-0000-0000-00006BAE0000}"/>
    <cellStyle name="Normal 5 3 2 6 2 2 4 2 2" xfId="44667" xr:uid="{00000000-0005-0000-0000-00006CAE0000}"/>
    <cellStyle name="Normal 5 3 2 6 2 2 4 3" xfId="44668" xr:uid="{00000000-0005-0000-0000-00006DAE0000}"/>
    <cellStyle name="Normal 5 3 2 6 2 2 5" xfId="44669" xr:uid="{00000000-0005-0000-0000-00006EAE0000}"/>
    <cellStyle name="Normal 5 3 2 6 2 3" xfId="44670" xr:uid="{00000000-0005-0000-0000-00006FAE0000}"/>
    <cellStyle name="Normal 5 3 2 6 2 3 2" xfId="44671" xr:uid="{00000000-0005-0000-0000-000070AE0000}"/>
    <cellStyle name="Normal 5 3 2 6 2 3 2 2" xfId="44672" xr:uid="{00000000-0005-0000-0000-000071AE0000}"/>
    <cellStyle name="Normal 5 3 2 6 2 3 3" xfId="44673" xr:uid="{00000000-0005-0000-0000-000072AE0000}"/>
    <cellStyle name="Normal 5 3 2 6 2 3 3 2" xfId="44674" xr:uid="{00000000-0005-0000-0000-000073AE0000}"/>
    <cellStyle name="Normal 5 3 2 6 2 3 3 2 2" xfId="44675" xr:uid="{00000000-0005-0000-0000-000074AE0000}"/>
    <cellStyle name="Normal 5 3 2 6 2 3 3 3" xfId="44676" xr:uid="{00000000-0005-0000-0000-000075AE0000}"/>
    <cellStyle name="Normal 5 3 2 6 2 3 4" xfId="44677" xr:uid="{00000000-0005-0000-0000-000076AE0000}"/>
    <cellStyle name="Normal 5 3 2 6 2 4" xfId="44678" xr:uid="{00000000-0005-0000-0000-000077AE0000}"/>
    <cellStyle name="Normal 5 3 2 6 2 4 2" xfId="44679" xr:uid="{00000000-0005-0000-0000-000078AE0000}"/>
    <cellStyle name="Normal 5 3 2 6 2 4 2 2" xfId="44680" xr:uid="{00000000-0005-0000-0000-000079AE0000}"/>
    <cellStyle name="Normal 5 3 2 6 2 4 3" xfId="44681" xr:uid="{00000000-0005-0000-0000-00007AAE0000}"/>
    <cellStyle name="Normal 5 3 2 6 2 4 3 2" xfId="44682" xr:uid="{00000000-0005-0000-0000-00007BAE0000}"/>
    <cellStyle name="Normal 5 3 2 6 2 4 3 2 2" xfId="44683" xr:uid="{00000000-0005-0000-0000-00007CAE0000}"/>
    <cellStyle name="Normal 5 3 2 6 2 4 3 3" xfId="44684" xr:uid="{00000000-0005-0000-0000-00007DAE0000}"/>
    <cellStyle name="Normal 5 3 2 6 2 4 4" xfId="44685" xr:uid="{00000000-0005-0000-0000-00007EAE0000}"/>
    <cellStyle name="Normal 5 3 2 6 2 5" xfId="44686" xr:uid="{00000000-0005-0000-0000-00007FAE0000}"/>
    <cellStyle name="Normal 5 3 2 6 2 5 2" xfId="44687" xr:uid="{00000000-0005-0000-0000-000080AE0000}"/>
    <cellStyle name="Normal 5 3 2 6 2 6" xfId="44688" xr:uid="{00000000-0005-0000-0000-000081AE0000}"/>
    <cellStyle name="Normal 5 3 2 6 2 6 2" xfId="44689" xr:uid="{00000000-0005-0000-0000-000082AE0000}"/>
    <cellStyle name="Normal 5 3 2 6 2 6 2 2" xfId="44690" xr:uid="{00000000-0005-0000-0000-000083AE0000}"/>
    <cellStyle name="Normal 5 3 2 6 2 6 3" xfId="44691" xr:uid="{00000000-0005-0000-0000-000084AE0000}"/>
    <cellStyle name="Normal 5 3 2 6 2 7" xfId="44692" xr:uid="{00000000-0005-0000-0000-000085AE0000}"/>
    <cellStyle name="Normal 5 3 2 6 2 7 2" xfId="44693" xr:uid="{00000000-0005-0000-0000-000086AE0000}"/>
    <cellStyle name="Normal 5 3 2 6 2 8" xfId="44694" xr:uid="{00000000-0005-0000-0000-000087AE0000}"/>
    <cellStyle name="Normal 5 3 2 6 3" xfId="44695" xr:uid="{00000000-0005-0000-0000-000088AE0000}"/>
    <cellStyle name="Normal 5 3 2 6 3 2" xfId="44696" xr:uid="{00000000-0005-0000-0000-000089AE0000}"/>
    <cellStyle name="Normal 5 3 2 6 3 2 2" xfId="44697" xr:uid="{00000000-0005-0000-0000-00008AAE0000}"/>
    <cellStyle name="Normal 5 3 2 6 3 2 2 2" xfId="44698" xr:uid="{00000000-0005-0000-0000-00008BAE0000}"/>
    <cellStyle name="Normal 5 3 2 6 3 2 3" xfId="44699" xr:uid="{00000000-0005-0000-0000-00008CAE0000}"/>
    <cellStyle name="Normal 5 3 2 6 3 2 3 2" xfId="44700" xr:uid="{00000000-0005-0000-0000-00008DAE0000}"/>
    <cellStyle name="Normal 5 3 2 6 3 2 3 2 2" xfId="44701" xr:uid="{00000000-0005-0000-0000-00008EAE0000}"/>
    <cellStyle name="Normal 5 3 2 6 3 2 3 3" xfId="44702" xr:uid="{00000000-0005-0000-0000-00008FAE0000}"/>
    <cellStyle name="Normal 5 3 2 6 3 2 4" xfId="44703" xr:uid="{00000000-0005-0000-0000-000090AE0000}"/>
    <cellStyle name="Normal 5 3 2 6 3 3" xfId="44704" xr:uid="{00000000-0005-0000-0000-000091AE0000}"/>
    <cellStyle name="Normal 5 3 2 6 3 3 2" xfId="44705" xr:uid="{00000000-0005-0000-0000-000092AE0000}"/>
    <cellStyle name="Normal 5 3 2 6 3 4" xfId="44706" xr:uid="{00000000-0005-0000-0000-000093AE0000}"/>
    <cellStyle name="Normal 5 3 2 6 3 4 2" xfId="44707" xr:uid="{00000000-0005-0000-0000-000094AE0000}"/>
    <cellStyle name="Normal 5 3 2 6 3 4 2 2" xfId="44708" xr:uid="{00000000-0005-0000-0000-000095AE0000}"/>
    <cellStyle name="Normal 5 3 2 6 3 4 3" xfId="44709" xr:uid="{00000000-0005-0000-0000-000096AE0000}"/>
    <cellStyle name="Normal 5 3 2 6 3 5" xfId="44710" xr:uid="{00000000-0005-0000-0000-000097AE0000}"/>
    <cellStyle name="Normal 5 3 2 6 4" xfId="44711" xr:uid="{00000000-0005-0000-0000-000098AE0000}"/>
    <cellStyle name="Normal 5 3 2 6 4 2" xfId="44712" xr:uid="{00000000-0005-0000-0000-000099AE0000}"/>
    <cellStyle name="Normal 5 3 2 6 4 2 2" xfId="44713" xr:uid="{00000000-0005-0000-0000-00009AAE0000}"/>
    <cellStyle name="Normal 5 3 2 6 4 3" xfId="44714" xr:uid="{00000000-0005-0000-0000-00009BAE0000}"/>
    <cellStyle name="Normal 5 3 2 6 4 3 2" xfId="44715" xr:uid="{00000000-0005-0000-0000-00009CAE0000}"/>
    <cellStyle name="Normal 5 3 2 6 4 3 2 2" xfId="44716" xr:uid="{00000000-0005-0000-0000-00009DAE0000}"/>
    <cellStyle name="Normal 5 3 2 6 4 3 3" xfId="44717" xr:uid="{00000000-0005-0000-0000-00009EAE0000}"/>
    <cellStyle name="Normal 5 3 2 6 4 4" xfId="44718" xr:uid="{00000000-0005-0000-0000-00009FAE0000}"/>
    <cellStyle name="Normal 5 3 2 6 5" xfId="44719" xr:uid="{00000000-0005-0000-0000-0000A0AE0000}"/>
    <cellStyle name="Normal 5 3 2 6 5 2" xfId="44720" xr:uid="{00000000-0005-0000-0000-0000A1AE0000}"/>
    <cellStyle name="Normal 5 3 2 6 5 2 2" xfId="44721" xr:uid="{00000000-0005-0000-0000-0000A2AE0000}"/>
    <cellStyle name="Normal 5 3 2 6 5 3" xfId="44722" xr:uid="{00000000-0005-0000-0000-0000A3AE0000}"/>
    <cellStyle name="Normal 5 3 2 6 5 3 2" xfId="44723" xr:uid="{00000000-0005-0000-0000-0000A4AE0000}"/>
    <cellStyle name="Normal 5 3 2 6 5 3 2 2" xfId="44724" xr:uid="{00000000-0005-0000-0000-0000A5AE0000}"/>
    <cellStyle name="Normal 5 3 2 6 5 3 3" xfId="44725" xr:uid="{00000000-0005-0000-0000-0000A6AE0000}"/>
    <cellStyle name="Normal 5 3 2 6 5 4" xfId="44726" xr:uid="{00000000-0005-0000-0000-0000A7AE0000}"/>
    <cellStyle name="Normal 5 3 2 6 6" xfId="44727" xr:uid="{00000000-0005-0000-0000-0000A8AE0000}"/>
    <cellStyle name="Normal 5 3 2 6 6 2" xfId="44728" xr:uid="{00000000-0005-0000-0000-0000A9AE0000}"/>
    <cellStyle name="Normal 5 3 2 6 7" xfId="44729" xr:uid="{00000000-0005-0000-0000-0000AAAE0000}"/>
    <cellStyle name="Normal 5 3 2 6 7 2" xfId="44730" xr:uid="{00000000-0005-0000-0000-0000ABAE0000}"/>
    <cellStyle name="Normal 5 3 2 6 7 2 2" xfId="44731" xr:uid="{00000000-0005-0000-0000-0000ACAE0000}"/>
    <cellStyle name="Normal 5 3 2 6 7 3" xfId="44732" xr:uid="{00000000-0005-0000-0000-0000ADAE0000}"/>
    <cellStyle name="Normal 5 3 2 6 8" xfId="44733" xr:uid="{00000000-0005-0000-0000-0000AEAE0000}"/>
    <cellStyle name="Normal 5 3 2 6 8 2" xfId="44734" xr:uid="{00000000-0005-0000-0000-0000AFAE0000}"/>
    <cellStyle name="Normal 5 3 2 6 9" xfId="44735" xr:uid="{00000000-0005-0000-0000-0000B0AE0000}"/>
    <cellStyle name="Normal 5 3 2 7" xfId="44736" xr:uid="{00000000-0005-0000-0000-0000B1AE0000}"/>
    <cellStyle name="Normal 5 3 2 7 2" xfId="44737" xr:uid="{00000000-0005-0000-0000-0000B2AE0000}"/>
    <cellStyle name="Normal 5 3 2 7 2 2" xfId="44738" xr:uid="{00000000-0005-0000-0000-0000B3AE0000}"/>
    <cellStyle name="Normal 5 3 2 7 2 2 2" xfId="44739" xr:uid="{00000000-0005-0000-0000-0000B4AE0000}"/>
    <cellStyle name="Normal 5 3 2 7 2 2 2 2" xfId="44740" xr:uid="{00000000-0005-0000-0000-0000B5AE0000}"/>
    <cellStyle name="Normal 5 3 2 7 2 2 3" xfId="44741" xr:uid="{00000000-0005-0000-0000-0000B6AE0000}"/>
    <cellStyle name="Normal 5 3 2 7 2 2 3 2" xfId="44742" xr:uid="{00000000-0005-0000-0000-0000B7AE0000}"/>
    <cellStyle name="Normal 5 3 2 7 2 2 3 2 2" xfId="44743" xr:uid="{00000000-0005-0000-0000-0000B8AE0000}"/>
    <cellStyle name="Normal 5 3 2 7 2 2 3 3" xfId="44744" xr:uid="{00000000-0005-0000-0000-0000B9AE0000}"/>
    <cellStyle name="Normal 5 3 2 7 2 2 4" xfId="44745" xr:uid="{00000000-0005-0000-0000-0000BAAE0000}"/>
    <cellStyle name="Normal 5 3 2 7 2 3" xfId="44746" xr:uid="{00000000-0005-0000-0000-0000BBAE0000}"/>
    <cellStyle name="Normal 5 3 2 7 2 3 2" xfId="44747" xr:uid="{00000000-0005-0000-0000-0000BCAE0000}"/>
    <cellStyle name="Normal 5 3 2 7 2 4" xfId="44748" xr:uid="{00000000-0005-0000-0000-0000BDAE0000}"/>
    <cellStyle name="Normal 5 3 2 7 2 4 2" xfId="44749" xr:uid="{00000000-0005-0000-0000-0000BEAE0000}"/>
    <cellStyle name="Normal 5 3 2 7 2 4 2 2" xfId="44750" xr:uid="{00000000-0005-0000-0000-0000BFAE0000}"/>
    <cellStyle name="Normal 5 3 2 7 2 4 3" xfId="44751" xr:uid="{00000000-0005-0000-0000-0000C0AE0000}"/>
    <cellStyle name="Normal 5 3 2 7 2 5" xfId="44752" xr:uid="{00000000-0005-0000-0000-0000C1AE0000}"/>
    <cellStyle name="Normal 5 3 2 7 3" xfId="44753" xr:uid="{00000000-0005-0000-0000-0000C2AE0000}"/>
    <cellStyle name="Normal 5 3 2 7 3 2" xfId="44754" xr:uid="{00000000-0005-0000-0000-0000C3AE0000}"/>
    <cellStyle name="Normal 5 3 2 7 3 2 2" xfId="44755" xr:uid="{00000000-0005-0000-0000-0000C4AE0000}"/>
    <cellStyle name="Normal 5 3 2 7 3 3" xfId="44756" xr:uid="{00000000-0005-0000-0000-0000C5AE0000}"/>
    <cellStyle name="Normal 5 3 2 7 3 3 2" xfId="44757" xr:uid="{00000000-0005-0000-0000-0000C6AE0000}"/>
    <cellStyle name="Normal 5 3 2 7 3 3 2 2" xfId="44758" xr:uid="{00000000-0005-0000-0000-0000C7AE0000}"/>
    <cellStyle name="Normal 5 3 2 7 3 3 3" xfId="44759" xr:uid="{00000000-0005-0000-0000-0000C8AE0000}"/>
    <cellStyle name="Normal 5 3 2 7 3 4" xfId="44760" xr:uid="{00000000-0005-0000-0000-0000C9AE0000}"/>
    <cellStyle name="Normal 5 3 2 7 4" xfId="44761" xr:uid="{00000000-0005-0000-0000-0000CAAE0000}"/>
    <cellStyle name="Normal 5 3 2 7 4 2" xfId="44762" xr:uid="{00000000-0005-0000-0000-0000CBAE0000}"/>
    <cellStyle name="Normal 5 3 2 7 4 2 2" xfId="44763" xr:uid="{00000000-0005-0000-0000-0000CCAE0000}"/>
    <cellStyle name="Normal 5 3 2 7 4 3" xfId="44764" xr:uid="{00000000-0005-0000-0000-0000CDAE0000}"/>
    <cellStyle name="Normal 5 3 2 7 4 3 2" xfId="44765" xr:uid="{00000000-0005-0000-0000-0000CEAE0000}"/>
    <cellStyle name="Normal 5 3 2 7 4 3 2 2" xfId="44766" xr:uid="{00000000-0005-0000-0000-0000CFAE0000}"/>
    <cellStyle name="Normal 5 3 2 7 4 3 3" xfId="44767" xr:uid="{00000000-0005-0000-0000-0000D0AE0000}"/>
    <cellStyle name="Normal 5 3 2 7 4 4" xfId="44768" xr:uid="{00000000-0005-0000-0000-0000D1AE0000}"/>
    <cellStyle name="Normal 5 3 2 7 5" xfId="44769" xr:uid="{00000000-0005-0000-0000-0000D2AE0000}"/>
    <cellStyle name="Normal 5 3 2 7 5 2" xfId="44770" xr:uid="{00000000-0005-0000-0000-0000D3AE0000}"/>
    <cellStyle name="Normal 5 3 2 7 6" xfId="44771" xr:uid="{00000000-0005-0000-0000-0000D4AE0000}"/>
    <cellStyle name="Normal 5 3 2 7 6 2" xfId="44772" xr:uid="{00000000-0005-0000-0000-0000D5AE0000}"/>
    <cellStyle name="Normal 5 3 2 7 6 2 2" xfId="44773" xr:uid="{00000000-0005-0000-0000-0000D6AE0000}"/>
    <cellStyle name="Normal 5 3 2 7 6 3" xfId="44774" xr:uid="{00000000-0005-0000-0000-0000D7AE0000}"/>
    <cellStyle name="Normal 5 3 2 7 7" xfId="44775" xr:uid="{00000000-0005-0000-0000-0000D8AE0000}"/>
    <cellStyle name="Normal 5 3 2 7 7 2" xfId="44776" xr:uid="{00000000-0005-0000-0000-0000D9AE0000}"/>
    <cellStyle name="Normal 5 3 2 7 8" xfId="44777" xr:uid="{00000000-0005-0000-0000-0000DAAE0000}"/>
    <cellStyle name="Normal 5 3 2 8" xfId="44778" xr:uid="{00000000-0005-0000-0000-0000DBAE0000}"/>
    <cellStyle name="Normal 5 3 2 8 2" xfId="44779" xr:uid="{00000000-0005-0000-0000-0000DCAE0000}"/>
    <cellStyle name="Normal 5 3 2 8 2 2" xfId="44780" xr:uid="{00000000-0005-0000-0000-0000DDAE0000}"/>
    <cellStyle name="Normal 5 3 2 8 2 2 2" xfId="44781" xr:uid="{00000000-0005-0000-0000-0000DEAE0000}"/>
    <cellStyle name="Normal 5 3 2 8 2 2 2 2" xfId="44782" xr:uid="{00000000-0005-0000-0000-0000DFAE0000}"/>
    <cellStyle name="Normal 5 3 2 8 2 2 3" xfId="44783" xr:uid="{00000000-0005-0000-0000-0000E0AE0000}"/>
    <cellStyle name="Normal 5 3 2 8 2 2 3 2" xfId="44784" xr:uid="{00000000-0005-0000-0000-0000E1AE0000}"/>
    <cellStyle name="Normal 5 3 2 8 2 2 3 2 2" xfId="44785" xr:uid="{00000000-0005-0000-0000-0000E2AE0000}"/>
    <cellStyle name="Normal 5 3 2 8 2 2 3 3" xfId="44786" xr:uid="{00000000-0005-0000-0000-0000E3AE0000}"/>
    <cellStyle name="Normal 5 3 2 8 2 2 4" xfId="44787" xr:uid="{00000000-0005-0000-0000-0000E4AE0000}"/>
    <cellStyle name="Normal 5 3 2 8 2 3" xfId="44788" xr:uid="{00000000-0005-0000-0000-0000E5AE0000}"/>
    <cellStyle name="Normal 5 3 2 8 2 3 2" xfId="44789" xr:uid="{00000000-0005-0000-0000-0000E6AE0000}"/>
    <cellStyle name="Normal 5 3 2 8 2 4" xfId="44790" xr:uid="{00000000-0005-0000-0000-0000E7AE0000}"/>
    <cellStyle name="Normal 5 3 2 8 2 4 2" xfId="44791" xr:uid="{00000000-0005-0000-0000-0000E8AE0000}"/>
    <cellStyle name="Normal 5 3 2 8 2 4 2 2" xfId="44792" xr:uid="{00000000-0005-0000-0000-0000E9AE0000}"/>
    <cellStyle name="Normal 5 3 2 8 2 4 3" xfId="44793" xr:uid="{00000000-0005-0000-0000-0000EAAE0000}"/>
    <cellStyle name="Normal 5 3 2 8 2 5" xfId="44794" xr:uid="{00000000-0005-0000-0000-0000EBAE0000}"/>
    <cellStyle name="Normal 5 3 2 8 3" xfId="44795" xr:uid="{00000000-0005-0000-0000-0000ECAE0000}"/>
    <cellStyle name="Normal 5 3 2 8 3 2" xfId="44796" xr:uid="{00000000-0005-0000-0000-0000EDAE0000}"/>
    <cellStyle name="Normal 5 3 2 8 3 2 2" xfId="44797" xr:uid="{00000000-0005-0000-0000-0000EEAE0000}"/>
    <cellStyle name="Normal 5 3 2 8 3 3" xfId="44798" xr:uid="{00000000-0005-0000-0000-0000EFAE0000}"/>
    <cellStyle name="Normal 5 3 2 8 3 3 2" xfId="44799" xr:uid="{00000000-0005-0000-0000-0000F0AE0000}"/>
    <cellStyle name="Normal 5 3 2 8 3 3 2 2" xfId="44800" xr:uid="{00000000-0005-0000-0000-0000F1AE0000}"/>
    <cellStyle name="Normal 5 3 2 8 3 3 3" xfId="44801" xr:uid="{00000000-0005-0000-0000-0000F2AE0000}"/>
    <cellStyle name="Normal 5 3 2 8 3 4" xfId="44802" xr:uid="{00000000-0005-0000-0000-0000F3AE0000}"/>
    <cellStyle name="Normal 5 3 2 8 4" xfId="44803" xr:uid="{00000000-0005-0000-0000-0000F4AE0000}"/>
    <cellStyle name="Normal 5 3 2 8 4 2" xfId="44804" xr:uid="{00000000-0005-0000-0000-0000F5AE0000}"/>
    <cellStyle name="Normal 5 3 2 8 4 2 2" xfId="44805" xr:uid="{00000000-0005-0000-0000-0000F6AE0000}"/>
    <cellStyle name="Normal 5 3 2 8 4 3" xfId="44806" xr:uid="{00000000-0005-0000-0000-0000F7AE0000}"/>
    <cellStyle name="Normal 5 3 2 8 4 3 2" xfId="44807" xr:uid="{00000000-0005-0000-0000-0000F8AE0000}"/>
    <cellStyle name="Normal 5 3 2 8 4 3 2 2" xfId="44808" xr:uid="{00000000-0005-0000-0000-0000F9AE0000}"/>
    <cellStyle name="Normal 5 3 2 8 4 3 3" xfId="44809" xr:uid="{00000000-0005-0000-0000-0000FAAE0000}"/>
    <cellStyle name="Normal 5 3 2 8 4 4" xfId="44810" xr:uid="{00000000-0005-0000-0000-0000FBAE0000}"/>
    <cellStyle name="Normal 5 3 2 8 5" xfId="44811" xr:uid="{00000000-0005-0000-0000-0000FCAE0000}"/>
    <cellStyle name="Normal 5 3 2 8 5 2" xfId="44812" xr:uid="{00000000-0005-0000-0000-0000FDAE0000}"/>
    <cellStyle name="Normal 5 3 2 8 6" xfId="44813" xr:uid="{00000000-0005-0000-0000-0000FEAE0000}"/>
    <cellStyle name="Normal 5 3 2 8 6 2" xfId="44814" xr:uid="{00000000-0005-0000-0000-0000FFAE0000}"/>
    <cellStyle name="Normal 5 3 2 8 6 2 2" xfId="44815" xr:uid="{00000000-0005-0000-0000-000000AF0000}"/>
    <cellStyle name="Normal 5 3 2 8 6 3" xfId="44816" xr:uid="{00000000-0005-0000-0000-000001AF0000}"/>
    <cellStyle name="Normal 5 3 2 8 7" xfId="44817" xr:uid="{00000000-0005-0000-0000-000002AF0000}"/>
    <cellStyle name="Normal 5 3 2 8 7 2" xfId="44818" xr:uid="{00000000-0005-0000-0000-000003AF0000}"/>
    <cellStyle name="Normal 5 3 2 8 8" xfId="44819" xr:uid="{00000000-0005-0000-0000-000004AF0000}"/>
    <cellStyle name="Normal 5 3 2 9" xfId="44820" xr:uid="{00000000-0005-0000-0000-000005AF0000}"/>
    <cellStyle name="Normal 5 3 2 9 2" xfId="44821" xr:uid="{00000000-0005-0000-0000-000006AF0000}"/>
    <cellStyle name="Normal 5 3 2 9 2 2" xfId="44822" xr:uid="{00000000-0005-0000-0000-000007AF0000}"/>
    <cellStyle name="Normal 5 3 2 9 2 2 2" xfId="44823" xr:uid="{00000000-0005-0000-0000-000008AF0000}"/>
    <cellStyle name="Normal 5 3 2 9 2 2 2 2" xfId="44824" xr:uid="{00000000-0005-0000-0000-000009AF0000}"/>
    <cellStyle name="Normal 5 3 2 9 2 2 3" xfId="44825" xr:uid="{00000000-0005-0000-0000-00000AAF0000}"/>
    <cellStyle name="Normal 5 3 2 9 2 2 3 2" xfId="44826" xr:uid="{00000000-0005-0000-0000-00000BAF0000}"/>
    <cellStyle name="Normal 5 3 2 9 2 2 3 2 2" xfId="44827" xr:uid="{00000000-0005-0000-0000-00000CAF0000}"/>
    <cellStyle name="Normal 5 3 2 9 2 2 3 3" xfId="44828" xr:uid="{00000000-0005-0000-0000-00000DAF0000}"/>
    <cellStyle name="Normal 5 3 2 9 2 2 4" xfId="44829" xr:uid="{00000000-0005-0000-0000-00000EAF0000}"/>
    <cellStyle name="Normal 5 3 2 9 2 3" xfId="44830" xr:uid="{00000000-0005-0000-0000-00000FAF0000}"/>
    <cellStyle name="Normal 5 3 2 9 2 3 2" xfId="44831" xr:uid="{00000000-0005-0000-0000-000010AF0000}"/>
    <cellStyle name="Normal 5 3 2 9 2 4" xfId="44832" xr:uid="{00000000-0005-0000-0000-000011AF0000}"/>
    <cellStyle name="Normal 5 3 2 9 2 4 2" xfId="44833" xr:uid="{00000000-0005-0000-0000-000012AF0000}"/>
    <cellStyle name="Normal 5 3 2 9 2 4 2 2" xfId="44834" xr:uid="{00000000-0005-0000-0000-000013AF0000}"/>
    <cellStyle name="Normal 5 3 2 9 2 4 3" xfId="44835" xr:uid="{00000000-0005-0000-0000-000014AF0000}"/>
    <cellStyle name="Normal 5 3 2 9 2 5" xfId="44836" xr:uid="{00000000-0005-0000-0000-000015AF0000}"/>
    <cellStyle name="Normal 5 3 2 9 3" xfId="44837" xr:uid="{00000000-0005-0000-0000-000016AF0000}"/>
    <cellStyle name="Normal 5 3 2 9 3 2" xfId="44838" xr:uid="{00000000-0005-0000-0000-000017AF0000}"/>
    <cellStyle name="Normal 5 3 2 9 3 2 2" xfId="44839" xr:uid="{00000000-0005-0000-0000-000018AF0000}"/>
    <cellStyle name="Normal 5 3 2 9 3 3" xfId="44840" xr:uid="{00000000-0005-0000-0000-000019AF0000}"/>
    <cellStyle name="Normal 5 3 2 9 3 3 2" xfId="44841" xr:uid="{00000000-0005-0000-0000-00001AAF0000}"/>
    <cellStyle name="Normal 5 3 2 9 3 3 2 2" xfId="44842" xr:uid="{00000000-0005-0000-0000-00001BAF0000}"/>
    <cellStyle name="Normal 5 3 2 9 3 3 3" xfId="44843" xr:uid="{00000000-0005-0000-0000-00001CAF0000}"/>
    <cellStyle name="Normal 5 3 2 9 3 4" xfId="44844" xr:uid="{00000000-0005-0000-0000-00001DAF0000}"/>
    <cellStyle name="Normal 5 3 2 9 4" xfId="44845" xr:uid="{00000000-0005-0000-0000-00001EAF0000}"/>
    <cellStyle name="Normal 5 3 2 9 4 2" xfId="44846" xr:uid="{00000000-0005-0000-0000-00001FAF0000}"/>
    <cellStyle name="Normal 5 3 2 9 5" xfId="44847" xr:uid="{00000000-0005-0000-0000-000020AF0000}"/>
    <cellStyle name="Normal 5 3 2 9 5 2" xfId="44848" xr:uid="{00000000-0005-0000-0000-000021AF0000}"/>
    <cellStyle name="Normal 5 3 2 9 5 2 2" xfId="44849" xr:uid="{00000000-0005-0000-0000-000022AF0000}"/>
    <cellStyle name="Normal 5 3 2 9 5 3" xfId="44850" xr:uid="{00000000-0005-0000-0000-000023AF0000}"/>
    <cellStyle name="Normal 5 3 2 9 6" xfId="44851" xr:uid="{00000000-0005-0000-0000-000024AF0000}"/>
    <cellStyle name="Normal 5 3 2_T-straight with PEDs adjustor" xfId="44852" xr:uid="{00000000-0005-0000-0000-000025AF0000}"/>
    <cellStyle name="Normal 5 3 20" xfId="44853" xr:uid="{00000000-0005-0000-0000-000026AF0000}"/>
    <cellStyle name="Normal 5 3 3" xfId="44854" xr:uid="{00000000-0005-0000-0000-000027AF0000}"/>
    <cellStyle name="Normal 5 3 3 10" xfId="44855" xr:uid="{00000000-0005-0000-0000-000028AF0000}"/>
    <cellStyle name="Normal 5 3 3 10 2" xfId="44856" xr:uid="{00000000-0005-0000-0000-000029AF0000}"/>
    <cellStyle name="Normal 5 3 3 10 2 2" xfId="44857" xr:uid="{00000000-0005-0000-0000-00002AAF0000}"/>
    <cellStyle name="Normal 5 3 3 10 3" xfId="44858" xr:uid="{00000000-0005-0000-0000-00002BAF0000}"/>
    <cellStyle name="Normal 5 3 3 10 3 2" xfId="44859" xr:uid="{00000000-0005-0000-0000-00002CAF0000}"/>
    <cellStyle name="Normal 5 3 3 10 3 2 2" xfId="44860" xr:uid="{00000000-0005-0000-0000-00002DAF0000}"/>
    <cellStyle name="Normal 5 3 3 10 3 3" xfId="44861" xr:uid="{00000000-0005-0000-0000-00002EAF0000}"/>
    <cellStyle name="Normal 5 3 3 10 4" xfId="44862" xr:uid="{00000000-0005-0000-0000-00002FAF0000}"/>
    <cellStyle name="Normal 5 3 3 11" xfId="44863" xr:uid="{00000000-0005-0000-0000-000030AF0000}"/>
    <cellStyle name="Normal 5 3 3 11 2" xfId="44864" xr:uid="{00000000-0005-0000-0000-000031AF0000}"/>
    <cellStyle name="Normal 5 3 3 11 2 2" xfId="44865" xr:uid="{00000000-0005-0000-0000-000032AF0000}"/>
    <cellStyle name="Normal 5 3 3 11 3" xfId="44866" xr:uid="{00000000-0005-0000-0000-000033AF0000}"/>
    <cellStyle name="Normal 5 3 3 11 3 2" xfId="44867" xr:uid="{00000000-0005-0000-0000-000034AF0000}"/>
    <cellStyle name="Normal 5 3 3 11 3 2 2" xfId="44868" xr:uid="{00000000-0005-0000-0000-000035AF0000}"/>
    <cellStyle name="Normal 5 3 3 11 3 3" xfId="44869" xr:uid="{00000000-0005-0000-0000-000036AF0000}"/>
    <cellStyle name="Normal 5 3 3 11 4" xfId="44870" xr:uid="{00000000-0005-0000-0000-000037AF0000}"/>
    <cellStyle name="Normal 5 3 3 12" xfId="44871" xr:uid="{00000000-0005-0000-0000-000038AF0000}"/>
    <cellStyle name="Normal 5 3 3 12 2" xfId="44872" xr:uid="{00000000-0005-0000-0000-000039AF0000}"/>
    <cellStyle name="Normal 5 3 3 12 2 2" xfId="44873" xr:uid="{00000000-0005-0000-0000-00003AAF0000}"/>
    <cellStyle name="Normal 5 3 3 12 3" xfId="44874" xr:uid="{00000000-0005-0000-0000-00003BAF0000}"/>
    <cellStyle name="Normal 5 3 3 12 3 2" xfId="44875" xr:uid="{00000000-0005-0000-0000-00003CAF0000}"/>
    <cellStyle name="Normal 5 3 3 12 3 2 2" xfId="44876" xr:uid="{00000000-0005-0000-0000-00003DAF0000}"/>
    <cellStyle name="Normal 5 3 3 12 3 3" xfId="44877" xr:uid="{00000000-0005-0000-0000-00003EAF0000}"/>
    <cellStyle name="Normal 5 3 3 12 4" xfId="44878" xr:uid="{00000000-0005-0000-0000-00003FAF0000}"/>
    <cellStyle name="Normal 5 3 3 13" xfId="44879" xr:uid="{00000000-0005-0000-0000-000040AF0000}"/>
    <cellStyle name="Normal 5 3 3 13 2" xfId="44880" xr:uid="{00000000-0005-0000-0000-000041AF0000}"/>
    <cellStyle name="Normal 5 3 3 13 2 2" xfId="44881" xr:uid="{00000000-0005-0000-0000-000042AF0000}"/>
    <cellStyle name="Normal 5 3 3 13 3" xfId="44882" xr:uid="{00000000-0005-0000-0000-000043AF0000}"/>
    <cellStyle name="Normal 5 3 3 14" xfId="44883" xr:uid="{00000000-0005-0000-0000-000044AF0000}"/>
    <cellStyle name="Normal 5 3 3 14 2" xfId="44884" xr:uid="{00000000-0005-0000-0000-000045AF0000}"/>
    <cellStyle name="Normal 5 3 3 15" xfId="44885" xr:uid="{00000000-0005-0000-0000-000046AF0000}"/>
    <cellStyle name="Normal 5 3 3 15 2" xfId="44886" xr:uid="{00000000-0005-0000-0000-000047AF0000}"/>
    <cellStyle name="Normal 5 3 3 16" xfId="44887" xr:uid="{00000000-0005-0000-0000-000048AF0000}"/>
    <cellStyle name="Normal 5 3 3 17" xfId="44888" xr:uid="{00000000-0005-0000-0000-000049AF0000}"/>
    <cellStyle name="Normal 5 3 3 2" xfId="44889" xr:uid="{00000000-0005-0000-0000-00004AAF0000}"/>
    <cellStyle name="Normal 5 3 3 2 10" xfId="44890" xr:uid="{00000000-0005-0000-0000-00004BAF0000}"/>
    <cellStyle name="Normal 5 3 3 2 11" xfId="44891" xr:uid="{00000000-0005-0000-0000-00004CAF0000}"/>
    <cellStyle name="Normal 5 3 3 2 2" xfId="44892" xr:uid="{00000000-0005-0000-0000-00004DAF0000}"/>
    <cellStyle name="Normal 5 3 3 2 2 10" xfId="44893" xr:uid="{00000000-0005-0000-0000-00004EAF0000}"/>
    <cellStyle name="Normal 5 3 3 2 2 2" xfId="44894" xr:uid="{00000000-0005-0000-0000-00004FAF0000}"/>
    <cellStyle name="Normal 5 3 3 2 2 2 2" xfId="44895" xr:uid="{00000000-0005-0000-0000-000050AF0000}"/>
    <cellStyle name="Normal 5 3 3 2 2 2 2 2" xfId="44896" xr:uid="{00000000-0005-0000-0000-000051AF0000}"/>
    <cellStyle name="Normal 5 3 3 2 2 2 2 2 2" xfId="44897" xr:uid="{00000000-0005-0000-0000-000052AF0000}"/>
    <cellStyle name="Normal 5 3 3 2 2 2 2 2 2 2" xfId="44898" xr:uid="{00000000-0005-0000-0000-000053AF0000}"/>
    <cellStyle name="Normal 5 3 3 2 2 2 2 2 3" xfId="44899" xr:uid="{00000000-0005-0000-0000-000054AF0000}"/>
    <cellStyle name="Normal 5 3 3 2 2 2 2 2 3 2" xfId="44900" xr:uid="{00000000-0005-0000-0000-000055AF0000}"/>
    <cellStyle name="Normal 5 3 3 2 2 2 2 2 3 2 2" xfId="44901" xr:uid="{00000000-0005-0000-0000-000056AF0000}"/>
    <cellStyle name="Normal 5 3 3 2 2 2 2 2 3 3" xfId="44902" xr:uid="{00000000-0005-0000-0000-000057AF0000}"/>
    <cellStyle name="Normal 5 3 3 2 2 2 2 2 4" xfId="44903" xr:uid="{00000000-0005-0000-0000-000058AF0000}"/>
    <cellStyle name="Normal 5 3 3 2 2 2 2 3" xfId="44904" xr:uid="{00000000-0005-0000-0000-000059AF0000}"/>
    <cellStyle name="Normal 5 3 3 2 2 2 2 3 2" xfId="44905" xr:uid="{00000000-0005-0000-0000-00005AAF0000}"/>
    <cellStyle name="Normal 5 3 3 2 2 2 2 4" xfId="44906" xr:uid="{00000000-0005-0000-0000-00005BAF0000}"/>
    <cellStyle name="Normal 5 3 3 2 2 2 2 4 2" xfId="44907" xr:uid="{00000000-0005-0000-0000-00005CAF0000}"/>
    <cellStyle name="Normal 5 3 3 2 2 2 2 4 2 2" xfId="44908" xr:uid="{00000000-0005-0000-0000-00005DAF0000}"/>
    <cellStyle name="Normal 5 3 3 2 2 2 2 4 3" xfId="44909" xr:uid="{00000000-0005-0000-0000-00005EAF0000}"/>
    <cellStyle name="Normal 5 3 3 2 2 2 2 5" xfId="44910" xr:uid="{00000000-0005-0000-0000-00005FAF0000}"/>
    <cellStyle name="Normal 5 3 3 2 2 2 3" xfId="44911" xr:uid="{00000000-0005-0000-0000-000060AF0000}"/>
    <cellStyle name="Normal 5 3 3 2 2 2 3 2" xfId="44912" xr:uid="{00000000-0005-0000-0000-000061AF0000}"/>
    <cellStyle name="Normal 5 3 3 2 2 2 3 2 2" xfId="44913" xr:uid="{00000000-0005-0000-0000-000062AF0000}"/>
    <cellStyle name="Normal 5 3 3 2 2 2 3 3" xfId="44914" xr:uid="{00000000-0005-0000-0000-000063AF0000}"/>
    <cellStyle name="Normal 5 3 3 2 2 2 3 3 2" xfId="44915" xr:uid="{00000000-0005-0000-0000-000064AF0000}"/>
    <cellStyle name="Normal 5 3 3 2 2 2 3 3 2 2" xfId="44916" xr:uid="{00000000-0005-0000-0000-000065AF0000}"/>
    <cellStyle name="Normal 5 3 3 2 2 2 3 3 3" xfId="44917" xr:uid="{00000000-0005-0000-0000-000066AF0000}"/>
    <cellStyle name="Normal 5 3 3 2 2 2 3 4" xfId="44918" xr:uid="{00000000-0005-0000-0000-000067AF0000}"/>
    <cellStyle name="Normal 5 3 3 2 2 2 4" xfId="44919" xr:uid="{00000000-0005-0000-0000-000068AF0000}"/>
    <cellStyle name="Normal 5 3 3 2 2 2 4 2" xfId="44920" xr:uid="{00000000-0005-0000-0000-000069AF0000}"/>
    <cellStyle name="Normal 5 3 3 2 2 2 4 2 2" xfId="44921" xr:uid="{00000000-0005-0000-0000-00006AAF0000}"/>
    <cellStyle name="Normal 5 3 3 2 2 2 4 3" xfId="44922" xr:uid="{00000000-0005-0000-0000-00006BAF0000}"/>
    <cellStyle name="Normal 5 3 3 2 2 2 4 3 2" xfId="44923" xr:uid="{00000000-0005-0000-0000-00006CAF0000}"/>
    <cellStyle name="Normal 5 3 3 2 2 2 4 3 2 2" xfId="44924" xr:uid="{00000000-0005-0000-0000-00006DAF0000}"/>
    <cellStyle name="Normal 5 3 3 2 2 2 4 3 3" xfId="44925" xr:uid="{00000000-0005-0000-0000-00006EAF0000}"/>
    <cellStyle name="Normal 5 3 3 2 2 2 4 4" xfId="44926" xr:uid="{00000000-0005-0000-0000-00006FAF0000}"/>
    <cellStyle name="Normal 5 3 3 2 2 2 5" xfId="44927" xr:uid="{00000000-0005-0000-0000-000070AF0000}"/>
    <cellStyle name="Normal 5 3 3 2 2 2 5 2" xfId="44928" xr:uid="{00000000-0005-0000-0000-000071AF0000}"/>
    <cellStyle name="Normal 5 3 3 2 2 2 6" xfId="44929" xr:uid="{00000000-0005-0000-0000-000072AF0000}"/>
    <cellStyle name="Normal 5 3 3 2 2 2 6 2" xfId="44930" xr:uid="{00000000-0005-0000-0000-000073AF0000}"/>
    <cellStyle name="Normal 5 3 3 2 2 2 6 2 2" xfId="44931" xr:uid="{00000000-0005-0000-0000-000074AF0000}"/>
    <cellStyle name="Normal 5 3 3 2 2 2 6 3" xfId="44932" xr:uid="{00000000-0005-0000-0000-000075AF0000}"/>
    <cellStyle name="Normal 5 3 3 2 2 2 7" xfId="44933" xr:uid="{00000000-0005-0000-0000-000076AF0000}"/>
    <cellStyle name="Normal 5 3 3 2 2 2 7 2" xfId="44934" xr:uid="{00000000-0005-0000-0000-000077AF0000}"/>
    <cellStyle name="Normal 5 3 3 2 2 2 8" xfId="44935" xr:uid="{00000000-0005-0000-0000-000078AF0000}"/>
    <cellStyle name="Normal 5 3 3 2 2 3" xfId="44936" xr:uid="{00000000-0005-0000-0000-000079AF0000}"/>
    <cellStyle name="Normal 5 3 3 2 2 3 2" xfId="44937" xr:uid="{00000000-0005-0000-0000-00007AAF0000}"/>
    <cellStyle name="Normal 5 3 3 2 2 3 2 2" xfId="44938" xr:uid="{00000000-0005-0000-0000-00007BAF0000}"/>
    <cellStyle name="Normal 5 3 3 2 2 3 2 2 2" xfId="44939" xr:uid="{00000000-0005-0000-0000-00007CAF0000}"/>
    <cellStyle name="Normal 5 3 3 2 2 3 2 3" xfId="44940" xr:uid="{00000000-0005-0000-0000-00007DAF0000}"/>
    <cellStyle name="Normal 5 3 3 2 2 3 2 3 2" xfId="44941" xr:uid="{00000000-0005-0000-0000-00007EAF0000}"/>
    <cellStyle name="Normal 5 3 3 2 2 3 2 3 2 2" xfId="44942" xr:uid="{00000000-0005-0000-0000-00007FAF0000}"/>
    <cellStyle name="Normal 5 3 3 2 2 3 2 3 3" xfId="44943" xr:uid="{00000000-0005-0000-0000-000080AF0000}"/>
    <cellStyle name="Normal 5 3 3 2 2 3 2 4" xfId="44944" xr:uid="{00000000-0005-0000-0000-000081AF0000}"/>
    <cellStyle name="Normal 5 3 3 2 2 3 3" xfId="44945" xr:uid="{00000000-0005-0000-0000-000082AF0000}"/>
    <cellStyle name="Normal 5 3 3 2 2 3 3 2" xfId="44946" xr:uid="{00000000-0005-0000-0000-000083AF0000}"/>
    <cellStyle name="Normal 5 3 3 2 2 3 4" xfId="44947" xr:uid="{00000000-0005-0000-0000-000084AF0000}"/>
    <cellStyle name="Normal 5 3 3 2 2 3 4 2" xfId="44948" xr:uid="{00000000-0005-0000-0000-000085AF0000}"/>
    <cellStyle name="Normal 5 3 3 2 2 3 4 2 2" xfId="44949" xr:uid="{00000000-0005-0000-0000-000086AF0000}"/>
    <cellStyle name="Normal 5 3 3 2 2 3 4 3" xfId="44950" xr:uid="{00000000-0005-0000-0000-000087AF0000}"/>
    <cellStyle name="Normal 5 3 3 2 2 3 5" xfId="44951" xr:uid="{00000000-0005-0000-0000-000088AF0000}"/>
    <cellStyle name="Normal 5 3 3 2 2 4" xfId="44952" xr:uid="{00000000-0005-0000-0000-000089AF0000}"/>
    <cellStyle name="Normal 5 3 3 2 2 4 2" xfId="44953" xr:uid="{00000000-0005-0000-0000-00008AAF0000}"/>
    <cellStyle name="Normal 5 3 3 2 2 4 2 2" xfId="44954" xr:uid="{00000000-0005-0000-0000-00008BAF0000}"/>
    <cellStyle name="Normal 5 3 3 2 2 4 3" xfId="44955" xr:uid="{00000000-0005-0000-0000-00008CAF0000}"/>
    <cellStyle name="Normal 5 3 3 2 2 4 3 2" xfId="44956" xr:uid="{00000000-0005-0000-0000-00008DAF0000}"/>
    <cellStyle name="Normal 5 3 3 2 2 4 3 2 2" xfId="44957" xr:uid="{00000000-0005-0000-0000-00008EAF0000}"/>
    <cellStyle name="Normal 5 3 3 2 2 4 3 3" xfId="44958" xr:uid="{00000000-0005-0000-0000-00008FAF0000}"/>
    <cellStyle name="Normal 5 3 3 2 2 4 4" xfId="44959" xr:uid="{00000000-0005-0000-0000-000090AF0000}"/>
    <cellStyle name="Normal 5 3 3 2 2 5" xfId="44960" xr:uid="{00000000-0005-0000-0000-000091AF0000}"/>
    <cellStyle name="Normal 5 3 3 2 2 5 2" xfId="44961" xr:uid="{00000000-0005-0000-0000-000092AF0000}"/>
    <cellStyle name="Normal 5 3 3 2 2 5 2 2" xfId="44962" xr:uid="{00000000-0005-0000-0000-000093AF0000}"/>
    <cellStyle name="Normal 5 3 3 2 2 5 3" xfId="44963" xr:uid="{00000000-0005-0000-0000-000094AF0000}"/>
    <cellStyle name="Normal 5 3 3 2 2 5 3 2" xfId="44964" xr:uid="{00000000-0005-0000-0000-000095AF0000}"/>
    <cellStyle name="Normal 5 3 3 2 2 5 3 2 2" xfId="44965" xr:uid="{00000000-0005-0000-0000-000096AF0000}"/>
    <cellStyle name="Normal 5 3 3 2 2 5 3 3" xfId="44966" xr:uid="{00000000-0005-0000-0000-000097AF0000}"/>
    <cellStyle name="Normal 5 3 3 2 2 5 4" xfId="44967" xr:uid="{00000000-0005-0000-0000-000098AF0000}"/>
    <cellStyle name="Normal 5 3 3 2 2 6" xfId="44968" xr:uid="{00000000-0005-0000-0000-000099AF0000}"/>
    <cellStyle name="Normal 5 3 3 2 2 6 2" xfId="44969" xr:uid="{00000000-0005-0000-0000-00009AAF0000}"/>
    <cellStyle name="Normal 5 3 3 2 2 7" xfId="44970" xr:uid="{00000000-0005-0000-0000-00009BAF0000}"/>
    <cellStyle name="Normal 5 3 3 2 2 7 2" xfId="44971" xr:uid="{00000000-0005-0000-0000-00009CAF0000}"/>
    <cellStyle name="Normal 5 3 3 2 2 7 2 2" xfId="44972" xr:uid="{00000000-0005-0000-0000-00009DAF0000}"/>
    <cellStyle name="Normal 5 3 3 2 2 7 3" xfId="44973" xr:uid="{00000000-0005-0000-0000-00009EAF0000}"/>
    <cellStyle name="Normal 5 3 3 2 2 8" xfId="44974" xr:uid="{00000000-0005-0000-0000-00009FAF0000}"/>
    <cellStyle name="Normal 5 3 3 2 2 8 2" xfId="44975" xr:uid="{00000000-0005-0000-0000-0000A0AF0000}"/>
    <cellStyle name="Normal 5 3 3 2 2 9" xfId="44976" xr:uid="{00000000-0005-0000-0000-0000A1AF0000}"/>
    <cellStyle name="Normal 5 3 3 2 3" xfId="44977" xr:uid="{00000000-0005-0000-0000-0000A2AF0000}"/>
    <cellStyle name="Normal 5 3 3 2 3 2" xfId="44978" xr:uid="{00000000-0005-0000-0000-0000A3AF0000}"/>
    <cellStyle name="Normal 5 3 3 2 3 2 2" xfId="44979" xr:uid="{00000000-0005-0000-0000-0000A4AF0000}"/>
    <cellStyle name="Normal 5 3 3 2 3 2 2 2" xfId="44980" xr:uid="{00000000-0005-0000-0000-0000A5AF0000}"/>
    <cellStyle name="Normal 5 3 3 2 3 2 2 2 2" xfId="44981" xr:uid="{00000000-0005-0000-0000-0000A6AF0000}"/>
    <cellStyle name="Normal 5 3 3 2 3 2 2 3" xfId="44982" xr:uid="{00000000-0005-0000-0000-0000A7AF0000}"/>
    <cellStyle name="Normal 5 3 3 2 3 2 2 3 2" xfId="44983" xr:uid="{00000000-0005-0000-0000-0000A8AF0000}"/>
    <cellStyle name="Normal 5 3 3 2 3 2 2 3 2 2" xfId="44984" xr:uid="{00000000-0005-0000-0000-0000A9AF0000}"/>
    <cellStyle name="Normal 5 3 3 2 3 2 2 3 3" xfId="44985" xr:uid="{00000000-0005-0000-0000-0000AAAF0000}"/>
    <cellStyle name="Normal 5 3 3 2 3 2 2 4" xfId="44986" xr:uid="{00000000-0005-0000-0000-0000ABAF0000}"/>
    <cellStyle name="Normal 5 3 3 2 3 2 3" xfId="44987" xr:uid="{00000000-0005-0000-0000-0000ACAF0000}"/>
    <cellStyle name="Normal 5 3 3 2 3 2 3 2" xfId="44988" xr:uid="{00000000-0005-0000-0000-0000ADAF0000}"/>
    <cellStyle name="Normal 5 3 3 2 3 2 4" xfId="44989" xr:uid="{00000000-0005-0000-0000-0000AEAF0000}"/>
    <cellStyle name="Normal 5 3 3 2 3 2 4 2" xfId="44990" xr:uid="{00000000-0005-0000-0000-0000AFAF0000}"/>
    <cellStyle name="Normal 5 3 3 2 3 2 4 2 2" xfId="44991" xr:uid="{00000000-0005-0000-0000-0000B0AF0000}"/>
    <cellStyle name="Normal 5 3 3 2 3 2 4 3" xfId="44992" xr:uid="{00000000-0005-0000-0000-0000B1AF0000}"/>
    <cellStyle name="Normal 5 3 3 2 3 2 5" xfId="44993" xr:uid="{00000000-0005-0000-0000-0000B2AF0000}"/>
    <cellStyle name="Normal 5 3 3 2 3 3" xfId="44994" xr:uid="{00000000-0005-0000-0000-0000B3AF0000}"/>
    <cellStyle name="Normal 5 3 3 2 3 3 2" xfId="44995" xr:uid="{00000000-0005-0000-0000-0000B4AF0000}"/>
    <cellStyle name="Normal 5 3 3 2 3 3 2 2" xfId="44996" xr:uid="{00000000-0005-0000-0000-0000B5AF0000}"/>
    <cellStyle name="Normal 5 3 3 2 3 3 3" xfId="44997" xr:uid="{00000000-0005-0000-0000-0000B6AF0000}"/>
    <cellStyle name="Normal 5 3 3 2 3 3 3 2" xfId="44998" xr:uid="{00000000-0005-0000-0000-0000B7AF0000}"/>
    <cellStyle name="Normal 5 3 3 2 3 3 3 2 2" xfId="44999" xr:uid="{00000000-0005-0000-0000-0000B8AF0000}"/>
    <cellStyle name="Normal 5 3 3 2 3 3 3 3" xfId="45000" xr:uid="{00000000-0005-0000-0000-0000B9AF0000}"/>
    <cellStyle name="Normal 5 3 3 2 3 3 4" xfId="45001" xr:uid="{00000000-0005-0000-0000-0000BAAF0000}"/>
    <cellStyle name="Normal 5 3 3 2 3 4" xfId="45002" xr:uid="{00000000-0005-0000-0000-0000BBAF0000}"/>
    <cellStyle name="Normal 5 3 3 2 3 4 2" xfId="45003" xr:uid="{00000000-0005-0000-0000-0000BCAF0000}"/>
    <cellStyle name="Normal 5 3 3 2 3 4 2 2" xfId="45004" xr:uid="{00000000-0005-0000-0000-0000BDAF0000}"/>
    <cellStyle name="Normal 5 3 3 2 3 4 3" xfId="45005" xr:uid="{00000000-0005-0000-0000-0000BEAF0000}"/>
    <cellStyle name="Normal 5 3 3 2 3 4 3 2" xfId="45006" xr:uid="{00000000-0005-0000-0000-0000BFAF0000}"/>
    <cellStyle name="Normal 5 3 3 2 3 4 3 2 2" xfId="45007" xr:uid="{00000000-0005-0000-0000-0000C0AF0000}"/>
    <cellStyle name="Normal 5 3 3 2 3 4 3 3" xfId="45008" xr:uid="{00000000-0005-0000-0000-0000C1AF0000}"/>
    <cellStyle name="Normal 5 3 3 2 3 4 4" xfId="45009" xr:uid="{00000000-0005-0000-0000-0000C2AF0000}"/>
    <cellStyle name="Normal 5 3 3 2 3 5" xfId="45010" xr:uid="{00000000-0005-0000-0000-0000C3AF0000}"/>
    <cellStyle name="Normal 5 3 3 2 3 5 2" xfId="45011" xr:uid="{00000000-0005-0000-0000-0000C4AF0000}"/>
    <cellStyle name="Normal 5 3 3 2 3 6" xfId="45012" xr:uid="{00000000-0005-0000-0000-0000C5AF0000}"/>
    <cellStyle name="Normal 5 3 3 2 3 6 2" xfId="45013" xr:uid="{00000000-0005-0000-0000-0000C6AF0000}"/>
    <cellStyle name="Normal 5 3 3 2 3 6 2 2" xfId="45014" xr:uid="{00000000-0005-0000-0000-0000C7AF0000}"/>
    <cellStyle name="Normal 5 3 3 2 3 6 3" xfId="45015" xr:uid="{00000000-0005-0000-0000-0000C8AF0000}"/>
    <cellStyle name="Normal 5 3 3 2 3 7" xfId="45016" xr:uid="{00000000-0005-0000-0000-0000C9AF0000}"/>
    <cellStyle name="Normal 5 3 3 2 3 7 2" xfId="45017" xr:uid="{00000000-0005-0000-0000-0000CAAF0000}"/>
    <cellStyle name="Normal 5 3 3 2 3 8" xfId="45018" xr:uid="{00000000-0005-0000-0000-0000CBAF0000}"/>
    <cellStyle name="Normal 5 3 3 2 4" xfId="45019" xr:uid="{00000000-0005-0000-0000-0000CCAF0000}"/>
    <cellStyle name="Normal 5 3 3 2 4 2" xfId="45020" xr:uid="{00000000-0005-0000-0000-0000CDAF0000}"/>
    <cellStyle name="Normal 5 3 3 2 4 2 2" xfId="45021" xr:uid="{00000000-0005-0000-0000-0000CEAF0000}"/>
    <cellStyle name="Normal 5 3 3 2 4 2 2 2" xfId="45022" xr:uid="{00000000-0005-0000-0000-0000CFAF0000}"/>
    <cellStyle name="Normal 5 3 3 2 4 2 3" xfId="45023" xr:uid="{00000000-0005-0000-0000-0000D0AF0000}"/>
    <cellStyle name="Normal 5 3 3 2 4 2 3 2" xfId="45024" xr:uid="{00000000-0005-0000-0000-0000D1AF0000}"/>
    <cellStyle name="Normal 5 3 3 2 4 2 3 2 2" xfId="45025" xr:uid="{00000000-0005-0000-0000-0000D2AF0000}"/>
    <cellStyle name="Normal 5 3 3 2 4 2 3 3" xfId="45026" xr:uid="{00000000-0005-0000-0000-0000D3AF0000}"/>
    <cellStyle name="Normal 5 3 3 2 4 2 4" xfId="45027" xr:uid="{00000000-0005-0000-0000-0000D4AF0000}"/>
    <cellStyle name="Normal 5 3 3 2 4 3" xfId="45028" xr:uid="{00000000-0005-0000-0000-0000D5AF0000}"/>
    <cellStyle name="Normal 5 3 3 2 4 3 2" xfId="45029" xr:uid="{00000000-0005-0000-0000-0000D6AF0000}"/>
    <cellStyle name="Normal 5 3 3 2 4 4" xfId="45030" xr:uid="{00000000-0005-0000-0000-0000D7AF0000}"/>
    <cellStyle name="Normal 5 3 3 2 4 4 2" xfId="45031" xr:uid="{00000000-0005-0000-0000-0000D8AF0000}"/>
    <cellStyle name="Normal 5 3 3 2 4 4 2 2" xfId="45032" xr:uid="{00000000-0005-0000-0000-0000D9AF0000}"/>
    <cellStyle name="Normal 5 3 3 2 4 4 3" xfId="45033" xr:uid="{00000000-0005-0000-0000-0000DAAF0000}"/>
    <cellStyle name="Normal 5 3 3 2 4 5" xfId="45034" xr:uid="{00000000-0005-0000-0000-0000DBAF0000}"/>
    <cellStyle name="Normal 5 3 3 2 5" xfId="45035" xr:uid="{00000000-0005-0000-0000-0000DCAF0000}"/>
    <cellStyle name="Normal 5 3 3 2 5 2" xfId="45036" xr:uid="{00000000-0005-0000-0000-0000DDAF0000}"/>
    <cellStyle name="Normal 5 3 3 2 5 2 2" xfId="45037" xr:uid="{00000000-0005-0000-0000-0000DEAF0000}"/>
    <cellStyle name="Normal 5 3 3 2 5 3" xfId="45038" xr:uid="{00000000-0005-0000-0000-0000DFAF0000}"/>
    <cellStyle name="Normal 5 3 3 2 5 3 2" xfId="45039" xr:uid="{00000000-0005-0000-0000-0000E0AF0000}"/>
    <cellStyle name="Normal 5 3 3 2 5 3 2 2" xfId="45040" xr:uid="{00000000-0005-0000-0000-0000E1AF0000}"/>
    <cellStyle name="Normal 5 3 3 2 5 3 3" xfId="45041" xr:uid="{00000000-0005-0000-0000-0000E2AF0000}"/>
    <cellStyle name="Normal 5 3 3 2 5 4" xfId="45042" xr:uid="{00000000-0005-0000-0000-0000E3AF0000}"/>
    <cellStyle name="Normal 5 3 3 2 6" xfId="45043" xr:uid="{00000000-0005-0000-0000-0000E4AF0000}"/>
    <cellStyle name="Normal 5 3 3 2 6 2" xfId="45044" xr:uid="{00000000-0005-0000-0000-0000E5AF0000}"/>
    <cellStyle name="Normal 5 3 3 2 6 2 2" xfId="45045" xr:uid="{00000000-0005-0000-0000-0000E6AF0000}"/>
    <cellStyle name="Normal 5 3 3 2 6 3" xfId="45046" xr:uid="{00000000-0005-0000-0000-0000E7AF0000}"/>
    <cellStyle name="Normal 5 3 3 2 6 3 2" xfId="45047" xr:uid="{00000000-0005-0000-0000-0000E8AF0000}"/>
    <cellStyle name="Normal 5 3 3 2 6 3 2 2" xfId="45048" xr:uid="{00000000-0005-0000-0000-0000E9AF0000}"/>
    <cellStyle name="Normal 5 3 3 2 6 3 3" xfId="45049" xr:uid="{00000000-0005-0000-0000-0000EAAF0000}"/>
    <cellStyle name="Normal 5 3 3 2 6 4" xfId="45050" xr:uid="{00000000-0005-0000-0000-0000EBAF0000}"/>
    <cellStyle name="Normal 5 3 3 2 7" xfId="45051" xr:uid="{00000000-0005-0000-0000-0000ECAF0000}"/>
    <cellStyle name="Normal 5 3 3 2 7 2" xfId="45052" xr:uid="{00000000-0005-0000-0000-0000EDAF0000}"/>
    <cellStyle name="Normal 5 3 3 2 8" xfId="45053" xr:uid="{00000000-0005-0000-0000-0000EEAF0000}"/>
    <cellStyle name="Normal 5 3 3 2 8 2" xfId="45054" xr:uid="{00000000-0005-0000-0000-0000EFAF0000}"/>
    <cellStyle name="Normal 5 3 3 2 8 2 2" xfId="45055" xr:uid="{00000000-0005-0000-0000-0000F0AF0000}"/>
    <cellStyle name="Normal 5 3 3 2 8 3" xfId="45056" xr:uid="{00000000-0005-0000-0000-0000F1AF0000}"/>
    <cellStyle name="Normal 5 3 3 2 9" xfId="45057" xr:uid="{00000000-0005-0000-0000-0000F2AF0000}"/>
    <cellStyle name="Normal 5 3 3 2 9 2" xfId="45058" xr:uid="{00000000-0005-0000-0000-0000F3AF0000}"/>
    <cellStyle name="Normal 5 3 3 3" xfId="45059" xr:uid="{00000000-0005-0000-0000-0000F4AF0000}"/>
    <cellStyle name="Normal 5 3 3 3 10" xfId="45060" xr:uid="{00000000-0005-0000-0000-0000F5AF0000}"/>
    <cellStyle name="Normal 5 3 3 3 11" xfId="45061" xr:uid="{00000000-0005-0000-0000-0000F6AF0000}"/>
    <cellStyle name="Normal 5 3 3 3 2" xfId="45062" xr:uid="{00000000-0005-0000-0000-0000F7AF0000}"/>
    <cellStyle name="Normal 5 3 3 3 2 10" xfId="45063" xr:uid="{00000000-0005-0000-0000-0000F8AF0000}"/>
    <cellStyle name="Normal 5 3 3 3 2 2" xfId="45064" xr:uid="{00000000-0005-0000-0000-0000F9AF0000}"/>
    <cellStyle name="Normal 5 3 3 3 2 2 2" xfId="45065" xr:uid="{00000000-0005-0000-0000-0000FAAF0000}"/>
    <cellStyle name="Normal 5 3 3 3 2 2 2 2" xfId="45066" xr:uid="{00000000-0005-0000-0000-0000FBAF0000}"/>
    <cellStyle name="Normal 5 3 3 3 2 2 2 2 2" xfId="45067" xr:uid="{00000000-0005-0000-0000-0000FCAF0000}"/>
    <cellStyle name="Normal 5 3 3 3 2 2 2 2 2 2" xfId="45068" xr:uid="{00000000-0005-0000-0000-0000FDAF0000}"/>
    <cellStyle name="Normal 5 3 3 3 2 2 2 2 3" xfId="45069" xr:uid="{00000000-0005-0000-0000-0000FEAF0000}"/>
    <cellStyle name="Normal 5 3 3 3 2 2 2 2 3 2" xfId="45070" xr:uid="{00000000-0005-0000-0000-0000FFAF0000}"/>
    <cellStyle name="Normal 5 3 3 3 2 2 2 2 3 2 2" xfId="45071" xr:uid="{00000000-0005-0000-0000-000000B00000}"/>
    <cellStyle name="Normal 5 3 3 3 2 2 2 2 3 3" xfId="45072" xr:uid="{00000000-0005-0000-0000-000001B00000}"/>
    <cellStyle name="Normal 5 3 3 3 2 2 2 2 4" xfId="45073" xr:uid="{00000000-0005-0000-0000-000002B00000}"/>
    <cellStyle name="Normal 5 3 3 3 2 2 2 3" xfId="45074" xr:uid="{00000000-0005-0000-0000-000003B00000}"/>
    <cellStyle name="Normal 5 3 3 3 2 2 2 3 2" xfId="45075" xr:uid="{00000000-0005-0000-0000-000004B00000}"/>
    <cellStyle name="Normal 5 3 3 3 2 2 2 4" xfId="45076" xr:uid="{00000000-0005-0000-0000-000005B00000}"/>
    <cellStyle name="Normal 5 3 3 3 2 2 2 4 2" xfId="45077" xr:uid="{00000000-0005-0000-0000-000006B00000}"/>
    <cellStyle name="Normal 5 3 3 3 2 2 2 4 2 2" xfId="45078" xr:uid="{00000000-0005-0000-0000-000007B00000}"/>
    <cellStyle name="Normal 5 3 3 3 2 2 2 4 3" xfId="45079" xr:uid="{00000000-0005-0000-0000-000008B00000}"/>
    <cellStyle name="Normal 5 3 3 3 2 2 2 5" xfId="45080" xr:uid="{00000000-0005-0000-0000-000009B00000}"/>
    <cellStyle name="Normal 5 3 3 3 2 2 3" xfId="45081" xr:uid="{00000000-0005-0000-0000-00000AB00000}"/>
    <cellStyle name="Normal 5 3 3 3 2 2 3 2" xfId="45082" xr:uid="{00000000-0005-0000-0000-00000BB00000}"/>
    <cellStyle name="Normal 5 3 3 3 2 2 3 2 2" xfId="45083" xr:uid="{00000000-0005-0000-0000-00000CB00000}"/>
    <cellStyle name="Normal 5 3 3 3 2 2 3 3" xfId="45084" xr:uid="{00000000-0005-0000-0000-00000DB00000}"/>
    <cellStyle name="Normal 5 3 3 3 2 2 3 3 2" xfId="45085" xr:uid="{00000000-0005-0000-0000-00000EB00000}"/>
    <cellStyle name="Normal 5 3 3 3 2 2 3 3 2 2" xfId="45086" xr:uid="{00000000-0005-0000-0000-00000FB00000}"/>
    <cellStyle name="Normal 5 3 3 3 2 2 3 3 3" xfId="45087" xr:uid="{00000000-0005-0000-0000-000010B00000}"/>
    <cellStyle name="Normal 5 3 3 3 2 2 3 4" xfId="45088" xr:uid="{00000000-0005-0000-0000-000011B00000}"/>
    <cellStyle name="Normal 5 3 3 3 2 2 4" xfId="45089" xr:uid="{00000000-0005-0000-0000-000012B00000}"/>
    <cellStyle name="Normal 5 3 3 3 2 2 4 2" xfId="45090" xr:uid="{00000000-0005-0000-0000-000013B00000}"/>
    <cellStyle name="Normal 5 3 3 3 2 2 4 2 2" xfId="45091" xr:uid="{00000000-0005-0000-0000-000014B00000}"/>
    <cellStyle name="Normal 5 3 3 3 2 2 4 3" xfId="45092" xr:uid="{00000000-0005-0000-0000-000015B00000}"/>
    <cellStyle name="Normal 5 3 3 3 2 2 4 3 2" xfId="45093" xr:uid="{00000000-0005-0000-0000-000016B00000}"/>
    <cellStyle name="Normal 5 3 3 3 2 2 4 3 2 2" xfId="45094" xr:uid="{00000000-0005-0000-0000-000017B00000}"/>
    <cellStyle name="Normal 5 3 3 3 2 2 4 3 3" xfId="45095" xr:uid="{00000000-0005-0000-0000-000018B00000}"/>
    <cellStyle name="Normal 5 3 3 3 2 2 4 4" xfId="45096" xr:uid="{00000000-0005-0000-0000-000019B00000}"/>
    <cellStyle name="Normal 5 3 3 3 2 2 5" xfId="45097" xr:uid="{00000000-0005-0000-0000-00001AB00000}"/>
    <cellStyle name="Normal 5 3 3 3 2 2 5 2" xfId="45098" xr:uid="{00000000-0005-0000-0000-00001BB00000}"/>
    <cellStyle name="Normal 5 3 3 3 2 2 6" xfId="45099" xr:uid="{00000000-0005-0000-0000-00001CB00000}"/>
    <cellStyle name="Normal 5 3 3 3 2 2 6 2" xfId="45100" xr:uid="{00000000-0005-0000-0000-00001DB00000}"/>
    <cellStyle name="Normal 5 3 3 3 2 2 6 2 2" xfId="45101" xr:uid="{00000000-0005-0000-0000-00001EB00000}"/>
    <cellStyle name="Normal 5 3 3 3 2 2 6 3" xfId="45102" xr:uid="{00000000-0005-0000-0000-00001FB00000}"/>
    <cellStyle name="Normal 5 3 3 3 2 2 7" xfId="45103" xr:uid="{00000000-0005-0000-0000-000020B00000}"/>
    <cellStyle name="Normal 5 3 3 3 2 2 7 2" xfId="45104" xr:uid="{00000000-0005-0000-0000-000021B00000}"/>
    <cellStyle name="Normal 5 3 3 3 2 2 8" xfId="45105" xr:uid="{00000000-0005-0000-0000-000022B00000}"/>
    <cellStyle name="Normal 5 3 3 3 2 3" xfId="45106" xr:uid="{00000000-0005-0000-0000-000023B00000}"/>
    <cellStyle name="Normal 5 3 3 3 2 3 2" xfId="45107" xr:uid="{00000000-0005-0000-0000-000024B00000}"/>
    <cellStyle name="Normal 5 3 3 3 2 3 2 2" xfId="45108" xr:uid="{00000000-0005-0000-0000-000025B00000}"/>
    <cellStyle name="Normal 5 3 3 3 2 3 2 2 2" xfId="45109" xr:uid="{00000000-0005-0000-0000-000026B00000}"/>
    <cellStyle name="Normal 5 3 3 3 2 3 2 3" xfId="45110" xr:uid="{00000000-0005-0000-0000-000027B00000}"/>
    <cellStyle name="Normal 5 3 3 3 2 3 2 3 2" xfId="45111" xr:uid="{00000000-0005-0000-0000-000028B00000}"/>
    <cellStyle name="Normal 5 3 3 3 2 3 2 3 2 2" xfId="45112" xr:uid="{00000000-0005-0000-0000-000029B00000}"/>
    <cellStyle name="Normal 5 3 3 3 2 3 2 3 3" xfId="45113" xr:uid="{00000000-0005-0000-0000-00002AB00000}"/>
    <cellStyle name="Normal 5 3 3 3 2 3 2 4" xfId="45114" xr:uid="{00000000-0005-0000-0000-00002BB00000}"/>
    <cellStyle name="Normal 5 3 3 3 2 3 3" xfId="45115" xr:uid="{00000000-0005-0000-0000-00002CB00000}"/>
    <cellStyle name="Normal 5 3 3 3 2 3 3 2" xfId="45116" xr:uid="{00000000-0005-0000-0000-00002DB00000}"/>
    <cellStyle name="Normal 5 3 3 3 2 3 4" xfId="45117" xr:uid="{00000000-0005-0000-0000-00002EB00000}"/>
    <cellStyle name="Normal 5 3 3 3 2 3 4 2" xfId="45118" xr:uid="{00000000-0005-0000-0000-00002FB00000}"/>
    <cellStyle name="Normal 5 3 3 3 2 3 4 2 2" xfId="45119" xr:uid="{00000000-0005-0000-0000-000030B00000}"/>
    <cellStyle name="Normal 5 3 3 3 2 3 4 3" xfId="45120" xr:uid="{00000000-0005-0000-0000-000031B00000}"/>
    <cellStyle name="Normal 5 3 3 3 2 3 5" xfId="45121" xr:uid="{00000000-0005-0000-0000-000032B00000}"/>
    <cellStyle name="Normal 5 3 3 3 2 4" xfId="45122" xr:uid="{00000000-0005-0000-0000-000033B00000}"/>
    <cellStyle name="Normal 5 3 3 3 2 4 2" xfId="45123" xr:uid="{00000000-0005-0000-0000-000034B00000}"/>
    <cellStyle name="Normal 5 3 3 3 2 4 2 2" xfId="45124" xr:uid="{00000000-0005-0000-0000-000035B00000}"/>
    <cellStyle name="Normal 5 3 3 3 2 4 3" xfId="45125" xr:uid="{00000000-0005-0000-0000-000036B00000}"/>
    <cellStyle name="Normal 5 3 3 3 2 4 3 2" xfId="45126" xr:uid="{00000000-0005-0000-0000-000037B00000}"/>
    <cellStyle name="Normal 5 3 3 3 2 4 3 2 2" xfId="45127" xr:uid="{00000000-0005-0000-0000-000038B00000}"/>
    <cellStyle name="Normal 5 3 3 3 2 4 3 3" xfId="45128" xr:uid="{00000000-0005-0000-0000-000039B00000}"/>
    <cellStyle name="Normal 5 3 3 3 2 4 4" xfId="45129" xr:uid="{00000000-0005-0000-0000-00003AB00000}"/>
    <cellStyle name="Normal 5 3 3 3 2 5" xfId="45130" xr:uid="{00000000-0005-0000-0000-00003BB00000}"/>
    <cellStyle name="Normal 5 3 3 3 2 5 2" xfId="45131" xr:uid="{00000000-0005-0000-0000-00003CB00000}"/>
    <cellStyle name="Normal 5 3 3 3 2 5 2 2" xfId="45132" xr:uid="{00000000-0005-0000-0000-00003DB00000}"/>
    <cellStyle name="Normal 5 3 3 3 2 5 3" xfId="45133" xr:uid="{00000000-0005-0000-0000-00003EB00000}"/>
    <cellStyle name="Normal 5 3 3 3 2 5 3 2" xfId="45134" xr:uid="{00000000-0005-0000-0000-00003FB00000}"/>
    <cellStyle name="Normal 5 3 3 3 2 5 3 2 2" xfId="45135" xr:uid="{00000000-0005-0000-0000-000040B00000}"/>
    <cellStyle name="Normal 5 3 3 3 2 5 3 3" xfId="45136" xr:uid="{00000000-0005-0000-0000-000041B00000}"/>
    <cellStyle name="Normal 5 3 3 3 2 5 4" xfId="45137" xr:uid="{00000000-0005-0000-0000-000042B00000}"/>
    <cellStyle name="Normal 5 3 3 3 2 6" xfId="45138" xr:uid="{00000000-0005-0000-0000-000043B00000}"/>
    <cellStyle name="Normal 5 3 3 3 2 6 2" xfId="45139" xr:uid="{00000000-0005-0000-0000-000044B00000}"/>
    <cellStyle name="Normal 5 3 3 3 2 7" xfId="45140" xr:uid="{00000000-0005-0000-0000-000045B00000}"/>
    <cellStyle name="Normal 5 3 3 3 2 7 2" xfId="45141" xr:uid="{00000000-0005-0000-0000-000046B00000}"/>
    <cellStyle name="Normal 5 3 3 3 2 7 2 2" xfId="45142" xr:uid="{00000000-0005-0000-0000-000047B00000}"/>
    <cellStyle name="Normal 5 3 3 3 2 7 3" xfId="45143" xr:uid="{00000000-0005-0000-0000-000048B00000}"/>
    <cellStyle name="Normal 5 3 3 3 2 8" xfId="45144" xr:uid="{00000000-0005-0000-0000-000049B00000}"/>
    <cellStyle name="Normal 5 3 3 3 2 8 2" xfId="45145" xr:uid="{00000000-0005-0000-0000-00004AB00000}"/>
    <cellStyle name="Normal 5 3 3 3 2 9" xfId="45146" xr:uid="{00000000-0005-0000-0000-00004BB00000}"/>
    <cellStyle name="Normal 5 3 3 3 3" xfId="45147" xr:uid="{00000000-0005-0000-0000-00004CB00000}"/>
    <cellStyle name="Normal 5 3 3 3 3 2" xfId="45148" xr:uid="{00000000-0005-0000-0000-00004DB00000}"/>
    <cellStyle name="Normal 5 3 3 3 3 2 2" xfId="45149" xr:uid="{00000000-0005-0000-0000-00004EB00000}"/>
    <cellStyle name="Normal 5 3 3 3 3 2 2 2" xfId="45150" xr:uid="{00000000-0005-0000-0000-00004FB00000}"/>
    <cellStyle name="Normal 5 3 3 3 3 2 2 2 2" xfId="45151" xr:uid="{00000000-0005-0000-0000-000050B00000}"/>
    <cellStyle name="Normal 5 3 3 3 3 2 2 3" xfId="45152" xr:uid="{00000000-0005-0000-0000-000051B00000}"/>
    <cellStyle name="Normal 5 3 3 3 3 2 2 3 2" xfId="45153" xr:uid="{00000000-0005-0000-0000-000052B00000}"/>
    <cellStyle name="Normal 5 3 3 3 3 2 2 3 2 2" xfId="45154" xr:uid="{00000000-0005-0000-0000-000053B00000}"/>
    <cellStyle name="Normal 5 3 3 3 3 2 2 3 3" xfId="45155" xr:uid="{00000000-0005-0000-0000-000054B00000}"/>
    <cellStyle name="Normal 5 3 3 3 3 2 2 4" xfId="45156" xr:uid="{00000000-0005-0000-0000-000055B00000}"/>
    <cellStyle name="Normal 5 3 3 3 3 2 3" xfId="45157" xr:uid="{00000000-0005-0000-0000-000056B00000}"/>
    <cellStyle name="Normal 5 3 3 3 3 2 3 2" xfId="45158" xr:uid="{00000000-0005-0000-0000-000057B00000}"/>
    <cellStyle name="Normal 5 3 3 3 3 2 4" xfId="45159" xr:uid="{00000000-0005-0000-0000-000058B00000}"/>
    <cellStyle name="Normal 5 3 3 3 3 2 4 2" xfId="45160" xr:uid="{00000000-0005-0000-0000-000059B00000}"/>
    <cellStyle name="Normal 5 3 3 3 3 2 4 2 2" xfId="45161" xr:uid="{00000000-0005-0000-0000-00005AB00000}"/>
    <cellStyle name="Normal 5 3 3 3 3 2 4 3" xfId="45162" xr:uid="{00000000-0005-0000-0000-00005BB00000}"/>
    <cellStyle name="Normal 5 3 3 3 3 2 5" xfId="45163" xr:uid="{00000000-0005-0000-0000-00005CB00000}"/>
    <cellStyle name="Normal 5 3 3 3 3 3" xfId="45164" xr:uid="{00000000-0005-0000-0000-00005DB00000}"/>
    <cellStyle name="Normal 5 3 3 3 3 3 2" xfId="45165" xr:uid="{00000000-0005-0000-0000-00005EB00000}"/>
    <cellStyle name="Normal 5 3 3 3 3 3 2 2" xfId="45166" xr:uid="{00000000-0005-0000-0000-00005FB00000}"/>
    <cellStyle name="Normal 5 3 3 3 3 3 3" xfId="45167" xr:uid="{00000000-0005-0000-0000-000060B00000}"/>
    <cellStyle name="Normal 5 3 3 3 3 3 3 2" xfId="45168" xr:uid="{00000000-0005-0000-0000-000061B00000}"/>
    <cellStyle name="Normal 5 3 3 3 3 3 3 2 2" xfId="45169" xr:uid="{00000000-0005-0000-0000-000062B00000}"/>
    <cellStyle name="Normal 5 3 3 3 3 3 3 3" xfId="45170" xr:uid="{00000000-0005-0000-0000-000063B00000}"/>
    <cellStyle name="Normal 5 3 3 3 3 3 4" xfId="45171" xr:uid="{00000000-0005-0000-0000-000064B00000}"/>
    <cellStyle name="Normal 5 3 3 3 3 4" xfId="45172" xr:uid="{00000000-0005-0000-0000-000065B00000}"/>
    <cellStyle name="Normal 5 3 3 3 3 4 2" xfId="45173" xr:uid="{00000000-0005-0000-0000-000066B00000}"/>
    <cellStyle name="Normal 5 3 3 3 3 4 2 2" xfId="45174" xr:uid="{00000000-0005-0000-0000-000067B00000}"/>
    <cellStyle name="Normal 5 3 3 3 3 4 3" xfId="45175" xr:uid="{00000000-0005-0000-0000-000068B00000}"/>
    <cellStyle name="Normal 5 3 3 3 3 4 3 2" xfId="45176" xr:uid="{00000000-0005-0000-0000-000069B00000}"/>
    <cellStyle name="Normal 5 3 3 3 3 4 3 2 2" xfId="45177" xr:uid="{00000000-0005-0000-0000-00006AB00000}"/>
    <cellStyle name="Normal 5 3 3 3 3 4 3 3" xfId="45178" xr:uid="{00000000-0005-0000-0000-00006BB00000}"/>
    <cellStyle name="Normal 5 3 3 3 3 4 4" xfId="45179" xr:uid="{00000000-0005-0000-0000-00006CB00000}"/>
    <cellStyle name="Normal 5 3 3 3 3 5" xfId="45180" xr:uid="{00000000-0005-0000-0000-00006DB00000}"/>
    <cellStyle name="Normal 5 3 3 3 3 5 2" xfId="45181" xr:uid="{00000000-0005-0000-0000-00006EB00000}"/>
    <cellStyle name="Normal 5 3 3 3 3 6" xfId="45182" xr:uid="{00000000-0005-0000-0000-00006FB00000}"/>
    <cellStyle name="Normal 5 3 3 3 3 6 2" xfId="45183" xr:uid="{00000000-0005-0000-0000-000070B00000}"/>
    <cellStyle name="Normal 5 3 3 3 3 6 2 2" xfId="45184" xr:uid="{00000000-0005-0000-0000-000071B00000}"/>
    <cellStyle name="Normal 5 3 3 3 3 6 3" xfId="45185" xr:uid="{00000000-0005-0000-0000-000072B00000}"/>
    <cellStyle name="Normal 5 3 3 3 3 7" xfId="45186" xr:uid="{00000000-0005-0000-0000-000073B00000}"/>
    <cellStyle name="Normal 5 3 3 3 3 7 2" xfId="45187" xr:uid="{00000000-0005-0000-0000-000074B00000}"/>
    <cellStyle name="Normal 5 3 3 3 3 8" xfId="45188" xr:uid="{00000000-0005-0000-0000-000075B00000}"/>
    <cellStyle name="Normal 5 3 3 3 4" xfId="45189" xr:uid="{00000000-0005-0000-0000-000076B00000}"/>
    <cellStyle name="Normal 5 3 3 3 4 2" xfId="45190" xr:uid="{00000000-0005-0000-0000-000077B00000}"/>
    <cellStyle name="Normal 5 3 3 3 4 2 2" xfId="45191" xr:uid="{00000000-0005-0000-0000-000078B00000}"/>
    <cellStyle name="Normal 5 3 3 3 4 2 2 2" xfId="45192" xr:uid="{00000000-0005-0000-0000-000079B00000}"/>
    <cellStyle name="Normal 5 3 3 3 4 2 3" xfId="45193" xr:uid="{00000000-0005-0000-0000-00007AB00000}"/>
    <cellStyle name="Normal 5 3 3 3 4 2 3 2" xfId="45194" xr:uid="{00000000-0005-0000-0000-00007BB00000}"/>
    <cellStyle name="Normal 5 3 3 3 4 2 3 2 2" xfId="45195" xr:uid="{00000000-0005-0000-0000-00007CB00000}"/>
    <cellStyle name="Normal 5 3 3 3 4 2 3 3" xfId="45196" xr:uid="{00000000-0005-0000-0000-00007DB00000}"/>
    <cellStyle name="Normal 5 3 3 3 4 2 4" xfId="45197" xr:uid="{00000000-0005-0000-0000-00007EB00000}"/>
    <cellStyle name="Normal 5 3 3 3 4 3" xfId="45198" xr:uid="{00000000-0005-0000-0000-00007FB00000}"/>
    <cellStyle name="Normal 5 3 3 3 4 3 2" xfId="45199" xr:uid="{00000000-0005-0000-0000-000080B00000}"/>
    <cellStyle name="Normal 5 3 3 3 4 4" xfId="45200" xr:uid="{00000000-0005-0000-0000-000081B00000}"/>
    <cellStyle name="Normal 5 3 3 3 4 4 2" xfId="45201" xr:uid="{00000000-0005-0000-0000-000082B00000}"/>
    <cellStyle name="Normal 5 3 3 3 4 4 2 2" xfId="45202" xr:uid="{00000000-0005-0000-0000-000083B00000}"/>
    <cellStyle name="Normal 5 3 3 3 4 4 3" xfId="45203" xr:uid="{00000000-0005-0000-0000-000084B00000}"/>
    <cellStyle name="Normal 5 3 3 3 4 5" xfId="45204" xr:uid="{00000000-0005-0000-0000-000085B00000}"/>
    <cellStyle name="Normal 5 3 3 3 5" xfId="45205" xr:uid="{00000000-0005-0000-0000-000086B00000}"/>
    <cellStyle name="Normal 5 3 3 3 5 2" xfId="45206" xr:uid="{00000000-0005-0000-0000-000087B00000}"/>
    <cellStyle name="Normal 5 3 3 3 5 2 2" xfId="45207" xr:uid="{00000000-0005-0000-0000-000088B00000}"/>
    <cellStyle name="Normal 5 3 3 3 5 3" xfId="45208" xr:uid="{00000000-0005-0000-0000-000089B00000}"/>
    <cellStyle name="Normal 5 3 3 3 5 3 2" xfId="45209" xr:uid="{00000000-0005-0000-0000-00008AB00000}"/>
    <cellStyle name="Normal 5 3 3 3 5 3 2 2" xfId="45210" xr:uid="{00000000-0005-0000-0000-00008BB00000}"/>
    <cellStyle name="Normal 5 3 3 3 5 3 3" xfId="45211" xr:uid="{00000000-0005-0000-0000-00008CB00000}"/>
    <cellStyle name="Normal 5 3 3 3 5 4" xfId="45212" xr:uid="{00000000-0005-0000-0000-00008DB00000}"/>
    <cellStyle name="Normal 5 3 3 3 6" xfId="45213" xr:uid="{00000000-0005-0000-0000-00008EB00000}"/>
    <cellStyle name="Normal 5 3 3 3 6 2" xfId="45214" xr:uid="{00000000-0005-0000-0000-00008FB00000}"/>
    <cellStyle name="Normal 5 3 3 3 6 2 2" xfId="45215" xr:uid="{00000000-0005-0000-0000-000090B00000}"/>
    <cellStyle name="Normal 5 3 3 3 6 3" xfId="45216" xr:uid="{00000000-0005-0000-0000-000091B00000}"/>
    <cellStyle name="Normal 5 3 3 3 6 3 2" xfId="45217" xr:uid="{00000000-0005-0000-0000-000092B00000}"/>
    <cellStyle name="Normal 5 3 3 3 6 3 2 2" xfId="45218" xr:uid="{00000000-0005-0000-0000-000093B00000}"/>
    <cellStyle name="Normal 5 3 3 3 6 3 3" xfId="45219" xr:uid="{00000000-0005-0000-0000-000094B00000}"/>
    <cellStyle name="Normal 5 3 3 3 6 4" xfId="45220" xr:uid="{00000000-0005-0000-0000-000095B00000}"/>
    <cellStyle name="Normal 5 3 3 3 7" xfId="45221" xr:uid="{00000000-0005-0000-0000-000096B00000}"/>
    <cellStyle name="Normal 5 3 3 3 7 2" xfId="45222" xr:uid="{00000000-0005-0000-0000-000097B00000}"/>
    <cellStyle name="Normal 5 3 3 3 8" xfId="45223" xr:uid="{00000000-0005-0000-0000-000098B00000}"/>
    <cellStyle name="Normal 5 3 3 3 8 2" xfId="45224" xr:uid="{00000000-0005-0000-0000-000099B00000}"/>
    <cellStyle name="Normal 5 3 3 3 8 2 2" xfId="45225" xr:uid="{00000000-0005-0000-0000-00009AB00000}"/>
    <cellStyle name="Normal 5 3 3 3 8 3" xfId="45226" xr:uid="{00000000-0005-0000-0000-00009BB00000}"/>
    <cellStyle name="Normal 5 3 3 3 9" xfId="45227" xr:uid="{00000000-0005-0000-0000-00009CB00000}"/>
    <cellStyle name="Normal 5 3 3 3 9 2" xfId="45228" xr:uid="{00000000-0005-0000-0000-00009DB00000}"/>
    <cellStyle name="Normal 5 3 3 4" xfId="45229" xr:uid="{00000000-0005-0000-0000-00009EB00000}"/>
    <cellStyle name="Normal 5 3 3 4 10" xfId="45230" xr:uid="{00000000-0005-0000-0000-00009FB00000}"/>
    <cellStyle name="Normal 5 3 3 4 11" xfId="45231" xr:uid="{00000000-0005-0000-0000-0000A0B00000}"/>
    <cellStyle name="Normal 5 3 3 4 2" xfId="45232" xr:uid="{00000000-0005-0000-0000-0000A1B00000}"/>
    <cellStyle name="Normal 5 3 3 4 2 2" xfId="45233" xr:uid="{00000000-0005-0000-0000-0000A2B00000}"/>
    <cellStyle name="Normal 5 3 3 4 2 2 2" xfId="45234" xr:uid="{00000000-0005-0000-0000-0000A3B00000}"/>
    <cellStyle name="Normal 5 3 3 4 2 2 2 2" xfId="45235" xr:uid="{00000000-0005-0000-0000-0000A4B00000}"/>
    <cellStyle name="Normal 5 3 3 4 2 2 2 2 2" xfId="45236" xr:uid="{00000000-0005-0000-0000-0000A5B00000}"/>
    <cellStyle name="Normal 5 3 3 4 2 2 2 2 2 2" xfId="45237" xr:uid="{00000000-0005-0000-0000-0000A6B00000}"/>
    <cellStyle name="Normal 5 3 3 4 2 2 2 2 3" xfId="45238" xr:uid="{00000000-0005-0000-0000-0000A7B00000}"/>
    <cellStyle name="Normal 5 3 3 4 2 2 2 2 3 2" xfId="45239" xr:uid="{00000000-0005-0000-0000-0000A8B00000}"/>
    <cellStyle name="Normal 5 3 3 4 2 2 2 2 3 2 2" xfId="45240" xr:uid="{00000000-0005-0000-0000-0000A9B00000}"/>
    <cellStyle name="Normal 5 3 3 4 2 2 2 2 3 3" xfId="45241" xr:uid="{00000000-0005-0000-0000-0000AAB00000}"/>
    <cellStyle name="Normal 5 3 3 4 2 2 2 2 4" xfId="45242" xr:uid="{00000000-0005-0000-0000-0000ABB00000}"/>
    <cellStyle name="Normal 5 3 3 4 2 2 2 3" xfId="45243" xr:uid="{00000000-0005-0000-0000-0000ACB00000}"/>
    <cellStyle name="Normal 5 3 3 4 2 2 2 3 2" xfId="45244" xr:uid="{00000000-0005-0000-0000-0000ADB00000}"/>
    <cellStyle name="Normal 5 3 3 4 2 2 2 4" xfId="45245" xr:uid="{00000000-0005-0000-0000-0000AEB00000}"/>
    <cellStyle name="Normal 5 3 3 4 2 2 2 4 2" xfId="45246" xr:uid="{00000000-0005-0000-0000-0000AFB00000}"/>
    <cellStyle name="Normal 5 3 3 4 2 2 2 4 2 2" xfId="45247" xr:uid="{00000000-0005-0000-0000-0000B0B00000}"/>
    <cellStyle name="Normal 5 3 3 4 2 2 2 4 3" xfId="45248" xr:uid="{00000000-0005-0000-0000-0000B1B00000}"/>
    <cellStyle name="Normal 5 3 3 4 2 2 2 5" xfId="45249" xr:uid="{00000000-0005-0000-0000-0000B2B00000}"/>
    <cellStyle name="Normal 5 3 3 4 2 2 3" xfId="45250" xr:uid="{00000000-0005-0000-0000-0000B3B00000}"/>
    <cellStyle name="Normal 5 3 3 4 2 2 3 2" xfId="45251" xr:uid="{00000000-0005-0000-0000-0000B4B00000}"/>
    <cellStyle name="Normal 5 3 3 4 2 2 3 2 2" xfId="45252" xr:uid="{00000000-0005-0000-0000-0000B5B00000}"/>
    <cellStyle name="Normal 5 3 3 4 2 2 3 3" xfId="45253" xr:uid="{00000000-0005-0000-0000-0000B6B00000}"/>
    <cellStyle name="Normal 5 3 3 4 2 2 3 3 2" xfId="45254" xr:uid="{00000000-0005-0000-0000-0000B7B00000}"/>
    <cellStyle name="Normal 5 3 3 4 2 2 3 3 2 2" xfId="45255" xr:uid="{00000000-0005-0000-0000-0000B8B00000}"/>
    <cellStyle name="Normal 5 3 3 4 2 2 3 3 3" xfId="45256" xr:uid="{00000000-0005-0000-0000-0000B9B00000}"/>
    <cellStyle name="Normal 5 3 3 4 2 2 3 4" xfId="45257" xr:uid="{00000000-0005-0000-0000-0000BAB00000}"/>
    <cellStyle name="Normal 5 3 3 4 2 2 4" xfId="45258" xr:uid="{00000000-0005-0000-0000-0000BBB00000}"/>
    <cellStyle name="Normal 5 3 3 4 2 2 4 2" xfId="45259" xr:uid="{00000000-0005-0000-0000-0000BCB00000}"/>
    <cellStyle name="Normal 5 3 3 4 2 2 4 2 2" xfId="45260" xr:uid="{00000000-0005-0000-0000-0000BDB00000}"/>
    <cellStyle name="Normal 5 3 3 4 2 2 4 3" xfId="45261" xr:uid="{00000000-0005-0000-0000-0000BEB00000}"/>
    <cellStyle name="Normal 5 3 3 4 2 2 4 3 2" xfId="45262" xr:uid="{00000000-0005-0000-0000-0000BFB00000}"/>
    <cellStyle name="Normal 5 3 3 4 2 2 4 3 2 2" xfId="45263" xr:uid="{00000000-0005-0000-0000-0000C0B00000}"/>
    <cellStyle name="Normal 5 3 3 4 2 2 4 3 3" xfId="45264" xr:uid="{00000000-0005-0000-0000-0000C1B00000}"/>
    <cellStyle name="Normal 5 3 3 4 2 2 4 4" xfId="45265" xr:uid="{00000000-0005-0000-0000-0000C2B00000}"/>
    <cellStyle name="Normal 5 3 3 4 2 2 5" xfId="45266" xr:uid="{00000000-0005-0000-0000-0000C3B00000}"/>
    <cellStyle name="Normal 5 3 3 4 2 2 5 2" xfId="45267" xr:uid="{00000000-0005-0000-0000-0000C4B00000}"/>
    <cellStyle name="Normal 5 3 3 4 2 2 6" xfId="45268" xr:uid="{00000000-0005-0000-0000-0000C5B00000}"/>
    <cellStyle name="Normal 5 3 3 4 2 2 6 2" xfId="45269" xr:uid="{00000000-0005-0000-0000-0000C6B00000}"/>
    <cellStyle name="Normal 5 3 3 4 2 2 6 2 2" xfId="45270" xr:uid="{00000000-0005-0000-0000-0000C7B00000}"/>
    <cellStyle name="Normal 5 3 3 4 2 2 6 3" xfId="45271" xr:uid="{00000000-0005-0000-0000-0000C8B00000}"/>
    <cellStyle name="Normal 5 3 3 4 2 2 7" xfId="45272" xr:uid="{00000000-0005-0000-0000-0000C9B00000}"/>
    <cellStyle name="Normal 5 3 3 4 2 2 7 2" xfId="45273" xr:uid="{00000000-0005-0000-0000-0000CAB00000}"/>
    <cellStyle name="Normal 5 3 3 4 2 2 8" xfId="45274" xr:uid="{00000000-0005-0000-0000-0000CBB00000}"/>
    <cellStyle name="Normal 5 3 3 4 2 3" xfId="45275" xr:uid="{00000000-0005-0000-0000-0000CCB00000}"/>
    <cellStyle name="Normal 5 3 3 4 2 3 2" xfId="45276" xr:uid="{00000000-0005-0000-0000-0000CDB00000}"/>
    <cellStyle name="Normal 5 3 3 4 2 3 2 2" xfId="45277" xr:uid="{00000000-0005-0000-0000-0000CEB00000}"/>
    <cellStyle name="Normal 5 3 3 4 2 3 2 2 2" xfId="45278" xr:uid="{00000000-0005-0000-0000-0000CFB00000}"/>
    <cellStyle name="Normal 5 3 3 4 2 3 2 3" xfId="45279" xr:uid="{00000000-0005-0000-0000-0000D0B00000}"/>
    <cellStyle name="Normal 5 3 3 4 2 3 2 3 2" xfId="45280" xr:uid="{00000000-0005-0000-0000-0000D1B00000}"/>
    <cellStyle name="Normal 5 3 3 4 2 3 2 3 2 2" xfId="45281" xr:uid="{00000000-0005-0000-0000-0000D2B00000}"/>
    <cellStyle name="Normal 5 3 3 4 2 3 2 3 3" xfId="45282" xr:uid="{00000000-0005-0000-0000-0000D3B00000}"/>
    <cellStyle name="Normal 5 3 3 4 2 3 2 4" xfId="45283" xr:uid="{00000000-0005-0000-0000-0000D4B00000}"/>
    <cellStyle name="Normal 5 3 3 4 2 3 3" xfId="45284" xr:uid="{00000000-0005-0000-0000-0000D5B00000}"/>
    <cellStyle name="Normal 5 3 3 4 2 3 3 2" xfId="45285" xr:uid="{00000000-0005-0000-0000-0000D6B00000}"/>
    <cellStyle name="Normal 5 3 3 4 2 3 4" xfId="45286" xr:uid="{00000000-0005-0000-0000-0000D7B00000}"/>
    <cellStyle name="Normal 5 3 3 4 2 3 4 2" xfId="45287" xr:uid="{00000000-0005-0000-0000-0000D8B00000}"/>
    <cellStyle name="Normal 5 3 3 4 2 3 4 2 2" xfId="45288" xr:uid="{00000000-0005-0000-0000-0000D9B00000}"/>
    <cellStyle name="Normal 5 3 3 4 2 3 4 3" xfId="45289" xr:uid="{00000000-0005-0000-0000-0000DAB00000}"/>
    <cellStyle name="Normal 5 3 3 4 2 3 5" xfId="45290" xr:uid="{00000000-0005-0000-0000-0000DBB00000}"/>
    <cellStyle name="Normal 5 3 3 4 2 4" xfId="45291" xr:uid="{00000000-0005-0000-0000-0000DCB00000}"/>
    <cellStyle name="Normal 5 3 3 4 2 4 2" xfId="45292" xr:uid="{00000000-0005-0000-0000-0000DDB00000}"/>
    <cellStyle name="Normal 5 3 3 4 2 4 2 2" xfId="45293" xr:uid="{00000000-0005-0000-0000-0000DEB00000}"/>
    <cellStyle name="Normal 5 3 3 4 2 4 3" xfId="45294" xr:uid="{00000000-0005-0000-0000-0000DFB00000}"/>
    <cellStyle name="Normal 5 3 3 4 2 4 3 2" xfId="45295" xr:uid="{00000000-0005-0000-0000-0000E0B00000}"/>
    <cellStyle name="Normal 5 3 3 4 2 4 3 2 2" xfId="45296" xr:uid="{00000000-0005-0000-0000-0000E1B00000}"/>
    <cellStyle name="Normal 5 3 3 4 2 4 3 3" xfId="45297" xr:uid="{00000000-0005-0000-0000-0000E2B00000}"/>
    <cellStyle name="Normal 5 3 3 4 2 4 4" xfId="45298" xr:uid="{00000000-0005-0000-0000-0000E3B00000}"/>
    <cellStyle name="Normal 5 3 3 4 2 5" xfId="45299" xr:uid="{00000000-0005-0000-0000-0000E4B00000}"/>
    <cellStyle name="Normal 5 3 3 4 2 5 2" xfId="45300" xr:uid="{00000000-0005-0000-0000-0000E5B00000}"/>
    <cellStyle name="Normal 5 3 3 4 2 5 2 2" xfId="45301" xr:uid="{00000000-0005-0000-0000-0000E6B00000}"/>
    <cellStyle name="Normal 5 3 3 4 2 5 3" xfId="45302" xr:uid="{00000000-0005-0000-0000-0000E7B00000}"/>
    <cellStyle name="Normal 5 3 3 4 2 5 3 2" xfId="45303" xr:uid="{00000000-0005-0000-0000-0000E8B00000}"/>
    <cellStyle name="Normal 5 3 3 4 2 5 3 2 2" xfId="45304" xr:uid="{00000000-0005-0000-0000-0000E9B00000}"/>
    <cellStyle name="Normal 5 3 3 4 2 5 3 3" xfId="45305" xr:uid="{00000000-0005-0000-0000-0000EAB00000}"/>
    <cellStyle name="Normal 5 3 3 4 2 5 4" xfId="45306" xr:uid="{00000000-0005-0000-0000-0000EBB00000}"/>
    <cellStyle name="Normal 5 3 3 4 2 6" xfId="45307" xr:uid="{00000000-0005-0000-0000-0000ECB00000}"/>
    <cellStyle name="Normal 5 3 3 4 2 6 2" xfId="45308" xr:uid="{00000000-0005-0000-0000-0000EDB00000}"/>
    <cellStyle name="Normal 5 3 3 4 2 7" xfId="45309" xr:uid="{00000000-0005-0000-0000-0000EEB00000}"/>
    <cellStyle name="Normal 5 3 3 4 2 7 2" xfId="45310" xr:uid="{00000000-0005-0000-0000-0000EFB00000}"/>
    <cellStyle name="Normal 5 3 3 4 2 7 2 2" xfId="45311" xr:uid="{00000000-0005-0000-0000-0000F0B00000}"/>
    <cellStyle name="Normal 5 3 3 4 2 7 3" xfId="45312" xr:uid="{00000000-0005-0000-0000-0000F1B00000}"/>
    <cellStyle name="Normal 5 3 3 4 2 8" xfId="45313" xr:uid="{00000000-0005-0000-0000-0000F2B00000}"/>
    <cellStyle name="Normal 5 3 3 4 2 8 2" xfId="45314" xr:uid="{00000000-0005-0000-0000-0000F3B00000}"/>
    <cellStyle name="Normal 5 3 3 4 2 9" xfId="45315" xr:uid="{00000000-0005-0000-0000-0000F4B00000}"/>
    <cellStyle name="Normal 5 3 3 4 3" xfId="45316" xr:uid="{00000000-0005-0000-0000-0000F5B00000}"/>
    <cellStyle name="Normal 5 3 3 4 3 2" xfId="45317" xr:uid="{00000000-0005-0000-0000-0000F6B00000}"/>
    <cellStyle name="Normal 5 3 3 4 3 2 2" xfId="45318" xr:uid="{00000000-0005-0000-0000-0000F7B00000}"/>
    <cellStyle name="Normal 5 3 3 4 3 2 2 2" xfId="45319" xr:uid="{00000000-0005-0000-0000-0000F8B00000}"/>
    <cellStyle name="Normal 5 3 3 4 3 2 2 2 2" xfId="45320" xr:uid="{00000000-0005-0000-0000-0000F9B00000}"/>
    <cellStyle name="Normal 5 3 3 4 3 2 2 3" xfId="45321" xr:uid="{00000000-0005-0000-0000-0000FAB00000}"/>
    <cellStyle name="Normal 5 3 3 4 3 2 2 3 2" xfId="45322" xr:uid="{00000000-0005-0000-0000-0000FBB00000}"/>
    <cellStyle name="Normal 5 3 3 4 3 2 2 3 2 2" xfId="45323" xr:uid="{00000000-0005-0000-0000-0000FCB00000}"/>
    <cellStyle name="Normal 5 3 3 4 3 2 2 3 3" xfId="45324" xr:uid="{00000000-0005-0000-0000-0000FDB00000}"/>
    <cellStyle name="Normal 5 3 3 4 3 2 2 4" xfId="45325" xr:uid="{00000000-0005-0000-0000-0000FEB00000}"/>
    <cellStyle name="Normal 5 3 3 4 3 2 3" xfId="45326" xr:uid="{00000000-0005-0000-0000-0000FFB00000}"/>
    <cellStyle name="Normal 5 3 3 4 3 2 3 2" xfId="45327" xr:uid="{00000000-0005-0000-0000-000000B10000}"/>
    <cellStyle name="Normal 5 3 3 4 3 2 4" xfId="45328" xr:uid="{00000000-0005-0000-0000-000001B10000}"/>
    <cellStyle name="Normal 5 3 3 4 3 2 4 2" xfId="45329" xr:uid="{00000000-0005-0000-0000-000002B10000}"/>
    <cellStyle name="Normal 5 3 3 4 3 2 4 2 2" xfId="45330" xr:uid="{00000000-0005-0000-0000-000003B10000}"/>
    <cellStyle name="Normal 5 3 3 4 3 2 4 3" xfId="45331" xr:uid="{00000000-0005-0000-0000-000004B10000}"/>
    <cellStyle name="Normal 5 3 3 4 3 2 5" xfId="45332" xr:uid="{00000000-0005-0000-0000-000005B10000}"/>
    <cellStyle name="Normal 5 3 3 4 3 3" xfId="45333" xr:uid="{00000000-0005-0000-0000-000006B10000}"/>
    <cellStyle name="Normal 5 3 3 4 3 3 2" xfId="45334" xr:uid="{00000000-0005-0000-0000-000007B10000}"/>
    <cellStyle name="Normal 5 3 3 4 3 3 2 2" xfId="45335" xr:uid="{00000000-0005-0000-0000-000008B10000}"/>
    <cellStyle name="Normal 5 3 3 4 3 3 3" xfId="45336" xr:uid="{00000000-0005-0000-0000-000009B10000}"/>
    <cellStyle name="Normal 5 3 3 4 3 3 3 2" xfId="45337" xr:uid="{00000000-0005-0000-0000-00000AB10000}"/>
    <cellStyle name="Normal 5 3 3 4 3 3 3 2 2" xfId="45338" xr:uid="{00000000-0005-0000-0000-00000BB10000}"/>
    <cellStyle name="Normal 5 3 3 4 3 3 3 3" xfId="45339" xr:uid="{00000000-0005-0000-0000-00000CB10000}"/>
    <cellStyle name="Normal 5 3 3 4 3 3 4" xfId="45340" xr:uid="{00000000-0005-0000-0000-00000DB10000}"/>
    <cellStyle name="Normal 5 3 3 4 3 4" xfId="45341" xr:uid="{00000000-0005-0000-0000-00000EB10000}"/>
    <cellStyle name="Normal 5 3 3 4 3 4 2" xfId="45342" xr:uid="{00000000-0005-0000-0000-00000FB10000}"/>
    <cellStyle name="Normal 5 3 3 4 3 4 2 2" xfId="45343" xr:uid="{00000000-0005-0000-0000-000010B10000}"/>
    <cellStyle name="Normal 5 3 3 4 3 4 3" xfId="45344" xr:uid="{00000000-0005-0000-0000-000011B10000}"/>
    <cellStyle name="Normal 5 3 3 4 3 4 3 2" xfId="45345" xr:uid="{00000000-0005-0000-0000-000012B10000}"/>
    <cellStyle name="Normal 5 3 3 4 3 4 3 2 2" xfId="45346" xr:uid="{00000000-0005-0000-0000-000013B10000}"/>
    <cellStyle name="Normal 5 3 3 4 3 4 3 3" xfId="45347" xr:uid="{00000000-0005-0000-0000-000014B10000}"/>
    <cellStyle name="Normal 5 3 3 4 3 4 4" xfId="45348" xr:uid="{00000000-0005-0000-0000-000015B10000}"/>
    <cellStyle name="Normal 5 3 3 4 3 5" xfId="45349" xr:uid="{00000000-0005-0000-0000-000016B10000}"/>
    <cellStyle name="Normal 5 3 3 4 3 5 2" xfId="45350" xr:uid="{00000000-0005-0000-0000-000017B10000}"/>
    <cellStyle name="Normal 5 3 3 4 3 6" xfId="45351" xr:uid="{00000000-0005-0000-0000-000018B10000}"/>
    <cellStyle name="Normal 5 3 3 4 3 6 2" xfId="45352" xr:uid="{00000000-0005-0000-0000-000019B10000}"/>
    <cellStyle name="Normal 5 3 3 4 3 6 2 2" xfId="45353" xr:uid="{00000000-0005-0000-0000-00001AB10000}"/>
    <cellStyle name="Normal 5 3 3 4 3 6 3" xfId="45354" xr:uid="{00000000-0005-0000-0000-00001BB10000}"/>
    <cellStyle name="Normal 5 3 3 4 3 7" xfId="45355" xr:uid="{00000000-0005-0000-0000-00001CB10000}"/>
    <cellStyle name="Normal 5 3 3 4 3 7 2" xfId="45356" xr:uid="{00000000-0005-0000-0000-00001DB10000}"/>
    <cellStyle name="Normal 5 3 3 4 3 8" xfId="45357" xr:uid="{00000000-0005-0000-0000-00001EB10000}"/>
    <cellStyle name="Normal 5 3 3 4 4" xfId="45358" xr:uid="{00000000-0005-0000-0000-00001FB10000}"/>
    <cellStyle name="Normal 5 3 3 4 4 2" xfId="45359" xr:uid="{00000000-0005-0000-0000-000020B10000}"/>
    <cellStyle name="Normal 5 3 3 4 4 2 2" xfId="45360" xr:uid="{00000000-0005-0000-0000-000021B10000}"/>
    <cellStyle name="Normal 5 3 3 4 4 2 2 2" xfId="45361" xr:uid="{00000000-0005-0000-0000-000022B10000}"/>
    <cellStyle name="Normal 5 3 3 4 4 2 3" xfId="45362" xr:uid="{00000000-0005-0000-0000-000023B10000}"/>
    <cellStyle name="Normal 5 3 3 4 4 2 3 2" xfId="45363" xr:uid="{00000000-0005-0000-0000-000024B10000}"/>
    <cellStyle name="Normal 5 3 3 4 4 2 3 2 2" xfId="45364" xr:uid="{00000000-0005-0000-0000-000025B10000}"/>
    <cellStyle name="Normal 5 3 3 4 4 2 3 3" xfId="45365" xr:uid="{00000000-0005-0000-0000-000026B10000}"/>
    <cellStyle name="Normal 5 3 3 4 4 2 4" xfId="45366" xr:uid="{00000000-0005-0000-0000-000027B10000}"/>
    <cellStyle name="Normal 5 3 3 4 4 3" xfId="45367" xr:uid="{00000000-0005-0000-0000-000028B10000}"/>
    <cellStyle name="Normal 5 3 3 4 4 3 2" xfId="45368" xr:uid="{00000000-0005-0000-0000-000029B10000}"/>
    <cellStyle name="Normal 5 3 3 4 4 4" xfId="45369" xr:uid="{00000000-0005-0000-0000-00002AB10000}"/>
    <cellStyle name="Normal 5 3 3 4 4 4 2" xfId="45370" xr:uid="{00000000-0005-0000-0000-00002BB10000}"/>
    <cellStyle name="Normal 5 3 3 4 4 4 2 2" xfId="45371" xr:uid="{00000000-0005-0000-0000-00002CB10000}"/>
    <cellStyle name="Normal 5 3 3 4 4 4 3" xfId="45372" xr:uid="{00000000-0005-0000-0000-00002DB10000}"/>
    <cellStyle name="Normal 5 3 3 4 4 5" xfId="45373" xr:uid="{00000000-0005-0000-0000-00002EB10000}"/>
    <cellStyle name="Normal 5 3 3 4 5" xfId="45374" xr:uid="{00000000-0005-0000-0000-00002FB10000}"/>
    <cellStyle name="Normal 5 3 3 4 5 2" xfId="45375" xr:uid="{00000000-0005-0000-0000-000030B10000}"/>
    <cellStyle name="Normal 5 3 3 4 5 2 2" xfId="45376" xr:uid="{00000000-0005-0000-0000-000031B10000}"/>
    <cellStyle name="Normal 5 3 3 4 5 3" xfId="45377" xr:uid="{00000000-0005-0000-0000-000032B10000}"/>
    <cellStyle name="Normal 5 3 3 4 5 3 2" xfId="45378" xr:uid="{00000000-0005-0000-0000-000033B10000}"/>
    <cellStyle name="Normal 5 3 3 4 5 3 2 2" xfId="45379" xr:uid="{00000000-0005-0000-0000-000034B10000}"/>
    <cellStyle name="Normal 5 3 3 4 5 3 3" xfId="45380" xr:uid="{00000000-0005-0000-0000-000035B10000}"/>
    <cellStyle name="Normal 5 3 3 4 5 4" xfId="45381" xr:uid="{00000000-0005-0000-0000-000036B10000}"/>
    <cellStyle name="Normal 5 3 3 4 6" xfId="45382" xr:uid="{00000000-0005-0000-0000-000037B10000}"/>
    <cellStyle name="Normal 5 3 3 4 6 2" xfId="45383" xr:uid="{00000000-0005-0000-0000-000038B10000}"/>
    <cellStyle name="Normal 5 3 3 4 6 2 2" xfId="45384" xr:uid="{00000000-0005-0000-0000-000039B10000}"/>
    <cellStyle name="Normal 5 3 3 4 6 3" xfId="45385" xr:uid="{00000000-0005-0000-0000-00003AB10000}"/>
    <cellStyle name="Normal 5 3 3 4 6 3 2" xfId="45386" xr:uid="{00000000-0005-0000-0000-00003BB10000}"/>
    <cellStyle name="Normal 5 3 3 4 6 3 2 2" xfId="45387" xr:uid="{00000000-0005-0000-0000-00003CB10000}"/>
    <cellStyle name="Normal 5 3 3 4 6 3 3" xfId="45388" xr:uid="{00000000-0005-0000-0000-00003DB10000}"/>
    <cellStyle name="Normal 5 3 3 4 6 4" xfId="45389" xr:uid="{00000000-0005-0000-0000-00003EB10000}"/>
    <cellStyle name="Normal 5 3 3 4 7" xfId="45390" xr:uid="{00000000-0005-0000-0000-00003FB10000}"/>
    <cellStyle name="Normal 5 3 3 4 7 2" xfId="45391" xr:uid="{00000000-0005-0000-0000-000040B10000}"/>
    <cellStyle name="Normal 5 3 3 4 8" xfId="45392" xr:uid="{00000000-0005-0000-0000-000041B10000}"/>
    <cellStyle name="Normal 5 3 3 4 8 2" xfId="45393" xr:uid="{00000000-0005-0000-0000-000042B10000}"/>
    <cellStyle name="Normal 5 3 3 4 8 2 2" xfId="45394" xr:uid="{00000000-0005-0000-0000-000043B10000}"/>
    <cellStyle name="Normal 5 3 3 4 8 3" xfId="45395" xr:uid="{00000000-0005-0000-0000-000044B10000}"/>
    <cellStyle name="Normal 5 3 3 4 9" xfId="45396" xr:uid="{00000000-0005-0000-0000-000045B10000}"/>
    <cellStyle name="Normal 5 3 3 4 9 2" xfId="45397" xr:uid="{00000000-0005-0000-0000-000046B10000}"/>
    <cellStyle name="Normal 5 3 3 5" xfId="45398" xr:uid="{00000000-0005-0000-0000-000047B10000}"/>
    <cellStyle name="Normal 5 3 3 5 2" xfId="45399" xr:uid="{00000000-0005-0000-0000-000048B10000}"/>
    <cellStyle name="Normal 5 3 3 5 2 2" xfId="45400" xr:uid="{00000000-0005-0000-0000-000049B10000}"/>
    <cellStyle name="Normal 5 3 3 5 2 2 2" xfId="45401" xr:uid="{00000000-0005-0000-0000-00004AB10000}"/>
    <cellStyle name="Normal 5 3 3 5 2 2 2 2" xfId="45402" xr:uid="{00000000-0005-0000-0000-00004BB10000}"/>
    <cellStyle name="Normal 5 3 3 5 2 2 2 2 2" xfId="45403" xr:uid="{00000000-0005-0000-0000-00004CB10000}"/>
    <cellStyle name="Normal 5 3 3 5 2 2 2 3" xfId="45404" xr:uid="{00000000-0005-0000-0000-00004DB10000}"/>
    <cellStyle name="Normal 5 3 3 5 2 2 2 3 2" xfId="45405" xr:uid="{00000000-0005-0000-0000-00004EB10000}"/>
    <cellStyle name="Normal 5 3 3 5 2 2 2 3 2 2" xfId="45406" xr:uid="{00000000-0005-0000-0000-00004FB10000}"/>
    <cellStyle name="Normal 5 3 3 5 2 2 2 3 3" xfId="45407" xr:uid="{00000000-0005-0000-0000-000050B10000}"/>
    <cellStyle name="Normal 5 3 3 5 2 2 2 4" xfId="45408" xr:uid="{00000000-0005-0000-0000-000051B10000}"/>
    <cellStyle name="Normal 5 3 3 5 2 2 3" xfId="45409" xr:uid="{00000000-0005-0000-0000-000052B10000}"/>
    <cellStyle name="Normal 5 3 3 5 2 2 3 2" xfId="45410" xr:uid="{00000000-0005-0000-0000-000053B10000}"/>
    <cellStyle name="Normal 5 3 3 5 2 2 4" xfId="45411" xr:uid="{00000000-0005-0000-0000-000054B10000}"/>
    <cellStyle name="Normal 5 3 3 5 2 2 4 2" xfId="45412" xr:uid="{00000000-0005-0000-0000-000055B10000}"/>
    <cellStyle name="Normal 5 3 3 5 2 2 4 2 2" xfId="45413" xr:uid="{00000000-0005-0000-0000-000056B10000}"/>
    <cellStyle name="Normal 5 3 3 5 2 2 4 3" xfId="45414" xr:uid="{00000000-0005-0000-0000-000057B10000}"/>
    <cellStyle name="Normal 5 3 3 5 2 2 5" xfId="45415" xr:uid="{00000000-0005-0000-0000-000058B10000}"/>
    <cellStyle name="Normal 5 3 3 5 2 3" xfId="45416" xr:uid="{00000000-0005-0000-0000-000059B10000}"/>
    <cellStyle name="Normal 5 3 3 5 2 3 2" xfId="45417" xr:uid="{00000000-0005-0000-0000-00005AB10000}"/>
    <cellStyle name="Normal 5 3 3 5 2 3 2 2" xfId="45418" xr:uid="{00000000-0005-0000-0000-00005BB10000}"/>
    <cellStyle name="Normal 5 3 3 5 2 3 3" xfId="45419" xr:uid="{00000000-0005-0000-0000-00005CB10000}"/>
    <cellStyle name="Normal 5 3 3 5 2 3 3 2" xfId="45420" xr:uid="{00000000-0005-0000-0000-00005DB10000}"/>
    <cellStyle name="Normal 5 3 3 5 2 3 3 2 2" xfId="45421" xr:uid="{00000000-0005-0000-0000-00005EB10000}"/>
    <cellStyle name="Normal 5 3 3 5 2 3 3 3" xfId="45422" xr:uid="{00000000-0005-0000-0000-00005FB10000}"/>
    <cellStyle name="Normal 5 3 3 5 2 3 4" xfId="45423" xr:uid="{00000000-0005-0000-0000-000060B10000}"/>
    <cellStyle name="Normal 5 3 3 5 2 4" xfId="45424" xr:uid="{00000000-0005-0000-0000-000061B10000}"/>
    <cellStyle name="Normal 5 3 3 5 2 4 2" xfId="45425" xr:uid="{00000000-0005-0000-0000-000062B10000}"/>
    <cellStyle name="Normal 5 3 3 5 2 4 2 2" xfId="45426" xr:uid="{00000000-0005-0000-0000-000063B10000}"/>
    <cellStyle name="Normal 5 3 3 5 2 4 3" xfId="45427" xr:uid="{00000000-0005-0000-0000-000064B10000}"/>
    <cellStyle name="Normal 5 3 3 5 2 4 3 2" xfId="45428" xr:uid="{00000000-0005-0000-0000-000065B10000}"/>
    <cellStyle name="Normal 5 3 3 5 2 4 3 2 2" xfId="45429" xr:uid="{00000000-0005-0000-0000-000066B10000}"/>
    <cellStyle name="Normal 5 3 3 5 2 4 3 3" xfId="45430" xr:uid="{00000000-0005-0000-0000-000067B10000}"/>
    <cellStyle name="Normal 5 3 3 5 2 4 4" xfId="45431" xr:uid="{00000000-0005-0000-0000-000068B10000}"/>
    <cellStyle name="Normal 5 3 3 5 2 5" xfId="45432" xr:uid="{00000000-0005-0000-0000-000069B10000}"/>
    <cellStyle name="Normal 5 3 3 5 2 5 2" xfId="45433" xr:uid="{00000000-0005-0000-0000-00006AB10000}"/>
    <cellStyle name="Normal 5 3 3 5 2 6" xfId="45434" xr:uid="{00000000-0005-0000-0000-00006BB10000}"/>
    <cellStyle name="Normal 5 3 3 5 2 6 2" xfId="45435" xr:uid="{00000000-0005-0000-0000-00006CB10000}"/>
    <cellStyle name="Normal 5 3 3 5 2 6 2 2" xfId="45436" xr:uid="{00000000-0005-0000-0000-00006DB10000}"/>
    <cellStyle name="Normal 5 3 3 5 2 6 3" xfId="45437" xr:uid="{00000000-0005-0000-0000-00006EB10000}"/>
    <cellStyle name="Normal 5 3 3 5 2 7" xfId="45438" xr:uid="{00000000-0005-0000-0000-00006FB10000}"/>
    <cellStyle name="Normal 5 3 3 5 2 7 2" xfId="45439" xr:uid="{00000000-0005-0000-0000-000070B10000}"/>
    <cellStyle name="Normal 5 3 3 5 2 8" xfId="45440" xr:uid="{00000000-0005-0000-0000-000071B10000}"/>
    <cellStyle name="Normal 5 3 3 5 3" xfId="45441" xr:uid="{00000000-0005-0000-0000-000072B10000}"/>
    <cellStyle name="Normal 5 3 3 5 3 2" xfId="45442" xr:uid="{00000000-0005-0000-0000-000073B10000}"/>
    <cellStyle name="Normal 5 3 3 5 3 2 2" xfId="45443" xr:uid="{00000000-0005-0000-0000-000074B10000}"/>
    <cellStyle name="Normal 5 3 3 5 3 2 2 2" xfId="45444" xr:uid="{00000000-0005-0000-0000-000075B10000}"/>
    <cellStyle name="Normal 5 3 3 5 3 2 3" xfId="45445" xr:uid="{00000000-0005-0000-0000-000076B10000}"/>
    <cellStyle name="Normal 5 3 3 5 3 2 3 2" xfId="45446" xr:uid="{00000000-0005-0000-0000-000077B10000}"/>
    <cellStyle name="Normal 5 3 3 5 3 2 3 2 2" xfId="45447" xr:uid="{00000000-0005-0000-0000-000078B10000}"/>
    <cellStyle name="Normal 5 3 3 5 3 2 3 3" xfId="45448" xr:uid="{00000000-0005-0000-0000-000079B10000}"/>
    <cellStyle name="Normal 5 3 3 5 3 2 4" xfId="45449" xr:uid="{00000000-0005-0000-0000-00007AB10000}"/>
    <cellStyle name="Normal 5 3 3 5 3 3" xfId="45450" xr:uid="{00000000-0005-0000-0000-00007BB10000}"/>
    <cellStyle name="Normal 5 3 3 5 3 3 2" xfId="45451" xr:uid="{00000000-0005-0000-0000-00007CB10000}"/>
    <cellStyle name="Normal 5 3 3 5 3 4" xfId="45452" xr:uid="{00000000-0005-0000-0000-00007DB10000}"/>
    <cellStyle name="Normal 5 3 3 5 3 4 2" xfId="45453" xr:uid="{00000000-0005-0000-0000-00007EB10000}"/>
    <cellStyle name="Normal 5 3 3 5 3 4 2 2" xfId="45454" xr:uid="{00000000-0005-0000-0000-00007FB10000}"/>
    <cellStyle name="Normal 5 3 3 5 3 4 3" xfId="45455" xr:uid="{00000000-0005-0000-0000-000080B10000}"/>
    <cellStyle name="Normal 5 3 3 5 3 5" xfId="45456" xr:uid="{00000000-0005-0000-0000-000081B10000}"/>
    <cellStyle name="Normal 5 3 3 5 4" xfId="45457" xr:uid="{00000000-0005-0000-0000-000082B10000}"/>
    <cellStyle name="Normal 5 3 3 5 4 2" xfId="45458" xr:uid="{00000000-0005-0000-0000-000083B10000}"/>
    <cellStyle name="Normal 5 3 3 5 4 2 2" xfId="45459" xr:uid="{00000000-0005-0000-0000-000084B10000}"/>
    <cellStyle name="Normal 5 3 3 5 4 3" xfId="45460" xr:uid="{00000000-0005-0000-0000-000085B10000}"/>
    <cellStyle name="Normal 5 3 3 5 4 3 2" xfId="45461" xr:uid="{00000000-0005-0000-0000-000086B10000}"/>
    <cellStyle name="Normal 5 3 3 5 4 3 2 2" xfId="45462" xr:uid="{00000000-0005-0000-0000-000087B10000}"/>
    <cellStyle name="Normal 5 3 3 5 4 3 3" xfId="45463" xr:uid="{00000000-0005-0000-0000-000088B10000}"/>
    <cellStyle name="Normal 5 3 3 5 4 4" xfId="45464" xr:uid="{00000000-0005-0000-0000-000089B10000}"/>
    <cellStyle name="Normal 5 3 3 5 5" xfId="45465" xr:uid="{00000000-0005-0000-0000-00008AB10000}"/>
    <cellStyle name="Normal 5 3 3 5 5 2" xfId="45466" xr:uid="{00000000-0005-0000-0000-00008BB10000}"/>
    <cellStyle name="Normal 5 3 3 5 5 2 2" xfId="45467" xr:uid="{00000000-0005-0000-0000-00008CB10000}"/>
    <cellStyle name="Normal 5 3 3 5 5 3" xfId="45468" xr:uid="{00000000-0005-0000-0000-00008DB10000}"/>
    <cellStyle name="Normal 5 3 3 5 5 3 2" xfId="45469" xr:uid="{00000000-0005-0000-0000-00008EB10000}"/>
    <cellStyle name="Normal 5 3 3 5 5 3 2 2" xfId="45470" xr:uid="{00000000-0005-0000-0000-00008FB10000}"/>
    <cellStyle name="Normal 5 3 3 5 5 3 3" xfId="45471" xr:uid="{00000000-0005-0000-0000-000090B10000}"/>
    <cellStyle name="Normal 5 3 3 5 5 4" xfId="45472" xr:uid="{00000000-0005-0000-0000-000091B10000}"/>
    <cellStyle name="Normal 5 3 3 5 6" xfId="45473" xr:uid="{00000000-0005-0000-0000-000092B10000}"/>
    <cellStyle name="Normal 5 3 3 5 6 2" xfId="45474" xr:uid="{00000000-0005-0000-0000-000093B10000}"/>
    <cellStyle name="Normal 5 3 3 5 7" xfId="45475" xr:uid="{00000000-0005-0000-0000-000094B10000}"/>
    <cellStyle name="Normal 5 3 3 5 7 2" xfId="45476" xr:uid="{00000000-0005-0000-0000-000095B10000}"/>
    <cellStyle name="Normal 5 3 3 5 7 2 2" xfId="45477" xr:uid="{00000000-0005-0000-0000-000096B10000}"/>
    <cellStyle name="Normal 5 3 3 5 7 3" xfId="45478" xr:uid="{00000000-0005-0000-0000-000097B10000}"/>
    <cellStyle name="Normal 5 3 3 5 8" xfId="45479" xr:uid="{00000000-0005-0000-0000-000098B10000}"/>
    <cellStyle name="Normal 5 3 3 5 8 2" xfId="45480" xr:uid="{00000000-0005-0000-0000-000099B10000}"/>
    <cellStyle name="Normal 5 3 3 5 9" xfId="45481" xr:uid="{00000000-0005-0000-0000-00009AB10000}"/>
    <cellStyle name="Normal 5 3 3 6" xfId="45482" xr:uid="{00000000-0005-0000-0000-00009BB10000}"/>
    <cellStyle name="Normal 5 3 3 6 2" xfId="45483" xr:uid="{00000000-0005-0000-0000-00009CB10000}"/>
    <cellStyle name="Normal 5 3 3 6 2 2" xfId="45484" xr:uid="{00000000-0005-0000-0000-00009DB10000}"/>
    <cellStyle name="Normal 5 3 3 6 2 2 2" xfId="45485" xr:uid="{00000000-0005-0000-0000-00009EB10000}"/>
    <cellStyle name="Normal 5 3 3 6 2 2 2 2" xfId="45486" xr:uid="{00000000-0005-0000-0000-00009FB10000}"/>
    <cellStyle name="Normal 5 3 3 6 2 2 3" xfId="45487" xr:uid="{00000000-0005-0000-0000-0000A0B10000}"/>
    <cellStyle name="Normal 5 3 3 6 2 2 3 2" xfId="45488" xr:uid="{00000000-0005-0000-0000-0000A1B10000}"/>
    <cellStyle name="Normal 5 3 3 6 2 2 3 2 2" xfId="45489" xr:uid="{00000000-0005-0000-0000-0000A2B10000}"/>
    <cellStyle name="Normal 5 3 3 6 2 2 3 3" xfId="45490" xr:uid="{00000000-0005-0000-0000-0000A3B10000}"/>
    <cellStyle name="Normal 5 3 3 6 2 2 4" xfId="45491" xr:uid="{00000000-0005-0000-0000-0000A4B10000}"/>
    <cellStyle name="Normal 5 3 3 6 2 3" xfId="45492" xr:uid="{00000000-0005-0000-0000-0000A5B10000}"/>
    <cellStyle name="Normal 5 3 3 6 2 3 2" xfId="45493" xr:uid="{00000000-0005-0000-0000-0000A6B10000}"/>
    <cellStyle name="Normal 5 3 3 6 2 4" xfId="45494" xr:uid="{00000000-0005-0000-0000-0000A7B10000}"/>
    <cellStyle name="Normal 5 3 3 6 2 4 2" xfId="45495" xr:uid="{00000000-0005-0000-0000-0000A8B10000}"/>
    <cellStyle name="Normal 5 3 3 6 2 4 2 2" xfId="45496" xr:uid="{00000000-0005-0000-0000-0000A9B10000}"/>
    <cellStyle name="Normal 5 3 3 6 2 4 3" xfId="45497" xr:uid="{00000000-0005-0000-0000-0000AAB10000}"/>
    <cellStyle name="Normal 5 3 3 6 2 5" xfId="45498" xr:uid="{00000000-0005-0000-0000-0000ABB10000}"/>
    <cellStyle name="Normal 5 3 3 6 3" xfId="45499" xr:uid="{00000000-0005-0000-0000-0000ACB10000}"/>
    <cellStyle name="Normal 5 3 3 6 3 2" xfId="45500" xr:uid="{00000000-0005-0000-0000-0000ADB10000}"/>
    <cellStyle name="Normal 5 3 3 6 3 2 2" xfId="45501" xr:uid="{00000000-0005-0000-0000-0000AEB10000}"/>
    <cellStyle name="Normal 5 3 3 6 3 3" xfId="45502" xr:uid="{00000000-0005-0000-0000-0000AFB10000}"/>
    <cellStyle name="Normal 5 3 3 6 3 3 2" xfId="45503" xr:uid="{00000000-0005-0000-0000-0000B0B10000}"/>
    <cellStyle name="Normal 5 3 3 6 3 3 2 2" xfId="45504" xr:uid="{00000000-0005-0000-0000-0000B1B10000}"/>
    <cellStyle name="Normal 5 3 3 6 3 3 3" xfId="45505" xr:uid="{00000000-0005-0000-0000-0000B2B10000}"/>
    <cellStyle name="Normal 5 3 3 6 3 4" xfId="45506" xr:uid="{00000000-0005-0000-0000-0000B3B10000}"/>
    <cellStyle name="Normal 5 3 3 6 4" xfId="45507" xr:uid="{00000000-0005-0000-0000-0000B4B10000}"/>
    <cellStyle name="Normal 5 3 3 6 4 2" xfId="45508" xr:uid="{00000000-0005-0000-0000-0000B5B10000}"/>
    <cellStyle name="Normal 5 3 3 6 4 2 2" xfId="45509" xr:uid="{00000000-0005-0000-0000-0000B6B10000}"/>
    <cellStyle name="Normal 5 3 3 6 4 3" xfId="45510" xr:uid="{00000000-0005-0000-0000-0000B7B10000}"/>
    <cellStyle name="Normal 5 3 3 6 4 3 2" xfId="45511" xr:uid="{00000000-0005-0000-0000-0000B8B10000}"/>
    <cellStyle name="Normal 5 3 3 6 4 3 2 2" xfId="45512" xr:uid="{00000000-0005-0000-0000-0000B9B10000}"/>
    <cellStyle name="Normal 5 3 3 6 4 3 3" xfId="45513" xr:uid="{00000000-0005-0000-0000-0000BAB10000}"/>
    <cellStyle name="Normal 5 3 3 6 4 4" xfId="45514" xr:uid="{00000000-0005-0000-0000-0000BBB10000}"/>
    <cellStyle name="Normal 5 3 3 6 5" xfId="45515" xr:uid="{00000000-0005-0000-0000-0000BCB10000}"/>
    <cellStyle name="Normal 5 3 3 6 5 2" xfId="45516" xr:uid="{00000000-0005-0000-0000-0000BDB10000}"/>
    <cellStyle name="Normal 5 3 3 6 6" xfId="45517" xr:uid="{00000000-0005-0000-0000-0000BEB10000}"/>
    <cellStyle name="Normal 5 3 3 6 6 2" xfId="45518" xr:uid="{00000000-0005-0000-0000-0000BFB10000}"/>
    <cellStyle name="Normal 5 3 3 6 6 2 2" xfId="45519" xr:uid="{00000000-0005-0000-0000-0000C0B10000}"/>
    <cellStyle name="Normal 5 3 3 6 6 3" xfId="45520" xr:uid="{00000000-0005-0000-0000-0000C1B10000}"/>
    <cellStyle name="Normal 5 3 3 6 7" xfId="45521" xr:uid="{00000000-0005-0000-0000-0000C2B10000}"/>
    <cellStyle name="Normal 5 3 3 6 7 2" xfId="45522" xr:uid="{00000000-0005-0000-0000-0000C3B10000}"/>
    <cellStyle name="Normal 5 3 3 6 8" xfId="45523" xr:uid="{00000000-0005-0000-0000-0000C4B10000}"/>
    <cellStyle name="Normal 5 3 3 7" xfId="45524" xr:uid="{00000000-0005-0000-0000-0000C5B10000}"/>
    <cellStyle name="Normal 5 3 3 7 2" xfId="45525" xr:uid="{00000000-0005-0000-0000-0000C6B10000}"/>
    <cellStyle name="Normal 5 3 3 7 2 2" xfId="45526" xr:uid="{00000000-0005-0000-0000-0000C7B10000}"/>
    <cellStyle name="Normal 5 3 3 7 2 2 2" xfId="45527" xr:uid="{00000000-0005-0000-0000-0000C8B10000}"/>
    <cellStyle name="Normal 5 3 3 7 2 2 2 2" xfId="45528" xr:uid="{00000000-0005-0000-0000-0000C9B10000}"/>
    <cellStyle name="Normal 5 3 3 7 2 2 3" xfId="45529" xr:uid="{00000000-0005-0000-0000-0000CAB10000}"/>
    <cellStyle name="Normal 5 3 3 7 2 2 3 2" xfId="45530" xr:uid="{00000000-0005-0000-0000-0000CBB10000}"/>
    <cellStyle name="Normal 5 3 3 7 2 2 3 2 2" xfId="45531" xr:uid="{00000000-0005-0000-0000-0000CCB10000}"/>
    <cellStyle name="Normal 5 3 3 7 2 2 3 3" xfId="45532" xr:uid="{00000000-0005-0000-0000-0000CDB10000}"/>
    <cellStyle name="Normal 5 3 3 7 2 2 4" xfId="45533" xr:uid="{00000000-0005-0000-0000-0000CEB10000}"/>
    <cellStyle name="Normal 5 3 3 7 2 3" xfId="45534" xr:uid="{00000000-0005-0000-0000-0000CFB10000}"/>
    <cellStyle name="Normal 5 3 3 7 2 3 2" xfId="45535" xr:uid="{00000000-0005-0000-0000-0000D0B10000}"/>
    <cellStyle name="Normal 5 3 3 7 2 4" xfId="45536" xr:uid="{00000000-0005-0000-0000-0000D1B10000}"/>
    <cellStyle name="Normal 5 3 3 7 2 4 2" xfId="45537" xr:uid="{00000000-0005-0000-0000-0000D2B10000}"/>
    <cellStyle name="Normal 5 3 3 7 2 4 2 2" xfId="45538" xr:uid="{00000000-0005-0000-0000-0000D3B10000}"/>
    <cellStyle name="Normal 5 3 3 7 2 4 3" xfId="45539" xr:uid="{00000000-0005-0000-0000-0000D4B10000}"/>
    <cellStyle name="Normal 5 3 3 7 2 5" xfId="45540" xr:uid="{00000000-0005-0000-0000-0000D5B10000}"/>
    <cellStyle name="Normal 5 3 3 7 3" xfId="45541" xr:uid="{00000000-0005-0000-0000-0000D6B10000}"/>
    <cellStyle name="Normal 5 3 3 7 3 2" xfId="45542" xr:uid="{00000000-0005-0000-0000-0000D7B10000}"/>
    <cellStyle name="Normal 5 3 3 7 3 2 2" xfId="45543" xr:uid="{00000000-0005-0000-0000-0000D8B10000}"/>
    <cellStyle name="Normal 5 3 3 7 3 3" xfId="45544" xr:uid="{00000000-0005-0000-0000-0000D9B10000}"/>
    <cellStyle name="Normal 5 3 3 7 3 3 2" xfId="45545" xr:uid="{00000000-0005-0000-0000-0000DAB10000}"/>
    <cellStyle name="Normal 5 3 3 7 3 3 2 2" xfId="45546" xr:uid="{00000000-0005-0000-0000-0000DBB10000}"/>
    <cellStyle name="Normal 5 3 3 7 3 3 3" xfId="45547" xr:uid="{00000000-0005-0000-0000-0000DCB10000}"/>
    <cellStyle name="Normal 5 3 3 7 3 4" xfId="45548" xr:uid="{00000000-0005-0000-0000-0000DDB10000}"/>
    <cellStyle name="Normal 5 3 3 7 4" xfId="45549" xr:uid="{00000000-0005-0000-0000-0000DEB10000}"/>
    <cellStyle name="Normal 5 3 3 7 4 2" xfId="45550" xr:uid="{00000000-0005-0000-0000-0000DFB10000}"/>
    <cellStyle name="Normal 5 3 3 7 5" xfId="45551" xr:uid="{00000000-0005-0000-0000-0000E0B10000}"/>
    <cellStyle name="Normal 5 3 3 7 5 2" xfId="45552" xr:uid="{00000000-0005-0000-0000-0000E1B10000}"/>
    <cellStyle name="Normal 5 3 3 7 5 2 2" xfId="45553" xr:uid="{00000000-0005-0000-0000-0000E2B10000}"/>
    <cellStyle name="Normal 5 3 3 7 5 3" xfId="45554" xr:uid="{00000000-0005-0000-0000-0000E3B10000}"/>
    <cellStyle name="Normal 5 3 3 7 6" xfId="45555" xr:uid="{00000000-0005-0000-0000-0000E4B10000}"/>
    <cellStyle name="Normal 5 3 3 8" xfId="45556" xr:uid="{00000000-0005-0000-0000-0000E5B10000}"/>
    <cellStyle name="Normal 5 3 3 8 2" xfId="45557" xr:uid="{00000000-0005-0000-0000-0000E6B10000}"/>
    <cellStyle name="Normal 5 3 3 8 2 2" xfId="45558" xr:uid="{00000000-0005-0000-0000-0000E7B10000}"/>
    <cellStyle name="Normal 5 3 3 8 2 2 2" xfId="45559" xr:uid="{00000000-0005-0000-0000-0000E8B10000}"/>
    <cellStyle name="Normal 5 3 3 8 2 2 2 2" xfId="45560" xr:uid="{00000000-0005-0000-0000-0000E9B10000}"/>
    <cellStyle name="Normal 5 3 3 8 2 2 3" xfId="45561" xr:uid="{00000000-0005-0000-0000-0000EAB10000}"/>
    <cellStyle name="Normal 5 3 3 8 2 2 3 2" xfId="45562" xr:uid="{00000000-0005-0000-0000-0000EBB10000}"/>
    <cellStyle name="Normal 5 3 3 8 2 2 3 2 2" xfId="45563" xr:uid="{00000000-0005-0000-0000-0000ECB10000}"/>
    <cellStyle name="Normal 5 3 3 8 2 2 3 3" xfId="45564" xr:uid="{00000000-0005-0000-0000-0000EDB10000}"/>
    <cellStyle name="Normal 5 3 3 8 2 2 4" xfId="45565" xr:uid="{00000000-0005-0000-0000-0000EEB10000}"/>
    <cellStyle name="Normal 5 3 3 8 2 3" xfId="45566" xr:uid="{00000000-0005-0000-0000-0000EFB10000}"/>
    <cellStyle name="Normal 5 3 3 8 2 3 2" xfId="45567" xr:uid="{00000000-0005-0000-0000-0000F0B10000}"/>
    <cellStyle name="Normal 5 3 3 8 2 4" xfId="45568" xr:uid="{00000000-0005-0000-0000-0000F1B10000}"/>
    <cellStyle name="Normal 5 3 3 8 2 4 2" xfId="45569" xr:uid="{00000000-0005-0000-0000-0000F2B10000}"/>
    <cellStyle name="Normal 5 3 3 8 2 4 2 2" xfId="45570" xr:uid="{00000000-0005-0000-0000-0000F3B10000}"/>
    <cellStyle name="Normal 5 3 3 8 2 4 3" xfId="45571" xr:uid="{00000000-0005-0000-0000-0000F4B10000}"/>
    <cellStyle name="Normal 5 3 3 8 2 5" xfId="45572" xr:uid="{00000000-0005-0000-0000-0000F5B10000}"/>
    <cellStyle name="Normal 5 3 3 8 3" xfId="45573" xr:uid="{00000000-0005-0000-0000-0000F6B10000}"/>
    <cellStyle name="Normal 5 3 3 8 3 2" xfId="45574" xr:uid="{00000000-0005-0000-0000-0000F7B10000}"/>
    <cellStyle name="Normal 5 3 3 8 3 2 2" xfId="45575" xr:uid="{00000000-0005-0000-0000-0000F8B10000}"/>
    <cellStyle name="Normal 5 3 3 8 3 3" xfId="45576" xr:uid="{00000000-0005-0000-0000-0000F9B10000}"/>
    <cellStyle name="Normal 5 3 3 8 3 3 2" xfId="45577" xr:uid="{00000000-0005-0000-0000-0000FAB10000}"/>
    <cellStyle name="Normal 5 3 3 8 3 3 2 2" xfId="45578" xr:uid="{00000000-0005-0000-0000-0000FBB10000}"/>
    <cellStyle name="Normal 5 3 3 8 3 3 3" xfId="45579" xr:uid="{00000000-0005-0000-0000-0000FCB10000}"/>
    <cellStyle name="Normal 5 3 3 8 3 4" xfId="45580" xr:uid="{00000000-0005-0000-0000-0000FDB10000}"/>
    <cellStyle name="Normal 5 3 3 8 4" xfId="45581" xr:uid="{00000000-0005-0000-0000-0000FEB10000}"/>
    <cellStyle name="Normal 5 3 3 8 4 2" xfId="45582" xr:uid="{00000000-0005-0000-0000-0000FFB10000}"/>
    <cellStyle name="Normal 5 3 3 8 5" xfId="45583" xr:uid="{00000000-0005-0000-0000-000000B20000}"/>
    <cellStyle name="Normal 5 3 3 8 5 2" xfId="45584" xr:uid="{00000000-0005-0000-0000-000001B20000}"/>
    <cellStyle name="Normal 5 3 3 8 5 2 2" xfId="45585" xr:uid="{00000000-0005-0000-0000-000002B20000}"/>
    <cellStyle name="Normal 5 3 3 8 5 3" xfId="45586" xr:uid="{00000000-0005-0000-0000-000003B20000}"/>
    <cellStyle name="Normal 5 3 3 8 6" xfId="45587" xr:uid="{00000000-0005-0000-0000-000004B20000}"/>
    <cellStyle name="Normal 5 3 3 9" xfId="45588" xr:uid="{00000000-0005-0000-0000-000005B20000}"/>
    <cellStyle name="Normal 5 3 3 9 2" xfId="45589" xr:uid="{00000000-0005-0000-0000-000006B20000}"/>
    <cellStyle name="Normal 5 3 3 9 2 2" xfId="45590" xr:uid="{00000000-0005-0000-0000-000007B20000}"/>
    <cellStyle name="Normal 5 3 3 9 2 2 2" xfId="45591" xr:uid="{00000000-0005-0000-0000-000008B20000}"/>
    <cellStyle name="Normal 5 3 3 9 2 3" xfId="45592" xr:uid="{00000000-0005-0000-0000-000009B20000}"/>
    <cellStyle name="Normal 5 3 3 9 2 3 2" xfId="45593" xr:uid="{00000000-0005-0000-0000-00000AB20000}"/>
    <cellStyle name="Normal 5 3 3 9 2 3 2 2" xfId="45594" xr:uid="{00000000-0005-0000-0000-00000BB20000}"/>
    <cellStyle name="Normal 5 3 3 9 2 3 3" xfId="45595" xr:uid="{00000000-0005-0000-0000-00000CB20000}"/>
    <cellStyle name="Normal 5 3 3 9 2 4" xfId="45596" xr:uid="{00000000-0005-0000-0000-00000DB20000}"/>
    <cellStyle name="Normal 5 3 3 9 3" xfId="45597" xr:uid="{00000000-0005-0000-0000-00000EB20000}"/>
    <cellStyle name="Normal 5 3 3 9 3 2" xfId="45598" xr:uid="{00000000-0005-0000-0000-00000FB20000}"/>
    <cellStyle name="Normal 5 3 3 9 4" xfId="45599" xr:uid="{00000000-0005-0000-0000-000010B20000}"/>
    <cellStyle name="Normal 5 3 3 9 4 2" xfId="45600" xr:uid="{00000000-0005-0000-0000-000011B20000}"/>
    <cellStyle name="Normal 5 3 3 9 4 2 2" xfId="45601" xr:uid="{00000000-0005-0000-0000-000012B20000}"/>
    <cellStyle name="Normal 5 3 3 9 4 3" xfId="45602" xr:uid="{00000000-0005-0000-0000-000013B20000}"/>
    <cellStyle name="Normal 5 3 3 9 5" xfId="45603" xr:uid="{00000000-0005-0000-0000-000014B20000}"/>
    <cellStyle name="Normal 5 3 3_T-straight with PEDs adjustor" xfId="45604" xr:uid="{00000000-0005-0000-0000-000015B20000}"/>
    <cellStyle name="Normal 5 3 4" xfId="45605" xr:uid="{00000000-0005-0000-0000-000016B20000}"/>
    <cellStyle name="Normal 5 3 4 10" xfId="45606" xr:uid="{00000000-0005-0000-0000-000017B20000}"/>
    <cellStyle name="Normal 5 3 4 11" xfId="45607" xr:uid="{00000000-0005-0000-0000-000018B20000}"/>
    <cellStyle name="Normal 5 3 4 2" xfId="45608" xr:uid="{00000000-0005-0000-0000-000019B20000}"/>
    <cellStyle name="Normal 5 3 4 2 10" xfId="45609" xr:uid="{00000000-0005-0000-0000-00001AB20000}"/>
    <cellStyle name="Normal 5 3 4 2 2" xfId="45610" xr:uid="{00000000-0005-0000-0000-00001BB20000}"/>
    <cellStyle name="Normal 5 3 4 2 2 2" xfId="45611" xr:uid="{00000000-0005-0000-0000-00001CB20000}"/>
    <cellStyle name="Normal 5 3 4 2 2 2 2" xfId="45612" xr:uid="{00000000-0005-0000-0000-00001DB20000}"/>
    <cellStyle name="Normal 5 3 4 2 2 2 2 2" xfId="45613" xr:uid="{00000000-0005-0000-0000-00001EB20000}"/>
    <cellStyle name="Normal 5 3 4 2 2 2 2 2 2" xfId="45614" xr:uid="{00000000-0005-0000-0000-00001FB20000}"/>
    <cellStyle name="Normal 5 3 4 2 2 2 2 3" xfId="45615" xr:uid="{00000000-0005-0000-0000-000020B20000}"/>
    <cellStyle name="Normal 5 3 4 2 2 2 2 3 2" xfId="45616" xr:uid="{00000000-0005-0000-0000-000021B20000}"/>
    <cellStyle name="Normal 5 3 4 2 2 2 2 3 2 2" xfId="45617" xr:uid="{00000000-0005-0000-0000-000022B20000}"/>
    <cellStyle name="Normal 5 3 4 2 2 2 2 3 3" xfId="45618" xr:uid="{00000000-0005-0000-0000-000023B20000}"/>
    <cellStyle name="Normal 5 3 4 2 2 2 2 4" xfId="45619" xr:uid="{00000000-0005-0000-0000-000024B20000}"/>
    <cellStyle name="Normal 5 3 4 2 2 2 3" xfId="45620" xr:uid="{00000000-0005-0000-0000-000025B20000}"/>
    <cellStyle name="Normal 5 3 4 2 2 2 3 2" xfId="45621" xr:uid="{00000000-0005-0000-0000-000026B20000}"/>
    <cellStyle name="Normal 5 3 4 2 2 2 4" xfId="45622" xr:uid="{00000000-0005-0000-0000-000027B20000}"/>
    <cellStyle name="Normal 5 3 4 2 2 2 4 2" xfId="45623" xr:uid="{00000000-0005-0000-0000-000028B20000}"/>
    <cellStyle name="Normal 5 3 4 2 2 2 4 2 2" xfId="45624" xr:uid="{00000000-0005-0000-0000-000029B20000}"/>
    <cellStyle name="Normal 5 3 4 2 2 2 4 3" xfId="45625" xr:uid="{00000000-0005-0000-0000-00002AB20000}"/>
    <cellStyle name="Normal 5 3 4 2 2 2 5" xfId="45626" xr:uid="{00000000-0005-0000-0000-00002BB20000}"/>
    <cellStyle name="Normal 5 3 4 2 2 3" xfId="45627" xr:uid="{00000000-0005-0000-0000-00002CB20000}"/>
    <cellStyle name="Normal 5 3 4 2 2 3 2" xfId="45628" xr:uid="{00000000-0005-0000-0000-00002DB20000}"/>
    <cellStyle name="Normal 5 3 4 2 2 3 2 2" xfId="45629" xr:uid="{00000000-0005-0000-0000-00002EB20000}"/>
    <cellStyle name="Normal 5 3 4 2 2 3 3" xfId="45630" xr:uid="{00000000-0005-0000-0000-00002FB20000}"/>
    <cellStyle name="Normal 5 3 4 2 2 3 3 2" xfId="45631" xr:uid="{00000000-0005-0000-0000-000030B20000}"/>
    <cellStyle name="Normal 5 3 4 2 2 3 3 2 2" xfId="45632" xr:uid="{00000000-0005-0000-0000-000031B20000}"/>
    <cellStyle name="Normal 5 3 4 2 2 3 3 3" xfId="45633" xr:uid="{00000000-0005-0000-0000-000032B20000}"/>
    <cellStyle name="Normal 5 3 4 2 2 3 4" xfId="45634" xr:uid="{00000000-0005-0000-0000-000033B20000}"/>
    <cellStyle name="Normal 5 3 4 2 2 4" xfId="45635" xr:uid="{00000000-0005-0000-0000-000034B20000}"/>
    <cellStyle name="Normal 5 3 4 2 2 4 2" xfId="45636" xr:uid="{00000000-0005-0000-0000-000035B20000}"/>
    <cellStyle name="Normal 5 3 4 2 2 4 2 2" xfId="45637" xr:uid="{00000000-0005-0000-0000-000036B20000}"/>
    <cellStyle name="Normal 5 3 4 2 2 4 3" xfId="45638" xr:uid="{00000000-0005-0000-0000-000037B20000}"/>
    <cellStyle name="Normal 5 3 4 2 2 4 3 2" xfId="45639" xr:uid="{00000000-0005-0000-0000-000038B20000}"/>
    <cellStyle name="Normal 5 3 4 2 2 4 3 2 2" xfId="45640" xr:uid="{00000000-0005-0000-0000-000039B20000}"/>
    <cellStyle name="Normal 5 3 4 2 2 4 3 3" xfId="45641" xr:uid="{00000000-0005-0000-0000-00003AB20000}"/>
    <cellStyle name="Normal 5 3 4 2 2 4 4" xfId="45642" xr:uid="{00000000-0005-0000-0000-00003BB20000}"/>
    <cellStyle name="Normal 5 3 4 2 2 5" xfId="45643" xr:uid="{00000000-0005-0000-0000-00003CB20000}"/>
    <cellStyle name="Normal 5 3 4 2 2 5 2" xfId="45644" xr:uid="{00000000-0005-0000-0000-00003DB20000}"/>
    <cellStyle name="Normal 5 3 4 2 2 6" xfId="45645" xr:uid="{00000000-0005-0000-0000-00003EB20000}"/>
    <cellStyle name="Normal 5 3 4 2 2 6 2" xfId="45646" xr:uid="{00000000-0005-0000-0000-00003FB20000}"/>
    <cellStyle name="Normal 5 3 4 2 2 6 2 2" xfId="45647" xr:uid="{00000000-0005-0000-0000-000040B20000}"/>
    <cellStyle name="Normal 5 3 4 2 2 6 3" xfId="45648" xr:uid="{00000000-0005-0000-0000-000041B20000}"/>
    <cellStyle name="Normal 5 3 4 2 2 7" xfId="45649" xr:uid="{00000000-0005-0000-0000-000042B20000}"/>
    <cellStyle name="Normal 5 3 4 2 2 7 2" xfId="45650" xr:uid="{00000000-0005-0000-0000-000043B20000}"/>
    <cellStyle name="Normal 5 3 4 2 2 8" xfId="45651" xr:uid="{00000000-0005-0000-0000-000044B20000}"/>
    <cellStyle name="Normal 5 3 4 2 3" xfId="45652" xr:uid="{00000000-0005-0000-0000-000045B20000}"/>
    <cellStyle name="Normal 5 3 4 2 3 2" xfId="45653" xr:uid="{00000000-0005-0000-0000-000046B20000}"/>
    <cellStyle name="Normal 5 3 4 2 3 2 2" xfId="45654" xr:uid="{00000000-0005-0000-0000-000047B20000}"/>
    <cellStyle name="Normal 5 3 4 2 3 2 2 2" xfId="45655" xr:uid="{00000000-0005-0000-0000-000048B20000}"/>
    <cellStyle name="Normal 5 3 4 2 3 2 3" xfId="45656" xr:uid="{00000000-0005-0000-0000-000049B20000}"/>
    <cellStyle name="Normal 5 3 4 2 3 2 3 2" xfId="45657" xr:uid="{00000000-0005-0000-0000-00004AB20000}"/>
    <cellStyle name="Normal 5 3 4 2 3 2 3 2 2" xfId="45658" xr:uid="{00000000-0005-0000-0000-00004BB20000}"/>
    <cellStyle name="Normal 5 3 4 2 3 2 3 3" xfId="45659" xr:uid="{00000000-0005-0000-0000-00004CB20000}"/>
    <cellStyle name="Normal 5 3 4 2 3 2 4" xfId="45660" xr:uid="{00000000-0005-0000-0000-00004DB20000}"/>
    <cellStyle name="Normal 5 3 4 2 3 3" xfId="45661" xr:uid="{00000000-0005-0000-0000-00004EB20000}"/>
    <cellStyle name="Normal 5 3 4 2 3 3 2" xfId="45662" xr:uid="{00000000-0005-0000-0000-00004FB20000}"/>
    <cellStyle name="Normal 5 3 4 2 3 4" xfId="45663" xr:uid="{00000000-0005-0000-0000-000050B20000}"/>
    <cellStyle name="Normal 5 3 4 2 3 4 2" xfId="45664" xr:uid="{00000000-0005-0000-0000-000051B20000}"/>
    <cellStyle name="Normal 5 3 4 2 3 4 2 2" xfId="45665" xr:uid="{00000000-0005-0000-0000-000052B20000}"/>
    <cellStyle name="Normal 5 3 4 2 3 4 3" xfId="45666" xr:uid="{00000000-0005-0000-0000-000053B20000}"/>
    <cellStyle name="Normal 5 3 4 2 3 5" xfId="45667" xr:uid="{00000000-0005-0000-0000-000054B20000}"/>
    <cellStyle name="Normal 5 3 4 2 4" xfId="45668" xr:uid="{00000000-0005-0000-0000-000055B20000}"/>
    <cellStyle name="Normal 5 3 4 2 4 2" xfId="45669" xr:uid="{00000000-0005-0000-0000-000056B20000}"/>
    <cellStyle name="Normal 5 3 4 2 4 2 2" xfId="45670" xr:uid="{00000000-0005-0000-0000-000057B20000}"/>
    <cellStyle name="Normal 5 3 4 2 4 3" xfId="45671" xr:uid="{00000000-0005-0000-0000-000058B20000}"/>
    <cellStyle name="Normal 5 3 4 2 4 3 2" xfId="45672" xr:uid="{00000000-0005-0000-0000-000059B20000}"/>
    <cellStyle name="Normal 5 3 4 2 4 3 2 2" xfId="45673" xr:uid="{00000000-0005-0000-0000-00005AB20000}"/>
    <cellStyle name="Normal 5 3 4 2 4 3 3" xfId="45674" xr:uid="{00000000-0005-0000-0000-00005BB20000}"/>
    <cellStyle name="Normal 5 3 4 2 4 4" xfId="45675" xr:uid="{00000000-0005-0000-0000-00005CB20000}"/>
    <cellStyle name="Normal 5 3 4 2 5" xfId="45676" xr:uid="{00000000-0005-0000-0000-00005DB20000}"/>
    <cellStyle name="Normal 5 3 4 2 5 2" xfId="45677" xr:uid="{00000000-0005-0000-0000-00005EB20000}"/>
    <cellStyle name="Normal 5 3 4 2 5 2 2" xfId="45678" xr:uid="{00000000-0005-0000-0000-00005FB20000}"/>
    <cellStyle name="Normal 5 3 4 2 5 3" xfId="45679" xr:uid="{00000000-0005-0000-0000-000060B20000}"/>
    <cellStyle name="Normal 5 3 4 2 5 3 2" xfId="45680" xr:uid="{00000000-0005-0000-0000-000061B20000}"/>
    <cellStyle name="Normal 5 3 4 2 5 3 2 2" xfId="45681" xr:uid="{00000000-0005-0000-0000-000062B20000}"/>
    <cellStyle name="Normal 5 3 4 2 5 3 3" xfId="45682" xr:uid="{00000000-0005-0000-0000-000063B20000}"/>
    <cellStyle name="Normal 5 3 4 2 5 4" xfId="45683" xr:uid="{00000000-0005-0000-0000-000064B20000}"/>
    <cellStyle name="Normal 5 3 4 2 6" xfId="45684" xr:uid="{00000000-0005-0000-0000-000065B20000}"/>
    <cellStyle name="Normal 5 3 4 2 6 2" xfId="45685" xr:uid="{00000000-0005-0000-0000-000066B20000}"/>
    <cellStyle name="Normal 5 3 4 2 7" xfId="45686" xr:uid="{00000000-0005-0000-0000-000067B20000}"/>
    <cellStyle name="Normal 5 3 4 2 7 2" xfId="45687" xr:uid="{00000000-0005-0000-0000-000068B20000}"/>
    <cellStyle name="Normal 5 3 4 2 7 2 2" xfId="45688" xr:uid="{00000000-0005-0000-0000-000069B20000}"/>
    <cellStyle name="Normal 5 3 4 2 7 3" xfId="45689" xr:uid="{00000000-0005-0000-0000-00006AB20000}"/>
    <cellStyle name="Normal 5 3 4 2 8" xfId="45690" xr:uid="{00000000-0005-0000-0000-00006BB20000}"/>
    <cellStyle name="Normal 5 3 4 2 8 2" xfId="45691" xr:uid="{00000000-0005-0000-0000-00006CB20000}"/>
    <cellStyle name="Normal 5 3 4 2 9" xfId="45692" xr:uid="{00000000-0005-0000-0000-00006DB20000}"/>
    <cellStyle name="Normal 5 3 4 3" xfId="45693" xr:uid="{00000000-0005-0000-0000-00006EB20000}"/>
    <cellStyle name="Normal 5 3 4 3 2" xfId="45694" xr:uid="{00000000-0005-0000-0000-00006FB20000}"/>
    <cellStyle name="Normal 5 3 4 3 2 2" xfId="45695" xr:uid="{00000000-0005-0000-0000-000070B20000}"/>
    <cellStyle name="Normal 5 3 4 3 2 2 2" xfId="45696" xr:uid="{00000000-0005-0000-0000-000071B20000}"/>
    <cellStyle name="Normal 5 3 4 3 2 2 2 2" xfId="45697" xr:uid="{00000000-0005-0000-0000-000072B20000}"/>
    <cellStyle name="Normal 5 3 4 3 2 2 3" xfId="45698" xr:uid="{00000000-0005-0000-0000-000073B20000}"/>
    <cellStyle name="Normal 5 3 4 3 2 2 3 2" xfId="45699" xr:uid="{00000000-0005-0000-0000-000074B20000}"/>
    <cellStyle name="Normal 5 3 4 3 2 2 3 2 2" xfId="45700" xr:uid="{00000000-0005-0000-0000-000075B20000}"/>
    <cellStyle name="Normal 5 3 4 3 2 2 3 3" xfId="45701" xr:uid="{00000000-0005-0000-0000-000076B20000}"/>
    <cellStyle name="Normal 5 3 4 3 2 2 4" xfId="45702" xr:uid="{00000000-0005-0000-0000-000077B20000}"/>
    <cellStyle name="Normal 5 3 4 3 2 3" xfId="45703" xr:uid="{00000000-0005-0000-0000-000078B20000}"/>
    <cellStyle name="Normal 5 3 4 3 2 3 2" xfId="45704" xr:uid="{00000000-0005-0000-0000-000079B20000}"/>
    <cellStyle name="Normal 5 3 4 3 2 4" xfId="45705" xr:uid="{00000000-0005-0000-0000-00007AB20000}"/>
    <cellStyle name="Normal 5 3 4 3 2 4 2" xfId="45706" xr:uid="{00000000-0005-0000-0000-00007BB20000}"/>
    <cellStyle name="Normal 5 3 4 3 2 4 2 2" xfId="45707" xr:uid="{00000000-0005-0000-0000-00007CB20000}"/>
    <cellStyle name="Normal 5 3 4 3 2 4 3" xfId="45708" xr:uid="{00000000-0005-0000-0000-00007DB20000}"/>
    <cellStyle name="Normal 5 3 4 3 2 5" xfId="45709" xr:uid="{00000000-0005-0000-0000-00007EB20000}"/>
    <cellStyle name="Normal 5 3 4 3 3" xfId="45710" xr:uid="{00000000-0005-0000-0000-00007FB20000}"/>
    <cellStyle name="Normal 5 3 4 3 3 2" xfId="45711" xr:uid="{00000000-0005-0000-0000-000080B20000}"/>
    <cellStyle name="Normal 5 3 4 3 3 2 2" xfId="45712" xr:uid="{00000000-0005-0000-0000-000081B20000}"/>
    <cellStyle name="Normal 5 3 4 3 3 3" xfId="45713" xr:uid="{00000000-0005-0000-0000-000082B20000}"/>
    <cellStyle name="Normal 5 3 4 3 3 3 2" xfId="45714" xr:uid="{00000000-0005-0000-0000-000083B20000}"/>
    <cellStyle name="Normal 5 3 4 3 3 3 2 2" xfId="45715" xr:uid="{00000000-0005-0000-0000-000084B20000}"/>
    <cellStyle name="Normal 5 3 4 3 3 3 3" xfId="45716" xr:uid="{00000000-0005-0000-0000-000085B20000}"/>
    <cellStyle name="Normal 5 3 4 3 3 4" xfId="45717" xr:uid="{00000000-0005-0000-0000-000086B20000}"/>
    <cellStyle name="Normal 5 3 4 3 4" xfId="45718" xr:uid="{00000000-0005-0000-0000-000087B20000}"/>
    <cellStyle name="Normal 5 3 4 3 4 2" xfId="45719" xr:uid="{00000000-0005-0000-0000-000088B20000}"/>
    <cellStyle name="Normal 5 3 4 3 4 2 2" xfId="45720" xr:uid="{00000000-0005-0000-0000-000089B20000}"/>
    <cellStyle name="Normal 5 3 4 3 4 3" xfId="45721" xr:uid="{00000000-0005-0000-0000-00008AB20000}"/>
    <cellStyle name="Normal 5 3 4 3 4 3 2" xfId="45722" xr:uid="{00000000-0005-0000-0000-00008BB20000}"/>
    <cellStyle name="Normal 5 3 4 3 4 3 2 2" xfId="45723" xr:uid="{00000000-0005-0000-0000-00008CB20000}"/>
    <cellStyle name="Normal 5 3 4 3 4 3 3" xfId="45724" xr:uid="{00000000-0005-0000-0000-00008DB20000}"/>
    <cellStyle name="Normal 5 3 4 3 4 4" xfId="45725" xr:uid="{00000000-0005-0000-0000-00008EB20000}"/>
    <cellStyle name="Normal 5 3 4 3 5" xfId="45726" xr:uid="{00000000-0005-0000-0000-00008FB20000}"/>
    <cellStyle name="Normal 5 3 4 3 5 2" xfId="45727" xr:uid="{00000000-0005-0000-0000-000090B20000}"/>
    <cellStyle name="Normal 5 3 4 3 6" xfId="45728" xr:uid="{00000000-0005-0000-0000-000091B20000}"/>
    <cellStyle name="Normal 5 3 4 3 6 2" xfId="45729" xr:uid="{00000000-0005-0000-0000-000092B20000}"/>
    <cellStyle name="Normal 5 3 4 3 6 2 2" xfId="45730" xr:uid="{00000000-0005-0000-0000-000093B20000}"/>
    <cellStyle name="Normal 5 3 4 3 6 3" xfId="45731" xr:uid="{00000000-0005-0000-0000-000094B20000}"/>
    <cellStyle name="Normal 5 3 4 3 7" xfId="45732" xr:uid="{00000000-0005-0000-0000-000095B20000}"/>
    <cellStyle name="Normal 5 3 4 3 7 2" xfId="45733" xr:uid="{00000000-0005-0000-0000-000096B20000}"/>
    <cellStyle name="Normal 5 3 4 3 8" xfId="45734" xr:uid="{00000000-0005-0000-0000-000097B20000}"/>
    <cellStyle name="Normal 5 3 4 4" xfId="45735" xr:uid="{00000000-0005-0000-0000-000098B20000}"/>
    <cellStyle name="Normal 5 3 4 4 2" xfId="45736" xr:uid="{00000000-0005-0000-0000-000099B20000}"/>
    <cellStyle name="Normal 5 3 4 4 2 2" xfId="45737" xr:uid="{00000000-0005-0000-0000-00009AB20000}"/>
    <cellStyle name="Normal 5 3 4 4 2 2 2" xfId="45738" xr:uid="{00000000-0005-0000-0000-00009BB20000}"/>
    <cellStyle name="Normal 5 3 4 4 2 3" xfId="45739" xr:uid="{00000000-0005-0000-0000-00009CB20000}"/>
    <cellStyle name="Normal 5 3 4 4 2 3 2" xfId="45740" xr:uid="{00000000-0005-0000-0000-00009DB20000}"/>
    <cellStyle name="Normal 5 3 4 4 2 3 2 2" xfId="45741" xr:uid="{00000000-0005-0000-0000-00009EB20000}"/>
    <cellStyle name="Normal 5 3 4 4 2 3 3" xfId="45742" xr:uid="{00000000-0005-0000-0000-00009FB20000}"/>
    <cellStyle name="Normal 5 3 4 4 2 4" xfId="45743" xr:uid="{00000000-0005-0000-0000-0000A0B20000}"/>
    <cellStyle name="Normal 5 3 4 4 3" xfId="45744" xr:uid="{00000000-0005-0000-0000-0000A1B20000}"/>
    <cellStyle name="Normal 5 3 4 4 3 2" xfId="45745" xr:uid="{00000000-0005-0000-0000-0000A2B20000}"/>
    <cellStyle name="Normal 5 3 4 4 4" xfId="45746" xr:uid="{00000000-0005-0000-0000-0000A3B20000}"/>
    <cellStyle name="Normal 5 3 4 4 4 2" xfId="45747" xr:uid="{00000000-0005-0000-0000-0000A4B20000}"/>
    <cellStyle name="Normal 5 3 4 4 4 2 2" xfId="45748" xr:uid="{00000000-0005-0000-0000-0000A5B20000}"/>
    <cellStyle name="Normal 5 3 4 4 4 3" xfId="45749" xr:uid="{00000000-0005-0000-0000-0000A6B20000}"/>
    <cellStyle name="Normal 5 3 4 4 5" xfId="45750" xr:uid="{00000000-0005-0000-0000-0000A7B20000}"/>
    <cellStyle name="Normal 5 3 4 5" xfId="45751" xr:uid="{00000000-0005-0000-0000-0000A8B20000}"/>
    <cellStyle name="Normal 5 3 4 5 2" xfId="45752" xr:uid="{00000000-0005-0000-0000-0000A9B20000}"/>
    <cellStyle name="Normal 5 3 4 5 2 2" xfId="45753" xr:uid="{00000000-0005-0000-0000-0000AAB20000}"/>
    <cellStyle name="Normal 5 3 4 5 3" xfId="45754" xr:uid="{00000000-0005-0000-0000-0000ABB20000}"/>
    <cellStyle name="Normal 5 3 4 5 3 2" xfId="45755" xr:uid="{00000000-0005-0000-0000-0000ACB20000}"/>
    <cellStyle name="Normal 5 3 4 5 3 2 2" xfId="45756" xr:uid="{00000000-0005-0000-0000-0000ADB20000}"/>
    <cellStyle name="Normal 5 3 4 5 3 3" xfId="45757" xr:uid="{00000000-0005-0000-0000-0000AEB20000}"/>
    <cellStyle name="Normal 5 3 4 5 4" xfId="45758" xr:uid="{00000000-0005-0000-0000-0000AFB20000}"/>
    <cellStyle name="Normal 5 3 4 6" xfId="45759" xr:uid="{00000000-0005-0000-0000-0000B0B20000}"/>
    <cellStyle name="Normal 5 3 4 6 2" xfId="45760" xr:uid="{00000000-0005-0000-0000-0000B1B20000}"/>
    <cellStyle name="Normal 5 3 4 6 2 2" xfId="45761" xr:uid="{00000000-0005-0000-0000-0000B2B20000}"/>
    <cellStyle name="Normal 5 3 4 6 3" xfId="45762" xr:uid="{00000000-0005-0000-0000-0000B3B20000}"/>
    <cellStyle name="Normal 5 3 4 6 3 2" xfId="45763" xr:uid="{00000000-0005-0000-0000-0000B4B20000}"/>
    <cellStyle name="Normal 5 3 4 6 3 2 2" xfId="45764" xr:uid="{00000000-0005-0000-0000-0000B5B20000}"/>
    <cellStyle name="Normal 5 3 4 6 3 3" xfId="45765" xr:uid="{00000000-0005-0000-0000-0000B6B20000}"/>
    <cellStyle name="Normal 5 3 4 6 4" xfId="45766" xr:uid="{00000000-0005-0000-0000-0000B7B20000}"/>
    <cellStyle name="Normal 5 3 4 7" xfId="45767" xr:uid="{00000000-0005-0000-0000-0000B8B20000}"/>
    <cellStyle name="Normal 5 3 4 7 2" xfId="45768" xr:uid="{00000000-0005-0000-0000-0000B9B20000}"/>
    <cellStyle name="Normal 5 3 4 8" xfId="45769" xr:uid="{00000000-0005-0000-0000-0000BAB20000}"/>
    <cellStyle name="Normal 5 3 4 8 2" xfId="45770" xr:uid="{00000000-0005-0000-0000-0000BBB20000}"/>
    <cellStyle name="Normal 5 3 4 8 2 2" xfId="45771" xr:uid="{00000000-0005-0000-0000-0000BCB20000}"/>
    <cellStyle name="Normal 5 3 4 8 3" xfId="45772" xr:uid="{00000000-0005-0000-0000-0000BDB20000}"/>
    <cellStyle name="Normal 5 3 4 9" xfId="45773" xr:uid="{00000000-0005-0000-0000-0000BEB20000}"/>
    <cellStyle name="Normal 5 3 4 9 2" xfId="45774" xr:uid="{00000000-0005-0000-0000-0000BFB20000}"/>
    <cellStyle name="Normal 5 3 5" xfId="45775" xr:uid="{00000000-0005-0000-0000-0000C0B20000}"/>
    <cellStyle name="Normal 5 3 5 10" xfId="45776" xr:uid="{00000000-0005-0000-0000-0000C1B20000}"/>
    <cellStyle name="Normal 5 3 5 11" xfId="45777" xr:uid="{00000000-0005-0000-0000-0000C2B20000}"/>
    <cellStyle name="Normal 5 3 5 2" xfId="45778" xr:uid="{00000000-0005-0000-0000-0000C3B20000}"/>
    <cellStyle name="Normal 5 3 5 2 10" xfId="45779" xr:uid="{00000000-0005-0000-0000-0000C4B20000}"/>
    <cellStyle name="Normal 5 3 5 2 2" xfId="45780" xr:uid="{00000000-0005-0000-0000-0000C5B20000}"/>
    <cellStyle name="Normal 5 3 5 2 2 2" xfId="45781" xr:uid="{00000000-0005-0000-0000-0000C6B20000}"/>
    <cellStyle name="Normal 5 3 5 2 2 2 2" xfId="45782" xr:uid="{00000000-0005-0000-0000-0000C7B20000}"/>
    <cellStyle name="Normal 5 3 5 2 2 2 2 2" xfId="45783" xr:uid="{00000000-0005-0000-0000-0000C8B20000}"/>
    <cellStyle name="Normal 5 3 5 2 2 2 2 2 2" xfId="45784" xr:uid="{00000000-0005-0000-0000-0000C9B20000}"/>
    <cellStyle name="Normal 5 3 5 2 2 2 2 3" xfId="45785" xr:uid="{00000000-0005-0000-0000-0000CAB20000}"/>
    <cellStyle name="Normal 5 3 5 2 2 2 2 3 2" xfId="45786" xr:uid="{00000000-0005-0000-0000-0000CBB20000}"/>
    <cellStyle name="Normal 5 3 5 2 2 2 2 3 2 2" xfId="45787" xr:uid="{00000000-0005-0000-0000-0000CCB20000}"/>
    <cellStyle name="Normal 5 3 5 2 2 2 2 3 3" xfId="45788" xr:uid="{00000000-0005-0000-0000-0000CDB20000}"/>
    <cellStyle name="Normal 5 3 5 2 2 2 2 4" xfId="45789" xr:uid="{00000000-0005-0000-0000-0000CEB20000}"/>
    <cellStyle name="Normal 5 3 5 2 2 2 3" xfId="45790" xr:uid="{00000000-0005-0000-0000-0000CFB20000}"/>
    <cellStyle name="Normal 5 3 5 2 2 2 3 2" xfId="45791" xr:uid="{00000000-0005-0000-0000-0000D0B20000}"/>
    <cellStyle name="Normal 5 3 5 2 2 2 4" xfId="45792" xr:uid="{00000000-0005-0000-0000-0000D1B20000}"/>
    <cellStyle name="Normal 5 3 5 2 2 2 4 2" xfId="45793" xr:uid="{00000000-0005-0000-0000-0000D2B20000}"/>
    <cellStyle name="Normal 5 3 5 2 2 2 4 2 2" xfId="45794" xr:uid="{00000000-0005-0000-0000-0000D3B20000}"/>
    <cellStyle name="Normal 5 3 5 2 2 2 4 3" xfId="45795" xr:uid="{00000000-0005-0000-0000-0000D4B20000}"/>
    <cellStyle name="Normal 5 3 5 2 2 2 5" xfId="45796" xr:uid="{00000000-0005-0000-0000-0000D5B20000}"/>
    <cellStyle name="Normal 5 3 5 2 2 3" xfId="45797" xr:uid="{00000000-0005-0000-0000-0000D6B20000}"/>
    <cellStyle name="Normal 5 3 5 2 2 3 2" xfId="45798" xr:uid="{00000000-0005-0000-0000-0000D7B20000}"/>
    <cellStyle name="Normal 5 3 5 2 2 3 2 2" xfId="45799" xr:uid="{00000000-0005-0000-0000-0000D8B20000}"/>
    <cellStyle name="Normal 5 3 5 2 2 3 3" xfId="45800" xr:uid="{00000000-0005-0000-0000-0000D9B20000}"/>
    <cellStyle name="Normal 5 3 5 2 2 3 3 2" xfId="45801" xr:uid="{00000000-0005-0000-0000-0000DAB20000}"/>
    <cellStyle name="Normal 5 3 5 2 2 3 3 2 2" xfId="45802" xr:uid="{00000000-0005-0000-0000-0000DBB20000}"/>
    <cellStyle name="Normal 5 3 5 2 2 3 3 3" xfId="45803" xr:uid="{00000000-0005-0000-0000-0000DCB20000}"/>
    <cellStyle name="Normal 5 3 5 2 2 3 4" xfId="45804" xr:uid="{00000000-0005-0000-0000-0000DDB20000}"/>
    <cellStyle name="Normal 5 3 5 2 2 4" xfId="45805" xr:uid="{00000000-0005-0000-0000-0000DEB20000}"/>
    <cellStyle name="Normal 5 3 5 2 2 4 2" xfId="45806" xr:uid="{00000000-0005-0000-0000-0000DFB20000}"/>
    <cellStyle name="Normal 5 3 5 2 2 4 2 2" xfId="45807" xr:uid="{00000000-0005-0000-0000-0000E0B20000}"/>
    <cellStyle name="Normal 5 3 5 2 2 4 3" xfId="45808" xr:uid="{00000000-0005-0000-0000-0000E1B20000}"/>
    <cellStyle name="Normal 5 3 5 2 2 4 3 2" xfId="45809" xr:uid="{00000000-0005-0000-0000-0000E2B20000}"/>
    <cellStyle name="Normal 5 3 5 2 2 4 3 2 2" xfId="45810" xr:uid="{00000000-0005-0000-0000-0000E3B20000}"/>
    <cellStyle name="Normal 5 3 5 2 2 4 3 3" xfId="45811" xr:uid="{00000000-0005-0000-0000-0000E4B20000}"/>
    <cellStyle name="Normal 5 3 5 2 2 4 4" xfId="45812" xr:uid="{00000000-0005-0000-0000-0000E5B20000}"/>
    <cellStyle name="Normal 5 3 5 2 2 5" xfId="45813" xr:uid="{00000000-0005-0000-0000-0000E6B20000}"/>
    <cellStyle name="Normal 5 3 5 2 2 5 2" xfId="45814" xr:uid="{00000000-0005-0000-0000-0000E7B20000}"/>
    <cellStyle name="Normal 5 3 5 2 2 6" xfId="45815" xr:uid="{00000000-0005-0000-0000-0000E8B20000}"/>
    <cellStyle name="Normal 5 3 5 2 2 6 2" xfId="45816" xr:uid="{00000000-0005-0000-0000-0000E9B20000}"/>
    <cellStyle name="Normal 5 3 5 2 2 6 2 2" xfId="45817" xr:uid="{00000000-0005-0000-0000-0000EAB20000}"/>
    <cellStyle name="Normal 5 3 5 2 2 6 3" xfId="45818" xr:uid="{00000000-0005-0000-0000-0000EBB20000}"/>
    <cellStyle name="Normal 5 3 5 2 2 7" xfId="45819" xr:uid="{00000000-0005-0000-0000-0000ECB20000}"/>
    <cellStyle name="Normal 5 3 5 2 2 7 2" xfId="45820" xr:uid="{00000000-0005-0000-0000-0000EDB20000}"/>
    <cellStyle name="Normal 5 3 5 2 2 8" xfId="45821" xr:uid="{00000000-0005-0000-0000-0000EEB20000}"/>
    <cellStyle name="Normal 5 3 5 2 3" xfId="45822" xr:uid="{00000000-0005-0000-0000-0000EFB20000}"/>
    <cellStyle name="Normal 5 3 5 2 3 2" xfId="45823" xr:uid="{00000000-0005-0000-0000-0000F0B20000}"/>
    <cellStyle name="Normal 5 3 5 2 3 2 2" xfId="45824" xr:uid="{00000000-0005-0000-0000-0000F1B20000}"/>
    <cellStyle name="Normal 5 3 5 2 3 2 2 2" xfId="45825" xr:uid="{00000000-0005-0000-0000-0000F2B20000}"/>
    <cellStyle name="Normal 5 3 5 2 3 2 3" xfId="45826" xr:uid="{00000000-0005-0000-0000-0000F3B20000}"/>
    <cellStyle name="Normal 5 3 5 2 3 2 3 2" xfId="45827" xr:uid="{00000000-0005-0000-0000-0000F4B20000}"/>
    <cellStyle name="Normal 5 3 5 2 3 2 3 2 2" xfId="45828" xr:uid="{00000000-0005-0000-0000-0000F5B20000}"/>
    <cellStyle name="Normal 5 3 5 2 3 2 3 3" xfId="45829" xr:uid="{00000000-0005-0000-0000-0000F6B20000}"/>
    <cellStyle name="Normal 5 3 5 2 3 2 4" xfId="45830" xr:uid="{00000000-0005-0000-0000-0000F7B20000}"/>
    <cellStyle name="Normal 5 3 5 2 3 3" xfId="45831" xr:uid="{00000000-0005-0000-0000-0000F8B20000}"/>
    <cellStyle name="Normal 5 3 5 2 3 3 2" xfId="45832" xr:uid="{00000000-0005-0000-0000-0000F9B20000}"/>
    <cellStyle name="Normal 5 3 5 2 3 4" xfId="45833" xr:uid="{00000000-0005-0000-0000-0000FAB20000}"/>
    <cellStyle name="Normal 5 3 5 2 3 4 2" xfId="45834" xr:uid="{00000000-0005-0000-0000-0000FBB20000}"/>
    <cellStyle name="Normal 5 3 5 2 3 4 2 2" xfId="45835" xr:uid="{00000000-0005-0000-0000-0000FCB20000}"/>
    <cellStyle name="Normal 5 3 5 2 3 4 3" xfId="45836" xr:uid="{00000000-0005-0000-0000-0000FDB20000}"/>
    <cellStyle name="Normal 5 3 5 2 3 5" xfId="45837" xr:uid="{00000000-0005-0000-0000-0000FEB20000}"/>
    <cellStyle name="Normal 5 3 5 2 4" xfId="45838" xr:uid="{00000000-0005-0000-0000-0000FFB20000}"/>
    <cellStyle name="Normal 5 3 5 2 4 2" xfId="45839" xr:uid="{00000000-0005-0000-0000-000000B30000}"/>
    <cellStyle name="Normal 5 3 5 2 4 2 2" xfId="45840" xr:uid="{00000000-0005-0000-0000-000001B30000}"/>
    <cellStyle name="Normal 5 3 5 2 4 3" xfId="45841" xr:uid="{00000000-0005-0000-0000-000002B30000}"/>
    <cellStyle name="Normal 5 3 5 2 4 3 2" xfId="45842" xr:uid="{00000000-0005-0000-0000-000003B30000}"/>
    <cellStyle name="Normal 5 3 5 2 4 3 2 2" xfId="45843" xr:uid="{00000000-0005-0000-0000-000004B30000}"/>
    <cellStyle name="Normal 5 3 5 2 4 3 3" xfId="45844" xr:uid="{00000000-0005-0000-0000-000005B30000}"/>
    <cellStyle name="Normal 5 3 5 2 4 4" xfId="45845" xr:uid="{00000000-0005-0000-0000-000006B30000}"/>
    <cellStyle name="Normal 5 3 5 2 5" xfId="45846" xr:uid="{00000000-0005-0000-0000-000007B30000}"/>
    <cellStyle name="Normal 5 3 5 2 5 2" xfId="45847" xr:uid="{00000000-0005-0000-0000-000008B30000}"/>
    <cellStyle name="Normal 5 3 5 2 5 2 2" xfId="45848" xr:uid="{00000000-0005-0000-0000-000009B30000}"/>
    <cellStyle name="Normal 5 3 5 2 5 3" xfId="45849" xr:uid="{00000000-0005-0000-0000-00000AB30000}"/>
    <cellStyle name="Normal 5 3 5 2 5 3 2" xfId="45850" xr:uid="{00000000-0005-0000-0000-00000BB30000}"/>
    <cellStyle name="Normal 5 3 5 2 5 3 2 2" xfId="45851" xr:uid="{00000000-0005-0000-0000-00000CB30000}"/>
    <cellStyle name="Normal 5 3 5 2 5 3 3" xfId="45852" xr:uid="{00000000-0005-0000-0000-00000DB30000}"/>
    <cellStyle name="Normal 5 3 5 2 5 4" xfId="45853" xr:uid="{00000000-0005-0000-0000-00000EB30000}"/>
    <cellStyle name="Normal 5 3 5 2 6" xfId="45854" xr:uid="{00000000-0005-0000-0000-00000FB30000}"/>
    <cellStyle name="Normal 5 3 5 2 6 2" xfId="45855" xr:uid="{00000000-0005-0000-0000-000010B30000}"/>
    <cellStyle name="Normal 5 3 5 2 7" xfId="45856" xr:uid="{00000000-0005-0000-0000-000011B30000}"/>
    <cellStyle name="Normal 5 3 5 2 7 2" xfId="45857" xr:uid="{00000000-0005-0000-0000-000012B30000}"/>
    <cellStyle name="Normal 5 3 5 2 7 2 2" xfId="45858" xr:uid="{00000000-0005-0000-0000-000013B30000}"/>
    <cellStyle name="Normal 5 3 5 2 7 3" xfId="45859" xr:uid="{00000000-0005-0000-0000-000014B30000}"/>
    <cellStyle name="Normal 5 3 5 2 8" xfId="45860" xr:uid="{00000000-0005-0000-0000-000015B30000}"/>
    <cellStyle name="Normal 5 3 5 2 8 2" xfId="45861" xr:uid="{00000000-0005-0000-0000-000016B30000}"/>
    <cellStyle name="Normal 5 3 5 2 9" xfId="45862" xr:uid="{00000000-0005-0000-0000-000017B30000}"/>
    <cellStyle name="Normal 5 3 5 3" xfId="45863" xr:uid="{00000000-0005-0000-0000-000018B30000}"/>
    <cellStyle name="Normal 5 3 5 3 2" xfId="45864" xr:uid="{00000000-0005-0000-0000-000019B30000}"/>
    <cellStyle name="Normal 5 3 5 3 2 2" xfId="45865" xr:uid="{00000000-0005-0000-0000-00001AB30000}"/>
    <cellStyle name="Normal 5 3 5 3 2 2 2" xfId="45866" xr:uid="{00000000-0005-0000-0000-00001BB30000}"/>
    <cellStyle name="Normal 5 3 5 3 2 2 2 2" xfId="45867" xr:uid="{00000000-0005-0000-0000-00001CB30000}"/>
    <cellStyle name="Normal 5 3 5 3 2 2 3" xfId="45868" xr:uid="{00000000-0005-0000-0000-00001DB30000}"/>
    <cellStyle name="Normal 5 3 5 3 2 2 3 2" xfId="45869" xr:uid="{00000000-0005-0000-0000-00001EB30000}"/>
    <cellStyle name="Normal 5 3 5 3 2 2 3 2 2" xfId="45870" xr:uid="{00000000-0005-0000-0000-00001FB30000}"/>
    <cellStyle name="Normal 5 3 5 3 2 2 3 3" xfId="45871" xr:uid="{00000000-0005-0000-0000-000020B30000}"/>
    <cellStyle name="Normal 5 3 5 3 2 2 4" xfId="45872" xr:uid="{00000000-0005-0000-0000-000021B30000}"/>
    <cellStyle name="Normal 5 3 5 3 2 3" xfId="45873" xr:uid="{00000000-0005-0000-0000-000022B30000}"/>
    <cellStyle name="Normal 5 3 5 3 2 3 2" xfId="45874" xr:uid="{00000000-0005-0000-0000-000023B30000}"/>
    <cellStyle name="Normal 5 3 5 3 2 4" xfId="45875" xr:uid="{00000000-0005-0000-0000-000024B30000}"/>
    <cellStyle name="Normal 5 3 5 3 2 4 2" xfId="45876" xr:uid="{00000000-0005-0000-0000-000025B30000}"/>
    <cellStyle name="Normal 5 3 5 3 2 4 2 2" xfId="45877" xr:uid="{00000000-0005-0000-0000-000026B30000}"/>
    <cellStyle name="Normal 5 3 5 3 2 4 3" xfId="45878" xr:uid="{00000000-0005-0000-0000-000027B30000}"/>
    <cellStyle name="Normal 5 3 5 3 2 5" xfId="45879" xr:uid="{00000000-0005-0000-0000-000028B30000}"/>
    <cellStyle name="Normal 5 3 5 3 3" xfId="45880" xr:uid="{00000000-0005-0000-0000-000029B30000}"/>
    <cellStyle name="Normal 5 3 5 3 3 2" xfId="45881" xr:uid="{00000000-0005-0000-0000-00002AB30000}"/>
    <cellStyle name="Normal 5 3 5 3 3 2 2" xfId="45882" xr:uid="{00000000-0005-0000-0000-00002BB30000}"/>
    <cellStyle name="Normal 5 3 5 3 3 3" xfId="45883" xr:uid="{00000000-0005-0000-0000-00002CB30000}"/>
    <cellStyle name="Normal 5 3 5 3 3 3 2" xfId="45884" xr:uid="{00000000-0005-0000-0000-00002DB30000}"/>
    <cellStyle name="Normal 5 3 5 3 3 3 2 2" xfId="45885" xr:uid="{00000000-0005-0000-0000-00002EB30000}"/>
    <cellStyle name="Normal 5 3 5 3 3 3 3" xfId="45886" xr:uid="{00000000-0005-0000-0000-00002FB30000}"/>
    <cellStyle name="Normal 5 3 5 3 3 4" xfId="45887" xr:uid="{00000000-0005-0000-0000-000030B30000}"/>
    <cellStyle name="Normal 5 3 5 3 4" xfId="45888" xr:uid="{00000000-0005-0000-0000-000031B30000}"/>
    <cellStyle name="Normal 5 3 5 3 4 2" xfId="45889" xr:uid="{00000000-0005-0000-0000-000032B30000}"/>
    <cellStyle name="Normal 5 3 5 3 4 2 2" xfId="45890" xr:uid="{00000000-0005-0000-0000-000033B30000}"/>
    <cellStyle name="Normal 5 3 5 3 4 3" xfId="45891" xr:uid="{00000000-0005-0000-0000-000034B30000}"/>
    <cellStyle name="Normal 5 3 5 3 4 3 2" xfId="45892" xr:uid="{00000000-0005-0000-0000-000035B30000}"/>
    <cellStyle name="Normal 5 3 5 3 4 3 2 2" xfId="45893" xr:uid="{00000000-0005-0000-0000-000036B30000}"/>
    <cellStyle name="Normal 5 3 5 3 4 3 3" xfId="45894" xr:uid="{00000000-0005-0000-0000-000037B30000}"/>
    <cellStyle name="Normal 5 3 5 3 4 4" xfId="45895" xr:uid="{00000000-0005-0000-0000-000038B30000}"/>
    <cellStyle name="Normal 5 3 5 3 5" xfId="45896" xr:uid="{00000000-0005-0000-0000-000039B30000}"/>
    <cellStyle name="Normal 5 3 5 3 5 2" xfId="45897" xr:uid="{00000000-0005-0000-0000-00003AB30000}"/>
    <cellStyle name="Normal 5 3 5 3 6" xfId="45898" xr:uid="{00000000-0005-0000-0000-00003BB30000}"/>
    <cellStyle name="Normal 5 3 5 3 6 2" xfId="45899" xr:uid="{00000000-0005-0000-0000-00003CB30000}"/>
    <cellStyle name="Normal 5 3 5 3 6 2 2" xfId="45900" xr:uid="{00000000-0005-0000-0000-00003DB30000}"/>
    <cellStyle name="Normal 5 3 5 3 6 3" xfId="45901" xr:uid="{00000000-0005-0000-0000-00003EB30000}"/>
    <cellStyle name="Normal 5 3 5 3 7" xfId="45902" xr:uid="{00000000-0005-0000-0000-00003FB30000}"/>
    <cellStyle name="Normal 5 3 5 3 7 2" xfId="45903" xr:uid="{00000000-0005-0000-0000-000040B30000}"/>
    <cellStyle name="Normal 5 3 5 3 8" xfId="45904" xr:uid="{00000000-0005-0000-0000-000041B30000}"/>
    <cellStyle name="Normal 5 3 5 4" xfId="45905" xr:uid="{00000000-0005-0000-0000-000042B30000}"/>
    <cellStyle name="Normal 5 3 5 4 2" xfId="45906" xr:uid="{00000000-0005-0000-0000-000043B30000}"/>
    <cellStyle name="Normal 5 3 5 4 2 2" xfId="45907" xr:uid="{00000000-0005-0000-0000-000044B30000}"/>
    <cellStyle name="Normal 5 3 5 4 2 2 2" xfId="45908" xr:uid="{00000000-0005-0000-0000-000045B30000}"/>
    <cellStyle name="Normal 5 3 5 4 2 3" xfId="45909" xr:uid="{00000000-0005-0000-0000-000046B30000}"/>
    <cellStyle name="Normal 5 3 5 4 2 3 2" xfId="45910" xr:uid="{00000000-0005-0000-0000-000047B30000}"/>
    <cellStyle name="Normal 5 3 5 4 2 3 2 2" xfId="45911" xr:uid="{00000000-0005-0000-0000-000048B30000}"/>
    <cellStyle name="Normal 5 3 5 4 2 3 3" xfId="45912" xr:uid="{00000000-0005-0000-0000-000049B30000}"/>
    <cellStyle name="Normal 5 3 5 4 2 4" xfId="45913" xr:uid="{00000000-0005-0000-0000-00004AB30000}"/>
    <cellStyle name="Normal 5 3 5 4 3" xfId="45914" xr:uid="{00000000-0005-0000-0000-00004BB30000}"/>
    <cellStyle name="Normal 5 3 5 4 3 2" xfId="45915" xr:uid="{00000000-0005-0000-0000-00004CB30000}"/>
    <cellStyle name="Normal 5 3 5 4 4" xfId="45916" xr:uid="{00000000-0005-0000-0000-00004DB30000}"/>
    <cellStyle name="Normal 5 3 5 4 4 2" xfId="45917" xr:uid="{00000000-0005-0000-0000-00004EB30000}"/>
    <cellStyle name="Normal 5 3 5 4 4 2 2" xfId="45918" xr:uid="{00000000-0005-0000-0000-00004FB30000}"/>
    <cellStyle name="Normal 5 3 5 4 4 3" xfId="45919" xr:uid="{00000000-0005-0000-0000-000050B30000}"/>
    <cellStyle name="Normal 5 3 5 4 5" xfId="45920" xr:uid="{00000000-0005-0000-0000-000051B30000}"/>
    <cellStyle name="Normal 5 3 5 5" xfId="45921" xr:uid="{00000000-0005-0000-0000-000052B30000}"/>
    <cellStyle name="Normal 5 3 5 5 2" xfId="45922" xr:uid="{00000000-0005-0000-0000-000053B30000}"/>
    <cellStyle name="Normal 5 3 5 5 2 2" xfId="45923" xr:uid="{00000000-0005-0000-0000-000054B30000}"/>
    <cellStyle name="Normal 5 3 5 5 3" xfId="45924" xr:uid="{00000000-0005-0000-0000-000055B30000}"/>
    <cellStyle name="Normal 5 3 5 5 3 2" xfId="45925" xr:uid="{00000000-0005-0000-0000-000056B30000}"/>
    <cellStyle name="Normal 5 3 5 5 3 2 2" xfId="45926" xr:uid="{00000000-0005-0000-0000-000057B30000}"/>
    <cellStyle name="Normal 5 3 5 5 3 3" xfId="45927" xr:uid="{00000000-0005-0000-0000-000058B30000}"/>
    <cellStyle name="Normal 5 3 5 5 4" xfId="45928" xr:uid="{00000000-0005-0000-0000-000059B30000}"/>
    <cellStyle name="Normal 5 3 5 6" xfId="45929" xr:uid="{00000000-0005-0000-0000-00005AB30000}"/>
    <cellStyle name="Normal 5 3 5 6 2" xfId="45930" xr:uid="{00000000-0005-0000-0000-00005BB30000}"/>
    <cellStyle name="Normal 5 3 5 6 2 2" xfId="45931" xr:uid="{00000000-0005-0000-0000-00005CB30000}"/>
    <cellStyle name="Normal 5 3 5 6 3" xfId="45932" xr:uid="{00000000-0005-0000-0000-00005DB30000}"/>
    <cellStyle name="Normal 5 3 5 6 3 2" xfId="45933" xr:uid="{00000000-0005-0000-0000-00005EB30000}"/>
    <cellStyle name="Normal 5 3 5 6 3 2 2" xfId="45934" xr:uid="{00000000-0005-0000-0000-00005FB30000}"/>
    <cellStyle name="Normal 5 3 5 6 3 3" xfId="45935" xr:uid="{00000000-0005-0000-0000-000060B30000}"/>
    <cellStyle name="Normal 5 3 5 6 4" xfId="45936" xr:uid="{00000000-0005-0000-0000-000061B30000}"/>
    <cellStyle name="Normal 5 3 5 7" xfId="45937" xr:uid="{00000000-0005-0000-0000-000062B30000}"/>
    <cellStyle name="Normal 5 3 5 7 2" xfId="45938" xr:uid="{00000000-0005-0000-0000-000063B30000}"/>
    <cellStyle name="Normal 5 3 5 8" xfId="45939" xr:uid="{00000000-0005-0000-0000-000064B30000}"/>
    <cellStyle name="Normal 5 3 5 8 2" xfId="45940" xr:uid="{00000000-0005-0000-0000-000065B30000}"/>
    <cellStyle name="Normal 5 3 5 8 2 2" xfId="45941" xr:uid="{00000000-0005-0000-0000-000066B30000}"/>
    <cellStyle name="Normal 5 3 5 8 3" xfId="45942" xr:uid="{00000000-0005-0000-0000-000067B30000}"/>
    <cellStyle name="Normal 5 3 5 9" xfId="45943" xr:uid="{00000000-0005-0000-0000-000068B30000}"/>
    <cellStyle name="Normal 5 3 5 9 2" xfId="45944" xr:uid="{00000000-0005-0000-0000-000069B30000}"/>
    <cellStyle name="Normal 5 3 6" xfId="45945" xr:uid="{00000000-0005-0000-0000-00006AB30000}"/>
    <cellStyle name="Normal 5 3 6 10" xfId="45946" xr:uid="{00000000-0005-0000-0000-00006BB30000}"/>
    <cellStyle name="Normal 5 3 6 11" xfId="45947" xr:uid="{00000000-0005-0000-0000-00006CB30000}"/>
    <cellStyle name="Normal 5 3 6 2" xfId="45948" xr:uid="{00000000-0005-0000-0000-00006DB30000}"/>
    <cellStyle name="Normal 5 3 6 2 2" xfId="45949" xr:uid="{00000000-0005-0000-0000-00006EB30000}"/>
    <cellStyle name="Normal 5 3 6 2 2 2" xfId="45950" xr:uid="{00000000-0005-0000-0000-00006FB30000}"/>
    <cellStyle name="Normal 5 3 6 2 2 2 2" xfId="45951" xr:uid="{00000000-0005-0000-0000-000070B30000}"/>
    <cellStyle name="Normal 5 3 6 2 2 2 2 2" xfId="45952" xr:uid="{00000000-0005-0000-0000-000071B30000}"/>
    <cellStyle name="Normal 5 3 6 2 2 2 2 2 2" xfId="45953" xr:uid="{00000000-0005-0000-0000-000072B30000}"/>
    <cellStyle name="Normal 5 3 6 2 2 2 2 3" xfId="45954" xr:uid="{00000000-0005-0000-0000-000073B30000}"/>
    <cellStyle name="Normal 5 3 6 2 2 2 2 3 2" xfId="45955" xr:uid="{00000000-0005-0000-0000-000074B30000}"/>
    <cellStyle name="Normal 5 3 6 2 2 2 2 3 2 2" xfId="45956" xr:uid="{00000000-0005-0000-0000-000075B30000}"/>
    <cellStyle name="Normal 5 3 6 2 2 2 2 3 3" xfId="45957" xr:uid="{00000000-0005-0000-0000-000076B30000}"/>
    <cellStyle name="Normal 5 3 6 2 2 2 2 4" xfId="45958" xr:uid="{00000000-0005-0000-0000-000077B30000}"/>
    <cellStyle name="Normal 5 3 6 2 2 2 3" xfId="45959" xr:uid="{00000000-0005-0000-0000-000078B30000}"/>
    <cellStyle name="Normal 5 3 6 2 2 2 3 2" xfId="45960" xr:uid="{00000000-0005-0000-0000-000079B30000}"/>
    <cellStyle name="Normal 5 3 6 2 2 2 4" xfId="45961" xr:uid="{00000000-0005-0000-0000-00007AB30000}"/>
    <cellStyle name="Normal 5 3 6 2 2 2 4 2" xfId="45962" xr:uid="{00000000-0005-0000-0000-00007BB30000}"/>
    <cellStyle name="Normal 5 3 6 2 2 2 4 2 2" xfId="45963" xr:uid="{00000000-0005-0000-0000-00007CB30000}"/>
    <cellStyle name="Normal 5 3 6 2 2 2 4 3" xfId="45964" xr:uid="{00000000-0005-0000-0000-00007DB30000}"/>
    <cellStyle name="Normal 5 3 6 2 2 2 5" xfId="45965" xr:uid="{00000000-0005-0000-0000-00007EB30000}"/>
    <cellStyle name="Normal 5 3 6 2 2 3" xfId="45966" xr:uid="{00000000-0005-0000-0000-00007FB30000}"/>
    <cellStyle name="Normal 5 3 6 2 2 3 2" xfId="45967" xr:uid="{00000000-0005-0000-0000-000080B30000}"/>
    <cellStyle name="Normal 5 3 6 2 2 3 2 2" xfId="45968" xr:uid="{00000000-0005-0000-0000-000081B30000}"/>
    <cellStyle name="Normal 5 3 6 2 2 3 3" xfId="45969" xr:uid="{00000000-0005-0000-0000-000082B30000}"/>
    <cellStyle name="Normal 5 3 6 2 2 3 3 2" xfId="45970" xr:uid="{00000000-0005-0000-0000-000083B30000}"/>
    <cellStyle name="Normal 5 3 6 2 2 3 3 2 2" xfId="45971" xr:uid="{00000000-0005-0000-0000-000084B30000}"/>
    <cellStyle name="Normal 5 3 6 2 2 3 3 3" xfId="45972" xr:uid="{00000000-0005-0000-0000-000085B30000}"/>
    <cellStyle name="Normal 5 3 6 2 2 3 4" xfId="45973" xr:uid="{00000000-0005-0000-0000-000086B30000}"/>
    <cellStyle name="Normal 5 3 6 2 2 4" xfId="45974" xr:uid="{00000000-0005-0000-0000-000087B30000}"/>
    <cellStyle name="Normal 5 3 6 2 2 4 2" xfId="45975" xr:uid="{00000000-0005-0000-0000-000088B30000}"/>
    <cellStyle name="Normal 5 3 6 2 2 4 2 2" xfId="45976" xr:uid="{00000000-0005-0000-0000-000089B30000}"/>
    <cellStyle name="Normal 5 3 6 2 2 4 3" xfId="45977" xr:uid="{00000000-0005-0000-0000-00008AB30000}"/>
    <cellStyle name="Normal 5 3 6 2 2 4 3 2" xfId="45978" xr:uid="{00000000-0005-0000-0000-00008BB30000}"/>
    <cellStyle name="Normal 5 3 6 2 2 4 3 2 2" xfId="45979" xr:uid="{00000000-0005-0000-0000-00008CB30000}"/>
    <cellStyle name="Normal 5 3 6 2 2 4 3 3" xfId="45980" xr:uid="{00000000-0005-0000-0000-00008DB30000}"/>
    <cellStyle name="Normal 5 3 6 2 2 4 4" xfId="45981" xr:uid="{00000000-0005-0000-0000-00008EB30000}"/>
    <cellStyle name="Normal 5 3 6 2 2 5" xfId="45982" xr:uid="{00000000-0005-0000-0000-00008FB30000}"/>
    <cellStyle name="Normal 5 3 6 2 2 5 2" xfId="45983" xr:uid="{00000000-0005-0000-0000-000090B30000}"/>
    <cellStyle name="Normal 5 3 6 2 2 6" xfId="45984" xr:uid="{00000000-0005-0000-0000-000091B30000}"/>
    <cellStyle name="Normal 5 3 6 2 2 6 2" xfId="45985" xr:uid="{00000000-0005-0000-0000-000092B30000}"/>
    <cellStyle name="Normal 5 3 6 2 2 6 2 2" xfId="45986" xr:uid="{00000000-0005-0000-0000-000093B30000}"/>
    <cellStyle name="Normal 5 3 6 2 2 6 3" xfId="45987" xr:uid="{00000000-0005-0000-0000-000094B30000}"/>
    <cellStyle name="Normal 5 3 6 2 2 7" xfId="45988" xr:uid="{00000000-0005-0000-0000-000095B30000}"/>
    <cellStyle name="Normal 5 3 6 2 2 7 2" xfId="45989" xr:uid="{00000000-0005-0000-0000-000096B30000}"/>
    <cellStyle name="Normal 5 3 6 2 2 8" xfId="45990" xr:uid="{00000000-0005-0000-0000-000097B30000}"/>
    <cellStyle name="Normal 5 3 6 2 3" xfId="45991" xr:uid="{00000000-0005-0000-0000-000098B30000}"/>
    <cellStyle name="Normal 5 3 6 2 3 2" xfId="45992" xr:uid="{00000000-0005-0000-0000-000099B30000}"/>
    <cellStyle name="Normal 5 3 6 2 3 2 2" xfId="45993" xr:uid="{00000000-0005-0000-0000-00009AB30000}"/>
    <cellStyle name="Normal 5 3 6 2 3 2 2 2" xfId="45994" xr:uid="{00000000-0005-0000-0000-00009BB30000}"/>
    <cellStyle name="Normal 5 3 6 2 3 2 3" xfId="45995" xr:uid="{00000000-0005-0000-0000-00009CB30000}"/>
    <cellStyle name="Normal 5 3 6 2 3 2 3 2" xfId="45996" xr:uid="{00000000-0005-0000-0000-00009DB30000}"/>
    <cellStyle name="Normal 5 3 6 2 3 2 3 2 2" xfId="45997" xr:uid="{00000000-0005-0000-0000-00009EB30000}"/>
    <cellStyle name="Normal 5 3 6 2 3 2 3 3" xfId="45998" xr:uid="{00000000-0005-0000-0000-00009FB30000}"/>
    <cellStyle name="Normal 5 3 6 2 3 2 4" xfId="45999" xr:uid="{00000000-0005-0000-0000-0000A0B30000}"/>
    <cellStyle name="Normal 5 3 6 2 3 3" xfId="46000" xr:uid="{00000000-0005-0000-0000-0000A1B30000}"/>
    <cellStyle name="Normal 5 3 6 2 3 3 2" xfId="46001" xr:uid="{00000000-0005-0000-0000-0000A2B30000}"/>
    <cellStyle name="Normal 5 3 6 2 3 4" xfId="46002" xr:uid="{00000000-0005-0000-0000-0000A3B30000}"/>
    <cellStyle name="Normal 5 3 6 2 3 4 2" xfId="46003" xr:uid="{00000000-0005-0000-0000-0000A4B30000}"/>
    <cellStyle name="Normal 5 3 6 2 3 4 2 2" xfId="46004" xr:uid="{00000000-0005-0000-0000-0000A5B30000}"/>
    <cellStyle name="Normal 5 3 6 2 3 4 3" xfId="46005" xr:uid="{00000000-0005-0000-0000-0000A6B30000}"/>
    <cellStyle name="Normal 5 3 6 2 3 5" xfId="46006" xr:uid="{00000000-0005-0000-0000-0000A7B30000}"/>
    <cellStyle name="Normal 5 3 6 2 4" xfId="46007" xr:uid="{00000000-0005-0000-0000-0000A8B30000}"/>
    <cellStyle name="Normal 5 3 6 2 4 2" xfId="46008" xr:uid="{00000000-0005-0000-0000-0000A9B30000}"/>
    <cellStyle name="Normal 5 3 6 2 4 2 2" xfId="46009" xr:uid="{00000000-0005-0000-0000-0000AAB30000}"/>
    <cellStyle name="Normal 5 3 6 2 4 3" xfId="46010" xr:uid="{00000000-0005-0000-0000-0000ABB30000}"/>
    <cellStyle name="Normal 5 3 6 2 4 3 2" xfId="46011" xr:uid="{00000000-0005-0000-0000-0000ACB30000}"/>
    <cellStyle name="Normal 5 3 6 2 4 3 2 2" xfId="46012" xr:uid="{00000000-0005-0000-0000-0000ADB30000}"/>
    <cellStyle name="Normal 5 3 6 2 4 3 3" xfId="46013" xr:uid="{00000000-0005-0000-0000-0000AEB30000}"/>
    <cellStyle name="Normal 5 3 6 2 4 4" xfId="46014" xr:uid="{00000000-0005-0000-0000-0000AFB30000}"/>
    <cellStyle name="Normal 5 3 6 2 5" xfId="46015" xr:uid="{00000000-0005-0000-0000-0000B0B30000}"/>
    <cellStyle name="Normal 5 3 6 2 5 2" xfId="46016" xr:uid="{00000000-0005-0000-0000-0000B1B30000}"/>
    <cellStyle name="Normal 5 3 6 2 5 2 2" xfId="46017" xr:uid="{00000000-0005-0000-0000-0000B2B30000}"/>
    <cellStyle name="Normal 5 3 6 2 5 3" xfId="46018" xr:uid="{00000000-0005-0000-0000-0000B3B30000}"/>
    <cellStyle name="Normal 5 3 6 2 5 3 2" xfId="46019" xr:uid="{00000000-0005-0000-0000-0000B4B30000}"/>
    <cellStyle name="Normal 5 3 6 2 5 3 2 2" xfId="46020" xr:uid="{00000000-0005-0000-0000-0000B5B30000}"/>
    <cellStyle name="Normal 5 3 6 2 5 3 3" xfId="46021" xr:uid="{00000000-0005-0000-0000-0000B6B30000}"/>
    <cellStyle name="Normal 5 3 6 2 5 4" xfId="46022" xr:uid="{00000000-0005-0000-0000-0000B7B30000}"/>
    <cellStyle name="Normal 5 3 6 2 6" xfId="46023" xr:uid="{00000000-0005-0000-0000-0000B8B30000}"/>
    <cellStyle name="Normal 5 3 6 2 6 2" xfId="46024" xr:uid="{00000000-0005-0000-0000-0000B9B30000}"/>
    <cellStyle name="Normal 5 3 6 2 7" xfId="46025" xr:uid="{00000000-0005-0000-0000-0000BAB30000}"/>
    <cellStyle name="Normal 5 3 6 2 7 2" xfId="46026" xr:uid="{00000000-0005-0000-0000-0000BBB30000}"/>
    <cellStyle name="Normal 5 3 6 2 7 2 2" xfId="46027" xr:uid="{00000000-0005-0000-0000-0000BCB30000}"/>
    <cellStyle name="Normal 5 3 6 2 7 3" xfId="46028" xr:uid="{00000000-0005-0000-0000-0000BDB30000}"/>
    <cellStyle name="Normal 5 3 6 2 8" xfId="46029" xr:uid="{00000000-0005-0000-0000-0000BEB30000}"/>
    <cellStyle name="Normal 5 3 6 2 8 2" xfId="46030" xr:uid="{00000000-0005-0000-0000-0000BFB30000}"/>
    <cellStyle name="Normal 5 3 6 2 9" xfId="46031" xr:uid="{00000000-0005-0000-0000-0000C0B30000}"/>
    <cellStyle name="Normal 5 3 6 3" xfId="46032" xr:uid="{00000000-0005-0000-0000-0000C1B30000}"/>
    <cellStyle name="Normal 5 3 6 3 2" xfId="46033" xr:uid="{00000000-0005-0000-0000-0000C2B30000}"/>
    <cellStyle name="Normal 5 3 6 3 2 2" xfId="46034" xr:uid="{00000000-0005-0000-0000-0000C3B30000}"/>
    <cellStyle name="Normal 5 3 6 3 2 2 2" xfId="46035" xr:uid="{00000000-0005-0000-0000-0000C4B30000}"/>
    <cellStyle name="Normal 5 3 6 3 2 2 2 2" xfId="46036" xr:uid="{00000000-0005-0000-0000-0000C5B30000}"/>
    <cellStyle name="Normal 5 3 6 3 2 2 3" xfId="46037" xr:uid="{00000000-0005-0000-0000-0000C6B30000}"/>
    <cellStyle name="Normal 5 3 6 3 2 2 3 2" xfId="46038" xr:uid="{00000000-0005-0000-0000-0000C7B30000}"/>
    <cellStyle name="Normal 5 3 6 3 2 2 3 2 2" xfId="46039" xr:uid="{00000000-0005-0000-0000-0000C8B30000}"/>
    <cellStyle name="Normal 5 3 6 3 2 2 3 3" xfId="46040" xr:uid="{00000000-0005-0000-0000-0000C9B30000}"/>
    <cellStyle name="Normal 5 3 6 3 2 2 4" xfId="46041" xr:uid="{00000000-0005-0000-0000-0000CAB30000}"/>
    <cellStyle name="Normal 5 3 6 3 2 3" xfId="46042" xr:uid="{00000000-0005-0000-0000-0000CBB30000}"/>
    <cellStyle name="Normal 5 3 6 3 2 3 2" xfId="46043" xr:uid="{00000000-0005-0000-0000-0000CCB30000}"/>
    <cellStyle name="Normal 5 3 6 3 2 4" xfId="46044" xr:uid="{00000000-0005-0000-0000-0000CDB30000}"/>
    <cellStyle name="Normal 5 3 6 3 2 4 2" xfId="46045" xr:uid="{00000000-0005-0000-0000-0000CEB30000}"/>
    <cellStyle name="Normal 5 3 6 3 2 4 2 2" xfId="46046" xr:uid="{00000000-0005-0000-0000-0000CFB30000}"/>
    <cellStyle name="Normal 5 3 6 3 2 4 3" xfId="46047" xr:uid="{00000000-0005-0000-0000-0000D0B30000}"/>
    <cellStyle name="Normal 5 3 6 3 2 5" xfId="46048" xr:uid="{00000000-0005-0000-0000-0000D1B30000}"/>
    <cellStyle name="Normal 5 3 6 3 3" xfId="46049" xr:uid="{00000000-0005-0000-0000-0000D2B30000}"/>
    <cellStyle name="Normal 5 3 6 3 3 2" xfId="46050" xr:uid="{00000000-0005-0000-0000-0000D3B30000}"/>
    <cellStyle name="Normal 5 3 6 3 3 2 2" xfId="46051" xr:uid="{00000000-0005-0000-0000-0000D4B30000}"/>
    <cellStyle name="Normal 5 3 6 3 3 3" xfId="46052" xr:uid="{00000000-0005-0000-0000-0000D5B30000}"/>
    <cellStyle name="Normal 5 3 6 3 3 3 2" xfId="46053" xr:uid="{00000000-0005-0000-0000-0000D6B30000}"/>
    <cellStyle name="Normal 5 3 6 3 3 3 2 2" xfId="46054" xr:uid="{00000000-0005-0000-0000-0000D7B30000}"/>
    <cellStyle name="Normal 5 3 6 3 3 3 3" xfId="46055" xr:uid="{00000000-0005-0000-0000-0000D8B30000}"/>
    <cellStyle name="Normal 5 3 6 3 3 4" xfId="46056" xr:uid="{00000000-0005-0000-0000-0000D9B30000}"/>
    <cellStyle name="Normal 5 3 6 3 4" xfId="46057" xr:uid="{00000000-0005-0000-0000-0000DAB30000}"/>
    <cellStyle name="Normal 5 3 6 3 4 2" xfId="46058" xr:uid="{00000000-0005-0000-0000-0000DBB30000}"/>
    <cellStyle name="Normal 5 3 6 3 4 2 2" xfId="46059" xr:uid="{00000000-0005-0000-0000-0000DCB30000}"/>
    <cellStyle name="Normal 5 3 6 3 4 3" xfId="46060" xr:uid="{00000000-0005-0000-0000-0000DDB30000}"/>
    <cellStyle name="Normal 5 3 6 3 4 3 2" xfId="46061" xr:uid="{00000000-0005-0000-0000-0000DEB30000}"/>
    <cellStyle name="Normal 5 3 6 3 4 3 2 2" xfId="46062" xr:uid="{00000000-0005-0000-0000-0000DFB30000}"/>
    <cellStyle name="Normal 5 3 6 3 4 3 3" xfId="46063" xr:uid="{00000000-0005-0000-0000-0000E0B30000}"/>
    <cellStyle name="Normal 5 3 6 3 4 4" xfId="46064" xr:uid="{00000000-0005-0000-0000-0000E1B30000}"/>
    <cellStyle name="Normal 5 3 6 3 5" xfId="46065" xr:uid="{00000000-0005-0000-0000-0000E2B30000}"/>
    <cellStyle name="Normal 5 3 6 3 5 2" xfId="46066" xr:uid="{00000000-0005-0000-0000-0000E3B30000}"/>
    <cellStyle name="Normal 5 3 6 3 6" xfId="46067" xr:uid="{00000000-0005-0000-0000-0000E4B30000}"/>
    <cellStyle name="Normal 5 3 6 3 6 2" xfId="46068" xr:uid="{00000000-0005-0000-0000-0000E5B30000}"/>
    <cellStyle name="Normal 5 3 6 3 6 2 2" xfId="46069" xr:uid="{00000000-0005-0000-0000-0000E6B30000}"/>
    <cellStyle name="Normal 5 3 6 3 6 3" xfId="46070" xr:uid="{00000000-0005-0000-0000-0000E7B30000}"/>
    <cellStyle name="Normal 5 3 6 3 7" xfId="46071" xr:uid="{00000000-0005-0000-0000-0000E8B30000}"/>
    <cellStyle name="Normal 5 3 6 3 7 2" xfId="46072" xr:uid="{00000000-0005-0000-0000-0000E9B30000}"/>
    <cellStyle name="Normal 5 3 6 3 8" xfId="46073" xr:uid="{00000000-0005-0000-0000-0000EAB30000}"/>
    <cellStyle name="Normal 5 3 6 4" xfId="46074" xr:uid="{00000000-0005-0000-0000-0000EBB30000}"/>
    <cellStyle name="Normal 5 3 6 4 2" xfId="46075" xr:uid="{00000000-0005-0000-0000-0000ECB30000}"/>
    <cellStyle name="Normal 5 3 6 4 2 2" xfId="46076" xr:uid="{00000000-0005-0000-0000-0000EDB30000}"/>
    <cellStyle name="Normal 5 3 6 4 2 2 2" xfId="46077" xr:uid="{00000000-0005-0000-0000-0000EEB30000}"/>
    <cellStyle name="Normal 5 3 6 4 2 3" xfId="46078" xr:uid="{00000000-0005-0000-0000-0000EFB30000}"/>
    <cellStyle name="Normal 5 3 6 4 2 3 2" xfId="46079" xr:uid="{00000000-0005-0000-0000-0000F0B30000}"/>
    <cellStyle name="Normal 5 3 6 4 2 3 2 2" xfId="46080" xr:uid="{00000000-0005-0000-0000-0000F1B30000}"/>
    <cellStyle name="Normal 5 3 6 4 2 3 3" xfId="46081" xr:uid="{00000000-0005-0000-0000-0000F2B30000}"/>
    <cellStyle name="Normal 5 3 6 4 2 4" xfId="46082" xr:uid="{00000000-0005-0000-0000-0000F3B30000}"/>
    <cellStyle name="Normal 5 3 6 4 3" xfId="46083" xr:uid="{00000000-0005-0000-0000-0000F4B30000}"/>
    <cellStyle name="Normal 5 3 6 4 3 2" xfId="46084" xr:uid="{00000000-0005-0000-0000-0000F5B30000}"/>
    <cellStyle name="Normal 5 3 6 4 4" xfId="46085" xr:uid="{00000000-0005-0000-0000-0000F6B30000}"/>
    <cellStyle name="Normal 5 3 6 4 4 2" xfId="46086" xr:uid="{00000000-0005-0000-0000-0000F7B30000}"/>
    <cellStyle name="Normal 5 3 6 4 4 2 2" xfId="46087" xr:uid="{00000000-0005-0000-0000-0000F8B30000}"/>
    <cellStyle name="Normal 5 3 6 4 4 3" xfId="46088" xr:uid="{00000000-0005-0000-0000-0000F9B30000}"/>
    <cellStyle name="Normal 5 3 6 4 5" xfId="46089" xr:uid="{00000000-0005-0000-0000-0000FAB30000}"/>
    <cellStyle name="Normal 5 3 6 5" xfId="46090" xr:uid="{00000000-0005-0000-0000-0000FBB30000}"/>
    <cellStyle name="Normal 5 3 6 5 2" xfId="46091" xr:uid="{00000000-0005-0000-0000-0000FCB30000}"/>
    <cellStyle name="Normal 5 3 6 5 2 2" xfId="46092" xr:uid="{00000000-0005-0000-0000-0000FDB30000}"/>
    <cellStyle name="Normal 5 3 6 5 3" xfId="46093" xr:uid="{00000000-0005-0000-0000-0000FEB30000}"/>
    <cellStyle name="Normal 5 3 6 5 3 2" xfId="46094" xr:uid="{00000000-0005-0000-0000-0000FFB30000}"/>
    <cellStyle name="Normal 5 3 6 5 3 2 2" xfId="46095" xr:uid="{00000000-0005-0000-0000-000000B40000}"/>
    <cellStyle name="Normal 5 3 6 5 3 3" xfId="46096" xr:uid="{00000000-0005-0000-0000-000001B40000}"/>
    <cellStyle name="Normal 5 3 6 5 4" xfId="46097" xr:uid="{00000000-0005-0000-0000-000002B40000}"/>
    <cellStyle name="Normal 5 3 6 6" xfId="46098" xr:uid="{00000000-0005-0000-0000-000003B40000}"/>
    <cellStyle name="Normal 5 3 6 6 2" xfId="46099" xr:uid="{00000000-0005-0000-0000-000004B40000}"/>
    <cellStyle name="Normal 5 3 6 6 2 2" xfId="46100" xr:uid="{00000000-0005-0000-0000-000005B40000}"/>
    <cellStyle name="Normal 5 3 6 6 3" xfId="46101" xr:uid="{00000000-0005-0000-0000-000006B40000}"/>
    <cellStyle name="Normal 5 3 6 6 3 2" xfId="46102" xr:uid="{00000000-0005-0000-0000-000007B40000}"/>
    <cellStyle name="Normal 5 3 6 6 3 2 2" xfId="46103" xr:uid="{00000000-0005-0000-0000-000008B40000}"/>
    <cellStyle name="Normal 5 3 6 6 3 3" xfId="46104" xr:uid="{00000000-0005-0000-0000-000009B40000}"/>
    <cellStyle name="Normal 5 3 6 6 4" xfId="46105" xr:uid="{00000000-0005-0000-0000-00000AB40000}"/>
    <cellStyle name="Normal 5 3 6 7" xfId="46106" xr:uid="{00000000-0005-0000-0000-00000BB40000}"/>
    <cellStyle name="Normal 5 3 6 7 2" xfId="46107" xr:uid="{00000000-0005-0000-0000-00000CB40000}"/>
    <cellStyle name="Normal 5 3 6 8" xfId="46108" xr:uid="{00000000-0005-0000-0000-00000DB40000}"/>
    <cellStyle name="Normal 5 3 6 8 2" xfId="46109" xr:uid="{00000000-0005-0000-0000-00000EB40000}"/>
    <cellStyle name="Normal 5 3 6 8 2 2" xfId="46110" xr:uid="{00000000-0005-0000-0000-00000FB40000}"/>
    <cellStyle name="Normal 5 3 6 8 3" xfId="46111" xr:uid="{00000000-0005-0000-0000-000010B40000}"/>
    <cellStyle name="Normal 5 3 6 9" xfId="46112" xr:uid="{00000000-0005-0000-0000-000011B40000}"/>
    <cellStyle name="Normal 5 3 6 9 2" xfId="46113" xr:uid="{00000000-0005-0000-0000-000012B40000}"/>
    <cellStyle name="Normal 5 3 7" xfId="46114" xr:uid="{00000000-0005-0000-0000-000013B40000}"/>
    <cellStyle name="Normal 5 3 7 2" xfId="46115" xr:uid="{00000000-0005-0000-0000-000014B40000}"/>
    <cellStyle name="Normal 5 3 7 2 2" xfId="46116" xr:uid="{00000000-0005-0000-0000-000015B40000}"/>
    <cellStyle name="Normal 5 3 7 2 2 2" xfId="46117" xr:uid="{00000000-0005-0000-0000-000016B40000}"/>
    <cellStyle name="Normal 5 3 7 2 2 2 2" xfId="46118" xr:uid="{00000000-0005-0000-0000-000017B40000}"/>
    <cellStyle name="Normal 5 3 7 2 2 2 2 2" xfId="46119" xr:uid="{00000000-0005-0000-0000-000018B40000}"/>
    <cellStyle name="Normal 5 3 7 2 2 2 3" xfId="46120" xr:uid="{00000000-0005-0000-0000-000019B40000}"/>
    <cellStyle name="Normal 5 3 7 2 2 2 3 2" xfId="46121" xr:uid="{00000000-0005-0000-0000-00001AB40000}"/>
    <cellStyle name="Normal 5 3 7 2 2 2 3 2 2" xfId="46122" xr:uid="{00000000-0005-0000-0000-00001BB40000}"/>
    <cellStyle name="Normal 5 3 7 2 2 2 3 3" xfId="46123" xr:uid="{00000000-0005-0000-0000-00001CB40000}"/>
    <cellStyle name="Normal 5 3 7 2 2 2 4" xfId="46124" xr:uid="{00000000-0005-0000-0000-00001DB40000}"/>
    <cellStyle name="Normal 5 3 7 2 2 3" xfId="46125" xr:uid="{00000000-0005-0000-0000-00001EB40000}"/>
    <cellStyle name="Normal 5 3 7 2 2 3 2" xfId="46126" xr:uid="{00000000-0005-0000-0000-00001FB40000}"/>
    <cellStyle name="Normal 5 3 7 2 2 4" xfId="46127" xr:uid="{00000000-0005-0000-0000-000020B40000}"/>
    <cellStyle name="Normal 5 3 7 2 2 4 2" xfId="46128" xr:uid="{00000000-0005-0000-0000-000021B40000}"/>
    <cellStyle name="Normal 5 3 7 2 2 4 2 2" xfId="46129" xr:uid="{00000000-0005-0000-0000-000022B40000}"/>
    <cellStyle name="Normal 5 3 7 2 2 4 3" xfId="46130" xr:uid="{00000000-0005-0000-0000-000023B40000}"/>
    <cellStyle name="Normal 5 3 7 2 2 5" xfId="46131" xr:uid="{00000000-0005-0000-0000-000024B40000}"/>
    <cellStyle name="Normal 5 3 7 2 3" xfId="46132" xr:uid="{00000000-0005-0000-0000-000025B40000}"/>
    <cellStyle name="Normal 5 3 7 2 3 2" xfId="46133" xr:uid="{00000000-0005-0000-0000-000026B40000}"/>
    <cellStyle name="Normal 5 3 7 2 3 2 2" xfId="46134" xr:uid="{00000000-0005-0000-0000-000027B40000}"/>
    <cellStyle name="Normal 5 3 7 2 3 3" xfId="46135" xr:uid="{00000000-0005-0000-0000-000028B40000}"/>
    <cellStyle name="Normal 5 3 7 2 3 3 2" xfId="46136" xr:uid="{00000000-0005-0000-0000-000029B40000}"/>
    <cellStyle name="Normal 5 3 7 2 3 3 2 2" xfId="46137" xr:uid="{00000000-0005-0000-0000-00002AB40000}"/>
    <cellStyle name="Normal 5 3 7 2 3 3 3" xfId="46138" xr:uid="{00000000-0005-0000-0000-00002BB40000}"/>
    <cellStyle name="Normal 5 3 7 2 3 4" xfId="46139" xr:uid="{00000000-0005-0000-0000-00002CB40000}"/>
    <cellStyle name="Normal 5 3 7 2 4" xfId="46140" xr:uid="{00000000-0005-0000-0000-00002DB40000}"/>
    <cellStyle name="Normal 5 3 7 2 4 2" xfId="46141" xr:uid="{00000000-0005-0000-0000-00002EB40000}"/>
    <cellStyle name="Normal 5 3 7 2 4 2 2" xfId="46142" xr:uid="{00000000-0005-0000-0000-00002FB40000}"/>
    <cellStyle name="Normal 5 3 7 2 4 3" xfId="46143" xr:uid="{00000000-0005-0000-0000-000030B40000}"/>
    <cellStyle name="Normal 5 3 7 2 4 3 2" xfId="46144" xr:uid="{00000000-0005-0000-0000-000031B40000}"/>
    <cellStyle name="Normal 5 3 7 2 4 3 2 2" xfId="46145" xr:uid="{00000000-0005-0000-0000-000032B40000}"/>
    <cellStyle name="Normal 5 3 7 2 4 3 3" xfId="46146" xr:uid="{00000000-0005-0000-0000-000033B40000}"/>
    <cellStyle name="Normal 5 3 7 2 4 4" xfId="46147" xr:uid="{00000000-0005-0000-0000-000034B40000}"/>
    <cellStyle name="Normal 5 3 7 2 5" xfId="46148" xr:uid="{00000000-0005-0000-0000-000035B40000}"/>
    <cellStyle name="Normal 5 3 7 2 5 2" xfId="46149" xr:uid="{00000000-0005-0000-0000-000036B40000}"/>
    <cellStyle name="Normal 5 3 7 2 6" xfId="46150" xr:uid="{00000000-0005-0000-0000-000037B40000}"/>
    <cellStyle name="Normal 5 3 7 2 6 2" xfId="46151" xr:uid="{00000000-0005-0000-0000-000038B40000}"/>
    <cellStyle name="Normal 5 3 7 2 6 2 2" xfId="46152" xr:uid="{00000000-0005-0000-0000-000039B40000}"/>
    <cellStyle name="Normal 5 3 7 2 6 3" xfId="46153" xr:uid="{00000000-0005-0000-0000-00003AB40000}"/>
    <cellStyle name="Normal 5 3 7 2 7" xfId="46154" xr:uid="{00000000-0005-0000-0000-00003BB40000}"/>
    <cellStyle name="Normal 5 3 7 2 7 2" xfId="46155" xr:uid="{00000000-0005-0000-0000-00003CB40000}"/>
    <cellStyle name="Normal 5 3 7 2 8" xfId="46156" xr:uid="{00000000-0005-0000-0000-00003DB40000}"/>
    <cellStyle name="Normal 5 3 7 3" xfId="46157" xr:uid="{00000000-0005-0000-0000-00003EB40000}"/>
    <cellStyle name="Normal 5 3 7 3 2" xfId="46158" xr:uid="{00000000-0005-0000-0000-00003FB40000}"/>
    <cellStyle name="Normal 5 3 7 3 2 2" xfId="46159" xr:uid="{00000000-0005-0000-0000-000040B40000}"/>
    <cellStyle name="Normal 5 3 7 3 2 2 2" xfId="46160" xr:uid="{00000000-0005-0000-0000-000041B40000}"/>
    <cellStyle name="Normal 5 3 7 3 2 3" xfId="46161" xr:uid="{00000000-0005-0000-0000-000042B40000}"/>
    <cellStyle name="Normal 5 3 7 3 2 3 2" xfId="46162" xr:uid="{00000000-0005-0000-0000-000043B40000}"/>
    <cellStyle name="Normal 5 3 7 3 2 3 2 2" xfId="46163" xr:uid="{00000000-0005-0000-0000-000044B40000}"/>
    <cellStyle name="Normal 5 3 7 3 2 3 3" xfId="46164" xr:uid="{00000000-0005-0000-0000-000045B40000}"/>
    <cellStyle name="Normal 5 3 7 3 2 4" xfId="46165" xr:uid="{00000000-0005-0000-0000-000046B40000}"/>
    <cellStyle name="Normal 5 3 7 3 3" xfId="46166" xr:uid="{00000000-0005-0000-0000-000047B40000}"/>
    <cellStyle name="Normal 5 3 7 3 3 2" xfId="46167" xr:uid="{00000000-0005-0000-0000-000048B40000}"/>
    <cellStyle name="Normal 5 3 7 3 4" xfId="46168" xr:uid="{00000000-0005-0000-0000-000049B40000}"/>
    <cellStyle name="Normal 5 3 7 3 4 2" xfId="46169" xr:uid="{00000000-0005-0000-0000-00004AB40000}"/>
    <cellStyle name="Normal 5 3 7 3 4 2 2" xfId="46170" xr:uid="{00000000-0005-0000-0000-00004BB40000}"/>
    <cellStyle name="Normal 5 3 7 3 4 3" xfId="46171" xr:uid="{00000000-0005-0000-0000-00004CB40000}"/>
    <cellStyle name="Normal 5 3 7 3 5" xfId="46172" xr:uid="{00000000-0005-0000-0000-00004DB40000}"/>
    <cellStyle name="Normal 5 3 7 4" xfId="46173" xr:uid="{00000000-0005-0000-0000-00004EB40000}"/>
    <cellStyle name="Normal 5 3 7 4 2" xfId="46174" xr:uid="{00000000-0005-0000-0000-00004FB40000}"/>
    <cellStyle name="Normal 5 3 7 4 2 2" xfId="46175" xr:uid="{00000000-0005-0000-0000-000050B40000}"/>
    <cellStyle name="Normal 5 3 7 4 3" xfId="46176" xr:uid="{00000000-0005-0000-0000-000051B40000}"/>
    <cellStyle name="Normal 5 3 7 4 3 2" xfId="46177" xr:uid="{00000000-0005-0000-0000-000052B40000}"/>
    <cellStyle name="Normal 5 3 7 4 3 2 2" xfId="46178" xr:uid="{00000000-0005-0000-0000-000053B40000}"/>
    <cellStyle name="Normal 5 3 7 4 3 3" xfId="46179" xr:uid="{00000000-0005-0000-0000-000054B40000}"/>
    <cellStyle name="Normal 5 3 7 4 4" xfId="46180" xr:uid="{00000000-0005-0000-0000-000055B40000}"/>
    <cellStyle name="Normal 5 3 7 5" xfId="46181" xr:uid="{00000000-0005-0000-0000-000056B40000}"/>
    <cellStyle name="Normal 5 3 7 5 2" xfId="46182" xr:uid="{00000000-0005-0000-0000-000057B40000}"/>
    <cellStyle name="Normal 5 3 7 5 2 2" xfId="46183" xr:uid="{00000000-0005-0000-0000-000058B40000}"/>
    <cellStyle name="Normal 5 3 7 5 3" xfId="46184" xr:uid="{00000000-0005-0000-0000-000059B40000}"/>
    <cellStyle name="Normal 5 3 7 5 3 2" xfId="46185" xr:uid="{00000000-0005-0000-0000-00005AB40000}"/>
    <cellStyle name="Normal 5 3 7 5 3 2 2" xfId="46186" xr:uid="{00000000-0005-0000-0000-00005BB40000}"/>
    <cellStyle name="Normal 5 3 7 5 3 3" xfId="46187" xr:uid="{00000000-0005-0000-0000-00005CB40000}"/>
    <cellStyle name="Normal 5 3 7 5 4" xfId="46188" xr:uid="{00000000-0005-0000-0000-00005DB40000}"/>
    <cellStyle name="Normal 5 3 7 6" xfId="46189" xr:uid="{00000000-0005-0000-0000-00005EB40000}"/>
    <cellStyle name="Normal 5 3 7 6 2" xfId="46190" xr:uid="{00000000-0005-0000-0000-00005FB40000}"/>
    <cellStyle name="Normal 5 3 7 7" xfId="46191" xr:uid="{00000000-0005-0000-0000-000060B40000}"/>
    <cellStyle name="Normal 5 3 7 7 2" xfId="46192" xr:uid="{00000000-0005-0000-0000-000061B40000}"/>
    <cellStyle name="Normal 5 3 7 7 2 2" xfId="46193" xr:uid="{00000000-0005-0000-0000-000062B40000}"/>
    <cellStyle name="Normal 5 3 7 7 3" xfId="46194" xr:uid="{00000000-0005-0000-0000-000063B40000}"/>
    <cellStyle name="Normal 5 3 7 8" xfId="46195" xr:uid="{00000000-0005-0000-0000-000064B40000}"/>
    <cellStyle name="Normal 5 3 7 8 2" xfId="46196" xr:uid="{00000000-0005-0000-0000-000065B40000}"/>
    <cellStyle name="Normal 5 3 7 9" xfId="46197" xr:uid="{00000000-0005-0000-0000-000066B40000}"/>
    <cellStyle name="Normal 5 3 8" xfId="46198" xr:uid="{00000000-0005-0000-0000-000067B40000}"/>
    <cellStyle name="Normal 5 3 8 2" xfId="46199" xr:uid="{00000000-0005-0000-0000-000068B40000}"/>
    <cellStyle name="Normal 5 3 8 2 2" xfId="46200" xr:uid="{00000000-0005-0000-0000-000069B40000}"/>
    <cellStyle name="Normal 5 3 8 2 2 2" xfId="46201" xr:uid="{00000000-0005-0000-0000-00006AB40000}"/>
    <cellStyle name="Normal 5 3 8 2 2 2 2" xfId="46202" xr:uid="{00000000-0005-0000-0000-00006BB40000}"/>
    <cellStyle name="Normal 5 3 8 2 2 3" xfId="46203" xr:uid="{00000000-0005-0000-0000-00006CB40000}"/>
    <cellStyle name="Normal 5 3 8 2 2 3 2" xfId="46204" xr:uid="{00000000-0005-0000-0000-00006DB40000}"/>
    <cellStyle name="Normal 5 3 8 2 2 3 2 2" xfId="46205" xr:uid="{00000000-0005-0000-0000-00006EB40000}"/>
    <cellStyle name="Normal 5 3 8 2 2 3 3" xfId="46206" xr:uid="{00000000-0005-0000-0000-00006FB40000}"/>
    <cellStyle name="Normal 5 3 8 2 2 4" xfId="46207" xr:uid="{00000000-0005-0000-0000-000070B40000}"/>
    <cellStyle name="Normal 5 3 8 2 3" xfId="46208" xr:uid="{00000000-0005-0000-0000-000071B40000}"/>
    <cellStyle name="Normal 5 3 8 2 3 2" xfId="46209" xr:uid="{00000000-0005-0000-0000-000072B40000}"/>
    <cellStyle name="Normal 5 3 8 2 4" xfId="46210" xr:uid="{00000000-0005-0000-0000-000073B40000}"/>
    <cellStyle name="Normal 5 3 8 2 4 2" xfId="46211" xr:uid="{00000000-0005-0000-0000-000074B40000}"/>
    <cellStyle name="Normal 5 3 8 2 4 2 2" xfId="46212" xr:uid="{00000000-0005-0000-0000-000075B40000}"/>
    <cellStyle name="Normal 5 3 8 2 4 3" xfId="46213" xr:uid="{00000000-0005-0000-0000-000076B40000}"/>
    <cellStyle name="Normal 5 3 8 2 5" xfId="46214" xr:uid="{00000000-0005-0000-0000-000077B40000}"/>
    <cellStyle name="Normal 5 3 8 3" xfId="46215" xr:uid="{00000000-0005-0000-0000-000078B40000}"/>
    <cellStyle name="Normal 5 3 8 3 2" xfId="46216" xr:uid="{00000000-0005-0000-0000-000079B40000}"/>
    <cellStyle name="Normal 5 3 8 3 2 2" xfId="46217" xr:uid="{00000000-0005-0000-0000-00007AB40000}"/>
    <cellStyle name="Normal 5 3 8 3 3" xfId="46218" xr:uid="{00000000-0005-0000-0000-00007BB40000}"/>
    <cellStyle name="Normal 5 3 8 3 3 2" xfId="46219" xr:uid="{00000000-0005-0000-0000-00007CB40000}"/>
    <cellStyle name="Normal 5 3 8 3 3 2 2" xfId="46220" xr:uid="{00000000-0005-0000-0000-00007DB40000}"/>
    <cellStyle name="Normal 5 3 8 3 3 3" xfId="46221" xr:uid="{00000000-0005-0000-0000-00007EB40000}"/>
    <cellStyle name="Normal 5 3 8 3 4" xfId="46222" xr:uid="{00000000-0005-0000-0000-00007FB40000}"/>
    <cellStyle name="Normal 5 3 8 4" xfId="46223" xr:uid="{00000000-0005-0000-0000-000080B40000}"/>
    <cellStyle name="Normal 5 3 8 4 2" xfId="46224" xr:uid="{00000000-0005-0000-0000-000081B40000}"/>
    <cellStyle name="Normal 5 3 8 4 2 2" xfId="46225" xr:uid="{00000000-0005-0000-0000-000082B40000}"/>
    <cellStyle name="Normal 5 3 8 4 3" xfId="46226" xr:uid="{00000000-0005-0000-0000-000083B40000}"/>
    <cellStyle name="Normal 5 3 8 4 3 2" xfId="46227" xr:uid="{00000000-0005-0000-0000-000084B40000}"/>
    <cellStyle name="Normal 5 3 8 4 3 2 2" xfId="46228" xr:uid="{00000000-0005-0000-0000-000085B40000}"/>
    <cellStyle name="Normal 5 3 8 4 3 3" xfId="46229" xr:uid="{00000000-0005-0000-0000-000086B40000}"/>
    <cellStyle name="Normal 5 3 8 4 4" xfId="46230" xr:uid="{00000000-0005-0000-0000-000087B40000}"/>
    <cellStyle name="Normal 5 3 8 5" xfId="46231" xr:uid="{00000000-0005-0000-0000-000088B40000}"/>
    <cellStyle name="Normal 5 3 8 5 2" xfId="46232" xr:uid="{00000000-0005-0000-0000-000089B40000}"/>
    <cellStyle name="Normal 5 3 8 6" xfId="46233" xr:uid="{00000000-0005-0000-0000-00008AB40000}"/>
    <cellStyle name="Normal 5 3 8 6 2" xfId="46234" xr:uid="{00000000-0005-0000-0000-00008BB40000}"/>
    <cellStyle name="Normal 5 3 8 6 2 2" xfId="46235" xr:uid="{00000000-0005-0000-0000-00008CB40000}"/>
    <cellStyle name="Normal 5 3 8 6 3" xfId="46236" xr:uid="{00000000-0005-0000-0000-00008DB40000}"/>
    <cellStyle name="Normal 5 3 8 7" xfId="46237" xr:uid="{00000000-0005-0000-0000-00008EB40000}"/>
    <cellStyle name="Normal 5 3 8 7 2" xfId="46238" xr:uid="{00000000-0005-0000-0000-00008FB40000}"/>
    <cellStyle name="Normal 5 3 8 8" xfId="46239" xr:uid="{00000000-0005-0000-0000-000090B40000}"/>
    <cellStyle name="Normal 5 3 9" xfId="46240" xr:uid="{00000000-0005-0000-0000-000091B40000}"/>
    <cellStyle name="Normal 5 3 9 2" xfId="46241" xr:uid="{00000000-0005-0000-0000-000092B40000}"/>
    <cellStyle name="Normal 5 3 9 2 2" xfId="46242" xr:uid="{00000000-0005-0000-0000-000093B40000}"/>
    <cellStyle name="Normal 5 3 9 2 2 2" xfId="46243" xr:uid="{00000000-0005-0000-0000-000094B40000}"/>
    <cellStyle name="Normal 5 3 9 2 2 2 2" xfId="46244" xr:uid="{00000000-0005-0000-0000-000095B40000}"/>
    <cellStyle name="Normal 5 3 9 2 2 3" xfId="46245" xr:uid="{00000000-0005-0000-0000-000096B40000}"/>
    <cellStyle name="Normal 5 3 9 2 2 3 2" xfId="46246" xr:uid="{00000000-0005-0000-0000-000097B40000}"/>
    <cellStyle name="Normal 5 3 9 2 2 3 2 2" xfId="46247" xr:uid="{00000000-0005-0000-0000-000098B40000}"/>
    <cellStyle name="Normal 5 3 9 2 2 3 3" xfId="46248" xr:uid="{00000000-0005-0000-0000-000099B40000}"/>
    <cellStyle name="Normal 5 3 9 2 2 4" xfId="46249" xr:uid="{00000000-0005-0000-0000-00009AB40000}"/>
    <cellStyle name="Normal 5 3 9 2 3" xfId="46250" xr:uid="{00000000-0005-0000-0000-00009BB40000}"/>
    <cellStyle name="Normal 5 3 9 2 3 2" xfId="46251" xr:uid="{00000000-0005-0000-0000-00009CB40000}"/>
    <cellStyle name="Normal 5 3 9 2 4" xfId="46252" xr:uid="{00000000-0005-0000-0000-00009DB40000}"/>
    <cellStyle name="Normal 5 3 9 2 4 2" xfId="46253" xr:uid="{00000000-0005-0000-0000-00009EB40000}"/>
    <cellStyle name="Normal 5 3 9 2 4 2 2" xfId="46254" xr:uid="{00000000-0005-0000-0000-00009FB40000}"/>
    <cellStyle name="Normal 5 3 9 2 4 3" xfId="46255" xr:uid="{00000000-0005-0000-0000-0000A0B40000}"/>
    <cellStyle name="Normal 5 3 9 2 5" xfId="46256" xr:uid="{00000000-0005-0000-0000-0000A1B40000}"/>
    <cellStyle name="Normal 5 3 9 3" xfId="46257" xr:uid="{00000000-0005-0000-0000-0000A2B40000}"/>
    <cellStyle name="Normal 5 3 9 3 2" xfId="46258" xr:uid="{00000000-0005-0000-0000-0000A3B40000}"/>
    <cellStyle name="Normal 5 3 9 3 2 2" xfId="46259" xr:uid="{00000000-0005-0000-0000-0000A4B40000}"/>
    <cellStyle name="Normal 5 3 9 3 3" xfId="46260" xr:uid="{00000000-0005-0000-0000-0000A5B40000}"/>
    <cellStyle name="Normal 5 3 9 3 3 2" xfId="46261" xr:uid="{00000000-0005-0000-0000-0000A6B40000}"/>
    <cellStyle name="Normal 5 3 9 3 3 2 2" xfId="46262" xr:uid="{00000000-0005-0000-0000-0000A7B40000}"/>
    <cellStyle name="Normal 5 3 9 3 3 3" xfId="46263" xr:uid="{00000000-0005-0000-0000-0000A8B40000}"/>
    <cellStyle name="Normal 5 3 9 3 4" xfId="46264" xr:uid="{00000000-0005-0000-0000-0000A9B40000}"/>
    <cellStyle name="Normal 5 3 9 4" xfId="46265" xr:uid="{00000000-0005-0000-0000-0000AAB40000}"/>
    <cellStyle name="Normal 5 3 9 4 2" xfId="46266" xr:uid="{00000000-0005-0000-0000-0000ABB40000}"/>
    <cellStyle name="Normal 5 3 9 4 2 2" xfId="46267" xr:uid="{00000000-0005-0000-0000-0000ACB40000}"/>
    <cellStyle name="Normal 5 3 9 4 3" xfId="46268" xr:uid="{00000000-0005-0000-0000-0000ADB40000}"/>
    <cellStyle name="Normal 5 3 9 4 3 2" xfId="46269" xr:uid="{00000000-0005-0000-0000-0000AEB40000}"/>
    <cellStyle name="Normal 5 3 9 4 3 2 2" xfId="46270" xr:uid="{00000000-0005-0000-0000-0000AFB40000}"/>
    <cellStyle name="Normal 5 3 9 4 3 3" xfId="46271" xr:uid="{00000000-0005-0000-0000-0000B0B40000}"/>
    <cellStyle name="Normal 5 3 9 4 4" xfId="46272" xr:uid="{00000000-0005-0000-0000-0000B1B40000}"/>
    <cellStyle name="Normal 5 3 9 5" xfId="46273" xr:uid="{00000000-0005-0000-0000-0000B2B40000}"/>
    <cellStyle name="Normal 5 3 9 5 2" xfId="46274" xr:uid="{00000000-0005-0000-0000-0000B3B40000}"/>
    <cellStyle name="Normal 5 3 9 6" xfId="46275" xr:uid="{00000000-0005-0000-0000-0000B4B40000}"/>
    <cellStyle name="Normal 5 3 9 6 2" xfId="46276" xr:uid="{00000000-0005-0000-0000-0000B5B40000}"/>
    <cellStyle name="Normal 5 3 9 6 2 2" xfId="46277" xr:uid="{00000000-0005-0000-0000-0000B6B40000}"/>
    <cellStyle name="Normal 5 3 9 6 3" xfId="46278" xr:uid="{00000000-0005-0000-0000-0000B7B40000}"/>
    <cellStyle name="Normal 5 3 9 7" xfId="46279" xr:uid="{00000000-0005-0000-0000-0000B8B40000}"/>
    <cellStyle name="Normal 5 3 9 7 2" xfId="46280" xr:uid="{00000000-0005-0000-0000-0000B9B40000}"/>
    <cellStyle name="Normal 5 3 9 8" xfId="46281" xr:uid="{00000000-0005-0000-0000-0000BAB40000}"/>
    <cellStyle name="Normal 5 3_Sheet1" xfId="46282" xr:uid="{00000000-0005-0000-0000-0000BBB40000}"/>
    <cellStyle name="Normal 5 4" xfId="46283" xr:uid="{00000000-0005-0000-0000-0000BCB40000}"/>
    <cellStyle name="Normal 5 4 10" xfId="46284" xr:uid="{00000000-0005-0000-0000-0000BDB40000}"/>
    <cellStyle name="Normal 5 4 10 2" xfId="46285" xr:uid="{00000000-0005-0000-0000-0000BEB40000}"/>
    <cellStyle name="Normal 5 4 10 2 2" xfId="46286" xr:uid="{00000000-0005-0000-0000-0000BFB40000}"/>
    <cellStyle name="Normal 5 4 10 2 2 2" xfId="46287" xr:uid="{00000000-0005-0000-0000-0000C0B40000}"/>
    <cellStyle name="Normal 5 4 10 2 2 2 2" xfId="46288" xr:uid="{00000000-0005-0000-0000-0000C1B40000}"/>
    <cellStyle name="Normal 5 4 10 2 2 3" xfId="46289" xr:uid="{00000000-0005-0000-0000-0000C2B40000}"/>
    <cellStyle name="Normal 5 4 10 2 2 3 2" xfId="46290" xr:uid="{00000000-0005-0000-0000-0000C3B40000}"/>
    <cellStyle name="Normal 5 4 10 2 2 3 2 2" xfId="46291" xr:uid="{00000000-0005-0000-0000-0000C4B40000}"/>
    <cellStyle name="Normal 5 4 10 2 2 3 3" xfId="46292" xr:uid="{00000000-0005-0000-0000-0000C5B40000}"/>
    <cellStyle name="Normal 5 4 10 2 2 4" xfId="46293" xr:uid="{00000000-0005-0000-0000-0000C6B40000}"/>
    <cellStyle name="Normal 5 4 10 2 3" xfId="46294" xr:uid="{00000000-0005-0000-0000-0000C7B40000}"/>
    <cellStyle name="Normal 5 4 10 2 3 2" xfId="46295" xr:uid="{00000000-0005-0000-0000-0000C8B40000}"/>
    <cellStyle name="Normal 5 4 10 2 4" xfId="46296" xr:uid="{00000000-0005-0000-0000-0000C9B40000}"/>
    <cellStyle name="Normal 5 4 10 2 4 2" xfId="46297" xr:uid="{00000000-0005-0000-0000-0000CAB40000}"/>
    <cellStyle name="Normal 5 4 10 2 4 2 2" xfId="46298" xr:uid="{00000000-0005-0000-0000-0000CBB40000}"/>
    <cellStyle name="Normal 5 4 10 2 4 3" xfId="46299" xr:uid="{00000000-0005-0000-0000-0000CCB40000}"/>
    <cellStyle name="Normal 5 4 10 2 5" xfId="46300" xr:uid="{00000000-0005-0000-0000-0000CDB40000}"/>
    <cellStyle name="Normal 5 4 10 3" xfId="46301" xr:uid="{00000000-0005-0000-0000-0000CEB40000}"/>
    <cellStyle name="Normal 5 4 10 3 2" xfId="46302" xr:uid="{00000000-0005-0000-0000-0000CFB40000}"/>
    <cellStyle name="Normal 5 4 10 3 2 2" xfId="46303" xr:uid="{00000000-0005-0000-0000-0000D0B40000}"/>
    <cellStyle name="Normal 5 4 10 3 3" xfId="46304" xr:uid="{00000000-0005-0000-0000-0000D1B40000}"/>
    <cellStyle name="Normal 5 4 10 3 3 2" xfId="46305" xr:uid="{00000000-0005-0000-0000-0000D2B40000}"/>
    <cellStyle name="Normal 5 4 10 3 3 2 2" xfId="46306" xr:uid="{00000000-0005-0000-0000-0000D3B40000}"/>
    <cellStyle name="Normal 5 4 10 3 3 3" xfId="46307" xr:uid="{00000000-0005-0000-0000-0000D4B40000}"/>
    <cellStyle name="Normal 5 4 10 3 4" xfId="46308" xr:uid="{00000000-0005-0000-0000-0000D5B40000}"/>
    <cellStyle name="Normal 5 4 10 4" xfId="46309" xr:uid="{00000000-0005-0000-0000-0000D6B40000}"/>
    <cellStyle name="Normal 5 4 10 4 2" xfId="46310" xr:uid="{00000000-0005-0000-0000-0000D7B40000}"/>
    <cellStyle name="Normal 5 4 10 5" xfId="46311" xr:uid="{00000000-0005-0000-0000-0000D8B40000}"/>
    <cellStyle name="Normal 5 4 10 5 2" xfId="46312" xr:uid="{00000000-0005-0000-0000-0000D9B40000}"/>
    <cellStyle name="Normal 5 4 10 5 2 2" xfId="46313" xr:uid="{00000000-0005-0000-0000-0000DAB40000}"/>
    <cellStyle name="Normal 5 4 10 5 3" xfId="46314" xr:uid="{00000000-0005-0000-0000-0000DBB40000}"/>
    <cellStyle name="Normal 5 4 10 6" xfId="46315" xr:uid="{00000000-0005-0000-0000-0000DCB40000}"/>
    <cellStyle name="Normal 5 4 11" xfId="46316" xr:uid="{00000000-0005-0000-0000-0000DDB40000}"/>
    <cellStyle name="Normal 5 4 11 2" xfId="46317" xr:uid="{00000000-0005-0000-0000-0000DEB40000}"/>
    <cellStyle name="Normal 5 4 11 2 2" xfId="46318" xr:uid="{00000000-0005-0000-0000-0000DFB40000}"/>
    <cellStyle name="Normal 5 4 11 2 2 2" xfId="46319" xr:uid="{00000000-0005-0000-0000-0000E0B40000}"/>
    <cellStyle name="Normal 5 4 11 2 3" xfId="46320" xr:uid="{00000000-0005-0000-0000-0000E1B40000}"/>
    <cellStyle name="Normal 5 4 11 2 3 2" xfId="46321" xr:uid="{00000000-0005-0000-0000-0000E2B40000}"/>
    <cellStyle name="Normal 5 4 11 2 3 2 2" xfId="46322" xr:uid="{00000000-0005-0000-0000-0000E3B40000}"/>
    <cellStyle name="Normal 5 4 11 2 3 3" xfId="46323" xr:uid="{00000000-0005-0000-0000-0000E4B40000}"/>
    <cellStyle name="Normal 5 4 11 2 4" xfId="46324" xr:uid="{00000000-0005-0000-0000-0000E5B40000}"/>
    <cellStyle name="Normal 5 4 11 3" xfId="46325" xr:uid="{00000000-0005-0000-0000-0000E6B40000}"/>
    <cellStyle name="Normal 5 4 11 3 2" xfId="46326" xr:uid="{00000000-0005-0000-0000-0000E7B40000}"/>
    <cellStyle name="Normal 5 4 11 4" xfId="46327" xr:uid="{00000000-0005-0000-0000-0000E8B40000}"/>
    <cellStyle name="Normal 5 4 11 4 2" xfId="46328" xr:uid="{00000000-0005-0000-0000-0000E9B40000}"/>
    <cellStyle name="Normal 5 4 11 4 2 2" xfId="46329" xr:uid="{00000000-0005-0000-0000-0000EAB40000}"/>
    <cellStyle name="Normal 5 4 11 4 3" xfId="46330" xr:uid="{00000000-0005-0000-0000-0000EBB40000}"/>
    <cellStyle name="Normal 5 4 11 5" xfId="46331" xr:uid="{00000000-0005-0000-0000-0000ECB40000}"/>
    <cellStyle name="Normal 5 4 12" xfId="46332" xr:uid="{00000000-0005-0000-0000-0000EDB40000}"/>
    <cellStyle name="Normal 5 4 12 2" xfId="46333" xr:uid="{00000000-0005-0000-0000-0000EEB40000}"/>
    <cellStyle name="Normal 5 4 12 2 2" xfId="46334" xr:uid="{00000000-0005-0000-0000-0000EFB40000}"/>
    <cellStyle name="Normal 5 4 12 3" xfId="46335" xr:uid="{00000000-0005-0000-0000-0000F0B40000}"/>
    <cellStyle name="Normal 5 4 12 3 2" xfId="46336" xr:uid="{00000000-0005-0000-0000-0000F1B40000}"/>
    <cellStyle name="Normal 5 4 12 3 2 2" xfId="46337" xr:uid="{00000000-0005-0000-0000-0000F2B40000}"/>
    <cellStyle name="Normal 5 4 12 3 3" xfId="46338" xr:uid="{00000000-0005-0000-0000-0000F3B40000}"/>
    <cellStyle name="Normal 5 4 12 4" xfId="46339" xr:uid="{00000000-0005-0000-0000-0000F4B40000}"/>
    <cellStyle name="Normal 5 4 13" xfId="46340" xr:uid="{00000000-0005-0000-0000-0000F5B40000}"/>
    <cellStyle name="Normal 5 4 13 2" xfId="46341" xr:uid="{00000000-0005-0000-0000-0000F6B40000}"/>
    <cellStyle name="Normal 5 4 13 2 2" xfId="46342" xr:uid="{00000000-0005-0000-0000-0000F7B40000}"/>
    <cellStyle name="Normal 5 4 13 3" xfId="46343" xr:uid="{00000000-0005-0000-0000-0000F8B40000}"/>
    <cellStyle name="Normal 5 4 13 3 2" xfId="46344" xr:uid="{00000000-0005-0000-0000-0000F9B40000}"/>
    <cellStyle name="Normal 5 4 13 3 2 2" xfId="46345" xr:uid="{00000000-0005-0000-0000-0000FAB40000}"/>
    <cellStyle name="Normal 5 4 13 3 3" xfId="46346" xr:uid="{00000000-0005-0000-0000-0000FBB40000}"/>
    <cellStyle name="Normal 5 4 13 4" xfId="46347" xr:uid="{00000000-0005-0000-0000-0000FCB40000}"/>
    <cellStyle name="Normal 5 4 14" xfId="46348" xr:uid="{00000000-0005-0000-0000-0000FDB40000}"/>
    <cellStyle name="Normal 5 4 14 2" xfId="46349" xr:uid="{00000000-0005-0000-0000-0000FEB40000}"/>
    <cellStyle name="Normal 5 4 14 2 2" xfId="46350" xr:uid="{00000000-0005-0000-0000-0000FFB40000}"/>
    <cellStyle name="Normal 5 4 14 3" xfId="46351" xr:uid="{00000000-0005-0000-0000-000000B50000}"/>
    <cellStyle name="Normal 5 4 14 3 2" xfId="46352" xr:uid="{00000000-0005-0000-0000-000001B50000}"/>
    <cellStyle name="Normal 5 4 14 3 2 2" xfId="46353" xr:uid="{00000000-0005-0000-0000-000002B50000}"/>
    <cellStyle name="Normal 5 4 14 3 3" xfId="46354" xr:uid="{00000000-0005-0000-0000-000003B50000}"/>
    <cellStyle name="Normal 5 4 14 4" xfId="46355" xr:uid="{00000000-0005-0000-0000-000004B50000}"/>
    <cellStyle name="Normal 5 4 15" xfId="46356" xr:uid="{00000000-0005-0000-0000-000005B50000}"/>
    <cellStyle name="Normal 5 4 15 2" xfId="46357" xr:uid="{00000000-0005-0000-0000-000006B50000}"/>
    <cellStyle name="Normal 5 4 15 2 2" xfId="46358" xr:uid="{00000000-0005-0000-0000-000007B50000}"/>
    <cellStyle name="Normal 5 4 15 3" xfId="46359" xr:uid="{00000000-0005-0000-0000-000008B50000}"/>
    <cellStyle name="Normal 5 4 16" xfId="46360" xr:uid="{00000000-0005-0000-0000-000009B50000}"/>
    <cellStyle name="Normal 5 4 16 2" xfId="46361" xr:uid="{00000000-0005-0000-0000-00000AB50000}"/>
    <cellStyle name="Normal 5 4 17" xfId="46362" xr:uid="{00000000-0005-0000-0000-00000BB50000}"/>
    <cellStyle name="Normal 5 4 17 2" xfId="46363" xr:uid="{00000000-0005-0000-0000-00000CB50000}"/>
    <cellStyle name="Normal 5 4 18" xfId="46364" xr:uid="{00000000-0005-0000-0000-00000DB50000}"/>
    <cellStyle name="Normal 5 4 19" xfId="46365" xr:uid="{00000000-0005-0000-0000-00000EB50000}"/>
    <cellStyle name="Normal 5 4 2" xfId="46366" xr:uid="{00000000-0005-0000-0000-00000FB50000}"/>
    <cellStyle name="Normal 5 4 2 10" xfId="46367" xr:uid="{00000000-0005-0000-0000-000010B50000}"/>
    <cellStyle name="Normal 5 4 2 10 2" xfId="46368" xr:uid="{00000000-0005-0000-0000-000011B50000}"/>
    <cellStyle name="Normal 5 4 2 10 2 2" xfId="46369" xr:uid="{00000000-0005-0000-0000-000012B50000}"/>
    <cellStyle name="Normal 5 4 2 10 3" xfId="46370" xr:uid="{00000000-0005-0000-0000-000013B50000}"/>
    <cellStyle name="Normal 5 4 2 10 3 2" xfId="46371" xr:uid="{00000000-0005-0000-0000-000014B50000}"/>
    <cellStyle name="Normal 5 4 2 10 3 2 2" xfId="46372" xr:uid="{00000000-0005-0000-0000-000015B50000}"/>
    <cellStyle name="Normal 5 4 2 10 3 3" xfId="46373" xr:uid="{00000000-0005-0000-0000-000016B50000}"/>
    <cellStyle name="Normal 5 4 2 10 4" xfId="46374" xr:uid="{00000000-0005-0000-0000-000017B50000}"/>
    <cellStyle name="Normal 5 4 2 11" xfId="46375" xr:uid="{00000000-0005-0000-0000-000018B50000}"/>
    <cellStyle name="Normal 5 4 2 11 2" xfId="46376" xr:uid="{00000000-0005-0000-0000-000019B50000}"/>
    <cellStyle name="Normal 5 4 2 11 2 2" xfId="46377" xr:uid="{00000000-0005-0000-0000-00001AB50000}"/>
    <cellStyle name="Normal 5 4 2 11 3" xfId="46378" xr:uid="{00000000-0005-0000-0000-00001BB50000}"/>
    <cellStyle name="Normal 5 4 2 11 3 2" xfId="46379" xr:uid="{00000000-0005-0000-0000-00001CB50000}"/>
    <cellStyle name="Normal 5 4 2 11 3 2 2" xfId="46380" xr:uid="{00000000-0005-0000-0000-00001DB50000}"/>
    <cellStyle name="Normal 5 4 2 11 3 3" xfId="46381" xr:uid="{00000000-0005-0000-0000-00001EB50000}"/>
    <cellStyle name="Normal 5 4 2 11 4" xfId="46382" xr:uid="{00000000-0005-0000-0000-00001FB50000}"/>
    <cellStyle name="Normal 5 4 2 12" xfId="46383" xr:uid="{00000000-0005-0000-0000-000020B50000}"/>
    <cellStyle name="Normal 5 4 2 12 2" xfId="46384" xr:uid="{00000000-0005-0000-0000-000021B50000}"/>
    <cellStyle name="Normal 5 4 2 12 2 2" xfId="46385" xr:uid="{00000000-0005-0000-0000-000022B50000}"/>
    <cellStyle name="Normal 5 4 2 12 3" xfId="46386" xr:uid="{00000000-0005-0000-0000-000023B50000}"/>
    <cellStyle name="Normal 5 4 2 12 3 2" xfId="46387" xr:uid="{00000000-0005-0000-0000-000024B50000}"/>
    <cellStyle name="Normal 5 4 2 12 3 2 2" xfId="46388" xr:uid="{00000000-0005-0000-0000-000025B50000}"/>
    <cellStyle name="Normal 5 4 2 12 3 3" xfId="46389" xr:uid="{00000000-0005-0000-0000-000026B50000}"/>
    <cellStyle name="Normal 5 4 2 12 4" xfId="46390" xr:uid="{00000000-0005-0000-0000-000027B50000}"/>
    <cellStyle name="Normal 5 4 2 13" xfId="46391" xr:uid="{00000000-0005-0000-0000-000028B50000}"/>
    <cellStyle name="Normal 5 4 2 13 2" xfId="46392" xr:uid="{00000000-0005-0000-0000-000029B50000}"/>
    <cellStyle name="Normal 5 4 2 13 2 2" xfId="46393" xr:uid="{00000000-0005-0000-0000-00002AB50000}"/>
    <cellStyle name="Normal 5 4 2 13 3" xfId="46394" xr:uid="{00000000-0005-0000-0000-00002BB50000}"/>
    <cellStyle name="Normal 5 4 2 14" xfId="46395" xr:uid="{00000000-0005-0000-0000-00002CB50000}"/>
    <cellStyle name="Normal 5 4 2 14 2" xfId="46396" xr:uid="{00000000-0005-0000-0000-00002DB50000}"/>
    <cellStyle name="Normal 5 4 2 15" xfId="46397" xr:uid="{00000000-0005-0000-0000-00002EB50000}"/>
    <cellStyle name="Normal 5 4 2 15 2" xfId="46398" xr:uid="{00000000-0005-0000-0000-00002FB50000}"/>
    <cellStyle name="Normal 5 4 2 16" xfId="46399" xr:uid="{00000000-0005-0000-0000-000030B50000}"/>
    <cellStyle name="Normal 5 4 2 17" xfId="46400" xr:uid="{00000000-0005-0000-0000-000031B50000}"/>
    <cellStyle name="Normal 5 4 2 2" xfId="46401" xr:uid="{00000000-0005-0000-0000-000032B50000}"/>
    <cellStyle name="Normal 5 4 2 2 10" xfId="46402" xr:uid="{00000000-0005-0000-0000-000033B50000}"/>
    <cellStyle name="Normal 5 4 2 2 11" xfId="46403" xr:uid="{00000000-0005-0000-0000-000034B50000}"/>
    <cellStyle name="Normal 5 4 2 2 2" xfId="46404" xr:uid="{00000000-0005-0000-0000-000035B50000}"/>
    <cellStyle name="Normal 5 4 2 2 2 10" xfId="46405" xr:uid="{00000000-0005-0000-0000-000036B50000}"/>
    <cellStyle name="Normal 5 4 2 2 2 2" xfId="46406" xr:uid="{00000000-0005-0000-0000-000037B50000}"/>
    <cellStyle name="Normal 5 4 2 2 2 2 2" xfId="46407" xr:uid="{00000000-0005-0000-0000-000038B50000}"/>
    <cellStyle name="Normal 5 4 2 2 2 2 2 2" xfId="46408" xr:uid="{00000000-0005-0000-0000-000039B50000}"/>
    <cellStyle name="Normal 5 4 2 2 2 2 2 2 2" xfId="46409" xr:uid="{00000000-0005-0000-0000-00003AB50000}"/>
    <cellStyle name="Normal 5 4 2 2 2 2 2 2 2 2" xfId="46410" xr:uid="{00000000-0005-0000-0000-00003BB50000}"/>
    <cellStyle name="Normal 5 4 2 2 2 2 2 2 3" xfId="46411" xr:uid="{00000000-0005-0000-0000-00003CB50000}"/>
    <cellStyle name="Normal 5 4 2 2 2 2 2 2 3 2" xfId="46412" xr:uid="{00000000-0005-0000-0000-00003DB50000}"/>
    <cellStyle name="Normal 5 4 2 2 2 2 2 2 3 2 2" xfId="46413" xr:uid="{00000000-0005-0000-0000-00003EB50000}"/>
    <cellStyle name="Normal 5 4 2 2 2 2 2 2 3 3" xfId="46414" xr:uid="{00000000-0005-0000-0000-00003FB50000}"/>
    <cellStyle name="Normal 5 4 2 2 2 2 2 2 4" xfId="46415" xr:uid="{00000000-0005-0000-0000-000040B50000}"/>
    <cellStyle name="Normal 5 4 2 2 2 2 2 3" xfId="46416" xr:uid="{00000000-0005-0000-0000-000041B50000}"/>
    <cellStyle name="Normal 5 4 2 2 2 2 2 3 2" xfId="46417" xr:uid="{00000000-0005-0000-0000-000042B50000}"/>
    <cellStyle name="Normal 5 4 2 2 2 2 2 4" xfId="46418" xr:uid="{00000000-0005-0000-0000-000043B50000}"/>
    <cellStyle name="Normal 5 4 2 2 2 2 2 4 2" xfId="46419" xr:uid="{00000000-0005-0000-0000-000044B50000}"/>
    <cellStyle name="Normal 5 4 2 2 2 2 2 4 2 2" xfId="46420" xr:uid="{00000000-0005-0000-0000-000045B50000}"/>
    <cellStyle name="Normal 5 4 2 2 2 2 2 4 3" xfId="46421" xr:uid="{00000000-0005-0000-0000-000046B50000}"/>
    <cellStyle name="Normal 5 4 2 2 2 2 2 5" xfId="46422" xr:uid="{00000000-0005-0000-0000-000047B50000}"/>
    <cellStyle name="Normal 5 4 2 2 2 2 3" xfId="46423" xr:uid="{00000000-0005-0000-0000-000048B50000}"/>
    <cellStyle name="Normal 5 4 2 2 2 2 3 2" xfId="46424" xr:uid="{00000000-0005-0000-0000-000049B50000}"/>
    <cellStyle name="Normal 5 4 2 2 2 2 3 2 2" xfId="46425" xr:uid="{00000000-0005-0000-0000-00004AB50000}"/>
    <cellStyle name="Normal 5 4 2 2 2 2 3 3" xfId="46426" xr:uid="{00000000-0005-0000-0000-00004BB50000}"/>
    <cellStyle name="Normal 5 4 2 2 2 2 3 3 2" xfId="46427" xr:uid="{00000000-0005-0000-0000-00004CB50000}"/>
    <cellStyle name="Normal 5 4 2 2 2 2 3 3 2 2" xfId="46428" xr:uid="{00000000-0005-0000-0000-00004DB50000}"/>
    <cellStyle name="Normal 5 4 2 2 2 2 3 3 3" xfId="46429" xr:uid="{00000000-0005-0000-0000-00004EB50000}"/>
    <cellStyle name="Normal 5 4 2 2 2 2 3 4" xfId="46430" xr:uid="{00000000-0005-0000-0000-00004FB50000}"/>
    <cellStyle name="Normal 5 4 2 2 2 2 4" xfId="46431" xr:uid="{00000000-0005-0000-0000-000050B50000}"/>
    <cellStyle name="Normal 5 4 2 2 2 2 4 2" xfId="46432" xr:uid="{00000000-0005-0000-0000-000051B50000}"/>
    <cellStyle name="Normal 5 4 2 2 2 2 4 2 2" xfId="46433" xr:uid="{00000000-0005-0000-0000-000052B50000}"/>
    <cellStyle name="Normal 5 4 2 2 2 2 4 3" xfId="46434" xr:uid="{00000000-0005-0000-0000-000053B50000}"/>
    <cellStyle name="Normal 5 4 2 2 2 2 4 3 2" xfId="46435" xr:uid="{00000000-0005-0000-0000-000054B50000}"/>
    <cellStyle name="Normal 5 4 2 2 2 2 4 3 2 2" xfId="46436" xr:uid="{00000000-0005-0000-0000-000055B50000}"/>
    <cellStyle name="Normal 5 4 2 2 2 2 4 3 3" xfId="46437" xr:uid="{00000000-0005-0000-0000-000056B50000}"/>
    <cellStyle name="Normal 5 4 2 2 2 2 4 4" xfId="46438" xr:uid="{00000000-0005-0000-0000-000057B50000}"/>
    <cellStyle name="Normal 5 4 2 2 2 2 5" xfId="46439" xr:uid="{00000000-0005-0000-0000-000058B50000}"/>
    <cellStyle name="Normal 5 4 2 2 2 2 5 2" xfId="46440" xr:uid="{00000000-0005-0000-0000-000059B50000}"/>
    <cellStyle name="Normal 5 4 2 2 2 2 6" xfId="46441" xr:uid="{00000000-0005-0000-0000-00005AB50000}"/>
    <cellStyle name="Normal 5 4 2 2 2 2 6 2" xfId="46442" xr:uid="{00000000-0005-0000-0000-00005BB50000}"/>
    <cellStyle name="Normal 5 4 2 2 2 2 6 2 2" xfId="46443" xr:uid="{00000000-0005-0000-0000-00005CB50000}"/>
    <cellStyle name="Normal 5 4 2 2 2 2 6 3" xfId="46444" xr:uid="{00000000-0005-0000-0000-00005DB50000}"/>
    <cellStyle name="Normal 5 4 2 2 2 2 7" xfId="46445" xr:uid="{00000000-0005-0000-0000-00005EB50000}"/>
    <cellStyle name="Normal 5 4 2 2 2 2 7 2" xfId="46446" xr:uid="{00000000-0005-0000-0000-00005FB50000}"/>
    <cellStyle name="Normal 5 4 2 2 2 2 8" xfId="46447" xr:uid="{00000000-0005-0000-0000-000060B50000}"/>
    <cellStyle name="Normal 5 4 2 2 2 2 9" xfId="46448" xr:uid="{00000000-0005-0000-0000-000061B50000}"/>
    <cellStyle name="Normal 5 4 2 2 2 3" xfId="46449" xr:uid="{00000000-0005-0000-0000-000062B50000}"/>
    <cellStyle name="Normal 5 4 2 2 2 3 2" xfId="46450" xr:uid="{00000000-0005-0000-0000-000063B50000}"/>
    <cellStyle name="Normal 5 4 2 2 2 3 2 2" xfId="46451" xr:uid="{00000000-0005-0000-0000-000064B50000}"/>
    <cellStyle name="Normal 5 4 2 2 2 3 2 2 2" xfId="46452" xr:uid="{00000000-0005-0000-0000-000065B50000}"/>
    <cellStyle name="Normal 5 4 2 2 2 3 2 3" xfId="46453" xr:uid="{00000000-0005-0000-0000-000066B50000}"/>
    <cellStyle name="Normal 5 4 2 2 2 3 2 3 2" xfId="46454" xr:uid="{00000000-0005-0000-0000-000067B50000}"/>
    <cellStyle name="Normal 5 4 2 2 2 3 2 3 2 2" xfId="46455" xr:uid="{00000000-0005-0000-0000-000068B50000}"/>
    <cellStyle name="Normal 5 4 2 2 2 3 2 3 3" xfId="46456" xr:uid="{00000000-0005-0000-0000-000069B50000}"/>
    <cellStyle name="Normal 5 4 2 2 2 3 2 4" xfId="46457" xr:uid="{00000000-0005-0000-0000-00006AB50000}"/>
    <cellStyle name="Normal 5 4 2 2 2 3 3" xfId="46458" xr:uid="{00000000-0005-0000-0000-00006BB50000}"/>
    <cellStyle name="Normal 5 4 2 2 2 3 3 2" xfId="46459" xr:uid="{00000000-0005-0000-0000-00006CB50000}"/>
    <cellStyle name="Normal 5 4 2 2 2 3 4" xfId="46460" xr:uid="{00000000-0005-0000-0000-00006DB50000}"/>
    <cellStyle name="Normal 5 4 2 2 2 3 4 2" xfId="46461" xr:uid="{00000000-0005-0000-0000-00006EB50000}"/>
    <cellStyle name="Normal 5 4 2 2 2 3 4 2 2" xfId="46462" xr:uid="{00000000-0005-0000-0000-00006FB50000}"/>
    <cellStyle name="Normal 5 4 2 2 2 3 4 3" xfId="46463" xr:uid="{00000000-0005-0000-0000-000070B50000}"/>
    <cellStyle name="Normal 5 4 2 2 2 3 5" xfId="46464" xr:uid="{00000000-0005-0000-0000-000071B50000}"/>
    <cellStyle name="Normal 5 4 2 2 2 4" xfId="46465" xr:uid="{00000000-0005-0000-0000-000072B50000}"/>
    <cellStyle name="Normal 5 4 2 2 2 4 2" xfId="46466" xr:uid="{00000000-0005-0000-0000-000073B50000}"/>
    <cellStyle name="Normal 5 4 2 2 2 4 2 2" xfId="46467" xr:uid="{00000000-0005-0000-0000-000074B50000}"/>
    <cellStyle name="Normal 5 4 2 2 2 4 3" xfId="46468" xr:uid="{00000000-0005-0000-0000-000075B50000}"/>
    <cellStyle name="Normal 5 4 2 2 2 4 3 2" xfId="46469" xr:uid="{00000000-0005-0000-0000-000076B50000}"/>
    <cellStyle name="Normal 5 4 2 2 2 4 3 2 2" xfId="46470" xr:uid="{00000000-0005-0000-0000-000077B50000}"/>
    <cellStyle name="Normal 5 4 2 2 2 4 3 3" xfId="46471" xr:uid="{00000000-0005-0000-0000-000078B50000}"/>
    <cellStyle name="Normal 5 4 2 2 2 4 4" xfId="46472" xr:uid="{00000000-0005-0000-0000-000079B50000}"/>
    <cellStyle name="Normal 5 4 2 2 2 5" xfId="46473" xr:uid="{00000000-0005-0000-0000-00007AB50000}"/>
    <cellStyle name="Normal 5 4 2 2 2 5 2" xfId="46474" xr:uid="{00000000-0005-0000-0000-00007BB50000}"/>
    <cellStyle name="Normal 5 4 2 2 2 5 2 2" xfId="46475" xr:uid="{00000000-0005-0000-0000-00007CB50000}"/>
    <cellStyle name="Normal 5 4 2 2 2 5 3" xfId="46476" xr:uid="{00000000-0005-0000-0000-00007DB50000}"/>
    <cellStyle name="Normal 5 4 2 2 2 5 3 2" xfId="46477" xr:uid="{00000000-0005-0000-0000-00007EB50000}"/>
    <cellStyle name="Normal 5 4 2 2 2 5 3 2 2" xfId="46478" xr:uid="{00000000-0005-0000-0000-00007FB50000}"/>
    <cellStyle name="Normal 5 4 2 2 2 5 3 3" xfId="46479" xr:uid="{00000000-0005-0000-0000-000080B50000}"/>
    <cellStyle name="Normal 5 4 2 2 2 5 4" xfId="46480" xr:uid="{00000000-0005-0000-0000-000081B50000}"/>
    <cellStyle name="Normal 5 4 2 2 2 6" xfId="46481" xr:uid="{00000000-0005-0000-0000-000082B50000}"/>
    <cellStyle name="Normal 5 4 2 2 2 6 2" xfId="46482" xr:uid="{00000000-0005-0000-0000-000083B50000}"/>
    <cellStyle name="Normal 5 4 2 2 2 7" xfId="46483" xr:uid="{00000000-0005-0000-0000-000084B50000}"/>
    <cellStyle name="Normal 5 4 2 2 2 7 2" xfId="46484" xr:uid="{00000000-0005-0000-0000-000085B50000}"/>
    <cellStyle name="Normal 5 4 2 2 2 7 2 2" xfId="46485" xr:uid="{00000000-0005-0000-0000-000086B50000}"/>
    <cellStyle name="Normal 5 4 2 2 2 7 3" xfId="46486" xr:uid="{00000000-0005-0000-0000-000087B50000}"/>
    <cellStyle name="Normal 5 4 2 2 2 8" xfId="46487" xr:uid="{00000000-0005-0000-0000-000088B50000}"/>
    <cellStyle name="Normal 5 4 2 2 2 8 2" xfId="46488" xr:uid="{00000000-0005-0000-0000-000089B50000}"/>
    <cellStyle name="Normal 5 4 2 2 2 9" xfId="46489" xr:uid="{00000000-0005-0000-0000-00008AB50000}"/>
    <cellStyle name="Normal 5 4 2 2 3" xfId="46490" xr:uid="{00000000-0005-0000-0000-00008BB50000}"/>
    <cellStyle name="Normal 5 4 2 2 3 2" xfId="46491" xr:uid="{00000000-0005-0000-0000-00008CB50000}"/>
    <cellStyle name="Normal 5 4 2 2 3 2 2" xfId="46492" xr:uid="{00000000-0005-0000-0000-00008DB50000}"/>
    <cellStyle name="Normal 5 4 2 2 3 2 2 2" xfId="46493" xr:uid="{00000000-0005-0000-0000-00008EB50000}"/>
    <cellStyle name="Normal 5 4 2 2 3 2 2 2 2" xfId="46494" xr:uid="{00000000-0005-0000-0000-00008FB50000}"/>
    <cellStyle name="Normal 5 4 2 2 3 2 2 3" xfId="46495" xr:uid="{00000000-0005-0000-0000-000090B50000}"/>
    <cellStyle name="Normal 5 4 2 2 3 2 2 3 2" xfId="46496" xr:uid="{00000000-0005-0000-0000-000091B50000}"/>
    <cellStyle name="Normal 5 4 2 2 3 2 2 3 2 2" xfId="46497" xr:uid="{00000000-0005-0000-0000-000092B50000}"/>
    <cellStyle name="Normal 5 4 2 2 3 2 2 3 3" xfId="46498" xr:uid="{00000000-0005-0000-0000-000093B50000}"/>
    <cellStyle name="Normal 5 4 2 2 3 2 2 4" xfId="46499" xr:uid="{00000000-0005-0000-0000-000094B50000}"/>
    <cellStyle name="Normal 5 4 2 2 3 2 3" xfId="46500" xr:uid="{00000000-0005-0000-0000-000095B50000}"/>
    <cellStyle name="Normal 5 4 2 2 3 2 3 2" xfId="46501" xr:uid="{00000000-0005-0000-0000-000096B50000}"/>
    <cellStyle name="Normal 5 4 2 2 3 2 4" xfId="46502" xr:uid="{00000000-0005-0000-0000-000097B50000}"/>
    <cellStyle name="Normal 5 4 2 2 3 2 4 2" xfId="46503" xr:uid="{00000000-0005-0000-0000-000098B50000}"/>
    <cellStyle name="Normal 5 4 2 2 3 2 4 2 2" xfId="46504" xr:uid="{00000000-0005-0000-0000-000099B50000}"/>
    <cellStyle name="Normal 5 4 2 2 3 2 4 3" xfId="46505" xr:uid="{00000000-0005-0000-0000-00009AB50000}"/>
    <cellStyle name="Normal 5 4 2 2 3 2 5" xfId="46506" xr:uid="{00000000-0005-0000-0000-00009BB50000}"/>
    <cellStyle name="Normal 5 4 2 2 3 2 6" xfId="46507" xr:uid="{00000000-0005-0000-0000-00009CB50000}"/>
    <cellStyle name="Normal 5 4 2 2 3 3" xfId="46508" xr:uid="{00000000-0005-0000-0000-00009DB50000}"/>
    <cellStyle name="Normal 5 4 2 2 3 3 2" xfId="46509" xr:uid="{00000000-0005-0000-0000-00009EB50000}"/>
    <cellStyle name="Normal 5 4 2 2 3 3 2 2" xfId="46510" xr:uid="{00000000-0005-0000-0000-00009FB50000}"/>
    <cellStyle name="Normal 5 4 2 2 3 3 3" xfId="46511" xr:uid="{00000000-0005-0000-0000-0000A0B50000}"/>
    <cellStyle name="Normal 5 4 2 2 3 3 3 2" xfId="46512" xr:uid="{00000000-0005-0000-0000-0000A1B50000}"/>
    <cellStyle name="Normal 5 4 2 2 3 3 3 2 2" xfId="46513" xr:uid="{00000000-0005-0000-0000-0000A2B50000}"/>
    <cellStyle name="Normal 5 4 2 2 3 3 3 3" xfId="46514" xr:uid="{00000000-0005-0000-0000-0000A3B50000}"/>
    <cellStyle name="Normal 5 4 2 2 3 3 4" xfId="46515" xr:uid="{00000000-0005-0000-0000-0000A4B50000}"/>
    <cellStyle name="Normal 5 4 2 2 3 4" xfId="46516" xr:uid="{00000000-0005-0000-0000-0000A5B50000}"/>
    <cellStyle name="Normal 5 4 2 2 3 4 2" xfId="46517" xr:uid="{00000000-0005-0000-0000-0000A6B50000}"/>
    <cellStyle name="Normal 5 4 2 2 3 4 2 2" xfId="46518" xr:uid="{00000000-0005-0000-0000-0000A7B50000}"/>
    <cellStyle name="Normal 5 4 2 2 3 4 3" xfId="46519" xr:uid="{00000000-0005-0000-0000-0000A8B50000}"/>
    <cellStyle name="Normal 5 4 2 2 3 4 3 2" xfId="46520" xr:uid="{00000000-0005-0000-0000-0000A9B50000}"/>
    <cellStyle name="Normal 5 4 2 2 3 4 3 2 2" xfId="46521" xr:uid="{00000000-0005-0000-0000-0000AAB50000}"/>
    <cellStyle name="Normal 5 4 2 2 3 4 3 3" xfId="46522" xr:uid="{00000000-0005-0000-0000-0000ABB50000}"/>
    <cellStyle name="Normal 5 4 2 2 3 4 4" xfId="46523" xr:uid="{00000000-0005-0000-0000-0000ACB50000}"/>
    <cellStyle name="Normal 5 4 2 2 3 5" xfId="46524" xr:uid="{00000000-0005-0000-0000-0000ADB50000}"/>
    <cellStyle name="Normal 5 4 2 2 3 5 2" xfId="46525" xr:uid="{00000000-0005-0000-0000-0000AEB50000}"/>
    <cellStyle name="Normal 5 4 2 2 3 6" xfId="46526" xr:uid="{00000000-0005-0000-0000-0000AFB50000}"/>
    <cellStyle name="Normal 5 4 2 2 3 6 2" xfId="46527" xr:uid="{00000000-0005-0000-0000-0000B0B50000}"/>
    <cellStyle name="Normal 5 4 2 2 3 6 2 2" xfId="46528" xr:uid="{00000000-0005-0000-0000-0000B1B50000}"/>
    <cellStyle name="Normal 5 4 2 2 3 6 3" xfId="46529" xr:uid="{00000000-0005-0000-0000-0000B2B50000}"/>
    <cellStyle name="Normal 5 4 2 2 3 7" xfId="46530" xr:uid="{00000000-0005-0000-0000-0000B3B50000}"/>
    <cellStyle name="Normal 5 4 2 2 3 7 2" xfId="46531" xr:uid="{00000000-0005-0000-0000-0000B4B50000}"/>
    <cellStyle name="Normal 5 4 2 2 3 8" xfId="46532" xr:uid="{00000000-0005-0000-0000-0000B5B50000}"/>
    <cellStyle name="Normal 5 4 2 2 3 9" xfId="46533" xr:uid="{00000000-0005-0000-0000-0000B6B50000}"/>
    <cellStyle name="Normal 5 4 2 2 4" xfId="46534" xr:uid="{00000000-0005-0000-0000-0000B7B50000}"/>
    <cellStyle name="Normal 5 4 2 2 4 2" xfId="46535" xr:uid="{00000000-0005-0000-0000-0000B8B50000}"/>
    <cellStyle name="Normal 5 4 2 2 4 2 2" xfId="46536" xr:uid="{00000000-0005-0000-0000-0000B9B50000}"/>
    <cellStyle name="Normal 5 4 2 2 4 2 2 2" xfId="46537" xr:uid="{00000000-0005-0000-0000-0000BAB50000}"/>
    <cellStyle name="Normal 5 4 2 2 4 2 3" xfId="46538" xr:uid="{00000000-0005-0000-0000-0000BBB50000}"/>
    <cellStyle name="Normal 5 4 2 2 4 2 3 2" xfId="46539" xr:uid="{00000000-0005-0000-0000-0000BCB50000}"/>
    <cellStyle name="Normal 5 4 2 2 4 2 3 2 2" xfId="46540" xr:uid="{00000000-0005-0000-0000-0000BDB50000}"/>
    <cellStyle name="Normal 5 4 2 2 4 2 3 3" xfId="46541" xr:uid="{00000000-0005-0000-0000-0000BEB50000}"/>
    <cellStyle name="Normal 5 4 2 2 4 2 4" xfId="46542" xr:uid="{00000000-0005-0000-0000-0000BFB50000}"/>
    <cellStyle name="Normal 5 4 2 2 4 3" xfId="46543" xr:uid="{00000000-0005-0000-0000-0000C0B50000}"/>
    <cellStyle name="Normal 5 4 2 2 4 3 2" xfId="46544" xr:uid="{00000000-0005-0000-0000-0000C1B50000}"/>
    <cellStyle name="Normal 5 4 2 2 4 4" xfId="46545" xr:uid="{00000000-0005-0000-0000-0000C2B50000}"/>
    <cellStyle name="Normal 5 4 2 2 4 4 2" xfId="46546" xr:uid="{00000000-0005-0000-0000-0000C3B50000}"/>
    <cellStyle name="Normal 5 4 2 2 4 4 2 2" xfId="46547" xr:uid="{00000000-0005-0000-0000-0000C4B50000}"/>
    <cellStyle name="Normal 5 4 2 2 4 4 3" xfId="46548" xr:uid="{00000000-0005-0000-0000-0000C5B50000}"/>
    <cellStyle name="Normal 5 4 2 2 4 5" xfId="46549" xr:uid="{00000000-0005-0000-0000-0000C6B50000}"/>
    <cellStyle name="Normal 5 4 2 2 4 6" xfId="46550" xr:uid="{00000000-0005-0000-0000-0000C7B50000}"/>
    <cellStyle name="Normal 5 4 2 2 5" xfId="46551" xr:uid="{00000000-0005-0000-0000-0000C8B50000}"/>
    <cellStyle name="Normal 5 4 2 2 5 2" xfId="46552" xr:uid="{00000000-0005-0000-0000-0000C9B50000}"/>
    <cellStyle name="Normal 5 4 2 2 5 2 2" xfId="46553" xr:uid="{00000000-0005-0000-0000-0000CAB50000}"/>
    <cellStyle name="Normal 5 4 2 2 5 3" xfId="46554" xr:uid="{00000000-0005-0000-0000-0000CBB50000}"/>
    <cellStyle name="Normal 5 4 2 2 5 3 2" xfId="46555" xr:uid="{00000000-0005-0000-0000-0000CCB50000}"/>
    <cellStyle name="Normal 5 4 2 2 5 3 2 2" xfId="46556" xr:uid="{00000000-0005-0000-0000-0000CDB50000}"/>
    <cellStyle name="Normal 5 4 2 2 5 3 3" xfId="46557" xr:uid="{00000000-0005-0000-0000-0000CEB50000}"/>
    <cellStyle name="Normal 5 4 2 2 5 4" xfId="46558" xr:uid="{00000000-0005-0000-0000-0000CFB50000}"/>
    <cellStyle name="Normal 5 4 2 2 6" xfId="46559" xr:uid="{00000000-0005-0000-0000-0000D0B50000}"/>
    <cellStyle name="Normal 5 4 2 2 6 2" xfId="46560" xr:uid="{00000000-0005-0000-0000-0000D1B50000}"/>
    <cellStyle name="Normal 5 4 2 2 6 2 2" xfId="46561" xr:uid="{00000000-0005-0000-0000-0000D2B50000}"/>
    <cellStyle name="Normal 5 4 2 2 6 3" xfId="46562" xr:uid="{00000000-0005-0000-0000-0000D3B50000}"/>
    <cellStyle name="Normal 5 4 2 2 6 3 2" xfId="46563" xr:uid="{00000000-0005-0000-0000-0000D4B50000}"/>
    <cellStyle name="Normal 5 4 2 2 6 3 2 2" xfId="46564" xr:uid="{00000000-0005-0000-0000-0000D5B50000}"/>
    <cellStyle name="Normal 5 4 2 2 6 3 3" xfId="46565" xr:uid="{00000000-0005-0000-0000-0000D6B50000}"/>
    <cellStyle name="Normal 5 4 2 2 6 4" xfId="46566" xr:uid="{00000000-0005-0000-0000-0000D7B50000}"/>
    <cellStyle name="Normal 5 4 2 2 7" xfId="46567" xr:uid="{00000000-0005-0000-0000-0000D8B50000}"/>
    <cellStyle name="Normal 5 4 2 2 7 2" xfId="46568" xr:uid="{00000000-0005-0000-0000-0000D9B50000}"/>
    <cellStyle name="Normal 5 4 2 2 8" xfId="46569" xr:uid="{00000000-0005-0000-0000-0000DAB50000}"/>
    <cellStyle name="Normal 5 4 2 2 8 2" xfId="46570" xr:uid="{00000000-0005-0000-0000-0000DBB50000}"/>
    <cellStyle name="Normal 5 4 2 2 8 2 2" xfId="46571" xr:uid="{00000000-0005-0000-0000-0000DCB50000}"/>
    <cellStyle name="Normal 5 4 2 2 8 3" xfId="46572" xr:uid="{00000000-0005-0000-0000-0000DDB50000}"/>
    <cellStyle name="Normal 5 4 2 2 9" xfId="46573" xr:uid="{00000000-0005-0000-0000-0000DEB50000}"/>
    <cellStyle name="Normal 5 4 2 2 9 2" xfId="46574" xr:uid="{00000000-0005-0000-0000-0000DFB50000}"/>
    <cellStyle name="Normal 5 4 2 2_T-straight with PEDs adjustor" xfId="46575" xr:uid="{00000000-0005-0000-0000-0000E0B50000}"/>
    <cellStyle name="Normal 5 4 2 3" xfId="46576" xr:uid="{00000000-0005-0000-0000-0000E1B50000}"/>
    <cellStyle name="Normal 5 4 2 3 10" xfId="46577" xr:uid="{00000000-0005-0000-0000-0000E2B50000}"/>
    <cellStyle name="Normal 5 4 2 3 11" xfId="46578" xr:uid="{00000000-0005-0000-0000-0000E3B50000}"/>
    <cellStyle name="Normal 5 4 2 3 2" xfId="46579" xr:uid="{00000000-0005-0000-0000-0000E4B50000}"/>
    <cellStyle name="Normal 5 4 2 3 2 10" xfId="46580" xr:uid="{00000000-0005-0000-0000-0000E5B50000}"/>
    <cellStyle name="Normal 5 4 2 3 2 2" xfId="46581" xr:uid="{00000000-0005-0000-0000-0000E6B50000}"/>
    <cellStyle name="Normal 5 4 2 3 2 2 2" xfId="46582" xr:uid="{00000000-0005-0000-0000-0000E7B50000}"/>
    <cellStyle name="Normal 5 4 2 3 2 2 2 2" xfId="46583" xr:uid="{00000000-0005-0000-0000-0000E8B50000}"/>
    <cellStyle name="Normal 5 4 2 3 2 2 2 2 2" xfId="46584" xr:uid="{00000000-0005-0000-0000-0000E9B50000}"/>
    <cellStyle name="Normal 5 4 2 3 2 2 2 2 2 2" xfId="46585" xr:uid="{00000000-0005-0000-0000-0000EAB50000}"/>
    <cellStyle name="Normal 5 4 2 3 2 2 2 2 3" xfId="46586" xr:uid="{00000000-0005-0000-0000-0000EBB50000}"/>
    <cellStyle name="Normal 5 4 2 3 2 2 2 2 3 2" xfId="46587" xr:uid="{00000000-0005-0000-0000-0000ECB50000}"/>
    <cellStyle name="Normal 5 4 2 3 2 2 2 2 3 2 2" xfId="46588" xr:uid="{00000000-0005-0000-0000-0000EDB50000}"/>
    <cellStyle name="Normal 5 4 2 3 2 2 2 2 3 3" xfId="46589" xr:uid="{00000000-0005-0000-0000-0000EEB50000}"/>
    <cellStyle name="Normal 5 4 2 3 2 2 2 2 4" xfId="46590" xr:uid="{00000000-0005-0000-0000-0000EFB50000}"/>
    <cellStyle name="Normal 5 4 2 3 2 2 2 3" xfId="46591" xr:uid="{00000000-0005-0000-0000-0000F0B50000}"/>
    <cellStyle name="Normal 5 4 2 3 2 2 2 3 2" xfId="46592" xr:uid="{00000000-0005-0000-0000-0000F1B50000}"/>
    <cellStyle name="Normal 5 4 2 3 2 2 2 4" xfId="46593" xr:uid="{00000000-0005-0000-0000-0000F2B50000}"/>
    <cellStyle name="Normal 5 4 2 3 2 2 2 4 2" xfId="46594" xr:uid="{00000000-0005-0000-0000-0000F3B50000}"/>
    <cellStyle name="Normal 5 4 2 3 2 2 2 4 2 2" xfId="46595" xr:uid="{00000000-0005-0000-0000-0000F4B50000}"/>
    <cellStyle name="Normal 5 4 2 3 2 2 2 4 3" xfId="46596" xr:uid="{00000000-0005-0000-0000-0000F5B50000}"/>
    <cellStyle name="Normal 5 4 2 3 2 2 2 5" xfId="46597" xr:uid="{00000000-0005-0000-0000-0000F6B50000}"/>
    <cellStyle name="Normal 5 4 2 3 2 2 3" xfId="46598" xr:uid="{00000000-0005-0000-0000-0000F7B50000}"/>
    <cellStyle name="Normal 5 4 2 3 2 2 3 2" xfId="46599" xr:uid="{00000000-0005-0000-0000-0000F8B50000}"/>
    <cellStyle name="Normal 5 4 2 3 2 2 3 2 2" xfId="46600" xr:uid="{00000000-0005-0000-0000-0000F9B50000}"/>
    <cellStyle name="Normal 5 4 2 3 2 2 3 3" xfId="46601" xr:uid="{00000000-0005-0000-0000-0000FAB50000}"/>
    <cellStyle name="Normal 5 4 2 3 2 2 3 3 2" xfId="46602" xr:uid="{00000000-0005-0000-0000-0000FBB50000}"/>
    <cellStyle name="Normal 5 4 2 3 2 2 3 3 2 2" xfId="46603" xr:uid="{00000000-0005-0000-0000-0000FCB50000}"/>
    <cellStyle name="Normal 5 4 2 3 2 2 3 3 3" xfId="46604" xr:uid="{00000000-0005-0000-0000-0000FDB50000}"/>
    <cellStyle name="Normal 5 4 2 3 2 2 3 4" xfId="46605" xr:uid="{00000000-0005-0000-0000-0000FEB50000}"/>
    <cellStyle name="Normal 5 4 2 3 2 2 4" xfId="46606" xr:uid="{00000000-0005-0000-0000-0000FFB50000}"/>
    <cellStyle name="Normal 5 4 2 3 2 2 4 2" xfId="46607" xr:uid="{00000000-0005-0000-0000-000000B60000}"/>
    <cellStyle name="Normal 5 4 2 3 2 2 4 2 2" xfId="46608" xr:uid="{00000000-0005-0000-0000-000001B60000}"/>
    <cellStyle name="Normal 5 4 2 3 2 2 4 3" xfId="46609" xr:uid="{00000000-0005-0000-0000-000002B60000}"/>
    <cellStyle name="Normal 5 4 2 3 2 2 4 3 2" xfId="46610" xr:uid="{00000000-0005-0000-0000-000003B60000}"/>
    <cellStyle name="Normal 5 4 2 3 2 2 4 3 2 2" xfId="46611" xr:uid="{00000000-0005-0000-0000-000004B60000}"/>
    <cellStyle name="Normal 5 4 2 3 2 2 4 3 3" xfId="46612" xr:uid="{00000000-0005-0000-0000-000005B60000}"/>
    <cellStyle name="Normal 5 4 2 3 2 2 4 4" xfId="46613" xr:uid="{00000000-0005-0000-0000-000006B60000}"/>
    <cellStyle name="Normal 5 4 2 3 2 2 5" xfId="46614" xr:uid="{00000000-0005-0000-0000-000007B60000}"/>
    <cellStyle name="Normal 5 4 2 3 2 2 5 2" xfId="46615" xr:uid="{00000000-0005-0000-0000-000008B60000}"/>
    <cellStyle name="Normal 5 4 2 3 2 2 6" xfId="46616" xr:uid="{00000000-0005-0000-0000-000009B60000}"/>
    <cellStyle name="Normal 5 4 2 3 2 2 6 2" xfId="46617" xr:uid="{00000000-0005-0000-0000-00000AB60000}"/>
    <cellStyle name="Normal 5 4 2 3 2 2 6 2 2" xfId="46618" xr:uid="{00000000-0005-0000-0000-00000BB60000}"/>
    <cellStyle name="Normal 5 4 2 3 2 2 6 3" xfId="46619" xr:uid="{00000000-0005-0000-0000-00000CB60000}"/>
    <cellStyle name="Normal 5 4 2 3 2 2 7" xfId="46620" xr:uid="{00000000-0005-0000-0000-00000DB60000}"/>
    <cellStyle name="Normal 5 4 2 3 2 2 7 2" xfId="46621" xr:uid="{00000000-0005-0000-0000-00000EB60000}"/>
    <cellStyle name="Normal 5 4 2 3 2 2 8" xfId="46622" xr:uid="{00000000-0005-0000-0000-00000FB60000}"/>
    <cellStyle name="Normal 5 4 2 3 2 3" xfId="46623" xr:uid="{00000000-0005-0000-0000-000010B60000}"/>
    <cellStyle name="Normal 5 4 2 3 2 3 2" xfId="46624" xr:uid="{00000000-0005-0000-0000-000011B60000}"/>
    <cellStyle name="Normal 5 4 2 3 2 3 2 2" xfId="46625" xr:uid="{00000000-0005-0000-0000-000012B60000}"/>
    <cellStyle name="Normal 5 4 2 3 2 3 2 2 2" xfId="46626" xr:uid="{00000000-0005-0000-0000-000013B60000}"/>
    <cellStyle name="Normal 5 4 2 3 2 3 2 3" xfId="46627" xr:uid="{00000000-0005-0000-0000-000014B60000}"/>
    <cellStyle name="Normal 5 4 2 3 2 3 2 3 2" xfId="46628" xr:uid="{00000000-0005-0000-0000-000015B60000}"/>
    <cellStyle name="Normal 5 4 2 3 2 3 2 3 2 2" xfId="46629" xr:uid="{00000000-0005-0000-0000-000016B60000}"/>
    <cellStyle name="Normal 5 4 2 3 2 3 2 3 3" xfId="46630" xr:uid="{00000000-0005-0000-0000-000017B60000}"/>
    <cellStyle name="Normal 5 4 2 3 2 3 2 4" xfId="46631" xr:uid="{00000000-0005-0000-0000-000018B60000}"/>
    <cellStyle name="Normal 5 4 2 3 2 3 3" xfId="46632" xr:uid="{00000000-0005-0000-0000-000019B60000}"/>
    <cellStyle name="Normal 5 4 2 3 2 3 3 2" xfId="46633" xr:uid="{00000000-0005-0000-0000-00001AB60000}"/>
    <cellStyle name="Normal 5 4 2 3 2 3 4" xfId="46634" xr:uid="{00000000-0005-0000-0000-00001BB60000}"/>
    <cellStyle name="Normal 5 4 2 3 2 3 4 2" xfId="46635" xr:uid="{00000000-0005-0000-0000-00001CB60000}"/>
    <cellStyle name="Normal 5 4 2 3 2 3 4 2 2" xfId="46636" xr:uid="{00000000-0005-0000-0000-00001DB60000}"/>
    <cellStyle name="Normal 5 4 2 3 2 3 4 3" xfId="46637" xr:uid="{00000000-0005-0000-0000-00001EB60000}"/>
    <cellStyle name="Normal 5 4 2 3 2 3 5" xfId="46638" xr:uid="{00000000-0005-0000-0000-00001FB60000}"/>
    <cellStyle name="Normal 5 4 2 3 2 4" xfId="46639" xr:uid="{00000000-0005-0000-0000-000020B60000}"/>
    <cellStyle name="Normal 5 4 2 3 2 4 2" xfId="46640" xr:uid="{00000000-0005-0000-0000-000021B60000}"/>
    <cellStyle name="Normal 5 4 2 3 2 4 2 2" xfId="46641" xr:uid="{00000000-0005-0000-0000-000022B60000}"/>
    <cellStyle name="Normal 5 4 2 3 2 4 3" xfId="46642" xr:uid="{00000000-0005-0000-0000-000023B60000}"/>
    <cellStyle name="Normal 5 4 2 3 2 4 3 2" xfId="46643" xr:uid="{00000000-0005-0000-0000-000024B60000}"/>
    <cellStyle name="Normal 5 4 2 3 2 4 3 2 2" xfId="46644" xr:uid="{00000000-0005-0000-0000-000025B60000}"/>
    <cellStyle name="Normal 5 4 2 3 2 4 3 3" xfId="46645" xr:uid="{00000000-0005-0000-0000-000026B60000}"/>
    <cellStyle name="Normal 5 4 2 3 2 4 4" xfId="46646" xr:uid="{00000000-0005-0000-0000-000027B60000}"/>
    <cellStyle name="Normal 5 4 2 3 2 5" xfId="46647" xr:uid="{00000000-0005-0000-0000-000028B60000}"/>
    <cellStyle name="Normal 5 4 2 3 2 5 2" xfId="46648" xr:uid="{00000000-0005-0000-0000-000029B60000}"/>
    <cellStyle name="Normal 5 4 2 3 2 5 2 2" xfId="46649" xr:uid="{00000000-0005-0000-0000-00002AB60000}"/>
    <cellStyle name="Normal 5 4 2 3 2 5 3" xfId="46650" xr:uid="{00000000-0005-0000-0000-00002BB60000}"/>
    <cellStyle name="Normal 5 4 2 3 2 5 3 2" xfId="46651" xr:uid="{00000000-0005-0000-0000-00002CB60000}"/>
    <cellStyle name="Normal 5 4 2 3 2 5 3 2 2" xfId="46652" xr:uid="{00000000-0005-0000-0000-00002DB60000}"/>
    <cellStyle name="Normal 5 4 2 3 2 5 3 3" xfId="46653" xr:uid="{00000000-0005-0000-0000-00002EB60000}"/>
    <cellStyle name="Normal 5 4 2 3 2 5 4" xfId="46654" xr:uid="{00000000-0005-0000-0000-00002FB60000}"/>
    <cellStyle name="Normal 5 4 2 3 2 6" xfId="46655" xr:uid="{00000000-0005-0000-0000-000030B60000}"/>
    <cellStyle name="Normal 5 4 2 3 2 6 2" xfId="46656" xr:uid="{00000000-0005-0000-0000-000031B60000}"/>
    <cellStyle name="Normal 5 4 2 3 2 7" xfId="46657" xr:uid="{00000000-0005-0000-0000-000032B60000}"/>
    <cellStyle name="Normal 5 4 2 3 2 7 2" xfId="46658" xr:uid="{00000000-0005-0000-0000-000033B60000}"/>
    <cellStyle name="Normal 5 4 2 3 2 7 2 2" xfId="46659" xr:uid="{00000000-0005-0000-0000-000034B60000}"/>
    <cellStyle name="Normal 5 4 2 3 2 7 3" xfId="46660" xr:uid="{00000000-0005-0000-0000-000035B60000}"/>
    <cellStyle name="Normal 5 4 2 3 2 8" xfId="46661" xr:uid="{00000000-0005-0000-0000-000036B60000}"/>
    <cellStyle name="Normal 5 4 2 3 2 8 2" xfId="46662" xr:uid="{00000000-0005-0000-0000-000037B60000}"/>
    <cellStyle name="Normal 5 4 2 3 2 9" xfId="46663" xr:uid="{00000000-0005-0000-0000-000038B60000}"/>
    <cellStyle name="Normal 5 4 2 3 3" xfId="46664" xr:uid="{00000000-0005-0000-0000-000039B60000}"/>
    <cellStyle name="Normal 5 4 2 3 3 2" xfId="46665" xr:uid="{00000000-0005-0000-0000-00003AB60000}"/>
    <cellStyle name="Normal 5 4 2 3 3 2 2" xfId="46666" xr:uid="{00000000-0005-0000-0000-00003BB60000}"/>
    <cellStyle name="Normal 5 4 2 3 3 2 2 2" xfId="46667" xr:uid="{00000000-0005-0000-0000-00003CB60000}"/>
    <cellStyle name="Normal 5 4 2 3 3 2 2 2 2" xfId="46668" xr:uid="{00000000-0005-0000-0000-00003DB60000}"/>
    <cellStyle name="Normal 5 4 2 3 3 2 2 3" xfId="46669" xr:uid="{00000000-0005-0000-0000-00003EB60000}"/>
    <cellStyle name="Normal 5 4 2 3 3 2 2 3 2" xfId="46670" xr:uid="{00000000-0005-0000-0000-00003FB60000}"/>
    <cellStyle name="Normal 5 4 2 3 3 2 2 3 2 2" xfId="46671" xr:uid="{00000000-0005-0000-0000-000040B60000}"/>
    <cellStyle name="Normal 5 4 2 3 3 2 2 3 3" xfId="46672" xr:uid="{00000000-0005-0000-0000-000041B60000}"/>
    <cellStyle name="Normal 5 4 2 3 3 2 2 4" xfId="46673" xr:uid="{00000000-0005-0000-0000-000042B60000}"/>
    <cellStyle name="Normal 5 4 2 3 3 2 3" xfId="46674" xr:uid="{00000000-0005-0000-0000-000043B60000}"/>
    <cellStyle name="Normal 5 4 2 3 3 2 3 2" xfId="46675" xr:uid="{00000000-0005-0000-0000-000044B60000}"/>
    <cellStyle name="Normal 5 4 2 3 3 2 4" xfId="46676" xr:uid="{00000000-0005-0000-0000-000045B60000}"/>
    <cellStyle name="Normal 5 4 2 3 3 2 4 2" xfId="46677" xr:uid="{00000000-0005-0000-0000-000046B60000}"/>
    <cellStyle name="Normal 5 4 2 3 3 2 4 2 2" xfId="46678" xr:uid="{00000000-0005-0000-0000-000047B60000}"/>
    <cellStyle name="Normal 5 4 2 3 3 2 4 3" xfId="46679" xr:uid="{00000000-0005-0000-0000-000048B60000}"/>
    <cellStyle name="Normal 5 4 2 3 3 2 5" xfId="46680" xr:uid="{00000000-0005-0000-0000-000049B60000}"/>
    <cellStyle name="Normal 5 4 2 3 3 3" xfId="46681" xr:uid="{00000000-0005-0000-0000-00004AB60000}"/>
    <cellStyle name="Normal 5 4 2 3 3 3 2" xfId="46682" xr:uid="{00000000-0005-0000-0000-00004BB60000}"/>
    <cellStyle name="Normal 5 4 2 3 3 3 2 2" xfId="46683" xr:uid="{00000000-0005-0000-0000-00004CB60000}"/>
    <cellStyle name="Normal 5 4 2 3 3 3 3" xfId="46684" xr:uid="{00000000-0005-0000-0000-00004DB60000}"/>
    <cellStyle name="Normal 5 4 2 3 3 3 3 2" xfId="46685" xr:uid="{00000000-0005-0000-0000-00004EB60000}"/>
    <cellStyle name="Normal 5 4 2 3 3 3 3 2 2" xfId="46686" xr:uid="{00000000-0005-0000-0000-00004FB60000}"/>
    <cellStyle name="Normal 5 4 2 3 3 3 3 3" xfId="46687" xr:uid="{00000000-0005-0000-0000-000050B60000}"/>
    <cellStyle name="Normal 5 4 2 3 3 3 4" xfId="46688" xr:uid="{00000000-0005-0000-0000-000051B60000}"/>
    <cellStyle name="Normal 5 4 2 3 3 4" xfId="46689" xr:uid="{00000000-0005-0000-0000-000052B60000}"/>
    <cellStyle name="Normal 5 4 2 3 3 4 2" xfId="46690" xr:uid="{00000000-0005-0000-0000-000053B60000}"/>
    <cellStyle name="Normal 5 4 2 3 3 4 2 2" xfId="46691" xr:uid="{00000000-0005-0000-0000-000054B60000}"/>
    <cellStyle name="Normal 5 4 2 3 3 4 3" xfId="46692" xr:uid="{00000000-0005-0000-0000-000055B60000}"/>
    <cellStyle name="Normal 5 4 2 3 3 4 3 2" xfId="46693" xr:uid="{00000000-0005-0000-0000-000056B60000}"/>
    <cellStyle name="Normal 5 4 2 3 3 4 3 2 2" xfId="46694" xr:uid="{00000000-0005-0000-0000-000057B60000}"/>
    <cellStyle name="Normal 5 4 2 3 3 4 3 3" xfId="46695" xr:uid="{00000000-0005-0000-0000-000058B60000}"/>
    <cellStyle name="Normal 5 4 2 3 3 4 4" xfId="46696" xr:uid="{00000000-0005-0000-0000-000059B60000}"/>
    <cellStyle name="Normal 5 4 2 3 3 5" xfId="46697" xr:uid="{00000000-0005-0000-0000-00005AB60000}"/>
    <cellStyle name="Normal 5 4 2 3 3 5 2" xfId="46698" xr:uid="{00000000-0005-0000-0000-00005BB60000}"/>
    <cellStyle name="Normal 5 4 2 3 3 6" xfId="46699" xr:uid="{00000000-0005-0000-0000-00005CB60000}"/>
    <cellStyle name="Normal 5 4 2 3 3 6 2" xfId="46700" xr:uid="{00000000-0005-0000-0000-00005DB60000}"/>
    <cellStyle name="Normal 5 4 2 3 3 6 2 2" xfId="46701" xr:uid="{00000000-0005-0000-0000-00005EB60000}"/>
    <cellStyle name="Normal 5 4 2 3 3 6 3" xfId="46702" xr:uid="{00000000-0005-0000-0000-00005FB60000}"/>
    <cellStyle name="Normal 5 4 2 3 3 7" xfId="46703" xr:uid="{00000000-0005-0000-0000-000060B60000}"/>
    <cellStyle name="Normal 5 4 2 3 3 7 2" xfId="46704" xr:uid="{00000000-0005-0000-0000-000061B60000}"/>
    <cellStyle name="Normal 5 4 2 3 3 8" xfId="46705" xr:uid="{00000000-0005-0000-0000-000062B60000}"/>
    <cellStyle name="Normal 5 4 2 3 4" xfId="46706" xr:uid="{00000000-0005-0000-0000-000063B60000}"/>
    <cellStyle name="Normal 5 4 2 3 4 2" xfId="46707" xr:uid="{00000000-0005-0000-0000-000064B60000}"/>
    <cellStyle name="Normal 5 4 2 3 4 2 2" xfId="46708" xr:uid="{00000000-0005-0000-0000-000065B60000}"/>
    <cellStyle name="Normal 5 4 2 3 4 2 2 2" xfId="46709" xr:uid="{00000000-0005-0000-0000-000066B60000}"/>
    <cellStyle name="Normal 5 4 2 3 4 2 3" xfId="46710" xr:uid="{00000000-0005-0000-0000-000067B60000}"/>
    <cellStyle name="Normal 5 4 2 3 4 2 3 2" xfId="46711" xr:uid="{00000000-0005-0000-0000-000068B60000}"/>
    <cellStyle name="Normal 5 4 2 3 4 2 3 2 2" xfId="46712" xr:uid="{00000000-0005-0000-0000-000069B60000}"/>
    <cellStyle name="Normal 5 4 2 3 4 2 3 3" xfId="46713" xr:uid="{00000000-0005-0000-0000-00006AB60000}"/>
    <cellStyle name="Normal 5 4 2 3 4 2 4" xfId="46714" xr:uid="{00000000-0005-0000-0000-00006BB60000}"/>
    <cellStyle name="Normal 5 4 2 3 4 3" xfId="46715" xr:uid="{00000000-0005-0000-0000-00006CB60000}"/>
    <cellStyle name="Normal 5 4 2 3 4 3 2" xfId="46716" xr:uid="{00000000-0005-0000-0000-00006DB60000}"/>
    <cellStyle name="Normal 5 4 2 3 4 4" xfId="46717" xr:uid="{00000000-0005-0000-0000-00006EB60000}"/>
    <cellStyle name="Normal 5 4 2 3 4 4 2" xfId="46718" xr:uid="{00000000-0005-0000-0000-00006FB60000}"/>
    <cellStyle name="Normal 5 4 2 3 4 4 2 2" xfId="46719" xr:uid="{00000000-0005-0000-0000-000070B60000}"/>
    <cellStyle name="Normal 5 4 2 3 4 4 3" xfId="46720" xr:uid="{00000000-0005-0000-0000-000071B60000}"/>
    <cellStyle name="Normal 5 4 2 3 4 5" xfId="46721" xr:uid="{00000000-0005-0000-0000-000072B60000}"/>
    <cellStyle name="Normal 5 4 2 3 5" xfId="46722" xr:uid="{00000000-0005-0000-0000-000073B60000}"/>
    <cellStyle name="Normal 5 4 2 3 5 2" xfId="46723" xr:uid="{00000000-0005-0000-0000-000074B60000}"/>
    <cellStyle name="Normal 5 4 2 3 5 2 2" xfId="46724" xr:uid="{00000000-0005-0000-0000-000075B60000}"/>
    <cellStyle name="Normal 5 4 2 3 5 3" xfId="46725" xr:uid="{00000000-0005-0000-0000-000076B60000}"/>
    <cellStyle name="Normal 5 4 2 3 5 3 2" xfId="46726" xr:uid="{00000000-0005-0000-0000-000077B60000}"/>
    <cellStyle name="Normal 5 4 2 3 5 3 2 2" xfId="46727" xr:uid="{00000000-0005-0000-0000-000078B60000}"/>
    <cellStyle name="Normal 5 4 2 3 5 3 3" xfId="46728" xr:uid="{00000000-0005-0000-0000-000079B60000}"/>
    <cellStyle name="Normal 5 4 2 3 5 4" xfId="46729" xr:uid="{00000000-0005-0000-0000-00007AB60000}"/>
    <cellStyle name="Normal 5 4 2 3 6" xfId="46730" xr:uid="{00000000-0005-0000-0000-00007BB60000}"/>
    <cellStyle name="Normal 5 4 2 3 6 2" xfId="46731" xr:uid="{00000000-0005-0000-0000-00007CB60000}"/>
    <cellStyle name="Normal 5 4 2 3 6 2 2" xfId="46732" xr:uid="{00000000-0005-0000-0000-00007DB60000}"/>
    <cellStyle name="Normal 5 4 2 3 6 3" xfId="46733" xr:uid="{00000000-0005-0000-0000-00007EB60000}"/>
    <cellStyle name="Normal 5 4 2 3 6 3 2" xfId="46734" xr:uid="{00000000-0005-0000-0000-00007FB60000}"/>
    <cellStyle name="Normal 5 4 2 3 6 3 2 2" xfId="46735" xr:uid="{00000000-0005-0000-0000-000080B60000}"/>
    <cellStyle name="Normal 5 4 2 3 6 3 3" xfId="46736" xr:uid="{00000000-0005-0000-0000-000081B60000}"/>
    <cellStyle name="Normal 5 4 2 3 6 4" xfId="46737" xr:uid="{00000000-0005-0000-0000-000082B60000}"/>
    <cellStyle name="Normal 5 4 2 3 7" xfId="46738" xr:uid="{00000000-0005-0000-0000-000083B60000}"/>
    <cellStyle name="Normal 5 4 2 3 7 2" xfId="46739" xr:uid="{00000000-0005-0000-0000-000084B60000}"/>
    <cellStyle name="Normal 5 4 2 3 8" xfId="46740" xr:uid="{00000000-0005-0000-0000-000085B60000}"/>
    <cellStyle name="Normal 5 4 2 3 8 2" xfId="46741" xr:uid="{00000000-0005-0000-0000-000086B60000}"/>
    <cellStyle name="Normal 5 4 2 3 8 2 2" xfId="46742" xr:uid="{00000000-0005-0000-0000-000087B60000}"/>
    <cellStyle name="Normal 5 4 2 3 8 3" xfId="46743" xr:uid="{00000000-0005-0000-0000-000088B60000}"/>
    <cellStyle name="Normal 5 4 2 3 9" xfId="46744" xr:uid="{00000000-0005-0000-0000-000089B60000}"/>
    <cellStyle name="Normal 5 4 2 3 9 2" xfId="46745" xr:uid="{00000000-0005-0000-0000-00008AB60000}"/>
    <cellStyle name="Normal 5 4 2 4" xfId="46746" xr:uid="{00000000-0005-0000-0000-00008BB60000}"/>
    <cellStyle name="Normal 5 4 2 4 10" xfId="46747" xr:uid="{00000000-0005-0000-0000-00008CB60000}"/>
    <cellStyle name="Normal 5 4 2 4 11" xfId="46748" xr:uid="{00000000-0005-0000-0000-00008DB60000}"/>
    <cellStyle name="Normal 5 4 2 4 2" xfId="46749" xr:uid="{00000000-0005-0000-0000-00008EB60000}"/>
    <cellStyle name="Normal 5 4 2 4 2 10" xfId="46750" xr:uid="{00000000-0005-0000-0000-00008FB60000}"/>
    <cellStyle name="Normal 5 4 2 4 2 2" xfId="46751" xr:uid="{00000000-0005-0000-0000-000090B60000}"/>
    <cellStyle name="Normal 5 4 2 4 2 2 2" xfId="46752" xr:uid="{00000000-0005-0000-0000-000091B60000}"/>
    <cellStyle name="Normal 5 4 2 4 2 2 2 2" xfId="46753" xr:uid="{00000000-0005-0000-0000-000092B60000}"/>
    <cellStyle name="Normal 5 4 2 4 2 2 2 2 2" xfId="46754" xr:uid="{00000000-0005-0000-0000-000093B60000}"/>
    <cellStyle name="Normal 5 4 2 4 2 2 2 2 2 2" xfId="46755" xr:uid="{00000000-0005-0000-0000-000094B60000}"/>
    <cellStyle name="Normal 5 4 2 4 2 2 2 2 3" xfId="46756" xr:uid="{00000000-0005-0000-0000-000095B60000}"/>
    <cellStyle name="Normal 5 4 2 4 2 2 2 2 3 2" xfId="46757" xr:uid="{00000000-0005-0000-0000-000096B60000}"/>
    <cellStyle name="Normal 5 4 2 4 2 2 2 2 3 2 2" xfId="46758" xr:uid="{00000000-0005-0000-0000-000097B60000}"/>
    <cellStyle name="Normal 5 4 2 4 2 2 2 2 3 3" xfId="46759" xr:uid="{00000000-0005-0000-0000-000098B60000}"/>
    <cellStyle name="Normal 5 4 2 4 2 2 2 2 4" xfId="46760" xr:uid="{00000000-0005-0000-0000-000099B60000}"/>
    <cellStyle name="Normal 5 4 2 4 2 2 2 3" xfId="46761" xr:uid="{00000000-0005-0000-0000-00009AB60000}"/>
    <cellStyle name="Normal 5 4 2 4 2 2 2 3 2" xfId="46762" xr:uid="{00000000-0005-0000-0000-00009BB60000}"/>
    <cellStyle name="Normal 5 4 2 4 2 2 2 4" xfId="46763" xr:uid="{00000000-0005-0000-0000-00009CB60000}"/>
    <cellStyle name="Normal 5 4 2 4 2 2 2 4 2" xfId="46764" xr:uid="{00000000-0005-0000-0000-00009DB60000}"/>
    <cellStyle name="Normal 5 4 2 4 2 2 2 4 2 2" xfId="46765" xr:uid="{00000000-0005-0000-0000-00009EB60000}"/>
    <cellStyle name="Normal 5 4 2 4 2 2 2 4 3" xfId="46766" xr:uid="{00000000-0005-0000-0000-00009FB60000}"/>
    <cellStyle name="Normal 5 4 2 4 2 2 2 5" xfId="46767" xr:uid="{00000000-0005-0000-0000-0000A0B60000}"/>
    <cellStyle name="Normal 5 4 2 4 2 2 3" xfId="46768" xr:uid="{00000000-0005-0000-0000-0000A1B60000}"/>
    <cellStyle name="Normal 5 4 2 4 2 2 3 2" xfId="46769" xr:uid="{00000000-0005-0000-0000-0000A2B60000}"/>
    <cellStyle name="Normal 5 4 2 4 2 2 3 2 2" xfId="46770" xr:uid="{00000000-0005-0000-0000-0000A3B60000}"/>
    <cellStyle name="Normal 5 4 2 4 2 2 3 3" xfId="46771" xr:uid="{00000000-0005-0000-0000-0000A4B60000}"/>
    <cellStyle name="Normal 5 4 2 4 2 2 3 3 2" xfId="46772" xr:uid="{00000000-0005-0000-0000-0000A5B60000}"/>
    <cellStyle name="Normal 5 4 2 4 2 2 3 3 2 2" xfId="46773" xr:uid="{00000000-0005-0000-0000-0000A6B60000}"/>
    <cellStyle name="Normal 5 4 2 4 2 2 3 3 3" xfId="46774" xr:uid="{00000000-0005-0000-0000-0000A7B60000}"/>
    <cellStyle name="Normal 5 4 2 4 2 2 3 4" xfId="46775" xr:uid="{00000000-0005-0000-0000-0000A8B60000}"/>
    <cellStyle name="Normal 5 4 2 4 2 2 4" xfId="46776" xr:uid="{00000000-0005-0000-0000-0000A9B60000}"/>
    <cellStyle name="Normal 5 4 2 4 2 2 4 2" xfId="46777" xr:uid="{00000000-0005-0000-0000-0000AAB60000}"/>
    <cellStyle name="Normal 5 4 2 4 2 2 4 2 2" xfId="46778" xr:uid="{00000000-0005-0000-0000-0000ABB60000}"/>
    <cellStyle name="Normal 5 4 2 4 2 2 4 3" xfId="46779" xr:uid="{00000000-0005-0000-0000-0000ACB60000}"/>
    <cellStyle name="Normal 5 4 2 4 2 2 4 3 2" xfId="46780" xr:uid="{00000000-0005-0000-0000-0000ADB60000}"/>
    <cellStyle name="Normal 5 4 2 4 2 2 4 3 2 2" xfId="46781" xr:uid="{00000000-0005-0000-0000-0000AEB60000}"/>
    <cellStyle name="Normal 5 4 2 4 2 2 4 3 3" xfId="46782" xr:uid="{00000000-0005-0000-0000-0000AFB60000}"/>
    <cellStyle name="Normal 5 4 2 4 2 2 4 4" xfId="46783" xr:uid="{00000000-0005-0000-0000-0000B0B60000}"/>
    <cellStyle name="Normal 5 4 2 4 2 2 5" xfId="46784" xr:uid="{00000000-0005-0000-0000-0000B1B60000}"/>
    <cellStyle name="Normal 5 4 2 4 2 2 5 2" xfId="46785" xr:uid="{00000000-0005-0000-0000-0000B2B60000}"/>
    <cellStyle name="Normal 5 4 2 4 2 2 6" xfId="46786" xr:uid="{00000000-0005-0000-0000-0000B3B60000}"/>
    <cellStyle name="Normal 5 4 2 4 2 2 6 2" xfId="46787" xr:uid="{00000000-0005-0000-0000-0000B4B60000}"/>
    <cellStyle name="Normal 5 4 2 4 2 2 6 2 2" xfId="46788" xr:uid="{00000000-0005-0000-0000-0000B5B60000}"/>
    <cellStyle name="Normal 5 4 2 4 2 2 6 3" xfId="46789" xr:uid="{00000000-0005-0000-0000-0000B6B60000}"/>
    <cellStyle name="Normal 5 4 2 4 2 2 7" xfId="46790" xr:uid="{00000000-0005-0000-0000-0000B7B60000}"/>
    <cellStyle name="Normal 5 4 2 4 2 2 7 2" xfId="46791" xr:uid="{00000000-0005-0000-0000-0000B8B60000}"/>
    <cellStyle name="Normal 5 4 2 4 2 2 8" xfId="46792" xr:uid="{00000000-0005-0000-0000-0000B9B60000}"/>
    <cellStyle name="Normal 5 4 2 4 2 3" xfId="46793" xr:uid="{00000000-0005-0000-0000-0000BAB60000}"/>
    <cellStyle name="Normal 5 4 2 4 2 3 2" xfId="46794" xr:uid="{00000000-0005-0000-0000-0000BBB60000}"/>
    <cellStyle name="Normal 5 4 2 4 2 3 2 2" xfId="46795" xr:uid="{00000000-0005-0000-0000-0000BCB60000}"/>
    <cellStyle name="Normal 5 4 2 4 2 3 2 2 2" xfId="46796" xr:uid="{00000000-0005-0000-0000-0000BDB60000}"/>
    <cellStyle name="Normal 5 4 2 4 2 3 2 3" xfId="46797" xr:uid="{00000000-0005-0000-0000-0000BEB60000}"/>
    <cellStyle name="Normal 5 4 2 4 2 3 2 3 2" xfId="46798" xr:uid="{00000000-0005-0000-0000-0000BFB60000}"/>
    <cellStyle name="Normal 5 4 2 4 2 3 2 3 2 2" xfId="46799" xr:uid="{00000000-0005-0000-0000-0000C0B60000}"/>
    <cellStyle name="Normal 5 4 2 4 2 3 2 3 3" xfId="46800" xr:uid="{00000000-0005-0000-0000-0000C1B60000}"/>
    <cellStyle name="Normal 5 4 2 4 2 3 2 4" xfId="46801" xr:uid="{00000000-0005-0000-0000-0000C2B60000}"/>
    <cellStyle name="Normal 5 4 2 4 2 3 3" xfId="46802" xr:uid="{00000000-0005-0000-0000-0000C3B60000}"/>
    <cellStyle name="Normal 5 4 2 4 2 3 3 2" xfId="46803" xr:uid="{00000000-0005-0000-0000-0000C4B60000}"/>
    <cellStyle name="Normal 5 4 2 4 2 3 4" xfId="46804" xr:uid="{00000000-0005-0000-0000-0000C5B60000}"/>
    <cellStyle name="Normal 5 4 2 4 2 3 4 2" xfId="46805" xr:uid="{00000000-0005-0000-0000-0000C6B60000}"/>
    <cellStyle name="Normal 5 4 2 4 2 3 4 2 2" xfId="46806" xr:uid="{00000000-0005-0000-0000-0000C7B60000}"/>
    <cellStyle name="Normal 5 4 2 4 2 3 4 3" xfId="46807" xr:uid="{00000000-0005-0000-0000-0000C8B60000}"/>
    <cellStyle name="Normal 5 4 2 4 2 3 5" xfId="46808" xr:uid="{00000000-0005-0000-0000-0000C9B60000}"/>
    <cellStyle name="Normal 5 4 2 4 2 4" xfId="46809" xr:uid="{00000000-0005-0000-0000-0000CAB60000}"/>
    <cellStyle name="Normal 5 4 2 4 2 4 2" xfId="46810" xr:uid="{00000000-0005-0000-0000-0000CBB60000}"/>
    <cellStyle name="Normal 5 4 2 4 2 4 2 2" xfId="46811" xr:uid="{00000000-0005-0000-0000-0000CCB60000}"/>
    <cellStyle name="Normal 5 4 2 4 2 4 3" xfId="46812" xr:uid="{00000000-0005-0000-0000-0000CDB60000}"/>
    <cellStyle name="Normal 5 4 2 4 2 4 3 2" xfId="46813" xr:uid="{00000000-0005-0000-0000-0000CEB60000}"/>
    <cellStyle name="Normal 5 4 2 4 2 4 3 2 2" xfId="46814" xr:uid="{00000000-0005-0000-0000-0000CFB60000}"/>
    <cellStyle name="Normal 5 4 2 4 2 4 3 3" xfId="46815" xr:uid="{00000000-0005-0000-0000-0000D0B60000}"/>
    <cellStyle name="Normal 5 4 2 4 2 4 4" xfId="46816" xr:uid="{00000000-0005-0000-0000-0000D1B60000}"/>
    <cellStyle name="Normal 5 4 2 4 2 5" xfId="46817" xr:uid="{00000000-0005-0000-0000-0000D2B60000}"/>
    <cellStyle name="Normal 5 4 2 4 2 5 2" xfId="46818" xr:uid="{00000000-0005-0000-0000-0000D3B60000}"/>
    <cellStyle name="Normal 5 4 2 4 2 5 2 2" xfId="46819" xr:uid="{00000000-0005-0000-0000-0000D4B60000}"/>
    <cellStyle name="Normal 5 4 2 4 2 5 3" xfId="46820" xr:uid="{00000000-0005-0000-0000-0000D5B60000}"/>
    <cellStyle name="Normal 5 4 2 4 2 5 3 2" xfId="46821" xr:uid="{00000000-0005-0000-0000-0000D6B60000}"/>
    <cellStyle name="Normal 5 4 2 4 2 5 3 2 2" xfId="46822" xr:uid="{00000000-0005-0000-0000-0000D7B60000}"/>
    <cellStyle name="Normal 5 4 2 4 2 5 3 3" xfId="46823" xr:uid="{00000000-0005-0000-0000-0000D8B60000}"/>
    <cellStyle name="Normal 5 4 2 4 2 5 4" xfId="46824" xr:uid="{00000000-0005-0000-0000-0000D9B60000}"/>
    <cellStyle name="Normal 5 4 2 4 2 6" xfId="46825" xr:uid="{00000000-0005-0000-0000-0000DAB60000}"/>
    <cellStyle name="Normal 5 4 2 4 2 6 2" xfId="46826" xr:uid="{00000000-0005-0000-0000-0000DBB60000}"/>
    <cellStyle name="Normal 5 4 2 4 2 7" xfId="46827" xr:uid="{00000000-0005-0000-0000-0000DCB60000}"/>
    <cellStyle name="Normal 5 4 2 4 2 7 2" xfId="46828" xr:uid="{00000000-0005-0000-0000-0000DDB60000}"/>
    <cellStyle name="Normal 5 4 2 4 2 7 2 2" xfId="46829" xr:uid="{00000000-0005-0000-0000-0000DEB60000}"/>
    <cellStyle name="Normal 5 4 2 4 2 7 3" xfId="46830" xr:uid="{00000000-0005-0000-0000-0000DFB60000}"/>
    <cellStyle name="Normal 5 4 2 4 2 8" xfId="46831" xr:uid="{00000000-0005-0000-0000-0000E0B60000}"/>
    <cellStyle name="Normal 5 4 2 4 2 8 2" xfId="46832" xr:uid="{00000000-0005-0000-0000-0000E1B60000}"/>
    <cellStyle name="Normal 5 4 2 4 2 9" xfId="46833" xr:uid="{00000000-0005-0000-0000-0000E2B60000}"/>
    <cellStyle name="Normal 5 4 2 4 3" xfId="46834" xr:uid="{00000000-0005-0000-0000-0000E3B60000}"/>
    <cellStyle name="Normal 5 4 2 4 3 2" xfId="46835" xr:uid="{00000000-0005-0000-0000-0000E4B60000}"/>
    <cellStyle name="Normal 5 4 2 4 3 2 2" xfId="46836" xr:uid="{00000000-0005-0000-0000-0000E5B60000}"/>
    <cellStyle name="Normal 5 4 2 4 3 2 2 2" xfId="46837" xr:uid="{00000000-0005-0000-0000-0000E6B60000}"/>
    <cellStyle name="Normal 5 4 2 4 3 2 2 2 2" xfId="46838" xr:uid="{00000000-0005-0000-0000-0000E7B60000}"/>
    <cellStyle name="Normal 5 4 2 4 3 2 2 3" xfId="46839" xr:uid="{00000000-0005-0000-0000-0000E8B60000}"/>
    <cellStyle name="Normal 5 4 2 4 3 2 2 3 2" xfId="46840" xr:uid="{00000000-0005-0000-0000-0000E9B60000}"/>
    <cellStyle name="Normal 5 4 2 4 3 2 2 3 2 2" xfId="46841" xr:uid="{00000000-0005-0000-0000-0000EAB60000}"/>
    <cellStyle name="Normal 5 4 2 4 3 2 2 3 3" xfId="46842" xr:uid="{00000000-0005-0000-0000-0000EBB60000}"/>
    <cellStyle name="Normal 5 4 2 4 3 2 2 4" xfId="46843" xr:uid="{00000000-0005-0000-0000-0000ECB60000}"/>
    <cellStyle name="Normal 5 4 2 4 3 2 3" xfId="46844" xr:uid="{00000000-0005-0000-0000-0000EDB60000}"/>
    <cellStyle name="Normal 5 4 2 4 3 2 3 2" xfId="46845" xr:uid="{00000000-0005-0000-0000-0000EEB60000}"/>
    <cellStyle name="Normal 5 4 2 4 3 2 4" xfId="46846" xr:uid="{00000000-0005-0000-0000-0000EFB60000}"/>
    <cellStyle name="Normal 5 4 2 4 3 2 4 2" xfId="46847" xr:uid="{00000000-0005-0000-0000-0000F0B60000}"/>
    <cellStyle name="Normal 5 4 2 4 3 2 4 2 2" xfId="46848" xr:uid="{00000000-0005-0000-0000-0000F1B60000}"/>
    <cellStyle name="Normal 5 4 2 4 3 2 4 3" xfId="46849" xr:uid="{00000000-0005-0000-0000-0000F2B60000}"/>
    <cellStyle name="Normal 5 4 2 4 3 2 5" xfId="46850" xr:uid="{00000000-0005-0000-0000-0000F3B60000}"/>
    <cellStyle name="Normal 5 4 2 4 3 3" xfId="46851" xr:uid="{00000000-0005-0000-0000-0000F4B60000}"/>
    <cellStyle name="Normal 5 4 2 4 3 3 2" xfId="46852" xr:uid="{00000000-0005-0000-0000-0000F5B60000}"/>
    <cellStyle name="Normal 5 4 2 4 3 3 2 2" xfId="46853" xr:uid="{00000000-0005-0000-0000-0000F6B60000}"/>
    <cellStyle name="Normal 5 4 2 4 3 3 3" xfId="46854" xr:uid="{00000000-0005-0000-0000-0000F7B60000}"/>
    <cellStyle name="Normal 5 4 2 4 3 3 3 2" xfId="46855" xr:uid="{00000000-0005-0000-0000-0000F8B60000}"/>
    <cellStyle name="Normal 5 4 2 4 3 3 3 2 2" xfId="46856" xr:uid="{00000000-0005-0000-0000-0000F9B60000}"/>
    <cellStyle name="Normal 5 4 2 4 3 3 3 3" xfId="46857" xr:uid="{00000000-0005-0000-0000-0000FAB60000}"/>
    <cellStyle name="Normal 5 4 2 4 3 3 4" xfId="46858" xr:uid="{00000000-0005-0000-0000-0000FBB60000}"/>
    <cellStyle name="Normal 5 4 2 4 3 4" xfId="46859" xr:uid="{00000000-0005-0000-0000-0000FCB60000}"/>
    <cellStyle name="Normal 5 4 2 4 3 4 2" xfId="46860" xr:uid="{00000000-0005-0000-0000-0000FDB60000}"/>
    <cellStyle name="Normal 5 4 2 4 3 4 2 2" xfId="46861" xr:uid="{00000000-0005-0000-0000-0000FEB60000}"/>
    <cellStyle name="Normal 5 4 2 4 3 4 3" xfId="46862" xr:uid="{00000000-0005-0000-0000-0000FFB60000}"/>
    <cellStyle name="Normal 5 4 2 4 3 4 3 2" xfId="46863" xr:uid="{00000000-0005-0000-0000-000000B70000}"/>
    <cellStyle name="Normal 5 4 2 4 3 4 3 2 2" xfId="46864" xr:uid="{00000000-0005-0000-0000-000001B70000}"/>
    <cellStyle name="Normal 5 4 2 4 3 4 3 3" xfId="46865" xr:uid="{00000000-0005-0000-0000-000002B70000}"/>
    <cellStyle name="Normal 5 4 2 4 3 4 4" xfId="46866" xr:uid="{00000000-0005-0000-0000-000003B70000}"/>
    <cellStyle name="Normal 5 4 2 4 3 5" xfId="46867" xr:uid="{00000000-0005-0000-0000-000004B70000}"/>
    <cellStyle name="Normal 5 4 2 4 3 5 2" xfId="46868" xr:uid="{00000000-0005-0000-0000-000005B70000}"/>
    <cellStyle name="Normal 5 4 2 4 3 6" xfId="46869" xr:uid="{00000000-0005-0000-0000-000006B70000}"/>
    <cellStyle name="Normal 5 4 2 4 3 6 2" xfId="46870" xr:uid="{00000000-0005-0000-0000-000007B70000}"/>
    <cellStyle name="Normal 5 4 2 4 3 6 2 2" xfId="46871" xr:uid="{00000000-0005-0000-0000-000008B70000}"/>
    <cellStyle name="Normal 5 4 2 4 3 6 3" xfId="46872" xr:uid="{00000000-0005-0000-0000-000009B70000}"/>
    <cellStyle name="Normal 5 4 2 4 3 7" xfId="46873" xr:uid="{00000000-0005-0000-0000-00000AB70000}"/>
    <cellStyle name="Normal 5 4 2 4 3 7 2" xfId="46874" xr:uid="{00000000-0005-0000-0000-00000BB70000}"/>
    <cellStyle name="Normal 5 4 2 4 3 8" xfId="46875" xr:uid="{00000000-0005-0000-0000-00000CB70000}"/>
    <cellStyle name="Normal 5 4 2 4 4" xfId="46876" xr:uid="{00000000-0005-0000-0000-00000DB70000}"/>
    <cellStyle name="Normal 5 4 2 4 4 2" xfId="46877" xr:uid="{00000000-0005-0000-0000-00000EB70000}"/>
    <cellStyle name="Normal 5 4 2 4 4 2 2" xfId="46878" xr:uid="{00000000-0005-0000-0000-00000FB70000}"/>
    <cellStyle name="Normal 5 4 2 4 4 2 2 2" xfId="46879" xr:uid="{00000000-0005-0000-0000-000010B70000}"/>
    <cellStyle name="Normal 5 4 2 4 4 2 3" xfId="46880" xr:uid="{00000000-0005-0000-0000-000011B70000}"/>
    <cellStyle name="Normal 5 4 2 4 4 2 3 2" xfId="46881" xr:uid="{00000000-0005-0000-0000-000012B70000}"/>
    <cellStyle name="Normal 5 4 2 4 4 2 3 2 2" xfId="46882" xr:uid="{00000000-0005-0000-0000-000013B70000}"/>
    <cellStyle name="Normal 5 4 2 4 4 2 3 3" xfId="46883" xr:uid="{00000000-0005-0000-0000-000014B70000}"/>
    <cellStyle name="Normal 5 4 2 4 4 2 4" xfId="46884" xr:uid="{00000000-0005-0000-0000-000015B70000}"/>
    <cellStyle name="Normal 5 4 2 4 4 3" xfId="46885" xr:uid="{00000000-0005-0000-0000-000016B70000}"/>
    <cellStyle name="Normal 5 4 2 4 4 3 2" xfId="46886" xr:uid="{00000000-0005-0000-0000-000017B70000}"/>
    <cellStyle name="Normal 5 4 2 4 4 4" xfId="46887" xr:uid="{00000000-0005-0000-0000-000018B70000}"/>
    <cellStyle name="Normal 5 4 2 4 4 4 2" xfId="46888" xr:uid="{00000000-0005-0000-0000-000019B70000}"/>
    <cellStyle name="Normal 5 4 2 4 4 4 2 2" xfId="46889" xr:uid="{00000000-0005-0000-0000-00001AB70000}"/>
    <cellStyle name="Normal 5 4 2 4 4 4 3" xfId="46890" xr:uid="{00000000-0005-0000-0000-00001BB70000}"/>
    <cellStyle name="Normal 5 4 2 4 4 5" xfId="46891" xr:uid="{00000000-0005-0000-0000-00001CB70000}"/>
    <cellStyle name="Normal 5 4 2 4 5" xfId="46892" xr:uid="{00000000-0005-0000-0000-00001DB70000}"/>
    <cellStyle name="Normal 5 4 2 4 5 2" xfId="46893" xr:uid="{00000000-0005-0000-0000-00001EB70000}"/>
    <cellStyle name="Normal 5 4 2 4 5 2 2" xfId="46894" xr:uid="{00000000-0005-0000-0000-00001FB70000}"/>
    <cellStyle name="Normal 5 4 2 4 5 3" xfId="46895" xr:uid="{00000000-0005-0000-0000-000020B70000}"/>
    <cellStyle name="Normal 5 4 2 4 5 3 2" xfId="46896" xr:uid="{00000000-0005-0000-0000-000021B70000}"/>
    <cellStyle name="Normal 5 4 2 4 5 3 2 2" xfId="46897" xr:uid="{00000000-0005-0000-0000-000022B70000}"/>
    <cellStyle name="Normal 5 4 2 4 5 3 3" xfId="46898" xr:uid="{00000000-0005-0000-0000-000023B70000}"/>
    <cellStyle name="Normal 5 4 2 4 5 4" xfId="46899" xr:uid="{00000000-0005-0000-0000-000024B70000}"/>
    <cellStyle name="Normal 5 4 2 4 6" xfId="46900" xr:uid="{00000000-0005-0000-0000-000025B70000}"/>
    <cellStyle name="Normal 5 4 2 4 6 2" xfId="46901" xr:uid="{00000000-0005-0000-0000-000026B70000}"/>
    <cellStyle name="Normal 5 4 2 4 6 2 2" xfId="46902" xr:uid="{00000000-0005-0000-0000-000027B70000}"/>
    <cellStyle name="Normal 5 4 2 4 6 3" xfId="46903" xr:uid="{00000000-0005-0000-0000-000028B70000}"/>
    <cellStyle name="Normal 5 4 2 4 6 3 2" xfId="46904" xr:uid="{00000000-0005-0000-0000-000029B70000}"/>
    <cellStyle name="Normal 5 4 2 4 6 3 2 2" xfId="46905" xr:uid="{00000000-0005-0000-0000-00002AB70000}"/>
    <cellStyle name="Normal 5 4 2 4 6 3 3" xfId="46906" xr:uid="{00000000-0005-0000-0000-00002BB70000}"/>
    <cellStyle name="Normal 5 4 2 4 6 4" xfId="46907" xr:uid="{00000000-0005-0000-0000-00002CB70000}"/>
    <cellStyle name="Normal 5 4 2 4 7" xfId="46908" xr:uid="{00000000-0005-0000-0000-00002DB70000}"/>
    <cellStyle name="Normal 5 4 2 4 7 2" xfId="46909" xr:uid="{00000000-0005-0000-0000-00002EB70000}"/>
    <cellStyle name="Normal 5 4 2 4 8" xfId="46910" xr:uid="{00000000-0005-0000-0000-00002FB70000}"/>
    <cellStyle name="Normal 5 4 2 4 8 2" xfId="46911" xr:uid="{00000000-0005-0000-0000-000030B70000}"/>
    <cellStyle name="Normal 5 4 2 4 8 2 2" xfId="46912" xr:uid="{00000000-0005-0000-0000-000031B70000}"/>
    <cellStyle name="Normal 5 4 2 4 8 3" xfId="46913" xr:uid="{00000000-0005-0000-0000-000032B70000}"/>
    <cellStyle name="Normal 5 4 2 4 9" xfId="46914" xr:uid="{00000000-0005-0000-0000-000033B70000}"/>
    <cellStyle name="Normal 5 4 2 4 9 2" xfId="46915" xr:uid="{00000000-0005-0000-0000-000034B70000}"/>
    <cellStyle name="Normal 5 4 2 5" xfId="46916" xr:uid="{00000000-0005-0000-0000-000035B70000}"/>
    <cellStyle name="Normal 5 4 2 5 10" xfId="46917" xr:uid="{00000000-0005-0000-0000-000036B70000}"/>
    <cellStyle name="Normal 5 4 2 5 2" xfId="46918" xr:uid="{00000000-0005-0000-0000-000037B70000}"/>
    <cellStyle name="Normal 5 4 2 5 2 2" xfId="46919" xr:uid="{00000000-0005-0000-0000-000038B70000}"/>
    <cellStyle name="Normal 5 4 2 5 2 2 2" xfId="46920" xr:uid="{00000000-0005-0000-0000-000039B70000}"/>
    <cellStyle name="Normal 5 4 2 5 2 2 2 2" xfId="46921" xr:uid="{00000000-0005-0000-0000-00003AB70000}"/>
    <cellStyle name="Normal 5 4 2 5 2 2 2 2 2" xfId="46922" xr:uid="{00000000-0005-0000-0000-00003BB70000}"/>
    <cellStyle name="Normal 5 4 2 5 2 2 2 3" xfId="46923" xr:uid="{00000000-0005-0000-0000-00003CB70000}"/>
    <cellStyle name="Normal 5 4 2 5 2 2 2 3 2" xfId="46924" xr:uid="{00000000-0005-0000-0000-00003DB70000}"/>
    <cellStyle name="Normal 5 4 2 5 2 2 2 3 2 2" xfId="46925" xr:uid="{00000000-0005-0000-0000-00003EB70000}"/>
    <cellStyle name="Normal 5 4 2 5 2 2 2 3 3" xfId="46926" xr:uid="{00000000-0005-0000-0000-00003FB70000}"/>
    <cellStyle name="Normal 5 4 2 5 2 2 2 4" xfId="46927" xr:uid="{00000000-0005-0000-0000-000040B70000}"/>
    <cellStyle name="Normal 5 4 2 5 2 2 3" xfId="46928" xr:uid="{00000000-0005-0000-0000-000041B70000}"/>
    <cellStyle name="Normal 5 4 2 5 2 2 3 2" xfId="46929" xr:uid="{00000000-0005-0000-0000-000042B70000}"/>
    <cellStyle name="Normal 5 4 2 5 2 2 4" xfId="46930" xr:uid="{00000000-0005-0000-0000-000043B70000}"/>
    <cellStyle name="Normal 5 4 2 5 2 2 4 2" xfId="46931" xr:uid="{00000000-0005-0000-0000-000044B70000}"/>
    <cellStyle name="Normal 5 4 2 5 2 2 4 2 2" xfId="46932" xr:uid="{00000000-0005-0000-0000-000045B70000}"/>
    <cellStyle name="Normal 5 4 2 5 2 2 4 3" xfId="46933" xr:uid="{00000000-0005-0000-0000-000046B70000}"/>
    <cellStyle name="Normal 5 4 2 5 2 2 5" xfId="46934" xr:uid="{00000000-0005-0000-0000-000047B70000}"/>
    <cellStyle name="Normal 5 4 2 5 2 3" xfId="46935" xr:uid="{00000000-0005-0000-0000-000048B70000}"/>
    <cellStyle name="Normal 5 4 2 5 2 3 2" xfId="46936" xr:uid="{00000000-0005-0000-0000-000049B70000}"/>
    <cellStyle name="Normal 5 4 2 5 2 3 2 2" xfId="46937" xr:uid="{00000000-0005-0000-0000-00004AB70000}"/>
    <cellStyle name="Normal 5 4 2 5 2 3 3" xfId="46938" xr:uid="{00000000-0005-0000-0000-00004BB70000}"/>
    <cellStyle name="Normal 5 4 2 5 2 3 3 2" xfId="46939" xr:uid="{00000000-0005-0000-0000-00004CB70000}"/>
    <cellStyle name="Normal 5 4 2 5 2 3 3 2 2" xfId="46940" xr:uid="{00000000-0005-0000-0000-00004DB70000}"/>
    <cellStyle name="Normal 5 4 2 5 2 3 3 3" xfId="46941" xr:uid="{00000000-0005-0000-0000-00004EB70000}"/>
    <cellStyle name="Normal 5 4 2 5 2 3 4" xfId="46942" xr:uid="{00000000-0005-0000-0000-00004FB70000}"/>
    <cellStyle name="Normal 5 4 2 5 2 4" xfId="46943" xr:uid="{00000000-0005-0000-0000-000050B70000}"/>
    <cellStyle name="Normal 5 4 2 5 2 4 2" xfId="46944" xr:uid="{00000000-0005-0000-0000-000051B70000}"/>
    <cellStyle name="Normal 5 4 2 5 2 4 2 2" xfId="46945" xr:uid="{00000000-0005-0000-0000-000052B70000}"/>
    <cellStyle name="Normal 5 4 2 5 2 4 3" xfId="46946" xr:uid="{00000000-0005-0000-0000-000053B70000}"/>
    <cellStyle name="Normal 5 4 2 5 2 4 3 2" xfId="46947" xr:uid="{00000000-0005-0000-0000-000054B70000}"/>
    <cellStyle name="Normal 5 4 2 5 2 4 3 2 2" xfId="46948" xr:uid="{00000000-0005-0000-0000-000055B70000}"/>
    <cellStyle name="Normal 5 4 2 5 2 4 3 3" xfId="46949" xr:uid="{00000000-0005-0000-0000-000056B70000}"/>
    <cellStyle name="Normal 5 4 2 5 2 4 4" xfId="46950" xr:uid="{00000000-0005-0000-0000-000057B70000}"/>
    <cellStyle name="Normal 5 4 2 5 2 5" xfId="46951" xr:uid="{00000000-0005-0000-0000-000058B70000}"/>
    <cellStyle name="Normal 5 4 2 5 2 5 2" xfId="46952" xr:uid="{00000000-0005-0000-0000-000059B70000}"/>
    <cellStyle name="Normal 5 4 2 5 2 6" xfId="46953" xr:uid="{00000000-0005-0000-0000-00005AB70000}"/>
    <cellStyle name="Normal 5 4 2 5 2 6 2" xfId="46954" xr:uid="{00000000-0005-0000-0000-00005BB70000}"/>
    <cellStyle name="Normal 5 4 2 5 2 6 2 2" xfId="46955" xr:uid="{00000000-0005-0000-0000-00005CB70000}"/>
    <cellStyle name="Normal 5 4 2 5 2 6 3" xfId="46956" xr:uid="{00000000-0005-0000-0000-00005DB70000}"/>
    <cellStyle name="Normal 5 4 2 5 2 7" xfId="46957" xr:uid="{00000000-0005-0000-0000-00005EB70000}"/>
    <cellStyle name="Normal 5 4 2 5 2 7 2" xfId="46958" xr:uid="{00000000-0005-0000-0000-00005FB70000}"/>
    <cellStyle name="Normal 5 4 2 5 2 8" xfId="46959" xr:uid="{00000000-0005-0000-0000-000060B70000}"/>
    <cellStyle name="Normal 5 4 2 5 3" xfId="46960" xr:uid="{00000000-0005-0000-0000-000061B70000}"/>
    <cellStyle name="Normal 5 4 2 5 3 2" xfId="46961" xr:uid="{00000000-0005-0000-0000-000062B70000}"/>
    <cellStyle name="Normal 5 4 2 5 3 2 2" xfId="46962" xr:uid="{00000000-0005-0000-0000-000063B70000}"/>
    <cellStyle name="Normal 5 4 2 5 3 2 2 2" xfId="46963" xr:uid="{00000000-0005-0000-0000-000064B70000}"/>
    <cellStyle name="Normal 5 4 2 5 3 2 3" xfId="46964" xr:uid="{00000000-0005-0000-0000-000065B70000}"/>
    <cellStyle name="Normal 5 4 2 5 3 2 3 2" xfId="46965" xr:uid="{00000000-0005-0000-0000-000066B70000}"/>
    <cellStyle name="Normal 5 4 2 5 3 2 3 2 2" xfId="46966" xr:uid="{00000000-0005-0000-0000-000067B70000}"/>
    <cellStyle name="Normal 5 4 2 5 3 2 3 3" xfId="46967" xr:uid="{00000000-0005-0000-0000-000068B70000}"/>
    <cellStyle name="Normal 5 4 2 5 3 2 4" xfId="46968" xr:uid="{00000000-0005-0000-0000-000069B70000}"/>
    <cellStyle name="Normal 5 4 2 5 3 3" xfId="46969" xr:uid="{00000000-0005-0000-0000-00006AB70000}"/>
    <cellStyle name="Normal 5 4 2 5 3 3 2" xfId="46970" xr:uid="{00000000-0005-0000-0000-00006BB70000}"/>
    <cellStyle name="Normal 5 4 2 5 3 4" xfId="46971" xr:uid="{00000000-0005-0000-0000-00006CB70000}"/>
    <cellStyle name="Normal 5 4 2 5 3 4 2" xfId="46972" xr:uid="{00000000-0005-0000-0000-00006DB70000}"/>
    <cellStyle name="Normal 5 4 2 5 3 4 2 2" xfId="46973" xr:uid="{00000000-0005-0000-0000-00006EB70000}"/>
    <cellStyle name="Normal 5 4 2 5 3 4 3" xfId="46974" xr:uid="{00000000-0005-0000-0000-00006FB70000}"/>
    <cellStyle name="Normal 5 4 2 5 3 5" xfId="46975" xr:uid="{00000000-0005-0000-0000-000070B70000}"/>
    <cellStyle name="Normal 5 4 2 5 4" xfId="46976" xr:uid="{00000000-0005-0000-0000-000071B70000}"/>
    <cellStyle name="Normal 5 4 2 5 4 2" xfId="46977" xr:uid="{00000000-0005-0000-0000-000072B70000}"/>
    <cellStyle name="Normal 5 4 2 5 4 2 2" xfId="46978" xr:uid="{00000000-0005-0000-0000-000073B70000}"/>
    <cellStyle name="Normal 5 4 2 5 4 3" xfId="46979" xr:uid="{00000000-0005-0000-0000-000074B70000}"/>
    <cellStyle name="Normal 5 4 2 5 4 3 2" xfId="46980" xr:uid="{00000000-0005-0000-0000-000075B70000}"/>
    <cellStyle name="Normal 5 4 2 5 4 3 2 2" xfId="46981" xr:uid="{00000000-0005-0000-0000-000076B70000}"/>
    <cellStyle name="Normal 5 4 2 5 4 3 3" xfId="46982" xr:uid="{00000000-0005-0000-0000-000077B70000}"/>
    <cellStyle name="Normal 5 4 2 5 4 4" xfId="46983" xr:uid="{00000000-0005-0000-0000-000078B70000}"/>
    <cellStyle name="Normal 5 4 2 5 5" xfId="46984" xr:uid="{00000000-0005-0000-0000-000079B70000}"/>
    <cellStyle name="Normal 5 4 2 5 5 2" xfId="46985" xr:uid="{00000000-0005-0000-0000-00007AB70000}"/>
    <cellStyle name="Normal 5 4 2 5 5 2 2" xfId="46986" xr:uid="{00000000-0005-0000-0000-00007BB70000}"/>
    <cellStyle name="Normal 5 4 2 5 5 3" xfId="46987" xr:uid="{00000000-0005-0000-0000-00007CB70000}"/>
    <cellStyle name="Normal 5 4 2 5 5 3 2" xfId="46988" xr:uid="{00000000-0005-0000-0000-00007DB70000}"/>
    <cellStyle name="Normal 5 4 2 5 5 3 2 2" xfId="46989" xr:uid="{00000000-0005-0000-0000-00007EB70000}"/>
    <cellStyle name="Normal 5 4 2 5 5 3 3" xfId="46990" xr:uid="{00000000-0005-0000-0000-00007FB70000}"/>
    <cellStyle name="Normal 5 4 2 5 5 4" xfId="46991" xr:uid="{00000000-0005-0000-0000-000080B70000}"/>
    <cellStyle name="Normal 5 4 2 5 6" xfId="46992" xr:uid="{00000000-0005-0000-0000-000081B70000}"/>
    <cellStyle name="Normal 5 4 2 5 6 2" xfId="46993" xr:uid="{00000000-0005-0000-0000-000082B70000}"/>
    <cellStyle name="Normal 5 4 2 5 7" xfId="46994" xr:uid="{00000000-0005-0000-0000-000083B70000}"/>
    <cellStyle name="Normal 5 4 2 5 7 2" xfId="46995" xr:uid="{00000000-0005-0000-0000-000084B70000}"/>
    <cellStyle name="Normal 5 4 2 5 7 2 2" xfId="46996" xr:uid="{00000000-0005-0000-0000-000085B70000}"/>
    <cellStyle name="Normal 5 4 2 5 7 3" xfId="46997" xr:uid="{00000000-0005-0000-0000-000086B70000}"/>
    <cellStyle name="Normal 5 4 2 5 8" xfId="46998" xr:uid="{00000000-0005-0000-0000-000087B70000}"/>
    <cellStyle name="Normal 5 4 2 5 8 2" xfId="46999" xr:uid="{00000000-0005-0000-0000-000088B70000}"/>
    <cellStyle name="Normal 5 4 2 5 9" xfId="47000" xr:uid="{00000000-0005-0000-0000-000089B70000}"/>
    <cellStyle name="Normal 5 4 2 6" xfId="47001" xr:uid="{00000000-0005-0000-0000-00008AB70000}"/>
    <cellStyle name="Normal 5 4 2 6 2" xfId="47002" xr:uid="{00000000-0005-0000-0000-00008BB70000}"/>
    <cellStyle name="Normal 5 4 2 6 2 2" xfId="47003" xr:uid="{00000000-0005-0000-0000-00008CB70000}"/>
    <cellStyle name="Normal 5 4 2 6 2 2 2" xfId="47004" xr:uid="{00000000-0005-0000-0000-00008DB70000}"/>
    <cellStyle name="Normal 5 4 2 6 2 2 2 2" xfId="47005" xr:uid="{00000000-0005-0000-0000-00008EB70000}"/>
    <cellStyle name="Normal 5 4 2 6 2 2 3" xfId="47006" xr:uid="{00000000-0005-0000-0000-00008FB70000}"/>
    <cellStyle name="Normal 5 4 2 6 2 2 3 2" xfId="47007" xr:uid="{00000000-0005-0000-0000-000090B70000}"/>
    <cellStyle name="Normal 5 4 2 6 2 2 3 2 2" xfId="47008" xr:uid="{00000000-0005-0000-0000-000091B70000}"/>
    <cellStyle name="Normal 5 4 2 6 2 2 3 3" xfId="47009" xr:uid="{00000000-0005-0000-0000-000092B70000}"/>
    <cellStyle name="Normal 5 4 2 6 2 2 4" xfId="47010" xr:uid="{00000000-0005-0000-0000-000093B70000}"/>
    <cellStyle name="Normal 5 4 2 6 2 3" xfId="47011" xr:uid="{00000000-0005-0000-0000-000094B70000}"/>
    <cellStyle name="Normal 5 4 2 6 2 3 2" xfId="47012" xr:uid="{00000000-0005-0000-0000-000095B70000}"/>
    <cellStyle name="Normal 5 4 2 6 2 4" xfId="47013" xr:uid="{00000000-0005-0000-0000-000096B70000}"/>
    <cellStyle name="Normal 5 4 2 6 2 4 2" xfId="47014" xr:uid="{00000000-0005-0000-0000-000097B70000}"/>
    <cellStyle name="Normal 5 4 2 6 2 4 2 2" xfId="47015" xr:uid="{00000000-0005-0000-0000-000098B70000}"/>
    <cellStyle name="Normal 5 4 2 6 2 4 3" xfId="47016" xr:uid="{00000000-0005-0000-0000-000099B70000}"/>
    <cellStyle name="Normal 5 4 2 6 2 5" xfId="47017" xr:uid="{00000000-0005-0000-0000-00009AB70000}"/>
    <cellStyle name="Normal 5 4 2 6 3" xfId="47018" xr:uid="{00000000-0005-0000-0000-00009BB70000}"/>
    <cellStyle name="Normal 5 4 2 6 3 2" xfId="47019" xr:uid="{00000000-0005-0000-0000-00009CB70000}"/>
    <cellStyle name="Normal 5 4 2 6 3 2 2" xfId="47020" xr:uid="{00000000-0005-0000-0000-00009DB70000}"/>
    <cellStyle name="Normal 5 4 2 6 3 3" xfId="47021" xr:uid="{00000000-0005-0000-0000-00009EB70000}"/>
    <cellStyle name="Normal 5 4 2 6 3 3 2" xfId="47022" xr:uid="{00000000-0005-0000-0000-00009FB70000}"/>
    <cellStyle name="Normal 5 4 2 6 3 3 2 2" xfId="47023" xr:uid="{00000000-0005-0000-0000-0000A0B70000}"/>
    <cellStyle name="Normal 5 4 2 6 3 3 3" xfId="47024" xr:uid="{00000000-0005-0000-0000-0000A1B70000}"/>
    <cellStyle name="Normal 5 4 2 6 3 4" xfId="47025" xr:uid="{00000000-0005-0000-0000-0000A2B70000}"/>
    <cellStyle name="Normal 5 4 2 6 4" xfId="47026" xr:uid="{00000000-0005-0000-0000-0000A3B70000}"/>
    <cellStyle name="Normal 5 4 2 6 4 2" xfId="47027" xr:uid="{00000000-0005-0000-0000-0000A4B70000}"/>
    <cellStyle name="Normal 5 4 2 6 4 2 2" xfId="47028" xr:uid="{00000000-0005-0000-0000-0000A5B70000}"/>
    <cellStyle name="Normal 5 4 2 6 4 3" xfId="47029" xr:uid="{00000000-0005-0000-0000-0000A6B70000}"/>
    <cellStyle name="Normal 5 4 2 6 4 3 2" xfId="47030" xr:uid="{00000000-0005-0000-0000-0000A7B70000}"/>
    <cellStyle name="Normal 5 4 2 6 4 3 2 2" xfId="47031" xr:uid="{00000000-0005-0000-0000-0000A8B70000}"/>
    <cellStyle name="Normal 5 4 2 6 4 3 3" xfId="47032" xr:uid="{00000000-0005-0000-0000-0000A9B70000}"/>
    <cellStyle name="Normal 5 4 2 6 4 4" xfId="47033" xr:uid="{00000000-0005-0000-0000-0000AAB70000}"/>
    <cellStyle name="Normal 5 4 2 6 5" xfId="47034" xr:uid="{00000000-0005-0000-0000-0000ABB70000}"/>
    <cellStyle name="Normal 5 4 2 6 5 2" xfId="47035" xr:uid="{00000000-0005-0000-0000-0000ACB70000}"/>
    <cellStyle name="Normal 5 4 2 6 6" xfId="47036" xr:uid="{00000000-0005-0000-0000-0000ADB70000}"/>
    <cellStyle name="Normal 5 4 2 6 6 2" xfId="47037" xr:uid="{00000000-0005-0000-0000-0000AEB70000}"/>
    <cellStyle name="Normal 5 4 2 6 6 2 2" xfId="47038" xr:uid="{00000000-0005-0000-0000-0000AFB70000}"/>
    <cellStyle name="Normal 5 4 2 6 6 3" xfId="47039" xr:uid="{00000000-0005-0000-0000-0000B0B70000}"/>
    <cellStyle name="Normal 5 4 2 6 7" xfId="47040" xr:uid="{00000000-0005-0000-0000-0000B1B70000}"/>
    <cellStyle name="Normal 5 4 2 6 7 2" xfId="47041" xr:uid="{00000000-0005-0000-0000-0000B2B70000}"/>
    <cellStyle name="Normal 5 4 2 6 8" xfId="47042" xr:uid="{00000000-0005-0000-0000-0000B3B70000}"/>
    <cellStyle name="Normal 5 4 2 7" xfId="47043" xr:uid="{00000000-0005-0000-0000-0000B4B70000}"/>
    <cellStyle name="Normal 5 4 2 7 2" xfId="47044" xr:uid="{00000000-0005-0000-0000-0000B5B70000}"/>
    <cellStyle name="Normal 5 4 2 7 2 2" xfId="47045" xr:uid="{00000000-0005-0000-0000-0000B6B70000}"/>
    <cellStyle name="Normal 5 4 2 7 2 2 2" xfId="47046" xr:uid="{00000000-0005-0000-0000-0000B7B70000}"/>
    <cellStyle name="Normal 5 4 2 7 2 2 2 2" xfId="47047" xr:uid="{00000000-0005-0000-0000-0000B8B70000}"/>
    <cellStyle name="Normal 5 4 2 7 2 2 3" xfId="47048" xr:uid="{00000000-0005-0000-0000-0000B9B70000}"/>
    <cellStyle name="Normal 5 4 2 7 2 2 3 2" xfId="47049" xr:uid="{00000000-0005-0000-0000-0000BAB70000}"/>
    <cellStyle name="Normal 5 4 2 7 2 2 3 2 2" xfId="47050" xr:uid="{00000000-0005-0000-0000-0000BBB70000}"/>
    <cellStyle name="Normal 5 4 2 7 2 2 3 3" xfId="47051" xr:uid="{00000000-0005-0000-0000-0000BCB70000}"/>
    <cellStyle name="Normal 5 4 2 7 2 2 4" xfId="47052" xr:uid="{00000000-0005-0000-0000-0000BDB70000}"/>
    <cellStyle name="Normal 5 4 2 7 2 3" xfId="47053" xr:uid="{00000000-0005-0000-0000-0000BEB70000}"/>
    <cellStyle name="Normal 5 4 2 7 2 3 2" xfId="47054" xr:uid="{00000000-0005-0000-0000-0000BFB70000}"/>
    <cellStyle name="Normal 5 4 2 7 2 4" xfId="47055" xr:uid="{00000000-0005-0000-0000-0000C0B70000}"/>
    <cellStyle name="Normal 5 4 2 7 2 4 2" xfId="47056" xr:uid="{00000000-0005-0000-0000-0000C1B70000}"/>
    <cellStyle name="Normal 5 4 2 7 2 4 2 2" xfId="47057" xr:uid="{00000000-0005-0000-0000-0000C2B70000}"/>
    <cellStyle name="Normal 5 4 2 7 2 4 3" xfId="47058" xr:uid="{00000000-0005-0000-0000-0000C3B70000}"/>
    <cellStyle name="Normal 5 4 2 7 2 5" xfId="47059" xr:uid="{00000000-0005-0000-0000-0000C4B70000}"/>
    <cellStyle name="Normal 5 4 2 7 3" xfId="47060" xr:uid="{00000000-0005-0000-0000-0000C5B70000}"/>
    <cellStyle name="Normal 5 4 2 7 3 2" xfId="47061" xr:uid="{00000000-0005-0000-0000-0000C6B70000}"/>
    <cellStyle name="Normal 5 4 2 7 3 2 2" xfId="47062" xr:uid="{00000000-0005-0000-0000-0000C7B70000}"/>
    <cellStyle name="Normal 5 4 2 7 3 3" xfId="47063" xr:uid="{00000000-0005-0000-0000-0000C8B70000}"/>
    <cellStyle name="Normal 5 4 2 7 3 3 2" xfId="47064" xr:uid="{00000000-0005-0000-0000-0000C9B70000}"/>
    <cellStyle name="Normal 5 4 2 7 3 3 2 2" xfId="47065" xr:uid="{00000000-0005-0000-0000-0000CAB70000}"/>
    <cellStyle name="Normal 5 4 2 7 3 3 3" xfId="47066" xr:uid="{00000000-0005-0000-0000-0000CBB70000}"/>
    <cellStyle name="Normal 5 4 2 7 3 4" xfId="47067" xr:uid="{00000000-0005-0000-0000-0000CCB70000}"/>
    <cellStyle name="Normal 5 4 2 7 4" xfId="47068" xr:uid="{00000000-0005-0000-0000-0000CDB70000}"/>
    <cellStyle name="Normal 5 4 2 7 4 2" xfId="47069" xr:uid="{00000000-0005-0000-0000-0000CEB70000}"/>
    <cellStyle name="Normal 5 4 2 7 5" xfId="47070" xr:uid="{00000000-0005-0000-0000-0000CFB70000}"/>
    <cellStyle name="Normal 5 4 2 7 5 2" xfId="47071" xr:uid="{00000000-0005-0000-0000-0000D0B70000}"/>
    <cellStyle name="Normal 5 4 2 7 5 2 2" xfId="47072" xr:uid="{00000000-0005-0000-0000-0000D1B70000}"/>
    <cellStyle name="Normal 5 4 2 7 5 3" xfId="47073" xr:uid="{00000000-0005-0000-0000-0000D2B70000}"/>
    <cellStyle name="Normal 5 4 2 7 6" xfId="47074" xr:uid="{00000000-0005-0000-0000-0000D3B70000}"/>
    <cellStyle name="Normal 5 4 2 8" xfId="47075" xr:uid="{00000000-0005-0000-0000-0000D4B70000}"/>
    <cellStyle name="Normal 5 4 2 8 2" xfId="47076" xr:uid="{00000000-0005-0000-0000-0000D5B70000}"/>
    <cellStyle name="Normal 5 4 2 8 2 2" xfId="47077" xr:uid="{00000000-0005-0000-0000-0000D6B70000}"/>
    <cellStyle name="Normal 5 4 2 8 2 2 2" xfId="47078" xr:uid="{00000000-0005-0000-0000-0000D7B70000}"/>
    <cellStyle name="Normal 5 4 2 8 2 2 2 2" xfId="47079" xr:uid="{00000000-0005-0000-0000-0000D8B70000}"/>
    <cellStyle name="Normal 5 4 2 8 2 2 3" xfId="47080" xr:uid="{00000000-0005-0000-0000-0000D9B70000}"/>
    <cellStyle name="Normal 5 4 2 8 2 2 3 2" xfId="47081" xr:uid="{00000000-0005-0000-0000-0000DAB70000}"/>
    <cellStyle name="Normal 5 4 2 8 2 2 3 2 2" xfId="47082" xr:uid="{00000000-0005-0000-0000-0000DBB70000}"/>
    <cellStyle name="Normal 5 4 2 8 2 2 3 3" xfId="47083" xr:uid="{00000000-0005-0000-0000-0000DCB70000}"/>
    <cellStyle name="Normal 5 4 2 8 2 2 4" xfId="47084" xr:uid="{00000000-0005-0000-0000-0000DDB70000}"/>
    <cellStyle name="Normal 5 4 2 8 2 3" xfId="47085" xr:uid="{00000000-0005-0000-0000-0000DEB70000}"/>
    <cellStyle name="Normal 5 4 2 8 2 3 2" xfId="47086" xr:uid="{00000000-0005-0000-0000-0000DFB70000}"/>
    <cellStyle name="Normal 5 4 2 8 2 4" xfId="47087" xr:uid="{00000000-0005-0000-0000-0000E0B70000}"/>
    <cellStyle name="Normal 5 4 2 8 2 4 2" xfId="47088" xr:uid="{00000000-0005-0000-0000-0000E1B70000}"/>
    <cellStyle name="Normal 5 4 2 8 2 4 2 2" xfId="47089" xr:uid="{00000000-0005-0000-0000-0000E2B70000}"/>
    <cellStyle name="Normal 5 4 2 8 2 4 3" xfId="47090" xr:uid="{00000000-0005-0000-0000-0000E3B70000}"/>
    <cellStyle name="Normal 5 4 2 8 2 5" xfId="47091" xr:uid="{00000000-0005-0000-0000-0000E4B70000}"/>
    <cellStyle name="Normal 5 4 2 8 3" xfId="47092" xr:uid="{00000000-0005-0000-0000-0000E5B70000}"/>
    <cellStyle name="Normal 5 4 2 8 3 2" xfId="47093" xr:uid="{00000000-0005-0000-0000-0000E6B70000}"/>
    <cellStyle name="Normal 5 4 2 8 3 2 2" xfId="47094" xr:uid="{00000000-0005-0000-0000-0000E7B70000}"/>
    <cellStyle name="Normal 5 4 2 8 3 3" xfId="47095" xr:uid="{00000000-0005-0000-0000-0000E8B70000}"/>
    <cellStyle name="Normal 5 4 2 8 3 3 2" xfId="47096" xr:uid="{00000000-0005-0000-0000-0000E9B70000}"/>
    <cellStyle name="Normal 5 4 2 8 3 3 2 2" xfId="47097" xr:uid="{00000000-0005-0000-0000-0000EAB70000}"/>
    <cellStyle name="Normal 5 4 2 8 3 3 3" xfId="47098" xr:uid="{00000000-0005-0000-0000-0000EBB70000}"/>
    <cellStyle name="Normal 5 4 2 8 3 4" xfId="47099" xr:uid="{00000000-0005-0000-0000-0000ECB70000}"/>
    <cellStyle name="Normal 5 4 2 8 4" xfId="47100" xr:uid="{00000000-0005-0000-0000-0000EDB70000}"/>
    <cellStyle name="Normal 5 4 2 8 4 2" xfId="47101" xr:uid="{00000000-0005-0000-0000-0000EEB70000}"/>
    <cellStyle name="Normal 5 4 2 8 5" xfId="47102" xr:uid="{00000000-0005-0000-0000-0000EFB70000}"/>
    <cellStyle name="Normal 5 4 2 8 5 2" xfId="47103" xr:uid="{00000000-0005-0000-0000-0000F0B70000}"/>
    <cellStyle name="Normal 5 4 2 8 5 2 2" xfId="47104" xr:uid="{00000000-0005-0000-0000-0000F1B70000}"/>
    <cellStyle name="Normal 5 4 2 8 5 3" xfId="47105" xr:uid="{00000000-0005-0000-0000-0000F2B70000}"/>
    <cellStyle name="Normal 5 4 2 8 6" xfId="47106" xr:uid="{00000000-0005-0000-0000-0000F3B70000}"/>
    <cellStyle name="Normal 5 4 2 9" xfId="47107" xr:uid="{00000000-0005-0000-0000-0000F4B70000}"/>
    <cellStyle name="Normal 5 4 2 9 2" xfId="47108" xr:uid="{00000000-0005-0000-0000-0000F5B70000}"/>
    <cellStyle name="Normal 5 4 2 9 2 2" xfId="47109" xr:uid="{00000000-0005-0000-0000-0000F6B70000}"/>
    <cellStyle name="Normal 5 4 2 9 2 2 2" xfId="47110" xr:uid="{00000000-0005-0000-0000-0000F7B70000}"/>
    <cellStyle name="Normal 5 4 2 9 2 3" xfId="47111" xr:uid="{00000000-0005-0000-0000-0000F8B70000}"/>
    <cellStyle name="Normal 5 4 2 9 2 3 2" xfId="47112" xr:uid="{00000000-0005-0000-0000-0000F9B70000}"/>
    <cellStyle name="Normal 5 4 2 9 2 3 2 2" xfId="47113" xr:uid="{00000000-0005-0000-0000-0000FAB70000}"/>
    <cellStyle name="Normal 5 4 2 9 2 3 3" xfId="47114" xr:uid="{00000000-0005-0000-0000-0000FBB70000}"/>
    <cellStyle name="Normal 5 4 2 9 2 4" xfId="47115" xr:uid="{00000000-0005-0000-0000-0000FCB70000}"/>
    <cellStyle name="Normal 5 4 2 9 3" xfId="47116" xr:uid="{00000000-0005-0000-0000-0000FDB70000}"/>
    <cellStyle name="Normal 5 4 2 9 3 2" xfId="47117" xr:uid="{00000000-0005-0000-0000-0000FEB70000}"/>
    <cellStyle name="Normal 5 4 2 9 4" xfId="47118" xr:uid="{00000000-0005-0000-0000-0000FFB70000}"/>
    <cellStyle name="Normal 5 4 2 9 4 2" xfId="47119" xr:uid="{00000000-0005-0000-0000-000000B80000}"/>
    <cellStyle name="Normal 5 4 2 9 4 2 2" xfId="47120" xr:uid="{00000000-0005-0000-0000-000001B80000}"/>
    <cellStyle name="Normal 5 4 2 9 4 3" xfId="47121" xr:uid="{00000000-0005-0000-0000-000002B80000}"/>
    <cellStyle name="Normal 5 4 2 9 5" xfId="47122" xr:uid="{00000000-0005-0000-0000-000003B80000}"/>
    <cellStyle name="Normal 5 4 2_T-straight with PEDs adjustor" xfId="47123" xr:uid="{00000000-0005-0000-0000-000004B80000}"/>
    <cellStyle name="Normal 5 4 3" xfId="47124" xr:uid="{00000000-0005-0000-0000-000005B80000}"/>
    <cellStyle name="Normal 5 4 3 10" xfId="47125" xr:uid="{00000000-0005-0000-0000-000006B80000}"/>
    <cellStyle name="Normal 5 4 3 11" xfId="47126" xr:uid="{00000000-0005-0000-0000-000007B80000}"/>
    <cellStyle name="Normal 5 4 3 2" xfId="47127" xr:uid="{00000000-0005-0000-0000-000008B80000}"/>
    <cellStyle name="Normal 5 4 3 2 10" xfId="47128" xr:uid="{00000000-0005-0000-0000-000009B80000}"/>
    <cellStyle name="Normal 5 4 3 2 2" xfId="47129" xr:uid="{00000000-0005-0000-0000-00000AB80000}"/>
    <cellStyle name="Normal 5 4 3 2 2 2" xfId="47130" xr:uid="{00000000-0005-0000-0000-00000BB80000}"/>
    <cellStyle name="Normal 5 4 3 2 2 2 2" xfId="47131" xr:uid="{00000000-0005-0000-0000-00000CB80000}"/>
    <cellStyle name="Normal 5 4 3 2 2 2 2 2" xfId="47132" xr:uid="{00000000-0005-0000-0000-00000DB80000}"/>
    <cellStyle name="Normal 5 4 3 2 2 2 2 2 2" xfId="47133" xr:uid="{00000000-0005-0000-0000-00000EB80000}"/>
    <cellStyle name="Normal 5 4 3 2 2 2 2 3" xfId="47134" xr:uid="{00000000-0005-0000-0000-00000FB80000}"/>
    <cellStyle name="Normal 5 4 3 2 2 2 2 3 2" xfId="47135" xr:uid="{00000000-0005-0000-0000-000010B80000}"/>
    <cellStyle name="Normal 5 4 3 2 2 2 2 3 2 2" xfId="47136" xr:uid="{00000000-0005-0000-0000-000011B80000}"/>
    <cellStyle name="Normal 5 4 3 2 2 2 2 3 3" xfId="47137" xr:uid="{00000000-0005-0000-0000-000012B80000}"/>
    <cellStyle name="Normal 5 4 3 2 2 2 2 4" xfId="47138" xr:uid="{00000000-0005-0000-0000-000013B80000}"/>
    <cellStyle name="Normal 5 4 3 2 2 2 3" xfId="47139" xr:uid="{00000000-0005-0000-0000-000014B80000}"/>
    <cellStyle name="Normal 5 4 3 2 2 2 3 2" xfId="47140" xr:uid="{00000000-0005-0000-0000-000015B80000}"/>
    <cellStyle name="Normal 5 4 3 2 2 2 4" xfId="47141" xr:uid="{00000000-0005-0000-0000-000016B80000}"/>
    <cellStyle name="Normal 5 4 3 2 2 2 4 2" xfId="47142" xr:uid="{00000000-0005-0000-0000-000017B80000}"/>
    <cellStyle name="Normal 5 4 3 2 2 2 4 2 2" xfId="47143" xr:uid="{00000000-0005-0000-0000-000018B80000}"/>
    <cellStyle name="Normal 5 4 3 2 2 2 4 3" xfId="47144" xr:uid="{00000000-0005-0000-0000-000019B80000}"/>
    <cellStyle name="Normal 5 4 3 2 2 2 5" xfId="47145" xr:uid="{00000000-0005-0000-0000-00001AB80000}"/>
    <cellStyle name="Normal 5 4 3 2 2 3" xfId="47146" xr:uid="{00000000-0005-0000-0000-00001BB80000}"/>
    <cellStyle name="Normal 5 4 3 2 2 3 2" xfId="47147" xr:uid="{00000000-0005-0000-0000-00001CB80000}"/>
    <cellStyle name="Normal 5 4 3 2 2 3 2 2" xfId="47148" xr:uid="{00000000-0005-0000-0000-00001DB80000}"/>
    <cellStyle name="Normal 5 4 3 2 2 3 3" xfId="47149" xr:uid="{00000000-0005-0000-0000-00001EB80000}"/>
    <cellStyle name="Normal 5 4 3 2 2 3 3 2" xfId="47150" xr:uid="{00000000-0005-0000-0000-00001FB80000}"/>
    <cellStyle name="Normal 5 4 3 2 2 3 3 2 2" xfId="47151" xr:uid="{00000000-0005-0000-0000-000020B80000}"/>
    <cellStyle name="Normal 5 4 3 2 2 3 3 3" xfId="47152" xr:uid="{00000000-0005-0000-0000-000021B80000}"/>
    <cellStyle name="Normal 5 4 3 2 2 3 4" xfId="47153" xr:uid="{00000000-0005-0000-0000-000022B80000}"/>
    <cellStyle name="Normal 5 4 3 2 2 4" xfId="47154" xr:uid="{00000000-0005-0000-0000-000023B80000}"/>
    <cellStyle name="Normal 5 4 3 2 2 4 2" xfId="47155" xr:uid="{00000000-0005-0000-0000-000024B80000}"/>
    <cellStyle name="Normal 5 4 3 2 2 4 2 2" xfId="47156" xr:uid="{00000000-0005-0000-0000-000025B80000}"/>
    <cellStyle name="Normal 5 4 3 2 2 4 3" xfId="47157" xr:uid="{00000000-0005-0000-0000-000026B80000}"/>
    <cellStyle name="Normal 5 4 3 2 2 4 3 2" xfId="47158" xr:uid="{00000000-0005-0000-0000-000027B80000}"/>
    <cellStyle name="Normal 5 4 3 2 2 4 3 2 2" xfId="47159" xr:uid="{00000000-0005-0000-0000-000028B80000}"/>
    <cellStyle name="Normal 5 4 3 2 2 4 3 3" xfId="47160" xr:uid="{00000000-0005-0000-0000-000029B80000}"/>
    <cellStyle name="Normal 5 4 3 2 2 4 4" xfId="47161" xr:uid="{00000000-0005-0000-0000-00002AB80000}"/>
    <cellStyle name="Normal 5 4 3 2 2 5" xfId="47162" xr:uid="{00000000-0005-0000-0000-00002BB80000}"/>
    <cellStyle name="Normal 5 4 3 2 2 5 2" xfId="47163" xr:uid="{00000000-0005-0000-0000-00002CB80000}"/>
    <cellStyle name="Normal 5 4 3 2 2 6" xfId="47164" xr:uid="{00000000-0005-0000-0000-00002DB80000}"/>
    <cellStyle name="Normal 5 4 3 2 2 6 2" xfId="47165" xr:uid="{00000000-0005-0000-0000-00002EB80000}"/>
    <cellStyle name="Normal 5 4 3 2 2 6 2 2" xfId="47166" xr:uid="{00000000-0005-0000-0000-00002FB80000}"/>
    <cellStyle name="Normal 5 4 3 2 2 6 3" xfId="47167" xr:uid="{00000000-0005-0000-0000-000030B80000}"/>
    <cellStyle name="Normal 5 4 3 2 2 7" xfId="47168" xr:uid="{00000000-0005-0000-0000-000031B80000}"/>
    <cellStyle name="Normal 5 4 3 2 2 7 2" xfId="47169" xr:uid="{00000000-0005-0000-0000-000032B80000}"/>
    <cellStyle name="Normal 5 4 3 2 2 8" xfId="47170" xr:uid="{00000000-0005-0000-0000-000033B80000}"/>
    <cellStyle name="Normal 5 4 3 2 2 9" xfId="47171" xr:uid="{00000000-0005-0000-0000-000034B80000}"/>
    <cellStyle name="Normal 5 4 3 2 3" xfId="47172" xr:uid="{00000000-0005-0000-0000-000035B80000}"/>
    <cellStyle name="Normal 5 4 3 2 3 2" xfId="47173" xr:uid="{00000000-0005-0000-0000-000036B80000}"/>
    <cellStyle name="Normal 5 4 3 2 3 2 2" xfId="47174" xr:uid="{00000000-0005-0000-0000-000037B80000}"/>
    <cellStyle name="Normal 5 4 3 2 3 2 2 2" xfId="47175" xr:uid="{00000000-0005-0000-0000-000038B80000}"/>
    <cellStyle name="Normal 5 4 3 2 3 2 3" xfId="47176" xr:uid="{00000000-0005-0000-0000-000039B80000}"/>
    <cellStyle name="Normal 5 4 3 2 3 2 3 2" xfId="47177" xr:uid="{00000000-0005-0000-0000-00003AB80000}"/>
    <cellStyle name="Normal 5 4 3 2 3 2 3 2 2" xfId="47178" xr:uid="{00000000-0005-0000-0000-00003BB80000}"/>
    <cellStyle name="Normal 5 4 3 2 3 2 3 3" xfId="47179" xr:uid="{00000000-0005-0000-0000-00003CB80000}"/>
    <cellStyle name="Normal 5 4 3 2 3 2 4" xfId="47180" xr:uid="{00000000-0005-0000-0000-00003DB80000}"/>
    <cellStyle name="Normal 5 4 3 2 3 3" xfId="47181" xr:uid="{00000000-0005-0000-0000-00003EB80000}"/>
    <cellStyle name="Normal 5 4 3 2 3 3 2" xfId="47182" xr:uid="{00000000-0005-0000-0000-00003FB80000}"/>
    <cellStyle name="Normal 5 4 3 2 3 4" xfId="47183" xr:uid="{00000000-0005-0000-0000-000040B80000}"/>
    <cellStyle name="Normal 5 4 3 2 3 4 2" xfId="47184" xr:uid="{00000000-0005-0000-0000-000041B80000}"/>
    <cellStyle name="Normal 5 4 3 2 3 4 2 2" xfId="47185" xr:uid="{00000000-0005-0000-0000-000042B80000}"/>
    <cellStyle name="Normal 5 4 3 2 3 4 3" xfId="47186" xr:uid="{00000000-0005-0000-0000-000043B80000}"/>
    <cellStyle name="Normal 5 4 3 2 3 5" xfId="47187" xr:uid="{00000000-0005-0000-0000-000044B80000}"/>
    <cellStyle name="Normal 5 4 3 2 4" xfId="47188" xr:uid="{00000000-0005-0000-0000-000045B80000}"/>
    <cellStyle name="Normal 5 4 3 2 4 2" xfId="47189" xr:uid="{00000000-0005-0000-0000-000046B80000}"/>
    <cellStyle name="Normal 5 4 3 2 4 2 2" xfId="47190" xr:uid="{00000000-0005-0000-0000-000047B80000}"/>
    <cellStyle name="Normal 5 4 3 2 4 3" xfId="47191" xr:uid="{00000000-0005-0000-0000-000048B80000}"/>
    <cellStyle name="Normal 5 4 3 2 4 3 2" xfId="47192" xr:uid="{00000000-0005-0000-0000-000049B80000}"/>
    <cellStyle name="Normal 5 4 3 2 4 3 2 2" xfId="47193" xr:uid="{00000000-0005-0000-0000-00004AB80000}"/>
    <cellStyle name="Normal 5 4 3 2 4 3 3" xfId="47194" xr:uid="{00000000-0005-0000-0000-00004BB80000}"/>
    <cellStyle name="Normal 5 4 3 2 4 4" xfId="47195" xr:uid="{00000000-0005-0000-0000-00004CB80000}"/>
    <cellStyle name="Normal 5 4 3 2 5" xfId="47196" xr:uid="{00000000-0005-0000-0000-00004DB80000}"/>
    <cellStyle name="Normal 5 4 3 2 5 2" xfId="47197" xr:uid="{00000000-0005-0000-0000-00004EB80000}"/>
    <cellStyle name="Normal 5 4 3 2 5 2 2" xfId="47198" xr:uid="{00000000-0005-0000-0000-00004FB80000}"/>
    <cellStyle name="Normal 5 4 3 2 5 3" xfId="47199" xr:uid="{00000000-0005-0000-0000-000050B80000}"/>
    <cellStyle name="Normal 5 4 3 2 5 3 2" xfId="47200" xr:uid="{00000000-0005-0000-0000-000051B80000}"/>
    <cellStyle name="Normal 5 4 3 2 5 3 2 2" xfId="47201" xr:uid="{00000000-0005-0000-0000-000052B80000}"/>
    <cellStyle name="Normal 5 4 3 2 5 3 3" xfId="47202" xr:uid="{00000000-0005-0000-0000-000053B80000}"/>
    <cellStyle name="Normal 5 4 3 2 5 4" xfId="47203" xr:uid="{00000000-0005-0000-0000-000054B80000}"/>
    <cellStyle name="Normal 5 4 3 2 6" xfId="47204" xr:uid="{00000000-0005-0000-0000-000055B80000}"/>
    <cellStyle name="Normal 5 4 3 2 6 2" xfId="47205" xr:uid="{00000000-0005-0000-0000-000056B80000}"/>
    <cellStyle name="Normal 5 4 3 2 7" xfId="47206" xr:uid="{00000000-0005-0000-0000-000057B80000}"/>
    <cellStyle name="Normal 5 4 3 2 7 2" xfId="47207" xr:uid="{00000000-0005-0000-0000-000058B80000}"/>
    <cellStyle name="Normal 5 4 3 2 7 2 2" xfId="47208" xr:uid="{00000000-0005-0000-0000-000059B80000}"/>
    <cellStyle name="Normal 5 4 3 2 7 3" xfId="47209" xr:uid="{00000000-0005-0000-0000-00005AB80000}"/>
    <cellStyle name="Normal 5 4 3 2 8" xfId="47210" xr:uid="{00000000-0005-0000-0000-00005BB80000}"/>
    <cellStyle name="Normal 5 4 3 2 8 2" xfId="47211" xr:uid="{00000000-0005-0000-0000-00005CB80000}"/>
    <cellStyle name="Normal 5 4 3 2 9" xfId="47212" xr:uid="{00000000-0005-0000-0000-00005DB80000}"/>
    <cellStyle name="Normal 5 4 3 3" xfId="47213" xr:uid="{00000000-0005-0000-0000-00005EB80000}"/>
    <cellStyle name="Normal 5 4 3 3 2" xfId="47214" xr:uid="{00000000-0005-0000-0000-00005FB80000}"/>
    <cellStyle name="Normal 5 4 3 3 2 2" xfId="47215" xr:uid="{00000000-0005-0000-0000-000060B80000}"/>
    <cellStyle name="Normal 5 4 3 3 2 2 2" xfId="47216" xr:uid="{00000000-0005-0000-0000-000061B80000}"/>
    <cellStyle name="Normal 5 4 3 3 2 2 2 2" xfId="47217" xr:uid="{00000000-0005-0000-0000-000062B80000}"/>
    <cellStyle name="Normal 5 4 3 3 2 2 3" xfId="47218" xr:uid="{00000000-0005-0000-0000-000063B80000}"/>
    <cellStyle name="Normal 5 4 3 3 2 2 3 2" xfId="47219" xr:uid="{00000000-0005-0000-0000-000064B80000}"/>
    <cellStyle name="Normal 5 4 3 3 2 2 3 2 2" xfId="47220" xr:uid="{00000000-0005-0000-0000-000065B80000}"/>
    <cellStyle name="Normal 5 4 3 3 2 2 3 3" xfId="47221" xr:uid="{00000000-0005-0000-0000-000066B80000}"/>
    <cellStyle name="Normal 5 4 3 3 2 2 4" xfId="47222" xr:uid="{00000000-0005-0000-0000-000067B80000}"/>
    <cellStyle name="Normal 5 4 3 3 2 3" xfId="47223" xr:uid="{00000000-0005-0000-0000-000068B80000}"/>
    <cellStyle name="Normal 5 4 3 3 2 3 2" xfId="47224" xr:uid="{00000000-0005-0000-0000-000069B80000}"/>
    <cellStyle name="Normal 5 4 3 3 2 4" xfId="47225" xr:uid="{00000000-0005-0000-0000-00006AB80000}"/>
    <cellStyle name="Normal 5 4 3 3 2 4 2" xfId="47226" xr:uid="{00000000-0005-0000-0000-00006BB80000}"/>
    <cellStyle name="Normal 5 4 3 3 2 4 2 2" xfId="47227" xr:uid="{00000000-0005-0000-0000-00006CB80000}"/>
    <cellStyle name="Normal 5 4 3 3 2 4 3" xfId="47228" xr:uid="{00000000-0005-0000-0000-00006DB80000}"/>
    <cellStyle name="Normal 5 4 3 3 2 5" xfId="47229" xr:uid="{00000000-0005-0000-0000-00006EB80000}"/>
    <cellStyle name="Normal 5 4 3 3 2 6" xfId="47230" xr:uid="{00000000-0005-0000-0000-00006FB80000}"/>
    <cellStyle name="Normal 5 4 3 3 3" xfId="47231" xr:uid="{00000000-0005-0000-0000-000070B80000}"/>
    <cellStyle name="Normal 5 4 3 3 3 2" xfId="47232" xr:uid="{00000000-0005-0000-0000-000071B80000}"/>
    <cellStyle name="Normal 5 4 3 3 3 2 2" xfId="47233" xr:uid="{00000000-0005-0000-0000-000072B80000}"/>
    <cellStyle name="Normal 5 4 3 3 3 3" xfId="47234" xr:uid="{00000000-0005-0000-0000-000073B80000}"/>
    <cellStyle name="Normal 5 4 3 3 3 3 2" xfId="47235" xr:uid="{00000000-0005-0000-0000-000074B80000}"/>
    <cellStyle name="Normal 5 4 3 3 3 3 2 2" xfId="47236" xr:uid="{00000000-0005-0000-0000-000075B80000}"/>
    <cellStyle name="Normal 5 4 3 3 3 3 3" xfId="47237" xr:uid="{00000000-0005-0000-0000-000076B80000}"/>
    <cellStyle name="Normal 5 4 3 3 3 4" xfId="47238" xr:uid="{00000000-0005-0000-0000-000077B80000}"/>
    <cellStyle name="Normal 5 4 3 3 4" xfId="47239" xr:uid="{00000000-0005-0000-0000-000078B80000}"/>
    <cellStyle name="Normal 5 4 3 3 4 2" xfId="47240" xr:uid="{00000000-0005-0000-0000-000079B80000}"/>
    <cellStyle name="Normal 5 4 3 3 4 2 2" xfId="47241" xr:uid="{00000000-0005-0000-0000-00007AB80000}"/>
    <cellStyle name="Normal 5 4 3 3 4 3" xfId="47242" xr:uid="{00000000-0005-0000-0000-00007BB80000}"/>
    <cellStyle name="Normal 5 4 3 3 4 3 2" xfId="47243" xr:uid="{00000000-0005-0000-0000-00007CB80000}"/>
    <cellStyle name="Normal 5 4 3 3 4 3 2 2" xfId="47244" xr:uid="{00000000-0005-0000-0000-00007DB80000}"/>
    <cellStyle name="Normal 5 4 3 3 4 3 3" xfId="47245" xr:uid="{00000000-0005-0000-0000-00007EB80000}"/>
    <cellStyle name="Normal 5 4 3 3 4 4" xfId="47246" xr:uid="{00000000-0005-0000-0000-00007FB80000}"/>
    <cellStyle name="Normal 5 4 3 3 5" xfId="47247" xr:uid="{00000000-0005-0000-0000-000080B80000}"/>
    <cellStyle name="Normal 5 4 3 3 5 2" xfId="47248" xr:uid="{00000000-0005-0000-0000-000081B80000}"/>
    <cellStyle name="Normal 5 4 3 3 6" xfId="47249" xr:uid="{00000000-0005-0000-0000-000082B80000}"/>
    <cellStyle name="Normal 5 4 3 3 6 2" xfId="47250" xr:uid="{00000000-0005-0000-0000-000083B80000}"/>
    <cellStyle name="Normal 5 4 3 3 6 2 2" xfId="47251" xr:uid="{00000000-0005-0000-0000-000084B80000}"/>
    <cellStyle name="Normal 5 4 3 3 6 3" xfId="47252" xr:uid="{00000000-0005-0000-0000-000085B80000}"/>
    <cellStyle name="Normal 5 4 3 3 7" xfId="47253" xr:uid="{00000000-0005-0000-0000-000086B80000}"/>
    <cellStyle name="Normal 5 4 3 3 7 2" xfId="47254" xr:uid="{00000000-0005-0000-0000-000087B80000}"/>
    <cellStyle name="Normal 5 4 3 3 8" xfId="47255" xr:uid="{00000000-0005-0000-0000-000088B80000}"/>
    <cellStyle name="Normal 5 4 3 3 9" xfId="47256" xr:uid="{00000000-0005-0000-0000-000089B80000}"/>
    <cellStyle name="Normal 5 4 3 4" xfId="47257" xr:uid="{00000000-0005-0000-0000-00008AB80000}"/>
    <cellStyle name="Normal 5 4 3 4 2" xfId="47258" xr:uid="{00000000-0005-0000-0000-00008BB80000}"/>
    <cellStyle name="Normal 5 4 3 4 2 2" xfId="47259" xr:uid="{00000000-0005-0000-0000-00008CB80000}"/>
    <cellStyle name="Normal 5 4 3 4 2 2 2" xfId="47260" xr:uid="{00000000-0005-0000-0000-00008DB80000}"/>
    <cellStyle name="Normal 5 4 3 4 2 3" xfId="47261" xr:uid="{00000000-0005-0000-0000-00008EB80000}"/>
    <cellStyle name="Normal 5 4 3 4 2 3 2" xfId="47262" xr:uid="{00000000-0005-0000-0000-00008FB80000}"/>
    <cellStyle name="Normal 5 4 3 4 2 3 2 2" xfId="47263" xr:uid="{00000000-0005-0000-0000-000090B80000}"/>
    <cellStyle name="Normal 5 4 3 4 2 3 3" xfId="47264" xr:uid="{00000000-0005-0000-0000-000091B80000}"/>
    <cellStyle name="Normal 5 4 3 4 2 4" xfId="47265" xr:uid="{00000000-0005-0000-0000-000092B80000}"/>
    <cellStyle name="Normal 5 4 3 4 3" xfId="47266" xr:uid="{00000000-0005-0000-0000-000093B80000}"/>
    <cellStyle name="Normal 5 4 3 4 3 2" xfId="47267" xr:uid="{00000000-0005-0000-0000-000094B80000}"/>
    <cellStyle name="Normal 5 4 3 4 4" xfId="47268" xr:uid="{00000000-0005-0000-0000-000095B80000}"/>
    <cellStyle name="Normal 5 4 3 4 4 2" xfId="47269" xr:uid="{00000000-0005-0000-0000-000096B80000}"/>
    <cellStyle name="Normal 5 4 3 4 4 2 2" xfId="47270" xr:uid="{00000000-0005-0000-0000-000097B80000}"/>
    <cellStyle name="Normal 5 4 3 4 4 3" xfId="47271" xr:uid="{00000000-0005-0000-0000-000098B80000}"/>
    <cellStyle name="Normal 5 4 3 4 5" xfId="47272" xr:uid="{00000000-0005-0000-0000-000099B80000}"/>
    <cellStyle name="Normal 5 4 3 4 6" xfId="47273" xr:uid="{00000000-0005-0000-0000-00009AB80000}"/>
    <cellStyle name="Normal 5 4 3 5" xfId="47274" xr:uid="{00000000-0005-0000-0000-00009BB80000}"/>
    <cellStyle name="Normal 5 4 3 5 2" xfId="47275" xr:uid="{00000000-0005-0000-0000-00009CB80000}"/>
    <cellStyle name="Normal 5 4 3 5 2 2" xfId="47276" xr:uid="{00000000-0005-0000-0000-00009DB80000}"/>
    <cellStyle name="Normal 5 4 3 5 3" xfId="47277" xr:uid="{00000000-0005-0000-0000-00009EB80000}"/>
    <cellStyle name="Normal 5 4 3 5 3 2" xfId="47278" xr:uid="{00000000-0005-0000-0000-00009FB80000}"/>
    <cellStyle name="Normal 5 4 3 5 3 2 2" xfId="47279" xr:uid="{00000000-0005-0000-0000-0000A0B80000}"/>
    <cellStyle name="Normal 5 4 3 5 3 3" xfId="47280" xr:uid="{00000000-0005-0000-0000-0000A1B80000}"/>
    <cellStyle name="Normal 5 4 3 5 4" xfId="47281" xr:uid="{00000000-0005-0000-0000-0000A2B80000}"/>
    <cellStyle name="Normal 5 4 3 6" xfId="47282" xr:uid="{00000000-0005-0000-0000-0000A3B80000}"/>
    <cellStyle name="Normal 5 4 3 6 2" xfId="47283" xr:uid="{00000000-0005-0000-0000-0000A4B80000}"/>
    <cellStyle name="Normal 5 4 3 6 2 2" xfId="47284" xr:uid="{00000000-0005-0000-0000-0000A5B80000}"/>
    <cellStyle name="Normal 5 4 3 6 3" xfId="47285" xr:uid="{00000000-0005-0000-0000-0000A6B80000}"/>
    <cellStyle name="Normal 5 4 3 6 3 2" xfId="47286" xr:uid="{00000000-0005-0000-0000-0000A7B80000}"/>
    <cellStyle name="Normal 5 4 3 6 3 2 2" xfId="47287" xr:uid="{00000000-0005-0000-0000-0000A8B80000}"/>
    <cellStyle name="Normal 5 4 3 6 3 3" xfId="47288" xr:uid="{00000000-0005-0000-0000-0000A9B80000}"/>
    <cellStyle name="Normal 5 4 3 6 4" xfId="47289" xr:uid="{00000000-0005-0000-0000-0000AAB80000}"/>
    <cellStyle name="Normal 5 4 3 7" xfId="47290" xr:uid="{00000000-0005-0000-0000-0000ABB80000}"/>
    <cellStyle name="Normal 5 4 3 7 2" xfId="47291" xr:uid="{00000000-0005-0000-0000-0000ACB80000}"/>
    <cellStyle name="Normal 5 4 3 8" xfId="47292" xr:uid="{00000000-0005-0000-0000-0000ADB80000}"/>
    <cellStyle name="Normal 5 4 3 8 2" xfId="47293" xr:uid="{00000000-0005-0000-0000-0000AEB80000}"/>
    <cellStyle name="Normal 5 4 3 8 2 2" xfId="47294" xr:uid="{00000000-0005-0000-0000-0000AFB80000}"/>
    <cellStyle name="Normal 5 4 3 8 3" xfId="47295" xr:uid="{00000000-0005-0000-0000-0000B0B80000}"/>
    <cellStyle name="Normal 5 4 3 9" xfId="47296" xr:uid="{00000000-0005-0000-0000-0000B1B80000}"/>
    <cellStyle name="Normal 5 4 3 9 2" xfId="47297" xr:uid="{00000000-0005-0000-0000-0000B2B80000}"/>
    <cellStyle name="Normal 5 4 3_T-straight with PEDs adjustor" xfId="47298" xr:uid="{00000000-0005-0000-0000-0000B3B80000}"/>
    <cellStyle name="Normal 5 4 4" xfId="47299" xr:uid="{00000000-0005-0000-0000-0000B4B80000}"/>
    <cellStyle name="Normal 5 4 4 10" xfId="47300" xr:uid="{00000000-0005-0000-0000-0000B5B80000}"/>
    <cellStyle name="Normal 5 4 4 11" xfId="47301" xr:uid="{00000000-0005-0000-0000-0000B6B80000}"/>
    <cellStyle name="Normal 5 4 4 2" xfId="47302" xr:uid="{00000000-0005-0000-0000-0000B7B80000}"/>
    <cellStyle name="Normal 5 4 4 2 10" xfId="47303" xr:uid="{00000000-0005-0000-0000-0000B8B80000}"/>
    <cellStyle name="Normal 5 4 4 2 2" xfId="47304" xr:uid="{00000000-0005-0000-0000-0000B9B80000}"/>
    <cellStyle name="Normal 5 4 4 2 2 2" xfId="47305" xr:uid="{00000000-0005-0000-0000-0000BAB80000}"/>
    <cellStyle name="Normal 5 4 4 2 2 2 2" xfId="47306" xr:uid="{00000000-0005-0000-0000-0000BBB80000}"/>
    <cellStyle name="Normal 5 4 4 2 2 2 2 2" xfId="47307" xr:uid="{00000000-0005-0000-0000-0000BCB80000}"/>
    <cellStyle name="Normal 5 4 4 2 2 2 2 2 2" xfId="47308" xr:uid="{00000000-0005-0000-0000-0000BDB80000}"/>
    <cellStyle name="Normal 5 4 4 2 2 2 2 3" xfId="47309" xr:uid="{00000000-0005-0000-0000-0000BEB80000}"/>
    <cellStyle name="Normal 5 4 4 2 2 2 2 3 2" xfId="47310" xr:uid="{00000000-0005-0000-0000-0000BFB80000}"/>
    <cellStyle name="Normal 5 4 4 2 2 2 2 3 2 2" xfId="47311" xr:uid="{00000000-0005-0000-0000-0000C0B80000}"/>
    <cellStyle name="Normal 5 4 4 2 2 2 2 3 3" xfId="47312" xr:uid="{00000000-0005-0000-0000-0000C1B80000}"/>
    <cellStyle name="Normal 5 4 4 2 2 2 2 4" xfId="47313" xr:uid="{00000000-0005-0000-0000-0000C2B80000}"/>
    <cellStyle name="Normal 5 4 4 2 2 2 3" xfId="47314" xr:uid="{00000000-0005-0000-0000-0000C3B80000}"/>
    <cellStyle name="Normal 5 4 4 2 2 2 3 2" xfId="47315" xr:uid="{00000000-0005-0000-0000-0000C4B80000}"/>
    <cellStyle name="Normal 5 4 4 2 2 2 4" xfId="47316" xr:uid="{00000000-0005-0000-0000-0000C5B80000}"/>
    <cellStyle name="Normal 5 4 4 2 2 2 4 2" xfId="47317" xr:uid="{00000000-0005-0000-0000-0000C6B80000}"/>
    <cellStyle name="Normal 5 4 4 2 2 2 4 2 2" xfId="47318" xr:uid="{00000000-0005-0000-0000-0000C7B80000}"/>
    <cellStyle name="Normal 5 4 4 2 2 2 4 3" xfId="47319" xr:uid="{00000000-0005-0000-0000-0000C8B80000}"/>
    <cellStyle name="Normal 5 4 4 2 2 2 5" xfId="47320" xr:uid="{00000000-0005-0000-0000-0000C9B80000}"/>
    <cellStyle name="Normal 5 4 4 2 2 3" xfId="47321" xr:uid="{00000000-0005-0000-0000-0000CAB80000}"/>
    <cellStyle name="Normal 5 4 4 2 2 3 2" xfId="47322" xr:uid="{00000000-0005-0000-0000-0000CBB80000}"/>
    <cellStyle name="Normal 5 4 4 2 2 3 2 2" xfId="47323" xr:uid="{00000000-0005-0000-0000-0000CCB80000}"/>
    <cellStyle name="Normal 5 4 4 2 2 3 3" xfId="47324" xr:uid="{00000000-0005-0000-0000-0000CDB80000}"/>
    <cellStyle name="Normal 5 4 4 2 2 3 3 2" xfId="47325" xr:uid="{00000000-0005-0000-0000-0000CEB80000}"/>
    <cellStyle name="Normal 5 4 4 2 2 3 3 2 2" xfId="47326" xr:uid="{00000000-0005-0000-0000-0000CFB80000}"/>
    <cellStyle name="Normal 5 4 4 2 2 3 3 3" xfId="47327" xr:uid="{00000000-0005-0000-0000-0000D0B80000}"/>
    <cellStyle name="Normal 5 4 4 2 2 3 4" xfId="47328" xr:uid="{00000000-0005-0000-0000-0000D1B80000}"/>
    <cellStyle name="Normal 5 4 4 2 2 4" xfId="47329" xr:uid="{00000000-0005-0000-0000-0000D2B80000}"/>
    <cellStyle name="Normal 5 4 4 2 2 4 2" xfId="47330" xr:uid="{00000000-0005-0000-0000-0000D3B80000}"/>
    <cellStyle name="Normal 5 4 4 2 2 4 2 2" xfId="47331" xr:uid="{00000000-0005-0000-0000-0000D4B80000}"/>
    <cellStyle name="Normal 5 4 4 2 2 4 3" xfId="47332" xr:uid="{00000000-0005-0000-0000-0000D5B80000}"/>
    <cellStyle name="Normal 5 4 4 2 2 4 3 2" xfId="47333" xr:uid="{00000000-0005-0000-0000-0000D6B80000}"/>
    <cellStyle name="Normal 5 4 4 2 2 4 3 2 2" xfId="47334" xr:uid="{00000000-0005-0000-0000-0000D7B80000}"/>
    <cellStyle name="Normal 5 4 4 2 2 4 3 3" xfId="47335" xr:uid="{00000000-0005-0000-0000-0000D8B80000}"/>
    <cellStyle name="Normal 5 4 4 2 2 4 4" xfId="47336" xr:uid="{00000000-0005-0000-0000-0000D9B80000}"/>
    <cellStyle name="Normal 5 4 4 2 2 5" xfId="47337" xr:uid="{00000000-0005-0000-0000-0000DAB80000}"/>
    <cellStyle name="Normal 5 4 4 2 2 5 2" xfId="47338" xr:uid="{00000000-0005-0000-0000-0000DBB80000}"/>
    <cellStyle name="Normal 5 4 4 2 2 6" xfId="47339" xr:uid="{00000000-0005-0000-0000-0000DCB80000}"/>
    <cellStyle name="Normal 5 4 4 2 2 6 2" xfId="47340" xr:uid="{00000000-0005-0000-0000-0000DDB80000}"/>
    <cellStyle name="Normal 5 4 4 2 2 6 2 2" xfId="47341" xr:uid="{00000000-0005-0000-0000-0000DEB80000}"/>
    <cellStyle name="Normal 5 4 4 2 2 6 3" xfId="47342" xr:uid="{00000000-0005-0000-0000-0000DFB80000}"/>
    <cellStyle name="Normal 5 4 4 2 2 7" xfId="47343" xr:uid="{00000000-0005-0000-0000-0000E0B80000}"/>
    <cellStyle name="Normal 5 4 4 2 2 7 2" xfId="47344" xr:uid="{00000000-0005-0000-0000-0000E1B80000}"/>
    <cellStyle name="Normal 5 4 4 2 2 8" xfId="47345" xr:uid="{00000000-0005-0000-0000-0000E2B80000}"/>
    <cellStyle name="Normal 5 4 4 2 3" xfId="47346" xr:uid="{00000000-0005-0000-0000-0000E3B80000}"/>
    <cellStyle name="Normal 5 4 4 2 3 2" xfId="47347" xr:uid="{00000000-0005-0000-0000-0000E4B80000}"/>
    <cellStyle name="Normal 5 4 4 2 3 2 2" xfId="47348" xr:uid="{00000000-0005-0000-0000-0000E5B80000}"/>
    <cellStyle name="Normal 5 4 4 2 3 2 2 2" xfId="47349" xr:uid="{00000000-0005-0000-0000-0000E6B80000}"/>
    <cellStyle name="Normal 5 4 4 2 3 2 3" xfId="47350" xr:uid="{00000000-0005-0000-0000-0000E7B80000}"/>
    <cellStyle name="Normal 5 4 4 2 3 2 3 2" xfId="47351" xr:uid="{00000000-0005-0000-0000-0000E8B80000}"/>
    <cellStyle name="Normal 5 4 4 2 3 2 3 2 2" xfId="47352" xr:uid="{00000000-0005-0000-0000-0000E9B80000}"/>
    <cellStyle name="Normal 5 4 4 2 3 2 3 3" xfId="47353" xr:uid="{00000000-0005-0000-0000-0000EAB80000}"/>
    <cellStyle name="Normal 5 4 4 2 3 2 4" xfId="47354" xr:uid="{00000000-0005-0000-0000-0000EBB80000}"/>
    <cellStyle name="Normal 5 4 4 2 3 3" xfId="47355" xr:uid="{00000000-0005-0000-0000-0000ECB80000}"/>
    <cellStyle name="Normal 5 4 4 2 3 3 2" xfId="47356" xr:uid="{00000000-0005-0000-0000-0000EDB80000}"/>
    <cellStyle name="Normal 5 4 4 2 3 4" xfId="47357" xr:uid="{00000000-0005-0000-0000-0000EEB80000}"/>
    <cellStyle name="Normal 5 4 4 2 3 4 2" xfId="47358" xr:uid="{00000000-0005-0000-0000-0000EFB80000}"/>
    <cellStyle name="Normal 5 4 4 2 3 4 2 2" xfId="47359" xr:uid="{00000000-0005-0000-0000-0000F0B80000}"/>
    <cellStyle name="Normal 5 4 4 2 3 4 3" xfId="47360" xr:uid="{00000000-0005-0000-0000-0000F1B80000}"/>
    <cellStyle name="Normal 5 4 4 2 3 5" xfId="47361" xr:uid="{00000000-0005-0000-0000-0000F2B80000}"/>
    <cellStyle name="Normal 5 4 4 2 4" xfId="47362" xr:uid="{00000000-0005-0000-0000-0000F3B80000}"/>
    <cellStyle name="Normal 5 4 4 2 4 2" xfId="47363" xr:uid="{00000000-0005-0000-0000-0000F4B80000}"/>
    <cellStyle name="Normal 5 4 4 2 4 2 2" xfId="47364" xr:uid="{00000000-0005-0000-0000-0000F5B80000}"/>
    <cellStyle name="Normal 5 4 4 2 4 3" xfId="47365" xr:uid="{00000000-0005-0000-0000-0000F6B80000}"/>
    <cellStyle name="Normal 5 4 4 2 4 3 2" xfId="47366" xr:uid="{00000000-0005-0000-0000-0000F7B80000}"/>
    <cellStyle name="Normal 5 4 4 2 4 3 2 2" xfId="47367" xr:uid="{00000000-0005-0000-0000-0000F8B80000}"/>
    <cellStyle name="Normal 5 4 4 2 4 3 3" xfId="47368" xr:uid="{00000000-0005-0000-0000-0000F9B80000}"/>
    <cellStyle name="Normal 5 4 4 2 4 4" xfId="47369" xr:uid="{00000000-0005-0000-0000-0000FAB80000}"/>
    <cellStyle name="Normal 5 4 4 2 5" xfId="47370" xr:uid="{00000000-0005-0000-0000-0000FBB80000}"/>
    <cellStyle name="Normal 5 4 4 2 5 2" xfId="47371" xr:uid="{00000000-0005-0000-0000-0000FCB80000}"/>
    <cellStyle name="Normal 5 4 4 2 5 2 2" xfId="47372" xr:uid="{00000000-0005-0000-0000-0000FDB80000}"/>
    <cellStyle name="Normal 5 4 4 2 5 3" xfId="47373" xr:uid="{00000000-0005-0000-0000-0000FEB80000}"/>
    <cellStyle name="Normal 5 4 4 2 5 3 2" xfId="47374" xr:uid="{00000000-0005-0000-0000-0000FFB80000}"/>
    <cellStyle name="Normal 5 4 4 2 5 3 2 2" xfId="47375" xr:uid="{00000000-0005-0000-0000-000000B90000}"/>
    <cellStyle name="Normal 5 4 4 2 5 3 3" xfId="47376" xr:uid="{00000000-0005-0000-0000-000001B90000}"/>
    <cellStyle name="Normal 5 4 4 2 5 4" xfId="47377" xr:uid="{00000000-0005-0000-0000-000002B90000}"/>
    <cellStyle name="Normal 5 4 4 2 6" xfId="47378" xr:uid="{00000000-0005-0000-0000-000003B90000}"/>
    <cellStyle name="Normal 5 4 4 2 6 2" xfId="47379" xr:uid="{00000000-0005-0000-0000-000004B90000}"/>
    <cellStyle name="Normal 5 4 4 2 7" xfId="47380" xr:uid="{00000000-0005-0000-0000-000005B90000}"/>
    <cellStyle name="Normal 5 4 4 2 7 2" xfId="47381" xr:uid="{00000000-0005-0000-0000-000006B90000}"/>
    <cellStyle name="Normal 5 4 4 2 7 2 2" xfId="47382" xr:uid="{00000000-0005-0000-0000-000007B90000}"/>
    <cellStyle name="Normal 5 4 4 2 7 3" xfId="47383" xr:uid="{00000000-0005-0000-0000-000008B90000}"/>
    <cellStyle name="Normal 5 4 4 2 8" xfId="47384" xr:uid="{00000000-0005-0000-0000-000009B90000}"/>
    <cellStyle name="Normal 5 4 4 2 8 2" xfId="47385" xr:uid="{00000000-0005-0000-0000-00000AB90000}"/>
    <cellStyle name="Normal 5 4 4 2 9" xfId="47386" xr:uid="{00000000-0005-0000-0000-00000BB90000}"/>
    <cellStyle name="Normal 5 4 4 3" xfId="47387" xr:uid="{00000000-0005-0000-0000-00000CB90000}"/>
    <cellStyle name="Normal 5 4 4 3 2" xfId="47388" xr:uid="{00000000-0005-0000-0000-00000DB90000}"/>
    <cellStyle name="Normal 5 4 4 3 2 2" xfId="47389" xr:uid="{00000000-0005-0000-0000-00000EB90000}"/>
    <cellStyle name="Normal 5 4 4 3 2 2 2" xfId="47390" xr:uid="{00000000-0005-0000-0000-00000FB90000}"/>
    <cellStyle name="Normal 5 4 4 3 2 2 2 2" xfId="47391" xr:uid="{00000000-0005-0000-0000-000010B90000}"/>
    <cellStyle name="Normal 5 4 4 3 2 2 3" xfId="47392" xr:uid="{00000000-0005-0000-0000-000011B90000}"/>
    <cellStyle name="Normal 5 4 4 3 2 2 3 2" xfId="47393" xr:uid="{00000000-0005-0000-0000-000012B90000}"/>
    <cellStyle name="Normal 5 4 4 3 2 2 3 2 2" xfId="47394" xr:uid="{00000000-0005-0000-0000-000013B90000}"/>
    <cellStyle name="Normal 5 4 4 3 2 2 3 3" xfId="47395" xr:uid="{00000000-0005-0000-0000-000014B90000}"/>
    <cellStyle name="Normal 5 4 4 3 2 2 4" xfId="47396" xr:uid="{00000000-0005-0000-0000-000015B90000}"/>
    <cellStyle name="Normal 5 4 4 3 2 3" xfId="47397" xr:uid="{00000000-0005-0000-0000-000016B90000}"/>
    <cellStyle name="Normal 5 4 4 3 2 3 2" xfId="47398" xr:uid="{00000000-0005-0000-0000-000017B90000}"/>
    <cellStyle name="Normal 5 4 4 3 2 4" xfId="47399" xr:uid="{00000000-0005-0000-0000-000018B90000}"/>
    <cellStyle name="Normal 5 4 4 3 2 4 2" xfId="47400" xr:uid="{00000000-0005-0000-0000-000019B90000}"/>
    <cellStyle name="Normal 5 4 4 3 2 4 2 2" xfId="47401" xr:uid="{00000000-0005-0000-0000-00001AB90000}"/>
    <cellStyle name="Normal 5 4 4 3 2 4 3" xfId="47402" xr:uid="{00000000-0005-0000-0000-00001BB90000}"/>
    <cellStyle name="Normal 5 4 4 3 2 5" xfId="47403" xr:uid="{00000000-0005-0000-0000-00001CB90000}"/>
    <cellStyle name="Normal 5 4 4 3 3" xfId="47404" xr:uid="{00000000-0005-0000-0000-00001DB90000}"/>
    <cellStyle name="Normal 5 4 4 3 3 2" xfId="47405" xr:uid="{00000000-0005-0000-0000-00001EB90000}"/>
    <cellStyle name="Normal 5 4 4 3 3 2 2" xfId="47406" xr:uid="{00000000-0005-0000-0000-00001FB90000}"/>
    <cellStyle name="Normal 5 4 4 3 3 3" xfId="47407" xr:uid="{00000000-0005-0000-0000-000020B90000}"/>
    <cellStyle name="Normal 5 4 4 3 3 3 2" xfId="47408" xr:uid="{00000000-0005-0000-0000-000021B90000}"/>
    <cellStyle name="Normal 5 4 4 3 3 3 2 2" xfId="47409" xr:uid="{00000000-0005-0000-0000-000022B90000}"/>
    <cellStyle name="Normal 5 4 4 3 3 3 3" xfId="47410" xr:uid="{00000000-0005-0000-0000-000023B90000}"/>
    <cellStyle name="Normal 5 4 4 3 3 4" xfId="47411" xr:uid="{00000000-0005-0000-0000-000024B90000}"/>
    <cellStyle name="Normal 5 4 4 3 4" xfId="47412" xr:uid="{00000000-0005-0000-0000-000025B90000}"/>
    <cellStyle name="Normal 5 4 4 3 4 2" xfId="47413" xr:uid="{00000000-0005-0000-0000-000026B90000}"/>
    <cellStyle name="Normal 5 4 4 3 4 2 2" xfId="47414" xr:uid="{00000000-0005-0000-0000-000027B90000}"/>
    <cellStyle name="Normal 5 4 4 3 4 3" xfId="47415" xr:uid="{00000000-0005-0000-0000-000028B90000}"/>
    <cellStyle name="Normal 5 4 4 3 4 3 2" xfId="47416" xr:uid="{00000000-0005-0000-0000-000029B90000}"/>
    <cellStyle name="Normal 5 4 4 3 4 3 2 2" xfId="47417" xr:uid="{00000000-0005-0000-0000-00002AB90000}"/>
    <cellStyle name="Normal 5 4 4 3 4 3 3" xfId="47418" xr:uid="{00000000-0005-0000-0000-00002BB90000}"/>
    <cellStyle name="Normal 5 4 4 3 4 4" xfId="47419" xr:uid="{00000000-0005-0000-0000-00002CB90000}"/>
    <cellStyle name="Normal 5 4 4 3 5" xfId="47420" xr:uid="{00000000-0005-0000-0000-00002DB90000}"/>
    <cellStyle name="Normal 5 4 4 3 5 2" xfId="47421" xr:uid="{00000000-0005-0000-0000-00002EB90000}"/>
    <cellStyle name="Normal 5 4 4 3 6" xfId="47422" xr:uid="{00000000-0005-0000-0000-00002FB90000}"/>
    <cellStyle name="Normal 5 4 4 3 6 2" xfId="47423" xr:uid="{00000000-0005-0000-0000-000030B90000}"/>
    <cellStyle name="Normal 5 4 4 3 6 2 2" xfId="47424" xr:uid="{00000000-0005-0000-0000-000031B90000}"/>
    <cellStyle name="Normal 5 4 4 3 6 3" xfId="47425" xr:uid="{00000000-0005-0000-0000-000032B90000}"/>
    <cellStyle name="Normal 5 4 4 3 7" xfId="47426" xr:uid="{00000000-0005-0000-0000-000033B90000}"/>
    <cellStyle name="Normal 5 4 4 3 7 2" xfId="47427" xr:uid="{00000000-0005-0000-0000-000034B90000}"/>
    <cellStyle name="Normal 5 4 4 3 8" xfId="47428" xr:uid="{00000000-0005-0000-0000-000035B90000}"/>
    <cellStyle name="Normal 5 4 4 4" xfId="47429" xr:uid="{00000000-0005-0000-0000-000036B90000}"/>
    <cellStyle name="Normal 5 4 4 4 2" xfId="47430" xr:uid="{00000000-0005-0000-0000-000037B90000}"/>
    <cellStyle name="Normal 5 4 4 4 2 2" xfId="47431" xr:uid="{00000000-0005-0000-0000-000038B90000}"/>
    <cellStyle name="Normal 5 4 4 4 2 2 2" xfId="47432" xr:uid="{00000000-0005-0000-0000-000039B90000}"/>
    <cellStyle name="Normal 5 4 4 4 2 3" xfId="47433" xr:uid="{00000000-0005-0000-0000-00003AB90000}"/>
    <cellStyle name="Normal 5 4 4 4 2 3 2" xfId="47434" xr:uid="{00000000-0005-0000-0000-00003BB90000}"/>
    <cellStyle name="Normal 5 4 4 4 2 3 2 2" xfId="47435" xr:uid="{00000000-0005-0000-0000-00003CB90000}"/>
    <cellStyle name="Normal 5 4 4 4 2 3 3" xfId="47436" xr:uid="{00000000-0005-0000-0000-00003DB90000}"/>
    <cellStyle name="Normal 5 4 4 4 2 4" xfId="47437" xr:uid="{00000000-0005-0000-0000-00003EB90000}"/>
    <cellStyle name="Normal 5 4 4 4 3" xfId="47438" xr:uid="{00000000-0005-0000-0000-00003FB90000}"/>
    <cellStyle name="Normal 5 4 4 4 3 2" xfId="47439" xr:uid="{00000000-0005-0000-0000-000040B90000}"/>
    <cellStyle name="Normal 5 4 4 4 4" xfId="47440" xr:uid="{00000000-0005-0000-0000-000041B90000}"/>
    <cellStyle name="Normal 5 4 4 4 4 2" xfId="47441" xr:uid="{00000000-0005-0000-0000-000042B90000}"/>
    <cellStyle name="Normal 5 4 4 4 4 2 2" xfId="47442" xr:uid="{00000000-0005-0000-0000-000043B90000}"/>
    <cellStyle name="Normal 5 4 4 4 4 3" xfId="47443" xr:uid="{00000000-0005-0000-0000-000044B90000}"/>
    <cellStyle name="Normal 5 4 4 4 5" xfId="47444" xr:uid="{00000000-0005-0000-0000-000045B90000}"/>
    <cellStyle name="Normal 5 4 4 5" xfId="47445" xr:uid="{00000000-0005-0000-0000-000046B90000}"/>
    <cellStyle name="Normal 5 4 4 5 2" xfId="47446" xr:uid="{00000000-0005-0000-0000-000047B90000}"/>
    <cellStyle name="Normal 5 4 4 5 2 2" xfId="47447" xr:uid="{00000000-0005-0000-0000-000048B90000}"/>
    <cellStyle name="Normal 5 4 4 5 3" xfId="47448" xr:uid="{00000000-0005-0000-0000-000049B90000}"/>
    <cellStyle name="Normal 5 4 4 5 3 2" xfId="47449" xr:uid="{00000000-0005-0000-0000-00004AB90000}"/>
    <cellStyle name="Normal 5 4 4 5 3 2 2" xfId="47450" xr:uid="{00000000-0005-0000-0000-00004BB90000}"/>
    <cellStyle name="Normal 5 4 4 5 3 3" xfId="47451" xr:uid="{00000000-0005-0000-0000-00004CB90000}"/>
    <cellStyle name="Normal 5 4 4 5 4" xfId="47452" xr:uid="{00000000-0005-0000-0000-00004DB90000}"/>
    <cellStyle name="Normal 5 4 4 6" xfId="47453" xr:uid="{00000000-0005-0000-0000-00004EB90000}"/>
    <cellStyle name="Normal 5 4 4 6 2" xfId="47454" xr:uid="{00000000-0005-0000-0000-00004FB90000}"/>
    <cellStyle name="Normal 5 4 4 6 2 2" xfId="47455" xr:uid="{00000000-0005-0000-0000-000050B90000}"/>
    <cellStyle name="Normal 5 4 4 6 3" xfId="47456" xr:uid="{00000000-0005-0000-0000-000051B90000}"/>
    <cellStyle name="Normal 5 4 4 6 3 2" xfId="47457" xr:uid="{00000000-0005-0000-0000-000052B90000}"/>
    <cellStyle name="Normal 5 4 4 6 3 2 2" xfId="47458" xr:uid="{00000000-0005-0000-0000-000053B90000}"/>
    <cellStyle name="Normal 5 4 4 6 3 3" xfId="47459" xr:uid="{00000000-0005-0000-0000-000054B90000}"/>
    <cellStyle name="Normal 5 4 4 6 4" xfId="47460" xr:uid="{00000000-0005-0000-0000-000055B90000}"/>
    <cellStyle name="Normal 5 4 4 7" xfId="47461" xr:uid="{00000000-0005-0000-0000-000056B90000}"/>
    <cellStyle name="Normal 5 4 4 7 2" xfId="47462" xr:uid="{00000000-0005-0000-0000-000057B90000}"/>
    <cellStyle name="Normal 5 4 4 8" xfId="47463" xr:uid="{00000000-0005-0000-0000-000058B90000}"/>
    <cellStyle name="Normal 5 4 4 8 2" xfId="47464" xr:uid="{00000000-0005-0000-0000-000059B90000}"/>
    <cellStyle name="Normal 5 4 4 8 2 2" xfId="47465" xr:uid="{00000000-0005-0000-0000-00005AB90000}"/>
    <cellStyle name="Normal 5 4 4 8 3" xfId="47466" xr:uid="{00000000-0005-0000-0000-00005BB90000}"/>
    <cellStyle name="Normal 5 4 4 9" xfId="47467" xr:uid="{00000000-0005-0000-0000-00005CB90000}"/>
    <cellStyle name="Normal 5 4 4 9 2" xfId="47468" xr:uid="{00000000-0005-0000-0000-00005DB90000}"/>
    <cellStyle name="Normal 5 4 5" xfId="47469" xr:uid="{00000000-0005-0000-0000-00005EB90000}"/>
    <cellStyle name="Normal 5 4 5 10" xfId="47470" xr:uid="{00000000-0005-0000-0000-00005FB90000}"/>
    <cellStyle name="Normal 5 4 5 11" xfId="47471" xr:uid="{00000000-0005-0000-0000-000060B90000}"/>
    <cellStyle name="Normal 5 4 5 2" xfId="47472" xr:uid="{00000000-0005-0000-0000-000061B90000}"/>
    <cellStyle name="Normal 5 4 5 2 10" xfId="47473" xr:uid="{00000000-0005-0000-0000-000062B90000}"/>
    <cellStyle name="Normal 5 4 5 2 2" xfId="47474" xr:uid="{00000000-0005-0000-0000-000063B90000}"/>
    <cellStyle name="Normal 5 4 5 2 2 2" xfId="47475" xr:uid="{00000000-0005-0000-0000-000064B90000}"/>
    <cellStyle name="Normal 5 4 5 2 2 2 2" xfId="47476" xr:uid="{00000000-0005-0000-0000-000065B90000}"/>
    <cellStyle name="Normal 5 4 5 2 2 2 2 2" xfId="47477" xr:uid="{00000000-0005-0000-0000-000066B90000}"/>
    <cellStyle name="Normal 5 4 5 2 2 2 2 2 2" xfId="47478" xr:uid="{00000000-0005-0000-0000-000067B90000}"/>
    <cellStyle name="Normal 5 4 5 2 2 2 2 3" xfId="47479" xr:uid="{00000000-0005-0000-0000-000068B90000}"/>
    <cellStyle name="Normal 5 4 5 2 2 2 2 3 2" xfId="47480" xr:uid="{00000000-0005-0000-0000-000069B90000}"/>
    <cellStyle name="Normal 5 4 5 2 2 2 2 3 2 2" xfId="47481" xr:uid="{00000000-0005-0000-0000-00006AB90000}"/>
    <cellStyle name="Normal 5 4 5 2 2 2 2 3 3" xfId="47482" xr:uid="{00000000-0005-0000-0000-00006BB90000}"/>
    <cellStyle name="Normal 5 4 5 2 2 2 2 4" xfId="47483" xr:uid="{00000000-0005-0000-0000-00006CB90000}"/>
    <cellStyle name="Normal 5 4 5 2 2 2 3" xfId="47484" xr:uid="{00000000-0005-0000-0000-00006DB90000}"/>
    <cellStyle name="Normal 5 4 5 2 2 2 3 2" xfId="47485" xr:uid="{00000000-0005-0000-0000-00006EB90000}"/>
    <cellStyle name="Normal 5 4 5 2 2 2 4" xfId="47486" xr:uid="{00000000-0005-0000-0000-00006FB90000}"/>
    <cellStyle name="Normal 5 4 5 2 2 2 4 2" xfId="47487" xr:uid="{00000000-0005-0000-0000-000070B90000}"/>
    <cellStyle name="Normal 5 4 5 2 2 2 4 2 2" xfId="47488" xr:uid="{00000000-0005-0000-0000-000071B90000}"/>
    <cellStyle name="Normal 5 4 5 2 2 2 4 3" xfId="47489" xr:uid="{00000000-0005-0000-0000-000072B90000}"/>
    <cellStyle name="Normal 5 4 5 2 2 2 5" xfId="47490" xr:uid="{00000000-0005-0000-0000-000073B90000}"/>
    <cellStyle name="Normal 5 4 5 2 2 3" xfId="47491" xr:uid="{00000000-0005-0000-0000-000074B90000}"/>
    <cellStyle name="Normal 5 4 5 2 2 3 2" xfId="47492" xr:uid="{00000000-0005-0000-0000-000075B90000}"/>
    <cellStyle name="Normal 5 4 5 2 2 3 2 2" xfId="47493" xr:uid="{00000000-0005-0000-0000-000076B90000}"/>
    <cellStyle name="Normal 5 4 5 2 2 3 3" xfId="47494" xr:uid="{00000000-0005-0000-0000-000077B90000}"/>
    <cellStyle name="Normal 5 4 5 2 2 3 3 2" xfId="47495" xr:uid="{00000000-0005-0000-0000-000078B90000}"/>
    <cellStyle name="Normal 5 4 5 2 2 3 3 2 2" xfId="47496" xr:uid="{00000000-0005-0000-0000-000079B90000}"/>
    <cellStyle name="Normal 5 4 5 2 2 3 3 3" xfId="47497" xr:uid="{00000000-0005-0000-0000-00007AB90000}"/>
    <cellStyle name="Normal 5 4 5 2 2 3 4" xfId="47498" xr:uid="{00000000-0005-0000-0000-00007BB90000}"/>
    <cellStyle name="Normal 5 4 5 2 2 4" xfId="47499" xr:uid="{00000000-0005-0000-0000-00007CB90000}"/>
    <cellStyle name="Normal 5 4 5 2 2 4 2" xfId="47500" xr:uid="{00000000-0005-0000-0000-00007DB90000}"/>
    <cellStyle name="Normal 5 4 5 2 2 4 2 2" xfId="47501" xr:uid="{00000000-0005-0000-0000-00007EB90000}"/>
    <cellStyle name="Normal 5 4 5 2 2 4 3" xfId="47502" xr:uid="{00000000-0005-0000-0000-00007FB90000}"/>
    <cellStyle name="Normal 5 4 5 2 2 4 3 2" xfId="47503" xr:uid="{00000000-0005-0000-0000-000080B90000}"/>
    <cellStyle name="Normal 5 4 5 2 2 4 3 2 2" xfId="47504" xr:uid="{00000000-0005-0000-0000-000081B90000}"/>
    <cellStyle name="Normal 5 4 5 2 2 4 3 3" xfId="47505" xr:uid="{00000000-0005-0000-0000-000082B90000}"/>
    <cellStyle name="Normal 5 4 5 2 2 4 4" xfId="47506" xr:uid="{00000000-0005-0000-0000-000083B90000}"/>
    <cellStyle name="Normal 5 4 5 2 2 5" xfId="47507" xr:uid="{00000000-0005-0000-0000-000084B90000}"/>
    <cellStyle name="Normal 5 4 5 2 2 5 2" xfId="47508" xr:uid="{00000000-0005-0000-0000-000085B90000}"/>
    <cellStyle name="Normal 5 4 5 2 2 6" xfId="47509" xr:uid="{00000000-0005-0000-0000-000086B90000}"/>
    <cellStyle name="Normal 5 4 5 2 2 6 2" xfId="47510" xr:uid="{00000000-0005-0000-0000-000087B90000}"/>
    <cellStyle name="Normal 5 4 5 2 2 6 2 2" xfId="47511" xr:uid="{00000000-0005-0000-0000-000088B90000}"/>
    <cellStyle name="Normal 5 4 5 2 2 6 3" xfId="47512" xr:uid="{00000000-0005-0000-0000-000089B90000}"/>
    <cellStyle name="Normal 5 4 5 2 2 7" xfId="47513" xr:uid="{00000000-0005-0000-0000-00008AB90000}"/>
    <cellStyle name="Normal 5 4 5 2 2 7 2" xfId="47514" xr:uid="{00000000-0005-0000-0000-00008BB90000}"/>
    <cellStyle name="Normal 5 4 5 2 2 8" xfId="47515" xr:uid="{00000000-0005-0000-0000-00008CB90000}"/>
    <cellStyle name="Normal 5 4 5 2 3" xfId="47516" xr:uid="{00000000-0005-0000-0000-00008DB90000}"/>
    <cellStyle name="Normal 5 4 5 2 3 2" xfId="47517" xr:uid="{00000000-0005-0000-0000-00008EB90000}"/>
    <cellStyle name="Normal 5 4 5 2 3 2 2" xfId="47518" xr:uid="{00000000-0005-0000-0000-00008FB90000}"/>
    <cellStyle name="Normal 5 4 5 2 3 2 2 2" xfId="47519" xr:uid="{00000000-0005-0000-0000-000090B90000}"/>
    <cellStyle name="Normal 5 4 5 2 3 2 3" xfId="47520" xr:uid="{00000000-0005-0000-0000-000091B90000}"/>
    <cellStyle name="Normal 5 4 5 2 3 2 3 2" xfId="47521" xr:uid="{00000000-0005-0000-0000-000092B90000}"/>
    <cellStyle name="Normal 5 4 5 2 3 2 3 2 2" xfId="47522" xr:uid="{00000000-0005-0000-0000-000093B90000}"/>
    <cellStyle name="Normal 5 4 5 2 3 2 3 3" xfId="47523" xr:uid="{00000000-0005-0000-0000-000094B90000}"/>
    <cellStyle name="Normal 5 4 5 2 3 2 4" xfId="47524" xr:uid="{00000000-0005-0000-0000-000095B90000}"/>
    <cellStyle name="Normal 5 4 5 2 3 3" xfId="47525" xr:uid="{00000000-0005-0000-0000-000096B90000}"/>
    <cellStyle name="Normal 5 4 5 2 3 3 2" xfId="47526" xr:uid="{00000000-0005-0000-0000-000097B90000}"/>
    <cellStyle name="Normal 5 4 5 2 3 4" xfId="47527" xr:uid="{00000000-0005-0000-0000-000098B90000}"/>
    <cellStyle name="Normal 5 4 5 2 3 4 2" xfId="47528" xr:uid="{00000000-0005-0000-0000-000099B90000}"/>
    <cellStyle name="Normal 5 4 5 2 3 4 2 2" xfId="47529" xr:uid="{00000000-0005-0000-0000-00009AB90000}"/>
    <cellStyle name="Normal 5 4 5 2 3 4 3" xfId="47530" xr:uid="{00000000-0005-0000-0000-00009BB90000}"/>
    <cellStyle name="Normal 5 4 5 2 3 5" xfId="47531" xr:uid="{00000000-0005-0000-0000-00009CB90000}"/>
    <cellStyle name="Normal 5 4 5 2 4" xfId="47532" xr:uid="{00000000-0005-0000-0000-00009DB90000}"/>
    <cellStyle name="Normal 5 4 5 2 4 2" xfId="47533" xr:uid="{00000000-0005-0000-0000-00009EB90000}"/>
    <cellStyle name="Normal 5 4 5 2 4 2 2" xfId="47534" xr:uid="{00000000-0005-0000-0000-00009FB90000}"/>
    <cellStyle name="Normal 5 4 5 2 4 3" xfId="47535" xr:uid="{00000000-0005-0000-0000-0000A0B90000}"/>
    <cellStyle name="Normal 5 4 5 2 4 3 2" xfId="47536" xr:uid="{00000000-0005-0000-0000-0000A1B90000}"/>
    <cellStyle name="Normal 5 4 5 2 4 3 2 2" xfId="47537" xr:uid="{00000000-0005-0000-0000-0000A2B90000}"/>
    <cellStyle name="Normal 5 4 5 2 4 3 3" xfId="47538" xr:uid="{00000000-0005-0000-0000-0000A3B90000}"/>
    <cellStyle name="Normal 5 4 5 2 4 4" xfId="47539" xr:uid="{00000000-0005-0000-0000-0000A4B90000}"/>
    <cellStyle name="Normal 5 4 5 2 5" xfId="47540" xr:uid="{00000000-0005-0000-0000-0000A5B90000}"/>
    <cellStyle name="Normal 5 4 5 2 5 2" xfId="47541" xr:uid="{00000000-0005-0000-0000-0000A6B90000}"/>
    <cellStyle name="Normal 5 4 5 2 5 2 2" xfId="47542" xr:uid="{00000000-0005-0000-0000-0000A7B90000}"/>
    <cellStyle name="Normal 5 4 5 2 5 3" xfId="47543" xr:uid="{00000000-0005-0000-0000-0000A8B90000}"/>
    <cellStyle name="Normal 5 4 5 2 5 3 2" xfId="47544" xr:uid="{00000000-0005-0000-0000-0000A9B90000}"/>
    <cellStyle name="Normal 5 4 5 2 5 3 2 2" xfId="47545" xr:uid="{00000000-0005-0000-0000-0000AAB90000}"/>
    <cellStyle name="Normal 5 4 5 2 5 3 3" xfId="47546" xr:uid="{00000000-0005-0000-0000-0000ABB90000}"/>
    <cellStyle name="Normal 5 4 5 2 5 4" xfId="47547" xr:uid="{00000000-0005-0000-0000-0000ACB90000}"/>
    <cellStyle name="Normal 5 4 5 2 6" xfId="47548" xr:uid="{00000000-0005-0000-0000-0000ADB90000}"/>
    <cellStyle name="Normal 5 4 5 2 6 2" xfId="47549" xr:uid="{00000000-0005-0000-0000-0000AEB90000}"/>
    <cellStyle name="Normal 5 4 5 2 7" xfId="47550" xr:uid="{00000000-0005-0000-0000-0000AFB90000}"/>
    <cellStyle name="Normal 5 4 5 2 7 2" xfId="47551" xr:uid="{00000000-0005-0000-0000-0000B0B90000}"/>
    <cellStyle name="Normal 5 4 5 2 7 2 2" xfId="47552" xr:uid="{00000000-0005-0000-0000-0000B1B90000}"/>
    <cellStyle name="Normal 5 4 5 2 7 3" xfId="47553" xr:uid="{00000000-0005-0000-0000-0000B2B90000}"/>
    <cellStyle name="Normal 5 4 5 2 8" xfId="47554" xr:uid="{00000000-0005-0000-0000-0000B3B90000}"/>
    <cellStyle name="Normal 5 4 5 2 8 2" xfId="47555" xr:uid="{00000000-0005-0000-0000-0000B4B90000}"/>
    <cellStyle name="Normal 5 4 5 2 9" xfId="47556" xr:uid="{00000000-0005-0000-0000-0000B5B90000}"/>
    <cellStyle name="Normal 5 4 5 3" xfId="47557" xr:uid="{00000000-0005-0000-0000-0000B6B90000}"/>
    <cellStyle name="Normal 5 4 5 3 2" xfId="47558" xr:uid="{00000000-0005-0000-0000-0000B7B90000}"/>
    <cellStyle name="Normal 5 4 5 3 2 2" xfId="47559" xr:uid="{00000000-0005-0000-0000-0000B8B90000}"/>
    <cellStyle name="Normal 5 4 5 3 2 2 2" xfId="47560" xr:uid="{00000000-0005-0000-0000-0000B9B90000}"/>
    <cellStyle name="Normal 5 4 5 3 2 2 2 2" xfId="47561" xr:uid="{00000000-0005-0000-0000-0000BAB90000}"/>
    <cellStyle name="Normal 5 4 5 3 2 2 3" xfId="47562" xr:uid="{00000000-0005-0000-0000-0000BBB90000}"/>
    <cellStyle name="Normal 5 4 5 3 2 2 3 2" xfId="47563" xr:uid="{00000000-0005-0000-0000-0000BCB90000}"/>
    <cellStyle name="Normal 5 4 5 3 2 2 3 2 2" xfId="47564" xr:uid="{00000000-0005-0000-0000-0000BDB90000}"/>
    <cellStyle name="Normal 5 4 5 3 2 2 3 3" xfId="47565" xr:uid="{00000000-0005-0000-0000-0000BEB90000}"/>
    <cellStyle name="Normal 5 4 5 3 2 2 4" xfId="47566" xr:uid="{00000000-0005-0000-0000-0000BFB90000}"/>
    <cellStyle name="Normal 5 4 5 3 2 3" xfId="47567" xr:uid="{00000000-0005-0000-0000-0000C0B90000}"/>
    <cellStyle name="Normal 5 4 5 3 2 3 2" xfId="47568" xr:uid="{00000000-0005-0000-0000-0000C1B90000}"/>
    <cellStyle name="Normal 5 4 5 3 2 4" xfId="47569" xr:uid="{00000000-0005-0000-0000-0000C2B90000}"/>
    <cellStyle name="Normal 5 4 5 3 2 4 2" xfId="47570" xr:uid="{00000000-0005-0000-0000-0000C3B90000}"/>
    <cellStyle name="Normal 5 4 5 3 2 4 2 2" xfId="47571" xr:uid="{00000000-0005-0000-0000-0000C4B90000}"/>
    <cellStyle name="Normal 5 4 5 3 2 4 3" xfId="47572" xr:uid="{00000000-0005-0000-0000-0000C5B90000}"/>
    <cellStyle name="Normal 5 4 5 3 2 5" xfId="47573" xr:uid="{00000000-0005-0000-0000-0000C6B90000}"/>
    <cellStyle name="Normal 5 4 5 3 3" xfId="47574" xr:uid="{00000000-0005-0000-0000-0000C7B90000}"/>
    <cellStyle name="Normal 5 4 5 3 3 2" xfId="47575" xr:uid="{00000000-0005-0000-0000-0000C8B90000}"/>
    <cellStyle name="Normal 5 4 5 3 3 2 2" xfId="47576" xr:uid="{00000000-0005-0000-0000-0000C9B90000}"/>
    <cellStyle name="Normal 5 4 5 3 3 3" xfId="47577" xr:uid="{00000000-0005-0000-0000-0000CAB90000}"/>
    <cellStyle name="Normal 5 4 5 3 3 3 2" xfId="47578" xr:uid="{00000000-0005-0000-0000-0000CBB90000}"/>
    <cellStyle name="Normal 5 4 5 3 3 3 2 2" xfId="47579" xr:uid="{00000000-0005-0000-0000-0000CCB90000}"/>
    <cellStyle name="Normal 5 4 5 3 3 3 3" xfId="47580" xr:uid="{00000000-0005-0000-0000-0000CDB90000}"/>
    <cellStyle name="Normal 5 4 5 3 3 4" xfId="47581" xr:uid="{00000000-0005-0000-0000-0000CEB90000}"/>
    <cellStyle name="Normal 5 4 5 3 4" xfId="47582" xr:uid="{00000000-0005-0000-0000-0000CFB90000}"/>
    <cellStyle name="Normal 5 4 5 3 4 2" xfId="47583" xr:uid="{00000000-0005-0000-0000-0000D0B90000}"/>
    <cellStyle name="Normal 5 4 5 3 4 2 2" xfId="47584" xr:uid="{00000000-0005-0000-0000-0000D1B90000}"/>
    <cellStyle name="Normal 5 4 5 3 4 3" xfId="47585" xr:uid="{00000000-0005-0000-0000-0000D2B90000}"/>
    <cellStyle name="Normal 5 4 5 3 4 3 2" xfId="47586" xr:uid="{00000000-0005-0000-0000-0000D3B90000}"/>
    <cellStyle name="Normal 5 4 5 3 4 3 2 2" xfId="47587" xr:uid="{00000000-0005-0000-0000-0000D4B90000}"/>
    <cellStyle name="Normal 5 4 5 3 4 3 3" xfId="47588" xr:uid="{00000000-0005-0000-0000-0000D5B90000}"/>
    <cellStyle name="Normal 5 4 5 3 4 4" xfId="47589" xr:uid="{00000000-0005-0000-0000-0000D6B90000}"/>
    <cellStyle name="Normal 5 4 5 3 5" xfId="47590" xr:uid="{00000000-0005-0000-0000-0000D7B90000}"/>
    <cellStyle name="Normal 5 4 5 3 5 2" xfId="47591" xr:uid="{00000000-0005-0000-0000-0000D8B90000}"/>
    <cellStyle name="Normal 5 4 5 3 6" xfId="47592" xr:uid="{00000000-0005-0000-0000-0000D9B90000}"/>
    <cellStyle name="Normal 5 4 5 3 6 2" xfId="47593" xr:uid="{00000000-0005-0000-0000-0000DAB90000}"/>
    <cellStyle name="Normal 5 4 5 3 6 2 2" xfId="47594" xr:uid="{00000000-0005-0000-0000-0000DBB90000}"/>
    <cellStyle name="Normal 5 4 5 3 6 3" xfId="47595" xr:uid="{00000000-0005-0000-0000-0000DCB90000}"/>
    <cellStyle name="Normal 5 4 5 3 7" xfId="47596" xr:uid="{00000000-0005-0000-0000-0000DDB90000}"/>
    <cellStyle name="Normal 5 4 5 3 7 2" xfId="47597" xr:uid="{00000000-0005-0000-0000-0000DEB90000}"/>
    <cellStyle name="Normal 5 4 5 3 8" xfId="47598" xr:uid="{00000000-0005-0000-0000-0000DFB90000}"/>
    <cellStyle name="Normal 5 4 5 4" xfId="47599" xr:uid="{00000000-0005-0000-0000-0000E0B90000}"/>
    <cellStyle name="Normal 5 4 5 4 2" xfId="47600" xr:uid="{00000000-0005-0000-0000-0000E1B90000}"/>
    <cellStyle name="Normal 5 4 5 4 2 2" xfId="47601" xr:uid="{00000000-0005-0000-0000-0000E2B90000}"/>
    <cellStyle name="Normal 5 4 5 4 2 2 2" xfId="47602" xr:uid="{00000000-0005-0000-0000-0000E3B90000}"/>
    <cellStyle name="Normal 5 4 5 4 2 3" xfId="47603" xr:uid="{00000000-0005-0000-0000-0000E4B90000}"/>
    <cellStyle name="Normal 5 4 5 4 2 3 2" xfId="47604" xr:uid="{00000000-0005-0000-0000-0000E5B90000}"/>
    <cellStyle name="Normal 5 4 5 4 2 3 2 2" xfId="47605" xr:uid="{00000000-0005-0000-0000-0000E6B90000}"/>
    <cellStyle name="Normal 5 4 5 4 2 3 3" xfId="47606" xr:uid="{00000000-0005-0000-0000-0000E7B90000}"/>
    <cellStyle name="Normal 5 4 5 4 2 4" xfId="47607" xr:uid="{00000000-0005-0000-0000-0000E8B90000}"/>
    <cellStyle name="Normal 5 4 5 4 3" xfId="47608" xr:uid="{00000000-0005-0000-0000-0000E9B90000}"/>
    <cellStyle name="Normal 5 4 5 4 3 2" xfId="47609" xr:uid="{00000000-0005-0000-0000-0000EAB90000}"/>
    <cellStyle name="Normal 5 4 5 4 4" xfId="47610" xr:uid="{00000000-0005-0000-0000-0000EBB90000}"/>
    <cellStyle name="Normal 5 4 5 4 4 2" xfId="47611" xr:uid="{00000000-0005-0000-0000-0000ECB90000}"/>
    <cellStyle name="Normal 5 4 5 4 4 2 2" xfId="47612" xr:uid="{00000000-0005-0000-0000-0000EDB90000}"/>
    <cellStyle name="Normal 5 4 5 4 4 3" xfId="47613" xr:uid="{00000000-0005-0000-0000-0000EEB90000}"/>
    <cellStyle name="Normal 5 4 5 4 5" xfId="47614" xr:uid="{00000000-0005-0000-0000-0000EFB90000}"/>
    <cellStyle name="Normal 5 4 5 5" xfId="47615" xr:uid="{00000000-0005-0000-0000-0000F0B90000}"/>
    <cellStyle name="Normal 5 4 5 5 2" xfId="47616" xr:uid="{00000000-0005-0000-0000-0000F1B90000}"/>
    <cellStyle name="Normal 5 4 5 5 2 2" xfId="47617" xr:uid="{00000000-0005-0000-0000-0000F2B90000}"/>
    <cellStyle name="Normal 5 4 5 5 3" xfId="47618" xr:uid="{00000000-0005-0000-0000-0000F3B90000}"/>
    <cellStyle name="Normal 5 4 5 5 3 2" xfId="47619" xr:uid="{00000000-0005-0000-0000-0000F4B90000}"/>
    <cellStyle name="Normal 5 4 5 5 3 2 2" xfId="47620" xr:uid="{00000000-0005-0000-0000-0000F5B90000}"/>
    <cellStyle name="Normal 5 4 5 5 3 3" xfId="47621" xr:uid="{00000000-0005-0000-0000-0000F6B90000}"/>
    <cellStyle name="Normal 5 4 5 5 4" xfId="47622" xr:uid="{00000000-0005-0000-0000-0000F7B90000}"/>
    <cellStyle name="Normal 5 4 5 6" xfId="47623" xr:uid="{00000000-0005-0000-0000-0000F8B90000}"/>
    <cellStyle name="Normal 5 4 5 6 2" xfId="47624" xr:uid="{00000000-0005-0000-0000-0000F9B90000}"/>
    <cellStyle name="Normal 5 4 5 6 2 2" xfId="47625" xr:uid="{00000000-0005-0000-0000-0000FAB90000}"/>
    <cellStyle name="Normal 5 4 5 6 3" xfId="47626" xr:uid="{00000000-0005-0000-0000-0000FBB90000}"/>
    <cellStyle name="Normal 5 4 5 6 3 2" xfId="47627" xr:uid="{00000000-0005-0000-0000-0000FCB90000}"/>
    <cellStyle name="Normal 5 4 5 6 3 2 2" xfId="47628" xr:uid="{00000000-0005-0000-0000-0000FDB90000}"/>
    <cellStyle name="Normal 5 4 5 6 3 3" xfId="47629" xr:uid="{00000000-0005-0000-0000-0000FEB90000}"/>
    <cellStyle name="Normal 5 4 5 6 4" xfId="47630" xr:uid="{00000000-0005-0000-0000-0000FFB90000}"/>
    <cellStyle name="Normal 5 4 5 7" xfId="47631" xr:uid="{00000000-0005-0000-0000-000000BA0000}"/>
    <cellStyle name="Normal 5 4 5 7 2" xfId="47632" xr:uid="{00000000-0005-0000-0000-000001BA0000}"/>
    <cellStyle name="Normal 5 4 5 8" xfId="47633" xr:uid="{00000000-0005-0000-0000-000002BA0000}"/>
    <cellStyle name="Normal 5 4 5 8 2" xfId="47634" xr:uid="{00000000-0005-0000-0000-000003BA0000}"/>
    <cellStyle name="Normal 5 4 5 8 2 2" xfId="47635" xr:uid="{00000000-0005-0000-0000-000004BA0000}"/>
    <cellStyle name="Normal 5 4 5 8 3" xfId="47636" xr:uid="{00000000-0005-0000-0000-000005BA0000}"/>
    <cellStyle name="Normal 5 4 5 9" xfId="47637" xr:uid="{00000000-0005-0000-0000-000006BA0000}"/>
    <cellStyle name="Normal 5 4 5 9 2" xfId="47638" xr:uid="{00000000-0005-0000-0000-000007BA0000}"/>
    <cellStyle name="Normal 5 4 6" xfId="47639" xr:uid="{00000000-0005-0000-0000-000008BA0000}"/>
    <cellStyle name="Normal 5 4 6 10" xfId="47640" xr:uid="{00000000-0005-0000-0000-000009BA0000}"/>
    <cellStyle name="Normal 5 4 6 2" xfId="47641" xr:uid="{00000000-0005-0000-0000-00000ABA0000}"/>
    <cellStyle name="Normal 5 4 6 2 2" xfId="47642" xr:uid="{00000000-0005-0000-0000-00000BBA0000}"/>
    <cellStyle name="Normal 5 4 6 2 2 2" xfId="47643" xr:uid="{00000000-0005-0000-0000-00000CBA0000}"/>
    <cellStyle name="Normal 5 4 6 2 2 2 2" xfId="47644" xr:uid="{00000000-0005-0000-0000-00000DBA0000}"/>
    <cellStyle name="Normal 5 4 6 2 2 2 2 2" xfId="47645" xr:uid="{00000000-0005-0000-0000-00000EBA0000}"/>
    <cellStyle name="Normal 5 4 6 2 2 2 3" xfId="47646" xr:uid="{00000000-0005-0000-0000-00000FBA0000}"/>
    <cellStyle name="Normal 5 4 6 2 2 2 3 2" xfId="47647" xr:uid="{00000000-0005-0000-0000-000010BA0000}"/>
    <cellStyle name="Normal 5 4 6 2 2 2 3 2 2" xfId="47648" xr:uid="{00000000-0005-0000-0000-000011BA0000}"/>
    <cellStyle name="Normal 5 4 6 2 2 2 3 3" xfId="47649" xr:uid="{00000000-0005-0000-0000-000012BA0000}"/>
    <cellStyle name="Normal 5 4 6 2 2 2 4" xfId="47650" xr:uid="{00000000-0005-0000-0000-000013BA0000}"/>
    <cellStyle name="Normal 5 4 6 2 2 3" xfId="47651" xr:uid="{00000000-0005-0000-0000-000014BA0000}"/>
    <cellStyle name="Normal 5 4 6 2 2 3 2" xfId="47652" xr:uid="{00000000-0005-0000-0000-000015BA0000}"/>
    <cellStyle name="Normal 5 4 6 2 2 4" xfId="47653" xr:uid="{00000000-0005-0000-0000-000016BA0000}"/>
    <cellStyle name="Normal 5 4 6 2 2 4 2" xfId="47654" xr:uid="{00000000-0005-0000-0000-000017BA0000}"/>
    <cellStyle name="Normal 5 4 6 2 2 4 2 2" xfId="47655" xr:uid="{00000000-0005-0000-0000-000018BA0000}"/>
    <cellStyle name="Normal 5 4 6 2 2 4 3" xfId="47656" xr:uid="{00000000-0005-0000-0000-000019BA0000}"/>
    <cellStyle name="Normal 5 4 6 2 2 5" xfId="47657" xr:uid="{00000000-0005-0000-0000-00001ABA0000}"/>
    <cellStyle name="Normal 5 4 6 2 3" xfId="47658" xr:uid="{00000000-0005-0000-0000-00001BBA0000}"/>
    <cellStyle name="Normal 5 4 6 2 3 2" xfId="47659" xr:uid="{00000000-0005-0000-0000-00001CBA0000}"/>
    <cellStyle name="Normal 5 4 6 2 3 2 2" xfId="47660" xr:uid="{00000000-0005-0000-0000-00001DBA0000}"/>
    <cellStyle name="Normal 5 4 6 2 3 3" xfId="47661" xr:uid="{00000000-0005-0000-0000-00001EBA0000}"/>
    <cellStyle name="Normal 5 4 6 2 3 3 2" xfId="47662" xr:uid="{00000000-0005-0000-0000-00001FBA0000}"/>
    <cellStyle name="Normal 5 4 6 2 3 3 2 2" xfId="47663" xr:uid="{00000000-0005-0000-0000-000020BA0000}"/>
    <cellStyle name="Normal 5 4 6 2 3 3 3" xfId="47664" xr:uid="{00000000-0005-0000-0000-000021BA0000}"/>
    <cellStyle name="Normal 5 4 6 2 3 4" xfId="47665" xr:uid="{00000000-0005-0000-0000-000022BA0000}"/>
    <cellStyle name="Normal 5 4 6 2 4" xfId="47666" xr:uid="{00000000-0005-0000-0000-000023BA0000}"/>
    <cellStyle name="Normal 5 4 6 2 4 2" xfId="47667" xr:uid="{00000000-0005-0000-0000-000024BA0000}"/>
    <cellStyle name="Normal 5 4 6 2 4 2 2" xfId="47668" xr:uid="{00000000-0005-0000-0000-000025BA0000}"/>
    <cellStyle name="Normal 5 4 6 2 4 3" xfId="47669" xr:uid="{00000000-0005-0000-0000-000026BA0000}"/>
    <cellStyle name="Normal 5 4 6 2 4 3 2" xfId="47670" xr:uid="{00000000-0005-0000-0000-000027BA0000}"/>
    <cellStyle name="Normal 5 4 6 2 4 3 2 2" xfId="47671" xr:uid="{00000000-0005-0000-0000-000028BA0000}"/>
    <cellStyle name="Normal 5 4 6 2 4 3 3" xfId="47672" xr:uid="{00000000-0005-0000-0000-000029BA0000}"/>
    <cellStyle name="Normal 5 4 6 2 4 4" xfId="47673" xr:uid="{00000000-0005-0000-0000-00002ABA0000}"/>
    <cellStyle name="Normal 5 4 6 2 5" xfId="47674" xr:uid="{00000000-0005-0000-0000-00002BBA0000}"/>
    <cellStyle name="Normal 5 4 6 2 5 2" xfId="47675" xr:uid="{00000000-0005-0000-0000-00002CBA0000}"/>
    <cellStyle name="Normal 5 4 6 2 6" xfId="47676" xr:uid="{00000000-0005-0000-0000-00002DBA0000}"/>
    <cellStyle name="Normal 5 4 6 2 6 2" xfId="47677" xr:uid="{00000000-0005-0000-0000-00002EBA0000}"/>
    <cellStyle name="Normal 5 4 6 2 6 2 2" xfId="47678" xr:uid="{00000000-0005-0000-0000-00002FBA0000}"/>
    <cellStyle name="Normal 5 4 6 2 6 3" xfId="47679" xr:uid="{00000000-0005-0000-0000-000030BA0000}"/>
    <cellStyle name="Normal 5 4 6 2 7" xfId="47680" xr:uid="{00000000-0005-0000-0000-000031BA0000}"/>
    <cellStyle name="Normal 5 4 6 2 7 2" xfId="47681" xr:uid="{00000000-0005-0000-0000-000032BA0000}"/>
    <cellStyle name="Normal 5 4 6 2 8" xfId="47682" xr:uid="{00000000-0005-0000-0000-000033BA0000}"/>
    <cellStyle name="Normal 5 4 6 3" xfId="47683" xr:uid="{00000000-0005-0000-0000-000034BA0000}"/>
    <cellStyle name="Normal 5 4 6 3 2" xfId="47684" xr:uid="{00000000-0005-0000-0000-000035BA0000}"/>
    <cellStyle name="Normal 5 4 6 3 2 2" xfId="47685" xr:uid="{00000000-0005-0000-0000-000036BA0000}"/>
    <cellStyle name="Normal 5 4 6 3 2 2 2" xfId="47686" xr:uid="{00000000-0005-0000-0000-000037BA0000}"/>
    <cellStyle name="Normal 5 4 6 3 2 3" xfId="47687" xr:uid="{00000000-0005-0000-0000-000038BA0000}"/>
    <cellStyle name="Normal 5 4 6 3 2 3 2" xfId="47688" xr:uid="{00000000-0005-0000-0000-000039BA0000}"/>
    <cellStyle name="Normal 5 4 6 3 2 3 2 2" xfId="47689" xr:uid="{00000000-0005-0000-0000-00003ABA0000}"/>
    <cellStyle name="Normal 5 4 6 3 2 3 3" xfId="47690" xr:uid="{00000000-0005-0000-0000-00003BBA0000}"/>
    <cellStyle name="Normal 5 4 6 3 2 4" xfId="47691" xr:uid="{00000000-0005-0000-0000-00003CBA0000}"/>
    <cellStyle name="Normal 5 4 6 3 3" xfId="47692" xr:uid="{00000000-0005-0000-0000-00003DBA0000}"/>
    <cellStyle name="Normal 5 4 6 3 3 2" xfId="47693" xr:uid="{00000000-0005-0000-0000-00003EBA0000}"/>
    <cellStyle name="Normal 5 4 6 3 4" xfId="47694" xr:uid="{00000000-0005-0000-0000-00003FBA0000}"/>
    <cellStyle name="Normal 5 4 6 3 4 2" xfId="47695" xr:uid="{00000000-0005-0000-0000-000040BA0000}"/>
    <cellStyle name="Normal 5 4 6 3 4 2 2" xfId="47696" xr:uid="{00000000-0005-0000-0000-000041BA0000}"/>
    <cellStyle name="Normal 5 4 6 3 4 3" xfId="47697" xr:uid="{00000000-0005-0000-0000-000042BA0000}"/>
    <cellStyle name="Normal 5 4 6 3 5" xfId="47698" xr:uid="{00000000-0005-0000-0000-000043BA0000}"/>
    <cellStyle name="Normal 5 4 6 4" xfId="47699" xr:uid="{00000000-0005-0000-0000-000044BA0000}"/>
    <cellStyle name="Normal 5 4 6 4 2" xfId="47700" xr:uid="{00000000-0005-0000-0000-000045BA0000}"/>
    <cellStyle name="Normal 5 4 6 4 2 2" xfId="47701" xr:uid="{00000000-0005-0000-0000-000046BA0000}"/>
    <cellStyle name="Normal 5 4 6 4 3" xfId="47702" xr:uid="{00000000-0005-0000-0000-000047BA0000}"/>
    <cellStyle name="Normal 5 4 6 4 3 2" xfId="47703" xr:uid="{00000000-0005-0000-0000-000048BA0000}"/>
    <cellStyle name="Normal 5 4 6 4 3 2 2" xfId="47704" xr:uid="{00000000-0005-0000-0000-000049BA0000}"/>
    <cellStyle name="Normal 5 4 6 4 3 3" xfId="47705" xr:uid="{00000000-0005-0000-0000-00004ABA0000}"/>
    <cellStyle name="Normal 5 4 6 4 4" xfId="47706" xr:uid="{00000000-0005-0000-0000-00004BBA0000}"/>
    <cellStyle name="Normal 5 4 6 5" xfId="47707" xr:uid="{00000000-0005-0000-0000-00004CBA0000}"/>
    <cellStyle name="Normal 5 4 6 5 2" xfId="47708" xr:uid="{00000000-0005-0000-0000-00004DBA0000}"/>
    <cellStyle name="Normal 5 4 6 5 2 2" xfId="47709" xr:uid="{00000000-0005-0000-0000-00004EBA0000}"/>
    <cellStyle name="Normal 5 4 6 5 3" xfId="47710" xr:uid="{00000000-0005-0000-0000-00004FBA0000}"/>
    <cellStyle name="Normal 5 4 6 5 3 2" xfId="47711" xr:uid="{00000000-0005-0000-0000-000050BA0000}"/>
    <cellStyle name="Normal 5 4 6 5 3 2 2" xfId="47712" xr:uid="{00000000-0005-0000-0000-000051BA0000}"/>
    <cellStyle name="Normal 5 4 6 5 3 3" xfId="47713" xr:uid="{00000000-0005-0000-0000-000052BA0000}"/>
    <cellStyle name="Normal 5 4 6 5 4" xfId="47714" xr:uid="{00000000-0005-0000-0000-000053BA0000}"/>
    <cellStyle name="Normal 5 4 6 6" xfId="47715" xr:uid="{00000000-0005-0000-0000-000054BA0000}"/>
    <cellStyle name="Normal 5 4 6 6 2" xfId="47716" xr:uid="{00000000-0005-0000-0000-000055BA0000}"/>
    <cellStyle name="Normal 5 4 6 7" xfId="47717" xr:uid="{00000000-0005-0000-0000-000056BA0000}"/>
    <cellStyle name="Normal 5 4 6 7 2" xfId="47718" xr:uid="{00000000-0005-0000-0000-000057BA0000}"/>
    <cellStyle name="Normal 5 4 6 7 2 2" xfId="47719" xr:uid="{00000000-0005-0000-0000-000058BA0000}"/>
    <cellStyle name="Normal 5 4 6 7 3" xfId="47720" xr:uid="{00000000-0005-0000-0000-000059BA0000}"/>
    <cellStyle name="Normal 5 4 6 8" xfId="47721" xr:uid="{00000000-0005-0000-0000-00005ABA0000}"/>
    <cellStyle name="Normal 5 4 6 8 2" xfId="47722" xr:uid="{00000000-0005-0000-0000-00005BBA0000}"/>
    <cellStyle name="Normal 5 4 6 9" xfId="47723" xr:uid="{00000000-0005-0000-0000-00005CBA0000}"/>
    <cellStyle name="Normal 5 4 7" xfId="47724" xr:uid="{00000000-0005-0000-0000-00005DBA0000}"/>
    <cellStyle name="Normal 5 4 7 2" xfId="47725" xr:uid="{00000000-0005-0000-0000-00005EBA0000}"/>
    <cellStyle name="Normal 5 4 7 2 2" xfId="47726" xr:uid="{00000000-0005-0000-0000-00005FBA0000}"/>
    <cellStyle name="Normal 5 4 7 2 2 2" xfId="47727" xr:uid="{00000000-0005-0000-0000-000060BA0000}"/>
    <cellStyle name="Normal 5 4 7 2 2 2 2" xfId="47728" xr:uid="{00000000-0005-0000-0000-000061BA0000}"/>
    <cellStyle name="Normal 5 4 7 2 2 3" xfId="47729" xr:uid="{00000000-0005-0000-0000-000062BA0000}"/>
    <cellStyle name="Normal 5 4 7 2 2 3 2" xfId="47730" xr:uid="{00000000-0005-0000-0000-000063BA0000}"/>
    <cellStyle name="Normal 5 4 7 2 2 3 2 2" xfId="47731" xr:uid="{00000000-0005-0000-0000-000064BA0000}"/>
    <cellStyle name="Normal 5 4 7 2 2 3 3" xfId="47732" xr:uid="{00000000-0005-0000-0000-000065BA0000}"/>
    <cellStyle name="Normal 5 4 7 2 2 4" xfId="47733" xr:uid="{00000000-0005-0000-0000-000066BA0000}"/>
    <cellStyle name="Normal 5 4 7 2 3" xfId="47734" xr:uid="{00000000-0005-0000-0000-000067BA0000}"/>
    <cellStyle name="Normal 5 4 7 2 3 2" xfId="47735" xr:uid="{00000000-0005-0000-0000-000068BA0000}"/>
    <cellStyle name="Normal 5 4 7 2 4" xfId="47736" xr:uid="{00000000-0005-0000-0000-000069BA0000}"/>
    <cellStyle name="Normal 5 4 7 2 4 2" xfId="47737" xr:uid="{00000000-0005-0000-0000-00006ABA0000}"/>
    <cellStyle name="Normal 5 4 7 2 4 2 2" xfId="47738" xr:uid="{00000000-0005-0000-0000-00006BBA0000}"/>
    <cellStyle name="Normal 5 4 7 2 4 3" xfId="47739" xr:uid="{00000000-0005-0000-0000-00006CBA0000}"/>
    <cellStyle name="Normal 5 4 7 2 5" xfId="47740" xr:uid="{00000000-0005-0000-0000-00006DBA0000}"/>
    <cellStyle name="Normal 5 4 7 3" xfId="47741" xr:uid="{00000000-0005-0000-0000-00006EBA0000}"/>
    <cellStyle name="Normal 5 4 7 3 2" xfId="47742" xr:uid="{00000000-0005-0000-0000-00006FBA0000}"/>
    <cellStyle name="Normal 5 4 7 3 2 2" xfId="47743" xr:uid="{00000000-0005-0000-0000-000070BA0000}"/>
    <cellStyle name="Normal 5 4 7 3 3" xfId="47744" xr:uid="{00000000-0005-0000-0000-000071BA0000}"/>
    <cellStyle name="Normal 5 4 7 3 3 2" xfId="47745" xr:uid="{00000000-0005-0000-0000-000072BA0000}"/>
    <cellStyle name="Normal 5 4 7 3 3 2 2" xfId="47746" xr:uid="{00000000-0005-0000-0000-000073BA0000}"/>
    <cellStyle name="Normal 5 4 7 3 3 3" xfId="47747" xr:uid="{00000000-0005-0000-0000-000074BA0000}"/>
    <cellStyle name="Normal 5 4 7 3 4" xfId="47748" xr:uid="{00000000-0005-0000-0000-000075BA0000}"/>
    <cellStyle name="Normal 5 4 7 4" xfId="47749" xr:uid="{00000000-0005-0000-0000-000076BA0000}"/>
    <cellStyle name="Normal 5 4 7 4 2" xfId="47750" xr:uid="{00000000-0005-0000-0000-000077BA0000}"/>
    <cellStyle name="Normal 5 4 7 4 2 2" xfId="47751" xr:uid="{00000000-0005-0000-0000-000078BA0000}"/>
    <cellStyle name="Normal 5 4 7 4 3" xfId="47752" xr:uid="{00000000-0005-0000-0000-000079BA0000}"/>
    <cellStyle name="Normal 5 4 7 4 3 2" xfId="47753" xr:uid="{00000000-0005-0000-0000-00007ABA0000}"/>
    <cellStyle name="Normal 5 4 7 4 3 2 2" xfId="47754" xr:uid="{00000000-0005-0000-0000-00007BBA0000}"/>
    <cellStyle name="Normal 5 4 7 4 3 3" xfId="47755" xr:uid="{00000000-0005-0000-0000-00007CBA0000}"/>
    <cellStyle name="Normal 5 4 7 4 4" xfId="47756" xr:uid="{00000000-0005-0000-0000-00007DBA0000}"/>
    <cellStyle name="Normal 5 4 7 5" xfId="47757" xr:uid="{00000000-0005-0000-0000-00007EBA0000}"/>
    <cellStyle name="Normal 5 4 7 5 2" xfId="47758" xr:uid="{00000000-0005-0000-0000-00007FBA0000}"/>
    <cellStyle name="Normal 5 4 7 6" xfId="47759" xr:uid="{00000000-0005-0000-0000-000080BA0000}"/>
    <cellStyle name="Normal 5 4 7 6 2" xfId="47760" xr:uid="{00000000-0005-0000-0000-000081BA0000}"/>
    <cellStyle name="Normal 5 4 7 6 2 2" xfId="47761" xr:uid="{00000000-0005-0000-0000-000082BA0000}"/>
    <cellStyle name="Normal 5 4 7 6 3" xfId="47762" xr:uid="{00000000-0005-0000-0000-000083BA0000}"/>
    <cellStyle name="Normal 5 4 7 7" xfId="47763" xr:uid="{00000000-0005-0000-0000-000084BA0000}"/>
    <cellStyle name="Normal 5 4 7 7 2" xfId="47764" xr:uid="{00000000-0005-0000-0000-000085BA0000}"/>
    <cellStyle name="Normal 5 4 7 8" xfId="47765" xr:uid="{00000000-0005-0000-0000-000086BA0000}"/>
    <cellStyle name="Normal 5 4 8" xfId="47766" xr:uid="{00000000-0005-0000-0000-000087BA0000}"/>
    <cellStyle name="Normal 5 4 8 2" xfId="47767" xr:uid="{00000000-0005-0000-0000-000088BA0000}"/>
    <cellStyle name="Normal 5 4 8 2 2" xfId="47768" xr:uid="{00000000-0005-0000-0000-000089BA0000}"/>
    <cellStyle name="Normal 5 4 8 2 2 2" xfId="47769" xr:uid="{00000000-0005-0000-0000-00008ABA0000}"/>
    <cellStyle name="Normal 5 4 8 2 2 2 2" xfId="47770" xr:uid="{00000000-0005-0000-0000-00008BBA0000}"/>
    <cellStyle name="Normal 5 4 8 2 2 3" xfId="47771" xr:uid="{00000000-0005-0000-0000-00008CBA0000}"/>
    <cellStyle name="Normal 5 4 8 2 2 3 2" xfId="47772" xr:uid="{00000000-0005-0000-0000-00008DBA0000}"/>
    <cellStyle name="Normal 5 4 8 2 2 3 2 2" xfId="47773" xr:uid="{00000000-0005-0000-0000-00008EBA0000}"/>
    <cellStyle name="Normal 5 4 8 2 2 3 3" xfId="47774" xr:uid="{00000000-0005-0000-0000-00008FBA0000}"/>
    <cellStyle name="Normal 5 4 8 2 2 4" xfId="47775" xr:uid="{00000000-0005-0000-0000-000090BA0000}"/>
    <cellStyle name="Normal 5 4 8 2 3" xfId="47776" xr:uid="{00000000-0005-0000-0000-000091BA0000}"/>
    <cellStyle name="Normal 5 4 8 2 3 2" xfId="47777" xr:uid="{00000000-0005-0000-0000-000092BA0000}"/>
    <cellStyle name="Normal 5 4 8 2 4" xfId="47778" xr:uid="{00000000-0005-0000-0000-000093BA0000}"/>
    <cellStyle name="Normal 5 4 8 2 4 2" xfId="47779" xr:uid="{00000000-0005-0000-0000-000094BA0000}"/>
    <cellStyle name="Normal 5 4 8 2 4 2 2" xfId="47780" xr:uid="{00000000-0005-0000-0000-000095BA0000}"/>
    <cellStyle name="Normal 5 4 8 2 4 3" xfId="47781" xr:uid="{00000000-0005-0000-0000-000096BA0000}"/>
    <cellStyle name="Normal 5 4 8 2 5" xfId="47782" xr:uid="{00000000-0005-0000-0000-000097BA0000}"/>
    <cellStyle name="Normal 5 4 8 3" xfId="47783" xr:uid="{00000000-0005-0000-0000-000098BA0000}"/>
    <cellStyle name="Normal 5 4 8 3 2" xfId="47784" xr:uid="{00000000-0005-0000-0000-000099BA0000}"/>
    <cellStyle name="Normal 5 4 8 3 2 2" xfId="47785" xr:uid="{00000000-0005-0000-0000-00009ABA0000}"/>
    <cellStyle name="Normal 5 4 8 3 3" xfId="47786" xr:uid="{00000000-0005-0000-0000-00009BBA0000}"/>
    <cellStyle name="Normal 5 4 8 3 3 2" xfId="47787" xr:uid="{00000000-0005-0000-0000-00009CBA0000}"/>
    <cellStyle name="Normal 5 4 8 3 3 2 2" xfId="47788" xr:uid="{00000000-0005-0000-0000-00009DBA0000}"/>
    <cellStyle name="Normal 5 4 8 3 3 3" xfId="47789" xr:uid="{00000000-0005-0000-0000-00009EBA0000}"/>
    <cellStyle name="Normal 5 4 8 3 4" xfId="47790" xr:uid="{00000000-0005-0000-0000-00009FBA0000}"/>
    <cellStyle name="Normal 5 4 8 4" xfId="47791" xr:uid="{00000000-0005-0000-0000-0000A0BA0000}"/>
    <cellStyle name="Normal 5 4 8 4 2" xfId="47792" xr:uid="{00000000-0005-0000-0000-0000A1BA0000}"/>
    <cellStyle name="Normal 5 4 8 4 2 2" xfId="47793" xr:uid="{00000000-0005-0000-0000-0000A2BA0000}"/>
    <cellStyle name="Normal 5 4 8 4 3" xfId="47794" xr:uid="{00000000-0005-0000-0000-0000A3BA0000}"/>
    <cellStyle name="Normal 5 4 8 4 3 2" xfId="47795" xr:uid="{00000000-0005-0000-0000-0000A4BA0000}"/>
    <cellStyle name="Normal 5 4 8 4 3 2 2" xfId="47796" xr:uid="{00000000-0005-0000-0000-0000A5BA0000}"/>
    <cellStyle name="Normal 5 4 8 4 3 3" xfId="47797" xr:uid="{00000000-0005-0000-0000-0000A6BA0000}"/>
    <cellStyle name="Normal 5 4 8 4 4" xfId="47798" xr:uid="{00000000-0005-0000-0000-0000A7BA0000}"/>
    <cellStyle name="Normal 5 4 8 5" xfId="47799" xr:uid="{00000000-0005-0000-0000-0000A8BA0000}"/>
    <cellStyle name="Normal 5 4 8 5 2" xfId="47800" xr:uid="{00000000-0005-0000-0000-0000A9BA0000}"/>
    <cellStyle name="Normal 5 4 8 6" xfId="47801" xr:uid="{00000000-0005-0000-0000-0000AABA0000}"/>
    <cellStyle name="Normal 5 4 8 6 2" xfId="47802" xr:uid="{00000000-0005-0000-0000-0000ABBA0000}"/>
    <cellStyle name="Normal 5 4 8 6 2 2" xfId="47803" xr:uid="{00000000-0005-0000-0000-0000ACBA0000}"/>
    <cellStyle name="Normal 5 4 8 6 3" xfId="47804" xr:uid="{00000000-0005-0000-0000-0000ADBA0000}"/>
    <cellStyle name="Normal 5 4 8 7" xfId="47805" xr:uid="{00000000-0005-0000-0000-0000AEBA0000}"/>
    <cellStyle name="Normal 5 4 8 7 2" xfId="47806" xr:uid="{00000000-0005-0000-0000-0000AFBA0000}"/>
    <cellStyle name="Normal 5 4 8 8" xfId="47807" xr:uid="{00000000-0005-0000-0000-0000B0BA0000}"/>
    <cellStyle name="Normal 5 4 9" xfId="47808" xr:uid="{00000000-0005-0000-0000-0000B1BA0000}"/>
    <cellStyle name="Normal 5 4 9 2" xfId="47809" xr:uid="{00000000-0005-0000-0000-0000B2BA0000}"/>
    <cellStyle name="Normal 5 4 9 2 2" xfId="47810" xr:uid="{00000000-0005-0000-0000-0000B3BA0000}"/>
    <cellStyle name="Normal 5 4 9 2 2 2" xfId="47811" xr:uid="{00000000-0005-0000-0000-0000B4BA0000}"/>
    <cellStyle name="Normal 5 4 9 2 2 2 2" xfId="47812" xr:uid="{00000000-0005-0000-0000-0000B5BA0000}"/>
    <cellStyle name="Normal 5 4 9 2 2 3" xfId="47813" xr:uid="{00000000-0005-0000-0000-0000B6BA0000}"/>
    <cellStyle name="Normal 5 4 9 2 2 3 2" xfId="47814" xr:uid="{00000000-0005-0000-0000-0000B7BA0000}"/>
    <cellStyle name="Normal 5 4 9 2 2 3 2 2" xfId="47815" xr:uid="{00000000-0005-0000-0000-0000B8BA0000}"/>
    <cellStyle name="Normal 5 4 9 2 2 3 3" xfId="47816" xr:uid="{00000000-0005-0000-0000-0000B9BA0000}"/>
    <cellStyle name="Normal 5 4 9 2 2 4" xfId="47817" xr:uid="{00000000-0005-0000-0000-0000BABA0000}"/>
    <cellStyle name="Normal 5 4 9 2 3" xfId="47818" xr:uid="{00000000-0005-0000-0000-0000BBBA0000}"/>
    <cellStyle name="Normal 5 4 9 2 3 2" xfId="47819" xr:uid="{00000000-0005-0000-0000-0000BCBA0000}"/>
    <cellStyle name="Normal 5 4 9 2 4" xfId="47820" xr:uid="{00000000-0005-0000-0000-0000BDBA0000}"/>
    <cellStyle name="Normal 5 4 9 2 4 2" xfId="47821" xr:uid="{00000000-0005-0000-0000-0000BEBA0000}"/>
    <cellStyle name="Normal 5 4 9 2 4 2 2" xfId="47822" xr:uid="{00000000-0005-0000-0000-0000BFBA0000}"/>
    <cellStyle name="Normal 5 4 9 2 4 3" xfId="47823" xr:uid="{00000000-0005-0000-0000-0000C0BA0000}"/>
    <cellStyle name="Normal 5 4 9 2 5" xfId="47824" xr:uid="{00000000-0005-0000-0000-0000C1BA0000}"/>
    <cellStyle name="Normal 5 4 9 3" xfId="47825" xr:uid="{00000000-0005-0000-0000-0000C2BA0000}"/>
    <cellStyle name="Normal 5 4 9 3 2" xfId="47826" xr:uid="{00000000-0005-0000-0000-0000C3BA0000}"/>
    <cellStyle name="Normal 5 4 9 3 2 2" xfId="47827" xr:uid="{00000000-0005-0000-0000-0000C4BA0000}"/>
    <cellStyle name="Normal 5 4 9 3 3" xfId="47828" xr:uid="{00000000-0005-0000-0000-0000C5BA0000}"/>
    <cellStyle name="Normal 5 4 9 3 3 2" xfId="47829" xr:uid="{00000000-0005-0000-0000-0000C6BA0000}"/>
    <cellStyle name="Normal 5 4 9 3 3 2 2" xfId="47830" xr:uid="{00000000-0005-0000-0000-0000C7BA0000}"/>
    <cellStyle name="Normal 5 4 9 3 3 3" xfId="47831" xr:uid="{00000000-0005-0000-0000-0000C8BA0000}"/>
    <cellStyle name="Normal 5 4 9 3 4" xfId="47832" xr:uid="{00000000-0005-0000-0000-0000C9BA0000}"/>
    <cellStyle name="Normal 5 4 9 4" xfId="47833" xr:uid="{00000000-0005-0000-0000-0000CABA0000}"/>
    <cellStyle name="Normal 5 4 9 4 2" xfId="47834" xr:uid="{00000000-0005-0000-0000-0000CBBA0000}"/>
    <cellStyle name="Normal 5 4 9 5" xfId="47835" xr:uid="{00000000-0005-0000-0000-0000CCBA0000}"/>
    <cellStyle name="Normal 5 4 9 5 2" xfId="47836" xr:uid="{00000000-0005-0000-0000-0000CDBA0000}"/>
    <cellStyle name="Normal 5 4 9 5 2 2" xfId="47837" xr:uid="{00000000-0005-0000-0000-0000CEBA0000}"/>
    <cellStyle name="Normal 5 4 9 5 3" xfId="47838" xr:uid="{00000000-0005-0000-0000-0000CFBA0000}"/>
    <cellStyle name="Normal 5 4 9 6" xfId="47839" xr:uid="{00000000-0005-0000-0000-0000D0BA0000}"/>
    <cellStyle name="Normal 5 4_T-straight with PEDs adjustor" xfId="47840" xr:uid="{00000000-0005-0000-0000-0000D1BA0000}"/>
    <cellStyle name="Normal 5 5" xfId="47841" xr:uid="{00000000-0005-0000-0000-0000D2BA0000}"/>
    <cellStyle name="Normal 5 5 10" xfId="47842" xr:uid="{00000000-0005-0000-0000-0000D3BA0000}"/>
    <cellStyle name="Normal 5 5 10 2" xfId="47843" xr:uid="{00000000-0005-0000-0000-0000D4BA0000}"/>
    <cellStyle name="Normal 5 5 10 2 2" xfId="47844" xr:uid="{00000000-0005-0000-0000-0000D5BA0000}"/>
    <cellStyle name="Normal 5 5 10 2 2 2" xfId="47845" xr:uid="{00000000-0005-0000-0000-0000D6BA0000}"/>
    <cellStyle name="Normal 5 5 10 2 2 2 2" xfId="47846" xr:uid="{00000000-0005-0000-0000-0000D7BA0000}"/>
    <cellStyle name="Normal 5 5 10 2 2 3" xfId="47847" xr:uid="{00000000-0005-0000-0000-0000D8BA0000}"/>
    <cellStyle name="Normal 5 5 10 2 2 3 2" xfId="47848" xr:uid="{00000000-0005-0000-0000-0000D9BA0000}"/>
    <cellStyle name="Normal 5 5 10 2 2 3 2 2" xfId="47849" xr:uid="{00000000-0005-0000-0000-0000DABA0000}"/>
    <cellStyle name="Normal 5 5 10 2 2 3 3" xfId="47850" xr:uid="{00000000-0005-0000-0000-0000DBBA0000}"/>
    <cellStyle name="Normal 5 5 10 2 2 4" xfId="47851" xr:uid="{00000000-0005-0000-0000-0000DCBA0000}"/>
    <cellStyle name="Normal 5 5 10 2 3" xfId="47852" xr:uid="{00000000-0005-0000-0000-0000DDBA0000}"/>
    <cellStyle name="Normal 5 5 10 2 3 2" xfId="47853" xr:uid="{00000000-0005-0000-0000-0000DEBA0000}"/>
    <cellStyle name="Normal 5 5 10 2 4" xfId="47854" xr:uid="{00000000-0005-0000-0000-0000DFBA0000}"/>
    <cellStyle name="Normal 5 5 10 2 4 2" xfId="47855" xr:uid="{00000000-0005-0000-0000-0000E0BA0000}"/>
    <cellStyle name="Normal 5 5 10 2 4 2 2" xfId="47856" xr:uid="{00000000-0005-0000-0000-0000E1BA0000}"/>
    <cellStyle name="Normal 5 5 10 2 4 3" xfId="47857" xr:uid="{00000000-0005-0000-0000-0000E2BA0000}"/>
    <cellStyle name="Normal 5 5 10 2 5" xfId="47858" xr:uid="{00000000-0005-0000-0000-0000E3BA0000}"/>
    <cellStyle name="Normal 5 5 10 3" xfId="47859" xr:uid="{00000000-0005-0000-0000-0000E4BA0000}"/>
    <cellStyle name="Normal 5 5 10 3 2" xfId="47860" xr:uid="{00000000-0005-0000-0000-0000E5BA0000}"/>
    <cellStyle name="Normal 5 5 10 3 2 2" xfId="47861" xr:uid="{00000000-0005-0000-0000-0000E6BA0000}"/>
    <cellStyle name="Normal 5 5 10 3 3" xfId="47862" xr:uid="{00000000-0005-0000-0000-0000E7BA0000}"/>
    <cellStyle name="Normal 5 5 10 3 3 2" xfId="47863" xr:uid="{00000000-0005-0000-0000-0000E8BA0000}"/>
    <cellStyle name="Normal 5 5 10 3 3 2 2" xfId="47864" xr:uid="{00000000-0005-0000-0000-0000E9BA0000}"/>
    <cellStyle name="Normal 5 5 10 3 3 3" xfId="47865" xr:uid="{00000000-0005-0000-0000-0000EABA0000}"/>
    <cellStyle name="Normal 5 5 10 3 4" xfId="47866" xr:uid="{00000000-0005-0000-0000-0000EBBA0000}"/>
    <cellStyle name="Normal 5 5 10 4" xfId="47867" xr:uid="{00000000-0005-0000-0000-0000ECBA0000}"/>
    <cellStyle name="Normal 5 5 10 4 2" xfId="47868" xr:uid="{00000000-0005-0000-0000-0000EDBA0000}"/>
    <cellStyle name="Normal 5 5 10 5" xfId="47869" xr:uid="{00000000-0005-0000-0000-0000EEBA0000}"/>
    <cellStyle name="Normal 5 5 10 5 2" xfId="47870" xr:uid="{00000000-0005-0000-0000-0000EFBA0000}"/>
    <cellStyle name="Normal 5 5 10 5 2 2" xfId="47871" xr:uid="{00000000-0005-0000-0000-0000F0BA0000}"/>
    <cellStyle name="Normal 5 5 10 5 3" xfId="47872" xr:uid="{00000000-0005-0000-0000-0000F1BA0000}"/>
    <cellStyle name="Normal 5 5 10 6" xfId="47873" xr:uid="{00000000-0005-0000-0000-0000F2BA0000}"/>
    <cellStyle name="Normal 5 5 11" xfId="47874" xr:uid="{00000000-0005-0000-0000-0000F3BA0000}"/>
    <cellStyle name="Normal 5 5 11 2" xfId="47875" xr:uid="{00000000-0005-0000-0000-0000F4BA0000}"/>
    <cellStyle name="Normal 5 5 11 2 2" xfId="47876" xr:uid="{00000000-0005-0000-0000-0000F5BA0000}"/>
    <cellStyle name="Normal 5 5 11 2 2 2" xfId="47877" xr:uid="{00000000-0005-0000-0000-0000F6BA0000}"/>
    <cellStyle name="Normal 5 5 11 2 3" xfId="47878" xr:uid="{00000000-0005-0000-0000-0000F7BA0000}"/>
    <cellStyle name="Normal 5 5 11 2 3 2" xfId="47879" xr:uid="{00000000-0005-0000-0000-0000F8BA0000}"/>
    <cellStyle name="Normal 5 5 11 2 3 2 2" xfId="47880" xr:uid="{00000000-0005-0000-0000-0000F9BA0000}"/>
    <cellStyle name="Normal 5 5 11 2 3 3" xfId="47881" xr:uid="{00000000-0005-0000-0000-0000FABA0000}"/>
    <cellStyle name="Normal 5 5 11 2 4" xfId="47882" xr:uid="{00000000-0005-0000-0000-0000FBBA0000}"/>
    <cellStyle name="Normal 5 5 11 3" xfId="47883" xr:uid="{00000000-0005-0000-0000-0000FCBA0000}"/>
    <cellStyle name="Normal 5 5 11 3 2" xfId="47884" xr:uid="{00000000-0005-0000-0000-0000FDBA0000}"/>
    <cellStyle name="Normal 5 5 11 4" xfId="47885" xr:uid="{00000000-0005-0000-0000-0000FEBA0000}"/>
    <cellStyle name="Normal 5 5 11 4 2" xfId="47886" xr:uid="{00000000-0005-0000-0000-0000FFBA0000}"/>
    <cellStyle name="Normal 5 5 11 4 2 2" xfId="47887" xr:uid="{00000000-0005-0000-0000-000000BB0000}"/>
    <cellStyle name="Normal 5 5 11 4 3" xfId="47888" xr:uid="{00000000-0005-0000-0000-000001BB0000}"/>
    <cellStyle name="Normal 5 5 11 5" xfId="47889" xr:uid="{00000000-0005-0000-0000-000002BB0000}"/>
    <cellStyle name="Normal 5 5 12" xfId="47890" xr:uid="{00000000-0005-0000-0000-000003BB0000}"/>
    <cellStyle name="Normal 5 5 12 2" xfId="47891" xr:uid="{00000000-0005-0000-0000-000004BB0000}"/>
    <cellStyle name="Normal 5 5 12 2 2" xfId="47892" xr:uid="{00000000-0005-0000-0000-000005BB0000}"/>
    <cellStyle name="Normal 5 5 12 3" xfId="47893" xr:uid="{00000000-0005-0000-0000-000006BB0000}"/>
    <cellStyle name="Normal 5 5 12 3 2" xfId="47894" xr:uid="{00000000-0005-0000-0000-000007BB0000}"/>
    <cellStyle name="Normal 5 5 12 3 2 2" xfId="47895" xr:uid="{00000000-0005-0000-0000-000008BB0000}"/>
    <cellStyle name="Normal 5 5 12 3 3" xfId="47896" xr:uid="{00000000-0005-0000-0000-000009BB0000}"/>
    <cellStyle name="Normal 5 5 12 4" xfId="47897" xr:uid="{00000000-0005-0000-0000-00000ABB0000}"/>
    <cellStyle name="Normal 5 5 13" xfId="47898" xr:uid="{00000000-0005-0000-0000-00000BBB0000}"/>
    <cellStyle name="Normal 5 5 13 2" xfId="47899" xr:uid="{00000000-0005-0000-0000-00000CBB0000}"/>
    <cellStyle name="Normal 5 5 13 2 2" xfId="47900" xr:uid="{00000000-0005-0000-0000-00000DBB0000}"/>
    <cellStyle name="Normal 5 5 13 3" xfId="47901" xr:uid="{00000000-0005-0000-0000-00000EBB0000}"/>
    <cellStyle name="Normal 5 5 13 3 2" xfId="47902" xr:uid="{00000000-0005-0000-0000-00000FBB0000}"/>
    <cellStyle name="Normal 5 5 13 3 2 2" xfId="47903" xr:uid="{00000000-0005-0000-0000-000010BB0000}"/>
    <cellStyle name="Normal 5 5 13 3 3" xfId="47904" xr:uid="{00000000-0005-0000-0000-000011BB0000}"/>
    <cellStyle name="Normal 5 5 13 4" xfId="47905" xr:uid="{00000000-0005-0000-0000-000012BB0000}"/>
    <cellStyle name="Normal 5 5 14" xfId="47906" xr:uid="{00000000-0005-0000-0000-000013BB0000}"/>
    <cellStyle name="Normal 5 5 14 2" xfId="47907" xr:uid="{00000000-0005-0000-0000-000014BB0000}"/>
    <cellStyle name="Normal 5 5 14 2 2" xfId="47908" xr:uid="{00000000-0005-0000-0000-000015BB0000}"/>
    <cellStyle name="Normal 5 5 14 3" xfId="47909" xr:uid="{00000000-0005-0000-0000-000016BB0000}"/>
    <cellStyle name="Normal 5 5 14 3 2" xfId="47910" xr:uid="{00000000-0005-0000-0000-000017BB0000}"/>
    <cellStyle name="Normal 5 5 14 3 2 2" xfId="47911" xr:uid="{00000000-0005-0000-0000-000018BB0000}"/>
    <cellStyle name="Normal 5 5 14 3 3" xfId="47912" xr:uid="{00000000-0005-0000-0000-000019BB0000}"/>
    <cellStyle name="Normal 5 5 14 4" xfId="47913" xr:uid="{00000000-0005-0000-0000-00001ABB0000}"/>
    <cellStyle name="Normal 5 5 15" xfId="47914" xr:uid="{00000000-0005-0000-0000-00001BBB0000}"/>
    <cellStyle name="Normal 5 5 15 2" xfId="47915" xr:uid="{00000000-0005-0000-0000-00001CBB0000}"/>
    <cellStyle name="Normal 5 5 15 2 2" xfId="47916" xr:uid="{00000000-0005-0000-0000-00001DBB0000}"/>
    <cellStyle name="Normal 5 5 15 3" xfId="47917" xr:uid="{00000000-0005-0000-0000-00001EBB0000}"/>
    <cellStyle name="Normal 5 5 16" xfId="47918" xr:uid="{00000000-0005-0000-0000-00001FBB0000}"/>
    <cellStyle name="Normal 5 5 16 2" xfId="47919" xr:uid="{00000000-0005-0000-0000-000020BB0000}"/>
    <cellStyle name="Normal 5 5 17" xfId="47920" xr:uid="{00000000-0005-0000-0000-000021BB0000}"/>
    <cellStyle name="Normal 5 5 17 2" xfId="47921" xr:uid="{00000000-0005-0000-0000-000022BB0000}"/>
    <cellStyle name="Normal 5 5 18" xfId="47922" xr:uid="{00000000-0005-0000-0000-000023BB0000}"/>
    <cellStyle name="Normal 5 5 19" xfId="47923" xr:uid="{00000000-0005-0000-0000-000024BB0000}"/>
    <cellStyle name="Normal 5 5 2" xfId="47924" xr:uid="{00000000-0005-0000-0000-000025BB0000}"/>
    <cellStyle name="Normal 5 5 2 10" xfId="47925" xr:uid="{00000000-0005-0000-0000-000026BB0000}"/>
    <cellStyle name="Normal 5 5 2 10 2" xfId="47926" xr:uid="{00000000-0005-0000-0000-000027BB0000}"/>
    <cellStyle name="Normal 5 5 2 11" xfId="47927" xr:uid="{00000000-0005-0000-0000-000028BB0000}"/>
    <cellStyle name="Normal 5 5 2 12" xfId="47928" xr:uid="{00000000-0005-0000-0000-000029BB0000}"/>
    <cellStyle name="Normal 5 5 2 2" xfId="47929" xr:uid="{00000000-0005-0000-0000-00002ABB0000}"/>
    <cellStyle name="Normal 5 5 2 2 10" xfId="47930" xr:uid="{00000000-0005-0000-0000-00002BBB0000}"/>
    <cellStyle name="Normal 5 5 2 2 11" xfId="47931" xr:uid="{00000000-0005-0000-0000-00002CBB0000}"/>
    <cellStyle name="Normal 5 5 2 2 2" xfId="47932" xr:uid="{00000000-0005-0000-0000-00002DBB0000}"/>
    <cellStyle name="Normal 5 5 2 2 2 10" xfId="47933" xr:uid="{00000000-0005-0000-0000-00002EBB0000}"/>
    <cellStyle name="Normal 5 5 2 2 2 2" xfId="47934" xr:uid="{00000000-0005-0000-0000-00002FBB0000}"/>
    <cellStyle name="Normal 5 5 2 2 2 2 2" xfId="47935" xr:uid="{00000000-0005-0000-0000-000030BB0000}"/>
    <cellStyle name="Normal 5 5 2 2 2 2 2 2" xfId="47936" xr:uid="{00000000-0005-0000-0000-000031BB0000}"/>
    <cellStyle name="Normal 5 5 2 2 2 2 2 2 2" xfId="47937" xr:uid="{00000000-0005-0000-0000-000032BB0000}"/>
    <cellStyle name="Normal 5 5 2 2 2 2 2 2 2 2" xfId="47938" xr:uid="{00000000-0005-0000-0000-000033BB0000}"/>
    <cellStyle name="Normal 5 5 2 2 2 2 2 2 3" xfId="47939" xr:uid="{00000000-0005-0000-0000-000034BB0000}"/>
    <cellStyle name="Normal 5 5 2 2 2 2 2 2 3 2" xfId="47940" xr:uid="{00000000-0005-0000-0000-000035BB0000}"/>
    <cellStyle name="Normal 5 5 2 2 2 2 2 2 3 2 2" xfId="47941" xr:uid="{00000000-0005-0000-0000-000036BB0000}"/>
    <cellStyle name="Normal 5 5 2 2 2 2 2 2 3 3" xfId="47942" xr:uid="{00000000-0005-0000-0000-000037BB0000}"/>
    <cellStyle name="Normal 5 5 2 2 2 2 2 2 4" xfId="47943" xr:uid="{00000000-0005-0000-0000-000038BB0000}"/>
    <cellStyle name="Normal 5 5 2 2 2 2 2 3" xfId="47944" xr:uid="{00000000-0005-0000-0000-000039BB0000}"/>
    <cellStyle name="Normal 5 5 2 2 2 2 2 3 2" xfId="47945" xr:uid="{00000000-0005-0000-0000-00003ABB0000}"/>
    <cellStyle name="Normal 5 5 2 2 2 2 2 4" xfId="47946" xr:uid="{00000000-0005-0000-0000-00003BBB0000}"/>
    <cellStyle name="Normal 5 5 2 2 2 2 2 4 2" xfId="47947" xr:uid="{00000000-0005-0000-0000-00003CBB0000}"/>
    <cellStyle name="Normal 5 5 2 2 2 2 2 4 2 2" xfId="47948" xr:uid="{00000000-0005-0000-0000-00003DBB0000}"/>
    <cellStyle name="Normal 5 5 2 2 2 2 2 4 3" xfId="47949" xr:uid="{00000000-0005-0000-0000-00003EBB0000}"/>
    <cellStyle name="Normal 5 5 2 2 2 2 2 5" xfId="47950" xr:uid="{00000000-0005-0000-0000-00003FBB0000}"/>
    <cellStyle name="Normal 5 5 2 2 2 2 3" xfId="47951" xr:uid="{00000000-0005-0000-0000-000040BB0000}"/>
    <cellStyle name="Normal 5 5 2 2 2 2 3 2" xfId="47952" xr:uid="{00000000-0005-0000-0000-000041BB0000}"/>
    <cellStyle name="Normal 5 5 2 2 2 2 3 2 2" xfId="47953" xr:uid="{00000000-0005-0000-0000-000042BB0000}"/>
    <cellStyle name="Normal 5 5 2 2 2 2 3 3" xfId="47954" xr:uid="{00000000-0005-0000-0000-000043BB0000}"/>
    <cellStyle name="Normal 5 5 2 2 2 2 3 3 2" xfId="47955" xr:uid="{00000000-0005-0000-0000-000044BB0000}"/>
    <cellStyle name="Normal 5 5 2 2 2 2 3 3 2 2" xfId="47956" xr:uid="{00000000-0005-0000-0000-000045BB0000}"/>
    <cellStyle name="Normal 5 5 2 2 2 2 3 3 3" xfId="47957" xr:uid="{00000000-0005-0000-0000-000046BB0000}"/>
    <cellStyle name="Normal 5 5 2 2 2 2 3 4" xfId="47958" xr:uid="{00000000-0005-0000-0000-000047BB0000}"/>
    <cellStyle name="Normal 5 5 2 2 2 2 4" xfId="47959" xr:uid="{00000000-0005-0000-0000-000048BB0000}"/>
    <cellStyle name="Normal 5 5 2 2 2 2 4 2" xfId="47960" xr:uid="{00000000-0005-0000-0000-000049BB0000}"/>
    <cellStyle name="Normal 5 5 2 2 2 2 4 2 2" xfId="47961" xr:uid="{00000000-0005-0000-0000-00004ABB0000}"/>
    <cellStyle name="Normal 5 5 2 2 2 2 4 3" xfId="47962" xr:uid="{00000000-0005-0000-0000-00004BBB0000}"/>
    <cellStyle name="Normal 5 5 2 2 2 2 4 3 2" xfId="47963" xr:uid="{00000000-0005-0000-0000-00004CBB0000}"/>
    <cellStyle name="Normal 5 5 2 2 2 2 4 3 2 2" xfId="47964" xr:uid="{00000000-0005-0000-0000-00004DBB0000}"/>
    <cellStyle name="Normal 5 5 2 2 2 2 4 3 3" xfId="47965" xr:uid="{00000000-0005-0000-0000-00004EBB0000}"/>
    <cellStyle name="Normal 5 5 2 2 2 2 4 4" xfId="47966" xr:uid="{00000000-0005-0000-0000-00004FBB0000}"/>
    <cellStyle name="Normal 5 5 2 2 2 2 5" xfId="47967" xr:uid="{00000000-0005-0000-0000-000050BB0000}"/>
    <cellStyle name="Normal 5 5 2 2 2 2 5 2" xfId="47968" xr:uid="{00000000-0005-0000-0000-000051BB0000}"/>
    <cellStyle name="Normal 5 5 2 2 2 2 6" xfId="47969" xr:uid="{00000000-0005-0000-0000-000052BB0000}"/>
    <cellStyle name="Normal 5 5 2 2 2 2 6 2" xfId="47970" xr:uid="{00000000-0005-0000-0000-000053BB0000}"/>
    <cellStyle name="Normal 5 5 2 2 2 2 6 2 2" xfId="47971" xr:uid="{00000000-0005-0000-0000-000054BB0000}"/>
    <cellStyle name="Normal 5 5 2 2 2 2 6 3" xfId="47972" xr:uid="{00000000-0005-0000-0000-000055BB0000}"/>
    <cellStyle name="Normal 5 5 2 2 2 2 7" xfId="47973" xr:uid="{00000000-0005-0000-0000-000056BB0000}"/>
    <cellStyle name="Normal 5 5 2 2 2 2 7 2" xfId="47974" xr:uid="{00000000-0005-0000-0000-000057BB0000}"/>
    <cellStyle name="Normal 5 5 2 2 2 2 8" xfId="47975" xr:uid="{00000000-0005-0000-0000-000058BB0000}"/>
    <cellStyle name="Normal 5 5 2 2 2 2 9" xfId="47976" xr:uid="{00000000-0005-0000-0000-000059BB0000}"/>
    <cellStyle name="Normal 5 5 2 2 2 3" xfId="47977" xr:uid="{00000000-0005-0000-0000-00005ABB0000}"/>
    <cellStyle name="Normal 5 5 2 2 2 3 2" xfId="47978" xr:uid="{00000000-0005-0000-0000-00005BBB0000}"/>
    <cellStyle name="Normal 5 5 2 2 2 3 2 2" xfId="47979" xr:uid="{00000000-0005-0000-0000-00005CBB0000}"/>
    <cellStyle name="Normal 5 5 2 2 2 3 2 2 2" xfId="47980" xr:uid="{00000000-0005-0000-0000-00005DBB0000}"/>
    <cellStyle name="Normal 5 5 2 2 2 3 2 3" xfId="47981" xr:uid="{00000000-0005-0000-0000-00005EBB0000}"/>
    <cellStyle name="Normal 5 5 2 2 2 3 2 3 2" xfId="47982" xr:uid="{00000000-0005-0000-0000-00005FBB0000}"/>
    <cellStyle name="Normal 5 5 2 2 2 3 2 3 2 2" xfId="47983" xr:uid="{00000000-0005-0000-0000-000060BB0000}"/>
    <cellStyle name="Normal 5 5 2 2 2 3 2 3 3" xfId="47984" xr:uid="{00000000-0005-0000-0000-000061BB0000}"/>
    <cellStyle name="Normal 5 5 2 2 2 3 2 4" xfId="47985" xr:uid="{00000000-0005-0000-0000-000062BB0000}"/>
    <cellStyle name="Normal 5 5 2 2 2 3 3" xfId="47986" xr:uid="{00000000-0005-0000-0000-000063BB0000}"/>
    <cellStyle name="Normal 5 5 2 2 2 3 3 2" xfId="47987" xr:uid="{00000000-0005-0000-0000-000064BB0000}"/>
    <cellStyle name="Normal 5 5 2 2 2 3 4" xfId="47988" xr:uid="{00000000-0005-0000-0000-000065BB0000}"/>
    <cellStyle name="Normal 5 5 2 2 2 3 4 2" xfId="47989" xr:uid="{00000000-0005-0000-0000-000066BB0000}"/>
    <cellStyle name="Normal 5 5 2 2 2 3 4 2 2" xfId="47990" xr:uid="{00000000-0005-0000-0000-000067BB0000}"/>
    <cellStyle name="Normal 5 5 2 2 2 3 4 3" xfId="47991" xr:uid="{00000000-0005-0000-0000-000068BB0000}"/>
    <cellStyle name="Normal 5 5 2 2 2 3 5" xfId="47992" xr:uid="{00000000-0005-0000-0000-000069BB0000}"/>
    <cellStyle name="Normal 5 5 2 2 2 4" xfId="47993" xr:uid="{00000000-0005-0000-0000-00006ABB0000}"/>
    <cellStyle name="Normal 5 5 2 2 2 4 2" xfId="47994" xr:uid="{00000000-0005-0000-0000-00006BBB0000}"/>
    <cellStyle name="Normal 5 5 2 2 2 4 2 2" xfId="47995" xr:uid="{00000000-0005-0000-0000-00006CBB0000}"/>
    <cellStyle name="Normal 5 5 2 2 2 4 3" xfId="47996" xr:uid="{00000000-0005-0000-0000-00006DBB0000}"/>
    <cellStyle name="Normal 5 5 2 2 2 4 3 2" xfId="47997" xr:uid="{00000000-0005-0000-0000-00006EBB0000}"/>
    <cellStyle name="Normal 5 5 2 2 2 4 3 2 2" xfId="47998" xr:uid="{00000000-0005-0000-0000-00006FBB0000}"/>
    <cellStyle name="Normal 5 5 2 2 2 4 3 3" xfId="47999" xr:uid="{00000000-0005-0000-0000-000070BB0000}"/>
    <cellStyle name="Normal 5 5 2 2 2 4 4" xfId="48000" xr:uid="{00000000-0005-0000-0000-000071BB0000}"/>
    <cellStyle name="Normal 5 5 2 2 2 5" xfId="48001" xr:uid="{00000000-0005-0000-0000-000072BB0000}"/>
    <cellStyle name="Normal 5 5 2 2 2 5 2" xfId="48002" xr:uid="{00000000-0005-0000-0000-000073BB0000}"/>
    <cellStyle name="Normal 5 5 2 2 2 5 2 2" xfId="48003" xr:uid="{00000000-0005-0000-0000-000074BB0000}"/>
    <cellStyle name="Normal 5 5 2 2 2 5 3" xfId="48004" xr:uid="{00000000-0005-0000-0000-000075BB0000}"/>
    <cellStyle name="Normal 5 5 2 2 2 5 3 2" xfId="48005" xr:uid="{00000000-0005-0000-0000-000076BB0000}"/>
    <cellStyle name="Normal 5 5 2 2 2 5 3 2 2" xfId="48006" xr:uid="{00000000-0005-0000-0000-000077BB0000}"/>
    <cellStyle name="Normal 5 5 2 2 2 5 3 3" xfId="48007" xr:uid="{00000000-0005-0000-0000-000078BB0000}"/>
    <cellStyle name="Normal 5 5 2 2 2 5 4" xfId="48008" xr:uid="{00000000-0005-0000-0000-000079BB0000}"/>
    <cellStyle name="Normal 5 5 2 2 2 6" xfId="48009" xr:uid="{00000000-0005-0000-0000-00007ABB0000}"/>
    <cellStyle name="Normal 5 5 2 2 2 6 2" xfId="48010" xr:uid="{00000000-0005-0000-0000-00007BBB0000}"/>
    <cellStyle name="Normal 5 5 2 2 2 7" xfId="48011" xr:uid="{00000000-0005-0000-0000-00007CBB0000}"/>
    <cellStyle name="Normal 5 5 2 2 2 7 2" xfId="48012" xr:uid="{00000000-0005-0000-0000-00007DBB0000}"/>
    <cellStyle name="Normal 5 5 2 2 2 7 2 2" xfId="48013" xr:uid="{00000000-0005-0000-0000-00007EBB0000}"/>
    <cellStyle name="Normal 5 5 2 2 2 7 3" xfId="48014" xr:uid="{00000000-0005-0000-0000-00007FBB0000}"/>
    <cellStyle name="Normal 5 5 2 2 2 8" xfId="48015" xr:uid="{00000000-0005-0000-0000-000080BB0000}"/>
    <cellStyle name="Normal 5 5 2 2 2 8 2" xfId="48016" xr:uid="{00000000-0005-0000-0000-000081BB0000}"/>
    <cellStyle name="Normal 5 5 2 2 2 9" xfId="48017" xr:uid="{00000000-0005-0000-0000-000082BB0000}"/>
    <cellStyle name="Normal 5 5 2 2 3" xfId="48018" xr:uid="{00000000-0005-0000-0000-000083BB0000}"/>
    <cellStyle name="Normal 5 5 2 2 3 2" xfId="48019" xr:uid="{00000000-0005-0000-0000-000084BB0000}"/>
    <cellStyle name="Normal 5 5 2 2 3 2 2" xfId="48020" xr:uid="{00000000-0005-0000-0000-000085BB0000}"/>
    <cellStyle name="Normal 5 5 2 2 3 2 2 2" xfId="48021" xr:uid="{00000000-0005-0000-0000-000086BB0000}"/>
    <cellStyle name="Normal 5 5 2 2 3 2 2 2 2" xfId="48022" xr:uid="{00000000-0005-0000-0000-000087BB0000}"/>
    <cellStyle name="Normal 5 5 2 2 3 2 2 3" xfId="48023" xr:uid="{00000000-0005-0000-0000-000088BB0000}"/>
    <cellStyle name="Normal 5 5 2 2 3 2 2 3 2" xfId="48024" xr:uid="{00000000-0005-0000-0000-000089BB0000}"/>
    <cellStyle name="Normal 5 5 2 2 3 2 2 3 2 2" xfId="48025" xr:uid="{00000000-0005-0000-0000-00008ABB0000}"/>
    <cellStyle name="Normal 5 5 2 2 3 2 2 3 3" xfId="48026" xr:uid="{00000000-0005-0000-0000-00008BBB0000}"/>
    <cellStyle name="Normal 5 5 2 2 3 2 2 4" xfId="48027" xr:uid="{00000000-0005-0000-0000-00008CBB0000}"/>
    <cellStyle name="Normal 5 5 2 2 3 2 3" xfId="48028" xr:uid="{00000000-0005-0000-0000-00008DBB0000}"/>
    <cellStyle name="Normal 5 5 2 2 3 2 3 2" xfId="48029" xr:uid="{00000000-0005-0000-0000-00008EBB0000}"/>
    <cellStyle name="Normal 5 5 2 2 3 2 4" xfId="48030" xr:uid="{00000000-0005-0000-0000-00008FBB0000}"/>
    <cellStyle name="Normal 5 5 2 2 3 2 4 2" xfId="48031" xr:uid="{00000000-0005-0000-0000-000090BB0000}"/>
    <cellStyle name="Normal 5 5 2 2 3 2 4 2 2" xfId="48032" xr:uid="{00000000-0005-0000-0000-000091BB0000}"/>
    <cellStyle name="Normal 5 5 2 2 3 2 4 3" xfId="48033" xr:uid="{00000000-0005-0000-0000-000092BB0000}"/>
    <cellStyle name="Normal 5 5 2 2 3 2 5" xfId="48034" xr:uid="{00000000-0005-0000-0000-000093BB0000}"/>
    <cellStyle name="Normal 5 5 2 2 3 2 6" xfId="48035" xr:uid="{00000000-0005-0000-0000-000094BB0000}"/>
    <cellStyle name="Normal 5 5 2 2 3 3" xfId="48036" xr:uid="{00000000-0005-0000-0000-000095BB0000}"/>
    <cellStyle name="Normal 5 5 2 2 3 3 2" xfId="48037" xr:uid="{00000000-0005-0000-0000-000096BB0000}"/>
    <cellStyle name="Normal 5 5 2 2 3 3 2 2" xfId="48038" xr:uid="{00000000-0005-0000-0000-000097BB0000}"/>
    <cellStyle name="Normal 5 5 2 2 3 3 3" xfId="48039" xr:uid="{00000000-0005-0000-0000-000098BB0000}"/>
    <cellStyle name="Normal 5 5 2 2 3 3 3 2" xfId="48040" xr:uid="{00000000-0005-0000-0000-000099BB0000}"/>
    <cellStyle name="Normal 5 5 2 2 3 3 3 2 2" xfId="48041" xr:uid="{00000000-0005-0000-0000-00009ABB0000}"/>
    <cellStyle name="Normal 5 5 2 2 3 3 3 3" xfId="48042" xr:uid="{00000000-0005-0000-0000-00009BBB0000}"/>
    <cellStyle name="Normal 5 5 2 2 3 3 4" xfId="48043" xr:uid="{00000000-0005-0000-0000-00009CBB0000}"/>
    <cellStyle name="Normal 5 5 2 2 3 4" xfId="48044" xr:uid="{00000000-0005-0000-0000-00009DBB0000}"/>
    <cellStyle name="Normal 5 5 2 2 3 4 2" xfId="48045" xr:uid="{00000000-0005-0000-0000-00009EBB0000}"/>
    <cellStyle name="Normal 5 5 2 2 3 4 2 2" xfId="48046" xr:uid="{00000000-0005-0000-0000-00009FBB0000}"/>
    <cellStyle name="Normal 5 5 2 2 3 4 3" xfId="48047" xr:uid="{00000000-0005-0000-0000-0000A0BB0000}"/>
    <cellStyle name="Normal 5 5 2 2 3 4 3 2" xfId="48048" xr:uid="{00000000-0005-0000-0000-0000A1BB0000}"/>
    <cellStyle name="Normal 5 5 2 2 3 4 3 2 2" xfId="48049" xr:uid="{00000000-0005-0000-0000-0000A2BB0000}"/>
    <cellStyle name="Normal 5 5 2 2 3 4 3 3" xfId="48050" xr:uid="{00000000-0005-0000-0000-0000A3BB0000}"/>
    <cellStyle name="Normal 5 5 2 2 3 4 4" xfId="48051" xr:uid="{00000000-0005-0000-0000-0000A4BB0000}"/>
    <cellStyle name="Normal 5 5 2 2 3 5" xfId="48052" xr:uid="{00000000-0005-0000-0000-0000A5BB0000}"/>
    <cellStyle name="Normal 5 5 2 2 3 5 2" xfId="48053" xr:uid="{00000000-0005-0000-0000-0000A6BB0000}"/>
    <cellStyle name="Normal 5 5 2 2 3 6" xfId="48054" xr:uid="{00000000-0005-0000-0000-0000A7BB0000}"/>
    <cellStyle name="Normal 5 5 2 2 3 6 2" xfId="48055" xr:uid="{00000000-0005-0000-0000-0000A8BB0000}"/>
    <cellStyle name="Normal 5 5 2 2 3 6 2 2" xfId="48056" xr:uid="{00000000-0005-0000-0000-0000A9BB0000}"/>
    <cellStyle name="Normal 5 5 2 2 3 6 3" xfId="48057" xr:uid="{00000000-0005-0000-0000-0000AABB0000}"/>
    <cellStyle name="Normal 5 5 2 2 3 7" xfId="48058" xr:uid="{00000000-0005-0000-0000-0000ABBB0000}"/>
    <cellStyle name="Normal 5 5 2 2 3 7 2" xfId="48059" xr:uid="{00000000-0005-0000-0000-0000ACBB0000}"/>
    <cellStyle name="Normal 5 5 2 2 3 8" xfId="48060" xr:uid="{00000000-0005-0000-0000-0000ADBB0000}"/>
    <cellStyle name="Normal 5 5 2 2 3 9" xfId="48061" xr:uid="{00000000-0005-0000-0000-0000AEBB0000}"/>
    <cellStyle name="Normal 5 5 2 2 4" xfId="48062" xr:uid="{00000000-0005-0000-0000-0000AFBB0000}"/>
    <cellStyle name="Normal 5 5 2 2 4 2" xfId="48063" xr:uid="{00000000-0005-0000-0000-0000B0BB0000}"/>
    <cellStyle name="Normal 5 5 2 2 4 2 2" xfId="48064" xr:uid="{00000000-0005-0000-0000-0000B1BB0000}"/>
    <cellStyle name="Normal 5 5 2 2 4 2 2 2" xfId="48065" xr:uid="{00000000-0005-0000-0000-0000B2BB0000}"/>
    <cellStyle name="Normal 5 5 2 2 4 2 3" xfId="48066" xr:uid="{00000000-0005-0000-0000-0000B3BB0000}"/>
    <cellStyle name="Normal 5 5 2 2 4 2 3 2" xfId="48067" xr:uid="{00000000-0005-0000-0000-0000B4BB0000}"/>
    <cellStyle name="Normal 5 5 2 2 4 2 3 2 2" xfId="48068" xr:uid="{00000000-0005-0000-0000-0000B5BB0000}"/>
    <cellStyle name="Normal 5 5 2 2 4 2 3 3" xfId="48069" xr:uid="{00000000-0005-0000-0000-0000B6BB0000}"/>
    <cellStyle name="Normal 5 5 2 2 4 2 4" xfId="48070" xr:uid="{00000000-0005-0000-0000-0000B7BB0000}"/>
    <cellStyle name="Normal 5 5 2 2 4 3" xfId="48071" xr:uid="{00000000-0005-0000-0000-0000B8BB0000}"/>
    <cellStyle name="Normal 5 5 2 2 4 3 2" xfId="48072" xr:uid="{00000000-0005-0000-0000-0000B9BB0000}"/>
    <cellStyle name="Normal 5 5 2 2 4 4" xfId="48073" xr:uid="{00000000-0005-0000-0000-0000BABB0000}"/>
    <cellStyle name="Normal 5 5 2 2 4 4 2" xfId="48074" xr:uid="{00000000-0005-0000-0000-0000BBBB0000}"/>
    <cellStyle name="Normal 5 5 2 2 4 4 2 2" xfId="48075" xr:uid="{00000000-0005-0000-0000-0000BCBB0000}"/>
    <cellStyle name="Normal 5 5 2 2 4 4 3" xfId="48076" xr:uid="{00000000-0005-0000-0000-0000BDBB0000}"/>
    <cellStyle name="Normal 5 5 2 2 4 5" xfId="48077" xr:uid="{00000000-0005-0000-0000-0000BEBB0000}"/>
    <cellStyle name="Normal 5 5 2 2 4 6" xfId="48078" xr:uid="{00000000-0005-0000-0000-0000BFBB0000}"/>
    <cellStyle name="Normal 5 5 2 2 5" xfId="48079" xr:uid="{00000000-0005-0000-0000-0000C0BB0000}"/>
    <cellStyle name="Normal 5 5 2 2 5 2" xfId="48080" xr:uid="{00000000-0005-0000-0000-0000C1BB0000}"/>
    <cellStyle name="Normal 5 5 2 2 5 2 2" xfId="48081" xr:uid="{00000000-0005-0000-0000-0000C2BB0000}"/>
    <cellStyle name="Normal 5 5 2 2 5 3" xfId="48082" xr:uid="{00000000-0005-0000-0000-0000C3BB0000}"/>
    <cellStyle name="Normal 5 5 2 2 5 3 2" xfId="48083" xr:uid="{00000000-0005-0000-0000-0000C4BB0000}"/>
    <cellStyle name="Normal 5 5 2 2 5 3 2 2" xfId="48084" xr:uid="{00000000-0005-0000-0000-0000C5BB0000}"/>
    <cellStyle name="Normal 5 5 2 2 5 3 3" xfId="48085" xr:uid="{00000000-0005-0000-0000-0000C6BB0000}"/>
    <cellStyle name="Normal 5 5 2 2 5 4" xfId="48086" xr:uid="{00000000-0005-0000-0000-0000C7BB0000}"/>
    <cellStyle name="Normal 5 5 2 2 6" xfId="48087" xr:uid="{00000000-0005-0000-0000-0000C8BB0000}"/>
    <cellStyle name="Normal 5 5 2 2 6 2" xfId="48088" xr:uid="{00000000-0005-0000-0000-0000C9BB0000}"/>
    <cellStyle name="Normal 5 5 2 2 6 2 2" xfId="48089" xr:uid="{00000000-0005-0000-0000-0000CABB0000}"/>
    <cellStyle name="Normal 5 5 2 2 6 3" xfId="48090" xr:uid="{00000000-0005-0000-0000-0000CBBB0000}"/>
    <cellStyle name="Normal 5 5 2 2 6 3 2" xfId="48091" xr:uid="{00000000-0005-0000-0000-0000CCBB0000}"/>
    <cellStyle name="Normal 5 5 2 2 6 3 2 2" xfId="48092" xr:uid="{00000000-0005-0000-0000-0000CDBB0000}"/>
    <cellStyle name="Normal 5 5 2 2 6 3 3" xfId="48093" xr:uid="{00000000-0005-0000-0000-0000CEBB0000}"/>
    <cellStyle name="Normal 5 5 2 2 6 4" xfId="48094" xr:uid="{00000000-0005-0000-0000-0000CFBB0000}"/>
    <cellStyle name="Normal 5 5 2 2 7" xfId="48095" xr:uid="{00000000-0005-0000-0000-0000D0BB0000}"/>
    <cellStyle name="Normal 5 5 2 2 7 2" xfId="48096" xr:uid="{00000000-0005-0000-0000-0000D1BB0000}"/>
    <cellStyle name="Normal 5 5 2 2 8" xfId="48097" xr:uid="{00000000-0005-0000-0000-0000D2BB0000}"/>
    <cellStyle name="Normal 5 5 2 2 8 2" xfId="48098" xr:uid="{00000000-0005-0000-0000-0000D3BB0000}"/>
    <cellStyle name="Normal 5 5 2 2 8 2 2" xfId="48099" xr:uid="{00000000-0005-0000-0000-0000D4BB0000}"/>
    <cellStyle name="Normal 5 5 2 2 8 3" xfId="48100" xr:uid="{00000000-0005-0000-0000-0000D5BB0000}"/>
    <cellStyle name="Normal 5 5 2 2 9" xfId="48101" xr:uid="{00000000-0005-0000-0000-0000D6BB0000}"/>
    <cellStyle name="Normal 5 5 2 2 9 2" xfId="48102" xr:uid="{00000000-0005-0000-0000-0000D7BB0000}"/>
    <cellStyle name="Normal 5 5 2 2_T-straight with PEDs adjustor" xfId="48103" xr:uid="{00000000-0005-0000-0000-0000D8BB0000}"/>
    <cellStyle name="Normal 5 5 2 3" xfId="48104" xr:uid="{00000000-0005-0000-0000-0000D9BB0000}"/>
    <cellStyle name="Normal 5 5 2 3 10" xfId="48105" xr:uid="{00000000-0005-0000-0000-0000DABB0000}"/>
    <cellStyle name="Normal 5 5 2 3 2" xfId="48106" xr:uid="{00000000-0005-0000-0000-0000DBBB0000}"/>
    <cellStyle name="Normal 5 5 2 3 2 2" xfId="48107" xr:uid="{00000000-0005-0000-0000-0000DCBB0000}"/>
    <cellStyle name="Normal 5 5 2 3 2 2 2" xfId="48108" xr:uid="{00000000-0005-0000-0000-0000DDBB0000}"/>
    <cellStyle name="Normal 5 5 2 3 2 2 2 2" xfId="48109" xr:uid="{00000000-0005-0000-0000-0000DEBB0000}"/>
    <cellStyle name="Normal 5 5 2 3 2 2 2 2 2" xfId="48110" xr:uid="{00000000-0005-0000-0000-0000DFBB0000}"/>
    <cellStyle name="Normal 5 5 2 3 2 2 2 3" xfId="48111" xr:uid="{00000000-0005-0000-0000-0000E0BB0000}"/>
    <cellStyle name="Normal 5 5 2 3 2 2 2 3 2" xfId="48112" xr:uid="{00000000-0005-0000-0000-0000E1BB0000}"/>
    <cellStyle name="Normal 5 5 2 3 2 2 2 3 2 2" xfId="48113" xr:uid="{00000000-0005-0000-0000-0000E2BB0000}"/>
    <cellStyle name="Normal 5 5 2 3 2 2 2 3 3" xfId="48114" xr:uid="{00000000-0005-0000-0000-0000E3BB0000}"/>
    <cellStyle name="Normal 5 5 2 3 2 2 2 4" xfId="48115" xr:uid="{00000000-0005-0000-0000-0000E4BB0000}"/>
    <cellStyle name="Normal 5 5 2 3 2 2 3" xfId="48116" xr:uid="{00000000-0005-0000-0000-0000E5BB0000}"/>
    <cellStyle name="Normal 5 5 2 3 2 2 3 2" xfId="48117" xr:uid="{00000000-0005-0000-0000-0000E6BB0000}"/>
    <cellStyle name="Normal 5 5 2 3 2 2 4" xfId="48118" xr:uid="{00000000-0005-0000-0000-0000E7BB0000}"/>
    <cellStyle name="Normal 5 5 2 3 2 2 4 2" xfId="48119" xr:uid="{00000000-0005-0000-0000-0000E8BB0000}"/>
    <cellStyle name="Normal 5 5 2 3 2 2 4 2 2" xfId="48120" xr:uid="{00000000-0005-0000-0000-0000E9BB0000}"/>
    <cellStyle name="Normal 5 5 2 3 2 2 4 3" xfId="48121" xr:uid="{00000000-0005-0000-0000-0000EABB0000}"/>
    <cellStyle name="Normal 5 5 2 3 2 2 5" xfId="48122" xr:uid="{00000000-0005-0000-0000-0000EBBB0000}"/>
    <cellStyle name="Normal 5 5 2 3 2 3" xfId="48123" xr:uid="{00000000-0005-0000-0000-0000ECBB0000}"/>
    <cellStyle name="Normal 5 5 2 3 2 3 2" xfId="48124" xr:uid="{00000000-0005-0000-0000-0000EDBB0000}"/>
    <cellStyle name="Normal 5 5 2 3 2 3 2 2" xfId="48125" xr:uid="{00000000-0005-0000-0000-0000EEBB0000}"/>
    <cellStyle name="Normal 5 5 2 3 2 3 3" xfId="48126" xr:uid="{00000000-0005-0000-0000-0000EFBB0000}"/>
    <cellStyle name="Normal 5 5 2 3 2 3 3 2" xfId="48127" xr:uid="{00000000-0005-0000-0000-0000F0BB0000}"/>
    <cellStyle name="Normal 5 5 2 3 2 3 3 2 2" xfId="48128" xr:uid="{00000000-0005-0000-0000-0000F1BB0000}"/>
    <cellStyle name="Normal 5 5 2 3 2 3 3 3" xfId="48129" xr:uid="{00000000-0005-0000-0000-0000F2BB0000}"/>
    <cellStyle name="Normal 5 5 2 3 2 3 4" xfId="48130" xr:uid="{00000000-0005-0000-0000-0000F3BB0000}"/>
    <cellStyle name="Normal 5 5 2 3 2 4" xfId="48131" xr:uid="{00000000-0005-0000-0000-0000F4BB0000}"/>
    <cellStyle name="Normal 5 5 2 3 2 4 2" xfId="48132" xr:uid="{00000000-0005-0000-0000-0000F5BB0000}"/>
    <cellStyle name="Normal 5 5 2 3 2 4 2 2" xfId="48133" xr:uid="{00000000-0005-0000-0000-0000F6BB0000}"/>
    <cellStyle name="Normal 5 5 2 3 2 4 3" xfId="48134" xr:uid="{00000000-0005-0000-0000-0000F7BB0000}"/>
    <cellStyle name="Normal 5 5 2 3 2 4 3 2" xfId="48135" xr:uid="{00000000-0005-0000-0000-0000F8BB0000}"/>
    <cellStyle name="Normal 5 5 2 3 2 4 3 2 2" xfId="48136" xr:uid="{00000000-0005-0000-0000-0000F9BB0000}"/>
    <cellStyle name="Normal 5 5 2 3 2 4 3 3" xfId="48137" xr:uid="{00000000-0005-0000-0000-0000FABB0000}"/>
    <cellStyle name="Normal 5 5 2 3 2 4 4" xfId="48138" xr:uid="{00000000-0005-0000-0000-0000FBBB0000}"/>
    <cellStyle name="Normal 5 5 2 3 2 5" xfId="48139" xr:uid="{00000000-0005-0000-0000-0000FCBB0000}"/>
    <cellStyle name="Normal 5 5 2 3 2 5 2" xfId="48140" xr:uid="{00000000-0005-0000-0000-0000FDBB0000}"/>
    <cellStyle name="Normal 5 5 2 3 2 6" xfId="48141" xr:uid="{00000000-0005-0000-0000-0000FEBB0000}"/>
    <cellStyle name="Normal 5 5 2 3 2 6 2" xfId="48142" xr:uid="{00000000-0005-0000-0000-0000FFBB0000}"/>
    <cellStyle name="Normal 5 5 2 3 2 6 2 2" xfId="48143" xr:uid="{00000000-0005-0000-0000-000000BC0000}"/>
    <cellStyle name="Normal 5 5 2 3 2 6 3" xfId="48144" xr:uid="{00000000-0005-0000-0000-000001BC0000}"/>
    <cellStyle name="Normal 5 5 2 3 2 7" xfId="48145" xr:uid="{00000000-0005-0000-0000-000002BC0000}"/>
    <cellStyle name="Normal 5 5 2 3 2 7 2" xfId="48146" xr:uid="{00000000-0005-0000-0000-000003BC0000}"/>
    <cellStyle name="Normal 5 5 2 3 2 8" xfId="48147" xr:uid="{00000000-0005-0000-0000-000004BC0000}"/>
    <cellStyle name="Normal 5 5 2 3 2 9" xfId="48148" xr:uid="{00000000-0005-0000-0000-000005BC0000}"/>
    <cellStyle name="Normal 5 5 2 3 3" xfId="48149" xr:uid="{00000000-0005-0000-0000-000006BC0000}"/>
    <cellStyle name="Normal 5 5 2 3 3 2" xfId="48150" xr:uid="{00000000-0005-0000-0000-000007BC0000}"/>
    <cellStyle name="Normal 5 5 2 3 3 2 2" xfId="48151" xr:uid="{00000000-0005-0000-0000-000008BC0000}"/>
    <cellStyle name="Normal 5 5 2 3 3 2 2 2" xfId="48152" xr:uid="{00000000-0005-0000-0000-000009BC0000}"/>
    <cellStyle name="Normal 5 5 2 3 3 2 3" xfId="48153" xr:uid="{00000000-0005-0000-0000-00000ABC0000}"/>
    <cellStyle name="Normal 5 5 2 3 3 2 3 2" xfId="48154" xr:uid="{00000000-0005-0000-0000-00000BBC0000}"/>
    <cellStyle name="Normal 5 5 2 3 3 2 3 2 2" xfId="48155" xr:uid="{00000000-0005-0000-0000-00000CBC0000}"/>
    <cellStyle name="Normal 5 5 2 3 3 2 3 3" xfId="48156" xr:uid="{00000000-0005-0000-0000-00000DBC0000}"/>
    <cellStyle name="Normal 5 5 2 3 3 2 4" xfId="48157" xr:uid="{00000000-0005-0000-0000-00000EBC0000}"/>
    <cellStyle name="Normal 5 5 2 3 3 3" xfId="48158" xr:uid="{00000000-0005-0000-0000-00000FBC0000}"/>
    <cellStyle name="Normal 5 5 2 3 3 3 2" xfId="48159" xr:uid="{00000000-0005-0000-0000-000010BC0000}"/>
    <cellStyle name="Normal 5 5 2 3 3 4" xfId="48160" xr:uid="{00000000-0005-0000-0000-000011BC0000}"/>
    <cellStyle name="Normal 5 5 2 3 3 4 2" xfId="48161" xr:uid="{00000000-0005-0000-0000-000012BC0000}"/>
    <cellStyle name="Normal 5 5 2 3 3 4 2 2" xfId="48162" xr:uid="{00000000-0005-0000-0000-000013BC0000}"/>
    <cellStyle name="Normal 5 5 2 3 3 4 3" xfId="48163" xr:uid="{00000000-0005-0000-0000-000014BC0000}"/>
    <cellStyle name="Normal 5 5 2 3 3 5" xfId="48164" xr:uid="{00000000-0005-0000-0000-000015BC0000}"/>
    <cellStyle name="Normal 5 5 2 3 4" xfId="48165" xr:uid="{00000000-0005-0000-0000-000016BC0000}"/>
    <cellStyle name="Normal 5 5 2 3 4 2" xfId="48166" xr:uid="{00000000-0005-0000-0000-000017BC0000}"/>
    <cellStyle name="Normal 5 5 2 3 4 2 2" xfId="48167" xr:uid="{00000000-0005-0000-0000-000018BC0000}"/>
    <cellStyle name="Normal 5 5 2 3 4 3" xfId="48168" xr:uid="{00000000-0005-0000-0000-000019BC0000}"/>
    <cellStyle name="Normal 5 5 2 3 4 3 2" xfId="48169" xr:uid="{00000000-0005-0000-0000-00001ABC0000}"/>
    <cellStyle name="Normal 5 5 2 3 4 3 2 2" xfId="48170" xr:uid="{00000000-0005-0000-0000-00001BBC0000}"/>
    <cellStyle name="Normal 5 5 2 3 4 3 3" xfId="48171" xr:uid="{00000000-0005-0000-0000-00001CBC0000}"/>
    <cellStyle name="Normal 5 5 2 3 4 4" xfId="48172" xr:uid="{00000000-0005-0000-0000-00001DBC0000}"/>
    <cellStyle name="Normal 5 5 2 3 5" xfId="48173" xr:uid="{00000000-0005-0000-0000-00001EBC0000}"/>
    <cellStyle name="Normal 5 5 2 3 5 2" xfId="48174" xr:uid="{00000000-0005-0000-0000-00001FBC0000}"/>
    <cellStyle name="Normal 5 5 2 3 5 2 2" xfId="48175" xr:uid="{00000000-0005-0000-0000-000020BC0000}"/>
    <cellStyle name="Normal 5 5 2 3 5 3" xfId="48176" xr:uid="{00000000-0005-0000-0000-000021BC0000}"/>
    <cellStyle name="Normal 5 5 2 3 5 3 2" xfId="48177" xr:uid="{00000000-0005-0000-0000-000022BC0000}"/>
    <cellStyle name="Normal 5 5 2 3 5 3 2 2" xfId="48178" xr:uid="{00000000-0005-0000-0000-000023BC0000}"/>
    <cellStyle name="Normal 5 5 2 3 5 3 3" xfId="48179" xr:uid="{00000000-0005-0000-0000-000024BC0000}"/>
    <cellStyle name="Normal 5 5 2 3 5 4" xfId="48180" xr:uid="{00000000-0005-0000-0000-000025BC0000}"/>
    <cellStyle name="Normal 5 5 2 3 6" xfId="48181" xr:uid="{00000000-0005-0000-0000-000026BC0000}"/>
    <cellStyle name="Normal 5 5 2 3 6 2" xfId="48182" xr:uid="{00000000-0005-0000-0000-000027BC0000}"/>
    <cellStyle name="Normal 5 5 2 3 7" xfId="48183" xr:uid="{00000000-0005-0000-0000-000028BC0000}"/>
    <cellStyle name="Normal 5 5 2 3 7 2" xfId="48184" xr:uid="{00000000-0005-0000-0000-000029BC0000}"/>
    <cellStyle name="Normal 5 5 2 3 7 2 2" xfId="48185" xr:uid="{00000000-0005-0000-0000-00002ABC0000}"/>
    <cellStyle name="Normal 5 5 2 3 7 3" xfId="48186" xr:uid="{00000000-0005-0000-0000-00002BBC0000}"/>
    <cellStyle name="Normal 5 5 2 3 8" xfId="48187" xr:uid="{00000000-0005-0000-0000-00002CBC0000}"/>
    <cellStyle name="Normal 5 5 2 3 8 2" xfId="48188" xr:uid="{00000000-0005-0000-0000-00002DBC0000}"/>
    <cellStyle name="Normal 5 5 2 3 9" xfId="48189" xr:uid="{00000000-0005-0000-0000-00002EBC0000}"/>
    <cellStyle name="Normal 5 5 2 4" xfId="48190" xr:uid="{00000000-0005-0000-0000-00002FBC0000}"/>
    <cellStyle name="Normal 5 5 2 4 2" xfId="48191" xr:uid="{00000000-0005-0000-0000-000030BC0000}"/>
    <cellStyle name="Normal 5 5 2 4 2 2" xfId="48192" xr:uid="{00000000-0005-0000-0000-000031BC0000}"/>
    <cellStyle name="Normal 5 5 2 4 2 2 2" xfId="48193" xr:uid="{00000000-0005-0000-0000-000032BC0000}"/>
    <cellStyle name="Normal 5 5 2 4 2 2 2 2" xfId="48194" xr:uid="{00000000-0005-0000-0000-000033BC0000}"/>
    <cellStyle name="Normal 5 5 2 4 2 2 3" xfId="48195" xr:uid="{00000000-0005-0000-0000-000034BC0000}"/>
    <cellStyle name="Normal 5 5 2 4 2 2 3 2" xfId="48196" xr:uid="{00000000-0005-0000-0000-000035BC0000}"/>
    <cellStyle name="Normal 5 5 2 4 2 2 3 2 2" xfId="48197" xr:uid="{00000000-0005-0000-0000-000036BC0000}"/>
    <cellStyle name="Normal 5 5 2 4 2 2 3 3" xfId="48198" xr:uid="{00000000-0005-0000-0000-000037BC0000}"/>
    <cellStyle name="Normal 5 5 2 4 2 2 4" xfId="48199" xr:uid="{00000000-0005-0000-0000-000038BC0000}"/>
    <cellStyle name="Normal 5 5 2 4 2 3" xfId="48200" xr:uid="{00000000-0005-0000-0000-000039BC0000}"/>
    <cellStyle name="Normal 5 5 2 4 2 3 2" xfId="48201" xr:uid="{00000000-0005-0000-0000-00003ABC0000}"/>
    <cellStyle name="Normal 5 5 2 4 2 4" xfId="48202" xr:uid="{00000000-0005-0000-0000-00003BBC0000}"/>
    <cellStyle name="Normal 5 5 2 4 2 4 2" xfId="48203" xr:uid="{00000000-0005-0000-0000-00003CBC0000}"/>
    <cellStyle name="Normal 5 5 2 4 2 4 2 2" xfId="48204" xr:uid="{00000000-0005-0000-0000-00003DBC0000}"/>
    <cellStyle name="Normal 5 5 2 4 2 4 3" xfId="48205" xr:uid="{00000000-0005-0000-0000-00003EBC0000}"/>
    <cellStyle name="Normal 5 5 2 4 2 5" xfId="48206" xr:uid="{00000000-0005-0000-0000-00003FBC0000}"/>
    <cellStyle name="Normal 5 5 2 4 2 6" xfId="48207" xr:uid="{00000000-0005-0000-0000-000040BC0000}"/>
    <cellStyle name="Normal 5 5 2 4 3" xfId="48208" xr:uid="{00000000-0005-0000-0000-000041BC0000}"/>
    <cellStyle name="Normal 5 5 2 4 3 2" xfId="48209" xr:uid="{00000000-0005-0000-0000-000042BC0000}"/>
    <cellStyle name="Normal 5 5 2 4 3 2 2" xfId="48210" xr:uid="{00000000-0005-0000-0000-000043BC0000}"/>
    <cellStyle name="Normal 5 5 2 4 3 3" xfId="48211" xr:uid="{00000000-0005-0000-0000-000044BC0000}"/>
    <cellStyle name="Normal 5 5 2 4 3 3 2" xfId="48212" xr:uid="{00000000-0005-0000-0000-000045BC0000}"/>
    <cellStyle name="Normal 5 5 2 4 3 3 2 2" xfId="48213" xr:uid="{00000000-0005-0000-0000-000046BC0000}"/>
    <cellStyle name="Normal 5 5 2 4 3 3 3" xfId="48214" xr:uid="{00000000-0005-0000-0000-000047BC0000}"/>
    <cellStyle name="Normal 5 5 2 4 3 4" xfId="48215" xr:uid="{00000000-0005-0000-0000-000048BC0000}"/>
    <cellStyle name="Normal 5 5 2 4 4" xfId="48216" xr:uid="{00000000-0005-0000-0000-000049BC0000}"/>
    <cellStyle name="Normal 5 5 2 4 4 2" xfId="48217" xr:uid="{00000000-0005-0000-0000-00004ABC0000}"/>
    <cellStyle name="Normal 5 5 2 4 4 2 2" xfId="48218" xr:uid="{00000000-0005-0000-0000-00004BBC0000}"/>
    <cellStyle name="Normal 5 5 2 4 4 3" xfId="48219" xr:uid="{00000000-0005-0000-0000-00004CBC0000}"/>
    <cellStyle name="Normal 5 5 2 4 4 3 2" xfId="48220" xr:uid="{00000000-0005-0000-0000-00004DBC0000}"/>
    <cellStyle name="Normal 5 5 2 4 4 3 2 2" xfId="48221" xr:uid="{00000000-0005-0000-0000-00004EBC0000}"/>
    <cellStyle name="Normal 5 5 2 4 4 3 3" xfId="48222" xr:uid="{00000000-0005-0000-0000-00004FBC0000}"/>
    <cellStyle name="Normal 5 5 2 4 4 4" xfId="48223" xr:uid="{00000000-0005-0000-0000-000050BC0000}"/>
    <cellStyle name="Normal 5 5 2 4 5" xfId="48224" xr:uid="{00000000-0005-0000-0000-000051BC0000}"/>
    <cellStyle name="Normal 5 5 2 4 5 2" xfId="48225" xr:uid="{00000000-0005-0000-0000-000052BC0000}"/>
    <cellStyle name="Normal 5 5 2 4 6" xfId="48226" xr:uid="{00000000-0005-0000-0000-000053BC0000}"/>
    <cellStyle name="Normal 5 5 2 4 6 2" xfId="48227" xr:uid="{00000000-0005-0000-0000-000054BC0000}"/>
    <cellStyle name="Normal 5 5 2 4 6 2 2" xfId="48228" xr:uid="{00000000-0005-0000-0000-000055BC0000}"/>
    <cellStyle name="Normal 5 5 2 4 6 3" xfId="48229" xr:uid="{00000000-0005-0000-0000-000056BC0000}"/>
    <cellStyle name="Normal 5 5 2 4 7" xfId="48230" xr:uid="{00000000-0005-0000-0000-000057BC0000}"/>
    <cellStyle name="Normal 5 5 2 4 7 2" xfId="48231" xr:uid="{00000000-0005-0000-0000-000058BC0000}"/>
    <cellStyle name="Normal 5 5 2 4 8" xfId="48232" xr:uid="{00000000-0005-0000-0000-000059BC0000}"/>
    <cellStyle name="Normal 5 5 2 4 9" xfId="48233" xr:uid="{00000000-0005-0000-0000-00005ABC0000}"/>
    <cellStyle name="Normal 5 5 2 5" xfId="48234" xr:uid="{00000000-0005-0000-0000-00005BBC0000}"/>
    <cellStyle name="Normal 5 5 2 5 2" xfId="48235" xr:uid="{00000000-0005-0000-0000-00005CBC0000}"/>
    <cellStyle name="Normal 5 5 2 5 2 2" xfId="48236" xr:uid="{00000000-0005-0000-0000-00005DBC0000}"/>
    <cellStyle name="Normal 5 5 2 5 2 2 2" xfId="48237" xr:uid="{00000000-0005-0000-0000-00005EBC0000}"/>
    <cellStyle name="Normal 5 5 2 5 2 3" xfId="48238" xr:uid="{00000000-0005-0000-0000-00005FBC0000}"/>
    <cellStyle name="Normal 5 5 2 5 2 3 2" xfId="48239" xr:uid="{00000000-0005-0000-0000-000060BC0000}"/>
    <cellStyle name="Normal 5 5 2 5 2 3 2 2" xfId="48240" xr:uid="{00000000-0005-0000-0000-000061BC0000}"/>
    <cellStyle name="Normal 5 5 2 5 2 3 3" xfId="48241" xr:uid="{00000000-0005-0000-0000-000062BC0000}"/>
    <cellStyle name="Normal 5 5 2 5 2 4" xfId="48242" xr:uid="{00000000-0005-0000-0000-000063BC0000}"/>
    <cellStyle name="Normal 5 5 2 5 3" xfId="48243" xr:uid="{00000000-0005-0000-0000-000064BC0000}"/>
    <cellStyle name="Normal 5 5 2 5 3 2" xfId="48244" xr:uid="{00000000-0005-0000-0000-000065BC0000}"/>
    <cellStyle name="Normal 5 5 2 5 4" xfId="48245" xr:uid="{00000000-0005-0000-0000-000066BC0000}"/>
    <cellStyle name="Normal 5 5 2 5 4 2" xfId="48246" xr:uid="{00000000-0005-0000-0000-000067BC0000}"/>
    <cellStyle name="Normal 5 5 2 5 4 2 2" xfId="48247" xr:uid="{00000000-0005-0000-0000-000068BC0000}"/>
    <cellStyle name="Normal 5 5 2 5 4 3" xfId="48248" xr:uid="{00000000-0005-0000-0000-000069BC0000}"/>
    <cellStyle name="Normal 5 5 2 5 5" xfId="48249" xr:uid="{00000000-0005-0000-0000-00006ABC0000}"/>
    <cellStyle name="Normal 5 5 2 5 6" xfId="48250" xr:uid="{00000000-0005-0000-0000-00006BBC0000}"/>
    <cellStyle name="Normal 5 5 2 6" xfId="48251" xr:uid="{00000000-0005-0000-0000-00006CBC0000}"/>
    <cellStyle name="Normal 5 5 2 6 2" xfId="48252" xr:uid="{00000000-0005-0000-0000-00006DBC0000}"/>
    <cellStyle name="Normal 5 5 2 6 2 2" xfId="48253" xr:uid="{00000000-0005-0000-0000-00006EBC0000}"/>
    <cellStyle name="Normal 5 5 2 6 3" xfId="48254" xr:uid="{00000000-0005-0000-0000-00006FBC0000}"/>
    <cellStyle name="Normal 5 5 2 6 3 2" xfId="48255" xr:uid="{00000000-0005-0000-0000-000070BC0000}"/>
    <cellStyle name="Normal 5 5 2 6 3 2 2" xfId="48256" xr:uid="{00000000-0005-0000-0000-000071BC0000}"/>
    <cellStyle name="Normal 5 5 2 6 3 3" xfId="48257" xr:uid="{00000000-0005-0000-0000-000072BC0000}"/>
    <cellStyle name="Normal 5 5 2 6 4" xfId="48258" xr:uid="{00000000-0005-0000-0000-000073BC0000}"/>
    <cellStyle name="Normal 5 5 2 7" xfId="48259" xr:uid="{00000000-0005-0000-0000-000074BC0000}"/>
    <cellStyle name="Normal 5 5 2 7 2" xfId="48260" xr:uid="{00000000-0005-0000-0000-000075BC0000}"/>
    <cellStyle name="Normal 5 5 2 7 2 2" xfId="48261" xr:uid="{00000000-0005-0000-0000-000076BC0000}"/>
    <cellStyle name="Normal 5 5 2 7 3" xfId="48262" xr:uid="{00000000-0005-0000-0000-000077BC0000}"/>
    <cellStyle name="Normal 5 5 2 7 3 2" xfId="48263" xr:uid="{00000000-0005-0000-0000-000078BC0000}"/>
    <cellStyle name="Normal 5 5 2 7 3 2 2" xfId="48264" xr:uid="{00000000-0005-0000-0000-000079BC0000}"/>
    <cellStyle name="Normal 5 5 2 7 3 3" xfId="48265" xr:uid="{00000000-0005-0000-0000-00007ABC0000}"/>
    <cellStyle name="Normal 5 5 2 7 4" xfId="48266" xr:uid="{00000000-0005-0000-0000-00007BBC0000}"/>
    <cellStyle name="Normal 5 5 2 8" xfId="48267" xr:uid="{00000000-0005-0000-0000-00007CBC0000}"/>
    <cellStyle name="Normal 5 5 2 8 2" xfId="48268" xr:uid="{00000000-0005-0000-0000-00007DBC0000}"/>
    <cellStyle name="Normal 5 5 2 9" xfId="48269" xr:uid="{00000000-0005-0000-0000-00007EBC0000}"/>
    <cellStyle name="Normal 5 5 2 9 2" xfId="48270" xr:uid="{00000000-0005-0000-0000-00007FBC0000}"/>
    <cellStyle name="Normal 5 5 2 9 2 2" xfId="48271" xr:uid="{00000000-0005-0000-0000-000080BC0000}"/>
    <cellStyle name="Normal 5 5 2 9 3" xfId="48272" xr:uid="{00000000-0005-0000-0000-000081BC0000}"/>
    <cellStyle name="Normal 5 5 2_T-straight with PEDs adjustor" xfId="48273" xr:uid="{00000000-0005-0000-0000-000082BC0000}"/>
    <cellStyle name="Normal 5 5 3" xfId="48274" xr:uid="{00000000-0005-0000-0000-000083BC0000}"/>
    <cellStyle name="Normal 5 5 3 10" xfId="48275" xr:uid="{00000000-0005-0000-0000-000084BC0000}"/>
    <cellStyle name="Normal 5 5 3 11" xfId="48276" xr:uid="{00000000-0005-0000-0000-000085BC0000}"/>
    <cellStyle name="Normal 5 5 3 2" xfId="48277" xr:uid="{00000000-0005-0000-0000-000086BC0000}"/>
    <cellStyle name="Normal 5 5 3 2 10" xfId="48278" xr:uid="{00000000-0005-0000-0000-000087BC0000}"/>
    <cellStyle name="Normal 5 5 3 2 2" xfId="48279" xr:uid="{00000000-0005-0000-0000-000088BC0000}"/>
    <cellStyle name="Normal 5 5 3 2 2 2" xfId="48280" xr:uid="{00000000-0005-0000-0000-000089BC0000}"/>
    <cellStyle name="Normal 5 5 3 2 2 2 2" xfId="48281" xr:uid="{00000000-0005-0000-0000-00008ABC0000}"/>
    <cellStyle name="Normal 5 5 3 2 2 2 2 2" xfId="48282" xr:uid="{00000000-0005-0000-0000-00008BBC0000}"/>
    <cellStyle name="Normal 5 5 3 2 2 2 2 2 2" xfId="48283" xr:uid="{00000000-0005-0000-0000-00008CBC0000}"/>
    <cellStyle name="Normal 5 5 3 2 2 2 2 3" xfId="48284" xr:uid="{00000000-0005-0000-0000-00008DBC0000}"/>
    <cellStyle name="Normal 5 5 3 2 2 2 2 3 2" xfId="48285" xr:uid="{00000000-0005-0000-0000-00008EBC0000}"/>
    <cellStyle name="Normal 5 5 3 2 2 2 2 3 2 2" xfId="48286" xr:uid="{00000000-0005-0000-0000-00008FBC0000}"/>
    <cellStyle name="Normal 5 5 3 2 2 2 2 3 3" xfId="48287" xr:uid="{00000000-0005-0000-0000-000090BC0000}"/>
    <cellStyle name="Normal 5 5 3 2 2 2 2 4" xfId="48288" xr:uid="{00000000-0005-0000-0000-000091BC0000}"/>
    <cellStyle name="Normal 5 5 3 2 2 2 3" xfId="48289" xr:uid="{00000000-0005-0000-0000-000092BC0000}"/>
    <cellStyle name="Normal 5 5 3 2 2 2 3 2" xfId="48290" xr:uid="{00000000-0005-0000-0000-000093BC0000}"/>
    <cellStyle name="Normal 5 5 3 2 2 2 4" xfId="48291" xr:uid="{00000000-0005-0000-0000-000094BC0000}"/>
    <cellStyle name="Normal 5 5 3 2 2 2 4 2" xfId="48292" xr:uid="{00000000-0005-0000-0000-000095BC0000}"/>
    <cellStyle name="Normal 5 5 3 2 2 2 4 2 2" xfId="48293" xr:uid="{00000000-0005-0000-0000-000096BC0000}"/>
    <cellStyle name="Normal 5 5 3 2 2 2 4 3" xfId="48294" xr:uid="{00000000-0005-0000-0000-000097BC0000}"/>
    <cellStyle name="Normal 5 5 3 2 2 2 5" xfId="48295" xr:uid="{00000000-0005-0000-0000-000098BC0000}"/>
    <cellStyle name="Normal 5 5 3 2 2 3" xfId="48296" xr:uid="{00000000-0005-0000-0000-000099BC0000}"/>
    <cellStyle name="Normal 5 5 3 2 2 3 2" xfId="48297" xr:uid="{00000000-0005-0000-0000-00009ABC0000}"/>
    <cellStyle name="Normal 5 5 3 2 2 3 2 2" xfId="48298" xr:uid="{00000000-0005-0000-0000-00009BBC0000}"/>
    <cellStyle name="Normal 5 5 3 2 2 3 3" xfId="48299" xr:uid="{00000000-0005-0000-0000-00009CBC0000}"/>
    <cellStyle name="Normal 5 5 3 2 2 3 3 2" xfId="48300" xr:uid="{00000000-0005-0000-0000-00009DBC0000}"/>
    <cellStyle name="Normal 5 5 3 2 2 3 3 2 2" xfId="48301" xr:uid="{00000000-0005-0000-0000-00009EBC0000}"/>
    <cellStyle name="Normal 5 5 3 2 2 3 3 3" xfId="48302" xr:uid="{00000000-0005-0000-0000-00009FBC0000}"/>
    <cellStyle name="Normal 5 5 3 2 2 3 4" xfId="48303" xr:uid="{00000000-0005-0000-0000-0000A0BC0000}"/>
    <cellStyle name="Normal 5 5 3 2 2 4" xfId="48304" xr:uid="{00000000-0005-0000-0000-0000A1BC0000}"/>
    <cellStyle name="Normal 5 5 3 2 2 4 2" xfId="48305" xr:uid="{00000000-0005-0000-0000-0000A2BC0000}"/>
    <cellStyle name="Normal 5 5 3 2 2 4 2 2" xfId="48306" xr:uid="{00000000-0005-0000-0000-0000A3BC0000}"/>
    <cellStyle name="Normal 5 5 3 2 2 4 3" xfId="48307" xr:uid="{00000000-0005-0000-0000-0000A4BC0000}"/>
    <cellStyle name="Normal 5 5 3 2 2 4 3 2" xfId="48308" xr:uid="{00000000-0005-0000-0000-0000A5BC0000}"/>
    <cellStyle name="Normal 5 5 3 2 2 4 3 2 2" xfId="48309" xr:uid="{00000000-0005-0000-0000-0000A6BC0000}"/>
    <cellStyle name="Normal 5 5 3 2 2 4 3 3" xfId="48310" xr:uid="{00000000-0005-0000-0000-0000A7BC0000}"/>
    <cellStyle name="Normal 5 5 3 2 2 4 4" xfId="48311" xr:uid="{00000000-0005-0000-0000-0000A8BC0000}"/>
    <cellStyle name="Normal 5 5 3 2 2 5" xfId="48312" xr:uid="{00000000-0005-0000-0000-0000A9BC0000}"/>
    <cellStyle name="Normal 5 5 3 2 2 5 2" xfId="48313" xr:uid="{00000000-0005-0000-0000-0000AABC0000}"/>
    <cellStyle name="Normal 5 5 3 2 2 6" xfId="48314" xr:uid="{00000000-0005-0000-0000-0000ABBC0000}"/>
    <cellStyle name="Normal 5 5 3 2 2 6 2" xfId="48315" xr:uid="{00000000-0005-0000-0000-0000ACBC0000}"/>
    <cellStyle name="Normal 5 5 3 2 2 6 2 2" xfId="48316" xr:uid="{00000000-0005-0000-0000-0000ADBC0000}"/>
    <cellStyle name="Normal 5 5 3 2 2 6 3" xfId="48317" xr:uid="{00000000-0005-0000-0000-0000AEBC0000}"/>
    <cellStyle name="Normal 5 5 3 2 2 7" xfId="48318" xr:uid="{00000000-0005-0000-0000-0000AFBC0000}"/>
    <cellStyle name="Normal 5 5 3 2 2 7 2" xfId="48319" xr:uid="{00000000-0005-0000-0000-0000B0BC0000}"/>
    <cellStyle name="Normal 5 5 3 2 2 8" xfId="48320" xr:uid="{00000000-0005-0000-0000-0000B1BC0000}"/>
    <cellStyle name="Normal 5 5 3 2 2 9" xfId="48321" xr:uid="{00000000-0005-0000-0000-0000B2BC0000}"/>
    <cellStyle name="Normal 5 5 3 2 3" xfId="48322" xr:uid="{00000000-0005-0000-0000-0000B3BC0000}"/>
    <cellStyle name="Normal 5 5 3 2 3 2" xfId="48323" xr:uid="{00000000-0005-0000-0000-0000B4BC0000}"/>
    <cellStyle name="Normal 5 5 3 2 3 2 2" xfId="48324" xr:uid="{00000000-0005-0000-0000-0000B5BC0000}"/>
    <cellStyle name="Normal 5 5 3 2 3 2 2 2" xfId="48325" xr:uid="{00000000-0005-0000-0000-0000B6BC0000}"/>
    <cellStyle name="Normal 5 5 3 2 3 2 3" xfId="48326" xr:uid="{00000000-0005-0000-0000-0000B7BC0000}"/>
    <cellStyle name="Normal 5 5 3 2 3 2 3 2" xfId="48327" xr:uid="{00000000-0005-0000-0000-0000B8BC0000}"/>
    <cellStyle name="Normal 5 5 3 2 3 2 3 2 2" xfId="48328" xr:uid="{00000000-0005-0000-0000-0000B9BC0000}"/>
    <cellStyle name="Normal 5 5 3 2 3 2 3 3" xfId="48329" xr:uid="{00000000-0005-0000-0000-0000BABC0000}"/>
    <cellStyle name="Normal 5 5 3 2 3 2 4" xfId="48330" xr:uid="{00000000-0005-0000-0000-0000BBBC0000}"/>
    <cellStyle name="Normal 5 5 3 2 3 3" xfId="48331" xr:uid="{00000000-0005-0000-0000-0000BCBC0000}"/>
    <cellStyle name="Normal 5 5 3 2 3 3 2" xfId="48332" xr:uid="{00000000-0005-0000-0000-0000BDBC0000}"/>
    <cellStyle name="Normal 5 5 3 2 3 4" xfId="48333" xr:uid="{00000000-0005-0000-0000-0000BEBC0000}"/>
    <cellStyle name="Normal 5 5 3 2 3 4 2" xfId="48334" xr:uid="{00000000-0005-0000-0000-0000BFBC0000}"/>
    <cellStyle name="Normal 5 5 3 2 3 4 2 2" xfId="48335" xr:uid="{00000000-0005-0000-0000-0000C0BC0000}"/>
    <cellStyle name="Normal 5 5 3 2 3 4 3" xfId="48336" xr:uid="{00000000-0005-0000-0000-0000C1BC0000}"/>
    <cellStyle name="Normal 5 5 3 2 3 5" xfId="48337" xr:uid="{00000000-0005-0000-0000-0000C2BC0000}"/>
    <cellStyle name="Normal 5 5 3 2 4" xfId="48338" xr:uid="{00000000-0005-0000-0000-0000C3BC0000}"/>
    <cellStyle name="Normal 5 5 3 2 4 2" xfId="48339" xr:uid="{00000000-0005-0000-0000-0000C4BC0000}"/>
    <cellStyle name="Normal 5 5 3 2 4 2 2" xfId="48340" xr:uid="{00000000-0005-0000-0000-0000C5BC0000}"/>
    <cellStyle name="Normal 5 5 3 2 4 3" xfId="48341" xr:uid="{00000000-0005-0000-0000-0000C6BC0000}"/>
    <cellStyle name="Normal 5 5 3 2 4 3 2" xfId="48342" xr:uid="{00000000-0005-0000-0000-0000C7BC0000}"/>
    <cellStyle name="Normal 5 5 3 2 4 3 2 2" xfId="48343" xr:uid="{00000000-0005-0000-0000-0000C8BC0000}"/>
    <cellStyle name="Normal 5 5 3 2 4 3 3" xfId="48344" xr:uid="{00000000-0005-0000-0000-0000C9BC0000}"/>
    <cellStyle name="Normal 5 5 3 2 4 4" xfId="48345" xr:uid="{00000000-0005-0000-0000-0000CABC0000}"/>
    <cellStyle name="Normal 5 5 3 2 5" xfId="48346" xr:uid="{00000000-0005-0000-0000-0000CBBC0000}"/>
    <cellStyle name="Normal 5 5 3 2 5 2" xfId="48347" xr:uid="{00000000-0005-0000-0000-0000CCBC0000}"/>
    <cellStyle name="Normal 5 5 3 2 5 2 2" xfId="48348" xr:uid="{00000000-0005-0000-0000-0000CDBC0000}"/>
    <cellStyle name="Normal 5 5 3 2 5 3" xfId="48349" xr:uid="{00000000-0005-0000-0000-0000CEBC0000}"/>
    <cellStyle name="Normal 5 5 3 2 5 3 2" xfId="48350" xr:uid="{00000000-0005-0000-0000-0000CFBC0000}"/>
    <cellStyle name="Normal 5 5 3 2 5 3 2 2" xfId="48351" xr:uid="{00000000-0005-0000-0000-0000D0BC0000}"/>
    <cellStyle name="Normal 5 5 3 2 5 3 3" xfId="48352" xr:uid="{00000000-0005-0000-0000-0000D1BC0000}"/>
    <cellStyle name="Normal 5 5 3 2 5 4" xfId="48353" xr:uid="{00000000-0005-0000-0000-0000D2BC0000}"/>
    <cellStyle name="Normal 5 5 3 2 6" xfId="48354" xr:uid="{00000000-0005-0000-0000-0000D3BC0000}"/>
    <cellStyle name="Normal 5 5 3 2 6 2" xfId="48355" xr:uid="{00000000-0005-0000-0000-0000D4BC0000}"/>
    <cellStyle name="Normal 5 5 3 2 7" xfId="48356" xr:uid="{00000000-0005-0000-0000-0000D5BC0000}"/>
    <cellStyle name="Normal 5 5 3 2 7 2" xfId="48357" xr:uid="{00000000-0005-0000-0000-0000D6BC0000}"/>
    <cellStyle name="Normal 5 5 3 2 7 2 2" xfId="48358" xr:uid="{00000000-0005-0000-0000-0000D7BC0000}"/>
    <cellStyle name="Normal 5 5 3 2 7 3" xfId="48359" xr:uid="{00000000-0005-0000-0000-0000D8BC0000}"/>
    <cellStyle name="Normal 5 5 3 2 8" xfId="48360" xr:uid="{00000000-0005-0000-0000-0000D9BC0000}"/>
    <cellStyle name="Normal 5 5 3 2 8 2" xfId="48361" xr:uid="{00000000-0005-0000-0000-0000DABC0000}"/>
    <cellStyle name="Normal 5 5 3 2 9" xfId="48362" xr:uid="{00000000-0005-0000-0000-0000DBBC0000}"/>
    <cellStyle name="Normal 5 5 3 3" xfId="48363" xr:uid="{00000000-0005-0000-0000-0000DCBC0000}"/>
    <cellStyle name="Normal 5 5 3 3 2" xfId="48364" xr:uid="{00000000-0005-0000-0000-0000DDBC0000}"/>
    <cellStyle name="Normal 5 5 3 3 2 2" xfId="48365" xr:uid="{00000000-0005-0000-0000-0000DEBC0000}"/>
    <cellStyle name="Normal 5 5 3 3 2 2 2" xfId="48366" xr:uid="{00000000-0005-0000-0000-0000DFBC0000}"/>
    <cellStyle name="Normal 5 5 3 3 2 2 2 2" xfId="48367" xr:uid="{00000000-0005-0000-0000-0000E0BC0000}"/>
    <cellStyle name="Normal 5 5 3 3 2 2 3" xfId="48368" xr:uid="{00000000-0005-0000-0000-0000E1BC0000}"/>
    <cellStyle name="Normal 5 5 3 3 2 2 3 2" xfId="48369" xr:uid="{00000000-0005-0000-0000-0000E2BC0000}"/>
    <cellStyle name="Normal 5 5 3 3 2 2 3 2 2" xfId="48370" xr:uid="{00000000-0005-0000-0000-0000E3BC0000}"/>
    <cellStyle name="Normal 5 5 3 3 2 2 3 3" xfId="48371" xr:uid="{00000000-0005-0000-0000-0000E4BC0000}"/>
    <cellStyle name="Normal 5 5 3 3 2 2 4" xfId="48372" xr:uid="{00000000-0005-0000-0000-0000E5BC0000}"/>
    <cellStyle name="Normal 5 5 3 3 2 3" xfId="48373" xr:uid="{00000000-0005-0000-0000-0000E6BC0000}"/>
    <cellStyle name="Normal 5 5 3 3 2 3 2" xfId="48374" xr:uid="{00000000-0005-0000-0000-0000E7BC0000}"/>
    <cellStyle name="Normal 5 5 3 3 2 4" xfId="48375" xr:uid="{00000000-0005-0000-0000-0000E8BC0000}"/>
    <cellStyle name="Normal 5 5 3 3 2 4 2" xfId="48376" xr:uid="{00000000-0005-0000-0000-0000E9BC0000}"/>
    <cellStyle name="Normal 5 5 3 3 2 4 2 2" xfId="48377" xr:uid="{00000000-0005-0000-0000-0000EABC0000}"/>
    <cellStyle name="Normal 5 5 3 3 2 4 3" xfId="48378" xr:uid="{00000000-0005-0000-0000-0000EBBC0000}"/>
    <cellStyle name="Normal 5 5 3 3 2 5" xfId="48379" xr:uid="{00000000-0005-0000-0000-0000ECBC0000}"/>
    <cellStyle name="Normal 5 5 3 3 2 6" xfId="48380" xr:uid="{00000000-0005-0000-0000-0000EDBC0000}"/>
    <cellStyle name="Normal 5 5 3 3 3" xfId="48381" xr:uid="{00000000-0005-0000-0000-0000EEBC0000}"/>
    <cellStyle name="Normal 5 5 3 3 3 2" xfId="48382" xr:uid="{00000000-0005-0000-0000-0000EFBC0000}"/>
    <cellStyle name="Normal 5 5 3 3 3 2 2" xfId="48383" xr:uid="{00000000-0005-0000-0000-0000F0BC0000}"/>
    <cellStyle name="Normal 5 5 3 3 3 3" xfId="48384" xr:uid="{00000000-0005-0000-0000-0000F1BC0000}"/>
    <cellStyle name="Normal 5 5 3 3 3 3 2" xfId="48385" xr:uid="{00000000-0005-0000-0000-0000F2BC0000}"/>
    <cellStyle name="Normal 5 5 3 3 3 3 2 2" xfId="48386" xr:uid="{00000000-0005-0000-0000-0000F3BC0000}"/>
    <cellStyle name="Normal 5 5 3 3 3 3 3" xfId="48387" xr:uid="{00000000-0005-0000-0000-0000F4BC0000}"/>
    <cellStyle name="Normal 5 5 3 3 3 4" xfId="48388" xr:uid="{00000000-0005-0000-0000-0000F5BC0000}"/>
    <cellStyle name="Normal 5 5 3 3 4" xfId="48389" xr:uid="{00000000-0005-0000-0000-0000F6BC0000}"/>
    <cellStyle name="Normal 5 5 3 3 4 2" xfId="48390" xr:uid="{00000000-0005-0000-0000-0000F7BC0000}"/>
    <cellStyle name="Normal 5 5 3 3 4 2 2" xfId="48391" xr:uid="{00000000-0005-0000-0000-0000F8BC0000}"/>
    <cellStyle name="Normal 5 5 3 3 4 3" xfId="48392" xr:uid="{00000000-0005-0000-0000-0000F9BC0000}"/>
    <cellStyle name="Normal 5 5 3 3 4 3 2" xfId="48393" xr:uid="{00000000-0005-0000-0000-0000FABC0000}"/>
    <cellStyle name="Normal 5 5 3 3 4 3 2 2" xfId="48394" xr:uid="{00000000-0005-0000-0000-0000FBBC0000}"/>
    <cellStyle name="Normal 5 5 3 3 4 3 3" xfId="48395" xr:uid="{00000000-0005-0000-0000-0000FCBC0000}"/>
    <cellStyle name="Normal 5 5 3 3 4 4" xfId="48396" xr:uid="{00000000-0005-0000-0000-0000FDBC0000}"/>
    <cellStyle name="Normal 5 5 3 3 5" xfId="48397" xr:uid="{00000000-0005-0000-0000-0000FEBC0000}"/>
    <cellStyle name="Normal 5 5 3 3 5 2" xfId="48398" xr:uid="{00000000-0005-0000-0000-0000FFBC0000}"/>
    <cellStyle name="Normal 5 5 3 3 6" xfId="48399" xr:uid="{00000000-0005-0000-0000-000000BD0000}"/>
    <cellStyle name="Normal 5 5 3 3 6 2" xfId="48400" xr:uid="{00000000-0005-0000-0000-000001BD0000}"/>
    <cellStyle name="Normal 5 5 3 3 6 2 2" xfId="48401" xr:uid="{00000000-0005-0000-0000-000002BD0000}"/>
    <cellStyle name="Normal 5 5 3 3 6 3" xfId="48402" xr:uid="{00000000-0005-0000-0000-000003BD0000}"/>
    <cellStyle name="Normal 5 5 3 3 7" xfId="48403" xr:uid="{00000000-0005-0000-0000-000004BD0000}"/>
    <cellStyle name="Normal 5 5 3 3 7 2" xfId="48404" xr:uid="{00000000-0005-0000-0000-000005BD0000}"/>
    <cellStyle name="Normal 5 5 3 3 8" xfId="48405" xr:uid="{00000000-0005-0000-0000-000006BD0000}"/>
    <cellStyle name="Normal 5 5 3 3 9" xfId="48406" xr:uid="{00000000-0005-0000-0000-000007BD0000}"/>
    <cellStyle name="Normal 5 5 3 4" xfId="48407" xr:uid="{00000000-0005-0000-0000-000008BD0000}"/>
    <cellStyle name="Normal 5 5 3 4 2" xfId="48408" xr:uid="{00000000-0005-0000-0000-000009BD0000}"/>
    <cellStyle name="Normal 5 5 3 4 2 2" xfId="48409" xr:uid="{00000000-0005-0000-0000-00000ABD0000}"/>
    <cellStyle name="Normal 5 5 3 4 2 2 2" xfId="48410" xr:uid="{00000000-0005-0000-0000-00000BBD0000}"/>
    <cellStyle name="Normal 5 5 3 4 2 3" xfId="48411" xr:uid="{00000000-0005-0000-0000-00000CBD0000}"/>
    <cellStyle name="Normal 5 5 3 4 2 3 2" xfId="48412" xr:uid="{00000000-0005-0000-0000-00000DBD0000}"/>
    <cellStyle name="Normal 5 5 3 4 2 3 2 2" xfId="48413" xr:uid="{00000000-0005-0000-0000-00000EBD0000}"/>
    <cellStyle name="Normal 5 5 3 4 2 3 3" xfId="48414" xr:uid="{00000000-0005-0000-0000-00000FBD0000}"/>
    <cellStyle name="Normal 5 5 3 4 2 4" xfId="48415" xr:uid="{00000000-0005-0000-0000-000010BD0000}"/>
    <cellStyle name="Normal 5 5 3 4 3" xfId="48416" xr:uid="{00000000-0005-0000-0000-000011BD0000}"/>
    <cellStyle name="Normal 5 5 3 4 3 2" xfId="48417" xr:uid="{00000000-0005-0000-0000-000012BD0000}"/>
    <cellStyle name="Normal 5 5 3 4 4" xfId="48418" xr:uid="{00000000-0005-0000-0000-000013BD0000}"/>
    <cellStyle name="Normal 5 5 3 4 4 2" xfId="48419" xr:uid="{00000000-0005-0000-0000-000014BD0000}"/>
    <cellStyle name="Normal 5 5 3 4 4 2 2" xfId="48420" xr:uid="{00000000-0005-0000-0000-000015BD0000}"/>
    <cellStyle name="Normal 5 5 3 4 4 3" xfId="48421" xr:uid="{00000000-0005-0000-0000-000016BD0000}"/>
    <cellStyle name="Normal 5 5 3 4 5" xfId="48422" xr:uid="{00000000-0005-0000-0000-000017BD0000}"/>
    <cellStyle name="Normal 5 5 3 4 6" xfId="48423" xr:uid="{00000000-0005-0000-0000-000018BD0000}"/>
    <cellStyle name="Normal 5 5 3 5" xfId="48424" xr:uid="{00000000-0005-0000-0000-000019BD0000}"/>
    <cellStyle name="Normal 5 5 3 5 2" xfId="48425" xr:uid="{00000000-0005-0000-0000-00001ABD0000}"/>
    <cellStyle name="Normal 5 5 3 5 2 2" xfId="48426" xr:uid="{00000000-0005-0000-0000-00001BBD0000}"/>
    <cellStyle name="Normal 5 5 3 5 3" xfId="48427" xr:uid="{00000000-0005-0000-0000-00001CBD0000}"/>
    <cellStyle name="Normal 5 5 3 5 3 2" xfId="48428" xr:uid="{00000000-0005-0000-0000-00001DBD0000}"/>
    <cellStyle name="Normal 5 5 3 5 3 2 2" xfId="48429" xr:uid="{00000000-0005-0000-0000-00001EBD0000}"/>
    <cellStyle name="Normal 5 5 3 5 3 3" xfId="48430" xr:uid="{00000000-0005-0000-0000-00001FBD0000}"/>
    <cellStyle name="Normal 5 5 3 5 4" xfId="48431" xr:uid="{00000000-0005-0000-0000-000020BD0000}"/>
    <cellStyle name="Normal 5 5 3 6" xfId="48432" xr:uid="{00000000-0005-0000-0000-000021BD0000}"/>
    <cellStyle name="Normal 5 5 3 6 2" xfId="48433" xr:uid="{00000000-0005-0000-0000-000022BD0000}"/>
    <cellStyle name="Normal 5 5 3 6 2 2" xfId="48434" xr:uid="{00000000-0005-0000-0000-000023BD0000}"/>
    <cellStyle name="Normal 5 5 3 6 3" xfId="48435" xr:uid="{00000000-0005-0000-0000-000024BD0000}"/>
    <cellStyle name="Normal 5 5 3 6 3 2" xfId="48436" xr:uid="{00000000-0005-0000-0000-000025BD0000}"/>
    <cellStyle name="Normal 5 5 3 6 3 2 2" xfId="48437" xr:uid="{00000000-0005-0000-0000-000026BD0000}"/>
    <cellStyle name="Normal 5 5 3 6 3 3" xfId="48438" xr:uid="{00000000-0005-0000-0000-000027BD0000}"/>
    <cellStyle name="Normal 5 5 3 6 4" xfId="48439" xr:uid="{00000000-0005-0000-0000-000028BD0000}"/>
    <cellStyle name="Normal 5 5 3 7" xfId="48440" xr:uid="{00000000-0005-0000-0000-000029BD0000}"/>
    <cellStyle name="Normal 5 5 3 7 2" xfId="48441" xr:uid="{00000000-0005-0000-0000-00002ABD0000}"/>
    <cellStyle name="Normal 5 5 3 8" xfId="48442" xr:uid="{00000000-0005-0000-0000-00002BBD0000}"/>
    <cellStyle name="Normal 5 5 3 8 2" xfId="48443" xr:uid="{00000000-0005-0000-0000-00002CBD0000}"/>
    <cellStyle name="Normal 5 5 3 8 2 2" xfId="48444" xr:uid="{00000000-0005-0000-0000-00002DBD0000}"/>
    <cellStyle name="Normal 5 5 3 8 3" xfId="48445" xr:uid="{00000000-0005-0000-0000-00002EBD0000}"/>
    <cellStyle name="Normal 5 5 3 9" xfId="48446" xr:uid="{00000000-0005-0000-0000-00002FBD0000}"/>
    <cellStyle name="Normal 5 5 3 9 2" xfId="48447" xr:uid="{00000000-0005-0000-0000-000030BD0000}"/>
    <cellStyle name="Normal 5 5 3_T-straight with PEDs adjustor" xfId="48448" xr:uid="{00000000-0005-0000-0000-000031BD0000}"/>
    <cellStyle name="Normal 5 5 4" xfId="48449" xr:uid="{00000000-0005-0000-0000-000032BD0000}"/>
    <cellStyle name="Normal 5 5 4 10" xfId="48450" xr:uid="{00000000-0005-0000-0000-000033BD0000}"/>
    <cellStyle name="Normal 5 5 4 11" xfId="48451" xr:uid="{00000000-0005-0000-0000-000034BD0000}"/>
    <cellStyle name="Normal 5 5 4 2" xfId="48452" xr:uid="{00000000-0005-0000-0000-000035BD0000}"/>
    <cellStyle name="Normal 5 5 4 2 10" xfId="48453" xr:uid="{00000000-0005-0000-0000-000036BD0000}"/>
    <cellStyle name="Normal 5 5 4 2 2" xfId="48454" xr:uid="{00000000-0005-0000-0000-000037BD0000}"/>
    <cellStyle name="Normal 5 5 4 2 2 2" xfId="48455" xr:uid="{00000000-0005-0000-0000-000038BD0000}"/>
    <cellStyle name="Normal 5 5 4 2 2 2 2" xfId="48456" xr:uid="{00000000-0005-0000-0000-000039BD0000}"/>
    <cellStyle name="Normal 5 5 4 2 2 2 2 2" xfId="48457" xr:uid="{00000000-0005-0000-0000-00003ABD0000}"/>
    <cellStyle name="Normal 5 5 4 2 2 2 2 2 2" xfId="48458" xr:uid="{00000000-0005-0000-0000-00003BBD0000}"/>
    <cellStyle name="Normal 5 5 4 2 2 2 2 3" xfId="48459" xr:uid="{00000000-0005-0000-0000-00003CBD0000}"/>
    <cellStyle name="Normal 5 5 4 2 2 2 2 3 2" xfId="48460" xr:uid="{00000000-0005-0000-0000-00003DBD0000}"/>
    <cellStyle name="Normal 5 5 4 2 2 2 2 3 2 2" xfId="48461" xr:uid="{00000000-0005-0000-0000-00003EBD0000}"/>
    <cellStyle name="Normal 5 5 4 2 2 2 2 3 3" xfId="48462" xr:uid="{00000000-0005-0000-0000-00003FBD0000}"/>
    <cellStyle name="Normal 5 5 4 2 2 2 2 4" xfId="48463" xr:uid="{00000000-0005-0000-0000-000040BD0000}"/>
    <cellStyle name="Normal 5 5 4 2 2 2 3" xfId="48464" xr:uid="{00000000-0005-0000-0000-000041BD0000}"/>
    <cellStyle name="Normal 5 5 4 2 2 2 3 2" xfId="48465" xr:uid="{00000000-0005-0000-0000-000042BD0000}"/>
    <cellStyle name="Normal 5 5 4 2 2 2 4" xfId="48466" xr:uid="{00000000-0005-0000-0000-000043BD0000}"/>
    <cellStyle name="Normal 5 5 4 2 2 2 4 2" xfId="48467" xr:uid="{00000000-0005-0000-0000-000044BD0000}"/>
    <cellStyle name="Normal 5 5 4 2 2 2 4 2 2" xfId="48468" xr:uid="{00000000-0005-0000-0000-000045BD0000}"/>
    <cellStyle name="Normal 5 5 4 2 2 2 4 3" xfId="48469" xr:uid="{00000000-0005-0000-0000-000046BD0000}"/>
    <cellStyle name="Normal 5 5 4 2 2 2 5" xfId="48470" xr:uid="{00000000-0005-0000-0000-000047BD0000}"/>
    <cellStyle name="Normal 5 5 4 2 2 3" xfId="48471" xr:uid="{00000000-0005-0000-0000-000048BD0000}"/>
    <cellStyle name="Normal 5 5 4 2 2 3 2" xfId="48472" xr:uid="{00000000-0005-0000-0000-000049BD0000}"/>
    <cellStyle name="Normal 5 5 4 2 2 3 2 2" xfId="48473" xr:uid="{00000000-0005-0000-0000-00004ABD0000}"/>
    <cellStyle name="Normal 5 5 4 2 2 3 3" xfId="48474" xr:uid="{00000000-0005-0000-0000-00004BBD0000}"/>
    <cellStyle name="Normal 5 5 4 2 2 3 3 2" xfId="48475" xr:uid="{00000000-0005-0000-0000-00004CBD0000}"/>
    <cellStyle name="Normal 5 5 4 2 2 3 3 2 2" xfId="48476" xr:uid="{00000000-0005-0000-0000-00004DBD0000}"/>
    <cellStyle name="Normal 5 5 4 2 2 3 3 3" xfId="48477" xr:uid="{00000000-0005-0000-0000-00004EBD0000}"/>
    <cellStyle name="Normal 5 5 4 2 2 3 4" xfId="48478" xr:uid="{00000000-0005-0000-0000-00004FBD0000}"/>
    <cellStyle name="Normal 5 5 4 2 2 4" xfId="48479" xr:uid="{00000000-0005-0000-0000-000050BD0000}"/>
    <cellStyle name="Normal 5 5 4 2 2 4 2" xfId="48480" xr:uid="{00000000-0005-0000-0000-000051BD0000}"/>
    <cellStyle name="Normal 5 5 4 2 2 4 2 2" xfId="48481" xr:uid="{00000000-0005-0000-0000-000052BD0000}"/>
    <cellStyle name="Normal 5 5 4 2 2 4 3" xfId="48482" xr:uid="{00000000-0005-0000-0000-000053BD0000}"/>
    <cellStyle name="Normal 5 5 4 2 2 4 3 2" xfId="48483" xr:uid="{00000000-0005-0000-0000-000054BD0000}"/>
    <cellStyle name="Normal 5 5 4 2 2 4 3 2 2" xfId="48484" xr:uid="{00000000-0005-0000-0000-000055BD0000}"/>
    <cellStyle name="Normal 5 5 4 2 2 4 3 3" xfId="48485" xr:uid="{00000000-0005-0000-0000-000056BD0000}"/>
    <cellStyle name="Normal 5 5 4 2 2 4 4" xfId="48486" xr:uid="{00000000-0005-0000-0000-000057BD0000}"/>
    <cellStyle name="Normal 5 5 4 2 2 5" xfId="48487" xr:uid="{00000000-0005-0000-0000-000058BD0000}"/>
    <cellStyle name="Normal 5 5 4 2 2 5 2" xfId="48488" xr:uid="{00000000-0005-0000-0000-000059BD0000}"/>
    <cellStyle name="Normal 5 5 4 2 2 6" xfId="48489" xr:uid="{00000000-0005-0000-0000-00005ABD0000}"/>
    <cellStyle name="Normal 5 5 4 2 2 6 2" xfId="48490" xr:uid="{00000000-0005-0000-0000-00005BBD0000}"/>
    <cellStyle name="Normal 5 5 4 2 2 6 2 2" xfId="48491" xr:uid="{00000000-0005-0000-0000-00005CBD0000}"/>
    <cellStyle name="Normal 5 5 4 2 2 6 3" xfId="48492" xr:uid="{00000000-0005-0000-0000-00005DBD0000}"/>
    <cellStyle name="Normal 5 5 4 2 2 7" xfId="48493" xr:uid="{00000000-0005-0000-0000-00005EBD0000}"/>
    <cellStyle name="Normal 5 5 4 2 2 7 2" xfId="48494" xr:uid="{00000000-0005-0000-0000-00005FBD0000}"/>
    <cellStyle name="Normal 5 5 4 2 2 8" xfId="48495" xr:uid="{00000000-0005-0000-0000-000060BD0000}"/>
    <cellStyle name="Normal 5 5 4 2 3" xfId="48496" xr:uid="{00000000-0005-0000-0000-000061BD0000}"/>
    <cellStyle name="Normal 5 5 4 2 3 2" xfId="48497" xr:uid="{00000000-0005-0000-0000-000062BD0000}"/>
    <cellStyle name="Normal 5 5 4 2 3 2 2" xfId="48498" xr:uid="{00000000-0005-0000-0000-000063BD0000}"/>
    <cellStyle name="Normal 5 5 4 2 3 2 2 2" xfId="48499" xr:uid="{00000000-0005-0000-0000-000064BD0000}"/>
    <cellStyle name="Normal 5 5 4 2 3 2 3" xfId="48500" xr:uid="{00000000-0005-0000-0000-000065BD0000}"/>
    <cellStyle name="Normal 5 5 4 2 3 2 3 2" xfId="48501" xr:uid="{00000000-0005-0000-0000-000066BD0000}"/>
    <cellStyle name="Normal 5 5 4 2 3 2 3 2 2" xfId="48502" xr:uid="{00000000-0005-0000-0000-000067BD0000}"/>
    <cellStyle name="Normal 5 5 4 2 3 2 3 3" xfId="48503" xr:uid="{00000000-0005-0000-0000-000068BD0000}"/>
    <cellStyle name="Normal 5 5 4 2 3 2 4" xfId="48504" xr:uid="{00000000-0005-0000-0000-000069BD0000}"/>
    <cellStyle name="Normal 5 5 4 2 3 3" xfId="48505" xr:uid="{00000000-0005-0000-0000-00006ABD0000}"/>
    <cellStyle name="Normal 5 5 4 2 3 3 2" xfId="48506" xr:uid="{00000000-0005-0000-0000-00006BBD0000}"/>
    <cellStyle name="Normal 5 5 4 2 3 4" xfId="48507" xr:uid="{00000000-0005-0000-0000-00006CBD0000}"/>
    <cellStyle name="Normal 5 5 4 2 3 4 2" xfId="48508" xr:uid="{00000000-0005-0000-0000-00006DBD0000}"/>
    <cellStyle name="Normal 5 5 4 2 3 4 2 2" xfId="48509" xr:uid="{00000000-0005-0000-0000-00006EBD0000}"/>
    <cellStyle name="Normal 5 5 4 2 3 4 3" xfId="48510" xr:uid="{00000000-0005-0000-0000-00006FBD0000}"/>
    <cellStyle name="Normal 5 5 4 2 3 5" xfId="48511" xr:uid="{00000000-0005-0000-0000-000070BD0000}"/>
    <cellStyle name="Normal 5 5 4 2 4" xfId="48512" xr:uid="{00000000-0005-0000-0000-000071BD0000}"/>
    <cellStyle name="Normal 5 5 4 2 4 2" xfId="48513" xr:uid="{00000000-0005-0000-0000-000072BD0000}"/>
    <cellStyle name="Normal 5 5 4 2 4 2 2" xfId="48514" xr:uid="{00000000-0005-0000-0000-000073BD0000}"/>
    <cellStyle name="Normal 5 5 4 2 4 3" xfId="48515" xr:uid="{00000000-0005-0000-0000-000074BD0000}"/>
    <cellStyle name="Normal 5 5 4 2 4 3 2" xfId="48516" xr:uid="{00000000-0005-0000-0000-000075BD0000}"/>
    <cellStyle name="Normal 5 5 4 2 4 3 2 2" xfId="48517" xr:uid="{00000000-0005-0000-0000-000076BD0000}"/>
    <cellStyle name="Normal 5 5 4 2 4 3 3" xfId="48518" xr:uid="{00000000-0005-0000-0000-000077BD0000}"/>
    <cellStyle name="Normal 5 5 4 2 4 4" xfId="48519" xr:uid="{00000000-0005-0000-0000-000078BD0000}"/>
    <cellStyle name="Normal 5 5 4 2 5" xfId="48520" xr:uid="{00000000-0005-0000-0000-000079BD0000}"/>
    <cellStyle name="Normal 5 5 4 2 5 2" xfId="48521" xr:uid="{00000000-0005-0000-0000-00007ABD0000}"/>
    <cellStyle name="Normal 5 5 4 2 5 2 2" xfId="48522" xr:uid="{00000000-0005-0000-0000-00007BBD0000}"/>
    <cellStyle name="Normal 5 5 4 2 5 3" xfId="48523" xr:uid="{00000000-0005-0000-0000-00007CBD0000}"/>
    <cellStyle name="Normal 5 5 4 2 5 3 2" xfId="48524" xr:uid="{00000000-0005-0000-0000-00007DBD0000}"/>
    <cellStyle name="Normal 5 5 4 2 5 3 2 2" xfId="48525" xr:uid="{00000000-0005-0000-0000-00007EBD0000}"/>
    <cellStyle name="Normal 5 5 4 2 5 3 3" xfId="48526" xr:uid="{00000000-0005-0000-0000-00007FBD0000}"/>
    <cellStyle name="Normal 5 5 4 2 5 4" xfId="48527" xr:uid="{00000000-0005-0000-0000-000080BD0000}"/>
    <cellStyle name="Normal 5 5 4 2 6" xfId="48528" xr:uid="{00000000-0005-0000-0000-000081BD0000}"/>
    <cellStyle name="Normal 5 5 4 2 6 2" xfId="48529" xr:uid="{00000000-0005-0000-0000-000082BD0000}"/>
    <cellStyle name="Normal 5 5 4 2 7" xfId="48530" xr:uid="{00000000-0005-0000-0000-000083BD0000}"/>
    <cellStyle name="Normal 5 5 4 2 7 2" xfId="48531" xr:uid="{00000000-0005-0000-0000-000084BD0000}"/>
    <cellStyle name="Normal 5 5 4 2 7 2 2" xfId="48532" xr:uid="{00000000-0005-0000-0000-000085BD0000}"/>
    <cellStyle name="Normal 5 5 4 2 7 3" xfId="48533" xr:uid="{00000000-0005-0000-0000-000086BD0000}"/>
    <cellStyle name="Normal 5 5 4 2 8" xfId="48534" xr:uid="{00000000-0005-0000-0000-000087BD0000}"/>
    <cellStyle name="Normal 5 5 4 2 8 2" xfId="48535" xr:uid="{00000000-0005-0000-0000-000088BD0000}"/>
    <cellStyle name="Normal 5 5 4 2 9" xfId="48536" xr:uid="{00000000-0005-0000-0000-000089BD0000}"/>
    <cellStyle name="Normal 5 5 4 3" xfId="48537" xr:uid="{00000000-0005-0000-0000-00008ABD0000}"/>
    <cellStyle name="Normal 5 5 4 3 2" xfId="48538" xr:uid="{00000000-0005-0000-0000-00008BBD0000}"/>
    <cellStyle name="Normal 5 5 4 3 2 2" xfId="48539" xr:uid="{00000000-0005-0000-0000-00008CBD0000}"/>
    <cellStyle name="Normal 5 5 4 3 2 2 2" xfId="48540" xr:uid="{00000000-0005-0000-0000-00008DBD0000}"/>
    <cellStyle name="Normal 5 5 4 3 2 2 2 2" xfId="48541" xr:uid="{00000000-0005-0000-0000-00008EBD0000}"/>
    <cellStyle name="Normal 5 5 4 3 2 2 3" xfId="48542" xr:uid="{00000000-0005-0000-0000-00008FBD0000}"/>
    <cellStyle name="Normal 5 5 4 3 2 2 3 2" xfId="48543" xr:uid="{00000000-0005-0000-0000-000090BD0000}"/>
    <cellStyle name="Normal 5 5 4 3 2 2 3 2 2" xfId="48544" xr:uid="{00000000-0005-0000-0000-000091BD0000}"/>
    <cellStyle name="Normal 5 5 4 3 2 2 3 3" xfId="48545" xr:uid="{00000000-0005-0000-0000-000092BD0000}"/>
    <cellStyle name="Normal 5 5 4 3 2 2 4" xfId="48546" xr:uid="{00000000-0005-0000-0000-000093BD0000}"/>
    <cellStyle name="Normal 5 5 4 3 2 3" xfId="48547" xr:uid="{00000000-0005-0000-0000-000094BD0000}"/>
    <cellStyle name="Normal 5 5 4 3 2 3 2" xfId="48548" xr:uid="{00000000-0005-0000-0000-000095BD0000}"/>
    <cellStyle name="Normal 5 5 4 3 2 4" xfId="48549" xr:uid="{00000000-0005-0000-0000-000096BD0000}"/>
    <cellStyle name="Normal 5 5 4 3 2 4 2" xfId="48550" xr:uid="{00000000-0005-0000-0000-000097BD0000}"/>
    <cellStyle name="Normal 5 5 4 3 2 4 2 2" xfId="48551" xr:uid="{00000000-0005-0000-0000-000098BD0000}"/>
    <cellStyle name="Normal 5 5 4 3 2 4 3" xfId="48552" xr:uid="{00000000-0005-0000-0000-000099BD0000}"/>
    <cellStyle name="Normal 5 5 4 3 2 5" xfId="48553" xr:uid="{00000000-0005-0000-0000-00009ABD0000}"/>
    <cellStyle name="Normal 5 5 4 3 3" xfId="48554" xr:uid="{00000000-0005-0000-0000-00009BBD0000}"/>
    <cellStyle name="Normal 5 5 4 3 3 2" xfId="48555" xr:uid="{00000000-0005-0000-0000-00009CBD0000}"/>
    <cellStyle name="Normal 5 5 4 3 3 2 2" xfId="48556" xr:uid="{00000000-0005-0000-0000-00009DBD0000}"/>
    <cellStyle name="Normal 5 5 4 3 3 3" xfId="48557" xr:uid="{00000000-0005-0000-0000-00009EBD0000}"/>
    <cellStyle name="Normal 5 5 4 3 3 3 2" xfId="48558" xr:uid="{00000000-0005-0000-0000-00009FBD0000}"/>
    <cellStyle name="Normal 5 5 4 3 3 3 2 2" xfId="48559" xr:uid="{00000000-0005-0000-0000-0000A0BD0000}"/>
    <cellStyle name="Normal 5 5 4 3 3 3 3" xfId="48560" xr:uid="{00000000-0005-0000-0000-0000A1BD0000}"/>
    <cellStyle name="Normal 5 5 4 3 3 4" xfId="48561" xr:uid="{00000000-0005-0000-0000-0000A2BD0000}"/>
    <cellStyle name="Normal 5 5 4 3 4" xfId="48562" xr:uid="{00000000-0005-0000-0000-0000A3BD0000}"/>
    <cellStyle name="Normal 5 5 4 3 4 2" xfId="48563" xr:uid="{00000000-0005-0000-0000-0000A4BD0000}"/>
    <cellStyle name="Normal 5 5 4 3 4 2 2" xfId="48564" xr:uid="{00000000-0005-0000-0000-0000A5BD0000}"/>
    <cellStyle name="Normal 5 5 4 3 4 3" xfId="48565" xr:uid="{00000000-0005-0000-0000-0000A6BD0000}"/>
    <cellStyle name="Normal 5 5 4 3 4 3 2" xfId="48566" xr:uid="{00000000-0005-0000-0000-0000A7BD0000}"/>
    <cellStyle name="Normal 5 5 4 3 4 3 2 2" xfId="48567" xr:uid="{00000000-0005-0000-0000-0000A8BD0000}"/>
    <cellStyle name="Normal 5 5 4 3 4 3 3" xfId="48568" xr:uid="{00000000-0005-0000-0000-0000A9BD0000}"/>
    <cellStyle name="Normal 5 5 4 3 4 4" xfId="48569" xr:uid="{00000000-0005-0000-0000-0000AABD0000}"/>
    <cellStyle name="Normal 5 5 4 3 5" xfId="48570" xr:uid="{00000000-0005-0000-0000-0000ABBD0000}"/>
    <cellStyle name="Normal 5 5 4 3 5 2" xfId="48571" xr:uid="{00000000-0005-0000-0000-0000ACBD0000}"/>
    <cellStyle name="Normal 5 5 4 3 6" xfId="48572" xr:uid="{00000000-0005-0000-0000-0000ADBD0000}"/>
    <cellStyle name="Normal 5 5 4 3 6 2" xfId="48573" xr:uid="{00000000-0005-0000-0000-0000AEBD0000}"/>
    <cellStyle name="Normal 5 5 4 3 6 2 2" xfId="48574" xr:uid="{00000000-0005-0000-0000-0000AFBD0000}"/>
    <cellStyle name="Normal 5 5 4 3 6 3" xfId="48575" xr:uid="{00000000-0005-0000-0000-0000B0BD0000}"/>
    <cellStyle name="Normal 5 5 4 3 7" xfId="48576" xr:uid="{00000000-0005-0000-0000-0000B1BD0000}"/>
    <cellStyle name="Normal 5 5 4 3 7 2" xfId="48577" xr:uid="{00000000-0005-0000-0000-0000B2BD0000}"/>
    <cellStyle name="Normal 5 5 4 3 8" xfId="48578" xr:uid="{00000000-0005-0000-0000-0000B3BD0000}"/>
    <cellStyle name="Normal 5 5 4 4" xfId="48579" xr:uid="{00000000-0005-0000-0000-0000B4BD0000}"/>
    <cellStyle name="Normal 5 5 4 4 2" xfId="48580" xr:uid="{00000000-0005-0000-0000-0000B5BD0000}"/>
    <cellStyle name="Normal 5 5 4 4 2 2" xfId="48581" xr:uid="{00000000-0005-0000-0000-0000B6BD0000}"/>
    <cellStyle name="Normal 5 5 4 4 2 2 2" xfId="48582" xr:uid="{00000000-0005-0000-0000-0000B7BD0000}"/>
    <cellStyle name="Normal 5 5 4 4 2 3" xfId="48583" xr:uid="{00000000-0005-0000-0000-0000B8BD0000}"/>
    <cellStyle name="Normal 5 5 4 4 2 3 2" xfId="48584" xr:uid="{00000000-0005-0000-0000-0000B9BD0000}"/>
    <cellStyle name="Normal 5 5 4 4 2 3 2 2" xfId="48585" xr:uid="{00000000-0005-0000-0000-0000BABD0000}"/>
    <cellStyle name="Normal 5 5 4 4 2 3 3" xfId="48586" xr:uid="{00000000-0005-0000-0000-0000BBBD0000}"/>
    <cellStyle name="Normal 5 5 4 4 2 4" xfId="48587" xr:uid="{00000000-0005-0000-0000-0000BCBD0000}"/>
    <cellStyle name="Normal 5 5 4 4 3" xfId="48588" xr:uid="{00000000-0005-0000-0000-0000BDBD0000}"/>
    <cellStyle name="Normal 5 5 4 4 3 2" xfId="48589" xr:uid="{00000000-0005-0000-0000-0000BEBD0000}"/>
    <cellStyle name="Normal 5 5 4 4 4" xfId="48590" xr:uid="{00000000-0005-0000-0000-0000BFBD0000}"/>
    <cellStyle name="Normal 5 5 4 4 4 2" xfId="48591" xr:uid="{00000000-0005-0000-0000-0000C0BD0000}"/>
    <cellStyle name="Normal 5 5 4 4 4 2 2" xfId="48592" xr:uid="{00000000-0005-0000-0000-0000C1BD0000}"/>
    <cellStyle name="Normal 5 5 4 4 4 3" xfId="48593" xr:uid="{00000000-0005-0000-0000-0000C2BD0000}"/>
    <cellStyle name="Normal 5 5 4 4 5" xfId="48594" xr:uid="{00000000-0005-0000-0000-0000C3BD0000}"/>
    <cellStyle name="Normal 5 5 4 5" xfId="48595" xr:uid="{00000000-0005-0000-0000-0000C4BD0000}"/>
    <cellStyle name="Normal 5 5 4 5 2" xfId="48596" xr:uid="{00000000-0005-0000-0000-0000C5BD0000}"/>
    <cellStyle name="Normal 5 5 4 5 2 2" xfId="48597" xr:uid="{00000000-0005-0000-0000-0000C6BD0000}"/>
    <cellStyle name="Normal 5 5 4 5 3" xfId="48598" xr:uid="{00000000-0005-0000-0000-0000C7BD0000}"/>
    <cellStyle name="Normal 5 5 4 5 3 2" xfId="48599" xr:uid="{00000000-0005-0000-0000-0000C8BD0000}"/>
    <cellStyle name="Normal 5 5 4 5 3 2 2" xfId="48600" xr:uid="{00000000-0005-0000-0000-0000C9BD0000}"/>
    <cellStyle name="Normal 5 5 4 5 3 3" xfId="48601" xr:uid="{00000000-0005-0000-0000-0000CABD0000}"/>
    <cellStyle name="Normal 5 5 4 5 4" xfId="48602" xr:uid="{00000000-0005-0000-0000-0000CBBD0000}"/>
    <cellStyle name="Normal 5 5 4 6" xfId="48603" xr:uid="{00000000-0005-0000-0000-0000CCBD0000}"/>
    <cellStyle name="Normal 5 5 4 6 2" xfId="48604" xr:uid="{00000000-0005-0000-0000-0000CDBD0000}"/>
    <cellStyle name="Normal 5 5 4 6 2 2" xfId="48605" xr:uid="{00000000-0005-0000-0000-0000CEBD0000}"/>
    <cellStyle name="Normal 5 5 4 6 3" xfId="48606" xr:uid="{00000000-0005-0000-0000-0000CFBD0000}"/>
    <cellStyle name="Normal 5 5 4 6 3 2" xfId="48607" xr:uid="{00000000-0005-0000-0000-0000D0BD0000}"/>
    <cellStyle name="Normal 5 5 4 6 3 2 2" xfId="48608" xr:uid="{00000000-0005-0000-0000-0000D1BD0000}"/>
    <cellStyle name="Normal 5 5 4 6 3 3" xfId="48609" xr:uid="{00000000-0005-0000-0000-0000D2BD0000}"/>
    <cellStyle name="Normal 5 5 4 6 4" xfId="48610" xr:uid="{00000000-0005-0000-0000-0000D3BD0000}"/>
    <cellStyle name="Normal 5 5 4 7" xfId="48611" xr:uid="{00000000-0005-0000-0000-0000D4BD0000}"/>
    <cellStyle name="Normal 5 5 4 7 2" xfId="48612" xr:uid="{00000000-0005-0000-0000-0000D5BD0000}"/>
    <cellStyle name="Normal 5 5 4 8" xfId="48613" xr:uid="{00000000-0005-0000-0000-0000D6BD0000}"/>
    <cellStyle name="Normal 5 5 4 8 2" xfId="48614" xr:uid="{00000000-0005-0000-0000-0000D7BD0000}"/>
    <cellStyle name="Normal 5 5 4 8 2 2" xfId="48615" xr:uid="{00000000-0005-0000-0000-0000D8BD0000}"/>
    <cellStyle name="Normal 5 5 4 8 3" xfId="48616" xr:uid="{00000000-0005-0000-0000-0000D9BD0000}"/>
    <cellStyle name="Normal 5 5 4 9" xfId="48617" xr:uid="{00000000-0005-0000-0000-0000DABD0000}"/>
    <cellStyle name="Normal 5 5 4 9 2" xfId="48618" xr:uid="{00000000-0005-0000-0000-0000DBBD0000}"/>
    <cellStyle name="Normal 5 5 5" xfId="48619" xr:uid="{00000000-0005-0000-0000-0000DCBD0000}"/>
    <cellStyle name="Normal 5 5 5 10" xfId="48620" xr:uid="{00000000-0005-0000-0000-0000DDBD0000}"/>
    <cellStyle name="Normal 5 5 5 11" xfId="48621" xr:uid="{00000000-0005-0000-0000-0000DEBD0000}"/>
    <cellStyle name="Normal 5 5 5 2" xfId="48622" xr:uid="{00000000-0005-0000-0000-0000DFBD0000}"/>
    <cellStyle name="Normal 5 5 5 2 10" xfId="48623" xr:uid="{00000000-0005-0000-0000-0000E0BD0000}"/>
    <cellStyle name="Normal 5 5 5 2 2" xfId="48624" xr:uid="{00000000-0005-0000-0000-0000E1BD0000}"/>
    <cellStyle name="Normal 5 5 5 2 2 2" xfId="48625" xr:uid="{00000000-0005-0000-0000-0000E2BD0000}"/>
    <cellStyle name="Normal 5 5 5 2 2 2 2" xfId="48626" xr:uid="{00000000-0005-0000-0000-0000E3BD0000}"/>
    <cellStyle name="Normal 5 5 5 2 2 2 2 2" xfId="48627" xr:uid="{00000000-0005-0000-0000-0000E4BD0000}"/>
    <cellStyle name="Normal 5 5 5 2 2 2 2 2 2" xfId="48628" xr:uid="{00000000-0005-0000-0000-0000E5BD0000}"/>
    <cellStyle name="Normal 5 5 5 2 2 2 2 3" xfId="48629" xr:uid="{00000000-0005-0000-0000-0000E6BD0000}"/>
    <cellStyle name="Normal 5 5 5 2 2 2 2 3 2" xfId="48630" xr:uid="{00000000-0005-0000-0000-0000E7BD0000}"/>
    <cellStyle name="Normal 5 5 5 2 2 2 2 3 2 2" xfId="48631" xr:uid="{00000000-0005-0000-0000-0000E8BD0000}"/>
    <cellStyle name="Normal 5 5 5 2 2 2 2 3 3" xfId="48632" xr:uid="{00000000-0005-0000-0000-0000E9BD0000}"/>
    <cellStyle name="Normal 5 5 5 2 2 2 2 4" xfId="48633" xr:uid="{00000000-0005-0000-0000-0000EABD0000}"/>
    <cellStyle name="Normal 5 5 5 2 2 2 3" xfId="48634" xr:uid="{00000000-0005-0000-0000-0000EBBD0000}"/>
    <cellStyle name="Normal 5 5 5 2 2 2 3 2" xfId="48635" xr:uid="{00000000-0005-0000-0000-0000ECBD0000}"/>
    <cellStyle name="Normal 5 5 5 2 2 2 4" xfId="48636" xr:uid="{00000000-0005-0000-0000-0000EDBD0000}"/>
    <cellStyle name="Normal 5 5 5 2 2 2 4 2" xfId="48637" xr:uid="{00000000-0005-0000-0000-0000EEBD0000}"/>
    <cellStyle name="Normal 5 5 5 2 2 2 4 2 2" xfId="48638" xr:uid="{00000000-0005-0000-0000-0000EFBD0000}"/>
    <cellStyle name="Normal 5 5 5 2 2 2 4 3" xfId="48639" xr:uid="{00000000-0005-0000-0000-0000F0BD0000}"/>
    <cellStyle name="Normal 5 5 5 2 2 2 5" xfId="48640" xr:uid="{00000000-0005-0000-0000-0000F1BD0000}"/>
    <cellStyle name="Normal 5 5 5 2 2 3" xfId="48641" xr:uid="{00000000-0005-0000-0000-0000F2BD0000}"/>
    <cellStyle name="Normal 5 5 5 2 2 3 2" xfId="48642" xr:uid="{00000000-0005-0000-0000-0000F3BD0000}"/>
    <cellStyle name="Normal 5 5 5 2 2 3 2 2" xfId="48643" xr:uid="{00000000-0005-0000-0000-0000F4BD0000}"/>
    <cellStyle name="Normal 5 5 5 2 2 3 3" xfId="48644" xr:uid="{00000000-0005-0000-0000-0000F5BD0000}"/>
    <cellStyle name="Normal 5 5 5 2 2 3 3 2" xfId="48645" xr:uid="{00000000-0005-0000-0000-0000F6BD0000}"/>
    <cellStyle name="Normal 5 5 5 2 2 3 3 2 2" xfId="48646" xr:uid="{00000000-0005-0000-0000-0000F7BD0000}"/>
    <cellStyle name="Normal 5 5 5 2 2 3 3 3" xfId="48647" xr:uid="{00000000-0005-0000-0000-0000F8BD0000}"/>
    <cellStyle name="Normal 5 5 5 2 2 3 4" xfId="48648" xr:uid="{00000000-0005-0000-0000-0000F9BD0000}"/>
    <cellStyle name="Normal 5 5 5 2 2 4" xfId="48649" xr:uid="{00000000-0005-0000-0000-0000FABD0000}"/>
    <cellStyle name="Normal 5 5 5 2 2 4 2" xfId="48650" xr:uid="{00000000-0005-0000-0000-0000FBBD0000}"/>
    <cellStyle name="Normal 5 5 5 2 2 4 2 2" xfId="48651" xr:uid="{00000000-0005-0000-0000-0000FCBD0000}"/>
    <cellStyle name="Normal 5 5 5 2 2 4 3" xfId="48652" xr:uid="{00000000-0005-0000-0000-0000FDBD0000}"/>
    <cellStyle name="Normal 5 5 5 2 2 4 3 2" xfId="48653" xr:uid="{00000000-0005-0000-0000-0000FEBD0000}"/>
    <cellStyle name="Normal 5 5 5 2 2 4 3 2 2" xfId="48654" xr:uid="{00000000-0005-0000-0000-0000FFBD0000}"/>
    <cellStyle name="Normal 5 5 5 2 2 4 3 3" xfId="48655" xr:uid="{00000000-0005-0000-0000-000000BE0000}"/>
    <cellStyle name="Normal 5 5 5 2 2 4 4" xfId="48656" xr:uid="{00000000-0005-0000-0000-000001BE0000}"/>
    <cellStyle name="Normal 5 5 5 2 2 5" xfId="48657" xr:uid="{00000000-0005-0000-0000-000002BE0000}"/>
    <cellStyle name="Normal 5 5 5 2 2 5 2" xfId="48658" xr:uid="{00000000-0005-0000-0000-000003BE0000}"/>
    <cellStyle name="Normal 5 5 5 2 2 6" xfId="48659" xr:uid="{00000000-0005-0000-0000-000004BE0000}"/>
    <cellStyle name="Normal 5 5 5 2 2 6 2" xfId="48660" xr:uid="{00000000-0005-0000-0000-000005BE0000}"/>
    <cellStyle name="Normal 5 5 5 2 2 6 2 2" xfId="48661" xr:uid="{00000000-0005-0000-0000-000006BE0000}"/>
    <cellStyle name="Normal 5 5 5 2 2 6 3" xfId="48662" xr:uid="{00000000-0005-0000-0000-000007BE0000}"/>
    <cellStyle name="Normal 5 5 5 2 2 7" xfId="48663" xr:uid="{00000000-0005-0000-0000-000008BE0000}"/>
    <cellStyle name="Normal 5 5 5 2 2 7 2" xfId="48664" xr:uid="{00000000-0005-0000-0000-000009BE0000}"/>
    <cellStyle name="Normal 5 5 5 2 2 8" xfId="48665" xr:uid="{00000000-0005-0000-0000-00000ABE0000}"/>
    <cellStyle name="Normal 5 5 5 2 3" xfId="48666" xr:uid="{00000000-0005-0000-0000-00000BBE0000}"/>
    <cellStyle name="Normal 5 5 5 2 3 2" xfId="48667" xr:uid="{00000000-0005-0000-0000-00000CBE0000}"/>
    <cellStyle name="Normal 5 5 5 2 3 2 2" xfId="48668" xr:uid="{00000000-0005-0000-0000-00000DBE0000}"/>
    <cellStyle name="Normal 5 5 5 2 3 2 2 2" xfId="48669" xr:uid="{00000000-0005-0000-0000-00000EBE0000}"/>
    <cellStyle name="Normal 5 5 5 2 3 2 3" xfId="48670" xr:uid="{00000000-0005-0000-0000-00000FBE0000}"/>
    <cellStyle name="Normal 5 5 5 2 3 2 3 2" xfId="48671" xr:uid="{00000000-0005-0000-0000-000010BE0000}"/>
    <cellStyle name="Normal 5 5 5 2 3 2 3 2 2" xfId="48672" xr:uid="{00000000-0005-0000-0000-000011BE0000}"/>
    <cellStyle name="Normal 5 5 5 2 3 2 3 3" xfId="48673" xr:uid="{00000000-0005-0000-0000-000012BE0000}"/>
    <cellStyle name="Normal 5 5 5 2 3 2 4" xfId="48674" xr:uid="{00000000-0005-0000-0000-000013BE0000}"/>
    <cellStyle name="Normal 5 5 5 2 3 3" xfId="48675" xr:uid="{00000000-0005-0000-0000-000014BE0000}"/>
    <cellStyle name="Normal 5 5 5 2 3 3 2" xfId="48676" xr:uid="{00000000-0005-0000-0000-000015BE0000}"/>
    <cellStyle name="Normal 5 5 5 2 3 4" xfId="48677" xr:uid="{00000000-0005-0000-0000-000016BE0000}"/>
    <cellStyle name="Normal 5 5 5 2 3 4 2" xfId="48678" xr:uid="{00000000-0005-0000-0000-000017BE0000}"/>
    <cellStyle name="Normal 5 5 5 2 3 4 2 2" xfId="48679" xr:uid="{00000000-0005-0000-0000-000018BE0000}"/>
    <cellStyle name="Normal 5 5 5 2 3 4 3" xfId="48680" xr:uid="{00000000-0005-0000-0000-000019BE0000}"/>
    <cellStyle name="Normal 5 5 5 2 3 5" xfId="48681" xr:uid="{00000000-0005-0000-0000-00001ABE0000}"/>
    <cellStyle name="Normal 5 5 5 2 4" xfId="48682" xr:uid="{00000000-0005-0000-0000-00001BBE0000}"/>
    <cellStyle name="Normal 5 5 5 2 4 2" xfId="48683" xr:uid="{00000000-0005-0000-0000-00001CBE0000}"/>
    <cellStyle name="Normal 5 5 5 2 4 2 2" xfId="48684" xr:uid="{00000000-0005-0000-0000-00001DBE0000}"/>
    <cellStyle name="Normal 5 5 5 2 4 3" xfId="48685" xr:uid="{00000000-0005-0000-0000-00001EBE0000}"/>
    <cellStyle name="Normal 5 5 5 2 4 3 2" xfId="48686" xr:uid="{00000000-0005-0000-0000-00001FBE0000}"/>
    <cellStyle name="Normal 5 5 5 2 4 3 2 2" xfId="48687" xr:uid="{00000000-0005-0000-0000-000020BE0000}"/>
    <cellStyle name="Normal 5 5 5 2 4 3 3" xfId="48688" xr:uid="{00000000-0005-0000-0000-000021BE0000}"/>
    <cellStyle name="Normal 5 5 5 2 4 4" xfId="48689" xr:uid="{00000000-0005-0000-0000-000022BE0000}"/>
    <cellStyle name="Normal 5 5 5 2 5" xfId="48690" xr:uid="{00000000-0005-0000-0000-000023BE0000}"/>
    <cellStyle name="Normal 5 5 5 2 5 2" xfId="48691" xr:uid="{00000000-0005-0000-0000-000024BE0000}"/>
    <cellStyle name="Normal 5 5 5 2 5 2 2" xfId="48692" xr:uid="{00000000-0005-0000-0000-000025BE0000}"/>
    <cellStyle name="Normal 5 5 5 2 5 3" xfId="48693" xr:uid="{00000000-0005-0000-0000-000026BE0000}"/>
    <cellStyle name="Normal 5 5 5 2 5 3 2" xfId="48694" xr:uid="{00000000-0005-0000-0000-000027BE0000}"/>
    <cellStyle name="Normal 5 5 5 2 5 3 2 2" xfId="48695" xr:uid="{00000000-0005-0000-0000-000028BE0000}"/>
    <cellStyle name="Normal 5 5 5 2 5 3 3" xfId="48696" xr:uid="{00000000-0005-0000-0000-000029BE0000}"/>
    <cellStyle name="Normal 5 5 5 2 5 4" xfId="48697" xr:uid="{00000000-0005-0000-0000-00002ABE0000}"/>
    <cellStyle name="Normal 5 5 5 2 6" xfId="48698" xr:uid="{00000000-0005-0000-0000-00002BBE0000}"/>
    <cellStyle name="Normal 5 5 5 2 6 2" xfId="48699" xr:uid="{00000000-0005-0000-0000-00002CBE0000}"/>
    <cellStyle name="Normal 5 5 5 2 7" xfId="48700" xr:uid="{00000000-0005-0000-0000-00002DBE0000}"/>
    <cellStyle name="Normal 5 5 5 2 7 2" xfId="48701" xr:uid="{00000000-0005-0000-0000-00002EBE0000}"/>
    <cellStyle name="Normal 5 5 5 2 7 2 2" xfId="48702" xr:uid="{00000000-0005-0000-0000-00002FBE0000}"/>
    <cellStyle name="Normal 5 5 5 2 7 3" xfId="48703" xr:uid="{00000000-0005-0000-0000-000030BE0000}"/>
    <cellStyle name="Normal 5 5 5 2 8" xfId="48704" xr:uid="{00000000-0005-0000-0000-000031BE0000}"/>
    <cellStyle name="Normal 5 5 5 2 8 2" xfId="48705" xr:uid="{00000000-0005-0000-0000-000032BE0000}"/>
    <cellStyle name="Normal 5 5 5 2 9" xfId="48706" xr:uid="{00000000-0005-0000-0000-000033BE0000}"/>
    <cellStyle name="Normal 5 5 5 3" xfId="48707" xr:uid="{00000000-0005-0000-0000-000034BE0000}"/>
    <cellStyle name="Normal 5 5 5 3 2" xfId="48708" xr:uid="{00000000-0005-0000-0000-000035BE0000}"/>
    <cellStyle name="Normal 5 5 5 3 2 2" xfId="48709" xr:uid="{00000000-0005-0000-0000-000036BE0000}"/>
    <cellStyle name="Normal 5 5 5 3 2 2 2" xfId="48710" xr:uid="{00000000-0005-0000-0000-000037BE0000}"/>
    <cellStyle name="Normal 5 5 5 3 2 2 2 2" xfId="48711" xr:uid="{00000000-0005-0000-0000-000038BE0000}"/>
    <cellStyle name="Normal 5 5 5 3 2 2 3" xfId="48712" xr:uid="{00000000-0005-0000-0000-000039BE0000}"/>
    <cellStyle name="Normal 5 5 5 3 2 2 3 2" xfId="48713" xr:uid="{00000000-0005-0000-0000-00003ABE0000}"/>
    <cellStyle name="Normal 5 5 5 3 2 2 3 2 2" xfId="48714" xr:uid="{00000000-0005-0000-0000-00003BBE0000}"/>
    <cellStyle name="Normal 5 5 5 3 2 2 3 3" xfId="48715" xr:uid="{00000000-0005-0000-0000-00003CBE0000}"/>
    <cellStyle name="Normal 5 5 5 3 2 2 4" xfId="48716" xr:uid="{00000000-0005-0000-0000-00003DBE0000}"/>
    <cellStyle name="Normal 5 5 5 3 2 3" xfId="48717" xr:uid="{00000000-0005-0000-0000-00003EBE0000}"/>
    <cellStyle name="Normal 5 5 5 3 2 3 2" xfId="48718" xr:uid="{00000000-0005-0000-0000-00003FBE0000}"/>
    <cellStyle name="Normal 5 5 5 3 2 4" xfId="48719" xr:uid="{00000000-0005-0000-0000-000040BE0000}"/>
    <cellStyle name="Normal 5 5 5 3 2 4 2" xfId="48720" xr:uid="{00000000-0005-0000-0000-000041BE0000}"/>
    <cellStyle name="Normal 5 5 5 3 2 4 2 2" xfId="48721" xr:uid="{00000000-0005-0000-0000-000042BE0000}"/>
    <cellStyle name="Normal 5 5 5 3 2 4 3" xfId="48722" xr:uid="{00000000-0005-0000-0000-000043BE0000}"/>
    <cellStyle name="Normal 5 5 5 3 2 5" xfId="48723" xr:uid="{00000000-0005-0000-0000-000044BE0000}"/>
    <cellStyle name="Normal 5 5 5 3 3" xfId="48724" xr:uid="{00000000-0005-0000-0000-000045BE0000}"/>
    <cellStyle name="Normal 5 5 5 3 3 2" xfId="48725" xr:uid="{00000000-0005-0000-0000-000046BE0000}"/>
    <cellStyle name="Normal 5 5 5 3 3 2 2" xfId="48726" xr:uid="{00000000-0005-0000-0000-000047BE0000}"/>
    <cellStyle name="Normal 5 5 5 3 3 3" xfId="48727" xr:uid="{00000000-0005-0000-0000-000048BE0000}"/>
    <cellStyle name="Normal 5 5 5 3 3 3 2" xfId="48728" xr:uid="{00000000-0005-0000-0000-000049BE0000}"/>
    <cellStyle name="Normal 5 5 5 3 3 3 2 2" xfId="48729" xr:uid="{00000000-0005-0000-0000-00004ABE0000}"/>
    <cellStyle name="Normal 5 5 5 3 3 3 3" xfId="48730" xr:uid="{00000000-0005-0000-0000-00004BBE0000}"/>
    <cellStyle name="Normal 5 5 5 3 3 4" xfId="48731" xr:uid="{00000000-0005-0000-0000-00004CBE0000}"/>
    <cellStyle name="Normal 5 5 5 3 4" xfId="48732" xr:uid="{00000000-0005-0000-0000-00004DBE0000}"/>
    <cellStyle name="Normal 5 5 5 3 4 2" xfId="48733" xr:uid="{00000000-0005-0000-0000-00004EBE0000}"/>
    <cellStyle name="Normal 5 5 5 3 4 2 2" xfId="48734" xr:uid="{00000000-0005-0000-0000-00004FBE0000}"/>
    <cellStyle name="Normal 5 5 5 3 4 3" xfId="48735" xr:uid="{00000000-0005-0000-0000-000050BE0000}"/>
    <cellStyle name="Normal 5 5 5 3 4 3 2" xfId="48736" xr:uid="{00000000-0005-0000-0000-000051BE0000}"/>
    <cellStyle name="Normal 5 5 5 3 4 3 2 2" xfId="48737" xr:uid="{00000000-0005-0000-0000-000052BE0000}"/>
    <cellStyle name="Normal 5 5 5 3 4 3 3" xfId="48738" xr:uid="{00000000-0005-0000-0000-000053BE0000}"/>
    <cellStyle name="Normal 5 5 5 3 4 4" xfId="48739" xr:uid="{00000000-0005-0000-0000-000054BE0000}"/>
    <cellStyle name="Normal 5 5 5 3 5" xfId="48740" xr:uid="{00000000-0005-0000-0000-000055BE0000}"/>
    <cellStyle name="Normal 5 5 5 3 5 2" xfId="48741" xr:uid="{00000000-0005-0000-0000-000056BE0000}"/>
    <cellStyle name="Normal 5 5 5 3 6" xfId="48742" xr:uid="{00000000-0005-0000-0000-000057BE0000}"/>
    <cellStyle name="Normal 5 5 5 3 6 2" xfId="48743" xr:uid="{00000000-0005-0000-0000-000058BE0000}"/>
    <cellStyle name="Normal 5 5 5 3 6 2 2" xfId="48744" xr:uid="{00000000-0005-0000-0000-000059BE0000}"/>
    <cellStyle name="Normal 5 5 5 3 6 3" xfId="48745" xr:uid="{00000000-0005-0000-0000-00005ABE0000}"/>
    <cellStyle name="Normal 5 5 5 3 7" xfId="48746" xr:uid="{00000000-0005-0000-0000-00005BBE0000}"/>
    <cellStyle name="Normal 5 5 5 3 7 2" xfId="48747" xr:uid="{00000000-0005-0000-0000-00005CBE0000}"/>
    <cellStyle name="Normal 5 5 5 3 8" xfId="48748" xr:uid="{00000000-0005-0000-0000-00005DBE0000}"/>
    <cellStyle name="Normal 5 5 5 4" xfId="48749" xr:uid="{00000000-0005-0000-0000-00005EBE0000}"/>
    <cellStyle name="Normal 5 5 5 4 2" xfId="48750" xr:uid="{00000000-0005-0000-0000-00005FBE0000}"/>
    <cellStyle name="Normal 5 5 5 4 2 2" xfId="48751" xr:uid="{00000000-0005-0000-0000-000060BE0000}"/>
    <cellStyle name="Normal 5 5 5 4 2 2 2" xfId="48752" xr:uid="{00000000-0005-0000-0000-000061BE0000}"/>
    <cellStyle name="Normal 5 5 5 4 2 3" xfId="48753" xr:uid="{00000000-0005-0000-0000-000062BE0000}"/>
    <cellStyle name="Normal 5 5 5 4 2 3 2" xfId="48754" xr:uid="{00000000-0005-0000-0000-000063BE0000}"/>
    <cellStyle name="Normal 5 5 5 4 2 3 2 2" xfId="48755" xr:uid="{00000000-0005-0000-0000-000064BE0000}"/>
    <cellStyle name="Normal 5 5 5 4 2 3 3" xfId="48756" xr:uid="{00000000-0005-0000-0000-000065BE0000}"/>
    <cellStyle name="Normal 5 5 5 4 2 4" xfId="48757" xr:uid="{00000000-0005-0000-0000-000066BE0000}"/>
    <cellStyle name="Normal 5 5 5 4 3" xfId="48758" xr:uid="{00000000-0005-0000-0000-000067BE0000}"/>
    <cellStyle name="Normal 5 5 5 4 3 2" xfId="48759" xr:uid="{00000000-0005-0000-0000-000068BE0000}"/>
    <cellStyle name="Normal 5 5 5 4 4" xfId="48760" xr:uid="{00000000-0005-0000-0000-000069BE0000}"/>
    <cellStyle name="Normal 5 5 5 4 4 2" xfId="48761" xr:uid="{00000000-0005-0000-0000-00006ABE0000}"/>
    <cellStyle name="Normal 5 5 5 4 4 2 2" xfId="48762" xr:uid="{00000000-0005-0000-0000-00006BBE0000}"/>
    <cellStyle name="Normal 5 5 5 4 4 3" xfId="48763" xr:uid="{00000000-0005-0000-0000-00006CBE0000}"/>
    <cellStyle name="Normal 5 5 5 4 5" xfId="48764" xr:uid="{00000000-0005-0000-0000-00006DBE0000}"/>
    <cellStyle name="Normal 5 5 5 5" xfId="48765" xr:uid="{00000000-0005-0000-0000-00006EBE0000}"/>
    <cellStyle name="Normal 5 5 5 5 2" xfId="48766" xr:uid="{00000000-0005-0000-0000-00006FBE0000}"/>
    <cellStyle name="Normal 5 5 5 5 2 2" xfId="48767" xr:uid="{00000000-0005-0000-0000-000070BE0000}"/>
    <cellStyle name="Normal 5 5 5 5 3" xfId="48768" xr:uid="{00000000-0005-0000-0000-000071BE0000}"/>
    <cellStyle name="Normal 5 5 5 5 3 2" xfId="48769" xr:uid="{00000000-0005-0000-0000-000072BE0000}"/>
    <cellStyle name="Normal 5 5 5 5 3 2 2" xfId="48770" xr:uid="{00000000-0005-0000-0000-000073BE0000}"/>
    <cellStyle name="Normal 5 5 5 5 3 3" xfId="48771" xr:uid="{00000000-0005-0000-0000-000074BE0000}"/>
    <cellStyle name="Normal 5 5 5 5 4" xfId="48772" xr:uid="{00000000-0005-0000-0000-000075BE0000}"/>
    <cellStyle name="Normal 5 5 5 6" xfId="48773" xr:uid="{00000000-0005-0000-0000-000076BE0000}"/>
    <cellStyle name="Normal 5 5 5 6 2" xfId="48774" xr:uid="{00000000-0005-0000-0000-000077BE0000}"/>
    <cellStyle name="Normal 5 5 5 6 2 2" xfId="48775" xr:uid="{00000000-0005-0000-0000-000078BE0000}"/>
    <cellStyle name="Normal 5 5 5 6 3" xfId="48776" xr:uid="{00000000-0005-0000-0000-000079BE0000}"/>
    <cellStyle name="Normal 5 5 5 6 3 2" xfId="48777" xr:uid="{00000000-0005-0000-0000-00007ABE0000}"/>
    <cellStyle name="Normal 5 5 5 6 3 2 2" xfId="48778" xr:uid="{00000000-0005-0000-0000-00007BBE0000}"/>
    <cellStyle name="Normal 5 5 5 6 3 3" xfId="48779" xr:uid="{00000000-0005-0000-0000-00007CBE0000}"/>
    <cellStyle name="Normal 5 5 5 6 4" xfId="48780" xr:uid="{00000000-0005-0000-0000-00007DBE0000}"/>
    <cellStyle name="Normal 5 5 5 7" xfId="48781" xr:uid="{00000000-0005-0000-0000-00007EBE0000}"/>
    <cellStyle name="Normal 5 5 5 7 2" xfId="48782" xr:uid="{00000000-0005-0000-0000-00007FBE0000}"/>
    <cellStyle name="Normal 5 5 5 8" xfId="48783" xr:uid="{00000000-0005-0000-0000-000080BE0000}"/>
    <cellStyle name="Normal 5 5 5 8 2" xfId="48784" xr:uid="{00000000-0005-0000-0000-000081BE0000}"/>
    <cellStyle name="Normal 5 5 5 8 2 2" xfId="48785" xr:uid="{00000000-0005-0000-0000-000082BE0000}"/>
    <cellStyle name="Normal 5 5 5 8 3" xfId="48786" xr:uid="{00000000-0005-0000-0000-000083BE0000}"/>
    <cellStyle name="Normal 5 5 5 9" xfId="48787" xr:uid="{00000000-0005-0000-0000-000084BE0000}"/>
    <cellStyle name="Normal 5 5 5 9 2" xfId="48788" xr:uid="{00000000-0005-0000-0000-000085BE0000}"/>
    <cellStyle name="Normal 5 5 6" xfId="48789" xr:uid="{00000000-0005-0000-0000-000086BE0000}"/>
    <cellStyle name="Normal 5 5 6 10" xfId="48790" xr:uid="{00000000-0005-0000-0000-000087BE0000}"/>
    <cellStyle name="Normal 5 5 6 2" xfId="48791" xr:uid="{00000000-0005-0000-0000-000088BE0000}"/>
    <cellStyle name="Normal 5 5 6 2 2" xfId="48792" xr:uid="{00000000-0005-0000-0000-000089BE0000}"/>
    <cellStyle name="Normal 5 5 6 2 2 2" xfId="48793" xr:uid="{00000000-0005-0000-0000-00008ABE0000}"/>
    <cellStyle name="Normal 5 5 6 2 2 2 2" xfId="48794" xr:uid="{00000000-0005-0000-0000-00008BBE0000}"/>
    <cellStyle name="Normal 5 5 6 2 2 2 2 2" xfId="48795" xr:uid="{00000000-0005-0000-0000-00008CBE0000}"/>
    <cellStyle name="Normal 5 5 6 2 2 2 3" xfId="48796" xr:uid="{00000000-0005-0000-0000-00008DBE0000}"/>
    <cellStyle name="Normal 5 5 6 2 2 2 3 2" xfId="48797" xr:uid="{00000000-0005-0000-0000-00008EBE0000}"/>
    <cellStyle name="Normal 5 5 6 2 2 2 3 2 2" xfId="48798" xr:uid="{00000000-0005-0000-0000-00008FBE0000}"/>
    <cellStyle name="Normal 5 5 6 2 2 2 3 3" xfId="48799" xr:uid="{00000000-0005-0000-0000-000090BE0000}"/>
    <cellStyle name="Normal 5 5 6 2 2 2 4" xfId="48800" xr:uid="{00000000-0005-0000-0000-000091BE0000}"/>
    <cellStyle name="Normal 5 5 6 2 2 3" xfId="48801" xr:uid="{00000000-0005-0000-0000-000092BE0000}"/>
    <cellStyle name="Normal 5 5 6 2 2 3 2" xfId="48802" xr:uid="{00000000-0005-0000-0000-000093BE0000}"/>
    <cellStyle name="Normal 5 5 6 2 2 4" xfId="48803" xr:uid="{00000000-0005-0000-0000-000094BE0000}"/>
    <cellStyle name="Normal 5 5 6 2 2 4 2" xfId="48804" xr:uid="{00000000-0005-0000-0000-000095BE0000}"/>
    <cellStyle name="Normal 5 5 6 2 2 4 2 2" xfId="48805" xr:uid="{00000000-0005-0000-0000-000096BE0000}"/>
    <cellStyle name="Normal 5 5 6 2 2 4 3" xfId="48806" xr:uid="{00000000-0005-0000-0000-000097BE0000}"/>
    <cellStyle name="Normal 5 5 6 2 2 5" xfId="48807" xr:uid="{00000000-0005-0000-0000-000098BE0000}"/>
    <cellStyle name="Normal 5 5 6 2 3" xfId="48808" xr:uid="{00000000-0005-0000-0000-000099BE0000}"/>
    <cellStyle name="Normal 5 5 6 2 3 2" xfId="48809" xr:uid="{00000000-0005-0000-0000-00009ABE0000}"/>
    <cellStyle name="Normal 5 5 6 2 3 2 2" xfId="48810" xr:uid="{00000000-0005-0000-0000-00009BBE0000}"/>
    <cellStyle name="Normal 5 5 6 2 3 3" xfId="48811" xr:uid="{00000000-0005-0000-0000-00009CBE0000}"/>
    <cellStyle name="Normal 5 5 6 2 3 3 2" xfId="48812" xr:uid="{00000000-0005-0000-0000-00009DBE0000}"/>
    <cellStyle name="Normal 5 5 6 2 3 3 2 2" xfId="48813" xr:uid="{00000000-0005-0000-0000-00009EBE0000}"/>
    <cellStyle name="Normal 5 5 6 2 3 3 3" xfId="48814" xr:uid="{00000000-0005-0000-0000-00009FBE0000}"/>
    <cellStyle name="Normal 5 5 6 2 3 4" xfId="48815" xr:uid="{00000000-0005-0000-0000-0000A0BE0000}"/>
    <cellStyle name="Normal 5 5 6 2 4" xfId="48816" xr:uid="{00000000-0005-0000-0000-0000A1BE0000}"/>
    <cellStyle name="Normal 5 5 6 2 4 2" xfId="48817" xr:uid="{00000000-0005-0000-0000-0000A2BE0000}"/>
    <cellStyle name="Normal 5 5 6 2 4 2 2" xfId="48818" xr:uid="{00000000-0005-0000-0000-0000A3BE0000}"/>
    <cellStyle name="Normal 5 5 6 2 4 3" xfId="48819" xr:uid="{00000000-0005-0000-0000-0000A4BE0000}"/>
    <cellStyle name="Normal 5 5 6 2 4 3 2" xfId="48820" xr:uid="{00000000-0005-0000-0000-0000A5BE0000}"/>
    <cellStyle name="Normal 5 5 6 2 4 3 2 2" xfId="48821" xr:uid="{00000000-0005-0000-0000-0000A6BE0000}"/>
    <cellStyle name="Normal 5 5 6 2 4 3 3" xfId="48822" xr:uid="{00000000-0005-0000-0000-0000A7BE0000}"/>
    <cellStyle name="Normal 5 5 6 2 4 4" xfId="48823" xr:uid="{00000000-0005-0000-0000-0000A8BE0000}"/>
    <cellStyle name="Normal 5 5 6 2 5" xfId="48824" xr:uid="{00000000-0005-0000-0000-0000A9BE0000}"/>
    <cellStyle name="Normal 5 5 6 2 5 2" xfId="48825" xr:uid="{00000000-0005-0000-0000-0000AABE0000}"/>
    <cellStyle name="Normal 5 5 6 2 6" xfId="48826" xr:uid="{00000000-0005-0000-0000-0000ABBE0000}"/>
    <cellStyle name="Normal 5 5 6 2 6 2" xfId="48827" xr:uid="{00000000-0005-0000-0000-0000ACBE0000}"/>
    <cellStyle name="Normal 5 5 6 2 6 2 2" xfId="48828" xr:uid="{00000000-0005-0000-0000-0000ADBE0000}"/>
    <cellStyle name="Normal 5 5 6 2 6 3" xfId="48829" xr:uid="{00000000-0005-0000-0000-0000AEBE0000}"/>
    <cellStyle name="Normal 5 5 6 2 7" xfId="48830" xr:uid="{00000000-0005-0000-0000-0000AFBE0000}"/>
    <cellStyle name="Normal 5 5 6 2 7 2" xfId="48831" xr:uid="{00000000-0005-0000-0000-0000B0BE0000}"/>
    <cellStyle name="Normal 5 5 6 2 8" xfId="48832" xr:uid="{00000000-0005-0000-0000-0000B1BE0000}"/>
    <cellStyle name="Normal 5 5 6 3" xfId="48833" xr:uid="{00000000-0005-0000-0000-0000B2BE0000}"/>
    <cellStyle name="Normal 5 5 6 3 2" xfId="48834" xr:uid="{00000000-0005-0000-0000-0000B3BE0000}"/>
    <cellStyle name="Normal 5 5 6 3 2 2" xfId="48835" xr:uid="{00000000-0005-0000-0000-0000B4BE0000}"/>
    <cellStyle name="Normal 5 5 6 3 2 2 2" xfId="48836" xr:uid="{00000000-0005-0000-0000-0000B5BE0000}"/>
    <cellStyle name="Normal 5 5 6 3 2 3" xfId="48837" xr:uid="{00000000-0005-0000-0000-0000B6BE0000}"/>
    <cellStyle name="Normal 5 5 6 3 2 3 2" xfId="48838" xr:uid="{00000000-0005-0000-0000-0000B7BE0000}"/>
    <cellStyle name="Normal 5 5 6 3 2 3 2 2" xfId="48839" xr:uid="{00000000-0005-0000-0000-0000B8BE0000}"/>
    <cellStyle name="Normal 5 5 6 3 2 3 3" xfId="48840" xr:uid="{00000000-0005-0000-0000-0000B9BE0000}"/>
    <cellStyle name="Normal 5 5 6 3 2 4" xfId="48841" xr:uid="{00000000-0005-0000-0000-0000BABE0000}"/>
    <cellStyle name="Normal 5 5 6 3 3" xfId="48842" xr:uid="{00000000-0005-0000-0000-0000BBBE0000}"/>
    <cellStyle name="Normal 5 5 6 3 3 2" xfId="48843" xr:uid="{00000000-0005-0000-0000-0000BCBE0000}"/>
    <cellStyle name="Normal 5 5 6 3 4" xfId="48844" xr:uid="{00000000-0005-0000-0000-0000BDBE0000}"/>
    <cellStyle name="Normal 5 5 6 3 4 2" xfId="48845" xr:uid="{00000000-0005-0000-0000-0000BEBE0000}"/>
    <cellStyle name="Normal 5 5 6 3 4 2 2" xfId="48846" xr:uid="{00000000-0005-0000-0000-0000BFBE0000}"/>
    <cellStyle name="Normal 5 5 6 3 4 3" xfId="48847" xr:uid="{00000000-0005-0000-0000-0000C0BE0000}"/>
    <cellStyle name="Normal 5 5 6 3 5" xfId="48848" xr:uid="{00000000-0005-0000-0000-0000C1BE0000}"/>
    <cellStyle name="Normal 5 5 6 4" xfId="48849" xr:uid="{00000000-0005-0000-0000-0000C2BE0000}"/>
    <cellStyle name="Normal 5 5 6 4 2" xfId="48850" xr:uid="{00000000-0005-0000-0000-0000C3BE0000}"/>
    <cellStyle name="Normal 5 5 6 4 2 2" xfId="48851" xr:uid="{00000000-0005-0000-0000-0000C4BE0000}"/>
    <cellStyle name="Normal 5 5 6 4 3" xfId="48852" xr:uid="{00000000-0005-0000-0000-0000C5BE0000}"/>
    <cellStyle name="Normal 5 5 6 4 3 2" xfId="48853" xr:uid="{00000000-0005-0000-0000-0000C6BE0000}"/>
    <cellStyle name="Normal 5 5 6 4 3 2 2" xfId="48854" xr:uid="{00000000-0005-0000-0000-0000C7BE0000}"/>
    <cellStyle name="Normal 5 5 6 4 3 3" xfId="48855" xr:uid="{00000000-0005-0000-0000-0000C8BE0000}"/>
    <cellStyle name="Normal 5 5 6 4 4" xfId="48856" xr:uid="{00000000-0005-0000-0000-0000C9BE0000}"/>
    <cellStyle name="Normal 5 5 6 5" xfId="48857" xr:uid="{00000000-0005-0000-0000-0000CABE0000}"/>
    <cellStyle name="Normal 5 5 6 5 2" xfId="48858" xr:uid="{00000000-0005-0000-0000-0000CBBE0000}"/>
    <cellStyle name="Normal 5 5 6 5 2 2" xfId="48859" xr:uid="{00000000-0005-0000-0000-0000CCBE0000}"/>
    <cellStyle name="Normal 5 5 6 5 3" xfId="48860" xr:uid="{00000000-0005-0000-0000-0000CDBE0000}"/>
    <cellStyle name="Normal 5 5 6 5 3 2" xfId="48861" xr:uid="{00000000-0005-0000-0000-0000CEBE0000}"/>
    <cellStyle name="Normal 5 5 6 5 3 2 2" xfId="48862" xr:uid="{00000000-0005-0000-0000-0000CFBE0000}"/>
    <cellStyle name="Normal 5 5 6 5 3 3" xfId="48863" xr:uid="{00000000-0005-0000-0000-0000D0BE0000}"/>
    <cellStyle name="Normal 5 5 6 5 4" xfId="48864" xr:uid="{00000000-0005-0000-0000-0000D1BE0000}"/>
    <cellStyle name="Normal 5 5 6 6" xfId="48865" xr:uid="{00000000-0005-0000-0000-0000D2BE0000}"/>
    <cellStyle name="Normal 5 5 6 6 2" xfId="48866" xr:uid="{00000000-0005-0000-0000-0000D3BE0000}"/>
    <cellStyle name="Normal 5 5 6 7" xfId="48867" xr:uid="{00000000-0005-0000-0000-0000D4BE0000}"/>
    <cellStyle name="Normal 5 5 6 7 2" xfId="48868" xr:uid="{00000000-0005-0000-0000-0000D5BE0000}"/>
    <cellStyle name="Normal 5 5 6 7 2 2" xfId="48869" xr:uid="{00000000-0005-0000-0000-0000D6BE0000}"/>
    <cellStyle name="Normal 5 5 6 7 3" xfId="48870" xr:uid="{00000000-0005-0000-0000-0000D7BE0000}"/>
    <cellStyle name="Normal 5 5 6 8" xfId="48871" xr:uid="{00000000-0005-0000-0000-0000D8BE0000}"/>
    <cellStyle name="Normal 5 5 6 8 2" xfId="48872" xr:uid="{00000000-0005-0000-0000-0000D9BE0000}"/>
    <cellStyle name="Normal 5 5 6 9" xfId="48873" xr:uid="{00000000-0005-0000-0000-0000DABE0000}"/>
    <cellStyle name="Normal 5 5 7" xfId="48874" xr:uid="{00000000-0005-0000-0000-0000DBBE0000}"/>
    <cellStyle name="Normal 5 5 7 2" xfId="48875" xr:uid="{00000000-0005-0000-0000-0000DCBE0000}"/>
    <cellStyle name="Normal 5 5 7 2 2" xfId="48876" xr:uid="{00000000-0005-0000-0000-0000DDBE0000}"/>
    <cellStyle name="Normal 5 5 7 2 2 2" xfId="48877" xr:uid="{00000000-0005-0000-0000-0000DEBE0000}"/>
    <cellStyle name="Normal 5 5 7 2 2 2 2" xfId="48878" xr:uid="{00000000-0005-0000-0000-0000DFBE0000}"/>
    <cellStyle name="Normal 5 5 7 2 2 3" xfId="48879" xr:uid="{00000000-0005-0000-0000-0000E0BE0000}"/>
    <cellStyle name="Normal 5 5 7 2 2 3 2" xfId="48880" xr:uid="{00000000-0005-0000-0000-0000E1BE0000}"/>
    <cellStyle name="Normal 5 5 7 2 2 3 2 2" xfId="48881" xr:uid="{00000000-0005-0000-0000-0000E2BE0000}"/>
    <cellStyle name="Normal 5 5 7 2 2 3 3" xfId="48882" xr:uid="{00000000-0005-0000-0000-0000E3BE0000}"/>
    <cellStyle name="Normal 5 5 7 2 2 4" xfId="48883" xr:uid="{00000000-0005-0000-0000-0000E4BE0000}"/>
    <cellStyle name="Normal 5 5 7 2 3" xfId="48884" xr:uid="{00000000-0005-0000-0000-0000E5BE0000}"/>
    <cellStyle name="Normal 5 5 7 2 3 2" xfId="48885" xr:uid="{00000000-0005-0000-0000-0000E6BE0000}"/>
    <cellStyle name="Normal 5 5 7 2 4" xfId="48886" xr:uid="{00000000-0005-0000-0000-0000E7BE0000}"/>
    <cellStyle name="Normal 5 5 7 2 4 2" xfId="48887" xr:uid="{00000000-0005-0000-0000-0000E8BE0000}"/>
    <cellStyle name="Normal 5 5 7 2 4 2 2" xfId="48888" xr:uid="{00000000-0005-0000-0000-0000E9BE0000}"/>
    <cellStyle name="Normal 5 5 7 2 4 3" xfId="48889" xr:uid="{00000000-0005-0000-0000-0000EABE0000}"/>
    <cellStyle name="Normal 5 5 7 2 5" xfId="48890" xr:uid="{00000000-0005-0000-0000-0000EBBE0000}"/>
    <cellStyle name="Normal 5 5 7 3" xfId="48891" xr:uid="{00000000-0005-0000-0000-0000ECBE0000}"/>
    <cellStyle name="Normal 5 5 7 3 2" xfId="48892" xr:uid="{00000000-0005-0000-0000-0000EDBE0000}"/>
    <cellStyle name="Normal 5 5 7 3 2 2" xfId="48893" xr:uid="{00000000-0005-0000-0000-0000EEBE0000}"/>
    <cellStyle name="Normal 5 5 7 3 3" xfId="48894" xr:uid="{00000000-0005-0000-0000-0000EFBE0000}"/>
    <cellStyle name="Normal 5 5 7 3 3 2" xfId="48895" xr:uid="{00000000-0005-0000-0000-0000F0BE0000}"/>
    <cellStyle name="Normal 5 5 7 3 3 2 2" xfId="48896" xr:uid="{00000000-0005-0000-0000-0000F1BE0000}"/>
    <cellStyle name="Normal 5 5 7 3 3 3" xfId="48897" xr:uid="{00000000-0005-0000-0000-0000F2BE0000}"/>
    <cellStyle name="Normal 5 5 7 3 4" xfId="48898" xr:uid="{00000000-0005-0000-0000-0000F3BE0000}"/>
    <cellStyle name="Normal 5 5 7 4" xfId="48899" xr:uid="{00000000-0005-0000-0000-0000F4BE0000}"/>
    <cellStyle name="Normal 5 5 7 4 2" xfId="48900" xr:uid="{00000000-0005-0000-0000-0000F5BE0000}"/>
    <cellStyle name="Normal 5 5 7 4 2 2" xfId="48901" xr:uid="{00000000-0005-0000-0000-0000F6BE0000}"/>
    <cellStyle name="Normal 5 5 7 4 3" xfId="48902" xr:uid="{00000000-0005-0000-0000-0000F7BE0000}"/>
    <cellStyle name="Normal 5 5 7 4 3 2" xfId="48903" xr:uid="{00000000-0005-0000-0000-0000F8BE0000}"/>
    <cellStyle name="Normal 5 5 7 4 3 2 2" xfId="48904" xr:uid="{00000000-0005-0000-0000-0000F9BE0000}"/>
    <cellStyle name="Normal 5 5 7 4 3 3" xfId="48905" xr:uid="{00000000-0005-0000-0000-0000FABE0000}"/>
    <cellStyle name="Normal 5 5 7 4 4" xfId="48906" xr:uid="{00000000-0005-0000-0000-0000FBBE0000}"/>
    <cellStyle name="Normal 5 5 7 5" xfId="48907" xr:uid="{00000000-0005-0000-0000-0000FCBE0000}"/>
    <cellStyle name="Normal 5 5 7 5 2" xfId="48908" xr:uid="{00000000-0005-0000-0000-0000FDBE0000}"/>
    <cellStyle name="Normal 5 5 7 6" xfId="48909" xr:uid="{00000000-0005-0000-0000-0000FEBE0000}"/>
    <cellStyle name="Normal 5 5 7 6 2" xfId="48910" xr:uid="{00000000-0005-0000-0000-0000FFBE0000}"/>
    <cellStyle name="Normal 5 5 7 6 2 2" xfId="48911" xr:uid="{00000000-0005-0000-0000-000000BF0000}"/>
    <cellStyle name="Normal 5 5 7 6 3" xfId="48912" xr:uid="{00000000-0005-0000-0000-000001BF0000}"/>
    <cellStyle name="Normal 5 5 7 7" xfId="48913" xr:uid="{00000000-0005-0000-0000-000002BF0000}"/>
    <cellStyle name="Normal 5 5 7 7 2" xfId="48914" xr:uid="{00000000-0005-0000-0000-000003BF0000}"/>
    <cellStyle name="Normal 5 5 7 8" xfId="48915" xr:uid="{00000000-0005-0000-0000-000004BF0000}"/>
    <cellStyle name="Normal 5 5 8" xfId="48916" xr:uid="{00000000-0005-0000-0000-000005BF0000}"/>
    <cellStyle name="Normal 5 5 8 2" xfId="48917" xr:uid="{00000000-0005-0000-0000-000006BF0000}"/>
    <cellStyle name="Normal 5 5 8 2 2" xfId="48918" xr:uid="{00000000-0005-0000-0000-000007BF0000}"/>
    <cellStyle name="Normal 5 5 8 2 2 2" xfId="48919" xr:uid="{00000000-0005-0000-0000-000008BF0000}"/>
    <cellStyle name="Normal 5 5 8 2 2 2 2" xfId="48920" xr:uid="{00000000-0005-0000-0000-000009BF0000}"/>
    <cellStyle name="Normal 5 5 8 2 2 3" xfId="48921" xr:uid="{00000000-0005-0000-0000-00000ABF0000}"/>
    <cellStyle name="Normal 5 5 8 2 2 3 2" xfId="48922" xr:uid="{00000000-0005-0000-0000-00000BBF0000}"/>
    <cellStyle name="Normal 5 5 8 2 2 3 2 2" xfId="48923" xr:uid="{00000000-0005-0000-0000-00000CBF0000}"/>
    <cellStyle name="Normal 5 5 8 2 2 3 3" xfId="48924" xr:uid="{00000000-0005-0000-0000-00000DBF0000}"/>
    <cellStyle name="Normal 5 5 8 2 2 4" xfId="48925" xr:uid="{00000000-0005-0000-0000-00000EBF0000}"/>
    <cellStyle name="Normal 5 5 8 2 3" xfId="48926" xr:uid="{00000000-0005-0000-0000-00000FBF0000}"/>
    <cellStyle name="Normal 5 5 8 2 3 2" xfId="48927" xr:uid="{00000000-0005-0000-0000-000010BF0000}"/>
    <cellStyle name="Normal 5 5 8 2 4" xfId="48928" xr:uid="{00000000-0005-0000-0000-000011BF0000}"/>
    <cellStyle name="Normal 5 5 8 2 4 2" xfId="48929" xr:uid="{00000000-0005-0000-0000-000012BF0000}"/>
    <cellStyle name="Normal 5 5 8 2 4 2 2" xfId="48930" xr:uid="{00000000-0005-0000-0000-000013BF0000}"/>
    <cellStyle name="Normal 5 5 8 2 4 3" xfId="48931" xr:uid="{00000000-0005-0000-0000-000014BF0000}"/>
    <cellStyle name="Normal 5 5 8 2 5" xfId="48932" xr:uid="{00000000-0005-0000-0000-000015BF0000}"/>
    <cellStyle name="Normal 5 5 8 3" xfId="48933" xr:uid="{00000000-0005-0000-0000-000016BF0000}"/>
    <cellStyle name="Normal 5 5 8 3 2" xfId="48934" xr:uid="{00000000-0005-0000-0000-000017BF0000}"/>
    <cellStyle name="Normal 5 5 8 3 2 2" xfId="48935" xr:uid="{00000000-0005-0000-0000-000018BF0000}"/>
    <cellStyle name="Normal 5 5 8 3 3" xfId="48936" xr:uid="{00000000-0005-0000-0000-000019BF0000}"/>
    <cellStyle name="Normal 5 5 8 3 3 2" xfId="48937" xr:uid="{00000000-0005-0000-0000-00001ABF0000}"/>
    <cellStyle name="Normal 5 5 8 3 3 2 2" xfId="48938" xr:uid="{00000000-0005-0000-0000-00001BBF0000}"/>
    <cellStyle name="Normal 5 5 8 3 3 3" xfId="48939" xr:uid="{00000000-0005-0000-0000-00001CBF0000}"/>
    <cellStyle name="Normal 5 5 8 3 4" xfId="48940" xr:uid="{00000000-0005-0000-0000-00001DBF0000}"/>
    <cellStyle name="Normal 5 5 8 4" xfId="48941" xr:uid="{00000000-0005-0000-0000-00001EBF0000}"/>
    <cellStyle name="Normal 5 5 8 4 2" xfId="48942" xr:uid="{00000000-0005-0000-0000-00001FBF0000}"/>
    <cellStyle name="Normal 5 5 8 4 2 2" xfId="48943" xr:uid="{00000000-0005-0000-0000-000020BF0000}"/>
    <cellStyle name="Normal 5 5 8 4 3" xfId="48944" xr:uid="{00000000-0005-0000-0000-000021BF0000}"/>
    <cellStyle name="Normal 5 5 8 4 3 2" xfId="48945" xr:uid="{00000000-0005-0000-0000-000022BF0000}"/>
    <cellStyle name="Normal 5 5 8 4 3 2 2" xfId="48946" xr:uid="{00000000-0005-0000-0000-000023BF0000}"/>
    <cellStyle name="Normal 5 5 8 4 3 3" xfId="48947" xr:uid="{00000000-0005-0000-0000-000024BF0000}"/>
    <cellStyle name="Normal 5 5 8 4 4" xfId="48948" xr:uid="{00000000-0005-0000-0000-000025BF0000}"/>
    <cellStyle name="Normal 5 5 8 5" xfId="48949" xr:uid="{00000000-0005-0000-0000-000026BF0000}"/>
    <cellStyle name="Normal 5 5 8 5 2" xfId="48950" xr:uid="{00000000-0005-0000-0000-000027BF0000}"/>
    <cellStyle name="Normal 5 5 8 6" xfId="48951" xr:uid="{00000000-0005-0000-0000-000028BF0000}"/>
    <cellStyle name="Normal 5 5 8 6 2" xfId="48952" xr:uid="{00000000-0005-0000-0000-000029BF0000}"/>
    <cellStyle name="Normal 5 5 8 6 2 2" xfId="48953" xr:uid="{00000000-0005-0000-0000-00002ABF0000}"/>
    <cellStyle name="Normal 5 5 8 6 3" xfId="48954" xr:uid="{00000000-0005-0000-0000-00002BBF0000}"/>
    <cellStyle name="Normal 5 5 8 7" xfId="48955" xr:uid="{00000000-0005-0000-0000-00002CBF0000}"/>
    <cellStyle name="Normal 5 5 8 7 2" xfId="48956" xr:uid="{00000000-0005-0000-0000-00002DBF0000}"/>
    <cellStyle name="Normal 5 5 8 8" xfId="48957" xr:uid="{00000000-0005-0000-0000-00002EBF0000}"/>
    <cellStyle name="Normal 5 5 9" xfId="48958" xr:uid="{00000000-0005-0000-0000-00002FBF0000}"/>
    <cellStyle name="Normal 5 5 9 2" xfId="48959" xr:uid="{00000000-0005-0000-0000-000030BF0000}"/>
    <cellStyle name="Normal 5 5 9 2 2" xfId="48960" xr:uid="{00000000-0005-0000-0000-000031BF0000}"/>
    <cellStyle name="Normal 5 5 9 2 2 2" xfId="48961" xr:uid="{00000000-0005-0000-0000-000032BF0000}"/>
    <cellStyle name="Normal 5 5 9 2 2 2 2" xfId="48962" xr:uid="{00000000-0005-0000-0000-000033BF0000}"/>
    <cellStyle name="Normal 5 5 9 2 2 3" xfId="48963" xr:uid="{00000000-0005-0000-0000-000034BF0000}"/>
    <cellStyle name="Normal 5 5 9 2 2 3 2" xfId="48964" xr:uid="{00000000-0005-0000-0000-000035BF0000}"/>
    <cellStyle name="Normal 5 5 9 2 2 3 2 2" xfId="48965" xr:uid="{00000000-0005-0000-0000-000036BF0000}"/>
    <cellStyle name="Normal 5 5 9 2 2 3 3" xfId="48966" xr:uid="{00000000-0005-0000-0000-000037BF0000}"/>
    <cellStyle name="Normal 5 5 9 2 2 4" xfId="48967" xr:uid="{00000000-0005-0000-0000-000038BF0000}"/>
    <cellStyle name="Normal 5 5 9 2 3" xfId="48968" xr:uid="{00000000-0005-0000-0000-000039BF0000}"/>
    <cellStyle name="Normal 5 5 9 2 3 2" xfId="48969" xr:uid="{00000000-0005-0000-0000-00003ABF0000}"/>
    <cellStyle name="Normal 5 5 9 2 4" xfId="48970" xr:uid="{00000000-0005-0000-0000-00003BBF0000}"/>
    <cellStyle name="Normal 5 5 9 2 4 2" xfId="48971" xr:uid="{00000000-0005-0000-0000-00003CBF0000}"/>
    <cellStyle name="Normal 5 5 9 2 4 2 2" xfId="48972" xr:uid="{00000000-0005-0000-0000-00003DBF0000}"/>
    <cellStyle name="Normal 5 5 9 2 4 3" xfId="48973" xr:uid="{00000000-0005-0000-0000-00003EBF0000}"/>
    <cellStyle name="Normal 5 5 9 2 5" xfId="48974" xr:uid="{00000000-0005-0000-0000-00003FBF0000}"/>
    <cellStyle name="Normal 5 5 9 3" xfId="48975" xr:uid="{00000000-0005-0000-0000-000040BF0000}"/>
    <cellStyle name="Normal 5 5 9 3 2" xfId="48976" xr:uid="{00000000-0005-0000-0000-000041BF0000}"/>
    <cellStyle name="Normal 5 5 9 3 2 2" xfId="48977" xr:uid="{00000000-0005-0000-0000-000042BF0000}"/>
    <cellStyle name="Normal 5 5 9 3 3" xfId="48978" xr:uid="{00000000-0005-0000-0000-000043BF0000}"/>
    <cellStyle name="Normal 5 5 9 3 3 2" xfId="48979" xr:uid="{00000000-0005-0000-0000-000044BF0000}"/>
    <cellStyle name="Normal 5 5 9 3 3 2 2" xfId="48980" xr:uid="{00000000-0005-0000-0000-000045BF0000}"/>
    <cellStyle name="Normal 5 5 9 3 3 3" xfId="48981" xr:uid="{00000000-0005-0000-0000-000046BF0000}"/>
    <cellStyle name="Normal 5 5 9 3 4" xfId="48982" xr:uid="{00000000-0005-0000-0000-000047BF0000}"/>
    <cellStyle name="Normal 5 5 9 4" xfId="48983" xr:uid="{00000000-0005-0000-0000-000048BF0000}"/>
    <cellStyle name="Normal 5 5 9 4 2" xfId="48984" xr:uid="{00000000-0005-0000-0000-000049BF0000}"/>
    <cellStyle name="Normal 5 5 9 5" xfId="48985" xr:uid="{00000000-0005-0000-0000-00004ABF0000}"/>
    <cellStyle name="Normal 5 5 9 5 2" xfId="48986" xr:uid="{00000000-0005-0000-0000-00004BBF0000}"/>
    <cellStyle name="Normal 5 5 9 5 2 2" xfId="48987" xr:uid="{00000000-0005-0000-0000-00004CBF0000}"/>
    <cellStyle name="Normal 5 5 9 5 3" xfId="48988" xr:uid="{00000000-0005-0000-0000-00004DBF0000}"/>
    <cellStyle name="Normal 5 5 9 6" xfId="48989" xr:uid="{00000000-0005-0000-0000-00004EBF0000}"/>
    <cellStyle name="Normal 5 5_T-straight with PEDs adjustor" xfId="48990" xr:uid="{00000000-0005-0000-0000-00004FBF0000}"/>
    <cellStyle name="Normal 5 6" xfId="48991" xr:uid="{00000000-0005-0000-0000-000050BF0000}"/>
    <cellStyle name="Normal 5 6 10" xfId="48992" xr:uid="{00000000-0005-0000-0000-000051BF0000}"/>
    <cellStyle name="Normal 5 6 11" xfId="48993" xr:uid="{00000000-0005-0000-0000-000052BF0000}"/>
    <cellStyle name="Normal 5 6 2" xfId="48994" xr:uid="{00000000-0005-0000-0000-000053BF0000}"/>
    <cellStyle name="Normal 5 6 2 10" xfId="48995" xr:uid="{00000000-0005-0000-0000-000054BF0000}"/>
    <cellStyle name="Normal 5 6 2 2" xfId="48996" xr:uid="{00000000-0005-0000-0000-000055BF0000}"/>
    <cellStyle name="Normal 5 6 2 2 2" xfId="48997" xr:uid="{00000000-0005-0000-0000-000056BF0000}"/>
    <cellStyle name="Normal 5 6 2 2 2 2" xfId="48998" xr:uid="{00000000-0005-0000-0000-000057BF0000}"/>
    <cellStyle name="Normal 5 6 2 2 2 2 2" xfId="48999" xr:uid="{00000000-0005-0000-0000-000058BF0000}"/>
    <cellStyle name="Normal 5 6 2 2 2 2 2 2" xfId="49000" xr:uid="{00000000-0005-0000-0000-000059BF0000}"/>
    <cellStyle name="Normal 5 6 2 2 2 2 3" xfId="49001" xr:uid="{00000000-0005-0000-0000-00005ABF0000}"/>
    <cellStyle name="Normal 5 6 2 2 2 2 3 2" xfId="49002" xr:uid="{00000000-0005-0000-0000-00005BBF0000}"/>
    <cellStyle name="Normal 5 6 2 2 2 2 3 2 2" xfId="49003" xr:uid="{00000000-0005-0000-0000-00005CBF0000}"/>
    <cellStyle name="Normal 5 6 2 2 2 2 3 3" xfId="49004" xr:uid="{00000000-0005-0000-0000-00005DBF0000}"/>
    <cellStyle name="Normal 5 6 2 2 2 2 4" xfId="49005" xr:uid="{00000000-0005-0000-0000-00005EBF0000}"/>
    <cellStyle name="Normal 5 6 2 2 2 3" xfId="49006" xr:uid="{00000000-0005-0000-0000-00005FBF0000}"/>
    <cellStyle name="Normal 5 6 2 2 2 3 2" xfId="49007" xr:uid="{00000000-0005-0000-0000-000060BF0000}"/>
    <cellStyle name="Normal 5 6 2 2 2 4" xfId="49008" xr:uid="{00000000-0005-0000-0000-000061BF0000}"/>
    <cellStyle name="Normal 5 6 2 2 2 4 2" xfId="49009" xr:uid="{00000000-0005-0000-0000-000062BF0000}"/>
    <cellStyle name="Normal 5 6 2 2 2 4 2 2" xfId="49010" xr:uid="{00000000-0005-0000-0000-000063BF0000}"/>
    <cellStyle name="Normal 5 6 2 2 2 4 3" xfId="49011" xr:uid="{00000000-0005-0000-0000-000064BF0000}"/>
    <cellStyle name="Normal 5 6 2 2 2 5" xfId="49012" xr:uid="{00000000-0005-0000-0000-000065BF0000}"/>
    <cellStyle name="Normal 5 6 2 2 2 6" xfId="49013" xr:uid="{00000000-0005-0000-0000-000066BF0000}"/>
    <cellStyle name="Normal 5 6 2 2 3" xfId="49014" xr:uid="{00000000-0005-0000-0000-000067BF0000}"/>
    <cellStyle name="Normal 5 6 2 2 3 2" xfId="49015" xr:uid="{00000000-0005-0000-0000-000068BF0000}"/>
    <cellStyle name="Normal 5 6 2 2 3 2 2" xfId="49016" xr:uid="{00000000-0005-0000-0000-000069BF0000}"/>
    <cellStyle name="Normal 5 6 2 2 3 3" xfId="49017" xr:uid="{00000000-0005-0000-0000-00006ABF0000}"/>
    <cellStyle name="Normal 5 6 2 2 3 3 2" xfId="49018" xr:uid="{00000000-0005-0000-0000-00006BBF0000}"/>
    <cellStyle name="Normal 5 6 2 2 3 3 2 2" xfId="49019" xr:uid="{00000000-0005-0000-0000-00006CBF0000}"/>
    <cellStyle name="Normal 5 6 2 2 3 3 3" xfId="49020" xr:uid="{00000000-0005-0000-0000-00006DBF0000}"/>
    <cellStyle name="Normal 5 6 2 2 3 4" xfId="49021" xr:uid="{00000000-0005-0000-0000-00006EBF0000}"/>
    <cellStyle name="Normal 5 6 2 2 4" xfId="49022" xr:uid="{00000000-0005-0000-0000-00006FBF0000}"/>
    <cellStyle name="Normal 5 6 2 2 4 2" xfId="49023" xr:uid="{00000000-0005-0000-0000-000070BF0000}"/>
    <cellStyle name="Normal 5 6 2 2 4 2 2" xfId="49024" xr:uid="{00000000-0005-0000-0000-000071BF0000}"/>
    <cellStyle name="Normal 5 6 2 2 4 3" xfId="49025" xr:uid="{00000000-0005-0000-0000-000072BF0000}"/>
    <cellStyle name="Normal 5 6 2 2 4 3 2" xfId="49026" xr:uid="{00000000-0005-0000-0000-000073BF0000}"/>
    <cellStyle name="Normal 5 6 2 2 4 3 2 2" xfId="49027" xr:uid="{00000000-0005-0000-0000-000074BF0000}"/>
    <cellStyle name="Normal 5 6 2 2 4 3 3" xfId="49028" xr:uid="{00000000-0005-0000-0000-000075BF0000}"/>
    <cellStyle name="Normal 5 6 2 2 4 4" xfId="49029" xr:uid="{00000000-0005-0000-0000-000076BF0000}"/>
    <cellStyle name="Normal 5 6 2 2 5" xfId="49030" xr:uid="{00000000-0005-0000-0000-000077BF0000}"/>
    <cellStyle name="Normal 5 6 2 2 5 2" xfId="49031" xr:uid="{00000000-0005-0000-0000-000078BF0000}"/>
    <cellStyle name="Normal 5 6 2 2 6" xfId="49032" xr:uid="{00000000-0005-0000-0000-000079BF0000}"/>
    <cellStyle name="Normal 5 6 2 2 6 2" xfId="49033" xr:uid="{00000000-0005-0000-0000-00007ABF0000}"/>
    <cellStyle name="Normal 5 6 2 2 6 2 2" xfId="49034" xr:uid="{00000000-0005-0000-0000-00007BBF0000}"/>
    <cellStyle name="Normal 5 6 2 2 6 3" xfId="49035" xr:uid="{00000000-0005-0000-0000-00007CBF0000}"/>
    <cellStyle name="Normal 5 6 2 2 7" xfId="49036" xr:uid="{00000000-0005-0000-0000-00007DBF0000}"/>
    <cellStyle name="Normal 5 6 2 2 7 2" xfId="49037" xr:uid="{00000000-0005-0000-0000-00007EBF0000}"/>
    <cellStyle name="Normal 5 6 2 2 8" xfId="49038" xr:uid="{00000000-0005-0000-0000-00007FBF0000}"/>
    <cellStyle name="Normal 5 6 2 2 9" xfId="49039" xr:uid="{00000000-0005-0000-0000-000080BF0000}"/>
    <cellStyle name="Normal 5 6 2 3" xfId="49040" xr:uid="{00000000-0005-0000-0000-000081BF0000}"/>
    <cellStyle name="Normal 5 6 2 3 2" xfId="49041" xr:uid="{00000000-0005-0000-0000-000082BF0000}"/>
    <cellStyle name="Normal 5 6 2 3 2 2" xfId="49042" xr:uid="{00000000-0005-0000-0000-000083BF0000}"/>
    <cellStyle name="Normal 5 6 2 3 2 2 2" xfId="49043" xr:uid="{00000000-0005-0000-0000-000084BF0000}"/>
    <cellStyle name="Normal 5 6 2 3 2 3" xfId="49044" xr:uid="{00000000-0005-0000-0000-000085BF0000}"/>
    <cellStyle name="Normal 5 6 2 3 2 3 2" xfId="49045" xr:uid="{00000000-0005-0000-0000-000086BF0000}"/>
    <cellStyle name="Normal 5 6 2 3 2 3 2 2" xfId="49046" xr:uid="{00000000-0005-0000-0000-000087BF0000}"/>
    <cellStyle name="Normal 5 6 2 3 2 3 3" xfId="49047" xr:uid="{00000000-0005-0000-0000-000088BF0000}"/>
    <cellStyle name="Normal 5 6 2 3 2 4" xfId="49048" xr:uid="{00000000-0005-0000-0000-000089BF0000}"/>
    <cellStyle name="Normal 5 6 2 3 2 5" xfId="49049" xr:uid="{00000000-0005-0000-0000-00008ABF0000}"/>
    <cellStyle name="Normal 5 6 2 3 3" xfId="49050" xr:uid="{00000000-0005-0000-0000-00008BBF0000}"/>
    <cellStyle name="Normal 5 6 2 3 3 2" xfId="49051" xr:uid="{00000000-0005-0000-0000-00008CBF0000}"/>
    <cellStyle name="Normal 5 6 2 3 4" xfId="49052" xr:uid="{00000000-0005-0000-0000-00008DBF0000}"/>
    <cellStyle name="Normal 5 6 2 3 4 2" xfId="49053" xr:uid="{00000000-0005-0000-0000-00008EBF0000}"/>
    <cellStyle name="Normal 5 6 2 3 4 2 2" xfId="49054" xr:uid="{00000000-0005-0000-0000-00008FBF0000}"/>
    <cellStyle name="Normal 5 6 2 3 4 3" xfId="49055" xr:uid="{00000000-0005-0000-0000-000090BF0000}"/>
    <cellStyle name="Normal 5 6 2 3 5" xfId="49056" xr:uid="{00000000-0005-0000-0000-000091BF0000}"/>
    <cellStyle name="Normal 5 6 2 3 6" xfId="49057" xr:uid="{00000000-0005-0000-0000-000092BF0000}"/>
    <cellStyle name="Normal 5 6 2 4" xfId="49058" xr:uid="{00000000-0005-0000-0000-000093BF0000}"/>
    <cellStyle name="Normal 5 6 2 4 2" xfId="49059" xr:uid="{00000000-0005-0000-0000-000094BF0000}"/>
    <cellStyle name="Normal 5 6 2 4 2 2" xfId="49060" xr:uid="{00000000-0005-0000-0000-000095BF0000}"/>
    <cellStyle name="Normal 5 6 2 4 3" xfId="49061" xr:uid="{00000000-0005-0000-0000-000096BF0000}"/>
    <cellStyle name="Normal 5 6 2 4 3 2" xfId="49062" xr:uid="{00000000-0005-0000-0000-000097BF0000}"/>
    <cellStyle name="Normal 5 6 2 4 3 2 2" xfId="49063" xr:uid="{00000000-0005-0000-0000-000098BF0000}"/>
    <cellStyle name="Normal 5 6 2 4 3 3" xfId="49064" xr:uid="{00000000-0005-0000-0000-000099BF0000}"/>
    <cellStyle name="Normal 5 6 2 4 4" xfId="49065" xr:uid="{00000000-0005-0000-0000-00009ABF0000}"/>
    <cellStyle name="Normal 5 6 2 4 5" xfId="49066" xr:uid="{00000000-0005-0000-0000-00009BBF0000}"/>
    <cellStyle name="Normal 5 6 2 5" xfId="49067" xr:uid="{00000000-0005-0000-0000-00009CBF0000}"/>
    <cellStyle name="Normal 5 6 2 5 2" xfId="49068" xr:uid="{00000000-0005-0000-0000-00009DBF0000}"/>
    <cellStyle name="Normal 5 6 2 5 2 2" xfId="49069" xr:uid="{00000000-0005-0000-0000-00009EBF0000}"/>
    <cellStyle name="Normal 5 6 2 5 3" xfId="49070" xr:uid="{00000000-0005-0000-0000-00009FBF0000}"/>
    <cellStyle name="Normal 5 6 2 5 3 2" xfId="49071" xr:uid="{00000000-0005-0000-0000-0000A0BF0000}"/>
    <cellStyle name="Normal 5 6 2 5 3 2 2" xfId="49072" xr:uid="{00000000-0005-0000-0000-0000A1BF0000}"/>
    <cellStyle name="Normal 5 6 2 5 3 3" xfId="49073" xr:uid="{00000000-0005-0000-0000-0000A2BF0000}"/>
    <cellStyle name="Normal 5 6 2 5 4" xfId="49074" xr:uid="{00000000-0005-0000-0000-0000A3BF0000}"/>
    <cellStyle name="Normal 5 6 2 6" xfId="49075" xr:uid="{00000000-0005-0000-0000-0000A4BF0000}"/>
    <cellStyle name="Normal 5 6 2 6 2" xfId="49076" xr:uid="{00000000-0005-0000-0000-0000A5BF0000}"/>
    <cellStyle name="Normal 5 6 2 7" xfId="49077" xr:uid="{00000000-0005-0000-0000-0000A6BF0000}"/>
    <cellStyle name="Normal 5 6 2 7 2" xfId="49078" xr:uid="{00000000-0005-0000-0000-0000A7BF0000}"/>
    <cellStyle name="Normal 5 6 2 7 2 2" xfId="49079" xr:uid="{00000000-0005-0000-0000-0000A8BF0000}"/>
    <cellStyle name="Normal 5 6 2 7 3" xfId="49080" xr:uid="{00000000-0005-0000-0000-0000A9BF0000}"/>
    <cellStyle name="Normal 5 6 2 8" xfId="49081" xr:uid="{00000000-0005-0000-0000-0000AABF0000}"/>
    <cellStyle name="Normal 5 6 2 8 2" xfId="49082" xr:uid="{00000000-0005-0000-0000-0000ABBF0000}"/>
    <cellStyle name="Normal 5 6 2 9" xfId="49083" xr:uid="{00000000-0005-0000-0000-0000ACBF0000}"/>
    <cellStyle name="Normal 5 6 2_T-straight with PEDs adjustor" xfId="49084" xr:uid="{00000000-0005-0000-0000-0000ADBF0000}"/>
    <cellStyle name="Normal 5 6 3" xfId="49085" xr:uid="{00000000-0005-0000-0000-0000AEBF0000}"/>
    <cellStyle name="Normal 5 6 3 2" xfId="49086" xr:uid="{00000000-0005-0000-0000-0000AFBF0000}"/>
    <cellStyle name="Normal 5 6 3 2 2" xfId="49087" xr:uid="{00000000-0005-0000-0000-0000B0BF0000}"/>
    <cellStyle name="Normal 5 6 3 2 2 2" xfId="49088" xr:uid="{00000000-0005-0000-0000-0000B1BF0000}"/>
    <cellStyle name="Normal 5 6 3 2 2 2 2" xfId="49089" xr:uid="{00000000-0005-0000-0000-0000B2BF0000}"/>
    <cellStyle name="Normal 5 6 3 2 2 3" xfId="49090" xr:uid="{00000000-0005-0000-0000-0000B3BF0000}"/>
    <cellStyle name="Normal 5 6 3 2 2 3 2" xfId="49091" xr:uid="{00000000-0005-0000-0000-0000B4BF0000}"/>
    <cellStyle name="Normal 5 6 3 2 2 3 2 2" xfId="49092" xr:uid="{00000000-0005-0000-0000-0000B5BF0000}"/>
    <cellStyle name="Normal 5 6 3 2 2 3 3" xfId="49093" xr:uid="{00000000-0005-0000-0000-0000B6BF0000}"/>
    <cellStyle name="Normal 5 6 3 2 2 4" xfId="49094" xr:uid="{00000000-0005-0000-0000-0000B7BF0000}"/>
    <cellStyle name="Normal 5 6 3 2 3" xfId="49095" xr:uid="{00000000-0005-0000-0000-0000B8BF0000}"/>
    <cellStyle name="Normal 5 6 3 2 3 2" xfId="49096" xr:uid="{00000000-0005-0000-0000-0000B9BF0000}"/>
    <cellStyle name="Normal 5 6 3 2 4" xfId="49097" xr:uid="{00000000-0005-0000-0000-0000BABF0000}"/>
    <cellStyle name="Normal 5 6 3 2 4 2" xfId="49098" xr:uid="{00000000-0005-0000-0000-0000BBBF0000}"/>
    <cellStyle name="Normal 5 6 3 2 4 2 2" xfId="49099" xr:uid="{00000000-0005-0000-0000-0000BCBF0000}"/>
    <cellStyle name="Normal 5 6 3 2 4 3" xfId="49100" xr:uid="{00000000-0005-0000-0000-0000BDBF0000}"/>
    <cellStyle name="Normal 5 6 3 2 5" xfId="49101" xr:uid="{00000000-0005-0000-0000-0000BEBF0000}"/>
    <cellStyle name="Normal 5 6 3 2 6" xfId="49102" xr:uid="{00000000-0005-0000-0000-0000BFBF0000}"/>
    <cellStyle name="Normal 5 6 3 3" xfId="49103" xr:uid="{00000000-0005-0000-0000-0000C0BF0000}"/>
    <cellStyle name="Normal 5 6 3 3 2" xfId="49104" xr:uid="{00000000-0005-0000-0000-0000C1BF0000}"/>
    <cellStyle name="Normal 5 6 3 3 2 2" xfId="49105" xr:uid="{00000000-0005-0000-0000-0000C2BF0000}"/>
    <cellStyle name="Normal 5 6 3 3 3" xfId="49106" xr:uid="{00000000-0005-0000-0000-0000C3BF0000}"/>
    <cellStyle name="Normal 5 6 3 3 3 2" xfId="49107" xr:uid="{00000000-0005-0000-0000-0000C4BF0000}"/>
    <cellStyle name="Normal 5 6 3 3 3 2 2" xfId="49108" xr:uid="{00000000-0005-0000-0000-0000C5BF0000}"/>
    <cellStyle name="Normal 5 6 3 3 3 3" xfId="49109" xr:uid="{00000000-0005-0000-0000-0000C6BF0000}"/>
    <cellStyle name="Normal 5 6 3 3 4" xfId="49110" xr:uid="{00000000-0005-0000-0000-0000C7BF0000}"/>
    <cellStyle name="Normal 5 6 3 4" xfId="49111" xr:uid="{00000000-0005-0000-0000-0000C8BF0000}"/>
    <cellStyle name="Normal 5 6 3 4 2" xfId="49112" xr:uid="{00000000-0005-0000-0000-0000C9BF0000}"/>
    <cellStyle name="Normal 5 6 3 4 2 2" xfId="49113" xr:uid="{00000000-0005-0000-0000-0000CABF0000}"/>
    <cellStyle name="Normal 5 6 3 4 3" xfId="49114" xr:uid="{00000000-0005-0000-0000-0000CBBF0000}"/>
    <cellStyle name="Normal 5 6 3 4 3 2" xfId="49115" xr:uid="{00000000-0005-0000-0000-0000CCBF0000}"/>
    <cellStyle name="Normal 5 6 3 4 3 2 2" xfId="49116" xr:uid="{00000000-0005-0000-0000-0000CDBF0000}"/>
    <cellStyle name="Normal 5 6 3 4 3 3" xfId="49117" xr:uid="{00000000-0005-0000-0000-0000CEBF0000}"/>
    <cellStyle name="Normal 5 6 3 4 4" xfId="49118" xr:uid="{00000000-0005-0000-0000-0000CFBF0000}"/>
    <cellStyle name="Normal 5 6 3 5" xfId="49119" xr:uid="{00000000-0005-0000-0000-0000D0BF0000}"/>
    <cellStyle name="Normal 5 6 3 5 2" xfId="49120" xr:uid="{00000000-0005-0000-0000-0000D1BF0000}"/>
    <cellStyle name="Normal 5 6 3 6" xfId="49121" xr:uid="{00000000-0005-0000-0000-0000D2BF0000}"/>
    <cellStyle name="Normal 5 6 3 6 2" xfId="49122" xr:uid="{00000000-0005-0000-0000-0000D3BF0000}"/>
    <cellStyle name="Normal 5 6 3 6 2 2" xfId="49123" xr:uid="{00000000-0005-0000-0000-0000D4BF0000}"/>
    <cellStyle name="Normal 5 6 3 6 3" xfId="49124" xr:uid="{00000000-0005-0000-0000-0000D5BF0000}"/>
    <cellStyle name="Normal 5 6 3 7" xfId="49125" xr:uid="{00000000-0005-0000-0000-0000D6BF0000}"/>
    <cellStyle name="Normal 5 6 3 7 2" xfId="49126" xr:uid="{00000000-0005-0000-0000-0000D7BF0000}"/>
    <cellStyle name="Normal 5 6 3 8" xfId="49127" xr:uid="{00000000-0005-0000-0000-0000D8BF0000}"/>
    <cellStyle name="Normal 5 6 3 9" xfId="49128" xr:uid="{00000000-0005-0000-0000-0000D9BF0000}"/>
    <cellStyle name="Normal 5 6 4" xfId="49129" xr:uid="{00000000-0005-0000-0000-0000DABF0000}"/>
    <cellStyle name="Normal 5 6 4 2" xfId="49130" xr:uid="{00000000-0005-0000-0000-0000DBBF0000}"/>
    <cellStyle name="Normal 5 6 4 2 2" xfId="49131" xr:uid="{00000000-0005-0000-0000-0000DCBF0000}"/>
    <cellStyle name="Normal 5 6 4 2 2 2" xfId="49132" xr:uid="{00000000-0005-0000-0000-0000DDBF0000}"/>
    <cellStyle name="Normal 5 6 4 2 3" xfId="49133" xr:uid="{00000000-0005-0000-0000-0000DEBF0000}"/>
    <cellStyle name="Normal 5 6 4 2 3 2" xfId="49134" xr:uid="{00000000-0005-0000-0000-0000DFBF0000}"/>
    <cellStyle name="Normal 5 6 4 2 3 2 2" xfId="49135" xr:uid="{00000000-0005-0000-0000-0000E0BF0000}"/>
    <cellStyle name="Normal 5 6 4 2 3 3" xfId="49136" xr:uid="{00000000-0005-0000-0000-0000E1BF0000}"/>
    <cellStyle name="Normal 5 6 4 2 4" xfId="49137" xr:uid="{00000000-0005-0000-0000-0000E2BF0000}"/>
    <cellStyle name="Normal 5 6 4 2 5" xfId="49138" xr:uid="{00000000-0005-0000-0000-0000E3BF0000}"/>
    <cellStyle name="Normal 5 6 4 3" xfId="49139" xr:uid="{00000000-0005-0000-0000-0000E4BF0000}"/>
    <cellStyle name="Normal 5 6 4 3 2" xfId="49140" xr:uid="{00000000-0005-0000-0000-0000E5BF0000}"/>
    <cellStyle name="Normal 5 6 4 4" xfId="49141" xr:uid="{00000000-0005-0000-0000-0000E6BF0000}"/>
    <cellStyle name="Normal 5 6 4 4 2" xfId="49142" xr:uid="{00000000-0005-0000-0000-0000E7BF0000}"/>
    <cellStyle name="Normal 5 6 4 4 2 2" xfId="49143" xr:uid="{00000000-0005-0000-0000-0000E8BF0000}"/>
    <cellStyle name="Normal 5 6 4 4 3" xfId="49144" xr:uid="{00000000-0005-0000-0000-0000E9BF0000}"/>
    <cellStyle name="Normal 5 6 4 5" xfId="49145" xr:uid="{00000000-0005-0000-0000-0000EABF0000}"/>
    <cellStyle name="Normal 5 6 4 6" xfId="49146" xr:uid="{00000000-0005-0000-0000-0000EBBF0000}"/>
    <cellStyle name="Normal 5 6 5" xfId="49147" xr:uid="{00000000-0005-0000-0000-0000ECBF0000}"/>
    <cellStyle name="Normal 5 6 5 2" xfId="49148" xr:uid="{00000000-0005-0000-0000-0000EDBF0000}"/>
    <cellStyle name="Normal 5 6 5 2 2" xfId="49149" xr:uid="{00000000-0005-0000-0000-0000EEBF0000}"/>
    <cellStyle name="Normal 5 6 5 3" xfId="49150" xr:uid="{00000000-0005-0000-0000-0000EFBF0000}"/>
    <cellStyle name="Normal 5 6 5 3 2" xfId="49151" xr:uid="{00000000-0005-0000-0000-0000F0BF0000}"/>
    <cellStyle name="Normal 5 6 5 3 2 2" xfId="49152" xr:uid="{00000000-0005-0000-0000-0000F1BF0000}"/>
    <cellStyle name="Normal 5 6 5 3 3" xfId="49153" xr:uid="{00000000-0005-0000-0000-0000F2BF0000}"/>
    <cellStyle name="Normal 5 6 5 4" xfId="49154" xr:uid="{00000000-0005-0000-0000-0000F3BF0000}"/>
    <cellStyle name="Normal 5 6 5 5" xfId="49155" xr:uid="{00000000-0005-0000-0000-0000F4BF0000}"/>
    <cellStyle name="Normal 5 6 6" xfId="49156" xr:uid="{00000000-0005-0000-0000-0000F5BF0000}"/>
    <cellStyle name="Normal 5 6 6 2" xfId="49157" xr:uid="{00000000-0005-0000-0000-0000F6BF0000}"/>
    <cellStyle name="Normal 5 6 6 2 2" xfId="49158" xr:uid="{00000000-0005-0000-0000-0000F7BF0000}"/>
    <cellStyle name="Normal 5 6 6 3" xfId="49159" xr:uid="{00000000-0005-0000-0000-0000F8BF0000}"/>
    <cellStyle name="Normal 5 6 6 3 2" xfId="49160" xr:uid="{00000000-0005-0000-0000-0000F9BF0000}"/>
    <cellStyle name="Normal 5 6 6 3 2 2" xfId="49161" xr:uid="{00000000-0005-0000-0000-0000FABF0000}"/>
    <cellStyle name="Normal 5 6 6 3 3" xfId="49162" xr:uid="{00000000-0005-0000-0000-0000FBBF0000}"/>
    <cellStyle name="Normal 5 6 6 4" xfId="49163" xr:uid="{00000000-0005-0000-0000-0000FCBF0000}"/>
    <cellStyle name="Normal 5 6 7" xfId="49164" xr:uid="{00000000-0005-0000-0000-0000FDBF0000}"/>
    <cellStyle name="Normal 5 6 7 2" xfId="49165" xr:uid="{00000000-0005-0000-0000-0000FEBF0000}"/>
    <cellStyle name="Normal 5 6 8" xfId="49166" xr:uid="{00000000-0005-0000-0000-0000FFBF0000}"/>
    <cellStyle name="Normal 5 6 8 2" xfId="49167" xr:uid="{00000000-0005-0000-0000-000000C00000}"/>
    <cellStyle name="Normal 5 6 8 2 2" xfId="49168" xr:uid="{00000000-0005-0000-0000-000001C00000}"/>
    <cellStyle name="Normal 5 6 8 3" xfId="49169" xr:uid="{00000000-0005-0000-0000-000002C00000}"/>
    <cellStyle name="Normal 5 6 9" xfId="49170" xr:uid="{00000000-0005-0000-0000-000003C00000}"/>
    <cellStyle name="Normal 5 6 9 2" xfId="49171" xr:uid="{00000000-0005-0000-0000-000004C00000}"/>
    <cellStyle name="Normal 5 6_WKG 1-17-13 OFFICIAL DRG Hospital Provider Master File (NPI)" xfId="49172" xr:uid="{00000000-0005-0000-0000-000005C00000}"/>
    <cellStyle name="Normal 5 7" xfId="49173" xr:uid="{00000000-0005-0000-0000-000006C00000}"/>
    <cellStyle name="Normal 5 7 10" xfId="49174" xr:uid="{00000000-0005-0000-0000-000007C00000}"/>
    <cellStyle name="Normal 5 7 11" xfId="49175" xr:uid="{00000000-0005-0000-0000-000008C00000}"/>
    <cellStyle name="Normal 5 7 2" xfId="49176" xr:uid="{00000000-0005-0000-0000-000009C00000}"/>
    <cellStyle name="Normal 5 7 2 10" xfId="49177" xr:uid="{00000000-0005-0000-0000-00000AC00000}"/>
    <cellStyle name="Normal 5 7 2 2" xfId="49178" xr:uid="{00000000-0005-0000-0000-00000BC00000}"/>
    <cellStyle name="Normal 5 7 2 2 2" xfId="49179" xr:uid="{00000000-0005-0000-0000-00000CC00000}"/>
    <cellStyle name="Normal 5 7 2 2 2 2" xfId="49180" xr:uid="{00000000-0005-0000-0000-00000DC00000}"/>
    <cellStyle name="Normal 5 7 2 2 2 2 2" xfId="49181" xr:uid="{00000000-0005-0000-0000-00000EC00000}"/>
    <cellStyle name="Normal 5 7 2 2 2 2 2 2" xfId="49182" xr:uid="{00000000-0005-0000-0000-00000FC00000}"/>
    <cellStyle name="Normal 5 7 2 2 2 2 3" xfId="49183" xr:uid="{00000000-0005-0000-0000-000010C00000}"/>
    <cellStyle name="Normal 5 7 2 2 2 2 3 2" xfId="49184" xr:uid="{00000000-0005-0000-0000-000011C00000}"/>
    <cellStyle name="Normal 5 7 2 2 2 2 3 2 2" xfId="49185" xr:uid="{00000000-0005-0000-0000-000012C00000}"/>
    <cellStyle name="Normal 5 7 2 2 2 2 3 3" xfId="49186" xr:uid="{00000000-0005-0000-0000-000013C00000}"/>
    <cellStyle name="Normal 5 7 2 2 2 2 4" xfId="49187" xr:uid="{00000000-0005-0000-0000-000014C00000}"/>
    <cellStyle name="Normal 5 7 2 2 2 3" xfId="49188" xr:uid="{00000000-0005-0000-0000-000015C00000}"/>
    <cellStyle name="Normal 5 7 2 2 2 3 2" xfId="49189" xr:uid="{00000000-0005-0000-0000-000016C00000}"/>
    <cellStyle name="Normal 5 7 2 2 2 4" xfId="49190" xr:uid="{00000000-0005-0000-0000-000017C00000}"/>
    <cellStyle name="Normal 5 7 2 2 2 4 2" xfId="49191" xr:uid="{00000000-0005-0000-0000-000018C00000}"/>
    <cellStyle name="Normal 5 7 2 2 2 4 2 2" xfId="49192" xr:uid="{00000000-0005-0000-0000-000019C00000}"/>
    <cellStyle name="Normal 5 7 2 2 2 4 3" xfId="49193" xr:uid="{00000000-0005-0000-0000-00001AC00000}"/>
    <cellStyle name="Normal 5 7 2 2 2 5" xfId="49194" xr:uid="{00000000-0005-0000-0000-00001BC00000}"/>
    <cellStyle name="Normal 5 7 2 2 3" xfId="49195" xr:uid="{00000000-0005-0000-0000-00001CC00000}"/>
    <cellStyle name="Normal 5 7 2 2 3 2" xfId="49196" xr:uid="{00000000-0005-0000-0000-00001DC00000}"/>
    <cellStyle name="Normal 5 7 2 2 3 2 2" xfId="49197" xr:uid="{00000000-0005-0000-0000-00001EC00000}"/>
    <cellStyle name="Normal 5 7 2 2 3 3" xfId="49198" xr:uid="{00000000-0005-0000-0000-00001FC00000}"/>
    <cellStyle name="Normal 5 7 2 2 3 3 2" xfId="49199" xr:uid="{00000000-0005-0000-0000-000020C00000}"/>
    <cellStyle name="Normal 5 7 2 2 3 3 2 2" xfId="49200" xr:uid="{00000000-0005-0000-0000-000021C00000}"/>
    <cellStyle name="Normal 5 7 2 2 3 3 3" xfId="49201" xr:uid="{00000000-0005-0000-0000-000022C00000}"/>
    <cellStyle name="Normal 5 7 2 2 3 4" xfId="49202" xr:uid="{00000000-0005-0000-0000-000023C00000}"/>
    <cellStyle name="Normal 5 7 2 2 4" xfId="49203" xr:uid="{00000000-0005-0000-0000-000024C00000}"/>
    <cellStyle name="Normal 5 7 2 2 4 2" xfId="49204" xr:uid="{00000000-0005-0000-0000-000025C00000}"/>
    <cellStyle name="Normal 5 7 2 2 4 2 2" xfId="49205" xr:uid="{00000000-0005-0000-0000-000026C00000}"/>
    <cellStyle name="Normal 5 7 2 2 4 3" xfId="49206" xr:uid="{00000000-0005-0000-0000-000027C00000}"/>
    <cellStyle name="Normal 5 7 2 2 4 3 2" xfId="49207" xr:uid="{00000000-0005-0000-0000-000028C00000}"/>
    <cellStyle name="Normal 5 7 2 2 4 3 2 2" xfId="49208" xr:uid="{00000000-0005-0000-0000-000029C00000}"/>
    <cellStyle name="Normal 5 7 2 2 4 3 3" xfId="49209" xr:uid="{00000000-0005-0000-0000-00002AC00000}"/>
    <cellStyle name="Normal 5 7 2 2 4 4" xfId="49210" xr:uid="{00000000-0005-0000-0000-00002BC00000}"/>
    <cellStyle name="Normal 5 7 2 2 5" xfId="49211" xr:uid="{00000000-0005-0000-0000-00002CC00000}"/>
    <cellStyle name="Normal 5 7 2 2 5 2" xfId="49212" xr:uid="{00000000-0005-0000-0000-00002DC00000}"/>
    <cellStyle name="Normal 5 7 2 2 6" xfId="49213" xr:uid="{00000000-0005-0000-0000-00002EC00000}"/>
    <cellStyle name="Normal 5 7 2 2 6 2" xfId="49214" xr:uid="{00000000-0005-0000-0000-00002FC00000}"/>
    <cellStyle name="Normal 5 7 2 2 6 2 2" xfId="49215" xr:uid="{00000000-0005-0000-0000-000030C00000}"/>
    <cellStyle name="Normal 5 7 2 2 6 3" xfId="49216" xr:uid="{00000000-0005-0000-0000-000031C00000}"/>
    <cellStyle name="Normal 5 7 2 2 7" xfId="49217" xr:uid="{00000000-0005-0000-0000-000032C00000}"/>
    <cellStyle name="Normal 5 7 2 2 7 2" xfId="49218" xr:uid="{00000000-0005-0000-0000-000033C00000}"/>
    <cellStyle name="Normal 5 7 2 2 8" xfId="49219" xr:uid="{00000000-0005-0000-0000-000034C00000}"/>
    <cellStyle name="Normal 5 7 2 2 9" xfId="49220" xr:uid="{00000000-0005-0000-0000-000035C00000}"/>
    <cellStyle name="Normal 5 7 2 3" xfId="49221" xr:uid="{00000000-0005-0000-0000-000036C00000}"/>
    <cellStyle name="Normal 5 7 2 3 2" xfId="49222" xr:uid="{00000000-0005-0000-0000-000037C00000}"/>
    <cellStyle name="Normal 5 7 2 3 2 2" xfId="49223" xr:uid="{00000000-0005-0000-0000-000038C00000}"/>
    <cellStyle name="Normal 5 7 2 3 2 2 2" xfId="49224" xr:uid="{00000000-0005-0000-0000-000039C00000}"/>
    <cellStyle name="Normal 5 7 2 3 2 3" xfId="49225" xr:uid="{00000000-0005-0000-0000-00003AC00000}"/>
    <cellStyle name="Normal 5 7 2 3 2 3 2" xfId="49226" xr:uid="{00000000-0005-0000-0000-00003BC00000}"/>
    <cellStyle name="Normal 5 7 2 3 2 3 2 2" xfId="49227" xr:uid="{00000000-0005-0000-0000-00003CC00000}"/>
    <cellStyle name="Normal 5 7 2 3 2 3 3" xfId="49228" xr:uid="{00000000-0005-0000-0000-00003DC00000}"/>
    <cellStyle name="Normal 5 7 2 3 2 4" xfId="49229" xr:uid="{00000000-0005-0000-0000-00003EC00000}"/>
    <cellStyle name="Normal 5 7 2 3 3" xfId="49230" xr:uid="{00000000-0005-0000-0000-00003FC00000}"/>
    <cellStyle name="Normal 5 7 2 3 3 2" xfId="49231" xr:uid="{00000000-0005-0000-0000-000040C00000}"/>
    <cellStyle name="Normal 5 7 2 3 4" xfId="49232" xr:uid="{00000000-0005-0000-0000-000041C00000}"/>
    <cellStyle name="Normal 5 7 2 3 4 2" xfId="49233" xr:uid="{00000000-0005-0000-0000-000042C00000}"/>
    <cellStyle name="Normal 5 7 2 3 4 2 2" xfId="49234" xr:uid="{00000000-0005-0000-0000-000043C00000}"/>
    <cellStyle name="Normal 5 7 2 3 4 3" xfId="49235" xr:uid="{00000000-0005-0000-0000-000044C00000}"/>
    <cellStyle name="Normal 5 7 2 3 5" xfId="49236" xr:uid="{00000000-0005-0000-0000-000045C00000}"/>
    <cellStyle name="Normal 5 7 2 4" xfId="49237" xr:uid="{00000000-0005-0000-0000-000046C00000}"/>
    <cellStyle name="Normal 5 7 2 4 2" xfId="49238" xr:uid="{00000000-0005-0000-0000-000047C00000}"/>
    <cellStyle name="Normal 5 7 2 4 2 2" xfId="49239" xr:uid="{00000000-0005-0000-0000-000048C00000}"/>
    <cellStyle name="Normal 5 7 2 4 3" xfId="49240" xr:uid="{00000000-0005-0000-0000-000049C00000}"/>
    <cellStyle name="Normal 5 7 2 4 3 2" xfId="49241" xr:uid="{00000000-0005-0000-0000-00004AC00000}"/>
    <cellStyle name="Normal 5 7 2 4 3 2 2" xfId="49242" xr:uid="{00000000-0005-0000-0000-00004BC00000}"/>
    <cellStyle name="Normal 5 7 2 4 3 3" xfId="49243" xr:uid="{00000000-0005-0000-0000-00004CC00000}"/>
    <cellStyle name="Normal 5 7 2 4 4" xfId="49244" xr:uid="{00000000-0005-0000-0000-00004DC00000}"/>
    <cellStyle name="Normal 5 7 2 5" xfId="49245" xr:uid="{00000000-0005-0000-0000-00004EC00000}"/>
    <cellStyle name="Normal 5 7 2 5 2" xfId="49246" xr:uid="{00000000-0005-0000-0000-00004FC00000}"/>
    <cellStyle name="Normal 5 7 2 5 2 2" xfId="49247" xr:uid="{00000000-0005-0000-0000-000050C00000}"/>
    <cellStyle name="Normal 5 7 2 5 3" xfId="49248" xr:uid="{00000000-0005-0000-0000-000051C00000}"/>
    <cellStyle name="Normal 5 7 2 5 3 2" xfId="49249" xr:uid="{00000000-0005-0000-0000-000052C00000}"/>
    <cellStyle name="Normal 5 7 2 5 3 2 2" xfId="49250" xr:uid="{00000000-0005-0000-0000-000053C00000}"/>
    <cellStyle name="Normal 5 7 2 5 3 3" xfId="49251" xr:uid="{00000000-0005-0000-0000-000054C00000}"/>
    <cellStyle name="Normal 5 7 2 5 4" xfId="49252" xr:uid="{00000000-0005-0000-0000-000055C00000}"/>
    <cellStyle name="Normal 5 7 2 6" xfId="49253" xr:uid="{00000000-0005-0000-0000-000056C00000}"/>
    <cellStyle name="Normal 5 7 2 6 2" xfId="49254" xr:uid="{00000000-0005-0000-0000-000057C00000}"/>
    <cellStyle name="Normal 5 7 2 7" xfId="49255" xr:uid="{00000000-0005-0000-0000-000058C00000}"/>
    <cellStyle name="Normal 5 7 2 7 2" xfId="49256" xr:uid="{00000000-0005-0000-0000-000059C00000}"/>
    <cellStyle name="Normal 5 7 2 7 2 2" xfId="49257" xr:uid="{00000000-0005-0000-0000-00005AC00000}"/>
    <cellStyle name="Normal 5 7 2 7 3" xfId="49258" xr:uid="{00000000-0005-0000-0000-00005BC00000}"/>
    <cellStyle name="Normal 5 7 2 8" xfId="49259" xr:uid="{00000000-0005-0000-0000-00005CC00000}"/>
    <cellStyle name="Normal 5 7 2 8 2" xfId="49260" xr:uid="{00000000-0005-0000-0000-00005DC00000}"/>
    <cellStyle name="Normal 5 7 2 9" xfId="49261" xr:uid="{00000000-0005-0000-0000-00005EC00000}"/>
    <cellStyle name="Normal 5 7 3" xfId="49262" xr:uid="{00000000-0005-0000-0000-00005FC00000}"/>
    <cellStyle name="Normal 5 7 3 2" xfId="49263" xr:uid="{00000000-0005-0000-0000-000060C00000}"/>
    <cellStyle name="Normal 5 7 3 2 2" xfId="49264" xr:uid="{00000000-0005-0000-0000-000061C00000}"/>
    <cellStyle name="Normal 5 7 3 2 2 2" xfId="49265" xr:uid="{00000000-0005-0000-0000-000062C00000}"/>
    <cellStyle name="Normal 5 7 3 2 2 2 2" xfId="49266" xr:uid="{00000000-0005-0000-0000-000063C00000}"/>
    <cellStyle name="Normal 5 7 3 2 2 3" xfId="49267" xr:uid="{00000000-0005-0000-0000-000064C00000}"/>
    <cellStyle name="Normal 5 7 3 2 2 3 2" xfId="49268" xr:uid="{00000000-0005-0000-0000-000065C00000}"/>
    <cellStyle name="Normal 5 7 3 2 2 3 2 2" xfId="49269" xr:uid="{00000000-0005-0000-0000-000066C00000}"/>
    <cellStyle name="Normal 5 7 3 2 2 3 3" xfId="49270" xr:uid="{00000000-0005-0000-0000-000067C00000}"/>
    <cellStyle name="Normal 5 7 3 2 2 4" xfId="49271" xr:uid="{00000000-0005-0000-0000-000068C00000}"/>
    <cellStyle name="Normal 5 7 3 2 3" xfId="49272" xr:uid="{00000000-0005-0000-0000-000069C00000}"/>
    <cellStyle name="Normal 5 7 3 2 3 2" xfId="49273" xr:uid="{00000000-0005-0000-0000-00006AC00000}"/>
    <cellStyle name="Normal 5 7 3 2 4" xfId="49274" xr:uid="{00000000-0005-0000-0000-00006BC00000}"/>
    <cellStyle name="Normal 5 7 3 2 4 2" xfId="49275" xr:uid="{00000000-0005-0000-0000-00006CC00000}"/>
    <cellStyle name="Normal 5 7 3 2 4 2 2" xfId="49276" xr:uid="{00000000-0005-0000-0000-00006DC00000}"/>
    <cellStyle name="Normal 5 7 3 2 4 3" xfId="49277" xr:uid="{00000000-0005-0000-0000-00006EC00000}"/>
    <cellStyle name="Normal 5 7 3 2 5" xfId="49278" xr:uid="{00000000-0005-0000-0000-00006FC00000}"/>
    <cellStyle name="Normal 5 7 3 2 6" xfId="49279" xr:uid="{00000000-0005-0000-0000-000070C00000}"/>
    <cellStyle name="Normal 5 7 3 3" xfId="49280" xr:uid="{00000000-0005-0000-0000-000071C00000}"/>
    <cellStyle name="Normal 5 7 3 3 2" xfId="49281" xr:uid="{00000000-0005-0000-0000-000072C00000}"/>
    <cellStyle name="Normal 5 7 3 3 2 2" xfId="49282" xr:uid="{00000000-0005-0000-0000-000073C00000}"/>
    <cellStyle name="Normal 5 7 3 3 3" xfId="49283" xr:uid="{00000000-0005-0000-0000-000074C00000}"/>
    <cellStyle name="Normal 5 7 3 3 3 2" xfId="49284" xr:uid="{00000000-0005-0000-0000-000075C00000}"/>
    <cellStyle name="Normal 5 7 3 3 3 2 2" xfId="49285" xr:uid="{00000000-0005-0000-0000-000076C00000}"/>
    <cellStyle name="Normal 5 7 3 3 3 3" xfId="49286" xr:uid="{00000000-0005-0000-0000-000077C00000}"/>
    <cellStyle name="Normal 5 7 3 3 4" xfId="49287" xr:uid="{00000000-0005-0000-0000-000078C00000}"/>
    <cellStyle name="Normal 5 7 3 4" xfId="49288" xr:uid="{00000000-0005-0000-0000-000079C00000}"/>
    <cellStyle name="Normal 5 7 3 4 2" xfId="49289" xr:uid="{00000000-0005-0000-0000-00007AC00000}"/>
    <cellStyle name="Normal 5 7 3 4 2 2" xfId="49290" xr:uid="{00000000-0005-0000-0000-00007BC00000}"/>
    <cellStyle name="Normal 5 7 3 4 3" xfId="49291" xr:uid="{00000000-0005-0000-0000-00007CC00000}"/>
    <cellStyle name="Normal 5 7 3 4 3 2" xfId="49292" xr:uid="{00000000-0005-0000-0000-00007DC00000}"/>
    <cellStyle name="Normal 5 7 3 4 3 2 2" xfId="49293" xr:uid="{00000000-0005-0000-0000-00007EC00000}"/>
    <cellStyle name="Normal 5 7 3 4 3 3" xfId="49294" xr:uid="{00000000-0005-0000-0000-00007FC00000}"/>
    <cellStyle name="Normal 5 7 3 4 4" xfId="49295" xr:uid="{00000000-0005-0000-0000-000080C00000}"/>
    <cellStyle name="Normal 5 7 3 5" xfId="49296" xr:uid="{00000000-0005-0000-0000-000081C00000}"/>
    <cellStyle name="Normal 5 7 3 5 2" xfId="49297" xr:uid="{00000000-0005-0000-0000-000082C00000}"/>
    <cellStyle name="Normal 5 7 3 6" xfId="49298" xr:uid="{00000000-0005-0000-0000-000083C00000}"/>
    <cellStyle name="Normal 5 7 3 6 2" xfId="49299" xr:uid="{00000000-0005-0000-0000-000084C00000}"/>
    <cellStyle name="Normal 5 7 3 6 2 2" xfId="49300" xr:uid="{00000000-0005-0000-0000-000085C00000}"/>
    <cellStyle name="Normal 5 7 3 6 3" xfId="49301" xr:uid="{00000000-0005-0000-0000-000086C00000}"/>
    <cellStyle name="Normal 5 7 3 7" xfId="49302" xr:uid="{00000000-0005-0000-0000-000087C00000}"/>
    <cellStyle name="Normal 5 7 3 7 2" xfId="49303" xr:uid="{00000000-0005-0000-0000-000088C00000}"/>
    <cellStyle name="Normal 5 7 3 8" xfId="49304" xr:uid="{00000000-0005-0000-0000-000089C00000}"/>
    <cellStyle name="Normal 5 7 3 9" xfId="49305" xr:uid="{00000000-0005-0000-0000-00008AC00000}"/>
    <cellStyle name="Normal 5 7 4" xfId="49306" xr:uid="{00000000-0005-0000-0000-00008BC00000}"/>
    <cellStyle name="Normal 5 7 4 2" xfId="49307" xr:uid="{00000000-0005-0000-0000-00008CC00000}"/>
    <cellStyle name="Normal 5 7 4 2 2" xfId="49308" xr:uid="{00000000-0005-0000-0000-00008DC00000}"/>
    <cellStyle name="Normal 5 7 4 2 2 2" xfId="49309" xr:uid="{00000000-0005-0000-0000-00008EC00000}"/>
    <cellStyle name="Normal 5 7 4 2 3" xfId="49310" xr:uid="{00000000-0005-0000-0000-00008FC00000}"/>
    <cellStyle name="Normal 5 7 4 2 3 2" xfId="49311" xr:uid="{00000000-0005-0000-0000-000090C00000}"/>
    <cellStyle name="Normal 5 7 4 2 3 2 2" xfId="49312" xr:uid="{00000000-0005-0000-0000-000091C00000}"/>
    <cellStyle name="Normal 5 7 4 2 3 3" xfId="49313" xr:uid="{00000000-0005-0000-0000-000092C00000}"/>
    <cellStyle name="Normal 5 7 4 2 4" xfId="49314" xr:uid="{00000000-0005-0000-0000-000093C00000}"/>
    <cellStyle name="Normal 5 7 4 3" xfId="49315" xr:uid="{00000000-0005-0000-0000-000094C00000}"/>
    <cellStyle name="Normal 5 7 4 3 2" xfId="49316" xr:uid="{00000000-0005-0000-0000-000095C00000}"/>
    <cellStyle name="Normal 5 7 4 4" xfId="49317" xr:uid="{00000000-0005-0000-0000-000096C00000}"/>
    <cellStyle name="Normal 5 7 4 4 2" xfId="49318" xr:uid="{00000000-0005-0000-0000-000097C00000}"/>
    <cellStyle name="Normal 5 7 4 4 2 2" xfId="49319" xr:uid="{00000000-0005-0000-0000-000098C00000}"/>
    <cellStyle name="Normal 5 7 4 4 3" xfId="49320" xr:uid="{00000000-0005-0000-0000-000099C00000}"/>
    <cellStyle name="Normal 5 7 4 5" xfId="49321" xr:uid="{00000000-0005-0000-0000-00009AC00000}"/>
    <cellStyle name="Normal 5 7 4 6" xfId="49322" xr:uid="{00000000-0005-0000-0000-00009BC00000}"/>
    <cellStyle name="Normal 5 7 5" xfId="49323" xr:uid="{00000000-0005-0000-0000-00009CC00000}"/>
    <cellStyle name="Normal 5 7 5 2" xfId="49324" xr:uid="{00000000-0005-0000-0000-00009DC00000}"/>
    <cellStyle name="Normal 5 7 5 2 2" xfId="49325" xr:uid="{00000000-0005-0000-0000-00009EC00000}"/>
    <cellStyle name="Normal 5 7 5 3" xfId="49326" xr:uid="{00000000-0005-0000-0000-00009FC00000}"/>
    <cellStyle name="Normal 5 7 5 3 2" xfId="49327" xr:uid="{00000000-0005-0000-0000-0000A0C00000}"/>
    <cellStyle name="Normal 5 7 5 3 2 2" xfId="49328" xr:uid="{00000000-0005-0000-0000-0000A1C00000}"/>
    <cellStyle name="Normal 5 7 5 3 3" xfId="49329" xr:uid="{00000000-0005-0000-0000-0000A2C00000}"/>
    <cellStyle name="Normal 5 7 5 4" xfId="49330" xr:uid="{00000000-0005-0000-0000-0000A3C00000}"/>
    <cellStyle name="Normal 5 7 6" xfId="49331" xr:uid="{00000000-0005-0000-0000-0000A4C00000}"/>
    <cellStyle name="Normal 5 7 6 2" xfId="49332" xr:uid="{00000000-0005-0000-0000-0000A5C00000}"/>
    <cellStyle name="Normal 5 7 6 2 2" xfId="49333" xr:uid="{00000000-0005-0000-0000-0000A6C00000}"/>
    <cellStyle name="Normal 5 7 6 3" xfId="49334" xr:uid="{00000000-0005-0000-0000-0000A7C00000}"/>
    <cellStyle name="Normal 5 7 6 3 2" xfId="49335" xr:uid="{00000000-0005-0000-0000-0000A8C00000}"/>
    <cellStyle name="Normal 5 7 6 3 2 2" xfId="49336" xr:uid="{00000000-0005-0000-0000-0000A9C00000}"/>
    <cellStyle name="Normal 5 7 6 3 3" xfId="49337" xr:uid="{00000000-0005-0000-0000-0000AAC00000}"/>
    <cellStyle name="Normal 5 7 6 4" xfId="49338" xr:uid="{00000000-0005-0000-0000-0000ABC00000}"/>
    <cellStyle name="Normal 5 7 7" xfId="49339" xr:uid="{00000000-0005-0000-0000-0000ACC00000}"/>
    <cellStyle name="Normal 5 7 7 2" xfId="49340" xr:uid="{00000000-0005-0000-0000-0000ADC00000}"/>
    <cellStyle name="Normal 5 7 8" xfId="49341" xr:uid="{00000000-0005-0000-0000-0000AEC00000}"/>
    <cellStyle name="Normal 5 7 8 2" xfId="49342" xr:uid="{00000000-0005-0000-0000-0000AFC00000}"/>
    <cellStyle name="Normal 5 7 8 2 2" xfId="49343" xr:uid="{00000000-0005-0000-0000-0000B0C00000}"/>
    <cellStyle name="Normal 5 7 8 3" xfId="49344" xr:uid="{00000000-0005-0000-0000-0000B1C00000}"/>
    <cellStyle name="Normal 5 7 9" xfId="49345" xr:uid="{00000000-0005-0000-0000-0000B2C00000}"/>
    <cellStyle name="Normal 5 7 9 2" xfId="49346" xr:uid="{00000000-0005-0000-0000-0000B3C00000}"/>
    <cellStyle name="Normal 5 7_T-straight with PEDs adjustor" xfId="49347" xr:uid="{00000000-0005-0000-0000-0000B4C00000}"/>
    <cellStyle name="Normal 5 8" xfId="49348" xr:uid="{00000000-0005-0000-0000-0000B5C00000}"/>
    <cellStyle name="Normal 5 8 2" xfId="49349" xr:uid="{00000000-0005-0000-0000-0000B6C00000}"/>
    <cellStyle name="Normal 5 8 2 2" xfId="49350" xr:uid="{00000000-0005-0000-0000-0000B7C00000}"/>
    <cellStyle name="Normal 5 8 2 2 2" xfId="49351" xr:uid="{00000000-0005-0000-0000-0000B8C00000}"/>
    <cellStyle name="Normal 5 8 2 2 2 2" xfId="49352" xr:uid="{00000000-0005-0000-0000-0000B9C00000}"/>
    <cellStyle name="Normal 5 8 2 2 2 2 2" xfId="49353" xr:uid="{00000000-0005-0000-0000-0000BAC00000}"/>
    <cellStyle name="Normal 5 8 2 2 2 3" xfId="49354" xr:uid="{00000000-0005-0000-0000-0000BBC00000}"/>
    <cellStyle name="Normal 5 8 2 2 2 3 2" xfId="49355" xr:uid="{00000000-0005-0000-0000-0000BCC00000}"/>
    <cellStyle name="Normal 5 8 2 2 2 3 2 2" xfId="49356" xr:uid="{00000000-0005-0000-0000-0000BDC00000}"/>
    <cellStyle name="Normal 5 8 2 2 2 3 3" xfId="49357" xr:uid="{00000000-0005-0000-0000-0000BEC00000}"/>
    <cellStyle name="Normal 5 8 2 2 2 4" xfId="49358" xr:uid="{00000000-0005-0000-0000-0000BFC00000}"/>
    <cellStyle name="Normal 5 8 2 2 3" xfId="49359" xr:uid="{00000000-0005-0000-0000-0000C0C00000}"/>
    <cellStyle name="Normal 5 8 2 2 3 2" xfId="49360" xr:uid="{00000000-0005-0000-0000-0000C1C00000}"/>
    <cellStyle name="Normal 5 8 2 2 4" xfId="49361" xr:uid="{00000000-0005-0000-0000-0000C2C00000}"/>
    <cellStyle name="Normal 5 8 2 2 4 2" xfId="49362" xr:uid="{00000000-0005-0000-0000-0000C3C00000}"/>
    <cellStyle name="Normal 5 8 2 2 4 2 2" xfId="49363" xr:uid="{00000000-0005-0000-0000-0000C4C00000}"/>
    <cellStyle name="Normal 5 8 2 2 4 3" xfId="49364" xr:uid="{00000000-0005-0000-0000-0000C5C00000}"/>
    <cellStyle name="Normal 5 8 2 2 5" xfId="49365" xr:uid="{00000000-0005-0000-0000-0000C6C00000}"/>
    <cellStyle name="Normal 5 8 2 3" xfId="49366" xr:uid="{00000000-0005-0000-0000-0000C7C00000}"/>
    <cellStyle name="Normal 5 8 2 3 2" xfId="49367" xr:uid="{00000000-0005-0000-0000-0000C8C00000}"/>
    <cellStyle name="Normal 5 8 2 3 2 2" xfId="49368" xr:uid="{00000000-0005-0000-0000-0000C9C00000}"/>
    <cellStyle name="Normal 5 8 2 3 3" xfId="49369" xr:uid="{00000000-0005-0000-0000-0000CAC00000}"/>
    <cellStyle name="Normal 5 8 2 3 3 2" xfId="49370" xr:uid="{00000000-0005-0000-0000-0000CBC00000}"/>
    <cellStyle name="Normal 5 8 2 3 3 2 2" xfId="49371" xr:uid="{00000000-0005-0000-0000-0000CCC00000}"/>
    <cellStyle name="Normal 5 8 2 3 3 3" xfId="49372" xr:uid="{00000000-0005-0000-0000-0000CDC00000}"/>
    <cellStyle name="Normal 5 8 2 3 4" xfId="49373" xr:uid="{00000000-0005-0000-0000-0000CEC00000}"/>
    <cellStyle name="Normal 5 8 2 4" xfId="49374" xr:uid="{00000000-0005-0000-0000-0000CFC00000}"/>
    <cellStyle name="Normal 5 8 2 4 2" xfId="49375" xr:uid="{00000000-0005-0000-0000-0000D0C00000}"/>
    <cellStyle name="Normal 5 8 2 4 2 2" xfId="49376" xr:uid="{00000000-0005-0000-0000-0000D1C00000}"/>
    <cellStyle name="Normal 5 8 2 4 3" xfId="49377" xr:uid="{00000000-0005-0000-0000-0000D2C00000}"/>
    <cellStyle name="Normal 5 8 2 4 3 2" xfId="49378" xr:uid="{00000000-0005-0000-0000-0000D3C00000}"/>
    <cellStyle name="Normal 5 8 2 4 3 2 2" xfId="49379" xr:uid="{00000000-0005-0000-0000-0000D4C00000}"/>
    <cellStyle name="Normal 5 8 2 4 3 3" xfId="49380" xr:uid="{00000000-0005-0000-0000-0000D5C00000}"/>
    <cellStyle name="Normal 5 8 2 4 4" xfId="49381" xr:uid="{00000000-0005-0000-0000-0000D6C00000}"/>
    <cellStyle name="Normal 5 8 2 5" xfId="49382" xr:uid="{00000000-0005-0000-0000-0000D7C00000}"/>
    <cellStyle name="Normal 5 8 2 5 2" xfId="49383" xr:uid="{00000000-0005-0000-0000-0000D8C00000}"/>
    <cellStyle name="Normal 5 8 2 6" xfId="49384" xr:uid="{00000000-0005-0000-0000-0000D9C00000}"/>
    <cellStyle name="Normal 5 8 2 6 2" xfId="49385" xr:uid="{00000000-0005-0000-0000-0000DAC00000}"/>
    <cellStyle name="Normal 5 8 2 6 2 2" xfId="49386" xr:uid="{00000000-0005-0000-0000-0000DBC00000}"/>
    <cellStyle name="Normal 5 8 2 6 3" xfId="49387" xr:uid="{00000000-0005-0000-0000-0000DCC00000}"/>
    <cellStyle name="Normal 5 8 2 7" xfId="49388" xr:uid="{00000000-0005-0000-0000-0000DDC00000}"/>
    <cellStyle name="Normal 5 8 2 7 2" xfId="49389" xr:uid="{00000000-0005-0000-0000-0000DEC00000}"/>
    <cellStyle name="Normal 5 8 2 8" xfId="49390" xr:uid="{00000000-0005-0000-0000-0000DFC00000}"/>
    <cellStyle name="Normal 5 8 3" xfId="49391" xr:uid="{00000000-0005-0000-0000-0000E0C00000}"/>
    <cellStyle name="Normal 5 8 3 2" xfId="49392" xr:uid="{00000000-0005-0000-0000-0000E1C00000}"/>
    <cellStyle name="Normal 5 8 3 2 2" xfId="49393" xr:uid="{00000000-0005-0000-0000-0000E2C00000}"/>
    <cellStyle name="Normal 5 8 3 2 2 2" xfId="49394" xr:uid="{00000000-0005-0000-0000-0000E3C00000}"/>
    <cellStyle name="Normal 5 8 3 2 3" xfId="49395" xr:uid="{00000000-0005-0000-0000-0000E4C00000}"/>
    <cellStyle name="Normal 5 8 3 2 3 2" xfId="49396" xr:uid="{00000000-0005-0000-0000-0000E5C00000}"/>
    <cellStyle name="Normal 5 8 3 2 3 2 2" xfId="49397" xr:uid="{00000000-0005-0000-0000-0000E6C00000}"/>
    <cellStyle name="Normal 5 8 3 2 3 3" xfId="49398" xr:uid="{00000000-0005-0000-0000-0000E7C00000}"/>
    <cellStyle name="Normal 5 8 3 2 4" xfId="49399" xr:uid="{00000000-0005-0000-0000-0000E8C00000}"/>
    <cellStyle name="Normal 5 8 3 3" xfId="49400" xr:uid="{00000000-0005-0000-0000-0000E9C00000}"/>
    <cellStyle name="Normal 5 8 3 3 2" xfId="49401" xr:uid="{00000000-0005-0000-0000-0000EAC00000}"/>
    <cellStyle name="Normal 5 8 3 4" xfId="49402" xr:uid="{00000000-0005-0000-0000-0000EBC00000}"/>
    <cellStyle name="Normal 5 8 3 4 2" xfId="49403" xr:uid="{00000000-0005-0000-0000-0000ECC00000}"/>
    <cellStyle name="Normal 5 8 3 4 2 2" xfId="49404" xr:uid="{00000000-0005-0000-0000-0000EDC00000}"/>
    <cellStyle name="Normal 5 8 3 4 3" xfId="49405" xr:uid="{00000000-0005-0000-0000-0000EEC00000}"/>
    <cellStyle name="Normal 5 8 3 5" xfId="49406" xr:uid="{00000000-0005-0000-0000-0000EFC00000}"/>
    <cellStyle name="Normal 5 8 4" xfId="49407" xr:uid="{00000000-0005-0000-0000-0000F0C00000}"/>
    <cellStyle name="Normal 5 8 4 2" xfId="49408" xr:uid="{00000000-0005-0000-0000-0000F1C00000}"/>
    <cellStyle name="Normal 5 8 4 2 2" xfId="49409" xr:uid="{00000000-0005-0000-0000-0000F2C00000}"/>
    <cellStyle name="Normal 5 8 4 3" xfId="49410" xr:uid="{00000000-0005-0000-0000-0000F3C00000}"/>
    <cellStyle name="Normal 5 8 4 3 2" xfId="49411" xr:uid="{00000000-0005-0000-0000-0000F4C00000}"/>
    <cellStyle name="Normal 5 8 4 3 2 2" xfId="49412" xr:uid="{00000000-0005-0000-0000-0000F5C00000}"/>
    <cellStyle name="Normal 5 8 4 3 3" xfId="49413" xr:uid="{00000000-0005-0000-0000-0000F6C00000}"/>
    <cellStyle name="Normal 5 8 4 4" xfId="49414" xr:uid="{00000000-0005-0000-0000-0000F7C00000}"/>
    <cellStyle name="Normal 5 8 5" xfId="49415" xr:uid="{00000000-0005-0000-0000-0000F8C00000}"/>
    <cellStyle name="Normal 5 8 5 2" xfId="49416" xr:uid="{00000000-0005-0000-0000-0000F9C00000}"/>
    <cellStyle name="Normal 5 8 5 2 2" xfId="49417" xr:uid="{00000000-0005-0000-0000-0000FAC00000}"/>
    <cellStyle name="Normal 5 8 5 3" xfId="49418" xr:uid="{00000000-0005-0000-0000-0000FBC00000}"/>
    <cellStyle name="Normal 5 8 5 3 2" xfId="49419" xr:uid="{00000000-0005-0000-0000-0000FCC00000}"/>
    <cellStyle name="Normal 5 8 5 3 2 2" xfId="49420" xr:uid="{00000000-0005-0000-0000-0000FDC00000}"/>
    <cellStyle name="Normal 5 8 5 3 3" xfId="49421" xr:uid="{00000000-0005-0000-0000-0000FEC00000}"/>
    <cellStyle name="Normal 5 8 5 4" xfId="49422" xr:uid="{00000000-0005-0000-0000-0000FFC00000}"/>
    <cellStyle name="Normal 5 8 6" xfId="49423" xr:uid="{00000000-0005-0000-0000-000000C10000}"/>
    <cellStyle name="Normal 5 8 6 2" xfId="49424" xr:uid="{00000000-0005-0000-0000-000001C10000}"/>
    <cellStyle name="Normal 5 8 7" xfId="49425" xr:uid="{00000000-0005-0000-0000-000002C10000}"/>
    <cellStyle name="Normal 5 8 7 2" xfId="49426" xr:uid="{00000000-0005-0000-0000-000003C10000}"/>
    <cellStyle name="Normal 5 8 7 2 2" xfId="49427" xr:uid="{00000000-0005-0000-0000-000004C10000}"/>
    <cellStyle name="Normal 5 8 7 3" xfId="49428" xr:uid="{00000000-0005-0000-0000-000005C10000}"/>
    <cellStyle name="Normal 5 8 8" xfId="49429" xr:uid="{00000000-0005-0000-0000-000006C10000}"/>
    <cellStyle name="Normal 5 8 8 2" xfId="49430" xr:uid="{00000000-0005-0000-0000-000007C10000}"/>
    <cellStyle name="Normal 5 8 9" xfId="49431" xr:uid="{00000000-0005-0000-0000-000008C10000}"/>
    <cellStyle name="Normal 5 9" xfId="49432" xr:uid="{00000000-0005-0000-0000-000009C10000}"/>
    <cellStyle name="Normal 5 9 2" xfId="49433" xr:uid="{00000000-0005-0000-0000-00000AC10000}"/>
    <cellStyle name="Normal 5 9 2 2" xfId="49434" xr:uid="{00000000-0005-0000-0000-00000BC10000}"/>
    <cellStyle name="Normal 5 9 2 2 2" xfId="49435" xr:uid="{00000000-0005-0000-0000-00000CC10000}"/>
    <cellStyle name="Normal 5 9 2 2 2 2" xfId="49436" xr:uid="{00000000-0005-0000-0000-00000DC10000}"/>
    <cellStyle name="Normal 5 9 2 2 3" xfId="49437" xr:uid="{00000000-0005-0000-0000-00000EC10000}"/>
    <cellStyle name="Normal 5 9 2 2 3 2" xfId="49438" xr:uid="{00000000-0005-0000-0000-00000FC10000}"/>
    <cellStyle name="Normal 5 9 2 2 3 2 2" xfId="49439" xr:uid="{00000000-0005-0000-0000-000010C10000}"/>
    <cellStyle name="Normal 5 9 2 2 3 3" xfId="49440" xr:uid="{00000000-0005-0000-0000-000011C10000}"/>
    <cellStyle name="Normal 5 9 2 2 4" xfId="49441" xr:uid="{00000000-0005-0000-0000-000012C10000}"/>
    <cellStyle name="Normal 5 9 2 3" xfId="49442" xr:uid="{00000000-0005-0000-0000-000013C10000}"/>
    <cellStyle name="Normal 5 9 2 3 2" xfId="49443" xr:uid="{00000000-0005-0000-0000-000014C10000}"/>
    <cellStyle name="Normal 5 9 2 4" xfId="49444" xr:uid="{00000000-0005-0000-0000-000015C10000}"/>
    <cellStyle name="Normal 5 9 2 4 2" xfId="49445" xr:uid="{00000000-0005-0000-0000-000016C10000}"/>
    <cellStyle name="Normal 5 9 2 4 2 2" xfId="49446" xr:uid="{00000000-0005-0000-0000-000017C10000}"/>
    <cellStyle name="Normal 5 9 2 4 3" xfId="49447" xr:uid="{00000000-0005-0000-0000-000018C10000}"/>
    <cellStyle name="Normal 5 9 2 5" xfId="49448" xr:uid="{00000000-0005-0000-0000-000019C10000}"/>
    <cellStyle name="Normal 5 9 3" xfId="49449" xr:uid="{00000000-0005-0000-0000-00001AC10000}"/>
    <cellStyle name="Normal 5 9 3 2" xfId="49450" xr:uid="{00000000-0005-0000-0000-00001BC10000}"/>
    <cellStyle name="Normal 5 9 3 2 2" xfId="49451" xr:uid="{00000000-0005-0000-0000-00001CC10000}"/>
    <cellStyle name="Normal 5 9 3 3" xfId="49452" xr:uid="{00000000-0005-0000-0000-00001DC10000}"/>
    <cellStyle name="Normal 5 9 3 3 2" xfId="49453" xr:uid="{00000000-0005-0000-0000-00001EC10000}"/>
    <cellStyle name="Normal 5 9 3 3 2 2" xfId="49454" xr:uid="{00000000-0005-0000-0000-00001FC10000}"/>
    <cellStyle name="Normal 5 9 3 3 3" xfId="49455" xr:uid="{00000000-0005-0000-0000-000020C10000}"/>
    <cellStyle name="Normal 5 9 3 4" xfId="49456" xr:uid="{00000000-0005-0000-0000-000021C10000}"/>
    <cellStyle name="Normal 5 9 4" xfId="49457" xr:uid="{00000000-0005-0000-0000-000022C10000}"/>
    <cellStyle name="Normal 5 9 4 2" xfId="49458" xr:uid="{00000000-0005-0000-0000-000023C10000}"/>
    <cellStyle name="Normal 5 9 5" xfId="49459" xr:uid="{00000000-0005-0000-0000-000024C10000}"/>
    <cellStyle name="Normal 5 9 5 2" xfId="49460" xr:uid="{00000000-0005-0000-0000-000025C10000}"/>
    <cellStyle name="Normal 5 9 5 2 2" xfId="49461" xr:uid="{00000000-0005-0000-0000-000026C10000}"/>
    <cellStyle name="Normal 5 9 5 3" xfId="49462" xr:uid="{00000000-0005-0000-0000-000027C10000}"/>
    <cellStyle name="Normal 5 9 6" xfId="49463" xr:uid="{00000000-0005-0000-0000-000028C10000}"/>
    <cellStyle name="Normal 5 9_T-straight with PEDs adjustor" xfId="49464" xr:uid="{00000000-0005-0000-0000-000029C10000}"/>
    <cellStyle name="Normal 5_Sheet1" xfId="49465" xr:uid="{00000000-0005-0000-0000-00002AC10000}"/>
    <cellStyle name="Normal 50" xfId="49466" xr:uid="{00000000-0005-0000-0000-00002BC10000}"/>
    <cellStyle name="Normal 50 2" xfId="49467" xr:uid="{00000000-0005-0000-0000-00002CC10000}"/>
    <cellStyle name="Normal 50 3" xfId="49468" xr:uid="{00000000-0005-0000-0000-00002DC10000}"/>
    <cellStyle name="Normal 51" xfId="49469" xr:uid="{00000000-0005-0000-0000-00002EC10000}"/>
    <cellStyle name="Normal 51 2" xfId="49470" xr:uid="{00000000-0005-0000-0000-00002FC10000}"/>
    <cellStyle name="Normal 51 2 2" xfId="49471" xr:uid="{00000000-0005-0000-0000-000030C10000}"/>
    <cellStyle name="Normal 51 2 3" xfId="49472" xr:uid="{00000000-0005-0000-0000-000031C10000}"/>
    <cellStyle name="Normal 51 2 4" xfId="49473" xr:uid="{00000000-0005-0000-0000-000032C10000}"/>
    <cellStyle name="Normal 51 3" xfId="49474" xr:uid="{00000000-0005-0000-0000-000033C10000}"/>
    <cellStyle name="Normal 52" xfId="49475" xr:uid="{00000000-0005-0000-0000-000034C10000}"/>
    <cellStyle name="Normal 52 2" xfId="49476" xr:uid="{00000000-0005-0000-0000-000035C10000}"/>
    <cellStyle name="Normal 53" xfId="49477" xr:uid="{00000000-0005-0000-0000-000036C10000}"/>
    <cellStyle name="Normal 53 2" xfId="49478" xr:uid="{00000000-0005-0000-0000-000037C10000}"/>
    <cellStyle name="Normal 54" xfId="49479" xr:uid="{00000000-0005-0000-0000-000038C10000}"/>
    <cellStyle name="Normal 54 2" xfId="49480" xr:uid="{00000000-0005-0000-0000-000039C10000}"/>
    <cellStyle name="Normal 55" xfId="49481" xr:uid="{00000000-0005-0000-0000-00003AC10000}"/>
    <cellStyle name="Normal 55 2" xfId="49482" xr:uid="{00000000-0005-0000-0000-00003BC10000}"/>
    <cellStyle name="Normal 55 3" xfId="49483" xr:uid="{00000000-0005-0000-0000-00003CC10000}"/>
    <cellStyle name="Normal 55 4" xfId="49484" xr:uid="{00000000-0005-0000-0000-00003DC10000}"/>
    <cellStyle name="Normal 56" xfId="49485" xr:uid="{00000000-0005-0000-0000-00003EC10000}"/>
    <cellStyle name="Normal 57" xfId="49486" xr:uid="{00000000-0005-0000-0000-00003FC10000}"/>
    <cellStyle name="Normal 58" xfId="49487" xr:uid="{00000000-0005-0000-0000-000040C10000}"/>
    <cellStyle name="Normal 58 2" xfId="49488" xr:uid="{00000000-0005-0000-0000-000041C10000}"/>
    <cellStyle name="Normal 58 3" xfId="49489" xr:uid="{00000000-0005-0000-0000-000042C10000}"/>
    <cellStyle name="Normal 59" xfId="49490" xr:uid="{00000000-0005-0000-0000-000043C10000}"/>
    <cellStyle name="Normal 6" xfId="25" xr:uid="{00000000-0005-0000-0000-000044C10000}"/>
    <cellStyle name="Normal 6 10" xfId="49491" xr:uid="{00000000-0005-0000-0000-000045C10000}"/>
    <cellStyle name="Normal 6 10 2" xfId="49492" xr:uid="{00000000-0005-0000-0000-000046C10000}"/>
    <cellStyle name="Normal 6 11" xfId="49493" xr:uid="{00000000-0005-0000-0000-000047C10000}"/>
    <cellStyle name="Normal 6 12" xfId="49494" xr:uid="{00000000-0005-0000-0000-000048C10000}"/>
    <cellStyle name="Normal 6 13" xfId="49495" xr:uid="{00000000-0005-0000-0000-000049C10000}"/>
    <cellStyle name="Normal 6 2" xfId="60" xr:uid="{00000000-0005-0000-0000-00004AC10000}"/>
    <cellStyle name="Normal 6 2 10" xfId="49496" xr:uid="{00000000-0005-0000-0000-00004BC10000}"/>
    <cellStyle name="Normal 6 2 11" xfId="49497" xr:uid="{00000000-0005-0000-0000-00004CC10000}"/>
    <cellStyle name="Normal 6 2 12" xfId="49498" xr:uid="{00000000-0005-0000-0000-00004DC10000}"/>
    <cellStyle name="Normal 6 2 2" xfId="49499" xr:uid="{00000000-0005-0000-0000-00004EC10000}"/>
    <cellStyle name="Normal 6 2 2 10" xfId="49500" xr:uid="{00000000-0005-0000-0000-00004FC10000}"/>
    <cellStyle name="Normal 6 2 2 2" xfId="49501" xr:uid="{00000000-0005-0000-0000-000050C10000}"/>
    <cellStyle name="Normal 6 2 2 2 2" xfId="49502" xr:uid="{00000000-0005-0000-0000-000051C10000}"/>
    <cellStyle name="Normal 6 2 2 2 2 2" xfId="49503" xr:uid="{00000000-0005-0000-0000-000052C10000}"/>
    <cellStyle name="Normal 6 2 2 2 2 2 2" xfId="49504" xr:uid="{00000000-0005-0000-0000-000053C10000}"/>
    <cellStyle name="Normal 6 2 2 2 2 2 2 2" xfId="49505" xr:uid="{00000000-0005-0000-0000-000054C10000}"/>
    <cellStyle name="Normal 6 2 2 2 2 2 3" xfId="49506" xr:uid="{00000000-0005-0000-0000-000055C10000}"/>
    <cellStyle name="Normal 6 2 2 2 2 3" xfId="49507" xr:uid="{00000000-0005-0000-0000-000056C10000}"/>
    <cellStyle name="Normal 6 2 2 2 2 3 2" xfId="49508" xr:uid="{00000000-0005-0000-0000-000057C10000}"/>
    <cellStyle name="Normal 6 2 2 2 2 3 2 2" xfId="49509" xr:uid="{00000000-0005-0000-0000-000058C10000}"/>
    <cellStyle name="Normal 6 2 2 2 2 3 3" xfId="49510" xr:uid="{00000000-0005-0000-0000-000059C10000}"/>
    <cellStyle name="Normal 6 2 2 2 2 4" xfId="49511" xr:uid="{00000000-0005-0000-0000-00005AC10000}"/>
    <cellStyle name="Normal 6 2 2 2 2 4 2" xfId="49512" xr:uid="{00000000-0005-0000-0000-00005BC10000}"/>
    <cellStyle name="Normal 6 2 2 2 2 5" xfId="49513" xr:uid="{00000000-0005-0000-0000-00005CC10000}"/>
    <cellStyle name="Normal 6 2 2 2 2_T-straight with PEDs adjustor" xfId="49514" xr:uid="{00000000-0005-0000-0000-00005DC10000}"/>
    <cellStyle name="Normal 6 2 2 2 3" xfId="49515" xr:uid="{00000000-0005-0000-0000-00005EC10000}"/>
    <cellStyle name="Normal 6 2 2 2 3 2" xfId="49516" xr:uid="{00000000-0005-0000-0000-00005FC10000}"/>
    <cellStyle name="Normal 6 2 2 2 3 2 2" xfId="49517" xr:uid="{00000000-0005-0000-0000-000060C10000}"/>
    <cellStyle name="Normal 6 2 2 2 3 3" xfId="49518" xr:uid="{00000000-0005-0000-0000-000061C10000}"/>
    <cellStyle name="Normal 6 2 2 2 4" xfId="49519" xr:uid="{00000000-0005-0000-0000-000062C10000}"/>
    <cellStyle name="Normal 6 2 2 2 4 2" xfId="49520" xr:uid="{00000000-0005-0000-0000-000063C10000}"/>
    <cellStyle name="Normal 6 2 2 2 4 2 2" xfId="49521" xr:uid="{00000000-0005-0000-0000-000064C10000}"/>
    <cellStyle name="Normal 6 2 2 2 4 3" xfId="49522" xr:uid="{00000000-0005-0000-0000-000065C10000}"/>
    <cellStyle name="Normal 6 2 2 2 5" xfId="49523" xr:uid="{00000000-0005-0000-0000-000066C10000}"/>
    <cellStyle name="Normal 6 2 2 2 5 2" xfId="49524" xr:uid="{00000000-0005-0000-0000-000067C10000}"/>
    <cellStyle name="Normal 6 2 2 2 6" xfId="49525" xr:uid="{00000000-0005-0000-0000-000068C10000}"/>
    <cellStyle name="Normal 6 2 2 2_T-straight with PEDs adjustor" xfId="49526" xr:uid="{00000000-0005-0000-0000-000069C10000}"/>
    <cellStyle name="Normal 6 2 2 3" xfId="49527" xr:uid="{00000000-0005-0000-0000-00006AC10000}"/>
    <cellStyle name="Normal 6 2 2 3 2" xfId="49528" xr:uid="{00000000-0005-0000-0000-00006BC10000}"/>
    <cellStyle name="Normal 6 2 2 3 2 2" xfId="49529" xr:uid="{00000000-0005-0000-0000-00006CC10000}"/>
    <cellStyle name="Normal 6 2 2 3 2 2 2" xfId="49530" xr:uid="{00000000-0005-0000-0000-00006DC10000}"/>
    <cellStyle name="Normal 6 2 2 3 2 3" xfId="49531" xr:uid="{00000000-0005-0000-0000-00006EC10000}"/>
    <cellStyle name="Normal 6 2 2 3 3" xfId="49532" xr:uid="{00000000-0005-0000-0000-00006FC10000}"/>
    <cellStyle name="Normal 6 2 2 3 3 2" xfId="49533" xr:uid="{00000000-0005-0000-0000-000070C10000}"/>
    <cellStyle name="Normal 6 2 2 3 3 2 2" xfId="49534" xr:uid="{00000000-0005-0000-0000-000071C10000}"/>
    <cellStyle name="Normal 6 2 2 3 3 3" xfId="49535" xr:uid="{00000000-0005-0000-0000-000072C10000}"/>
    <cellStyle name="Normal 6 2 2 3 4" xfId="49536" xr:uid="{00000000-0005-0000-0000-000073C10000}"/>
    <cellStyle name="Normal 6 2 2 3 4 2" xfId="49537" xr:uid="{00000000-0005-0000-0000-000074C10000}"/>
    <cellStyle name="Normal 6 2 2 3 5" xfId="49538" xr:uid="{00000000-0005-0000-0000-000075C10000}"/>
    <cellStyle name="Normal 6 2 2 3_T-straight with PEDs adjustor" xfId="49539" xr:uid="{00000000-0005-0000-0000-000076C10000}"/>
    <cellStyle name="Normal 6 2 2 4" xfId="49540" xr:uid="{00000000-0005-0000-0000-000077C10000}"/>
    <cellStyle name="Normal 6 2 2 4 2" xfId="49541" xr:uid="{00000000-0005-0000-0000-000078C10000}"/>
    <cellStyle name="Normal 6 2 2 4 2 2" xfId="49542" xr:uid="{00000000-0005-0000-0000-000079C10000}"/>
    <cellStyle name="Normal 6 2 2 4 3" xfId="49543" xr:uid="{00000000-0005-0000-0000-00007AC10000}"/>
    <cellStyle name="Normal 6 2 2 5" xfId="49544" xr:uid="{00000000-0005-0000-0000-00007BC10000}"/>
    <cellStyle name="Normal 6 2 2 5 2" xfId="49545" xr:uid="{00000000-0005-0000-0000-00007CC10000}"/>
    <cellStyle name="Normal 6 2 2 5 2 2" xfId="49546" xr:uid="{00000000-0005-0000-0000-00007DC10000}"/>
    <cellStyle name="Normal 6 2 2 5 3" xfId="49547" xr:uid="{00000000-0005-0000-0000-00007EC10000}"/>
    <cellStyle name="Normal 6 2 2 6" xfId="49548" xr:uid="{00000000-0005-0000-0000-00007FC10000}"/>
    <cellStyle name="Normal 6 2 2 6 2" xfId="49549" xr:uid="{00000000-0005-0000-0000-000080C10000}"/>
    <cellStyle name="Normal 6 2 2 7" xfId="49550" xr:uid="{00000000-0005-0000-0000-000081C10000}"/>
    <cellStyle name="Normal 6 2 2 8" xfId="49551" xr:uid="{00000000-0005-0000-0000-000082C10000}"/>
    <cellStyle name="Normal 6 2 2 9" xfId="49552" xr:uid="{00000000-0005-0000-0000-000083C10000}"/>
    <cellStyle name="Normal 6 2 2_T-straight with PEDs adjustor" xfId="49553" xr:uid="{00000000-0005-0000-0000-000084C10000}"/>
    <cellStyle name="Normal 6 2 3" xfId="49554" xr:uid="{00000000-0005-0000-0000-000085C10000}"/>
    <cellStyle name="Normal 6 2 3 2" xfId="49555" xr:uid="{00000000-0005-0000-0000-000086C10000}"/>
    <cellStyle name="Normal 6 2 3 2 2" xfId="49556" xr:uid="{00000000-0005-0000-0000-000087C10000}"/>
    <cellStyle name="Normal 6 2 3 2 2 2" xfId="49557" xr:uid="{00000000-0005-0000-0000-000088C10000}"/>
    <cellStyle name="Normal 6 2 3 2 2 2 2" xfId="49558" xr:uid="{00000000-0005-0000-0000-000089C10000}"/>
    <cellStyle name="Normal 6 2 3 2 2 3" xfId="49559" xr:uid="{00000000-0005-0000-0000-00008AC10000}"/>
    <cellStyle name="Normal 6 2 3 2 3" xfId="49560" xr:uid="{00000000-0005-0000-0000-00008BC10000}"/>
    <cellStyle name="Normal 6 2 3 2 3 2" xfId="49561" xr:uid="{00000000-0005-0000-0000-00008CC10000}"/>
    <cellStyle name="Normal 6 2 3 2 3 2 2" xfId="49562" xr:uid="{00000000-0005-0000-0000-00008DC10000}"/>
    <cellStyle name="Normal 6 2 3 2 3 3" xfId="49563" xr:uid="{00000000-0005-0000-0000-00008EC10000}"/>
    <cellStyle name="Normal 6 2 3 2 4" xfId="49564" xr:uid="{00000000-0005-0000-0000-00008FC10000}"/>
    <cellStyle name="Normal 6 2 3 2 4 2" xfId="49565" xr:uid="{00000000-0005-0000-0000-000090C10000}"/>
    <cellStyle name="Normal 6 2 3 2 5" xfId="49566" xr:uid="{00000000-0005-0000-0000-000091C10000}"/>
    <cellStyle name="Normal 6 2 3 2_T-straight with PEDs adjustor" xfId="49567" xr:uid="{00000000-0005-0000-0000-000092C10000}"/>
    <cellStyle name="Normal 6 2 3 3" xfId="49568" xr:uid="{00000000-0005-0000-0000-000093C10000}"/>
    <cellStyle name="Normal 6 2 3 3 2" xfId="49569" xr:uid="{00000000-0005-0000-0000-000094C10000}"/>
    <cellStyle name="Normal 6 2 3 3 2 2" xfId="49570" xr:uid="{00000000-0005-0000-0000-000095C10000}"/>
    <cellStyle name="Normal 6 2 3 3 3" xfId="49571" xr:uid="{00000000-0005-0000-0000-000096C10000}"/>
    <cellStyle name="Normal 6 2 3 4" xfId="49572" xr:uid="{00000000-0005-0000-0000-000097C10000}"/>
    <cellStyle name="Normal 6 2 3 4 2" xfId="49573" xr:uid="{00000000-0005-0000-0000-000098C10000}"/>
    <cellStyle name="Normal 6 2 3 4 2 2" xfId="49574" xr:uid="{00000000-0005-0000-0000-000099C10000}"/>
    <cellStyle name="Normal 6 2 3 4 3" xfId="49575" xr:uid="{00000000-0005-0000-0000-00009AC10000}"/>
    <cellStyle name="Normal 6 2 3 5" xfId="49576" xr:uid="{00000000-0005-0000-0000-00009BC10000}"/>
    <cellStyle name="Normal 6 2 3 5 2" xfId="49577" xr:uid="{00000000-0005-0000-0000-00009CC10000}"/>
    <cellStyle name="Normal 6 2 3 6" xfId="49578" xr:uid="{00000000-0005-0000-0000-00009DC10000}"/>
    <cellStyle name="Normal 6 2 3_T-straight with PEDs adjustor" xfId="49579" xr:uid="{00000000-0005-0000-0000-00009EC10000}"/>
    <cellStyle name="Normal 6 2 4" xfId="49580" xr:uid="{00000000-0005-0000-0000-00009FC10000}"/>
    <cellStyle name="Normal 6 2 4 2" xfId="49581" xr:uid="{00000000-0005-0000-0000-0000A0C10000}"/>
    <cellStyle name="Normal 6 2 4 2 2" xfId="49582" xr:uid="{00000000-0005-0000-0000-0000A1C10000}"/>
    <cellStyle name="Normal 6 2 4 2 2 2" xfId="49583" xr:uid="{00000000-0005-0000-0000-0000A2C10000}"/>
    <cellStyle name="Normal 6 2 4 2 3" xfId="49584" xr:uid="{00000000-0005-0000-0000-0000A3C10000}"/>
    <cellStyle name="Normal 6 2 4 3" xfId="49585" xr:uid="{00000000-0005-0000-0000-0000A4C10000}"/>
    <cellStyle name="Normal 6 2 4 3 2" xfId="49586" xr:uid="{00000000-0005-0000-0000-0000A5C10000}"/>
    <cellStyle name="Normal 6 2 4 3 2 2" xfId="49587" xr:uid="{00000000-0005-0000-0000-0000A6C10000}"/>
    <cellStyle name="Normal 6 2 4 3 3" xfId="49588" xr:uid="{00000000-0005-0000-0000-0000A7C10000}"/>
    <cellStyle name="Normal 6 2 4 4" xfId="49589" xr:uid="{00000000-0005-0000-0000-0000A8C10000}"/>
    <cellStyle name="Normal 6 2 4 4 2" xfId="49590" xr:uid="{00000000-0005-0000-0000-0000A9C10000}"/>
    <cellStyle name="Normal 6 2 4 5" xfId="49591" xr:uid="{00000000-0005-0000-0000-0000AAC10000}"/>
    <cellStyle name="Normal 6 2 4_T-straight with PEDs adjustor" xfId="49592" xr:uid="{00000000-0005-0000-0000-0000ABC10000}"/>
    <cellStyle name="Normal 6 2 5" xfId="49593" xr:uid="{00000000-0005-0000-0000-0000ACC10000}"/>
    <cellStyle name="Normal 6 2 5 2" xfId="49594" xr:uid="{00000000-0005-0000-0000-0000ADC10000}"/>
    <cellStyle name="Normal 6 2 5 2 2" xfId="49595" xr:uid="{00000000-0005-0000-0000-0000AEC10000}"/>
    <cellStyle name="Normal 6 2 5 3" xfId="49596" xr:uid="{00000000-0005-0000-0000-0000AFC10000}"/>
    <cellStyle name="Normal 6 2 6" xfId="49597" xr:uid="{00000000-0005-0000-0000-0000B0C10000}"/>
    <cellStyle name="Normal 6 2 6 2" xfId="49598" xr:uid="{00000000-0005-0000-0000-0000B1C10000}"/>
    <cellStyle name="Normal 6 2 6 2 2" xfId="49599" xr:uid="{00000000-0005-0000-0000-0000B2C10000}"/>
    <cellStyle name="Normal 6 2 6 3" xfId="49600" xr:uid="{00000000-0005-0000-0000-0000B3C10000}"/>
    <cellStyle name="Normal 6 2 7" xfId="49601" xr:uid="{00000000-0005-0000-0000-0000B4C10000}"/>
    <cellStyle name="Normal 6 2 7 2" xfId="49602" xr:uid="{00000000-0005-0000-0000-0000B5C10000}"/>
    <cellStyle name="Normal 6 2 8" xfId="49603" xr:uid="{00000000-0005-0000-0000-0000B6C10000}"/>
    <cellStyle name="Normal 6 2 9" xfId="49604" xr:uid="{00000000-0005-0000-0000-0000B7C10000}"/>
    <cellStyle name="Normal 6 2_T-straight with PEDs adjustor" xfId="49605" xr:uid="{00000000-0005-0000-0000-0000B8C10000}"/>
    <cellStyle name="Normal 6 3" xfId="61" xr:uid="{00000000-0005-0000-0000-0000B9C10000}"/>
    <cellStyle name="Normal 6 3 10" xfId="49606" xr:uid="{00000000-0005-0000-0000-0000BAC10000}"/>
    <cellStyle name="Normal 6 3 11" xfId="49607" xr:uid="{00000000-0005-0000-0000-0000BBC10000}"/>
    <cellStyle name="Normal 6 3 2" xfId="49608" xr:uid="{00000000-0005-0000-0000-0000BCC10000}"/>
    <cellStyle name="Normal 6 3 2 2" xfId="49609" xr:uid="{00000000-0005-0000-0000-0000BDC10000}"/>
    <cellStyle name="Normal 6 3 2 2 2" xfId="49610" xr:uid="{00000000-0005-0000-0000-0000BEC10000}"/>
    <cellStyle name="Normal 6 3 2 2 2 2" xfId="49611" xr:uid="{00000000-0005-0000-0000-0000BFC10000}"/>
    <cellStyle name="Normal 6 3 2 2 2 2 2" xfId="49612" xr:uid="{00000000-0005-0000-0000-0000C0C10000}"/>
    <cellStyle name="Normal 6 3 2 2 2 3" xfId="49613" xr:uid="{00000000-0005-0000-0000-0000C1C10000}"/>
    <cellStyle name="Normal 6 3 2 2 3" xfId="49614" xr:uid="{00000000-0005-0000-0000-0000C2C10000}"/>
    <cellStyle name="Normal 6 3 2 2 3 2" xfId="49615" xr:uid="{00000000-0005-0000-0000-0000C3C10000}"/>
    <cellStyle name="Normal 6 3 2 2 3 2 2" xfId="49616" xr:uid="{00000000-0005-0000-0000-0000C4C10000}"/>
    <cellStyle name="Normal 6 3 2 2 3 3" xfId="49617" xr:uid="{00000000-0005-0000-0000-0000C5C10000}"/>
    <cellStyle name="Normal 6 3 2 2 4" xfId="49618" xr:uid="{00000000-0005-0000-0000-0000C6C10000}"/>
    <cellStyle name="Normal 6 3 2 2 4 2" xfId="49619" xr:uid="{00000000-0005-0000-0000-0000C7C10000}"/>
    <cellStyle name="Normal 6 3 2 2 5" xfId="49620" xr:uid="{00000000-0005-0000-0000-0000C8C10000}"/>
    <cellStyle name="Normal 6 3 2 2_T-straight with PEDs adjustor" xfId="49621" xr:uid="{00000000-0005-0000-0000-0000C9C10000}"/>
    <cellStyle name="Normal 6 3 2 3" xfId="49622" xr:uid="{00000000-0005-0000-0000-0000CAC10000}"/>
    <cellStyle name="Normal 6 3 2 3 2" xfId="49623" xr:uid="{00000000-0005-0000-0000-0000CBC10000}"/>
    <cellStyle name="Normal 6 3 2 3 2 2" xfId="49624" xr:uid="{00000000-0005-0000-0000-0000CCC10000}"/>
    <cellStyle name="Normal 6 3 2 3 3" xfId="49625" xr:uid="{00000000-0005-0000-0000-0000CDC10000}"/>
    <cellStyle name="Normal 6 3 2 4" xfId="49626" xr:uid="{00000000-0005-0000-0000-0000CEC10000}"/>
    <cellStyle name="Normal 6 3 2 4 2" xfId="49627" xr:uid="{00000000-0005-0000-0000-0000CFC10000}"/>
    <cellStyle name="Normal 6 3 2 4 2 2" xfId="49628" xr:uid="{00000000-0005-0000-0000-0000D0C10000}"/>
    <cellStyle name="Normal 6 3 2 4 3" xfId="49629" xr:uid="{00000000-0005-0000-0000-0000D1C10000}"/>
    <cellStyle name="Normal 6 3 2 5" xfId="49630" xr:uid="{00000000-0005-0000-0000-0000D2C10000}"/>
    <cellStyle name="Normal 6 3 2 5 2" xfId="49631" xr:uid="{00000000-0005-0000-0000-0000D3C10000}"/>
    <cellStyle name="Normal 6 3 2 6" xfId="49632" xr:uid="{00000000-0005-0000-0000-0000D4C10000}"/>
    <cellStyle name="Normal 6 3 2_T-straight with PEDs adjustor" xfId="49633" xr:uid="{00000000-0005-0000-0000-0000D5C10000}"/>
    <cellStyle name="Normal 6 3 3" xfId="49634" xr:uid="{00000000-0005-0000-0000-0000D6C10000}"/>
    <cellStyle name="Normal 6 3 3 2" xfId="49635" xr:uid="{00000000-0005-0000-0000-0000D7C10000}"/>
    <cellStyle name="Normal 6 3 3 2 2" xfId="49636" xr:uid="{00000000-0005-0000-0000-0000D8C10000}"/>
    <cellStyle name="Normal 6 3 3 2 2 2" xfId="49637" xr:uid="{00000000-0005-0000-0000-0000D9C10000}"/>
    <cellStyle name="Normal 6 3 3 2 3" xfId="49638" xr:uid="{00000000-0005-0000-0000-0000DAC10000}"/>
    <cellStyle name="Normal 6 3 3 3" xfId="49639" xr:uid="{00000000-0005-0000-0000-0000DBC10000}"/>
    <cellStyle name="Normal 6 3 3 3 2" xfId="49640" xr:uid="{00000000-0005-0000-0000-0000DCC10000}"/>
    <cellStyle name="Normal 6 3 3 3 2 2" xfId="49641" xr:uid="{00000000-0005-0000-0000-0000DDC10000}"/>
    <cellStyle name="Normal 6 3 3 3 3" xfId="49642" xr:uid="{00000000-0005-0000-0000-0000DEC10000}"/>
    <cellStyle name="Normal 6 3 3 4" xfId="49643" xr:uid="{00000000-0005-0000-0000-0000DFC10000}"/>
    <cellStyle name="Normal 6 3 3 4 2" xfId="49644" xr:uid="{00000000-0005-0000-0000-0000E0C10000}"/>
    <cellStyle name="Normal 6 3 3 5" xfId="49645" xr:uid="{00000000-0005-0000-0000-0000E1C10000}"/>
    <cellStyle name="Normal 6 3 3_T-straight with PEDs adjustor" xfId="49646" xr:uid="{00000000-0005-0000-0000-0000E2C10000}"/>
    <cellStyle name="Normal 6 3 4" xfId="49647" xr:uid="{00000000-0005-0000-0000-0000E3C10000}"/>
    <cellStyle name="Normal 6 3 4 2" xfId="49648" xr:uid="{00000000-0005-0000-0000-0000E4C10000}"/>
    <cellStyle name="Normal 6 3 4 2 2" xfId="49649" xr:uid="{00000000-0005-0000-0000-0000E5C10000}"/>
    <cellStyle name="Normal 6 3 4 3" xfId="49650" xr:uid="{00000000-0005-0000-0000-0000E6C10000}"/>
    <cellStyle name="Normal 6 3 5" xfId="49651" xr:uid="{00000000-0005-0000-0000-0000E7C10000}"/>
    <cellStyle name="Normal 6 3 5 2" xfId="49652" xr:uid="{00000000-0005-0000-0000-0000E8C10000}"/>
    <cellStyle name="Normal 6 3 5 2 2" xfId="49653" xr:uid="{00000000-0005-0000-0000-0000E9C10000}"/>
    <cellStyle name="Normal 6 3 5 3" xfId="49654" xr:uid="{00000000-0005-0000-0000-0000EAC10000}"/>
    <cellStyle name="Normal 6 3 6" xfId="49655" xr:uid="{00000000-0005-0000-0000-0000EBC10000}"/>
    <cellStyle name="Normal 6 3 6 2" xfId="49656" xr:uid="{00000000-0005-0000-0000-0000ECC10000}"/>
    <cellStyle name="Normal 6 3 7" xfId="49657" xr:uid="{00000000-0005-0000-0000-0000EDC10000}"/>
    <cellStyle name="Normal 6 3 8" xfId="49658" xr:uid="{00000000-0005-0000-0000-0000EEC10000}"/>
    <cellStyle name="Normal 6 3 9" xfId="49659" xr:uid="{00000000-0005-0000-0000-0000EFC10000}"/>
    <cellStyle name="Normal 6 3_T-straight with PEDs adjustor" xfId="49660" xr:uid="{00000000-0005-0000-0000-0000F0C10000}"/>
    <cellStyle name="Normal 6 4" xfId="49661" xr:uid="{00000000-0005-0000-0000-0000F1C10000}"/>
    <cellStyle name="Normal 6 4 2" xfId="49662" xr:uid="{00000000-0005-0000-0000-0000F2C10000}"/>
    <cellStyle name="Normal 6 4 2 2" xfId="49663" xr:uid="{00000000-0005-0000-0000-0000F3C10000}"/>
    <cellStyle name="Normal 6 4 2 2 2" xfId="49664" xr:uid="{00000000-0005-0000-0000-0000F4C10000}"/>
    <cellStyle name="Normal 6 4 2 2 2 2" xfId="49665" xr:uid="{00000000-0005-0000-0000-0000F5C10000}"/>
    <cellStyle name="Normal 6 4 2 2 2 2 2" xfId="49666" xr:uid="{00000000-0005-0000-0000-0000F6C10000}"/>
    <cellStyle name="Normal 6 4 2 2 2 3" xfId="49667" xr:uid="{00000000-0005-0000-0000-0000F7C10000}"/>
    <cellStyle name="Normal 6 4 2 2 3" xfId="49668" xr:uid="{00000000-0005-0000-0000-0000F8C10000}"/>
    <cellStyle name="Normal 6 4 2 2 3 2" xfId="49669" xr:uid="{00000000-0005-0000-0000-0000F9C10000}"/>
    <cellStyle name="Normal 6 4 2 2 3 2 2" xfId="49670" xr:uid="{00000000-0005-0000-0000-0000FAC10000}"/>
    <cellStyle name="Normal 6 4 2 2 3 3" xfId="49671" xr:uid="{00000000-0005-0000-0000-0000FBC10000}"/>
    <cellStyle name="Normal 6 4 2 2 4" xfId="49672" xr:uid="{00000000-0005-0000-0000-0000FCC10000}"/>
    <cellStyle name="Normal 6 4 2 2 4 2" xfId="49673" xr:uid="{00000000-0005-0000-0000-0000FDC10000}"/>
    <cellStyle name="Normal 6 4 2 2 5" xfId="49674" xr:uid="{00000000-0005-0000-0000-0000FEC10000}"/>
    <cellStyle name="Normal 6 4 2 2_T-straight with PEDs adjustor" xfId="49675" xr:uid="{00000000-0005-0000-0000-0000FFC10000}"/>
    <cellStyle name="Normal 6 4 2 3" xfId="49676" xr:uid="{00000000-0005-0000-0000-000000C20000}"/>
    <cellStyle name="Normal 6 4 2 3 2" xfId="49677" xr:uid="{00000000-0005-0000-0000-000001C20000}"/>
    <cellStyle name="Normal 6 4 2 3 2 2" xfId="49678" xr:uid="{00000000-0005-0000-0000-000002C20000}"/>
    <cellStyle name="Normal 6 4 2 3 3" xfId="49679" xr:uid="{00000000-0005-0000-0000-000003C20000}"/>
    <cellStyle name="Normal 6 4 2 4" xfId="49680" xr:uid="{00000000-0005-0000-0000-000004C20000}"/>
    <cellStyle name="Normal 6 4 2 4 2" xfId="49681" xr:uid="{00000000-0005-0000-0000-000005C20000}"/>
    <cellStyle name="Normal 6 4 2 4 2 2" xfId="49682" xr:uid="{00000000-0005-0000-0000-000006C20000}"/>
    <cellStyle name="Normal 6 4 2 4 3" xfId="49683" xr:uid="{00000000-0005-0000-0000-000007C20000}"/>
    <cellStyle name="Normal 6 4 2 5" xfId="49684" xr:uid="{00000000-0005-0000-0000-000008C20000}"/>
    <cellStyle name="Normal 6 4 2 5 2" xfId="49685" xr:uid="{00000000-0005-0000-0000-000009C20000}"/>
    <cellStyle name="Normal 6 4 2 6" xfId="49686" xr:uid="{00000000-0005-0000-0000-00000AC20000}"/>
    <cellStyle name="Normal 6 4 2_T-straight with PEDs adjustor" xfId="49687" xr:uid="{00000000-0005-0000-0000-00000BC20000}"/>
    <cellStyle name="Normal 6 4 3" xfId="49688" xr:uid="{00000000-0005-0000-0000-00000CC20000}"/>
    <cellStyle name="Normal 6 4 3 2" xfId="49689" xr:uid="{00000000-0005-0000-0000-00000DC20000}"/>
    <cellStyle name="Normal 6 4 3 2 2" xfId="49690" xr:uid="{00000000-0005-0000-0000-00000EC20000}"/>
    <cellStyle name="Normal 6 4 3 2 2 2" xfId="49691" xr:uid="{00000000-0005-0000-0000-00000FC20000}"/>
    <cellStyle name="Normal 6 4 3 2 3" xfId="49692" xr:uid="{00000000-0005-0000-0000-000010C20000}"/>
    <cellStyle name="Normal 6 4 3 3" xfId="49693" xr:uid="{00000000-0005-0000-0000-000011C20000}"/>
    <cellStyle name="Normal 6 4 3 3 2" xfId="49694" xr:uid="{00000000-0005-0000-0000-000012C20000}"/>
    <cellStyle name="Normal 6 4 3 3 2 2" xfId="49695" xr:uid="{00000000-0005-0000-0000-000013C20000}"/>
    <cellStyle name="Normal 6 4 3 3 3" xfId="49696" xr:uid="{00000000-0005-0000-0000-000014C20000}"/>
    <cellStyle name="Normal 6 4 3 4" xfId="49697" xr:uid="{00000000-0005-0000-0000-000015C20000}"/>
    <cellStyle name="Normal 6 4 3 4 2" xfId="49698" xr:uid="{00000000-0005-0000-0000-000016C20000}"/>
    <cellStyle name="Normal 6 4 3 5" xfId="49699" xr:uid="{00000000-0005-0000-0000-000017C20000}"/>
    <cellStyle name="Normal 6 4 3_T-straight with PEDs adjustor" xfId="49700" xr:uid="{00000000-0005-0000-0000-000018C20000}"/>
    <cellStyle name="Normal 6 4 4" xfId="49701" xr:uid="{00000000-0005-0000-0000-000019C20000}"/>
    <cellStyle name="Normal 6 4 4 2" xfId="49702" xr:uid="{00000000-0005-0000-0000-00001AC20000}"/>
    <cellStyle name="Normal 6 4 4 2 2" xfId="49703" xr:uid="{00000000-0005-0000-0000-00001BC20000}"/>
    <cellStyle name="Normal 6 4 4 3" xfId="49704" xr:uid="{00000000-0005-0000-0000-00001CC20000}"/>
    <cellStyle name="Normal 6 4 5" xfId="49705" xr:uid="{00000000-0005-0000-0000-00001DC20000}"/>
    <cellStyle name="Normal 6 4 5 2" xfId="49706" xr:uid="{00000000-0005-0000-0000-00001EC20000}"/>
    <cellStyle name="Normal 6 4 5 2 2" xfId="49707" xr:uid="{00000000-0005-0000-0000-00001FC20000}"/>
    <cellStyle name="Normal 6 4 5 3" xfId="49708" xr:uid="{00000000-0005-0000-0000-000020C20000}"/>
    <cellStyle name="Normal 6 4 6" xfId="49709" xr:uid="{00000000-0005-0000-0000-000021C20000}"/>
    <cellStyle name="Normal 6 4 6 2" xfId="49710" xr:uid="{00000000-0005-0000-0000-000022C20000}"/>
    <cellStyle name="Normal 6 4 7" xfId="49711" xr:uid="{00000000-0005-0000-0000-000023C20000}"/>
    <cellStyle name="Normal 6 4_T-straight with PEDs adjustor" xfId="49712" xr:uid="{00000000-0005-0000-0000-000024C20000}"/>
    <cellStyle name="Normal 6 5" xfId="49713" xr:uid="{00000000-0005-0000-0000-000025C20000}"/>
    <cellStyle name="Normal 6 5 2" xfId="49714" xr:uid="{00000000-0005-0000-0000-000026C20000}"/>
    <cellStyle name="Normal 6 5 2 2" xfId="49715" xr:uid="{00000000-0005-0000-0000-000027C20000}"/>
    <cellStyle name="Normal 6 5 2 2 2" xfId="49716" xr:uid="{00000000-0005-0000-0000-000028C20000}"/>
    <cellStyle name="Normal 6 5 2 2 2 2" xfId="49717" xr:uid="{00000000-0005-0000-0000-000029C20000}"/>
    <cellStyle name="Normal 6 5 2 2 2 2 2" xfId="49718" xr:uid="{00000000-0005-0000-0000-00002AC20000}"/>
    <cellStyle name="Normal 6 5 2 2 2 3" xfId="49719" xr:uid="{00000000-0005-0000-0000-00002BC20000}"/>
    <cellStyle name="Normal 6 5 2 2 3" xfId="49720" xr:uid="{00000000-0005-0000-0000-00002CC20000}"/>
    <cellStyle name="Normal 6 5 2 2 3 2" xfId="49721" xr:uid="{00000000-0005-0000-0000-00002DC20000}"/>
    <cellStyle name="Normal 6 5 2 2 3 2 2" xfId="49722" xr:uid="{00000000-0005-0000-0000-00002EC20000}"/>
    <cellStyle name="Normal 6 5 2 2 3 3" xfId="49723" xr:uid="{00000000-0005-0000-0000-00002FC20000}"/>
    <cellStyle name="Normal 6 5 2 2 4" xfId="49724" xr:uid="{00000000-0005-0000-0000-000030C20000}"/>
    <cellStyle name="Normal 6 5 2 2 4 2" xfId="49725" xr:uid="{00000000-0005-0000-0000-000031C20000}"/>
    <cellStyle name="Normal 6 5 2 2 5" xfId="49726" xr:uid="{00000000-0005-0000-0000-000032C20000}"/>
    <cellStyle name="Normal 6 5 2 2_T-straight with PEDs adjustor" xfId="49727" xr:uid="{00000000-0005-0000-0000-000033C20000}"/>
    <cellStyle name="Normal 6 5 2 3" xfId="49728" xr:uid="{00000000-0005-0000-0000-000034C20000}"/>
    <cellStyle name="Normal 6 5 2 3 2" xfId="49729" xr:uid="{00000000-0005-0000-0000-000035C20000}"/>
    <cellStyle name="Normal 6 5 2 3 2 2" xfId="49730" xr:uid="{00000000-0005-0000-0000-000036C20000}"/>
    <cellStyle name="Normal 6 5 2 3 3" xfId="49731" xr:uid="{00000000-0005-0000-0000-000037C20000}"/>
    <cellStyle name="Normal 6 5 2 4" xfId="49732" xr:uid="{00000000-0005-0000-0000-000038C20000}"/>
    <cellStyle name="Normal 6 5 2 4 2" xfId="49733" xr:uid="{00000000-0005-0000-0000-000039C20000}"/>
    <cellStyle name="Normal 6 5 2 4 2 2" xfId="49734" xr:uid="{00000000-0005-0000-0000-00003AC20000}"/>
    <cellStyle name="Normal 6 5 2 4 3" xfId="49735" xr:uid="{00000000-0005-0000-0000-00003BC20000}"/>
    <cellStyle name="Normal 6 5 2 5" xfId="49736" xr:uid="{00000000-0005-0000-0000-00003CC20000}"/>
    <cellStyle name="Normal 6 5 2 5 2" xfId="49737" xr:uid="{00000000-0005-0000-0000-00003DC20000}"/>
    <cellStyle name="Normal 6 5 2 6" xfId="49738" xr:uid="{00000000-0005-0000-0000-00003EC20000}"/>
    <cellStyle name="Normal 6 5 2_T-straight with PEDs adjustor" xfId="49739" xr:uid="{00000000-0005-0000-0000-00003FC20000}"/>
    <cellStyle name="Normal 6 5 3" xfId="49740" xr:uid="{00000000-0005-0000-0000-000040C20000}"/>
    <cellStyle name="Normal 6 5 3 2" xfId="49741" xr:uid="{00000000-0005-0000-0000-000041C20000}"/>
    <cellStyle name="Normal 6 5 3 2 2" xfId="49742" xr:uid="{00000000-0005-0000-0000-000042C20000}"/>
    <cellStyle name="Normal 6 5 3 2 2 2" xfId="49743" xr:uid="{00000000-0005-0000-0000-000043C20000}"/>
    <cellStyle name="Normal 6 5 3 2 3" xfId="49744" xr:uid="{00000000-0005-0000-0000-000044C20000}"/>
    <cellStyle name="Normal 6 5 3 3" xfId="49745" xr:uid="{00000000-0005-0000-0000-000045C20000}"/>
    <cellStyle name="Normal 6 5 3 3 2" xfId="49746" xr:uid="{00000000-0005-0000-0000-000046C20000}"/>
    <cellStyle name="Normal 6 5 3 3 2 2" xfId="49747" xr:uid="{00000000-0005-0000-0000-000047C20000}"/>
    <cellStyle name="Normal 6 5 3 3 3" xfId="49748" xr:uid="{00000000-0005-0000-0000-000048C20000}"/>
    <cellStyle name="Normal 6 5 3 4" xfId="49749" xr:uid="{00000000-0005-0000-0000-000049C20000}"/>
    <cellStyle name="Normal 6 5 3 4 2" xfId="49750" xr:uid="{00000000-0005-0000-0000-00004AC20000}"/>
    <cellStyle name="Normal 6 5 3 5" xfId="49751" xr:uid="{00000000-0005-0000-0000-00004BC20000}"/>
    <cellStyle name="Normal 6 5 3_T-straight with PEDs adjustor" xfId="49752" xr:uid="{00000000-0005-0000-0000-00004CC20000}"/>
    <cellStyle name="Normal 6 5 4" xfId="49753" xr:uid="{00000000-0005-0000-0000-00004DC20000}"/>
    <cellStyle name="Normal 6 5 4 2" xfId="49754" xr:uid="{00000000-0005-0000-0000-00004EC20000}"/>
    <cellStyle name="Normal 6 5 4 2 2" xfId="49755" xr:uid="{00000000-0005-0000-0000-00004FC20000}"/>
    <cellStyle name="Normal 6 5 4 3" xfId="49756" xr:uid="{00000000-0005-0000-0000-000050C20000}"/>
    <cellStyle name="Normal 6 5 5" xfId="49757" xr:uid="{00000000-0005-0000-0000-000051C20000}"/>
    <cellStyle name="Normal 6 5 5 2" xfId="49758" xr:uid="{00000000-0005-0000-0000-000052C20000}"/>
    <cellStyle name="Normal 6 5 5 2 2" xfId="49759" xr:uid="{00000000-0005-0000-0000-000053C20000}"/>
    <cellStyle name="Normal 6 5 5 3" xfId="49760" xr:uid="{00000000-0005-0000-0000-000054C20000}"/>
    <cellStyle name="Normal 6 5 6" xfId="49761" xr:uid="{00000000-0005-0000-0000-000055C20000}"/>
    <cellStyle name="Normal 6 5 6 2" xfId="49762" xr:uid="{00000000-0005-0000-0000-000056C20000}"/>
    <cellStyle name="Normal 6 5 7" xfId="49763" xr:uid="{00000000-0005-0000-0000-000057C20000}"/>
    <cellStyle name="Normal 6 5_T-straight with PEDs adjustor" xfId="49764" xr:uid="{00000000-0005-0000-0000-000058C20000}"/>
    <cellStyle name="Normal 6 6" xfId="49765" xr:uid="{00000000-0005-0000-0000-000059C20000}"/>
    <cellStyle name="Normal 6 6 2" xfId="49766" xr:uid="{00000000-0005-0000-0000-00005AC20000}"/>
    <cellStyle name="Normal 6 6 2 2" xfId="49767" xr:uid="{00000000-0005-0000-0000-00005BC20000}"/>
    <cellStyle name="Normal 6 6 2 2 2" xfId="49768" xr:uid="{00000000-0005-0000-0000-00005CC20000}"/>
    <cellStyle name="Normal 6 6 2 2 2 2" xfId="49769" xr:uid="{00000000-0005-0000-0000-00005DC20000}"/>
    <cellStyle name="Normal 6 6 2 2 3" xfId="49770" xr:uid="{00000000-0005-0000-0000-00005EC20000}"/>
    <cellStyle name="Normal 6 6 2 3" xfId="49771" xr:uid="{00000000-0005-0000-0000-00005FC20000}"/>
    <cellStyle name="Normal 6 6 2 3 2" xfId="49772" xr:uid="{00000000-0005-0000-0000-000060C20000}"/>
    <cellStyle name="Normal 6 6 2 3 2 2" xfId="49773" xr:uid="{00000000-0005-0000-0000-000061C20000}"/>
    <cellStyle name="Normal 6 6 2 3 3" xfId="49774" xr:uid="{00000000-0005-0000-0000-000062C20000}"/>
    <cellStyle name="Normal 6 6 2 4" xfId="49775" xr:uid="{00000000-0005-0000-0000-000063C20000}"/>
    <cellStyle name="Normal 6 6 2 4 2" xfId="49776" xr:uid="{00000000-0005-0000-0000-000064C20000}"/>
    <cellStyle name="Normal 6 6 2 5" xfId="49777" xr:uid="{00000000-0005-0000-0000-000065C20000}"/>
    <cellStyle name="Normal 6 6 2_T-straight with PEDs adjustor" xfId="49778" xr:uid="{00000000-0005-0000-0000-000066C20000}"/>
    <cellStyle name="Normal 6 6 3" xfId="49779" xr:uid="{00000000-0005-0000-0000-000067C20000}"/>
    <cellStyle name="Normal 6 6 3 2" xfId="49780" xr:uid="{00000000-0005-0000-0000-000068C20000}"/>
    <cellStyle name="Normal 6 6 3 2 2" xfId="49781" xr:uid="{00000000-0005-0000-0000-000069C20000}"/>
    <cellStyle name="Normal 6 6 3 3" xfId="49782" xr:uid="{00000000-0005-0000-0000-00006AC20000}"/>
    <cellStyle name="Normal 6 6 4" xfId="49783" xr:uid="{00000000-0005-0000-0000-00006BC20000}"/>
    <cellStyle name="Normal 6 6 4 2" xfId="49784" xr:uid="{00000000-0005-0000-0000-00006CC20000}"/>
    <cellStyle name="Normal 6 6 4 2 2" xfId="49785" xr:uid="{00000000-0005-0000-0000-00006DC20000}"/>
    <cellStyle name="Normal 6 6 4 3" xfId="49786" xr:uid="{00000000-0005-0000-0000-00006EC20000}"/>
    <cellStyle name="Normal 6 6 5" xfId="49787" xr:uid="{00000000-0005-0000-0000-00006FC20000}"/>
    <cellStyle name="Normal 6 6 5 2" xfId="49788" xr:uid="{00000000-0005-0000-0000-000070C20000}"/>
    <cellStyle name="Normal 6 6 6" xfId="49789" xr:uid="{00000000-0005-0000-0000-000071C20000}"/>
    <cellStyle name="Normal 6 6_T-straight with PEDs adjustor" xfId="49790" xr:uid="{00000000-0005-0000-0000-000072C20000}"/>
    <cellStyle name="Normal 6 7" xfId="49791" xr:uid="{00000000-0005-0000-0000-000073C20000}"/>
    <cellStyle name="Normal 6 7 2" xfId="49792" xr:uid="{00000000-0005-0000-0000-000074C20000}"/>
    <cellStyle name="Normal 6 7 2 2" xfId="49793" xr:uid="{00000000-0005-0000-0000-000075C20000}"/>
    <cellStyle name="Normal 6 7 2 2 2" xfId="49794" xr:uid="{00000000-0005-0000-0000-000076C20000}"/>
    <cellStyle name="Normal 6 7 2 3" xfId="49795" xr:uid="{00000000-0005-0000-0000-000077C20000}"/>
    <cellStyle name="Normal 6 7 3" xfId="49796" xr:uid="{00000000-0005-0000-0000-000078C20000}"/>
    <cellStyle name="Normal 6 7 3 2" xfId="49797" xr:uid="{00000000-0005-0000-0000-000079C20000}"/>
    <cellStyle name="Normal 6 7 3 2 2" xfId="49798" xr:uid="{00000000-0005-0000-0000-00007AC20000}"/>
    <cellStyle name="Normal 6 7 3 3" xfId="49799" xr:uid="{00000000-0005-0000-0000-00007BC20000}"/>
    <cellStyle name="Normal 6 7 4" xfId="49800" xr:uid="{00000000-0005-0000-0000-00007CC20000}"/>
    <cellStyle name="Normal 6 7 4 2" xfId="49801" xr:uid="{00000000-0005-0000-0000-00007DC20000}"/>
    <cellStyle name="Normal 6 7 5" xfId="49802" xr:uid="{00000000-0005-0000-0000-00007EC20000}"/>
    <cellStyle name="Normal 6 7_T-straight with PEDs adjustor" xfId="49803" xr:uid="{00000000-0005-0000-0000-00007FC20000}"/>
    <cellStyle name="Normal 6 8" xfId="49804" xr:uid="{00000000-0005-0000-0000-000080C20000}"/>
    <cellStyle name="Normal 6 8 2" xfId="49805" xr:uid="{00000000-0005-0000-0000-000081C20000}"/>
    <cellStyle name="Normal 6 8 2 2" xfId="49806" xr:uid="{00000000-0005-0000-0000-000082C20000}"/>
    <cellStyle name="Normal 6 8 3" xfId="49807" xr:uid="{00000000-0005-0000-0000-000083C20000}"/>
    <cellStyle name="Normal 6 9" xfId="49808" xr:uid="{00000000-0005-0000-0000-000084C20000}"/>
    <cellStyle name="Normal 6 9 2" xfId="49809" xr:uid="{00000000-0005-0000-0000-000085C20000}"/>
    <cellStyle name="Normal 6 9 2 2" xfId="49810" xr:uid="{00000000-0005-0000-0000-000086C20000}"/>
    <cellStyle name="Normal 6 9 3" xfId="49811" xr:uid="{00000000-0005-0000-0000-000087C20000}"/>
    <cellStyle name="Normal 6_T-straight with PEDs adjustor" xfId="49812" xr:uid="{00000000-0005-0000-0000-000088C20000}"/>
    <cellStyle name="Normal 60" xfId="49813" xr:uid="{00000000-0005-0000-0000-000089C20000}"/>
    <cellStyle name="Normal 60 2" xfId="49814" xr:uid="{00000000-0005-0000-0000-00008AC20000}"/>
    <cellStyle name="Normal 60 3" xfId="49815" xr:uid="{00000000-0005-0000-0000-00008BC20000}"/>
    <cellStyle name="Normal 61" xfId="49816" xr:uid="{00000000-0005-0000-0000-00008CC20000}"/>
    <cellStyle name="Normal 62" xfId="49817" xr:uid="{00000000-0005-0000-0000-00008DC20000}"/>
    <cellStyle name="Normal 63" xfId="49818" xr:uid="{00000000-0005-0000-0000-00008EC20000}"/>
    <cellStyle name="Normal 64" xfId="49819" xr:uid="{00000000-0005-0000-0000-00008FC20000}"/>
    <cellStyle name="Normal 65" xfId="49820" xr:uid="{00000000-0005-0000-0000-000090C20000}"/>
    <cellStyle name="Normal 65 2" xfId="49821" xr:uid="{00000000-0005-0000-0000-000091C20000}"/>
    <cellStyle name="Normal 65 3" xfId="49822" xr:uid="{00000000-0005-0000-0000-000092C20000}"/>
    <cellStyle name="Normal 66" xfId="49823" xr:uid="{00000000-0005-0000-0000-000093C20000}"/>
    <cellStyle name="Normal 67" xfId="49824" xr:uid="{00000000-0005-0000-0000-000094C20000}"/>
    <cellStyle name="Normal 68" xfId="49825" xr:uid="{00000000-0005-0000-0000-000095C20000}"/>
    <cellStyle name="Normal 69" xfId="49826" xr:uid="{00000000-0005-0000-0000-000096C20000}"/>
    <cellStyle name="Normal 69 2" xfId="49827" xr:uid="{00000000-0005-0000-0000-000097C20000}"/>
    <cellStyle name="Normal 7" xfId="44" xr:uid="{00000000-0005-0000-0000-000098C20000}"/>
    <cellStyle name="Normal 7 10" xfId="49828" xr:uid="{00000000-0005-0000-0000-000099C20000}"/>
    <cellStyle name="Normal 7 10 2" xfId="49829" xr:uid="{00000000-0005-0000-0000-00009AC20000}"/>
    <cellStyle name="Normal 7 11" xfId="49830" xr:uid="{00000000-0005-0000-0000-00009BC20000}"/>
    <cellStyle name="Normal 7 12" xfId="49831" xr:uid="{00000000-0005-0000-0000-00009CC20000}"/>
    <cellStyle name="Normal 7 2" xfId="49832" xr:uid="{00000000-0005-0000-0000-00009DC20000}"/>
    <cellStyle name="Normal 7 2 10" xfId="49833" xr:uid="{00000000-0005-0000-0000-00009EC20000}"/>
    <cellStyle name="Normal 7 2 11" xfId="49834" xr:uid="{00000000-0005-0000-0000-00009FC20000}"/>
    <cellStyle name="Normal 7 2 2" xfId="49835" xr:uid="{00000000-0005-0000-0000-0000A0C20000}"/>
    <cellStyle name="Normal 7 2 2 10" xfId="49836" xr:uid="{00000000-0005-0000-0000-0000A1C20000}"/>
    <cellStyle name="Normal 7 2 2 2" xfId="49837" xr:uid="{00000000-0005-0000-0000-0000A2C20000}"/>
    <cellStyle name="Normal 7 2 2 2 2" xfId="49838" xr:uid="{00000000-0005-0000-0000-0000A3C20000}"/>
    <cellStyle name="Normal 7 2 2 2 2 2" xfId="49839" xr:uid="{00000000-0005-0000-0000-0000A4C20000}"/>
    <cellStyle name="Normal 7 2 2 2 2 2 2" xfId="49840" xr:uid="{00000000-0005-0000-0000-0000A5C20000}"/>
    <cellStyle name="Normal 7 2 2 2 2 2 2 2" xfId="49841" xr:uid="{00000000-0005-0000-0000-0000A6C20000}"/>
    <cellStyle name="Normal 7 2 2 2 2 2 3" xfId="49842" xr:uid="{00000000-0005-0000-0000-0000A7C20000}"/>
    <cellStyle name="Normal 7 2 2 2 2 3" xfId="49843" xr:uid="{00000000-0005-0000-0000-0000A8C20000}"/>
    <cellStyle name="Normal 7 2 2 2 2 3 2" xfId="49844" xr:uid="{00000000-0005-0000-0000-0000A9C20000}"/>
    <cellStyle name="Normal 7 2 2 2 2 3 2 2" xfId="49845" xr:uid="{00000000-0005-0000-0000-0000AAC20000}"/>
    <cellStyle name="Normal 7 2 2 2 2 3 3" xfId="49846" xr:uid="{00000000-0005-0000-0000-0000ABC20000}"/>
    <cellStyle name="Normal 7 2 2 2 2 4" xfId="49847" xr:uid="{00000000-0005-0000-0000-0000ACC20000}"/>
    <cellStyle name="Normal 7 2 2 2 2 4 2" xfId="49848" xr:uid="{00000000-0005-0000-0000-0000ADC20000}"/>
    <cellStyle name="Normal 7 2 2 2 2 5" xfId="49849" xr:uid="{00000000-0005-0000-0000-0000AEC20000}"/>
    <cellStyle name="Normal 7 2 2 2 2_T-straight with PEDs adjustor" xfId="49850" xr:uid="{00000000-0005-0000-0000-0000AFC20000}"/>
    <cellStyle name="Normal 7 2 2 2 3" xfId="49851" xr:uid="{00000000-0005-0000-0000-0000B0C20000}"/>
    <cellStyle name="Normal 7 2 2 2 3 2" xfId="49852" xr:uid="{00000000-0005-0000-0000-0000B1C20000}"/>
    <cellStyle name="Normal 7 2 2 2 3 2 2" xfId="49853" xr:uid="{00000000-0005-0000-0000-0000B2C20000}"/>
    <cellStyle name="Normal 7 2 2 2 3 3" xfId="49854" xr:uid="{00000000-0005-0000-0000-0000B3C20000}"/>
    <cellStyle name="Normal 7 2 2 2 4" xfId="49855" xr:uid="{00000000-0005-0000-0000-0000B4C20000}"/>
    <cellStyle name="Normal 7 2 2 2 4 2" xfId="49856" xr:uid="{00000000-0005-0000-0000-0000B5C20000}"/>
    <cellStyle name="Normal 7 2 2 2 4 2 2" xfId="49857" xr:uid="{00000000-0005-0000-0000-0000B6C20000}"/>
    <cellStyle name="Normal 7 2 2 2 4 3" xfId="49858" xr:uid="{00000000-0005-0000-0000-0000B7C20000}"/>
    <cellStyle name="Normal 7 2 2 2 5" xfId="49859" xr:uid="{00000000-0005-0000-0000-0000B8C20000}"/>
    <cellStyle name="Normal 7 2 2 2 5 2" xfId="49860" xr:uid="{00000000-0005-0000-0000-0000B9C20000}"/>
    <cellStyle name="Normal 7 2 2 2 6" xfId="49861" xr:uid="{00000000-0005-0000-0000-0000BAC20000}"/>
    <cellStyle name="Normal 7 2 2 2_T-straight with PEDs adjustor" xfId="49862" xr:uid="{00000000-0005-0000-0000-0000BBC20000}"/>
    <cellStyle name="Normal 7 2 2 3" xfId="49863" xr:uid="{00000000-0005-0000-0000-0000BCC20000}"/>
    <cellStyle name="Normal 7 2 2 3 2" xfId="49864" xr:uid="{00000000-0005-0000-0000-0000BDC20000}"/>
    <cellStyle name="Normal 7 2 2 3 2 2" xfId="49865" xr:uid="{00000000-0005-0000-0000-0000BEC20000}"/>
    <cellStyle name="Normal 7 2 2 3 2 2 2" xfId="49866" xr:uid="{00000000-0005-0000-0000-0000BFC20000}"/>
    <cellStyle name="Normal 7 2 2 3 2 3" xfId="49867" xr:uid="{00000000-0005-0000-0000-0000C0C20000}"/>
    <cellStyle name="Normal 7 2 2 3 3" xfId="49868" xr:uid="{00000000-0005-0000-0000-0000C1C20000}"/>
    <cellStyle name="Normal 7 2 2 3 3 2" xfId="49869" xr:uid="{00000000-0005-0000-0000-0000C2C20000}"/>
    <cellStyle name="Normal 7 2 2 3 3 2 2" xfId="49870" xr:uid="{00000000-0005-0000-0000-0000C3C20000}"/>
    <cellStyle name="Normal 7 2 2 3 3 3" xfId="49871" xr:uid="{00000000-0005-0000-0000-0000C4C20000}"/>
    <cellStyle name="Normal 7 2 2 3 4" xfId="49872" xr:uid="{00000000-0005-0000-0000-0000C5C20000}"/>
    <cellStyle name="Normal 7 2 2 3 4 2" xfId="49873" xr:uid="{00000000-0005-0000-0000-0000C6C20000}"/>
    <cellStyle name="Normal 7 2 2 3 5" xfId="49874" xr:uid="{00000000-0005-0000-0000-0000C7C20000}"/>
    <cellStyle name="Normal 7 2 2 3_T-straight with PEDs adjustor" xfId="49875" xr:uid="{00000000-0005-0000-0000-0000C8C20000}"/>
    <cellStyle name="Normal 7 2 2 4" xfId="49876" xr:uid="{00000000-0005-0000-0000-0000C9C20000}"/>
    <cellStyle name="Normal 7 2 2 4 2" xfId="49877" xr:uid="{00000000-0005-0000-0000-0000CAC20000}"/>
    <cellStyle name="Normal 7 2 2 4 2 2" xfId="49878" xr:uid="{00000000-0005-0000-0000-0000CBC20000}"/>
    <cellStyle name="Normal 7 2 2 4 3" xfId="49879" xr:uid="{00000000-0005-0000-0000-0000CCC20000}"/>
    <cellStyle name="Normal 7 2 2 5" xfId="49880" xr:uid="{00000000-0005-0000-0000-0000CDC20000}"/>
    <cellStyle name="Normal 7 2 2 5 2" xfId="49881" xr:uid="{00000000-0005-0000-0000-0000CEC20000}"/>
    <cellStyle name="Normal 7 2 2 5 2 2" xfId="49882" xr:uid="{00000000-0005-0000-0000-0000CFC20000}"/>
    <cellStyle name="Normal 7 2 2 5 3" xfId="49883" xr:uid="{00000000-0005-0000-0000-0000D0C20000}"/>
    <cellStyle name="Normal 7 2 2 6" xfId="49884" xr:uid="{00000000-0005-0000-0000-0000D1C20000}"/>
    <cellStyle name="Normal 7 2 2 6 2" xfId="49885" xr:uid="{00000000-0005-0000-0000-0000D2C20000}"/>
    <cellStyle name="Normal 7 2 2 7" xfId="49886" xr:uid="{00000000-0005-0000-0000-0000D3C20000}"/>
    <cellStyle name="Normal 7 2 2 8" xfId="49887" xr:uid="{00000000-0005-0000-0000-0000D4C20000}"/>
    <cellStyle name="Normal 7 2 2 9" xfId="49888" xr:uid="{00000000-0005-0000-0000-0000D5C20000}"/>
    <cellStyle name="Normal 7 2 2_T-straight with PEDs adjustor" xfId="49889" xr:uid="{00000000-0005-0000-0000-0000D6C20000}"/>
    <cellStyle name="Normal 7 2 3" xfId="49890" xr:uid="{00000000-0005-0000-0000-0000D7C20000}"/>
    <cellStyle name="Normal 7 2 3 2" xfId="49891" xr:uid="{00000000-0005-0000-0000-0000D8C20000}"/>
    <cellStyle name="Normal 7 2 3 2 2" xfId="49892" xr:uid="{00000000-0005-0000-0000-0000D9C20000}"/>
    <cellStyle name="Normal 7 2 3 2 2 2" xfId="49893" xr:uid="{00000000-0005-0000-0000-0000DAC20000}"/>
    <cellStyle name="Normal 7 2 3 2 2 2 2" xfId="49894" xr:uid="{00000000-0005-0000-0000-0000DBC20000}"/>
    <cellStyle name="Normal 7 2 3 2 2 3" xfId="49895" xr:uid="{00000000-0005-0000-0000-0000DCC20000}"/>
    <cellStyle name="Normal 7 2 3 2 3" xfId="49896" xr:uid="{00000000-0005-0000-0000-0000DDC20000}"/>
    <cellStyle name="Normal 7 2 3 2 3 2" xfId="49897" xr:uid="{00000000-0005-0000-0000-0000DEC20000}"/>
    <cellStyle name="Normal 7 2 3 2 3 2 2" xfId="49898" xr:uid="{00000000-0005-0000-0000-0000DFC20000}"/>
    <cellStyle name="Normal 7 2 3 2 3 3" xfId="49899" xr:uid="{00000000-0005-0000-0000-0000E0C20000}"/>
    <cellStyle name="Normal 7 2 3 2 4" xfId="49900" xr:uid="{00000000-0005-0000-0000-0000E1C20000}"/>
    <cellStyle name="Normal 7 2 3 2 4 2" xfId="49901" xr:uid="{00000000-0005-0000-0000-0000E2C20000}"/>
    <cellStyle name="Normal 7 2 3 2 5" xfId="49902" xr:uid="{00000000-0005-0000-0000-0000E3C20000}"/>
    <cellStyle name="Normal 7 2 3 2_T-straight with PEDs adjustor" xfId="49903" xr:uid="{00000000-0005-0000-0000-0000E4C20000}"/>
    <cellStyle name="Normal 7 2 3 3" xfId="49904" xr:uid="{00000000-0005-0000-0000-0000E5C20000}"/>
    <cellStyle name="Normal 7 2 3 3 2" xfId="49905" xr:uid="{00000000-0005-0000-0000-0000E6C20000}"/>
    <cellStyle name="Normal 7 2 3 3 2 2" xfId="49906" xr:uid="{00000000-0005-0000-0000-0000E7C20000}"/>
    <cellStyle name="Normal 7 2 3 3 3" xfId="49907" xr:uid="{00000000-0005-0000-0000-0000E8C20000}"/>
    <cellStyle name="Normal 7 2 3 4" xfId="49908" xr:uid="{00000000-0005-0000-0000-0000E9C20000}"/>
    <cellStyle name="Normal 7 2 3 4 2" xfId="49909" xr:uid="{00000000-0005-0000-0000-0000EAC20000}"/>
    <cellStyle name="Normal 7 2 3 4 2 2" xfId="49910" xr:uid="{00000000-0005-0000-0000-0000EBC20000}"/>
    <cellStyle name="Normal 7 2 3 4 3" xfId="49911" xr:uid="{00000000-0005-0000-0000-0000ECC20000}"/>
    <cellStyle name="Normal 7 2 3 5" xfId="49912" xr:uid="{00000000-0005-0000-0000-0000EDC20000}"/>
    <cellStyle name="Normal 7 2 3 5 2" xfId="49913" xr:uid="{00000000-0005-0000-0000-0000EEC20000}"/>
    <cellStyle name="Normal 7 2 3 6" xfId="49914" xr:uid="{00000000-0005-0000-0000-0000EFC20000}"/>
    <cellStyle name="Normal 7 2 3_T-straight with PEDs adjustor" xfId="49915" xr:uid="{00000000-0005-0000-0000-0000F0C20000}"/>
    <cellStyle name="Normal 7 2 4" xfId="49916" xr:uid="{00000000-0005-0000-0000-0000F1C20000}"/>
    <cellStyle name="Normal 7 2 4 2" xfId="49917" xr:uid="{00000000-0005-0000-0000-0000F2C20000}"/>
    <cellStyle name="Normal 7 2 4 2 2" xfId="49918" xr:uid="{00000000-0005-0000-0000-0000F3C20000}"/>
    <cellStyle name="Normal 7 2 4 2 2 2" xfId="49919" xr:uid="{00000000-0005-0000-0000-0000F4C20000}"/>
    <cellStyle name="Normal 7 2 4 2 3" xfId="49920" xr:uid="{00000000-0005-0000-0000-0000F5C20000}"/>
    <cellStyle name="Normal 7 2 4 3" xfId="49921" xr:uid="{00000000-0005-0000-0000-0000F6C20000}"/>
    <cellStyle name="Normal 7 2 4 3 2" xfId="49922" xr:uid="{00000000-0005-0000-0000-0000F7C20000}"/>
    <cellStyle name="Normal 7 2 4 3 2 2" xfId="49923" xr:uid="{00000000-0005-0000-0000-0000F8C20000}"/>
    <cellStyle name="Normal 7 2 4 3 3" xfId="49924" xr:uid="{00000000-0005-0000-0000-0000F9C20000}"/>
    <cellStyle name="Normal 7 2 4 4" xfId="49925" xr:uid="{00000000-0005-0000-0000-0000FAC20000}"/>
    <cellStyle name="Normal 7 2 4 4 2" xfId="49926" xr:uid="{00000000-0005-0000-0000-0000FBC20000}"/>
    <cellStyle name="Normal 7 2 4 5" xfId="49927" xr:uid="{00000000-0005-0000-0000-0000FCC20000}"/>
    <cellStyle name="Normal 7 2 4_T-straight with PEDs adjustor" xfId="49928" xr:uid="{00000000-0005-0000-0000-0000FDC20000}"/>
    <cellStyle name="Normal 7 2 5" xfId="49929" xr:uid="{00000000-0005-0000-0000-0000FEC20000}"/>
    <cellStyle name="Normal 7 2 5 2" xfId="49930" xr:uid="{00000000-0005-0000-0000-0000FFC20000}"/>
    <cellStyle name="Normal 7 2 5 2 2" xfId="49931" xr:uid="{00000000-0005-0000-0000-000000C30000}"/>
    <cellStyle name="Normal 7 2 5 3" xfId="49932" xr:uid="{00000000-0005-0000-0000-000001C30000}"/>
    <cellStyle name="Normal 7 2 6" xfId="49933" xr:uid="{00000000-0005-0000-0000-000002C30000}"/>
    <cellStyle name="Normal 7 2 6 2" xfId="49934" xr:uid="{00000000-0005-0000-0000-000003C30000}"/>
    <cellStyle name="Normal 7 2 6 2 2" xfId="49935" xr:uid="{00000000-0005-0000-0000-000004C30000}"/>
    <cellStyle name="Normal 7 2 6 3" xfId="49936" xr:uid="{00000000-0005-0000-0000-000005C30000}"/>
    <cellStyle name="Normal 7 2 7" xfId="49937" xr:uid="{00000000-0005-0000-0000-000006C30000}"/>
    <cellStyle name="Normal 7 2 7 2" xfId="49938" xr:uid="{00000000-0005-0000-0000-000007C30000}"/>
    <cellStyle name="Normal 7 2 8" xfId="49939" xr:uid="{00000000-0005-0000-0000-000008C30000}"/>
    <cellStyle name="Normal 7 2 9" xfId="49940" xr:uid="{00000000-0005-0000-0000-000009C30000}"/>
    <cellStyle name="Normal 7 2_T-straight with PEDs adjustor" xfId="49941" xr:uid="{00000000-0005-0000-0000-00000AC30000}"/>
    <cellStyle name="Normal 7 3" xfId="49942" xr:uid="{00000000-0005-0000-0000-00000BC30000}"/>
    <cellStyle name="Normal 7 3 10" xfId="49943" xr:uid="{00000000-0005-0000-0000-00000CC30000}"/>
    <cellStyle name="Normal 7 3 2" xfId="49944" xr:uid="{00000000-0005-0000-0000-00000DC30000}"/>
    <cellStyle name="Normal 7 3 2 2" xfId="49945" xr:uid="{00000000-0005-0000-0000-00000EC30000}"/>
    <cellStyle name="Normal 7 3 2 2 2" xfId="49946" xr:uid="{00000000-0005-0000-0000-00000FC30000}"/>
    <cellStyle name="Normal 7 3 2 2 2 2" xfId="49947" xr:uid="{00000000-0005-0000-0000-000010C30000}"/>
    <cellStyle name="Normal 7 3 2 2 2 2 2" xfId="49948" xr:uid="{00000000-0005-0000-0000-000011C30000}"/>
    <cellStyle name="Normal 7 3 2 2 2 3" xfId="49949" xr:uid="{00000000-0005-0000-0000-000012C30000}"/>
    <cellStyle name="Normal 7 3 2 2 3" xfId="49950" xr:uid="{00000000-0005-0000-0000-000013C30000}"/>
    <cellStyle name="Normal 7 3 2 2 3 2" xfId="49951" xr:uid="{00000000-0005-0000-0000-000014C30000}"/>
    <cellStyle name="Normal 7 3 2 2 3 2 2" xfId="49952" xr:uid="{00000000-0005-0000-0000-000015C30000}"/>
    <cellStyle name="Normal 7 3 2 2 3 3" xfId="49953" xr:uid="{00000000-0005-0000-0000-000016C30000}"/>
    <cellStyle name="Normal 7 3 2 2 4" xfId="49954" xr:uid="{00000000-0005-0000-0000-000017C30000}"/>
    <cellStyle name="Normal 7 3 2 2 4 2" xfId="49955" xr:uid="{00000000-0005-0000-0000-000018C30000}"/>
    <cellStyle name="Normal 7 3 2 2 5" xfId="49956" xr:uid="{00000000-0005-0000-0000-000019C30000}"/>
    <cellStyle name="Normal 7 3 2 2_T-straight with PEDs adjustor" xfId="49957" xr:uid="{00000000-0005-0000-0000-00001AC30000}"/>
    <cellStyle name="Normal 7 3 2 3" xfId="49958" xr:uid="{00000000-0005-0000-0000-00001BC30000}"/>
    <cellStyle name="Normal 7 3 2 3 2" xfId="49959" xr:uid="{00000000-0005-0000-0000-00001CC30000}"/>
    <cellStyle name="Normal 7 3 2 3 2 2" xfId="49960" xr:uid="{00000000-0005-0000-0000-00001DC30000}"/>
    <cellStyle name="Normal 7 3 2 3 3" xfId="49961" xr:uid="{00000000-0005-0000-0000-00001EC30000}"/>
    <cellStyle name="Normal 7 3 2 4" xfId="49962" xr:uid="{00000000-0005-0000-0000-00001FC30000}"/>
    <cellStyle name="Normal 7 3 2 4 2" xfId="49963" xr:uid="{00000000-0005-0000-0000-000020C30000}"/>
    <cellStyle name="Normal 7 3 2 4 2 2" xfId="49964" xr:uid="{00000000-0005-0000-0000-000021C30000}"/>
    <cellStyle name="Normal 7 3 2 4 3" xfId="49965" xr:uid="{00000000-0005-0000-0000-000022C30000}"/>
    <cellStyle name="Normal 7 3 2 5" xfId="49966" xr:uid="{00000000-0005-0000-0000-000023C30000}"/>
    <cellStyle name="Normal 7 3 2 5 2" xfId="49967" xr:uid="{00000000-0005-0000-0000-000024C30000}"/>
    <cellStyle name="Normal 7 3 2 6" xfId="49968" xr:uid="{00000000-0005-0000-0000-000025C30000}"/>
    <cellStyle name="Normal 7 3 2_T-straight with PEDs adjustor" xfId="49969" xr:uid="{00000000-0005-0000-0000-000026C30000}"/>
    <cellStyle name="Normal 7 3 3" xfId="49970" xr:uid="{00000000-0005-0000-0000-000027C30000}"/>
    <cellStyle name="Normal 7 3 3 2" xfId="49971" xr:uid="{00000000-0005-0000-0000-000028C30000}"/>
    <cellStyle name="Normal 7 3 3 2 2" xfId="49972" xr:uid="{00000000-0005-0000-0000-000029C30000}"/>
    <cellStyle name="Normal 7 3 3 2 2 2" xfId="49973" xr:uid="{00000000-0005-0000-0000-00002AC30000}"/>
    <cellStyle name="Normal 7 3 3 2 3" xfId="49974" xr:uid="{00000000-0005-0000-0000-00002BC30000}"/>
    <cellStyle name="Normal 7 3 3 3" xfId="49975" xr:uid="{00000000-0005-0000-0000-00002CC30000}"/>
    <cellStyle name="Normal 7 3 3 3 2" xfId="49976" xr:uid="{00000000-0005-0000-0000-00002DC30000}"/>
    <cellStyle name="Normal 7 3 3 3 2 2" xfId="49977" xr:uid="{00000000-0005-0000-0000-00002EC30000}"/>
    <cellStyle name="Normal 7 3 3 3 3" xfId="49978" xr:uid="{00000000-0005-0000-0000-00002FC30000}"/>
    <cellStyle name="Normal 7 3 3 4" xfId="49979" xr:uid="{00000000-0005-0000-0000-000030C30000}"/>
    <cellStyle name="Normal 7 3 3 4 2" xfId="49980" xr:uid="{00000000-0005-0000-0000-000031C30000}"/>
    <cellStyle name="Normal 7 3 3 5" xfId="49981" xr:uid="{00000000-0005-0000-0000-000032C30000}"/>
    <cellStyle name="Normal 7 3 3_T-straight with PEDs adjustor" xfId="49982" xr:uid="{00000000-0005-0000-0000-000033C30000}"/>
    <cellStyle name="Normal 7 3 4" xfId="49983" xr:uid="{00000000-0005-0000-0000-000034C30000}"/>
    <cellStyle name="Normal 7 3 4 2" xfId="49984" xr:uid="{00000000-0005-0000-0000-000035C30000}"/>
    <cellStyle name="Normal 7 3 4 2 2" xfId="49985" xr:uid="{00000000-0005-0000-0000-000036C30000}"/>
    <cellStyle name="Normal 7 3 4 3" xfId="49986" xr:uid="{00000000-0005-0000-0000-000037C30000}"/>
    <cellStyle name="Normal 7 3 5" xfId="49987" xr:uid="{00000000-0005-0000-0000-000038C30000}"/>
    <cellStyle name="Normal 7 3 5 2" xfId="49988" xr:uid="{00000000-0005-0000-0000-000039C30000}"/>
    <cellStyle name="Normal 7 3 5 2 2" xfId="49989" xr:uid="{00000000-0005-0000-0000-00003AC30000}"/>
    <cellStyle name="Normal 7 3 5 3" xfId="49990" xr:uid="{00000000-0005-0000-0000-00003BC30000}"/>
    <cellStyle name="Normal 7 3 6" xfId="49991" xr:uid="{00000000-0005-0000-0000-00003CC30000}"/>
    <cellStyle name="Normal 7 3 6 2" xfId="49992" xr:uid="{00000000-0005-0000-0000-00003DC30000}"/>
    <cellStyle name="Normal 7 3 7" xfId="49993" xr:uid="{00000000-0005-0000-0000-00003EC30000}"/>
    <cellStyle name="Normal 7 3 8" xfId="49994" xr:uid="{00000000-0005-0000-0000-00003FC30000}"/>
    <cellStyle name="Normal 7 3 9" xfId="49995" xr:uid="{00000000-0005-0000-0000-000040C30000}"/>
    <cellStyle name="Normal 7 3_T-straight with PEDs adjustor" xfId="49996" xr:uid="{00000000-0005-0000-0000-000041C30000}"/>
    <cellStyle name="Normal 7 4" xfId="49997" xr:uid="{00000000-0005-0000-0000-000042C30000}"/>
    <cellStyle name="Normal 7 4 2" xfId="49998" xr:uid="{00000000-0005-0000-0000-000043C30000}"/>
    <cellStyle name="Normal 7 4 2 2" xfId="49999" xr:uid="{00000000-0005-0000-0000-000044C30000}"/>
    <cellStyle name="Normal 7 4 2 2 2" xfId="50000" xr:uid="{00000000-0005-0000-0000-000045C30000}"/>
    <cellStyle name="Normal 7 4 2 2 2 2" xfId="50001" xr:uid="{00000000-0005-0000-0000-000046C30000}"/>
    <cellStyle name="Normal 7 4 2 2 2 2 2" xfId="50002" xr:uid="{00000000-0005-0000-0000-000047C30000}"/>
    <cellStyle name="Normal 7 4 2 2 2 3" xfId="50003" xr:uid="{00000000-0005-0000-0000-000048C30000}"/>
    <cellStyle name="Normal 7 4 2 2 3" xfId="50004" xr:uid="{00000000-0005-0000-0000-000049C30000}"/>
    <cellStyle name="Normal 7 4 2 2 3 2" xfId="50005" xr:uid="{00000000-0005-0000-0000-00004AC30000}"/>
    <cellStyle name="Normal 7 4 2 2 3 2 2" xfId="50006" xr:uid="{00000000-0005-0000-0000-00004BC30000}"/>
    <cellStyle name="Normal 7 4 2 2 3 3" xfId="50007" xr:uid="{00000000-0005-0000-0000-00004CC30000}"/>
    <cellStyle name="Normal 7 4 2 2 4" xfId="50008" xr:uid="{00000000-0005-0000-0000-00004DC30000}"/>
    <cellStyle name="Normal 7 4 2 2 4 2" xfId="50009" xr:uid="{00000000-0005-0000-0000-00004EC30000}"/>
    <cellStyle name="Normal 7 4 2 2 5" xfId="50010" xr:uid="{00000000-0005-0000-0000-00004FC30000}"/>
    <cellStyle name="Normal 7 4 2 2_T-straight with PEDs adjustor" xfId="50011" xr:uid="{00000000-0005-0000-0000-000050C30000}"/>
    <cellStyle name="Normal 7 4 2 3" xfId="50012" xr:uid="{00000000-0005-0000-0000-000051C30000}"/>
    <cellStyle name="Normal 7 4 2 3 2" xfId="50013" xr:uid="{00000000-0005-0000-0000-000052C30000}"/>
    <cellStyle name="Normal 7 4 2 3 2 2" xfId="50014" xr:uid="{00000000-0005-0000-0000-000053C30000}"/>
    <cellStyle name="Normal 7 4 2 3 3" xfId="50015" xr:uid="{00000000-0005-0000-0000-000054C30000}"/>
    <cellStyle name="Normal 7 4 2 4" xfId="50016" xr:uid="{00000000-0005-0000-0000-000055C30000}"/>
    <cellStyle name="Normal 7 4 2 4 2" xfId="50017" xr:uid="{00000000-0005-0000-0000-000056C30000}"/>
    <cellStyle name="Normal 7 4 2 4 2 2" xfId="50018" xr:uid="{00000000-0005-0000-0000-000057C30000}"/>
    <cellStyle name="Normal 7 4 2 4 3" xfId="50019" xr:uid="{00000000-0005-0000-0000-000058C30000}"/>
    <cellStyle name="Normal 7 4 2 5" xfId="50020" xr:uid="{00000000-0005-0000-0000-000059C30000}"/>
    <cellStyle name="Normal 7 4 2 5 2" xfId="50021" xr:uid="{00000000-0005-0000-0000-00005AC30000}"/>
    <cellStyle name="Normal 7 4 2 6" xfId="50022" xr:uid="{00000000-0005-0000-0000-00005BC30000}"/>
    <cellStyle name="Normal 7 4 2_T-straight with PEDs adjustor" xfId="50023" xr:uid="{00000000-0005-0000-0000-00005CC30000}"/>
    <cellStyle name="Normal 7 4 3" xfId="50024" xr:uid="{00000000-0005-0000-0000-00005DC30000}"/>
    <cellStyle name="Normal 7 4 3 2" xfId="50025" xr:uid="{00000000-0005-0000-0000-00005EC30000}"/>
    <cellStyle name="Normal 7 4 3 2 2" xfId="50026" xr:uid="{00000000-0005-0000-0000-00005FC30000}"/>
    <cellStyle name="Normal 7 4 3 2 2 2" xfId="50027" xr:uid="{00000000-0005-0000-0000-000060C30000}"/>
    <cellStyle name="Normal 7 4 3 2 3" xfId="50028" xr:uid="{00000000-0005-0000-0000-000061C30000}"/>
    <cellStyle name="Normal 7 4 3 3" xfId="50029" xr:uid="{00000000-0005-0000-0000-000062C30000}"/>
    <cellStyle name="Normal 7 4 3 3 2" xfId="50030" xr:uid="{00000000-0005-0000-0000-000063C30000}"/>
    <cellStyle name="Normal 7 4 3 3 2 2" xfId="50031" xr:uid="{00000000-0005-0000-0000-000064C30000}"/>
    <cellStyle name="Normal 7 4 3 3 3" xfId="50032" xr:uid="{00000000-0005-0000-0000-000065C30000}"/>
    <cellStyle name="Normal 7 4 3 4" xfId="50033" xr:uid="{00000000-0005-0000-0000-000066C30000}"/>
    <cellStyle name="Normal 7 4 3 4 2" xfId="50034" xr:uid="{00000000-0005-0000-0000-000067C30000}"/>
    <cellStyle name="Normal 7 4 3 5" xfId="50035" xr:uid="{00000000-0005-0000-0000-000068C30000}"/>
    <cellStyle name="Normal 7 4 3_T-straight with PEDs adjustor" xfId="50036" xr:uid="{00000000-0005-0000-0000-000069C30000}"/>
    <cellStyle name="Normal 7 4 4" xfId="50037" xr:uid="{00000000-0005-0000-0000-00006AC30000}"/>
    <cellStyle name="Normal 7 4 4 2" xfId="50038" xr:uid="{00000000-0005-0000-0000-00006BC30000}"/>
    <cellStyle name="Normal 7 4 4 2 2" xfId="50039" xr:uid="{00000000-0005-0000-0000-00006CC30000}"/>
    <cellStyle name="Normal 7 4 4 3" xfId="50040" xr:uid="{00000000-0005-0000-0000-00006DC30000}"/>
    <cellStyle name="Normal 7 4 5" xfId="50041" xr:uid="{00000000-0005-0000-0000-00006EC30000}"/>
    <cellStyle name="Normal 7 4 5 2" xfId="50042" xr:uid="{00000000-0005-0000-0000-00006FC30000}"/>
    <cellStyle name="Normal 7 4 5 2 2" xfId="50043" xr:uid="{00000000-0005-0000-0000-000070C30000}"/>
    <cellStyle name="Normal 7 4 5 3" xfId="50044" xr:uid="{00000000-0005-0000-0000-000071C30000}"/>
    <cellStyle name="Normal 7 4 6" xfId="50045" xr:uid="{00000000-0005-0000-0000-000072C30000}"/>
    <cellStyle name="Normal 7 4 6 2" xfId="50046" xr:uid="{00000000-0005-0000-0000-000073C30000}"/>
    <cellStyle name="Normal 7 4 7" xfId="50047" xr:uid="{00000000-0005-0000-0000-000074C30000}"/>
    <cellStyle name="Normal 7 4_T-straight with PEDs adjustor" xfId="50048" xr:uid="{00000000-0005-0000-0000-000075C30000}"/>
    <cellStyle name="Normal 7 5" xfId="50049" xr:uid="{00000000-0005-0000-0000-000076C30000}"/>
    <cellStyle name="Normal 7 5 2" xfId="50050" xr:uid="{00000000-0005-0000-0000-000077C30000}"/>
    <cellStyle name="Normal 7 5 2 2" xfId="50051" xr:uid="{00000000-0005-0000-0000-000078C30000}"/>
    <cellStyle name="Normal 7 5 2 2 2" xfId="50052" xr:uid="{00000000-0005-0000-0000-000079C30000}"/>
    <cellStyle name="Normal 7 5 2 2 2 2" xfId="50053" xr:uid="{00000000-0005-0000-0000-00007AC30000}"/>
    <cellStyle name="Normal 7 5 2 2 2 2 2" xfId="50054" xr:uid="{00000000-0005-0000-0000-00007BC30000}"/>
    <cellStyle name="Normal 7 5 2 2 2 3" xfId="50055" xr:uid="{00000000-0005-0000-0000-00007CC30000}"/>
    <cellStyle name="Normal 7 5 2 2 3" xfId="50056" xr:uid="{00000000-0005-0000-0000-00007DC30000}"/>
    <cellStyle name="Normal 7 5 2 2 3 2" xfId="50057" xr:uid="{00000000-0005-0000-0000-00007EC30000}"/>
    <cellStyle name="Normal 7 5 2 2 3 2 2" xfId="50058" xr:uid="{00000000-0005-0000-0000-00007FC30000}"/>
    <cellStyle name="Normal 7 5 2 2 3 3" xfId="50059" xr:uid="{00000000-0005-0000-0000-000080C30000}"/>
    <cellStyle name="Normal 7 5 2 2 4" xfId="50060" xr:uid="{00000000-0005-0000-0000-000081C30000}"/>
    <cellStyle name="Normal 7 5 2 2 4 2" xfId="50061" xr:uid="{00000000-0005-0000-0000-000082C30000}"/>
    <cellStyle name="Normal 7 5 2 2 5" xfId="50062" xr:uid="{00000000-0005-0000-0000-000083C30000}"/>
    <cellStyle name="Normal 7 5 2 2_T-straight with PEDs adjustor" xfId="50063" xr:uid="{00000000-0005-0000-0000-000084C30000}"/>
    <cellStyle name="Normal 7 5 2 3" xfId="50064" xr:uid="{00000000-0005-0000-0000-000085C30000}"/>
    <cellStyle name="Normal 7 5 2 3 2" xfId="50065" xr:uid="{00000000-0005-0000-0000-000086C30000}"/>
    <cellStyle name="Normal 7 5 2 3 2 2" xfId="50066" xr:uid="{00000000-0005-0000-0000-000087C30000}"/>
    <cellStyle name="Normal 7 5 2 3 3" xfId="50067" xr:uid="{00000000-0005-0000-0000-000088C30000}"/>
    <cellStyle name="Normal 7 5 2 4" xfId="50068" xr:uid="{00000000-0005-0000-0000-000089C30000}"/>
    <cellStyle name="Normal 7 5 2 4 2" xfId="50069" xr:uid="{00000000-0005-0000-0000-00008AC30000}"/>
    <cellStyle name="Normal 7 5 2 4 2 2" xfId="50070" xr:uid="{00000000-0005-0000-0000-00008BC30000}"/>
    <cellStyle name="Normal 7 5 2 4 3" xfId="50071" xr:uid="{00000000-0005-0000-0000-00008CC30000}"/>
    <cellStyle name="Normal 7 5 2 5" xfId="50072" xr:uid="{00000000-0005-0000-0000-00008DC30000}"/>
    <cellStyle name="Normal 7 5 2 5 2" xfId="50073" xr:uid="{00000000-0005-0000-0000-00008EC30000}"/>
    <cellStyle name="Normal 7 5 2 6" xfId="50074" xr:uid="{00000000-0005-0000-0000-00008FC30000}"/>
    <cellStyle name="Normal 7 5 2_T-straight with PEDs adjustor" xfId="50075" xr:uid="{00000000-0005-0000-0000-000090C30000}"/>
    <cellStyle name="Normal 7 5 3" xfId="50076" xr:uid="{00000000-0005-0000-0000-000091C30000}"/>
    <cellStyle name="Normal 7 5 3 2" xfId="50077" xr:uid="{00000000-0005-0000-0000-000092C30000}"/>
    <cellStyle name="Normal 7 5 3 2 2" xfId="50078" xr:uid="{00000000-0005-0000-0000-000093C30000}"/>
    <cellStyle name="Normal 7 5 3 2 2 2" xfId="50079" xr:uid="{00000000-0005-0000-0000-000094C30000}"/>
    <cellStyle name="Normal 7 5 3 2 3" xfId="50080" xr:uid="{00000000-0005-0000-0000-000095C30000}"/>
    <cellStyle name="Normal 7 5 3 3" xfId="50081" xr:uid="{00000000-0005-0000-0000-000096C30000}"/>
    <cellStyle name="Normal 7 5 3 3 2" xfId="50082" xr:uid="{00000000-0005-0000-0000-000097C30000}"/>
    <cellStyle name="Normal 7 5 3 3 2 2" xfId="50083" xr:uid="{00000000-0005-0000-0000-000098C30000}"/>
    <cellStyle name="Normal 7 5 3 3 3" xfId="50084" xr:uid="{00000000-0005-0000-0000-000099C30000}"/>
    <cellStyle name="Normal 7 5 3 4" xfId="50085" xr:uid="{00000000-0005-0000-0000-00009AC30000}"/>
    <cellStyle name="Normal 7 5 3 4 2" xfId="50086" xr:uid="{00000000-0005-0000-0000-00009BC30000}"/>
    <cellStyle name="Normal 7 5 3 5" xfId="50087" xr:uid="{00000000-0005-0000-0000-00009CC30000}"/>
    <cellStyle name="Normal 7 5 3_T-straight with PEDs adjustor" xfId="50088" xr:uid="{00000000-0005-0000-0000-00009DC30000}"/>
    <cellStyle name="Normal 7 5 4" xfId="50089" xr:uid="{00000000-0005-0000-0000-00009EC30000}"/>
    <cellStyle name="Normal 7 5 4 2" xfId="50090" xr:uid="{00000000-0005-0000-0000-00009FC30000}"/>
    <cellStyle name="Normal 7 5 4 2 2" xfId="50091" xr:uid="{00000000-0005-0000-0000-0000A0C30000}"/>
    <cellStyle name="Normal 7 5 4 3" xfId="50092" xr:uid="{00000000-0005-0000-0000-0000A1C30000}"/>
    <cellStyle name="Normal 7 5 5" xfId="50093" xr:uid="{00000000-0005-0000-0000-0000A2C30000}"/>
    <cellStyle name="Normal 7 5 5 2" xfId="50094" xr:uid="{00000000-0005-0000-0000-0000A3C30000}"/>
    <cellStyle name="Normal 7 5 5 2 2" xfId="50095" xr:uid="{00000000-0005-0000-0000-0000A4C30000}"/>
    <cellStyle name="Normal 7 5 5 3" xfId="50096" xr:uid="{00000000-0005-0000-0000-0000A5C30000}"/>
    <cellStyle name="Normal 7 5 6" xfId="50097" xr:uid="{00000000-0005-0000-0000-0000A6C30000}"/>
    <cellStyle name="Normal 7 5 6 2" xfId="50098" xr:uid="{00000000-0005-0000-0000-0000A7C30000}"/>
    <cellStyle name="Normal 7 5 7" xfId="50099" xr:uid="{00000000-0005-0000-0000-0000A8C30000}"/>
    <cellStyle name="Normal 7 5_T-straight with PEDs adjustor" xfId="50100" xr:uid="{00000000-0005-0000-0000-0000A9C30000}"/>
    <cellStyle name="Normal 7 6" xfId="50101" xr:uid="{00000000-0005-0000-0000-0000AAC30000}"/>
    <cellStyle name="Normal 7 6 2" xfId="50102" xr:uid="{00000000-0005-0000-0000-0000ABC30000}"/>
    <cellStyle name="Normal 7 6 2 2" xfId="50103" xr:uid="{00000000-0005-0000-0000-0000ACC30000}"/>
    <cellStyle name="Normal 7 6 2 2 2" xfId="50104" xr:uid="{00000000-0005-0000-0000-0000ADC30000}"/>
    <cellStyle name="Normal 7 6 2 2 2 2" xfId="50105" xr:uid="{00000000-0005-0000-0000-0000AEC30000}"/>
    <cellStyle name="Normal 7 6 2 2 3" xfId="50106" xr:uid="{00000000-0005-0000-0000-0000AFC30000}"/>
    <cellStyle name="Normal 7 6 2 3" xfId="50107" xr:uid="{00000000-0005-0000-0000-0000B0C30000}"/>
    <cellStyle name="Normal 7 6 2 3 2" xfId="50108" xr:uid="{00000000-0005-0000-0000-0000B1C30000}"/>
    <cellStyle name="Normal 7 6 2 3 2 2" xfId="50109" xr:uid="{00000000-0005-0000-0000-0000B2C30000}"/>
    <cellStyle name="Normal 7 6 2 3 3" xfId="50110" xr:uid="{00000000-0005-0000-0000-0000B3C30000}"/>
    <cellStyle name="Normal 7 6 2 4" xfId="50111" xr:uid="{00000000-0005-0000-0000-0000B4C30000}"/>
    <cellStyle name="Normal 7 6 2 4 2" xfId="50112" xr:uid="{00000000-0005-0000-0000-0000B5C30000}"/>
    <cellStyle name="Normal 7 6 2 5" xfId="50113" xr:uid="{00000000-0005-0000-0000-0000B6C30000}"/>
    <cellStyle name="Normal 7 6 2_T-straight with PEDs adjustor" xfId="50114" xr:uid="{00000000-0005-0000-0000-0000B7C30000}"/>
    <cellStyle name="Normal 7 6 3" xfId="50115" xr:uid="{00000000-0005-0000-0000-0000B8C30000}"/>
    <cellStyle name="Normal 7 6 3 2" xfId="50116" xr:uid="{00000000-0005-0000-0000-0000B9C30000}"/>
    <cellStyle name="Normal 7 6 3 2 2" xfId="50117" xr:uid="{00000000-0005-0000-0000-0000BAC30000}"/>
    <cellStyle name="Normal 7 6 3 3" xfId="50118" xr:uid="{00000000-0005-0000-0000-0000BBC30000}"/>
    <cellStyle name="Normal 7 6 4" xfId="50119" xr:uid="{00000000-0005-0000-0000-0000BCC30000}"/>
    <cellStyle name="Normal 7 6 4 2" xfId="50120" xr:uid="{00000000-0005-0000-0000-0000BDC30000}"/>
    <cellStyle name="Normal 7 6 4 2 2" xfId="50121" xr:uid="{00000000-0005-0000-0000-0000BEC30000}"/>
    <cellStyle name="Normal 7 6 4 3" xfId="50122" xr:uid="{00000000-0005-0000-0000-0000BFC30000}"/>
    <cellStyle name="Normal 7 6 5" xfId="50123" xr:uid="{00000000-0005-0000-0000-0000C0C30000}"/>
    <cellStyle name="Normal 7 6 5 2" xfId="50124" xr:uid="{00000000-0005-0000-0000-0000C1C30000}"/>
    <cellStyle name="Normal 7 6 6" xfId="50125" xr:uid="{00000000-0005-0000-0000-0000C2C30000}"/>
    <cellStyle name="Normal 7 6_T-straight with PEDs adjustor" xfId="50126" xr:uid="{00000000-0005-0000-0000-0000C3C30000}"/>
    <cellStyle name="Normal 7 7" xfId="50127" xr:uid="{00000000-0005-0000-0000-0000C4C30000}"/>
    <cellStyle name="Normal 7 7 2" xfId="50128" xr:uid="{00000000-0005-0000-0000-0000C5C30000}"/>
    <cellStyle name="Normal 7 7 2 2" xfId="50129" xr:uid="{00000000-0005-0000-0000-0000C6C30000}"/>
    <cellStyle name="Normal 7 7 2 2 2" xfId="50130" xr:uid="{00000000-0005-0000-0000-0000C7C30000}"/>
    <cellStyle name="Normal 7 7 2 3" xfId="50131" xr:uid="{00000000-0005-0000-0000-0000C8C30000}"/>
    <cellStyle name="Normal 7 7 3" xfId="50132" xr:uid="{00000000-0005-0000-0000-0000C9C30000}"/>
    <cellStyle name="Normal 7 7 3 2" xfId="50133" xr:uid="{00000000-0005-0000-0000-0000CAC30000}"/>
    <cellStyle name="Normal 7 7 3 2 2" xfId="50134" xr:uid="{00000000-0005-0000-0000-0000CBC30000}"/>
    <cellStyle name="Normal 7 7 3 3" xfId="50135" xr:uid="{00000000-0005-0000-0000-0000CCC30000}"/>
    <cellStyle name="Normal 7 7 4" xfId="50136" xr:uid="{00000000-0005-0000-0000-0000CDC30000}"/>
    <cellStyle name="Normal 7 7 4 2" xfId="50137" xr:uid="{00000000-0005-0000-0000-0000CEC30000}"/>
    <cellStyle name="Normal 7 7 5" xfId="50138" xr:uid="{00000000-0005-0000-0000-0000CFC30000}"/>
    <cellStyle name="Normal 7 7_T-straight with PEDs adjustor" xfId="50139" xr:uid="{00000000-0005-0000-0000-0000D0C30000}"/>
    <cellStyle name="Normal 7 8" xfId="50140" xr:uid="{00000000-0005-0000-0000-0000D1C30000}"/>
    <cellStyle name="Normal 7 8 2" xfId="50141" xr:uid="{00000000-0005-0000-0000-0000D2C30000}"/>
    <cellStyle name="Normal 7 8 2 2" xfId="50142" xr:uid="{00000000-0005-0000-0000-0000D3C30000}"/>
    <cellStyle name="Normal 7 8 3" xfId="50143" xr:uid="{00000000-0005-0000-0000-0000D4C30000}"/>
    <cellStyle name="Normal 7 9" xfId="50144" xr:uid="{00000000-0005-0000-0000-0000D5C30000}"/>
    <cellStyle name="Normal 7 9 2" xfId="50145" xr:uid="{00000000-0005-0000-0000-0000D6C30000}"/>
    <cellStyle name="Normal 7 9 2 2" xfId="50146" xr:uid="{00000000-0005-0000-0000-0000D7C30000}"/>
    <cellStyle name="Normal 7 9 3" xfId="50147" xr:uid="{00000000-0005-0000-0000-0000D8C30000}"/>
    <cellStyle name="Normal 7_T-straight with PEDs adjustor" xfId="50148" xr:uid="{00000000-0005-0000-0000-0000D9C30000}"/>
    <cellStyle name="Normal 70" xfId="50149" xr:uid="{00000000-0005-0000-0000-0000DAC30000}"/>
    <cellStyle name="Normal 71" xfId="50150" xr:uid="{00000000-0005-0000-0000-0000DBC30000}"/>
    <cellStyle name="Normal 72" xfId="50151" xr:uid="{00000000-0005-0000-0000-0000DCC30000}"/>
    <cellStyle name="Normal 73" xfId="50152" xr:uid="{00000000-0005-0000-0000-0000DDC30000}"/>
    <cellStyle name="Normal 74" xfId="50153" xr:uid="{00000000-0005-0000-0000-0000DEC30000}"/>
    <cellStyle name="Normal 75" xfId="50154" xr:uid="{00000000-0005-0000-0000-0000DFC30000}"/>
    <cellStyle name="Normal 76" xfId="50155" xr:uid="{00000000-0005-0000-0000-0000E0C30000}"/>
    <cellStyle name="Normal 77" xfId="50156" xr:uid="{00000000-0005-0000-0000-0000E1C30000}"/>
    <cellStyle name="Normal 78" xfId="64459" xr:uid="{00000000-0005-0000-0000-0000E2C30000}"/>
    <cellStyle name="Normal 79" xfId="64463" xr:uid="{00000000-0005-0000-0000-0000E3C30000}"/>
    <cellStyle name="Normal 8" xfId="43" xr:uid="{00000000-0005-0000-0000-0000E4C30000}"/>
    <cellStyle name="Normal 8 10" xfId="50157" xr:uid="{00000000-0005-0000-0000-0000E5C30000}"/>
    <cellStyle name="Normal 8 10 2" xfId="50158" xr:uid="{00000000-0005-0000-0000-0000E6C30000}"/>
    <cellStyle name="Normal 8 10 2 2" xfId="50159" xr:uid="{00000000-0005-0000-0000-0000E7C30000}"/>
    <cellStyle name="Normal 8 10 2 2 2" xfId="50160" xr:uid="{00000000-0005-0000-0000-0000E8C30000}"/>
    <cellStyle name="Normal 8 10 2 2 2 2" xfId="50161" xr:uid="{00000000-0005-0000-0000-0000E9C30000}"/>
    <cellStyle name="Normal 8 10 2 2 3" xfId="50162" xr:uid="{00000000-0005-0000-0000-0000EAC30000}"/>
    <cellStyle name="Normal 8 10 2 2 3 2" xfId="50163" xr:uid="{00000000-0005-0000-0000-0000EBC30000}"/>
    <cellStyle name="Normal 8 10 2 2 3 2 2" xfId="50164" xr:uid="{00000000-0005-0000-0000-0000ECC30000}"/>
    <cellStyle name="Normal 8 10 2 2 3 3" xfId="50165" xr:uid="{00000000-0005-0000-0000-0000EDC30000}"/>
    <cellStyle name="Normal 8 10 2 2 4" xfId="50166" xr:uid="{00000000-0005-0000-0000-0000EEC30000}"/>
    <cellStyle name="Normal 8 10 2 3" xfId="50167" xr:uid="{00000000-0005-0000-0000-0000EFC30000}"/>
    <cellStyle name="Normal 8 10 2 3 2" xfId="50168" xr:uid="{00000000-0005-0000-0000-0000F0C30000}"/>
    <cellStyle name="Normal 8 10 2 4" xfId="50169" xr:uid="{00000000-0005-0000-0000-0000F1C30000}"/>
    <cellStyle name="Normal 8 10 2 4 2" xfId="50170" xr:uid="{00000000-0005-0000-0000-0000F2C30000}"/>
    <cellStyle name="Normal 8 10 2 4 2 2" xfId="50171" xr:uid="{00000000-0005-0000-0000-0000F3C30000}"/>
    <cellStyle name="Normal 8 10 2 4 3" xfId="50172" xr:uid="{00000000-0005-0000-0000-0000F4C30000}"/>
    <cellStyle name="Normal 8 10 2 5" xfId="50173" xr:uid="{00000000-0005-0000-0000-0000F5C30000}"/>
    <cellStyle name="Normal 8 10 3" xfId="50174" xr:uid="{00000000-0005-0000-0000-0000F6C30000}"/>
    <cellStyle name="Normal 8 10 3 2" xfId="50175" xr:uid="{00000000-0005-0000-0000-0000F7C30000}"/>
    <cellStyle name="Normal 8 10 3 2 2" xfId="50176" xr:uid="{00000000-0005-0000-0000-0000F8C30000}"/>
    <cellStyle name="Normal 8 10 3 3" xfId="50177" xr:uid="{00000000-0005-0000-0000-0000F9C30000}"/>
    <cellStyle name="Normal 8 10 3 3 2" xfId="50178" xr:uid="{00000000-0005-0000-0000-0000FAC30000}"/>
    <cellStyle name="Normal 8 10 3 3 2 2" xfId="50179" xr:uid="{00000000-0005-0000-0000-0000FBC30000}"/>
    <cellStyle name="Normal 8 10 3 3 3" xfId="50180" xr:uid="{00000000-0005-0000-0000-0000FCC30000}"/>
    <cellStyle name="Normal 8 10 3 4" xfId="50181" xr:uid="{00000000-0005-0000-0000-0000FDC30000}"/>
    <cellStyle name="Normal 8 10 4" xfId="50182" xr:uid="{00000000-0005-0000-0000-0000FEC30000}"/>
    <cellStyle name="Normal 8 10 4 2" xfId="50183" xr:uid="{00000000-0005-0000-0000-0000FFC30000}"/>
    <cellStyle name="Normal 8 10 5" xfId="50184" xr:uid="{00000000-0005-0000-0000-000000C40000}"/>
    <cellStyle name="Normal 8 10 5 2" xfId="50185" xr:uid="{00000000-0005-0000-0000-000001C40000}"/>
    <cellStyle name="Normal 8 10 5 2 2" xfId="50186" xr:uid="{00000000-0005-0000-0000-000002C40000}"/>
    <cellStyle name="Normal 8 10 5 3" xfId="50187" xr:uid="{00000000-0005-0000-0000-000003C40000}"/>
    <cellStyle name="Normal 8 10 6" xfId="50188" xr:uid="{00000000-0005-0000-0000-000004C40000}"/>
    <cellStyle name="Normal 8 10 7" xfId="50189" xr:uid="{00000000-0005-0000-0000-000005C40000}"/>
    <cellStyle name="Normal 8 11" xfId="50190" xr:uid="{00000000-0005-0000-0000-000006C40000}"/>
    <cellStyle name="Normal 8 11 2" xfId="50191" xr:uid="{00000000-0005-0000-0000-000007C40000}"/>
    <cellStyle name="Normal 8 11 2 2" xfId="50192" xr:uid="{00000000-0005-0000-0000-000008C40000}"/>
    <cellStyle name="Normal 8 11 2 2 2" xfId="50193" xr:uid="{00000000-0005-0000-0000-000009C40000}"/>
    <cellStyle name="Normal 8 11 2 2 2 2" xfId="50194" xr:uid="{00000000-0005-0000-0000-00000AC40000}"/>
    <cellStyle name="Normal 8 11 2 2 3" xfId="50195" xr:uid="{00000000-0005-0000-0000-00000BC40000}"/>
    <cellStyle name="Normal 8 11 2 2 3 2" xfId="50196" xr:uid="{00000000-0005-0000-0000-00000CC40000}"/>
    <cellStyle name="Normal 8 11 2 2 3 2 2" xfId="50197" xr:uid="{00000000-0005-0000-0000-00000DC40000}"/>
    <cellStyle name="Normal 8 11 2 2 3 3" xfId="50198" xr:uid="{00000000-0005-0000-0000-00000EC40000}"/>
    <cellStyle name="Normal 8 11 2 2 4" xfId="50199" xr:uid="{00000000-0005-0000-0000-00000FC40000}"/>
    <cellStyle name="Normal 8 11 2 3" xfId="50200" xr:uid="{00000000-0005-0000-0000-000010C40000}"/>
    <cellStyle name="Normal 8 11 2 3 2" xfId="50201" xr:uid="{00000000-0005-0000-0000-000011C40000}"/>
    <cellStyle name="Normal 8 11 2 4" xfId="50202" xr:uid="{00000000-0005-0000-0000-000012C40000}"/>
    <cellStyle name="Normal 8 11 2 4 2" xfId="50203" xr:uid="{00000000-0005-0000-0000-000013C40000}"/>
    <cellStyle name="Normal 8 11 2 4 2 2" xfId="50204" xr:uid="{00000000-0005-0000-0000-000014C40000}"/>
    <cellStyle name="Normal 8 11 2 4 3" xfId="50205" xr:uid="{00000000-0005-0000-0000-000015C40000}"/>
    <cellStyle name="Normal 8 11 2 5" xfId="50206" xr:uid="{00000000-0005-0000-0000-000016C40000}"/>
    <cellStyle name="Normal 8 11 3" xfId="50207" xr:uid="{00000000-0005-0000-0000-000017C40000}"/>
    <cellStyle name="Normal 8 11 3 2" xfId="50208" xr:uid="{00000000-0005-0000-0000-000018C40000}"/>
    <cellStyle name="Normal 8 11 3 2 2" xfId="50209" xr:uid="{00000000-0005-0000-0000-000019C40000}"/>
    <cellStyle name="Normal 8 11 3 3" xfId="50210" xr:uid="{00000000-0005-0000-0000-00001AC40000}"/>
    <cellStyle name="Normal 8 11 3 3 2" xfId="50211" xr:uid="{00000000-0005-0000-0000-00001BC40000}"/>
    <cellStyle name="Normal 8 11 3 3 2 2" xfId="50212" xr:uid="{00000000-0005-0000-0000-00001CC40000}"/>
    <cellStyle name="Normal 8 11 3 3 3" xfId="50213" xr:uid="{00000000-0005-0000-0000-00001DC40000}"/>
    <cellStyle name="Normal 8 11 3 4" xfId="50214" xr:uid="{00000000-0005-0000-0000-00001EC40000}"/>
    <cellStyle name="Normal 8 11 4" xfId="50215" xr:uid="{00000000-0005-0000-0000-00001FC40000}"/>
    <cellStyle name="Normal 8 11 4 2" xfId="50216" xr:uid="{00000000-0005-0000-0000-000020C40000}"/>
    <cellStyle name="Normal 8 11 5" xfId="50217" xr:uid="{00000000-0005-0000-0000-000021C40000}"/>
    <cellStyle name="Normal 8 11 5 2" xfId="50218" xr:uid="{00000000-0005-0000-0000-000022C40000}"/>
    <cellStyle name="Normal 8 11 5 2 2" xfId="50219" xr:uid="{00000000-0005-0000-0000-000023C40000}"/>
    <cellStyle name="Normal 8 11 5 3" xfId="50220" xr:uid="{00000000-0005-0000-0000-000024C40000}"/>
    <cellStyle name="Normal 8 11 6" xfId="50221" xr:uid="{00000000-0005-0000-0000-000025C40000}"/>
    <cellStyle name="Normal 8 12" xfId="50222" xr:uid="{00000000-0005-0000-0000-000026C40000}"/>
    <cellStyle name="Normal 8 12 2" xfId="50223" xr:uid="{00000000-0005-0000-0000-000027C40000}"/>
    <cellStyle name="Normal 8 12 2 2" xfId="50224" xr:uid="{00000000-0005-0000-0000-000028C40000}"/>
    <cellStyle name="Normal 8 12 2 2 2" xfId="50225" xr:uid="{00000000-0005-0000-0000-000029C40000}"/>
    <cellStyle name="Normal 8 12 2 3" xfId="50226" xr:uid="{00000000-0005-0000-0000-00002AC40000}"/>
    <cellStyle name="Normal 8 12 2 3 2" xfId="50227" xr:uid="{00000000-0005-0000-0000-00002BC40000}"/>
    <cellStyle name="Normal 8 12 2 3 2 2" xfId="50228" xr:uid="{00000000-0005-0000-0000-00002CC40000}"/>
    <cellStyle name="Normal 8 12 2 3 3" xfId="50229" xr:uid="{00000000-0005-0000-0000-00002DC40000}"/>
    <cellStyle name="Normal 8 12 2 4" xfId="50230" xr:uid="{00000000-0005-0000-0000-00002EC40000}"/>
    <cellStyle name="Normal 8 12 3" xfId="50231" xr:uid="{00000000-0005-0000-0000-00002FC40000}"/>
    <cellStyle name="Normal 8 12 3 2" xfId="50232" xr:uid="{00000000-0005-0000-0000-000030C40000}"/>
    <cellStyle name="Normal 8 12 4" xfId="50233" xr:uid="{00000000-0005-0000-0000-000031C40000}"/>
    <cellStyle name="Normal 8 12 4 2" xfId="50234" xr:uid="{00000000-0005-0000-0000-000032C40000}"/>
    <cellStyle name="Normal 8 12 4 2 2" xfId="50235" xr:uid="{00000000-0005-0000-0000-000033C40000}"/>
    <cellStyle name="Normal 8 12 4 3" xfId="50236" xr:uid="{00000000-0005-0000-0000-000034C40000}"/>
    <cellStyle name="Normal 8 12 5" xfId="50237" xr:uid="{00000000-0005-0000-0000-000035C40000}"/>
    <cellStyle name="Normal 8 13" xfId="50238" xr:uid="{00000000-0005-0000-0000-000036C40000}"/>
    <cellStyle name="Normal 8 13 2" xfId="50239" xr:uid="{00000000-0005-0000-0000-000037C40000}"/>
    <cellStyle name="Normal 8 13 2 2" xfId="50240" xr:uid="{00000000-0005-0000-0000-000038C40000}"/>
    <cellStyle name="Normal 8 13 3" xfId="50241" xr:uid="{00000000-0005-0000-0000-000039C40000}"/>
    <cellStyle name="Normal 8 13 3 2" xfId="50242" xr:uid="{00000000-0005-0000-0000-00003AC40000}"/>
    <cellStyle name="Normal 8 13 3 2 2" xfId="50243" xr:uid="{00000000-0005-0000-0000-00003BC40000}"/>
    <cellStyle name="Normal 8 13 3 3" xfId="50244" xr:uid="{00000000-0005-0000-0000-00003CC40000}"/>
    <cellStyle name="Normal 8 13 4" xfId="50245" xr:uid="{00000000-0005-0000-0000-00003DC40000}"/>
    <cellStyle name="Normal 8 14" xfId="50246" xr:uid="{00000000-0005-0000-0000-00003EC40000}"/>
    <cellStyle name="Normal 8 14 2" xfId="50247" xr:uid="{00000000-0005-0000-0000-00003FC40000}"/>
    <cellStyle name="Normal 8 14 2 2" xfId="50248" xr:uid="{00000000-0005-0000-0000-000040C40000}"/>
    <cellStyle name="Normal 8 14 3" xfId="50249" xr:uid="{00000000-0005-0000-0000-000041C40000}"/>
    <cellStyle name="Normal 8 14 3 2" xfId="50250" xr:uid="{00000000-0005-0000-0000-000042C40000}"/>
    <cellStyle name="Normal 8 14 3 2 2" xfId="50251" xr:uid="{00000000-0005-0000-0000-000043C40000}"/>
    <cellStyle name="Normal 8 14 3 3" xfId="50252" xr:uid="{00000000-0005-0000-0000-000044C40000}"/>
    <cellStyle name="Normal 8 14 4" xfId="50253" xr:uid="{00000000-0005-0000-0000-000045C40000}"/>
    <cellStyle name="Normal 8 15" xfId="50254" xr:uid="{00000000-0005-0000-0000-000046C40000}"/>
    <cellStyle name="Normal 8 15 2" xfId="50255" xr:uid="{00000000-0005-0000-0000-000047C40000}"/>
    <cellStyle name="Normal 8 15 2 2" xfId="50256" xr:uid="{00000000-0005-0000-0000-000048C40000}"/>
    <cellStyle name="Normal 8 15 3" xfId="50257" xr:uid="{00000000-0005-0000-0000-000049C40000}"/>
    <cellStyle name="Normal 8 15 3 2" xfId="50258" xr:uid="{00000000-0005-0000-0000-00004AC40000}"/>
    <cellStyle name="Normal 8 15 3 2 2" xfId="50259" xr:uid="{00000000-0005-0000-0000-00004BC40000}"/>
    <cellStyle name="Normal 8 15 3 3" xfId="50260" xr:uid="{00000000-0005-0000-0000-00004CC40000}"/>
    <cellStyle name="Normal 8 15 4" xfId="50261" xr:uid="{00000000-0005-0000-0000-00004DC40000}"/>
    <cellStyle name="Normal 8 16" xfId="50262" xr:uid="{00000000-0005-0000-0000-00004EC40000}"/>
    <cellStyle name="Normal 8 16 2" xfId="50263" xr:uid="{00000000-0005-0000-0000-00004FC40000}"/>
    <cellStyle name="Normal 8 16 2 2" xfId="50264" xr:uid="{00000000-0005-0000-0000-000050C40000}"/>
    <cellStyle name="Normal 8 16 3" xfId="50265" xr:uid="{00000000-0005-0000-0000-000051C40000}"/>
    <cellStyle name="Normal 8 17" xfId="50266" xr:uid="{00000000-0005-0000-0000-000052C40000}"/>
    <cellStyle name="Normal 8 17 2" xfId="50267" xr:uid="{00000000-0005-0000-0000-000053C40000}"/>
    <cellStyle name="Normal 8 18" xfId="50268" xr:uid="{00000000-0005-0000-0000-000054C40000}"/>
    <cellStyle name="Normal 8 18 2" xfId="50269" xr:uid="{00000000-0005-0000-0000-000055C40000}"/>
    <cellStyle name="Normal 8 19" xfId="50270" xr:uid="{00000000-0005-0000-0000-000056C40000}"/>
    <cellStyle name="Normal 8 2" xfId="50271" xr:uid="{00000000-0005-0000-0000-000057C40000}"/>
    <cellStyle name="Normal 8 2 10" xfId="50272" xr:uid="{00000000-0005-0000-0000-000058C40000}"/>
    <cellStyle name="Normal 8 2 10 2" xfId="50273" xr:uid="{00000000-0005-0000-0000-000059C40000}"/>
    <cellStyle name="Normal 8 2 10 2 2" xfId="50274" xr:uid="{00000000-0005-0000-0000-00005AC40000}"/>
    <cellStyle name="Normal 8 2 10 2 2 2" xfId="50275" xr:uid="{00000000-0005-0000-0000-00005BC40000}"/>
    <cellStyle name="Normal 8 2 10 2 2 2 2" xfId="50276" xr:uid="{00000000-0005-0000-0000-00005CC40000}"/>
    <cellStyle name="Normal 8 2 10 2 2 3" xfId="50277" xr:uid="{00000000-0005-0000-0000-00005DC40000}"/>
    <cellStyle name="Normal 8 2 10 2 2 3 2" xfId="50278" xr:uid="{00000000-0005-0000-0000-00005EC40000}"/>
    <cellStyle name="Normal 8 2 10 2 2 3 2 2" xfId="50279" xr:uid="{00000000-0005-0000-0000-00005FC40000}"/>
    <cellStyle name="Normal 8 2 10 2 2 3 3" xfId="50280" xr:uid="{00000000-0005-0000-0000-000060C40000}"/>
    <cellStyle name="Normal 8 2 10 2 2 4" xfId="50281" xr:uid="{00000000-0005-0000-0000-000061C40000}"/>
    <cellStyle name="Normal 8 2 10 2 3" xfId="50282" xr:uid="{00000000-0005-0000-0000-000062C40000}"/>
    <cellStyle name="Normal 8 2 10 2 3 2" xfId="50283" xr:uid="{00000000-0005-0000-0000-000063C40000}"/>
    <cellStyle name="Normal 8 2 10 2 4" xfId="50284" xr:uid="{00000000-0005-0000-0000-000064C40000}"/>
    <cellStyle name="Normal 8 2 10 2 4 2" xfId="50285" xr:uid="{00000000-0005-0000-0000-000065C40000}"/>
    <cellStyle name="Normal 8 2 10 2 4 2 2" xfId="50286" xr:uid="{00000000-0005-0000-0000-000066C40000}"/>
    <cellStyle name="Normal 8 2 10 2 4 3" xfId="50287" xr:uid="{00000000-0005-0000-0000-000067C40000}"/>
    <cellStyle name="Normal 8 2 10 2 5" xfId="50288" xr:uid="{00000000-0005-0000-0000-000068C40000}"/>
    <cellStyle name="Normal 8 2 10 3" xfId="50289" xr:uid="{00000000-0005-0000-0000-000069C40000}"/>
    <cellStyle name="Normal 8 2 10 3 2" xfId="50290" xr:uid="{00000000-0005-0000-0000-00006AC40000}"/>
    <cellStyle name="Normal 8 2 10 3 2 2" xfId="50291" xr:uid="{00000000-0005-0000-0000-00006BC40000}"/>
    <cellStyle name="Normal 8 2 10 3 3" xfId="50292" xr:uid="{00000000-0005-0000-0000-00006CC40000}"/>
    <cellStyle name="Normal 8 2 10 3 3 2" xfId="50293" xr:uid="{00000000-0005-0000-0000-00006DC40000}"/>
    <cellStyle name="Normal 8 2 10 3 3 2 2" xfId="50294" xr:uid="{00000000-0005-0000-0000-00006EC40000}"/>
    <cellStyle name="Normal 8 2 10 3 3 3" xfId="50295" xr:uid="{00000000-0005-0000-0000-00006FC40000}"/>
    <cellStyle name="Normal 8 2 10 3 4" xfId="50296" xr:uid="{00000000-0005-0000-0000-000070C40000}"/>
    <cellStyle name="Normal 8 2 10 4" xfId="50297" xr:uid="{00000000-0005-0000-0000-000071C40000}"/>
    <cellStyle name="Normal 8 2 10 4 2" xfId="50298" xr:uid="{00000000-0005-0000-0000-000072C40000}"/>
    <cellStyle name="Normal 8 2 10 5" xfId="50299" xr:uid="{00000000-0005-0000-0000-000073C40000}"/>
    <cellStyle name="Normal 8 2 10 5 2" xfId="50300" xr:uid="{00000000-0005-0000-0000-000074C40000}"/>
    <cellStyle name="Normal 8 2 10 5 2 2" xfId="50301" xr:uid="{00000000-0005-0000-0000-000075C40000}"/>
    <cellStyle name="Normal 8 2 10 5 3" xfId="50302" xr:uid="{00000000-0005-0000-0000-000076C40000}"/>
    <cellStyle name="Normal 8 2 10 6" xfId="50303" xr:uid="{00000000-0005-0000-0000-000077C40000}"/>
    <cellStyle name="Normal 8 2 11" xfId="50304" xr:uid="{00000000-0005-0000-0000-000078C40000}"/>
    <cellStyle name="Normal 8 2 11 2" xfId="50305" xr:uid="{00000000-0005-0000-0000-000079C40000}"/>
    <cellStyle name="Normal 8 2 11 2 2" xfId="50306" xr:uid="{00000000-0005-0000-0000-00007AC40000}"/>
    <cellStyle name="Normal 8 2 11 2 2 2" xfId="50307" xr:uid="{00000000-0005-0000-0000-00007BC40000}"/>
    <cellStyle name="Normal 8 2 11 2 3" xfId="50308" xr:uid="{00000000-0005-0000-0000-00007CC40000}"/>
    <cellStyle name="Normal 8 2 11 2 3 2" xfId="50309" xr:uid="{00000000-0005-0000-0000-00007DC40000}"/>
    <cellStyle name="Normal 8 2 11 2 3 2 2" xfId="50310" xr:uid="{00000000-0005-0000-0000-00007EC40000}"/>
    <cellStyle name="Normal 8 2 11 2 3 3" xfId="50311" xr:uid="{00000000-0005-0000-0000-00007FC40000}"/>
    <cellStyle name="Normal 8 2 11 2 4" xfId="50312" xr:uid="{00000000-0005-0000-0000-000080C40000}"/>
    <cellStyle name="Normal 8 2 11 3" xfId="50313" xr:uid="{00000000-0005-0000-0000-000081C40000}"/>
    <cellStyle name="Normal 8 2 11 3 2" xfId="50314" xr:uid="{00000000-0005-0000-0000-000082C40000}"/>
    <cellStyle name="Normal 8 2 11 4" xfId="50315" xr:uid="{00000000-0005-0000-0000-000083C40000}"/>
    <cellStyle name="Normal 8 2 11 4 2" xfId="50316" xr:uid="{00000000-0005-0000-0000-000084C40000}"/>
    <cellStyle name="Normal 8 2 11 4 2 2" xfId="50317" xr:uid="{00000000-0005-0000-0000-000085C40000}"/>
    <cellStyle name="Normal 8 2 11 4 3" xfId="50318" xr:uid="{00000000-0005-0000-0000-000086C40000}"/>
    <cellStyle name="Normal 8 2 11 5" xfId="50319" xr:uid="{00000000-0005-0000-0000-000087C40000}"/>
    <cellStyle name="Normal 8 2 12" xfId="50320" xr:uid="{00000000-0005-0000-0000-000088C40000}"/>
    <cellStyle name="Normal 8 2 12 2" xfId="50321" xr:uid="{00000000-0005-0000-0000-000089C40000}"/>
    <cellStyle name="Normal 8 2 12 2 2" xfId="50322" xr:uid="{00000000-0005-0000-0000-00008AC40000}"/>
    <cellStyle name="Normal 8 2 12 3" xfId="50323" xr:uid="{00000000-0005-0000-0000-00008BC40000}"/>
    <cellStyle name="Normal 8 2 12 3 2" xfId="50324" xr:uid="{00000000-0005-0000-0000-00008CC40000}"/>
    <cellStyle name="Normal 8 2 12 3 2 2" xfId="50325" xr:uid="{00000000-0005-0000-0000-00008DC40000}"/>
    <cellStyle name="Normal 8 2 12 3 3" xfId="50326" xr:uid="{00000000-0005-0000-0000-00008EC40000}"/>
    <cellStyle name="Normal 8 2 12 4" xfId="50327" xr:uid="{00000000-0005-0000-0000-00008FC40000}"/>
    <cellStyle name="Normal 8 2 13" xfId="50328" xr:uid="{00000000-0005-0000-0000-000090C40000}"/>
    <cellStyle name="Normal 8 2 13 2" xfId="50329" xr:uid="{00000000-0005-0000-0000-000091C40000}"/>
    <cellStyle name="Normal 8 2 13 2 2" xfId="50330" xr:uid="{00000000-0005-0000-0000-000092C40000}"/>
    <cellStyle name="Normal 8 2 13 3" xfId="50331" xr:uid="{00000000-0005-0000-0000-000093C40000}"/>
    <cellStyle name="Normal 8 2 13 3 2" xfId="50332" xr:uid="{00000000-0005-0000-0000-000094C40000}"/>
    <cellStyle name="Normal 8 2 13 3 2 2" xfId="50333" xr:uid="{00000000-0005-0000-0000-000095C40000}"/>
    <cellStyle name="Normal 8 2 13 3 3" xfId="50334" xr:uid="{00000000-0005-0000-0000-000096C40000}"/>
    <cellStyle name="Normal 8 2 13 4" xfId="50335" xr:uid="{00000000-0005-0000-0000-000097C40000}"/>
    <cellStyle name="Normal 8 2 14" xfId="50336" xr:uid="{00000000-0005-0000-0000-000098C40000}"/>
    <cellStyle name="Normal 8 2 14 2" xfId="50337" xr:uid="{00000000-0005-0000-0000-000099C40000}"/>
    <cellStyle name="Normal 8 2 14 2 2" xfId="50338" xr:uid="{00000000-0005-0000-0000-00009AC40000}"/>
    <cellStyle name="Normal 8 2 14 3" xfId="50339" xr:uid="{00000000-0005-0000-0000-00009BC40000}"/>
    <cellStyle name="Normal 8 2 14 3 2" xfId="50340" xr:uid="{00000000-0005-0000-0000-00009CC40000}"/>
    <cellStyle name="Normal 8 2 14 3 2 2" xfId="50341" xr:uid="{00000000-0005-0000-0000-00009DC40000}"/>
    <cellStyle name="Normal 8 2 14 3 3" xfId="50342" xr:uid="{00000000-0005-0000-0000-00009EC40000}"/>
    <cellStyle name="Normal 8 2 14 4" xfId="50343" xr:uid="{00000000-0005-0000-0000-00009FC40000}"/>
    <cellStyle name="Normal 8 2 15" xfId="50344" xr:uid="{00000000-0005-0000-0000-0000A0C40000}"/>
    <cellStyle name="Normal 8 2 15 2" xfId="50345" xr:uid="{00000000-0005-0000-0000-0000A1C40000}"/>
    <cellStyle name="Normal 8 2 15 2 2" xfId="50346" xr:uid="{00000000-0005-0000-0000-0000A2C40000}"/>
    <cellStyle name="Normal 8 2 15 3" xfId="50347" xr:uid="{00000000-0005-0000-0000-0000A3C40000}"/>
    <cellStyle name="Normal 8 2 16" xfId="50348" xr:uid="{00000000-0005-0000-0000-0000A4C40000}"/>
    <cellStyle name="Normal 8 2 16 2" xfId="50349" xr:uid="{00000000-0005-0000-0000-0000A5C40000}"/>
    <cellStyle name="Normal 8 2 17" xfId="50350" xr:uid="{00000000-0005-0000-0000-0000A6C40000}"/>
    <cellStyle name="Normal 8 2 17 2" xfId="50351" xr:uid="{00000000-0005-0000-0000-0000A7C40000}"/>
    <cellStyle name="Normal 8 2 18" xfId="50352" xr:uid="{00000000-0005-0000-0000-0000A8C40000}"/>
    <cellStyle name="Normal 8 2 19" xfId="50353" xr:uid="{00000000-0005-0000-0000-0000A9C40000}"/>
    <cellStyle name="Normal 8 2 2" xfId="50354" xr:uid="{00000000-0005-0000-0000-0000AAC40000}"/>
    <cellStyle name="Normal 8 2 2 10" xfId="50355" xr:uid="{00000000-0005-0000-0000-0000ABC40000}"/>
    <cellStyle name="Normal 8 2 2 10 2" xfId="50356" xr:uid="{00000000-0005-0000-0000-0000ACC40000}"/>
    <cellStyle name="Normal 8 2 2 10 2 2" xfId="50357" xr:uid="{00000000-0005-0000-0000-0000ADC40000}"/>
    <cellStyle name="Normal 8 2 2 10 3" xfId="50358" xr:uid="{00000000-0005-0000-0000-0000AEC40000}"/>
    <cellStyle name="Normal 8 2 2 10 3 2" xfId="50359" xr:uid="{00000000-0005-0000-0000-0000AFC40000}"/>
    <cellStyle name="Normal 8 2 2 10 3 2 2" xfId="50360" xr:uid="{00000000-0005-0000-0000-0000B0C40000}"/>
    <cellStyle name="Normal 8 2 2 10 3 3" xfId="50361" xr:uid="{00000000-0005-0000-0000-0000B1C40000}"/>
    <cellStyle name="Normal 8 2 2 10 4" xfId="50362" xr:uid="{00000000-0005-0000-0000-0000B2C40000}"/>
    <cellStyle name="Normal 8 2 2 11" xfId="50363" xr:uid="{00000000-0005-0000-0000-0000B3C40000}"/>
    <cellStyle name="Normal 8 2 2 11 2" xfId="50364" xr:uid="{00000000-0005-0000-0000-0000B4C40000}"/>
    <cellStyle name="Normal 8 2 2 11 2 2" xfId="50365" xr:uid="{00000000-0005-0000-0000-0000B5C40000}"/>
    <cellStyle name="Normal 8 2 2 11 3" xfId="50366" xr:uid="{00000000-0005-0000-0000-0000B6C40000}"/>
    <cellStyle name="Normal 8 2 2 11 3 2" xfId="50367" xr:uid="{00000000-0005-0000-0000-0000B7C40000}"/>
    <cellStyle name="Normal 8 2 2 11 3 2 2" xfId="50368" xr:uid="{00000000-0005-0000-0000-0000B8C40000}"/>
    <cellStyle name="Normal 8 2 2 11 3 3" xfId="50369" xr:uid="{00000000-0005-0000-0000-0000B9C40000}"/>
    <cellStyle name="Normal 8 2 2 11 4" xfId="50370" xr:uid="{00000000-0005-0000-0000-0000BAC40000}"/>
    <cellStyle name="Normal 8 2 2 12" xfId="50371" xr:uid="{00000000-0005-0000-0000-0000BBC40000}"/>
    <cellStyle name="Normal 8 2 2 12 2" xfId="50372" xr:uid="{00000000-0005-0000-0000-0000BCC40000}"/>
    <cellStyle name="Normal 8 2 2 12 2 2" xfId="50373" xr:uid="{00000000-0005-0000-0000-0000BDC40000}"/>
    <cellStyle name="Normal 8 2 2 12 3" xfId="50374" xr:uid="{00000000-0005-0000-0000-0000BEC40000}"/>
    <cellStyle name="Normal 8 2 2 12 3 2" xfId="50375" xr:uid="{00000000-0005-0000-0000-0000BFC40000}"/>
    <cellStyle name="Normal 8 2 2 12 3 2 2" xfId="50376" xr:uid="{00000000-0005-0000-0000-0000C0C40000}"/>
    <cellStyle name="Normal 8 2 2 12 3 3" xfId="50377" xr:uid="{00000000-0005-0000-0000-0000C1C40000}"/>
    <cellStyle name="Normal 8 2 2 12 4" xfId="50378" xr:uid="{00000000-0005-0000-0000-0000C2C40000}"/>
    <cellStyle name="Normal 8 2 2 13" xfId="50379" xr:uid="{00000000-0005-0000-0000-0000C3C40000}"/>
    <cellStyle name="Normal 8 2 2 13 2" xfId="50380" xr:uid="{00000000-0005-0000-0000-0000C4C40000}"/>
    <cellStyle name="Normal 8 2 2 13 2 2" xfId="50381" xr:uid="{00000000-0005-0000-0000-0000C5C40000}"/>
    <cellStyle name="Normal 8 2 2 13 3" xfId="50382" xr:uid="{00000000-0005-0000-0000-0000C6C40000}"/>
    <cellStyle name="Normal 8 2 2 14" xfId="50383" xr:uid="{00000000-0005-0000-0000-0000C7C40000}"/>
    <cellStyle name="Normal 8 2 2 14 2" xfId="50384" xr:uid="{00000000-0005-0000-0000-0000C8C40000}"/>
    <cellStyle name="Normal 8 2 2 15" xfId="50385" xr:uid="{00000000-0005-0000-0000-0000C9C40000}"/>
    <cellStyle name="Normal 8 2 2 15 2" xfId="50386" xr:uid="{00000000-0005-0000-0000-0000CAC40000}"/>
    <cellStyle name="Normal 8 2 2 16" xfId="50387" xr:uid="{00000000-0005-0000-0000-0000CBC40000}"/>
    <cellStyle name="Normal 8 2 2 17" xfId="50388" xr:uid="{00000000-0005-0000-0000-0000CCC40000}"/>
    <cellStyle name="Normal 8 2 2 2" xfId="50389" xr:uid="{00000000-0005-0000-0000-0000CDC40000}"/>
    <cellStyle name="Normal 8 2 2 2 10" xfId="50390" xr:uid="{00000000-0005-0000-0000-0000CEC40000}"/>
    <cellStyle name="Normal 8 2 2 2 11" xfId="50391" xr:uid="{00000000-0005-0000-0000-0000CFC40000}"/>
    <cellStyle name="Normal 8 2 2 2 2" xfId="50392" xr:uid="{00000000-0005-0000-0000-0000D0C40000}"/>
    <cellStyle name="Normal 8 2 2 2 2 10" xfId="50393" xr:uid="{00000000-0005-0000-0000-0000D1C40000}"/>
    <cellStyle name="Normal 8 2 2 2 2 2" xfId="50394" xr:uid="{00000000-0005-0000-0000-0000D2C40000}"/>
    <cellStyle name="Normal 8 2 2 2 2 2 2" xfId="50395" xr:uid="{00000000-0005-0000-0000-0000D3C40000}"/>
    <cellStyle name="Normal 8 2 2 2 2 2 2 2" xfId="50396" xr:uid="{00000000-0005-0000-0000-0000D4C40000}"/>
    <cellStyle name="Normal 8 2 2 2 2 2 2 2 2" xfId="50397" xr:uid="{00000000-0005-0000-0000-0000D5C40000}"/>
    <cellStyle name="Normal 8 2 2 2 2 2 2 2 2 2" xfId="50398" xr:uid="{00000000-0005-0000-0000-0000D6C40000}"/>
    <cellStyle name="Normal 8 2 2 2 2 2 2 2 3" xfId="50399" xr:uid="{00000000-0005-0000-0000-0000D7C40000}"/>
    <cellStyle name="Normal 8 2 2 2 2 2 2 2 3 2" xfId="50400" xr:uid="{00000000-0005-0000-0000-0000D8C40000}"/>
    <cellStyle name="Normal 8 2 2 2 2 2 2 2 3 2 2" xfId="50401" xr:uid="{00000000-0005-0000-0000-0000D9C40000}"/>
    <cellStyle name="Normal 8 2 2 2 2 2 2 2 3 3" xfId="50402" xr:uid="{00000000-0005-0000-0000-0000DAC40000}"/>
    <cellStyle name="Normal 8 2 2 2 2 2 2 2 4" xfId="50403" xr:uid="{00000000-0005-0000-0000-0000DBC40000}"/>
    <cellStyle name="Normal 8 2 2 2 2 2 2 3" xfId="50404" xr:uid="{00000000-0005-0000-0000-0000DCC40000}"/>
    <cellStyle name="Normal 8 2 2 2 2 2 2 3 2" xfId="50405" xr:uid="{00000000-0005-0000-0000-0000DDC40000}"/>
    <cellStyle name="Normal 8 2 2 2 2 2 2 4" xfId="50406" xr:uid="{00000000-0005-0000-0000-0000DEC40000}"/>
    <cellStyle name="Normal 8 2 2 2 2 2 2 4 2" xfId="50407" xr:uid="{00000000-0005-0000-0000-0000DFC40000}"/>
    <cellStyle name="Normal 8 2 2 2 2 2 2 4 2 2" xfId="50408" xr:uid="{00000000-0005-0000-0000-0000E0C40000}"/>
    <cellStyle name="Normal 8 2 2 2 2 2 2 4 3" xfId="50409" xr:uid="{00000000-0005-0000-0000-0000E1C40000}"/>
    <cellStyle name="Normal 8 2 2 2 2 2 2 5" xfId="50410" xr:uid="{00000000-0005-0000-0000-0000E2C40000}"/>
    <cellStyle name="Normal 8 2 2 2 2 2 2 6" xfId="50411" xr:uid="{00000000-0005-0000-0000-0000E3C40000}"/>
    <cellStyle name="Normal 8 2 2 2 2 2 3" xfId="50412" xr:uid="{00000000-0005-0000-0000-0000E4C40000}"/>
    <cellStyle name="Normal 8 2 2 2 2 2 3 2" xfId="50413" xr:uid="{00000000-0005-0000-0000-0000E5C40000}"/>
    <cellStyle name="Normal 8 2 2 2 2 2 3 2 2" xfId="50414" xr:uid="{00000000-0005-0000-0000-0000E6C40000}"/>
    <cellStyle name="Normal 8 2 2 2 2 2 3 3" xfId="50415" xr:uid="{00000000-0005-0000-0000-0000E7C40000}"/>
    <cellStyle name="Normal 8 2 2 2 2 2 3 3 2" xfId="50416" xr:uid="{00000000-0005-0000-0000-0000E8C40000}"/>
    <cellStyle name="Normal 8 2 2 2 2 2 3 3 2 2" xfId="50417" xr:uid="{00000000-0005-0000-0000-0000E9C40000}"/>
    <cellStyle name="Normal 8 2 2 2 2 2 3 3 3" xfId="50418" xr:uid="{00000000-0005-0000-0000-0000EAC40000}"/>
    <cellStyle name="Normal 8 2 2 2 2 2 3 4" xfId="50419" xr:uid="{00000000-0005-0000-0000-0000EBC40000}"/>
    <cellStyle name="Normal 8 2 2 2 2 2 4" xfId="50420" xr:uid="{00000000-0005-0000-0000-0000ECC40000}"/>
    <cellStyle name="Normal 8 2 2 2 2 2 4 2" xfId="50421" xr:uid="{00000000-0005-0000-0000-0000EDC40000}"/>
    <cellStyle name="Normal 8 2 2 2 2 2 4 2 2" xfId="50422" xr:uid="{00000000-0005-0000-0000-0000EEC40000}"/>
    <cellStyle name="Normal 8 2 2 2 2 2 4 3" xfId="50423" xr:uid="{00000000-0005-0000-0000-0000EFC40000}"/>
    <cellStyle name="Normal 8 2 2 2 2 2 4 3 2" xfId="50424" xr:uid="{00000000-0005-0000-0000-0000F0C40000}"/>
    <cellStyle name="Normal 8 2 2 2 2 2 4 3 2 2" xfId="50425" xr:uid="{00000000-0005-0000-0000-0000F1C40000}"/>
    <cellStyle name="Normal 8 2 2 2 2 2 4 3 3" xfId="50426" xr:uid="{00000000-0005-0000-0000-0000F2C40000}"/>
    <cellStyle name="Normal 8 2 2 2 2 2 4 4" xfId="50427" xr:uid="{00000000-0005-0000-0000-0000F3C40000}"/>
    <cellStyle name="Normal 8 2 2 2 2 2 5" xfId="50428" xr:uid="{00000000-0005-0000-0000-0000F4C40000}"/>
    <cellStyle name="Normal 8 2 2 2 2 2 5 2" xfId="50429" xr:uid="{00000000-0005-0000-0000-0000F5C40000}"/>
    <cellStyle name="Normal 8 2 2 2 2 2 6" xfId="50430" xr:uid="{00000000-0005-0000-0000-0000F6C40000}"/>
    <cellStyle name="Normal 8 2 2 2 2 2 6 2" xfId="50431" xr:uid="{00000000-0005-0000-0000-0000F7C40000}"/>
    <cellStyle name="Normal 8 2 2 2 2 2 6 2 2" xfId="50432" xr:uid="{00000000-0005-0000-0000-0000F8C40000}"/>
    <cellStyle name="Normal 8 2 2 2 2 2 6 3" xfId="50433" xr:uid="{00000000-0005-0000-0000-0000F9C40000}"/>
    <cellStyle name="Normal 8 2 2 2 2 2 7" xfId="50434" xr:uid="{00000000-0005-0000-0000-0000FAC40000}"/>
    <cellStyle name="Normal 8 2 2 2 2 2 7 2" xfId="50435" xr:uid="{00000000-0005-0000-0000-0000FBC40000}"/>
    <cellStyle name="Normal 8 2 2 2 2 2 8" xfId="50436" xr:uid="{00000000-0005-0000-0000-0000FCC40000}"/>
    <cellStyle name="Normal 8 2 2 2 2 2 9" xfId="50437" xr:uid="{00000000-0005-0000-0000-0000FDC40000}"/>
    <cellStyle name="Normal 8 2 2 2 2 3" xfId="50438" xr:uid="{00000000-0005-0000-0000-0000FEC40000}"/>
    <cellStyle name="Normal 8 2 2 2 2 3 2" xfId="50439" xr:uid="{00000000-0005-0000-0000-0000FFC40000}"/>
    <cellStyle name="Normal 8 2 2 2 2 3 2 2" xfId="50440" xr:uid="{00000000-0005-0000-0000-000000C50000}"/>
    <cellStyle name="Normal 8 2 2 2 2 3 2 2 2" xfId="50441" xr:uid="{00000000-0005-0000-0000-000001C50000}"/>
    <cellStyle name="Normal 8 2 2 2 2 3 2 3" xfId="50442" xr:uid="{00000000-0005-0000-0000-000002C50000}"/>
    <cellStyle name="Normal 8 2 2 2 2 3 2 3 2" xfId="50443" xr:uid="{00000000-0005-0000-0000-000003C50000}"/>
    <cellStyle name="Normal 8 2 2 2 2 3 2 3 2 2" xfId="50444" xr:uid="{00000000-0005-0000-0000-000004C50000}"/>
    <cellStyle name="Normal 8 2 2 2 2 3 2 3 3" xfId="50445" xr:uid="{00000000-0005-0000-0000-000005C50000}"/>
    <cellStyle name="Normal 8 2 2 2 2 3 2 4" xfId="50446" xr:uid="{00000000-0005-0000-0000-000006C50000}"/>
    <cellStyle name="Normal 8 2 2 2 2 3 2 5" xfId="50447" xr:uid="{00000000-0005-0000-0000-000007C50000}"/>
    <cellStyle name="Normal 8 2 2 2 2 3 3" xfId="50448" xr:uid="{00000000-0005-0000-0000-000008C50000}"/>
    <cellStyle name="Normal 8 2 2 2 2 3 3 2" xfId="50449" xr:uid="{00000000-0005-0000-0000-000009C50000}"/>
    <cellStyle name="Normal 8 2 2 2 2 3 4" xfId="50450" xr:uid="{00000000-0005-0000-0000-00000AC50000}"/>
    <cellStyle name="Normal 8 2 2 2 2 3 4 2" xfId="50451" xr:uid="{00000000-0005-0000-0000-00000BC50000}"/>
    <cellStyle name="Normal 8 2 2 2 2 3 4 2 2" xfId="50452" xr:uid="{00000000-0005-0000-0000-00000CC50000}"/>
    <cellStyle name="Normal 8 2 2 2 2 3 4 3" xfId="50453" xr:uid="{00000000-0005-0000-0000-00000DC50000}"/>
    <cellStyle name="Normal 8 2 2 2 2 3 5" xfId="50454" xr:uid="{00000000-0005-0000-0000-00000EC50000}"/>
    <cellStyle name="Normal 8 2 2 2 2 3 6" xfId="50455" xr:uid="{00000000-0005-0000-0000-00000FC50000}"/>
    <cellStyle name="Normal 8 2 2 2 2 4" xfId="50456" xr:uid="{00000000-0005-0000-0000-000010C50000}"/>
    <cellStyle name="Normal 8 2 2 2 2 4 2" xfId="50457" xr:uid="{00000000-0005-0000-0000-000011C50000}"/>
    <cellStyle name="Normal 8 2 2 2 2 4 2 2" xfId="50458" xr:uid="{00000000-0005-0000-0000-000012C50000}"/>
    <cellStyle name="Normal 8 2 2 2 2 4 3" xfId="50459" xr:uid="{00000000-0005-0000-0000-000013C50000}"/>
    <cellStyle name="Normal 8 2 2 2 2 4 3 2" xfId="50460" xr:uid="{00000000-0005-0000-0000-000014C50000}"/>
    <cellStyle name="Normal 8 2 2 2 2 4 3 2 2" xfId="50461" xr:uid="{00000000-0005-0000-0000-000015C50000}"/>
    <cellStyle name="Normal 8 2 2 2 2 4 3 3" xfId="50462" xr:uid="{00000000-0005-0000-0000-000016C50000}"/>
    <cellStyle name="Normal 8 2 2 2 2 4 4" xfId="50463" xr:uid="{00000000-0005-0000-0000-000017C50000}"/>
    <cellStyle name="Normal 8 2 2 2 2 4 5" xfId="50464" xr:uid="{00000000-0005-0000-0000-000018C50000}"/>
    <cellStyle name="Normal 8 2 2 2 2 5" xfId="50465" xr:uid="{00000000-0005-0000-0000-000019C50000}"/>
    <cellStyle name="Normal 8 2 2 2 2 5 2" xfId="50466" xr:uid="{00000000-0005-0000-0000-00001AC50000}"/>
    <cellStyle name="Normal 8 2 2 2 2 5 2 2" xfId="50467" xr:uid="{00000000-0005-0000-0000-00001BC50000}"/>
    <cellStyle name="Normal 8 2 2 2 2 5 3" xfId="50468" xr:uid="{00000000-0005-0000-0000-00001CC50000}"/>
    <cellStyle name="Normal 8 2 2 2 2 5 3 2" xfId="50469" xr:uid="{00000000-0005-0000-0000-00001DC50000}"/>
    <cellStyle name="Normal 8 2 2 2 2 5 3 2 2" xfId="50470" xr:uid="{00000000-0005-0000-0000-00001EC50000}"/>
    <cellStyle name="Normal 8 2 2 2 2 5 3 3" xfId="50471" xr:uid="{00000000-0005-0000-0000-00001FC50000}"/>
    <cellStyle name="Normal 8 2 2 2 2 5 4" xfId="50472" xr:uid="{00000000-0005-0000-0000-000020C50000}"/>
    <cellStyle name="Normal 8 2 2 2 2 6" xfId="50473" xr:uid="{00000000-0005-0000-0000-000021C50000}"/>
    <cellStyle name="Normal 8 2 2 2 2 6 2" xfId="50474" xr:uid="{00000000-0005-0000-0000-000022C50000}"/>
    <cellStyle name="Normal 8 2 2 2 2 7" xfId="50475" xr:uid="{00000000-0005-0000-0000-000023C50000}"/>
    <cellStyle name="Normal 8 2 2 2 2 7 2" xfId="50476" xr:uid="{00000000-0005-0000-0000-000024C50000}"/>
    <cellStyle name="Normal 8 2 2 2 2 7 2 2" xfId="50477" xr:uid="{00000000-0005-0000-0000-000025C50000}"/>
    <cellStyle name="Normal 8 2 2 2 2 7 3" xfId="50478" xr:uid="{00000000-0005-0000-0000-000026C50000}"/>
    <cellStyle name="Normal 8 2 2 2 2 8" xfId="50479" xr:uid="{00000000-0005-0000-0000-000027C50000}"/>
    <cellStyle name="Normal 8 2 2 2 2 8 2" xfId="50480" xr:uid="{00000000-0005-0000-0000-000028C50000}"/>
    <cellStyle name="Normal 8 2 2 2 2 9" xfId="50481" xr:uid="{00000000-0005-0000-0000-000029C50000}"/>
    <cellStyle name="Normal 8 2 2 2 2_T-straight with PEDs adjustor" xfId="50482" xr:uid="{00000000-0005-0000-0000-00002AC50000}"/>
    <cellStyle name="Normal 8 2 2 2 3" xfId="50483" xr:uid="{00000000-0005-0000-0000-00002BC50000}"/>
    <cellStyle name="Normal 8 2 2 2 3 2" xfId="50484" xr:uid="{00000000-0005-0000-0000-00002CC50000}"/>
    <cellStyle name="Normal 8 2 2 2 3 2 2" xfId="50485" xr:uid="{00000000-0005-0000-0000-00002DC50000}"/>
    <cellStyle name="Normal 8 2 2 2 3 2 2 2" xfId="50486" xr:uid="{00000000-0005-0000-0000-00002EC50000}"/>
    <cellStyle name="Normal 8 2 2 2 3 2 2 2 2" xfId="50487" xr:uid="{00000000-0005-0000-0000-00002FC50000}"/>
    <cellStyle name="Normal 8 2 2 2 3 2 2 3" xfId="50488" xr:uid="{00000000-0005-0000-0000-000030C50000}"/>
    <cellStyle name="Normal 8 2 2 2 3 2 2 3 2" xfId="50489" xr:uid="{00000000-0005-0000-0000-000031C50000}"/>
    <cellStyle name="Normal 8 2 2 2 3 2 2 3 2 2" xfId="50490" xr:uid="{00000000-0005-0000-0000-000032C50000}"/>
    <cellStyle name="Normal 8 2 2 2 3 2 2 3 3" xfId="50491" xr:uid="{00000000-0005-0000-0000-000033C50000}"/>
    <cellStyle name="Normal 8 2 2 2 3 2 2 4" xfId="50492" xr:uid="{00000000-0005-0000-0000-000034C50000}"/>
    <cellStyle name="Normal 8 2 2 2 3 2 3" xfId="50493" xr:uid="{00000000-0005-0000-0000-000035C50000}"/>
    <cellStyle name="Normal 8 2 2 2 3 2 3 2" xfId="50494" xr:uid="{00000000-0005-0000-0000-000036C50000}"/>
    <cellStyle name="Normal 8 2 2 2 3 2 4" xfId="50495" xr:uid="{00000000-0005-0000-0000-000037C50000}"/>
    <cellStyle name="Normal 8 2 2 2 3 2 4 2" xfId="50496" xr:uid="{00000000-0005-0000-0000-000038C50000}"/>
    <cellStyle name="Normal 8 2 2 2 3 2 4 2 2" xfId="50497" xr:uid="{00000000-0005-0000-0000-000039C50000}"/>
    <cellStyle name="Normal 8 2 2 2 3 2 4 3" xfId="50498" xr:uid="{00000000-0005-0000-0000-00003AC50000}"/>
    <cellStyle name="Normal 8 2 2 2 3 2 5" xfId="50499" xr:uid="{00000000-0005-0000-0000-00003BC50000}"/>
    <cellStyle name="Normal 8 2 2 2 3 2 6" xfId="50500" xr:uid="{00000000-0005-0000-0000-00003CC50000}"/>
    <cellStyle name="Normal 8 2 2 2 3 3" xfId="50501" xr:uid="{00000000-0005-0000-0000-00003DC50000}"/>
    <cellStyle name="Normal 8 2 2 2 3 3 2" xfId="50502" xr:uid="{00000000-0005-0000-0000-00003EC50000}"/>
    <cellStyle name="Normal 8 2 2 2 3 3 2 2" xfId="50503" xr:uid="{00000000-0005-0000-0000-00003FC50000}"/>
    <cellStyle name="Normal 8 2 2 2 3 3 3" xfId="50504" xr:uid="{00000000-0005-0000-0000-000040C50000}"/>
    <cellStyle name="Normal 8 2 2 2 3 3 3 2" xfId="50505" xr:uid="{00000000-0005-0000-0000-000041C50000}"/>
    <cellStyle name="Normal 8 2 2 2 3 3 3 2 2" xfId="50506" xr:uid="{00000000-0005-0000-0000-000042C50000}"/>
    <cellStyle name="Normal 8 2 2 2 3 3 3 3" xfId="50507" xr:uid="{00000000-0005-0000-0000-000043C50000}"/>
    <cellStyle name="Normal 8 2 2 2 3 3 4" xfId="50508" xr:uid="{00000000-0005-0000-0000-000044C50000}"/>
    <cellStyle name="Normal 8 2 2 2 3 4" xfId="50509" xr:uid="{00000000-0005-0000-0000-000045C50000}"/>
    <cellStyle name="Normal 8 2 2 2 3 4 2" xfId="50510" xr:uid="{00000000-0005-0000-0000-000046C50000}"/>
    <cellStyle name="Normal 8 2 2 2 3 4 2 2" xfId="50511" xr:uid="{00000000-0005-0000-0000-000047C50000}"/>
    <cellStyle name="Normal 8 2 2 2 3 4 3" xfId="50512" xr:uid="{00000000-0005-0000-0000-000048C50000}"/>
    <cellStyle name="Normal 8 2 2 2 3 4 3 2" xfId="50513" xr:uid="{00000000-0005-0000-0000-000049C50000}"/>
    <cellStyle name="Normal 8 2 2 2 3 4 3 2 2" xfId="50514" xr:uid="{00000000-0005-0000-0000-00004AC50000}"/>
    <cellStyle name="Normal 8 2 2 2 3 4 3 3" xfId="50515" xr:uid="{00000000-0005-0000-0000-00004BC50000}"/>
    <cellStyle name="Normal 8 2 2 2 3 4 4" xfId="50516" xr:uid="{00000000-0005-0000-0000-00004CC50000}"/>
    <cellStyle name="Normal 8 2 2 2 3 5" xfId="50517" xr:uid="{00000000-0005-0000-0000-00004DC50000}"/>
    <cellStyle name="Normal 8 2 2 2 3 5 2" xfId="50518" xr:uid="{00000000-0005-0000-0000-00004EC50000}"/>
    <cellStyle name="Normal 8 2 2 2 3 6" xfId="50519" xr:uid="{00000000-0005-0000-0000-00004FC50000}"/>
    <cellStyle name="Normal 8 2 2 2 3 6 2" xfId="50520" xr:uid="{00000000-0005-0000-0000-000050C50000}"/>
    <cellStyle name="Normal 8 2 2 2 3 6 2 2" xfId="50521" xr:uid="{00000000-0005-0000-0000-000051C50000}"/>
    <cellStyle name="Normal 8 2 2 2 3 6 3" xfId="50522" xr:uid="{00000000-0005-0000-0000-000052C50000}"/>
    <cellStyle name="Normal 8 2 2 2 3 7" xfId="50523" xr:uid="{00000000-0005-0000-0000-000053C50000}"/>
    <cellStyle name="Normal 8 2 2 2 3 7 2" xfId="50524" xr:uid="{00000000-0005-0000-0000-000054C50000}"/>
    <cellStyle name="Normal 8 2 2 2 3 8" xfId="50525" xr:uid="{00000000-0005-0000-0000-000055C50000}"/>
    <cellStyle name="Normal 8 2 2 2 3 9" xfId="50526" xr:uid="{00000000-0005-0000-0000-000056C50000}"/>
    <cellStyle name="Normal 8 2 2 2 4" xfId="50527" xr:uid="{00000000-0005-0000-0000-000057C50000}"/>
    <cellStyle name="Normal 8 2 2 2 4 2" xfId="50528" xr:uid="{00000000-0005-0000-0000-000058C50000}"/>
    <cellStyle name="Normal 8 2 2 2 4 2 2" xfId="50529" xr:uid="{00000000-0005-0000-0000-000059C50000}"/>
    <cellStyle name="Normal 8 2 2 2 4 2 2 2" xfId="50530" xr:uid="{00000000-0005-0000-0000-00005AC50000}"/>
    <cellStyle name="Normal 8 2 2 2 4 2 3" xfId="50531" xr:uid="{00000000-0005-0000-0000-00005BC50000}"/>
    <cellStyle name="Normal 8 2 2 2 4 2 3 2" xfId="50532" xr:uid="{00000000-0005-0000-0000-00005CC50000}"/>
    <cellStyle name="Normal 8 2 2 2 4 2 3 2 2" xfId="50533" xr:uid="{00000000-0005-0000-0000-00005DC50000}"/>
    <cellStyle name="Normal 8 2 2 2 4 2 3 3" xfId="50534" xr:uid="{00000000-0005-0000-0000-00005EC50000}"/>
    <cellStyle name="Normal 8 2 2 2 4 2 4" xfId="50535" xr:uid="{00000000-0005-0000-0000-00005FC50000}"/>
    <cellStyle name="Normal 8 2 2 2 4 2 5" xfId="50536" xr:uid="{00000000-0005-0000-0000-000060C50000}"/>
    <cellStyle name="Normal 8 2 2 2 4 3" xfId="50537" xr:uid="{00000000-0005-0000-0000-000061C50000}"/>
    <cellStyle name="Normal 8 2 2 2 4 3 2" xfId="50538" xr:uid="{00000000-0005-0000-0000-000062C50000}"/>
    <cellStyle name="Normal 8 2 2 2 4 4" xfId="50539" xr:uid="{00000000-0005-0000-0000-000063C50000}"/>
    <cellStyle name="Normal 8 2 2 2 4 4 2" xfId="50540" xr:uid="{00000000-0005-0000-0000-000064C50000}"/>
    <cellStyle name="Normal 8 2 2 2 4 4 2 2" xfId="50541" xr:uid="{00000000-0005-0000-0000-000065C50000}"/>
    <cellStyle name="Normal 8 2 2 2 4 4 3" xfId="50542" xr:uid="{00000000-0005-0000-0000-000066C50000}"/>
    <cellStyle name="Normal 8 2 2 2 4 5" xfId="50543" xr:uid="{00000000-0005-0000-0000-000067C50000}"/>
    <cellStyle name="Normal 8 2 2 2 4 6" xfId="50544" xr:uid="{00000000-0005-0000-0000-000068C50000}"/>
    <cellStyle name="Normal 8 2 2 2 5" xfId="50545" xr:uid="{00000000-0005-0000-0000-000069C50000}"/>
    <cellStyle name="Normal 8 2 2 2 5 2" xfId="50546" xr:uid="{00000000-0005-0000-0000-00006AC50000}"/>
    <cellStyle name="Normal 8 2 2 2 5 2 2" xfId="50547" xr:uid="{00000000-0005-0000-0000-00006BC50000}"/>
    <cellStyle name="Normal 8 2 2 2 5 3" xfId="50548" xr:uid="{00000000-0005-0000-0000-00006CC50000}"/>
    <cellStyle name="Normal 8 2 2 2 5 3 2" xfId="50549" xr:uid="{00000000-0005-0000-0000-00006DC50000}"/>
    <cellStyle name="Normal 8 2 2 2 5 3 2 2" xfId="50550" xr:uid="{00000000-0005-0000-0000-00006EC50000}"/>
    <cellStyle name="Normal 8 2 2 2 5 3 3" xfId="50551" xr:uid="{00000000-0005-0000-0000-00006FC50000}"/>
    <cellStyle name="Normal 8 2 2 2 5 4" xfId="50552" xr:uid="{00000000-0005-0000-0000-000070C50000}"/>
    <cellStyle name="Normal 8 2 2 2 5 5" xfId="50553" xr:uid="{00000000-0005-0000-0000-000071C50000}"/>
    <cellStyle name="Normal 8 2 2 2 6" xfId="50554" xr:uid="{00000000-0005-0000-0000-000072C50000}"/>
    <cellStyle name="Normal 8 2 2 2 6 2" xfId="50555" xr:uid="{00000000-0005-0000-0000-000073C50000}"/>
    <cellStyle name="Normal 8 2 2 2 6 2 2" xfId="50556" xr:uid="{00000000-0005-0000-0000-000074C50000}"/>
    <cellStyle name="Normal 8 2 2 2 6 3" xfId="50557" xr:uid="{00000000-0005-0000-0000-000075C50000}"/>
    <cellStyle name="Normal 8 2 2 2 6 3 2" xfId="50558" xr:uid="{00000000-0005-0000-0000-000076C50000}"/>
    <cellStyle name="Normal 8 2 2 2 6 3 2 2" xfId="50559" xr:uid="{00000000-0005-0000-0000-000077C50000}"/>
    <cellStyle name="Normal 8 2 2 2 6 3 3" xfId="50560" xr:uid="{00000000-0005-0000-0000-000078C50000}"/>
    <cellStyle name="Normal 8 2 2 2 6 4" xfId="50561" xr:uid="{00000000-0005-0000-0000-000079C50000}"/>
    <cellStyle name="Normal 8 2 2 2 7" xfId="50562" xr:uid="{00000000-0005-0000-0000-00007AC50000}"/>
    <cellStyle name="Normal 8 2 2 2 7 2" xfId="50563" xr:uid="{00000000-0005-0000-0000-00007BC50000}"/>
    <cellStyle name="Normal 8 2 2 2 8" xfId="50564" xr:uid="{00000000-0005-0000-0000-00007CC50000}"/>
    <cellStyle name="Normal 8 2 2 2 8 2" xfId="50565" xr:uid="{00000000-0005-0000-0000-00007DC50000}"/>
    <cellStyle name="Normal 8 2 2 2 8 2 2" xfId="50566" xr:uid="{00000000-0005-0000-0000-00007EC50000}"/>
    <cellStyle name="Normal 8 2 2 2 8 3" xfId="50567" xr:uid="{00000000-0005-0000-0000-00007FC50000}"/>
    <cellStyle name="Normal 8 2 2 2 9" xfId="50568" xr:uid="{00000000-0005-0000-0000-000080C50000}"/>
    <cellStyle name="Normal 8 2 2 2 9 2" xfId="50569" xr:uid="{00000000-0005-0000-0000-000081C50000}"/>
    <cellStyle name="Normal 8 2 2 2_T-straight with PEDs adjustor" xfId="50570" xr:uid="{00000000-0005-0000-0000-000082C50000}"/>
    <cellStyle name="Normal 8 2 2 3" xfId="50571" xr:uid="{00000000-0005-0000-0000-000083C50000}"/>
    <cellStyle name="Normal 8 2 2 3 10" xfId="50572" xr:uid="{00000000-0005-0000-0000-000084C50000}"/>
    <cellStyle name="Normal 8 2 2 3 11" xfId="50573" xr:uid="{00000000-0005-0000-0000-000085C50000}"/>
    <cellStyle name="Normal 8 2 2 3 2" xfId="50574" xr:uid="{00000000-0005-0000-0000-000086C50000}"/>
    <cellStyle name="Normal 8 2 2 3 2 10" xfId="50575" xr:uid="{00000000-0005-0000-0000-000087C50000}"/>
    <cellStyle name="Normal 8 2 2 3 2 2" xfId="50576" xr:uid="{00000000-0005-0000-0000-000088C50000}"/>
    <cellStyle name="Normal 8 2 2 3 2 2 2" xfId="50577" xr:uid="{00000000-0005-0000-0000-000089C50000}"/>
    <cellStyle name="Normal 8 2 2 3 2 2 2 2" xfId="50578" xr:uid="{00000000-0005-0000-0000-00008AC50000}"/>
    <cellStyle name="Normal 8 2 2 3 2 2 2 2 2" xfId="50579" xr:uid="{00000000-0005-0000-0000-00008BC50000}"/>
    <cellStyle name="Normal 8 2 2 3 2 2 2 2 2 2" xfId="50580" xr:uid="{00000000-0005-0000-0000-00008CC50000}"/>
    <cellStyle name="Normal 8 2 2 3 2 2 2 2 3" xfId="50581" xr:uid="{00000000-0005-0000-0000-00008DC50000}"/>
    <cellStyle name="Normal 8 2 2 3 2 2 2 2 3 2" xfId="50582" xr:uid="{00000000-0005-0000-0000-00008EC50000}"/>
    <cellStyle name="Normal 8 2 2 3 2 2 2 2 3 2 2" xfId="50583" xr:uid="{00000000-0005-0000-0000-00008FC50000}"/>
    <cellStyle name="Normal 8 2 2 3 2 2 2 2 3 3" xfId="50584" xr:uid="{00000000-0005-0000-0000-000090C50000}"/>
    <cellStyle name="Normal 8 2 2 3 2 2 2 2 4" xfId="50585" xr:uid="{00000000-0005-0000-0000-000091C50000}"/>
    <cellStyle name="Normal 8 2 2 3 2 2 2 3" xfId="50586" xr:uid="{00000000-0005-0000-0000-000092C50000}"/>
    <cellStyle name="Normal 8 2 2 3 2 2 2 3 2" xfId="50587" xr:uid="{00000000-0005-0000-0000-000093C50000}"/>
    <cellStyle name="Normal 8 2 2 3 2 2 2 4" xfId="50588" xr:uid="{00000000-0005-0000-0000-000094C50000}"/>
    <cellStyle name="Normal 8 2 2 3 2 2 2 4 2" xfId="50589" xr:uid="{00000000-0005-0000-0000-000095C50000}"/>
    <cellStyle name="Normal 8 2 2 3 2 2 2 4 2 2" xfId="50590" xr:uid="{00000000-0005-0000-0000-000096C50000}"/>
    <cellStyle name="Normal 8 2 2 3 2 2 2 4 3" xfId="50591" xr:uid="{00000000-0005-0000-0000-000097C50000}"/>
    <cellStyle name="Normal 8 2 2 3 2 2 2 5" xfId="50592" xr:uid="{00000000-0005-0000-0000-000098C50000}"/>
    <cellStyle name="Normal 8 2 2 3 2 2 3" xfId="50593" xr:uid="{00000000-0005-0000-0000-000099C50000}"/>
    <cellStyle name="Normal 8 2 2 3 2 2 3 2" xfId="50594" xr:uid="{00000000-0005-0000-0000-00009AC50000}"/>
    <cellStyle name="Normal 8 2 2 3 2 2 3 2 2" xfId="50595" xr:uid="{00000000-0005-0000-0000-00009BC50000}"/>
    <cellStyle name="Normal 8 2 2 3 2 2 3 3" xfId="50596" xr:uid="{00000000-0005-0000-0000-00009CC50000}"/>
    <cellStyle name="Normal 8 2 2 3 2 2 3 3 2" xfId="50597" xr:uid="{00000000-0005-0000-0000-00009DC50000}"/>
    <cellStyle name="Normal 8 2 2 3 2 2 3 3 2 2" xfId="50598" xr:uid="{00000000-0005-0000-0000-00009EC50000}"/>
    <cellStyle name="Normal 8 2 2 3 2 2 3 3 3" xfId="50599" xr:uid="{00000000-0005-0000-0000-00009FC50000}"/>
    <cellStyle name="Normal 8 2 2 3 2 2 3 4" xfId="50600" xr:uid="{00000000-0005-0000-0000-0000A0C50000}"/>
    <cellStyle name="Normal 8 2 2 3 2 2 4" xfId="50601" xr:uid="{00000000-0005-0000-0000-0000A1C50000}"/>
    <cellStyle name="Normal 8 2 2 3 2 2 4 2" xfId="50602" xr:uid="{00000000-0005-0000-0000-0000A2C50000}"/>
    <cellStyle name="Normal 8 2 2 3 2 2 4 2 2" xfId="50603" xr:uid="{00000000-0005-0000-0000-0000A3C50000}"/>
    <cellStyle name="Normal 8 2 2 3 2 2 4 3" xfId="50604" xr:uid="{00000000-0005-0000-0000-0000A4C50000}"/>
    <cellStyle name="Normal 8 2 2 3 2 2 4 3 2" xfId="50605" xr:uid="{00000000-0005-0000-0000-0000A5C50000}"/>
    <cellStyle name="Normal 8 2 2 3 2 2 4 3 2 2" xfId="50606" xr:uid="{00000000-0005-0000-0000-0000A6C50000}"/>
    <cellStyle name="Normal 8 2 2 3 2 2 4 3 3" xfId="50607" xr:uid="{00000000-0005-0000-0000-0000A7C50000}"/>
    <cellStyle name="Normal 8 2 2 3 2 2 4 4" xfId="50608" xr:uid="{00000000-0005-0000-0000-0000A8C50000}"/>
    <cellStyle name="Normal 8 2 2 3 2 2 5" xfId="50609" xr:uid="{00000000-0005-0000-0000-0000A9C50000}"/>
    <cellStyle name="Normal 8 2 2 3 2 2 5 2" xfId="50610" xr:uid="{00000000-0005-0000-0000-0000AAC50000}"/>
    <cellStyle name="Normal 8 2 2 3 2 2 6" xfId="50611" xr:uid="{00000000-0005-0000-0000-0000ABC50000}"/>
    <cellStyle name="Normal 8 2 2 3 2 2 6 2" xfId="50612" xr:uid="{00000000-0005-0000-0000-0000ACC50000}"/>
    <cellStyle name="Normal 8 2 2 3 2 2 6 2 2" xfId="50613" xr:uid="{00000000-0005-0000-0000-0000ADC50000}"/>
    <cellStyle name="Normal 8 2 2 3 2 2 6 3" xfId="50614" xr:uid="{00000000-0005-0000-0000-0000AEC50000}"/>
    <cellStyle name="Normal 8 2 2 3 2 2 7" xfId="50615" xr:uid="{00000000-0005-0000-0000-0000AFC50000}"/>
    <cellStyle name="Normal 8 2 2 3 2 2 7 2" xfId="50616" xr:uid="{00000000-0005-0000-0000-0000B0C50000}"/>
    <cellStyle name="Normal 8 2 2 3 2 2 8" xfId="50617" xr:uid="{00000000-0005-0000-0000-0000B1C50000}"/>
    <cellStyle name="Normal 8 2 2 3 2 2 9" xfId="50618" xr:uid="{00000000-0005-0000-0000-0000B2C50000}"/>
    <cellStyle name="Normal 8 2 2 3 2 3" xfId="50619" xr:uid="{00000000-0005-0000-0000-0000B3C50000}"/>
    <cellStyle name="Normal 8 2 2 3 2 3 2" xfId="50620" xr:uid="{00000000-0005-0000-0000-0000B4C50000}"/>
    <cellStyle name="Normal 8 2 2 3 2 3 2 2" xfId="50621" xr:uid="{00000000-0005-0000-0000-0000B5C50000}"/>
    <cellStyle name="Normal 8 2 2 3 2 3 2 2 2" xfId="50622" xr:uid="{00000000-0005-0000-0000-0000B6C50000}"/>
    <cellStyle name="Normal 8 2 2 3 2 3 2 3" xfId="50623" xr:uid="{00000000-0005-0000-0000-0000B7C50000}"/>
    <cellStyle name="Normal 8 2 2 3 2 3 2 3 2" xfId="50624" xr:uid="{00000000-0005-0000-0000-0000B8C50000}"/>
    <cellStyle name="Normal 8 2 2 3 2 3 2 3 2 2" xfId="50625" xr:uid="{00000000-0005-0000-0000-0000B9C50000}"/>
    <cellStyle name="Normal 8 2 2 3 2 3 2 3 3" xfId="50626" xr:uid="{00000000-0005-0000-0000-0000BAC50000}"/>
    <cellStyle name="Normal 8 2 2 3 2 3 2 4" xfId="50627" xr:uid="{00000000-0005-0000-0000-0000BBC50000}"/>
    <cellStyle name="Normal 8 2 2 3 2 3 3" xfId="50628" xr:uid="{00000000-0005-0000-0000-0000BCC50000}"/>
    <cellStyle name="Normal 8 2 2 3 2 3 3 2" xfId="50629" xr:uid="{00000000-0005-0000-0000-0000BDC50000}"/>
    <cellStyle name="Normal 8 2 2 3 2 3 4" xfId="50630" xr:uid="{00000000-0005-0000-0000-0000BEC50000}"/>
    <cellStyle name="Normal 8 2 2 3 2 3 4 2" xfId="50631" xr:uid="{00000000-0005-0000-0000-0000BFC50000}"/>
    <cellStyle name="Normal 8 2 2 3 2 3 4 2 2" xfId="50632" xr:uid="{00000000-0005-0000-0000-0000C0C50000}"/>
    <cellStyle name="Normal 8 2 2 3 2 3 4 3" xfId="50633" xr:uid="{00000000-0005-0000-0000-0000C1C50000}"/>
    <cellStyle name="Normal 8 2 2 3 2 3 5" xfId="50634" xr:uid="{00000000-0005-0000-0000-0000C2C50000}"/>
    <cellStyle name="Normal 8 2 2 3 2 4" xfId="50635" xr:uid="{00000000-0005-0000-0000-0000C3C50000}"/>
    <cellStyle name="Normal 8 2 2 3 2 4 2" xfId="50636" xr:uid="{00000000-0005-0000-0000-0000C4C50000}"/>
    <cellStyle name="Normal 8 2 2 3 2 4 2 2" xfId="50637" xr:uid="{00000000-0005-0000-0000-0000C5C50000}"/>
    <cellStyle name="Normal 8 2 2 3 2 4 3" xfId="50638" xr:uid="{00000000-0005-0000-0000-0000C6C50000}"/>
    <cellStyle name="Normal 8 2 2 3 2 4 3 2" xfId="50639" xr:uid="{00000000-0005-0000-0000-0000C7C50000}"/>
    <cellStyle name="Normal 8 2 2 3 2 4 3 2 2" xfId="50640" xr:uid="{00000000-0005-0000-0000-0000C8C50000}"/>
    <cellStyle name="Normal 8 2 2 3 2 4 3 3" xfId="50641" xr:uid="{00000000-0005-0000-0000-0000C9C50000}"/>
    <cellStyle name="Normal 8 2 2 3 2 4 4" xfId="50642" xr:uid="{00000000-0005-0000-0000-0000CAC50000}"/>
    <cellStyle name="Normal 8 2 2 3 2 5" xfId="50643" xr:uid="{00000000-0005-0000-0000-0000CBC50000}"/>
    <cellStyle name="Normal 8 2 2 3 2 5 2" xfId="50644" xr:uid="{00000000-0005-0000-0000-0000CCC50000}"/>
    <cellStyle name="Normal 8 2 2 3 2 5 2 2" xfId="50645" xr:uid="{00000000-0005-0000-0000-0000CDC50000}"/>
    <cellStyle name="Normal 8 2 2 3 2 5 3" xfId="50646" xr:uid="{00000000-0005-0000-0000-0000CEC50000}"/>
    <cellStyle name="Normal 8 2 2 3 2 5 3 2" xfId="50647" xr:uid="{00000000-0005-0000-0000-0000CFC50000}"/>
    <cellStyle name="Normal 8 2 2 3 2 5 3 2 2" xfId="50648" xr:uid="{00000000-0005-0000-0000-0000D0C50000}"/>
    <cellStyle name="Normal 8 2 2 3 2 5 3 3" xfId="50649" xr:uid="{00000000-0005-0000-0000-0000D1C50000}"/>
    <cellStyle name="Normal 8 2 2 3 2 5 4" xfId="50650" xr:uid="{00000000-0005-0000-0000-0000D2C50000}"/>
    <cellStyle name="Normal 8 2 2 3 2 6" xfId="50651" xr:uid="{00000000-0005-0000-0000-0000D3C50000}"/>
    <cellStyle name="Normal 8 2 2 3 2 6 2" xfId="50652" xr:uid="{00000000-0005-0000-0000-0000D4C50000}"/>
    <cellStyle name="Normal 8 2 2 3 2 7" xfId="50653" xr:uid="{00000000-0005-0000-0000-0000D5C50000}"/>
    <cellStyle name="Normal 8 2 2 3 2 7 2" xfId="50654" xr:uid="{00000000-0005-0000-0000-0000D6C50000}"/>
    <cellStyle name="Normal 8 2 2 3 2 7 2 2" xfId="50655" xr:uid="{00000000-0005-0000-0000-0000D7C50000}"/>
    <cellStyle name="Normal 8 2 2 3 2 7 3" xfId="50656" xr:uid="{00000000-0005-0000-0000-0000D8C50000}"/>
    <cellStyle name="Normal 8 2 2 3 2 8" xfId="50657" xr:uid="{00000000-0005-0000-0000-0000D9C50000}"/>
    <cellStyle name="Normal 8 2 2 3 2 8 2" xfId="50658" xr:uid="{00000000-0005-0000-0000-0000DAC50000}"/>
    <cellStyle name="Normal 8 2 2 3 2 9" xfId="50659" xr:uid="{00000000-0005-0000-0000-0000DBC50000}"/>
    <cellStyle name="Normal 8 2 2 3 3" xfId="50660" xr:uid="{00000000-0005-0000-0000-0000DCC50000}"/>
    <cellStyle name="Normal 8 2 2 3 3 2" xfId="50661" xr:uid="{00000000-0005-0000-0000-0000DDC50000}"/>
    <cellStyle name="Normal 8 2 2 3 3 2 2" xfId="50662" xr:uid="{00000000-0005-0000-0000-0000DEC50000}"/>
    <cellStyle name="Normal 8 2 2 3 3 2 2 2" xfId="50663" xr:uid="{00000000-0005-0000-0000-0000DFC50000}"/>
    <cellStyle name="Normal 8 2 2 3 3 2 2 2 2" xfId="50664" xr:uid="{00000000-0005-0000-0000-0000E0C50000}"/>
    <cellStyle name="Normal 8 2 2 3 3 2 2 3" xfId="50665" xr:uid="{00000000-0005-0000-0000-0000E1C50000}"/>
    <cellStyle name="Normal 8 2 2 3 3 2 2 3 2" xfId="50666" xr:uid="{00000000-0005-0000-0000-0000E2C50000}"/>
    <cellStyle name="Normal 8 2 2 3 3 2 2 3 2 2" xfId="50667" xr:uid="{00000000-0005-0000-0000-0000E3C50000}"/>
    <cellStyle name="Normal 8 2 2 3 3 2 2 3 3" xfId="50668" xr:uid="{00000000-0005-0000-0000-0000E4C50000}"/>
    <cellStyle name="Normal 8 2 2 3 3 2 2 4" xfId="50669" xr:uid="{00000000-0005-0000-0000-0000E5C50000}"/>
    <cellStyle name="Normal 8 2 2 3 3 2 3" xfId="50670" xr:uid="{00000000-0005-0000-0000-0000E6C50000}"/>
    <cellStyle name="Normal 8 2 2 3 3 2 3 2" xfId="50671" xr:uid="{00000000-0005-0000-0000-0000E7C50000}"/>
    <cellStyle name="Normal 8 2 2 3 3 2 4" xfId="50672" xr:uid="{00000000-0005-0000-0000-0000E8C50000}"/>
    <cellStyle name="Normal 8 2 2 3 3 2 4 2" xfId="50673" xr:uid="{00000000-0005-0000-0000-0000E9C50000}"/>
    <cellStyle name="Normal 8 2 2 3 3 2 4 2 2" xfId="50674" xr:uid="{00000000-0005-0000-0000-0000EAC50000}"/>
    <cellStyle name="Normal 8 2 2 3 3 2 4 3" xfId="50675" xr:uid="{00000000-0005-0000-0000-0000EBC50000}"/>
    <cellStyle name="Normal 8 2 2 3 3 2 5" xfId="50676" xr:uid="{00000000-0005-0000-0000-0000ECC50000}"/>
    <cellStyle name="Normal 8 2 2 3 3 2 6" xfId="50677" xr:uid="{00000000-0005-0000-0000-0000EDC50000}"/>
    <cellStyle name="Normal 8 2 2 3 3 3" xfId="50678" xr:uid="{00000000-0005-0000-0000-0000EEC50000}"/>
    <cellStyle name="Normal 8 2 2 3 3 3 2" xfId="50679" xr:uid="{00000000-0005-0000-0000-0000EFC50000}"/>
    <cellStyle name="Normal 8 2 2 3 3 3 2 2" xfId="50680" xr:uid="{00000000-0005-0000-0000-0000F0C50000}"/>
    <cellStyle name="Normal 8 2 2 3 3 3 3" xfId="50681" xr:uid="{00000000-0005-0000-0000-0000F1C50000}"/>
    <cellStyle name="Normal 8 2 2 3 3 3 3 2" xfId="50682" xr:uid="{00000000-0005-0000-0000-0000F2C50000}"/>
    <cellStyle name="Normal 8 2 2 3 3 3 3 2 2" xfId="50683" xr:uid="{00000000-0005-0000-0000-0000F3C50000}"/>
    <cellStyle name="Normal 8 2 2 3 3 3 3 3" xfId="50684" xr:uid="{00000000-0005-0000-0000-0000F4C50000}"/>
    <cellStyle name="Normal 8 2 2 3 3 3 4" xfId="50685" xr:uid="{00000000-0005-0000-0000-0000F5C50000}"/>
    <cellStyle name="Normal 8 2 2 3 3 4" xfId="50686" xr:uid="{00000000-0005-0000-0000-0000F6C50000}"/>
    <cellStyle name="Normal 8 2 2 3 3 4 2" xfId="50687" xr:uid="{00000000-0005-0000-0000-0000F7C50000}"/>
    <cellStyle name="Normal 8 2 2 3 3 4 2 2" xfId="50688" xr:uid="{00000000-0005-0000-0000-0000F8C50000}"/>
    <cellStyle name="Normal 8 2 2 3 3 4 3" xfId="50689" xr:uid="{00000000-0005-0000-0000-0000F9C50000}"/>
    <cellStyle name="Normal 8 2 2 3 3 4 3 2" xfId="50690" xr:uid="{00000000-0005-0000-0000-0000FAC50000}"/>
    <cellStyle name="Normal 8 2 2 3 3 4 3 2 2" xfId="50691" xr:uid="{00000000-0005-0000-0000-0000FBC50000}"/>
    <cellStyle name="Normal 8 2 2 3 3 4 3 3" xfId="50692" xr:uid="{00000000-0005-0000-0000-0000FCC50000}"/>
    <cellStyle name="Normal 8 2 2 3 3 4 4" xfId="50693" xr:uid="{00000000-0005-0000-0000-0000FDC50000}"/>
    <cellStyle name="Normal 8 2 2 3 3 5" xfId="50694" xr:uid="{00000000-0005-0000-0000-0000FEC50000}"/>
    <cellStyle name="Normal 8 2 2 3 3 5 2" xfId="50695" xr:uid="{00000000-0005-0000-0000-0000FFC50000}"/>
    <cellStyle name="Normal 8 2 2 3 3 6" xfId="50696" xr:uid="{00000000-0005-0000-0000-000000C60000}"/>
    <cellStyle name="Normal 8 2 2 3 3 6 2" xfId="50697" xr:uid="{00000000-0005-0000-0000-000001C60000}"/>
    <cellStyle name="Normal 8 2 2 3 3 6 2 2" xfId="50698" xr:uid="{00000000-0005-0000-0000-000002C60000}"/>
    <cellStyle name="Normal 8 2 2 3 3 6 3" xfId="50699" xr:uid="{00000000-0005-0000-0000-000003C60000}"/>
    <cellStyle name="Normal 8 2 2 3 3 7" xfId="50700" xr:uid="{00000000-0005-0000-0000-000004C60000}"/>
    <cellStyle name="Normal 8 2 2 3 3 7 2" xfId="50701" xr:uid="{00000000-0005-0000-0000-000005C60000}"/>
    <cellStyle name="Normal 8 2 2 3 3 8" xfId="50702" xr:uid="{00000000-0005-0000-0000-000006C60000}"/>
    <cellStyle name="Normal 8 2 2 3 3 9" xfId="50703" xr:uid="{00000000-0005-0000-0000-000007C60000}"/>
    <cellStyle name="Normal 8 2 2 3 4" xfId="50704" xr:uid="{00000000-0005-0000-0000-000008C60000}"/>
    <cellStyle name="Normal 8 2 2 3 4 2" xfId="50705" xr:uid="{00000000-0005-0000-0000-000009C60000}"/>
    <cellStyle name="Normal 8 2 2 3 4 2 2" xfId="50706" xr:uid="{00000000-0005-0000-0000-00000AC60000}"/>
    <cellStyle name="Normal 8 2 2 3 4 2 2 2" xfId="50707" xr:uid="{00000000-0005-0000-0000-00000BC60000}"/>
    <cellStyle name="Normal 8 2 2 3 4 2 3" xfId="50708" xr:uid="{00000000-0005-0000-0000-00000CC60000}"/>
    <cellStyle name="Normal 8 2 2 3 4 2 3 2" xfId="50709" xr:uid="{00000000-0005-0000-0000-00000DC60000}"/>
    <cellStyle name="Normal 8 2 2 3 4 2 3 2 2" xfId="50710" xr:uid="{00000000-0005-0000-0000-00000EC60000}"/>
    <cellStyle name="Normal 8 2 2 3 4 2 3 3" xfId="50711" xr:uid="{00000000-0005-0000-0000-00000FC60000}"/>
    <cellStyle name="Normal 8 2 2 3 4 2 4" xfId="50712" xr:uid="{00000000-0005-0000-0000-000010C60000}"/>
    <cellStyle name="Normal 8 2 2 3 4 3" xfId="50713" xr:uid="{00000000-0005-0000-0000-000011C60000}"/>
    <cellStyle name="Normal 8 2 2 3 4 3 2" xfId="50714" xr:uid="{00000000-0005-0000-0000-000012C60000}"/>
    <cellStyle name="Normal 8 2 2 3 4 4" xfId="50715" xr:uid="{00000000-0005-0000-0000-000013C60000}"/>
    <cellStyle name="Normal 8 2 2 3 4 4 2" xfId="50716" xr:uid="{00000000-0005-0000-0000-000014C60000}"/>
    <cellStyle name="Normal 8 2 2 3 4 4 2 2" xfId="50717" xr:uid="{00000000-0005-0000-0000-000015C60000}"/>
    <cellStyle name="Normal 8 2 2 3 4 4 3" xfId="50718" xr:uid="{00000000-0005-0000-0000-000016C60000}"/>
    <cellStyle name="Normal 8 2 2 3 4 5" xfId="50719" xr:uid="{00000000-0005-0000-0000-000017C60000}"/>
    <cellStyle name="Normal 8 2 2 3 4 6" xfId="50720" xr:uid="{00000000-0005-0000-0000-000018C60000}"/>
    <cellStyle name="Normal 8 2 2 3 5" xfId="50721" xr:uid="{00000000-0005-0000-0000-000019C60000}"/>
    <cellStyle name="Normal 8 2 2 3 5 2" xfId="50722" xr:uid="{00000000-0005-0000-0000-00001AC60000}"/>
    <cellStyle name="Normal 8 2 2 3 5 2 2" xfId="50723" xr:uid="{00000000-0005-0000-0000-00001BC60000}"/>
    <cellStyle name="Normal 8 2 2 3 5 3" xfId="50724" xr:uid="{00000000-0005-0000-0000-00001CC60000}"/>
    <cellStyle name="Normal 8 2 2 3 5 3 2" xfId="50725" xr:uid="{00000000-0005-0000-0000-00001DC60000}"/>
    <cellStyle name="Normal 8 2 2 3 5 3 2 2" xfId="50726" xr:uid="{00000000-0005-0000-0000-00001EC60000}"/>
    <cellStyle name="Normal 8 2 2 3 5 3 3" xfId="50727" xr:uid="{00000000-0005-0000-0000-00001FC60000}"/>
    <cellStyle name="Normal 8 2 2 3 5 4" xfId="50728" xr:uid="{00000000-0005-0000-0000-000020C60000}"/>
    <cellStyle name="Normal 8 2 2 3 6" xfId="50729" xr:uid="{00000000-0005-0000-0000-000021C60000}"/>
    <cellStyle name="Normal 8 2 2 3 6 2" xfId="50730" xr:uid="{00000000-0005-0000-0000-000022C60000}"/>
    <cellStyle name="Normal 8 2 2 3 6 2 2" xfId="50731" xr:uid="{00000000-0005-0000-0000-000023C60000}"/>
    <cellStyle name="Normal 8 2 2 3 6 3" xfId="50732" xr:uid="{00000000-0005-0000-0000-000024C60000}"/>
    <cellStyle name="Normal 8 2 2 3 6 3 2" xfId="50733" xr:uid="{00000000-0005-0000-0000-000025C60000}"/>
    <cellStyle name="Normal 8 2 2 3 6 3 2 2" xfId="50734" xr:uid="{00000000-0005-0000-0000-000026C60000}"/>
    <cellStyle name="Normal 8 2 2 3 6 3 3" xfId="50735" xr:uid="{00000000-0005-0000-0000-000027C60000}"/>
    <cellStyle name="Normal 8 2 2 3 6 4" xfId="50736" xr:uid="{00000000-0005-0000-0000-000028C60000}"/>
    <cellStyle name="Normal 8 2 2 3 7" xfId="50737" xr:uid="{00000000-0005-0000-0000-000029C60000}"/>
    <cellStyle name="Normal 8 2 2 3 7 2" xfId="50738" xr:uid="{00000000-0005-0000-0000-00002AC60000}"/>
    <cellStyle name="Normal 8 2 2 3 8" xfId="50739" xr:uid="{00000000-0005-0000-0000-00002BC60000}"/>
    <cellStyle name="Normal 8 2 2 3 8 2" xfId="50740" xr:uid="{00000000-0005-0000-0000-00002CC60000}"/>
    <cellStyle name="Normal 8 2 2 3 8 2 2" xfId="50741" xr:uid="{00000000-0005-0000-0000-00002DC60000}"/>
    <cellStyle name="Normal 8 2 2 3 8 3" xfId="50742" xr:uid="{00000000-0005-0000-0000-00002EC60000}"/>
    <cellStyle name="Normal 8 2 2 3 9" xfId="50743" xr:uid="{00000000-0005-0000-0000-00002FC60000}"/>
    <cellStyle name="Normal 8 2 2 3 9 2" xfId="50744" xr:uid="{00000000-0005-0000-0000-000030C60000}"/>
    <cellStyle name="Normal 8 2 2 3_T-straight with PEDs adjustor" xfId="50745" xr:uid="{00000000-0005-0000-0000-000031C60000}"/>
    <cellStyle name="Normal 8 2 2 4" xfId="50746" xr:uid="{00000000-0005-0000-0000-000032C60000}"/>
    <cellStyle name="Normal 8 2 2 4 10" xfId="50747" xr:uid="{00000000-0005-0000-0000-000033C60000}"/>
    <cellStyle name="Normal 8 2 2 4 11" xfId="50748" xr:uid="{00000000-0005-0000-0000-000034C60000}"/>
    <cellStyle name="Normal 8 2 2 4 2" xfId="50749" xr:uid="{00000000-0005-0000-0000-000035C60000}"/>
    <cellStyle name="Normal 8 2 2 4 2 10" xfId="50750" xr:uid="{00000000-0005-0000-0000-000036C60000}"/>
    <cellStyle name="Normal 8 2 2 4 2 2" xfId="50751" xr:uid="{00000000-0005-0000-0000-000037C60000}"/>
    <cellStyle name="Normal 8 2 2 4 2 2 2" xfId="50752" xr:uid="{00000000-0005-0000-0000-000038C60000}"/>
    <cellStyle name="Normal 8 2 2 4 2 2 2 2" xfId="50753" xr:uid="{00000000-0005-0000-0000-000039C60000}"/>
    <cellStyle name="Normal 8 2 2 4 2 2 2 2 2" xfId="50754" xr:uid="{00000000-0005-0000-0000-00003AC60000}"/>
    <cellStyle name="Normal 8 2 2 4 2 2 2 2 2 2" xfId="50755" xr:uid="{00000000-0005-0000-0000-00003BC60000}"/>
    <cellStyle name="Normal 8 2 2 4 2 2 2 2 3" xfId="50756" xr:uid="{00000000-0005-0000-0000-00003CC60000}"/>
    <cellStyle name="Normal 8 2 2 4 2 2 2 2 3 2" xfId="50757" xr:uid="{00000000-0005-0000-0000-00003DC60000}"/>
    <cellStyle name="Normal 8 2 2 4 2 2 2 2 3 2 2" xfId="50758" xr:uid="{00000000-0005-0000-0000-00003EC60000}"/>
    <cellStyle name="Normal 8 2 2 4 2 2 2 2 3 3" xfId="50759" xr:uid="{00000000-0005-0000-0000-00003FC60000}"/>
    <cellStyle name="Normal 8 2 2 4 2 2 2 2 4" xfId="50760" xr:uid="{00000000-0005-0000-0000-000040C60000}"/>
    <cellStyle name="Normal 8 2 2 4 2 2 2 3" xfId="50761" xr:uid="{00000000-0005-0000-0000-000041C60000}"/>
    <cellStyle name="Normal 8 2 2 4 2 2 2 3 2" xfId="50762" xr:uid="{00000000-0005-0000-0000-000042C60000}"/>
    <cellStyle name="Normal 8 2 2 4 2 2 2 4" xfId="50763" xr:uid="{00000000-0005-0000-0000-000043C60000}"/>
    <cellStyle name="Normal 8 2 2 4 2 2 2 4 2" xfId="50764" xr:uid="{00000000-0005-0000-0000-000044C60000}"/>
    <cellStyle name="Normal 8 2 2 4 2 2 2 4 2 2" xfId="50765" xr:uid="{00000000-0005-0000-0000-000045C60000}"/>
    <cellStyle name="Normal 8 2 2 4 2 2 2 4 3" xfId="50766" xr:uid="{00000000-0005-0000-0000-000046C60000}"/>
    <cellStyle name="Normal 8 2 2 4 2 2 2 5" xfId="50767" xr:uid="{00000000-0005-0000-0000-000047C60000}"/>
    <cellStyle name="Normal 8 2 2 4 2 2 3" xfId="50768" xr:uid="{00000000-0005-0000-0000-000048C60000}"/>
    <cellStyle name="Normal 8 2 2 4 2 2 3 2" xfId="50769" xr:uid="{00000000-0005-0000-0000-000049C60000}"/>
    <cellStyle name="Normal 8 2 2 4 2 2 3 2 2" xfId="50770" xr:uid="{00000000-0005-0000-0000-00004AC60000}"/>
    <cellStyle name="Normal 8 2 2 4 2 2 3 3" xfId="50771" xr:uid="{00000000-0005-0000-0000-00004BC60000}"/>
    <cellStyle name="Normal 8 2 2 4 2 2 3 3 2" xfId="50772" xr:uid="{00000000-0005-0000-0000-00004CC60000}"/>
    <cellStyle name="Normal 8 2 2 4 2 2 3 3 2 2" xfId="50773" xr:uid="{00000000-0005-0000-0000-00004DC60000}"/>
    <cellStyle name="Normal 8 2 2 4 2 2 3 3 3" xfId="50774" xr:uid="{00000000-0005-0000-0000-00004EC60000}"/>
    <cellStyle name="Normal 8 2 2 4 2 2 3 4" xfId="50775" xr:uid="{00000000-0005-0000-0000-00004FC60000}"/>
    <cellStyle name="Normal 8 2 2 4 2 2 4" xfId="50776" xr:uid="{00000000-0005-0000-0000-000050C60000}"/>
    <cellStyle name="Normal 8 2 2 4 2 2 4 2" xfId="50777" xr:uid="{00000000-0005-0000-0000-000051C60000}"/>
    <cellStyle name="Normal 8 2 2 4 2 2 4 2 2" xfId="50778" xr:uid="{00000000-0005-0000-0000-000052C60000}"/>
    <cellStyle name="Normal 8 2 2 4 2 2 4 3" xfId="50779" xr:uid="{00000000-0005-0000-0000-000053C60000}"/>
    <cellStyle name="Normal 8 2 2 4 2 2 4 3 2" xfId="50780" xr:uid="{00000000-0005-0000-0000-000054C60000}"/>
    <cellStyle name="Normal 8 2 2 4 2 2 4 3 2 2" xfId="50781" xr:uid="{00000000-0005-0000-0000-000055C60000}"/>
    <cellStyle name="Normal 8 2 2 4 2 2 4 3 3" xfId="50782" xr:uid="{00000000-0005-0000-0000-000056C60000}"/>
    <cellStyle name="Normal 8 2 2 4 2 2 4 4" xfId="50783" xr:uid="{00000000-0005-0000-0000-000057C60000}"/>
    <cellStyle name="Normal 8 2 2 4 2 2 5" xfId="50784" xr:uid="{00000000-0005-0000-0000-000058C60000}"/>
    <cellStyle name="Normal 8 2 2 4 2 2 5 2" xfId="50785" xr:uid="{00000000-0005-0000-0000-000059C60000}"/>
    <cellStyle name="Normal 8 2 2 4 2 2 6" xfId="50786" xr:uid="{00000000-0005-0000-0000-00005AC60000}"/>
    <cellStyle name="Normal 8 2 2 4 2 2 6 2" xfId="50787" xr:uid="{00000000-0005-0000-0000-00005BC60000}"/>
    <cellStyle name="Normal 8 2 2 4 2 2 6 2 2" xfId="50788" xr:uid="{00000000-0005-0000-0000-00005CC60000}"/>
    <cellStyle name="Normal 8 2 2 4 2 2 6 3" xfId="50789" xr:uid="{00000000-0005-0000-0000-00005DC60000}"/>
    <cellStyle name="Normal 8 2 2 4 2 2 7" xfId="50790" xr:uid="{00000000-0005-0000-0000-00005EC60000}"/>
    <cellStyle name="Normal 8 2 2 4 2 2 7 2" xfId="50791" xr:uid="{00000000-0005-0000-0000-00005FC60000}"/>
    <cellStyle name="Normal 8 2 2 4 2 2 8" xfId="50792" xr:uid="{00000000-0005-0000-0000-000060C60000}"/>
    <cellStyle name="Normal 8 2 2 4 2 3" xfId="50793" xr:uid="{00000000-0005-0000-0000-000061C60000}"/>
    <cellStyle name="Normal 8 2 2 4 2 3 2" xfId="50794" xr:uid="{00000000-0005-0000-0000-000062C60000}"/>
    <cellStyle name="Normal 8 2 2 4 2 3 2 2" xfId="50795" xr:uid="{00000000-0005-0000-0000-000063C60000}"/>
    <cellStyle name="Normal 8 2 2 4 2 3 2 2 2" xfId="50796" xr:uid="{00000000-0005-0000-0000-000064C60000}"/>
    <cellStyle name="Normal 8 2 2 4 2 3 2 3" xfId="50797" xr:uid="{00000000-0005-0000-0000-000065C60000}"/>
    <cellStyle name="Normal 8 2 2 4 2 3 2 3 2" xfId="50798" xr:uid="{00000000-0005-0000-0000-000066C60000}"/>
    <cellStyle name="Normal 8 2 2 4 2 3 2 3 2 2" xfId="50799" xr:uid="{00000000-0005-0000-0000-000067C60000}"/>
    <cellStyle name="Normal 8 2 2 4 2 3 2 3 3" xfId="50800" xr:uid="{00000000-0005-0000-0000-000068C60000}"/>
    <cellStyle name="Normal 8 2 2 4 2 3 2 4" xfId="50801" xr:uid="{00000000-0005-0000-0000-000069C60000}"/>
    <cellStyle name="Normal 8 2 2 4 2 3 3" xfId="50802" xr:uid="{00000000-0005-0000-0000-00006AC60000}"/>
    <cellStyle name="Normal 8 2 2 4 2 3 3 2" xfId="50803" xr:uid="{00000000-0005-0000-0000-00006BC60000}"/>
    <cellStyle name="Normal 8 2 2 4 2 3 4" xfId="50804" xr:uid="{00000000-0005-0000-0000-00006CC60000}"/>
    <cellStyle name="Normal 8 2 2 4 2 3 4 2" xfId="50805" xr:uid="{00000000-0005-0000-0000-00006DC60000}"/>
    <cellStyle name="Normal 8 2 2 4 2 3 4 2 2" xfId="50806" xr:uid="{00000000-0005-0000-0000-00006EC60000}"/>
    <cellStyle name="Normal 8 2 2 4 2 3 4 3" xfId="50807" xr:uid="{00000000-0005-0000-0000-00006FC60000}"/>
    <cellStyle name="Normal 8 2 2 4 2 3 5" xfId="50808" xr:uid="{00000000-0005-0000-0000-000070C60000}"/>
    <cellStyle name="Normal 8 2 2 4 2 4" xfId="50809" xr:uid="{00000000-0005-0000-0000-000071C60000}"/>
    <cellStyle name="Normal 8 2 2 4 2 4 2" xfId="50810" xr:uid="{00000000-0005-0000-0000-000072C60000}"/>
    <cellStyle name="Normal 8 2 2 4 2 4 2 2" xfId="50811" xr:uid="{00000000-0005-0000-0000-000073C60000}"/>
    <cellStyle name="Normal 8 2 2 4 2 4 3" xfId="50812" xr:uid="{00000000-0005-0000-0000-000074C60000}"/>
    <cellStyle name="Normal 8 2 2 4 2 4 3 2" xfId="50813" xr:uid="{00000000-0005-0000-0000-000075C60000}"/>
    <cellStyle name="Normal 8 2 2 4 2 4 3 2 2" xfId="50814" xr:uid="{00000000-0005-0000-0000-000076C60000}"/>
    <cellStyle name="Normal 8 2 2 4 2 4 3 3" xfId="50815" xr:uid="{00000000-0005-0000-0000-000077C60000}"/>
    <cellStyle name="Normal 8 2 2 4 2 4 4" xfId="50816" xr:uid="{00000000-0005-0000-0000-000078C60000}"/>
    <cellStyle name="Normal 8 2 2 4 2 5" xfId="50817" xr:uid="{00000000-0005-0000-0000-000079C60000}"/>
    <cellStyle name="Normal 8 2 2 4 2 5 2" xfId="50818" xr:uid="{00000000-0005-0000-0000-00007AC60000}"/>
    <cellStyle name="Normal 8 2 2 4 2 5 2 2" xfId="50819" xr:uid="{00000000-0005-0000-0000-00007BC60000}"/>
    <cellStyle name="Normal 8 2 2 4 2 5 3" xfId="50820" xr:uid="{00000000-0005-0000-0000-00007CC60000}"/>
    <cellStyle name="Normal 8 2 2 4 2 5 3 2" xfId="50821" xr:uid="{00000000-0005-0000-0000-00007DC60000}"/>
    <cellStyle name="Normal 8 2 2 4 2 5 3 2 2" xfId="50822" xr:uid="{00000000-0005-0000-0000-00007EC60000}"/>
    <cellStyle name="Normal 8 2 2 4 2 5 3 3" xfId="50823" xr:uid="{00000000-0005-0000-0000-00007FC60000}"/>
    <cellStyle name="Normal 8 2 2 4 2 5 4" xfId="50824" xr:uid="{00000000-0005-0000-0000-000080C60000}"/>
    <cellStyle name="Normal 8 2 2 4 2 6" xfId="50825" xr:uid="{00000000-0005-0000-0000-000081C60000}"/>
    <cellStyle name="Normal 8 2 2 4 2 6 2" xfId="50826" xr:uid="{00000000-0005-0000-0000-000082C60000}"/>
    <cellStyle name="Normal 8 2 2 4 2 7" xfId="50827" xr:uid="{00000000-0005-0000-0000-000083C60000}"/>
    <cellStyle name="Normal 8 2 2 4 2 7 2" xfId="50828" xr:uid="{00000000-0005-0000-0000-000084C60000}"/>
    <cellStyle name="Normal 8 2 2 4 2 7 2 2" xfId="50829" xr:uid="{00000000-0005-0000-0000-000085C60000}"/>
    <cellStyle name="Normal 8 2 2 4 2 7 3" xfId="50830" xr:uid="{00000000-0005-0000-0000-000086C60000}"/>
    <cellStyle name="Normal 8 2 2 4 2 8" xfId="50831" xr:uid="{00000000-0005-0000-0000-000087C60000}"/>
    <cellStyle name="Normal 8 2 2 4 2 8 2" xfId="50832" xr:uid="{00000000-0005-0000-0000-000088C60000}"/>
    <cellStyle name="Normal 8 2 2 4 2 9" xfId="50833" xr:uid="{00000000-0005-0000-0000-000089C60000}"/>
    <cellStyle name="Normal 8 2 2 4 3" xfId="50834" xr:uid="{00000000-0005-0000-0000-00008AC60000}"/>
    <cellStyle name="Normal 8 2 2 4 3 2" xfId="50835" xr:uid="{00000000-0005-0000-0000-00008BC60000}"/>
    <cellStyle name="Normal 8 2 2 4 3 2 2" xfId="50836" xr:uid="{00000000-0005-0000-0000-00008CC60000}"/>
    <cellStyle name="Normal 8 2 2 4 3 2 2 2" xfId="50837" xr:uid="{00000000-0005-0000-0000-00008DC60000}"/>
    <cellStyle name="Normal 8 2 2 4 3 2 2 2 2" xfId="50838" xr:uid="{00000000-0005-0000-0000-00008EC60000}"/>
    <cellStyle name="Normal 8 2 2 4 3 2 2 3" xfId="50839" xr:uid="{00000000-0005-0000-0000-00008FC60000}"/>
    <cellStyle name="Normal 8 2 2 4 3 2 2 3 2" xfId="50840" xr:uid="{00000000-0005-0000-0000-000090C60000}"/>
    <cellStyle name="Normal 8 2 2 4 3 2 2 3 2 2" xfId="50841" xr:uid="{00000000-0005-0000-0000-000091C60000}"/>
    <cellStyle name="Normal 8 2 2 4 3 2 2 3 3" xfId="50842" xr:uid="{00000000-0005-0000-0000-000092C60000}"/>
    <cellStyle name="Normal 8 2 2 4 3 2 2 4" xfId="50843" xr:uid="{00000000-0005-0000-0000-000093C60000}"/>
    <cellStyle name="Normal 8 2 2 4 3 2 3" xfId="50844" xr:uid="{00000000-0005-0000-0000-000094C60000}"/>
    <cellStyle name="Normal 8 2 2 4 3 2 3 2" xfId="50845" xr:uid="{00000000-0005-0000-0000-000095C60000}"/>
    <cellStyle name="Normal 8 2 2 4 3 2 4" xfId="50846" xr:uid="{00000000-0005-0000-0000-000096C60000}"/>
    <cellStyle name="Normal 8 2 2 4 3 2 4 2" xfId="50847" xr:uid="{00000000-0005-0000-0000-000097C60000}"/>
    <cellStyle name="Normal 8 2 2 4 3 2 4 2 2" xfId="50848" xr:uid="{00000000-0005-0000-0000-000098C60000}"/>
    <cellStyle name="Normal 8 2 2 4 3 2 4 3" xfId="50849" xr:uid="{00000000-0005-0000-0000-000099C60000}"/>
    <cellStyle name="Normal 8 2 2 4 3 2 5" xfId="50850" xr:uid="{00000000-0005-0000-0000-00009AC60000}"/>
    <cellStyle name="Normal 8 2 2 4 3 3" xfId="50851" xr:uid="{00000000-0005-0000-0000-00009BC60000}"/>
    <cellStyle name="Normal 8 2 2 4 3 3 2" xfId="50852" xr:uid="{00000000-0005-0000-0000-00009CC60000}"/>
    <cellStyle name="Normal 8 2 2 4 3 3 2 2" xfId="50853" xr:uid="{00000000-0005-0000-0000-00009DC60000}"/>
    <cellStyle name="Normal 8 2 2 4 3 3 3" xfId="50854" xr:uid="{00000000-0005-0000-0000-00009EC60000}"/>
    <cellStyle name="Normal 8 2 2 4 3 3 3 2" xfId="50855" xr:uid="{00000000-0005-0000-0000-00009FC60000}"/>
    <cellStyle name="Normal 8 2 2 4 3 3 3 2 2" xfId="50856" xr:uid="{00000000-0005-0000-0000-0000A0C60000}"/>
    <cellStyle name="Normal 8 2 2 4 3 3 3 3" xfId="50857" xr:uid="{00000000-0005-0000-0000-0000A1C60000}"/>
    <cellStyle name="Normal 8 2 2 4 3 3 4" xfId="50858" xr:uid="{00000000-0005-0000-0000-0000A2C60000}"/>
    <cellStyle name="Normal 8 2 2 4 3 4" xfId="50859" xr:uid="{00000000-0005-0000-0000-0000A3C60000}"/>
    <cellStyle name="Normal 8 2 2 4 3 4 2" xfId="50860" xr:uid="{00000000-0005-0000-0000-0000A4C60000}"/>
    <cellStyle name="Normal 8 2 2 4 3 4 2 2" xfId="50861" xr:uid="{00000000-0005-0000-0000-0000A5C60000}"/>
    <cellStyle name="Normal 8 2 2 4 3 4 3" xfId="50862" xr:uid="{00000000-0005-0000-0000-0000A6C60000}"/>
    <cellStyle name="Normal 8 2 2 4 3 4 3 2" xfId="50863" xr:uid="{00000000-0005-0000-0000-0000A7C60000}"/>
    <cellStyle name="Normal 8 2 2 4 3 4 3 2 2" xfId="50864" xr:uid="{00000000-0005-0000-0000-0000A8C60000}"/>
    <cellStyle name="Normal 8 2 2 4 3 4 3 3" xfId="50865" xr:uid="{00000000-0005-0000-0000-0000A9C60000}"/>
    <cellStyle name="Normal 8 2 2 4 3 4 4" xfId="50866" xr:uid="{00000000-0005-0000-0000-0000AAC60000}"/>
    <cellStyle name="Normal 8 2 2 4 3 5" xfId="50867" xr:uid="{00000000-0005-0000-0000-0000ABC60000}"/>
    <cellStyle name="Normal 8 2 2 4 3 5 2" xfId="50868" xr:uid="{00000000-0005-0000-0000-0000ACC60000}"/>
    <cellStyle name="Normal 8 2 2 4 3 6" xfId="50869" xr:uid="{00000000-0005-0000-0000-0000ADC60000}"/>
    <cellStyle name="Normal 8 2 2 4 3 6 2" xfId="50870" xr:uid="{00000000-0005-0000-0000-0000AEC60000}"/>
    <cellStyle name="Normal 8 2 2 4 3 6 2 2" xfId="50871" xr:uid="{00000000-0005-0000-0000-0000AFC60000}"/>
    <cellStyle name="Normal 8 2 2 4 3 6 3" xfId="50872" xr:uid="{00000000-0005-0000-0000-0000B0C60000}"/>
    <cellStyle name="Normal 8 2 2 4 3 7" xfId="50873" xr:uid="{00000000-0005-0000-0000-0000B1C60000}"/>
    <cellStyle name="Normal 8 2 2 4 3 7 2" xfId="50874" xr:uid="{00000000-0005-0000-0000-0000B2C60000}"/>
    <cellStyle name="Normal 8 2 2 4 3 8" xfId="50875" xr:uid="{00000000-0005-0000-0000-0000B3C60000}"/>
    <cellStyle name="Normal 8 2 2 4 4" xfId="50876" xr:uid="{00000000-0005-0000-0000-0000B4C60000}"/>
    <cellStyle name="Normal 8 2 2 4 4 2" xfId="50877" xr:uid="{00000000-0005-0000-0000-0000B5C60000}"/>
    <cellStyle name="Normal 8 2 2 4 4 2 2" xfId="50878" xr:uid="{00000000-0005-0000-0000-0000B6C60000}"/>
    <cellStyle name="Normal 8 2 2 4 4 2 2 2" xfId="50879" xr:uid="{00000000-0005-0000-0000-0000B7C60000}"/>
    <cellStyle name="Normal 8 2 2 4 4 2 3" xfId="50880" xr:uid="{00000000-0005-0000-0000-0000B8C60000}"/>
    <cellStyle name="Normal 8 2 2 4 4 2 3 2" xfId="50881" xr:uid="{00000000-0005-0000-0000-0000B9C60000}"/>
    <cellStyle name="Normal 8 2 2 4 4 2 3 2 2" xfId="50882" xr:uid="{00000000-0005-0000-0000-0000BAC60000}"/>
    <cellStyle name="Normal 8 2 2 4 4 2 3 3" xfId="50883" xr:uid="{00000000-0005-0000-0000-0000BBC60000}"/>
    <cellStyle name="Normal 8 2 2 4 4 2 4" xfId="50884" xr:uid="{00000000-0005-0000-0000-0000BCC60000}"/>
    <cellStyle name="Normal 8 2 2 4 4 3" xfId="50885" xr:uid="{00000000-0005-0000-0000-0000BDC60000}"/>
    <cellStyle name="Normal 8 2 2 4 4 3 2" xfId="50886" xr:uid="{00000000-0005-0000-0000-0000BEC60000}"/>
    <cellStyle name="Normal 8 2 2 4 4 4" xfId="50887" xr:uid="{00000000-0005-0000-0000-0000BFC60000}"/>
    <cellStyle name="Normal 8 2 2 4 4 4 2" xfId="50888" xr:uid="{00000000-0005-0000-0000-0000C0C60000}"/>
    <cellStyle name="Normal 8 2 2 4 4 4 2 2" xfId="50889" xr:uid="{00000000-0005-0000-0000-0000C1C60000}"/>
    <cellStyle name="Normal 8 2 2 4 4 4 3" xfId="50890" xr:uid="{00000000-0005-0000-0000-0000C2C60000}"/>
    <cellStyle name="Normal 8 2 2 4 4 5" xfId="50891" xr:uid="{00000000-0005-0000-0000-0000C3C60000}"/>
    <cellStyle name="Normal 8 2 2 4 5" xfId="50892" xr:uid="{00000000-0005-0000-0000-0000C4C60000}"/>
    <cellStyle name="Normal 8 2 2 4 5 2" xfId="50893" xr:uid="{00000000-0005-0000-0000-0000C5C60000}"/>
    <cellStyle name="Normal 8 2 2 4 5 2 2" xfId="50894" xr:uid="{00000000-0005-0000-0000-0000C6C60000}"/>
    <cellStyle name="Normal 8 2 2 4 5 3" xfId="50895" xr:uid="{00000000-0005-0000-0000-0000C7C60000}"/>
    <cellStyle name="Normal 8 2 2 4 5 3 2" xfId="50896" xr:uid="{00000000-0005-0000-0000-0000C8C60000}"/>
    <cellStyle name="Normal 8 2 2 4 5 3 2 2" xfId="50897" xr:uid="{00000000-0005-0000-0000-0000C9C60000}"/>
    <cellStyle name="Normal 8 2 2 4 5 3 3" xfId="50898" xr:uid="{00000000-0005-0000-0000-0000CAC60000}"/>
    <cellStyle name="Normal 8 2 2 4 5 4" xfId="50899" xr:uid="{00000000-0005-0000-0000-0000CBC60000}"/>
    <cellStyle name="Normal 8 2 2 4 6" xfId="50900" xr:uid="{00000000-0005-0000-0000-0000CCC60000}"/>
    <cellStyle name="Normal 8 2 2 4 6 2" xfId="50901" xr:uid="{00000000-0005-0000-0000-0000CDC60000}"/>
    <cellStyle name="Normal 8 2 2 4 6 2 2" xfId="50902" xr:uid="{00000000-0005-0000-0000-0000CEC60000}"/>
    <cellStyle name="Normal 8 2 2 4 6 3" xfId="50903" xr:uid="{00000000-0005-0000-0000-0000CFC60000}"/>
    <cellStyle name="Normal 8 2 2 4 6 3 2" xfId="50904" xr:uid="{00000000-0005-0000-0000-0000D0C60000}"/>
    <cellStyle name="Normal 8 2 2 4 6 3 2 2" xfId="50905" xr:uid="{00000000-0005-0000-0000-0000D1C60000}"/>
    <cellStyle name="Normal 8 2 2 4 6 3 3" xfId="50906" xr:uid="{00000000-0005-0000-0000-0000D2C60000}"/>
    <cellStyle name="Normal 8 2 2 4 6 4" xfId="50907" xr:uid="{00000000-0005-0000-0000-0000D3C60000}"/>
    <cellStyle name="Normal 8 2 2 4 7" xfId="50908" xr:uid="{00000000-0005-0000-0000-0000D4C60000}"/>
    <cellStyle name="Normal 8 2 2 4 7 2" xfId="50909" xr:uid="{00000000-0005-0000-0000-0000D5C60000}"/>
    <cellStyle name="Normal 8 2 2 4 8" xfId="50910" xr:uid="{00000000-0005-0000-0000-0000D6C60000}"/>
    <cellStyle name="Normal 8 2 2 4 8 2" xfId="50911" xr:uid="{00000000-0005-0000-0000-0000D7C60000}"/>
    <cellStyle name="Normal 8 2 2 4 8 2 2" xfId="50912" xr:uid="{00000000-0005-0000-0000-0000D8C60000}"/>
    <cellStyle name="Normal 8 2 2 4 8 3" xfId="50913" xr:uid="{00000000-0005-0000-0000-0000D9C60000}"/>
    <cellStyle name="Normal 8 2 2 4 9" xfId="50914" xr:uid="{00000000-0005-0000-0000-0000DAC60000}"/>
    <cellStyle name="Normal 8 2 2 4 9 2" xfId="50915" xr:uid="{00000000-0005-0000-0000-0000DBC60000}"/>
    <cellStyle name="Normal 8 2 2 5" xfId="50916" xr:uid="{00000000-0005-0000-0000-0000DCC60000}"/>
    <cellStyle name="Normal 8 2 2 5 10" xfId="50917" xr:uid="{00000000-0005-0000-0000-0000DDC60000}"/>
    <cellStyle name="Normal 8 2 2 5 2" xfId="50918" xr:uid="{00000000-0005-0000-0000-0000DEC60000}"/>
    <cellStyle name="Normal 8 2 2 5 2 2" xfId="50919" xr:uid="{00000000-0005-0000-0000-0000DFC60000}"/>
    <cellStyle name="Normal 8 2 2 5 2 2 2" xfId="50920" xr:uid="{00000000-0005-0000-0000-0000E0C60000}"/>
    <cellStyle name="Normal 8 2 2 5 2 2 2 2" xfId="50921" xr:uid="{00000000-0005-0000-0000-0000E1C60000}"/>
    <cellStyle name="Normal 8 2 2 5 2 2 2 2 2" xfId="50922" xr:uid="{00000000-0005-0000-0000-0000E2C60000}"/>
    <cellStyle name="Normal 8 2 2 5 2 2 2 3" xfId="50923" xr:uid="{00000000-0005-0000-0000-0000E3C60000}"/>
    <cellStyle name="Normal 8 2 2 5 2 2 2 3 2" xfId="50924" xr:uid="{00000000-0005-0000-0000-0000E4C60000}"/>
    <cellStyle name="Normal 8 2 2 5 2 2 2 3 2 2" xfId="50925" xr:uid="{00000000-0005-0000-0000-0000E5C60000}"/>
    <cellStyle name="Normal 8 2 2 5 2 2 2 3 3" xfId="50926" xr:uid="{00000000-0005-0000-0000-0000E6C60000}"/>
    <cellStyle name="Normal 8 2 2 5 2 2 2 4" xfId="50927" xr:uid="{00000000-0005-0000-0000-0000E7C60000}"/>
    <cellStyle name="Normal 8 2 2 5 2 2 3" xfId="50928" xr:uid="{00000000-0005-0000-0000-0000E8C60000}"/>
    <cellStyle name="Normal 8 2 2 5 2 2 3 2" xfId="50929" xr:uid="{00000000-0005-0000-0000-0000E9C60000}"/>
    <cellStyle name="Normal 8 2 2 5 2 2 4" xfId="50930" xr:uid="{00000000-0005-0000-0000-0000EAC60000}"/>
    <cellStyle name="Normal 8 2 2 5 2 2 4 2" xfId="50931" xr:uid="{00000000-0005-0000-0000-0000EBC60000}"/>
    <cellStyle name="Normal 8 2 2 5 2 2 4 2 2" xfId="50932" xr:uid="{00000000-0005-0000-0000-0000ECC60000}"/>
    <cellStyle name="Normal 8 2 2 5 2 2 4 3" xfId="50933" xr:uid="{00000000-0005-0000-0000-0000EDC60000}"/>
    <cellStyle name="Normal 8 2 2 5 2 2 5" xfId="50934" xr:uid="{00000000-0005-0000-0000-0000EEC60000}"/>
    <cellStyle name="Normal 8 2 2 5 2 3" xfId="50935" xr:uid="{00000000-0005-0000-0000-0000EFC60000}"/>
    <cellStyle name="Normal 8 2 2 5 2 3 2" xfId="50936" xr:uid="{00000000-0005-0000-0000-0000F0C60000}"/>
    <cellStyle name="Normal 8 2 2 5 2 3 2 2" xfId="50937" xr:uid="{00000000-0005-0000-0000-0000F1C60000}"/>
    <cellStyle name="Normal 8 2 2 5 2 3 3" xfId="50938" xr:uid="{00000000-0005-0000-0000-0000F2C60000}"/>
    <cellStyle name="Normal 8 2 2 5 2 3 3 2" xfId="50939" xr:uid="{00000000-0005-0000-0000-0000F3C60000}"/>
    <cellStyle name="Normal 8 2 2 5 2 3 3 2 2" xfId="50940" xr:uid="{00000000-0005-0000-0000-0000F4C60000}"/>
    <cellStyle name="Normal 8 2 2 5 2 3 3 3" xfId="50941" xr:uid="{00000000-0005-0000-0000-0000F5C60000}"/>
    <cellStyle name="Normal 8 2 2 5 2 3 4" xfId="50942" xr:uid="{00000000-0005-0000-0000-0000F6C60000}"/>
    <cellStyle name="Normal 8 2 2 5 2 4" xfId="50943" xr:uid="{00000000-0005-0000-0000-0000F7C60000}"/>
    <cellStyle name="Normal 8 2 2 5 2 4 2" xfId="50944" xr:uid="{00000000-0005-0000-0000-0000F8C60000}"/>
    <cellStyle name="Normal 8 2 2 5 2 4 2 2" xfId="50945" xr:uid="{00000000-0005-0000-0000-0000F9C60000}"/>
    <cellStyle name="Normal 8 2 2 5 2 4 3" xfId="50946" xr:uid="{00000000-0005-0000-0000-0000FAC60000}"/>
    <cellStyle name="Normal 8 2 2 5 2 4 3 2" xfId="50947" xr:uid="{00000000-0005-0000-0000-0000FBC60000}"/>
    <cellStyle name="Normal 8 2 2 5 2 4 3 2 2" xfId="50948" xr:uid="{00000000-0005-0000-0000-0000FCC60000}"/>
    <cellStyle name="Normal 8 2 2 5 2 4 3 3" xfId="50949" xr:uid="{00000000-0005-0000-0000-0000FDC60000}"/>
    <cellStyle name="Normal 8 2 2 5 2 4 4" xfId="50950" xr:uid="{00000000-0005-0000-0000-0000FEC60000}"/>
    <cellStyle name="Normal 8 2 2 5 2 5" xfId="50951" xr:uid="{00000000-0005-0000-0000-0000FFC60000}"/>
    <cellStyle name="Normal 8 2 2 5 2 5 2" xfId="50952" xr:uid="{00000000-0005-0000-0000-000000C70000}"/>
    <cellStyle name="Normal 8 2 2 5 2 6" xfId="50953" xr:uid="{00000000-0005-0000-0000-000001C70000}"/>
    <cellStyle name="Normal 8 2 2 5 2 6 2" xfId="50954" xr:uid="{00000000-0005-0000-0000-000002C70000}"/>
    <cellStyle name="Normal 8 2 2 5 2 6 2 2" xfId="50955" xr:uid="{00000000-0005-0000-0000-000003C70000}"/>
    <cellStyle name="Normal 8 2 2 5 2 6 3" xfId="50956" xr:uid="{00000000-0005-0000-0000-000004C70000}"/>
    <cellStyle name="Normal 8 2 2 5 2 7" xfId="50957" xr:uid="{00000000-0005-0000-0000-000005C70000}"/>
    <cellStyle name="Normal 8 2 2 5 2 7 2" xfId="50958" xr:uid="{00000000-0005-0000-0000-000006C70000}"/>
    <cellStyle name="Normal 8 2 2 5 2 8" xfId="50959" xr:uid="{00000000-0005-0000-0000-000007C70000}"/>
    <cellStyle name="Normal 8 2 2 5 2 9" xfId="50960" xr:uid="{00000000-0005-0000-0000-000008C70000}"/>
    <cellStyle name="Normal 8 2 2 5 3" xfId="50961" xr:uid="{00000000-0005-0000-0000-000009C70000}"/>
    <cellStyle name="Normal 8 2 2 5 3 2" xfId="50962" xr:uid="{00000000-0005-0000-0000-00000AC70000}"/>
    <cellStyle name="Normal 8 2 2 5 3 2 2" xfId="50963" xr:uid="{00000000-0005-0000-0000-00000BC70000}"/>
    <cellStyle name="Normal 8 2 2 5 3 2 2 2" xfId="50964" xr:uid="{00000000-0005-0000-0000-00000CC70000}"/>
    <cellStyle name="Normal 8 2 2 5 3 2 3" xfId="50965" xr:uid="{00000000-0005-0000-0000-00000DC70000}"/>
    <cellStyle name="Normal 8 2 2 5 3 2 3 2" xfId="50966" xr:uid="{00000000-0005-0000-0000-00000EC70000}"/>
    <cellStyle name="Normal 8 2 2 5 3 2 3 2 2" xfId="50967" xr:uid="{00000000-0005-0000-0000-00000FC70000}"/>
    <cellStyle name="Normal 8 2 2 5 3 2 3 3" xfId="50968" xr:uid="{00000000-0005-0000-0000-000010C70000}"/>
    <cellStyle name="Normal 8 2 2 5 3 2 4" xfId="50969" xr:uid="{00000000-0005-0000-0000-000011C70000}"/>
    <cellStyle name="Normal 8 2 2 5 3 3" xfId="50970" xr:uid="{00000000-0005-0000-0000-000012C70000}"/>
    <cellStyle name="Normal 8 2 2 5 3 3 2" xfId="50971" xr:uid="{00000000-0005-0000-0000-000013C70000}"/>
    <cellStyle name="Normal 8 2 2 5 3 4" xfId="50972" xr:uid="{00000000-0005-0000-0000-000014C70000}"/>
    <cellStyle name="Normal 8 2 2 5 3 4 2" xfId="50973" xr:uid="{00000000-0005-0000-0000-000015C70000}"/>
    <cellStyle name="Normal 8 2 2 5 3 4 2 2" xfId="50974" xr:uid="{00000000-0005-0000-0000-000016C70000}"/>
    <cellStyle name="Normal 8 2 2 5 3 4 3" xfId="50975" xr:uid="{00000000-0005-0000-0000-000017C70000}"/>
    <cellStyle name="Normal 8 2 2 5 3 5" xfId="50976" xr:uid="{00000000-0005-0000-0000-000018C70000}"/>
    <cellStyle name="Normal 8 2 2 5 4" xfId="50977" xr:uid="{00000000-0005-0000-0000-000019C70000}"/>
    <cellStyle name="Normal 8 2 2 5 4 2" xfId="50978" xr:uid="{00000000-0005-0000-0000-00001AC70000}"/>
    <cellStyle name="Normal 8 2 2 5 4 2 2" xfId="50979" xr:uid="{00000000-0005-0000-0000-00001BC70000}"/>
    <cellStyle name="Normal 8 2 2 5 4 3" xfId="50980" xr:uid="{00000000-0005-0000-0000-00001CC70000}"/>
    <cellStyle name="Normal 8 2 2 5 4 3 2" xfId="50981" xr:uid="{00000000-0005-0000-0000-00001DC70000}"/>
    <cellStyle name="Normal 8 2 2 5 4 3 2 2" xfId="50982" xr:uid="{00000000-0005-0000-0000-00001EC70000}"/>
    <cellStyle name="Normal 8 2 2 5 4 3 3" xfId="50983" xr:uid="{00000000-0005-0000-0000-00001FC70000}"/>
    <cellStyle name="Normal 8 2 2 5 4 4" xfId="50984" xr:uid="{00000000-0005-0000-0000-000020C70000}"/>
    <cellStyle name="Normal 8 2 2 5 5" xfId="50985" xr:uid="{00000000-0005-0000-0000-000021C70000}"/>
    <cellStyle name="Normal 8 2 2 5 5 2" xfId="50986" xr:uid="{00000000-0005-0000-0000-000022C70000}"/>
    <cellStyle name="Normal 8 2 2 5 5 2 2" xfId="50987" xr:uid="{00000000-0005-0000-0000-000023C70000}"/>
    <cellStyle name="Normal 8 2 2 5 5 3" xfId="50988" xr:uid="{00000000-0005-0000-0000-000024C70000}"/>
    <cellStyle name="Normal 8 2 2 5 5 3 2" xfId="50989" xr:uid="{00000000-0005-0000-0000-000025C70000}"/>
    <cellStyle name="Normal 8 2 2 5 5 3 2 2" xfId="50990" xr:uid="{00000000-0005-0000-0000-000026C70000}"/>
    <cellStyle name="Normal 8 2 2 5 5 3 3" xfId="50991" xr:uid="{00000000-0005-0000-0000-000027C70000}"/>
    <cellStyle name="Normal 8 2 2 5 5 4" xfId="50992" xr:uid="{00000000-0005-0000-0000-000028C70000}"/>
    <cellStyle name="Normal 8 2 2 5 6" xfId="50993" xr:uid="{00000000-0005-0000-0000-000029C70000}"/>
    <cellStyle name="Normal 8 2 2 5 6 2" xfId="50994" xr:uid="{00000000-0005-0000-0000-00002AC70000}"/>
    <cellStyle name="Normal 8 2 2 5 7" xfId="50995" xr:uid="{00000000-0005-0000-0000-00002BC70000}"/>
    <cellStyle name="Normal 8 2 2 5 7 2" xfId="50996" xr:uid="{00000000-0005-0000-0000-00002CC70000}"/>
    <cellStyle name="Normal 8 2 2 5 7 2 2" xfId="50997" xr:uid="{00000000-0005-0000-0000-00002DC70000}"/>
    <cellStyle name="Normal 8 2 2 5 7 3" xfId="50998" xr:uid="{00000000-0005-0000-0000-00002EC70000}"/>
    <cellStyle name="Normal 8 2 2 5 8" xfId="50999" xr:uid="{00000000-0005-0000-0000-00002FC70000}"/>
    <cellStyle name="Normal 8 2 2 5 8 2" xfId="51000" xr:uid="{00000000-0005-0000-0000-000030C70000}"/>
    <cellStyle name="Normal 8 2 2 5 9" xfId="51001" xr:uid="{00000000-0005-0000-0000-000031C70000}"/>
    <cellStyle name="Normal 8 2 2 6" xfId="51002" xr:uid="{00000000-0005-0000-0000-000032C70000}"/>
    <cellStyle name="Normal 8 2 2 6 2" xfId="51003" xr:uid="{00000000-0005-0000-0000-000033C70000}"/>
    <cellStyle name="Normal 8 2 2 6 2 2" xfId="51004" xr:uid="{00000000-0005-0000-0000-000034C70000}"/>
    <cellStyle name="Normal 8 2 2 6 2 2 2" xfId="51005" xr:uid="{00000000-0005-0000-0000-000035C70000}"/>
    <cellStyle name="Normal 8 2 2 6 2 2 2 2" xfId="51006" xr:uid="{00000000-0005-0000-0000-000036C70000}"/>
    <cellStyle name="Normal 8 2 2 6 2 2 3" xfId="51007" xr:uid="{00000000-0005-0000-0000-000037C70000}"/>
    <cellStyle name="Normal 8 2 2 6 2 2 3 2" xfId="51008" xr:uid="{00000000-0005-0000-0000-000038C70000}"/>
    <cellStyle name="Normal 8 2 2 6 2 2 3 2 2" xfId="51009" xr:uid="{00000000-0005-0000-0000-000039C70000}"/>
    <cellStyle name="Normal 8 2 2 6 2 2 3 3" xfId="51010" xr:uid="{00000000-0005-0000-0000-00003AC70000}"/>
    <cellStyle name="Normal 8 2 2 6 2 2 4" xfId="51011" xr:uid="{00000000-0005-0000-0000-00003BC70000}"/>
    <cellStyle name="Normal 8 2 2 6 2 3" xfId="51012" xr:uid="{00000000-0005-0000-0000-00003CC70000}"/>
    <cellStyle name="Normal 8 2 2 6 2 3 2" xfId="51013" xr:uid="{00000000-0005-0000-0000-00003DC70000}"/>
    <cellStyle name="Normal 8 2 2 6 2 4" xfId="51014" xr:uid="{00000000-0005-0000-0000-00003EC70000}"/>
    <cellStyle name="Normal 8 2 2 6 2 4 2" xfId="51015" xr:uid="{00000000-0005-0000-0000-00003FC70000}"/>
    <cellStyle name="Normal 8 2 2 6 2 4 2 2" xfId="51016" xr:uid="{00000000-0005-0000-0000-000040C70000}"/>
    <cellStyle name="Normal 8 2 2 6 2 4 3" xfId="51017" xr:uid="{00000000-0005-0000-0000-000041C70000}"/>
    <cellStyle name="Normal 8 2 2 6 2 5" xfId="51018" xr:uid="{00000000-0005-0000-0000-000042C70000}"/>
    <cellStyle name="Normal 8 2 2 6 3" xfId="51019" xr:uid="{00000000-0005-0000-0000-000043C70000}"/>
    <cellStyle name="Normal 8 2 2 6 3 2" xfId="51020" xr:uid="{00000000-0005-0000-0000-000044C70000}"/>
    <cellStyle name="Normal 8 2 2 6 3 2 2" xfId="51021" xr:uid="{00000000-0005-0000-0000-000045C70000}"/>
    <cellStyle name="Normal 8 2 2 6 3 3" xfId="51022" xr:uid="{00000000-0005-0000-0000-000046C70000}"/>
    <cellStyle name="Normal 8 2 2 6 3 3 2" xfId="51023" xr:uid="{00000000-0005-0000-0000-000047C70000}"/>
    <cellStyle name="Normal 8 2 2 6 3 3 2 2" xfId="51024" xr:uid="{00000000-0005-0000-0000-000048C70000}"/>
    <cellStyle name="Normal 8 2 2 6 3 3 3" xfId="51025" xr:uid="{00000000-0005-0000-0000-000049C70000}"/>
    <cellStyle name="Normal 8 2 2 6 3 4" xfId="51026" xr:uid="{00000000-0005-0000-0000-00004AC70000}"/>
    <cellStyle name="Normal 8 2 2 6 4" xfId="51027" xr:uid="{00000000-0005-0000-0000-00004BC70000}"/>
    <cellStyle name="Normal 8 2 2 6 4 2" xfId="51028" xr:uid="{00000000-0005-0000-0000-00004CC70000}"/>
    <cellStyle name="Normal 8 2 2 6 4 2 2" xfId="51029" xr:uid="{00000000-0005-0000-0000-00004DC70000}"/>
    <cellStyle name="Normal 8 2 2 6 4 3" xfId="51030" xr:uid="{00000000-0005-0000-0000-00004EC70000}"/>
    <cellStyle name="Normal 8 2 2 6 4 3 2" xfId="51031" xr:uid="{00000000-0005-0000-0000-00004FC70000}"/>
    <cellStyle name="Normal 8 2 2 6 4 3 2 2" xfId="51032" xr:uid="{00000000-0005-0000-0000-000050C70000}"/>
    <cellStyle name="Normal 8 2 2 6 4 3 3" xfId="51033" xr:uid="{00000000-0005-0000-0000-000051C70000}"/>
    <cellStyle name="Normal 8 2 2 6 4 4" xfId="51034" xr:uid="{00000000-0005-0000-0000-000052C70000}"/>
    <cellStyle name="Normal 8 2 2 6 5" xfId="51035" xr:uid="{00000000-0005-0000-0000-000053C70000}"/>
    <cellStyle name="Normal 8 2 2 6 5 2" xfId="51036" xr:uid="{00000000-0005-0000-0000-000054C70000}"/>
    <cellStyle name="Normal 8 2 2 6 6" xfId="51037" xr:uid="{00000000-0005-0000-0000-000055C70000}"/>
    <cellStyle name="Normal 8 2 2 6 6 2" xfId="51038" xr:uid="{00000000-0005-0000-0000-000056C70000}"/>
    <cellStyle name="Normal 8 2 2 6 6 2 2" xfId="51039" xr:uid="{00000000-0005-0000-0000-000057C70000}"/>
    <cellStyle name="Normal 8 2 2 6 6 3" xfId="51040" xr:uid="{00000000-0005-0000-0000-000058C70000}"/>
    <cellStyle name="Normal 8 2 2 6 7" xfId="51041" xr:uid="{00000000-0005-0000-0000-000059C70000}"/>
    <cellStyle name="Normal 8 2 2 6 7 2" xfId="51042" xr:uid="{00000000-0005-0000-0000-00005AC70000}"/>
    <cellStyle name="Normal 8 2 2 6 8" xfId="51043" xr:uid="{00000000-0005-0000-0000-00005BC70000}"/>
    <cellStyle name="Normal 8 2 2 6 9" xfId="51044" xr:uid="{00000000-0005-0000-0000-00005CC70000}"/>
    <cellStyle name="Normal 8 2 2 7" xfId="51045" xr:uid="{00000000-0005-0000-0000-00005DC70000}"/>
    <cellStyle name="Normal 8 2 2 7 2" xfId="51046" xr:uid="{00000000-0005-0000-0000-00005EC70000}"/>
    <cellStyle name="Normal 8 2 2 7 2 2" xfId="51047" xr:uid="{00000000-0005-0000-0000-00005FC70000}"/>
    <cellStyle name="Normal 8 2 2 7 2 2 2" xfId="51048" xr:uid="{00000000-0005-0000-0000-000060C70000}"/>
    <cellStyle name="Normal 8 2 2 7 2 2 2 2" xfId="51049" xr:uid="{00000000-0005-0000-0000-000061C70000}"/>
    <cellStyle name="Normal 8 2 2 7 2 2 3" xfId="51050" xr:uid="{00000000-0005-0000-0000-000062C70000}"/>
    <cellStyle name="Normal 8 2 2 7 2 2 3 2" xfId="51051" xr:uid="{00000000-0005-0000-0000-000063C70000}"/>
    <cellStyle name="Normal 8 2 2 7 2 2 3 2 2" xfId="51052" xr:uid="{00000000-0005-0000-0000-000064C70000}"/>
    <cellStyle name="Normal 8 2 2 7 2 2 3 3" xfId="51053" xr:uid="{00000000-0005-0000-0000-000065C70000}"/>
    <cellStyle name="Normal 8 2 2 7 2 2 4" xfId="51054" xr:uid="{00000000-0005-0000-0000-000066C70000}"/>
    <cellStyle name="Normal 8 2 2 7 2 3" xfId="51055" xr:uid="{00000000-0005-0000-0000-000067C70000}"/>
    <cellStyle name="Normal 8 2 2 7 2 3 2" xfId="51056" xr:uid="{00000000-0005-0000-0000-000068C70000}"/>
    <cellStyle name="Normal 8 2 2 7 2 4" xfId="51057" xr:uid="{00000000-0005-0000-0000-000069C70000}"/>
    <cellStyle name="Normal 8 2 2 7 2 4 2" xfId="51058" xr:uid="{00000000-0005-0000-0000-00006AC70000}"/>
    <cellStyle name="Normal 8 2 2 7 2 4 2 2" xfId="51059" xr:uid="{00000000-0005-0000-0000-00006BC70000}"/>
    <cellStyle name="Normal 8 2 2 7 2 4 3" xfId="51060" xr:uid="{00000000-0005-0000-0000-00006CC70000}"/>
    <cellStyle name="Normal 8 2 2 7 2 5" xfId="51061" xr:uid="{00000000-0005-0000-0000-00006DC70000}"/>
    <cellStyle name="Normal 8 2 2 7 3" xfId="51062" xr:uid="{00000000-0005-0000-0000-00006EC70000}"/>
    <cellStyle name="Normal 8 2 2 7 3 2" xfId="51063" xr:uid="{00000000-0005-0000-0000-00006FC70000}"/>
    <cellStyle name="Normal 8 2 2 7 3 2 2" xfId="51064" xr:uid="{00000000-0005-0000-0000-000070C70000}"/>
    <cellStyle name="Normal 8 2 2 7 3 3" xfId="51065" xr:uid="{00000000-0005-0000-0000-000071C70000}"/>
    <cellStyle name="Normal 8 2 2 7 3 3 2" xfId="51066" xr:uid="{00000000-0005-0000-0000-000072C70000}"/>
    <cellStyle name="Normal 8 2 2 7 3 3 2 2" xfId="51067" xr:uid="{00000000-0005-0000-0000-000073C70000}"/>
    <cellStyle name="Normal 8 2 2 7 3 3 3" xfId="51068" xr:uid="{00000000-0005-0000-0000-000074C70000}"/>
    <cellStyle name="Normal 8 2 2 7 3 4" xfId="51069" xr:uid="{00000000-0005-0000-0000-000075C70000}"/>
    <cellStyle name="Normal 8 2 2 7 4" xfId="51070" xr:uid="{00000000-0005-0000-0000-000076C70000}"/>
    <cellStyle name="Normal 8 2 2 7 4 2" xfId="51071" xr:uid="{00000000-0005-0000-0000-000077C70000}"/>
    <cellStyle name="Normal 8 2 2 7 5" xfId="51072" xr:uid="{00000000-0005-0000-0000-000078C70000}"/>
    <cellStyle name="Normal 8 2 2 7 5 2" xfId="51073" xr:uid="{00000000-0005-0000-0000-000079C70000}"/>
    <cellStyle name="Normal 8 2 2 7 5 2 2" xfId="51074" xr:uid="{00000000-0005-0000-0000-00007AC70000}"/>
    <cellStyle name="Normal 8 2 2 7 5 3" xfId="51075" xr:uid="{00000000-0005-0000-0000-00007BC70000}"/>
    <cellStyle name="Normal 8 2 2 7 6" xfId="51076" xr:uid="{00000000-0005-0000-0000-00007CC70000}"/>
    <cellStyle name="Normal 8 2 2 8" xfId="51077" xr:uid="{00000000-0005-0000-0000-00007DC70000}"/>
    <cellStyle name="Normal 8 2 2 8 2" xfId="51078" xr:uid="{00000000-0005-0000-0000-00007EC70000}"/>
    <cellStyle name="Normal 8 2 2 8 2 2" xfId="51079" xr:uid="{00000000-0005-0000-0000-00007FC70000}"/>
    <cellStyle name="Normal 8 2 2 8 2 2 2" xfId="51080" xr:uid="{00000000-0005-0000-0000-000080C70000}"/>
    <cellStyle name="Normal 8 2 2 8 2 2 2 2" xfId="51081" xr:uid="{00000000-0005-0000-0000-000081C70000}"/>
    <cellStyle name="Normal 8 2 2 8 2 2 3" xfId="51082" xr:uid="{00000000-0005-0000-0000-000082C70000}"/>
    <cellStyle name="Normal 8 2 2 8 2 2 3 2" xfId="51083" xr:uid="{00000000-0005-0000-0000-000083C70000}"/>
    <cellStyle name="Normal 8 2 2 8 2 2 3 2 2" xfId="51084" xr:uid="{00000000-0005-0000-0000-000084C70000}"/>
    <cellStyle name="Normal 8 2 2 8 2 2 3 3" xfId="51085" xr:uid="{00000000-0005-0000-0000-000085C70000}"/>
    <cellStyle name="Normal 8 2 2 8 2 2 4" xfId="51086" xr:uid="{00000000-0005-0000-0000-000086C70000}"/>
    <cellStyle name="Normal 8 2 2 8 2 3" xfId="51087" xr:uid="{00000000-0005-0000-0000-000087C70000}"/>
    <cellStyle name="Normal 8 2 2 8 2 3 2" xfId="51088" xr:uid="{00000000-0005-0000-0000-000088C70000}"/>
    <cellStyle name="Normal 8 2 2 8 2 4" xfId="51089" xr:uid="{00000000-0005-0000-0000-000089C70000}"/>
    <cellStyle name="Normal 8 2 2 8 2 4 2" xfId="51090" xr:uid="{00000000-0005-0000-0000-00008AC70000}"/>
    <cellStyle name="Normal 8 2 2 8 2 4 2 2" xfId="51091" xr:uid="{00000000-0005-0000-0000-00008BC70000}"/>
    <cellStyle name="Normal 8 2 2 8 2 4 3" xfId="51092" xr:uid="{00000000-0005-0000-0000-00008CC70000}"/>
    <cellStyle name="Normal 8 2 2 8 2 5" xfId="51093" xr:uid="{00000000-0005-0000-0000-00008DC70000}"/>
    <cellStyle name="Normal 8 2 2 8 3" xfId="51094" xr:uid="{00000000-0005-0000-0000-00008EC70000}"/>
    <cellStyle name="Normal 8 2 2 8 3 2" xfId="51095" xr:uid="{00000000-0005-0000-0000-00008FC70000}"/>
    <cellStyle name="Normal 8 2 2 8 3 2 2" xfId="51096" xr:uid="{00000000-0005-0000-0000-000090C70000}"/>
    <cellStyle name="Normal 8 2 2 8 3 3" xfId="51097" xr:uid="{00000000-0005-0000-0000-000091C70000}"/>
    <cellStyle name="Normal 8 2 2 8 3 3 2" xfId="51098" xr:uid="{00000000-0005-0000-0000-000092C70000}"/>
    <cellStyle name="Normal 8 2 2 8 3 3 2 2" xfId="51099" xr:uid="{00000000-0005-0000-0000-000093C70000}"/>
    <cellStyle name="Normal 8 2 2 8 3 3 3" xfId="51100" xr:uid="{00000000-0005-0000-0000-000094C70000}"/>
    <cellStyle name="Normal 8 2 2 8 3 4" xfId="51101" xr:uid="{00000000-0005-0000-0000-000095C70000}"/>
    <cellStyle name="Normal 8 2 2 8 4" xfId="51102" xr:uid="{00000000-0005-0000-0000-000096C70000}"/>
    <cellStyle name="Normal 8 2 2 8 4 2" xfId="51103" xr:uid="{00000000-0005-0000-0000-000097C70000}"/>
    <cellStyle name="Normal 8 2 2 8 5" xfId="51104" xr:uid="{00000000-0005-0000-0000-000098C70000}"/>
    <cellStyle name="Normal 8 2 2 8 5 2" xfId="51105" xr:uid="{00000000-0005-0000-0000-000099C70000}"/>
    <cellStyle name="Normal 8 2 2 8 5 2 2" xfId="51106" xr:uid="{00000000-0005-0000-0000-00009AC70000}"/>
    <cellStyle name="Normal 8 2 2 8 5 3" xfId="51107" xr:uid="{00000000-0005-0000-0000-00009BC70000}"/>
    <cellStyle name="Normal 8 2 2 8 6" xfId="51108" xr:uid="{00000000-0005-0000-0000-00009CC70000}"/>
    <cellStyle name="Normal 8 2 2 9" xfId="51109" xr:uid="{00000000-0005-0000-0000-00009DC70000}"/>
    <cellStyle name="Normal 8 2 2 9 2" xfId="51110" xr:uid="{00000000-0005-0000-0000-00009EC70000}"/>
    <cellStyle name="Normal 8 2 2 9 2 2" xfId="51111" xr:uid="{00000000-0005-0000-0000-00009FC70000}"/>
    <cellStyle name="Normal 8 2 2 9 2 2 2" xfId="51112" xr:uid="{00000000-0005-0000-0000-0000A0C70000}"/>
    <cellStyle name="Normal 8 2 2 9 2 3" xfId="51113" xr:uid="{00000000-0005-0000-0000-0000A1C70000}"/>
    <cellStyle name="Normal 8 2 2 9 2 3 2" xfId="51114" xr:uid="{00000000-0005-0000-0000-0000A2C70000}"/>
    <cellStyle name="Normal 8 2 2 9 2 3 2 2" xfId="51115" xr:uid="{00000000-0005-0000-0000-0000A3C70000}"/>
    <cellStyle name="Normal 8 2 2 9 2 3 3" xfId="51116" xr:uid="{00000000-0005-0000-0000-0000A4C70000}"/>
    <cellStyle name="Normal 8 2 2 9 2 4" xfId="51117" xr:uid="{00000000-0005-0000-0000-0000A5C70000}"/>
    <cellStyle name="Normal 8 2 2 9 3" xfId="51118" xr:uid="{00000000-0005-0000-0000-0000A6C70000}"/>
    <cellStyle name="Normal 8 2 2 9 3 2" xfId="51119" xr:uid="{00000000-0005-0000-0000-0000A7C70000}"/>
    <cellStyle name="Normal 8 2 2 9 4" xfId="51120" xr:uid="{00000000-0005-0000-0000-0000A8C70000}"/>
    <cellStyle name="Normal 8 2 2 9 4 2" xfId="51121" xr:uid="{00000000-0005-0000-0000-0000A9C70000}"/>
    <cellStyle name="Normal 8 2 2 9 4 2 2" xfId="51122" xr:uid="{00000000-0005-0000-0000-0000AAC70000}"/>
    <cellStyle name="Normal 8 2 2 9 4 3" xfId="51123" xr:uid="{00000000-0005-0000-0000-0000ABC70000}"/>
    <cellStyle name="Normal 8 2 2 9 5" xfId="51124" xr:uid="{00000000-0005-0000-0000-0000ACC70000}"/>
    <cellStyle name="Normal 8 2 2_T-straight with PEDs adjustor" xfId="51125" xr:uid="{00000000-0005-0000-0000-0000ADC70000}"/>
    <cellStyle name="Normal 8 2 3" xfId="51126" xr:uid="{00000000-0005-0000-0000-0000AEC70000}"/>
    <cellStyle name="Normal 8 2 3 10" xfId="51127" xr:uid="{00000000-0005-0000-0000-0000AFC70000}"/>
    <cellStyle name="Normal 8 2 3 11" xfId="51128" xr:uid="{00000000-0005-0000-0000-0000B0C70000}"/>
    <cellStyle name="Normal 8 2 3 2" xfId="51129" xr:uid="{00000000-0005-0000-0000-0000B1C70000}"/>
    <cellStyle name="Normal 8 2 3 2 10" xfId="51130" xr:uid="{00000000-0005-0000-0000-0000B2C70000}"/>
    <cellStyle name="Normal 8 2 3 2 2" xfId="51131" xr:uid="{00000000-0005-0000-0000-0000B3C70000}"/>
    <cellStyle name="Normal 8 2 3 2 2 2" xfId="51132" xr:uid="{00000000-0005-0000-0000-0000B4C70000}"/>
    <cellStyle name="Normal 8 2 3 2 2 2 2" xfId="51133" xr:uid="{00000000-0005-0000-0000-0000B5C70000}"/>
    <cellStyle name="Normal 8 2 3 2 2 2 2 2" xfId="51134" xr:uid="{00000000-0005-0000-0000-0000B6C70000}"/>
    <cellStyle name="Normal 8 2 3 2 2 2 2 2 2" xfId="51135" xr:uid="{00000000-0005-0000-0000-0000B7C70000}"/>
    <cellStyle name="Normal 8 2 3 2 2 2 2 3" xfId="51136" xr:uid="{00000000-0005-0000-0000-0000B8C70000}"/>
    <cellStyle name="Normal 8 2 3 2 2 2 2 3 2" xfId="51137" xr:uid="{00000000-0005-0000-0000-0000B9C70000}"/>
    <cellStyle name="Normal 8 2 3 2 2 2 2 3 2 2" xfId="51138" xr:uid="{00000000-0005-0000-0000-0000BAC70000}"/>
    <cellStyle name="Normal 8 2 3 2 2 2 2 3 3" xfId="51139" xr:uid="{00000000-0005-0000-0000-0000BBC70000}"/>
    <cellStyle name="Normal 8 2 3 2 2 2 2 4" xfId="51140" xr:uid="{00000000-0005-0000-0000-0000BCC70000}"/>
    <cellStyle name="Normal 8 2 3 2 2 2 3" xfId="51141" xr:uid="{00000000-0005-0000-0000-0000BDC70000}"/>
    <cellStyle name="Normal 8 2 3 2 2 2 3 2" xfId="51142" xr:uid="{00000000-0005-0000-0000-0000BEC70000}"/>
    <cellStyle name="Normal 8 2 3 2 2 2 4" xfId="51143" xr:uid="{00000000-0005-0000-0000-0000BFC70000}"/>
    <cellStyle name="Normal 8 2 3 2 2 2 4 2" xfId="51144" xr:uid="{00000000-0005-0000-0000-0000C0C70000}"/>
    <cellStyle name="Normal 8 2 3 2 2 2 4 2 2" xfId="51145" xr:uid="{00000000-0005-0000-0000-0000C1C70000}"/>
    <cellStyle name="Normal 8 2 3 2 2 2 4 3" xfId="51146" xr:uid="{00000000-0005-0000-0000-0000C2C70000}"/>
    <cellStyle name="Normal 8 2 3 2 2 2 5" xfId="51147" xr:uid="{00000000-0005-0000-0000-0000C3C70000}"/>
    <cellStyle name="Normal 8 2 3 2 2 2 6" xfId="51148" xr:uid="{00000000-0005-0000-0000-0000C4C70000}"/>
    <cellStyle name="Normal 8 2 3 2 2 3" xfId="51149" xr:uid="{00000000-0005-0000-0000-0000C5C70000}"/>
    <cellStyle name="Normal 8 2 3 2 2 3 2" xfId="51150" xr:uid="{00000000-0005-0000-0000-0000C6C70000}"/>
    <cellStyle name="Normal 8 2 3 2 2 3 2 2" xfId="51151" xr:uid="{00000000-0005-0000-0000-0000C7C70000}"/>
    <cellStyle name="Normal 8 2 3 2 2 3 3" xfId="51152" xr:uid="{00000000-0005-0000-0000-0000C8C70000}"/>
    <cellStyle name="Normal 8 2 3 2 2 3 3 2" xfId="51153" xr:uid="{00000000-0005-0000-0000-0000C9C70000}"/>
    <cellStyle name="Normal 8 2 3 2 2 3 3 2 2" xfId="51154" xr:uid="{00000000-0005-0000-0000-0000CAC70000}"/>
    <cellStyle name="Normal 8 2 3 2 2 3 3 3" xfId="51155" xr:uid="{00000000-0005-0000-0000-0000CBC70000}"/>
    <cellStyle name="Normal 8 2 3 2 2 3 4" xfId="51156" xr:uid="{00000000-0005-0000-0000-0000CCC70000}"/>
    <cellStyle name="Normal 8 2 3 2 2 4" xfId="51157" xr:uid="{00000000-0005-0000-0000-0000CDC70000}"/>
    <cellStyle name="Normal 8 2 3 2 2 4 2" xfId="51158" xr:uid="{00000000-0005-0000-0000-0000CEC70000}"/>
    <cellStyle name="Normal 8 2 3 2 2 4 2 2" xfId="51159" xr:uid="{00000000-0005-0000-0000-0000CFC70000}"/>
    <cellStyle name="Normal 8 2 3 2 2 4 3" xfId="51160" xr:uid="{00000000-0005-0000-0000-0000D0C70000}"/>
    <cellStyle name="Normal 8 2 3 2 2 4 3 2" xfId="51161" xr:uid="{00000000-0005-0000-0000-0000D1C70000}"/>
    <cellStyle name="Normal 8 2 3 2 2 4 3 2 2" xfId="51162" xr:uid="{00000000-0005-0000-0000-0000D2C70000}"/>
    <cellStyle name="Normal 8 2 3 2 2 4 3 3" xfId="51163" xr:uid="{00000000-0005-0000-0000-0000D3C70000}"/>
    <cellStyle name="Normal 8 2 3 2 2 4 4" xfId="51164" xr:uid="{00000000-0005-0000-0000-0000D4C70000}"/>
    <cellStyle name="Normal 8 2 3 2 2 5" xfId="51165" xr:uid="{00000000-0005-0000-0000-0000D5C70000}"/>
    <cellStyle name="Normal 8 2 3 2 2 5 2" xfId="51166" xr:uid="{00000000-0005-0000-0000-0000D6C70000}"/>
    <cellStyle name="Normal 8 2 3 2 2 6" xfId="51167" xr:uid="{00000000-0005-0000-0000-0000D7C70000}"/>
    <cellStyle name="Normal 8 2 3 2 2 6 2" xfId="51168" xr:uid="{00000000-0005-0000-0000-0000D8C70000}"/>
    <cellStyle name="Normal 8 2 3 2 2 6 2 2" xfId="51169" xr:uid="{00000000-0005-0000-0000-0000D9C70000}"/>
    <cellStyle name="Normal 8 2 3 2 2 6 3" xfId="51170" xr:uid="{00000000-0005-0000-0000-0000DAC70000}"/>
    <cellStyle name="Normal 8 2 3 2 2 7" xfId="51171" xr:uid="{00000000-0005-0000-0000-0000DBC70000}"/>
    <cellStyle name="Normal 8 2 3 2 2 7 2" xfId="51172" xr:uid="{00000000-0005-0000-0000-0000DCC70000}"/>
    <cellStyle name="Normal 8 2 3 2 2 8" xfId="51173" xr:uid="{00000000-0005-0000-0000-0000DDC70000}"/>
    <cellStyle name="Normal 8 2 3 2 2 9" xfId="51174" xr:uid="{00000000-0005-0000-0000-0000DEC70000}"/>
    <cellStyle name="Normal 8 2 3 2 3" xfId="51175" xr:uid="{00000000-0005-0000-0000-0000DFC70000}"/>
    <cellStyle name="Normal 8 2 3 2 3 2" xfId="51176" xr:uid="{00000000-0005-0000-0000-0000E0C70000}"/>
    <cellStyle name="Normal 8 2 3 2 3 2 2" xfId="51177" xr:uid="{00000000-0005-0000-0000-0000E1C70000}"/>
    <cellStyle name="Normal 8 2 3 2 3 2 2 2" xfId="51178" xr:uid="{00000000-0005-0000-0000-0000E2C70000}"/>
    <cellStyle name="Normal 8 2 3 2 3 2 3" xfId="51179" xr:uid="{00000000-0005-0000-0000-0000E3C70000}"/>
    <cellStyle name="Normal 8 2 3 2 3 2 3 2" xfId="51180" xr:uid="{00000000-0005-0000-0000-0000E4C70000}"/>
    <cellStyle name="Normal 8 2 3 2 3 2 3 2 2" xfId="51181" xr:uid="{00000000-0005-0000-0000-0000E5C70000}"/>
    <cellStyle name="Normal 8 2 3 2 3 2 3 3" xfId="51182" xr:uid="{00000000-0005-0000-0000-0000E6C70000}"/>
    <cellStyle name="Normal 8 2 3 2 3 2 4" xfId="51183" xr:uid="{00000000-0005-0000-0000-0000E7C70000}"/>
    <cellStyle name="Normal 8 2 3 2 3 2 5" xfId="51184" xr:uid="{00000000-0005-0000-0000-0000E8C70000}"/>
    <cellStyle name="Normal 8 2 3 2 3 3" xfId="51185" xr:uid="{00000000-0005-0000-0000-0000E9C70000}"/>
    <cellStyle name="Normal 8 2 3 2 3 3 2" xfId="51186" xr:uid="{00000000-0005-0000-0000-0000EAC70000}"/>
    <cellStyle name="Normal 8 2 3 2 3 4" xfId="51187" xr:uid="{00000000-0005-0000-0000-0000EBC70000}"/>
    <cellStyle name="Normal 8 2 3 2 3 4 2" xfId="51188" xr:uid="{00000000-0005-0000-0000-0000ECC70000}"/>
    <cellStyle name="Normal 8 2 3 2 3 4 2 2" xfId="51189" xr:uid="{00000000-0005-0000-0000-0000EDC70000}"/>
    <cellStyle name="Normal 8 2 3 2 3 4 3" xfId="51190" xr:uid="{00000000-0005-0000-0000-0000EEC70000}"/>
    <cellStyle name="Normal 8 2 3 2 3 5" xfId="51191" xr:uid="{00000000-0005-0000-0000-0000EFC70000}"/>
    <cellStyle name="Normal 8 2 3 2 3 6" xfId="51192" xr:uid="{00000000-0005-0000-0000-0000F0C70000}"/>
    <cellStyle name="Normal 8 2 3 2 4" xfId="51193" xr:uid="{00000000-0005-0000-0000-0000F1C70000}"/>
    <cellStyle name="Normal 8 2 3 2 4 2" xfId="51194" xr:uid="{00000000-0005-0000-0000-0000F2C70000}"/>
    <cellStyle name="Normal 8 2 3 2 4 2 2" xfId="51195" xr:uid="{00000000-0005-0000-0000-0000F3C70000}"/>
    <cellStyle name="Normal 8 2 3 2 4 3" xfId="51196" xr:uid="{00000000-0005-0000-0000-0000F4C70000}"/>
    <cellStyle name="Normal 8 2 3 2 4 3 2" xfId="51197" xr:uid="{00000000-0005-0000-0000-0000F5C70000}"/>
    <cellStyle name="Normal 8 2 3 2 4 3 2 2" xfId="51198" xr:uid="{00000000-0005-0000-0000-0000F6C70000}"/>
    <cellStyle name="Normal 8 2 3 2 4 3 3" xfId="51199" xr:uid="{00000000-0005-0000-0000-0000F7C70000}"/>
    <cellStyle name="Normal 8 2 3 2 4 4" xfId="51200" xr:uid="{00000000-0005-0000-0000-0000F8C70000}"/>
    <cellStyle name="Normal 8 2 3 2 4 5" xfId="51201" xr:uid="{00000000-0005-0000-0000-0000F9C70000}"/>
    <cellStyle name="Normal 8 2 3 2 5" xfId="51202" xr:uid="{00000000-0005-0000-0000-0000FAC70000}"/>
    <cellStyle name="Normal 8 2 3 2 5 2" xfId="51203" xr:uid="{00000000-0005-0000-0000-0000FBC70000}"/>
    <cellStyle name="Normal 8 2 3 2 5 2 2" xfId="51204" xr:uid="{00000000-0005-0000-0000-0000FCC70000}"/>
    <cellStyle name="Normal 8 2 3 2 5 3" xfId="51205" xr:uid="{00000000-0005-0000-0000-0000FDC70000}"/>
    <cellStyle name="Normal 8 2 3 2 5 3 2" xfId="51206" xr:uid="{00000000-0005-0000-0000-0000FEC70000}"/>
    <cellStyle name="Normal 8 2 3 2 5 3 2 2" xfId="51207" xr:uid="{00000000-0005-0000-0000-0000FFC70000}"/>
    <cellStyle name="Normal 8 2 3 2 5 3 3" xfId="51208" xr:uid="{00000000-0005-0000-0000-000000C80000}"/>
    <cellStyle name="Normal 8 2 3 2 5 4" xfId="51209" xr:uid="{00000000-0005-0000-0000-000001C80000}"/>
    <cellStyle name="Normal 8 2 3 2 6" xfId="51210" xr:uid="{00000000-0005-0000-0000-000002C80000}"/>
    <cellStyle name="Normal 8 2 3 2 6 2" xfId="51211" xr:uid="{00000000-0005-0000-0000-000003C80000}"/>
    <cellStyle name="Normal 8 2 3 2 7" xfId="51212" xr:uid="{00000000-0005-0000-0000-000004C80000}"/>
    <cellStyle name="Normal 8 2 3 2 7 2" xfId="51213" xr:uid="{00000000-0005-0000-0000-000005C80000}"/>
    <cellStyle name="Normal 8 2 3 2 7 2 2" xfId="51214" xr:uid="{00000000-0005-0000-0000-000006C80000}"/>
    <cellStyle name="Normal 8 2 3 2 7 3" xfId="51215" xr:uid="{00000000-0005-0000-0000-000007C80000}"/>
    <cellStyle name="Normal 8 2 3 2 8" xfId="51216" xr:uid="{00000000-0005-0000-0000-000008C80000}"/>
    <cellStyle name="Normal 8 2 3 2 8 2" xfId="51217" xr:uid="{00000000-0005-0000-0000-000009C80000}"/>
    <cellStyle name="Normal 8 2 3 2 9" xfId="51218" xr:uid="{00000000-0005-0000-0000-00000AC80000}"/>
    <cellStyle name="Normal 8 2 3 2_T-straight with PEDs adjustor" xfId="51219" xr:uid="{00000000-0005-0000-0000-00000BC80000}"/>
    <cellStyle name="Normal 8 2 3 3" xfId="51220" xr:uid="{00000000-0005-0000-0000-00000CC80000}"/>
    <cellStyle name="Normal 8 2 3 3 2" xfId="51221" xr:uid="{00000000-0005-0000-0000-00000DC80000}"/>
    <cellStyle name="Normal 8 2 3 3 2 2" xfId="51222" xr:uid="{00000000-0005-0000-0000-00000EC80000}"/>
    <cellStyle name="Normal 8 2 3 3 2 2 2" xfId="51223" xr:uid="{00000000-0005-0000-0000-00000FC80000}"/>
    <cellStyle name="Normal 8 2 3 3 2 2 2 2" xfId="51224" xr:uid="{00000000-0005-0000-0000-000010C80000}"/>
    <cellStyle name="Normal 8 2 3 3 2 2 3" xfId="51225" xr:uid="{00000000-0005-0000-0000-000011C80000}"/>
    <cellStyle name="Normal 8 2 3 3 2 2 3 2" xfId="51226" xr:uid="{00000000-0005-0000-0000-000012C80000}"/>
    <cellStyle name="Normal 8 2 3 3 2 2 3 2 2" xfId="51227" xr:uid="{00000000-0005-0000-0000-000013C80000}"/>
    <cellStyle name="Normal 8 2 3 3 2 2 3 3" xfId="51228" xr:uid="{00000000-0005-0000-0000-000014C80000}"/>
    <cellStyle name="Normal 8 2 3 3 2 2 4" xfId="51229" xr:uid="{00000000-0005-0000-0000-000015C80000}"/>
    <cellStyle name="Normal 8 2 3 3 2 3" xfId="51230" xr:uid="{00000000-0005-0000-0000-000016C80000}"/>
    <cellStyle name="Normal 8 2 3 3 2 3 2" xfId="51231" xr:uid="{00000000-0005-0000-0000-000017C80000}"/>
    <cellStyle name="Normal 8 2 3 3 2 4" xfId="51232" xr:uid="{00000000-0005-0000-0000-000018C80000}"/>
    <cellStyle name="Normal 8 2 3 3 2 4 2" xfId="51233" xr:uid="{00000000-0005-0000-0000-000019C80000}"/>
    <cellStyle name="Normal 8 2 3 3 2 4 2 2" xfId="51234" xr:uid="{00000000-0005-0000-0000-00001AC80000}"/>
    <cellStyle name="Normal 8 2 3 3 2 4 3" xfId="51235" xr:uid="{00000000-0005-0000-0000-00001BC80000}"/>
    <cellStyle name="Normal 8 2 3 3 2 5" xfId="51236" xr:uid="{00000000-0005-0000-0000-00001CC80000}"/>
    <cellStyle name="Normal 8 2 3 3 2 6" xfId="51237" xr:uid="{00000000-0005-0000-0000-00001DC80000}"/>
    <cellStyle name="Normal 8 2 3 3 3" xfId="51238" xr:uid="{00000000-0005-0000-0000-00001EC80000}"/>
    <cellStyle name="Normal 8 2 3 3 3 2" xfId="51239" xr:uid="{00000000-0005-0000-0000-00001FC80000}"/>
    <cellStyle name="Normal 8 2 3 3 3 2 2" xfId="51240" xr:uid="{00000000-0005-0000-0000-000020C80000}"/>
    <cellStyle name="Normal 8 2 3 3 3 3" xfId="51241" xr:uid="{00000000-0005-0000-0000-000021C80000}"/>
    <cellStyle name="Normal 8 2 3 3 3 3 2" xfId="51242" xr:uid="{00000000-0005-0000-0000-000022C80000}"/>
    <cellStyle name="Normal 8 2 3 3 3 3 2 2" xfId="51243" xr:uid="{00000000-0005-0000-0000-000023C80000}"/>
    <cellStyle name="Normal 8 2 3 3 3 3 3" xfId="51244" xr:uid="{00000000-0005-0000-0000-000024C80000}"/>
    <cellStyle name="Normal 8 2 3 3 3 4" xfId="51245" xr:uid="{00000000-0005-0000-0000-000025C80000}"/>
    <cellStyle name="Normal 8 2 3 3 4" xfId="51246" xr:uid="{00000000-0005-0000-0000-000026C80000}"/>
    <cellStyle name="Normal 8 2 3 3 4 2" xfId="51247" xr:uid="{00000000-0005-0000-0000-000027C80000}"/>
    <cellStyle name="Normal 8 2 3 3 4 2 2" xfId="51248" xr:uid="{00000000-0005-0000-0000-000028C80000}"/>
    <cellStyle name="Normal 8 2 3 3 4 3" xfId="51249" xr:uid="{00000000-0005-0000-0000-000029C80000}"/>
    <cellStyle name="Normal 8 2 3 3 4 3 2" xfId="51250" xr:uid="{00000000-0005-0000-0000-00002AC80000}"/>
    <cellStyle name="Normal 8 2 3 3 4 3 2 2" xfId="51251" xr:uid="{00000000-0005-0000-0000-00002BC80000}"/>
    <cellStyle name="Normal 8 2 3 3 4 3 3" xfId="51252" xr:uid="{00000000-0005-0000-0000-00002CC80000}"/>
    <cellStyle name="Normal 8 2 3 3 4 4" xfId="51253" xr:uid="{00000000-0005-0000-0000-00002DC80000}"/>
    <cellStyle name="Normal 8 2 3 3 5" xfId="51254" xr:uid="{00000000-0005-0000-0000-00002EC80000}"/>
    <cellStyle name="Normal 8 2 3 3 5 2" xfId="51255" xr:uid="{00000000-0005-0000-0000-00002FC80000}"/>
    <cellStyle name="Normal 8 2 3 3 6" xfId="51256" xr:uid="{00000000-0005-0000-0000-000030C80000}"/>
    <cellStyle name="Normal 8 2 3 3 6 2" xfId="51257" xr:uid="{00000000-0005-0000-0000-000031C80000}"/>
    <cellStyle name="Normal 8 2 3 3 6 2 2" xfId="51258" xr:uid="{00000000-0005-0000-0000-000032C80000}"/>
    <cellStyle name="Normal 8 2 3 3 6 3" xfId="51259" xr:uid="{00000000-0005-0000-0000-000033C80000}"/>
    <cellStyle name="Normal 8 2 3 3 7" xfId="51260" xr:uid="{00000000-0005-0000-0000-000034C80000}"/>
    <cellStyle name="Normal 8 2 3 3 7 2" xfId="51261" xr:uid="{00000000-0005-0000-0000-000035C80000}"/>
    <cellStyle name="Normal 8 2 3 3 8" xfId="51262" xr:uid="{00000000-0005-0000-0000-000036C80000}"/>
    <cellStyle name="Normal 8 2 3 3 9" xfId="51263" xr:uid="{00000000-0005-0000-0000-000037C80000}"/>
    <cellStyle name="Normal 8 2 3 4" xfId="51264" xr:uid="{00000000-0005-0000-0000-000038C80000}"/>
    <cellStyle name="Normal 8 2 3 4 2" xfId="51265" xr:uid="{00000000-0005-0000-0000-000039C80000}"/>
    <cellStyle name="Normal 8 2 3 4 2 2" xfId="51266" xr:uid="{00000000-0005-0000-0000-00003AC80000}"/>
    <cellStyle name="Normal 8 2 3 4 2 2 2" xfId="51267" xr:uid="{00000000-0005-0000-0000-00003BC80000}"/>
    <cellStyle name="Normal 8 2 3 4 2 3" xfId="51268" xr:uid="{00000000-0005-0000-0000-00003CC80000}"/>
    <cellStyle name="Normal 8 2 3 4 2 3 2" xfId="51269" xr:uid="{00000000-0005-0000-0000-00003DC80000}"/>
    <cellStyle name="Normal 8 2 3 4 2 3 2 2" xfId="51270" xr:uid="{00000000-0005-0000-0000-00003EC80000}"/>
    <cellStyle name="Normal 8 2 3 4 2 3 3" xfId="51271" xr:uid="{00000000-0005-0000-0000-00003FC80000}"/>
    <cellStyle name="Normal 8 2 3 4 2 4" xfId="51272" xr:uid="{00000000-0005-0000-0000-000040C80000}"/>
    <cellStyle name="Normal 8 2 3 4 2 5" xfId="51273" xr:uid="{00000000-0005-0000-0000-000041C80000}"/>
    <cellStyle name="Normal 8 2 3 4 3" xfId="51274" xr:uid="{00000000-0005-0000-0000-000042C80000}"/>
    <cellStyle name="Normal 8 2 3 4 3 2" xfId="51275" xr:uid="{00000000-0005-0000-0000-000043C80000}"/>
    <cellStyle name="Normal 8 2 3 4 4" xfId="51276" xr:uid="{00000000-0005-0000-0000-000044C80000}"/>
    <cellStyle name="Normal 8 2 3 4 4 2" xfId="51277" xr:uid="{00000000-0005-0000-0000-000045C80000}"/>
    <cellStyle name="Normal 8 2 3 4 4 2 2" xfId="51278" xr:uid="{00000000-0005-0000-0000-000046C80000}"/>
    <cellStyle name="Normal 8 2 3 4 4 3" xfId="51279" xr:uid="{00000000-0005-0000-0000-000047C80000}"/>
    <cellStyle name="Normal 8 2 3 4 5" xfId="51280" xr:uid="{00000000-0005-0000-0000-000048C80000}"/>
    <cellStyle name="Normal 8 2 3 4 6" xfId="51281" xr:uid="{00000000-0005-0000-0000-000049C80000}"/>
    <cellStyle name="Normal 8 2 3 5" xfId="51282" xr:uid="{00000000-0005-0000-0000-00004AC80000}"/>
    <cellStyle name="Normal 8 2 3 5 2" xfId="51283" xr:uid="{00000000-0005-0000-0000-00004BC80000}"/>
    <cellStyle name="Normal 8 2 3 5 2 2" xfId="51284" xr:uid="{00000000-0005-0000-0000-00004CC80000}"/>
    <cellStyle name="Normal 8 2 3 5 3" xfId="51285" xr:uid="{00000000-0005-0000-0000-00004DC80000}"/>
    <cellStyle name="Normal 8 2 3 5 3 2" xfId="51286" xr:uid="{00000000-0005-0000-0000-00004EC80000}"/>
    <cellStyle name="Normal 8 2 3 5 3 2 2" xfId="51287" xr:uid="{00000000-0005-0000-0000-00004FC80000}"/>
    <cellStyle name="Normal 8 2 3 5 3 3" xfId="51288" xr:uid="{00000000-0005-0000-0000-000050C80000}"/>
    <cellStyle name="Normal 8 2 3 5 4" xfId="51289" xr:uid="{00000000-0005-0000-0000-000051C80000}"/>
    <cellStyle name="Normal 8 2 3 5 5" xfId="51290" xr:uid="{00000000-0005-0000-0000-000052C80000}"/>
    <cellStyle name="Normal 8 2 3 6" xfId="51291" xr:uid="{00000000-0005-0000-0000-000053C80000}"/>
    <cellStyle name="Normal 8 2 3 6 2" xfId="51292" xr:uid="{00000000-0005-0000-0000-000054C80000}"/>
    <cellStyle name="Normal 8 2 3 6 2 2" xfId="51293" xr:uid="{00000000-0005-0000-0000-000055C80000}"/>
    <cellStyle name="Normal 8 2 3 6 3" xfId="51294" xr:uid="{00000000-0005-0000-0000-000056C80000}"/>
    <cellStyle name="Normal 8 2 3 6 3 2" xfId="51295" xr:uid="{00000000-0005-0000-0000-000057C80000}"/>
    <cellStyle name="Normal 8 2 3 6 3 2 2" xfId="51296" xr:uid="{00000000-0005-0000-0000-000058C80000}"/>
    <cellStyle name="Normal 8 2 3 6 3 3" xfId="51297" xr:uid="{00000000-0005-0000-0000-000059C80000}"/>
    <cellStyle name="Normal 8 2 3 6 4" xfId="51298" xr:uid="{00000000-0005-0000-0000-00005AC80000}"/>
    <cellStyle name="Normal 8 2 3 7" xfId="51299" xr:uid="{00000000-0005-0000-0000-00005BC80000}"/>
    <cellStyle name="Normal 8 2 3 7 2" xfId="51300" xr:uid="{00000000-0005-0000-0000-00005CC80000}"/>
    <cellStyle name="Normal 8 2 3 8" xfId="51301" xr:uid="{00000000-0005-0000-0000-00005DC80000}"/>
    <cellStyle name="Normal 8 2 3 8 2" xfId="51302" xr:uid="{00000000-0005-0000-0000-00005EC80000}"/>
    <cellStyle name="Normal 8 2 3 8 2 2" xfId="51303" xr:uid="{00000000-0005-0000-0000-00005FC80000}"/>
    <cellStyle name="Normal 8 2 3 8 3" xfId="51304" xr:uid="{00000000-0005-0000-0000-000060C80000}"/>
    <cellStyle name="Normal 8 2 3 9" xfId="51305" xr:uid="{00000000-0005-0000-0000-000061C80000}"/>
    <cellStyle name="Normal 8 2 3 9 2" xfId="51306" xr:uid="{00000000-0005-0000-0000-000062C80000}"/>
    <cellStyle name="Normal 8 2 3_T-straight with PEDs adjustor" xfId="51307" xr:uid="{00000000-0005-0000-0000-000063C80000}"/>
    <cellStyle name="Normal 8 2 4" xfId="51308" xr:uid="{00000000-0005-0000-0000-000064C80000}"/>
    <cellStyle name="Normal 8 2 4 10" xfId="51309" xr:uid="{00000000-0005-0000-0000-000065C80000}"/>
    <cellStyle name="Normal 8 2 4 11" xfId="51310" xr:uid="{00000000-0005-0000-0000-000066C80000}"/>
    <cellStyle name="Normal 8 2 4 2" xfId="51311" xr:uid="{00000000-0005-0000-0000-000067C80000}"/>
    <cellStyle name="Normal 8 2 4 2 10" xfId="51312" xr:uid="{00000000-0005-0000-0000-000068C80000}"/>
    <cellStyle name="Normal 8 2 4 2 2" xfId="51313" xr:uid="{00000000-0005-0000-0000-000069C80000}"/>
    <cellStyle name="Normal 8 2 4 2 2 2" xfId="51314" xr:uid="{00000000-0005-0000-0000-00006AC80000}"/>
    <cellStyle name="Normal 8 2 4 2 2 2 2" xfId="51315" xr:uid="{00000000-0005-0000-0000-00006BC80000}"/>
    <cellStyle name="Normal 8 2 4 2 2 2 2 2" xfId="51316" xr:uid="{00000000-0005-0000-0000-00006CC80000}"/>
    <cellStyle name="Normal 8 2 4 2 2 2 2 2 2" xfId="51317" xr:uid="{00000000-0005-0000-0000-00006DC80000}"/>
    <cellStyle name="Normal 8 2 4 2 2 2 2 3" xfId="51318" xr:uid="{00000000-0005-0000-0000-00006EC80000}"/>
    <cellStyle name="Normal 8 2 4 2 2 2 2 3 2" xfId="51319" xr:uid="{00000000-0005-0000-0000-00006FC80000}"/>
    <cellStyle name="Normal 8 2 4 2 2 2 2 3 2 2" xfId="51320" xr:uid="{00000000-0005-0000-0000-000070C80000}"/>
    <cellStyle name="Normal 8 2 4 2 2 2 2 3 3" xfId="51321" xr:uid="{00000000-0005-0000-0000-000071C80000}"/>
    <cellStyle name="Normal 8 2 4 2 2 2 2 4" xfId="51322" xr:uid="{00000000-0005-0000-0000-000072C80000}"/>
    <cellStyle name="Normal 8 2 4 2 2 2 3" xfId="51323" xr:uid="{00000000-0005-0000-0000-000073C80000}"/>
    <cellStyle name="Normal 8 2 4 2 2 2 3 2" xfId="51324" xr:uid="{00000000-0005-0000-0000-000074C80000}"/>
    <cellStyle name="Normal 8 2 4 2 2 2 4" xfId="51325" xr:uid="{00000000-0005-0000-0000-000075C80000}"/>
    <cellStyle name="Normal 8 2 4 2 2 2 4 2" xfId="51326" xr:uid="{00000000-0005-0000-0000-000076C80000}"/>
    <cellStyle name="Normal 8 2 4 2 2 2 4 2 2" xfId="51327" xr:uid="{00000000-0005-0000-0000-000077C80000}"/>
    <cellStyle name="Normal 8 2 4 2 2 2 4 3" xfId="51328" xr:uid="{00000000-0005-0000-0000-000078C80000}"/>
    <cellStyle name="Normal 8 2 4 2 2 2 5" xfId="51329" xr:uid="{00000000-0005-0000-0000-000079C80000}"/>
    <cellStyle name="Normal 8 2 4 2 2 3" xfId="51330" xr:uid="{00000000-0005-0000-0000-00007AC80000}"/>
    <cellStyle name="Normal 8 2 4 2 2 3 2" xfId="51331" xr:uid="{00000000-0005-0000-0000-00007BC80000}"/>
    <cellStyle name="Normal 8 2 4 2 2 3 2 2" xfId="51332" xr:uid="{00000000-0005-0000-0000-00007CC80000}"/>
    <cellStyle name="Normal 8 2 4 2 2 3 3" xfId="51333" xr:uid="{00000000-0005-0000-0000-00007DC80000}"/>
    <cellStyle name="Normal 8 2 4 2 2 3 3 2" xfId="51334" xr:uid="{00000000-0005-0000-0000-00007EC80000}"/>
    <cellStyle name="Normal 8 2 4 2 2 3 3 2 2" xfId="51335" xr:uid="{00000000-0005-0000-0000-00007FC80000}"/>
    <cellStyle name="Normal 8 2 4 2 2 3 3 3" xfId="51336" xr:uid="{00000000-0005-0000-0000-000080C80000}"/>
    <cellStyle name="Normal 8 2 4 2 2 3 4" xfId="51337" xr:uid="{00000000-0005-0000-0000-000081C80000}"/>
    <cellStyle name="Normal 8 2 4 2 2 4" xfId="51338" xr:uid="{00000000-0005-0000-0000-000082C80000}"/>
    <cellStyle name="Normal 8 2 4 2 2 4 2" xfId="51339" xr:uid="{00000000-0005-0000-0000-000083C80000}"/>
    <cellStyle name="Normal 8 2 4 2 2 4 2 2" xfId="51340" xr:uid="{00000000-0005-0000-0000-000084C80000}"/>
    <cellStyle name="Normal 8 2 4 2 2 4 3" xfId="51341" xr:uid="{00000000-0005-0000-0000-000085C80000}"/>
    <cellStyle name="Normal 8 2 4 2 2 4 3 2" xfId="51342" xr:uid="{00000000-0005-0000-0000-000086C80000}"/>
    <cellStyle name="Normal 8 2 4 2 2 4 3 2 2" xfId="51343" xr:uid="{00000000-0005-0000-0000-000087C80000}"/>
    <cellStyle name="Normal 8 2 4 2 2 4 3 3" xfId="51344" xr:uid="{00000000-0005-0000-0000-000088C80000}"/>
    <cellStyle name="Normal 8 2 4 2 2 4 4" xfId="51345" xr:uid="{00000000-0005-0000-0000-000089C80000}"/>
    <cellStyle name="Normal 8 2 4 2 2 5" xfId="51346" xr:uid="{00000000-0005-0000-0000-00008AC80000}"/>
    <cellStyle name="Normal 8 2 4 2 2 5 2" xfId="51347" xr:uid="{00000000-0005-0000-0000-00008BC80000}"/>
    <cellStyle name="Normal 8 2 4 2 2 6" xfId="51348" xr:uid="{00000000-0005-0000-0000-00008CC80000}"/>
    <cellStyle name="Normal 8 2 4 2 2 6 2" xfId="51349" xr:uid="{00000000-0005-0000-0000-00008DC80000}"/>
    <cellStyle name="Normal 8 2 4 2 2 6 2 2" xfId="51350" xr:uid="{00000000-0005-0000-0000-00008EC80000}"/>
    <cellStyle name="Normal 8 2 4 2 2 6 3" xfId="51351" xr:uid="{00000000-0005-0000-0000-00008FC80000}"/>
    <cellStyle name="Normal 8 2 4 2 2 7" xfId="51352" xr:uid="{00000000-0005-0000-0000-000090C80000}"/>
    <cellStyle name="Normal 8 2 4 2 2 7 2" xfId="51353" xr:uid="{00000000-0005-0000-0000-000091C80000}"/>
    <cellStyle name="Normal 8 2 4 2 2 8" xfId="51354" xr:uid="{00000000-0005-0000-0000-000092C80000}"/>
    <cellStyle name="Normal 8 2 4 2 2 9" xfId="51355" xr:uid="{00000000-0005-0000-0000-000093C80000}"/>
    <cellStyle name="Normal 8 2 4 2 3" xfId="51356" xr:uid="{00000000-0005-0000-0000-000094C80000}"/>
    <cellStyle name="Normal 8 2 4 2 3 2" xfId="51357" xr:uid="{00000000-0005-0000-0000-000095C80000}"/>
    <cellStyle name="Normal 8 2 4 2 3 2 2" xfId="51358" xr:uid="{00000000-0005-0000-0000-000096C80000}"/>
    <cellStyle name="Normal 8 2 4 2 3 2 2 2" xfId="51359" xr:uid="{00000000-0005-0000-0000-000097C80000}"/>
    <cellStyle name="Normal 8 2 4 2 3 2 3" xfId="51360" xr:uid="{00000000-0005-0000-0000-000098C80000}"/>
    <cellStyle name="Normal 8 2 4 2 3 2 3 2" xfId="51361" xr:uid="{00000000-0005-0000-0000-000099C80000}"/>
    <cellStyle name="Normal 8 2 4 2 3 2 3 2 2" xfId="51362" xr:uid="{00000000-0005-0000-0000-00009AC80000}"/>
    <cellStyle name="Normal 8 2 4 2 3 2 3 3" xfId="51363" xr:uid="{00000000-0005-0000-0000-00009BC80000}"/>
    <cellStyle name="Normal 8 2 4 2 3 2 4" xfId="51364" xr:uid="{00000000-0005-0000-0000-00009CC80000}"/>
    <cellStyle name="Normal 8 2 4 2 3 3" xfId="51365" xr:uid="{00000000-0005-0000-0000-00009DC80000}"/>
    <cellStyle name="Normal 8 2 4 2 3 3 2" xfId="51366" xr:uid="{00000000-0005-0000-0000-00009EC80000}"/>
    <cellStyle name="Normal 8 2 4 2 3 4" xfId="51367" xr:uid="{00000000-0005-0000-0000-00009FC80000}"/>
    <cellStyle name="Normal 8 2 4 2 3 4 2" xfId="51368" xr:uid="{00000000-0005-0000-0000-0000A0C80000}"/>
    <cellStyle name="Normal 8 2 4 2 3 4 2 2" xfId="51369" xr:uid="{00000000-0005-0000-0000-0000A1C80000}"/>
    <cellStyle name="Normal 8 2 4 2 3 4 3" xfId="51370" xr:uid="{00000000-0005-0000-0000-0000A2C80000}"/>
    <cellStyle name="Normal 8 2 4 2 3 5" xfId="51371" xr:uid="{00000000-0005-0000-0000-0000A3C80000}"/>
    <cellStyle name="Normal 8 2 4 2 4" xfId="51372" xr:uid="{00000000-0005-0000-0000-0000A4C80000}"/>
    <cellStyle name="Normal 8 2 4 2 4 2" xfId="51373" xr:uid="{00000000-0005-0000-0000-0000A5C80000}"/>
    <cellStyle name="Normal 8 2 4 2 4 2 2" xfId="51374" xr:uid="{00000000-0005-0000-0000-0000A6C80000}"/>
    <cellStyle name="Normal 8 2 4 2 4 3" xfId="51375" xr:uid="{00000000-0005-0000-0000-0000A7C80000}"/>
    <cellStyle name="Normal 8 2 4 2 4 3 2" xfId="51376" xr:uid="{00000000-0005-0000-0000-0000A8C80000}"/>
    <cellStyle name="Normal 8 2 4 2 4 3 2 2" xfId="51377" xr:uid="{00000000-0005-0000-0000-0000A9C80000}"/>
    <cellStyle name="Normal 8 2 4 2 4 3 3" xfId="51378" xr:uid="{00000000-0005-0000-0000-0000AAC80000}"/>
    <cellStyle name="Normal 8 2 4 2 4 4" xfId="51379" xr:uid="{00000000-0005-0000-0000-0000ABC80000}"/>
    <cellStyle name="Normal 8 2 4 2 5" xfId="51380" xr:uid="{00000000-0005-0000-0000-0000ACC80000}"/>
    <cellStyle name="Normal 8 2 4 2 5 2" xfId="51381" xr:uid="{00000000-0005-0000-0000-0000ADC80000}"/>
    <cellStyle name="Normal 8 2 4 2 5 2 2" xfId="51382" xr:uid="{00000000-0005-0000-0000-0000AEC80000}"/>
    <cellStyle name="Normal 8 2 4 2 5 3" xfId="51383" xr:uid="{00000000-0005-0000-0000-0000AFC80000}"/>
    <cellStyle name="Normal 8 2 4 2 5 3 2" xfId="51384" xr:uid="{00000000-0005-0000-0000-0000B0C80000}"/>
    <cellStyle name="Normal 8 2 4 2 5 3 2 2" xfId="51385" xr:uid="{00000000-0005-0000-0000-0000B1C80000}"/>
    <cellStyle name="Normal 8 2 4 2 5 3 3" xfId="51386" xr:uid="{00000000-0005-0000-0000-0000B2C80000}"/>
    <cellStyle name="Normal 8 2 4 2 5 4" xfId="51387" xr:uid="{00000000-0005-0000-0000-0000B3C80000}"/>
    <cellStyle name="Normal 8 2 4 2 6" xfId="51388" xr:uid="{00000000-0005-0000-0000-0000B4C80000}"/>
    <cellStyle name="Normal 8 2 4 2 6 2" xfId="51389" xr:uid="{00000000-0005-0000-0000-0000B5C80000}"/>
    <cellStyle name="Normal 8 2 4 2 7" xfId="51390" xr:uid="{00000000-0005-0000-0000-0000B6C80000}"/>
    <cellStyle name="Normal 8 2 4 2 7 2" xfId="51391" xr:uid="{00000000-0005-0000-0000-0000B7C80000}"/>
    <cellStyle name="Normal 8 2 4 2 7 2 2" xfId="51392" xr:uid="{00000000-0005-0000-0000-0000B8C80000}"/>
    <cellStyle name="Normal 8 2 4 2 7 3" xfId="51393" xr:uid="{00000000-0005-0000-0000-0000B9C80000}"/>
    <cellStyle name="Normal 8 2 4 2 8" xfId="51394" xr:uid="{00000000-0005-0000-0000-0000BAC80000}"/>
    <cellStyle name="Normal 8 2 4 2 8 2" xfId="51395" xr:uid="{00000000-0005-0000-0000-0000BBC80000}"/>
    <cellStyle name="Normal 8 2 4 2 9" xfId="51396" xr:uid="{00000000-0005-0000-0000-0000BCC80000}"/>
    <cellStyle name="Normal 8 2 4 3" xfId="51397" xr:uid="{00000000-0005-0000-0000-0000BDC80000}"/>
    <cellStyle name="Normal 8 2 4 3 2" xfId="51398" xr:uid="{00000000-0005-0000-0000-0000BEC80000}"/>
    <cellStyle name="Normal 8 2 4 3 2 2" xfId="51399" xr:uid="{00000000-0005-0000-0000-0000BFC80000}"/>
    <cellStyle name="Normal 8 2 4 3 2 2 2" xfId="51400" xr:uid="{00000000-0005-0000-0000-0000C0C80000}"/>
    <cellStyle name="Normal 8 2 4 3 2 2 2 2" xfId="51401" xr:uid="{00000000-0005-0000-0000-0000C1C80000}"/>
    <cellStyle name="Normal 8 2 4 3 2 2 3" xfId="51402" xr:uid="{00000000-0005-0000-0000-0000C2C80000}"/>
    <cellStyle name="Normal 8 2 4 3 2 2 3 2" xfId="51403" xr:uid="{00000000-0005-0000-0000-0000C3C80000}"/>
    <cellStyle name="Normal 8 2 4 3 2 2 3 2 2" xfId="51404" xr:uid="{00000000-0005-0000-0000-0000C4C80000}"/>
    <cellStyle name="Normal 8 2 4 3 2 2 3 3" xfId="51405" xr:uid="{00000000-0005-0000-0000-0000C5C80000}"/>
    <cellStyle name="Normal 8 2 4 3 2 2 4" xfId="51406" xr:uid="{00000000-0005-0000-0000-0000C6C80000}"/>
    <cellStyle name="Normal 8 2 4 3 2 3" xfId="51407" xr:uid="{00000000-0005-0000-0000-0000C7C80000}"/>
    <cellStyle name="Normal 8 2 4 3 2 3 2" xfId="51408" xr:uid="{00000000-0005-0000-0000-0000C8C80000}"/>
    <cellStyle name="Normal 8 2 4 3 2 4" xfId="51409" xr:uid="{00000000-0005-0000-0000-0000C9C80000}"/>
    <cellStyle name="Normal 8 2 4 3 2 4 2" xfId="51410" xr:uid="{00000000-0005-0000-0000-0000CAC80000}"/>
    <cellStyle name="Normal 8 2 4 3 2 4 2 2" xfId="51411" xr:uid="{00000000-0005-0000-0000-0000CBC80000}"/>
    <cellStyle name="Normal 8 2 4 3 2 4 3" xfId="51412" xr:uid="{00000000-0005-0000-0000-0000CCC80000}"/>
    <cellStyle name="Normal 8 2 4 3 2 5" xfId="51413" xr:uid="{00000000-0005-0000-0000-0000CDC80000}"/>
    <cellStyle name="Normal 8 2 4 3 2 6" xfId="51414" xr:uid="{00000000-0005-0000-0000-0000CEC80000}"/>
    <cellStyle name="Normal 8 2 4 3 3" xfId="51415" xr:uid="{00000000-0005-0000-0000-0000CFC80000}"/>
    <cellStyle name="Normal 8 2 4 3 3 2" xfId="51416" xr:uid="{00000000-0005-0000-0000-0000D0C80000}"/>
    <cellStyle name="Normal 8 2 4 3 3 2 2" xfId="51417" xr:uid="{00000000-0005-0000-0000-0000D1C80000}"/>
    <cellStyle name="Normal 8 2 4 3 3 3" xfId="51418" xr:uid="{00000000-0005-0000-0000-0000D2C80000}"/>
    <cellStyle name="Normal 8 2 4 3 3 3 2" xfId="51419" xr:uid="{00000000-0005-0000-0000-0000D3C80000}"/>
    <cellStyle name="Normal 8 2 4 3 3 3 2 2" xfId="51420" xr:uid="{00000000-0005-0000-0000-0000D4C80000}"/>
    <cellStyle name="Normal 8 2 4 3 3 3 3" xfId="51421" xr:uid="{00000000-0005-0000-0000-0000D5C80000}"/>
    <cellStyle name="Normal 8 2 4 3 3 4" xfId="51422" xr:uid="{00000000-0005-0000-0000-0000D6C80000}"/>
    <cellStyle name="Normal 8 2 4 3 4" xfId="51423" xr:uid="{00000000-0005-0000-0000-0000D7C80000}"/>
    <cellStyle name="Normal 8 2 4 3 4 2" xfId="51424" xr:uid="{00000000-0005-0000-0000-0000D8C80000}"/>
    <cellStyle name="Normal 8 2 4 3 4 2 2" xfId="51425" xr:uid="{00000000-0005-0000-0000-0000D9C80000}"/>
    <cellStyle name="Normal 8 2 4 3 4 3" xfId="51426" xr:uid="{00000000-0005-0000-0000-0000DAC80000}"/>
    <cellStyle name="Normal 8 2 4 3 4 3 2" xfId="51427" xr:uid="{00000000-0005-0000-0000-0000DBC80000}"/>
    <cellStyle name="Normal 8 2 4 3 4 3 2 2" xfId="51428" xr:uid="{00000000-0005-0000-0000-0000DCC80000}"/>
    <cellStyle name="Normal 8 2 4 3 4 3 3" xfId="51429" xr:uid="{00000000-0005-0000-0000-0000DDC80000}"/>
    <cellStyle name="Normal 8 2 4 3 4 4" xfId="51430" xr:uid="{00000000-0005-0000-0000-0000DEC80000}"/>
    <cellStyle name="Normal 8 2 4 3 5" xfId="51431" xr:uid="{00000000-0005-0000-0000-0000DFC80000}"/>
    <cellStyle name="Normal 8 2 4 3 5 2" xfId="51432" xr:uid="{00000000-0005-0000-0000-0000E0C80000}"/>
    <cellStyle name="Normal 8 2 4 3 6" xfId="51433" xr:uid="{00000000-0005-0000-0000-0000E1C80000}"/>
    <cellStyle name="Normal 8 2 4 3 6 2" xfId="51434" xr:uid="{00000000-0005-0000-0000-0000E2C80000}"/>
    <cellStyle name="Normal 8 2 4 3 6 2 2" xfId="51435" xr:uid="{00000000-0005-0000-0000-0000E3C80000}"/>
    <cellStyle name="Normal 8 2 4 3 6 3" xfId="51436" xr:uid="{00000000-0005-0000-0000-0000E4C80000}"/>
    <cellStyle name="Normal 8 2 4 3 7" xfId="51437" xr:uid="{00000000-0005-0000-0000-0000E5C80000}"/>
    <cellStyle name="Normal 8 2 4 3 7 2" xfId="51438" xr:uid="{00000000-0005-0000-0000-0000E6C80000}"/>
    <cellStyle name="Normal 8 2 4 3 8" xfId="51439" xr:uid="{00000000-0005-0000-0000-0000E7C80000}"/>
    <cellStyle name="Normal 8 2 4 3 9" xfId="51440" xr:uid="{00000000-0005-0000-0000-0000E8C80000}"/>
    <cellStyle name="Normal 8 2 4 4" xfId="51441" xr:uid="{00000000-0005-0000-0000-0000E9C80000}"/>
    <cellStyle name="Normal 8 2 4 4 2" xfId="51442" xr:uid="{00000000-0005-0000-0000-0000EAC80000}"/>
    <cellStyle name="Normal 8 2 4 4 2 2" xfId="51443" xr:uid="{00000000-0005-0000-0000-0000EBC80000}"/>
    <cellStyle name="Normal 8 2 4 4 2 2 2" xfId="51444" xr:uid="{00000000-0005-0000-0000-0000ECC80000}"/>
    <cellStyle name="Normal 8 2 4 4 2 3" xfId="51445" xr:uid="{00000000-0005-0000-0000-0000EDC80000}"/>
    <cellStyle name="Normal 8 2 4 4 2 3 2" xfId="51446" xr:uid="{00000000-0005-0000-0000-0000EEC80000}"/>
    <cellStyle name="Normal 8 2 4 4 2 3 2 2" xfId="51447" xr:uid="{00000000-0005-0000-0000-0000EFC80000}"/>
    <cellStyle name="Normal 8 2 4 4 2 3 3" xfId="51448" xr:uid="{00000000-0005-0000-0000-0000F0C80000}"/>
    <cellStyle name="Normal 8 2 4 4 2 4" xfId="51449" xr:uid="{00000000-0005-0000-0000-0000F1C80000}"/>
    <cellStyle name="Normal 8 2 4 4 3" xfId="51450" xr:uid="{00000000-0005-0000-0000-0000F2C80000}"/>
    <cellStyle name="Normal 8 2 4 4 3 2" xfId="51451" xr:uid="{00000000-0005-0000-0000-0000F3C80000}"/>
    <cellStyle name="Normal 8 2 4 4 4" xfId="51452" xr:uid="{00000000-0005-0000-0000-0000F4C80000}"/>
    <cellStyle name="Normal 8 2 4 4 4 2" xfId="51453" xr:uid="{00000000-0005-0000-0000-0000F5C80000}"/>
    <cellStyle name="Normal 8 2 4 4 4 2 2" xfId="51454" xr:uid="{00000000-0005-0000-0000-0000F6C80000}"/>
    <cellStyle name="Normal 8 2 4 4 4 3" xfId="51455" xr:uid="{00000000-0005-0000-0000-0000F7C80000}"/>
    <cellStyle name="Normal 8 2 4 4 5" xfId="51456" xr:uid="{00000000-0005-0000-0000-0000F8C80000}"/>
    <cellStyle name="Normal 8 2 4 4 6" xfId="51457" xr:uid="{00000000-0005-0000-0000-0000F9C80000}"/>
    <cellStyle name="Normal 8 2 4 5" xfId="51458" xr:uid="{00000000-0005-0000-0000-0000FAC80000}"/>
    <cellStyle name="Normal 8 2 4 5 2" xfId="51459" xr:uid="{00000000-0005-0000-0000-0000FBC80000}"/>
    <cellStyle name="Normal 8 2 4 5 2 2" xfId="51460" xr:uid="{00000000-0005-0000-0000-0000FCC80000}"/>
    <cellStyle name="Normal 8 2 4 5 3" xfId="51461" xr:uid="{00000000-0005-0000-0000-0000FDC80000}"/>
    <cellStyle name="Normal 8 2 4 5 3 2" xfId="51462" xr:uid="{00000000-0005-0000-0000-0000FEC80000}"/>
    <cellStyle name="Normal 8 2 4 5 3 2 2" xfId="51463" xr:uid="{00000000-0005-0000-0000-0000FFC80000}"/>
    <cellStyle name="Normal 8 2 4 5 3 3" xfId="51464" xr:uid="{00000000-0005-0000-0000-000000C90000}"/>
    <cellStyle name="Normal 8 2 4 5 4" xfId="51465" xr:uid="{00000000-0005-0000-0000-000001C90000}"/>
    <cellStyle name="Normal 8 2 4 6" xfId="51466" xr:uid="{00000000-0005-0000-0000-000002C90000}"/>
    <cellStyle name="Normal 8 2 4 6 2" xfId="51467" xr:uid="{00000000-0005-0000-0000-000003C90000}"/>
    <cellStyle name="Normal 8 2 4 6 2 2" xfId="51468" xr:uid="{00000000-0005-0000-0000-000004C90000}"/>
    <cellStyle name="Normal 8 2 4 6 3" xfId="51469" xr:uid="{00000000-0005-0000-0000-000005C90000}"/>
    <cellStyle name="Normal 8 2 4 6 3 2" xfId="51470" xr:uid="{00000000-0005-0000-0000-000006C90000}"/>
    <cellStyle name="Normal 8 2 4 6 3 2 2" xfId="51471" xr:uid="{00000000-0005-0000-0000-000007C90000}"/>
    <cellStyle name="Normal 8 2 4 6 3 3" xfId="51472" xr:uid="{00000000-0005-0000-0000-000008C90000}"/>
    <cellStyle name="Normal 8 2 4 6 4" xfId="51473" xr:uid="{00000000-0005-0000-0000-000009C90000}"/>
    <cellStyle name="Normal 8 2 4 7" xfId="51474" xr:uid="{00000000-0005-0000-0000-00000AC90000}"/>
    <cellStyle name="Normal 8 2 4 7 2" xfId="51475" xr:uid="{00000000-0005-0000-0000-00000BC90000}"/>
    <cellStyle name="Normal 8 2 4 8" xfId="51476" xr:uid="{00000000-0005-0000-0000-00000CC90000}"/>
    <cellStyle name="Normal 8 2 4 8 2" xfId="51477" xr:uid="{00000000-0005-0000-0000-00000DC90000}"/>
    <cellStyle name="Normal 8 2 4 8 2 2" xfId="51478" xr:uid="{00000000-0005-0000-0000-00000EC90000}"/>
    <cellStyle name="Normal 8 2 4 8 3" xfId="51479" xr:uid="{00000000-0005-0000-0000-00000FC90000}"/>
    <cellStyle name="Normal 8 2 4 9" xfId="51480" xr:uid="{00000000-0005-0000-0000-000010C90000}"/>
    <cellStyle name="Normal 8 2 4 9 2" xfId="51481" xr:uid="{00000000-0005-0000-0000-000011C90000}"/>
    <cellStyle name="Normal 8 2 4_T-straight with PEDs adjustor" xfId="51482" xr:uid="{00000000-0005-0000-0000-000012C90000}"/>
    <cellStyle name="Normal 8 2 5" xfId="51483" xr:uid="{00000000-0005-0000-0000-000013C90000}"/>
    <cellStyle name="Normal 8 2 5 10" xfId="51484" xr:uid="{00000000-0005-0000-0000-000014C90000}"/>
    <cellStyle name="Normal 8 2 5 11" xfId="51485" xr:uid="{00000000-0005-0000-0000-000015C90000}"/>
    <cellStyle name="Normal 8 2 5 2" xfId="51486" xr:uid="{00000000-0005-0000-0000-000016C90000}"/>
    <cellStyle name="Normal 8 2 5 2 10" xfId="51487" xr:uid="{00000000-0005-0000-0000-000017C90000}"/>
    <cellStyle name="Normal 8 2 5 2 2" xfId="51488" xr:uid="{00000000-0005-0000-0000-000018C90000}"/>
    <cellStyle name="Normal 8 2 5 2 2 2" xfId="51489" xr:uid="{00000000-0005-0000-0000-000019C90000}"/>
    <cellStyle name="Normal 8 2 5 2 2 2 2" xfId="51490" xr:uid="{00000000-0005-0000-0000-00001AC90000}"/>
    <cellStyle name="Normal 8 2 5 2 2 2 2 2" xfId="51491" xr:uid="{00000000-0005-0000-0000-00001BC90000}"/>
    <cellStyle name="Normal 8 2 5 2 2 2 2 2 2" xfId="51492" xr:uid="{00000000-0005-0000-0000-00001CC90000}"/>
    <cellStyle name="Normal 8 2 5 2 2 2 2 3" xfId="51493" xr:uid="{00000000-0005-0000-0000-00001DC90000}"/>
    <cellStyle name="Normal 8 2 5 2 2 2 2 3 2" xfId="51494" xr:uid="{00000000-0005-0000-0000-00001EC90000}"/>
    <cellStyle name="Normal 8 2 5 2 2 2 2 3 2 2" xfId="51495" xr:uid="{00000000-0005-0000-0000-00001FC90000}"/>
    <cellStyle name="Normal 8 2 5 2 2 2 2 3 3" xfId="51496" xr:uid="{00000000-0005-0000-0000-000020C90000}"/>
    <cellStyle name="Normal 8 2 5 2 2 2 2 4" xfId="51497" xr:uid="{00000000-0005-0000-0000-000021C90000}"/>
    <cellStyle name="Normal 8 2 5 2 2 2 3" xfId="51498" xr:uid="{00000000-0005-0000-0000-000022C90000}"/>
    <cellStyle name="Normal 8 2 5 2 2 2 3 2" xfId="51499" xr:uid="{00000000-0005-0000-0000-000023C90000}"/>
    <cellStyle name="Normal 8 2 5 2 2 2 4" xfId="51500" xr:uid="{00000000-0005-0000-0000-000024C90000}"/>
    <cellStyle name="Normal 8 2 5 2 2 2 4 2" xfId="51501" xr:uid="{00000000-0005-0000-0000-000025C90000}"/>
    <cellStyle name="Normal 8 2 5 2 2 2 4 2 2" xfId="51502" xr:uid="{00000000-0005-0000-0000-000026C90000}"/>
    <cellStyle name="Normal 8 2 5 2 2 2 4 3" xfId="51503" xr:uid="{00000000-0005-0000-0000-000027C90000}"/>
    <cellStyle name="Normal 8 2 5 2 2 2 5" xfId="51504" xr:uid="{00000000-0005-0000-0000-000028C90000}"/>
    <cellStyle name="Normal 8 2 5 2 2 3" xfId="51505" xr:uid="{00000000-0005-0000-0000-000029C90000}"/>
    <cellStyle name="Normal 8 2 5 2 2 3 2" xfId="51506" xr:uid="{00000000-0005-0000-0000-00002AC90000}"/>
    <cellStyle name="Normal 8 2 5 2 2 3 2 2" xfId="51507" xr:uid="{00000000-0005-0000-0000-00002BC90000}"/>
    <cellStyle name="Normal 8 2 5 2 2 3 3" xfId="51508" xr:uid="{00000000-0005-0000-0000-00002CC90000}"/>
    <cellStyle name="Normal 8 2 5 2 2 3 3 2" xfId="51509" xr:uid="{00000000-0005-0000-0000-00002DC90000}"/>
    <cellStyle name="Normal 8 2 5 2 2 3 3 2 2" xfId="51510" xr:uid="{00000000-0005-0000-0000-00002EC90000}"/>
    <cellStyle name="Normal 8 2 5 2 2 3 3 3" xfId="51511" xr:uid="{00000000-0005-0000-0000-00002FC90000}"/>
    <cellStyle name="Normal 8 2 5 2 2 3 4" xfId="51512" xr:uid="{00000000-0005-0000-0000-000030C90000}"/>
    <cellStyle name="Normal 8 2 5 2 2 4" xfId="51513" xr:uid="{00000000-0005-0000-0000-000031C90000}"/>
    <cellStyle name="Normal 8 2 5 2 2 4 2" xfId="51514" xr:uid="{00000000-0005-0000-0000-000032C90000}"/>
    <cellStyle name="Normal 8 2 5 2 2 4 2 2" xfId="51515" xr:uid="{00000000-0005-0000-0000-000033C90000}"/>
    <cellStyle name="Normal 8 2 5 2 2 4 3" xfId="51516" xr:uid="{00000000-0005-0000-0000-000034C90000}"/>
    <cellStyle name="Normal 8 2 5 2 2 4 3 2" xfId="51517" xr:uid="{00000000-0005-0000-0000-000035C90000}"/>
    <cellStyle name="Normal 8 2 5 2 2 4 3 2 2" xfId="51518" xr:uid="{00000000-0005-0000-0000-000036C90000}"/>
    <cellStyle name="Normal 8 2 5 2 2 4 3 3" xfId="51519" xr:uid="{00000000-0005-0000-0000-000037C90000}"/>
    <cellStyle name="Normal 8 2 5 2 2 4 4" xfId="51520" xr:uid="{00000000-0005-0000-0000-000038C90000}"/>
    <cellStyle name="Normal 8 2 5 2 2 5" xfId="51521" xr:uid="{00000000-0005-0000-0000-000039C90000}"/>
    <cellStyle name="Normal 8 2 5 2 2 5 2" xfId="51522" xr:uid="{00000000-0005-0000-0000-00003AC90000}"/>
    <cellStyle name="Normal 8 2 5 2 2 6" xfId="51523" xr:uid="{00000000-0005-0000-0000-00003BC90000}"/>
    <cellStyle name="Normal 8 2 5 2 2 6 2" xfId="51524" xr:uid="{00000000-0005-0000-0000-00003CC90000}"/>
    <cellStyle name="Normal 8 2 5 2 2 6 2 2" xfId="51525" xr:uid="{00000000-0005-0000-0000-00003DC90000}"/>
    <cellStyle name="Normal 8 2 5 2 2 6 3" xfId="51526" xr:uid="{00000000-0005-0000-0000-00003EC90000}"/>
    <cellStyle name="Normal 8 2 5 2 2 7" xfId="51527" xr:uid="{00000000-0005-0000-0000-00003FC90000}"/>
    <cellStyle name="Normal 8 2 5 2 2 7 2" xfId="51528" xr:uid="{00000000-0005-0000-0000-000040C90000}"/>
    <cellStyle name="Normal 8 2 5 2 2 8" xfId="51529" xr:uid="{00000000-0005-0000-0000-000041C90000}"/>
    <cellStyle name="Normal 8 2 5 2 3" xfId="51530" xr:uid="{00000000-0005-0000-0000-000042C90000}"/>
    <cellStyle name="Normal 8 2 5 2 3 2" xfId="51531" xr:uid="{00000000-0005-0000-0000-000043C90000}"/>
    <cellStyle name="Normal 8 2 5 2 3 2 2" xfId="51532" xr:uid="{00000000-0005-0000-0000-000044C90000}"/>
    <cellStyle name="Normal 8 2 5 2 3 2 2 2" xfId="51533" xr:uid="{00000000-0005-0000-0000-000045C90000}"/>
    <cellStyle name="Normal 8 2 5 2 3 2 3" xfId="51534" xr:uid="{00000000-0005-0000-0000-000046C90000}"/>
    <cellStyle name="Normal 8 2 5 2 3 2 3 2" xfId="51535" xr:uid="{00000000-0005-0000-0000-000047C90000}"/>
    <cellStyle name="Normal 8 2 5 2 3 2 3 2 2" xfId="51536" xr:uid="{00000000-0005-0000-0000-000048C90000}"/>
    <cellStyle name="Normal 8 2 5 2 3 2 3 3" xfId="51537" xr:uid="{00000000-0005-0000-0000-000049C90000}"/>
    <cellStyle name="Normal 8 2 5 2 3 2 4" xfId="51538" xr:uid="{00000000-0005-0000-0000-00004AC90000}"/>
    <cellStyle name="Normal 8 2 5 2 3 3" xfId="51539" xr:uid="{00000000-0005-0000-0000-00004BC90000}"/>
    <cellStyle name="Normal 8 2 5 2 3 3 2" xfId="51540" xr:uid="{00000000-0005-0000-0000-00004CC90000}"/>
    <cellStyle name="Normal 8 2 5 2 3 4" xfId="51541" xr:uid="{00000000-0005-0000-0000-00004DC90000}"/>
    <cellStyle name="Normal 8 2 5 2 3 4 2" xfId="51542" xr:uid="{00000000-0005-0000-0000-00004EC90000}"/>
    <cellStyle name="Normal 8 2 5 2 3 4 2 2" xfId="51543" xr:uid="{00000000-0005-0000-0000-00004FC90000}"/>
    <cellStyle name="Normal 8 2 5 2 3 4 3" xfId="51544" xr:uid="{00000000-0005-0000-0000-000050C90000}"/>
    <cellStyle name="Normal 8 2 5 2 3 5" xfId="51545" xr:uid="{00000000-0005-0000-0000-000051C90000}"/>
    <cellStyle name="Normal 8 2 5 2 4" xfId="51546" xr:uid="{00000000-0005-0000-0000-000052C90000}"/>
    <cellStyle name="Normal 8 2 5 2 4 2" xfId="51547" xr:uid="{00000000-0005-0000-0000-000053C90000}"/>
    <cellStyle name="Normal 8 2 5 2 4 2 2" xfId="51548" xr:uid="{00000000-0005-0000-0000-000054C90000}"/>
    <cellStyle name="Normal 8 2 5 2 4 3" xfId="51549" xr:uid="{00000000-0005-0000-0000-000055C90000}"/>
    <cellStyle name="Normal 8 2 5 2 4 3 2" xfId="51550" xr:uid="{00000000-0005-0000-0000-000056C90000}"/>
    <cellStyle name="Normal 8 2 5 2 4 3 2 2" xfId="51551" xr:uid="{00000000-0005-0000-0000-000057C90000}"/>
    <cellStyle name="Normal 8 2 5 2 4 3 3" xfId="51552" xr:uid="{00000000-0005-0000-0000-000058C90000}"/>
    <cellStyle name="Normal 8 2 5 2 4 4" xfId="51553" xr:uid="{00000000-0005-0000-0000-000059C90000}"/>
    <cellStyle name="Normal 8 2 5 2 5" xfId="51554" xr:uid="{00000000-0005-0000-0000-00005AC90000}"/>
    <cellStyle name="Normal 8 2 5 2 5 2" xfId="51555" xr:uid="{00000000-0005-0000-0000-00005BC90000}"/>
    <cellStyle name="Normal 8 2 5 2 5 2 2" xfId="51556" xr:uid="{00000000-0005-0000-0000-00005CC90000}"/>
    <cellStyle name="Normal 8 2 5 2 5 3" xfId="51557" xr:uid="{00000000-0005-0000-0000-00005DC90000}"/>
    <cellStyle name="Normal 8 2 5 2 5 3 2" xfId="51558" xr:uid="{00000000-0005-0000-0000-00005EC90000}"/>
    <cellStyle name="Normal 8 2 5 2 5 3 2 2" xfId="51559" xr:uid="{00000000-0005-0000-0000-00005FC90000}"/>
    <cellStyle name="Normal 8 2 5 2 5 3 3" xfId="51560" xr:uid="{00000000-0005-0000-0000-000060C90000}"/>
    <cellStyle name="Normal 8 2 5 2 5 4" xfId="51561" xr:uid="{00000000-0005-0000-0000-000061C90000}"/>
    <cellStyle name="Normal 8 2 5 2 6" xfId="51562" xr:uid="{00000000-0005-0000-0000-000062C90000}"/>
    <cellStyle name="Normal 8 2 5 2 6 2" xfId="51563" xr:uid="{00000000-0005-0000-0000-000063C90000}"/>
    <cellStyle name="Normal 8 2 5 2 7" xfId="51564" xr:uid="{00000000-0005-0000-0000-000064C90000}"/>
    <cellStyle name="Normal 8 2 5 2 7 2" xfId="51565" xr:uid="{00000000-0005-0000-0000-000065C90000}"/>
    <cellStyle name="Normal 8 2 5 2 7 2 2" xfId="51566" xr:uid="{00000000-0005-0000-0000-000066C90000}"/>
    <cellStyle name="Normal 8 2 5 2 7 3" xfId="51567" xr:uid="{00000000-0005-0000-0000-000067C90000}"/>
    <cellStyle name="Normal 8 2 5 2 8" xfId="51568" xr:uid="{00000000-0005-0000-0000-000068C90000}"/>
    <cellStyle name="Normal 8 2 5 2 8 2" xfId="51569" xr:uid="{00000000-0005-0000-0000-000069C90000}"/>
    <cellStyle name="Normal 8 2 5 2 9" xfId="51570" xr:uid="{00000000-0005-0000-0000-00006AC90000}"/>
    <cellStyle name="Normal 8 2 5 3" xfId="51571" xr:uid="{00000000-0005-0000-0000-00006BC90000}"/>
    <cellStyle name="Normal 8 2 5 3 2" xfId="51572" xr:uid="{00000000-0005-0000-0000-00006CC90000}"/>
    <cellStyle name="Normal 8 2 5 3 2 2" xfId="51573" xr:uid="{00000000-0005-0000-0000-00006DC90000}"/>
    <cellStyle name="Normal 8 2 5 3 2 2 2" xfId="51574" xr:uid="{00000000-0005-0000-0000-00006EC90000}"/>
    <cellStyle name="Normal 8 2 5 3 2 2 2 2" xfId="51575" xr:uid="{00000000-0005-0000-0000-00006FC90000}"/>
    <cellStyle name="Normal 8 2 5 3 2 2 3" xfId="51576" xr:uid="{00000000-0005-0000-0000-000070C90000}"/>
    <cellStyle name="Normal 8 2 5 3 2 2 3 2" xfId="51577" xr:uid="{00000000-0005-0000-0000-000071C90000}"/>
    <cellStyle name="Normal 8 2 5 3 2 2 3 2 2" xfId="51578" xr:uid="{00000000-0005-0000-0000-000072C90000}"/>
    <cellStyle name="Normal 8 2 5 3 2 2 3 3" xfId="51579" xr:uid="{00000000-0005-0000-0000-000073C90000}"/>
    <cellStyle name="Normal 8 2 5 3 2 2 4" xfId="51580" xr:uid="{00000000-0005-0000-0000-000074C90000}"/>
    <cellStyle name="Normal 8 2 5 3 2 3" xfId="51581" xr:uid="{00000000-0005-0000-0000-000075C90000}"/>
    <cellStyle name="Normal 8 2 5 3 2 3 2" xfId="51582" xr:uid="{00000000-0005-0000-0000-000076C90000}"/>
    <cellStyle name="Normal 8 2 5 3 2 4" xfId="51583" xr:uid="{00000000-0005-0000-0000-000077C90000}"/>
    <cellStyle name="Normal 8 2 5 3 2 4 2" xfId="51584" xr:uid="{00000000-0005-0000-0000-000078C90000}"/>
    <cellStyle name="Normal 8 2 5 3 2 4 2 2" xfId="51585" xr:uid="{00000000-0005-0000-0000-000079C90000}"/>
    <cellStyle name="Normal 8 2 5 3 2 4 3" xfId="51586" xr:uid="{00000000-0005-0000-0000-00007AC90000}"/>
    <cellStyle name="Normal 8 2 5 3 2 5" xfId="51587" xr:uid="{00000000-0005-0000-0000-00007BC90000}"/>
    <cellStyle name="Normal 8 2 5 3 3" xfId="51588" xr:uid="{00000000-0005-0000-0000-00007CC90000}"/>
    <cellStyle name="Normal 8 2 5 3 3 2" xfId="51589" xr:uid="{00000000-0005-0000-0000-00007DC90000}"/>
    <cellStyle name="Normal 8 2 5 3 3 2 2" xfId="51590" xr:uid="{00000000-0005-0000-0000-00007EC90000}"/>
    <cellStyle name="Normal 8 2 5 3 3 3" xfId="51591" xr:uid="{00000000-0005-0000-0000-00007FC90000}"/>
    <cellStyle name="Normal 8 2 5 3 3 3 2" xfId="51592" xr:uid="{00000000-0005-0000-0000-000080C90000}"/>
    <cellStyle name="Normal 8 2 5 3 3 3 2 2" xfId="51593" xr:uid="{00000000-0005-0000-0000-000081C90000}"/>
    <cellStyle name="Normal 8 2 5 3 3 3 3" xfId="51594" xr:uid="{00000000-0005-0000-0000-000082C90000}"/>
    <cellStyle name="Normal 8 2 5 3 3 4" xfId="51595" xr:uid="{00000000-0005-0000-0000-000083C90000}"/>
    <cellStyle name="Normal 8 2 5 3 4" xfId="51596" xr:uid="{00000000-0005-0000-0000-000084C90000}"/>
    <cellStyle name="Normal 8 2 5 3 4 2" xfId="51597" xr:uid="{00000000-0005-0000-0000-000085C90000}"/>
    <cellStyle name="Normal 8 2 5 3 4 2 2" xfId="51598" xr:uid="{00000000-0005-0000-0000-000086C90000}"/>
    <cellStyle name="Normal 8 2 5 3 4 3" xfId="51599" xr:uid="{00000000-0005-0000-0000-000087C90000}"/>
    <cellStyle name="Normal 8 2 5 3 4 3 2" xfId="51600" xr:uid="{00000000-0005-0000-0000-000088C90000}"/>
    <cellStyle name="Normal 8 2 5 3 4 3 2 2" xfId="51601" xr:uid="{00000000-0005-0000-0000-000089C90000}"/>
    <cellStyle name="Normal 8 2 5 3 4 3 3" xfId="51602" xr:uid="{00000000-0005-0000-0000-00008AC90000}"/>
    <cellStyle name="Normal 8 2 5 3 4 4" xfId="51603" xr:uid="{00000000-0005-0000-0000-00008BC90000}"/>
    <cellStyle name="Normal 8 2 5 3 5" xfId="51604" xr:uid="{00000000-0005-0000-0000-00008CC90000}"/>
    <cellStyle name="Normal 8 2 5 3 5 2" xfId="51605" xr:uid="{00000000-0005-0000-0000-00008DC90000}"/>
    <cellStyle name="Normal 8 2 5 3 6" xfId="51606" xr:uid="{00000000-0005-0000-0000-00008EC90000}"/>
    <cellStyle name="Normal 8 2 5 3 6 2" xfId="51607" xr:uid="{00000000-0005-0000-0000-00008FC90000}"/>
    <cellStyle name="Normal 8 2 5 3 6 2 2" xfId="51608" xr:uid="{00000000-0005-0000-0000-000090C90000}"/>
    <cellStyle name="Normal 8 2 5 3 6 3" xfId="51609" xr:uid="{00000000-0005-0000-0000-000091C90000}"/>
    <cellStyle name="Normal 8 2 5 3 7" xfId="51610" xr:uid="{00000000-0005-0000-0000-000092C90000}"/>
    <cellStyle name="Normal 8 2 5 3 7 2" xfId="51611" xr:uid="{00000000-0005-0000-0000-000093C90000}"/>
    <cellStyle name="Normal 8 2 5 3 8" xfId="51612" xr:uid="{00000000-0005-0000-0000-000094C90000}"/>
    <cellStyle name="Normal 8 2 5 4" xfId="51613" xr:uid="{00000000-0005-0000-0000-000095C90000}"/>
    <cellStyle name="Normal 8 2 5 4 2" xfId="51614" xr:uid="{00000000-0005-0000-0000-000096C90000}"/>
    <cellStyle name="Normal 8 2 5 4 2 2" xfId="51615" xr:uid="{00000000-0005-0000-0000-000097C90000}"/>
    <cellStyle name="Normal 8 2 5 4 2 2 2" xfId="51616" xr:uid="{00000000-0005-0000-0000-000098C90000}"/>
    <cellStyle name="Normal 8 2 5 4 2 3" xfId="51617" xr:uid="{00000000-0005-0000-0000-000099C90000}"/>
    <cellStyle name="Normal 8 2 5 4 2 3 2" xfId="51618" xr:uid="{00000000-0005-0000-0000-00009AC90000}"/>
    <cellStyle name="Normal 8 2 5 4 2 3 2 2" xfId="51619" xr:uid="{00000000-0005-0000-0000-00009BC90000}"/>
    <cellStyle name="Normal 8 2 5 4 2 3 3" xfId="51620" xr:uid="{00000000-0005-0000-0000-00009CC90000}"/>
    <cellStyle name="Normal 8 2 5 4 2 4" xfId="51621" xr:uid="{00000000-0005-0000-0000-00009DC90000}"/>
    <cellStyle name="Normal 8 2 5 4 3" xfId="51622" xr:uid="{00000000-0005-0000-0000-00009EC90000}"/>
    <cellStyle name="Normal 8 2 5 4 3 2" xfId="51623" xr:uid="{00000000-0005-0000-0000-00009FC90000}"/>
    <cellStyle name="Normal 8 2 5 4 4" xfId="51624" xr:uid="{00000000-0005-0000-0000-0000A0C90000}"/>
    <cellStyle name="Normal 8 2 5 4 4 2" xfId="51625" xr:uid="{00000000-0005-0000-0000-0000A1C90000}"/>
    <cellStyle name="Normal 8 2 5 4 4 2 2" xfId="51626" xr:uid="{00000000-0005-0000-0000-0000A2C90000}"/>
    <cellStyle name="Normal 8 2 5 4 4 3" xfId="51627" xr:uid="{00000000-0005-0000-0000-0000A3C90000}"/>
    <cellStyle name="Normal 8 2 5 4 5" xfId="51628" xr:uid="{00000000-0005-0000-0000-0000A4C90000}"/>
    <cellStyle name="Normal 8 2 5 5" xfId="51629" xr:uid="{00000000-0005-0000-0000-0000A5C90000}"/>
    <cellStyle name="Normal 8 2 5 5 2" xfId="51630" xr:uid="{00000000-0005-0000-0000-0000A6C90000}"/>
    <cellStyle name="Normal 8 2 5 5 2 2" xfId="51631" xr:uid="{00000000-0005-0000-0000-0000A7C90000}"/>
    <cellStyle name="Normal 8 2 5 5 3" xfId="51632" xr:uid="{00000000-0005-0000-0000-0000A8C90000}"/>
    <cellStyle name="Normal 8 2 5 5 3 2" xfId="51633" xr:uid="{00000000-0005-0000-0000-0000A9C90000}"/>
    <cellStyle name="Normal 8 2 5 5 3 2 2" xfId="51634" xr:uid="{00000000-0005-0000-0000-0000AAC90000}"/>
    <cellStyle name="Normal 8 2 5 5 3 3" xfId="51635" xr:uid="{00000000-0005-0000-0000-0000ABC90000}"/>
    <cellStyle name="Normal 8 2 5 5 4" xfId="51636" xr:uid="{00000000-0005-0000-0000-0000ACC90000}"/>
    <cellStyle name="Normal 8 2 5 6" xfId="51637" xr:uid="{00000000-0005-0000-0000-0000ADC90000}"/>
    <cellStyle name="Normal 8 2 5 6 2" xfId="51638" xr:uid="{00000000-0005-0000-0000-0000AEC90000}"/>
    <cellStyle name="Normal 8 2 5 6 2 2" xfId="51639" xr:uid="{00000000-0005-0000-0000-0000AFC90000}"/>
    <cellStyle name="Normal 8 2 5 6 3" xfId="51640" xr:uid="{00000000-0005-0000-0000-0000B0C90000}"/>
    <cellStyle name="Normal 8 2 5 6 3 2" xfId="51641" xr:uid="{00000000-0005-0000-0000-0000B1C90000}"/>
    <cellStyle name="Normal 8 2 5 6 3 2 2" xfId="51642" xr:uid="{00000000-0005-0000-0000-0000B2C90000}"/>
    <cellStyle name="Normal 8 2 5 6 3 3" xfId="51643" xr:uid="{00000000-0005-0000-0000-0000B3C90000}"/>
    <cellStyle name="Normal 8 2 5 6 4" xfId="51644" xr:uid="{00000000-0005-0000-0000-0000B4C90000}"/>
    <cellStyle name="Normal 8 2 5 7" xfId="51645" xr:uid="{00000000-0005-0000-0000-0000B5C90000}"/>
    <cellStyle name="Normal 8 2 5 7 2" xfId="51646" xr:uid="{00000000-0005-0000-0000-0000B6C90000}"/>
    <cellStyle name="Normal 8 2 5 8" xfId="51647" xr:uid="{00000000-0005-0000-0000-0000B7C90000}"/>
    <cellStyle name="Normal 8 2 5 8 2" xfId="51648" xr:uid="{00000000-0005-0000-0000-0000B8C90000}"/>
    <cellStyle name="Normal 8 2 5 8 2 2" xfId="51649" xr:uid="{00000000-0005-0000-0000-0000B9C90000}"/>
    <cellStyle name="Normal 8 2 5 8 3" xfId="51650" xr:uid="{00000000-0005-0000-0000-0000BAC90000}"/>
    <cellStyle name="Normal 8 2 5 9" xfId="51651" xr:uid="{00000000-0005-0000-0000-0000BBC90000}"/>
    <cellStyle name="Normal 8 2 5 9 2" xfId="51652" xr:uid="{00000000-0005-0000-0000-0000BCC90000}"/>
    <cellStyle name="Normal 8 2 6" xfId="51653" xr:uid="{00000000-0005-0000-0000-0000BDC90000}"/>
    <cellStyle name="Normal 8 2 6 10" xfId="51654" xr:uid="{00000000-0005-0000-0000-0000BEC90000}"/>
    <cellStyle name="Normal 8 2 6 2" xfId="51655" xr:uid="{00000000-0005-0000-0000-0000BFC90000}"/>
    <cellStyle name="Normal 8 2 6 2 2" xfId="51656" xr:uid="{00000000-0005-0000-0000-0000C0C90000}"/>
    <cellStyle name="Normal 8 2 6 2 2 2" xfId="51657" xr:uid="{00000000-0005-0000-0000-0000C1C90000}"/>
    <cellStyle name="Normal 8 2 6 2 2 2 2" xfId="51658" xr:uid="{00000000-0005-0000-0000-0000C2C90000}"/>
    <cellStyle name="Normal 8 2 6 2 2 2 2 2" xfId="51659" xr:uid="{00000000-0005-0000-0000-0000C3C90000}"/>
    <cellStyle name="Normal 8 2 6 2 2 2 3" xfId="51660" xr:uid="{00000000-0005-0000-0000-0000C4C90000}"/>
    <cellStyle name="Normal 8 2 6 2 2 2 3 2" xfId="51661" xr:uid="{00000000-0005-0000-0000-0000C5C90000}"/>
    <cellStyle name="Normal 8 2 6 2 2 2 3 2 2" xfId="51662" xr:uid="{00000000-0005-0000-0000-0000C6C90000}"/>
    <cellStyle name="Normal 8 2 6 2 2 2 3 3" xfId="51663" xr:uid="{00000000-0005-0000-0000-0000C7C90000}"/>
    <cellStyle name="Normal 8 2 6 2 2 2 4" xfId="51664" xr:uid="{00000000-0005-0000-0000-0000C8C90000}"/>
    <cellStyle name="Normal 8 2 6 2 2 3" xfId="51665" xr:uid="{00000000-0005-0000-0000-0000C9C90000}"/>
    <cellStyle name="Normal 8 2 6 2 2 3 2" xfId="51666" xr:uid="{00000000-0005-0000-0000-0000CAC90000}"/>
    <cellStyle name="Normal 8 2 6 2 2 4" xfId="51667" xr:uid="{00000000-0005-0000-0000-0000CBC90000}"/>
    <cellStyle name="Normal 8 2 6 2 2 4 2" xfId="51668" xr:uid="{00000000-0005-0000-0000-0000CCC90000}"/>
    <cellStyle name="Normal 8 2 6 2 2 4 2 2" xfId="51669" xr:uid="{00000000-0005-0000-0000-0000CDC90000}"/>
    <cellStyle name="Normal 8 2 6 2 2 4 3" xfId="51670" xr:uid="{00000000-0005-0000-0000-0000CEC90000}"/>
    <cellStyle name="Normal 8 2 6 2 2 5" xfId="51671" xr:uid="{00000000-0005-0000-0000-0000CFC90000}"/>
    <cellStyle name="Normal 8 2 6 2 3" xfId="51672" xr:uid="{00000000-0005-0000-0000-0000D0C90000}"/>
    <cellStyle name="Normal 8 2 6 2 3 2" xfId="51673" xr:uid="{00000000-0005-0000-0000-0000D1C90000}"/>
    <cellStyle name="Normal 8 2 6 2 3 2 2" xfId="51674" xr:uid="{00000000-0005-0000-0000-0000D2C90000}"/>
    <cellStyle name="Normal 8 2 6 2 3 3" xfId="51675" xr:uid="{00000000-0005-0000-0000-0000D3C90000}"/>
    <cellStyle name="Normal 8 2 6 2 3 3 2" xfId="51676" xr:uid="{00000000-0005-0000-0000-0000D4C90000}"/>
    <cellStyle name="Normal 8 2 6 2 3 3 2 2" xfId="51677" xr:uid="{00000000-0005-0000-0000-0000D5C90000}"/>
    <cellStyle name="Normal 8 2 6 2 3 3 3" xfId="51678" xr:uid="{00000000-0005-0000-0000-0000D6C90000}"/>
    <cellStyle name="Normal 8 2 6 2 3 4" xfId="51679" xr:uid="{00000000-0005-0000-0000-0000D7C90000}"/>
    <cellStyle name="Normal 8 2 6 2 4" xfId="51680" xr:uid="{00000000-0005-0000-0000-0000D8C90000}"/>
    <cellStyle name="Normal 8 2 6 2 4 2" xfId="51681" xr:uid="{00000000-0005-0000-0000-0000D9C90000}"/>
    <cellStyle name="Normal 8 2 6 2 4 2 2" xfId="51682" xr:uid="{00000000-0005-0000-0000-0000DAC90000}"/>
    <cellStyle name="Normal 8 2 6 2 4 3" xfId="51683" xr:uid="{00000000-0005-0000-0000-0000DBC90000}"/>
    <cellStyle name="Normal 8 2 6 2 4 3 2" xfId="51684" xr:uid="{00000000-0005-0000-0000-0000DCC90000}"/>
    <cellStyle name="Normal 8 2 6 2 4 3 2 2" xfId="51685" xr:uid="{00000000-0005-0000-0000-0000DDC90000}"/>
    <cellStyle name="Normal 8 2 6 2 4 3 3" xfId="51686" xr:uid="{00000000-0005-0000-0000-0000DEC90000}"/>
    <cellStyle name="Normal 8 2 6 2 4 4" xfId="51687" xr:uid="{00000000-0005-0000-0000-0000DFC90000}"/>
    <cellStyle name="Normal 8 2 6 2 5" xfId="51688" xr:uid="{00000000-0005-0000-0000-0000E0C90000}"/>
    <cellStyle name="Normal 8 2 6 2 5 2" xfId="51689" xr:uid="{00000000-0005-0000-0000-0000E1C90000}"/>
    <cellStyle name="Normal 8 2 6 2 6" xfId="51690" xr:uid="{00000000-0005-0000-0000-0000E2C90000}"/>
    <cellStyle name="Normal 8 2 6 2 6 2" xfId="51691" xr:uid="{00000000-0005-0000-0000-0000E3C90000}"/>
    <cellStyle name="Normal 8 2 6 2 6 2 2" xfId="51692" xr:uid="{00000000-0005-0000-0000-0000E4C90000}"/>
    <cellStyle name="Normal 8 2 6 2 6 3" xfId="51693" xr:uid="{00000000-0005-0000-0000-0000E5C90000}"/>
    <cellStyle name="Normal 8 2 6 2 7" xfId="51694" xr:uid="{00000000-0005-0000-0000-0000E6C90000}"/>
    <cellStyle name="Normal 8 2 6 2 7 2" xfId="51695" xr:uid="{00000000-0005-0000-0000-0000E7C90000}"/>
    <cellStyle name="Normal 8 2 6 2 8" xfId="51696" xr:uid="{00000000-0005-0000-0000-0000E8C90000}"/>
    <cellStyle name="Normal 8 2 6 2 9" xfId="51697" xr:uid="{00000000-0005-0000-0000-0000E9C90000}"/>
    <cellStyle name="Normal 8 2 6 3" xfId="51698" xr:uid="{00000000-0005-0000-0000-0000EAC90000}"/>
    <cellStyle name="Normal 8 2 6 3 2" xfId="51699" xr:uid="{00000000-0005-0000-0000-0000EBC90000}"/>
    <cellStyle name="Normal 8 2 6 3 2 2" xfId="51700" xr:uid="{00000000-0005-0000-0000-0000ECC90000}"/>
    <cellStyle name="Normal 8 2 6 3 2 2 2" xfId="51701" xr:uid="{00000000-0005-0000-0000-0000EDC90000}"/>
    <cellStyle name="Normal 8 2 6 3 2 3" xfId="51702" xr:uid="{00000000-0005-0000-0000-0000EEC90000}"/>
    <cellStyle name="Normal 8 2 6 3 2 3 2" xfId="51703" xr:uid="{00000000-0005-0000-0000-0000EFC90000}"/>
    <cellStyle name="Normal 8 2 6 3 2 3 2 2" xfId="51704" xr:uid="{00000000-0005-0000-0000-0000F0C90000}"/>
    <cellStyle name="Normal 8 2 6 3 2 3 3" xfId="51705" xr:uid="{00000000-0005-0000-0000-0000F1C90000}"/>
    <cellStyle name="Normal 8 2 6 3 2 4" xfId="51706" xr:uid="{00000000-0005-0000-0000-0000F2C90000}"/>
    <cellStyle name="Normal 8 2 6 3 3" xfId="51707" xr:uid="{00000000-0005-0000-0000-0000F3C90000}"/>
    <cellStyle name="Normal 8 2 6 3 3 2" xfId="51708" xr:uid="{00000000-0005-0000-0000-0000F4C90000}"/>
    <cellStyle name="Normal 8 2 6 3 4" xfId="51709" xr:uid="{00000000-0005-0000-0000-0000F5C90000}"/>
    <cellStyle name="Normal 8 2 6 3 4 2" xfId="51710" xr:uid="{00000000-0005-0000-0000-0000F6C90000}"/>
    <cellStyle name="Normal 8 2 6 3 4 2 2" xfId="51711" xr:uid="{00000000-0005-0000-0000-0000F7C90000}"/>
    <cellStyle name="Normal 8 2 6 3 4 3" xfId="51712" xr:uid="{00000000-0005-0000-0000-0000F8C90000}"/>
    <cellStyle name="Normal 8 2 6 3 5" xfId="51713" xr:uid="{00000000-0005-0000-0000-0000F9C90000}"/>
    <cellStyle name="Normal 8 2 6 4" xfId="51714" xr:uid="{00000000-0005-0000-0000-0000FAC90000}"/>
    <cellStyle name="Normal 8 2 6 4 2" xfId="51715" xr:uid="{00000000-0005-0000-0000-0000FBC90000}"/>
    <cellStyle name="Normal 8 2 6 4 2 2" xfId="51716" xr:uid="{00000000-0005-0000-0000-0000FCC90000}"/>
    <cellStyle name="Normal 8 2 6 4 3" xfId="51717" xr:uid="{00000000-0005-0000-0000-0000FDC90000}"/>
    <cellStyle name="Normal 8 2 6 4 3 2" xfId="51718" xr:uid="{00000000-0005-0000-0000-0000FEC90000}"/>
    <cellStyle name="Normal 8 2 6 4 3 2 2" xfId="51719" xr:uid="{00000000-0005-0000-0000-0000FFC90000}"/>
    <cellStyle name="Normal 8 2 6 4 3 3" xfId="51720" xr:uid="{00000000-0005-0000-0000-000000CA0000}"/>
    <cellStyle name="Normal 8 2 6 4 4" xfId="51721" xr:uid="{00000000-0005-0000-0000-000001CA0000}"/>
    <cellStyle name="Normal 8 2 6 5" xfId="51722" xr:uid="{00000000-0005-0000-0000-000002CA0000}"/>
    <cellStyle name="Normal 8 2 6 5 2" xfId="51723" xr:uid="{00000000-0005-0000-0000-000003CA0000}"/>
    <cellStyle name="Normal 8 2 6 5 2 2" xfId="51724" xr:uid="{00000000-0005-0000-0000-000004CA0000}"/>
    <cellStyle name="Normal 8 2 6 5 3" xfId="51725" xr:uid="{00000000-0005-0000-0000-000005CA0000}"/>
    <cellStyle name="Normal 8 2 6 5 3 2" xfId="51726" xr:uid="{00000000-0005-0000-0000-000006CA0000}"/>
    <cellStyle name="Normal 8 2 6 5 3 2 2" xfId="51727" xr:uid="{00000000-0005-0000-0000-000007CA0000}"/>
    <cellStyle name="Normal 8 2 6 5 3 3" xfId="51728" xr:uid="{00000000-0005-0000-0000-000008CA0000}"/>
    <cellStyle name="Normal 8 2 6 5 4" xfId="51729" xr:uid="{00000000-0005-0000-0000-000009CA0000}"/>
    <cellStyle name="Normal 8 2 6 6" xfId="51730" xr:uid="{00000000-0005-0000-0000-00000ACA0000}"/>
    <cellStyle name="Normal 8 2 6 6 2" xfId="51731" xr:uid="{00000000-0005-0000-0000-00000BCA0000}"/>
    <cellStyle name="Normal 8 2 6 7" xfId="51732" xr:uid="{00000000-0005-0000-0000-00000CCA0000}"/>
    <cellStyle name="Normal 8 2 6 7 2" xfId="51733" xr:uid="{00000000-0005-0000-0000-00000DCA0000}"/>
    <cellStyle name="Normal 8 2 6 7 2 2" xfId="51734" xr:uid="{00000000-0005-0000-0000-00000ECA0000}"/>
    <cellStyle name="Normal 8 2 6 7 3" xfId="51735" xr:uid="{00000000-0005-0000-0000-00000FCA0000}"/>
    <cellStyle name="Normal 8 2 6 8" xfId="51736" xr:uid="{00000000-0005-0000-0000-000010CA0000}"/>
    <cellStyle name="Normal 8 2 6 8 2" xfId="51737" xr:uid="{00000000-0005-0000-0000-000011CA0000}"/>
    <cellStyle name="Normal 8 2 6 9" xfId="51738" xr:uid="{00000000-0005-0000-0000-000012CA0000}"/>
    <cellStyle name="Normal 8 2 7" xfId="51739" xr:uid="{00000000-0005-0000-0000-000013CA0000}"/>
    <cellStyle name="Normal 8 2 7 2" xfId="51740" xr:uid="{00000000-0005-0000-0000-000014CA0000}"/>
    <cellStyle name="Normal 8 2 7 2 2" xfId="51741" xr:uid="{00000000-0005-0000-0000-000015CA0000}"/>
    <cellStyle name="Normal 8 2 7 2 2 2" xfId="51742" xr:uid="{00000000-0005-0000-0000-000016CA0000}"/>
    <cellStyle name="Normal 8 2 7 2 2 2 2" xfId="51743" xr:uid="{00000000-0005-0000-0000-000017CA0000}"/>
    <cellStyle name="Normal 8 2 7 2 2 3" xfId="51744" xr:uid="{00000000-0005-0000-0000-000018CA0000}"/>
    <cellStyle name="Normal 8 2 7 2 2 3 2" xfId="51745" xr:uid="{00000000-0005-0000-0000-000019CA0000}"/>
    <cellStyle name="Normal 8 2 7 2 2 3 2 2" xfId="51746" xr:uid="{00000000-0005-0000-0000-00001ACA0000}"/>
    <cellStyle name="Normal 8 2 7 2 2 3 3" xfId="51747" xr:uid="{00000000-0005-0000-0000-00001BCA0000}"/>
    <cellStyle name="Normal 8 2 7 2 2 4" xfId="51748" xr:uid="{00000000-0005-0000-0000-00001CCA0000}"/>
    <cellStyle name="Normal 8 2 7 2 3" xfId="51749" xr:uid="{00000000-0005-0000-0000-00001DCA0000}"/>
    <cellStyle name="Normal 8 2 7 2 3 2" xfId="51750" xr:uid="{00000000-0005-0000-0000-00001ECA0000}"/>
    <cellStyle name="Normal 8 2 7 2 4" xfId="51751" xr:uid="{00000000-0005-0000-0000-00001FCA0000}"/>
    <cellStyle name="Normal 8 2 7 2 4 2" xfId="51752" xr:uid="{00000000-0005-0000-0000-000020CA0000}"/>
    <cellStyle name="Normal 8 2 7 2 4 2 2" xfId="51753" xr:uid="{00000000-0005-0000-0000-000021CA0000}"/>
    <cellStyle name="Normal 8 2 7 2 4 3" xfId="51754" xr:uid="{00000000-0005-0000-0000-000022CA0000}"/>
    <cellStyle name="Normal 8 2 7 2 5" xfId="51755" xr:uid="{00000000-0005-0000-0000-000023CA0000}"/>
    <cellStyle name="Normal 8 2 7 3" xfId="51756" xr:uid="{00000000-0005-0000-0000-000024CA0000}"/>
    <cellStyle name="Normal 8 2 7 3 2" xfId="51757" xr:uid="{00000000-0005-0000-0000-000025CA0000}"/>
    <cellStyle name="Normal 8 2 7 3 2 2" xfId="51758" xr:uid="{00000000-0005-0000-0000-000026CA0000}"/>
    <cellStyle name="Normal 8 2 7 3 3" xfId="51759" xr:uid="{00000000-0005-0000-0000-000027CA0000}"/>
    <cellStyle name="Normal 8 2 7 3 3 2" xfId="51760" xr:uid="{00000000-0005-0000-0000-000028CA0000}"/>
    <cellStyle name="Normal 8 2 7 3 3 2 2" xfId="51761" xr:uid="{00000000-0005-0000-0000-000029CA0000}"/>
    <cellStyle name="Normal 8 2 7 3 3 3" xfId="51762" xr:uid="{00000000-0005-0000-0000-00002ACA0000}"/>
    <cellStyle name="Normal 8 2 7 3 4" xfId="51763" xr:uid="{00000000-0005-0000-0000-00002BCA0000}"/>
    <cellStyle name="Normal 8 2 7 4" xfId="51764" xr:uid="{00000000-0005-0000-0000-00002CCA0000}"/>
    <cellStyle name="Normal 8 2 7 4 2" xfId="51765" xr:uid="{00000000-0005-0000-0000-00002DCA0000}"/>
    <cellStyle name="Normal 8 2 7 4 2 2" xfId="51766" xr:uid="{00000000-0005-0000-0000-00002ECA0000}"/>
    <cellStyle name="Normal 8 2 7 4 3" xfId="51767" xr:uid="{00000000-0005-0000-0000-00002FCA0000}"/>
    <cellStyle name="Normal 8 2 7 4 3 2" xfId="51768" xr:uid="{00000000-0005-0000-0000-000030CA0000}"/>
    <cellStyle name="Normal 8 2 7 4 3 2 2" xfId="51769" xr:uid="{00000000-0005-0000-0000-000031CA0000}"/>
    <cellStyle name="Normal 8 2 7 4 3 3" xfId="51770" xr:uid="{00000000-0005-0000-0000-000032CA0000}"/>
    <cellStyle name="Normal 8 2 7 4 4" xfId="51771" xr:uid="{00000000-0005-0000-0000-000033CA0000}"/>
    <cellStyle name="Normal 8 2 7 5" xfId="51772" xr:uid="{00000000-0005-0000-0000-000034CA0000}"/>
    <cellStyle name="Normal 8 2 7 5 2" xfId="51773" xr:uid="{00000000-0005-0000-0000-000035CA0000}"/>
    <cellStyle name="Normal 8 2 7 6" xfId="51774" xr:uid="{00000000-0005-0000-0000-000036CA0000}"/>
    <cellStyle name="Normal 8 2 7 6 2" xfId="51775" xr:uid="{00000000-0005-0000-0000-000037CA0000}"/>
    <cellStyle name="Normal 8 2 7 6 2 2" xfId="51776" xr:uid="{00000000-0005-0000-0000-000038CA0000}"/>
    <cellStyle name="Normal 8 2 7 6 3" xfId="51777" xr:uid="{00000000-0005-0000-0000-000039CA0000}"/>
    <cellStyle name="Normal 8 2 7 7" xfId="51778" xr:uid="{00000000-0005-0000-0000-00003ACA0000}"/>
    <cellStyle name="Normal 8 2 7 7 2" xfId="51779" xr:uid="{00000000-0005-0000-0000-00003BCA0000}"/>
    <cellStyle name="Normal 8 2 7 8" xfId="51780" xr:uid="{00000000-0005-0000-0000-00003CCA0000}"/>
    <cellStyle name="Normal 8 2 7 9" xfId="51781" xr:uid="{00000000-0005-0000-0000-00003DCA0000}"/>
    <cellStyle name="Normal 8 2 8" xfId="51782" xr:uid="{00000000-0005-0000-0000-00003ECA0000}"/>
    <cellStyle name="Normal 8 2 8 2" xfId="51783" xr:uid="{00000000-0005-0000-0000-00003FCA0000}"/>
    <cellStyle name="Normal 8 2 8 2 2" xfId="51784" xr:uid="{00000000-0005-0000-0000-000040CA0000}"/>
    <cellStyle name="Normal 8 2 8 2 2 2" xfId="51785" xr:uid="{00000000-0005-0000-0000-000041CA0000}"/>
    <cellStyle name="Normal 8 2 8 2 2 2 2" xfId="51786" xr:uid="{00000000-0005-0000-0000-000042CA0000}"/>
    <cellStyle name="Normal 8 2 8 2 2 3" xfId="51787" xr:uid="{00000000-0005-0000-0000-000043CA0000}"/>
    <cellStyle name="Normal 8 2 8 2 2 3 2" xfId="51788" xr:uid="{00000000-0005-0000-0000-000044CA0000}"/>
    <cellStyle name="Normal 8 2 8 2 2 3 2 2" xfId="51789" xr:uid="{00000000-0005-0000-0000-000045CA0000}"/>
    <cellStyle name="Normal 8 2 8 2 2 3 3" xfId="51790" xr:uid="{00000000-0005-0000-0000-000046CA0000}"/>
    <cellStyle name="Normal 8 2 8 2 2 4" xfId="51791" xr:uid="{00000000-0005-0000-0000-000047CA0000}"/>
    <cellStyle name="Normal 8 2 8 2 3" xfId="51792" xr:uid="{00000000-0005-0000-0000-000048CA0000}"/>
    <cellStyle name="Normal 8 2 8 2 3 2" xfId="51793" xr:uid="{00000000-0005-0000-0000-000049CA0000}"/>
    <cellStyle name="Normal 8 2 8 2 4" xfId="51794" xr:uid="{00000000-0005-0000-0000-00004ACA0000}"/>
    <cellStyle name="Normal 8 2 8 2 4 2" xfId="51795" xr:uid="{00000000-0005-0000-0000-00004BCA0000}"/>
    <cellStyle name="Normal 8 2 8 2 4 2 2" xfId="51796" xr:uid="{00000000-0005-0000-0000-00004CCA0000}"/>
    <cellStyle name="Normal 8 2 8 2 4 3" xfId="51797" xr:uid="{00000000-0005-0000-0000-00004DCA0000}"/>
    <cellStyle name="Normal 8 2 8 2 5" xfId="51798" xr:uid="{00000000-0005-0000-0000-00004ECA0000}"/>
    <cellStyle name="Normal 8 2 8 3" xfId="51799" xr:uid="{00000000-0005-0000-0000-00004FCA0000}"/>
    <cellStyle name="Normal 8 2 8 3 2" xfId="51800" xr:uid="{00000000-0005-0000-0000-000050CA0000}"/>
    <cellStyle name="Normal 8 2 8 3 2 2" xfId="51801" xr:uid="{00000000-0005-0000-0000-000051CA0000}"/>
    <cellStyle name="Normal 8 2 8 3 3" xfId="51802" xr:uid="{00000000-0005-0000-0000-000052CA0000}"/>
    <cellStyle name="Normal 8 2 8 3 3 2" xfId="51803" xr:uid="{00000000-0005-0000-0000-000053CA0000}"/>
    <cellStyle name="Normal 8 2 8 3 3 2 2" xfId="51804" xr:uid="{00000000-0005-0000-0000-000054CA0000}"/>
    <cellStyle name="Normal 8 2 8 3 3 3" xfId="51805" xr:uid="{00000000-0005-0000-0000-000055CA0000}"/>
    <cellStyle name="Normal 8 2 8 3 4" xfId="51806" xr:uid="{00000000-0005-0000-0000-000056CA0000}"/>
    <cellStyle name="Normal 8 2 8 4" xfId="51807" xr:uid="{00000000-0005-0000-0000-000057CA0000}"/>
    <cellStyle name="Normal 8 2 8 4 2" xfId="51808" xr:uid="{00000000-0005-0000-0000-000058CA0000}"/>
    <cellStyle name="Normal 8 2 8 4 2 2" xfId="51809" xr:uid="{00000000-0005-0000-0000-000059CA0000}"/>
    <cellStyle name="Normal 8 2 8 4 3" xfId="51810" xr:uid="{00000000-0005-0000-0000-00005ACA0000}"/>
    <cellStyle name="Normal 8 2 8 4 3 2" xfId="51811" xr:uid="{00000000-0005-0000-0000-00005BCA0000}"/>
    <cellStyle name="Normal 8 2 8 4 3 2 2" xfId="51812" xr:uid="{00000000-0005-0000-0000-00005CCA0000}"/>
    <cellStyle name="Normal 8 2 8 4 3 3" xfId="51813" xr:uid="{00000000-0005-0000-0000-00005DCA0000}"/>
    <cellStyle name="Normal 8 2 8 4 4" xfId="51814" xr:uid="{00000000-0005-0000-0000-00005ECA0000}"/>
    <cellStyle name="Normal 8 2 8 5" xfId="51815" xr:uid="{00000000-0005-0000-0000-00005FCA0000}"/>
    <cellStyle name="Normal 8 2 8 5 2" xfId="51816" xr:uid="{00000000-0005-0000-0000-000060CA0000}"/>
    <cellStyle name="Normal 8 2 8 6" xfId="51817" xr:uid="{00000000-0005-0000-0000-000061CA0000}"/>
    <cellStyle name="Normal 8 2 8 6 2" xfId="51818" xr:uid="{00000000-0005-0000-0000-000062CA0000}"/>
    <cellStyle name="Normal 8 2 8 6 2 2" xfId="51819" xr:uid="{00000000-0005-0000-0000-000063CA0000}"/>
    <cellStyle name="Normal 8 2 8 6 3" xfId="51820" xr:uid="{00000000-0005-0000-0000-000064CA0000}"/>
    <cellStyle name="Normal 8 2 8 7" xfId="51821" xr:uid="{00000000-0005-0000-0000-000065CA0000}"/>
    <cellStyle name="Normal 8 2 8 7 2" xfId="51822" xr:uid="{00000000-0005-0000-0000-000066CA0000}"/>
    <cellStyle name="Normal 8 2 8 8" xfId="51823" xr:uid="{00000000-0005-0000-0000-000067CA0000}"/>
    <cellStyle name="Normal 8 2 9" xfId="51824" xr:uid="{00000000-0005-0000-0000-000068CA0000}"/>
    <cellStyle name="Normal 8 2 9 2" xfId="51825" xr:uid="{00000000-0005-0000-0000-000069CA0000}"/>
    <cellStyle name="Normal 8 2 9 2 2" xfId="51826" xr:uid="{00000000-0005-0000-0000-00006ACA0000}"/>
    <cellStyle name="Normal 8 2 9 2 2 2" xfId="51827" xr:uid="{00000000-0005-0000-0000-00006BCA0000}"/>
    <cellStyle name="Normal 8 2 9 2 2 2 2" xfId="51828" xr:uid="{00000000-0005-0000-0000-00006CCA0000}"/>
    <cellStyle name="Normal 8 2 9 2 2 3" xfId="51829" xr:uid="{00000000-0005-0000-0000-00006DCA0000}"/>
    <cellStyle name="Normal 8 2 9 2 2 3 2" xfId="51830" xr:uid="{00000000-0005-0000-0000-00006ECA0000}"/>
    <cellStyle name="Normal 8 2 9 2 2 3 2 2" xfId="51831" xr:uid="{00000000-0005-0000-0000-00006FCA0000}"/>
    <cellStyle name="Normal 8 2 9 2 2 3 3" xfId="51832" xr:uid="{00000000-0005-0000-0000-000070CA0000}"/>
    <cellStyle name="Normal 8 2 9 2 2 4" xfId="51833" xr:uid="{00000000-0005-0000-0000-000071CA0000}"/>
    <cellStyle name="Normal 8 2 9 2 3" xfId="51834" xr:uid="{00000000-0005-0000-0000-000072CA0000}"/>
    <cellStyle name="Normal 8 2 9 2 3 2" xfId="51835" xr:uid="{00000000-0005-0000-0000-000073CA0000}"/>
    <cellStyle name="Normal 8 2 9 2 4" xfId="51836" xr:uid="{00000000-0005-0000-0000-000074CA0000}"/>
    <cellStyle name="Normal 8 2 9 2 4 2" xfId="51837" xr:uid="{00000000-0005-0000-0000-000075CA0000}"/>
    <cellStyle name="Normal 8 2 9 2 4 2 2" xfId="51838" xr:uid="{00000000-0005-0000-0000-000076CA0000}"/>
    <cellStyle name="Normal 8 2 9 2 4 3" xfId="51839" xr:uid="{00000000-0005-0000-0000-000077CA0000}"/>
    <cellStyle name="Normal 8 2 9 2 5" xfId="51840" xr:uid="{00000000-0005-0000-0000-000078CA0000}"/>
    <cellStyle name="Normal 8 2 9 3" xfId="51841" xr:uid="{00000000-0005-0000-0000-000079CA0000}"/>
    <cellStyle name="Normal 8 2 9 3 2" xfId="51842" xr:uid="{00000000-0005-0000-0000-00007ACA0000}"/>
    <cellStyle name="Normal 8 2 9 3 2 2" xfId="51843" xr:uid="{00000000-0005-0000-0000-00007BCA0000}"/>
    <cellStyle name="Normal 8 2 9 3 3" xfId="51844" xr:uid="{00000000-0005-0000-0000-00007CCA0000}"/>
    <cellStyle name="Normal 8 2 9 3 3 2" xfId="51845" xr:uid="{00000000-0005-0000-0000-00007DCA0000}"/>
    <cellStyle name="Normal 8 2 9 3 3 2 2" xfId="51846" xr:uid="{00000000-0005-0000-0000-00007ECA0000}"/>
    <cellStyle name="Normal 8 2 9 3 3 3" xfId="51847" xr:uid="{00000000-0005-0000-0000-00007FCA0000}"/>
    <cellStyle name="Normal 8 2 9 3 4" xfId="51848" xr:uid="{00000000-0005-0000-0000-000080CA0000}"/>
    <cellStyle name="Normal 8 2 9 4" xfId="51849" xr:uid="{00000000-0005-0000-0000-000081CA0000}"/>
    <cellStyle name="Normal 8 2 9 4 2" xfId="51850" xr:uid="{00000000-0005-0000-0000-000082CA0000}"/>
    <cellStyle name="Normal 8 2 9 5" xfId="51851" xr:uid="{00000000-0005-0000-0000-000083CA0000}"/>
    <cellStyle name="Normal 8 2 9 5 2" xfId="51852" xr:uid="{00000000-0005-0000-0000-000084CA0000}"/>
    <cellStyle name="Normal 8 2 9 5 2 2" xfId="51853" xr:uid="{00000000-0005-0000-0000-000085CA0000}"/>
    <cellStyle name="Normal 8 2 9 5 3" xfId="51854" xr:uid="{00000000-0005-0000-0000-000086CA0000}"/>
    <cellStyle name="Normal 8 2 9 6" xfId="51855" xr:uid="{00000000-0005-0000-0000-000087CA0000}"/>
    <cellStyle name="Normal 8 2_T-straight with PEDs adjustor" xfId="51856" xr:uid="{00000000-0005-0000-0000-000088CA0000}"/>
    <cellStyle name="Normal 8 20" xfId="51857" xr:uid="{00000000-0005-0000-0000-000089CA0000}"/>
    <cellStyle name="Normal 8 3" xfId="51858" xr:uid="{00000000-0005-0000-0000-00008ACA0000}"/>
    <cellStyle name="Normal 8 3 10" xfId="51859" xr:uid="{00000000-0005-0000-0000-00008BCA0000}"/>
    <cellStyle name="Normal 8 3 10 2" xfId="51860" xr:uid="{00000000-0005-0000-0000-00008CCA0000}"/>
    <cellStyle name="Normal 8 3 10 2 2" xfId="51861" xr:uid="{00000000-0005-0000-0000-00008DCA0000}"/>
    <cellStyle name="Normal 8 3 10 3" xfId="51862" xr:uid="{00000000-0005-0000-0000-00008ECA0000}"/>
    <cellStyle name="Normal 8 3 10 3 2" xfId="51863" xr:uid="{00000000-0005-0000-0000-00008FCA0000}"/>
    <cellStyle name="Normal 8 3 10 3 2 2" xfId="51864" xr:uid="{00000000-0005-0000-0000-000090CA0000}"/>
    <cellStyle name="Normal 8 3 10 3 3" xfId="51865" xr:uid="{00000000-0005-0000-0000-000091CA0000}"/>
    <cellStyle name="Normal 8 3 10 4" xfId="51866" xr:uid="{00000000-0005-0000-0000-000092CA0000}"/>
    <cellStyle name="Normal 8 3 11" xfId="51867" xr:uid="{00000000-0005-0000-0000-000093CA0000}"/>
    <cellStyle name="Normal 8 3 11 2" xfId="51868" xr:uid="{00000000-0005-0000-0000-000094CA0000}"/>
    <cellStyle name="Normal 8 3 11 2 2" xfId="51869" xr:uid="{00000000-0005-0000-0000-000095CA0000}"/>
    <cellStyle name="Normal 8 3 11 3" xfId="51870" xr:uid="{00000000-0005-0000-0000-000096CA0000}"/>
    <cellStyle name="Normal 8 3 11 3 2" xfId="51871" xr:uid="{00000000-0005-0000-0000-000097CA0000}"/>
    <cellStyle name="Normal 8 3 11 3 2 2" xfId="51872" xr:uid="{00000000-0005-0000-0000-000098CA0000}"/>
    <cellStyle name="Normal 8 3 11 3 3" xfId="51873" xr:uid="{00000000-0005-0000-0000-000099CA0000}"/>
    <cellStyle name="Normal 8 3 11 4" xfId="51874" xr:uid="{00000000-0005-0000-0000-00009ACA0000}"/>
    <cellStyle name="Normal 8 3 12" xfId="51875" xr:uid="{00000000-0005-0000-0000-00009BCA0000}"/>
    <cellStyle name="Normal 8 3 12 2" xfId="51876" xr:uid="{00000000-0005-0000-0000-00009CCA0000}"/>
    <cellStyle name="Normal 8 3 12 2 2" xfId="51877" xr:uid="{00000000-0005-0000-0000-00009DCA0000}"/>
    <cellStyle name="Normal 8 3 12 3" xfId="51878" xr:uid="{00000000-0005-0000-0000-00009ECA0000}"/>
    <cellStyle name="Normal 8 3 12 3 2" xfId="51879" xr:uid="{00000000-0005-0000-0000-00009FCA0000}"/>
    <cellStyle name="Normal 8 3 12 3 2 2" xfId="51880" xr:uid="{00000000-0005-0000-0000-0000A0CA0000}"/>
    <cellStyle name="Normal 8 3 12 3 3" xfId="51881" xr:uid="{00000000-0005-0000-0000-0000A1CA0000}"/>
    <cellStyle name="Normal 8 3 12 4" xfId="51882" xr:uid="{00000000-0005-0000-0000-0000A2CA0000}"/>
    <cellStyle name="Normal 8 3 13" xfId="51883" xr:uid="{00000000-0005-0000-0000-0000A3CA0000}"/>
    <cellStyle name="Normal 8 3 13 2" xfId="51884" xr:uid="{00000000-0005-0000-0000-0000A4CA0000}"/>
    <cellStyle name="Normal 8 3 13 2 2" xfId="51885" xr:uid="{00000000-0005-0000-0000-0000A5CA0000}"/>
    <cellStyle name="Normal 8 3 13 3" xfId="51886" xr:uid="{00000000-0005-0000-0000-0000A6CA0000}"/>
    <cellStyle name="Normal 8 3 14" xfId="51887" xr:uid="{00000000-0005-0000-0000-0000A7CA0000}"/>
    <cellStyle name="Normal 8 3 14 2" xfId="51888" xr:uid="{00000000-0005-0000-0000-0000A8CA0000}"/>
    <cellStyle name="Normal 8 3 15" xfId="51889" xr:uid="{00000000-0005-0000-0000-0000A9CA0000}"/>
    <cellStyle name="Normal 8 3 15 2" xfId="51890" xr:uid="{00000000-0005-0000-0000-0000AACA0000}"/>
    <cellStyle name="Normal 8 3 16" xfId="51891" xr:uid="{00000000-0005-0000-0000-0000ABCA0000}"/>
    <cellStyle name="Normal 8 3 17" xfId="51892" xr:uid="{00000000-0005-0000-0000-0000ACCA0000}"/>
    <cellStyle name="Normal 8 3 2" xfId="51893" xr:uid="{00000000-0005-0000-0000-0000ADCA0000}"/>
    <cellStyle name="Normal 8 3 2 10" xfId="51894" xr:uid="{00000000-0005-0000-0000-0000AECA0000}"/>
    <cellStyle name="Normal 8 3 2 11" xfId="51895" xr:uid="{00000000-0005-0000-0000-0000AFCA0000}"/>
    <cellStyle name="Normal 8 3 2 2" xfId="51896" xr:uid="{00000000-0005-0000-0000-0000B0CA0000}"/>
    <cellStyle name="Normal 8 3 2 2 10" xfId="51897" xr:uid="{00000000-0005-0000-0000-0000B1CA0000}"/>
    <cellStyle name="Normal 8 3 2 2 2" xfId="51898" xr:uid="{00000000-0005-0000-0000-0000B2CA0000}"/>
    <cellStyle name="Normal 8 3 2 2 2 2" xfId="51899" xr:uid="{00000000-0005-0000-0000-0000B3CA0000}"/>
    <cellStyle name="Normal 8 3 2 2 2 2 2" xfId="51900" xr:uid="{00000000-0005-0000-0000-0000B4CA0000}"/>
    <cellStyle name="Normal 8 3 2 2 2 2 2 2" xfId="51901" xr:uid="{00000000-0005-0000-0000-0000B5CA0000}"/>
    <cellStyle name="Normal 8 3 2 2 2 2 2 2 2" xfId="51902" xr:uid="{00000000-0005-0000-0000-0000B6CA0000}"/>
    <cellStyle name="Normal 8 3 2 2 2 2 2 3" xfId="51903" xr:uid="{00000000-0005-0000-0000-0000B7CA0000}"/>
    <cellStyle name="Normal 8 3 2 2 2 2 2 3 2" xfId="51904" xr:uid="{00000000-0005-0000-0000-0000B8CA0000}"/>
    <cellStyle name="Normal 8 3 2 2 2 2 2 3 2 2" xfId="51905" xr:uid="{00000000-0005-0000-0000-0000B9CA0000}"/>
    <cellStyle name="Normal 8 3 2 2 2 2 2 3 3" xfId="51906" xr:uid="{00000000-0005-0000-0000-0000BACA0000}"/>
    <cellStyle name="Normal 8 3 2 2 2 2 2 4" xfId="51907" xr:uid="{00000000-0005-0000-0000-0000BBCA0000}"/>
    <cellStyle name="Normal 8 3 2 2 2 2 3" xfId="51908" xr:uid="{00000000-0005-0000-0000-0000BCCA0000}"/>
    <cellStyle name="Normal 8 3 2 2 2 2 3 2" xfId="51909" xr:uid="{00000000-0005-0000-0000-0000BDCA0000}"/>
    <cellStyle name="Normal 8 3 2 2 2 2 4" xfId="51910" xr:uid="{00000000-0005-0000-0000-0000BECA0000}"/>
    <cellStyle name="Normal 8 3 2 2 2 2 4 2" xfId="51911" xr:uid="{00000000-0005-0000-0000-0000BFCA0000}"/>
    <cellStyle name="Normal 8 3 2 2 2 2 4 2 2" xfId="51912" xr:uid="{00000000-0005-0000-0000-0000C0CA0000}"/>
    <cellStyle name="Normal 8 3 2 2 2 2 4 3" xfId="51913" xr:uid="{00000000-0005-0000-0000-0000C1CA0000}"/>
    <cellStyle name="Normal 8 3 2 2 2 2 5" xfId="51914" xr:uid="{00000000-0005-0000-0000-0000C2CA0000}"/>
    <cellStyle name="Normal 8 3 2 2 2 2 6" xfId="51915" xr:uid="{00000000-0005-0000-0000-0000C3CA0000}"/>
    <cellStyle name="Normal 8 3 2 2 2 3" xfId="51916" xr:uid="{00000000-0005-0000-0000-0000C4CA0000}"/>
    <cellStyle name="Normal 8 3 2 2 2 3 2" xfId="51917" xr:uid="{00000000-0005-0000-0000-0000C5CA0000}"/>
    <cellStyle name="Normal 8 3 2 2 2 3 2 2" xfId="51918" xr:uid="{00000000-0005-0000-0000-0000C6CA0000}"/>
    <cellStyle name="Normal 8 3 2 2 2 3 3" xfId="51919" xr:uid="{00000000-0005-0000-0000-0000C7CA0000}"/>
    <cellStyle name="Normal 8 3 2 2 2 3 3 2" xfId="51920" xr:uid="{00000000-0005-0000-0000-0000C8CA0000}"/>
    <cellStyle name="Normal 8 3 2 2 2 3 3 2 2" xfId="51921" xr:uid="{00000000-0005-0000-0000-0000C9CA0000}"/>
    <cellStyle name="Normal 8 3 2 2 2 3 3 3" xfId="51922" xr:uid="{00000000-0005-0000-0000-0000CACA0000}"/>
    <cellStyle name="Normal 8 3 2 2 2 3 4" xfId="51923" xr:uid="{00000000-0005-0000-0000-0000CBCA0000}"/>
    <cellStyle name="Normal 8 3 2 2 2 4" xfId="51924" xr:uid="{00000000-0005-0000-0000-0000CCCA0000}"/>
    <cellStyle name="Normal 8 3 2 2 2 4 2" xfId="51925" xr:uid="{00000000-0005-0000-0000-0000CDCA0000}"/>
    <cellStyle name="Normal 8 3 2 2 2 4 2 2" xfId="51926" xr:uid="{00000000-0005-0000-0000-0000CECA0000}"/>
    <cellStyle name="Normal 8 3 2 2 2 4 3" xfId="51927" xr:uid="{00000000-0005-0000-0000-0000CFCA0000}"/>
    <cellStyle name="Normal 8 3 2 2 2 4 3 2" xfId="51928" xr:uid="{00000000-0005-0000-0000-0000D0CA0000}"/>
    <cellStyle name="Normal 8 3 2 2 2 4 3 2 2" xfId="51929" xr:uid="{00000000-0005-0000-0000-0000D1CA0000}"/>
    <cellStyle name="Normal 8 3 2 2 2 4 3 3" xfId="51930" xr:uid="{00000000-0005-0000-0000-0000D2CA0000}"/>
    <cellStyle name="Normal 8 3 2 2 2 4 4" xfId="51931" xr:uid="{00000000-0005-0000-0000-0000D3CA0000}"/>
    <cellStyle name="Normal 8 3 2 2 2 5" xfId="51932" xr:uid="{00000000-0005-0000-0000-0000D4CA0000}"/>
    <cellStyle name="Normal 8 3 2 2 2 5 2" xfId="51933" xr:uid="{00000000-0005-0000-0000-0000D5CA0000}"/>
    <cellStyle name="Normal 8 3 2 2 2 6" xfId="51934" xr:uid="{00000000-0005-0000-0000-0000D6CA0000}"/>
    <cellStyle name="Normal 8 3 2 2 2 6 2" xfId="51935" xr:uid="{00000000-0005-0000-0000-0000D7CA0000}"/>
    <cellStyle name="Normal 8 3 2 2 2 6 2 2" xfId="51936" xr:uid="{00000000-0005-0000-0000-0000D8CA0000}"/>
    <cellStyle name="Normal 8 3 2 2 2 6 3" xfId="51937" xr:uid="{00000000-0005-0000-0000-0000D9CA0000}"/>
    <cellStyle name="Normal 8 3 2 2 2 7" xfId="51938" xr:uid="{00000000-0005-0000-0000-0000DACA0000}"/>
    <cellStyle name="Normal 8 3 2 2 2 7 2" xfId="51939" xr:uid="{00000000-0005-0000-0000-0000DBCA0000}"/>
    <cellStyle name="Normal 8 3 2 2 2 8" xfId="51940" xr:uid="{00000000-0005-0000-0000-0000DCCA0000}"/>
    <cellStyle name="Normal 8 3 2 2 2 9" xfId="51941" xr:uid="{00000000-0005-0000-0000-0000DDCA0000}"/>
    <cellStyle name="Normal 8 3 2 2 3" xfId="51942" xr:uid="{00000000-0005-0000-0000-0000DECA0000}"/>
    <cellStyle name="Normal 8 3 2 2 3 2" xfId="51943" xr:uid="{00000000-0005-0000-0000-0000DFCA0000}"/>
    <cellStyle name="Normal 8 3 2 2 3 2 2" xfId="51944" xr:uid="{00000000-0005-0000-0000-0000E0CA0000}"/>
    <cellStyle name="Normal 8 3 2 2 3 2 2 2" xfId="51945" xr:uid="{00000000-0005-0000-0000-0000E1CA0000}"/>
    <cellStyle name="Normal 8 3 2 2 3 2 3" xfId="51946" xr:uid="{00000000-0005-0000-0000-0000E2CA0000}"/>
    <cellStyle name="Normal 8 3 2 2 3 2 3 2" xfId="51947" xr:uid="{00000000-0005-0000-0000-0000E3CA0000}"/>
    <cellStyle name="Normal 8 3 2 2 3 2 3 2 2" xfId="51948" xr:uid="{00000000-0005-0000-0000-0000E4CA0000}"/>
    <cellStyle name="Normal 8 3 2 2 3 2 3 3" xfId="51949" xr:uid="{00000000-0005-0000-0000-0000E5CA0000}"/>
    <cellStyle name="Normal 8 3 2 2 3 2 4" xfId="51950" xr:uid="{00000000-0005-0000-0000-0000E6CA0000}"/>
    <cellStyle name="Normal 8 3 2 2 3 2 5" xfId="51951" xr:uid="{00000000-0005-0000-0000-0000E7CA0000}"/>
    <cellStyle name="Normal 8 3 2 2 3 3" xfId="51952" xr:uid="{00000000-0005-0000-0000-0000E8CA0000}"/>
    <cellStyle name="Normal 8 3 2 2 3 3 2" xfId="51953" xr:uid="{00000000-0005-0000-0000-0000E9CA0000}"/>
    <cellStyle name="Normal 8 3 2 2 3 4" xfId="51954" xr:uid="{00000000-0005-0000-0000-0000EACA0000}"/>
    <cellStyle name="Normal 8 3 2 2 3 4 2" xfId="51955" xr:uid="{00000000-0005-0000-0000-0000EBCA0000}"/>
    <cellStyle name="Normal 8 3 2 2 3 4 2 2" xfId="51956" xr:uid="{00000000-0005-0000-0000-0000ECCA0000}"/>
    <cellStyle name="Normal 8 3 2 2 3 4 3" xfId="51957" xr:uid="{00000000-0005-0000-0000-0000EDCA0000}"/>
    <cellStyle name="Normal 8 3 2 2 3 5" xfId="51958" xr:uid="{00000000-0005-0000-0000-0000EECA0000}"/>
    <cellStyle name="Normal 8 3 2 2 3 6" xfId="51959" xr:uid="{00000000-0005-0000-0000-0000EFCA0000}"/>
    <cellStyle name="Normal 8 3 2 2 4" xfId="51960" xr:uid="{00000000-0005-0000-0000-0000F0CA0000}"/>
    <cellStyle name="Normal 8 3 2 2 4 2" xfId="51961" xr:uid="{00000000-0005-0000-0000-0000F1CA0000}"/>
    <cellStyle name="Normal 8 3 2 2 4 2 2" xfId="51962" xr:uid="{00000000-0005-0000-0000-0000F2CA0000}"/>
    <cellStyle name="Normal 8 3 2 2 4 3" xfId="51963" xr:uid="{00000000-0005-0000-0000-0000F3CA0000}"/>
    <cellStyle name="Normal 8 3 2 2 4 3 2" xfId="51964" xr:uid="{00000000-0005-0000-0000-0000F4CA0000}"/>
    <cellStyle name="Normal 8 3 2 2 4 3 2 2" xfId="51965" xr:uid="{00000000-0005-0000-0000-0000F5CA0000}"/>
    <cellStyle name="Normal 8 3 2 2 4 3 3" xfId="51966" xr:uid="{00000000-0005-0000-0000-0000F6CA0000}"/>
    <cellStyle name="Normal 8 3 2 2 4 4" xfId="51967" xr:uid="{00000000-0005-0000-0000-0000F7CA0000}"/>
    <cellStyle name="Normal 8 3 2 2 4 5" xfId="51968" xr:uid="{00000000-0005-0000-0000-0000F8CA0000}"/>
    <cellStyle name="Normal 8 3 2 2 5" xfId="51969" xr:uid="{00000000-0005-0000-0000-0000F9CA0000}"/>
    <cellStyle name="Normal 8 3 2 2 5 2" xfId="51970" xr:uid="{00000000-0005-0000-0000-0000FACA0000}"/>
    <cellStyle name="Normal 8 3 2 2 5 2 2" xfId="51971" xr:uid="{00000000-0005-0000-0000-0000FBCA0000}"/>
    <cellStyle name="Normal 8 3 2 2 5 3" xfId="51972" xr:uid="{00000000-0005-0000-0000-0000FCCA0000}"/>
    <cellStyle name="Normal 8 3 2 2 5 3 2" xfId="51973" xr:uid="{00000000-0005-0000-0000-0000FDCA0000}"/>
    <cellStyle name="Normal 8 3 2 2 5 3 2 2" xfId="51974" xr:uid="{00000000-0005-0000-0000-0000FECA0000}"/>
    <cellStyle name="Normal 8 3 2 2 5 3 3" xfId="51975" xr:uid="{00000000-0005-0000-0000-0000FFCA0000}"/>
    <cellStyle name="Normal 8 3 2 2 5 4" xfId="51976" xr:uid="{00000000-0005-0000-0000-000000CB0000}"/>
    <cellStyle name="Normal 8 3 2 2 6" xfId="51977" xr:uid="{00000000-0005-0000-0000-000001CB0000}"/>
    <cellStyle name="Normal 8 3 2 2 6 2" xfId="51978" xr:uid="{00000000-0005-0000-0000-000002CB0000}"/>
    <cellStyle name="Normal 8 3 2 2 7" xfId="51979" xr:uid="{00000000-0005-0000-0000-000003CB0000}"/>
    <cellStyle name="Normal 8 3 2 2 7 2" xfId="51980" xr:uid="{00000000-0005-0000-0000-000004CB0000}"/>
    <cellStyle name="Normal 8 3 2 2 7 2 2" xfId="51981" xr:uid="{00000000-0005-0000-0000-000005CB0000}"/>
    <cellStyle name="Normal 8 3 2 2 7 3" xfId="51982" xr:uid="{00000000-0005-0000-0000-000006CB0000}"/>
    <cellStyle name="Normal 8 3 2 2 8" xfId="51983" xr:uid="{00000000-0005-0000-0000-000007CB0000}"/>
    <cellStyle name="Normal 8 3 2 2 8 2" xfId="51984" xr:uid="{00000000-0005-0000-0000-000008CB0000}"/>
    <cellStyle name="Normal 8 3 2 2 9" xfId="51985" xr:uid="{00000000-0005-0000-0000-000009CB0000}"/>
    <cellStyle name="Normal 8 3 2 2_T-straight with PEDs adjustor" xfId="51986" xr:uid="{00000000-0005-0000-0000-00000ACB0000}"/>
    <cellStyle name="Normal 8 3 2 3" xfId="51987" xr:uid="{00000000-0005-0000-0000-00000BCB0000}"/>
    <cellStyle name="Normal 8 3 2 3 2" xfId="51988" xr:uid="{00000000-0005-0000-0000-00000CCB0000}"/>
    <cellStyle name="Normal 8 3 2 3 2 2" xfId="51989" xr:uid="{00000000-0005-0000-0000-00000DCB0000}"/>
    <cellStyle name="Normal 8 3 2 3 2 2 2" xfId="51990" xr:uid="{00000000-0005-0000-0000-00000ECB0000}"/>
    <cellStyle name="Normal 8 3 2 3 2 2 2 2" xfId="51991" xr:uid="{00000000-0005-0000-0000-00000FCB0000}"/>
    <cellStyle name="Normal 8 3 2 3 2 2 3" xfId="51992" xr:uid="{00000000-0005-0000-0000-000010CB0000}"/>
    <cellStyle name="Normal 8 3 2 3 2 2 3 2" xfId="51993" xr:uid="{00000000-0005-0000-0000-000011CB0000}"/>
    <cellStyle name="Normal 8 3 2 3 2 2 3 2 2" xfId="51994" xr:uid="{00000000-0005-0000-0000-000012CB0000}"/>
    <cellStyle name="Normal 8 3 2 3 2 2 3 3" xfId="51995" xr:uid="{00000000-0005-0000-0000-000013CB0000}"/>
    <cellStyle name="Normal 8 3 2 3 2 2 4" xfId="51996" xr:uid="{00000000-0005-0000-0000-000014CB0000}"/>
    <cellStyle name="Normal 8 3 2 3 2 3" xfId="51997" xr:uid="{00000000-0005-0000-0000-000015CB0000}"/>
    <cellStyle name="Normal 8 3 2 3 2 3 2" xfId="51998" xr:uid="{00000000-0005-0000-0000-000016CB0000}"/>
    <cellStyle name="Normal 8 3 2 3 2 4" xfId="51999" xr:uid="{00000000-0005-0000-0000-000017CB0000}"/>
    <cellStyle name="Normal 8 3 2 3 2 4 2" xfId="52000" xr:uid="{00000000-0005-0000-0000-000018CB0000}"/>
    <cellStyle name="Normal 8 3 2 3 2 4 2 2" xfId="52001" xr:uid="{00000000-0005-0000-0000-000019CB0000}"/>
    <cellStyle name="Normal 8 3 2 3 2 4 3" xfId="52002" xr:uid="{00000000-0005-0000-0000-00001ACB0000}"/>
    <cellStyle name="Normal 8 3 2 3 2 5" xfId="52003" xr:uid="{00000000-0005-0000-0000-00001BCB0000}"/>
    <cellStyle name="Normal 8 3 2 3 2 6" xfId="52004" xr:uid="{00000000-0005-0000-0000-00001CCB0000}"/>
    <cellStyle name="Normal 8 3 2 3 3" xfId="52005" xr:uid="{00000000-0005-0000-0000-00001DCB0000}"/>
    <cellStyle name="Normal 8 3 2 3 3 2" xfId="52006" xr:uid="{00000000-0005-0000-0000-00001ECB0000}"/>
    <cellStyle name="Normal 8 3 2 3 3 2 2" xfId="52007" xr:uid="{00000000-0005-0000-0000-00001FCB0000}"/>
    <cellStyle name="Normal 8 3 2 3 3 3" xfId="52008" xr:uid="{00000000-0005-0000-0000-000020CB0000}"/>
    <cellStyle name="Normal 8 3 2 3 3 3 2" xfId="52009" xr:uid="{00000000-0005-0000-0000-000021CB0000}"/>
    <cellStyle name="Normal 8 3 2 3 3 3 2 2" xfId="52010" xr:uid="{00000000-0005-0000-0000-000022CB0000}"/>
    <cellStyle name="Normal 8 3 2 3 3 3 3" xfId="52011" xr:uid="{00000000-0005-0000-0000-000023CB0000}"/>
    <cellStyle name="Normal 8 3 2 3 3 4" xfId="52012" xr:uid="{00000000-0005-0000-0000-000024CB0000}"/>
    <cellStyle name="Normal 8 3 2 3 4" xfId="52013" xr:uid="{00000000-0005-0000-0000-000025CB0000}"/>
    <cellStyle name="Normal 8 3 2 3 4 2" xfId="52014" xr:uid="{00000000-0005-0000-0000-000026CB0000}"/>
    <cellStyle name="Normal 8 3 2 3 4 2 2" xfId="52015" xr:uid="{00000000-0005-0000-0000-000027CB0000}"/>
    <cellStyle name="Normal 8 3 2 3 4 3" xfId="52016" xr:uid="{00000000-0005-0000-0000-000028CB0000}"/>
    <cellStyle name="Normal 8 3 2 3 4 3 2" xfId="52017" xr:uid="{00000000-0005-0000-0000-000029CB0000}"/>
    <cellStyle name="Normal 8 3 2 3 4 3 2 2" xfId="52018" xr:uid="{00000000-0005-0000-0000-00002ACB0000}"/>
    <cellStyle name="Normal 8 3 2 3 4 3 3" xfId="52019" xr:uid="{00000000-0005-0000-0000-00002BCB0000}"/>
    <cellStyle name="Normal 8 3 2 3 4 4" xfId="52020" xr:uid="{00000000-0005-0000-0000-00002CCB0000}"/>
    <cellStyle name="Normal 8 3 2 3 5" xfId="52021" xr:uid="{00000000-0005-0000-0000-00002DCB0000}"/>
    <cellStyle name="Normal 8 3 2 3 5 2" xfId="52022" xr:uid="{00000000-0005-0000-0000-00002ECB0000}"/>
    <cellStyle name="Normal 8 3 2 3 6" xfId="52023" xr:uid="{00000000-0005-0000-0000-00002FCB0000}"/>
    <cellStyle name="Normal 8 3 2 3 6 2" xfId="52024" xr:uid="{00000000-0005-0000-0000-000030CB0000}"/>
    <cellStyle name="Normal 8 3 2 3 6 2 2" xfId="52025" xr:uid="{00000000-0005-0000-0000-000031CB0000}"/>
    <cellStyle name="Normal 8 3 2 3 6 3" xfId="52026" xr:uid="{00000000-0005-0000-0000-000032CB0000}"/>
    <cellStyle name="Normal 8 3 2 3 7" xfId="52027" xr:uid="{00000000-0005-0000-0000-000033CB0000}"/>
    <cellStyle name="Normal 8 3 2 3 7 2" xfId="52028" xr:uid="{00000000-0005-0000-0000-000034CB0000}"/>
    <cellStyle name="Normal 8 3 2 3 8" xfId="52029" xr:uid="{00000000-0005-0000-0000-000035CB0000}"/>
    <cellStyle name="Normal 8 3 2 3 9" xfId="52030" xr:uid="{00000000-0005-0000-0000-000036CB0000}"/>
    <cellStyle name="Normal 8 3 2 4" xfId="52031" xr:uid="{00000000-0005-0000-0000-000037CB0000}"/>
    <cellStyle name="Normal 8 3 2 4 2" xfId="52032" xr:uid="{00000000-0005-0000-0000-000038CB0000}"/>
    <cellStyle name="Normal 8 3 2 4 2 2" xfId="52033" xr:uid="{00000000-0005-0000-0000-000039CB0000}"/>
    <cellStyle name="Normal 8 3 2 4 2 2 2" xfId="52034" xr:uid="{00000000-0005-0000-0000-00003ACB0000}"/>
    <cellStyle name="Normal 8 3 2 4 2 3" xfId="52035" xr:uid="{00000000-0005-0000-0000-00003BCB0000}"/>
    <cellStyle name="Normal 8 3 2 4 2 3 2" xfId="52036" xr:uid="{00000000-0005-0000-0000-00003CCB0000}"/>
    <cellStyle name="Normal 8 3 2 4 2 3 2 2" xfId="52037" xr:uid="{00000000-0005-0000-0000-00003DCB0000}"/>
    <cellStyle name="Normal 8 3 2 4 2 3 3" xfId="52038" xr:uid="{00000000-0005-0000-0000-00003ECB0000}"/>
    <cellStyle name="Normal 8 3 2 4 2 4" xfId="52039" xr:uid="{00000000-0005-0000-0000-00003FCB0000}"/>
    <cellStyle name="Normal 8 3 2 4 2 5" xfId="52040" xr:uid="{00000000-0005-0000-0000-000040CB0000}"/>
    <cellStyle name="Normal 8 3 2 4 3" xfId="52041" xr:uid="{00000000-0005-0000-0000-000041CB0000}"/>
    <cellStyle name="Normal 8 3 2 4 3 2" xfId="52042" xr:uid="{00000000-0005-0000-0000-000042CB0000}"/>
    <cellStyle name="Normal 8 3 2 4 4" xfId="52043" xr:uid="{00000000-0005-0000-0000-000043CB0000}"/>
    <cellStyle name="Normal 8 3 2 4 4 2" xfId="52044" xr:uid="{00000000-0005-0000-0000-000044CB0000}"/>
    <cellStyle name="Normal 8 3 2 4 4 2 2" xfId="52045" xr:uid="{00000000-0005-0000-0000-000045CB0000}"/>
    <cellStyle name="Normal 8 3 2 4 4 3" xfId="52046" xr:uid="{00000000-0005-0000-0000-000046CB0000}"/>
    <cellStyle name="Normal 8 3 2 4 5" xfId="52047" xr:uid="{00000000-0005-0000-0000-000047CB0000}"/>
    <cellStyle name="Normal 8 3 2 4 6" xfId="52048" xr:uid="{00000000-0005-0000-0000-000048CB0000}"/>
    <cellStyle name="Normal 8 3 2 5" xfId="52049" xr:uid="{00000000-0005-0000-0000-000049CB0000}"/>
    <cellStyle name="Normal 8 3 2 5 2" xfId="52050" xr:uid="{00000000-0005-0000-0000-00004ACB0000}"/>
    <cellStyle name="Normal 8 3 2 5 2 2" xfId="52051" xr:uid="{00000000-0005-0000-0000-00004BCB0000}"/>
    <cellStyle name="Normal 8 3 2 5 3" xfId="52052" xr:uid="{00000000-0005-0000-0000-00004CCB0000}"/>
    <cellStyle name="Normal 8 3 2 5 3 2" xfId="52053" xr:uid="{00000000-0005-0000-0000-00004DCB0000}"/>
    <cellStyle name="Normal 8 3 2 5 3 2 2" xfId="52054" xr:uid="{00000000-0005-0000-0000-00004ECB0000}"/>
    <cellStyle name="Normal 8 3 2 5 3 3" xfId="52055" xr:uid="{00000000-0005-0000-0000-00004FCB0000}"/>
    <cellStyle name="Normal 8 3 2 5 4" xfId="52056" xr:uid="{00000000-0005-0000-0000-000050CB0000}"/>
    <cellStyle name="Normal 8 3 2 5 5" xfId="52057" xr:uid="{00000000-0005-0000-0000-000051CB0000}"/>
    <cellStyle name="Normal 8 3 2 6" xfId="52058" xr:uid="{00000000-0005-0000-0000-000052CB0000}"/>
    <cellStyle name="Normal 8 3 2 6 2" xfId="52059" xr:uid="{00000000-0005-0000-0000-000053CB0000}"/>
    <cellStyle name="Normal 8 3 2 6 2 2" xfId="52060" xr:uid="{00000000-0005-0000-0000-000054CB0000}"/>
    <cellStyle name="Normal 8 3 2 6 3" xfId="52061" xr:uid="{00000000-0005-0000-0000-000055CB0000}"/>
    <cellStyle name="Normal 8 3 2 6 3 2" xfId="52062" xr:uid="{00000000-0005-0000-0000-000056CB0000}"/>
    <cellStyle name="Normal 8 3 2 6 3 2 2" xfId="52063" xr:uid="{00000000-0005-0000-0000-000057CB0000}"/>
    <cellStyle name="Normal 8 3 2 6 3 3" xfId="52064" xr:uid="{00000000-0005-0000-0000-000058CB0000}"/>
    <cellStyle name="Normal 8 3 2 6 4" xfId="52065" xr:uid="{00000000-0005-0000-0000-000059CB0000}"/>
    <cellStyle name="Normal 8 3 2 7" xfId="52066" xr:uid="{00000000-0005-0000-0000-00005ACB0000}"/>
    <cellStyle name="Normal 8 3 2 7 2" xfId="52067" xr:uid="{00000000-0005-0000-0000-00005BCB0000}"/>
    <cellStyle name="Normal 8 3 2 8" xfId="52068" xr:uid="{00000000-0005-0000-0000-00005CCB0000}"/>
    <cellStyle name="Normal 8 3 2 8 2" xfId="52069" xr:uid="{00000000-0005-0000-0000-00005DCB0000}"/>
    <cellStyle name="Normal 8 3 2 8 2 2" xfId="52070" xr:uid="{00000000-0005-0000-0000-00005ECB0000}"/>
    <cellStyle name="Normal 8 3 2 8 3" xfId="52071" xr:uid="{00000000-0005-0000-0000-00005FCB0000}"/>
    <cellStyle name="Normal 8 3 2 9" xfId="52072" xr:uid="{00000000-0005-0000-0000-000060CB0000}"/>
    <cellStyle name="Normal 8 3 2 9 2" xfId="52073" xr:uid="{00000000-0005-0000-0000-000061CB0000}"/>
    <cellStyle name="Normal 8 3 2_T-straight with PEDs adjustor" xfId="52074" xr:uid="{00000000-0005-0000-0000-000062CB0000}"/>
    <cellStyle name="Normal 8 3 3" xfId="52075" xr:uid="{00000000-0005-0000-0000-000063CB0000}"/>
    <cellStyle name="Normal 8 3 3 10" xfId="52076" xr:uid="{00000000-0005-0000-0000-000064CB0000}"/>
    <cellStyle name="Normal 8 3 3 11" xfId="52077" xr:uid="{00000000-0005-0000-0000-000065CB0000}"/>
    <cellStyle name="Normal 8 3 3 2" xfId="52078" xr:uid="{00000000-0005-0000-0000-000066CB0000}"/>
    <cellStyle name="Normal 8 3 3 2 10" xfId="52079" xr:uid="{00000000-0005-0000-0000-000067CB0000}"/>
    <cellStyle name="Normal 8 3 3 2 2" xfId="52080" xr:uid="{00000000-0005-0000-0000-000068CB0000}"/>
    <cellStyle name="Normal 8 3 3 2 2 2" xfId="52081" xr:uid="{00000000-0005-0000-0000-000069CB0000}"/>
    <cellStyle name="Normal 8 3 3 2 2 2 2" xfId="52082" xr:uid="{00000000-0005-0000-0000-00006ACB0000}"/>
    <cellStyle name="Normal 8 3 3 2 2 2 2 2" xfId="52083" xr:uid="{00000000-0005-0000-0000-00006BCB0000}"/>
    <cellStyle name="Normal 8 3 3 2 2 2 2 2 2" xfId="52084" xr:uid="{00000000-0005-0000-0000-00006CCB0000}"/>
    <cellStyle name="Normal 8 3 3 2 2 2 2 3" xfId="52085" xr:uid="{00000000-0005-0000-0000-00006DCB0000}"/>
    <cellStyle name="Normal 8 3 3 2 2 2 2 3 2" xfId="52086" xr:uid="{00000000-0005-0000-0000-00006ECB0000}"/>
    <cellStyle name="Normal 8 3 3 2 2 2 2 3 2 2" xfId="52087" xr:uid="{00000000-0005-0000-0000-00006FCB0000}"/>
    <cellStyle name="Normal 8 3 3 2 2 2 2 3 3" xfId="52088" xr:uid="{00000000-0005-0000-0000-000070CB0000}"/>
    <cellStyle name="Normal 8 3 3 2 2 2 2 4" xfId="52089" xr:uid="{00000000-0005-0000-0000-000071CB0000}"/>
    <cellStyle name="Normal 8 3 3 2 2 2 3" xfId="52090" xr:uid="{00000000-0005-0000-0000-000072CB0000}"/>
    <cellStyle name="Normal 8 3 3 2 2 2 3 2" xfId="52091" xr:uid="{00000000-0005-0000-0000-000073CB0000}"/>
    <cellStyle name="Normal 8 3 3 2 2 2 4" xfId="52092" xr:uid="{00000000-0005-0000-0000-000074CB0000}"/>
    <cellStyle name="Normal 8 3 3 2 2 2 4 2" xfId="52093" xr:uid="{00000000-0005-0000-0000-000075CB0000}"/>
    <cellStyle name="Normal 8 3 3 2 2 2 4 2 2" xfId="52094" xr:uid="{00000000-0005-0000-0000-000076CB0000}"/>
    <cellStyle name="Normal 8 3 3 2 2 2 4 3" xfId="52095" xr:uid="{00000000-0005-0000-0000-000077CB0000}"/>
    <cellStyle name="Normal 8 3 3 2 2 2 5" xfId="52096" xr:uid="{00000000-0005-0000-0000-000078CB0000}"/>
    <cellStyle name="Normal 8 3 3 2 2 3" xfId="52097" xr:uid="{00000000-0005-0000-0000-000079CB0000}"/>
    <cellStyle name="Normal 8 3 3 2 2 3 2" xfId="52098" xr:uid="{00000000-0005-0000-0000-00007ACB0000}"/>
    <cellStyle name="Normal 8 3 3 2 2 3 2 2" xfId="52099" xr:uid="{00000000-0005-0000-0000-00007BCB0000}"/>
    <cellStyle name="Normal 8 3 3 2 2 3 3" xfId="52100" xr:uid="{00000000-0005-0000-0000-00007CCB0000}"/>
    <cellStyle name="Normal 8 3 3 2 2 3 3 2" xfId="52101" xr:uid="{00000000-0005-0000-0000-00007DCB0000}"/>
    <cellStyle name="Normal 8 3 3 2 2 3 3 2 2" xfId="52102" xr:uid="{00000000-0005-0000-0000-00007ECB0000}"/>
    <cellStyle name="Normal 8 3 3 2 2 3 3 3" xfId="52103" xr:uid="{00000000-0005-0000-0000-00007FCB0000}"/>
    <cellStyle name="Normal 8 3 3 2 2 3 4" xfId="52104" xr:uid="{00000000-0005-0000-0000-000080CB0000}"/>
    <cellStyle name="Normal 8 3 3 2 2 4" xfId="52105" xr:uid="{00000000-0005-0000-0000-000081CB0000}"/>
    <cellStyle name="Normal 8 3 3 2 2 4 2" xfId="52106" xr:uid="{00000000-0005-0000-0000-000082CB0000}"/>
    <cellStyle name="Normal 8 3 3 2 2 4 2 2" xfId="52107" xr:uid="{00000000-0005-0000-0000-000083CB0000}"/>
    <cellStyle name="Normal 8 3 3 2 2 4 3" xfId="52108" xr:uid="{00000000-0005-0000-0000-000084CB0000}"/>
    <cellStyle name="Normal 8 3 3 2 2 4 3 2" xfId="52109" xr:uid="{00000000-0005-0000-0000-000085CB0000}"/>
    <cellStyle name="Normal 8 3 3 2 2 4 3 2 2" xfId="52110" xr:uid="{00000000-0005-0000-0000-000086CB0000}"/>
    <cellStyle name="Normal 8 3 3 2 2 4 3 3" xfId="52111" xr:uid="{00000000-0005-0000-0000-000087CB0000}"/>
    <cellStyle name="Normal 8 3 3 2 2 4 4" xfId="52112" xr:uid="{00000000-0005-0000-0000-000088CB0000}"/>
    <cellStyle name="Normal 8 3 3 2 2 5" xfId="52113" xr:uid="{00000000-0005-0000-0000-000089CB0000}"/>
    <cellStyle name="Normal 8 3 3 2 2 5 2" xfId="52114" xr:uid="{00000000-0005-0000-0000-00008ACB0000}"/>
    <cellStyle name="Normal 8 3 3 2 2 6" xfId="52115" xr:uid="{00000000-0005-0000-0000-00008BCB0000}"/>
    <cellStyle name="Normal 8 3 3 2 2 6 2" xfId="52116" xr:uid="{00000000-0005-0000-0000-00008CCB0000}"/>
    <cellStyle name="Normal 8 3 3 2 2 6 2 2" xfId="52117" xr:uid="{00000000-0005-0000-0000-00008DCB0000}"/>
    <cellStyle name="Normal 8 3 3 2 2 6 3" xfId="52118" xr:uid="{00000000-0005-0000-0000-00008ECB0000}"/>
    <cellStyle name="Normal 8 3 3 2 2 7" xfId="52119" xr:uid="{00000000-0005-0000-0000-00008FCB0000}"/>
    <cellStyle name="Normal 8 3 3 2 2 7 2" xfId="52120" xr:uid="{00000000-0005-0000-0000-000090CB0000}"/>
    <cellStyle name="Normal 8 3 3 2 2 8" xfId="52121" xr:uid="{00000000-0005-0000-0000-000091CB0000}"/>
    <cellStyle name="Normal 8 3 3 2 2 9" xfId="52122" xr:uid="{00000000-0005-0000-0000-000092CB0000}"/>
    <cellStyle name="Normal 8 3 3 2 3" xfId="52123" xr:uid="{00000000-0005-0000-0000-000093CB0000}"/>
    <cellStyle name="Normal 8 3 3 2 3 2" xfId="52124" xr:uid="{00000000-0005-0000-0000-000094CB0000}"/>
    <cellStyle name="Normal 8 3 3 2 3 2 2" xfId="52125" xr:uid="{00000000-0005-0000-0000-000095CB0000}"/>
    <cellStyle name="Normal 8 3 3 2 3 2 2 2" xfId="52126" xr:uid="{00000000-0005-0000-0000-000096CB0000}"/>
    <cellStyle name="Normal 8 3 3 2 3 2 3" xfId="52127" xr:uid="{00000000-0005-0000-0000-000097CB0000}"/>
    <cellStyle name="Normal 8 3 3 2 3 2 3 2" xfId="52128" xr:uid="{00000000-0005-0000-0000-000098CB0000}"/>
    <cellStyle name="Normal 8 3 3 2 3 2 3 2 2" xfId="52129" xr:uid="{00000000-0005-0000-0000-000099CB0000}"/>
    <cellStyle name="Normal 8 3 3 2 3 2 3 3" xfId="52130" xr:uid="{00000000-0005-0000-0000-00009ACB0000}"/>
    <cellStyle name="Normal 8 3 3 2 3 2 4" xfId="52131" xr:uid="{00000000-0005-0000-0000-00009BCB0000}"/>
    <cellStyle name="Normal 8 3 3 2 3 3" xfId="52132" xr:uid="{00000000-0005-0000-0000-00009CCB0000}"/>
    <cellStyle name="Normal 8 3 3 2 3 3 2" xfId="52133" xr:uid="{00000000-0005-0000-0000-00009DCB0000}"/>
    <cellStyle name="Normal 8 3 3 2 3 4" xfId="52134" xr:uid="{00000000-0005-0000-0000-00009ECB0000}"/>
    <cellStyle name="Normal 8 3 3 2 3 4 2" xfId="52135" xr:uid="{00000000-0005-0000-0000-00009FCB0000}"/>
    <cellStyle name="Normal 8 3 3 2 3 4 2 2" xfId="52136" xr:uid="{00000000-0005-0000-0000-0000A0CB0000}"/>
    <cellStyle name="Normal 8 3 3 2 3 4 3" xfId="52137" xr:uid="{00000000-0005-0000-0000-0000A1CB0000}"/>
    <cellStyle name="Normal 8 3 3 2 3 5" xfId="52138" xr:uid="{00000000-0005-0000-0000-0000A2CB0000}"/>
    <cellStyle name="Normal 8 3 3 2 4" xfId="52139" xr:uid="{00000000-0005-0000-0000-0000A3CB0000}"/>
    <cellStyle name="Normal 8 3 3 2 4 2" xfId="52140" xr:uid="{00000000-0005-0000-0000-0000A4CB0000}"/>
    <cellStyle name="Normal 8 3 3 2 4 2 2" xfId="52141" xr:uid="{00000000-0005-0000-0000-0000A5CB0000}"/>
    <cellStyle name="Normal 8 3 3 2 4 3" xfId="52142" xr:uid="{00000000-0005-0000-0000-0000A6CB0000}"/>
    <cellStyle name="Normal 8 3 3 2 4 3 2" xfId="52143" xr:uid="{00000000-0005-0000-0000-0000A7CB0000}"/>
    <cellStyle name="Normal 8 3 3 2 4 3 2 2" xfId="52144" xr:uid="{00000000-0005-0000-0000-0000A8CB0000}"/>
    <cellStyle name="Normal 8 3 3 2 4 3 3" xfId="52145" xr:uid="{00000000-0005-0000-0000-0000A9CB0000}"/>
    <cellStyle name="Normal 8 3 3 2 4 4" xfId="52146" xr:uid="{00000000-0005-0000-0000-0000AACB0000}"/>
    <cellStyle name="Normal 8 3 3 2 5" xfId="52147" xr:uid="{00000000-0005-0000-0000-0000ABCB0000}"/>
    <cellStyle name="Normal 8 3 3 2 5 2" xfId="52148" xr:uid="{00000000-0005-0000-0000-0000ACCB0000}"/>
    <cellStyle name="Normal 8 3 3 2 5 2 2" xfId="52149" xr:uid="{00000000-0005-0000-0000-0000ADCB0000}"/>
    <cellStyle name="Normal 8 3 3 2 5 3" xfId="52150" xr:uid="{00000000-0005-0000-0000-0000AECB0000}"/>
    <cellStyle name="Normal 8 3 3 2 5 3 2" xfId="52151" xr:uid="{00000000-0005-0000-0000-0000AFCB0000}"/>
    <cellStyle name="Normal 8 3 3 2 5 3 2 2" xfId="52152" xr:uid="{00000000-0005-0000-0000-0000B0CB0000}"/>
    <cellStyle name="Normal 8 3 3 2 5 3 3" xfId="52153" xr:uid="{00000000-0005-0000-0000-0000B1CB0000}"/>
    <cellStyle name="Normal 8 3 3 2 5 4" xfId="52154" xr:uid="{00000000-0005-0000-0000-0000B2CB0000}"/>
    <cellStyle name="Normal 8 3 3 2 6" xfId="52155" xr:uid="{00000000-0005-0000-0000-0000B3CB0000}"/>
    <cellStyle name="Normal 8 3 3 2 6 2" xfId="52156" xr:uid="{00000000-0005-0000-0000-0000B4CB0000}"/>
    <cellStyle name="Normal 8 3 3 2 7" xfId="52157" xr:uid="{00000000-0005-0000-0000-0000B5CB0000}"/>
    <cellStyle name="Normal 8 3 3 2 7 2" xfId="52158" xr:uid="{00000000-0005-0000-0000-0000B6CB0000}"/>
    <cellStyle name="Normal 8 3 3 2 7 2 2" xfId="52159" xr:uid="{00000000-0005-0000-0000-0000B7CB0000}"/>
    <cellStyle name="Normal 8 3 3 2 7 3" xfId="52160" xr:uid="{00000000-0005-0000-0000-0000B8CB0000}"/>
    <cellStyle name="Normal 8 3 3 2 8" xfId="52161" xr:uid="{00000000-0005-0000-0000-0000B9CB0000}"/>
    <cellStyle name="Normal 8 3 3 2 8 2" xfId="52162" xr:uid="{00000000-0005-0000-0000-0000BACB0000}"/>
    <cellStyle name="Normal 8 3 3 2 9" xfId="52163" xr:uid="{00000000-0005-0000-0000-0000BBCB0000}"/>
    <cellStyle name="Normal 8 3 3 3" xfId="52164" xr:uid="{00000000-0005-0000-0000-0000BCCB0000}"/>
    <cellStyle name="Normal 8 3 3 3 2" xfId="52165" xr:uid="{00000000-0005-0000-0000-0000BDCB0000}"/>
    <cellStyle name="Normal 8 3 3 3 2 2" xfId="52166" xr:uid="{00000000-0005-0000-0000-0000BECB0000}"/>
    <cellStyle name="Normal 8 3 3 3 2 2 2" xfId="52167" xr:uid="{00000000-0005-0000-0000-0000BFCB0000}"/>
    <cellStyle name="Normal 8 3 3 3 2 2 2 2" xfId="52168" xr:uid="{00000000-0005-0000-0000-0000C0CB0000}"/>
    <cellStyle name="Normal 8 3 3 3 2 2 3" xfId="52169" xr:uid="{00000000-0005-0000-0000-0000C1CB0000}"/>
    <cellStyle name="Normal 8 3 3 3 2 2 3 2" xfId="52170" xr:uid="{00000000-0005-0000-0000-0000C2CB0000}"/>
    <cellStyle name="Normal 8 3 3 3 2 2 3 2 2" xfId="52171" xr:uid="{00000000-0005-0000-0000-0000C3CB0000}"/>
    <cellStyle name="Normal 8 3 3 3 2 2 3 3" xfId="52172" xr:uid="{00000000-0005-0000-0000-0000C4CB0000}"/>
    <cellStyle name="Normal 8 3 3 3 2 2 4" xfId="52173" xr:uid="{00000000-0005-0000-0000-0000C5CB0000}"/>
    <cellStyle name="Normal 8 3 3 3 2 3" xfId="52174" xr:uid="{00000000-0005-0000-0000-0000C6CB0000}"/>
    <cellStyle name="Normal 8 3 3 3 2 3 2" xfId="52175" xr:uid="{00000000-0005-0000-0000-0000C7CB0000}"/>
    <cellStyle name="Normal 8 3 3 3 2 4" xfId="52176" xr:uid="{00000000-0005-0000-0000-0000C8CB0000}"/>
    <cellStyle name="Normal 8 3 3 3 2 4 2" xfId="52177" xr:uid="{00000000-0005-0000-0000-0000C9CB0000}"/>
    <cellStyle name="Normal 8 3 3 3 2 4 2 2" xfId="52178" xr:uid="{00000000-0005-0000-0000-0000CACB0000}"/>
    <cellStyle name="Normal 8 3 3 3 2 4 3" xfId="52179" xr:uid="{00000000-0005-0000-0000-0000CBCB0000}"/>
    <cellStyle name="Normal 8 3 3 3 2 5" xfId="52180" xr:uid="{00000000-0005-0000-0000-0000CCCB0000}"/>
    <cellStyle name="Normal 8 3 3 3 2 6" xfId="52181" xr:uid="{00000000-0005-0000-0000-0000CDCB0000}"/>
    <cellStyle name="Normal 8 3 3 3 3" xfId="52182" xr:uid="{00000000-0005-0000-0000-0000CECB0000}"/>
    <cellStyle name="Normal 8 3 3 3 3 2" xfId="52183" xr:uid="{00000000-0005-0000-0000-0000CFCB0000}"/>
    <cellStyle name="Normal 8 3 3 3 3 2 2" xfId="52184" xr:uid="{00000000-0005-0000-0000-0000D0CB0000}"/>
    <cellStyle name="Normal 8 3 3 3 3 3" xfId="52185" xr:uid="{00000000-0005-0000-0000-0000D1CB0000}"/>
    <cellStyle name="Normal 8 3 3 3 3 3 2" xfId="52186" xr:uid="{00000000-0005-0000-0000-0000D2CB0000}"/>
    <cellStyle name="Normal 8 3 3 3 3 3 2 2" xfId="52187" xr:uid="{00000000-0005-0000-0000-0000D3CB0000}"/>
    <cellStyle name="Normal 8 3 3 3 3 3 3" xfId="52188" xr:uid="{00000000-0005-0000-0000-0000D4CB0000}"/>
    <cellStyle name="Normal 8 3 3 3 3 4" xfId="52189" xr:uid="{00000000-0005-0000-0000-0000D5CB0000}"/>
    <cellStyle name="Normal 8 3 3 3 4" xfId="52190" xr:uid="{00000000-0005-0000-0000-0000D6CB0000}"/>
    <cellStyle name="Normal 8 3 3 3 4 2" xfId="52191" xr:uid="{00000000-0005-0000-0000-0000D7CB0000}"/>
    <cellStyle name="Normal 8 3 3 3 4 2 2" xfId="52192" xr:uid="{00000000-0005-0000-0000-0000D8CB0000}"/>
    <cellStyle name="Normal 8 3 3 3 4 3" xfId="52193" xr:uid="{00000000-0005-0000-0000-0000D9CB0000}"/>
    <cellStyle name="Normal 8 3 3 3 4 3 2" xfId="52194" xr:uid="{00000000-0005-0000-0000-0000DACB0000}"/>
    <cellStyle name="Normal 8 3 3 3 4 3 2 2" xfId="52195" xr:uid="{00000000-0005-0000-0000-0000DBCB0000}"/>
    <cellStyle name="Normal 8 3 3 3 4 3 3" xfId="52196" xr:uid="{00000000-0005-0000-0000-0000DCCB0000}"/>
    <cellStyle name="Normal 8 3 3 3 4 4" xfId="52197" xr:uid="{00000000-0005-0000-0000-0000DDCB0000}"/>
    <cellStyle name="Normal 8 3 3 3 5" xfId="52198" xr:uid="{00000000-0005-0000-0000-0000DECB0000}"/>
    <cellStyle name="Normal 8 3 3 3 5 2" xfId="52199" xr:uid="{00000000-0005-0000-0000-0000DFCB0000}"/>
    <cellStyle name="Normal 8 3 3 3 6" xfId="52200" xr:uid="{00000000-0005-0000-0000-0000E0CB0000}"/>
    <cellStyle name="Normal 8 3 3 3 6 2" xfId="52201" xr:uid="{00000000-0005-0000-0000-0000E1CB0000}"/>
    <cellStyle name="Normal 8 3 3 3 6 2 2" xfId="52202" xr:uid="{00000000-0005-0000-0000-0000E2CB0000}"/>
    <cellStyle name="Normal 8 3 3 3 6 3" xfId="52203" xr:uid="{00000000-0005-0000-0000-0000E3CB0000}"/>
    <cellStyle name="Normal 8 3 3 3 7" xfId="52204" xr:uid="{00000000-0005-0000-0000-0000E4CB0000}"/>
    <cellStyle name="Normal 8 3 3 3 7 2" xfId="52205" xr:uid="{00000000-0005-0000-0000-0000E5CB0000}"/>
    <cellStyle name="Normal 8 3 3 3 8" xfId="52206" xr:uid="{00000000-0005-0000-0000-0000E6CB0000}"/>
    <cellStyle name="Normal 8 3 3 3 9" xfId="52207" xr:uid="{00000000-0005-0000-0000-0000E7CB0000}"/>
    <cellStyle name="Normal 8 3 3 4" xfId="52208" xr:uid="{00000000-0005-0000-0000-0000E8CB0000}"/>
    <cellStyle name="Normal 8 3 3 4 2" xfId="52209" xr:uid="{00000000-0005-0000-0000-0000E9CB0000}"/>
    <cellStyle name="Normal 8 3 3 4 2 2" xfId="52210" xr:uid="{00000000-0005-0000-0000-0000EACB0000}"/>
    <cellStyle name="Normal 8 3 3 4 2 2 2" xfId="52211" xr:uid="{00000000-0005-0000-0000-0000EBCB0000}"/>
    <cellStyle name="Normal 8 3 3 4 2 3" xfId="52212" xr:uid="{00000000-0005-0000-0000-0000ECCB0000}"/>
    <cellStyle name="Normal 8 3 3 4 2 3 2" xfId="52213" xr:uid="{00000000-0005-0000-0000-0000EDCB0000}"/>
    <cellStyle name="Normal 8 3 3 4 2 3 2 2" xfId="52214" xr:uid="{00000000-0005-0000-0000-0000EECB0000}"/>
    <cellStyle name="Normal 8 3 3 4 2 3 3" xfId="52215" xr:uid="{00000000-0005-0000-0000-0000EFCB0000}"/>
    <cellStyle name="Normal 8 3 3 4 2 4" xfId="52216" xr:uid="{00000000-0005-0000-0000-0000F0CB0000}"/>
    <cellStyle name="Normal 8 3 3 4 3" xfId="52217" xr:uid="{00000000-0005-0000-0000-0000F1CB0000}"/>
    <cellStyle name="Normal 8 3 3 4 3 2" xfId="52218" xr:uid="{00000000-0005-0000-0000-0000F2CB0000}"/>
    <cellStyle name="Normal 8 3 3 4 4" xfId="52219" xr:uid="{00000000-0005-0000-0000-0000F3CB0000}"/>
    <cellStyle name="Normal 8 3 3 4 4 2" xfId="52220" xr:uid="{00000000-0005-0000-0000-0000F4CB0000}"/>
    <cellStyle name="Normal 8 3 3 4 4 2 2" xfId="52221" xr:uid="{00000000-0005-0000-0000-0000F5CB0000}"/>
    <cellStyle name="Normal 8 3 3 4 4 3" xfId="52222" xr:uid="{00000000-0005-0000-0000-0000F6CB0000}"/>
    <cellStyle name="Normal 8 3 3 4 5" xfId="52223" xr:uid="{00000000-0005-0000-0000-0000F7CB0000}"/>
    <cellStyle name="Normal 8 3 3 4 6" xfId="52224" xr:uid="{00000000-0005-0000-0000-0000F8CB0000}"/>
    <cellStyle name="Normal 8 3 3 5" xfId="52225" xr:uid="{00000000-0005-0000-0000-0000F9CB0000}"/>
    <cellStyle name="Normal 8 3 3 5 2" xfId="52226" xr:uid="{00000000-0005-0000-0000-0000FACB0000}"/>
    <cellStyle name="Normal 8 3 3 5 2 2" xfId="52227" xr:uid="{00000000-0005-0000-0000-0000FBCB0000}"/>
    <cellStyle name="Normal 8 3 3 5 3" xfId="52228" xr:uid="{00000000-0005-0000-0000-0000FCCB0000}"/>
    <cellStyle name="Normal 8 3 3 5 3 2" xfId="52229" xr:uid="{00000000-0005-0000-0000-0000FDCB0000}"/>
    <cellStyle name="Normal 8 3 3 5 3 2 2" xfId="52230" xr:uid="{00000000-0005-0000-0000-0000FECB0000}"/>
    <cellStyle name="Normal 8 3 3 5 3 3" xfId="52231" xr:uid="{00000000-0005-0000-0000-0000FFCB0000}"/>
    <cellStyle name="Normal 8 3 3 5 4" xfId="52232" xr:uid="{00000000-0005-0000-0000-000000CC0000}"/>
    <cellStyle name="Normal 8 3 3 6" xfId="52233" xr:uid="{00000000-0005-0000-0000-000001CC0000}"/>
    <cellStyle name="Normal 8 3 3 6 2" xfId="52234" xr:uid="{00000000-0005-0000-0000-000002CC0000}"/>
    <cellStyle name="Normal 8 3 3 6 2 2" xfId="52235" xr:uid="{00000000-0005-0000-0000-000003CC0000}"/>
    <cellStyle name="Normal 8 3 3 6 3" xfId="52236" xr:uid="{00000000-0005-0000-0000-000004CC0000}"/>
    <cellStyle name="Normal 8 3 3 6 3 2" xfId="52237" xr:uid="{00000000-0005-0000-0000-000005CC0000}"/>
    <cellStyle name="Normal 8 3 3 6 3 2 2" xfId="52238" xr:uid="{00000000-0005-0000-0000-000006CC0000}"/>
    <cellStyle name="Normal 8 3 3 6 3 3" xfId="52239" xr:uid="{00000000-0005-0000-0000-000007CC0000}"/>
    <cellStyle name="Normal 8 3 3 6 4" xfId="52240" xr:uid="{00000000-0005-0000-0000-000008CC0000}"/>
    <cellStyle name="Normal 8 3 3 7" xfId="52241" xr:uid="{00000000-0005-0000-0000-000009CC0000}"/>
    <cellStyle name="Normal 8 3 3 7 2" xfId="52242" xr:uid="{00000000-0005-0000-0000-00000ACC0000}"/>
    <cellStyle name="Normal 8 3 3 8" xfId="52243" xr:uid="{00000000-0005-0000-0000-00000BCC0000}"/>
    <cellStyle name="Normal 8 3 3 8 2" xfId="52244" xr:uid="{00000000-0005-0000-0000-00000CCC0000}"/>
    <cellStyle name="Normal 8 3 3 8 2 2" xfId="52245" xr:uid="{00000000-0005-0000-0000-00000DCC0000}"/>
    <cellStyle name="Normal 8 3 3 8 3" xfId="52246" xr:uid="{00000000-0005-0000-0000-00000ECC0000}"/>
    <cellStyle name="Normal 8 3 3 9" xfId="52247" xr:uid="{00000000-0005-0000-0000-00000FCC0000}"/>
    <cellStyle name="Normal 8 3 3 9 2" xfId="52248" xr:uid="{00000000-0005-0000-0000-000010CC0000}"/>
    <cellStyle name="Normal 8 3 3_T-straight with PEDs adjustor" xfId="52249" xr:uid="{00000000-0005-0000-0000-000011CC0000}"/>
    <cellStyle name="Normal 8 3 4" xfId="52250" xr:uid="{00000000-0005-0000-0000-000012CC0000}"/>
    <cellStyle name="Normal 8 3 4 10" xfId="52251" xr:uid="{00000000-0005-0000-0000-000013CC0000}"/>
    <cellStyle name="Normal 8 3 4 11" xfId="52252" xr:uid="{00000000-0005-0000-0000-000014CC0000}"/>
    <cellStyle name="Normal 8 3 4 2" xfId="52253" xr:uid="{00000000-0005-0000-0000-000015CC0000}"/>
    <cellStyle name="Normal 8 3 4 2 10" xfId="52254" xr:uid="{00000000-0005-0000-0000-000016CC0000}"/>
    <cellStyle name="Normal 8 3 4 2 2" xfId="52255" xr:uid="{00000000-0005-0000-0000-000017CC0000}"/>
    <cellStyle name="Normal 8 3 4 2 2 2" xfId="52256" xr:uid="{00000000-0005-0000-0000-000018CC0000}"/>
    <cellStyle name="Normal 8 3 4 2 2 2 2" xfId="52257" xr:uid="{00000000-0005-0000-0000-000019CC0000}"/>
    <cellStyle name="Normal 8 3 4 2 2 2 2 2" xfId="52258" xr:uid="{00000000-0005-0000-0000-00001ACC0000}"/>
    <cellStyle name="Normal 8 3 4 2 2 2 2 2 2" xfId="52259" xr:uid="{00000000-0005-0000-0000-00001BCC0000}"/>
    <cellStyle name="Normal 8 3 4 2 2 2 2 3" xfId="52260" xr:uid="{00000000-0005-0000-0000-00001CCC0000}"/>
    <cellStyle name="Normal 8 3 4 2 2 2 2 3 2" xfId="52261" xr:uid="{00000000-0005-0000-0000-00001DCC0000}"/>
    <cellStyle name="Normal 8 3 4 2 2 2 2 3 2 2" xfId="52262" xr:uid="{00000000-0005-0000-0000-00001ECC0000}"/>
    <cellStyle name="Normal 8 3 4 2 2 2 2 3 3" xfId="52263" xr:uid="{00000000-0005-0000-0000-00001FCC0000}"/>
    <cellStyle name="Normal 8 3 4 2 2 2 2 4" xfId="52264" xr:uid="{00000000-0005-0000-0000-000020CC0000}"/>
    <cellStyle name="Normal 8 3 4 2 2 2 3" xfId="52265" xr:uid="{00000000-0005-0000-0000-000021CC0000}"/>
    <cellStyle name="Normal 8 3 4 2 2 2 3 2" xfId="52266" xr:uid="{00000000-0005-0000-0000-000022CC0000}"/>
    <cellStyle name="Normal 8 3 4 2 2 2 4" xfId="52267" xr:uid="{00000000-0005-0000-0000-000023CC0000}"/>
    <cellStyle name="Normal 8 3 4 2 2 2 4 2" xfId="52268" xr:uid="{00000000-0005-0000-0000-000024CC0000}"/>
    <cellStyle name="Normal 8 3 4 2 2 2 4 2 2" xfId="52269" xr:uid="{00000000-0005-0000-0000-000025CC0000}"/>
    <cellStyle name="Normal 8 3 4 2 2 2 4 3" xfId="52270" xr:uid="{00000000-0005-0000-0000-000026CC0000}"/>
    <cellStyle name="Normal 8 3 4 2 2 2 5" xfId="52271" xr:uid="{00000000-0005-0000-0000-000027CC0000}"/>
    <cellStyle name="Normal 8 3 4 2 2 3" xfId="52272" xr:uid="{00000000-0005-0000-0000-000028CC0000}"/>
    <cellStyle name="Normal 8 3 4 2 2 3 2" xfId="52273" xr:uid="{00000000-0005-0000-0000-000029CC0000}"/>
    <cellStyle name="Normal 8 3 4 2 2 3 2 2" xfId="52274" xr:uid="{00000000-0005-0000-0000-00002ACC0000}"/>
    <cellStyle name="Normal 8 3 4 2 2 3 3" xfId="52275" xr:uid="{00000000-0005-0000-0000-00002BCC0000}"/>
    <cellStyle name="Normal 8 3 4 2 2 3 3 2" xfId="52276" xr:uid="{00000000-0005-0000-0000-00002CCC0000}"/>
    <cellStyle name="Normal 8 3 4 2 2 3 3 2 2" xfId="52277" xr:uid="{00000000-0005-0000-0000-00002DCC0000}"/>
    <cellStyle name="Normal 8 3 4 2 2 3 3 3" xfId="52278" xr:uid="{00000000-0005-0000-0000-00002ECC0000}"/>
    <cellStyle name="Normal 8 3 4 2 2 3 4" xfId="52279" xr:uid="{00000000-0005-0000-0000-00002FCC0000}"/>
    <cellStyle name="Normal 8 3 4 2 2 4" xfId="52280" xr:uid="{00000000-0005-0000-0000-000030CC0000}"/>
    <cellStyle name="Normal 8 3 4 2 2 4 2" xfId="52281" xr:uid="{00000000-0005-0000-0000-000031CC0000}"/>
    <cellStyle name="Normal 8 3 4 2 2 4 2 2" xfId="52282" xr:uid="{00000000-0005-0000-0000-000032CC0000}"/>
    <cellStyle name="Normal 8 3 4 2 2 4 3" xfId="52283" xr:uid="{00000000-0005-0000-0000-000033CC0000}"/>
    <cellStyle name="Normal 8 3 4 2 2 4 3 2" xfId="52284" xr:uid="{00000000-0005-0000-0000-000034CC0000}"/>
    <cellStyle name="Normal 8 3 4 2 2 4 3 2 2" xfId="52285" xr:uid="{00000000-0005-0000-0000-000035CC0000}"/>
    <cellStyle name="Normal 8 3 4 2 2 4 3 3" xfId="52286" xr:uid="{00000000-0005-0000-0000-000036CC0000}"/>
    <cellStyle name="Normal 8 3 4 2 2 4 4" xfId="52287" xr:uid="{00000000-0005-0000-0000-000037CC0000}"/>
    <cellStyle name="Normal 8 3 4 2 2 5" xfId="52288" xr:uid="{00000000-0005-0000-0000-000038CC0000}"/>
    <cellStyle name="Normal 8 3 4 2 2 5 2" xfId="52289" xr:uid="{00000000-0005-0000-0000-000039CC0000}"/>
    <cellStyle name="Normal 8 3 4 2 2 6" xfId="52290" xr:uid="{00000000-0005-0000-0000-00003ACC0000}"/>
    <cellStyle name="Normal 8 3 4 2 2 6 2" xfId="52291" xr:uid="{00000000-0005-0000-0000-00003BCC0000}"/>
    <cellStyle name="Normal 8 3 4 2 2 6 2 2" xfId="52292" xr:uid="{00000000-0005-0000-0000-00003CCC0000}"/>
    <cellStyle name="Normal 8 3 4 2 2 6 3" xfId="52293" xr:uid="{00000000-0005-0000-0000-00003DCC0000}"/>
    <cellStyle name="Normal 8 3 4 2 2 7" xfId="52294" xr:uid="{00000000-0005-0000-0000-00003ECC0000}"/>
    <cellStyle name="Normal 8 3 4 2 2 7 2" xfId="52295" xr:uid="{00000000-0005-0000-0000-00003FCC0000}"/>
    <cellStyle name="Normal 8 3 4 2 2 8" xfId="52296" xr:uid="{00000000-0005-0000-0000-000040CC0000}"/>
    <cellStyle name="Normal 8 3 4 2 3" xfId="52297" xr:uid="{00000000-0005-0000-0000-000041CC0000}"/>
    <cellStyle name="Normal 8 3 4 2 3 2" xfId="52298" xr:uid="{00000000-0005-0000-0000-000042CC0000}"/>
    <cellStyle name="Normal 8 3 4 2 3 2 2" xfId="52299" xr:uid="{00000000-0005-0000-0000-000043CC0000}"/>
    <cellStyle name="Normal 8 3 4 2 3 2 2 2" xfId="52300" xr:uid="{00000000-0005-0000-0000-000044CC0000}"/>
    <cellStyle name="Normal 8 3 4 2 3 2 3" xfId="52301" xr:uid="{00000000-0005-0000-0000-000045CC0000}"/>
    <cellStyle name="Normal 8 3 4 2 3 2 3 2" xfId="52302" xr:uid="{00000000-0005-0000-0000-000046CC0000}"/>
    <cellStyle name="Normal 8 3 4 2 3 2 3 2 2" xfId="52303" xr:uid="{00000000-0005-0000-0000-000047CC0000}"/>
    <cellStyle name="Normal 8 3 4 2 3 2 3 3" xfId="52304" xr:uid="{00000000-0005-0000-0000-000048CC0000}"/>
    <cellStyle name="Normal 8 3 4 2 3 2 4" xfId="52305" xr:uid="{00000000-0005-0000-0000-000049CC0000}"/>
    <cellStyle name="Normal 8 3 4 2 3 3" xfId="52306" xr:uid="{00000000-0005-0000-0000-00004ACC0000}"/>
    <cellStyle name="Normal 8 3 4 2 3 3 2" xfId="52307" xr:uid="{00000000-0005-0000-0000-00004BCC0000}"/>
    <cellStyle name="Normal 8 3 4 2 3 4" xfId="52308" xr:uid="{00000000-0005-0000-0000-00004CCC0000}"/>
    <cellStyle name="Normal 8 3 4 2 3 4 2" xfId="52309" xr:uid="{00000000-0005-0000-0000-00004DCC0000}"/>
    <cellStyle name="Normal 8 3 4 2 3 4 2 2" xfId="52310" xr:uid="{00000000-0005-0000-0000-00004ECC0000}"/>
    <cellStyle name="Normal 8 3 4 2 3 4 3" xfId="52311" xr:uid="{00000000-0005-0000-0000-00004FCC0000}"/>
    <cellStyle name="Normal 8 3 4 2 3 5" xfId="52312" xr:uid="{00000000-0005-0000-0000-000050CC0000}"/>
    <cellStyle name="Normal 8 3 4 2 4" xfId="52313" xr:uid="{00000000-0005-0000-0000-000051CC0000}"/>
    <cellStyle name="Normal 8 3 4 2 4 2" xfId="52314" xr:uid="{00000000-0005-0000-0000-000052CC0000}"/>
    <cellStyle name="Normal 8 3 4 2 4 2 2" xfId="52315" xr:uid="{00000000-0005-0000-0000-000053CC0000}"/>
    <cellStyle name="Normal 8 3 4 2 4 3" xfId="52316" xr:uid="{00000000-0005-0000-0000-000054CC0000}"/>
    <cellStyle name="Normal 8 3 4 2 4 3 2" xfId="52317" xr:uid="{00000000-0005-0000-0000-000055CC0000}"/>
    <cellStyle name="Normal 8 3 4 2 4 3 2 2" xfId="52318" xr:uid="{00000000-0005-0000-0000-000056CC0000}"/>
    <cellStyle name="Normal 8 3 4 2 4 3 3" xfId="52319" xr:uid="{00000000-0005-0000-0000-000057CC0000}"/>
    <cellStyle name="Normal 8 3 4 2 4 4" xfId="52320" xr:uid="{00000000-0005-0000-0000-000058CC0000}"/>
    <cellStyle name="Normal 8 3 4 2 5" xfId="52321" xr:uid="{00000000-0005-0000-0000-000059CC0000}"/>
    <cellStyle name="Normal 8 3 4 2 5 2" xfId="52322" xr:uid="{00000000-0005-0000-0000-00005ACC0000}"/>
    <cellStyle name="Normal 8 3 4 2 5 2 2" xfId="52323" xr:uid="{00000000-0005-0000-0000-00005BCC0000}"/>
    <cellStyle name="Normal 8 3 4 2 5 3" xfId="52324" xr:uid="{00000000-0005-0000-0000-00005CCC0000}"/>
    <cellStyle name="Normal 8 3 4 2 5 3 2" xfId="52325" xr:uid="{00000000-0005-0000-0000-00005DCC0000}"/>
    <cellStyle name="Normal 8 3 4 2 5 3 2 2" xfId="52326" xr:uid="{00000000-0005-0000-0000-00005ECC0000}"/>
    <cellStyle name="Normal 8 3 4 2 5 3 3" xfId="52327" xr:uid="{00000000-0005-0000-0000-00005FCC0000}"/>
    <cellStyle name="Normal 8 3 4 2 5 4" xfId="52328" xr:uid="{00000000-0005-0000-0000-000060CC0000}"/>
    <cellStyle name="Normal 8 3 4 2 6" xfId="52329" xr:uid="{00000000-0005-0000-0000-000061CC0000}"/>
    <cellStyle name="Normal 8 3 4 2 6 2" xfId="52330" xr:uid="{00000000-0005-0000-0000-000062CC0000}"/>
    <cellStyle name="Normal 8 3 4 2 7" xfId="52331" xr:uid="{00000000-0005-0000-0000-000063CC0000}"/>
    <cellStyle name="Normal 8 3 4 2 7 2" xfId="52332" xr:uid="{00000000-0005-0000-0000-000064CC0000}"/>
    <cellStyle name="Normal 8 3 4 2 7 2 2" xfId="52333" xr:uid="{00000000-0005-0000-0000-000065CC0000}"/>
    <cellStyle name="Normal 8 3 4 2 7 3" xfId="52334" xr:uid="{00000000-0005-0000-0000-000066CC0000}"/>
    <cellStyle name="Normal 8 3 4 2 8" xfId="52335" xr:uid="{00000000-0005-0000-0000-000067CC0000}"/>
    <cellStyle name="Normal 8 3 4 2 8 2" xfId="52336" xr:uid="{00000000-0005-0000-0000-000068CC0000}"/>
    <cellStyle name="Normal 8 3 4 2 9" xfId="52337" xr:uid="{00000000-0005-0000-0000-000069CC0000}"/>
    <cellStyle name="Normal 8 3 4 3" xfId="52338" xr:uid="{00000000-0005-0000-0000-00006ACC0000}"/>
    <cellStyle name="Normal 8 3 4 3 2" xfId="52339" xr:uid="{00000000-0005-0000-0000-00006BCC0000}"/>
    <cellStyle name="Normal 8 3 4 3 2 2" xfId="52340" xr:uid="{00000000-0005-0000-0000-00006CCC0000}"/>
    <cellStyle name="Normal 8 3 4 3 2 2 2" xfId="52341" xr:uid="{00000000-0005-0000-0000-00006DCC0000}"/>
    <cellStyle name="Normal 8 3 4 3 2 2 2 2" xfId="52342" xr:uid="{00000000-0005-0000-0000-00006ECC0000}"/>
    <cellStyle name="Normal 8 3 4 3 2 2 3" xfId="52343" xr:uid="{00000000-0005-0000-0000-00006FCC0000}"/>
    <cellStyle name="Normal 8 3 4 3 2 2 3 2" xfId="52344" xr:uid="{00000000-0005-0000-0000-000070CC0000}"/>
    <cellStyle name="Normal 8 3 4 3 2 2 3 2 2" xfId="52345" xr:uid="{00000000-0005-0000-0000-000071CC0000}"/>
    <cellStyle name="Normal 8 3 4 3 2 2 3 3" xfId="52346" xr:uid="{00000000-0005-0000-0000-000072CC0000}"/>
    <cellStyle name="Normal 8 3 4 3 2 2 4" xfId="52347" xr:uid="{00000000-0005-0000-0000-000073CC0000}"/>
    <cellStyle name="Normal 8 3 4 3 2 3" xfId="52348" xr:uid="{00000000-0005-0000-0000-000074CC0000}"/>
    <cellStyle name="Normal 8 3 4 3 2 3 2" xfId="52349" xr:uid="{00000000-0005-0000-0000-000075CC0000}"/>
    <cellStyle name="Normal 8 3 4 3 2 4" xfId="52350" xr:uid="{00000000-0005-0000-0000-000076CC0000}"/>
    <cellStyle name="Normal 8 3 4 3 2 4 2" xfId="52351" xr:uid="{00000000-0005-0000-0000-000077CC0000}"/>
    <cellStyle name="Normal 8 3 4 3 2 4 2 2" xfId="52352" xr:uid="{00000000-0005-0000-0000-000078CC0000}"/>
    <cellStyle name="Normal 8 3 4 3 2 4 3" xfId="52353" xr:uid="{00000000-0005-0000-0000-000079CC0000}"/>
    <cellStyle name="Normal 8 3 4 3 2 5" xfId="52354" xr:uid="{00000000-0005-0000-0000-00007ACC0000}"/>
    <cellStyle name="Normal 8 3 4 3 3" xfId="52355" xr:uid="{00000000-0005-0000-0000-00007BCC0000}"/>
    <cellStyle name="Normal 8 3 4 3 3 2" xfId="52356" xr:uid="{00000000-0005-0000-0000-00007CCC0000}"/>
    <cellStyle name="Normal 8 3 4 3 3 2 2" xfId="52357" xr:uid="{00000000-0005-0000-0000-00007DCC0000}"/>
    <cellStyle name="Normal 8 3 4 3 3 3" xfId="52358" xr:uid="{00000000-0005-0000-0000-00007ECC0000}"/>
    <cellStyle name="Normal 8 3 4 3 3 3 2" xfId="52359" xr:uid="{00000000-0005-0000-0000-00007FCC0000}"/>
    <cellStyle name="Normal 8 3 4 3 3 3 2 2" xfId="52360" xr:uid="{00000000-0005-0000-0000-000080CC0000}"/>
    <cellStyle name="Normal 8 3 4 3 3 3 3" xfId="52361" xr:uid="{00000000-0005-0000-0000-000081CC0000}"/>
    <cellStyle name="Normal 8 3 4 3 3 4" xfId="52362" xr:uid="{00000000-0005-0000-0000-000082CC0000}"/>
    <cellStyle name="Normal 8 3 4 3 4" xfId="52363" xr:uid="{00000000-0005-0000-0000-000083CC0000}"/>
    <cellStyle name="Normal 8 3 4 3 4 2" xfId="52364" xr:uid="{00000000-0005-0000-0000-000084CC0000}"/>
    <cellStyle name="Normal 8 3 4 3 4 2 2" xfId="52365" xr:uid="{00000000-0005-0000-0000-000085CC0000}"/>
    <cellStyle name="Normal 8 3 4 3 4 3" xfId="52366" xr:uid="{00000000-0005-0000-0000-000086CC0000}"/>
    <cellStyle name="Normal 8 3 4 3 4 3 2" xfId="52367" xr:uid="{00000000-0005-0000-0000-000087CC0000}"/>
    <cellStyle name="Normal 8 3 4 3 4 3 2 2" xfId="52368" xr:uid="{00000000-0005-0000-0000-000088CC0000}"/>
    <cellStyle name="Normal 8 3 4 3 4 3 3" xfId="52369" xr:uid="{00000000-0005-0000-0000-000089CC0000}"/>
    <cellStyle name="Normal 8 3 4 3 4 4" xfId="52370" xr:uid="{00000000-0005-0000-0000-00008ACC0000}"/>
    <cellStyle name="Normal 8 3 4 3 5" xfId="52371" xr:uid="{00000000-0005-0000-0000-00008BCC0000}"/>
    <cellStyle name="Normal 8 3 4 3 5 2" xfId="52372" xr:uid="{00000000-0005-0000-0000-00008CCC0000}"/>
    <cellStyle name="Normal 8 3 4 3 6" xfId="52373" xr:uid="{00000000-0005-0000-0000-00008DCC0000}"/>
    <cellStyle name="Normal 8 3 4 3 6 2" xfId="52374" xr:uid="{00000000-0005-0000-0000-00008ECC0000}"/>
    <cellStyle name="Normal 8 3 4 3 6 2 2" xfId="52375" xr:uid="{00000000-0005-0000-0000-00008FCC0000}"/>
    <cellStyle name="Normal 8 3 4 3 6 3" xfId="52376" xr:uid="{00000000-0005-0000-0000-000090CC0000}"/>
    <cellStyle name="Normal 8 3 4 3 7" xfId="52377" xr:uid="{00000000-0005-0000-0000-000091CC0000}"/>
    <cellStyle name="Normal 8 3 4 3 7 2" xfId="52378" xr:uid="{00000000-0005-0000-0000-000092CC0000}"/>
    <cellStyle name="Normal 8 3 4 3 8" xfId="52379" xr:uid="{00000000-0005-0000-0000-000093CC0000}"/>
    <cellStyle name="Normal 8 3 4 4" xfId="52380" xr:uid="{00000000-0005-0000-0000-000094CC0000}"/>
    <cellStyle name="Normal 8 3 4 4 2" xfId="52381" xr:uid="{00000000-0005-0000-0000-000095CC0000}"/>
    <cellStyle name="Normal 8 3 4 4 2 2" xfId="52382" xr:uid="{00000000-0005-0000-0000-000096CC0000}"/>
    <cellStyle name="Normal 8 3 4 4 2 2 2" xfId="52383" xr:uid="{00000000-0005-0000-0000-000097CC0000}"/>
    <cellStyle name="Normal 8 3 4 4 2 3" xfId="52384" xr:uid="{00000000-0005-0000-0000-000098CC0000}"/>
    <cellStyle name="Normal 8 3 4 4 2 3 2" xfId="52385" xr:uid="{00000000-0005-0000-0000-000099CC0000}"/>
    <cellStyle name="Normal 8 3 4 4 2 3 2 2" xfId="52386" xr:uid="{00000000-0005-0000-0000-00009ACC0000}"/>
    <cellStyle name="Normal 8 3 4 4 2 3 3" xfId="52387" xr:uid="{00000000-0005-0000-0000-00009BCC0000}"/>
    <cellStyle name="Normal 8 3 4 4 2 4" xfId="52388" xr:uid="{00000000-0005-0000-0000-00009CCC0000}"/>
    <cellStyle name="Normal 8 3 4 4 3" xfId="52389" xr:uid="{00000000-0005-0000-0000-00009DCC0000}"/>
    <cellStyle name="Normal 8 3 4 4 3 2" xfId="52390" xr:uid="{00000000-0005-0000-0000-00009ECC0000}"/>
    <cellStyle name="Normal 8 3 4 4 4" xfId="52391" xr:uid="{00000000-0005-0000-0000-00009FCC0000}"/>
    <cellStyle name="Normal 8 3 4 4 4 2" xfId="52392" xr:uid="{00000000-0005-0000-0000-0000A0CC0000}"/>
    <cellStyle name="Normal 8 3 4 4 4 2 2" xfId="52393" xr:uid="{00000000-0005-0000-0000-0000A1CC0000}"/>
    <cellStyle name="Normal 8 3 4 4 4 3" xfId="52394" xr:uid="{00000000-0005-0000-0000-0000A2CC0000}"/>
    <cellStyle name="Normal 8 3 4 4 5" xfId="52395" xr:uid="{00000000-0005-0000-0000-0000A3CC0000}"/>
    <cellStyle name="Normal 8 3 4 5" xfId="52396" xr:uid="{00000000-0005-0000-0000-0000A4CC0000}"/>
    <cellStyle name="Normal 8 3 4 5 2" xfId="52397" xr:uid="{00000000-0005-0000-0000-0000A5CC0000}"/>
    <cellStyle name="Normal 8 3 4 5 2 2" xfId="52398" xr:uid="{00000000-0005-0000-0000-0000A6CC0000}"/>
    <cellStyle name="Normal 8 3 4 5 3" xfId="52399" xr:uid="{00000000-0005-0000-0000-0000A7CC0000}"/>
    <cellStyle name="Normal 8 3 4 5 3 2" xfId="52400" xr:uid="{00000000-0005-0000-0000-0000A8CC0000}"/>
    <cellStyle name="Normal 8 3 4 5 3 2 2" xfId="52401" xr:uid="{00000000-0005-0000-0000-0000A9CC0000}"/>
    <cellStyle name="Normal 8 3 4 5 3 3" xfId="52402" xr:uid="{00000000-0005-0000-0000-0000AACC0000}"/>
    <cellStyle name="Normal 8 3 4 5 4" xfId="52403" xr:uid="{00000000-0005-0000-0000-0000ABCC0000}"/>
    <cellStyle name="Normal 8 3 4 6" xfId="52404" xr:uid="{00000000-0005-0000-0000-0000ACCC0000}"/>
    <cellStyle name="Normal 8 3 4 6 2" xfId="52405" xr:uid="{00000000-0005-0000-0000-0000ADCC0000}"/>
    <cellStyle name="Normal 8 3 4 6 2 2" xfId="52406" xr:uid="{00000000-0005-0000-0000-0000AECC0000}"/>
    <cellStyle name="Normal 8 3 4 6 3" xfId="52407" xr:uid="{00000000-0005-0000-0000-0000AFCC0000}"/>
    <cellStyle name="Normal 8 3 4 6 3 2" xfId="52408" xr:uid="{00000000-0005-0000-0000-0000B0CC0000}"/>
    <cellStyle name="Normal 8 3 4 6 3 2 2" xfId="52409" xr:uid="{00000000-0005-0000-0000-0000B1CC0000}"/>
    <cellStyle name="Normal 8 3 4 6 3 3" xfId="52410" xr:uid="{00000000-0005-0000-0000-0000B2CC0000}"/>
    <cellStyle name="Normal 8 3 4 6 4" xfId="52411" xr:uid="{00000000-0005-0000-0000-0000B3CC0000}"/>
    <cellStyle name="Normal 8 3 4 7" xfId="52412" xr:uid="{00000000-0005-0000-0000-0000B4CC0000}"/>
    <cellStyle name="Normal 8 3 4 7 2" xfId="52413" xr:uid="{00000000-0005-0000-0000-0000B5CC0000}"/>
    <cellStyle name="Normal 8 3 4 8" xfId="52414" xr:uid="{00000000-0005-0000-0000-0000B6CC0000}"/>
    <cellStyle name="Normal 8 3 4 8 2" xfId="52415" xr:uid="{00000000-0005-0000-0000-0000B7CC0000}"/>
    <cellStyle name="Normal 8 3 4 8 2 2" xfId="52416" xr:uid="{00000000-0005-0000-0000-0000B8CC0000}"/>
    <cellStyle name="Normal 8 3 4 8 3" xfId="52417" xr:uid="{00000000-0005-0000-0000-0000B9CC0000}"/>
    <cellStyle name="Normal 8 3 4 9" xfId="52418" xr:uid="{00000000-0005-0000-0000-0000BACC0000}"/>
    <cellStyle name="Normal 8 3 4 9 2" xfId="52419" xr:uid="{00000000-0005-0000-0000-0000BBCC0000}"/>
    <cellStyle name="Normal 8 3 5" xfId="52420" xr:uid="{00000000-0005-0000-0000-0000BCCC0000}"/>
    <cellStyle name="Normal 8 3 5 10" xfId="52421" xr:uid="{00000000-0005-0000-0000-0000BDCC0000}"/>
    <cellStyle name="Normal 8 3 5 2" xfId="52422" xr:uid="{00000000-0005-0000-0000-0000BECC0000}"/>
    <cellStyle name="Normal 8 3 5 2 2" xfId="52423" xr:uid="{00000000-0005-0000-0000-0000BFCC0000}"/>
    <cellStyle name="Normal 8 3 5 2 2 2" xfId="52424" xr:uid="{00000000-0005-0000-0000-0000C0CC0000}"/>
    <cellStyle name="Normal 8 3 5 2 2 2 2" xfId="52425" xr:uid="{00000000-0005-0000-0000-0000C1CC0000}"/>
    <cellStyle name="Normal 8 3 5 2 2 2 2 2" xfId="52426" xr:uid="{00000000-0005-0000-0000-0000C2CC0000}"/>
    <cellStyle name="Normal 8 3 5 2 2 2 3" xfId="52427" xr:uid="{00000000-0005-0000-0000-0000C3CC0000}"/>
    <cellStyle name="Normal 8 3 5 2 2 2 3 2" xfId="52428" xr:uid="{00000000-0005-0000-0000-0000C4CC0000}"/>
    <cellStyle name="Normal 8 3 5 2 2 2 3 2 2" xfId="52429" xr:uid="{00000000-0005-0000-0000-0000C5CC0000}"/>
    <cellStyle name="Normal 8 3 5 2 2 2 3 3" xfId="52430" xr:uid="{00000000-0005-0000-0000-0000C6CC0000}"/>
    <cellStyle name="Normal 8 3 5 2 2 2 4" xfId="52431" xr:uid="{00000000-0005-0000-0000-0000C7CC0000}"/>
    <cellStyle name="Normal 8 3 5 2 2 3" xfId="52432" xr:uid="{00000000-0005-0000-0000-0000C8CC0000}"/>
    <cellStyle name="Normal 8 3 5 2 2 3 2" xfId="52433" xr:uid="{00000000-0005-0000-0000-0000C9CC0000}"/>
    <cellStyle name="Normal 8 3 5 2 2 4" xfId="52434" xr:uid="{00000000-0005-0000-0000-0000CACC0000}"/>
    <cellStyle name="Normal 8 3 5 2 2 4 2" xfId="52435" xr:uid="{00000000-0005-0000-0000-0000CBCC0000}"/>
    <cellStyle name="Normal 8 3 5 2 2 4 2 2" xfId="52436" xr:uid="{00000000-0005-0000-0000-0000CCCC0000}"/>
    <cellStyle name="Normal 8 3 5 2 2 4 3" xfId="52437" xr:uid="{00000000-0005-0000-0000-0000CDCC0000}"/>
    <cellStyle name="Normal 8 3 5 2 2 5" xfId="52438" xr:uid="{00000000-0005-0000-0000-0000CECC0000}"/>
    <cellStyle name="Normal 8 3 5 2 3" xfId="52439" xr:uid="{00000000-0005-0000-0000-0000CFCC0000}"/>
    <cellStyle name="Normal 8 3 5 2 3 2" xfId="52440" xr:uid="{00000000-0005-0000-0000-0000D0CC0000}"/>
    <cellStyle name="Normal 8 3 5 2 3 2 2" xfId="52441" xr:uid="{00000000-0005-0000-0000-0000D1CC0000}"/>
    <cellStyle name="Normal 8 3 5 2 3 3" xfId="52442" xr:uid="{00000000-0005-0000-0000-0000D2CC0000}"/>
    <cellStyle name="Normal 8 3 5 2 3 3 2" xfId="52443" xr:uid="{00000000-0005-0000-0000-0000D3CC0000}"/>
    <cellStyle name="Normal 8 3 5 2 3 3 2 2" xfId="52444" xr:uid="{00000000-0005-0000-0000-0000D4CC0000}"/>
    <cellStyle name="Normal 8 3 5 2 3 3 3" xfId="52445" xr:uid="{00000000-0005-0000-0000-0000D5CC0000}"/>
    <cellStyle name="Normal 8 3 5 2 3 4" xfId="52446" xr:uid="{00000000-0005-0000-0000-0000D6CC0000}"/>
    <cellStyle name="Normal 8 3 5 2 4" xfId="52447" xr:uid="{00000000-0005-0000-0000-0000D7CC0000}"/>
    <cellStyle name="Normal 8 3 5 2 4 2" xfId="52448" xr:uid="{00000000-0005-0000-0000-0000D8CC0000}"/>
    <cellStyle name="Normal 8 3 5 2 4 2 2" xfId="52449" xr:uid="{00000000-0005-0000-0000-0000D9CC0000}"/>
    <cellStyle name="Normal 8 3 5 2 4 3" xfId="52450" xr:uid="{00000000-0005-0000-0000-0000DACC0000}"/>
    <cellStyle name="Normal 8 3 5 2 4 3 2" xfId="52451" xr:uid="{00000000-0005-0000-0000-0000DBCC0000}"/>
    <cellStyle name="Normal 8 3 5 2 4 3 2 2" xfId="52452" xr:uid="{00000000-0005-0000-0000-0000DCCC0000}"/>
    <cellStyle name="Normal 8 3 5 2 4 3 3" xfId="52453" xr:uid="{00000000-0005-0000-0000-0000DDCC0000}"/>
    <cellStyle name="Normal 8 3 5 2 4 4" xfId="52454" xr:uid="{00000000-0005-0000-0000-0000DECC0000}"/>
    <cellStyle name="Normal 8 3 5 2 5" xfId="52455" xr:uid="{00000000-0005-0000-0000-0000DFCC0000}"/>
    <cellStyle name="Normal 8 3 5 2 5 2" xfId="52456" xr:uid="{00000000-0005-0000-0000-0000E0CC0000}"/>
    <cellStyle name="Normal 8 3 5 2 6" xfId="52457" xr:uid="{00000000-0005-0000-0000-0000E1CC0000}"/>
    <cellStyle name="Normal 8 3 5 2 6 2" xfId="52458" xr:uid="{00000000-0005-0000-0000-0000E2CC0000}"/>
    <cellStyle name="Normal 8 3 5 2 6 2 2" xfId="52459" xr:uid="{00000000-0005-0000-0000-0000E3CC0000}"/>
    <cellStyle name="Normal 8 3 5 2 6 3" xfId="52460" xr:uid="{00000000-0005-0000-0000-0000E4CC0000}"/>
    <cellStyle name="Normal 8 3 5 2 7" xfId="52461" xr:uid="{00000000-0005-0000-0000-0000E5CC0000}"/>
    <cellStyle name="Normal 8 3 5 2 7 2" xfId="52462" xr:uid="{00000000-0005-0000-0000-0000E6CC0000}"/>
    <cellStyle name="Normal 8 3 5 2 8" xfId="52463" xr:uid="{00000000-0005-0000-0000-0000E7CC0000}"/>
    <cellStyle name="Normal 8 3 5 2 9" xfId="52464" xr:uid="{00000000-0005-0000-0000-0000E8CC0000}"/>
    <cellStyle name="Normal 8 3 5 3" xfId="52465" xr:uid="{00000000-0005-0000-0000-0000E9CC0000}"/>
    <cellStyle name="Normal 8 3 5 3 2" xfId="52466" xr:uid="{00000000-0005-0000-0000-0000EACC0000}"/>
    <cellStyle name="Normal 8 3 5 3 2 2" xfId="52467" xr:uid="{00000000-0005-0000-0000-0000EBCC0000}"/>
    <cellStyle name="Normal 8 3 5 3 2 2 2" xfId="52468" xr:uid="{00000000-0005-0000-0000-0000ECCC0000}"/>
    <cellStyle name="Normal 8 3 5 3 2 3" xfId="52469" xr:uid="{00000000-0005-0000-0000-0000EDCC0000}"/>
    <cellStyle name="Normal 8 3 5 3 2 3 2" xfId="52470" xr:uid="{00000000-0005-0000-0000-0000EECC0000}"/>
    <cellStyle name="Normal 8 3 5 3 2 3 2 2" xfId="52471" xr:uid="{00000000-0005-0000-0000-0000EFCC0000}"/>
    <cellStyle name="Normal 8 3 5 3 2 3 3" xfId="52472" xr:uid="{00000000-0005-0000-0000-0000F0CC0000}"/>
    <cellStyle name="Normal 8 3 5 3 2 4" xfId="52473" xr:uid="{00000000-0005-0000-0000-0000F1CC0000}"/>
    <cellStyle name="Normal 8 3 5 3 3" xfId="52474" xr:uid="{00000000-0005-0000-0000-0000F2CC0000}"/>
    <cellStyle name="Normal 8 3 5 3 3 2" xfId="52475" xr:uid="{00000000-0005-0000-0000-0000F3CC0000}"/>
    <cellStyle name="Normal 8 3 5 3 4" xfId="52476" xr:uid="{00000000-0005-0000-0000-0000F4CC0000}"/>
    <cellStyle name="Normal 8 3 5 3 4 2" xfId="52477" xr:uid="{00000000-0005-0000-0000-0000F5CC0000}"/>
    <cellStyle name="Normal 8 3 5 3 4 2 2" xfId="52478" xr:uid="{00000000-0005-0000-0000-0000F6CC0000}"/>
    <cellStyle name="Normal 8 3 5 3 4 3" xfId="52479" xr:uid="{00000000-0005-0000-0000-0000F7CC0000}"/>
    <cellStyle name="Normal 8 3 5 3 5" xfId="52480" xr:uid="{00000000-0005-0000-0000-0000F8CC0000}"/>
    <cellStyle name="Normal 8 3 5 4" xfId="52481" xr:uid="{00000000-0005-0000-0000-0000F9CC0000}"/>
    <cellStyle name="Normal 8 3 5 4 2" xfId="52482" xr:uid="{00000000-0005-0000-0000-0000FACC0000}"/>
    <cellStyle name="Normal 8 3 5 4 2 2" xfId="52483" xr:uid="{00000000-0005-0000-0000-0000FBCC0000}"/>
    <cellStyle name="Normal 8 3 5 4 3" xfId="52484" xr:uid="{00000000-0005-0000-0000-0000FCCC0000}"/>
    <cellStyle name="Normal 8 3 5 4 3 2" xfId="52485" xr:uid="{00000000-0005-0000-0000-0000FDCC0000}"/>
    <cellStyle name="Normal 8 3 5 4 3 2 2" xfId="52486" xr:uid="{00000000-0005-0000-0000-0000FECC0000}"/>
    <cellStyle name="Normal 8 3 5 4 3 3" xfId="52487" xr:uid="{00000000-0005-0000-0000-0000FFCC0000}"/>
    <cellStyle name="Normal 8 3 5 4 4" xfId="52488" xr:uid="{00000000-0005-0000-0000-000000CD0000}"/>
    <cellStyle name="Normal 8 3 5 5" xfId="52489" xr:uid="{00000000-0005-0000-0000-000001CD0000}"/>
    <cellStyle name="Normal 8 3 5 5 2" xfId="52490" xr:uid="{00000000-0005-0000-0000-000002CD0000}"/>
    <cellStyle name="Normal 8 3 5 5 2 2" xfId="52491" xr:uid="{00000000-0005-0000-0000-000003CD0000}"/>
    <cellStyle name="Normal 8 3 5 5 3" xfId="52492" xr:uid="{00000000-0005-0000-0000-000004CD0000}"/>
    <cellStyle name="Normal 8 3 5 5 3 2" xfId="52493" xr:uid="{00000000-0005-0000-0000-000005CD0000}"/>
    <cellStyle name="Normal 8 3 5 5 3 2 2" xfId="52494" xr:uid="{00000000-0005-0000-0000-000006CD0000}"/>
    <cellStyle name="Normal 8 3 5 5 3 3" xfId="52495" xr:uid="{00000000-0005-0000-0000-000007CD0000}"/>
    <cellStyle name="Normal 8 3 5 5 4" xfId="52496" xr:uid="{00000000-0005-0000-0000-000008CD0000}"/>
    <cellStyle name="Normal 8 3 5 6" xfId="52497" xr:uid="{00000000-0005-0000-0000-000009CD0000}"/>
    <cellStyle name="Normal 8 3 5 6 2" xfId="52498" xr:uid="{00000000-0005-0000-0000-00000ACD0000}"/>
    <cellStyle name="Normal 8 3 5 7" xfId="52499" xr:uid="{00000000-0005-0000-0000-00000BCD0000}"/>
    <cellStyle name="Normal 8 3 5 7 2" xfId="52500" xr:uid="{00000000-0005-0000-0000-00000CCD0000}"/>
    <cellStyle name="Normal 8 3 5 7 2 2" xfId="52501" xr:uid="{00000000-0005-0000-0000-00000DCD0000}"/>
    <cellStyle name="Normal 8 3 5 7 3" xfId="52502" xr:uid="{00000000-0005-0000-0000-00000ECD0000}"/>
    <cellStyle name="Normal 8 3 5 8" xfId="52503" xr:uid="{00000000-0005-0000-0000-00000FCD0000}"/>
    <cellStyle name="Normal 8 3 5 8 2" xfId="52504" xr:uid="{00000000-0005-0000-0000-000010CD0000}"/>
    <cellStyle name="Normal 8 3 5 9" xfId="52505" xr:uid="{00000000-0005-0000-0000-000011CD0000}"/>
    <cellStyle name="Normal 8 3 6" xfId="52506" xr:uid="{00000000-0005-0000-0000-000012CD0000}"/>
    <cellStyle name="Normal 8 3 6 2" xfId="52507" xr:uid="{00000000-0005-0000-0000-000013CD0000}"/>
    <cellStyle name="Normal 8 3 6 2 2" xfId="52508" xr:uid="{00000000-0005-0000-0000-000014CD0000}"/>
    <cellStyle name="Normal 8 3 6 2 2 2" xfId="52509" xr:uid="{00000000-0005-0000-0000-000015CD0000}"/>
    <cellStyle name="Normal 8 3 6 2 2 2 2" xfId="52510" xr:uid="{00000000-0005-0000-0000-000016CD0000}"/>
    <cellStyle name="Normal 8 3 6 2 2 3" xfId="52511" xr:uid="{00000000-0005-0000-0000-000017CD0000}"/>
    <cellStyle name="Normal 8 3 6 2 2 3 2" xfId="52512" xr:uid="{00000000-0005-0000-0000-000018CD0000}"/>
    <cellStyle name="Normal 8 3 6 2 2 3 2 2" xfId="52513" xr:uid="{00000000-0005-0000-0000-000019CD0000}"/>
    <cellStyle name="Normal 8 3 6 2 2 3 3" xfId="52514" xr:uid="{00000000-0005-0000-0000-00001ACD0000}"/>
    <cellStyle name="Normal 8 3 6 2 2 4" xfId="52515" xr:uid="{00000000-0005-0000-0000-00001BCD0000}"/>
    <cellStyle name="Normal 8 3 6 2 3" xfId="52516" xr:uid="{00000000-0005-0000-0000-00001CCD0000}"/>
    <cellStyle name="Normal 8 3 6 2 3 2" xfId="52517" xr:uid="{00000000-0005-0000-0000-00001DCD0000}"/>
    <cellStyle name="Normal 8 3 6 2 4" xfId="52518" xr:uid="{00000000-0005-0000-0000-00001ECD0000}"/>
    <cellStyle name="Normal 8 3 6 2 4 2" xfId="52519" xr:uid="{00000000-0005-0000-0000-00001FCD0000}"/>
    <cellStyle name="Normal 8 3 6 2 4 2 2" xfId="52520" xr:uid="{00000000-0005-0000-0000-000020CD0000}"/>
    <cellStyle name="Normal 8 3 6 2 4 3" xfId="52521" xr:uid="{00000000-0005-0000-0000-000021CD0000}"/>
    <cellStyle name="Normal 8 3 6 2 5" xfId="52522" xr:uid="{00000000-0005-0000-0000-000022CD0000}"/>
    <cellStyle name="Normal 8 3 6 3" xfId="52523" xr:uid="{00000000-0005-0000-0000-000023CD0000}"/>
    <cellStyle name="Normal 8 3 6 3 2" xfId="52524" xr:uid="{00000000-0005-0000-0000-000024CD0000}"/>
    <cellStyle name="Normal 8 3 6 3 2 2" xfId="52525" xr:uid="{00000000-0005-0000-0000-000025CD0000}"/>
    <cellStyle name="Normal 8 3 6 3 3" xfId="52526" xr:uid="{00000000-0005-0000-0000-000026CD0000}"/>
    <cellStyle name="Normal 8 3 6 3 3 2" xfId="52527" xr:uid="{00000000-0005-0000-0000-000027CD0000}"/>
    <cellStyle name="Normal 8 3 6 3 3 2 2" xfId="52528" xr:uid="{00000000-0005-0000-0000-000028CD0000}"/>
    <cellStyle name="Normal 8 3 6 3 3 3" xfId="52529" xr:uid="{00000000-0005-0000-0000-000029CD0000}"/>
    <cellStyle name="Normal 8 3 6 3 4" xfId="52530" xr:uid="{00000000-0005-0000-0000-00002ACD0000}"/>
    <cellStyle name="Normal 8 3 6 4" xfId="52531" xr:uid="{00000000-0005-0000-0000-00002BCD0000}"/>
    <cellStyle name="Normal 8 3 6 4 2" xfId="52532" xr:uid="{00000000-0005-0000-0000-00002CCD0000}"/>
    <cellStyle name="Normal 8 3 6 4 2 2" xfId="52533" xr:uid="{00000000-0005-0000-0000-00002DCD0000}"/>
    <cellStyle name="Normal 8 3 6 4 3" xfId="52534" xr:uid="{00000000-0005-0000-0000-00002ECD0000}"/>
    <cellStyle name="Normal 8 3 6 4 3 2" xfId="52535" xr:uid="{00000000-0005-0000-0000-00002FCD0000}"/>
    <cellStyle name="Normal 8 3 6 4 3 2 2" xfId="52536" xr:uid="{00000000-0005-0000-0000-000030CD0000}"/>
    <cellStyle name="Normal 8 3 6 4 3 3" xfId="52537" xr:uid="{00000000-0005-0000-0000-000031CD0000}"/>
    <cellStyle name="Normal 8 3 6 4 4" xfId="52538" xr:uid="{00000000-0005-0000-0000-000032CD0000}"/>
    <cellStyle name="Normal 8 3 6 5" xfId="52539" xr:uid="{00000000-0005-0000-0000-000033CD0000}"/>
    <cellStyle name="Normal 8 3 6 5 2" xfId="52540" xr:uid="{00000000-0005-0000-0000-000034CD0000}"/>
    <cellStyle name="Normal 8 3 6 6" xfId="52541" xr:uid="{00000000-0005-0000-0000-000035CD0000}"/>
    <cellStyle name="Normal 8 3 6 6 2" xfId="52542" xr:uid="{00000000-0005-0000-0000-000036CD0000}"/>
    <cellStyle name="Normal 8 3 6 6 2 2" xfId="52543" xr:uid="{00000000-0005-0000-0000-000037CD0000}"/>
    <cellStyle name="Normal 8 3 6 6 3" xfId="52544" xr:uid="{00000000-0005-0000-0000-000038CD0000}"/>
    <cellStyle name="Normal 8 3 6 7" xfId="52545" xr:uid="{00000000-0005-0000-0000-000039CD0000}"/>
    <cellStyle name="Normal 8 3 6 7 2" xfId="52546" xr:uid="{00000000-0005-0000-0000-00003ACD0000}"/>
    <cellStyle name="Normal 8 3 6 8" xfId="52547" xr:uid="{00000000-0005-0000-0000-00003BCD0000}"/>
    <cellStyle name="Normal 8 3 6 9" xfId="52548" xr:uid="{00000000-0005-0000-0000-00003CCD0000}"/>
    <cellStyle name="Normal 8 3 7" xfId="52549" xr:uid="{00000000-0005-0000-0000-00003DCD0000}"/>
    <cellStyle name="Normal 8 3 7 2" xfId="52550" xr:uid="{00000000-0005-0000-0000-00003ECD0000}"/>
    <cellStyle name="Normal 8 3 7 2 2" xfId="52551" xr:uid="{00000000-0005-0000-0000-00003FCD0000}"/>
    <cellStyle name="Normal 8 3 7 2 2 2" xfId="52552" xr:uid="{00000000-0005-0000-0000-000040CD0000}"/>
    <cellStyle name="Normal 8 3 7 2 2 2 2" xfId="52553" xr:uid="{00000000-0005-0000-0000-000041CD0000}"/>
    <cellStyle name="Normal 8 3 7 2 2 3" xfId="52554" xr:uid="{00000000-0005-0000-0000-000042CD0000}"/>
    <cellStyle name="Normal 8 3 7 2 2 3 2" xfId="52555" xr:uid="{00000000-0005-0000-0000-000043CD0000}"/>
    <cellStyle name="Normal 8 3 7 2 2 3 2 2" xfId="52556" xr:uid="{00000000-0005-0000-0000-000044CD0000}"/>
    <cellStyle name="Normal 8 3 7 2 2 3 3" xfId="52557" xr:uid="{00000000-0005-0000-0000-000045CD0000}"/>
    <cellStyle name="Normal 8 3 7 2 2 4" xfId="52558" xr:uid="{00000000-0005-0000-0000-000046CD0000}"/>
    <cellStyle name="Normal 8 3 7 2 3" xfId="52559" xr:uid="{00000000-0005-0000-0000-000047CD0000}"/>
    <cellStyle name="Normal 8 3 7 2 3 2" xfId="52560" xr:uid="{00000000-0005-0000-0000-000048CD0000}"/>
    <cellStyle name="Normal 8 3 7 2 4" xfId="52561" xr:uid="{00000000-0005-0000-0000-000049CD0000}"/>
    <cellStyle name="Normal 8 3 7 2 4 2" xfId="52562" xr:uid="{00000000-0005-0000-0000-00004ACD0000}"/>
    <cellStyle name="Normal 8 3 7 2 4 2 2" xfId="52563" xr:uid="{00000000-0005-0000-0000-00004BCD0000}"/>
    <cellStyle name="Normal 8 3 7 2 4 3" xfId="52564" xr:uid="{00000000-0005-0000-0000-00004CCD0000}"/>
    <cellStyle name="Normal 8 3 7 2 5" xfId="52565" xr:uid="{00000000-0005-0000-0000-00004DCD0000}"/>
    <cellStyle name="Normal 8 3 7 3" xfId="52566" xr:uid="{00000000-0005-0000-0000-00004ECD0000}"/>
    <cellStyle name="Normal 8 3 7 3 2" xfId="52567" xr:uid="{00000000-0005-0000-0000-00004FCD0000}"/>
    <cellStyle name="Normal 8 3 7 3 2 2" xfId="52568" xr:uid="{00000000-0005-0000-0000-000050CD0000}"/>
    <cellStyle name="Normal 8 3 7 3 3" xfId="52569" xr:uid="{00000000-0005-0000-0000-000051CD0000}"/>
    <cellStyle name="Normal 8 3 7 3 3 2" xfId="52570" xr:uid="{00000000-0005-0000-0000-000052CD0000}"/>
    <cellStyle name="Normal 8 3 7 3 3 2 2" xfId="52571" xr:uid="{00000000-0005-0000-0000-000053CD0000}"/>
    <cellStyle name="Normal 8 3 7 3 3 3" xfId="52572" xr:uid="{00000000-0005-0000-0000-000054CD0000}"/>
    <cellStyle name="Normal 8 3 7 3 4" xfId="52573" xr:uid="{00000000-0005-0000-0000-000055CD0000}"/>
    <cellStyle name="Normal 8 3 7 4" xfId="52574" xr:uid="{00000000-0005-0000-0000-000056CD0000}"/>
    <cellStyle name="Normal 8 3 7 4 2" xfId="52575" xr:uid="{00000000-0005-0000-0000-000057CD0000}"/>
    <cellStyle name="Normal 8 3 7 5" xfId="52576" xr:uid="{00000000-0005-0000-0000-000058CD0000}"/>
    <cellStyle name="Normal 8 3 7 5 2" xfId="52577" xr:uid="{00000000-0005-0000-0000-000059CD0000}"/>
    <cellStyle name="Normal 8 3 7 5 2 2" xfId="52578" xr:uid="{00000000-0005-0000-0000-00005ACD0000}"/>
    <cellStyle name="Normal 8 3 7 5 3" xfId="52579" xr:uid="{00000000-0005-0000-0000-00005BCD0000}"/>
    <cellStyle name="Normal 8 3 7 6" xfId="52580" xr:uid="{00000000-0005-0000-0000-00005CCD0000}"/>
    <cellStyle name="Normal 8 3 8" xfId="52581" xr:uid="{00000000-0005-0000-0000-00005DCD0000}"/>
    <cellStyle name="Normal 8 3 8 2" xfId="52582" xr:uid="{00000000-0005-0000-0000-00005ECD0000}"/>
    <cellStyle name="Normal 8 3 8 2 2" xfId="52583" xr:uid="{00000000-0005-0000-0000-00005FCD0000}"/>
    <cellStyle name="Normal 8 3 8 2 2 2" xfId="52584" xr:uid="{00000000-0005-0000-0000-000060CD0000}"/>
    <cellStyle name="Normal 8 3 8 2 2 2 2" xfId="52585" xr:uid="{00000000-0005-0000-0000-000061CD0000}"/>
    <cellStyle name="Normal 8 3 8 2 2 3" xfId="52586" xr:uid="{00000000-0005-0000-0000-000062CD0000}"/>
    <cellStyle name="Normal 8 3 8 2 2 3 2" xfId="52587" xr:uid="{00000000-0005-0000-0000-000063CD0000}"/>
    <cellStyle name="Normal 8 3 8 2 2 3 2 2" xfId="52588" xr:uid="{00000000-0005-0000-0000-000064CD0000}"/>
    <cellStyle name="Normal 8 3 8 2 2 3 3" xfId="52589" xr:uid="{00000000-0005-0000-0000-000065CD0000}"/>
    <cellStyle name="Normal 8 3 8 2 2 4" xfId="52590" xr:uid="{00000000-0005-0000-0000-000066CD0000}"/>
    <cellStyle name="Normal 8 3 8 2 3" xfId="52591" xr:uid="{00000000-0005-0000-0000-000067CD0000}"/>
    <cellStyle name="Normal 8 3 8 2 3 2" xfId="52592" xr:uid="{00000000-0005-0000-0000-000068CD0000}"/>
    <cellStyle name="Normal 8 3 8 2 4" xfId="52593" xr:uid="{00000000-0005-0000-0000-000069CD0000}"/>
    <cellStyle name="Normal 8 3 8 2 4 2" xfId="52594" xr:uid="{00000000-0005-0000-0000-00006ACD0000}"/>
    <cellStyle name="Normal 8 3 8 2 4 2 2" xfId="52595" xr:uid="{00000000-0005-0000-0000-00006BCD0000}"/>
    <cellStyle name="Normal 8 3 8 2 4 3" xfId="52596" xr:uid="{00000000-0005-0000-0000-00006CCD0000}"/>
    <cellStyle name="Normal 8 3 8 2 5" xfId="52597" xr:uid="{00000000-0005-0000-0000-00006DCD0000}"/>
    <cellStyle name="Normal 8 3 8 3" xfId="52598" xr:uid="{00000000-0005-0000-0000-00006ECD0000}"/>
    <cellStyle name="Normal 8 3 8 3 2" xfId="52599" xr:uid="{00000000-0005-0000-0000-00006FCD0000}"/>
    <cellStyle name="Normal 8 3 8 3 2 2" xfId="52600" xr:uid="{00000000-0005-0000-0000-000070CD0000}"/>
    <cellStyle name="Normal 8 3 8 3 3" xfId="52601" xr:uid="{00000000-0005-0000-0000-000071CD0000}"/>
    <cellStyle name="Normal 8 3 8 3 3 2" xfId="52602" xr:uid="{00000000-0005-0000-0000-000072CD0000}"/>
    <cellStyle name="Normal 8 3 8 3 3 2 2" xfId="52603" xr:uid="{00000000-0005-0000-0000-000073CD0000}"/>
    <cellStyle name="Normal 8 3 8 3 3 3" xfId="52604" xr:uid="{00000000-0005-0000-0000-000074CD0000}"/>
    <cellStyle name="Normal 8 3 8 3 4" xfId="52605" xr:uid="{00000000-0005-0000-0000-000075CD0000}"/>
    <cellStyle name="Normal 8 3 8 4" xfId="52606" xr:uid="{00000000-0005-0000-0000-000076CD0000}"/>
    <cellStyle name="Normal 8 3 8 4 2" xfId="52607" xr:uid="{00000000-0005-0000-0000-000077CD0000}"/>
    <cellStyle name="Normal 8 3 8 5" xfId="52608" xr:uid="{00000000-0005-0000-0000-000078CD0000}"/>
    <cellStyle name="Normal 8 3 8 5 2" xfId="52609" xr:uid="{00000000-0005-0000-0000-000079CD0000}"/>
    <cellStyle name="Normal 8 3 8 5 2 2" xfId="52610" xr:uid="{00000000-0005-0000-0000-00007ACD0000}"/>
    <cellStyle name="Normal 8 3 8 5 3" xfId="52611" xr:uid="{00000000-0005-0000-0000-00007BCD0000}"/>
    <cellStyle name="Normal 8 3 8 6" xfId="52612" xr:uid="{00000000-0005-0000-0000-00007CCD0000}"/>
    <cellStyle name="Normal 8 3 9" xfId="52613" xr:uid="{00000000-0005-0000-0000-00007DCD0000}"/>
    <cellStyle name="Normal 8 3 9 2" xfId="52614" xr:uid="{00000000-0005-0000-0000-00007ECD0000}"/>
    <cellStyle name="Normal 8 3 9 2 2" xfId="52615" xr:uid="{00000000-0005-0000-0000-00007FCD0000}"/>
    <cellStyle name="Normal 8 3 9 2 2 2" xfId="52616" xr:uid="{00000000-0005-0000-0000-000080CD0000}"/>
    <cellStyle name="Normal 8 3 9 2 3" xfId="52617" xr:uid="{00000000-0005-0000-0000-000081CD0000}"/>
    <cellStyle name="Normal 8 3 9 2 3 2" xfId="52618" xr:uid="{00000000-0005-0000-0000-000082CD0000}"/>
    <cellStyle name="Normal 8 3 9 2 3 2 2" xfId="52619" xr:uid="{00000000-0005-0000-0000-000083CD0000}"/>
    <cellStyle name="Normal 8 3 9 2 3 3" xfId="52620" xr:uid="{00000000-0005-0000-0000-000084CD0000}"/>
    <cellStyle name="Normal 8 3 9 2 4" xfId="52621" xr:uid="{00000000-0005-0000-0000-000085CD0000}"/>
    <cellStyle name="Normal 8 3 9 3" xfId="52622" xr:uid="{00000000-0005-0000-0000-000086CD0000}"/>
    <cellStyle name="Normal 8 3 9 3 2" xfId="52623" xr:uid="{00000000-0005-0000-0000-000087CD0000}"/>
    <cellStyle name="Normal 8 3 9 4" xfId="52624" xr:uid="{00000000-0005-0000-0000-000088CD0000}"/>
    <cellStyle name="Normal 8 3 9 4 2" xfId="52625" xr:uid="{00000000-0005-0000-0000-000089CD0000}"/>
    <cellStyle name="Normal 8 3 9 4 2 2" xfId="52626" xr:uid="{00000000-0005-0000-0000-00008ACD0000}"/>
    <cellStyle name="Normal 8 3 9 4 3" xfId="52627" xr:uid="{00000000-0005-0000-0000-00008BCD0000}"/>
    <cellStyle name="Normal 8 3 9 5" xfId="52628" xr:uid="{00000000-0005-0000-0000-00008CCD0000}"/>
    <cellStyle name="Normal 8 3_T-straight with PEDs adjustor" xfId="52629" xr:uid="{00000000-0005-0000-0000-00008DCD0000}"/>
    <cellStyle name="Normal 8 4" xfId="52630" xr:uid="{00000000-0005-0000-0000-00008ECD0000}"/>
    <cellStyle name="Normal 8 4 10" xfId="52631" xr:uid="{00000000-0005-0000-0000-00008FCD0000}"/>
    <cellStyle name="Normal 8 4 11" xfId="52632" xr:uid="{00000000-0005-0000-0000-000090CD0000}"/>
    <cellStyle name="Normal 8 4 2" xfId="52633" xr:uid="{00000000-0005-0000-0000-000091CD0000}"/>
    <cellStyle name="Normal 8 4 2 10" xfId="52634" xr:uid="{00000000-0005-0000-0000-000092CD0000}"/>
    <cellStyle name="Normal 8 4 2 2" xfId="52635" xr:uid="{00000000-0005-0000-0000-000093CD0000}"/>
    <cellStyle name="Normal 8 4 2 2 2" xfId="52636" xr:uid="{00000000-0005-0000-0000-000094CD0000}"/>
    <cellStyle name="Normal 8 4 2 2 2 2" xfId="52637" xr:uid="{00000000-0005-0000-0000-000095CD0000}"/>
    <cellStyle name="Normal 8 4 2 2 2 2 2" xfId="52638" xr:uid="{00000000-0005-0000-0000-000096CD0000}"/>
    <cellStyle name="Normal 8 4 2 2 2 2 2 2" xfId="52639" xr:uid="{00000000-0005-0000-0000-000097CD0000}"/>
    <cellStyle name="Normal 8 4 2 2 2 2 3" xfId="52640" xr:uid="{00000000-0005-0000-0000-000098CD0000}"/>
    <cellStyle name="Normal 8 4 2 2 2 2 3 2" xfId="52641" xr:uid="{00000000-0005-0000-0000-000099CD0000}"/>
    <cellStyle name="Normal 8 4 2 2 2 2 3 2 2" xfId="52642" xr:uid="{00000000-0005-0000-0000-00009ACD0000}"/>
    <cellStyle name="Normal 8 4 2 2 2 2 3 3" xfId="52643" xr:uid="{00000000-0005-0000-0000-00009BCD0000}"/>
    <cellStyle name="Normal 8 4 2 2 2 2 4" xfId="52644" xr:uid="{00000000-0005-0000-0000-00009CCD0000}"/>
    <cellStyle name="Normal 8 4 2 2 2 2 5" xfId="52645" xr:uid="{00000000-0005-0000-0000-00009DCD0000}"/>
    <cellStyle name="Normal 8 4 2 2 2 3" xfId="52646" xr:uid="{00000000-0005-0000-0000-00009ECD0000}"/>
    <cellStyle name="Normal 8 4 2 2 2 3 2" xfId="52647" xr:uid="{00000000-0005-0000-0000-00009FCD0000}"/>
    <cellStyle name="Normal 8 4 2 2 2 4" xfId="52648" xr:uid="{00000000-0005-0000-0000-0000A0CD0000}"/>
    <cellStyle name="Normal 8 4 2 2 2 4 2" xfId="52649" xr:uid="{00000000-0005-0000-0000-0000A1CD0000}"/>
    <cellStyle name="Normal 8 4 2 2 2 4 2 2" xfId="52650" xr:uid="{00000000-0005-0000-0000-0000A2CD0000}"/>
    <cellStyle name="Normal 8 4 2 2 2 4 3" xfId="52651" xr:uid="{00000000-0005-0000-0000-0000A3CD0000}"/>
    <cellStyle name="Normal 8 4 2 2 2 5" xfId="52652" xr:uid="{00000000-0005-0000-0000-0000A4CD0000}"/>
    <cellStyle name="Normal 8 4 2 2 2 6" xfId="52653" xr:uid="{00000000-0005-0000-0000-0000A5CD0000}"/>
    <cellStyle name="Normal 8 4 2 2 3" xfId="52654" xr:uid="{00000000-0005-0000-0000-0000A6CD0000}"/>
    <cellStyle name="Normal 8 4 2 2 3 2" xfId="52655" xr:uid="{00000000-0005-0000-0000-0000A7CD0000}"/>
    <cellStyle name="Normal 8 4 2 2 3 2 2" xfId="52656" xr:uid="{00000000-0005-0000-0000-0000A8CD0000}"/>
    <cellStyle name="Normal 8 4 2 2 3 2 3" xfId="52657" xr:uid="{00000000-0005-0000-0000-0000A9CD0000}"/>
    <cellStyle name="Normal 8 4 2 2 3 2 4" xfId="52658" xr:uid="{00000000-0005-0000-0000-0000AACD0000}"/>
    <cellStyle name="Normal 8 4 2 2 3 3" xfId="52659" xr:uid="{00000000-0005-0000-0000-0000ABCD0000}"/>
    <cellStyle name="Normal 8 4 2 2 3 3 2" xfId="52660" xr:uid="{00000000-0005-0000-0000-0000ACCD0000}"/>
    <cellStyle name="Normal 8 4 2 2 3 3 2 2" xfId="52661" xr:uid="{00000000-0005-0000-0000-0000ADCD0000}"/>
    <cellStyle name="Normal 8 4 2 2 3 3 3" xfId="52662" xr:uid="{00000000-0005-0000-0000-0000AECD0000}"/>
    <cellStyle name="Normal 8 4 2 2 3 4" xfId="52663" xr:uid="{00000000-0005-0000-0000-0000AFCD0000}"/>
    <cellStyle name="Normal 8 4 2 2 3 5" xfId="52664" xr:uid="{00000000-0005-0000-0000-0000B0CD0000}"/>
    <cellStyle name="Normal 8 4 2 2 4" xfId="52665" xr:uid="{00000000-0005-0000-0000-0000B1CD0000}"/>
    <cellStyle name="Normal 8 4 2 2 4 2" xfId="52666" xr:uid="{00000000-0005-0000-0000-0000B2CD0000}"/>
    <cellStyle name="Normal 8 4 2 2 4 2 2" xfId="52667" xr:uid="{00000000-0005-0000-0000-0000B3CD0000}"/>
    <cellStyle name="Normal 8 4 2 2 4 3" xfId="52668" xr:uid="{00000000-0005-0000-0000-0000B4CD0000}"/>
    <cellStyle name="Normal 8 4 2 2 4 3 2" xfId="52669" xr:uid="{00000000-0005-0000-0000-0000B5CD0000}"/>
    <cellStyle name="Normal 8 4 2 2 4 3 2 2" xfId="52670" xr:uid="{00000000-0005-0000-0000-0000B6CD0000}"/>
    <cellStyle name="Normal 8 4 2 2 4 3 3" xfId="52671" xr:uid="{00000000-0005-0000-0000-0000B7CD0000}"/>
    <cellStyle name="Normal 8 4 2 2 4 4" xfId="52672" xr:uid="{00000000-0005-0000-0000-0000B8CD0000}"/>
    <cellStyle name="Normal 8 4 2 2 4 5" xfId="52673" xr:uid="{00000000-0005-0000-0000-0000B9CD0000}"/>
    <cellStyle name="Normal 8 4 2 2 5" xfId="52674" xr:uid="{00000000-0005-0000-0000-0000BACD0000}"/>
    <cellStyle name="Normal 8 4 2 2 5 2" xfId="52675" xr:uid="{00000000-0005-0000-0000-0000BBCD0000}"/>
    <cellStyle name="Normal 8 4 2 2 6" xfId="52676" xr:uid="{00000000-0005-0000-0000-0000BCCD0000}"/>
    <cellStyle name="Normal 8 4 2 2 6 2" xfId="52677" xr:uid="{00000000-0005-0000-0000-0000BDCD0000}"/>
    <cellStyle name="Normal 8 4 2 2 6 2 2" xfId="52678" xr:uid="{00000000-0005-0000-0000-0000BECD0000}"/>
    <cellStyle name="Normal 8 4 2 2 6 3" xfId="52679" xr:uid="{00000000-0005-0000-0000-0000BFCD0000}"/>
    <cellStyle name="Normal 8 4 2 2 7" xfId="52680" xr:uid="{00000000-0005-0000-0000-0000C0CD0000}"/>
    <cellStyle name="Normal 8 4 2 2 7 2" xfId="52681" xr:uid="{00000000-0005-0000-0000-0000C1CD0000}"/>
    <cellStyle name="Normal 8 4 2 2 8" xfId="52682" xr:uid="{00000000-0005-0000-0000-0000C2CD0000}"/>
    <cellStyle name="Normal 8 4 2 2 9" xfId="52683" xr:uid="{00000000-0005-0000-0000-0000C3CD0000}"/>
    <cellStyle name="Normal 8 4 2 2_T-straight with PEDs adjustor" xfId="52684" xr:uid="{00000000-0005-0000-0000-0000C4CD0000}"/>
    <cellStyle name="Normal 8 4 2 3" xfId="52685" xr:uid="{00000000-0005-0000-0000-0000C5CD0000}"/>
    <cellStyle name="Normal 8 4 2 3 2" xfId="52686" xr:uid="{00000000-0005-0000-0000-0000C6CD0000}"/>
    <cellStyle name="Normal 8 4 2 3 2 2" xfId="52687" xr:uid="{00000000-0005-0000-0000-0000C7CD0000}"/>
    <cellStyle name="Normal 8 4 2 3 2 2 2" xfId="52688" xr:uid="{00000000-0005-0000-0000-0000C8CD0000}"/>
    <cellStyle name="Normal 8 4 2 3 2 3" xfId="52689" xr:uid="{00000000-0005-0000-0000-0000C9CD0000}"/>
    <cellStyle name="Normal 8 4 2 3 2 3 2" xfId="52690" xr:uid="{00000000-0005-0000-0000-0000CACD0000}"/>
    <cellStyle name="Normal 8 4 2 3 2 3 2 2" xfId="52691" xr:uid="{00000000-0005-0000-0000-0000CBCD0000}"/>
    <cellStyle name="Normal 8 4 2 3 2 3 3" xfId="52692" xr:uid="{00000000-0005-0000-0000-0000CCCD0000}"/>
    <cellStyle name="Normal 8 4 2 3 2 4" xfId="52693" xr:uid="{00000000-0005-0000-0000-0000CDCD0000}"/>
    <cellStyle name="Normal 8 4 2 3 2 5" xfId="52694" xr:uid="{00000000-0005-0000-0000-0000CECD0000}"/>
    <cellStyle name="Normal 8 4 2 3 3" xfId="52695" xr:uid="{00000000-0005-0000-0000-0000CFCD0000}"/>
    <cellStyle name="Normal 8 4 2 3 3 2" xfId="52696" xr:uid="{00000000-0005-0000-0000-0000D0CD0000}"/>
    <cellStyle name="Normal 8 4 2 3 4" xfId="52697" xr:uid="{00000000-0005-0000-0000-0000D1CD0000}"/>
    <cellStyle name="Normal 8 4 2 3 4 2" xfId="52698" xr:uid="{00000000-0005-0000-0000-0000D2CD0000}"/>
    <cellStyle name="Normal 8 4 2 3 4 2 2" xfId="52699" xr:uid="{00000000-0005-0000-0000-0000D3CD0000}"/>
    <cellStyle name="Normal 8 4 2 3 4 3" xfId="52700" xr:uid="{00000000-0005-0000-0000-0000D4CD0000}"/>
    <cellStyle name="Normal 8 4 2 3 5" xfId="52701" xr:uid="{00000000-0005-0000-0000-0000D5CD0000}"/>
    <cellStyle name="Normal 8 4 2 3 6" xfId="52702" xr:uid="{00000000-0005-0000-0000-0000D6CD0000}"/>
    <cellStyle name="Normal 8 4 2 4" xfId="52703" xr:uid="{00000000-0005-0000-0000-0000D7CD0000}"/>
    <cellStyle name="Normal 8 4 2 4 2" xfId="52704" xr:uid="{00000000-0005-0000-0000-0000D8CD0000}"/>
    <cellStyle name="Normal 8 4 2 4 2 2" xfId="52705" xr:uid="{00000000-0005-0000-0000-0000D9CD0000}"/>
    <cellStyle name="Normal 8 4 2 4 2 3" xfId="52706" xr:uid="{00000000-0005-0000-0000-0000DACD0000}"/>
    <cellStyle name="Normal 8 4 2 4 2 4" xfId="52707" xr:uid="{00000000-0005-0000-0000-0000DBCD0000}"/>
    <cellStyle name="Normal 8 4 2 4 3" xfId="52708" xr:uid="{00000000-0005-0000-0000-0000DCCD0000}"/>
    <cellStyle name="Normal 8 4 2 4 3 2" xfId="52709" xr:uid="{00000000-0005-0000-0000-0000DDCD0000}"/>
    <cellStyle name="Normal 8 4 2 4 3 2 2" xfId="52710" xr:uid="{00000000-0005-0000-0000-0000DECD0000}"/>
    <cellStyle name="Normal 8 4 2 4 3 3" xfId="52711" xr:uid="{00000000-0005-0000-0000-0000DFCD0000}"/>
    <cellStyle name="Normal 8 4 2 4 4" xfId="52712" xr:uid="{00000000-0005-0000-0000-0000E0CD0000}"/>
    <cellStyle name="Normal 8 4 2 4 5" xfId="52713" xr:uid="{00000000-0005-0000-0000-0000E1CD0000}"/>
    <cellStyle name="Normal 8 4 2 5" xfId="52714" xr:uid="{00000000-0005-0000-0000-0000E2CD0000}"/>
    <cellStyle name="Normal 8 4 2 5 2" xfId="52715" xr:uid="{00000000-0005-0000-0000-0000E3CD0000}"/>
    <cellStyle name="Normal 8 4 2 5 2 2" xfId="52716" xr:uid="{00000000-0005-0000-0000-0000E4CD0000}"/>
    <cellStyle name="Normal 8 4 2 5 3" xfId="52717" xr:uid="{00000000-0005-0000-0000-0000E5CD0000}"/>
    <cellStyle name="Normal 8 4 2 5 3 2" xfId="52718" xr:uid="{00000000-0005-0000-0000-0000E6CD0000}"/>
    <cellStyle name="Normal 8 4 2 5 3 2 2" xfId="52719" xr:uid="{00000000-0005-0000-0000-0000E7CD0000}"/>
    <cellStyle name="Normal 8 4 2 5 3 3" xfId="52720" xr:uid="{00000000-0005-0000-0000-0000E8CD0000}"/>
    <cellStyle name="Normal 8 4 2 5 4" xfId="52721" xr:uid="{00000000-0005-0000-0000-0000E9CD0000}"/>
    <cellStyle name="Normal 8 4 2 5 5" xfId="52722" xr:uid="{00000000-0005-0000-0000-0000EACD0000}"/>
    <cellStyle name="Normal 8 4 2 6" xfId="52723" xr:uid="{00000000-0005-0000-0000-0000EBCD0000}"/>
    <cellStyle name="Normal 8 4 2 6 2" xfId="52724" xr:uid="{00000000-0005-0000-0000-0000ECCD0000}"/>
    <cellStyle name="Normal 8 4 2 7" xfId="52725" xr:uid="{00000000-0005-0000-0000-0000EDCD0000}"/>
    <cellStyle name="Normal 8 4 2 7 2" xfId="52726" xr:uid="{00000000-0005-0000-0000-0000EECD0000}"/>
    <cellStyle name="Normal 8 4 2 7 2 2" xfId="52727" xr:uid="{00000000-0005-0000-0000-0000EFCD0000}"/>
    <cellStyle name="Normal 8 4 2 7 3" xfId="52728" xr:uid="{00000000-0005-0000-0000-0000F0CD0000}"/>
    <cellStyle name="Normal 8 4 2 8" xfId="52729" xr:uid="{00000000-0005-0000-0000-0000F1CD0000}"/>
    <cellStyle name="Normal 8 4 2 8 2" xfId="52730" xr:uid="{00000000-0005-0000-0000-0000F2CD0000}"/>
    <cellStyle name="Normal 8 4 2 9" xfId="52731" xr:uid="{00000000-0005-0000-0000-0000F3CD0000}"/>
    <cellStyle name="Normal 8 4 2_T-straight with PEDs adjustor" xfId="52732" xr:uid="{00000000-0005-0000-0000-0000F4CD0000}"/>
    <cellStyle name="Normal 8 4 3" xfId="52733" xr:uid="{00000000-0005-0000-0000-0000F5CD0000}"/>
    <cellStyle name="Normal 8 4 3 2" xfId="52734" xr:uid="{00000000-0005-0000-0000-0000F6CD0000}"/>
    <cellStyle name="Normal 8 4 3 2 2" xfId="52735" xr:uid="{00000000-0005-0000-0000-0000F7CD0000}"/>
    <cellStyle name="Normal 8 4 3 2 2 2" xfId="52736" xr:uid="{00000000-0005-0000-0000-0000F8CD0000}"/>
    <cellStyle name="Normal 8 4 3 2 2 2 2" xfId="52737" xr:uid="{00000000-0005-0000-0000-0000F9CD0000}"/>
    <cellStyle name="Normal 8 4 3 2 2 3" xfId="52738" xr:uid="{00000000-0005-0000-0000-0000FACD0000}"/>
    <cellStyle name="Normal 8 4 3 2 2 3 2" xfId="52739" xr:uid="{00000000-0005-0000-0000-0000FBCD0000}"/>
    <cellStyle name="Normal 8 4 3 2 2 3 2 2" xfId="52740" xr:uid="{00000000-0005-0000-0000-0000FCCD0000}"/>
    <cellStyle name="Normal 8 4 3 2 2 3 3" xfId="52741" xr:uid="{00000000-0005-0000-0000-0000FDCD0000}"/>
    <cellStyle name="Normal 8 4 3 2 2 4" xfId="52742" xr:uid="{00000000-0005-0000-0000-0000FECD0000}"/>
    <cellStyle name="Normal 8 4 3 2 2 5" xfId="52743" xr:uid="{00000000-0005-0000-0000-0000FFCD0000}"/>
    <cellStyle name="Normal 8 4 3 2 3" xfId="52744" xr:uid="{00000000-0005-0000-0000-000000CE0000}"/>
    <cellStyle name="Normal 8 4 3 2 3 2" xfId="52745" xr:uid="{00000000-0005-0000-0000-000001CE0000}"/>
    <cellStyle name="Normal 8 4 3 2 4" xfId="52746" xr:uid="{00000000-0005-0000-0000-000002CE0000}"/>
    <cellStyle name="Normal 8 4 3 2 4 2" xfId="52747" xr:uid="{00000000-0005-0000-0000-000003CE0000}"/>
    <cellStyle name="Normal 8 4 3 2 4 2 2" xfId="52748" xr:uid="{00000000-0005-0000-0000-000004CE0000}"/>
    <cellStyle name="Normal 8 4 3 2 4 3" xfId="52749" xr:uid="{00000000-0005-0000-0000-000005CE0000}"/>
    <cellStyle name="Normal 8 4 3 2 5" xfId="52750" xr:uid="{00000000-0005-0000-0000-000006CE0000}"/>
    <cellStyle name="Normal 8 4 3 2 6" xfId="52751" xr:uid="{00000000-0005-0000-0000-000007CE0000}"/>
    <cellStyle name="Normal 8 4 3 3" xfId="52752" xr:uid="{00000000-0005-0000-0000-000008CE0000}"/>
    <cellStyle name="Normal 8 4 3 3 2" xfId="52753" xr:uid="{00000000-0005-0000-0000-000009CE0000}"/>
    <cellStyle name="Normal 8 4 3 3 2 2" xfId="52754" xr:uid="{00000000-0005-0000-0000-00000ACE0000}"/>
    <cellStyle name="Normal 8 4 3 3 2 3" xfId="52755" xr:uid="{00000000-0005-0000-0000-00000BCE0000}"/>
    <cellStyle name="Normal 8 4 3 3 2 4" xfId="52756" xr:uid="{00000000-0005-0000-0000-00000CCE0000}"/>
    <cellStyle name="Normal 8 4 3 3 3" xfId="52757" xr:uid="{00000000-0005-0000-0000-00000DCE0000}"/>
    <cellStyle name="Normal 8 4 3 3 3 2" xfId="52758" xr:uid="{00000000-0005-0000-0000-00000ECE0000}"/>
    <cellStyle name="Normal 8 4 3 3 3 2 2" xfId="52759" xr:uid="{00000000-0005-0000-0000-00000FCE0000}"/>
    <cellStyle name="Normal 8 4 3 3 3 3" xfId="52760" xr:uid="{00000000-0005-0000-0000-000010CE0000}"/>
    <cellStyle name="Normal 8 4 3 3 4" xfId="52761" xr:uid="{00000000-0005-0000-0000-000011CE0000}"/>
    <cellStyle name="Normal 8 4 3 3 5" xfId="52762" xr:uid="{00000000-0005-0000-0000-000012CE0000}"/>
    <cellStyle name="Normal 8 4 3 4" xfId="52763" xr:uid="{00000000-0005-0000-0000-000013CE0000}"/>
    <cellStyle name="Normal 8 4 3 4 2" xfId="52764" xr:uid="{00000000-0005-0000-0000-000014CE0000}"/>
    <cellStyle name="Normal 8 4 3 4 2 2" xfId="52765" xr:uid="{00000000-0005-0000-0000-000015CE0000}"/>
    <cellStyle name="Normal 8 4 3 4 3" xfId="52766" xr:uid="{00000000-0005-0000-0000-000016CE0000}"/>
    <cellStyle name="Normal 8 4 3 4 3 2" xfId="52767" xr:uid="{00000000-0005-0000-0000-000017CE0000}"/>
    <cellStyle name="Normal 8 4 3 4 3 2 2" xfId="52768" xr:uid="{00000000-0005-0000-0000-000018CE0000}"/>
    <cellStyle name="Normal 8 4 3 4 3 3" xfId="52769" xr:uid="{00000000-0005-0000-0000-000019CE0000}"/>
    <cellStyle name="Normal 8 4 3 4 4" xfId="52770" xr:uid="{00000000-0005-0000-0000-00001ACE0000}"/>
    <cellStyle name="Normal 8 4 3 4 5" xfId="52771" xr:uid="{00000000-0005-0000-0000-00001BCE0000}"/>
    <cellStyle name="Normal 8 4 3 5" xfId="52772" xr:uid="{00000000-0005-0000-0000-00001CCE0000}"/>
    <cellStyle name="Normal 8 4 3 5 2" xfId="52773" xr:uid="{00000000-0005-0000-0000-00001DCE0000}"/>
    <cellStyle name="Normal 8 4 3 6" xfId="52774" xr:uid="{00000000-0005-0000-0000-00001ECE0000}"/>
    <cellStyle name="Normal 8 4 3 6 2" xfId="52775" xr:uid="{00000000-0005-0000-0000-00001FCE0000}"/>
    <cellStyle name="Normal 8 4 3 6 2 2" xfId="52776" xr:uid="{00000000-0005-0000-0000-000020CE0000}"/>
    <cellStyle name="Normal 8 4 3 6 3" xfId="52777" xr:uid="{00000000-0005-0000-0000-000021CE0000}"/>
    <cellStyle name="Normal 8 4 3 7" xfId="52778" xr:uid="{00000000-0005-0000-0000-000022CE0000}"/>
    <cellStyle name="Normal 8 4 3 7 2" xfId="52779" xr:uid="{00000000-0005-0000-0000-000023CE0000}"/>
    <cellStyle name="Normal 8 4 3 8" xfId="52780" xr:uid="{00000000-0005-0000-0000-000024CE0000}"/>
    <cellStyle name="Normal 8 4 3 9" xfId="52781" xr:uid="{00000000-0005-0000-0000-000025CE0000}"/>
    <cellStyle name="Normal 8 4 3_T-straight with PEDs adjustor" xfId="52782" xr:uid="{00000000-0005-0000-0000-000026CE0000}"/>
    <cellStyle name="Normal 8 4 4" xfId="52783" xr:uid="{00000000-0005-0000-0000-000027CE0000}"/>
    <cellStyle name="Normal 8 4 4 2" xfId="52784" xr:uid="{00000000-0005-0000-0000-000028CE0000}"/>
    <cellStyle name="Normal 8 4 4 2 2" xfId="52785" xr:uid="{00000000-0005-0000-0000-000029CE0000}"/>
    <cellStyle name="Normal 8 4 4 2 2 2" xfId="52786" xr:uid="{00000000-0005-0000-0000-00002ACE0000}"/>
    <cellStyle name="Normal 8 4 4 2 3" xfId="52787" xr:uid="{00000000-0005-0000-0000-00002BCE0000}"/>
    <cellStyle name="Normal 8 4 4 2 3 2" xfId="52788" xr:uid="{00000000-0005-0000-0000-00002CCE0000}"/>
    <cellStyle name="Normal 8 4 4 2 3 2 2" xfId="52789" xr:uid="{00000000-0005-0000-0000-00002DCE0000}"/>
    <cellStyle name="Normal 8 4 4 2 3 3" xfId="52790" xr:uid="{00000000-0005-0000-0000-00002ECE0000}"/>
    <cellStyle name="Normal 8 4 4 2 4" xfId="52791" xr:uid="{00000000-0005-0000-0000-00002FCE0000}"/>
    <cellStyle name="Normal 8 4 4 2 5" xfId="52792" xr:uid="{00000000-0005-0000-0000-000030CE0000}"/>
    <cellStyle name="Normal 8 4 4 3" xfId="52793" xr:uid="{00000000-0005-0000-0000-000031CE0000}"/>
    <cellStyle name="Normal 8 4 4 3 2" xfId="52794" xr:uid="{00000000-0005-0000-0000-000032CE0000}"/>
    <cellStyle name="Normal 8 4 4 4" xfId="52795" xr:uid="{00000000-0005-0000-0000-000033CE0000}"/>
    <cellStyle name="Normal 8 4 4 4 2" xfId="52796" xr:uid="{00000000-0005-0000-0000-000034CE0000}"/>
    <cellStyle name="Normal 8 4 4 4 2 2" xfId="52797" xr:uid="{00000000-0005-0000-0000-000035CE0000}"/>
    <cellStyle name="Normal 8 4 4 4 3" xfId="52798" xr:uid="{00000000-0005-0000-0000-000036CE0000}"/>
    <cellStyle name="Normal 8 4 4 5" xfId="52799" xr:uid="{00000000-0005-0000-0000-000037CE0000}"/>
    <cellStyle name="Normal 8 4 4 6" xfId="52800" xr:uid="{00000000-0005-0000-0000-000038CE0000}"/>
    <cellStyle name="Normal 8 4 5" xfId="52801" xr:uid="{00000000-0005-0000-0000-000039CE0000}"/>
    <cellStyle name="Normal 8 4 5 2" xfId="52802" xr:uid="{00000000-0005-0000-0000-00003ACE0000}"/>
    <cellStyle name="Normal 8 4 5 2 2" xfId="52803" xr:uid="{00000000-0005-0000-0000-00003BCE0000}"/>
    <cellStyle name="Normal 8 4 5 2 3" xfId="52804" xr:uid="{00000000-0005-0000-0000-00003CCE0000}"/>
    <cellStyle name="Normal 8 4 5 2 4" xfId="52805" xr:uid="{00000000-0005-0000-0000-00003DCE0000}"/>
    <cellStyle name="Normal 8 4 5 3" xfId="52806" xr:uid="{00000000-0005-0000-0000-00003ECE0000}"/>
    <cellStyle name="Normal 8 4 5 3 2" xfId="52807" xr:uid="{00000000-0005-0000-0000-00003FCE0000}"/>
    <cellStyle name="Normal 8 4 5 3 2 2" xfId="52808" xr:uid="{00000000-0005-0000-0000-000040CE0000}"/>
    <cellStyle name="Normal 8 4 5 3 3" xfId="52809" xr:uid="{00000000-0005-0000-0000-000041CE0000}"/>
    <cellStyle name="Normal 8 4 5 4" xfId="52810" xr:uid="{00000000-0005-0000-0000-000042CE0000}"/>
    <cellStyle name="Normal 8 4 5 5" xfId="52811" xr:uid="{00000000-0005-0000-0000-000043CE0000}"/>
    <cellStyle name="Normal 8 4 6" xfId="52812" xr:uid="{00000000-0005-0000-0000-000044CE0000}"/>
    <cellStyle name="Normal 8 4 6 2" xfId="52813" xr:uid="{00000000-0005-0000-0000-000045CE0000}"/>
    <cellStyle name="Normal 8 4 6 2 2" xfId="52814" xr:uid="{00000000-0005-0000-0000-000046CE0000}"/>
    <cellStyle name="Normal 8 4 6 3" xfId="52815" xr:uid="{00000000-0005-0000-0000-000047CE0000}"/>
    <cellStyle name="Normal 8 4 6 3 2" xfId="52816" xr:uid="{00000000-0005-0000-0000-000048CE0000}"/>
    <cellStyle name="Normal 8 4 6 3 2 2" xfId="52817" xr:uid="{00000000-0005-0000-0000-000049CE0000}"/>
    <cellStyle name="Normal 8 4 6 3 3" xfId="52818" xr:uid="{00000000-0005-0000-0000-00004ACE0000}"/>
    <cellStyle name="Normal 8 4 6 4" xfId="52819" xr:uid="{00000000-0005-0000-0000-00004BCE0000}"/>
    <cellStyle name="Normal 8 4 6 5" xfId="52820" xr:uid="{00000000-0005-0000-0000-00004CCE0000}"/>
    <cellStyle name="Normal 8 4 7" xfId="52821" xr:uid="{00000000-0005-0000-0000-00004DCE0000}"/>
    <cellStyle name="Normal 8 4 7 2" xfId="52822" xr:uid="{00000000-0005-0000-0000-00004ECE0000}"/>
    <cellStyle name="Normal 8 4 8" xfId="52823" xr:uid="{00000000-0005-0000-0000-00004FCE0000}"/>
    <cellStyle name="Normal 8 4 8 2" xfId="52824" xr:uid="{00000000-0005-0000-0000-000050CE0000}"/>
    <cellStyle name="Normal 8 4 8 2 2" xfId="52825" xr:uid="{00000000-0005-0000-0000-000051CE0000}"/>
    <cellStyle name="Normal 8 4 8 3" xfId="52826" xr:uid="{00000000-0005-0000-0000-000052CE0000}"/>
    <cellStyle name="Normal 8 4 9" xfId="52827" xr:uid="{00000000-0005-0000-0000-000053CE0000}"/>
    <cellStyle name="Normal 8 4 9 2" xfId="52828" xr:uid="{00000000-0005-0000-0000-000054CE0000}"/>
    <cellStyle name="Normal 8 4_T-straight with PEDs adjustor" xfId="52829" xr:uid="{00000000-0005-0000-0000-000055CE0000}"/>
    <cellStyle name="Normal 8 5" xfId="52830" xr:uid="{00000000-0005-0000-0000-000056CE0000}"/>
    <cellStyle name="Normal 8 5 10" xfId="52831" xr:uid="{00000000-0005-0000-0000-000057CE0000}"/>
    <cellStyle name="Normal 8 5 11" xfId="52832" xr:uid="{00000000-0005-0000-0000-000058CE0000}"/>
    <cellStyle name="Normal 8 5 2" xfId="52833" xr:uid="{00000000-0005-0000-0000-000059CE0000}"/>
    <cellStyle name="Normal 8 5 2 10" xfId="52834" xr:uid="{00000000-0005-0000-0000-00005ACE0000}"/>
    <cellStyle name="Normal 8 5 2 2" xfId="52835" xr:uid="{00000000-0005-0000-0000-00005BCE0000}"/>
    <cellStyle name="Normal 8 5 2 2 2" xfId="52836" xr:uid="{00000000-0005-0000-0000-00005CCE0000}"/>
    <cellStyle name="Normal 8 5 2 2 2 2" xfId="52837" xr:uid="{00000000-0005-0000-0000-00005DCE0000}"/>
    <cellStyle name="Normal 8 5 2 2 2 2 2" xfId="52838" xr:uid="{00000000-0005-0000-0000-00005ECE0000}"/>
    <cellStyle name="Normal 8 5 2 2 2 2 2 2" xfId="52839" xr:uid="{00000000-0005-0000-0000-00005FCE0000}"/>
    <cellStyle name="Normal 8 5 2 2 2 2 3" xfId="52840" xr:uid="{00000000-0005-0000-0000-000060CE0000}"/>
    <cellStyle name="Normal 8 5 2 2 2 2 3 2" xfId="52841" xr:uid="{00000000-0005-0000-0000-000061CE0000}"/>
    <cellStyle name="Normal 8 5 2 2 2 2 3 2 2" xfId="52842" xr:uid="{00000000-0005-0000-0000-000062CE0000}"/>
    <cellStyle name="Normal 8 5 2 2 2 2 3 3" xfId="52843" xr:uid="{00000000-0005-0000-0000-000063CE0000}"/>
    <cellStyle name="Normal 8 5 2 2 2 2 4" xfId="52844" xr:uid="{00000000-0005-0000-0000-000064CE0000}"/>
    <cellStyle name="Normal 8 5 2 2 2 2 5" xfId="52845" xr:uid="{00000000-0005-0000-0000-000065CE0000}"/>
    <cellStyle name="Normal 8 5 2 2 2 3" xfId="52846" xr:uid="{00000000-0005-0000-0000-000066CE0000}"/>
    <cellStyle name="Normal 8 5 2 2 2 3 2" xfId="52847" xr:uid="{00000000-0005-0000-0000-000067CE0000}"/>
    <cellStyle name="Normal 8 5 2 2 2 4" xfId="52848" xr:uid="{00000000-0005-0000-0000-000068CE0000}"/>
    <cellStyle name="Normal 8 5 2 2 2 4 2" xfId="52849" xr:uid="{00000000-0005-0000-0000-000069CE0000}"/>
    <cellStyle name="Normal 8 5 2 2 2 4 2 2" xfId="52850" xr:uid="{00000000-0005-0000-0000-00006ACE0000}"/>
    <cellStyle name="Normal 8 5 2 2 2 4 3" xfId="52851" xr:uid="{00000000-0005-0000-0000-00006BCE0000}"/>
    <cellStyle name="Normal 8 5 2 2 2 5" xfId="52852" xr:uid="{00000000-0005-0000-0000-00006CCE0000}"/>
    <cellStyle name="Normal 8 5 2 2 2 6" xfId="52853" xr:uid="{00000000-0005-0000-0000-00006DCE0000}"/>
    <cellStyle name="Normal 8 5 2 2 3" xfId="52854" xr:uid="{00000000-0005-0000-0000-00006ECE0000}"/>
    <cellStyle name="Normal 8 5 2 2 3 2" xfId="52855" xr:uid="{00000000-0005-0000-0000-00006FCE0000}"/>
    <cellStyle name="Normal 8 5 2 2 3 2 2" xfId="52856" xr:uid="{00000000-0005-0000-0000-000070CE0000}"/>
    <cellStyle name="Normal 8 5 2 2 3 2 3" xfId="52857" xr:uid="{00000000-0005-0000-0000-000071CE0000}"/>
    <cellStyle name="Normal 8 5 2 2 3 2 4" xfId="52858" xr:uid="{00000000-0005-0000-0000-000072CE0000}"/>
    <cellStyle name="Normal 8 5 2 2 3 3" xfId="52859" xr:uid="{00000000-0005-0000-0000-000073CE0000}"/>
    <cellStyle name="Normal 8 5 2 2 3 3 2" xfId="52860" xr:uid="{00000000-0005-0000-0000-000074CE0000}"/>
    <cellStyle name="Normal 8 5 2 2 3 3 2 2" xfId="52861" xr:uid="{00000000-0005-0000-0000-000075CE0000}"/>
    <cellStyle name="Normal 8 5 2 2 3 3 3" xfId="52862" xr:uid="{00000000-0005-0000-0000-000076CE0000}"/>
    <cellStyle name="Normal 8 5 2 2 3 4" xfId="52863" xr:uid="{00000000-0005-0000-0000-000077CE0000}"/>
    <cellStyle name="Normal 8 5 2 2 3 5" xfId="52864" xr:uid="{00000000-0005-0000-0000-000078CE0000}"/>
    <cellStyle name="Normal 8 5 2 2 4" xfId="52865" xr:uid="{00000000-0005-0000-0000-000079CE0000}"/>
    <cellStyle name="Normal 8 5 2 2 4 2" xfId="52866" xr:uid="{00000000-0005-0000-0000-00007ACE0000}"/>
    <cellStyle name="Normal 8 5 2 2 4 2 2" xfId="52867" xr:uid="{00000000-0005-0000-0000-00007BCE0000}"/>
    <cellStyle name="Normal 8 5 2 2 4 3" xfId="52868" xr:uid="{00000000-0005-0000-0000-00007CCE0000}"/>
    <cellStyle name="Normal 8 5 2 2 4 3 2" xfId="52869" xr:uid="{00000000-0005-0000-0000-00007DCE0000}"/>
    <cellStyle name="Normal 8 5 2 2 4 3 2 2" xfId="52870" xr:uid="{00000000-0005-0000-0000-00007ECE0000}"/>
    <cellStyle name="Normal 8 5 2 2 4 3 3" xfId="52871" xr:uid="{00000000-0005-0000-0000-00007FCE0000}"/>
    <cellStyle name="Normal 8 5 2 2 4 4" xfId="52872" xr:uid="{00000000-0005-0000-0000-000080CE0000}"/>
    <cellStyle name="Normal 8 5 2 2 4 5" xfId="52873" xr:uid="{00000000-0005-0000-0000-000081CE0000}"/>
    <cellStyle name="Normal 8 5 2 2 5" xfId="52874" xr:uid="{00000000-0005-0000-0000-000082CE0000}"/>
    <cellStyle name="Normal 8 5 2 2 5 2" xfId="52875" xr:uid="{00000000-0005-0000-0000-000083CE0000}"/>
    <cellStyle name="Normal 8 5 2 2 6" xfId="52876" xr:uid="{00000000-0005-0000-0000-000084CE0000}"/>
    <cellStyle name="Normal 8 5 2 2 6 2" xfId="52877" xr:uid="{00000000-0005-0000-0000-000085CE0000}"/>
    <cellStyle name="Normal 8 5 2 2 6 2 2" xfId="52878" xr:uid="{00000000-0005-0000-0000-000086CE0000}"/>
    <cellStyle name="Normal 8 5 2 2 6 3" xfId="52879" xr:uid="{00000000-0005-0000-0000-000087CE0000}"/>
    <cellStyle name="Normal 8 5 2 2 7" xfId="52880" xr:uid="{00000000-0005-0000-0000-000088CE0000}"/>
    <cellStyle name="Normal 8 5 2 2 7 2" xfId="52881" xr:uid="{00000000-0005-0000-0000-000089CE0000}"/>
    <cellStyle name="Normal 8 5 2 2 8" xfId="52882" xr:uid="{00000000-0005-0000-0000-00008ACE0000}"/>
    <cellStyle name="Normal 8 5 2 2 9" xfId="52883" xr:uid="{00000000-0005-0000-0000-00008BCE0000}"/>
    <cellStyle name="Normal 8 5 2 2_T-straight with PEDs adjustor" xfId="52884" xr:uid="{00000000-0005-0000-0000-00008CCE0000}"/>
    <cellStyle name="Normal 8 5 2 3" xfId="52885" xr:uid="{00000000-0005-0000-0000-00008DCE0000}"/>
    <cellStyle name="Normal 8 5 2 3 2" xfId="52886" xr:uid="{00000000-0005-0000-0000-00008ECE0000}"/>
    <cellStyle name="Normal 8 5 2 3 2 2" xfId="52887" xr:uid="{00000000-0005-0000-0000-00008FCE0000}"/>
    <cellStyle name="Normal 8 5 2 3 2 2 2" xfId="52888" xr:uid="{00000000-0005-0000-0000-000090CE0000}"/>
    <cellStyle name="Normal 8 5 2 3 2 3" xfId="52889" xr:uid="{00000000-0005-0000-0000-000091CE0000}"/>
    <cellStyle name="Normal 8 5 2 3 2 3 2" xfId="52890" xr:uid="{00000000-0005-0000-0000-000092CE0000}"/>
    <cellStyle name="Normal 8 5 2 3 2 3 2 2" xfId="52891" xr:uid="{00000000-0005-0000-0000-000093CE0000}"/>
    <cellStyle name="Normal 8 5 2 3 2 3 3" xfId="52892" xr:uid="{00000000-0005-0000-0000-000094CE0000}"/>
    <cellStyle name="Normal 8 5 2 3 2 4" xfId="52893" xr:uid="{00000000-0005-0000-0000-000095CE0000}"/>
    <cellStyle name="Normal 8 5 2 3 2 5" xfId="52894" xr:uid="{00000000-0005-0000-0000-000096CE0000}"/>
    <cellStyle name="Normal 8 5 2 3 3" xfId="52895" xr:uid="{00000000-0005-0000-0000-000097CE0000}"/>
    <cellStyle name="Normal 8 5 2 3 3 2" xfId="52896" xr:uid="{00000000-0005-0000-0000-000098CE0000}"/>
    <cellStyle name="Normal 8 5 2 3 4" xfId="52897" xr:uid="{00000000-0005-0000-0000-000099CE0000}"/>
    <cellStyle name="Normal 8 5 2 3 4 2" xfId="52898" xr:uid="{00000000-0005-0000-0000-00009ACE0000}"/>
    <cellStyle name="Normal 8 5 2 3 4 2 2" xfId="52899" xr:uid="{00000000-0005-0000-0000-00009BCE0000}"/>
    <cellStyle name="Normal 8 5 2 3 4 3" xfId="52900" xr:uid="{00000000-0005-0000-0000-00009CCE0000}"/>
    <cellStyle name="Normal 8 5 2 3 5" xfId="52901" xr:uid="{00000000-0005-0000-0000-00009DCE0000}"/>
    <cellStyle name="Normal 8 5 2 3 6" xfId="52902" xr:uid="{00000000-0005-0000-0000-00009ECE0000}"/>
    <cellStyle name="Normal 8 5 2 4" xfId="52903" xr:uid="{00000000-0005-0000-0000-00009FCE0000}"/>
    <cellStyle name="Normal 8 5 2 4 2" xfId="52904" xr:uid="{00000000-0005-0000-0000-0000A0CE0000}"/>
    <cellStyle name="Normal 8 5 2 4 2 2" xfId="52905" xr:uid="{00000000-0005-0000-0000-0000A1CE0000}"/>
    <cellStyle name="Normal 8 5 2 4 2 3" xfId="52906" xr:uid="{00000000-0005-0000-0000-0000A2CE0000}"/>
    <cellStyle name="Normal 8 5 2 4 2 4" xfId="52907" xr:uid="{00000000-0005-0000-0000-0000A3CE0000}"/>
    <cellStyle name="Normal 8 5 2 4 3" xfId="52908" xr:uid="{00000000-0005-0000-0000-0000A4CE0000}"/>
    <cellStyle name="Normal 8 5 2 4 3 2" xfId="52909" xr:uid="{00000000-0005-0000-0000-0000A5CE0000}"/>
    <cellStyle name="Normal 8 5 2 4 3 2 2" xfId="52910" xr:uid="{00000000-0005-0000-0000-0000A6CE0000}"/>
    <cellStyle name="Normal 8 5 2 4 3 3" xfId="52911" xr:uid="{00000000-0005-0000-0000-0000A7CE0000}"/>
    <cellStyle name="Normal 8 5 2 4 4" xfId="52912" xr:uid="{00000000-0005-0000-0000-0000A8CE0000}"/>
    <cellStyle name="Normal 8 5 2 4 5" xfId="52913" xr:uid="{00000000-0005-0000-0000-0000A9CE0000}"/>
    <cellStyle name="Normal 8 5 2 5" xfId="52914" xr:uid="{00000000-0005-0000-0000-0000AACE0000}"/>
    <cellStyle name="Normal 8 5 2 5 2" xfId="52915" xr:uid="{00000000-0005-0000-0000-0000ABCE0000}"/>
    <cellStyle name="Normal 8 5 2 5 2 2" xfId="52916" xr:uid="{00000000-0005-0000-0000-0000ACCE0000}"/>
    <cellStyle name="Normal 8 5 2 5 3" xfId="52917" xr:uid="{00000000-0005-0000-0000-0000ADCE0000}"/>
    <cellStyle name="Normal 8 5 2 5 3 2" xfId="52918" xr:uid="{00000000-0005-0000-0000-0000AECE0000}"/>
    <cellStyle name="Normal 8 5 2 5 3 2 2" xfId="52919" xr:uid="{00000000-0005-0000-0000-0000AFCE0000}"/>
    <cellStyle name="Normal 8 5 2 5 3 3" xfId="52920" xr:uid="{00000000-0005-0000-0000-0000B0CE0000}"/>
    <cellStyle name="Normal 8 5 2 5 4" xfId="52921" xr:uid="{00000000-0005-0000-0000-0000B1CE0000}"/>
    <cellStyle name="Normal 8 5 2 5 5" xfId="52922" xr:uid="{00000000-0005-0000-0000-0000B2CE0000}"/>
    <cellStyle name="Normal 8 5 2 6" xfId="52923" xr:uid="{00000000-0005-0000-0000-0000B3CE0000}"/>
    <cellStyle name="Normal 8 5 2 6 2" xfId="52924" xr:uid="{00000000-0005-0000-0000-0000B4CE0000}"/>
    <cellStyle name="Normal 8 5 2 7" xfId="52925" xr:uid="{00000000-0005-0000-0000-0000B5CE0000}"/>
    <cellStyle name="Normal 8 5 2 7 2" xfId="52926" xr:uid="{00000000-0005-0000-0000-0000B6CE0000}"/>
    <cellStyle name="Normal 8 5 2 7 2 2" xfId="52927" xr:uid="{00000000-0005-0000-0000-0000B7CE0000}"/>
    <cellStyle name="Normal 8 5 2 7 3" xfId="52928" xr:uid="{00000000-0005-0000-0000-0000B8CE0000}"/>
    <cellStyle name="Normal 8 5 2 8" xfId="52929" xr:uid="{00000000-0005-0000-0000-0000B9CE0000}"/>
    <cellStyle name="Normal 8 5 2 8 2" xfId="52930" xr:uid="{00000000-0005-0000-0000-0000BACE0000}"/>
    <cellStyle name="Normal 8 5 2 9" xfId="52931" xr:uid="{00000000-0005-0000-0000-0000BBCE0000}"/>
    <cellStyle name="Normal 8 5 2_T-straight with PEDs adjustor" xfId="52932" xr:uid="{00000000-0005-0000-0000-0000BCCE0000}"/>
    <cellStyle name="Normal 8 5 3" xfId="52933" xr:uid="{00000000-0005-0000-0000-0000BDCE0000}"/>
    <cellStyle name="Normal 8 5 3 2" xfId="52934" xr:uid="{00000000-0005-0000-0000-0000BECE0000}"/>
    <cellStyle name="Normal 8 5 3 2 2" xfId="52935" xr:uid="{00000000-0005-0000-0000-0000BFCE0000}"/>
    <cellStyle name="Normal 8 5 3 2 2 2" xfId="52936" xr:uid="{00000000-0005-0000-0000-0000C0CE0000}"/>
    <cellStyle name="Normal 8 5 3 2 2 2 2" xfId="52937" xr:uid="{00000000-0005-0000-0000-0000C1CE0000}"/>
    <cellStyle name="Normal 8 5 3 2 2 3" xfId="52938" xr:uid="{00000000-0005-0000-0000-0000C2CE0000}"/>
    <cellStyle name="Normal 8 5 3 2 2 3 2" xfId="52939" xr:uid="{00000000-0005-0000-0000-0000C3CE0000}"/>
    <cellStyle name="Normal 8 5 3 2 2 3 2 2" xfId="52940" xr:uid="{00000000-0005-0000-0000-0000C4CE0000}"/>
    <cellStyle name="Normal 8 5 3 2 2 3 3" xfId="52941" xr:uid="{00000000-0005-0000-0000-0000C5CE0000}"/>
    <cellStyle name="Normal 8 5 3 2 2 4" xfId="52942" xr:uid="{00000000-0005-0000-0000-0000C6CE0000}"/>
    <cellStyle name="Normal 8 5 3 2 2 5" xfId="52943" xr:uid="{00000000-0005-0000-0000-0000C7CE0000}"/>
    <cellStyle name="Normal 8 5 3 2 3" xfId="52944" xr:uid="{00000000-0005-0000-0000-0000C8CE0000}"/>
    <cellStyle name="Normal 8 5 3 2 3 2" xfId="52945" xr:uid="{00000000-0005-0000-0000-0000C9CE0000}"/>
    <cellStyle name="Normal 8 5 3 2 4" xfId="52946" xr:uid="{00000000-0005-0000-0000-0000CACE0000}"/>
    <cellStyle name="Normal 8 5 3 2 4 2" xfId="52947" xr:uid="{00000000-0005-0000-0000-0000CBCE0000}"/>
    <cellStyle name="Normal 8 5 3 2 4 2 2" xfId="52948" xr:uid="{00000000-0005-0000-0000-0000CCCE0000}"/>
    <cellStyle name="Normal 8 5 3 2 4 3" xfId="52949" xr:uid="{00000000-0005-0000-0000-0000CDCE0000}"/>
    <cellStyle name="Normal 8 5 3 2 5" xfId="52950" xr:uid="{00000000-0005-0000-0000-0000CECE0000}"/>
    <cellStyle name="Normal 8 5 3 2 6" xfId="52951" xr:uid="{00000000-0005-0000-0000-0000CFCE0000}"/>
    <cellStyle name="Normal 8 5 3 3" xfId="52952" xr:uid="{00000000-0005-0000-0000-0000D0CE0000}"/>
    <cellStyle name="Normal 8 5 3 3 2" xfId="52953" xr:uid="{00000000-0005-0000-0000-0000D1CE0000}"/>
    <cellStyle name="Normal 8 5 3 3 2 2" xfId="52954" xr:uid="{00000000-0005-0000-0000-0000D2CE0000}"/>
    <cellStyle name="Normal 8 5 3 3 2 3" xfId="52955" xr:uid="{00000000-0005-0000-0000-0000D3CE0000}"/>
    <cellStyle name="Normal 8 5 3 3 2 4" xfId="52956" xr:uid="{00000000-0005-0000-0000-0000D4CE0000}"/>
    <cellStyle name="Normal 8 5 3 3 3" xfId="52957" xr:uid="{00000000-0005-0000-0000-0000D5CE0000}"/>
    <cellStyle name="Normal 8 5 3 3 3 2" xfId="52958" xr:uid="{00000000-0005-0000-0000-0000D6CE0000}"/>
    <cellStyle name="Normal 8 5 3 3 3 2 2" xfId="52959" xr:uid="{00000000-0005-0000-0000-0000D7CE0000}"/>
    <cellStyle name="Normal 8 5 3 3 3 3" xfId="52960" xr:uid="{00000000-0005-0000-0000-0000D8CE0000}"/>
    <cellStyle name="Normal 8 5 3 3 4" xfId="52961" xr:uid="{00000000-0005-0000-0000-0000D9CE0000}"/>
    <cellStyle name="Normal 8 5 3 3 5" xfId="52962" xr:uid="{00000000-0005-0000-0000-0000DACE0000}"/>
    <cellStyle name="Normal 8 5 3 4" xfId="52963" xr:uid="{00000000-0005-0000-0000-0000DBCE0000}"/>
    <cellStyle name="Normal 8 5 3 4 2" xfId="52964" xr:uid="{00000000-0005-0000-0000-0000DCCE0000}"/>
    <cellStyle name="Normal 8 5 3 4 2 2" xfId="52965" xr:uid="{00000000-0005-0000-0000-0000DDCE0000}"/>
    <cellStyle name="Normal 8 5 3 4 3" xfId="52966" xr:uid="{00000000-0005-0000-0000-0000DECE0000}"/>
    <cellStyle name="Normal 8 5 3 4 3 2" xfId="52967" xr:uid="{00000000-0005-0000-0000-0000DFCE0000}"/>
    <cellStyle name="Normal 8 5 3 4 3 2 2" xfId="52968" xr:uid="{00000000-0005-0000-0000-0000E0CE0000}"/>
    <cellStyle name="Normal 8 5 3 4 3 3" xfId="52969" xr:uid="{00000000-0005-0000-0000-0000E1CE0000}"/>
    <cellStyle name="Normal 8 5 3 4 4" xfId="52970" xr:uid="{00000000-0005-0000-0000-0000E2CE0000}"/>
    <cellStyle name="Normal 8 5 3 4 5" xfId="52971" xr:uid="{00000000-0005-0000-0000-0000E3CE0000}"/>
    <cellStyle name="Normal 8 5 3 5" xfId="52972" xr:uid="{00000000-0005-0000-0000-0000E4CE0000}"/>
    <cellStyle name="Normal 8 5 3 5 2" xfId="52973" xr:uid="{00000000-0005-0000-0000-0000E5CE0000}"/>
    <cellStyle name="Normal 8 5 3 6" xfId="52974" xr:uid="{00000000-0005-0000-0000-0000E6CE0000}"/>
    <cellStyle name="Normal 8 5 3 6 2" xfId="52975" xr:uid="{00000000-0005-0000-0000-0000E7CE0000}"/>
    <cellStyle name="Normal 8 5 3 6 2 2" xfId="52976" xr:uid="{00000000-0005-0000-0000-0000E8CE0000}"/>
    <cellStyle name="Normal 8 5 3 6 3" xfId="52977" xr:uid="{00000000-0005-0000-0000-0000E9CE0000}"/>
    <cellStyle name="Normal 8 5 3 7" xfId="52978" xr:uid="{00000000-0005-0000-0000-0000EACE0000}"/>
    <cellStyle name="Normal 8 5 3 7 2" xfId="52979" xr:uid="{00000000-0005-0000-0000-0000EBCE0000}"/>
    <cellStyle name="Normal 8 5 3 8" xfId="52980" xr:uid="{00000000-0005-0000-0000-0000ECCE0000}"/>
    <cellStyle name="Normal 8 5 3 9" xfId="52981" xr:uid="{00000000-0005-0000-0000-0000EDCE0000}"/>
    <cellStyle name="Normal 8 5 3_T-straight with PEDs adjustor" xfId="52982" xr:uid="{00000000-0005-0000-0000-0000EECE0000}"/>
    <cellStyle name="Normal 8 5 4" xfId="52983" xr:uid="{00000000-0005-0000-0000-0000EFCE0000}"/>
    <cellStyle name="Normal 8 5 4 2" xfId="52984" xr:uid="{00000000-0005-0000-0000-0000F0CE0000}"/>
    <cellStyle name="Normal 8 5 4 2 2" xfId="52985" xr:uid="{00000000-0005-0000-0000-0000F1CE0000}"/>
    <cellStyle name="Normal 8 5 4 2 2 2" xfId="52986" xr:uid="{00000000-0005-0000-0000-0000F2CE0000}"/>
    <cellStyle name="Normal 8 5 4 2 3" xfId="52987" xr:uid="{00000000-0005-0000-0000-0000F3CE0000}"/>
    <cellStyle name="Normal 8 5 4 2 3 2" xfId="52988" xr:uid="{00000000-0005-0000-0000-0000F4CE0000}"/>
    <cellStyle name="Normal 8 5 4 2 3 2 2" xfId="52989" xr:uid="{00000000-0005-0000-0000-0000F5CE0000}"/>
    <cellStyle name="Normal 8 5 4 2 3 3" xfId="52990" xr:uid="{00000000-0005-0000-0000-0000F6CE0000}"/>
    <cellStyle name="Normal 8 5 4 2 4" xfId="52991" xr:uid="{00000000-0005-0000-0000-0000F7CE0000}"/>
    <cellStyle name="Normal 8 5 4 2 5" xfId="52992" xr:uid="{00000000-0005-0000-0000-0000F8CE0000}"/>
    <cellStyle name="Normal 8 5 4 3" xfId="52993" xr:uid="{00000000-0005-0000-0000-0000F9CE0000}"/>
    <cellStyle name="Normal 8 5 4 3 2" xfId="52994" xr:uid="{00000000-0005-0000-0000-0000FACE0000}"/>
    <cellStyle name="Normal 8 5 4 4" xfId="52995" xr:uid="{00000000-0005-0000-0000-0000FBCE0000}"/>
    <cellStyle name="Normal 8 5 4 4 2" xfId="52996" xr:uid="{00000000-0005-0000-0000-0000FCCE0000}"/>
    <cellStyle name="Normal 8 5 4 4 2 2" xfId="52997" xr:uid="{00000000-0005-0000-0000-0000FDCE0000}"/>
    <cellStyle name="Normal 8 5 4 4 3" xfId="52998" xr:uid="{00000000-0005-0000-0000-0000FECE0000}"/>
    <cellStyle name="Normal 8 5 4 5" xfId="52999" xr:uid="{00000000-0005-0000-0000-0000FFCE0000}"/>
    <cellStyle name="Normal 8 5 4 6" xfId="53000" xr:uid="{00000000-0005-0000-0000-000000CF0000}"/>
    <cellStyle name="Normal 8 5 5" xfId="53001" xr:uid="{00000000-0005-0000-0000-000001CF0000}"/>
    <cellStyle name="Normal 8 5 5 2" xfId="53002" xr:uid="{00000000-0005-0000-0000-000002CF0000}"/>
    <cellStyle name="Normal 8 5 5 2 2" xfId="53003" xr:uid="{00000000-0005-0000-0000-000003CF0000}"/>
    <cellStyle name="Normal 8 5 5 2 3" xfId="53004" xr:uid="{00000000-0005-0000-0000-000004CF0000}"/>
    <cellStyle name="Normal 8 5 5 2 4" xfId="53005" xr:uid="{00000000-0005-0000-0000-000005CF0000}"/>
    <cellStyle name="Normal 8 5 5 3" xfId="53006" xr:uid="{00000000-0005-0000-0000-000006CF0000}"/>
    <cellStyle name="Normal 8 5 5 3 2" xfId="53007" xr:uid="{00000000-0005-0000-0000-000007CF0000}"/>
    <cellStyle name="Normal 8 5 5 3 2 2" xfId="53008" xr:uid="{00000000-0005-0000-0000-000008CF0000}"/>
    <cellStyle name="Normal 8 5 5 3 3" xfId="53009" xr:uid="{00000000-0005-0000-0000-000009CF0000}"/>
    <cellStyle name="Normal 8 5 5 4" xfId="53010" xr:uid="{00000000-0005-0000-0000-00000ACF0000}"/>
    <cellStyle name="Normal 8 5 5 5" xfId="53011" xr:uid="{00000000-0005-0000-0000-00000BCF0000}"/>
    <cellStyle name="Normal 8 5 6" xfId="53012" xr:uid="{00000000-0005-0000-0000-00000CCF0000}"/>
    <cellStyle name="Normal 8 5 6 2" xfId="53013" xr:uid="{00000000-0005-0000-0000-00000DCF0000}"/>
    <cellStyle name="Normal 8 5 6 2 2" xfId="53014" xr:uid="{00000000-0005-0000-0000-00000ECF0000}"/>
    <cellStyle name="Normal 8 5 6 3" xfId="53015" xr:uid="{00000000-0005-0000-0000-00000FCF0000}"/>
    <cellStyle name="Normal 8 5 6 3 2" xfId="53016" xr:uid="{00000000-0005-0000-0000-000010CF0000}"/>
    <cellStyle name="Normal 8 5 6 3 2 2" xfId="53017" xr:uid="{00000000-0005-0000-0000-000011CF0000}"/>
    <cellStyle name="Normal 8 5 6 3 3" xfId="53018" xr:uid="{00000000-0005-0000-0000-000012CF0000}"/>
    <cellStyle name="Normal 8 5 6 4" xfId="53019" xr:uid="{00000000-0005-0000-0000-000013CF0000}"/>
    <cellStyle name="Normal 8 5 6 5" xfId="53020" xr:uid="{00000000-0005-0000-0000-000014CF0000}"/>
    <cellStyle name="Normal 8 5 7" xfId="53021" xr:uid="{00000000-0005-0000-0000-000015CF0000}"/>
    <cellStyle name="Normal 8 5 7 2" xfId="53022" xr:uid="{00000000-0005-0000-0000-000016CF0000}"/>
    <cellStyle name="Normal 8 5 8" xfId="53023" xr:uid="{00000000-0005-0000-0000-000017CF0000}"/>
    <cellStyle name="Normal 8 5 8 2" xfId="53024" xr:uid="{00000000-0005-0000-0000-000018CF0000}"/>
    <cellStyle name="Normal 8 5 8 2 2" xfId="53025" xr:uid="{00000000-0005-0000-0000-000019CF0000}"/>
    <cellStyle name="Normal 8 5 8 3" xfId="53026" xr:uid="{00000000-0005-0000-0000-00001ACF0000}"/>
    <cellStyle name="Normal 8 5 9" xfId="53027" xr:uid="{00000000-0005-0000-0000-00001BCF0000}"/>
    <cellStyle name="Normal 8 5 9 2" xfId="53028" xr:uid="{00000000-0005-0000-0000-00001CCF0000}"/>
    <cellStyle name="Normal 8 5_T-straight with PEDs adjustor" xfId="53029" xr:uid="{00000000-0005-0000-0000-00001DCF0000}"/>
    <cellStyle name="Normal 8 6" xfId="53030" xr:uid="{00000000-0005-0000-0000-00001ECF0000}"/>
    <cellStyle name="Normal 8 6 10" xfId="53031" xr:uid="{00000000-0005-0000-0000-00001FCF0000}"/>
    <cellStyle name="Normal 8 6 11" xfId="53032" xr:uid="{00000000-0005-0000-0000-000020CF0000}"/>
    <cellStyle name="Normal 8 6 2" xfId="53033" xr:uid="{00000000-0005-0000-0000-000021CF0000}"/>
    <cellStyle name="Normal 8 6 2 10" xfId="53034" xr:uid="{00000000-0005-0000-0000-000022CF0000}"/>
    <cellStyle name="Normal 8 6 2 2" xfId="53035" xr:uid="{00000000-0005-0000-0000-000023CF0000}"/>
    <cellStyle name="Normal 8 6 2 2 2" xfId="53036" xr:uid="{00000000-0005-0000-0000-000024CF0000}"/>
    <cellStyle name="Normal 8 6 2 2 2 2" xfId="53037" xr:uid="{00000000-0005-0000-0000-000025CF0000}"/>
    <cellStyle name="Normal 8 6 2 2 2 2 2" xfId="53038" xr:uid="{00000000-0005-0000-0000-000026CF0000}"/>
    <cellStyle name="Normal 8 6 2 2 2 2 2 2" xfId="53039" xr:uid="{00000000-0005-0000-0000-000027CF0000}"/>
    <cellStyle name="Normal 8 6 2 2 2 2 3" xfId="53040" xr:uid="{00000000-0005-0000-0000-000028CF0000}"/>
    <cellStyle name="Normal 8 6 2 2 2 2 3 2" xfId="53041" xr:uid="{00000000-0005-0000-0000-000029CF0000}"/>
    <cellStyle name="Normal 8 6 2 2 2 2 3 2 2" xfId="53042" xr:uid="{00000000-0005-0000-0000-00002ACF0000}"/>
    <cellStyle name="Normal 8 6 2 2 2 2 3 3" xfId="53043" xr:uid="{00000000-0005-0000-0000-00002BCF0000}"/>
    <cellStyle name="Normal 8 6 2 2 2 2 4" xfId="53044" xr:uid="{00000000-0005-0000-0000-00002CCF0000}"/>
    <cellStyle name="Normal 8 6 2 2 2 3" xfId="53045" xr:uid="{00000000-0005-0000-0000-00002DCF0000}"/>
    <cellStyle name="Normal 8 6 2 2 2 3 2" xfId="53046" xr:uid="{00000000-0005-0000-0000-00002ECF0000}"/>
    <cellStyle name="Normal 8 6 2 2 2 4" xfId="53047" xr:uid="{00000000-0005-0000-0000-00002FCF0000}"/>
    <cellStyle name="Normal 8 6 2 2 2 4 2" xfId="53048" xr:uid="{00000000-0005-0000-0000-000030CF0000}"/>
    <cellStyle name="Normal 8 6 2 2 2 4 2 2" xfId="53049" xr:uid="{00000000-0005-0000-0000-000031CF0000}"/>
    <cellStyle name="Normal 8 6 2 2 2 4 3" xfId="53050" xr:uid="{00000000-0005-0000-0000-000032CF0000}"/>
    <cellStyle name="Normal 8 6 2 2 2 5" xfId="53051" xr:uid="{00000000-0005-0000-0000-000033CF0000}"/>
    <cellStyle name="Normal 8 6 2 2 2 6" xfId="53052" xr:uid="{00000000-0005-0000-0000-000034CF0000}"/>
    <cellStyle name="Normal 8 6 2 2 3" xfId="53053" xr:uid="{00000000-0005-0000-0000-000035CF0000}"/>
    <cellStyle name="Normal 8 6 2 2 3 2" xfId="53054" xr:uid="{00000000-0005-0000-0000-000036CF0000}"/>
    <cellStyle name="Normal 8 6 2 2 3 2 2" xfId="53055" xr:uid="{00000000-0005-0000-0000-000037CF0000}"/>
    <cellStyle name="Normal 8 6 2 2 3 3" xfId="53056" xr:uid="{00000000-0005-0000-0000-000038CF0000}"/>
    <cellStyle name="Normal 8 6 2 2 3 3 2" xfId="53057" xr:uid="{00000000-0005-0000-0000-000039CF0000}"/>
    <cellStyle name="Normal 8 6 2 2 3 3 2 2" xfId="53058" xr:uid="{00000000-0005-0000-0000-00003ACF0000}"/>
    <cellStyle name="Normal 8 6 2 2 3 3 3" xfId="53059" xr:uid="{00000000-0005-0000-0000-00003BCF0000}"/>
    <cellStyle name="Normal 8 6 2 2 3 4" xfId="53060" xr:uid="{00000000-0005-0000-0000-00003CCF0000}"/>
    <cellStyle name="Normal 8 6 2 2 4" xfId="53061" xr:uid="{00000000-0005-0000-0000-00003DCF0000}"/>
    <cellStyle name="Normal 8 6 2 2 4 2" xfId="53062" xr:uid="{00000000-0005-0000-0000-00003ECF0000}"/>
    <cellStyle name="Normal 8 6 2 2 4 2 2" xfId="53063" xr:uid="{00000000-0005-0000-0000-00003FCF0000}"/>
    <cellStyle name="Normal 8 6 2 2 4 3" xfId="53064" xr:uid="{00000000-0005-0000-0000-000040CF0000}"/>
    <cellStyle name="Normal 8 6 2 2 4 3 2" xfId="53065" xr:uid="{00000000-0005-0000-0000-000041CF0000}"/>
    <cellStyle name="Normal 8 6 2 2 4 3 2 2" xfId="53066" xr:uid="{00000000-0005-0000-0000-000042CF0000}"/>
    <cellStyle name="Normal 8 6 2 2 4 3 3" xfId="53067" xr:uid="{00000000-0005-0000-0000-000043CF0000}"/>
    <cellStyle name="Normal 8 6 2 2 4 4" xfId="53068" xr:uid="{00000000-0005-0000-0000-000044CF0000}"/>
    <cellStyle name="Normal 8 6 2 2 5" xfId="53069" xr:uid="{00000000-0005-0000-0000-000045CF0000}"/>
    <cellStyle name="Normal 8 6 2 2 5 2" xfId="53070" xr:uid="{00000000-0005-0000-0000-000046CF0000}"/>
    <cellStyle name="Normal 8 6 2 2 6" xfId="53071" xr:uid="{00000000-0005-0000-0000-000047CF0000}"/>
    <cellStyle name="Normal 8 6 2 2 6 2" xfId="53072" xr:uid="{00000000-0005-0000-0000-000048CF0000}"/>
    <cellStyle name="Normal 8 6 2 2 6 2 2" xfId="53073" xr:uid="{00000000-0005-0000-0000-000049CF0000}"/>
    <cellStyle name="Normal 8 6 2 2 6 3" xfId="53074" xr:uid="{00000000-0005-0000-0000-00004ACF0000}"/>
    <cellStyle name="Normal 8 6 2 2 7" xfId="53075" xr:uid="{00000000-0005-0000-0000-00004BCF0000}"/>
    <cellStyle name="Normal 8 6 2 2 7 2" xfId="53076" xr:uid="{00000000-0005-0000-0000-00004CCF0000}"/>
    <cellStyle name="Normal 8 6 2 2 8" xfId="53077" xr:uid="{00000000-0005-0000-0000-00004DCF0000}"/>
    <cellStyle name="Normal 8 6 2 2 9" xfId="53078" xr:uid="{00000000-0005-0000-0000-00004ECF0000}"/>
    <cellStyle name="Normal 8 6 2 3" xfId="53079" xr:uid="{00000000-0005-0000-0000-00004FCF0000}"/>
    <cellStyle name="Normal 8 6 2 3 2" xfId="53080" xr:uid="{00000000-0005-0000-0000-000050CF0000}"/>
    <cellStyle name="Normal 8 6 2 3 2 2" xfId="53081" xr:uid="{00000000-0005-0000-0000-000051CF0000}"/>
    <cellStyle name="Normal 8 6 2 3 2 2 2" xfId="53082" xr:uid="{00000000-0005-0000-0000-000052CF0000}"/>
    <cellStyle name="Normal 8 6 2 3 2 3" xfId="53083" xr:uid="{00000000-0005-0000-0000-000053CF0000}"/>
    <cellStyle name="Normal 8 6 2 3 2 3 2" xfId="53084" xr:uid="{00000000-0005-0000-0000-000054CF0000}"/>
    <cellStyle name="Normal 8 6 2 3 2 3 2 2" xfId="53085" xr:uid="{00000000-0005-0000-0000-000055CF0000}"/>
    <cellStyle name="Normal 8 6 2 3 2 3 3" xfId="53086" xr:uid="{00000000-0005-0000-0000-000056CF0000}"/>
    <cellStyle name="Normal 8 6 2 3 2 4" xfId="53087" xr:uid="{00000000-0005-0000-0000-000057CF0000}"/>
    <cellStyle name="Normal 8 6 2 3 2 5" xfId="53088" xr:uid="{00000000-0005-0000-0000-000058CF0000}"/>
    <cellStyle name="Normal 8 6 2 3 3" xfId="53089" xr:uid="{00000000-0005-0000-0000-000059CF0000}"/>
    <cellStyle name="Normal 8 6 2 3 3 2" xfId="53090" xr:uid="{00000000-0005-0000-0000-00005ACF0000}"/>
    <cellStyle name="Normal 8 6 2 3 4" xfId="53091" xr:uid="{00000000-0005-0000-0000-00005BCF0000}"/>
    <cellStyle name="Normal 8 6 2 3 4 2" xfId="53092" xr:uid="{00000000-0005-0000-0000-00005CCF0000}"/>
    <cellStyle name="Normal 8 6 2 3 4 2 2" xfId="53093" xr:uid="{00000000-0005-0000-0000-00005DCF0000}"/>
    <cellStyle name="Normal 8 6 2 3 4 3" xfId="53094" xr:uid="{00000000-0005-0000-0000-00005ECF0000}"/>
    <cellStyle name="Normal 8 6 2 3 5" xfId="53095" xr:uid="{00000000-0005-0000-0000-00005FCF0000}"/>
    <cellStyle name="Normal 8 6 2 3 6" xfId="53096" xr:uid="{00000000-0005-0000-0000-000060CF0000}"/>
    <cellStyle name="Normal 8 6 2 4" xfId="53097" xr:uid="{00000000-0005-0000-0000-000061CF0000}"/>
    <cellStyle name="Normal 8 6 2 4 2" xfId="53098" xr:uid="{00000000-0005-0000-0000-000062CF0000}"/>
    <cellStyle name="Normal 8 6 2 4 2 2" xfId="53099" xr:uid="{00000000-0005-0000-0000-000063CF0000}"/>
    <cellStyle name="Normal 8 6 2 4 3" xfId="53100" xr:uid="{00000000-0005-0000-0000-000064CF0000}"/>
    <cellStyle name="Normal 8 6 2 4 3 2" xfId="53101" xr:uid="{00000000-0005-0000-0000-000065CF0000}"/>
    <cellStyle name="Normal 8 6 2 4 3 2 2" xfId="53102" xr:uid="{00000000-0005-0000-0000-000066CF0000}"/>
    <cellStyle name="Normal 8 6 2 4 3 3" xfId="53103" xr:uid="{00000000-0005-0000-0000-000067CF0000}"/>
    <cellStyle name="Normal 8 6 2 4 4" xfId="53104" xr:uid="{00000000-0005-0000-0000-000068CF0000}"/>
    <cellStyle name="Normal 8 6 2 4 5" xfId="53105" xr:uid="{00000000-0005-0000-0000-000069CF0000}"/>
    <cellStyle name="Normal 8 6 2 5" xfId="53106" xr:uid="{00000000-0005-0000-0000-00006ACF0000}"/>
    <cellStyle name="Normal 8 6 2 5 2" xfId="53107" xr:uid="{00000000-0005-0000-0000-00006BCF0000}"/>
    <cellStyle name="Normal 8 6 2 5 2 2" xfId="53108" xr:uid="{00000000-0005-0000-0000-00006CCF0000}"/>
    <cellStyle name="Normal 8 6 2 5 3" xfId="53109" xr:uid="{00000000-0005-0000-0000-00006DCF0000}"/>
    <cellStyle name="Normal 8 6 2 5 3 2" xfId="53110" xr:uid="{00000000-0005-0000-0000-00006ECF0000}"/>
    <cellStyle name="Normal 8 6 2 5 3 2 2" xfId="53111" xr:uid="{00000000-0005-0000-0000-00006FCF0000}"/>
    <cellStyle name="Normal 8 6 2 5 3 3" xfId="53112" xr:uid="{00000000-0005-0000-0000-000070CF0000}"/>
    <cellStyle name="Normal 8 6 2 5 4" xfId="53113" xr:uid="{00000000-0005-0000-0000-000071CF0000}"/>
    <cellStyle name="Normal 8 6 2 6" xfId="53114" xr:uid="{00000000-0005-0000-0000-000072CF0000}"/>
    <cellStyle name="Normal 8 6 2 6 2" xfId="53115" xr:uid="{00000000-0005-0000-0000-000073CF0000}"/>
    <cellStyle name="Normal 8 6 2 7" xfId="53116" xr:uid="{00000000-0005-0000-0000-000074CF0000}"/>
    <cellStyle name="Normal 8 6 2 7 2" xfId="53117" xr:uid="{00000000-0005-0000-0000-000075CF0000}"/>
    <cellStyle name="Normal 8 6 2 7 2 2" xfId="53118" xr:uid="{00000000-0005-0000-0000-000076CF0000}"/>
    <cellStyle name="Normal 8 6 2 7 3" xfId="53119" xr:uid="{00000000-0005-0000-0000-000077CF0000}"/>
    <cellStyle name="Normal 8 6 2 8" xfId="53120" xr:uid="{00000000-0005-0000-0000-000078CF0000}"/>
    <cellStyle name="Normal 8 6 2 8 2" xfId="53121" xr:uid="{00000000-0005-0000-0000-000079CF0000}"/>
    <cellStyle name="Normal 8 6 2 9" xfId="53122" xr:uid="{00000000-0005-0000-0000-00007ACF0000}"/>
    <cellStyle name="Normal 8 6 2_T-straight with PEDs adjustor" xfId="53123" xr:uid="{00000000-0005-0000-0000-00007BCF0000}"/>
    <cellStyle name="Normal 8 6 3" xfId="53124" xr:uid="{00000000-0005-0000-0000-00007CCF0000}"/>
    <cellStyle name="Normal 8 6 3 2" xfId="53125" xr:uid="{00000000-0005-0000-0000-00007DCF0000}"/>
    <cellStyle name="Normal 8 6 3 2 2" xfId="53126" xr:uid="{00000000-0005-0000-0000-00007ECF0000}"/>
    <cellStyle name="Normal 8 6 3 2 2 2" xfId="53127" xr:uid="{00000000-0005-0000-0000-00007FCF0000}"/>
    <cellStyle name="Normal 8 6 3 2 2 2 2" xfId="53128" xr:uid="{00000000-0005-0000-0000-000080CF0000}"/>
    <cellStyle name="Normal 8 6 3 2 2 3" xfId="53129" xr:uid="{00000000-0005-0000-0000-000081CF0000}"/>
    <cellStyle name="Normal 8 6 3 2 2 3 2" xfId="53130" xr:uid="{00000000-0005-0000-0000-000082CF0000}"/>
    <cellStyle name="Normal 8 6 3 2 2 3 2 2" xfId="53131" xr:uid="{00000000-0005-0000-0000-000083CF0000}"/>
    <cellStyle name="Normal 8 6 3 2 2 3 3" xfId="53132" xr:uid="{00000000-0005-0000-0000-000084CF0000}"/>
    <cellStyle name="Normal 8 6 3 2 2 4" xfId="53133" xr:uid="{00000000-0005-0000-0000-000085CF0000}"/>
    <cellStyle name="Normal 8 6 3 2 3" xfId="53134" xr:uid="{00000000-0005-0000-0000-000086CF0000}"/>
    <cellStyle name="Normal 8 6 3 2 3 2" xfId="53135" xr:uid="{00000000-0005-0000-0000-000087CF0000}"/>
    <cellStyle name="Normal 8 6 3 2 4" xfId="53136" xr:uid="{00000000-0005-0000-0000-000088CF0000}"/>
    <cellStyle name="Normal 8 6 3 2 4 2" xfId="53137" xr:uid="{00000000-0005-0000-0000-000089CF0000}"/>
    <cellStyle name="Normal 8 6 3 2 4 2 2" xfId="53138" xr:uid="{00000000-0005-0000-0000-00008ACF0000}"/>
    <cellStyle name="Normal 8 6 3 2 4 3" xfId="53139" xr:uid="{00000000-0005-0000-0000-00008BCF0000}"/>
    <cellStyle name="Normal 8 6 3 2 5" xfId="53140" xr:uid="{00000000-0005-0000-0000-00008CCF0000}"/>
    <cellStyle name="Normal 8 6 3 2 6" xfId="53141" xr:uid="{00000000-0005-0000-0000-00008DCF0000}"/>
    <cellStyle name="Normal 8 6 3 3" xfId="53142" xr:uid="{00000000-0005-0000-0000-00008ECF0000}"/>
    <cellStyle name="Normal 8 6 3 3 2" xfId="53143" xr:uid="{00000000-0005-0000-0000-00008FCF0000}"/>
    <cellStyle name="Normal 8 6 3 3 2 2" xfId="53144" xr:uid="{00000000-0005-0000-0000-000090CF0000}"/>
    <cellStyle name="Normal 8 6 3 3 3" xfId="53145" xr:uid="{00000000-0005-0000-0000-000091CF0000}"/>
    <cellStyle name="Normal 8 6 3 3 3 2" xfId="53146" xr:uid="{00000000-0005-0000-0000-000092CF0000}"/>
    <cellStyle name="Normal 8 6 3 3 3 2 2" xfId="53147" xr:uid="{00000000-0005-0000-0000-000093CF0000}"/>
    <cellStyle name="Normal 8 6 3 3 3 3" xfId="53148" xr:uid="{00000000-0005-0000-0000-000094CF0000}"/>
    <cellStyle name="Normal 8 6 3 3 4" xfId="53149" xr:uid="{00000000-0005-0000-0000-000095CF0000}"/>
    <cellStyle name="Normal 8 6 3 4" xfId="53150" xr:uid="{00000000-0005-0000-0000-000096CF0000}"/>
    <cellStyle name="Normal 8 6 3 4 2" xfId="53151" xr:uid="{00000000-0005-0000-0000-000097CF0000}"/>
    <cellStyle name="Normal 8 6 3 4 2 2" xfId="53152" xr:uid="{00000000-0005-0000-0000-000098CF0000}"/>
    <cellStyle name="Normal 8 6 3 4 3" xfId="53153" xr:uid="{00000000-0005-0000-0000-000099CF0000}"/>
    <cellStyle name="Normal 8 6 3 4 3 2" xfId="53154" xr:uid="{00000000-0005-0000-0000-00009ACF0000}"/>
    <cellStyle name="Normal 8 6 3 4 3 2 2" xfId="53155" xr:uid="{00000000-0005-0000-0000-00009BCF0000}"/>
    <cellStyle name="Normal 8 6 3 4 3 3" xfId="53156" xr:uid="{00000000-0005-0000-0000-00009CCF0000}"/>
    <cellStyle name="Normal 8 6 3 4 4" xfId="53157" xr:uid="{00000000-0005-0000-0000-00009DCF0000}"/>
    <cellStyle name="Normal 8 6 3 5" xfId="53158" xr:uid="{00000000-0005-0000-0000-00009ECF0000}"/>
    <cellStyle name="Normal 8 6 3 5 2" xfId="53159" xr:uid="{00000000-0005-0000-0000-00009FCF0000}"/>
    <cellStyle name="Normal 8 6 3 6" xfId="53160" xr:uid="{00000000-0005-0000-0000-0000A0CF0000}"/>
    <cellStyle name="Normal 8 6 3 6 2" xfId="53161" xr:uid="{00000000-0005-0000-0000-0000A1CF0000}"/>
    <cellStyle name="Normal 8 6 3 6 2 2" xfId="53162" xr:uid="{00000000-0005-0000-0000-0000A2CF0000}"/>
    <cellStyle name="Normal 8 6 3 6 3" xfId="53163" xr:uid="{00000000-0005-0000-0000-0000A3CF0000}"/>
    <cellStyle name="Normal 8 6 3 7" xfId="53164" xr:uid="{00000000-0005-0000-0000-0000A4CF0000}"/>
    <cellStyle name="Normal 8 6 3 7 2" xfId="53165" xr:uid="{00000000-0005-0000-0000-0000A5CF0000}"/>
    <cellStyle name="Normal 8 6 3 8" xfId="53166" xr:uid="{00000000-0005-0000-0000-0000A6CF0000}"/>
    <cellStyle name="Normal 8 6 3 9" xfId="53167" xr:uid="{00000000-0005-0000-0000-0000A7CF0000}"/>
    <cellStyle name="Normal 8 6 4" xfId="53168" xr:uid="{00000000-0005-0000-0000-0000A8CF0000}"/>
    <cellStyle name="Normal 8 6 4 2" xfId="53169" xr:uid="{00000000-0005-0000-0000-0000A9CF0000}"/>
    <cellStyle name="Normal 8 6 4 2 2" xfId="53170" xr:uid="{00000000-0005-0000-0000-0000AACF0000}"/>
    <cellStyle name="Normal 8 6 4 2 2 2" xfId="53171" xr:uid="{00000000-0005-0000-0000-0000ABCF0000}"/>
    <cellStyle name="Normal 8 6 4 2 3" xfId="53172" xr:uid="{00000000-0005-0000-0000-0000ACCF0000}"/>
    <cellStyle name="Normal 8 6 4 2 3 2" xfId="53173" xr:uid="{00000000-0005-0000-0000-0000ADCF0000}"/>
    <cellStyle name="Normal 8 6 4 2 3 2 2" xfId="53174" xr:uid="{00000000-0005-0000-0000-0000AECF0000}"/>
    <cellStyle name="Normal 8 6 4 2 3 3" xfId="53175" xr:uid="{00000000-0005-0000-0000-0000AFCF0000}"/>
    <cellStyle name="Normal 8 6 4 2 4" xfId="53176" xr:uid="{00000000-0005-0000-0000-0000B0CF0000}"/>
    <cellStyle name="Normal 8 6 4 2 5" xfId="53177" xr:uid="{00000000-0005-0000-0000-0000B1CF0000}"/>
    <cellStyle name="Normal 8 6 4 3" xfId="53178" xr:uid="{00000000-0005-0000-0000-0000B2CF0000}"/>
    <cellStyle name="Normal 8 6 4 3 2" xfId="53179" xr:uid="{00000000-0005-0000-0000-0000B3CF0000}"/>
    <cellStyle name="Normal 8 6 4 4" xfId="53180" xr:uid="{00000000-0005-0000-0000-0000B4CF0000}"/>
    <cellStyle name="Normal 8 6 4 4 2" xfId="53181" xr:uid="{00000000-0005-0000-0000-0000B5CF0000}"/>
    <cellStyle name="Normal 8 6 4 4 2 2" xfId="53182" xr:uid="{00000000-0005-0000-0000-0000B6CF0000}"/>
    <cellStyle name="Normal 8 6 4 4 3" xfId="53183" xr:uid="{00000000-0005-0000-0000-0000B7CF0000}"/>
    <cellStyle name="Normal 8 6 4 5" xfId="53184" xr:uid="{00000000-0005-0000-0000-0000B8CF0000}"/>
    <cellStyle name="Normal 8 6 4 6" xfId="53185" xr:uid="{00000000-0005-0000-0000-0000B9CF0000}"/>
    <cellStyle name="Normal 8 6 5" xfId="53186" xr:uid="{00000000-0005-0000-0000-0000BACF0000}"/>
    <cellStyle name="Normal 8 6 5 2" xfId="53187" xr:uid="{00000000-0005-0000-0000-0000BBCF0000}"/>
    <cellStyle name="Normal 8 6 5 2 2" xfId="53188" xr:uid="{00000000-0005-0000-0000-0000BCCF0000}"/>
    <cellStyle name="Normal 8 6 5 3" xfId="53189" xr:uid="{00000000-0005-0000-0000-0000BDCF0000}"/>
    <cellStyle name="Normal 8 6 5 3 2" xfId="53190" xr:uid="{00000000-0005-0000-0000-0000BECF0000}"/>
    <cellStyle name="Normal 8 6 5 3 2 2" xfId="53191" xr:uid="{00000000-0005-0000-0000-0000BFCF0000}"/>
    <cellStyle name="Normal 8 6 5 3 3" xfId="53192" xr:uid="{00000000-0005-0000-0000-0000C0CF0000}"/>
    <cellStyle name="Normal 8 6 5 4" xfId="53193" xr:uid="{00000000-0005-0000-0000-0000C1CF0000}"/>
    <cellStyle name="Normal 8 6 5 5" xfId="53194" xr:uid="{00000000-0005-0000-0000-0000C2CF0000}"/>
    <cellStyle name="Normal 8 6 6" xfId="53195" xr:uid="{00000000-0005-0000-0000-0000C3CF0000}"/>
    <cellStyle name="Normal 8 6 6 2" xfId="53196" xr:uid="{00000000-0005-0000-0000-0000C4CF0000}"/>
    <cellStyle name="Normal 8 6 6 2 2" xfId="53197" xr:uid="{00000000-0005-0000-0000-0000C5CF0000}"/>
    <cellStyle name="Normal 8 6 6 3" xfId="53198" xr:uid="{00000000-0005-0000-0000-0000C6CF0000}"/>
    <cellStyle name="Normal 8 6 6 3 2" xfId="53199" xr:uid="{00000000-0005-0000-0000-0000C7CF0000}"/>
    <cellStyle name="Normal 8 6 6 3 2 2" xfId="53200" xr:uid="{00000000-0005-0000-0000-0000C8CF0000}"/>
    <cellStyle name="Normal 8 6 6 3 3" xfId="53201" xr:uid="{00000000-0005-0000-0000-0000C9CF0000}"/>
    <cellStyle name="Normal 8 6 6 4" xfId="53202" xr:uid="{00000000-0005-0000-0000-0000CACF0000}"/>
    <cellStyle name="Normal 8 6 7" xfId="53203" xr:uid="{00000000-0005-0000-0000-0000CBCF0000}"/>
    <cellStyle name="Normal 8 6 7 2" xfId="53204" xr:uid="{00000000-0005-0000-0000-0000CCCF0000}"/>
    <cellStyle name="Normal 8 6 8" xfId="53205" xr:uid="{00000000-0005-0000-0000-0000CDCF0000}"/>
    <cellStyle name="Normal 8 6 8 2" xfId="53206" xr:uid="{00000000-0005-0000-0000-0000CECF0000}"/>
    <cellStyle name="Normal 8 6 8 2 2" xfId="53207" xr:uid="{00000000-0005-0000-0000-0000CFCF0000}"/>
    <cellStyle name="Normal 8 6 8 3" xfId="53208" xr:uid="{00000000-0005-0000-0000-0000D0CF0000}"/>
    <cellStyle name="Normal 8 6 9" xfId="53209" xr:uid="{00000000-0005-0000-0000-0000D1CF0000}"/>
    <cellStyle name="Normal 8 6 9 2" xfId="53210" xr:uid="{00000000-0005-0000-0000-0000D2CF0000}"/>
    <cellStyle name="Normal 8 6_T-straight with PEDs adjustor" xfId="53211" xr:uid="{00000000-0005-0000-0000-0000D3CF0000}"/>
    <cellStyle name="Normal 8 7" xfId="53212" xr:uid="{00000000-0005-0000-0000-0000D4CF0000}"/>
    <cellStyle name="Normal 8 7 10" xfId="53213" xr:uid="{00000000-0005-0000-0000-0000D5CF0000}"/>
    <cellStyle name="Normal 8 7 2" xfId="53214" xr:uid="{00000000-0005-0000-0000-0000D6CF0000}"/>
    <cellStyle name="Normal 8 7 2 2" xfId="53215" xr:uid="{00000000-0005-0000-0000-0000D7CF0000}"/>
    <cellStyle name="Normal 8 7 2 2 2" xfId="53216" xr:uid="{00000000-0005-0000-0000-0000D8CF0000}"/>
    <cellStyle name="Normal 8 7 2 2 2 2" xfId="53217" xr:uid="{00000000-0005-0000-0000-0000D9CF0000}"/>
    <cellStyle name="Normal 8 7 2 2 2 2 2" xfId="53218" xr:uid="{00000000-0005-0000-0000-0000DACF0000}"/>
    <cellStyle name="Normal 8 7 2 2 2 3" xfId="53219" xr:uid="{00000000-0005-0000-0000-0000DBCF0000}"/>
    <cellStyle name="Normal 8 7 2 2 2 3 2" xfId="53220" xr:uid="{00000000-0005-0000-0000-0000DCCF0000}"/>
    <cellStyle name="Normal 8 7 2 2 2 3 2 2" xfId="53221" xr:uid="{00000000-0005-0000-0000-0000DDCF0000}"/>
    <cellStyle name="Normal 8 7 2 2 2 3 3" xfId="53222" xr:uid="{00000000-0005-0000-0000-0000DECF0000}"/>
    <cellStyle name="Normal 8 7 2 2 2 4" xfId="53223" xr:uid="{00000000-0005-0000-0000-0000DFCF0000}"/>
    <cellStyle name="Normal 8 7 2 2 3" xfId="53224" xr:uid="{00000000-0005-0000-0000-0000E0CF0000}"/>
    <cellStyle name="Normal 8 7 2 2 3 2" xfId="53225" xr:uid="{00000000-0005-0000-0000-0000E1CF0000}"/>
    <cellStyle name="Normal 8 7 2 2 4" xfId="53226" xr:uid="{00000000-0005-0000-0000-0000E2CF0000}"/>
    <cellStyle name="Normal 8 7 2 2 4 2" xfId="53227" xr:uid="{00000000-0005-0000-0000-0000E3CF0000}"/>
    <cellStyle name="Normal 8 7 2 2 4 2 2" xfId="53228" xr:uid="{00000000-0005-0000-0000-0000E4CF0000}"/>
    <cellStyle name="Normal 8 7 2 2 4 3" xfId="53229" xr:uid="{00000000-0005-0000-0000-0000E5CF0000}"/>
    <cellStyle name="Normal 8 7 2 2 5" xfId="53230" xr:uid="{00000000-0005-0000-0000-0000E6CF0000}"/>
    <cellStyle name="Normal 8 7 2 2 6" xfId="53231" xr:uid="{00000000-0005-0000-0000-0000E7CF0000}"/>
    <cellStyle name="Normal 8 7 2 3" xfId="53232" xr:uid="{00000000-0005-0000-0000-0000E8CF0000}"/>
    <cellStyle name="Normal 8 7 2 3 2" xfId="53233" xr:uid="{00000000-0005-0000-0000-0000E9CF0000}"/>
    <cellStyle name="Normal 8 7 2 3 2 2" xfId="53234" xr:uid="{00000000-0005-0000-0000-0000EACF0000}"/>
    <cellStyle name="Normal 8 7 2 3 3" xfId="53235" xr:uid="{00000000-0005-0000-0000-0000EBCF0000}"/>
    <cellStyle name="Normal 8 7 2 3 3 2" xfId="53236" xr:uid="{00000000-0005-0000-0000-0000ECCF0000}"/>
    <cellStyle name="Normal 8 7 2 3 3 2 2" xfId="53237" xr:uid="{00000000-0005-0000-0000-0000EDCF0000}"/>
    <cellStyle name="Normal 8 7 2 3 3 3" xfId="53238" xr:uid="{00000000-0005-0000-0000-0000EECF0000}"/>
    <cellStyle name="Normal 8 7 2 3 4" xfId="53239" xr:uid="{00000000-0005-0000-0000-0000EFCF0000}"/>
    <cellStyle name="Normal 8 7 2 4" xfId="53240" xr:uid="{00000000-0005-0000-0000-0000F0CF0000}"/>
    <cellStyle name="Normal 8 7 2 4 2" xfId="53241" xr:uid="{00000000-0005-0000-0000-0000F1CF0000}"/>
    <cellStyle name="Normal 8 7 2 4 2 2" xfId="53242" xr:uid="{00000000-0005-0000-0000-0000F2CF0000}"/>
    <cellStyle name="Normal 8 7 2 4 3" xfId="53243" xr:uid="{00000000-0005-0000-0000-0000F3CF0000}"/>
    <cellStyle name="Normal 8 7 2 4 3 2" xfId="53244" xr:uid="{00000000-0005-0000-0000-0000F4CF0000}"/>
    <cellStyle name="Normal 8 7 2 4 3 2 2" xfId="53245" xr:uid="{00000000-0005-0000-0000-0000F5CF0000}"/>
    <cellStyle name="Normal 8 7 2 4 3 3" xfId="53246" xr:uid="{00000000-0005-0000-0000-0000F6CF0000}"/>
    <cellStyle name="Normal 8 7 2 4 4" xfId="53247" xr:uid="{00000000-0005-0000-0000-0000F7CF0000}"/>
    <cellStyle name="Normal 8 7 2 5" xfId="53248" xr:uid="{00000000-0005-0000-0000-0000F8CF0000}"/>
    <cellStyle name="Normal 8 7 2 5 2" xfId="53249" xr:uid="{00000000-0005-0000-0000-0000F9CF0000}"/>
    <cellStyle name="Normal 8 7 2 6" xfId="53250" xr:uid="{00000000-0005-0000-0000-0000FACF0000}"/>
    <cellStyle name="Normal 8 7 2 6 2" xfId="53251" xr:uid="{00000000-0005-0000-0000-0000FBCF0000}"/>
    <cellStyle name="Normal 8 7 2 6 2 2" xfId="53252" xr:uid="{00000000-0005-0000-0000-0000FCCF0000}"/>
    <cellStyle name="Normal 8 7 2 6 3" xfId="53253" xr:uid="{00000000-0005-0000-0000-0000FDCF0000}"/>
    <cellStyle name="Normal 8 7 2 7" xfId="53254" xr:uid="{00000000-0005-0000-0000-0000FECF0000}"/>
    <cellStyle name="Normal 8 7 2 7 2" xfId="53255" xr:uid="{00000000-0005-0000-0000-0000FFCF0000}"/>
    <cellStyle name="Normal 8 7 2 8" xfId="53256" xr:uid="{00000000-0005-0000-0000-000000D00000}"/>
    <cellStyle name="Normal 8 7 2 9" xfId="53257" xr:uid="{00000000-0005-0000-0000-000001D00000}"/>
    <cellStyle name="Normal 8 7 3" xfId="53258" xr:uid="{00000000-0005-0000-0000-000002D00000}"/>
    <cellStyle name="Normal 8 7 3 2" xfId="53259" xr:uid="{00000000-0005-0000-0000-000003D00000}"/>
    <cellStyle name="Normal 8 7 3 2 2" xfId="53260" xr:uid="{00000000-0005-0000-0000-000004D00000}"/>
    <cellStyle name="Normal 8 7 3 2 2 2" xfId="53261" xr:uid="{00000000-0005-0000-0000-000005D00000}"/>
    <cellStyle name="Normal 8 7 3 2 3" xfId="53262" xr:uid="{00000000-0005-0000-0000-000006D00000}"/>
    <cellStyle name="Normal 8 7 3 2 3 2" xfId="53263" xr:uid="{00000000-0005-0000-0000-000007D00000}"/>
    <cellStyle name="Normal 8 7 3 2 3 2 2" xfId="53264" xr:uid="{00000000-0005-0000-0000-000008D00000}"/>
    <cellStyle name="Normal 8 7 3 2 3 3" xfId="53265" xr:uid="{00000000-0005-0000-0000-000009D00000}"/>
    <cellStyle name="Normal 8 7 3 2 4" xfId="53266" xr:uid="{00000000-0005-0000-0000-00000AD00000}"/>
    <cellStyle name="Normal 8 7 3 2 5" xfId="53267" xr:uid="{00000000-0005-0000-0000-00000BD00000}"/>
    <cellStyle name="Normal 8 7 3 3" xfId="53268" xr:uid="{00000000-0005-0000-0000-00000CD00000}"/>
    <cellStyle name="Normal 8 7 3 3 2" xfId="53269" xr:uid="{00000000-0005-0000-0000-00000DD00000}"/>
    <cellStyle name="Normal 8 7 3 4" xfId="53270" xr:uid="{00000000-0005-0000-0000-00000ED00000}"/>
    <cellStyle name="Normal 8 7 3 4 2" xfId="53271" xr:uid="{00000000-0005-0000-0000-00000FD00000}"/>
    <cellStyle name="Normal 8 7 3 4 2 2" xfId="53272" xr:uid="{00000000-0005-0000-0000-000010D00000}"/>
    <cellStyle name="Normal 8 7 3 4 3" xfId="53273" xr:uid="{00000000-0005-0000-0000-000011D00000}"/>
    <cellStyle name="Normal 8 7 3 5" xfId="53274" xr:uid="{00000000-0005-0000-0000-000012D00000}"/>
    <cellStyle name="Normal 8 7 3 6" xfId="53275" xr:uid="{00000000-0005-0000-0000-000013D00000}"/>
    <cellStyle name="Normal 8 7 4" xfId="53276" xr:uid="{00000000-0005-0000-0000-000014D00000}"/>
    <cellStyle name="Normal 8 7 4 2" xfId="53277" xr:uid="{00000000-0005-0000-0000-000015D00000}"/>
    <cellStyle name="Normal 8 7 4 2 2" xfId="53278" xr:uid="{00000000-0005-0000-0000-000016D00000}"/>
    <cellStyle name="Normal 8 7 4 3" xfId="53279" xr:uid="{00000000-0005-0000-0000-000017D00000}"/>
    <cellStyle name="Normal 8 7 4 3 2" xfId="53280" xr:uid="{00000000-0005-0000-0000-000018D00000}"/>
    <cellStyle name="Normal 8 7 4 3 2 2" xfId="53281" xr:uid="{00000000-0005-0000-0000-000019D00000}"/>
    <cellStyle name="Normal 8 7 4 3 3" xfId="53282" xr:uid="{00000000-0005-0000-0000-00001AD00000}"/>
    <cellStyle name="Normal 8 7 4 4" xfId="53283" xr:uid="{00000000-0005-0000-0000-00001BD00000}"/>
    <cellStyle name="Normal 8 7 4 5" xfId="53284" xr:uid="{00000000-0005-0000-0000-00001CD00000}"/>
    <cellStyle name="Normal 8 7 5" xfId="53285" xr:uid="{00000000-0005-0000-0000-00001DD00000}"/>
    <cellStyle name="Normal 8 7 5 2" xfId="53286" xr:uid="{00000000-0005-0000-0000-00001ED00000}"/>
    <cellStyle name="Normal 8 7 5 2 2" xfId="53287" xr:uid="{00000000-0005-0000-0000-00001FD00000}"/>
    <cellStyle name="Normal 8 7 5 3" xfId="53288" xr:uid="{00000000-0005-0000-0000-000020D00000}"/>
    <cellStyle name="Normal 8 7 5 3 2" xfId="53289" xr:uid="{00000000-0005-0000-0000-000021D00000}"/>
    <cellStyle name="Normal 8 7 5 3 2 2" xfId="53290" xr:uid="{00000000-0005-0000-0000-000022D00000}"/>
    <cellStyle name="Normal 8 7 5 3 3" xfId="53291" xr:uid="{00000000-0005-0000-0000-000023D00000}"/>
    <cellStyle name="Normal 8 7 5 4" xfId="53292" xr:uid="{00000000-0005-0000-0000-000024D00000}"/>
    <cellStyle name="Normal 8 7 6" xfId="53293" xr:uid="{00000000-0005-0000-0000-000025D00000}"/>
    <cellStyle name="Normal 8 7 6 2" xfId="53294" xr:uid="{00000000-0005-0000-0000-000026D00000}"/>
    <cellStyle name="Normal 8 7 7" xfId="53295" xr:uid="{00000000-0005-0000-0000-000027D00000}"/>
    <cellStyle name="Normal 8 7 7 2" xfId="53296" xr:uid="{00000000-0005-0000-0000-000028D00000}"/>
    <cellStyle name="Normal 8 7 7 2 2" xfId="53297" xr:uid="{00000000-0005-0000-0000-000029D00000}"/>
    <cellStyle name="Normal 8 7 7 3" xfId="53298" xr:uid="{00000000-0005-0000-0000-00002AD00000}"/>
    <cellStyle name="Normal 8 7 8" xfId="53299" xr:uid="{00000000-0005-0000-0000-00002BD00000}"/>
    <cellStyle name="Normal 8 7 8 2" xfId="53300" xr:uid="{00000000-0005-0000-0000-00002CD00000}"/>
    <cellStyle name="Normal 8 7 9" xfId="53301" xr:uid="{00000000-0005-0000-0000-00002DD00000}"/>
    <cellStyle name="Normal 8 7_T-straight with PEDs adjustor" xfId="53302" xr:uid="{00000000-0005-0000-0000-00002ED00000}"/>
    <cellStyle name="Normal 8 8" xfId="53303" xr:uid="{00000000-0005-0000-0000-00002FD00000}"/>
    <cellStyle name="Normal 8 8 2" xfId="53304" xr:uid="{00000000-0005-0000-0000-000030D00000}"/>
    <cellStyle name="Normal 8 8 2 2" xfId="53305" xr:uid="{00000000-0005-0000-0000-000031D00000}"/>
    <cellStyle name="Normal 8 8 2 2 2" xfId="53306" xr:uid="{00000000-0005-0000-0000-000032D00000}"/>
    <cellStyle name="Normal 8 8 2 2 2 2" xfId="53307" xr:uid="{00000000-0005-0000-0000-000033D00000}"/>
    <cellStyle name="Normal 8 8 2 2 3" xfId="53308" xr:uid="{00000000-0005-0000-0000-000034D00000}"/>
    <cellStyle name="Normal 8 8 2 2 3 2" xfId="53309" xr:uid="{00000000-0005-0000-0000-000035D00000}"/>
    <cellStyle name="Normal 8 8 2 2 3 2 2" xfId="53310" xr:uid="{00000000-0005-0000-0000-000036D00000}"/>
    <cellStyle name="Normal 8 8 2 2 3 3" xfId="53311" xr:uid="{00000000-0005-0000-0000-000037D00000}"/>
    <cellStyle name="Normal 8 8 2 2 4" xfId="53312" xr:uid="{00000000-0005-0000-0000-000038D00000}"/>
    <cellStyle name="Normal 8 8 2 3" xfId="53313" xr:uid="{00000000-0005-0000-0000-000039D00000}"/>
    <cellStyle name="Normal 8 8 2 3 2" xfId="53314" xr:uid="{00000000-0005-0000-0000-00003AD00000}"/>
    <cellStyle name="Normal 8 8 2 4" xfId="53315" xr:uid="{00000000-0005-0000-0000-00003BD00000}"/>
    <cellStyle name="Normal 8 8 2 4 2" xfId="53316" xr:uid="{00000000-0005-0000-0000-00003CD00000}"/>
    <cellStyle name="Normal 8 8 2 4 2 2" xfId="53317" xr:uid="{00000000-0005-0000-0000-00003DD00000}"/>
    <cellStyle name="Normal 8 8 2 4 3" xfId="53318" xr:uid="{00000000-0005-0000-0000-00003ED00000}"/>
    <cellStyle name="Normal 8 8 2 5" xfId="53319" xr:uid="{00000000-0005-0000-0000-00003FD00000}"/>
    <cellStyle name="Normal 8 8 2 6" xfId="53320" xr:uid="{00000000-0005-0000-0000-000040D00000}"/>
    <cellStyle name="Normal 8 8 3" xfId="53321" xr:uid="{00000000-0005-0000-0000-000041D00000}"/>
    <cellStyle name="Normal 8 8 3 2" xfId="53322" xr:uid="{00000000-0005-0000-0000-000042D00000}"/>
    <cellStyle name="Normal 8 8 3 2 2" xfId="53323" xr:uid="{00000000-0005-0000-0000-000043D00000}"/>
    <cellStyle name="Normal 8 8 3 3" xfId="53324" xr:uid="{00000000-0005-0000-0000-000044D00000}"/>
    <cellStyle name="Normal 8 8 3 3 2" xfId="53325" xr:uid="{00000000-0005-0000-0000-000045D00000}"/>
    <cellStyle name="Normal 8 8 3 3 2 2" xfId="53326" xr:uid="{00000000-0005-0000-0000-000046D00000}"/>
    <cellStyle name="Normal 8 8 3 3 3" xfId="53327" xr:uid="{00000000-0005-0000-0000-000047D00000}"/>
    <cellStyle name="Normal 8 8 3 4" xfId="53328" xr:uid="{00000000-0005-0000-0000-000048D00000}"/>
    <cellStyle name="Normal 8 8 4" xfId="53329" xr:uid="{00000000-0005-0000-0000-000049D00000}"/>
    <cellStyle name="Normal 8 8 4 2" xfId="53330" xr:uid="{00000000-0005-0000-0000-00004AD00000}"/>
    <cellStyle name="Normal 8 8 4 2 2" xfId="53331" xr:uid="{00000000-0005-0000-0000-00004BD00000}"/>
    <cellStyle name="Normal 8 8 4 3" xfId="53332" xr:uid="{00000000-0005-0000-0000-00004CD00000}"/>
    <cellStyle name="Normal 8 8 4 3 2" xfId="53333" xr:uid="{00000000-0005-0000-0000-00004DD00000}"/>
    <cellStyle name="Normal 8 8 4 3 2 2" xfId="53334" xr:uid="{00000000-0005-0000-0000-00004ED00000}"/>
    <cellStyle name="Normal 8 8 4 3 3" xfId="53335" xr:uid="{00000000-0005-0000-0000-00004FD00000}"/>
    <cellStyle name="Normal 8 8 4 4" xfId="53336" xr:uid="{00000000-0005-0000-0000-000050D00000}"/>
    <cellStyle name="Normal 8 8 5" xfId="53337" xr:uid="{00000000-0005-0000-0000-000051D00000}"/>
    <cellStyle name="Normal 8 8 5 2" xfId="53338" xr:uid="{00000000-0005-0000-0000-000052D00000}"/>
    <cellStyle name="Normal 8 8 6" xfId="53339" xr:uid="{00000000-0005-0000-0000-000053D00000}"/>
    <cellStyle name="Normal 8 8 6 2" xfId="53340" xr:uid="{00000000-0005-0000-0000-000054D00000}"/>
    <cellStyle name="Normal 8 8 6 2 2" xfId="53341" xr:uid="{00000000-0005-0000-0000-000055D00000}"/>
    <cellStyle name="Normal 8 8 6 3" xfId="53342" xr:uid="{00000000-0005-0000-0000-000056D00000}"/>
    <cellStyle name="Normal 8 8 7" xfId="53343" xr:uid="{00000000-0005-0000-0000-000057D00000}"/>
    <cellStyle name="Normal 8 8 7 2" xfId="53344" xr:uid="{00000000-0005-0000-0000-000058D00000}"/>
    <cellStyle name="Normal 8 8 8" xfId="53345" xr:uid="{00000000-0005-0000-0000-000059D00000}"/>
    <cellStyle name="Normal 8 8 9" xfId="53346" xr:uid="{00000000-0005-0000-0000-00005AD00000}"/>
    <cellStyle name="Normal 8 9" xfId="53347" xr:uid="{00000000-0005-0000-0000-00005BD00000}"/>
    <cellStyle name="Normal 8 9 2" xfId="53348" xr:uid="{00000000-0005-0000-0000-00005CD00000}"/>
    <cellStyle name="Normal 8 9 2 2" xfId="53349" xr:uid="{00000000-0005-0000-0000-00005DD00000}"/>
    <cellStyle name="Normal 8 9 2 2 2" xfId="53350" xr:uid="{00000000-0005-0000-0000-00005ED00000}"/>
    <cellStyle name="Normal 8 9 2 2 2 2" xfId="53351" xr:uid="{00000000-0005-0000-0000-00005FD00000}"/>
    <cellStyle name="Normal 8 9 2 2 3" xfId="53352" xr:uid="{00000000-0005-0000-0000-000060D00000}"/>
    <cellStyle name="Normal 8 9 2 2 3 2" xfId="53353" xr:uid="{00000000-0005-0000-0000-000061D00000}"/>
    <cellStyle name="Normal 8 9 2 2 3 2 2" xfId="53354" xr:uid="{00000000-0005-0000-0000-000062D00000}"/>
    <cellStyle name="Normal 8 9 2 2 3 3" xfId="53355" xr:uid="{00000000-0005-0000-0000-000063D00000}"/>
    <cellStyle name="Normal 8 9 2 2 4" xfId="53356" xr:uid="{00000000-0005-0000-0000-000064D00000}"/>
    <cellStyle name="Normal 8 9 2 3" xfId="53357" xr:uid="{00000000-0005-0000-0000-000065D00000}"/>
    <cellStyle name="Normal 8 9 2 3 2" xfId="53358" xr:uid="{00000000-0005-0000-0000-000066D00000}"/>
    <cellStyle name="Normal 8 9 2 4" xfId="53359" xr:uid="{00000000-0005-0000-0000-000067D00000}"/>
    <cellStyle name="Normal 8 9 2 4 2" xfId="53360" xr:uid="{00000000-0005-0000-0000-000068D00000}"/>
    <cellStyle name="Normal 8 9 2 4 2 2" xfId="53361" xr:uid="{00000000-0005-0000-0000-000069D00000}"/>
    <cellStyle name="Normal 8 9 2 4 3" xfId="53362" xr:uid="{00000000-0005-0000-0000-00006AD00000}"/>
    <cellStyle name="Normal 8 9 2 5" xfId="53363" xr:uid="{00000000-0005-0000-0000-00006BD00000}"/>
    <cellStyle name="Normal 8 9 2 6" xfId="53364" xr:uid="{00000000-0005-0000-0000-00006CD00000}"/>
    <cellStyle name="Normal 8 9 3" xfId="53365" xr:uid="{00000000-0005-0000-0000-00006DD00000}"/>
    <cellStyle name="Normal 8 9 3 2" xfId="53366" xr:uid="{00000000-0005-0000-0000-00006ED00000}"/>
    <cellStyle name="Normal 8 9 3 2 2" xfId="53367" xr:uid="{00000000-0005-0000-0000-00006FD00000}"/>
    <cellStyle name="Normal 8 9 3 3" xfId="53368" xr:uid="{00000000-0005-0000-0000-000070D00000}"/>
    <cellStyle name="Normal 8 9 3 3 2" xfId="53369" xr:uid="{00000000-0005-0000-0000-000071D00000}"/>
    <cellStyle name="Normal 8 9 3 3 2 2" xfId="53370" xr:uid="{00000000-0005-0000-0000-000072D00000}"/>
    <cellStyle name="Normal 8 9 3 3 3" xfId="53371" xr:uid="{00000000-0005-0000-0000-000073D00000}"/>
    <cellStyle name="Normal 8 9 3 4" xfId="53372" xr:uid="{00000000-0005-0000-0000-000074D00000}"/>
    <cellStyle name="Normal 8 9 4" xfId="53373" xr:uid="{00000000-0005-0000-0000-000075D00000}"/>
    <cellStyle name="Normal 8 9 4 2" xfId="53374" xr:uid="{00000000-0005-0000-0000-000076D00000}"/>
    <cellStyle name="Normal 8 9 4 2 2" xfId="53375" xr:uid="{00000000-0005-0000-0000-000077D00000}"/>
    <cellStyle name="Normal 8 9 4 3" xfId="53376" xr:uid="{00000000-0005-0000-0000-000078D00000}"/>
    <cellStyle name="Normal 8 9 4 3 2" xfId="53377" xr:uid="{00000000-0005-0000-0000-000079D00000}"/>
    <cellStyle name="Normal 8 9 4 3 2 2" xfId="53378" xr:uid="{00000000-0005-0000-0000-00007AD00000}"/>
    <cellStyle name="Normal 8 9 4 3 3" xfId="53379" xr:uid="{00000000-0005-0000-0000-00007BD00000}"/>
    <cellStyle name="Normal 8 9 4 4" xfId="53380" xr:uid="{00000000-0005-0000-0000-00007CD00000}"/>
    <cellStyle name="Normal 8 9 5" xfId="53381" xr:uid="{00000000-0005-0000-0000-00007DD00000}"/>
    <cellStyle name="Normal 8 9 5 2" xfId="53382" xr:uid="{00000000-0005-0000-0000-00007ED00000}"/>
    <cellStyle name="Normal 8 9 6" xfId="53383" xr:uid="{00000000-0005-0000-0000-00007FD00000}"/>
    <cellStyle name="Normal 8 9 6 2" xfId="53384" xr:uid="{00000000-0005-0000-0000-000080D00000}"/>
    <cellStyle name="Normal 8 9 6 2 2" xfId="53385" xr:uid="{00000000-0005-0000-0000-000081D00000}"/>
    <cellStyle name="Normal 8 9 6 3" xfId="53386" xr:uid="{00000000-0005-0000-0000-000082D00000}"/>
    <cellStyle name="Normal 8 9 7" xfId="53387" xr:uid="{00000000-0005-0000-0000-000083D00000}"/>
    <cellStyle name="Normal 8 9 7 2" xfId="53388" xr:uid="{00000000-0005-0000-0000-000084D00000}"/>
    <cellStyle name="Normal 8 9 8" xfId="53389" xr:uid="{00000000-0005-0000-0000-000085D00000}"/>
    <cellStyle name="Normal 8 9 9" xfId="53390" xr:uid="{00000000-0005-0000-0000-000086D00000}"/>
    <cellStyle name="Normal 8_Sheet1" xfId="53391" xr:uid="{00000000-0005-0000-0000-000087D00000}"/>
    <cellStyle name="Normal 80" xfId="64464" xr:uid="{00000000-0005-0000-0000-000088D00000}"/>
    <cellStyle name="Normal 81" xfId="64466" xr:uid="{00000000-0005-0000-0000-000089D00000}"/>
    <cellStyle name="Normal 82" xfId="64467" xr:uid="{00000000-0005-0000-0000-00008AD00000}"/>
    <cellStyle name="Normal 83" xfId="64469" xr:uid="{00000000-0005-0000-0000-00008BD00000}"/>
    <cellStyle name="Normal 9" xfId="67" xr:uid="{00000000-0005-0000-0000-00008CD00000}"/>
    <cellStyle name="Normal 9 10" xfId="53392" xr:uid="{00000000-0005-0000-0000-00008DD00000}"/>
    <cellStyle name="Normal 9 10 2" xfId="53393" xr:uid="{00000000-0005-0000-0000-00008ED00000}"/>
    <cellStyle name="Normal 9 11" xfId="53394" xr:uid="{00000000-0005-0000-0000-00008FD00000}"/>
    <cellStyle name="Normal 9 12" xfId="53395" xr:uid="{00000000-0005-0000-0000-000090D00000}"/>
    <cellStyle name="Normal 9 2" xfId="53396" xr:uid="{00000000-0005-0000-0000-000091D00000}"/>
    <cellStyle name="Normal 9 2 10" xfId="53397" xr:uid="{00000000-0005-0000-0000-000092D00000}"/>
    <cellStyle name="Normal 9 2 11" xfId="53398" xr:uid="{00000000-0005-0000-0000-000093D00000}"/>
    <cellStyle name="Normal 9 2 2" xfId="53399" xr:uid="{00000000-0005-0000-0000-000094D00000}"/>
    <cellStyle name="Normal 9 2 2 10" xfId="53400" xr:uid="{00000000-0005-0000-0000-000095D00000}"/>
    <cellStyle name="Normal 9 2 2 2" xfId="53401" xr:uid="{00000000-0005-0000-0000-000096D00000}"/>
    <cellStyle name="Normal 9 2 2 2 2" xfId="53402" xr:uid="{00000000-0005-0000-0000-000097D00000}"/>
    <cellStyle name="Normal 9 2 2 2 2 2" xfId="53403" xr:uid="{00000000-0005-0000-0000-000098D00000}"/>
    <cellStyle name="Normal 9 2 2 2 2 2 2" xfId="53404" xr:uid="{00000000-0005-0000-0000-000099D00000}"/>
    <cellStyle name="Normal 9 2 2 2 2 2 2 2" xfId="53405" xr:uid="{00000000-0005-0000-0000-00009AD00000}"/>
    <cellStyle name="Normal 9 2 2 2 2 2 3" xfId="53406" xr:uid="{00000000-0005-0000-0000-00009BD00000}"/>
    <cellStyle name="Normal 9 2 2 2 2 3" xfId="53407" xr:uid="{00000000-0005-0000-0000-00009CD00000}"/>
    <cellStyle name="Normal 9 2 2 2 2 3 2" xfId="53408" xr:uid="{00000000-0005-0000-0000-00009DD00000}"/>
    <cellStyle name="Normal 9 2 2 2 2 3 2 2" xfId="53409" xr:uid="{00000000-0005-0000-0000-00009ED00000}"/>
    <cellStyle name="Normal 9 2 2 2 2 3 3" xfId="53410" xr:uid="{00000000-0005-0000-0000-00009FD00000}"/>
    <cellStyle name="Normal 9 2 2 2 2 4" xfId="53411" xr:uid="{00000000-0005-0000-0000-0000A0D00000}"/>
    <cellStyle name="Normal 9 2 2 2 2 4 2" xfId="53412" xr:uid="{00000000-0005-0000-0000-0000A1D00000}"/>
    <cellStyle name="Normal 9 2 2 2 2 5" xfId="53413" xr:uid="{00000000-0005-0000-0000-0000A2D00000}"/>
    <cellStyle name="Normal 9 2 2 2 2_T-straight with PEDs adjustor" xfId="53414" xr:uid="{00000000-0005-0000-0000-0000A3D00000}"/>
    <cellStyle name="Normal 9 2 2 2 3" xfId="53415" xr:uid="{00000000-0005-0000-0000-0000A4D00000}"/>
    <cellStyle name="Normal 9 2 2 2 3 2" xfId="53416" xr:uid="{00000000-0005-0000-0000-0000A5D00000}"/>
    <cellStyle name="Normal 9 2 2 2 3 2 2" xfId="53417" xr:uid="{00000000-0005-0000-0000-0000A6D00000}"/>
    <cellStyle name="Normal 9 2 2 2 3 3" xfId="53418" xr:uid="{00000000-0005-0000-0000-0000A7D00000}"/>
    <cellStyle name="Normal 9 2 2 2 4" xfId="53419" xr:uid="{00000000-0005-0000-0000-0000A8D00000}"/>
    <cellStyle name="Normal 9 2 2 2 4 2" xfId="53420" xr:uid="{00000000-0005-0000-0000-0000A9D00000}"/>
    <cellStyle name="Normal 9 2 2 2 4 2 2" xfId="53421" xr:uid="{00000000-0005-0000-0000-0000AAD00000}"/>
    <cellStyle name="Normal 9 2 2 2 4 3" xfId="53422" xr:uid="{00000000-0005-0000-0000-0000ABD00000}"/>
    <cellStyle name="Normal 9 2 2 2 5" xfId="53423" xr:uid="{00000000-0005-0000-0000-0000ACD00000}"/>
    <cellStyle name="Normal 9 2 2 2 5 2" xfId="53424" xr:uid="{00000000-0005-0000-0000-0000ADD00000}"/>
    <cellStyle name="Normal 9 2 2 2 6" xfId="53425" xr:uid="{00000000-0005-0000-0000-0000AED00000}"/>
    <cellStyle name="Normal 9 2 2 2_T-straight with PEDs adjustor" xfId="53426" xr:uid="{00000000-0005-0000-0000-0000AFD00000}"/>
    <cellStyle name="Normal 9 2 2 3" xfId="53427" xr:uid="{00000000-0005-0000-0000-0000B0D00000}"/>
    <cellStyle name="Normal 9 2 2 3 2" xfId="53428" xr:uid="{00000000-0005-0000-0000-0000B1D00000}"/>
    <cellStyle name="Normal 9 2 2 3 2 2" xfId="53429" xr:uid="{00000000-0005-0000-0000-0000B2D00000}"/>
    <cellStyle name="Normal 9 2 2 3 2 2 2" xfId="53430" xr:uid="{00000000-0005-0000-0000-0000B3D00000}"/>
    <cellStyle name="Normal 9 2 2 3 2 3" xfId="53431" xr:uid="{00000000-0005-0000-0000-0000B4D00000}"/>
    <cellStyle name="Normal 9 2 2 3 3" xfId="53432" xr:uid="{00000000-0005-0000-0000-0000B5D00000}"/>
    <cellStyle name="Normal 9 2 2 3 3 2" xfId="53433" xr:uid="{00000000-0005-0000-0000-0000B6D00000}"/>
    <cellStyle name="Normal 9 2 2 3 3 2 2" xfId="53434" xr:uid="{00000000-0005-0000-0000-0000B7D00000}"/>
    <cellStyle name="Normal 9 2 2 3 3 3" xfId="53435" xr:uid="{00000000-0005-0000-0000-0000B8D00000}"/>
    <cellStyle name="Normal 9 2 2 3 4" xfId="53436" xr:uid="{00000000-0005-0000-0000-0000B9D00000}"/>
    <cellStyle name="Normal 9 2 2 3 4 2" xfId="53437" xr:uid="{00000000-0005-0000-0000-0000BAD00000}"/>
    <cellStyle name="Normal 9 2 2 3 5" xfId="53438" xr:uid="{00000000-0005-0000-0000-0000BBD00000}"/>
    <cellStyle name="Normal 9 2 2 3_T-straight with PEDs adjustor" xfId="53439" xr:uid="{00000000-0005-0000-0000-0000BCD00000}"/>
    <cellStyle name="Normal 9 2 2 4" xfId="53440" xr:uid="{00000000-0005-0000-0000-0000BDD00000}"/>
    <cellStyle name="Normal 9 2 2 4 2" xfId="53441" xr:uid="{00000000-0005-0000-0000-0000BED00000}"/>
    <cellStyle name="Normal 9 2 2 4 2 2" xfId="53442" xr:uid="{00000000-0005-0000-0000-0000BFD00000}"/>
    <cellStyle name="Normal 9 2 2 4 3" xfId="53443" xr:uid="{00000000-0005-0000-0000-0000C0D00000}"/>
    <cellStyle name="Normal 9 2 2 5" xfId="53444" xr:uid="{00000000-0005-0000-0000-0000C1D00000}"/>
    <cellStyle name="Normal 9 2 2 5 2" xfId="53445" xr:uid="{00000000-0005-0000-0000-0000C2D00000}"/>
    <cellStyle name="Normal 9 2 2 5 2 2" xfId="53446" xr:uid="{00000000-0005-0000-0000-0000C3D00000}"/>
    <cellStyle name="Normal 9 2 2 5 3" xfId="53447" xr:uid="{00000000-0005-0000-0000-0000C4D00000}"/>
    <cellStyle name="Normal 9 2 2 6" xfId="53448" xr:uid="{00000000-0005-0000-0000-0000C5D00000}"/>
    <cellStyle name="Normal 9 2 2 6 2" xfId="53449" xr:uid="{00000000-0005-0000-0000-0000C6D00000}"/>
    <cellStyle name="Normal 9 2 2 7" xfId="53450" xr:uid="{00000000-0005-0000-0000-0000C7D00000}"/>
    <cellStyle name="Normal 9 2 2 8" xfId="53451" xr:uid="{00000000-0005-0000-0000-0000C8D00000}"/>
    <cellStyle name="Normal 9 2 2 9" xfId="53452" xr:uid="{00000000-0005-0000-0000-0000C9D00000}"/>
    <cellStyle name="Normal 9 2 2_T-straight with PEDs adjustor" xfId="53453" xr:uid="{00000000-0005-0000-0000-0000CAD00000}"/>
    <cellStyle name="Normal 9 2 3" xfId="53454" xr:uid="{00000000-0005-0000-0000-0000CBD00000}"/>
    <cellStyle name="Normal 9 2 3 2" xfId="53455" xr:uid="{00000000-0005-0000-0000-0000CCD00000}"/>
    <cellStyle name="Normal 9 2 3 2 2" xfId="53456" xr:uid="{00000000-0005-0000-0000-0000CDD00000}"/>
    <cellStyle name="Normal 9 2 3 2 2 2" xfId="53457" xr:uid="{00000000-0005-0000-0000-0000CED00000}"/>
    <cellStyle name="Normal 9 2 3 2 2 2 2" xfId="53458" xr:uid="{00000000-0005-0000-0000-0000CFD00000}"/>
    <cellStyle name="Normal 9 2 3 2 2 3" xfId="53459" xr:uid="{00000000-0005-0000-0000-0000D0D00000}"/>
    <cellStyle name="Normal 9 2 3 2 3" xfId="53460" xr:uid="{00000000-0005-0000-0000-0000D1D00000}"/>
    <cellStyle name="Normal 9 2 3 2 3 2" xfId="53461" xr:uid="{00000000-0005-0000-0000-0000D2D00000}"/>
    <cellStyle name="Normal 9 2 3 2 3 2 2" xfId="53462" xr:uid="{00000000-0005-0000-0000-0000D3D00000}"/>
    <cellStyle name="Normal 9 2 3 2 3 3" xfId="53463" xr:uid="{00000000-0005-0000-0000-0000D4D00000}"/>
    <cellStyle name="Normal 9 2 3 2 4" xfId="53464" xr:uid="{00000000-0005-0000-0000-0000D5D00000}"/>
    <cellStyle name="Normal 9 2 3 2 4 2" xfId="53465" xr:uid="{00000000-0005-0000-0000-0000D6D00000}"/>
    <cellStyle name="Normal 9 2 3 2 5" xfId="53466" xr:uid="{00000000-0005-0000-0000-0000D7D00000}"/>
    <cellStyle name="Normal 9 2 3 2_T-straight with PEDs adjustor" xfId="53467" xr:uid="{00000000-0005-0000-0000-0000D8D00000}"/>
    <cellStyle name="Normal 9 2 3 3" xfId="53468" xr:uid="{00000000-0005-0000-0000-0000D9D00000}"/>
    <cellStyle name="Normal 9 2 3 3 2" xfId="53469" xr:uid="{00000000-0005-0000-0000-0000DAD00000}"/>
    <cellStyle name="Normal 9 2 3 3 2 2" xfId="53470" xr:uid="{00000000-0005-0000-0000-0000DBD00000}"/>
    <cellStyle name="Normal 9 2 3 3 3" xfId="53471" xr:uid="{00000000-0005-0000-0000-0000DCD00000}"/>
    <cellStyle name="Normal 9 2 3 4" xfId="53472" xr:uid="{00000000-0005-0000-0000-0000DDD00000}"/>
    <cellStyle name="Normal 9 2 3 4 2" xfId="53473" xr:uid="{00000000-0005-0000-0000-0000DED00000}"/>
    <cellStyle name="Normal 9 2 3 4 2 2" xfId="53474" xr:uid="{00000000-0005-0000-0000-0000DFD00000}"/>
    <cellStyle name="Normal 9 2 3 4 3" xfId="53475" xr:uid="{00000000-0005-0000-0000-0000E0D00000}"/>
    <cellStyle name="Normal 9 2 3 5" xfId="53476" xr:uid="{00000000-0005-0000-0000-0000E1D00000}"/>
    <cellStyle name="Normal 9 2 3 5 2" xfId="53477" xr:uid="{00000000-0005-0000-0000-0000E2D00000}"/>
    <cellStyle name="Normal 9 2 3 6" xfId="53478" xr:uid="{00000000-0005-0000-0000-0000E3D00000}"/>
    <cellStyle name="Normal 9 2 3_T-straight with PEDs adjustor" xfId="53479" xr:uid="{00000000-0005-0000-0000-0000E4D00000}"/>
    <cellStyle name="Normal 9 2 4" xfId="53480" xr:uid="{00000000-0005-0000-0000-0000E5D00000}"/>
    <cellStyle name="Normal 9 2 4 2" xfId="53481" xr:uid="{00000000-0005-0000-0000-0000E6D00000}"/>
    <cellStyle name="Normal 9 2 4 2 2" xfId="53482" xr:uid="{00000000-0005-0000-0000-0000E7D00000}"/>
    <cellStyle name="Normal 9 2 4 2 2 2" xfId="53483" xr:uid="{00000000-0005-0000-0000-0000E8D00000}"/>
    <cellStyle name="Normal 9 2 4 2 3" xfId="53484" xr:uid="{00000000-0005-0000-0000-0000E9D00000}"/>
    <cellStyle name="Normal 9 2 4 3" xfId="53485" xr:uid="{00000000-0005-0000-0000-0000EAD00000}"/>
    <cellStyle name="Normal 9 2 4 3 2" xfId="53486" xr:uid="{00000000-0005-0000-0000-0000EBD00000}"/>
    <cellStyle name="Normal 9 2 4 3 2 2" xfId="53487" xr:uid="{00000000-0005-0000-0000-0000ECD00000}"/>
    <cellStyle name="Normal 9 2 4 3 3" xfId="53488" xr:uid="{00000000-0005-0000-0000-0000EDD00000}"/>
    <cellStyle name="Normal 9 2 4 4" xfId="53489" xr:uid="{00000000-0005-0000-0000-0000EED00000}"/>
    <cellStyle name="Normal 9 2 4 4 2" xfId="53490" xr:uid="{00000000-0005-0000-0000-0000EFD00000}"/>
    <cellStyle name="Normal 9 2 4 5" xfId="53491" xr:uid="{00000000-0005-0000-0000-0000F0D00000}"/>
    <cellStyle name="Normal 9 2 4_T-straight with PEDs adjustor" xfId="53492" xr:uid="{00000000-0005-0000-0000-0000F1D00000}"/>
    <cellStyle name="Normal 9 2 5" xfId="53493" xr:uid="{00000000-0005-0000-0000-0000F2D00000}"/>
    <cellStyle name="Normal 9 2 5 2" xfId="53494" xr:uid="{00000000-0005-0000-0000-0000F3D00000}"/>
    <cellStyle name="Normal 9 2 5 2 2" xfId="53495" xr:uid="{00000000-0005-0000-0000-0000F4D00000}"/>
    <cellStyle name="Normal 9 2 5 3" xfId="53496" xr:uid="{00000000-0005-0000-0000-0000F5D00000}"/>
    <cellStyle name="Normal 9 2 6" xfId="53497" xr:uid="{00000000-0005-0000-0000-0000F6D00000}"/>
    <cellStyle name="Normal 9 2 6 2" xfId="53498" xr:uid="{00000000-0005-0000-0000-0000F7D00000}"/>
    <cellStyle name="Normal 9 2 6 2 2" xfId="53499" xr:uid="{00000000-0005-0000-0000-0000F8D00000}"/>
    <cellStyle name="Normal 9 2 6 3" xfId="53500" xr:uid="{00000000-0005-0000-0000-0000F9D00000}"/>
    <cellStyle name="Normal 9 2 7" xfId="53501" xr:uid="{00000000-0005-0000-0000-0000FAD00000}"/>
    <cellStyle name="Normal 9 2 7 2" xfId="53502" xr:uid="{00000000-0005-0000-0000-0000FBD00000}"/>
    <cellStyle name="Normal 9 2 8" xfId="53503" xr:uid="{00000000-0005-0000-0000-0000FCD00000}"/>
    <cellStyle name="Normal 9 2 9" xfId="53504" xr:uid="{00000000-0005-0000-0000-0000FDD00000}"/>
    <cellStyle name="Normal 9 2_T-straight with PEDs adjustor" xfId="53505" xr:uid="{00000000-0005-0000-0000-0000FED00000}"/>
    <cellStyle name="Normal 9 3" xfId="53506" xr:uid="{00000000-0005-0000-0000-0000FFD00000}"/>
    <cellStyle name="Normal 9 3 10" xfId="53507" xr:uid="{00000000-0005-0000-0000-000000D10000}"/>
    <cellStyle name="Normal 9 3 2" xfId="53508" xr:uid="{00000000-0005-0000-0000-000001D10000}"/>
    <cellStyle name="Normal 9 3 2 2" xfId="53509" xr:uid="{00000000-0005-0000-0000-000002D10000}"/>
    <cellStyle name="Normal 9 3 2 2 2" xfId="53510" xr:uid="{00000000-0005-0000-0000-000003D10000}"/>
    <cellStyle name="Normal 9 3 2 2 2 2" xfId="53511" xr:uid="{00000000-0005-0000-0000-000004D10000}"/>
    <cellStyle name="Normal 9 3 2 2 2 2 2" xfId="53512" xr:uid="{00000000-0005-0000-0000-000005D10000}"/>
    <cellStyle name="Normal 9 3 2 2 2 3" xfId="53513" xr:uid="{00000000-0005-0000-0000-000006D10000}"/>
    <cellStyle name="Normal 9 3 2 2 3" xfId="53514" xr:uid="{00000000-0005-0000-0000-000007D10000}"/>
    <cellStyle name="Normal 9 3 2 2 3 2" xfId="53515" xr:uid="{00000000-0005-0000-0000-000008D10000}"/>
    <cellStyle name="Normal 9 3 2 2 3 2 2" xfId="53516" xr:uid="{00000000-0005-0000-0000-000009D10000}"/>
    <cellStyle name="Normal 9 3 2 2 3 3" xfId="53517" xr:uid="{00000000-0005-0000-0000-00000AD10000}"/>
    <cellStyle name="Normal 9 3 2 2 4" xfId="53518" xr:uid="{00000000-0005-0000-0000-00000BD10000}"/>
    <cellStyle name="Normal 9 3 2 2 4 2" xfId="53519" xr:uid="{00000000-0005-0000-0000-00000CD10000}"/>
    <cellStyle name="Normal 9 3 2 2 5" xfId="53520" xr:uid="{00000000-0005-0000-0000-00000DD10000}"/>
    <cellStyle name="Normal 9 3 2 2_T-straight with PEDs adjustor" xfId="53521" xr:uid="{00000000-0005-0000-0000-00000ED10000}"/>
    <cellStyle name="Normal 9 3 2 3" xfId="53522" xr:uid="{00000000-0005-0000-0000-00000FD10000}"/>
    <cellStyle name="Normal 9 3 2 3 2" xfId="53523" xr:uid="{00000000-0005-0000-0000-000010D10000}"/>
    <cellStyle name="Normal 9 3 2 3 2 2" xfId="53524" xr:uid="{00000000-0005-0000-0000-000011D10000}"/>
    <cellStyle name="Normal 9 3 2 3 3" xfId="53525" xr:uid="{00000000-0005-0000-0000-000012D10000}"/>
    <cellStyle name="Normal 9 3 2 4" xfId="53526" xr:uid="{00000000-0005-0000-0000-000013D10000}"/>
    <cellStyle name="Normal 9 3 2 4 2" xfId="53527" xr:uid="{00000000-0005-0000-0000-000014D10000}"/>
    <cellStyle name="Normal 9 3 2 4 2 2" xfId="53528" xr:uid="{00000000-0005-0000-0000-000015D10000}"/>
    <cellStyle name="Normal 9 3 2 4 3" xfId="53529" xr:uid="{00000000-0005-0000-0000-000016D10000}"/>
    <cellStyle name="Normal 9 3 2 5" xfId="53530" xr:uid="{00000000-0005-0000-0000-000017D10000}"/>
    <cellStyle name="Normal 9 3 2 5 2" xfId="53531" xr:uid="{00000000-0005-0000-0000-000018D10000}"/>
    <cellStyle name="Normal 9 3 2 6" xfId="53532" xr:uid="{00000000-0005-0000-0000-000019D10000}"/>
    <cellStyle name="Normal 9 3 2_T-straight with PEDs adjustor" xfId="53533" xr:uid="{00000000-0005-0000-0000-00001AD10000}"/>
    <cellStyle name="Normal 9 3 3" xfId="53534" xr:uid="{00000000-0005-0000-0000-00001BD10000}"/>
    <cellStyle name="Normal 9 3 3 2" xfId="53535" xr:uid="{00000000-0005-0000-0000-00001CD10000}"/>
    <cellStyle name="Normal 9 3 3 2 2" xfId="53536" xr:uid="{00000000-0005-0000-0000-00001DD10000}"/>
    <cellStyle name="Normal 9 3 3 2 2 2" xfId="53537" xr:uid="{00000000-0005-0000-0000-00001ED10000}"/>
    <cellStyle name="Normal 9 3 3 2 3" xfId="53538" xr:uid="{00000000-0005-0000-0000-00001FD10000}"/>
    <cellStyle name="Normal 9 3 3 3" xfId="53539" xr:uid="{00000000-0005-0000-0000-000020D10000}"/>
    <cellStyle name="Normal 9 3 3 3 2" xfId="53540" xr:uid="{00000000-0005-0000-0000-000021D10000}"/>
    <cellStyle name="Normal 9 3 3 3 2 2" xfId="53541" xr:uid="{00000000-0005-0000-0000-000022D10000}"/>
    <cellStyle name="Normal 9 3 3 3 3" xfId="53542" xr:uid="{00000000-0005-0000-0000-000023D10000}"/>
    <cellStyle name="Normal 9 3 3 4" xfId="53543" xr:uid="{00000000-0005-0000-0000-000024D10000}"/>
    <cellStyle name="Normal 9 3 3 4 2" xfId="53544" xr:uid="{00000000-0005-0000-0000-000025D10000}"/>
    <cellStyle name="Normal 9 3 3 5" xfId="53545" xr:uid="{00000000-0005-0000-0000-000026D10000}"/>
    <cellStyle name="Normal 9 3 3_T-straight with PEDs adjustor" xfId="53546" xr:uid="{00000000-0005-0000-0000-000027D10000}"/>
    <cellStyle name="Normal 9 3 4" xfId="53547" xr:uid="{00000000-0005-0000-0000-000028D10000}"/>
    <cellStyle name="Normal 9 3 4 2" xfId="53548" xr:uid="{00000000-0005-0000-0000-000029D10000}"/>
    <cellStyle name="Normal 9 3 4 2 2" xfId="53549" xr:uid="{00000000-0005-0000-0000-00002AD10000}"/>
    <cellStyle name="Normal 9 3 4 3" xfId="53550" xr:uid="{00000000-0005-0000-0000-00002BD10000}"/>
    <cellStyle name="Normal 9 3 5" xfId="53551" xr:uid="{00000000-0005-0000-0000-00002CD10000}"/>
    <cellStyle name="Normal 9 3 5 2" xfId="53552" xr:uid="{00000000-0005-0000-0000-00002DD10000}"/>
    <cellStyle name="Normal 9 3 5 2 2" xfId="53553" xr:uid="{00000000-0005-0000-0000-00002ED10000}"/>
    <cellStyle name="Normal 9 3 5 3" xfId="53554" xr:uid="{00000000-0005-0000-0000-00002FD10000}"/>
    <cellStyle name="Normal 9 3 6" xfId="53555" xr:uid="{00000000-0005-0000-0000-000030D10000}"/>
    <cellStyle name="Normal 9 3 6 2" xfId="53556" xr:uid="{00000000-0005-0000-0000-000031D10000}"/>
    <cellStyle name="Normal 9 3 7" xfId="53557" xr:uid="{00000000-0005-0000-0000-000032D10000}"/>
    <cellStyle name="Normal 9 3 8" xfId="53558" xr:uid="{00000000-0005-0000-0000-000033D10000}"/>
    <cellStyle name="Normal 9 3 9" xfId="53559" xr:uid="{00000000-0005-0000-0000-000034D10000}"/>
    <cellStyle name="Normal 9 3_T-straight with PEDs adjustor" xfId="53560" xr:uid="{00000000-0005-0000-0000-000035D10000}"/>
    <cellStyle name="Normal 9 4" xfId="53561" xr:uid="{00000000-0005-0000-0000-000036D10000}"/>
    <cellStyle name="Normal 9 4 2" xfId="53562" xr:uid="{00000000-0005-0000-0000-000037D10000}"/>
    <cellStyle name="Normal 9 4 2 2" xfId="53563" xr:uid="{00000000-0005-0000-0000-000038D10000}"/>
    <cellStyle name="Normal 9 4 2 2 2" xfId="53564" xr:uid="{00000000-0005-0000-0000-000039D10000}"/>
    <cellStyle name="Normal 9 4 2 2 2 2" xfId="53565" xr:uid="{00000000-0005-0000-0000-00003AD10000}"/>
    <cellStyle name="Normal 9 4 2 2 2 2 2" xfId="53566" xr:uid="{00000000-0005-0000-0000-00003BD10000}"/>
    <cellStyle name="Normal 9 4 2 2 2 3" xfId="53567" xr:uid="{00000000-0005-0000-0000-00003CD10000}"/>
    <cellStyle name="Normal 9 4 2 2 3" xfId="53568" xr:uid="{00000000-0005-0000-0000-00003DD10000}"/>
    <cellStyle name="Normal 9 4 2 2 3 2" xfId="53569" xr:uid="{00000000-0005-0000-0000-00003ED10000}"/>
    <cellStyle name="Normal 9 4 2 2 3 2 2" xfId="53570" xr:uid="{00000000-0005-0000-0000-00003FD10000}"/>
    <cellStyle name="Normal 9 4 2 2 3 3" xfId="53571" xr:uid="{00000000-0005-0000-0000-000040D10000}"/>
    <cellStyle name="Normal 9 4 2 2 4" xfId="53572" xr:uid="{00000000-0005-0000-0000-000041D10000}"/>
    <cellStyle name="Normal 9 4 2 2 4 2" xfId="53573" xr:uid="{00000000-0005-0000-0000-000042D10000}"/>
    <cellStyle name="Normal 9 4 2 2 5" xfId="53574" xr:uid="{00000000-0005-0000-0000-000043D10000}"/>
    <cellStyle name="Normal 9 4 2 2_T-straight with PEDs adjustor" xfId="53575" xr:uid="{00000000-0005-0000-0000-000044D10000}"/>
    <cellStyle name="Normal 9 4 2 3" xfId="53576" xr:uid="{00000000-0005-0000-0000-000045D10000}"/>
    <cellStyle name="Normal 9 4 2 3 2" xfId="53577" xr:uid="{00000000-0005-0000-0000-000046D10000}"/>
    <cellStyle name="Normal 9 4 2 3 2 2" xfId="53578" xr:uid="{00000000-0005-0000-0000-000047D10000}"/>
    <cellStyle name="Normal 9 4 2 3 3" xfId="53579" xr:uid="{00000000-0005-0000-0000-000048D10000}"/>
    <cellStyle name="Normal 9 4 2 4" xfId="53580" xr:uid="{00000000-0005-0000-0000-000049D10000}"/>
    <cellStyle name="Normal 9 4 2 4 2" xfId="53581" xr:uid="{00000000-0005-0000-0000-00004AD10000}"/>
    <cellStyle name="Normal 9 4 2 4 2 2" xfId="53582" xr:uid="{00000000-0005-0000-0000-00004BD10000}"/>
    <cellStyle name="Normal 9 4 2 4 3" xfId="53583" xr:uid="{00000000-0005-0000-0000-00004CD10000}"/>
    <cellStyle name="Normal 9 4 2 5" xfId="53584" xr:uid="{00000000-0005-0000-0000-00004DD10000}"/>
    <cellStyle name="Normal 9 4 2 5 2" xfId="53585" xr:uid="{00000000-0005-0000-0000-00004ED10000}"/>
    <cellStyle name="Normal 9 4 2 6" xfId="53586" xr:uid="{00000000-0005-0000-0000-00004FD10000}"/>
    <cellStyle name="Normal 9 4 2_T-straight with PEDs adjustor" xfId="53587" xr:uid="{00000000-0005-0000-0000-000050D10000}"/>
    <cellStyle name="Normal 9 4 3" xfId="53588" xr:uid="{00000000-0005-0000-0000-000051D10000}"/>
    <cellStyle name="Normal 9 4 3 2" xfId="53589" xr:uid="{00000000-0005-0000-0000-000052D10000}"/>
    <cellStyle name="Normal 9 4 3 2 2" xfId="53590" xr:uid="{00000000-0005-0000-0000-000053D10000}"/>
    <cellStyle name="Normal 9 4 3 2 2 2" xfId="53591" xr:uid="{00000000-0005-0000-0000-000054D10000}"/>
    <cellStyle name="Normal 9 4 3 2 3" xfId="53592" xr:uid="{00000000-0005-0000-0000-000055D10000}"/>
    <cellStyle name="Normal 9 4 3 3" xfId="53593" xr:uid="{00000000-0005-0000-0000-000056D10000}"/>
    <cellStyle name="Normal 9 4 3 3 2" xfId="53594" xr:uid="{00000000-0005-0000-0000-000057D10000}"/>
    <cellStyle name="Normal 9 4 3 3 2 2" xfId="53595" xr:uid="{00000000-0005-0000-0000-000058D10000}"/>
    <cellStyle name="Normal 9 4 3 3 3" xfId="53596" xr:uid="{00000000-0005-0000-0000-000059D10000}"/>
    <cellStyle name="Normal 9 4 3 4" xfId="53597" xr:uid="{00000000-0005-0000-0000-00005AD10000}"/>
    <cellStyle name="Normal 9 4 3 4 2" xfId="53598" xr:uid="{00000000-0005-0000-0000-00005BD10000}"/>
    <cellStyle name="Normal 9 4 3 5" xfId="53599" xr:uid="{00000000-0005-0000-0000-00005CD10000}"/>
    <cellStyle name="Normal 9 4 3_T-straight with PEDs adjustor" xfId="53600" xr:uid="{00000000-0005-0000-0000-00005DD10000}"/>
    <cellStyle name="Normal 9 4 4" xfId="53601" xr:uid="{00000000-0005-0000-0000-00005ED10000}"/>
    <cellStyle name="Normal 9 4 4 2" xfId="53602" xr:uid="{00000000-0005-0000-0000-00005FD10000}"/>
    <cellStyle name="Normal 9 4 4 2 2" xfId="53603" xr:uid="{00000000-0005-0000-0000-000060D10000}"/>
    <cellStyle name="Normal 9 4 4 3" xfId="53604" xr:uid="{00000000-0005-0000-0000-000061D10000}"/>
    <cellStyle name="Normal 9 4 5" xfId="53605" xr:uid="{00000000-0005-0000-0000-000062D10000}"/>
    <cellStyle name="Normal 9 4 5 2" xfId="53606" xr:uid="{00000000-0005-0000-0000-000063D10000}"/>
    <cellStyle name="Normal 9 4 5 2 2" xfId="53607" xr:uid="{00000000-0005-0000-0000-000064D10000}"/>
    <cellStyle name="Normal 9 4 5 3" xfId="53608" xr:uid="{00000000-0005-0000-0000-000065D10000}"/>
    <cellStyle name="Normal 9 4 6" xfId="53609" xr:uid="{00000000-0005-0000-0000-000066D10000}"/>
    <cellStyle name="Normal 9 4 6 2" xfId="53610" xr:uid="{00000000-0005-0000-0000-000067D10000}"/>
    <cellStyle name="Normal 9 4 7" xfId="53611" xr:uid="{00000000-0005-0000-0000-000068D10000}"/>
    <cellStyle name="Normal 9 4_T-straight with PEDs adjustor" xfId="53612" xr:uid="{00000000-0005-0000-0000-000069D10000}"/>
    <cellStyle name="Normal 9 5" xfId="53613" xr:uid="{00000000-0005-0000-0000-00006AD10000}"/>
    <cellStyle name="Normal 9 5 2" xfId="53614" xr:uid="{00000000-0005-0000-0000-00006BD10000}"/>
    <cellStyle name="Normal 9 5 2 2" xfId="53615" xr:uid="{00000000-0005-0000-0000-00006CD10000}"/>
    <cellStyle name="Normal 9 5 2 2 2" xfId="53616" xr:uid="{00000000-0005-0000-0000-00006DD10000}"/>
    <cellStyle name="Normal 9 5 2 2 2 2" xfId="53617" xr:uid="{00000000-0005-0000-0000-00006ED10000}"/>
    <cellStyle name="Normal 9 5 2 2 2 2 2" xfId="53618" xr:uid="{00000000-0005-0000-0000-00006FD10000}"/>
    <cellStyle name="Normal 9 5 2 2 2 3" xfId="53619" xr:uid="{00000000-0005-0000-0000-000070D10000}"/>
    <cellStyle name="Normal 9 5 2 2 3" xfId="53620" xr:uid="{00000000-0005-0000-0000-000071D10000}"/>
    <cellStyle name="Normal 9 5 2 2 3 2" xfId="53621" xr:uid="{00000000-0005-0000-0000-000072D10000}"/>
    <cellStyle name="Normal 9 5 2 2 3 2 2" xfId="53622" xr:uid="{00000000-0005-0000-0000-000073D10000}"/>
    <cellStyle name="Normal 9 5 2 2 3 3" xfId="53623" xr:uid="{00000000-0005-0000-0000-000074D10000}"/>
    <cellStyle name="Normal 9 5 2 2 4" xfId="53624" xr:uid="{00000000-0005-0000-0000-000075D10000}"/>
    <cellStyle name="Normal 9 5 2 2 4 2" xfId="53625" xr:uid="{00000000-0005-0000-0000-000076D10000}"/>
    <cellStyle name="Normal 9 5 2 2 5" xfId="53626" xr:uid="{00000000-0005-0000-0000-000077D10000}"/>
    <cellStyle name="Normal 9 5 2 2_T-straight with PEDs adjustor" xfId="53627" xr:uid="{00000000-0005-0000-0000-000078D10000}"/>
    <cellStyle name="Normal 9 5 2 3" xfId="53628" xr:uid="{00000000-0005-0000-0000-000079D10000}"/>
    <cellStyle name="Normal 9 5 2 3 2" xfId="53629" xr:uid="{00000000-0005-0000-0000-00007AD10000}"/>
    <cellStyle name="Normal 9 5 2 3 2 2" xfId="53630" xr:uid="{00000000-0005-0000-0000-00007BD10000}"/>
    <cellStyle name="Normal 9 5 2 3 3" xfId="53631" xr:uid="{00000000-0005-0000-0000-00007CD10000}"/>
    <cellStyle name="Normal 9 5 2 4" xfId="53632" xr:uid="{00000000-0005-0000-0000-00007DD10000}"/>
    <cellStyle name="Normal 9 5 2 4 2" xfId="53633" xr:uid="{00000000-0005-0000-0000-00007ED10000}"/>
    <cellStyle name="Normal 9 5 2 4 2 2" xfId="53634" xr:uid="{00000000-0005-0000-0000-00007FD10000}"/>
    <cellStyle name="Normal 9 5 2 4 3" xfId="53635" xr:uid="{00000000-0005-0000-0000-000080D10000}"/>
    <cellStyle name="Normal 9 5 2 5" xfId="53636" xr:uid="{00000000-0005-0000-0000-000081D10000}"/>
    <cellStyle name="Normal 9 5 2 5 2" xfId="53637" xr:uid="{00000000-0005-0000-0000-000082D10000}"/>
    <cellStyle name="Normal 9 5 2 6" xfId="53638" xr:uid="{00000000-0005-0000-0000-000083D10000}"/>
    <cellStyle name="Normal 9 5 2_T-straight with PEDs adjustor" xfId="53639" xr:uid="{00000000-0005-0000-0000-000084D10000}"/>
    <cellStyle name="Normal 9 5 3" xfId="53640" xr:uid="{00000000-0005-0000-0000-000085D10000}"/>
    <cellStyle name="Normal 9 5 3 2" xfId="53641" xr:uid="{00000000-0005-0000-0000-000086D10000}"/>
    <cellStyle name="Normal 9 5 3 2 2" xfId="53642" xr:uid="{00000000-0005-0000-0000-000087D10000}"/>
    <cellStyle name="Normal 9 5 3 2 2 2" xfId="53643" xr:uid="{00000000-0005-0000-0000-000088D10000}"/>
    <cellStyle name="Normal 9 5 3 2 3" xfId="53644" xr:uid="{00000000-0005-0000-0000-000089D10000}"/>
    <cellStyle name="Normal 9 5 3 3" xfId="53645" xr:uid="{00000000-0005-0000-0000-00008AD10000}"/>
    <cellStyle name="Normal 9 5 3 3 2" xfId="53646" xr:uid="{00000000-0005-0000-0000-00008BD10000}"/>
    <cellStyle name="Normal 9 5 3 3 2 2" xfId="53647" xr:uid="{00000000-0005-0000-0000-00008CD10000}"/>
    <cellStyle name="Normal 9 5 3 3 3" xfId="53648" xr:uid="{00000000-0005-0000-0000-00008DD10000}"/>
    <cellStyle name="Normal 9 5 3 4" xfId="53649" xr:uid="{00000000-0005-0000-0000-00008ED10000}"/>
    <cellStyle name="Normal 9 5 3 4 2" xfId="53650" xr:uid="{00000000-0005-0000-0000-00008FD10000}"/>
    <cellStyle name="Normal 9 5 3 5" xfId="53651" xr:uid="{00000000-0005-0000-0000-000090D10000}"/>
    <cellStyle name="Normal 9 5 3_T-straight with PEDs adjustor" xfId="53652" xr:uid="{00000000-0005-0000-0000-000091D10000}"/>
    <cellStyle name="Normal 9 5 4" xfId="53653" xr:uid="{00000000-0005-0000-0000-000092D10000}"/>
    <cellStyle name="Normal 9 5 4 2" xfId="53654" xr:uid="{00000000-0005-0000-0000-000093D10000}"/>
    <cellStyle name="Normal 9 5 4 2 2" xfId="53655" xr:uid="{00000000-0005-0000-0000-000094D10000}"/>
    <cellStyle name="Normal 9 5 4 3" xfId="53656" xr:uid="{00000000-0005-0000-0000-000095D10000}"/>
    <cellStyle name="Normal 9 5 5" xfId="53657" xr:uid="{00000000-0005-0000-0000-000096D10000}"/>
    <cellStyle name="Normal 9 5 5 2" xfId="53658" xr:uid="{00000000-0005-0000-0000-000097D10000}"/>
    <cellStyle name="Normal 9 5 5 2 2" xfId="53659" xr:uid="{00000000-0005-0000-0000-000098D10000}"/>
    <cellStyle name="Normal 9 5 5 3" xfId="53660" xr:uid="{00000000-0005-0000-0000-000099D10000}"/>
    <cellStyle name="Normal 9 5 6" xfId="53661" xr:uid="{00000000-0005-0000-0000-00009AD10000}"/>
    <cellStyle name="Normal 9 5 6 2" xfId="53662" xr:uid="{00000000-0005-0000-0000-00009BD10000}"/>
    <cellStyle name="Normal 9 5 7" xfId="53663" xr:uid="{00000000-0005-0000-0000-00009CD10000}"/>
    <cellStyle name="Normal 9 5_T-straight with PEDs adjustor" xfId="53664" xr:uid="{00000000-0005-0000-0000-00009DD10000}"/>
    <cellStyle name="Normal 9 6" xfId="53665" xr:uid="{00000000-0005-0000-0000-00009ED10000}"/>
    <cellStyle name="Normal 9 6 2" xfId="53666" xr:uid="{00000000-0005-0000-0000-00009FD10000}"/>
    <cellStyle name="Normal 9 6 2 2" xfId="53667" xr:uid="{00000000-0005-0000-0000-0000A0D10000}"/>
    <cellStyle name="Normal 9 6 2 2 2" xfId="53668" xr:uid="{00000000-0005-0000-0000-0000A1D10000}"/>
    <cellStyle name="Normal 9 6 2 2 2 2" xfId="53669" xr:uid="{00000000-0005-0000-0000-0000A2D10000}"/>
    <cellStyle name="Normal 9 6 2 2 3" xfId="53670" xr:uid="{00000000-0005-0000-0000-0000A3D10000}"/>
    <cellStyle name="Normal 9 6 2 3" xfId="53671" xr:uid="{00000000-0005-0000-0000-0000A4D10000}"/>
    <cellStyle name="Normal 9 6 2 3 2" xfId="53672" xr:uid="{00000000-0005-0000-0000-0000A5D10000}"/>
    <cellStyle name="Normal 9 6 2 3 2 2" xfId="53673" xr:uid="{00000000-0005-0000-0000-0000A6D10000}"/>
    <cellStyle name="Normal 9 6 2 3 3" xfId="53674" xr:uid="{00000000-0005-0000-0000-0000A7D10000}"/>
    <cellStyle name="Normal 9 6 2 4" xfId="53675" xr:uid="{00000000-0005-0000-0000-0000A8D10000}"/>
    <cellStyle name="Normal 9 6 2 4 2" xfId="53676" xr:uid="{00000000-0005-0000-0000-0000A9D10000}"/>
    <cellStyle name="Normal 9 6 2 5" xfId="53677" xr:uid="{00000000-0005-0000-0000-0000AAD10000}"/>
    <cellStyle name="Normal 9 6 2_T-straight with PEDs adjustor" xfId="53678" xr:uid="{00000000-0005-0000-0000-0000ABD10000}"/>
    <cellStyle name="Normal 9 6 3" xfId="53679" xr:uid="{00000000-0005-0000-0000-0000ACD10000}"/>
    <cellStyle name="Normal 9 6 3 2" xfId="53680" xr:uid="{00000000-0005-0000-0000-0000ADD10000}"/>
    <cellStyle name="Normal 9 6 3 2 2" xfId="53681" xr:uid="{00000000-0005-0000-0000-0000AED10000}"/>
    <cellStyle name="Normal 9 6 3 3" xfId="53682" xr:uid="{00000000-0005-0000-0000-0000AFD10000}"/>
    <cellStyle name="Normal 9 6 4" xfId="53683" xr:uid="{00000000-0005-0000-0000-0000B0D10000}"/>
    <cellStyle name="Normal 9 6 4 2" xfId="53684" xr:uid="{00000000-0005-0000-0000-0000B1D10000}"/>
    <cellStyle name="Normal 9 6 4 2 2" xfId="53685" xr:uid="{00000000-0005-0000-0000-0000B2D10000}"/>
    <cellStyle name="Normal 9 6 4 3" xfId="53686" xr:uid="{00000000-0005-0000-0000-0000B3D10000}"/>
    <cellStyle name="Normal 9 6 5" xfId="53687" xr:uid="{00000000-0005-0000-0000-0000B4D10000}"/>
    <cellStyle name="Normal 9 6 5 2" xfId="53688" xr:uid="{00000000-0005-0000-0000-0000B5D10000}"/>
    <cellStyle name="Normal 9 6 6" xfId="53689" xr:uid="{00000000-0005-0000-0000-0000B6D10000}"/>
    <cellStyle name="Normal 9 6_T-straight with PEDs adjustor" xfId="53690" xr:uid="{00000000-0005-0000-0000-0000B7D10000}"/>
    <cellStyle name="Normal 9 7" xfId="53691" xr:uid="{00000000-0005-0000-0000-0000B8D10000}"/>
    <cellStyle name="Normal 9 7 2" xfId="53692" xr:uid="{00000000-0005-0000-0000-0000B9D10000}"/>
    <cellStyle name="Normal 9 7 2 2" xfId="53693" xr:uid="{00000000-0005-0000-0000-0000BAD10000}"/>
    <cellStyle name="Normal 9 7 2 2 2" xfId="53694" xr:uid="{00000000-0005-0000-0000-0000BBD10000}"/>
    <cellStyle name="Normal 9 7 2 3" xfId="53695" xr:uid="{00000000-0005-0000-0000-0000BCD10000}"/>
    <cellStyle name="Normal 9 7 3" xfId="53696" xr:uid="{00000000-0005-0000-0000-0000BDD10000}"/>
    <cellStyle name="Normal 9 7 3 2" xfId="53697" xr:uid="{00000000-0005-0000-0000-0000BED10000}"/>
    <cellStyle name="Normal 9 7 3 2 2" xfId="53698" xr:uid="{00000000-0005-0000-0000-0000BFD10000}"/>
    <cellStyle name="Normal 9 7 3 3" xfId="53699" xr:uid="{00000000-0005-0000-0000-0000C0D10000}"/>
    <cellStyle name="Normal 9 7 4" xfId="53700" xr:uid="{00000000-0005-0000-0000-0000C1D10000}"/>
    <cellStyle name="Normal 9 7 4 2" xfId="53701" xr:uid="{00000000-0005-0000-0000-0000C2D10000}"/>
    <cellStyle name="Normal 9 7 5" xfId="53702" xr:uid="{00000000-0005-0000-0000-0000C3D10000}"/>
    <cellStyle name="Normal 9 7_T-straight with PEDs adjustor" xfId="53703" xr:uid="{00000000-0005-0000-0000-0000C4D10000}"/>
    <cellStyle name="Normal 9 8" xfId="53704" xr:uid="{00000000-0005-0000-0000-0000C5D10000}"/>
    <cellStyle name="Normal 9 8 2" xfId="53705" xr:uid="{00000000-0005-0000-0000-0000C6D10000}"/>
    <cellStyle name="Normal 9 8 2 2" xfId="53706" xr:uid="{00000000-0005-0000-0000-0000C7D10000}"/>
    <cellStyle name="Normal 9 8 3" xfId="53707" xr:uid="{00000000-0005-0000-0000-0000C8D10000}"/>
    <cellStyle name="Normal 9 9" xfId="53708" xr:uid="{00000000-0005-0000-0000-0000C9D10000}"/>
    <cellStyle name="Normal 9 9 2" xfId="53709" xr:uid="{00000000-0005-0000-0000-0000CAD10000}"/>
    <cellStyle name="Normal 9 9 2 2" xfId="53710" xr:uid="{00000000-0005-0000-0000-0000CBD10000}"/>
    <cellStyle name="Normal 9 9 3" xfId="53711" xr:uid="{00000000-0005-0000-0000-0000CCD10000}"/>
    <cellStyle name="Normal 9_T-straight with PEDs adjustor" xfId="53712" xr:uid="{00000000-0005-0000-0000-0000CDD10000}"/>
    <cellStyle name="Normal 94" xfId="53713" xr:uid="{00000000-0005-0000-0000-0000CED10000}"/>
    <cellStyle name="Note 10" xfId="53714" xr:uid="{00000000-0005-0000-0000-0000CFD10000}"/>
    <cellStyle name="Note 10 2" xfId="53715" xr:uid="{00000000-0005-0000-0000-0000D0D10000}"/>
    <cellStyle name="Note 10 2 2" xfId="53716" xr:uid="{00000000-0005-0000-0000-0000D1D10000}"/>
    <cellStyle name="Note 10 3" xfId="53717" xr:uid="{00000000-0005-0000-0000-0000D2D10000}"/>
    <cellStyle name="Note 10 3 2" xfId="53718" xr:uid="{00000000-0005-0000-0000-0000D3D10000}"/>
    <cellStyle name="Note 10 3 2 2" xfId="53719" xr:uid="{00000000-0005-0000-0000-0000D4D10000}"/>
    <cellStyle name="Note 10 3 3" xfId="53720" xr:uid="{00000000-0005-0000-0000-0000D5D10000}"/>
    <cellStyle name="Note 10 4" xfId="53721" xr:uid="{00000000-0005-0000-0000-0000D6D10000}"/>
    <cellStyle name="Note 10 4 2" xfId="53722" xr:uid="{00000000-0005-0000-0000-0000D7D10000}"/>
    <cellStyle name="Note 10 5" xfId="53723" xr:uid="{00000000-0005-0000-0000-0000D8D10000}"/>
    <cellStyle name="Note 11" xfId="53724" xr:uid="{00000000-0005-0000-0000-0000D9D10000}"/>
    <cellStyle name="Note 11 2" xfId="53725" xr:uid="{00000000-0005-0000-0000-0000DAD10000}"/>
    <cellStyle name="Note 12" xfId="53726" xr:uid="{00000000-0005-0000-0000-0000DBD10000}"/>
    <cellStyle name="Note 12 2" xfId="53727" xr:uid="{00000000-0005-0000-0000-0000DCD10000}"/>
    <cellStyle name="Note 12 2 2" xfId="53728" xr:uid="{00000000-0005-0000-0000-0000DDD10000}"/>
    <cellStyle name="Note 12 3" xfId="53729" xr:uid="{00000000-0005-0000-0000-0000DED10000}"/>
    <cellStyle name="Note 2" xfId="53730" xr:uid="{00000000-0005-0000-0000-0000DFD10000}"/>
    <cellStyle name="Note 2 10" xfId="53731" xr:uid="{00000000-0005-0000-0000-0000E0D10000}"/>
    <cellStyle name="Note 2 10 2" xfId="53732" xr:uid="{00000000-0005-0000-0000-0000E1D10000}"/>
    <cellStyle name="Note 2 2" xfId="53733" xr:uid="{00000000-0005-0000-0000-0000E2D10000}"/>
    <cellStyle name="Note 2 2 2" xfId="53734" xr:uid="{00000000-0005-0000-0000-0000E3D10000}"/>
    <cellStyle name="Note 2 2 2 2" xfId="53735" xr:uid="{00000000-0005-0000-0000-0000E4D10000}"/>
    <cellStyle name="Note 2 2 2 2 10" xfId="53736" xr:uid="{00000000-0005-0000-0000-0000E5D10000}"/>
    <cellStyle name="Note 2 2 2 2 10 2" xfId="53737" xr:uid="{00000000-0005-0000-0000-0000E6D10000}"/>
    <cellStyle name="Note 2 2 2 2 10 2 2" xfId="53738" xr:uid="{00000000-0005-0000-0000-0000E7D10000}"/>
    <cellStyle name="Note 2 2 2 2 10 2 2 2" xfId="53739" xr:uid="{00000000-0005-0000-0000-0000E8D10000}"/>
    <cellStyle name="Note 2 2 2 2 10 2 2 3" xfId="53740" xr:uid="{00000000-0005-0000-0000-0000E9D10000}"/>
    <cellStyle name="Note 2 2 2 2 10 2 2 4" xfId="53741" xr:uid="{00000000-0005-0000-0000-0000EAD10000}"/>
    <cellStyle name="Note 2 2 2 2 10 2 2 5" xfId="53742" xr:uid="{00000000-0005-0000-0000-0000EBD10000}"/>
    <cellStyle name="Note 2 2 2 2 10 2 3" xfId="53743" xr:uid="{00000000-0005-0000-0000-0000ECD10000}"/>
    <cellStyle name="Note 2 2 2 2 10 2 3 2" xfId="53744" xr:uid="{00000000-0005-0000-0000-0000EDD10000}"/>
    <cellStyle name="Note 2 2 2 2 10 2 3 3" xfId="53745" xr:uid="{00000000-0005-0000-0000-0000EED10000}"/>
    <cellStyle name="Note 2 2 2 2 10 2 3 4" xfId="53746" xr:uid="{00000000-0005-0000-0000-0000EFD10000}"/>
    <cellStyle name="Note 2 2 2 2 10 2 3 5" xfId="53747" xr:uid="{00000000-0005-0000-0000-0000F0D10000}"/>
    <cellStyle name="Note 2 2 2 2 10 2 4" xfId="53748" xr:uid="{00000000-0005-0000-0000-0000F1D10000}"/>
    <cellStyle name="Note 2 2 2 2 10 2 4 2" xfId="53749" xr:uid="{00000000-0005-0000-0000-0000F2D10000}"/>
    <cellStyle name="Note 2 2 2 2 10 2 5" xfId="53750" xr:uid="{00000000-0005-0000-0000-0000F3D10000}"/>
    <cellStyle name="Note 2 2 2 2 10 2 5 2" xfId="53751" xr:uid="{00000000-0005-0000-0000-0000F4D10000}"/>
    <cellStyle name="Note 2 2 2 2 10 2 6" xfId="53752" xr:uid="{00000000-0005-0000-0000-0000F5D10000}"/>
    <cellStyle name="Note 2 2 2 2 10 2 6 2" xfId="53753" xr:uid="{00000000-0005-0000-0000-0000F6D10000}"/>
    <cellStyle name="Note 2 2 2 2 10 2 7" xfId="53754" xr:uid="{00000000-0005-0000-0000-0000F7D10000}"/>
    <cellStyle name="Note 2 2 2 2 10 3" xfId="53755" xr:uid="{00000000-0005-0000-0000-0000F8D10000}"/>
    <cellStyle name="Note 2 2 2 2 10 3 2" xfId="53756" xr:uid="{00000000-0005-0000-0000-0000F9D10000}"/>
    <cellStyle name="Note 2 2 2 2 10 3 3" xfId="53757" xr:uid="{00000000-0005-0000-0000-0000FAD10000}"/>
    <cellStyle name="Note 2 2 2 2 10 3 4" xfId="53758" xr:uid="{00000000-0005-0000-0000-0000FBD10000}"/>
    <cellStyle name="Note 2 2 2 2 10 3 5" xfId="53759" xr:uid="{00000000-0005-0000-0000-0000FCD10000}"/>
    <cellStyle name="Note 2 2 2 2 10 4" xfId="53760" xr:uid="{00000000-0005-0000-0000-0000FDD10000}"/>
    <cellStyle name="Note 2 2 2 2 10 4 2" xfId="53761" xr:uid="{00000000-0005-0000-0000-0000FED10000}"/>
    <cellStyle name="Note 2 2 2 2 10 4 3" xfId="53762" xr:uid="{00000000-0005-0000-0000-0000FFD10000}"/>
    <cellStyle name="Note 2 2 2 2 10 4 4" xfId="53763" xr:uid="{00000000-0005-0000-0000-000000D20000}"/>
    <cellStyle name="Note 2 2 2 2 10 4 5" xfId="53764" xr:uid="{00000000-0005-0000-0000-000001D20000}"/>
    <cellStyle name="Note 2 2 2 2 10 5" xfId="53765" xr:uid="{00000000-0005-0000-0000-000002D20000}"/>
    <cellStyle name="Note 2 2 2 2 10 5 2" xfId="53766" xr:uid="{00000000-0005-0000-0000-000003D20000}"/>
    <cellStyle name="Note 2 2 2 2 10 6" xfId="53767" xr:uid="{00000000-0005-0000-0000-000004D20000}"/>
    <cellStyle name="Note 2 2 2 2 10 6 2" xfId="53768" xr:uid="{00000000-0005-0000-0000-000005D20000}"/>
    <cellStyle name="Note 2 2 2 2 10 7" xfId="53769" xr:uid="{00000000-0005-0000-0000-000006D20000}"/>
    <cellStyle name="Note 2 2 2 2 10 7 2" xfId="53770" xr:uid="{00000000-0005-0000-0000-000007D20000}"/>
    <cellStyle name="Note 2 2 2 2 10 8" xfId="53771" xr:uid="{00000000-0005-0000-0000-000008D20000}"/>
    <cellStyle name="Note 2 2 2 2 11" xfId="53772" xr:uid="{00000000-0005-0000-0000-000009D20000}"/>
    <cellStyle name="Note 2 2 2 2 11 2" xfId="53773" xr:uid="{00000000-0005-0000-0000-00000AD20000}"/>
    <cellStyle name="Note 2 2 2 2 11 2 2" xfId="53774" xr:uid="{00000000-0005-0000-0000-00000BD20000}"/>
    <cellStyle name="Note 2 2 2 2 11 2 2 2" xfId="53775" xr:uid="{00000000-0005-0000-0000-00000CD20000}"/>
    <cellStyle name="Note 2 2 2 2 11 2 2 3" xfId="53776" xr:uid="{00000000-0005-0000-0000-00000DD20000}"/>
    <cellStyle name="Note 2 2 2 2 11 2 2 4" xfId="53777" xr:uid="{00000000-0005-0000-0000-00000ED20000}"/>
    <cellStyle name="Note 2 2 2 2 11 2 2 5" xfId="53778" xr:uid="{00000000-0005-0000-0000-00000FD20000}"/>
    <cellStyle name="Note 2 2 2 2 11 2 3" xfId="53779" xr:uid="{00000000-0005-0000-0000-000010D20000}"/>
    <cellStyle name="Note 2 2 2 2 11 2 3 2" xfId="53780" xr:uid="{00000000-0005-0000-0000-000011D20000}"/>
    <cellStyle name="Note 2 2 2 2 11 2 3 3" xfId="53781" xr:uid="{00000000-0005-0000-0000-000012D20000}"/>
    <cellStyle name="Note 2 2 2 2 11 2 3 4" xfId="53782" xr:uid="{00000000-0005-0000-0000-000013D20000}"/>
    <cellStyle name="Note 2 2 2 2 11 2 3 5" xfId="53783" xr:uid="{00000000-0005-0000-0000-000014D20000}"/>
    <cellStyle name="Note 2 2 2 2 11 2 4" xfId="53784" xr:uid="{00000000-0005-0000-0000-000015D20000}"/>
    <cellStyle name="Note 2 2 2 2 11 2 4 2" xfId="53785" xr:uid="{00000000-0005-0000-0000-000016D20000}"/>
    <cellStyle name="Note 2 2 2 2 11 2 5" xfId="53786" xr:uid="{00000000-0005-0000-0000-000017D20000}"/>
    <cellStyle name="Note 2 2 2 2 11 2 5 2" xfId="53787" xr:uid="{00000000-0005-0000-0000-000018D20000}"/>
    <cellStyle name="Note 2 2 2 2 11 2 6" xfId="53788" xr:uid="{00000000-0005-0000-0000-000019D20000}"/>
    <cellStyle name="Note 2 2 2 2 11 2 6 2" xfId="53789" xr:uid="{00000000-0005-0000-0000-00001AD20000}"/>
    <cellStyle name="Note 2 2 2 2 11 2 7" xfId="53790" xr:uid="{00000000-0005-0000-0000-00001BD20000}"/>
    <cellStyle name="Note 2 2 2 2 11 3" xfId="53791" xr:uid="{00000000-0005-0000-0000-00001CD20000}"/>
    <cellStyle name="Note 2 2 2 2 11 3 2" xfId="53792" xr:uid="{00000000-0005-0000-0000-00001DD20000}"/>
    <cellStyle name="Note 2 2 2 2 11 3 3" xfId="53793" xr:uid="{00000000-0005-0000-0000-00001ED20000}"/>
    <cellStyle name="Note 2 2 2 2 11 3 4" xfId="53794" xr:uid="{00000000-0005-0000-0000-00001FD20000}"/>
    <cellStyle name="Note 2 2 2 2 11 3 5" xfId="53795" xr:uid="{00000000-0005-0000-0000-000020D20000}"/>
    <cellStyle name="Note 2 2 2 2 11 4" xfId="53796" xr:uid="{00000000-0005-0000-0000-000021D20000}"/>
    <cellStyle name="Note 2 2 2 2 11 4 2" xfId="53797" xr:uid="{00000000-0005-0000-0000-000022D20000}"/>
    <cellStyle name="Note 2 2 2 2 11 4 3" xfId="53798" xr:uid="{00000000-0005-0000-0000-000023D20000}"/>
    <cellStyle name="Note 2 2 2 2 11 4 4" xfId="53799" xr:uid="{00000000-0005-0000-0000-000024D20000}"/>
    <cellStyle name="Note 2 2 2 2 11 4 5" xfId="53800" xr:uid="{00000000-0005-0000-0000-000025D20000}"/>
    <cellStyle name="Note 2 2 2 2 11 5" xfId="53801" xr:uid="{00000000-0005-0000-0000-000026D20000}"/>
    <cellStyle name="Note 2 2 2 2 11 5 2" xfId="53802" xr:uid="{00000000-0005-0000-0000-000027D20000}"/>
    <cellStyle name="Note 2 2 2 2 11 6" xfId="53803" xr:uid="{00000000-0005-0000-0000-000028D20000}"/>
    <cellStyle name="Note 2 2 2 2 11 6 2" xfId="53804" xr:uid="{00000000-0005-0000-0000-000029D20000}"/>
    <cellStyle name="Note 2 2 2 2 11 7" xfId="53805" xr:uid="{00000000-0005-0000-0000-00002AD20000}"/>
    <cellStyle name="Note 2 2 2 2 11 7 2" xfId="53806" xr:uid="{00000000-0005-0000-0000-00002BD20000}"/>
    <cellStyle name="Note 2 2 2 2 11 8" xfId="53807" xr:uid="{00000000-0005-0000-0000-00002CD20000}"/>
    <cellStyle name="Note 2 2 2 2 12" xfId="53808" xr:uid="{00000000-0005-0000-0000-00002DD20000}"/>
    <cellStyle name="Note 2 2 2 2 12 2" xfId="53809" xr:uid="{00000000-0005-0000-0000-00002ED20000}"/>
    <cellStyle name="Note 2 2 2 2 12 2 2" xfId="53810" xr:uid="{00000000-0005-0000-0000-00002FD20000}"/>
    <cellStyle name="Note 2 2 2 2 12 2 2 2" xfId="53811" xr:uid="{00000000-0005-0000-0000-000030D20000}"/>
    <cellStyle name="Note 2 2 2 2 12 2 2 3" xfId="53812" xr:uid="{00000000-0005-0000-0000-000031D20000}"/>
    <cellStyle name="Note 2 2 2 2 12 2 2 4" xfId="53813" xr:uid="{00000000-0005-0000-0000-000032D20000}"/>
    <cellStyle name="Note 2 2 2 2 12 2 2 5" xfId="53814" xr:uid="{00000000-0005-0000-0000-000033D20000}"/>
    <cellStyle name="Note 2 2 2 2 12 2 3" xfId="53815" xr:uid="{00000000-0005-0000-0000-000034D20000}"/>
    <cellStyle name="Note 2 2 2 2 12 2 3 2" xfId="53816" xr:uid="{00000000-0005-0000-0000-000035D20000}"/>
    <cellStyle name="Note 2 2 2 2 12 2 3 3" xfId="53817" xr:uid="{00000000-0005-0000-0000-000036D20000}"/>
    <cellStyle name="Note 2 2 2 2 12 2 3 4" xfId="53818" xr:uid="{00000000-0005-0000-0000-000037D20000}"/>
    <cellStyle name="Note 2 2 2 2 12 2 3 5" xfId="53819" xr:uid="{00000000-0005-0000-0000-000038D20000}"/>
    <cellStyle name="Note 2 2 2 2 12 2 4" xfId="53820" xr:uid="{00000000-0005-0000-0000-000039D20000}"/>
    <cellStyle name="Note 2 2 2 2 12 2 4 2" xfId="53821" xr:uid="{00000000-0005-0000-0000-00003AD20000}"/>
    <cellStyle name="Note 2 2 2 2 12 2 5" xfId="53822" xr:uid="{00000000-0005-0000-0000-00003BD20000}"/>
    <cellStyle name="Note 2 2 2 2 12 2 5 2" xfId="53823" xr:uid="{00000000-0005-0000-0000-00003CD20000}"/>
    <cellStyle name="Note 2 2 2 2 12 2 6" xfId="53824" xr:uid="{00000000-0005-0000-0000-00003DD20000}"/>
    <cellStyle name="Note 2 2 2 2 12 2 6 2" xfId="53825" xr:uid="{00000000-0005-0000-0000-00003ED20000}"/>
    <cellStyle name="Note 2 2 2 2 12 2 7" xfId="53826" xr:uid="{00000000-0005-0000-0000-00003FD20000}"/>
    <cellStyle name="Note 2 2 2 2 12 3" xfId="53827" xr:uid="{00000000-0005-0000-0000-000040D20000}"/>
    <cellStyle name="Note 2 2 2 2 12 3 2" xfId="53828" xr:uid="{00000000-0005-0000-0000-000041D20000}"/>
    <cellStyle name="Note 2 2 2 2 12 3 3" xfId="53829" xr:uid="{00000000-0005-0000-0000-000042D20000}"/>
    <cellStyle name="Note 2 2 2 2 12 3 4" xfId="53830" xr:uid="{00000000-0005-0000-0000-000043D20000}"/>
    <cellStyle name="Note 2 2 2 2 12 3 5" xfId="53831" xr:uid="{00000000-0005-0000-0000-000044D20000}"/>
    <cellStyle name="Note 2 2 2 2 12 4" xfId="53832" xr:uid="{00000000-0005-0000-0000-000045D20000}"/>
    <cellStyle name="Note 2 2 2 2 12 4 2" xfId="53833" xr:uid="{00000000-0005-0000-0000-000046D20000}"/>
    <cellStyle name="Note 2 2 2 2 12 4 3" xfId="53834" xr:uid="{00000000-0005-0000-0000-000047D20000}"/>
    <cellStyle name="Note 2 2 2 2 12 4 4" xfId="53835" xr:uid="{00000000-0005-0000-0000-000048D20000}"/>
    <cellStyle name="Note 2 2 2 2 12 4 5" xfId="53836" xr:uid="{00000000-0005-0000-0000-000049D20000}"/>
    <cellStyle name="Note 2 2 2 2 12 5" xfId="53837" xr:uid="{00000000-0005-0000-0000-00004AD20000}"/>
    <cellStyle name="Note 2 2 2 2 12 5 2" xfId="53838" xr:uid="{00000000-0005-0000-0000-00004BD20000}"/>
    <cellStyle name="Note 2 2 2 2 12 6" xfId="53839" xr:uid="{00000000-0005-0000-0000-00004CD20000}"/>
    <cellStyle name="Note 2 2 2 2 12 6 2" xfId="53840" xr:uid="{00000000-0005-0000-0000-00004DD20000}"/>
    <cellStyle name="Note 2 2 2 2 12 7" xfId="53841" xr:uid="{00000000-0005-0000-0000-00004ED20000}"/>
    <cellStyle name="Note 2 2 2 2 12 7 2" xfId="53842" xr:uid="{00000000-0005-0000-0000-00004FD20000}"/>
    <cellStyle name="Note 2 2 2 2 12 8" xfId="53843" xr:uid="{00000000-0005-0000-0000-000050D20000}"/>
    <cellStyle name="Note 2 2 2 2 13" xfId="53844" xr:uid="{00000000-0005-0000-0000-000051D20000}"/>
    <cellStyle name="Note 2 2 2 2 13 2" xfId="53845" xr:uid="{00000000-0005-0000-0000-000052D20000}"/>
    <cellStyle name="Note 2 2 2 2 13 2 2" xfId="53846" xr:uid="{00000000-0005-0000-0000-000053D20000}"/>
    <cellStyle name="Note 2 2 2 2 13 2 2 2" xfId="53847" xr:uid="{00000000-0005-0000-0000-000054D20000}"/>
    <cellStyle name="Note 2 2 2 2 13 2 2 3" xfId="53848" xr:uid="{00000000-0005-0000-0000-000055D20000}"/>
    <cellStyle name="Note 2 2 2 2 13 2 2 4" xfId="53849" xr:uid="{00000000-0005-0000-0000-000056D20000}"/>
    <cellStyle name="Note 2 2 2 2 13 2 2 5" xfId="53850" xr:uid="{00000000-0005-0000-0000-000057D20000}"/>
    <cellStyle name="Note 2 2 2 2 13 2 3" xfId="53851" xr:uid="{00000000-0005-0000-0000-000058D20000}"/>
    <cellStyle name="Note 2 2 2 2 13 2 3 2" xfId="53852" xr:uid="{00000000-0005-0000-0000-000059D20000}"/>
    <cellStyle name="Note 2 2 2 2 13 2 3 3" xfId="53853" xr:uid="{00000000-0005-0000-0000-00005AD20000}"/>
    <cellStyle name="Note 2 2 2 2 13 2 3 4" xfId="53854" xr:uid="{00000000-0005-0000-0000-00005BD20000}"/>
    <cellStyle name="Note 2 2 2 2 13 2 3 5" xfId="53855" xr:uid="{00000000-0005-0000-0000-00005CD20000}"/>
    <cellStyle name="Note 2 2 2 2 13 2 4" xfId="53856" xr:uid="{00000000-0005-0000-0000-00005DD20000}"/>
    <cellStyle name="Note 2 2 2 2 13 2 4 2" xfId="53857" xr:uid="{00000000-0005-0000-0000-00005ED20000}"/>
    <cellStyle name="Note 2 2 2 2 13 2 5" xfId="53858" xr:uid="{00000000-0005-0000-0000-00005FD20000}"/>
    <cellStyle name="Note 2 2 2 2 13 2 5 2" xfId="53859" xr:uid="{00000000-0005-0000-0000-000060D20000}"/>
    <cellStyle name="Note 2 2 2 2 13 2 6" xfId="53860" xr:uid="{00000000-0005-0000-0000-000061D20000}"/>
    <cellStyle name="Note 2 2 2 2 13 2 6 2" xfId="53861" xr:uid="{00000000-0005-0000-0000-000062D20000}"/>
    <cellStyle name="Note 2 2 2 2 13 2 7" xfId="53862" xr:uid="{00000000-0005-0000-0000-000063D20000}"/>
    <cellStyle name="Note 2 2 2 2 13 3" xfId="53863" xr:uid="{00000000-0005-0000-0000-000064D20000}"/>
    <cellStyle name="Note 2 2 2 2 13 3 2" xfId="53864" xr:uid="{00000000-0005-0000-0000-000065D20000}"/>
    <cellStyle name="Note 2 2 2 2 13 3 3" xfId="53865" xr:uid="{00000000-0005-0000-0000-000066D20000}"/>
    <cellStyle name="Note 2 2 2 2 13 3 4" xfId="53866" xr:uid="{00000000-0005-0000-0000-000067D20000}"/>
    <cellStyle name="Note 2 2 2 2 13 3 5" xfId="53867" xr:uid="{00000000-0005-0000-0000-000068D20000}"/>
    <cellStyle name="Note 2 2 2 2 13 4" xfId="53868" xr:uid="{00000000-0005-0000-0000-000069D20000}"/>
    <cellStyle name="Note 2 2 2 2 13 4 2" xfId="53869" xr:uid="{00000000-0005-0000-0000-00006AD20000}"/>
    <cellStyle name="Note 2 2 2 2 13 4 3" xfId="53870" xr:uid="{00000000-0005-0000-0000-00006BD20000}"/>
    <cellStyle name="Note 2 2 2 2 13 4 4" xfId="53871" xr:uid="{00000000-0005-0000-0000-00006CD20000}"/>
    <cellStyle name="Note 2 2 2 2 13 4 5" xfId="53872" xr:uid="{00000000-0005-0000-0000-00006DD20000}"/>
    <cellStyle name="Note 2 2 2 2 13 5" xfId="53873" xr:uid="{00000000-0005-0000-0000-00006ED20000}"/>
    <cellStyle name="Note 2 2 2 2 13 5 2" xfId="53874" xr:uid="{00000000-0005-0000-0000-00006FD20000}"/>
    <cellStyle name="Note 2 2 2 2 13 6" xfId="53875" xr:uid="{00000000-0005-0000-0000-000070D20000}"/>
    <cellStyle name="Note 2 2 2 2 13 6 2" xfId="53876" xr:uid="{00000000-0005-0000-0000-000071D20000}"/>
    <cellStyle name="Note 2 2 2 2 13 7" xfId="53877" xr:uid="{00000000-0005-0000-0000-000072D20000}"/>
    <cellStyle name="Note 2 2 2 2 13 7 2" xfId="53878" xr:uid="{00000000-0005-0000-0000-000073D20000}"/>
    <cellStyle name="Note 2 2 2 2 13 8" xfId="53879" xr:uid="{00000000-0005-0000-0000-000074D20000}"/>
    <cellStyle name="Note 2 2 2 2 14" xfId="53880" xr:uid="{00000000-0005-0000-0000-000075D20000}"/>
    <cellStyle name="Note 2 2 2 2 14 2" xfId="53881" xr:uid="{00000000-0005-0000-0000-000076D20000}"/>
    <cellStyle name="Note 2 2 2 2 14 2 2" xfId="53882" xr:uid="{00000000-0005-0000-0000-000077D20000}"/>
    <cellStyle name="Note 2 2 2 2 14 2 2 2" xfId="53883" xr:uid="{00000000-0005-0000-0000-000078D20000}"/>
    <cellStyle name="Note 2 2 2 2 14 2 2 3" xfId="53884" xr:uid="{00000000-0005-0000-0000-000079D20000}"/>
    <cellStyle name="Note 2 2 2 2 14 2 2 4" xfId="53885" xr:uid="{00000000-0005-0000-0000-00007AD20000}"/>
    <cellStyle name="Note 2 2 2 2 14 2 2 5" xfId="53886" xr:uid="{00000000-0005-0000-0000-00007BD20000}"/>
    <cellStyle name="Note 2 2 2 2 14 2 3" xfId="53887" xr:uid="{00000000-0005-0000-0000-00007CD20000}"/>
    <cellStyle name="Note 2 2 2 2 14 2 3 2" xfId="53888" xr:uid="{00000000-0005-0000-0000-00007DD20000}"/>
    <cellStyle name="Note 2 2 2 2 14 2 3 3" xfId="53889" xr:uid="{00000000-0005-0000-0000-00007ED20000}"/>
    <cellStyle name="Note 2 2 2 2 14 2 3 4" xfId="53890" xr:uid="{00000000-0005-0000-0000-00007FD20000}"/>
    <cellStyle name="Note 2 2 2 2 14 2 3 5" xfId="53891" xr:uid="{00000000-0005-0000-0000-000080D20000}"/>
    <cellStyle name="Note 2 2 2 2 14 2 4" xfId="53892" xr:uid="{00000000-0005-0000-0000-000081D20000}"/>
    <cellStyle name="Note 2 2 2 2 14 2 4 2" xfId="53893" xr:uid="{00000000-0005-0000-0000-000082D20000}"/>
    <cellStyle name="Note 2 2 2 2 14 2 5" xfId="53894" xr:uid="{00000000-0005-0000-0000-000083D20000}"/>
    <cellStyle name="Note 2 2 2 2 14 2 5 2" xfId="53895" xr:uid="{00000000-0005-0000-0000-000084D20000}"/>
    <cellStyle name="Note 2 2 2 2 14 2 6" xfId="53896" xr:uid="{00000000-0005-0000-0000-000085D20000}"/>
    <cellStyle name="Note 2 2 2 2 14 2 6 2" xfId="53897" xr:uid="{00000000-0005-0000-0000-000086D20000}"/>
    <cellStyle name="Note 2 2 2 2 14 2 7" xfId="53898" xr:uid="{00000000-0005-0000-0000-000087D20000}"/>
    <cellStyle name="Note 2 2 2 2 14 3" xfId="53899" xr:uid="{00000000-0005-0000-0000-000088D20000}"/>
    <cellStyle name="Note 2 2 2 2 14 3 2" xfId="53900" xr:uid="{00000000-0005-0000-0000-000089D20000}"/>
    <cellStyle name="Note 2 2 2 2 14 3 3" xfId="53901" xr:uid="{00000000-0005-0000-0000-00008AD20000}"/>
    <cellStyle name="Note 2 2 2 2 14 3 4" xfId="53902" xr:uid="{00000000-0005-0000-0000-00008BD20000}"/>
    <cellStyle name="Note 2 2 2 2 14 3 5" xfId="53903" xr:uid="{00000000-0005-0000-0000-00008CD20000}"/>
    <cellStyle name="Note 2 2 2 2 14 4" xfId="53904" xr:uid="{00000000-0005-0000-0000-00008DD20000}"/>
    <cellStyle name="Note 2 2 2 2 14 4 2" xfId="53905" xr:uid="{00000000-0005-0000-0000-00008ED20000}"/>
    <cellStyle name="Note 2 2 2 2 14 4 3" xfId="53906" xr:uid="{00000000-0005-0000-0000-00008FD20000}"/>
    <cellStyle name="Note 2 2 2 2 14 4 4" xfId="53907" xr:uid="{00000000-0005-0000-0000-000090D20000}"/>
    <cellStyle name="Note 2 2 2 2 14 4 5" xfId="53908" xr:uid="{00000000-0005-0000-0000-000091D20000}"/>
    <cellStyle name="Note 2 2 2 2 14 5" xfId="53909" xr:uid="{00000000-0005-0000-0000-000092D20000}"/>
    <cellStyle name="Note 2 2 2 2 14 5 2" xfId="53910" xr:uid="{00000000-0005-0000-0000-000093D20000}"/>
    <cellStyle name="Note 2 2 2 2 14 6" xfId="53911" xr:uid="{00000000-0005-0000-0000-000094D20000}"/>
    <cellStyle name="Note 2 2 2 2 14 6 2" xfId="53912" xr:uid="{00000000-0005-0000-0000-000095D20000}"/>
    <cellStyle name="Note 2 2 2 2 14 7" xfId="53913" xr:uid="{00000000-0005-0000-0000-000096D20000}"/>
    <cellStyle name="Note 2 2 2 2 14 7 2" xfId="53914" xr:uid="{00000000-0005-0000-0000-000097D20000}"/>
    <cellStyle name="Note 2 2 2 2 14 8" xfId="53915" xr:uid="{00000000-0005-0000-0000-000098D20000}"/>
    <cellStyle name="Note 2 2 2 2 15" xfId="53916" xr:uid="{00000000-0005-0000-0000-000099D20000}"/>
    <cellStyle name="Note 2 2 2 2 15 2" xfId="53917" xr:uid="{00000000-0005-0000-0000-00009AD20000}"/>
    <cellStyle name="Note 2 2 2 2 15 2 2" xfId="53918" xr:uid="{00000000-0005-0000-0000-00009BD20000}"/>
    <cellStyle name="Note 2 2 2 2 15 2 3" xfId="53919" xr:uid="{00000000-0005-0000-0000-00009CD20000}"/>
    <cellStyle name="Note 2 2 2 2 15 2 4" xfId="53920" xr:uid="{00000000-0005-0000-0000-00009DD20000}"/>
    <cellStyle name="Note 2 2 2 2 15 2 5" xfId="53921" xr:uid="{00000000-0005-0000-0000-00009ED20000}"/>
    <cellStyle name="Note 2 2 2 2 15 3" xfId="53922" xr:uid="{00000000-0005-0000-0000-00009FD20000}"/>
    <cellStyle name="Note 2 2 2 2 15 3 2" xfId="53923" xr:uid="{00000000-0005-0000-0000-0000A0D20000}"/>
    <cellStyle name="Note 2 2 2 2 15 3 3" xfId="53924" xr:uid="{00000000-0005-0000-0000-0000A1D20000}"/>
    <cellStyle name="Note 2 2 2 2 15 3 4" xfId="53925" xr:uid="{00000000-0005-0000-0000-0000A2D20000}"/>
    <cellStyle name="Note 2 2 2 2 15 3 5" xfId="53926" xr:uid="{00000000-0005-0000-0000-0000A3D20000}"/>
    <cellStyle name="Note 2 2 2 2 15 4" xfId="53927" xr:uid="{00000000-0005-0000-0000-0000A4D20000}"/>
    <cellStyle name="Note 2 2 2 2 15 4 2" xfId="53928" xr:uid="{00000000-0005-0000-0000-0000A5D20000}"/>
    <cellStyle name="Note 2 2 2 2 15 5" xfId="53929" xr:uid="{00000000-0005-0000-0000-0000A6D20000}"/>
    <cellStyle name="Note 2 2 2 2 15 5 2" xfId="53930" xr:uid="{00000000-0005-0000-0000-0000A7D20000}"/>
    <cellStyle name="Note 2 2 2 2 15 6" xfId="53931" xr:uid="{00000000-0005-0000-0000-0000A8D20000}"/>
    <cellStyle name="Note 2 2 2 2 15 6 2" xfId="53932" xr:uid="{00000000-0005-0000-0000-0000A9D20000}"/>
    <cellStyle name="Note 2 2 2 2 15 7" xfId="53933" xr:uid="{00000000-0005-0000-0000-0000AAD20000}"/>
    <cellStyle name="Note 2 2 2 2 16" xfId="53934" xr:uid="{00000000-0005-0000-0000-0000ABD20000}"/>
    <cellStyle name="Note 2 2 2 2 16 2" xfId="53935" xr:uid="{00000000-0005-0000-0000-0000ACD20000}"/>
    <cellStyle name="Note 2 2 2 2 16 3" xfId="53936" xr:uid="{00000000-0005-0000-0000-0000ADD20000}"/>
    <cellStyle name="Note 2 2 2 2 16 4" xfId="53937" xr:uid="{00000000-0005-0000-0000-0000AED20000}"/>
    <cellStyle name="Note 2 2 2 2 16 5" xfId="53938" xr:uid="{00000000-0005-0000-0000-0000AFD20000}"/>
    <cellStyle name="Note 2 2 2 2 17" xfId="53939" xr:uid="{00000000-0005-0000-0000-0000B0D20000}"/>
    <cellStyle name="Note 2 2 2 2 17 2" xfId="53940" xr:uid="{00000000-0005-0000-0000-0000B1D20000}"/>
    <cellStyle name="Note 2 2 2 2 17 3" xfId="53941" xr:uid="{00000000-0005-0000-0000-0000B2D20000}"/>
    <cellStyle name="Note 2 2 2 2 17 4" xfId="53942" xr:uid="{00000000-0005-0000-0000-0000B3D20000}"/>
    <cellStyle name="Note 2 2 2 2 17 5" xfId="53943" xr:uid="{00000000-0005-0000-0000-0000B4D20000}"/>
    <cellStyle name="Note 2 2 2 2 18" xfId="53944" xr:uid="{00000000-0005-0000-0000-0000B5D20000}"/>
    <cellStyle name="Note 2 2 2 2 18 2" xfId="53945" xr:uid="{00000000-0005-0000-0000-0000B6D20000}"/>
    <cellStyle name="Note 2 2 2 2 19" xfId="53946" xr:uid="{00000000-0005-0000-0000-0000B7D20000}"/>
    <cellStyle name="Note 2 2 2 2 19 2" xfId="53947" xr:uid="{00000000-0005-0000-0000-0000B8D20000}"/>
    <cellStyle name="Note 2 2 2 2 2" xfId="53948" xr:uid="{00000000-0005-0000-0000-0000B9D20000}"/>
    <cellStyle name="Note 2 2 2 2 2 2" xfId="53949" xr:uid="{00000000-0005-0000-0000-0000BAD20000}"/>
    <cellStyle name="Note 2 2 2 2 2 2 2" xfId="53950" xr:uid="{00000000-0005-0000-0000-0000BBD20000}"/>
    <cellStyle name="Note 2 2 2 2 2 2 2 2" xfId="53951" xr:uid="{00000000-0005-0000-0000-0000BCD20000}"/>
    <cellStyle name="Note 2 2 2 2 2 2 2 3" xfId="53952" xr:uid="{00000000-0005-0000-0000-0000BDD20000}"/>
    <cellStyle name="Note 2 2 2 2 2 2 2 4" xfId="53953" xr:uid="{00000000-0005-0000-0000-0000BED20000}"/>
    <cellStyle name="Note 2 2 2 2 2 2 2 5" xfId="53954" xr:uid="{00000000-0005-0000-0000-0000BFD20000}"/>
    <cellStyle name="Note 2 2 2 2 2 2 3" xfId="53955" xr:uid="{00000000-0005-0000-0000-0000C0D20000}"/>
    <cellStyle name="Note 2 2 2 2 2 2 3 2" xfId="53956" xr:uid="{00000000-0005-0000-0000-0000C1D20000}"/>
    <cellStyle name="Note 2 2 2 2 2 2 3 3" xfId="53957" xr:uid="{00000000-0005-0000-0000-0000C2D20000}"/>
    <cellStyle name="Note 2 2 2 2 2 2 3 4" xfId="53958" xr:uid="{00000000-0005-0000-0000-0000C3D20000}"/>
    <cellStyle name="Note 2 2 2 2 2 2 3 5" xfId="53959" xr:uid="{00000000-0005-0000-0000-0000C4D20000}"/>
    <cellStyle name="Note 2 2 2 2 2 2 4" xfId="53960" xr:uid="{00000000-0005-0000-0000-0000C5D20000}"/>
    <cellStyle name="Note 2 2 2 2 2 2 4 2" xfId="53961" xr:uid="{00000000-0005-0000-0000-0000C6D20000}"/>
    <cellStyle name="Note 2 2 2 2 2 2 5" xfId="53962" xr:uid="{00000000-0005-0000-0000-0000C7D20000}"/>
    <cellStyle name="Note 2 2 2 2 2 2 5 2" xfId="53963" xr:uid="{00000000-0005-0000-0000-0000C8D20000}"/>
    <cellStyle name="Note 2 2 2 2 2 2 6" xfId="53964" xr:uid="{00000000-0005-0000-0000-0000C9D20000}"/>
    <cellStyle name="Note 2 2 2 2 2 2 6 2" xfId="53965" xr:uid="{00000000-0005-0000-0000-0000CAD20000}"/>
    <cellStyle name="Note 2 2 2 2 2 2 7" xfId="53966" xr:uid="{00000000-0005-0000-0000-0000CBD20000}"/>
    <cellStyle name="Note 2 2 2 2 2 3" xfId="53967" xr:uid="{00000000-0005-0000-0000-0000CCD20000}"/>
    <cellStyle name="Note 2 2 2 2 2 3 2" xfId="53968" xr:uid="{00000000-0005-0000-0000-0000CDD20000}"/>
    <cellStyle name="Note 2 2 2 2 2 3 3" xfId="53969" xr:uid="{00000000-0005-0000-0000-0000CED20000}"/>
    <cellStyle name="Note 2 2 2 2 2 3 4" xfId="53970" xr:uid="{00000000-0005-0000-0000-0000CFD20000}"/>
    <cellStyle name="Note 2 2 2 2 2 3 5" xfId="53971" xr:uid="{00000000-0005-0000-0000-0000D0D20000}"/>
    <cellStyle name="Note 2 2 2 2 2 4" xfId="53972" xr:uid="{00000000-0005-0000-0000-0000D1D20000}"/>
    <cellStyle name="Note 2 2 2 2 2 4 2" xfId="53973" xr:uid="{00000000-0005-0000-0000-0000D2D20000}"/>
    <cellStyle name="Note 2 2 2 2 2 4 3" xfId="53974" xr:uid="{00000000-0005-0000-0000-0000D3D20000}"/>
    <cellStyle name="Note 2 2 2 2 2 4 4" xfId="53975" xr:uid="{00000000-0005-0000-0000-0000D4D20000}"/>
    <cellStyle name="Note 2 2 2 2 2 4 5" xfId="53976" xr:uid="{00000000-0005-0000-0000-0000D5D20000}"/>
    <cellStyle name="Note 2 2 2 2 2 5" xfId="53977" xr:uid="{00000000-0005-0000-0000-0000D6D20000}"/>
    <cellStyle name="Note 2 2 2 2 2 5 2" xfId="53978" xr:uid="{00000000-0005-0000-0000-0000D7D20000}"/>
    <cellStyle name="Note 2 2 2 2 2 6" xfId="53979" xr:uid="{00000000-0005-0000-0000-0000D8D20000}"/>
    <cellStyle name="Note 2 2 2 2 2 6 2" xfId="53980" xr:uid="{00000000-0005-0000-0000-0000D9D20000}"/>
    <cellStyle name="Note 2 2 2 2 2 7" xfId="53981" xr:uid="{00000000-0005-0000-0000-0000DAD20000}"/>
    <cellStyle name="Note 2 2 2 2 2 7 2" xfId="53982" xr:uid="{00000000-0005-0000-0000-0000DBD20000}"/>
    <cellStyle name="Note 2 2 2 2 2 8" xfId="53983" xr:uid="{00000000-0005-0000-0000-0000DCD20000}"/>
    <cellStyle name="Note 2 2 2 2 20" xfId="53984" xr:uid="{00000000-0005-0000-0000-0000DDD20000}"/>
    <cellStyle name="Note 2 2 2 2 20 2" xfId="53985" xr:uid="{00000000-0005-0000-0000-0000DED20000}"/>
    <cellStyle name="Note 2 2 2 2 21" xfId="53986" xr:uid="{00000000-0005-0000-0000-0000DFD20000}"/>
    <cellStyle name="Note 2 2 2 2 3" xfId="53987" xr:uid="{00000000-0005-0000-0000-0000E0D20000}"/>
    <cellStyle name="Note 2 2 2 2 3 2" xfId="53988" xr:uid="{00000000-0005-0000-0000-0000E1D20000}"/>
    <cellStyle name="Note 2 2 2 2 3 2 2" xfId="53989" xr:uid="{00000000-0005-0000-0000-0000E2D20000}"/>
    <cellStyle name="Note 2 2 2 2 3 2 2 2" xfId="53990" xr:uid="{00000000-0005-0000-0000-0000E3D20000}"/>
    <cellStyle name="Note 2 2 2 2 3 2 2 3" xfId="53991" xr:uid="{00000000-0005-0000-0000-0000E4D20000}"/>
    <cellStyle name="Note 2 2 2 2 3 2 2 4" xfId="53992" xr:uid="{00000000-0005-0000-0000-0000E5D20000}"/>
    <cellStyle name="Note 2 2 2 2 3 2 2 5" xfId="53993" xr:uid="{00000000-0005-0000-0000-0000E6D20000}"/>
    <cellStyle name="Note 2 2 2 2 3 2 3" xfId="53994" xr:uid="{00000000-0005-0000-0000-0000E7D20000}"/>
    <cellStyle name="Note 2 2 2 2 3 2 3 2" xfId="53995" xr:uid="{00000000-0005-0000-0000-0000E8D20000}"/>
    <cellStyle name="Note 2 2 2 2 3 2 3 3" xfId="53996" xr:uid="{00000000-0005-0000-0000-0000E9D20000}"/>
    <cellStyle name="Note 2 2 2 2 3 2 3 4" xfId="53997" xr:uid="{00000000-0005-0000-0000-0000EAD20000}"/>
    <cellStyle name="Note 2 2 2 2 3 2 3 5" xfId="53998" xr:uid="{00000000-0005-0000-0000-0000EBD20000}"/>
    <cellStyle name="Note 2 2 2 2 3 2 4" xfId="53999" xr:uid="{00000000-0005-0000-0000-0000ECD20000}"/>
    <cellStyle name="Note 2 2 2 2 3 2 4 2" xfId="54000" xr:uid="{00000000-0005-0000-0000-0000EDD20000}"/>
    <cellStyle name="Note 2 2 2 2 3 2 5" xfId="54001" xr:uid="{00000000-0005-0000-0000-0000EED20000}"/>
    <cellStyle name="Note 2 2 2 2 3 2 5 2" xfId="54002" xr:uid="{00000000-0005-0000-0000-0000EFD20000}"/>
    <cellStyle name="Note 2 2 2 2 3 2 6" xfId="54003" xr:uid="{00000000-0005-0000-0000-0000F0D20000}"/>
    <cellStyle name="Note 2 2 2 2 3 2 6 2" xfId="54004" xr:uid="{00000000-0005-0000-0000-0000F1D20000}"/>
    <cellStyle name="Note 2 2 2 2 3 2 7" xfId="54005" xr:uid="{00000000-0005-0000-0000-0000F2D20000}"/>
    <cellStyle name="Note 2 2 2 2 3 3" xfId="54006" xr:uid="{00000000-0005-0000-0000-0000F3D20000}"/>
    <cellStyle name="Note 2 2 2 2 3 3 2" xfId="54007" xr:uid="{00000000-0005-0000-0000-0000F4D20000}"/>
    <cellStyle name="Note 2 2 2 2 3 3 3" xfId="54008" xr:uid="{00000000-0005-0000-0000-0000F5D20000}"/>
    <cellStyle name="Note 2 2 2 2 3 3 4" xfId="54009" xr:uid="{00000000-0005-0000-0000-0000F6D20000}"/>
    <cellStyle name="Note 2 2 2 2 3 3 5" xfId="54010" xr:uid="{00000000-0005-0000-0000-0000F7D20000}"/>
    <cellStyle name="Note 2 2 2 2 3 4" xfId="54011" xr:uid="{00000000-0005-0000-0000-0000F8D20000}"/>
    <cellStyle name="Note 2 2 2 2 3 4 2" xfId="54012" xr:uid="{00000000-0005-0000-0000-0000F9D20000}"/>
    <cellStyle name="Note 2 2 2 2 3 4 3" xfId="54013" xr:uid="{00000000-0005-0000-0000-0000FAD20000}"/>
    <cellStyle name="Note 2 2 2 2 3 4 4" xfId="54014" xr:uid="{00000000-0005-0000-0000-0000FBD20000}"/>
    <cellStyle name="Note 2 2 2 2 3 4 5" xfId="54015" xr:uid="{00000000-0005-0000-0000-0000FCD20000}"/>
    <cellStyle name="Note 2 2 2 2 3 5" xfId="54016" xr:uid="{00000000-0005-0000-0000-0000FDD20000}"/>
    <cellStyle name="Note 2 2 2 2 3 5 2" xfId="54017" xr:uid="{00000000-0005-0000-0000-0000FED20000}"/>
    <cellStyle name="Note 2 2 2 2 3 6" xfId="54018" xr:uid="{00000000-0005-0000-0000-0000FFD20000}"/>
    <cellStyle name="Note 2 2 2 2 3 6 2" xfId="54019" xr:uid="{00000000-0005-0000-0000-000000D30000}"/>
    <cellStyle name="Note 2 2 2 2 3 7" xfId="54020" xr:uid="{00000000-0005-0000-0000-000001D30000}"/>
    <cellStyle name="Note 2 2 2 2 3 7 2" xfId="54021" xr:uid="{00000000-0005-0000-0000-000002D30000}"/>
    <cellStyle name="Note 2 2 2 2 3 8" xfId="54022" xr:uid="{00000000-0005-0000-0000-000003D30000}"/>
    <cellStyle name="Note 2 2 2 2 4" xfId="54023" xr:uid="{00000000-0005-0000-0000-000004D30000}"/>
    <cellStyle name="Note 2 2 2 2 4 2" xfId="54024" xr:uid="{00000000-0005-0000-0000-000005D30000}"/>
    <cellStyle name="Note 2 2 2 2 4 2 2" xfId="54025" xr:uid="{00000000-0005-0000-0000-000006D30000}"/>
    <cellStyle name="Note 2 2 2 2 4 2 2 2" xfId="54026" xr:uid="{00000000-0005-0000-0000-000007D30000}"/>
    <cellStyle name="Note 2 2 2 2 4 2 2 3" xfId="54027" xr:uid="{00000000-0005-0000-0000-000008D30000}"/>
    <cellStyle name="Note 2 2 2 2 4 2 2 4" xfId="54028" xr:uid="{00000000-0005-0000-0000-000009D30000}"/>
    <cellStyle name="Note 2 2 2 2 4 2 2 5" xfId="54029" xr:uid="{00000000-0005-0000-0000-00000AD30000}"/>
    <cellStyle name="Note 2 2 2 2 4 2 3" xfId="54030" xr:uid="{00000000-0005-0000-0000-00000BD30000}"/>
    <cellStyle name="Note 2 2 2 2 4 2 3 2" xfId="54031" xr:uid="{00000000-0005-0000-0000-00000CD30000}"/>
    <cellStyle name="Note 2 2 2 2 4 2 3 3" xfId="54032" xr:uid="{00000000-0005-0000-0000-00000DD30000}"/>
    <cellStyle name="Note 2 2 2 2 4 2 3 4" xfId="54033" xr:uid="{00000000-0005-0000-0000-00000ED30000}"/>
    <cellStyle name="Note 2 2 2 2 4 2 3 5" xfId="54034" xr:uid="{00000000-0005-0000-0000-00000FD30000}"/>
    <cellStyle name="Note 2 2 2 2 4 2 4" xfId="54035" xr:uid="{00000000-0005-0000-0000-000010D30000}"/>
    <cellStyle name="Note 2 2 2 2 4 2 4 2" xfId="54036" xr:uid="{00000000-0005-0000-0000-000011D30000}"/>
    <cellStyle name="Note 2 2 2 2 4 2 5" xfId="54037" xr:uid="{00000000-0005-0000-0000-000012D30000}"/>
    <cellStyle name="Note 2 2 2 2 4 2 5 2" xfId="54038" xr:uid="{00000000-0005-0000-0000-000013D30000}"/>
    <cellStyle name="Note 2 2 2 2 4 2 6" xfId="54039" xr:uid="{00000000-0005-0000-0000-000014D30000}"/>
    <cellStyle name="Note 2 2 2 2 4 2 6 2" xfId="54040" xr:uid="{00000000-0005-0000-0000-000015D30000}"/>
    <cellStyle name="Note 2 2 2 2 4 2 7" xfId="54041" xr:uid="{00000000-0005-0000-0000-000016D30000}"/>
    <cellStyle name="Note 2 2 2 2 4 3" xfId="54042" xr:uid="{00000000-0005-0000-0000-000017D30000}"/>
    <cellStyle name="Note 2 2 2 2 4 3 2" xfId="54043" xr:uid="{00000000-0005-0000-0000-000018D30000}"/>
    <cellStyle name="Note 2 2 2 2 4 3 3" xfId="54044" xr:uid="{00000000-0005-0000-0000-000019D30000}"/>
    <cellStyle name="Note 2 2 2 2 4 3 4" xfId="54045" xr:uid="{00000000-0005-0000-0000-00001AD30000}"/>
    <cellStyle name="Note 2 2 2 2 4 3 5" xfId="54046" xr:uid="{00000000-0005-0000-0000-00001BD30000}"/>
    <cellStyle name="Note 2 2 2 2 4 4" xfId="54047" xr:uid="{00000000-0005-0000-0000-00001CD30000}"/>
    <cellStyle name="Note 2 2 2 2 4 4 2" xfId="54048" xr:uid="{00000000-0005-0000-0000-00001DD30000}"/>
    <cellStyle name="Note 2 2 2 2 4 4 3" xfId="54049" xr:uid="{00000000-0005-0000-0000-00001ED30000}"/>
    <cellStyle name="Note 2 2 2 2 4 4 4" xfId="54050" xr:uid="{00000000-0005-0000-0000-00001FD30000}"/>
    <cellStyle name="Note 2 2 2 2 4 4 5" xfId="54051" xr:uid="{00000000-0005-0000-0000-000020D30000}"/>
    <cellStyle name="Note 2 2 2 2 4 5" xfId="54052" xr:uid="{00000000-0005-0000-0000-000021D30000}"/>
    <cellStyle name="Note 2 2 2 2 4 5 2" xfId="54053" xr:uid="{00000000-0005-0000-0000-000022D30000}"/>
    <cellStyle name="Note 2 2 2 2 4 6" xfId="54054" xr:uid="{00000000-0005-0000-0000-000023D30000}"/>
    <cellStyle name="Note 2 2 2 2 4 6 2" xfId="54055" xr:uid="{00000000-0005-0000-0000-000024D30000}"/>
    <cellStyle name="Note 2 2 2 2 4 7" xfId="54056" xr:uid="{00000000-0005-0000-0000-000025D30000}"/>
    <cellStyle name="Note 2 2 2 2 4 7 2" xfId="54057" xr:uid="{00000000-0005-0000-0000-000026D30000}"/>
    <cellStyle name="Note 2 2 2 2 4 8" xfId="54058" xr:uid="{00000000-0005-0000-0000-000027D30000}"/>
    <cellStyle name="Note 2 2 2 2 5" xfId="54059" xr:uid="{00000000-0005-0000-0000-000028D30000}"/>
    <cellStyle name="Note 2 2 2 2 5 2" xfId="54060" xr:uid="{00000000-0005-0000-0000-000029D30000}"/>
    <cellStyle name="Note 2 2 2 2 5 2 2" xfId="54061" xr:uid="{00000000-0005-0000-0000-00002AD30000}"/>
    <cellStyle name="Note 2 2 2 2 5 2 2 2" xfId="54062" xr:uid="{00000000-0005-0000-0000-00002BD30000}"/>
    <cellStyle name="Note 2 2 2 2 5 2 2 3" xfId="54063" xr:uid="{00000000-0005-0000-0000-00002CD30000}"/>
    <cellStyle name="Note 2 2 2 2 5 2 2 4" xfId="54064" xr:uid="{00000000-0005-0000-0000-00002DD30000}"/>
    <cellStyle name="Note 2 2 2 2 5 2 2 5" xfId="54065" xr:uid="{00000000-0005-0000-0000-00002ED30000}"/>
    <cellStyle name="Note 2 2 2 2 5 2 3" xfId="54066" xr:uid="{00000000-0005-0000-0000-00002FD30000}"/>
    <cellStyle name="Note 2 2 2 2 5 2 3 2" xfId="54067" xr:uid="{00000000-0005-0000-0000-000030D30000}"/>
    <cellStyle name="Note 2 2 2 2 5 2 3 3" xfId="54068" xr:uid="{00000000-0005-0000-0000-000031D30000}"/>
    <cellStyle name="Note 2 2 2 2 5 2 3 4" xfId="54069" xr:uid="{00000000-0005-0000-0000-000032D30000}"/>
    <cellStyle name="Note 2 2 2 2 5 2 3 5" xfId="54070" xr:uid="{00000000-0005-0000-0000-000033D30000}"/>
    <cellStyle name="Note 2 2 2 2 5 2 4" xfId="54071" xr:uid="{00000000-0005-0000-0000-000034D30000}"/>
    <cellStyle name="Note 2 2 2 2 5 2 4 2" xfId="54072" xr:uid="{00000000-0005-0000-0000-000035D30000}"/>
    <cellStyle name="Note 2 2 2 2 5 2 5" xfId="54073" xr:uid="{00000000-0005-0000-0000-000036D30000}"/>
    <cellStyle name="Note 2 2 2 2 5 2 5 2" xfId="54074" xr:uid="{00000000-0005-0000-0000-000037D30000}"/>
    <cellStyle name="Note 2 2 2 2 5 2 6" xfId="54075" xr:uid="{00000000-0005-0000-0000-000038D30000}"/>
    <cellStyle name="Note 2 2 2 2 5 2 6 2" xfId="54076" xr:uid="{00000000-0005-0000-0000-000039D30000}"/>
    <cellStyle name="Note 2 2 2 2 5 2 7" xfId="54077" xr:uid="{00000000-0005-0000-0000-00003AD30000}"/>
    <cellStyle name="Note 2 2 2 2 5 3" xfId="54078" xr:uid="{00000000-0005-0000-0000-00003BD30000}"/>
    <cellStyle name="Note 2 2 2 2 5 3 2" xfId="54079" xr:uid="{00000000-0005-0000-0000-00003CD30000}"/>
    <cellStyle name="Note 2 2 2 2 5 3 3" xfId="54080" xr:uid="{00000000-0005-0000-0000-00003DD30000}"/>
    <cellStyle name="Note 2 2 2 2 5 3 4" xfId="54081" xr:uid="{00000000-0005-0000-0000-00003ED30000}"/>
    <cellStyle name="Note 2 2 2 2 5 3 5" xfId="54082" xr:uid="{00000000-0005-0000-0000-00003FD30000}"/>
    <cellStyle name="Note 2 2 2 2 5 4" xfId="54083" xr:uid="{00000000-0005-0000-0000-000040D30000}"/>
    <cellStyle name="Note 2 2 2 2 5 4 2" xfId="54084" xr:uid="{00000000-0005-0000-0000-000041D30000}"/>
    <cellStyle name="Note 2 2 2 2 5 4 3" xfId="54085" xr:uid="{00000000-0005-0000-0000-000042D30000}"/>
    <cellStyle name="Note 2 2 2 2 5 4 4" xfId="54086" xr:uid="{00000000-0005-0000-0000-000043D30000}"/>
    <cellStyle name="Note 2 2 2 2 5 4 5" xfId="54087" xr:uid="{00000000-0005-0000-0000-000044D30000}"/>
    <cellStyle name="Note 2 2 2 2 5 5" xfId="54088" xr:uid="{00000000-0005-0000-0000-000045D30000}"/>
    <cellStyle name="Note 2 2 2 2 5 5 2" xfId="54089" xr:uid="{00000000-0005-0000-0000-000046D30000}"/>
    <cellStyle name="Note 2 2 2 2 5 6" xfId="54090" xr:uid="{00000000-0005-0000-0000-000047D30000}"/>
    <cellStyle name="Note 2 2 2 2 5 6 2" xfId="54091" xr:uid="{00000000-0005-0000-0000-000048D30000}"/>
    <cellStyle name="Note 2 2 2 2 5 7" xfId="54092" xr:uid="{00000000-0005-0000-0000-000049D30000}"/>
    <cellStyle name="Note 2 2 2 2 5 7 2" xfId="54093" xr:uid="{00000000-0005-0000-0000-00004AD30000}"/>
    <cellStyle name="Note 2 2 2 2 5 8" xfId="54094" xr:uid="{00000000-0005-0000-0000-00004BD30000}"/>
    <cellStyle name="Note 2 2 2 2 6" xfId="54095" xr:uid="{00000000-0005-0000-0000-00004CD30000}"/>
    <cellStyle name="Note 2 2 2 2 6 2" xfId="54096" xr:uid="{00000000-0005-0000-0000-00004DD30000}"/>
    <cellStyle name="Note 2 2 2 2 6 2 2" xfId="54097" xr:uid="{00000000-0005-0000-0000-00004ED30000}"/>
    <cellStyle name="Note 2 2 2 2 6 2 2 2" xfId="54098" xr:uid="{00000000-0005-0000-0000-00004FD30000}"/>
    <cellStyle name="Note 2 2 2 2 6 2 2 3" xfId="54099" xr:uid="{00000000-0005-0000-0000-000050D30000}"/>
    <cellStyle name="Note 2 2 2 2 6 2 2 4" xfId="54100" xr:uid="{00000000-0005-0000-0000-000051D30000}"/>
    <cellStyle name="Note 2 2 2 2 6 2 2 5" xfId="54101" xr:uid="{00000000-0005-0000-0000-000052D30000}"/>
    <cellStyle name="Note 2 2 2 2 6 2 3" xfId="54102" xr:uid="{00000000-0005-0000-0000-000053D30000}"/>
    <cellStyle name="Note 2 2 2 2 6 2 3 2" xfId="54103" xr:uid="{00000000-0005-0000-0000-000054D30000}"/>
    <cellStyle name="Note 2 2 2 2 6 2 3 3" xfId="54104" xr:uid="{00000000-0005-0000-0000-000055D30000}"/>
    <cellStyle name="Note 2 2 2 2 6 2 3 4" xfId="54105" xr:uid="{00000000-0005-0000-0000-000056D30000}"/>
    <cellStyle name="Note 2 2 2 2 6 2 3 5" xfId="54106" xr:uid="{00000000-0005-0000-0000-000057D30000}"/>
    <cellStyle name="Note 2 2 2 2 6 2 4" xfId="54107" xr:uid="{00000000-0005-0000-0000-000058D30000}"/>
    <cellStyle name="Note 2 2 2 2 6 2 4 2" xfId="54108" xr:uid="{00000000-0005-0000-0000-000059D30000}"/>
    <cellStyle name="Note 2 2 2 2 6 2 5" xfId="54109" xr:uid="{00000000-0005-0000-0000-00005AD30000}"/>
    <cellStyle name="Note 2 2 2 2 6 2 5 2" xfId="54110" xr:uid="{00000000-0005-0000-0000-00005BD30000}"/>
    <cellStyle name="Note 2 2 2 2 6 2 6" xfId="54111" xr:uid="{00000000-0005-0000-0000-00005CD30000}"/>
    <cellStyle name="Note 2 2 2 2 6 2 6 2" xfId="54112" xr:uid="{00000000-0005-0000-0000-00005DD30000}"/>
    <cellStyle name="Note 2 2 2 2 6 2 7" xfId="54113" xr:uid="{00000000-0005-0000-0000-00005ED30000}"/>
    <cellStyle name="Note 2 2 2 2 6 3" xfId="54114" xr:uid="{00000000-0005-0000-0000-00005FD30000}"/>
    <cellStyle name="Note 2 2 2 2 6 3 2" xfId="54115" xr:uid="{00000000-0005-0000-0000-000060D30000}"/>
    <cellStyle name="Note 2 2 2 2 6 3 3" xfId="54116" xr:uid="{00000000-0005-0000-0000-000061D30000}"/>
    <cellStyle name="Note 2 2 2 2 6 3 4" xfId="54117" xr:uid="{00000000-0005-0000-0000-000062D30000}"/>
    <cellStyle name="Note 2 2 2 2 6 3 5" xfId="54118" xr:uid="{00000000-0005-0000-0000-000063D30000}"/>
    <cellStyle name="Note 2 2 2 2 6 4" xfId="54119" xr:uid="{00000000-0005-0000-0000-000064D30000}"/>
    <cellStyle name="Note 2 2 2 2 6 4 2" xfId="54120" xr:uid="{00000000-0005-0000-0000-000065D30000}"/>
    <cellStyle name="Note 2 2 2 2 6 4 3" xfId="54121" xr:uid="{00000000-0005-0000-0000-000066D30000}"/>
    <cellStyle name="Note 2 2 2 2 6 4 4" xfId="54122" xr:uid="{00000000-0005-0000-0000-000067D30000}"/>
    <cellStyle name="Note 2 2 2 2 6 4 5" xfId="54123" xr:uid="{00000000-0005-0000-0000-000068D30000}"/>
    <cellStyle name="Note 2 2 2 2 6 5" xfId="54124" xr:uid="{00000000-0005-0000-0000-000069D30000}"/>
    <cellStyle name="Note 2 2 2 2 6 5 2" xfId="54125" xr:uid="{00000000-0005-0000-0000-00006AD30000}"/>
    <cellStyle name="Note 2 2 2 2 6 6" xfId="54126" xr:uid="{00000000-0005-0000-0000-00006BD30000}"/>
    <cellStyle name="Note 2 2 2 2 6 6 2" xfId="54127" xr:uid="{00000000-0005-0000-0000-00006CD30000}"/>
    <cellStyle name="Note 2 2 2 2 6 7" xfId="54128" xr:uid="{00000000-0005-0000-0000-00006DD30000}"/>
    <cellStyle name="Note 2 2 2 2 6 7 2" xfId="54129" xr:uid="{00000000-0005-0000-0000-00006ED30000}"/>
    <cellStyle name="Note 2 2 2 2 6 8" xfId="54130" xr:uid="{00000000-0005-0000-0000-00006FD30000}"/>
    <cellStyle name="Note 2 2 2 2 7" xfId="54131" xr:uid="{00000000-0005-0000-0000-000070D30000}"/>
    <cellStyle name="Note 2 2 2 2 7 2" xfId="54132" xr:uid="{00000000-0005-0000-0000-000071D30000}"/>
    <cellStyle name="Note 2 2 2 2 7 2 2" xfId="54133" xr:uid="{00000000-0005-0000-0000-000072D30000}"/>
    <cellStyle name="Note 2 2 2 2 7 2 2 2" xfId="54134" xr:uid="{00000000-0005-0000-0000-000073D30000}"/>
    <cellStyle name="Note 2 2 2 2 7 2 2 3" xfId="54135" xr:uid="{00000000-0005-0000-0000-000074D30000}"/>
    <cellStyle name="Note 2 2 2 2 7 2 2 4" xfId="54136" xr:uid="{00000000-0005-0000-0000-000075D30000}"/>
    <cellStyle name="Note 2 2 2 2 7 2 2 5" xfId="54137" xr:uid="{00000000-0005-0000-0000-000076D30000}"/>
    <cellStyle name="Note 2 2 2 2 7 2 3" xfId="54138" xr:uid="{00000000-0005-0000-0000-000077D30000}"/>
    <cellStyle name="Note 2 2 2 2 7 2 3 2" xfId="54139" xr:uid="{00000000-0005-0000-0000-000078D30000}"/>
    <cellStyle name="Note 2 2 2 2 7 2 3 3" xfId="54140" xr:uid="{00000000-0005-0000-0000-000079D30000}"/>
    <cellStyle name="Note 2 2 2 2 7 2 3 4" xfId="54141" xr:uid="{00000000-0005-0000-0000-00007AD30000}"/>
    <cellStyle name="Note 2 2 2 2 7 2 3 5" xfId="54142" xr:uid="{00000000-0005-0000-0000-00007BD30000}"/>
    <cellStyle name="Note 2 2 2 2 7 2 4" xfId="54143" xr:uid="{00000000-0005-0000-0000-00007CD30000}"/>
    <cellStyle name="Note 2 2 2 2 7 2 4 2" xfId="54144" xr:uid="{00000000-0005-0000-0000-00007DD30000}"/>
    <cellStyle name="Note 2 2 2 2 7 2 5" xfId="54145" xr:uid="{00000000-0005-0000-0000-00007ED30000}"/>
    <cellStyle name="Note 2 2 2 2 7 2 5 2" xfId="54146" xr:uid="{00000000-0005-0000-0000-00007FD30000}"/>
    <cellStyle name="Note 2 2 2 2 7 2 6" xfId="54147" xr:uid="{00000000-0005-0000-0000-000080D30000}"/>
    <cellStyle name="Note 2 2 2 2 7 2 6 2" xfId="54148" xr:uid="{00000000-0005-0000-0000-000081D30000}"/>
    <cellStyle name="Note 2 2 2 2 7 2 7" xfId="54149" xr:uid="{00000000-0005-0000-0000-000082D30000}"/>
    <cellStyle name="Note 2 2 2 2 7 3" xfId="54150" xr:uid="{00000000-0005-0000-0000-000083D30000}"/>
    <cellStyle name="Note 2 2 2 2 7 3 2" xfId="54151" xr:uid="{00000000-0005-0000-0000-000084D30000}"/>
    <cellStyle name="Note 2 2 2 2 7 3 3" xfId="54152" xr:uid="{00000000-0005-0000-0000-000085D30000}"/>
    <cellStyle name="Note 2 2 2 2 7 3 4" xfId="54153" xr:uid="{00000000-0005-0000-0000-000086D30000}"/>
    <cellStyle name="Note 2 2 2 2 7 3 5" xfId="54154" xr:uid="{00000000-0005-0000-0000-000087D30000}"/>
    <cellStyle name="Note 2 2 2 2 7 4" xfId="54155" xr:uid="{00000000-0005-0000-0000-000088D30000}"/>
    <cellStyle name="Note 2 2 2 2 7 4 2" xfId="54156" xr:uid="{00000000-0005-0000-0000-000089D30000}"/>
    <cellStyle name="Note 2 2 2 2 7 4 3" xfId="54157" xr:uid="{00000000-0005-0000-0000-00008AD30000}"/>
    <cellStyle name="Note 2 2 2 2 7 4 4" xfId="54158" xr:uid="{00000000-0005-0000-0000-00008BD30000}"/>
    <cellStyle name="Note 2 2 2 2 7 4 5" xfId="54159" xr:uid="{00000000-0005-0000-0000-00008CD30000}"/>
    <cellStyle name="Note 2 2 2 2 7 5" xfId="54160" xr:uid="{00000000-0005-0000-0000-00008DD30000}"/>
    <cellStyle name="Note 2 2 2 2 7 5 2" xfId="54161" xr:uid="{00000000-0005-0000-0000-00008ED30000}"/>
    <cellStyle name="Note 2 2 2 2 7 6" xfId="54162" xr:uid="{00000000-0005-0000-0000-00008FD30000}"/>
    <cellStyle name="Note 2 2 2 2 7 6 2" xfId="54163" xr:uid="{00000000-0005-0000-0000-000090D30000}"/>
    <cellStyle name="Note 2 2 2 2 7 7" xfId="54164" xr:uid="{00000000-0005-0000-0000-000091D30000}"/>
    <cellStyle name="Note 2 2 2 2 7 7 2" xfId="54165" xr:uid="{00000000-0005-0000-0000-000092D30000}"/>
    <cellStyle name="Note 2 2 2 2 7 8" xfId="54166" xr:uid="{00000000-0005-0000-0000-000093D30000}"/>
    <cellStyle name="Note 2 2 2 2 8" xfId="54167" xr:uid="{00000000-0005-0000-0000-000094D30000}"/>
    <cellStyle name="Note 2 2 2 2 8 2" xfId="54168" xr:uid="{00000000-0005-0000-0000-000095D30000}"/>
    <cellStyle name="Note 2 2 2 2 8 2 2" xfId="54169" xr:uid="{00000000-0005-0000-0000-000096D30000}"/>
    <cellStyle name="Note 2 2 2 2 8 2 2 2" xfId="54170" xr:uid="{00000000-0005-0000-0000-000097D30000}"/>
    <cellStyle name="Note 2 2 2 2 8 2 2 3" xfId="54171" xr:uid="{00000000-0005-0000-0000-000098D30000}"/>
    <cellStyle name="Note 2 2 2 2 8 2 2 4" xfId="54172" xr:uid="{00000000-0005-0000-0000-000099D30000}"/>
    <cellStyle name="Note 2 2 2 2 8 2 2 5" xfId="54173" xr:uid="{00000000-0005-0000-0000-00009AD30000}"/>
    <cellStyle name="Note 2 2 2 2 8 2 3" xfId="54174" xr:uid="{00000000-0005-0000-0000-00009BD30000}"/>
    <cellStyle name="Note 2 2 2 2 8 2 3 2" xfId="54175" xr:uid="{00000000-0005-0000-0000-00009CD30000}"/>
    <cellStyle name="Note 2 2 2 2 8 2 3 3" xfId="54176" xr:uid="{00000000-0005-0000-0000-00009DD30000}"/>
    <cellStyle name="Note 2 2 2 2 8 2 3 4" xfId="54177" xr:uid="{00000000-0005-0000-0000-00009ED30000}"/>
    <cellStyle name="Note 2 2 2 2 8 2 3 5" xfId="54178" xr:uid="{00000000-0005-0000-0000-00009FD30000}"/>
    <cellStyle name="Note 2 2 2 2 8 2 4" xfId="54179" xr:uid="{00000000-0005-0000-0000-0000A0D30000}"/>
    <cellStyle name="Note 2 2 2 2 8 2 4 2" xfId="54180" xr:uid="{00000000-0005-0000-0000-0000A1D30000}"/>
    <cellStyle name="Note 2 2 2 2 8 2 5" xfId="54181" xr:uid="{00000000-0005-0000-0000-0000A2D30000}"/>
    <cellStyle name="Note 2 2 2 2 8 2 5 2" xfId="54182" xr:uid="{00000000-0005-0000-0000-0000A3D30000}"/>
    <cellStyle name="Note 2 2 2 2 8 2 6" xfId="54183" xr:uid="{00000000-0005-0000-0000-0000A4D30000}"/>
    <cellStyle name="Note 2 2 2 2 8 2 6 2" xfId="54184" xr:uid="{00000000-0005-0000-0000-0000A5D30000}"/>
    <cellStyle name="Note 2 2 2 2 8 2 7" xfId="54185" xr:uid="{00000000-0005-0000-0000-0000A6D30000}"/>
    <cellStyle name="Note 2 2 2 2 8 3" xfId="54186" xr:uid="{00000000-0005-0000-0000-0000A7D30000}"/>
    <cellStyle name="Note 2 2 2 2 8 3 2" xfId="54187" xr:uid="{00000000-0005-0000-0000-0000A8D30000}"/>
    <cellStyle name="Note 2 2 2 2 8 3 3" xfId="54188" xr:uid="{00000000-0005-0000-0000-0000A9D30000}"/>
    <cellStyle name="Note 2 2 2 2 8 3 4" xfId="54189" xr:uid="{00000000-0005-0000-0000-0000AAD30000}"/>
    <cellStyle name="Note 2 2 2 2 8 3 5" xfId="54190" xr:uid="{00000000-0005-0000-0000-0000ABD30000}"/>
    <cellStyle name="Note 2 2 2 2 8 4" xfId="54191" xr:uid="{00000000-0005-0000-0000-0000ACD30000}"/>
    <cellStyle name="Note 2 2 2 2 8 4 2" xfId="54192" xr:uid="{00000000-0005-0000-0000-0000ADD30000}"/>
    <cellStyle name="Note 2 2 2 2 8 4 3" xfId="54193" xr:uid="{00000000-0005-0000-0000-0000AED30000}"/>
    <cellStyle name="Note 2 2 2 2 8 4 4" xfId="54194" xr:uid="{00000000-0005-0000-0000-0000AFD30000}"/>
    <cellStyle name="Note 2 2 2 2 8 4 5" xfId="54195" xr:uid="{00000000-0005-0000-0000-0000B0D30000}"/>
    <cellStyle name="Note 2 2 2 2 8 5" xfId="54196" xr:uid="{00000000-0005-0000-0000-0000B1D30000}"/>
    <cellStyle name="Note 2 2 2 2 8 5 2" xfId="54197" xr:uid="{00000000-0005-0000-0000-0000B2D30000}"/>
    <cellStyle name="Note 2 2 2 2 8 6" xfId="54198" xr:uid="{00000000-0005-0000-0000-0000B3D30000}"/>
    <cellStyle name="Note 2 2 2 2 8 6 2" xfId="54199" xr:uid="{00000000-0005-0000-0000-0000B4D30000}"/>
    <cellStyle name="Note 2 2 2 2 8 7" xfId="54200" xr:uid="{00000000-0005-0000-0000-0000B5D30000}"/>
    <cellStyle name="Note 2 2 2 2 8 7 2" xfId="54201" xr:uid="{00000000-0005-0000-0000-0000B6D30000}"/>
    <cellStyle name="Note 2 2 2 2 8 8" xfId="54202" xr:uid="{00000000-0005-0000-0000-0000B7D30000}"/>
    <cellStyle name="Note 2 2 2 2 9" xfId="54203" xr:uid="{00000000-0005-0000-0000-0000B8D30000}"/>
    <cellStyle name="Note 2 2 2 2 9 2" xfId="54204" xr:uid="{00000000-0005-0000-0000-0000B9D30000}"/>
    <cellStyle name="Note 2 2 2 2 9 2 2" xfId="54205" xr:uid="{00000000-0005-0000-0000-0000BAD30000}"/>
    <cellStyle name="Note 2 2 2 2 9 2 2 2" xfId="54206" xr:uid="{00000000-0005-0000-0000-0000BBD30000}"/>
    <cellStyle name="Note 2 2 2 2 9 2 2 3" xfId="54207" xr:uid="{00000000-0005-0000-0000-0000BCD30000}"/>
    <cellStyle name="Note 2 2 2 2 9 2 2 4" xfId="54208" xr:uid="{00000000-0005-0000-0000-0000BDD30000}"/>
    <cellStyle name="Note 2 2 2 2 9 2 2 5" xfId="54209" xr:uid="{00000000-0005-0000-0000-0000BED30000}"/>
    <cellStyle name="Note 2 2 2 2 9 2 3" xfId="54210" xr:uid="{00000000-0005-0000-0000-0000BFD30000}"/>
    <cellStyle name="Note 2 2 2 2 9 2 3 2" xfId="54211" xr:uid="{00000000-0005-0000-0000-0000C0D30000}"/>
    <cellStyle name="Note 2 2 2 2 9 2 3 3" xfId="54212" xr:uid="{00000000-0005-0000-0000-0000C1D30000}"/>
    <cellStyle name="Note 2 2 2 2 9 2 3 4" xfId="54213" xr:uid="{00000000-0005-0000-0000-0000C2D30000}"/>
    <cellStyle name="Note 2 2 2 2 9 2 3 5" xfId="54214" xr:uid="{00000000-0005-0000-0000-0000C3D30000}"/>
    <cellStyle name="Note 2 2 2 2 9 2 4" xfId="54215" xr:uid="{00000000-0005-0000-0000-0000C4D30000}"/>
    <cellStyle name="Note 2 2 2 2 9 2 4 2" xfId="54216" xr:uid="{00000000-0005-0000-0000-0000C5D30000}"/>
    <cellStyle name="Note 2 2 2 2 9 2 5" xfId="54217" xr:uid="{00000000-0005-0000-0000-0000C6D30000}"/>
    <cellStyle name="Note 2 2 2 2 9 2 5 2" xfId="54218" xr:uid="{00000000-0005-0000-0000-0000C7D30000}"/>
    <cellStyle name="Note 2 2 2 2 9 2 6" xfId="54219" xr:uid="{00000000-0005-0000-0000-0000C8D30000}"/>
    <cellStyle name="Note 2 2 2 2 9 2 6 2" xfId="54220" xr:uid="{00000000-0005-0000-0000-0000C9D30000}"/>
    <cellStyle name="Note 2 2 2 2 9 2 7" xfId="54221" xr:uid="{00000000-0005-0000-0000-0000CAD30000}"/>
    <cellStyle name="Note 2 2 2 2 9 3" xfId="54222" xr:uid="{00000000-0005-0000-0000-0000CBD30000}"/>
    <cellStyle name="Note 2 2 2 2 9 3 2" xfId="54223" xr:uid="{00000000-0005-0000-0000-0000CCD30000}"/>
    <cellStyle name="Note 2 2 2 2 9 3 3" xfId="54224" xr:uid="{00000000-0005-0000-0000-0000CDD30000}"/>
    <cellStyle name="Note 2 2 2 2 9 3 4" xfId="54225" xr:uid="{00000000-0005-0000-0000-0000CED30000}"/>
    <cellStyle name="Note 2 2 2 2 9 3 5" xfId="54226" xr:uid="{00000000-0005-0000-0000-0000CFD30000}"/>
    <cellStyle name="Note 2 2 2 2 9 4" xfId="54227" xr:uid="{00000000-0005-0000-0000-0000D0D30000}"/>
    <cellStyle name="Note 2 2 2 2 9 4 2" xfId="54228" xr:uid="{00000000-0005-0000-0000-0000D1D30000}"/>
    <cellStyle name="Note 2 2 2 2 9 4 3" xfId="54229" xr:uid="{00000000-0005-0000-0000-0000D2D30000}"/>
    <cellStyle name="Note 2 2 2 2 9 4 4" xfId="54230" xr:uid="{00000000-0005-0000-0000-0000D3D30000}"/>
    <cellStyle name="Note 2 2 2 2 9 4 5" xfId="54231" xr:uid="{00000000-0005-0000-0000-0000D4D30000}"/>
    <cellStyle name="Note 2 2 2 2 9 5" xfId="54232" xr:uid="{00000000-0005-0000-0000-0000D5D30000}"/>
    <cellStyle name="Note 2 2 2 2 9 5 2" xfId="54233" xr:uid="{00000000-0005-0000-0000-0000D6D30000}"/>
    <cellStyle name="Note 2 2 2 2 9 6" xfId="54234" xr:uid="{00000000-0005-0000-0000-0000D7D30000}"/>
    <cellStyle name="Note 2 2 2 2 9 6 2" xfId="54235" xr:uid="{00000000-0005-0000-0000-0000D8D30000}"/>
    <cellStyle name="Note 2 2 2 2 9 7" xfId="54236" xr:uid="{00000000-0005-0000-0000-0000D9D30000}"/>
    <cellStyle name="Note 2 2 2 2 9 7 2" xfId="54237" xr:uid="{00000000-0005-0000-0000-0000DAD30000}"/>
    <cellStyle name="Note 2 2 2 2 9 8" xfId="54238" xr:uid="{00000000-0005-0000-0000-0000DBD30000}"/>
    <cellStyle name="Note 2 2 2 3" xfId="54239" xr:uid="{00000000-0005-0000-0000-0000DCD30000}"/>
    <cellStyle name="Note 2 2 2 3 2" xfId="54240" xr:uid="{00000000-0005-0000-0000-0000DDD30000}"/>
    <cellStyle name="Note 2 2 2 3 2 2" xfId="54241" xr:uid="{00000000-0005-0000-0000-0000DED30000}"/>
    <cellStyle name="Note 2 2 2 3 3" xfId="54242" xr:uid="{00000000-0005-0000-0000-0000DFD30000}"/>
    <cellStyle name="Note 2 2 2 3 3 2" xfId="54243" xr:uid="{00000000-0005-0000-0000-0000E0D30000}"/>
    <cellStyle name="Note 2 2 2 3 4" xfId="54244" xr:uid="{00000000-0005-0000-0000-0000E1D30000}"/>
    <cellStyle name="Note 2 2 2 3 5" xfId="54245" xr:uid="{00000000-0005-0000-0000-0000E2D30000}"/>
    <cellStyle name="Note 2 2 2 4" xfId="54246" xr:uid="{00000000-0005-0000-0000-0000E3D30000}"/>
    <cellStyle name="Note 2 2 2 4 2" xfId="54247" xr:uid="{00000000-0005-0000-0000-0000E4D30000}"/>
    <cellStyle name="Note 2 2 2 4 2 2" xfId="54248" xr:uid="{00000000-0005-0000-0000-0000E5D30000}"/>
    <cellStyle name="Note 2 2 2 4 3" xfId="54249" xr:uid="{00000000-0005-0000-0000-0000E6D30000}"/>
    <cellStyle name="Note 2 2 2 4 3 2" xfId="54250" xr:uid="{00000000-0005-0000-0000-0000E7D30000}"/>
    <cellStyle name="Note 2 2 2 4 4" xfId="54251" xr:uid="{00000000-0005-0000-0000-0000E8D30000}"/>
    <cellStyle name="Note 2 2 2 4 5" xfId="54252" xr:uid="{00000000-0005-0000-0000-0000E9D30000}"/>
    <cellStyle name="Note 2 2 2 5" xfId="54253" xr:uid="{00000000-0005-0000-0000-0000EAD30000}"/>
    <cellStyle name="Note 2 2 2 5 2" xfId="54254" xr:uid="{00000000-0005-0000-0000-0000EBD30000}"/>
    <cellStyle name="Note 2 2 2 5 2 2" xfId="54255" xr:uid="{00000000-0005-0000-0000-0000ECD30000}"/>
    <cellStyle name="Note 2 2 2 6" xfId="54256" xr:uid="{00000000-0005-0000-0000-0000EDD30000}"/>
    <cellStyle name="Note 2 2 2 6 2" xfId="54257" xr:uid="{00000000-0005-0000-0000-0000EED30000}"/>
    <cellStyle name="Note 2 2 2 7" xfId="54258" xr:uid="{00000000-0005-0000-0000-0000EFD30000}"/>
    <cellStyle name="Note 2 2 2 7 2" xfId="54259" xr:uid="{00000000-0005-0000-0000-0000F0D30000}"/>
    <cellStyle name="Note 2 2 2_T-straight with PEDs adjustor" xfId="54260" xr:uid="{00000000-0005-0000-0000-0000F1D30000}"/>
    <cellStyle name="Note 2 2 3" xfId="54261" xr:uid="{00000000-0005-0000-0000-0000F2D30000}"/>
    <cellStyle name="Note 2 2 3 10" xfId="54262" xr:uid="{00000000-0005-0000-0000-0000F3D30000}"/>
    <cellStyle name="Note 2 2 3 10 2" xfId="54263" xr:uid="{00000000-0005-0000-0000-0000F4D30000}"/>
    <cellStyle name="Note 2 2 3 10 2 2" xfId="54264" xr:uid="{00000000-0005-0000-0000-0000F5D30000}"/>
    <cellStyle name="Note 2 2 3 10 2 2 2" xfId="54265" xr:uid="{00000000-0005-0000-0000-0000F6D30000}"/>
    <cellStyle name="Note 2 2 3 10 2 2 3" xfId="54266" xr:uid="{00000000-0005-0000-0000-0000F7D30000}"/>
    <cellStyle name="Note 2 2 3 10 2 2 4" xfId="54267" xr:uid="{00000000-0005-0000-0000-0000F8D30000}"/>
    <cellStyle name="Note 2 2 3 10 2 2 5" xfId="54268" xr:uid="{00000000-0005-0000-0000-0000F9D30000}"/>
    <cellStyle name="Note 2 2 3 10 2 3" xfId="54269" xr:uid="{00000000-0005-0000-0000-0000FAD30000}"/>
    <cellStyle name="Note 2 2 3 10 2 3 2" xfId="54270" xr:uid="{00000000-0005-0000-0000-0000FBD30000}"/>
    <cellStyle name="Note 2 2 3 10 2 3 3" xfId="54271" xr:uid="{00000000-0005-0000-0000-0000FCD30000}"/>
    <cellStyle name="Note 2 2 3 10 2 3 4" xfId="54272" xr:uid="{00000000-0005-0000-0000-0000FDD30000}"/>
    <cellStyle name="Note 2 2 3 10 2 3 5" xfId="54273" xr:uid="{00000000-0005-0000-0000-0000FED30000}"/>
    <cellStyle name="Note 2 2 3 10 2 4" xfId="54274" xr:uid="{00000000-0005-0000-0000-0000FFD30000}"/>
    <cellStyle name="Note 2 2 3 10 2 4 2" xfId="54275" xr:uid="{00000000-0005-0000-0000-000000D40000}"/>
    <cellStyle name="Note 2 2 3 10 2 5" xfId="54276" xr:uid="{00000000-0005-0000-0000-000001D40000}"/>
    <cellStyle name="Note 2 2 3 10 2 5 2" xfId="54277" xr:uid="{00000000-0005-0000-0000-000002D40000}"/>
    <cellStyle name="Note 2 2 3 10 2 6" xfId="54278" xr:uid="{00000000-0005-0000-0000-000003D40000}"/>
    <cellStyle name="Note 2 2 3 10 2 6 2" xfId="54279" xr:uid="{00000000-0005-0000-0000-000004D40000}"/>
    <cellStyle name="Note 2 2 3 10 2 7" xfId="54280" xr:uid="{00000000-0005-0000-0000-000005D40000}"/>
    <cellStyle name="Note 2 2 3 10 3" xfId="54281" xr:uid="{00000000-0005-0000-0000-000006D40000}"/>
    <cellStyle name="Note 2 2 3 10 3 2" xfId="54282" xr:uid="{00000000-0005-0000-0000-000007D40000}"/>
    <cellStyle name="Note 2 2 3 10 3 3" xfId="54283" xr:uid="{00000000-0005-0000-0000-000008D40000}"/>
    <cellStyle name="Note 2 2 3 10 3 4" xfId="54284" xr:uid="{00000000-0005-0000-0000-000009D40000}"/>
    <cellStyle name="Note 2 2 3 10 3 5" xfId="54285" xr:uid="{00000000-0005-0000-0000-00000AD40000}"/>
    <cellStyle name="Note 2 2 3 10 4" xfId="54286" xr:uid="{00000000-0005-0000-0000-00000BD40000}"/>
    <cellStyle name="Note 2 2 3 10 4 2" xfId="54287" xr:uid="{00000000-0005-0000-0000-00000CD40000}"/>
    <cellStyle name="Note 2 2 3 10 4 3" xfId="54288" xr:uid="{00000000-0005-0000-0000-00000DD40000}"/>
    <cellStyle name="Note 2 2 3 10 4 4" xfId="54289" xr:uid="{00000000-0005-0000-0000-00000ED40000}"/>
    <cellStyle name="Note 2 2 3 10 4 5" xfId="54290" xr:uid="{00000000-0005-0000-0000-00000FD40000}"/>
    <cellStyle name="Note 2 2 3 10 5" xfId="54291" xr:uid="{00000000-0005-0000-0000-000010D40000}"/>
    <cellStyle name="Note 2 2 3 10 5 2" xfId="54292" xr:uid="{00000000-0005-0000-0000-000011D40000}"/>
    <cellStyle name="Note 2 2 3 10 6" xfId="54293" xr:uid="{00000000-0005-0000-0000-000012D40000}"/>
    <cellStyle name="Note 2 2 3 10 6 2" xfId="54294" xr:uid="{00000000-0005-0000-0000-000013D40000}"/>
    <cellStyle name="Note 2 2 3 10 7" xfId="54295" xr:uid="{00000000-0005-0000-0000-000014D40000}"/>
    <cellStyle name="Note 2 2 3 10 7 2" xfId="54296" xr:uid="{00000000-0005-0000-0000-000015D40000}"/>
    <cellStyle name="Note 2 2 3 10 8" xfId="54297" xr:uid="{00000000-0005-0000-0000-000016D40000}"/>
    <cellStyle name="Note 2 2 3 11" xfId="54298" xr:uid="{00000000-0005-0000-0000-000017D40000}"/>
    <cellStyle name="Note 2 2 3 11 2" xfId="54299" xr:uid="{00000000-0005-0000-0000-000018D40000}"/>
    <cellStyle name="Note 2 2 3 11 2 2" xfId="54300" xr:uid="{00000000-0005-0000-0000-000019D40000}"/>
    <cellStyle name="Note 2 2 3 11 2 2 2" xfId="54301" xr:uid="{00000000-0005-0000-0000-00001AD40000}"/>
    <cellStyle name="Note 2 2 3 11 2 2 3" xfId="54302" xr:uid="{00000000-0005-0000-0000-00001BD40000}"/>
    <cellStyle name="Note 2 2 3 11 2 2 4" xfId="54303" xr:uid="{00000000-0005-0000-0000-00001CD40000}"/>
    <cellStyle name="Note 2 2 3 11 2 2 5" xfId="54304" xr:uid="{00000000-0005-0000-0000-00001DD40000}"/>
    <cellStyle name="Note 2 2 3 11 2 3" xfId="54305" xr:uid="{00000000-0005-0000-0000-00001ED40000}"/>
    <cellStyle name="Note 2 2 3 11 2 3 2" xfId="54306" xr:uid="{00000000-0005-0000-0000-00001FD40000}"/>
    <cellStyle name="Note 2 2 3 11 2 3 3" xfId="54307" xr:uid="{00000000-0005-0000-0000-000020D40000}"/>
    <cellStyle name="Note 2 2 3 11 2 3 4" xfId="54308" xr:uid="{00000000-0005-0000-0000-000021D40000}"/>
    <cellStyle name="Note 2 2 3 11 2 3 5" xfId="54309" xr:uid="{00000000-0005-0000-0000-000022D40000}"/>
    <cellStyle name="Note 2 2 3 11 2 4" xfId="54310" xr:uid="{00000000-0005-0000-0000-000023D40000}"/>
    <cellStyle name="Note 2 2 3 11 2 4 2" xfId="54311" xr:uid="{00000000-0005-0000-0000-000024D40000}"/>
    <cellStyle name="Note 2 2 3 11 2 5" xfId="54312" xr:uid="{00000000-0005-0000-0000-000025D40000}"/>
    <cellStyle name="Note 2 2 3 11 2 5 2" xfId="54313" xr:uid="{00000000-0005-0000-0000-000026D40000}"/>
    <cellStyle name="Note 2 2 3 11 2 6" xfId="54314" xr:uid="{00000000-0005-0000-0000-000027D40000}"/>
    <cellStyle name="Note 2 2 3 11 2 6 2" xfId="54315" xr:uid="{00000000-0005-0000-0000-000028D40000}"/>
    <cellStyle name="Note 2 2 3 11 2 7" xfId="54316" xr:uid="{00000000-0005-0000-0000-000029D40000}"/>
    <cellStyle name="Note 2 2 3 11 3" xfId="54317" xr:uid="{00000000-0005-0000-0000-00002AD40000}"/>
    <cellStyle name="Note 2 2 3 11 3 2" xfId="54318" xr:uid="{00000000-0005-0000-0000-00002BD40000}"/>
    <cellStyle name="Note 2 2 3 11 3 3" xfId="54319" xr:uid="{00000000-0005-0000-0000-00002CD40000}"/>
    <cellStyle name="Note 2 2 3 11 3 4" xfId="54320" xr:uid="{00000000-0005-0000-0000-00002DD40000}"/>
    <cellStyle name="Note 2 2 3 11 3 5" xfId="54321" xr:uid="{00000000-0005-0000-0000-00002ED40000}"/>
    <cellStyle name="Note 2 2 3 11 4" xfId="54322" xr:uid="{00000000-0005-0000-0000-00002FD40000}"/>
    <cellStyle name="Note 2 2 3 11 4 2" xfId="54323" xr:uid="{00000000-0005-0000-0000-000030D40000}"/>
    <cellStyle name="Note 2 2 3 11 4 3" xfId="54324" xr:uid="{00000000-0005-0000-0000-000031D40000}"/>
    <cellStyle name="Note 2 2 3 11 4 4" xfId="54325" xr:uid="{00000000-0005-0000-0000-000032D40000}"/>
    <cellStyle name="Note 2 2 3 11 4 5" xfId="54326" xr:uid="{00000000-0005-0000-0000-000033D40000}"/>
    <cellStyle name="Note 2 2 3 11 5" xfId="54327" xr:uid="{00000000-0005-0000-0000-000034D40000}"/>
    <cellStyle name="Note 2 2 3 11 5 2" xfId="54328" xr:uid="{00000000-0005-0000-0000-000035D40000}"/>
    <cellStyle name="Note 2 2 3 11 6" xfId="54329" xr:uid="{00000000-0005-0000-0000-000036D40000}"/>
    <cellStyle name="Note 2 2 3 11 6 2" xfId="54330" xr:uid="{00000000-0005-0000-0000-000037D40000}"/>
    <cellStyle name="Note 2 2 3 11 7" xfId="54331" xr:uid="{00000000-0005-0000-0000-000038D40000}"/>
    <cellStyle name="Note 2 2 3 11 7 2" xfId="54332" xr:uid="{00000000-0005-0000-0000-000039D40000}"/>
    <cellStyle name="Note 2 2 3 11 8" xfId="54333" xr:uid="{00000000-0005-0000-0000-00003AD40000}"/>
    <cellStyle name="Note 2 2 3 12" xfId="54334" xr:uid="{00000000-0005-0000-0000-00003BD40000}"/>
    <cellStyle name="Note 2 2 3 12 2" xfId="54335" xr:uid="{00000000-0005-0000-0000-00003CD40000}"/>
    <cellStyle name="Note 2 2 3 12 2 2" xfId="54336" xr:uid="{00000000-0005-0000-0000-00003DD40000}"/>
    <cellStyle name="Note 2 2 3 12 2 2 2" xfId="54337" xr:uid="{00000000-0005-0000-0000-00003ED40000}"/>
    <cellStyle name="Note 2 2 3 12 2 2 3" xfId="54338" xr:uid="{00000000-0005-0000-0000-00003FD40000}"/>
    <cellStyle name="Note 2 2 3 12 2 2 4" xfId="54339" xr:uid="{00000000-0005-0000-0000-000040D40000}"/>
    <cellStyle name="Note 2 2 3 12 2 2 5" xfId="54340" xr:uid="{00000000-0005-0000-0000-000041D40000}"/>
    <cellStyle name="Note 2 2 3 12 2 3" xfId="54341" xr:uid="{00000000-0005-0000-0000-000042D40000}"/>
    <cellStyle name="Note 2 2 3 12 2 3 2" xfId="54342" xr:uid="{00000000-0005-0000-0000-000043D40000}"/>
    <cellStyle name="Note 2 2 3 12 2 3 3" xfId="54343" xr:uid="{00000000-0005-0000-0000-000044D40000}"/>
    <cellStyle name="Note 2 2 3 12 2 3 4" xfId="54344" xr:uid="{00000000-0005-0000-0000-000045D40000}"/>
    <cellStyle name="Note 2 2 3 12 2 3 5" xfId="54345" xr:uid="{00000000-0005-0000-0000-000046D40000}"/>
    <cellStyle name="Note 2 2 3 12 2 4" xfId="54346" xr:uid="{00000000-0005-0000-0000-000047D40000}"/>
    <cellStyle name="Note 2 2 3 12 2 4 2" xfId="54347" xr:uid="{00000000-0005-0000-0000-000048D40000}"/>
    <cellStyle name="Note 2 2 3 12 2 5" xfId="54348" xr:uid="{00000000-0005-0000-0000-000049D40000}"/>
    <cellStyle name="Note 2 2 3 12 2 5 2" xfId="54349" xr:uid="{00000000-0005-0000-0000-00004AD40000}"/>
    <cellStyle name="Note 2 2 3 12 2 6" xfId="54350" xr:uid="{00000000-0005-0000-0000-00004BD40000}"/>
    <cellStyle name="Note 2 2 3 12 2 6 2" xfId="54351" xr:uid="{00000000-0005-0000-0000-00004CD40000}"/>
    <cellStyle name="Note 2 2 3 12 2 7" xfId="54352" xr:uid="{00000000-0005-0000-0000-00004DD40000}"/>
    <cellStyle name="Note 2 2 3 12 3" xfId="54353" xr:uid="{00000000-0005-0000-0000-00004ED40000}"/>
    <cellStyle name="Note 2 2 3 12 3 2" xfId="54354" xr:uid="{00000000-0005-0000-0000-00004FD40000}"/>
    <cellStyle name="Note 2 2 3 12 3 3" xfId="54355" xr:uid="{00000000-0005-0000-0000-000050D40000}"/>
    <cellStyle name="Note 2 2 3 12 3 4" xfId="54356" xr:uid="{00000000-0005-0000-0000-000051D40000}"/>
    <cellStyle name="Note 2 2 3 12 3 5" xfId="54357" xr:uid="{00000000-0005-0000-0000-000052D40000}"/>
    <cellStyle name="Note 2 2 3 12 4" xfId="54358" xr:uid="{00000000-0005-0000-0000-000053D40000}"/>
    <cellStyle name="Note 2 2 3 12 4 2" xfId="54359" xr:uid="{00000000-0005-0000-0000-000054D40000}"/>
    <cellStyle name="Note 2 2 3 12 4 3" xfId="54360" xr:uid="{00000000-0005-0000-0000-000055D40000}"/>
    <cellStyle name="Note 2 2 3 12 4 4" xfId="54361" xr:uid="{00000000-0005-0000-0000-000056D40000}"/>
    <cellStyle name="Note 2 2 3 12 4 5" xfId="54362" xr:uid="{00000000-0005-0000-0000-000057D40000}"/>
    <cellStyle name="Note 2 2 3 12 5" xfId="54363" xr:uid="{00000000-0005-0000-0000-000058D40000}"/>
    <cellStyle name="Note 2 2 3 12 5 2" xfId="54364" xr:uid="{00000000-0005-0000-0000-000059D40000}"/>
    <cellStyle name="Note 2 2 3 12 6" xfId="54365" xr:uid="{00000000-0005-0000-0000-00005AD40000}"/>
    <cellStyle name="Note 2 2 3 12 6 2" xfId="54366" xr:uid="{00000000-0005-0000-0000-00005BD40000}"/>
    <cellStyle name="Note 2 2 3 12 7" xfId="54367" xr:uid="{00000000-0005-0000-0000-00005CD40000}"/>
    <cellStyle name="Note 2 2 3 12 7 2" xfId="54368" xr:uid="{00000000-0005-0000-0000-00005DD40000}"/>
    <cellStyle name="Note 2 2 3 12 8" xfId="54369" xr:uid="{00000000-0005-0000-0000-00005ED40000}"/>
    <cellStyle name="Note 2 2 3 13" xfId="54370" xr:uid="{00000000-0005-0000-0000-00005FD40000}"/>
    <cellStyle name="Note 2 2 3 13 2" xfId="54371" xr:uid="{00000000-0005-0000-0000-000060D40000}"/>
    <cellStyle name="Note 2 2 3 13 2 2" xfId="54372" xr:uid="{00000000-0005-0000-0000-000061D40000}"/>
    <cellStyle name="Note 2 2 3 13 2 2 2" xfId="54373" xr:uid="{00000000-0005-0000-0000-000062D40000}"/>
    <cellStyle name="Note 2 2 3 13 2 2 3" xfId="54374" xr:uid="{00000000-0005-0000-0000-000063D40000}"/>
    <cellStyle name="Note 2 2 3 13 2 2 4" xfId="54375" xr:uid="{00000000-0005-0000-0000-000064D40000}"/>
    <cellStyle name="Note 2 2 3 13 2 2 5" xfId="54376" xr:uid="{00000000-0005-0000-0000-000065D40000}"/>
    <cellStyle name="Note 2 2 3 13 2 3" xfId="54377" xr:uid="{00000000-0005-0000-0000-000066D40000}"/>
    <cellStyle name="Note 2 2 3 13 2 3 2" xfId="54378" xr:uid="{00000000-0005-0000-0000-000067D40000}"/>
    <cellStyle name="Note 2 2 3 13 2 3 3" xfId="54379" xr:uid="{00000000-0005-0000-0000-000068D40000}"/>
    <cellStyle name="Note 2 2 3 13 2 3 4" xfId="54380" xr:uid="{00000000-0005-0000-0000-000069D40000}"/>
    <cellStyle name="Note 2 2 3 13 2 3 5" xfId="54381" xr:uid="{00000000-0005-0000-0000-00006AD40000}"/>
    <cellStyle name="Note 2 2 3 13 2 4" xfId="54382" xr:uid="{00000000-0005-0000-0000-00006BD40000}"/>
    <cellStyle name="Note 2 2 3 13 2 4 2" xfId="54383" xr:uid="{00000000-0005-0000-0000-00006CD40000}"/>
    <cellStyle name="Note 2 2 3 13 2 5" xfId="54384" xr:uid="{00000000-0005-0000-0000-00006DD40000}"/>
    <cellStyle name="Note 2 2 3 13 2 5 2" xfId="54385" xr:uid="{00000000-0005-0000-0000-00006ED40000}"/>
    <cellStyle name="Note 2 2 3 13 2 6" xfId="54386" xr:uid="{00000000-0005-0000-0000-00006FD40000}"/>
    <cellStyle name="Note 2 2 3 13 2 6 2" xfId="54387" xr:uid="{00000000-0005-0000-0000-000070D40000}"/>
    <cellStyle name="Note 2 2 3 13 2 7" xfId="54388" xr:uid="{00000000-0005-0000-0000-000071D40000}"/>
    <cellStyle name="Note 2 2 3 13 3" xfId="54389" xr:uid="{00000000-0005-0000-0000-000072D40000}"/>
    <cellStyle name="Note 2 2 3 13 3 2" xfId="54390" xr:uid="{00000000-0005-0000-0000-000073D40000}"/>
    <cellStyle name="Note 2 2 3 13 3 3" xfId="54391" xr:uid="{00000000-0005-0000-0000-000074D40000}"/>
    <cellStyle name="Note 2 2 3 13 3 4" xfId="54392" xr:uid="{00000000-0005-0000-0000-000075D40000}"/>
    <cellStyle name="Note 2 2 3 13 3 5" xfId="54393" xr:uid="{00000000-0005-0000-0000-000076D40000}"/>
    <cellStyle name="Note 2 2 3 13 4" xfId="54394" xr:uid="{00000000-0005-0000-0000-000077D40000}"/>
    <cellStyle name="Note 2 2 3 13 4 2" xfId="54395" xr:uid="{00000000-0005-0000-0000-000078D40000}"/>
    <cellStyle name="Note 2 2 3 13 4 3" xfId="54396" xr:uid="{00000000-0005-0000-0000-000079D40000}"/>
    <cellStyle name="Note 2 2 3 13 4 4" xfId="54397" xr:uid="{00000000-0005-0000-0000-00007AD40000}"/>
    <cellStyle name="Note 2 2 3 13 4 5" xfId="54398" xr:uid="{00000000-0005-0000-0000-00007BD40000}"/>
    <cellStyle name="Note 2 2 3 13 5" xfId="54399" xr:uid="{00000000-0005-0000-0000-00007CD40000}"/>
    <cellStyle name="Note 2 2 3 13 5 2" xfId="54400" xr:uid="{00000000-0005-0000-0000-00007DD40000}"/>
    <cellStyle name="Note 2 2 3 13 6" xfId="54401" xr:uid="{00000000-0005-0000-0000-00007ED40000}"/>
    <cellStyle name="Note 2 2 3 13 6 2" xfId="54402" xr:uid="{00000000-0005-0000-0000-00007FD40000}"/>
    <cellStyle name="Note 2 2 3 13 7" xfId="54403" xr:uid="{00000000-0005-0000-0000-000080D40000}"/>
    <cellStyle name="Note 2 2 3 13 7 2" xfId="54404" xr:uid="{00000000-0005-0000-0000-000081D40000}"/>
    <cellStyle name="Note 2 2 3 13 8" xfId="54405" xr:uid="{00000000-0005-0000-0000-000082D40000}"/>
    <cellStyle name="Note 2 2 3 14" xfId="54406" xr:uid="{00000000-0005-0000-0000-000083D40000}"/>
    <cellStyle name="Note 2 2 3 14 2" xfId="54407" xr:uid="{00000000-0005-0000-0000-000084D40000}"/>
    <cellStyle name="Note 2 2 3 14 2 2" xfId="54408" xr:uid="{00000000-0005-0000-0000-000085D40000}"/>
    <cellStyle name="Note 2 2 3 14 2 2 2" xfId="54409" xr:uid="{00000000-0005-0000-0000-000086D40000}"/>
    <cellStyle name="Note 2 2 3 14 2 2 3" xfId="54410" xr:uid="{00000000-0005-0000-0000-000087D40000}"/>
    <cellStyle name="Note 2 2 3 14 2 2 4" xfId="54411" xr:uid="{00000000-0005-0000-0000-000088D40000}"/>
    <cellStyle name="Note 2 2 3 14 2 2 5" xfId="54412" xr:uid="{00000000-0005-0000-0000-000089D40000}"/>
    <cellStyle name="Note 2 2 3 14 2 3" xfId="54413" xr:uid="{00000000-0005-0000-0000-00008AD40000}"/>
    <cellStyle name="Note 2 2 3 14 2 3 2" xfId="54414" xr:uid="{00000000-0005-0000-0000-00008BD40000}"/>
    <cellStyle name="Note 2 2 3 14 2 3 3" xfId="54415" xr:uid="{00000000-0005-0000-0000-00008CD40000}"/>
    <cellStyle name="Note 2 2 3 14 2 3 4" xfId="54416" xr:uid="{00000000-0005-0000-0000-00008DD40000}"/>
    <cellStyle name="Note 2 2 3 14 2 3 5" xfId="54417" xr:uid="{00000000-0005-0000-0000-00008ED40000}"/>
    <cellStyle name="Note 2 2 3 14 2 4" xfId="54418" xr:uid="{00000000-0005-0000-0000-00008FD40000}"/>
    <cellStyle name="Note 2 2 3 14 2 4 2" xfId="54419" xr:uid="{00000000-0005-0000-0000-000090D40000}"/>
    <cellStyle name="Note 2 2 3 14 2 5" xfId="54420" xr:uid="{00000000-0005-0000-0000-000091D40000}"/>
    <cellStyle name="Note 2 2 3 14 2 5 2" xfId="54421" xr:uid="{00000000-0005-0000-0000-000092D40000}"/>
    <cellStyle name="Note 2 2 3 14 2 6" xfId="54422" xr:uid="{00000000-0005-0000-0000-000093D40000}"/>
    <cellStyle name="Note 2 2 3 14 2 6 2" xfId="54423" xr:uid="{00000000-0005-0000-0000-000094D40000}"/>
    <cellStyle name="Note 2 2 3 14 2 7" xfId="54424" xr:uid="{00000000-0005-0000-0000-000095D40000}"/>
    <cellStyle name="Note 2 2 3 14 3" xfId="54425" xr:uid="{00000000-0005-0000-0000-000096D40000}"/>
    <cellStyle name="Note 2 2 3 14 3 2" xfId="54426" xr:uid="{00000000-0005-0000-0000-000097D40000}"/>
    <cellStyle name="Note 2 2 3 14 3 3" xfId="54427" xr:uid="{00000000-0005-0000-0000-000098D40000}"/>
    <cellStyle name="Note 2 2 3 14 3 4" xfId="54428" xr:uid="{00000000-0005-0000-0000-000099D40000}"/>
    <cellStyle name="Note 2 2 3 14 3 5" xfId="54429" xr:uid="{00000000-0005-0000-0000-00009AD40000}"/>
    <cellStyle name="Note 2 2 3 14 4" xfId="54430" xr:uid="{00000000-0005-0000-0000-00009BD40000}"/>
    <cellStyle name="Note 2 2 3 14 4 2" xfId="54431" xr:uid="{00000000-0005-0000-0000-00009CD40000}"/>
    <cellStyle name="Note 2 2 3 14 4 3" xfId="54432" xr:uid="{00000000-0005-0000-0000-00009DD40000}"/>
    <cellStyle name="Note 2 2 3 14 4 4" xfId="54433" xr:uid="{00000000-0005-0000-0000-00009ED40000}"/>
    <cellStyle name="Note 2 2 3 14 4 5" xfId="54434" xr:uid="{00000000-0005-0000-0000-00009FD40000}"/>
    <cellStyle name="Note 2 2 3 14 5" xfId="54435" xr:uid="{00000000-0005-0000-0000-0000A0D40000}"/>
    <cellStyle name="Note 2 2 3 14 5 2" xfId="54436" xr:uid="{00000000-0005-0000-0000-0000A1D40000}"/>
    <cellStyle name="Note 2 2 3 14 6" xfId="54437" xr:uid="{00000000-0005-0000-0000-0000A2D40000}"/>
    <cellStyle name="Note 2 2 3 14 6 2" xfId="54438" xr:uid="{00000000-0005-0000-0000-0000A3D40000}"/>
    <cellStyle name="Note 2 2 3 14 7" xfId="54439" xr:uid="{00000000-0005-0000-0000-0000A4D40000}"/>
    <cellStyle name="Note 2 2 3 14 7 2" xfId="54440" xr:uid="{00000000-0005-0000-0000-0000A5D40000}"/>
    <cellStyle name="Note 2 2 3 14 8" xfId="54441" xr:uid="{00000000-0005-0000-0000-0000A6D40000}"/>
    <cellStyle name="Note 2 2 3 15" xfId="54442" xr:uid="{00000000-0005-0000-0000-0000A7D40000}"/>
    <cellStyle name="Note 2 2 3 15 2" xfId="54443" xr:uid="{00000000-0005-0000-0000-0000A8D40000}"/>
    <cellStyle name="Note 2 2 3 15 2 2" xfId="54444" xr:uid="{00000000-0005-0000-0000-0000A9D40000}"/>
    <cellStyle name="Note 2 2 3 15 2 3" xfId="54445" xr:uid="{00000000-0005-0000-0000-0000AAD40000}"/>
    <cellStyle name="Note 2 2 3 15 2 4" xfId="54446" xr:uid="{00000000-0005-0000-0000-0000ABD40000}"/>
    <cellStyle name="Note 2 2 3 15 2 5" xfId="54447" xr:uid="{00000000-0005-0000-0000-0000ACD40000}"/>
    <cellStyle name="Note 2 2 3 15 3" xfId="54448" xr:uid="{00000000-0005-0000-0000-0000ADD40000}"/>
    <cellStyle name="Note 2 2 3 15 3 2" xfId="54449" xr:uid="{00000000-0005-0000-0000-0000AED40000}"/>
    <cellStyle name="Note 2 2 3 15 3 3" xfId="54450" xr:uid="{00000000-0005-0000-0000-0000AFD40000}"/>
    <cellStyle name="Note 2 2 3 15 3 4" xfId="54451" xr:uid="{00000000-0005-0000-0000-0000B0D40000}"/>
    <cellStyle name="Note 2 2 3 15 3 5" xfId="54452" xr:uid="{00000000-0005-0000-0000-0000B1D40000}"/>
    <cellStyle name="Note 2 2 3 15 4" xfId="54453" xr:uid="{00000000-0005-0000-0000-0000B2D40000}"/>
    <cellStyle name="Note 2 2 3 15 4 2" xfId="54454" xr:uid="{00000000-0005-0000-0000-0000B3D40000}"/>
    <cellStyle name="Note 2 2 3 15 5" xfId="54455" xr:uid="{00000000-0005-0000-0000-0000B4D40000}"/>
    <cellStyle name="Note 2 2 3 15 5 2" xfId="54456" xr:uid="{00000000-0005-0000-0000-0000B5D40000}"/>
    <cellStyle name="Note 2 2 3 15 6" xfId="54457" xr:uid="{00000000-0005-0000-0000-0000B6D40000}"/>
    <cellStyle name="Note 2 2 3 15 6 2" xfId="54458" xr:uid="{00000000-0005-0000-0000-0000B7D40000}"/>
    <cellStyle name="Note 2 2 3 15 7" xfId="54459" xr:uid="{00000000-0005-0000-0000-0000B8D40000}"/>
    <cellStyle name="Note 2 2 3 16" xfId="54460" xr:uid="{00000000-0005-0000-0000-0000B9D40000}"/>
    <cellStyle name="Note 2 2 3 16 2" xfId="54461" xr:uid="{00000000-0005-0000-0000-0000BAD40000}"/>
    <cellStyle name="Note 2 2 3 16 3" xfId="54462" xr:uid="{00000000-0005-0000-0000-0000BBD40000}"/>
    <cellStyle name="Note 2 2 3 16 4" xfId="54463" xr:uid="{00000000-0005-0000-0000-0000BCD40000}"/>
    <cellStyle name="Note 2 2 3 16 5" xfId="54464" xr:uid="{00000000-0005-0000-0000-0000BDD40000}"/>
    <cellStyle name="Note 2 2 3 17" xfId="54465" xr:uid="{00000000-0005-0000-0000-0000BED40000}"/>
    <cellStyle name="Note 2 2 3 17 2" xfId="54466" xr:uid="{00000000-0005-0000-0000-0000BFD40000}"/>
    <cellStyle name="Note 2 2 3 17 3" xfId="54467" xr:uid="{00000000-0005-0000-0000-0000C0D40000}"/>
    <cellStyle name="Note 2 2 3 17 4" xfId="54468" xr:uid="{00000000-0005-0000-0000-0000C1D40000}"/>
    <cellStyle name="Note 2 2 3 17 5" xfId="54469" xr:uid="{00000000-0005-0000-0000-0000C2D40000}"/>
    <cellStyle name="Note 2 2 3 18" xfId="54470" xr:uid="{00000000-0005-0000-0000-0000C3D40000}"/>
    <cellStyle name="Note 2 2 3 18 2" xfId="54471" xr:uid="{00000000-0005-0000-0000-0000C4D40000}"/>
    <cellStyle name="Note 2 2 3 19" xfId="54472" xr:uid="{00000000-0005-0000-0000-0000C5D40000}"/>
    <cellStyle name="Note 2 2 3 19 2" xfId="54473" xr:uid="{00000000-0005-0000-0000-0000C6D40000}"/>
    <cellStyle name="Note 2 2 3 2" xfId="54474" xr:uid="{00000000-0005-0000-0000-0000C7D40000}"/>
    <cellStyle name="Note 2 2 3 2 2" xfId="54475" xr:uid="{00000000-0005-0000-0000-0000C8D40000}"/>
    <cellStyle name="Note 2 2 3 2 2 2" xfId="54476" xr:uid="{00000000-0005-0000-0000-0000C9D40000}"/>
    <cellStyle name="Note 2 2 3 2 2 2 2" xfId="54477" xr:uid="{00000000-0005-0000-0000-0000CAD40000}"/>
    <cellStyle name="Note 2 2 3 2 2 2 3" xfId="54478" xr:uid="{00000000-0005-0000-0000-0000CBD40000}"/>
    <cellStyle name="Note 2 2 3 2 2 2 4" xfId="54479" xr:uid="{00000000-0005-0000-0000-0000CCD40000}"/>
    <cellStyle name="Note 2 2 3 2 2 2 5" xfId="54480" xr:uid="{00000000-0005-0000-0000-0000CDD40000}"/>
    <cellStyle name="Note 2 2 3 2 2 3" xfId="54481" xr:uid="{00000000-0005-0000-0000-0000CED40000}"/>
    <cellStyle name="Note 2 2 3 2 2 3 2" xfId="54482" xr:uid="{00000000-0005-0000-0000-0000CFD40000}"/>
    <cellStyle name="Note 2 2 3 2 2 3 3" xfId="54483" xr:uid="{00000000-0005-0000-0000-0000D0D40000}"/>
    <cellStyle name="Note 2 2 3 2 2 3 4" xfId="54484" xr:uid="{00000000-0005-0000-0000-0000D1D40000}"/>
    <cellStyle name="Note 2 2 3 2 2 3 5" xfId="54485" xr:uid="{00000000-0005-0000-0000-0000D2D40000}"/>
    <cellStyle name="Note 2 2 3 2 2 4" xfId="54486" xr:uid="{00000000-0005-0000-0000-0000D3D40000}"/>
    <cellStyle name="Note 2 2 3 2 2 4 2" xfId="54487" xr:uid="{00000000-0005-0000-0000-0000D4D40000}"/>
    <cellStyle name="Note 2 2 3 2 2 5" xfId="54488" xr:uid="{00000000-0005-0000-0000-0000D5D40000}"/>
    <cellStyle name="Note 2 2 3 2 2 5 2" xfId="54489" xr:uid="{00000000-0005-0000-0000-0000D6D40000}"/>
    <cellStyle name="Note 2 2 3 2 2 6" xfId="54490" xr:uid="{00000000-0005-0000-0000-0000D7D40000}"/>
    <cellStyle name="Note 2 2 3 2 2 6 2" xfId="54491" xr:uid="{00000000-0005-0000-0000-0000D8D40000}"/>
    <cellStyle name="Note 2 2 3 2 2 7" xfId="54492" xr:uid="{00000000-0005-0000-0000-0000D9D40000}"/>
    <cellStyle name="Note 2 2 3 2 3" xfId="54493" xr:uid="{00000000-0005-0000-0000-0000DAD40000}"/>
    <cellStyle name="Note 2 2 3 2 3 2" xfId="54494" xr:uid="{00000000-0005-0000-0000-0000DBD40000}"/>
    <cellStyle name="Note 2 2 3 2 3 3" xfId="54495" xr:uid="{00000000-0005-0000-0000-0000DCD40000}"/>
    <cellStyle name="Note 2 2 3 2 3 4" xfId="54496" xr:uid="{00000000-0005-0000-0000-0000DDD40000}"/>
    <cellStyle name="Note 2 2 3 2 3 5" xfId="54497" xr:uid="{00000000-0005-0000-0000-0000DED40000}"/>
    <cellStyle name="Note 2 2 3 2 4" xfId="54498" xr:uid="{00000000-0005-0000-0000-0000DFD40000}"/>
    <cellStyle name="Note 2 2 3 2 4 2" xfId="54499" xr:uid="{00000000-0005-0000-0000-0000E0D40000}"/>
    <cellStyle name="Note 2 2 3 2 4 3" xfId="54500" xr:uid="{00000000-0005-0000-0000-0000E1D40000}"/>
    <cellStyle name="Note 2 2 3 2 4 4" xfId="54501" xr:uid="{00000000-0005-0000-0000-0000E2D40000}"/>
    <cellStyle name="Note 2 2 3 2 4 5" xfId="54502" xr:uid="{00000000-0005-0000-0000-0000E3D40000}"/>
    <cellStyle name="Note 2 2 3 2 5" xfId="54503" xr:uid="{00000000-0005-0000-0000-0000E4D40000}"/>
    <cellStyle name="Note 2 2 3 2 5 2" xfId="54504" xr:uid="{00000000-0005-0000-0000-0000E5D40000}"/>
    <cellStyle name="Note 2 2 3 2 6" xfId="54505" xr:uid="{00000000-0005-0000-0000-0000E6D40000}"/>
    <cellStyle name="Note 2 2 3 2 6 2" xfId="54506" xr:uid="{00000000-0005-0000-0000-0000E7D40000}"/>
    <cellStyle name="Note 2 2 3 2 7" xfId="54507" xr:uid="{00000000-0005-0000-0000-0000E8D40000}"/>
    <cellStyle name="Note 2 2 3 2 7 2" xfId="54508" xr:uid="{00000000-0005-0000-0000-0000E9D40000}"/>
    <cellStyle name="Note 2 2 3 2 8" xfId="54509" xr:uid="{00000000-0005-0000-0000-0000EAD40000}"/>
    <cellStyle name="Note 2 2 3 20" xfId="54510" xr:uid="{00000000-0005-0000-0000-0000EBD40000}"/>
    <cellStyle name="Note 2 2 3 20 2" xfId="54511" xr:uid="{00000000-0005-0000-0000-0000ECD40000}"/>
    <cellStyle name="Note 2 2 3 21" xfId="54512" xr:uid="{00000000-0005-0000-0000-0000EDD40000}"/>
    <cellStyle name="Note 2 2 3 3" xfId="54513" xr:uid="{00000000-0005-0000-0000-0000EED40000}"/>
    <cellStyle name="Note 2 2 3 3 2" xfId="54514" xr:uid="{00000000-0005-0000-0000-0000EFD40000}"/>
    <cellStyle name="Note 2 2 3 3 2 2" xfId="54515" xr:uid="{00000000-0005-0000-0000-0000F0D40000}"/>
    <cellStyle name="Note 2 2 3 3 2 2 2" xfId="54516" xr:uid="{00000000-0005-0000-0000-0000F1D40000}"/>
    <cellStyle name="Note 2 2 3 3 2 2 3" xfId="54517" xr:uid="{00000000-0005-0000-0000-0000F2D40000}"/>
    <cellStyle name="Note 2 2 3 3 2 2 4" xfId="54518" xr:uid="{00000000-0005-0000-0000-0000F3D40000}"/>
    <cellStyle name="Note 2 2 3 3 2 2 5" xfId="54519" xr:uid="{00000000-0005-0000-0000-0000F4D40000}"/>
    <cellStyle name="Note 2 2 3 3 2 3" xfId="54520" xr:uid="{00000000-0005-0000-0000-0000F5D40000}"/>
    <cellStyle name="Note 2 2 3 3 2 3 2" xfId="54521" xr:uid="{00000000-0005-0000-0000-0000F6D40000}"/>
    <cellStyle name="Note 2 2 3 3 2 3 3" xfId="54522" xr:uid="{00000000-0005-0000-0000-0000F7D40000}"/>
    <cellStyle name="Note 2 2 3 3 2 3 4" xfId="54523" xr:uid="{00000000-0005-0000-0000-0000F8D40000}"/>
    <cellStyle name="Note 2 2 3 3 2 3 5" xfId="54524" xr:uid="{00000000-0005-0000-0000-0000F9D40000}"/>
    <cellStyle name="Note 2 2 3 3 2 4" xfId="54525" xr:uid="{00000000-0005-0000-0000-0000FAD40000}"/>
    <cellStyle name="Note 2 2 3 3 2 4 2" xfId="54526" xr:uid="{00000000-0005-0000-0000-0000FBD40000}"/>
    <cellStyle name="Note 2 2 3 3 2 5" xfId="54527" xr:uid="{00000000-0005-0000-0000-0000FCD40000}"/>
    <cellStyle name="Note 2 2 3 3 2 5 2" xfId="54528" xr:uid="{00000000-0005-0000-0000-0000FDD40000}"/>
    <cellStyle name="Note 2 2 3 3 2 6" xfId="54529" xr:uid="{00000000-0005-0000-0000-0000FED40000}"/>
    <cellStyle name="Note 2 2 3 3 2 6 2" xfId="54530" xr:uid="{00000000-0005-0000-0000-0000FFD40000}"/>
    <cellStyle name="Note 2 2 3 3 2 7" xfId="54531" xr:uid="{00000000-0005-0000-0000-000000D50000}"/>
    <cellStyle name="Note 2 2 3 3 3" xfId="54532" xr:uid="{00000000-0005-0000-0000-000001D50000}"/>
    <cellStyle name="Note 2 2 3 3 3 2" xfId="54533" xr:uid="{00000000-0005-0000-0000-000002D50000}"/>
    <cellStyle name="Note 2 2 3 3 3 3" xfId="54534" xr:uid="{00000000-0005-0000-0000-000003D50000}"/>
    <cellStyle name="Note 2 2 3 3 3 4" xfId="54535" xr:uid="{00000000-0005-0000-0000-000004D50000}"/>
    <cellStyle name="Note 2 2 3 3 3 5" xfId="54536" xr:uid="{00000000-0005-0000-0000-000005D50000}"/>
    <cellStyle name="Note 2 2 3 3 4" xfId="54537" xr:uid="{00000000-0005-0000-0000-000006D50000}"/>
    <cellStyle name="Note 2 2 3 3 4 2" xfId="54538" xr:uid="{00000000-0005-0000-0000-000007D50000}"/>
    <cellStyle name="Note 2 2 3 3 4 3" xfId="54539" xr:uid="{00000000-0005-0000-0000-000008D50000}"/>
    <cellStyle name="Note 2 2 3 3 4 4" xfId="54540" xr:uid="{00000000-0005-0000-0000-000009D50000}"/>
    <cellStyle name="Note 2 2 3 3 4 5" xfId="54541" xr:uid="{00000000-0005-0000-0000-00000AD50000}"/>
    <cellStyle name="Note 2 2 3 3 5" xfId="54542" xr:uid="{00000000-0005-0000-0000-00000BD50000}"/>
    <cellStyle name="Note 2 2 3 3 5 2" xfId="54543" xr:uid="{00000000-0005-0000-0000-00000CD50000}"/>
    <cellStyle name="Note 2 2 3 3 6" xfId="54544" xr:uid="{00000000-0005-0000-0000-00000DD50000}"/>
    <cellStyle name="Note 2 2 3 3 6 2" xfId="54545" xr:uid="{00000000-0005-0000-0000-00000ED50000}"/>
    <cellStyle name="Note 2 2 3 3 7" xfId="54546" xr:uid="{00000000-0005-0000-0000-00000FD50000}"/>
    <cellStyle name="Note 2 2 3 3 7 2" xfId="54547" xr:uid="{00000000-0005-0000-0000-000010D50000}"/>
    <cellStyle name="Note 2 2 3 3 8" xfId="54548" xr:uid="{00000000-0005-0000-0000-000011D50000}"/>
    <cellStyle name="Note 2 2 3 4" xfId="54549" xr:uid="{00000000-0005-0000-0000-000012D50000}"/>
    <cellStyle name="Note 2 2 3 4 2" xfId="54550" xr:uid="{00000000-0005-0000-0000-000013D50000}"/>
    <cellStyle name="Note 2 2 3 4 2 2" xfId="54551" xr:uid="{00000000-0005-0000-0000-000014D50000}"/>
    <cellStyle name="Note 2 2 3 4 2 2 2" xfId="54552" xr:uid="{00000000-0005-0000-0000-000015D50000}"/>
    <cellStyle name="Note 2 2 3 4 2 2 3" xfId="54553" xr:uid="{00000000-0005-0000-0000-000016D50000}"/>
    <cellStyle name="Note 2 2 3 4 2 2 4" xfId="54554" xr:uid="{00000000-0005-0000-0000-000017D50000}"/>
    <cellStyle name="Note 2 2 3 4 2 2 5" xfId="54555" xr:uid="{00000000-0005-0000-0000-000018D50000}"/>
    <cellStyle name="Note 2 2 3 4 2 3" xfId="54556" xr:uid="{00000000-0005-0000-0000-000019D50000}"/>
    <cellStyle name="Note 2 2 3 4 2 3 2" xfId="54557" xr:uid="{00000000-0005-0000-0000-00001AD50000}"/>
    <cellStyle name="Note 2 2 3 4 2 3 3" xfId="54558" xr:uid="{00000000-0005-0000-0000-00001BD50000}"/>
    <cellStyle name="Note 2 2 3 4 2 3 4" xfId="54559" xr:uid="{00000000-0005-0000-0000-00001CD50000}"/>
    <cellStyle name="Note 2 2 3 4 2 3 5" xfId="54560" xr:uid="{00000000-0005-0000-0000-00001DD50000}"/>
    <cellStyle name="Note 2 2 3 4 2 4" xfId="54561" xr:uid="{00000000-0005-0000-0000-00001ED50000}"/>
    <cellStyle name="Note 2 2 3 4 2 4 2" xfId="54562" xr:uid="{00000000-0005-0000-0000-00001FD50000}"/>
    <cellStyle name="Note 2 2 3 4 2 5" xfId="54563" xr:uid="{00000000-0005-0000-0000-000020D50000}"/>
    <cellStyle name="Note 2 2 3 4 2 5 2" xfId="54564" xr:uid="{00000000-0005-0000-0000-000021D50000}"/>
    <cellStyle name="Note 2 2 3 4 2 6" xfId="54565" xr:uid="{00000000-0005-0000-0000-000022D50000}"/>
    <cellStyle name="Note 2 2 3 4 2 6 2" xfId="54566" xr:uid="{00000000-0005-0000-0000-000023D50000}"/>
    <cellStyle name="Note 2 2 3 4 2 7" xfId="54567" xr:uid="{00000000-0005-0000-0000-000024D50000}"/>
    <cellStyle name="Note 2 2 3 4 3" xfId="54568" xr:uid="{00000000-0005-0000-0000-000025D50000}"/>
    <cellStyle name="Note 2 2 3 4 3 2" xfId="54569" xr:uid="{00000000-0005-0000-0000-000026D50000}"/>
    <cellStyle name="Note 2 2 3 4 3 3" xfId="54570" xr:uid="{00000000-0005-0000-0000-000027D50000}"/>
    <cellStyle name="Note 2 2 3 4 3 4" xfId="54571" xr:uid="{00000000-0005-0000-0000-000028D50000}"/>
    <cellStyle name="Note 2 2 3 4 3 5" xfId="54572" xr:uid="{00000000-0005-0000-0000-000029D50000}"/>
    <cellStyle name="Note 2 2 3 4 4" xfId="54573" xr:uid="{00000000-0005-0000-0000-00002AD50000}"/>
    <cellStyle name="Note 2 2 3 4 4 2" xfId="54574" xr:uid="{00000000-0005-0000-0000-00002BD50000}"/>
    <cellStyle name="Note 2 2 3 4 4 3" xfId="54575" xr:uid="{00000000-0005-0000-0000-00002CD50000}"/>
    <cellStyle name="Note 2 2 3 4 4 4" xfId="54576" xr:uid="{00000000-0005-0000-0000-00002DD50000}"/>
    <cellStyle name="Note 2 2 3 4 4 5" xfId="54577" xr:uid="{00000000-0005-0000-0000-00002ED50000}"/>
    <cellStyle name="Note 2 2 3 4 5" xfId="54578" xr:uid="{00000000-0005-0000-0000-00002FD50000}"/>
    <cellStyle name="Note 2 2 3 4 5 2" xfId="54579" xr:uid="{00000000-0005-0000-0000-000030D50000}"/>
    <cellStyle name="Note 2 2 3 4 6" xfId="54580" xr:uid="{00000000-0005-0000-0000-000031D50000}"/>
    <cellStyle name="Note 2 2 3 4 6 2" xfId="54581" xr:uid="{00000000-0005-0000-0000-000032D50000}"/>
    <cellStyle name="Note 2 2 3 4 7" xfId="54582" xr:uid="{00000000-0005-0000-0000-000033D50000}"/>
    <cellStyle name="Note 2 2 3 4 7 2" xfId="54583" xr:uid="{00000000-0005-0000-0000-000034D50000}"/>
    <cellStyle name="Note 2 2 3 4 8" xfId="54584" xr:uid="{00000000-0005-0000-0000-000035D50000}"/>
    <cellStyle name="Note 2 2 3 5" xfId="54585" xr:uid="{00000000-0005-0000-0000-000036D50000}"/>
    <cellStyle name="Note 2 2 3 5 2" xfId="54586" xr:uid="{00000000-0005-0000-0000-000037D50000}"/>
    <cellStyle name="Note 2 2 3 5 2 2" xfId="54587" xr:uid="{00000000-0005-0000-0000-000038D50000}"/>
    <cellStyle name="Note 2 2 3 5 2 2 2" xfId="54588" xr:uid="{00000000-0005-0000-0000-000039D50000}"/>
    <cellStyle name="Note 2 2 3 5 2 2 3" xfId="54589" xr:uid="{00000000-0005-0000-0000-00003AD50000}"/>
    <cellStyle name="Note 2 2 3 5 2 2 4" xfId="54590" xr:uid="{00000000-0005-0000-0000-00003BD50000}"/>
    <cellStyle name="Note 2 2 3 5 2 2 5" xfId="54591" xr:uid="{00000000-0005-0000-0000-00003CD50000}"/>
    <cellStyle name="Note 2 2 3 5 2 3" xfId="54592" xr:uid="{00000000-0005-0000-0000-00003DD50000}"/>
    <cellStyle name="Note 2 2 3 5 2 3 2" xfId="54593" xr:uid="{00000000-0005-0000-0000-00003ED50000}"/>
    <cellStyle name="Note 2 2 3 5 2 3 3" xfId="54594" xr:uid="{00000000-0005-0000-0000-00003FD50000}"/>
    <cellStyle name="Note 2 2 3 5 2 3 4" xfId="54595" xr:uid="{00000000-0005-0000-0000-000040D50000}"/>
    <cellStyle name="Note 2 2 3 5 2 3 5" xfId="54596" xr:uid="{00000000-0005-0000-0000-000041D50000}"/>
    <cellStyle name="Note 2 2 3 5 2 4" xfId="54597" xr:uid="{00000000-0005-0000-0000-000042D50000}"/>
    <cellStyle name="Note 2 2 3 5 2 4 2" xfId="54598" xr:uid="{00000000-0005-0000-0000-000043D50000}"/>
    <cellStyle name="Note 2 2 3 5 2 5" xfId="54599" xr:uid="{00000000-0005-0000-0000-000044D50000}"/>
    <cellStyle name="Note 2 2 3 5 2 5 2" xfId="54600" xr:uid="{00000000-0005-0000-0000-000045D50000}"/>
    <cellStyle name="Note 2 2 3 5 2 6" xfId="54601" xr:uid="{00000000-0005-0000-0000-000046D50000}"/>
    <cellStyle name="Note 2 2 3 5 2 6 2" xfId="54602" xr:uid="{00000000-0005-0000-0000-000047D50000}"/>
    <cellStyle name="Note 2 2 3 5 2 7" xfId="54603" xr:uid="{00000000-0005-0000-0000-000048D50000}"/>
    <cellStyle name="Note 2 2 3 5 3" xfId="54604" xr:uid="{00000000-0005-0000-0000-000049D50000}"/>
    <cellStyle name="Note 2 2 3 5 3 2" xfId="54605" xr:uid="{00000000-0005-0000-0000-00004AD50000}"/>
    <cellStyle name="Note 2 2 3 5 3 3" xfId="54606" xr:uid="{00000000-0005-0000-0000-00004BD50000}"/>
    <cellStyle name="Note 2 2 3 5 3 4" xfId="54607" xr:uid="{00000000-0005-0000-0000-00004CD50000}"/>
    <cellStyle name="Note 2 2 3 5 3 5" xfId="54608" xr:uid="{00000000-0005-0000-0000-00004DD50000}"/>
    <cellStyle name="Note 2 2 3 5 4" xfId="54609" xr:uid="{00000000-0005-0000-0000-00004ED50000}"/>
    <cellStyle name="Note 2 2 3 5 4 2" xfId="54610" xr:uid="{00000000-0005-0000-0000-00004FD50000}"/>
    <cellStyle name="Note 2 2 3 5 4 3" xfId="54611" xr:uid="{00000000-0005-0000-0000-000050D50000}"/>
    <cellStyle name="Note 2 2 3 5 4 4" xfId="54612" xr:uid="{00000000-0005-0000-0000-000051D50000}"/>
    <cellStyle name="Note 2 2 3 5 4 5" xfId="54613" xr:uid="{00000000-0005-0000-0000-000052D50000}"/>
    <cellStyle name="Note 2 2 3 5 5" xfId="54614" xr:uid="{00000000-0005-0000-0000-000053D50000}"/>
    <cellStyle name="Note 2 2 3 5 5 2" xfId="54615" xr:uid="{00000000-0005-0000-0000-000054D50000}"/>
    <cellStyle name="Note 2 2 3 5 6" xfId="54616" xr:uid="{00000000-0005-0000-0000-000055D50000}"/>
    <cellStyle name="Note 2 2 3 5 6 2" xfId="54617" xr:uid="{00000000-0005-0000-0000-000056D50000}"/>
    <cellStyle name="Note 2 2 3 5 7" xfId="54618" xr:uid="{00000000-0005-0000-0000-000057D50000}"/>
    <cellStyle name="Note 2 2 3 5 7 2" xfId="54619" xr:uid="{00000000-0005-0000-0000-000058D50000}"/>
    <cellStyle name="Note 2 2 3 5 8" xfId="54620" xr:uid="{00000000-0005-0000-0000-000059D50000}"/>
    <cellStyle name="Note 2 2 3 6" xfId="54621" xr:uid="{00000000-0005-0000-0000-00005AD50000}"/>
    <cellStyle name="Note 2 2 3 6 2" xfId="54622" xr:uid="{00000000-0005-0000-0000-00005BD50000}"/>
    <cellStyle name="Note 2 2 3 6 2 2" xfId="54623" xr:uid="{00000000-0005-0000-0000-00005CD50000}"/>
    <cellStyle name="Note 2 2 3 6 2 2 2" xfId="54624" xr:uid="{00000000-0005-0000-0000-00005DD50000}"/>
    <cellStyle name="Note 2 2 3 6 2 2 3" xfId="54625" xr:uid="{00000000-0005-0000-0000-00005ED50000}"/>
    <cellStyle name="Note 2 2 3 6 2 2 4" xfId="54626" xr:uid="{00000000-0005-0000-0000-00005FD50000}"/>
    <cellStyle name="Note 2 2 3 6 2 2 5" xfId="54627" xr:uid="{00000000-0005-0000-0000-000060D50000}"/>
    <cellStyle name="Note 2 2 3 6 2 3" xfId="54628" xr:uid="{00000000-0005-0000-0000-000061D50000}"/>
    <cellStyle name="Note 2 2 3 6 2 3 2" xfId="54629" xr:uid="{00000000-0005-0000-0000-000062D50000}"/>
    <cellStyle name="Note 2 2 3 6 2 3 3" xfId="54630" xr:uid="{00000000-0005-0000-0000-000063D50000}"/>
    <cellStyle name="Note 2 2 3 6 2 3 4" xfId="54631" xr:uid="{00000000-0005-0000-0000-000064D50000}"/>
    <cellStyle name="Note 2 2 3 6 2 3 5" xfId="54632" xr:uid="{00000000-0005-0000-0000-000065D50000}"/>
    <cellStyle name="Note 2 2 3 6 2 4" xfId="54633" xr:uid="{00000000-0005-0000-0000-000066D50000}"/>
    <cellStyle name="Note 2 2 3 6 2 4 2" xfId="54634" xr:uid="{00000000-0005-0000-0000-000067D50000}"/>
    <cellStyle name="Note 2 2 3 6 2 5" xfId="54635" xr:uid="{00000000-0005-0000-0000-000068D50000}"/>
    <cellStyle name="Note 2 2 3 6 2 5 2" xfId="54636" xr:uid="{00000000-0005-0000-0000-000069D50000}"/>
    <cellStyle name="Note 2 2 3 6 2 6" xfId="54637" xr:uid="{00000000-0005-0000-0000-00006AD50000}"/>
    <cellStyle name="Note 2 2 3 6 2 6 2" xfId="54638" xr:uid="{00000000-0005-0000-0000-00006BD50000}"/>
    <cellStyle name="Note 2 2 3 6 2 7" xfId="54639" xr:uid="{00000000-0005-0000-0000-00006CD50000}"/>
    <cellStyle name="Note 2 2 3 6 3" xfId="54640" xr:uid="{00000000-0005-0000-0000-00006DD50000}"/>
    <cellStyle name="Note 2 2 3 6 3 2" xfId="54641" xr:uid="{00000000-0005-0000-0000-00006ED50000}"/>
    <cellStyle name="Note 2 2 3 6 3 3" xfId="54642" xr:uid="{00000000-0005-0000-0000-00006FD50000}"/>
    <cellStyle name="Note 2 2 3 6 3 4" xfId="54643" xr:uid="{00000000-0005-0000-0000-000070D50000}"/>
    <cellStyle name="Note 2 2 3 6 3 5" xfId="54644" xr:uid="{00000000-0005-0000-0000-000071D50000}"/>
    <cellStyle name="Note 2 2 3 6 4" xfId="54645" xr:uid="{00000000-0005-0000-0000-000072D50000}"/>
    <cellStyle name="Note 2 2 3 6 4 2" xfId="54646" xr:uid="{00000000-0005-0000-0000-000073D50000}"/>
    <cellStyle name="Note 2 2 3 6 4 3" xfId="54647" xr:uid="{00000000-0005-0000-0000-000074D50000}"/>
    <cellStyle name="Note 2 2 3 6 4 4" xfId="54648" xr:uid="{00000000-0005-0000-0000-000075D50000}"/>
    <cellStyle name="Note 2 2 3 6 4 5" xfId="54649" xr:uid="{00000000-0005-0000-0000-000076D50000}"/>
    <cellStyle name="Note 2 2 3 6 5" xfId="54650" xr:uid="{00000000-0005-0000-0000-000077D50000}"/>
    <cellStyle name="Note 2 2 3 6 5 2" xfId="54651" xr:uid="{00000000-0005-0000-0000-000078D50000}"/>
    <cellStyle name="Note 2 2 3 6 6" xfId="54652" xr:uid="{00000000-0005-0000-0000-000079D50000}"/>
    <cellStyle name="Note 2 2 3 6 6 2" xfId="54653" xr:uid="{00000000-0005-0000-0000-00007AD50000}"/>
    <cellStyle name="Note 2 2 3 6 7" xfId="54654" xr:uid="{00000000-0005-0000-0000-00007BD50000}"/>
    <cellStyle name="Note 2 2 3 6 7 2" xfId="54655" xr:uid="{00000000-0005-0000-0000-00007CD50000}"/>
    <cellStyle name="Note 2 2 3 6 8" xfId="54656" xr:uid="{00000000-0005-0000-0000-00007DD50000}"/>
    <cellStyle name="Note 2 2 3 7" xfId="54657" xr:uid="{00000000-0005-0000-0000-00007ED50000}"/>
    <cellStyle name="Note 2 2 3 7 2" xfId="54658" xr:uid="{00000000-0005-0000-0000-00007FD50000}"/>
    <cellStyle name="Note 2 2 3 7 2 2" xfId="54659" xr:uid="{00000000-0005-0000-0000-000080D50000}"/>
    <cellStyle name="Note 2 2 3 7 2 2 2" xfId="54660" xr:uid="{00000000-0005-0000-0000-000081D50000}"/>
    <cellStyle name="Note 2 2 3 7 2 2 3" xfId="54661" xr:uid="{00000000-0005-0000-0000-000082D50000}"/>
    <cellStyle name="Note 2 2 3 7 2 2 4" xfId="54662" xr:uid="{00000000-0005-0000-0000-000083D50000}"/>
    <cellStyle name="Note 2 2 3 7 2 2 5" xfId="54663" xr:uid="{00000000-0005-0000-0000-000084D50000}"/>
    <cellStyle name="Note 2 2 3 7 2 3" xfId="54664" xr:uid="{00000000-0005-0000-0000-000085D50000}"/>
    <cellStyle name="Note 2 2 3 7 2 3 2" xfId="54665" xr:uid="{00000000-0005-0000-0000-000086D50000}"/>
    <cellStyle name="Note 2 2 3 7 2 3 3" xfId="54666" xr:uid="{00000000-0005-0000-0000-000087D50000}"/>
    <cellStyle name="Note 2 2 3 7 2 3 4" xfId="54667" xr:uid="{00000000-0005-0000-0000-000088D50000}"/>
    <cellStyle name="Note 2 2 3 7 2 3 5" xfId="54668" xr:uid="{00000000-0005-0000-0000-000089D50000}"/>
    <cellStyle name="Note 2 2 3 7 2 4" xfId="54669" xr:uid="{00000000-0005-0000-0000-00008AD50000}"/>
    <cellStyle name="Note 2 2 3 7 2 4 2" xfId="54670" xr:uid="{00000000-0005-0000-0000-00008BD50000}"/>
    <cellStyle name="Note 2 2 3 7 2 5" xfId="54671" xr:uid="{00000000-0005-0000-0000-00008CD50000}"/>
    <cellStyle name="Note 2 2 3 7 2 5 2" xfId="54672" xr:uid="{00000000-0005-0000-0000-00008DD50000}"/>
    <cellStyle name="Note 2 2 3 7 2 6" xfId="54673" xr:uid="{00000000-0005-0000-0000-00008ED50000}"/>
    <cellStyle name="Note 2 2 3 7 2 6 2" xfId="54674" xr:uid="{00000000-0005-0000-0000-00008FD50000}"/>
    <cellStyle name="Note 2 2 3 7 2 7" xfId="54675" xr:uid="{00000000-0005-0000-0000-000090D50000}"/>
    <cellStyle name="Note 2 2 3 7 3" xfId="54676" xr:uid="{00000000-0005-0000-0000-000091D50000}"/>
    <cellStyle name="Note 2 2 3 7 3 2" xfId="54677" xr:uid="{00000000-0005-0000-0000-000092D50000}"/>
    <cellStyle name="Note 2 2 3 7 3 3" xfId="54678" xr:uid="{00000000-0005-0000-0000-000093D50000}"/>
    <cellStyle name="Note 2 2 3 7 3 4" xfId="54679" xr:uid="{00000000-0005-0000-0000-000094D50000}"/>
    <cellStyle name="Note 2 2 3 7 3 5" xfId="54680" xr:uid="{00000000-0005-0000-0000-000095D50000}"/>
    <cellStyle name="Note 2 2 3 7 4" xfId="54681" xr:uid="{00000000-0005-0000-0000-000096D50000}"/>
    <cellStyle name="Note 2 2 3 7 4 2" xfId="54682" xr:uid="{00000000-0005-0000-0000-000097D50000}"/>
    <cellStyle name="Note 2 2 3 7 4 3" xfId="54683" xr:uid="{00000000-0005-0000-0000-000098D50000}"/>
    <cellStyle name="Note 2 2 3 7 4 4" xfId="54684" xr:uid="{00000000-0005-0000-0000-000099D50000}"/>
    <cellStyle name="Note 2 2 3 7 4 5" xfId="54685" xr:uid="{00000000-0005-0000-0000-00009AD50000}"/>
    <cellStyle name="Note 2 2 3 7 5" xfId="54686" xr:uid="{00000000-0005-0000-0000-00009BD50000}"/>
    <cellStyle name="Note 2 2 3 7 5 2" xfId="54687" xr:uid="{00000000-0005-0000-0000-00009CD50000}"/>
    <cellStyle name="Note 2 2 3 7 6" xfId="54688" xr:uid="{00000000-0005-0000-0000-00009DD50000}"/>
    <cellStyle name="Note 2 2 3 7 6 2" xfId="54689" xr:uid="{00000000-0005-0000-0000-00009ED50000}"/>
    <cellStyle name="Note 2 2 3 7 7" xfId="54690" xr:uid="{00000000-0005-0000-0000-00009FD50000}"/>
    <cellStyle name="Note 2 2 3 7 7 2" xfId="54691" xr:uid="{00000000-0005-0000-0000-0000A0D50000}"/>
    <cellStyle name="Note 2 2 3 7 8" xfId="54692" xr:uid="{00000000-0005-0000-0000-0000A1D50000}"/>
    <cellStyle name="Note 2 2 3 8" xfId="54693" xr:uid="{00000000-0005-0000-0000-0000A2D50000}"/>
    <cellStyle name="Note 2 2 3 8 2" xfId="54694" xr:uid="{00000000-0005-0000-0000-0000A3D50000}"/>
    <cellStyle name="Note 2 2 3 8 2 2" xfId="54695" xr:uid="{00000000-0005-0000-0000-0000A4D50000}"/>
    <cellStyle name="Note 2 2 3 8 2 2 2" xfId="54696" xr:uid="{00000000-0005-0000-0000-0000A5D50000}"/>
    <cellStyle name="Note 2 2 3 8 2 2 3" xfId="54697" xr:uid="{00000000-0005-0000-0000-0000A6D50000}"/>
    <cellStyle name="Note 2 2 3 8 2 2 4" xfId="54698" xr:uid="{00000000-0005-0000-0000-0000A7D50000}"/>
    <cellStyle name="Note 2 2 3 8 2 2 5" xfId="54699" xr:uid="{00000000-0005-0000-0000-0000A8D50000}"/>
    <cellStyle name="Note 2 2 3 8 2 3" xfId="54700" xr:uid="{00000000-0005-0000-0000-0000A9D50000}"/>
    <cellStyle name="Note 2 2 3 8 2 3 2" xfId="54701" xr:uid="{00000000-0005-0000-0000-0000AAD50000}"/>
    <cellStyle name="Note 2 2 3 8 2 3 3" xfId="54702" xr:uid="{00000000-0005-0000-0000-0000ABD50000}"/>
    <cellStyle name="Note 2 2 3 8 2 3 4" xfId="54703" xr:uid="{00000000-0005-0000-0000-0000ACD50000}"/>
    <cellStyle name="Note 2 2 3 8 2 3 5" xfId="54704" xr:uid="{00000000-0005-0000-0000-0000ADD50000}"/>
    <cellStyle name="Note 2 2 3 8 2 4" xfId="54705" xr:uid="{00000000-0005-0000-0000-0000AED50000}"/>
    <cellStyle name="Note 2 2 3 8 2 4 2" xfId="54706" xr:uid="{00000000-0005-0000-0000-0000AFD50000}"/>
    <cellStyle name="Note 2 2 3 8 2 5" xfId="54707" xr:uid="{00000000-0005-0000-0000-0000B0D50000}"/>
    <cellStyle name="Note 2 2 3 8 2 5 2" xfId="54708" xr:uid="{00000000-0005-0000-0000-0000B1D50000}"/>
    <cellStyle name="Note 2 2 3 8 2 6" xfId="54709" xr:uid="{00000000-0005-0000-0000-0000B2D50000}"/>
    <cellStyle name="Note 2 2 3 8 2 6 2" xfId="54710" xr:uid="{00000000-0005-0000-0000-0000B3D50000}"/>
    <cellStyle name="Note 2 2 3 8 2 7" xfId="54711" xr:uid="{00000000-0005-0000-0000-0000B4D50000}"/>
    <cellStyle name="Note 2 2 3 8 3" xfId="54712" xr:uid="{00000000-0005-0000-0000-0000B5D50000}"/>
    <cellStyle name="Note 2 2 3 8 3 2" xfId="54713" xr:uid="{00000000-0005-0000-0000-0000B6D50000}"/>
    <cellStyle name="Note 2 2 3 8 3 3" xfId="54714" xr:uid="{00000000-0005-0000-0000-0000B7D50000}"/>
    <cellStyle name="Note 2 2 3 8 3 4" xfId="54715" xr:uid="{00000000-0005-0000-0000-0000B8D50000}"/>
    <cellStyle name="Note 2 2 3 8 3 5" xfId="54716" xr:uid="{00000000-0005-0000-0000-0000B9D50000}"/>
    <cellStyle name="Note 2 2 3 8 4" xfId="54717" xr:uid="{00000000-0005-0000-0000-0000BAD50000}"/>
    <cellStyle name="Note 2 2 3 8 4 2" xfId="54718" xr:uid="{00000000-0005-0000-0000-0000BBD50000}"/>
    <cellStyle name="Note 2 2 3 8 4 3" xfId="54719" xr:uid="{00000000-0005-0000-0000-0000BCD50000}"/>
    <cellStyle name="Note 2 2 3 8 4 4" xfId="54720" xr:uid="{00000000-0005-0000-0000-0000BDD50000}"/>
    <cellStyle name="Note 2 2 3 8 4 5" xfId="54721" xr:uid="{00000000-0005-0000-0000-0000BED50000}"/>
    <cellStyle name="Note 2 2 3 8 5" xfId="54722" xr:uid="{00000000-0005-0000-0000-0000BFD50000}"/>
    <cellStyle name="Note 2 2 3 8 5 2" xfId="54723" xr:uid="{00000000-0005-0000-0000-0000C0D50000}"/>
    <cellStyle name="Note 2 2 3 8 6" xfId="54724" xr:uid="{00000000-0005-0000-0000-0000C1D50000}"/>
    <cellStyle name="Note 2 2 3 8 6 2" xfId="54725" xr:uid="{00000000-0005-0000-0000-0000C2D50000}"/>
    <cellStyle name="Note 2 2 3 8 7" xfId="54726" xr:uid="{00000000-0005-0000-0000-0000C3D50000}"/>
    <cellStyle name="Note 2 2 3 8 7 2" xfId="54727" xr:uid="{00000000-0005-0000-0000-0000C4D50000}"/>
    <cellStyle name="Note 2 2 3 8 8" xfId="54728" xr:uid="{00000000-0005-0000-0000-0000C5D50000}"/>
    <cellStyle name="Note 2 2 3 9" xfId="54729" xr:uid="{00000000-0005-0000-0000-0000C6D50000}"/>
    <cellStyle name="Note 2 2 3 9 2" xfId="54730" xr:uid="{00000000-0005-0000-0000-0000C7D50000}"/>
    <cellStyle name="Note 2 2 3 9 2 2" xfId="54731" xr:uid="{00000000-0005-0000-0000-0000C8D50000}"/>
    <cellStyle name="Note 2 2 3 9 2 2 2" xfId="54732" xr:uid="{00000000-0005-0000-0000-0000C9D50000}"/>
    <cellStyle name="Note 2 2 3 9 2 2 3" xfId="54733" xr:uid="{00000000-0005-0000-0000-0000CAD50000}"/>
    <cellStyle name="Note 2 2 3 9 2 2 4" xfId="54734" xr:uid="{00000000-0005-0000-0000-0000CBD50000}"/>
    <cellStyle name="Note 2 2 3 9 2 2 5" xfId="54735" xr:uid="{00000000-0005-0000-0000-0000CCD50000}"/>
    <cellStyle name="Note 2 2 3 9 2 3" xfId="54736" xr:uid="{00000000-0005-0000-0000-0000CDD50000}"/>
    <cellStyle name="Note 2 2 3 9 2 3 2" xfId="54737" xr:uid="{00000000-0005-0000-0000-0000CED50000}"/>
    <cellStyle name="Note 2 2 3 9 2 3 3" xfId="54738" xr:uid="{00000000-0005-0000-0000-0000CFD50000}"/>
    <cellStyle name="Note 2 2 3 9 2 3 4" xfId="54739" xr:uid="{00000000-0005-0000-0000-0000D0D50000}"/>
    <cellStyle name="Note 2 2 3 9 2 3 5" xfId="54740" xr:uid="{00000000-0005-0000-0000-0000D1D50000}"/>
    <cellStyle name="Note 2 2 3 9 2 4" xfId="54741" xr:uid="{00000000-0005-0000-0000-0000D2D50000}"/>
    <cellStyle name="Note 2 2 3 9 2 4 2" xfId="54742" xr:uid="{00000000-0005-0000-0000-0000D3D50000}"/>
    <cellStyle name="Note 2 2 3 9 2 5" xfId="54743" xr:uid="{00000000-0005-0000-0000-0000D4D50000}"/>
    <cellStyle name="Note 2 2 3 9 2 5 2" xfId="54744" xr:uid="{00000000-0005-0000-0000-0000D5D50000}"/>
    <cellStyle name="Note 2 2 3 9 2 6" xfId="54745" xr:uid="{00000000-0005-0000-0000-0000D6D50000}"/>
    <cellStyle name="Note 2 2 3 9 2 6 2" xfId="54746" xr:uid="{00000000-0005-0000-0000-0000D7D50000}"/>
    <cellStyle name="Note 2 2 3 9 2 7" xfId="54747" xr:uid="{00000000-0005-0000-0000-0000D8D50000}"/>
    <cellStyle name="Note 2 2 3 9 3" xfId="54748" xr:uid="{00000000-0005-0000-0000-0000D9D50000}"/>
    <cellStyle name="Note 2 2 3 9 3 2" xfId="54749" xr:uid="{00000000-0005-0000-0000-0000DAD50000}"/>
    <cellStyle name="Note 2 2 3 9 3 3" xfId="54750" xr:uid="{00000000-0005-0000-0000-0000DBD50000}"/>
    <cellStyle name="Note 2 2 3 9 3 4" xfId="54751" xr:uid="{00000000-0005-0000-0000-0000DCD50000}"/>
    <cellStyle name="Note 2 2 3 9 3 5" xfId="54752" xr:uid="{00000000-0005-0000-0000-0000DDD50000}"/>
    <cellStyle name="Note 2 2 3 9 4" xfId="54753" xr:uid="{00000000-0005-0000-0000-0000DED50000}"/>
    <cellStyle name="Note 2 2 3 9 4 2" xfId="54754" xr:uid="{00000000-0005-0000-0000-0000DFD50000}"/>
    <cellStyle name="Note 2 2 3 9 4 3" xfId="54755" xr:uid="{00000000-0005-0000-0000-0000E0D50000}"/>
    <cellStyle name="Note 2 2 3 9 4 4" xfId="54756" xr:uid="{00000000-0005-0000-0000-0000E1D50000}"/>
    <cellStyle name="Note 2 2 3 9 4 5" xfId="54757" xr:uid="{00000000-0005-0000-0000-0000E2D50000}"/>
    <cellStyle name="Note 2 2 3 9 5" xfId="54758" xr:uid="{00000000-0005-0000-0000-0000E3D50000}"/>
    <cellStyle name="Note 2 2 3 9 5 2" xfId="54759" xr:uid="{00000000-0005-0000-0000-0000E4D50000}"/>
    <cellStyle name="Note 2 2 3 9 6" xfId="54760" xr:uid="{00000000-0005-0000-0000-0000E5D50000}"/>
    <cellStyle name="Note 2 2 3 9 6 2" xfId="54761" xr:uid="{00000000-0005-0000-0000-0000E6D50000}"/>
    <cellStyle name="Note 2 2 3 9 7" xfId="54762" xr:uid="{00000000-0005-0000-0000-0000E7D50000}"/>
    <cellStyle name="Note 2 2 3 9 7 2" xfId="54763" xr:uid="{00000000-0005-0000-0000-0000E8D50000}"/>
    <cellStyle name="Note 2 2 3 9 8" xfId="54764" xr:uid="{00000000-0005-0000-0000-0000E9D50000}"/>
    <cellStyle name="Note 2 2 4" xfId="54765" xr:uid="{00000000-0005-0000-0000-0000EAD50000}"/>
    <cellStyle name="Note 2 2 4 2" xfId="54766" xr:uid="{00000000-0005-0000-0000-0000EBD50000}"/>
    <cellStyle name="Note 2 2 4 2 2" xfId="54767" xr:uid="{00000000-0005-0000-0000-0000ECD50000}"/>
    <cellStyle name="Note 2 2 4 3" xfId="54768" xr:uid="{00000000-0005-0000-0000-0000EDD50000}"/>
    <cellStyle name="Note 2 2 4 3 2" xfId="54769" xr:uid="{00000000-0005-0000-0000-0000EED50000}"/>
    <cellStyle name="Note 2 2 4 4" xfId="54770" xr:uid="{00000000-0005-0000-0000-0000EFD50000}"/>
    <cellStyle name="Note 2 2 4 5" xfId="54771" xr:uid="{00000000-0005-0000-0000-0000F0D50000}"/>
    <cellStyle name="Note 2 2 5" xfId="54772" xr:uid="{00000000-0005-0000-0000-0000F1D50000}"/>
    <cellStyle name="Note 2 2 5 2" xfId="54773" xr:uid="{00000000-0005-0000-0000-0000F2D50000}"/>
    <cellStyle name="Note 2 2 5 2 2" xfId="54774" xr:uid="{00000000-0005-0000-0000-0000F3D50000}"/>
    <cellStyle name="Note 2 2 5 3" xfId="54775" xr:uid="{00000000-0005-0000-0000-0000F4D50000}"/>
    <cellStyle name="Note 2 2 5 3 2" xfId="54776" xr:uid="{00000000-0005-0000-0000-0000F5D50000}"/>
    <cellStyle name="Note 2 2 5 4" xfId="54777" xr:uid="{00000000-0005-0000-0000-0000F6D50000}"/>
    <cellStyle name="Note 2 2 5 5" xfId="54778" xr:uid="{00000000-0005-0000-0000-0000F7D50000}"/>
    <cellStyle name="Note 2 2 6" xfId="54779" xr:uid="{00000000-0005-0000-0000-0000F8D50000}"/>
    <cellStyle name="Note 2 2 6 2" xfId="54780" xr:uid="{00000000-0005-0000-0000-0000F9D50000}"/>
    <cellStyle name="Note 2 2 6 2 2" xfId="54781" xr:uid="{00000000-0005-0000-0000-0000FAD50000}"/>
    <cellStyle name="Note 2 2 7" xfId="54782" xr:uid="{00000000-0005-0000-0000-0000FBD50000}"/>
    <cellStyle name="Note 2 2 7 2" xfId="54783" xr:uid="{00000000-0005-0000-0000-0000FCD50000}"/>
    <cellStyle name="Note 2 2 8" xfId="54784" xr:uid="{00000000-0005-0000-0000-0000FDD50000}"/>
    <cellStyle name="Note 2 2 8 2" xfId="54785" xr:uid="{00000000-0005-0000-0000-0000FED50000}"/>
    <cellStyle name="Note 2 2_T-straight with PEDs adjustor" xfId="54786" xr:uid="{00000000-0005-0000-0000-0000FFD50000}"/>
    <cellStyle name="Note 2 3" xfId="54787" xr:uid="{00000000-0005-0000-0000-000000D60000}"/>
    <cellStyle name="Note 2 3 2" xfId="54788" xr:uid="{00000000-0005-0000-0000-000001D60000}"/>
    <cellStyle name="Note 2 3 2 10" xfId="54789" xr:uid="{00000000-0005-0000-0000-000002D60000}"/>
    <cellStyle name="Note 2 3 2 10 2" xfId="54790" xr:uid="{00000000-0005-0000-0000-000003D60000}"/>
    <cellStyle name="Note 2 3 2 10 2 2" xfId="54791" xr:uid="{00000000-0005-0000-0000-000004D60000}"/>
    <cellStyle name="Note 2 3 2 10 2 2 2" xfId="54792" xr:uid="{00000000-0005-0000-0000-000005D60000}"/>
    <cellStyle name="Note 2 3 2 10 2 2 3" xfId="54793" xr:uid="{00000000-0005-0000-0000-000006D60000}"/>
    <cellStyle name="Note 2 3 2 10 2 2 4" xfId="54794" xr:uid="{00000000-0005-0000-0000-000007D60000}"/>
    <cellStyle name="Note 2 3 2 10 2 2 5" xfId="54795" xr:uid="{00000000-0005-0000-0000-000008D60000}"/>
    <cellStyle name="Note 2 3 2 10 2 3" xfId="54796" xr:uid="{00000000-0005-0000-0000-000009D60000}"/>
    <cellStyle name="Note 2 3 2 10 2 3 2" xfId="54797" xr:uid="{00000000-0005-0000-0000-00000AD60000}"/>
    <cellStyle name="Note 2 3 2 10 2 3 3" xfId="54798" xr:uid="{00000000-0005-0000-0000-00000BD60000}"/>
    <cellStyle name="Note 2 3 2 10 2 3 4" xfId="54799" xr:uid="{00000000-0005-0000-0000-00000CD60000}"/>
    <cellStyle name="Note 2 3 2 10 2 3 5" xfId="54800" xr:uid="{00000000-0005-0000-0000-00000DD60000}"/>
    <cellStyle name="Note 2 3 2 10 2 4" xfId="54801" xr:uid="{00000000-0005-0000-0000-00000ED60000}"/>
    <cellStyle name="Note 2 3 2 10 2 4 2" xfId="54802" xr:uid="{00000000-0005-0000-0000-00000FD60000}"/>
    <cellStyle name="Note 2 3 2 10 2 5" xfId="54803" xr:uid="{00000000-0005-0000-0000-000010D60000}"/>
    <cellStyle name="Note 2 3 2 10 2 5 2" xfId="54804" xr:uid="{00000000-0005-0000-0000-000011D60000}"/>
    <cellStyle name="Note 2 3 2 10 2 6" xfId="54805" xr:uid="{00000000-0005-0000-0000-000012D60000}"/>
    <cellStyle name="Note 2 3 2 10 2 6 2" xfId="54806" xr:uid="{00000000-0005-0000-0000-000013D60000}"/>
    <cellStyle name="Note 2 3 2 10 2 7" xfId="54807" xr:uid="{00000000-0005-0000-0000-000014D60000}"/>
    <cellStyle name="Note 2 3 2 10 3" xfId="54808" xr:uid="{00000000-0005-0000-0000-000015D60000}"/>
    <cellStyle name="Note 2 3 2 10 3 2" xfId="54809" xr:uid="{00000000-0005-0000-0000-000016D60000}"/>
    <cellStyle name="Note 2 3 2 10 3 3" xfId="54810" xr:uid="{00000000-0005-0000-0000-000017D60000}"/>
    <cellStyle name="Note 2 3 2 10 3 4" xfId="54811" xr:uid="{00000000-0005-0000-0000-000018D60000}"/>
    <cellStyle name="Note 2 3 2 10 3 5" xfId="54812" xr:uid="{00000000-0005-0000-0000-000019D60000}"/>
    <cellStyle name="Note 2 3 2 10 4" xfId="54813" xr:uid="{00000000-0005-0000-0000-00001AD60000}"/>
    <cellStyle name="Note 2 3 2 10 4 2" xfId="54814" xr:uid="{00000000-0005-0000-0000-00001BD60000}"/>
    <cellStyle name="Note 2 3 2 10 4 3" xfId="54815" xr:uid="{00000000-0005-0000-0000-00001CD60000}"/>
    <cellStyle name="Note 2 3 2 10 4 4" xfId="54816" xr:uid="{00000000-0005-0000-0000-00001DD60000}"/>
    <cellStyle name="Note 2 3 2 10 4 5" xfId="54817" xr:uid="{00000000-0005-0000-0000-00001ED60000}"/>
    <cellStyle name="Note 2 3 2 10 5" xfId="54818" xr:uid="{00000000-0005-0000-0000-00001FD60000}"/>
    <cellStyle name="Note 2 3 2 10 5 2" xfId="54819" xr:uid="{00000000-0005-0000-0000-000020D60000}"/>
    <cellStyle name="Note 2 3 2 10 6" xfId="54820" xr:uid="{00000000-0005-0000-0000-000021D60000}"/>
    <cellStyle name="Note 2 3 2 10 6 2" xfId="54821" xr:uid="{00000000-0005-0000-0000-000022D60000}"/>
    <cellStyle name="Note 2 3 2 10 7" xfId="54822" xr:uid="{00000000-0005-0000-0000-000023D60000}"/>
    <cellStyle name="Note 2 3 2 10 7 2" xfId="54823" xr:uid="{00000000-0005-0000-0000-000024D60000}"/>
    <cellStyle name="Note 2 3 2 10 8" xfId="54824" xr:uid="{00000000-0005-0000-0000-000025D60000}"/>
    <cellStyle name="Note 2 3 2 11" xfId="54825" xr:uid="{00000000-0005-0000-0000-000026D60000}"/>
    <cellStyle name="Note 2 3 2 11 2" xfId="54826" xr:uid="{00000000-0005-0000-0000-000027D60000}"/>
    <cellStyle name="Note 2 3 2 11 2 2" xfId="54827" xr:uid="{00000000-0005-0000-0000-000028D60000}"/>
    <cellStyle name="Note 2 3 2 11 2 2 2" xfId="54828" xr:uid="{00000000-0005-0000-0000-000029D60000}"/>
    <cellStyle name="Note 2 3 2 11 2 2 3" xfId="54829" xr:uid="{00000000-0005-0000-0000-00002AD60000}"/>
    <cellStyle name="Note 2 3 2 11 2 2 4" xfId="54830" xr:uid="{00000000-0005-0000-0000-00002BD60000}"/>
    <cellStyle name="Note 2 3 2 11 2 2 5" xfId="54831" xr:uid="{00000000-0005-0000-0000-00002CD60000}"/>
    <cellStyle name="Note 2 3 2 11 2 3" xfId="54832" xr:uid="{00000000-0005-0000-0000-00002DD60000}"/>
    <cellStyle name="Note 2 3 2 11 2 3 2" xfId="54833" xr:uid="{00000000-0005-0000-0000-00002ED60000}"/>
    <cellStyle name="Note 2 3 2 11 2 3 3" xfId="54834" xr:uid="{00000000-0005-0000-0000-00002FD60000}"/>
    <cellStyle name="Note 2 3 2 11 2 3 4" xfId="54835" xr:uid="{00000000-0005-0000-0000-000030D60000}"/>
    <cellStyle name="Note 2 3 2 11 2 3 5" xfId="54836" xr:uid="{00000000-0005-0000-0000-000031D60000}"/>
    <cellStyle name="Note 2 3 2 11 2 4" xfId="54837" xr:uid="{00000000-0005-0000-0000-000032D60000}"/>
    <cellStyle name="Note 2 3 2 11 2 4 2" xfId="54838" xr:uid="{00000000-0005-0000-0000-000033D60000}"/>
    <cellStyle name="Note 2 3 2 11 2 5" xfId="54839" xr:uid="{00000000-0005-0000-0000-000034D60000}"/>
    <cellStyle name="Note 2 3 2 11 2 5 2" xfId="54840" xr:uid="{00000000-0005-0000-0000-000035D60000}"/>
    <cellStyle name="Note 2 3 2 11 2 6" xfId="54841" xr:uid="{00000000-0005-0000-0000-000036D60000}"/>
    <cellStyle name="Note 2 3 2 11 2 6 2" xfId="54842" xr:uid="{00000000-0005-0000-0000-000037D60000}"/>
    <cellStyle name="Note 2 3 2 11 2 7" xfId="54843" xr:uid="{00000000-0005-0000-0000-000038D60000}"/>
    <cellStyle name="Note 2 3 2 11 3" xfId="54844" xr:uid="{00000000-0005-0000-0000-000039D60000}"/>
    <cellStyle name="Note 2 3 2 11 3 2" xfId="54845" xr:uid="{00000000-0005-0000-0000-00003AD60000}"/>
    <cellStyle name="Note 2 3 2 11 3 3" xfId="54846" xr:uid="{00000000-0005-0000-0000-00003BD60000}"/>
    <cellStyle name="Note 2 3 2 11 3 4" xfId="54847" xr:uid="{00000000-0005-0000-0000-00003CD60000}"/>
    <cellStyle name="Note 2 3 2 11 3 5" xfId="54848" xr:uid="{00000000-0005-0000-0000-00003DD60000}"/>
    <cellStyle name="Note 2 3 2 11 4" xfId="54849" xr:uid="{00000000-0005-0000-0000-00003ED60000}"/>
    <cellStyle name="Note 2 3 2 11 4 2" xfId="54850" xr:uid="{00000000-0005-0000-0000-00003FD60000}"/>
    <cellStyle name="Note 2 3 2 11 4 3" xfId="54851" xr:uid="{00000000-0005-0000-0000-000040D60000}"/>
    <cellStyle name="Note 2 3 2 11 4 4" xfId="54852" xr:uid="{00000000-0005-0000-0000-000041D60000}"/>
    <cellStyle name="Note 2 3 2 11 4 5" xfId="54853" xr:uid="{00000000-0005-0000-0000-000042D60000}"/>
    <cellStyle name="Note 2 3 2 11 5" xfId="54854" xr:uid="{00000000-0005-0000-0000-000043D60000}"/>
    <cellStyle name="Note 2 3 2 11 5 2" xfId="54855" xr:uid="{00000000-0005-0000-0000-000044D60000}"/>
    <cellStyle name="Note 2 3 2 11 6" xfId="54856" xr:uid="{00000000-0005-0000-0000-000045D60000}"/>
    <cellStyle name="Note 2 3 2 11 6 2" xfId="54857" xr:uid="{00000000-0005-0000-0000-000046D60000}"/>
    <cellStyle name="Note 2 3 2 11 7" xfId="54858" xr:uid="{00000000-0005-0000-0000-000047D60000}"/>
    <cellStyle name="Note 2 3 2 11 7 2" xfId="54859" xr:uid="{00000000-0005-0000-0000-000048D60000}"/>
    <cellStyle name="Note 2 3 2 11 8" xfId="54860" xr:uid="{00000000-0005-0000-0000-000049D60000}"/>
    <cellStyle name="Note 2 3 2 12" xfId="54861" xr:uid="{00000000-0005-0000-0000-00004AD60000}"/>
    <cellStyle name="Note 2 3 2 12 2" xfId="54862" xr:uid="{00000000-0005-0000-0000-00004BD60000}"/>
    <cellStyle name="Note 2 3 2 12 2 2" xfId="54863" xr:uid="{00000000-0005-0000-0000-00004CD60000}"/>
    <cellStyle name="Note 2 3 2 12 2 2 2" xfId="54864" xr:uid="{00000000-0005-0000-0000-00004DD60000}"/>
    <cellStyle name="Note 2 3 2 12 2 2 3" xfId="54865" xr:uid="{00000000-0005-0000-0000-00004ED60000}"/>
    <cellStyle name="Note 2 3 2 12 2 2 4" xfId="54866" xr:uid="{00000000-0005-0000-0000-00004FD60000}"/>
    <cellStyle name="Note 2 3 2 12 2 2 5" xfId="54867" xr:uid="{00000000-0005-0000-0000-000050D60000}"/>
    <cellStyle name="Note 2 3 2 12 2 3" xfId="54868" xr:uid="{00000000-0005-0000-0000-000051D60000}"/>
    <cellStyle name="Note 2 3 2 12 2 3 2" xfId="54869" xr:uid="{00000000-0005-0000-0000-000052D60000}"/>
    <cellStyle name="Note 2 3 2 12 2 3 3" xfId="54870" xr:uid="{00000000-0005-0000-0000-000053D60000}"/>
    <cellStyle name="Note 2 3 2 12 2 3 4" xfId="54871" xr:uid="{00000000-0005-0000-0000-000054D60000}"/>
    <cellStyle name="Note 2 3 2 12 2 3 5" xfId="54872" xr:uid="{00000000-0005-0000-0000-000055D60000}"/>
    <cellStyle name="Note 2 3 2 12 2 4" xfId="54873" xr:uid="{00000000-0005-0000-0000-000056D60000}"/>
    <cellStyle name="Note 2 3 2 12 2 4 2" xfId="54874" xr:uid="{00000000-0005-0000-0000-000057D60000}"/>
    <cellStyle name="Note 2 3 2 12 2 5" xfId="54875" xr:uid="{00000000-0005-0000-0000-000058D60000}"/>
    <cellStyle name="Note 2 3 2 12 2 5 2" xfId="54876" xr:uid="{00000000-0005-0000-0000-000059D60000}"/>
    <cellStyle name="Note 2 3 2 12 2 6" xfId="54877" xr:uid="{00000000-0005-0000-0000-00005AD60000}"/>
    <cellStyle name="Note 2 3 2 12 2 6 2" xfId="54878" xr:uid="{00000000-0005-0000-0000-00005BD60000}"/>
    <cellStyle name="Note 2 3 2 12 2 7" xfId="54879" xr:uid="{00000000-0005-0000-0000-00005CD60000}"/>
    <cellStyle name="Note 2 3 2 12 3" xfId="54880" xr:uid="{00000000-0005-0000-0000-00005DD60000}"/>
    <cellStyle name="Note 2 3 2 12 3 2" xfId="54881" xr:uid="{00000000-0005-0000-0000-00005ED60000}"/>
    <cellStyle name="Note 2 3 2 12 3 3" xfId="54882" xr:uid="{00000000-0005-0000-0000-00005FD60000}"/>
    <cellStyle name="Note 2 3 2 12 3 4" xfId="54883" xr:uid="{00000000-0005-0000-0000-000060D60000}"/>
    <cellStyle name="Note 2 3 2 12 3 5" xfId="54884" xr:uid="{00000000-0005-0000-0000-000061D60000}"/>
    <cellStyle name="Note 2 3 2 12 4" xfId="54885" xr:uid="{00000000-0005-0000-0000-000062D60000}"/>
    <cellStyle name="Note 2 3 2 12 4 2" xfId="54886" xr:uid="{00000000-0005-0000-0000-000063D60000}"/>
    <cellStyle name="Note 2 3 2 12 4 3" xfId="54887" xr:uid="{00000000-0005-0000-0000-000064D60000}"/>
    <cellStyle name="Note 2 3 2 12 4 4" xfId="54888" xr:uid="{00000000-0005-0000-0000-000065D60000}"/>
    <cellStyle name="Note 2 3 2 12 4 5" xfId="54889" xr:uid="{00000000-0005-0000-0000-000066D60000}"/>
    <cellStyle name="Note 2 3 2 12 5" xfId="54890" xr:uid="{00000000-0005-0000-0000-000067D60000}"/>
    <cellStyle name="Note 2 3 2 12 5 2" xfId="54891" xr:uid="{00000000-0005-0000-0000-000068D60000}"/>
    <cellStyle name="Note 2 3 2 12 6" xfId="54892" xr:uid="{00000000-0005-0000-0000-000069D60000}"/>
    <cellStyle name="Note 2 3 2 12 6 2" xfId="54893" xr:uid="{00000000-0005-0000-0000-00006AD60000}"/>
    <cellStyle name="Note 2 3 2 12 7" xfId="54894" xr:uid="{00000000-0005-0000-0000-00006BD60000}"/>
    <cellStyle name="Note 2 3 2 12 7 2" xfId="54895" xr:uid="{00000000-0005-0000-0000-00006CD60000}"/>
    <cellStyle name="Note 2 3 2 12 8" xfId="54896" xr:uid="{00000000-0005-0000-0000-00006DD60000}"/>
    <cellStyle name="Note 2 3 2 13" xfId="54897" xr:uid="{00000000-0005-0000-0000-00006ED60000}"/>
    <cellStyle name="Note 2 3 2 13 2" xfId="54898" xr:uid="{00000000-0005-0000-0000-00006FD60000}"/>
    <cellStyle name="Note 2 3 2 13 2 2" xfId="54899" xr:uid="{00000000-0005-0000-0000-000070D60000}"/>
    <cellStyle name="Note 2 3 2 13 2 2 2" xfId="54900" xr:uid="{00000000-0005-0000-0000-000071D60000}"/>
    <cellStyle name="Note 2 3 2 13 2 2 3" xfId="54901" xr:uid="{00000000-0005-0000-0000-000072D60000}"/>
    <cellStyle name="Note 2 3 2 13 2 2 4" xfId="54902" xr:uid="{00000000-0005-0000-0000-000073D60000}"/>
    <cellStyle name="Note 2 3 2 13 2 2 5" xfId="54903" xr:uid="{00000000-0005-0000-0000-000074D60000}"/>
    <cellStyle name="Note 2 3 2 13 2 3" xfId="54904" xr:uid="{00000000-0005-0000-0000-000075D60000}"/>
    <cellStyle name="Note 2 3 2 13 2 3 2" xfId="54905" xr:uid="{00000000-0005-0000-0000-000076D60000}"/>
    <cellStyle name="Note 2 3 2 13 2 3 3" xfId="54906" xr:uid="{00000000-0005-0000-0000-000077D60000}"/>
    <cellStyle name="Note 2 3 2 13 2 3 4" xfId="54907" xr:uid="{00000000-0005-0000-0000-000078D60000}"/>
    <cellStyle name="Note 2 3 2 13 2 3 5" xfId="54908" xr:uid="{00000000-0005-0000-0000-000079D60000}"/>
    <cellStyle name="Note 2 3 2 13 2 4" xfId="54909" xr:uid="{00000000-0005-0000-0000-00007AD60000}"/>
    <cellStyle name="Note 2 3 2 13 2 4 2" xfId="54910" xr:uid="{00000000-0005-0000-0000-00007BD60000}"/>
    <cellStyle name="Note 2 3 2 13 2 5" xfId="54911" xr:uid="{00000000-0005-0000-0000-00007CD60000}"/>
    <cellStyle name="Note 2 3 2 13 2 5 2" xfId="54912" xr:uid="{00000000-0005-0000-0000-00007DD60000}"/>
    <cellStyle name="Note 2 3 2 13 2 6" xfId="54913" xr:uid="{00000000-0005-0000-0000-00007ED60000}"/>
    <cellStyle name="Note 2 3 2 13 2 6 2" xfId="54914" xr:uid="{00000000-0005-0000-0000-00007FD60000}"/>
    <cellStyle name="Note 2 3 2 13 2 7" xfId="54915" xr:uid="{00000000-0005-0000-0000-000080D60000}"/>
    <cellStyle name="Note 2 3 2 13 3" xfId="54916" xr:uid="{00000000-0005-0000-0000-000081D60000}"/>
    <cellStyle name="Note 2 3 2 13 3 2" xfId="54917" xr:uid="{00000000-0005-0000-0000-000082D60000}"/>
    <cellStyle name="Note 2 3 2 13 3 3" xfId="54918" xr:uid="{00000000-0005-0000-0000-000083D60000}"/>
    <cellStyle name="Note 2 3 2 13 3 4" xfId="54919" xr:uid="{00000000-0005-0000-0000-000084D60000}"/>
    <cellStyle name="Note 2 3 2 13 3 5" xfId="54920" xr:uid="{00000000-0005-0000-0000-000085D60000}"/>
    <cellStyle name="Note 2 3 2 13 4" xfId="54921" xr:uid="{00000000-0005-0000-0000-000086D60000}"/>
    <cellStyle name="Note 2 3 2 13 4 2" xfId="54922" xr:uid="{00000000-0005-0000-0000-000087D60000}"/>
    <cellStyle name="Note 2 3 2 13 4 3" xfId="54923" xr:uid="{00000000-0005-0000-0000-000088D60000}"/>
    <cellStyle name="Note 2 3 2 13 4 4" xfId="54924" xr:uid="{00000000-0005-0000-0000-000089D60000}"/>
    <cellStyle name="Note 2 3 2 13 4 5" xfId="54925" xr:uid="{00000000-0005-0000-0000-00008AD60000}"/>
    <cellStyle name="Note 2 3 2 13 5" xfId="54926" xr:uid="{00000000-0005-0000-0000-00008BD60000}"/>
    <cellStyle name="Note 2 3 2 13 5 2" xfId="54927" xr:uid="{00000000-0005-0000-0000-00008CD60000}"/>
    <cellStyle name="Note 2 3 2 13 6" xfId="54928" xr:uid="{00000000-0005-0000-0000-00008DD60000}"/>
    <cellStyle name="Note 2 3 2 13 6 2" xfId="54929" xr:uid="{00000000-0005-0000-0000-00008ED60000}"/>
    <cellStyle name="Note 2 3 2 13 7" xfId="54930" xr:uid="{00000000-0005-0000-0000-00008FD60000}"/>
    <cellStyle name="Note 2 3 2 13 7 2" xfId="54931" xr:uid="{00000000-0005-0000-0000-000090D60000}"/>
    <cellStyle name="Note 2 3 2 13 8" xfId="54932" xr:uid="{00000000-0005-0000-0000-000091D60000}"/>
    <cellStyle name="Note 2 3 2 14" xfId="54933" xr:uid="{00000000-0005-0000-0000-000092D60000}"/>
    <cellStyle name="Note 2 3 2 14 2" xfId="54934" xr:uid="{00000000-0005-0000-0000-000093D60000}"/>
    <cellStyle name="Note 2 3 2 14 2 2" xfId="54935" xr:uid="{00000000-0005-0000-0000-000094D60000}"/>
    <cellStyle name="Note 2 3 2 14 2 2 2" xfId="54936" xr:uid="{00000000-0005-0000-0000-000095D60000}"/>
    <cellStyle name="Note 2 3 2 14 2 2 3" xfId="54937" xr:uid="{00000000-0005-0000-0000-000096D60000}"/>
    <cellStyle name="Note 2 3 2 14 2 2 4" xfId="54938" xr:uid="{00000000-0005-0000-0000-000097D60000}"/>
    <cellStyle name="Note 2 3 2 14 2 2 5" xfId="54939" xr:uid="{00000000-0005-0000-0000-000098D60000}"/>
    <cellStyle name="Note 2 3 2 14 2 3" xfId="54940" xr:uid="{00000000-0005-0000-0000-000099D60000}"/>
    <cellStyle name="Note 2 3 2 14 2 3 2" xfId="54941" xr:uid="{00000000-0005-0000-0000-00009AD60000}"/>
    <cellStyle name="Note 2 3 2 14 2 3 3" xfId="54942" xr:uid="{00000000-0005-0000-0000-00009BD60000}"/>
    <cellStyle name="Note 2 3 2 14 2 3 4" xfId="54943" xr:uid="{00000000-0005-0000-0000-00009CD60000}"/>
    <cellStyle name="Note 2 3 2 14 2 3 5" xfId="54944" xr:uid="{00000000-0005-0000-0000-00009DD60000}"/>
    <cellStyle name="Note 2 3 2 14 2 4" xfId="54945" xr:uid="{00000000-0005-0000-0000-00009ED60000}"/>
    <cellStyle name="Note 2 3 2 14 2 4 2" xfId="54946" xr:uid="{00000000-0005-0000-0000-00009FD60000}"/>
    <cellStyle name="Note 2 3 2 14 2 5" xfId="54947" xr:uid="{00000000-0005-0000-0000-0000A0D60000}"/>
    <cellStyle name="Note 2 3 2 14 2 5 2" xfId="54948" xr:uid="{00000000-0005-0000-0000-0000A1D60000}"/>
    <cellStyle name="Note 2 3 2 14 2 6" xfId="54949" xr:uid="{00000000-0005-0000-0000-0000A2D60000}"/>
    <cellStyle name="Note 2 3 2 14 2 6 2" xfId="54950" xr:uid="{00000000-0005-0000-0000-0000A3D60000}"/>
    <cellStyle name="Note 2 3 2 14 2 7" xfId="54951" xr:uid="{00000000-0005-0000-0000-0000A4D60000}"/>
    <cellStyle name="Note 2 3 2 14 3" xfId="54952" xr:uid="{00000000-0005-0000-0000-0000A5D60000}"/>
    <cellStyle name="Note 2 3 2 14 3 2" xfId="54953" xr:uid="{00000000-0005-0000-0000-0000A6D60000}"/>
    <cellStyle name="Note 2 3 2 14 3 3" xfId="54954" xr:uid="{00000000-0005-0000-0000-0000A7D60000}"/>
    <cellStyle name="Note 2 3 2 14 3 4" xfId="54955" xr:uid="{00000000-0005-0000-0000-0000A8D60000}"/>
    <cellStyle name="Note 2 3 2 14 3 5" xfId="54956" xr:uid="{00000000-0005-0000-0000-0000A9D60000}"/>
    <cellStyle name="Note 2 3 2 14 4" xfId="54957" xr:uid="{00000000-0005-0000-0000-0000AAD60000}"/>
    <cellStyle name="Note 2 3 2 14 4 2" xfId="54958" xr:uid="{00000000-0005-0000-0000-0000ABD60000}"/>
    <cellStyle name="Note 2 3 2 14 4 3" xfId="54959" xr:uid="{00000000-0005-0000-0000-0000ACD60000}"/>
    <cellStyle name="Note 2 3 2 14 4 4" xfId="54960" xr:uid="{00000000-0005-0000-0000-0000ADD60000}"/>
    <cellStyle name="Note 2 3 2 14 4 5" xfId="54961" xr:uid="{00000000-0005-0000-0000-0000AED60000}"/>
    <cellStyle name="Note 2 3 2 14 5" xfId="54962" xr:uid="{00000000-0005-0000-0000-0000AFD60000}"/>
    <cellStyle name="Note 2 3 2 14 5 2" xfId="54963" xr:uid="{00000000-0005-0000-0000-0000B0D60000}"/>
    <cellStyle name="Note 2 3 2 14 6" xfId="54964" xr:uid="{00000000-0005-0000-0000-0000B1D60000}"/>
    <cellStyle name="Note 2 3 2 14 6 2" xfId="54965" xr:uid="{00000000-0005-0000-0000-0000B2D60000}"/>
    <cellStyle name="Note 2 3 2 14 7" xfId="54966" xr:uid="{00000000-0005-0000-0000-0000B3D60000}"/>
    <cellStyle name="Note 2 3 2 14 7 2" xfId="54967" xr:uid="{00000000-0005-0000-0000-0000B4D60000}"/>
    <cellStyle name="Note 2 3 2 14 8" xfId="54968" xr:uid="{00000000-0005-0000-0000-0000B5D60000}"/>
    <cellStyle name="Note 2 3 2 15" xfId="54969" xr:uid="{00000000-0005-0000-0000-0000B6D60000}"/>
    <cellStyle name="Note 2 3 2 15 2" xfId="54970" xr:uid="{00000000-0005-0000-0000-0000B7D60000}"/>
    <cellStyle name="Note 2 3 2 15 2 2" xfId="54971" xr:uid="{00000000-0005-0000-0000-0000B8D60000}"/>
    <cellStyle name="Note 2 3 2 15 2 3" xfId="54972" xr:uid="{00000000-0005-0000-0000-0000B9D60000}"/>
    <cellStyle name="Note 2 3 2 15 2 4" xfId="54973" xr:uid="{00000000-0005-0000-0000-0000BAD60000}"/>
    <cellStyle name="Note 2 3 2 15 2 5" xfId="54974" xr:uid="{00000000-0005-0000-0000-0000BBD60000}"/>
    <cellStyle name="Note 2 3 2 15 3" xfId="54975" xr:uid="{00000000-0005-0000-0000-0000BCD60000}"/>
    <cellStyle name="Note 2 3 2 15 3 2" xfId="54976" xr:uid="{00000000-0005-0000-0000-0000BDD60000}"/>
    <cellStyle name="Note 2 3 2 15 3 3" xfId="54977" xr:uid="{00000000-0005-0000-0000-0000BED60000}"/>
    <cellStyle name="Note 2 3 2 15 3 4" xfId="54978" xr:uid="{00000000-0005-0000-0000-0000BFD60000}"/>
    <cellStyle name="Note 2 3 2 15 3 5" xfId="54979" xr:uid="{00000000-0005-0000-0000-0000C0D60000}"/>
    <cellStyle name="Note 2 3 2 15 4" xfId="54980" xr:uid="{00000000-0005-0000-0000-0000C1D60000}"/>
    <cellStyle name="Note 2 3 2 15 4 2" xfId="54981" xr:uid="{00000000-0005-0000-0000-0000C2D60000}"/>
    <cellStyle name="Note 2 3 2 15 5" xfId="54982" xr:uid="{00000000-0005-0000-0000-0000C3D60000}"/>
    <cellStyle name="Note 2 3 2 15 5 2" xfId="54983" xr:uid="{00000000-0005-0000-0000-0000C4D60000}"/>
    <cellStyle name="Note 2 3 2 15 6" xfId="54984" xr:uid="{00000000-0005-0000-0000-0000C5D60000}"/>
    <cellStyle name="Note 2 3 2 15 6 2" xfId="54985" xr:uid="{00000000-0005-0000-0000-0000C6D60000}"/>
    <cellStyle name="Note 2 3 2 15 7" xfId="54986" xr:uid="{00000000-0005-0000-0000-0000C7D60000}"/>
    <cellStyle name="Note 2 3 2 16" xfId="54987" xr:uid="{00000000-0005-0000-0000-0000C8D60000}"/>
    <cellStyle name="Note 2 3 2 16 2" xfId="54988" xr:uid="{00000000-0005-0000-0000-0000C9D60000}"/>
    <cellStyle name="Note 2 3 2 16 3" xfId="54989" xr:uid="{00000000-0005-0000-0000-0000CAD60000}"/>
    <cellStyle name="Note 2 3 2 16 4" xfId="54990" xr:uid="{00000000-0005-0000-0000-0000CBD60000}"/>
    <cellStyle name="Note 2 3 2 16 5" xfId="54991" xr:uid="{00000000-0005-0000-0000-0000CCD60000}"/>
    <cellStyle name="Note 2 3 2 17" xfId="54992" xr:uid="{00000000-0005-0000-0000-0000CDD60000}"/>
    <cellStyle name="Note 2 3 2 17 2" xfId="54993" xr:uid="{00000000-0005-0000-0000-0000CED60000}"/>
    <cellStyle name="Note 2 3 2 17 3" xfId="54994" xr:uid="{00000000-0005-0000-0000-0000CFD60000}"/>
    <cellStyle name="Note 2 3 2 17 4" xfId="54995" xr:uid="{00000000-0005-0000-0000-0000D0D60000}"/>
    <cellStyle name="Note 2 3 2 17 5" xfId="54996" xr:uid="{00000000-0005-0000-0000-0000D1D60000}"/>
    <cellStyle name="Note 2 3 2 18" xfId="54997" xr:uid="{00000000-0005-0000-0000-0000D2D60000}"/>
    <cellStyle name="Note 2 3 2 18 2" xfId="54998" xr:uid="{00000000-0005-0000-0000-0000D3D60000}"/>
    <cellStyle name="Note 2 3 2 19" xfId="54999" xr:uid="{00000000-0005-0000-0000-0000D4D60000}"/>
    <cellStyle name="Note 2 3 2 19 2" xfId="55000" xr:uid="{00000000-0005-0000-0000-0000D5D60000}"/>
    <cellStyle name="Note 2 3 2 2" xfId="55001" xr:uid="{00000000-0005-0000-0000-0000D6D60000}"/>
    <cellStyle name="Note 2 3 2 2 2" xfId="55002" xr:uid="{00000000-0005-0000-0000-0000D7D60000}"/>
    <cellStyle name="Note 2 3 2 2 2 2" xfId="55003" xr:uid="{00000000-0005-0000-0000-0000D8D60000}"/>
    <cellStyle name="Note 2 3 2 2 2 2 2" xfId="55004" xr:uid="{00000000-0005-0000-0000-0000D9D60000}"/>
    <cellStyle name="Note 2 3 2 2 2 2 3" xfId="55005" xr:uid="{00000000-0005-0000-0000-0000DAD60000}"/>
    <cellStyle name="Note 2 3 2 2 2 2 4" xfId="55006" xr:uid="{00000000-0005-0000-0000-0000DBD60000}"/>
    <cellStyle name="Note 2 3 2 2 2 2 5" xfId="55007" xr:uid="{00000000-0005-0000-0000-0000DCD60000}"/>
    <cellStyle name="Note 2 3 2 2 2 3" xfId="55008" xr:uid="{00000000-0005-0000-0000-0000DDD60000}"/>
    <cellStyle name="Note 2 3 2 2 2 3 2" xfId="55009" xr:uid="{00000000-0005-0000-0000-0000DED60000}"/>
    <cellStyle name="Note 2 3 2 2 2 3 3" xfId="55010" xr:uid="{00000000-0005-0000-0000-0000DFD60000}"/>
    <cellStyle name="Note 2 3 2 2 2 3 4" xfId="55011" xr:uid="{00000000-0005-0000-0000-0000E0D60000}"/>
    <cellStyle name="Note 2 3 2 2 2 3 5" xfId="55012" xr:uid="{00000000-0005-0000-0000-0000E1D60000}"/>
    <cellStyle name="Note 2 3 2 2 2 4" xfId="55013" xr:uid="{00000000-0005-0000-0000-0000E2D60000}"/>
    <cellStyle name="Note 2 3 2 2 2 4 2" xfId="55014" xr:uid="{00000000-0005-0000-0000-0000E3D60000}"/>
    <cellStyle name="Note 2 3 2 2 2 5" xfId="55015" xr:uid="{00000000-0005-0000-0000-0000E4D60000}"/>
    <cellStyle name="Note 2 3 2 2 2 5 2" xfId="55016" xr:uid="{00000000-0005-0000-0000-0000E5D60000}"/>
    <cellStyle name="Note 2 3 2 2 2 6" xfId="55017" xr:uid="{00000000-0005-0000-0000-0000E6D60000}"/>
    <cellStyle name="Note 2 3 2 2 2 6 2" xfId="55018" xr:uid="{00000000-0005-0000-0000-0000E7D60000}"/>
    <cellStyle name="Note 2 3 2 2 2 7" xfId="55019" xr:uid="{00000000-0005-0000-0000-0000E8D60000}"/>
    <cellStyle name="Note 2 3 2 2 3" xfId="55020" xr:uid="{00000000-0005-0000-0000-0000E9D60000}"/>
    <cellStyle name="Note 2 3 2 2 3 2" xfId="55021" xr:uid="{00000000-0005-0000-0000-0000EAD60000}"/>
    <cellStyle name="Note 2 3 2 2 3 3" xfId="55022" xr:uid="{00000000-0005-0000-0000-0000EBD60000}"/>
    <cellStyle name="Note 2 3 2 2 3 4" xfId="55023" xr:uid="{00000000-0005-0000-0000-0000ECD60000}"/>
    <cellStyle name="Note 2 3 2 2 3 5" xfId="55024" xr:uid="{00000000-0005-0000-0000-0000EDD60000}"/>
    <cellStyle name="Note 2 3 2 2 4" xfId="55025" xr:uid="{00000000-0005-0000-0000-0000EED60000}"/>
    <cellStyle name="Note 2 3 2 2 4 2" xfId="55026" xr:uid="{00000000-0005-0000-0000-0000EFD60000}"/>
    <cellStyle name="Note 2 3 2 2 4 3" xfId="55027" xr:uid="{00000000-0005-0000-0000-0000F0D60000}"/>
    <cellStyle name="Note 2 3 2 2 4 4" xfId="55028" xr:uid="{00000000-0005-0000-0000-0000F1D60000}"/>
    <cellStyle name="Note 2 3 2 2 4 5" xfId="55029" xr:uid="{00000000-0005-0000-0000-0000F2D60000}"/>
    <cellStyle name="Note 2 3 2 2 5" xfId="55030" xr:uid="{00000000-0005-0000-0000-0000F3D60000}"/>
    <cellStyle name="Note 2 3 2 2 5 2" xfId="55031" xr:uid="{00000000-0005-0000-0000-0000F4D60000}"/>
    <cellStyle name="Note 2 3 2 2 6" xfId="55032" xr:uid="{00000000-0005-0000-0000-0000F5D60000}"/>
    <cellStyle name="Note 2 3 2 2 6 2" xfId="55033" xr:uid="{00000000-0005-0000-0000-0000F6D60000}"/>
    <cellStyle name="Note 2 3 2 2 7" xfId="55034" xr:uid="{00000000-0005-0000-0000-0000F7D60000}"/>
    <cellStyle name="Note 2 3 2 2 7 2" xfId="55035" xr:uid="{00000000-0005-0000-0000-0000F8D60000}"/>
    <cellStyle name="Note 2 3 2 2 8" xfId="55036" xr:uid="{00000000-0005-0000-0000-0000F9D60000}"/>
    <cellStyle name="Note 2 3 2 20" xfId="55037" xr:uid="{00000000-0005-0000-0000-0000FAD60000}"/>
    <cellStyle name="Note 2 3 2 20 2" xfId="55038" xr:uid="{00000000-0005-0000-0000-0000FBD60000}"/>
    <cellStyle name="Note 2 3 2 21" xfId="55039" xr:uid="{00000000-0005-0000-0000-0000FCD60000}"/>
    <cellStyle name="Note 2 3 2 3" xfId="55040" xr:uid="{00000000-0005-0000-0000-0000FDD60000}"/>
    <cellStyle name="Note 2 3 2 3 2" xfId="55041" xr:uid="{00000000-0005-0000-0000-0000FED60000}"/>
    <cellStyle name="Note 2 3 2 3 2 2" xfId="55042" xr:uid="{00000000-0005-0000-0000-0000FFD60000}"/>
    <cellStyle name="Note 2 3 2 3 2 2 2" xfId="55043" xr:uid="{00000000-0005-0000-0000-000000D70000}"/>
    <cellStyle name="Note 2 3 2 3 2 2 3" xfId="55044" xr:uid="{00000000-0005-0000-0000-000001D70000}"/>
    <cellStyle name="Note 2 3 2 3 2 2 4" xfId="55045" xr:uid="{00000000-0005-0000-0000-000002D70000}"/>
    <cellStyle name="Note 2 3 2 3 2 2 5" xfId="55046" xr:uid="{00000000-0005-0000-0000-000003D70000}"/>
    <cellStyle name="Note 2 3 2 3 2 3" xfId="55047" xr:uid="{00000000-0005-0000-0000-000004D70000}"/>
    <cellStyle name="Note 2 3 2 3 2 3 2" xfId="55048" xr:uid="{00000000-0005-0000-0000-000005D70000}"/>
    <cellStyle name="Note 2 3 2 3 2 3 3" xfId="55049" xr:uid="{00000000-0005-0000-0000-000006D70000}"/>
    <cellStyle name="Note 2 3 2 3 2 3 4" xfId="55050" xr:uid="{00000000-0005-0000-0000-000007D70000}"/>
    <cellStyle name="Note 2 3 2 3 2 3 5" xfId="55051" xr:uid="{00000000-0005-0000-0000-000008D70000}"/>
    <cellStyle name="Note 2 3 2 3 2 4" xfId="55052" xr:uid="{00000000-0005-0000-0000-000009D70000}"/>
    <cellStyle name="Note 2 3 2 3 2 4 2" xfId="55053" xr:uid="{00000000-0005-0000-0000-00000AD70000}"/>
    <cellStyle name="Note 2 3 2 3 2 5" xfId="55054" xr:uid="{00000000-0005-0000-0000-00000BD70000}"/>
    <cellStyle name="Note 2 3 2 3 2 5 2" xfId="55055" xr:uid="{00000000-0005-0000-0000-00000CD70000}"/>
    <cellStyle name="Note 2 3 2 3 2 6" xfId="55056" xr:uid="{00000000-0005-0000-0000-00000DD70000}"/>
    <cellStyle name="Note 2 3 2 3 2 6 2" xfId="55057" xr:uid="{00000000-0005-0000-0000-00000ED70000}"/>
    <cellStyle name="Note 2 3 2 3 2 7" xfId="55058" xr:uid="{00000000-0005-0000-0000-00000FD70000}"/>
    <cellStyle name="Note 2 3 2 3 3" xfId="55059" xr:uid="{00000000-0005-0000-0000-000010D70000}"/>
    <cellStyle name="Note 2 3 2 3 3 2" xfId="55060" xr:uid="{00000000-0005-0000-0000-000011D70000}"/>
    <cellStyle name="Note 2 3 2 3 3 3" xfId="55061" xr:uid="{00000000-0005-0000-0000-000012D70000}"/>
    <cellStyle name="Note 2 3 2 3 3 4" xfId="55062" xr:uid="{00000000-0005-0000-0000-000013D70000}"/>
    <cellStyle name="Note 2 3 2 3 3 5" xfId="55063" xr:uid="{00000000-0005-0000-0000-000014D70000}"/>
    <cellStyle name="Note 2 3 2 3 4" xfId="55064" xr:uid="{00000000-0005-0000-0000-000015D70000}"/>
    <cellStyle name="Note 2 3 2 3 4 2" xfId="55065" xr:uid="{00000000-0005-0000-0000-000016D70000}"/>
    <cellStyle name="Note 2 3 2 3 4 3" xfId="55066" xr:uid="{00000000-0005-0000-0000-000017D70000}"/>
    <cellStyle name="Note 2 3 2 3 4 4" xfId="55067" xr:uid="{00000000-0005-0000-0000-000018D70000}"/>
    <cellStyle name="Note 2 3 2 3 4 5" xfId="55068" xr:uid="{00000000-0005-0000-0000-000019D70000}"/>
    <cellStyle name="Note 2 3 2 3 5" xfId="55069" xr:uid="{00000000-0005-0000-0000-00001AD70000}"/>
    <cellStyle name="Note 2 3 2 3 5 2" xfId="55070" xr:uid="{00000000-0005-0000-0000-00001BD70000}"/>
    <cellStyle name="Note 2 3 2 3 6" xfId="55071" xr:uid="{00000000-0005-0000-0000-00001CD70000}"/>
    <cellStyle name="Note 2 3 2 3 6 2" xfId="55072" xr:uid="{00000000-0005-0000-0000-00001DD70000}"/>
    <cellStyle name="Note 2 3 2 3 7" xfId="55073" xr:uid="{00000000-0005-0000-0000-00001ED70000}"/>
    <cellStyle name="Note 2 3 2 3 7 2" xfId="55074" xr:uid="{00000000-0005-0000-0000-00001FD70000}"/>
    <cellStyle name="Note 2 3 2 3 8" xfId="55075" xr:uid="{00000000-0005-0000-0000-000020D70000}"/>
    <cellStyle name="Note 2 3 2 4" xfId="55076" xr:uid="{00000000-0005-0000-0000-000021D70000}"/>
    <cellStyle name="Note 2 3 2 4 2" xfId="55077" xr:uid="{00000000-0005-0000-0000-000022D70000}"/>
    <cellStyle name="Note 2 3 2 4 2 2" xfId="55078" xr:uid="{00000000-0005-0000-0000-000023D70000}"/>
    <cellStyle name="Note 2 3 2 4 2 2 2" xfId="55079" xr:uid="{00000000-0005-0000-0000-000024D70000}"/>
    <cellStyle name="Note 2 3 2 4 2 2 3" xfId="55080" xr:uid="{00000000-0005-0000-0000-000025D70000}"/>
    <cellStyle name="Note 2 3 2 4 2 2 4" xfId="55081" xr:uid="{00000000-0005-0000-0000-000026D70000}"/>
    <cellStyle name="Note 2 3 2 4 2 2 5" xfId="55082" xr:uid="{00000000-0005-0000-0000-000027D70000}"/>
    <cellStyle name="Note 2 3 2 4 2 3" xfId="55083" xr:uid="{00000000-0005-0000-0000-000028D70000}"/>
    <cellStyle name="Note 2 3 2 4 2 3 2" xfId="55084" xr:uid="{00000000-0005-0000-0000-000029D70000}"/>
    <cellStyle name="Note 2 3 2 4 2 3 3" xfId="55085" xr:uid="{00000000-0005-0000-0000-00002AD70000}"/>
    <cellStyle name="Note 2 3 2 4 2 3 4" xfId="55086" xr:uid="{00000000-0005-0000-0000-00002BD70000}"/>
    <cellStyle name="Note 2 3 2 4 2 3 5" xfId="55087" xr:uid="{00000000-0005-0000-0000-00002CD70000}"/>
    <cellStyle name="Note 2 3 2 4 2 4" xfId="55088" xr:uid="{00000000-0005-0000-0000-00002DD70000}"/>
    <cellStyle name="Note 2 3 2 4 2 4 2" xfId="55089" xr:uid="{00000000-0005-0000-0000-00002ED70000}"/>
    <cellStyle name="Note 2 3 2 4 2 5" xfId="55090" xr:uid="{00000000-0005-0000-0000-00002FD70000}"/>
    <cellStyle name="Note 2 3 2 4 2 5 2" xfId="55091" xr:uid="{00000000-0005-0000-0000-000030D70000}"/>
    <cellStyle name="Note 2 3 2 4 2 6" xfId="55092" xr:uid="{00000000-0005-0000-0000-000031D70000}"/>
    <cellStyle name="Note 2 3 2 4 2 6 2" xfId="55093" xr:uid="{00000000-0005-0000-0000-000032D70000}"/>
    <cellStyle name="Note 2 3 2 4 2 7" xfId="55094" xr:uid="{00000000-0005-0000-0000-000033D70000}"/>
    <cellStyle name="Note 2 3 2 4 3" xfId="55095" xr:uid="{00000000-0005-0000-0000-000034D70000}"/>
    <cellStyle name="Note 2 3 2 4 3 2" xfId="55096" xr:uid="{00000000-0005-0000-0000-000035D70000}"/>
    <cellStyle name="Note 2 3 2 4 3 3" xfId="55097" xr:uid="{00000000-0005-0000-0000-000036D70000}"/>
    <cellStyle name="Note 2 3 2 4 3 4" xfId="55098" xr:uid="{00000000-0005-0000-0000-000037D70000}"/>
    <cellStyle name="Note 2 3 2 4 3 5" xfId="55099" xr:uid="{00000000-0005-0000-0000-000038D70000}"/>
    <cellStyle name="Note 2 3 2 4 4" xfId="55100" xr:uid="{00000000-0005-0000-0000-000039D70000}"/>
    <cellStyle name="Note 2 3 2 4 4 2" xfId="55101" xr:uid="{00000000-0005-0000-0000-00003AD70000}"/>
    <cellStyle name="Note 2 3 2 4 4 3" xfId="55102" xr:uid="{00000000-0005-0000-0000-00003BD70000}"/>
    <cellStyle name="Note 2 3 2 4 4 4" xfId="55103" xr:uid="{00000000-0005-0000-0000-00003CD70000}"/>
    <cellStyle name="Note 2 3 2 4 4 5" xfId="55104" xr:uid="{00000000-0005-0000-0000-00003DD70000}"/>
    <cellStyle name="Note 2 3 2 4 5" xfId="55105" xr:uid="{00000000-0005-0000-0000-00003ED70000}"/>
    <cellStyle name="Note 2 3 2 4 5 2" xfId="55106" xr:uid="{00000000-0005-0000-0000-00003FD70000}"/>
    <cellStyle name="Note 2 3 2 4 6" xfId="55107" xr:uid="{00000000-0005-0000-0000-000040D70000}"/>
    <cellStyle name="Note 2 3 2 4 6 2" xfId="55108" xr:uid="{00000000-0005-0000-0000-000041D70000}"/>
    <cellStyle name="Note 2 3 2 4 7" xfId="55109" xr:uid="{00000000-0005-0000-0000-000042D70000}"/>
    <cellStyle name="Note 2 3 2 4 7 2" xfId="55110" xr:uid="{00000000-0005-0000-0000-000043D70000}"/>
    <cellStyle name="Note 2 3 2 4 8" xfId="55111" xr:uid="{00000000-0005-0000-0000-000044D70000}"/>
    <cellStyle name="Note 2 3 2 5" xfId="55112" xr:uid="{00000000-0005-0000-0000-000045D70000}"/>
    <cellStyle name="Note 2 3 2 5 2" xfId="55113" xr:uid="{00000000-0005-0000-0000-000046D70000}"/>
    <cellStyle name="Note 2 3 2 5 2 2" xfId="55114" xr:uid="{00000000-0005-0000-0000-000047D70000}"/>
    <cellStyle name="Note 2 3 2 5 2 2 2" xfId="55115" xr:uid="{00000000-0005-0000-0000-000048D70000}"/>
    <cellStyle name="Note 2 3 2 5 2 2 3" xfId="55116" xr:uid="{00000000-0005-0000-0000-000049D70000}"/>
    <cellStyle name="Note 2 3 2 5 2 2 4" xfId="55117" xr:uid="{00000000-0005-0000-0000-00004AD70000}"/>
    <cellStyle name="Note 2 3 2 5 2 2 5" xfId="55118" xr:uid="{00000000-0005-0000-0000-00004BD70000}"/>
    <cellStyle name="Note 2 3 2 5 2 3" xfId="55119" xr:uid="{00000000-0005-0000-0000-00004CD70000}"/>
    <cellStyle name="Note 2 3 2 5 2 3 2" xfId="55120" xr:uid="{00000000-0005-0000-0000-00004DD70000}"/>
    <cellStyle name="Note 2 3 2 5 2 3 3" xfId="55121" xr:uid="{00000000-0005-0000-0000-00004ED70000}"/>
    <cellStyle name="Note 2 3 2 5 2 3 4" xfId="55122" xr:uid="{00000000-0005-0000-0000-00004FD70000}"/>
    <cellStyle name="Note 2 3 2 5 2 3 5" xfId="55123" xr:uid="{00000000-0005-0000-0000-000050D70000}"/>
    <cellStyle name="Note 2 3 2 5 2 4" xfId="55124" xr:uid="{00000000-0005-0000-0000-000051D70000}"/>
    <cellStyle name="Note 2 3 2 5 2 4 2" xfId="55125" xr:uid="{00000000-0005-0000-0000-000052D70000}"/>
    <cellStyle name="Note 2 3 2 5 2 5" xfId="55126" xr:uid="{00000000-0005-0000-0000-000053D70000}"/>
    <cellStyle name="Note 2 3 2 5 2 5 2" xfId="55127" xr:uid="{00000000-0005-0000-0000-000054D70000}"/>
    <cellStyle name="Note 2 3 2 5 2 6" xfId="55128" xr:uid="{00000000-0005-0000-0000-000055D70000}"/>
    <cellStyle name="Note 2 3 2 5 2 6 2" xfId="55129" xr:uid="{00000000-0005-0000-0000-000056D70000}"/>
    <cellStyle name="Note 2 3 2 5 2 7" xfId="55130" xr:uid="{00000000-0005-0000-0000-000057D70000}"/>
    <cellStyle name="Note 2 3 2 5 3" xfId="55131" xr:uid="{00000000-0005-0000-0000-000058D70000}"/>
    <cellStyle name="Note 2 3 2 5 3 2" xfId="55132" xr:uid="{00000000-0005-0000-0000-000059D70000}"/>
    <cellStyle name="Note 2 3 2 5 3 3" xfId="55133" xr:uid="{00000000-0005-0000-0000-00005AD70000}"/>
    <cellStyle name="Note 2 3 2 5 3 4" xfId="55134" xr:uid="{00000000-0005-0000-0000-00005BD70000}"/>
    <cellStyle name="Note 2 3 2 5 3 5" xfId="55135" xr:uid="{00000000-0005-0000-0000-00005CD70000}"/>
    <cellStyle name="Note 2 3 2 5 4" xfId="55136" xr:uid="{00000000-0005-0000-0000-00005DD70000}"/>
    <cellStyle name="Note 2 3 2 5 4 2" xfId="55137" xr:uid="{00000000-0005-0000-0000-00005ED70000}"/>
    <cellStyle name="Note 2 3 2 5 4 3" xfId="55138" xr:uid="{00000000-0005-0000-0000-00005FD70000}"/>
    <cellStyle name="Note 2 3 2 5 4 4" xfId="55139" xr:uid="{00000000-0005-0000-0000-000060D70000}"/>
    <cellStyle name="Note 2 3 2 5 4 5" xfId="55140" xr:uid="{00000000-0005-0000-0000-000061D70000}"/>
    <cellStyle name="Note 2 3 2 5 5" xfId="55141" xr:uid="{00000000-0005-0000-0000-000062D70000}"/>
    <cellStyle name="Note 2 3 2 5 5 2" xfId="55142" xr:uid="{00000000-0005-0000-0000-000063D70000}"/>
    <cellStyle name="Note 2 3 2 5 6" xfId="55143" xr:uid="{00000000-0005-0000-0000-000064D70000}"/>
    <cellStyle name="Note 2 3 2 5 6 2" xfId="55144" xr:uid="{00000000-0005-0000-0000-000065D70000}"/>
    <cellStyle name="Note 2 3 2 5 7" xfId="55145" xr:uid="{00000000-0005-0000-0000-000066D70000}"/>
    <cellStyle name="Note 2 3 2 5 7 2" xfId="55146" xr:uid="{00000000-0005-0000-0000-000067D70000}"/>
    <cellStyle name="Note 2 3 2 5 8" xfId="55147" xr:uid="{00000000-0005-0000-0000-000068D70000}"/>
    <cellStyle name="Note 2 3 2 6" xfId="55148" xr:uid="{00000000-0005-0000-0000-000069D70000}"/>
    <cellStyle name="Note 2 3 2 6 2" xfId="55149" xr:uid="{00000000-0005-0000-0000-00006AD70000}"/>
    <cellStyle name="Note 2 3 2 6 2 2" xfId="55150" xr:uid="{00000000-0005-0000-0000-00006BD70000}"/>
    <cellStyle name="Note 2 3 2 6 2 2 2" xfId="55151" xr:uid="{00000000-0005-0000-0000-00006CD70000}"/>
    <cellStyle name="Note 2 3 2 6 2 2 3" xfId="55152" xr:uid="{00000000-0005-0000-0000-00006DD70000}"/>
    <cellStyle name="Note 2 3 2 6 2 2 4" xfId="55153" xr:uid="{00000000-0005-0000-0000-00006ED70000}"/>
    <cellStyle name="Note 2 3 2 6 2 2 5" xfId="55154" xr:uid="{00000000-0005-0000-0000-00006FD70000}"/>
    <cellStyle name="Note 2 3 2 6 2 3" xfId="55155" xr:uid="{00000000-0005-0000-0000-000070D70000}"/>
    <cellStyle name="Note 2 3 2 6 2 3 2" xfId="55156" xr:uid="{00000000-0005-0000-0000-000071D70000}"/>
    <cellStyle name="Note 2 3 2 6 2 3 3" xfId="55157" xr:uid="{00000000-0005-0000-0000-000072D70000}"/>
    <cellStyle name="Note 2 3 2 6 2 3 4" xfId="55158" xr:uid="{00000000-0005-0000-0000-000073D70000}"/>
    <cellStyle name="Note 2 3 2 6 2 3 5" xfId="55159" xr:uid="{00000000-0005-0000-0000-000074D70000}"/>
    <cellStyle name="Note 2 3 2 6 2 4" xfId="55160" xr:uid="{00000000-0005-0000-0000-000075D70000}"/>
    <cellStyle name="Note 2 3 2 6 2 4 2" xfId="55161" xr:uid="{00000000-0005-0000-0000-000076D70000}"/>
    <cellStyle name="Note 2 3 2 6 2 5" xfId="55162" xr:uid="{00000000-0005-0000-0000-000077D70000}"/>
    <cellStyle name="Note 2 3 2 6 2 5 2" xfId="55163" xr:uid="{00000000-0005-0000-0000-000078D70000}"/>
    <cellStyle name="Note 2 3 2 6 2 6" xfId="55164" xr:uid="{00000000-0005-0000-0000-000079D70000}"/>
    <cellStyle name="Note 2 3 2 6 2 6 2" xfId="55165" xr:uid="{00000000-0005-0000-0000-00007AD70000}"/>
    <cellStyle name="Note 2 3 2 6 2 7" xfId="55166" xr:uid="{00000000-0005-0000-0000-00007BD70000}"/>
    <cellStyle name="Note 2 3 2 6 3" xfId="55167" xr:uid="{00000000-0005-0000-0000-00007CD70000}"/>
    <cellStyle name="Note 2 3 2 6 3 2" xfId="55168" xr:uid="{00000000-0005-0000-0000-00007DD70000}"/>
    <cellStyle name="Note 2 3 2 6 3 3" xfId="55169" xr:uid="{00000000-0005-0000-0000-00007ED70000}"/>
    <cellStyle name="Note 2 3 2 6 3 4" xfId="55170" xr:uid="{00000000-0005-0000-0000-00007FD70000}"/>
    <cellStyle name="Note 2 3 2 6 3 5" xfId="55171" xr:uid="{00000000-0005-0000-0000-000080D70000}"/>
    <cellStyle name="Note 2 3 2 6 4" xfId="55172" xr:uid="{00000000-0005-0000-0000-000081D70000}"/>
    <cellStyle name="Note 2 3 2 6 4 2" xfId="55173" xr:uid="{00000000-0005-0000-0000-000082D70000}"/>
    <cellStyle name="Note 2 3 2 6 4 3" xfId="55174" xr:uid="{00000000-0005-0000-0000-000083D70000}"/>
    <cellStyle name="Note 2 3 2 6 4 4" xfId="55175" xr:uid="{00000000-0005-0000-0000-000084D70000}"/>
    <cellStyle name="Note 2 3 2 6 4 5" xfId="55176" xr:uid="{00000000-0005-0000-0000-000085D70000}"/>
    <cellStyle name="Note 2 3 2 6 5" xfId="55177" xr:uid="{00000000-0005-0000-0000-000086D70000}"/>
    <cellStyle name="Note 2 3 2 6 5 2" xfId="55178" xr:uid="{00000000-0005-0000-0000-000087D70000}"/>
    <cellStyle name="Note 2 3 2 6 6" xfId="55179" xr:uid="{00000000-0005-0000-0000-000088D70000}"/>
    <cellStyle name="Note 2 3 2 6 6 2" xfId="55180" xr:uid="{00000000-0005-0000-0000-000089D70000}"/>
    <cellStyle name="Note 2 3 2 6 7" xfId="55181" xr:uid="{00000000-0005-0000-0000-00008AD70000}"/>
    <cellStyle name="Note 2 3 2 6 7 2" xfId="55182" xr:uid="{00000000-0005-0000-0000-00008BD70000}"/>
    <cellStyle name="Note 2 3 2 6 8" xfId="55183" xr:uid="{00000000-0005-0000-0000-00008CD70000}"/>
    <cellStyle name="Note 2 3 2 7" xfId="55184" xr:uid="{00000000-0005-0000-0000-00008DD70000}"/>
    <cellStyle name="Note 2 3 2 7 2" xfId="55185" xr:uid="{00000000-0005-0000-0000-00008ED70000}"/>
    <cellStyle name="Note 2 3 2 7 2 2" xfId="55186" xr:uid="{00000000-0005-0000-0000-00008FD70000}"/>
    <cellStyle name="Note 2 3 2 7 2 2 2" xfId="55187" xr:uid="{00000000-0005-0000-0000-000090D70000}"/>
    <cellStyle name="Note 2 3 2 7 2 2 3" xfId="55188" xr:uid="{00000000-0005-0000-0000-000091D70000}"/>
    <cellStyle name="Note 2 3 2 7 2 2 4" xfId="55189" xr:uid="{00000000-0005-0000-0000-000092D70000}"/>
    <cellStyle name="Note 2 3 2 7 2 2 5" xfId="55190" xr:uid="{00000000-0005-0000-0000-000093D70000}"/>
    <cellStyle name="Note 2 3 2 7 2 3" xfId="55191" xr:uid="{00000000-0005-0000-0000-000094D70000}"/>
    <cellStyle name="Note 2 3 2 7 2 3 2" xfId="55192" xr:uid="{00000000-0005-0000-0000-000095D70000}"/>
    <cellStyle name="Note 2 3 2 7 2 3 3" xfId="55193" xr:uid="{00000000-0005-0000-0000-000096D70000}"/>
    <cellStyle name="Note 2 3 2 7 2 3 4" xfId="55194" xr:uid="{00000000-0005-0000-0000-000097D70000}"/>
    <cellStyle name="Note 2 3 2 7 2 3 5" xfId="55195" xr:uid="{00000000-0005-0000-0000-000098D70000}"/>
    <cellStyle name="Note 2 3 2 7 2 4" xfId="55196" xr:uid="{00000000-0005-0000-0000-000099D70000}"/>
    <cellStyle name="Note 2 3 2 7 2 4 2" xfId="55197" xr:uid="{00000000-0005-0000-0000-00009AD70000}"/>
    <cellStyle name="Note 2 3 2 7 2 5" xfId="55198" xr:uid="{00000000-0005-0000-0000-00009BD70000}"/>
    <cellStyle name="Note 2 3 2 7 2 5 2" xfId="55199" xr:uid="{00000000-0005-0000-0000-00009CD70000}"/>
    <cellStyle name="Note 2 3 2 7 2 6" xfId="55200" xr:uid="{00000000-0005-0000-0000-00009DD70000}"/>
    <cellStyle name="Note 2 3 2 7 2 6 2" xfId="55201" xr:uid="{00000000-0005-0000-0000-00009ED70000}"/>
    <cellStyle name="Note 2 3 2 7 2 7" xfId="55202" xr:uid="{00000000-0005-0000-0000-00009FD70000}"/>
    <cellStyle name="Note 2 3 2 7 3" xfId="55203" xr:uid="{00000000-0005-0000-0000-0000A0D70000}"/>
    <cellStyle name="Note 2 3 2 7 3 2" xfId="55204" xr:uid="{00000000-0005-0000-0000-0000A1D70000}"/>
    <cellStyle name="Note 2 3 2 7 3 3" xfId="55205" xr:uid="{00000000-0005-0000-0000-0000A2D70000}"/>
    <cellStyle name="Note 2 3 2 7 3 4" xfId="55206" xr:uid="{00000000-0005-0000-0000-0000A3D70000}"/>
    <cellStyle name="Note 2 3 2 7 3 5" xfId="55207" xr:uid="{00000000-0005-0000-0000-0000A4D70000}"/>
    <cellStyle name="Note 2 3 2 7 4" xfId="55208" xr:uid="{00000000-0005-0000-0000-0000A5D70000}"/>
    <cellStyle name="Note 2 3 2 7 4 2" xfId="55209" xr:uid="{00000000-0005-0000-0000-0000A6D70000}"/>
    <cellStyle name="Note 2 3 2 7 4 3" xfId="55210" xr:uid="{00000000-0005-0000-0000-0000A7D70000}"/>
    <cellStyle name="Note 2 3 2 7 4 4" xfId="55211" xr:uid="{00000000-0005-0000-0000-0000A8D70000}"/>
    <cellStyle name="Note 2 3 2 7 4 5" xfId="55212" xr:uid="{00000000-0005-0000-0000-0000A9D70000}"/>
    <cellStyle name="Note 2 3 2 7 5" xfId="55213" xr:uid="{00000000-0005-0000-0000-0000AAD70000}"/>
    <cellStyle name="Note 2 3 2 7 5 2" xfId="55214" xr:uid="{00000000-0005-0000-0000-0000ABD70000}"/>
    <cellStyle name="Note 2 3 2 7 6" xfId="55215" xr:uid="{00000000-0005-0000-0000-0000ACD70000}"/>
    <cellStyle name="Note 2 3 2 7 6 2" xfId="55216" xr:uid="{00000000-0005-0000-0000-0000ADD70000}"/>
    <cellStyle name="Note 2 3 2 7 7" xfId="55217" xr:uid="{00000000-0005-0000-0000-0000AED70000}"/>
    <cellStyle name="Note 2 3 2 7 7 2" xfId="55218" xr:uid="{00000000-0005-0000-0000-0000AFD70000}"/>
    <cellStyle name="Note 2 3 2 7 8" xfId="55219" xr:uid="{00000000-0005-0000-0000-0000B0D70000}"/>
    <cellStyle name="Note 2 3 2 8" xfId="55220" xr:uid="{00000000-0005-0000-0000-0000B1D70000}"/>
    <cellStyle name="Note 2 3 2 8 2" xfId="55221" xr:uid="{00000000-0005-0000-0000-0000B2D70000}"/>
    <cellStyle name="Note 2 3 2 8 2 2" xfId="55222" xr:uid="{00000000-0005-0000-0000-0000B3D70000}"/>
    <cellStyle name="Note 2 3 2 8 2 2 2" xfId="55223" xr:uid="{00000000-0005-0000-0000-0000B4D70000}"/>
    <cellStyle name="Note 2 3 2 8 2 2 3" xfId="55224" xr:uid="{00000000-0005-0000-0000-0000B5D70000}"/>
    <cellStyle name="Note 2 3 2 8 2 2 4" xfId="55225" xr:uid="{00000000-0005-0000-0000-0000B6D70000}"/>
    <cellStyle name="Note 2 3 2 8 2 2 5" xfId="55226" xr:uid="{00000000-0005-0000-0000-0000B7D70000}"/>
    <cellStyle name="Note 2 3 2 8 2 3" xfId="55227" xr:uid="{00000000-0005-0000-0000-0000B8D70000}"/>
    <cellStyle name="Note 2 3 2 8 2 3 2" xfId="55228" xr:uid="{00000000-0005-0000-0000-0000B9D70000}"/>
    <cellStyle name="Note 2 3 2 8 2 3 3" xfId="55229" xr:uid="{00000000-0005-0000-0000-0000BAD70000}"/>
    <cellStyle name="Note 2 3 2 8 2 3 4" xfId="55230" xr:uid="{00000000-0005-0000-0000-0000BBD70000}"/>
    <cellStyle name="Note 2 3 2 8 2 3 5" xfId="55231" xr:uid="{00000000-0005-0000-0000-0000BCD70000}"/>
    <cellStyle name="Note 2 3 2 8 2 4" xfId="55232" xr:uid="{00000000-0005-0000-0000-0000BDD70000}"/>
    <cellStyle name="Note 2 3 2 8 2 4 2" xfId="55233" xr:uid="{00000000-0005-0000-0000-0000BED70000}"/>
    <cellStyle name="Note 2 3 2 8 2 5" xfId="55234" xr:uid="{00000000-0005-0000-0000-0000BFD70000}"/>
    <cellStyle name="Note 2 3 2 8 2 5 2" xfId="55235" xr:uid="{00000000-0005-0000-0000-0000C0D70000}"/>
    <cellStyle name="Note 2 3 2 8 2 6" xfId="55236" xr:uid="{00000000-0005-0000-0000-0000C1D70000}"/>
    <cellStyle name="Note 2 3 2 8 2 6 2" xfId="55237" xr:uid="{00000000-0005-0000-0000-0000C2D70000}"/>
    <cellStyle name="Note 2 3 2 8 2 7" xfId="55238" xr:uid="{00000000-0005-0000-0000-0000C3D70000}"/>
    <cellStyle name="Note 2 3 2 8 3" xfId="55239" xr:uid="{00000000-0005-0000-0000-0000C4D70000}"/>
    <cellStyle name="Note 2 3 2 8 3 2" xfId="55240" xr:uid="{00000000-0005-0000-0000-0000C5D70000}"/>
    <cellStyle name="Note 2 3 2 8 3 3" xfId="55241" xr:uid="{00000000-0005-0000-0000-0000C6D70000}"/>
    <cellStyle name="Note 2 3 2 8 3 4" xfId="55242" xr:uid="{00000000-0005-0000-0000-0000C7D70000}"/>
    <cellStyle name="Note 2 3 2 8 3 5" xfId="55243" xr:uid="{00000000-0005-0000-0000-0000C8D70000}"/>
    <cellStyle name="Note 2 3 2 8 4" xfId="55244" xr:uid="{00000000-0005-0000-0000-0000C9D70000}"/>
    <cellStyle name="Note 2 3 2 8 4 2" xfId="55245" xr:uid="{00000000-0005-0000-0000-0000CAD70000}"/>
    <cellStyle name="Note 2 3 2 8 4 3" xfId="55246" xr:uid="{00000000-0005-0000-0000-0000CBD70000}"/>
    <cellStyle name="Note 2 3 2 8 4 4" xfId="55247" xr:uid="{00000000-0005-0000-0000-0000CCD70000}"/>
    <cellStyle name="Note 2 3 2 8 4 5" xfId="55248" xr:uid="{00000000-0005-0000-0000-0000CDD70000}"/>
    <cellStyle name="Note 2 3 2 8 5" xfId="55249" xr:uid="{00000000-0005-0000-0000-0000CED70000}"/>
    <cellStyle name="Note 2 3 2 8 5 2" xfId="55250" xr:uid="{00000000-0005-0000-0000-0000CFD70000}"/>
    <cellStyle name="Note 2 3 2 8 6" xfId="55251" xr:uid="{00000000-0005-0000-0000-0000D0D70000}"/>
    <cellStyle name="Note 2 3 2 8 6 2" xfId="55252" xr:uid="{00000000-0005-0000-0000-0000D1D70000}"/>
    <cellStyle name="Note 2 3 2 8 7" xfId="55253" xr:uid="{00000000-0005-0000-0000-0000D2D70000}"/>
    <cellStyle name="Note 2 3 2 8 7 2" xfId="55254" xr:uid="{00000000-0005-0000-0000-0000D3D70000}"/>
    <cellStyle name="Note 2 3 2 8 8" xfId="55255" xr:uid="{00000000-0005-0000-0000-0000D4D70000}"/>
    <cellStyle name="Note 2 3 2 9" xfId="55256" xr:uid="{00000000-0005-0000-0000-0000D5D70000}"/>
    <cellStyle name="Note 2 3 2 9 2" xfId="55257" xr:uid="{00000000-0005-0000-0000-0000D6D70000}"/>
    <cellStyle name="Note 2 3 2 9 2 2" xfId="55258" xr:uid="{00000000-0005-0000-0000-0000D7D70000}"/>
    <cellStyle name="Note 2 3 2 9 2 2 2" xfId="55259" xr:uid="{00000000-0005-0000-0000-0000D8D70000}"/>
    <cellStyle name="Note 2 3 2 9 2 2 3" xfId="55260" xr:uid="{00000000-0005-0000-0000-0000D9D70000}"/>
    <cellStyle name="Note 2 3 2 9 2 2 4" xfId="55261" xr:uid="{00000000-0005-0000-0000-0000DAD70000}"/>
    <cellStyle name="Note 2 3 2 9 2 2 5" xfId="55262" xr:uid="{00000000-0005-0000-0000-0000DBD70000}"/>
    <cellStyle name="Note 2 3 2 9 2 3" xfId="55263" xr:uid="{00000000-0005-0000-0000-0000DCD70000}"/>
    <cellStyle name="Note 2 3 2 9 2 3 2" xfId="55264" xr:uid="{00000000-0005-0000-0000-0000DDD70000}"/>
    <cellStyle name="Note 2 3 2 9 2 3 3" xfId="55265" xr:uid="{00000000-0005-0000-0000-0000DED70000}"/>
    <cellStyle name="Note 2 3 2 9 2 3 4" xfId="55266" xr:uid="{00000000-0005-0000-0000-0000DFD70000}"/>
    <cellStyle name="Note 2 3 2 9 2 3 5" xfId="55267" xr:uid="{00000000-0005-0000-0000-0000E0D70000}"/>
    <cellStyle name="Note 2 3 2 9 2 4" xfId="55268" xr:uid="{00000000-0005-0000-0000-0000E1D70000}"/>
    <cellStyle name="Note 2 3 2 9 2 4 2" xfId="55269" xr:uid="{00000000-0005-0000-0000-0000E2D70000}"/>
    <cellStyle name="Note 2 3 2 9 2 5" xfId="55270" xr:uid="{00000000-0005-0000-0000-0000E3D70000}"/>
    <cellStyle name="Note 2 3 2 9 2 5 2" xfId="55271" xr:uid="{00000000-0005-0000-0000-0000E4D70000}"/>
    <cellStyle name="Note 2 3 2 9 2 6" xfId="55272" xr:uid="{00000000-0005-0000-0000-0000E5D70000}"/>
    <cellStyle name="Note 2 3 2 9 2 6 2" xfId="55273" xr:uid="{00000000-0005-0000-0000-0000E6D70000}"/>
    <cellStyle name="Note 2 3 2 9 2 7" xfId="55274" xr:uid="{00000000-0005-0000-0000-0000E7D70000}"/>
    <cellStyle name="Note 2 3 2 9 3" xfId="55275" xr:uid="{00000000-0005-0000-0000-0000E8D70000}"/>
    <cellStyle name="Note 2 3 2 9 3 2" xfId="55276" xr:uid="{00000000-0005-0000-0000-0000E9D70000}"/>
    <cellStyle name="Note 2 3 2 9 3 3" xfId="55277" xr:uid="{00000000-0005-0000-0000-0000EAD70000}"/>
    <cellStyle name="Note 2 3 2 9 3 4" xfId="55278" xr:uid="{00000000-0005-0000-0000-0000EBD70000}"/>
    <cellStyle name="Note 2 3 2 9 3 5" xfId="55279" xr:uid="{00000000-0005-0000-0000-0000ECD70000}"/>
    <cellStyle name="Note 2 3 2 9 4" xfId="55280" xr:uid="{00000000-0005-0000-0000-0000EDD70000}"/>
    <cellStyle name="Note 2 3 2 9 4 2" xfId="55281" xr:uid="{00000000-0005-0000-0000-0000EED70000}"/>
    <cellStyle name="Note 2 3 2 9 4 3" xfId="55282" xr:uid="{00000000-0005-0000-0000-0000EFD70000}"/>
    <cellStyle name="Note 2 3 2 9 4 4" xfId="55283" xr:uid="{00000000-0005-0000-0000-0000F0D70000}"/>
    <cellStyle name="Note 2 3 2 9 4 5" xfId="55284" xr:uid="{00000000-0005-0000-0000-0000F1D70000}"/>
    <cellStyle name="Note 2 3 2 9 5" xfId="55285" xr:uid="{00000000-0005-0000-0000-0000F2D70000}"/>
    <cellStyle name="Note 2 3 2 9 5 2" xfId="55286" xr:uid="{00000000-0005-0000-0000-0000F3D70000}"/>
    <cellStyle name="Note 2 3 2 9 6" xfId="55287" xr:uid="{00000000-0005-0000-0000-0000F4D70000}"/>
    <cellStyle name="Note 2 3 2 9 6 2" xfId="55288" xr:uid="{00000000-0005-0000-0000-0000F5D70000}"/>
    <cellStyle name="Note 2 3 2 9 7" xfId="55289" xr:uid="{00000000-0005-0000-0000-0000F6D70000}"/>
    <cellStyle name="Note 2 3 2 9 7 2" xfId="55290" xr:uid="{00000000-0005-0000-0000-0000F7D70000}"/>
    <cellStyle name="Note 2 3 2 9 8" xfId="55291" xr:uid="{00000000-0005-0000-0000-0000F8D70000}"/>
    <cellStyle name="Note 2 3 3" xfId="55292" xr:uid="{00000000-0005-0000-0000-0000F9D70000}"/>
    <cellStyle name="Note 2 3 3 2" xfId="55293" xr:uid="{00000000-0005-0000-0000-0000FAD70000}"/>
    <cellStyle name="Note 2 3 3 2 2" xfId="55294" xr:uid="{00000000-0005-0000-0000-0000FBD70000}"/>
    <cellStyle name="Note 2 3 3 3" xfId="55295" xr:uid="{00000000-0005-0000-0000-0000FCD70000}"/>
    <cellStyle name="Note 2 3 3 3 2" xfId="55296" xr:uid="{00000000-0005-0000-0000-0000FDD70000}"/>
    <cellStyle name="Note 2 3 3 4" xfId="55297" xr:uid="{00000000-0005-0000-0000-0000FED70000}"/>
    <cellStyle name="Note 2 3 3 5" xfId="55298" xr:uid="{00000000-0005-0000-0000-0000FFD70000}"/>
    <cellStyle name="Note 2 3 4" xfId="55299" xr:uid="{00000000-0005-0000-0000-000000D80000}"/>
    <cellStyle name="Note 2 3 4 2" xfId="55300" xr:uid="{00000000-0005-0000-0000-000001D80000}"/>
    <cellStyle name="Note 2 3 4 2 2" xfId="55301" xr:uid="{00000000-0005-0000-0000-000002D80000}"/>
    <cellStyle name="Note 2 3 4 3" xfId="55302" xr:uid="{00000000-0005-0000-0000-000003D80000}"/>
    <cellStyle name="Note 2 3 4 3 2" xfId="55303" xr:uid="{00000000-0005-0000-0000-000004D80000}"/>
    <cellStyle name="Note 2 3 4 4" xfId="55304" xr:uid="{00000000-0005-0000-0000-000005D80000}"/>
    <cellStyle name="Note 2 3 4 5" xfId="55305" xr:uid="{00000000-0005-0000-0000-000006D80000}"/>
    <cellStyle name="Note 2 3 5" xfId="55306" xr:uid="{00000000-0005-0000-0000-000007D80000}"/>
    <cellStyle name="Note 2 3 5 2" xfId="55307" xr:uid="{00000000-0005-0000-0000-000008D80000}"/>
    <cellStyle name="Note 2 3 5 2 2" xfId="55308" xr:uid="{00000000-0005-0000-0000-000009D80000}"/>
    <cellStyle name="Note 2 3 6" xfId="55309" xr:uid="{00000000-0005-0000-0000-00000AD80000}"/>
    <cellStyle name="Note 2 3 6 2" xfId="55310" xr:uid="{00000000-0005-0000-0000-00000BD80000}"/>
    <cellStyle name="Note 2 3 7" xfId="55311" xr:uid="{00000000-0005-0000-0000-00000CD80000}"/>
    <cellStyle name="Note 2 3 7 2" xfId="55312" xr:uid="{00000000-0005-0000-0000-00000DD80000}"/>
    <cellStyle name="Note 2 3_T-straight with PEDs adjustor" xfId="55313" xr:uid="{00000000-0005-0000-0000-00000ED80000}"/>
    <cellStyle name="Note 2 4" xfId="55314" xr:uid="{00000000-0005-0000-0000-00000FD80000}"/>
    <cellStyle name="Note 2 4 2" xfId="55315" xr:uid="{00000000-0005-0000-0000-000010D80000}"/>
    <cellStyle name="Note 2 4 2 2" xfId="55316" xr:uid="{00000000-0005-0000-0000-000011D80000}"/>
    <cellStyle name="Note 2 4 2 3" xfId="55317" xr:uid="{00000000-0005-0000-0000-000012D80000}"/>
    <cellStyle name="Note 2 4 3" xfId="55318" xr:uid="{00000000-0005-0000-0000-000013D80000}"/>
    <cellStyle name="Note 2 4_T-straight with PEDs adjustor" xfId="55319" xr:uid="{00000000-0005-0000-0000-000014D80000}"/>
    <cellStyle name="Note 2 5" xfId="55320" xr:uid="{00000000-0005-0000-0000-000015D80000}"/>
    <cellStyle name="Note 2 5 10" xfId="55321" xr:uid="{00000000-0005-0000-0000-000016D80000}"/>
    <cellStyle name="Note 2 5 10 2" xfId="55322" xr:uid="{00000000-0005-0000-0000-000017D80000}"/>
    <cellStyle name="Note 2 5 10 2 2" xfId="55323" xr:uid="{00000000-0005-0000-0000-000018D80000}"/>
    <cellStyle name="Note 2 5 10 2 2 2" xfId="55324" xr:uid="{00000000-0005-0000-0000-000019D80000}"/>
    <cellStyle name="Note 2 5 10 2 2 3" xfId="55325" xr:uid="{00000000-0005-0000-0000-00001AD80000}"/>
    <cellStyle name="Note 2 5 10 2 2 4" xfId="55326" xr:uid="{00000000-0005-0000-0000-00001BD80000}"/>
    <cellStyle name="Note 2 5 10 2 2 5" xfId="55327" xr:uid="{00000000-0005-0000-0000-00001CD80000}"/>
    <cellStyle name="Note 2 5 10 2 3" xfId="55328" xr:uid="{00000000-0005-0000-0000-00001DD80000}"/>
    <cellStyle name="Note 2 5 10 2 3 2" xfId="55329" xr:uid="{00000000-0005-0000-0000-00001ED80000}"/>
    <cellStyle name="Note 2 5 10 2 3 3" xfId="55330" xr:uid="{00000000-0005-0000-0000-00001FD80000}"/>
    <cellStyle name="Note 2 5 10 2 3 4" xfId="55331" xr:uid="{00000000-0005-0000-0000-000020D80000}"/>
    <cellStyle name="Note 2 5 10 2 3 5" xfId="55332" xr:uid="{00000000-0005-0000-0000-000021D80000}"/>
    <cellStyle name="Note 2 5 10 2 4" xfId="55333" xr:uid="{00000000-0005-0000-0000-000022D80000}"/>
    <cellStyle name="Note 2 5 10 2 4 2" xfId="55334" xr:uid="{00000000-0005-0000-0000-000023D80000}"/>
    <cellStyle name="Note 2 5 10 2 5" xfId="55335" xr:uid="{00000000-0005-0000-0000-000024D80000}"/>
    <cellStyle name="Note 2 5 10 2 5 2" xfId="55336" xr:uid="{00000000-0005-0000-0000-000025D80000}"/>
    <cellStyle name="Note 2 5 10 2 6" xfId="55337" xr:uid="{00000000-0005-0000-0000-000026D80000}"/>
    <cellStyle name="Note 2 5 10 2 6 2" xfId="55338" xr:uid="{00000000-0005-0000-0000-000027D80000}"/>
    <cellStyle name="Note 2 5 10 2 7" xfId="55339" xr:uid="{00000000-0005-0000-0000-000028D80000}"/>
    <cellStyle name="Note 2 5 10 3" xfId="55340" xr:uid="{00000000-0005-0000-0000-000029D80000}"/>
    <cellStyle name="Note 2 5 10 3 2" xfId="55341" xr:uid="{00000000-0005-0000-0000-00002AD80000}"/>
    <cellStyle name="Note 2 5 10 3 3" xfId="55342" xr:uid="{00000000-0005-0000-0000-00002BD80000}"/>
    <cellStyle name="Note 2 5 10 3 4" xfId="55343" xr:uid="{00000000-0005-0000-0000-00002CD80000}"/>
    <cellStyle name="Note 2 5 10 3 5" xfId="55344" xr:uid="{00000000-0005-0000-0000-00002DD80000}"/>
    <cellStyle name="Note 2 5 10 4" xfId="55345" xr:uid="{00000000-0005-0000-0000-00002ED80000}"/>
    <cellStyle name="Note 2 5 10 4 2" xfId="55346" xr:uid="{00000000-0005-0000-0000-00002FD80000}"/>
    <cellStyle name="Note 2 5 10 4 3" xfId="55347" xr:uid="{00000000-0005-0000-0000-000030D80000}"/>
    <cellStyle name="Note 2 5 10 4 4" xfId="55348" xr:uid="{00000000-0005-0000-0000-000031D80000}"/>
    <cellStyle name="Note 2 5 10 4 5" xfId="55349" xr:uid="{00000000-0005-0000-0000-000032D80000}"/>
    <cellStyle name="Note 2 5 10 5" xfId="55350" xr:uid="{00000000-0005-0000-0000-000033D80000}"/>
    <cellStyle name="Note 2 5 10 5 2" xfId="55351" xr:uid="{00000000-0005-0000-0000-000034D80000}"/>
    <cellStyle name="Note 2 5 10 6" xfId="55352" xr:uid="{00000000-0005-0000-0000-000035D80000}"/>
    <cellStyle name="Note 2 5 10 6 2" xfId="55353" xr:uid="{00000000-0005-0000-0000-000036D80000}"/>
    <cellStyle name="Note 2 5 10 7" xfId="55354" xr:uid="{00000000-0005-0000-0000-000037D80000}"/>
    <cellStyle name="Note 2 5 10 7 2" xfId="55355" xr:uid="{00000000-0005-0000-0000-000038D80000}"/>
    <cellStyle name="Note 2 5 10 8" xfId="55356" xr:uid="{00000000-0005-0000-0000-000039D80000}"/>
    <cellStyle name="Note 2 5 11" xfId="55357" xr:uid="{00000000-0005-0000-0000-00003AD80000}"/>
    <cellStyle name="Note 2 5 11 2" xfId="55358" xr:uid="{00000000-0005-0000-0000-00003BD80000}"/>
    <cellStyle name="Note 2 5 11 2 2" xfId="55359" xr:uid="{00000000-0005-0000-0000-00003CD80000}"/>
    <cellStyle name="Note 2 5 11 2 2 2" xfId="55360" xr:uid="{00000000-0005-0000-0000-00003DD80000}"/>
    <cellStyle name="Note 2 5 11 2 2 3" xfId="55361" xr:uid="{00000000-0005-0000-0000-00003ED80000}"/>
    <cellStyle name="Note 2 5 11 2 2 4" xfId="55362" xr:uid="{00000000-0005-0000-0000-00003FD80000}"/>
    <cellStyle name="Note 2 5 11 2 2 5" xfId="55363" xr:uid="{00000000-0005-0000-0000-000040D80000}"/>
    <cellStyle name="Note 2 5 11 2 3" xfId="55364" xr:uid="{00000000-0005-0000-0000-000041D80000}"/>
    <cellStyle name="Note 2 5 11 2 3 2" xfId="55365" xr:uid="{00000000-0005-0000-0000-000042D80000}"/>
    <cellStyle name="Note 2 5 11 2 3 3" xfId="55366" xr:uid="{00000000-0005-0000-0000-000043D80000}"/>
    <cellStyle name="Note 2 5 11 2 3 4" xfId="55367" xr:uid="{00000000-0005-0000-0000-000044D80000}"/>
    <cellStyle name="Note 2 5 11 2 3 5" xfId="55368" xr:uid="{00000000-0005-0000-0000-000045D80000}"/>
    <cellStyle name="Note 2 5 11 2 4" xfId="55369" xr:uid="{00000000-0005-0000-0000-000046D80000}"/>
    <cellStyle name="Note 2 5 11 2 4 2" xfId="55370" xr:uid="{00000000-0005-0000-0000-000047D80000}"/>
    <cellStyle name="Note 2 5 11 2 5" xfId="55371" xr:uid="{00000000-0005-0000-0000-000048D80000}"/>
    <cellStyle name="Note 2 5 11 2 5 2" xfId="55372" xr:uid="{00000000-0005-0000-0000-000049D80000}"/>
    <cellStyle name="Note 2 5 11 2 6" xfId="55373" xr:uid="{00000000-0005-0000-0000-00004AD80000}"/>
    <cellStyle name="Note 2 5 11 2 6 2" xfId="55374" xr:uid="{00000000-0005-0000-0000-00004BD80000}"/>
    <cellStyle name="Note 2 5 11 2 7" xfId="55375" xr:uid="{00000000-0005-0000-0000-00004CD80000}"/>
    <cellStyle name="Note 2 5 11 3" xfId="55376" xr:uid="{00000000-0005-0000-0000-00004DD80000}"/>
    <cellStyle name="Note 2 5 11 3 2" xfId="55377" xr:uid="{00000000-0005-0000-0000-00004ED80000}"/>
    <cellStyle name="Note 2 5 11 3 3" xfId="55378" xr:uid="{00000000-0005-0000-0000-00004FD80000}"/>
    <cellStyle name="Note 2 5 11 3 4" xfId="55379" xr:uid="{00000000-0005-0000-0000-000050D80000}"/>
    <cellStyle name="Note 2 5 11 3 5" xfId="55380" xr:uid="{00000000-0005-0000-0000-000051D80000}"/>
    <cellStyle name="Note 2 5 11 4" xfId="55381" xr:uid="{00000000-0005-0000-0000-000052D80000}"/>
    <cellStyle name="Note 2 5 11 4 2" xfId="55382" xr:uid="{00000000-0005-0000-0000-000053D80000}"/>
    <cellStyle name="Note 2 5 11 4 3" xfId="55383" xr:uid="{00000000-0005-0000-0000-000054D80000}"/>
    <cellStyle name="Note 2 5 11 4 4" xfId="55384" xr:uid="{00000000-0005-0000-0000-000055D80000}"/>
    <cellStyle name="Note 2 5 11 4 5" xfId="55385" xr:uid="{00000000-0005-0000-0000-000056D80000}"/>
    <cellStyle name="Note 2 5 11 5" xfId="55386" xr:uid="{00000000-0005-0000-0000-000057D80000}"/>
    <cellStyle name="Note 2 5 11 5 2" xfId="55387" xr:uid="{00000000-0005-0000-0000-000058D80000}"/>
    <cellStyle name="Note 2 5 11 6" xfId="55388" xr:uid="{00000000-0005-0000-0000-000059D80000}"/>
    <cellStyle name="Note 2 5 11 6 2" xfId="55389" xr:uid="{00000000-0005-0000-0000-00005AD80000}"/>
    <cellStyle name="Note 2 5 11 7" xfId="55390" xr:uid="{00000000-0005-0000-0000-00005BD80000}"/>
    <cellStyle name="Note 2 5 11 7 2" xfId="55391" xr:uid="{00000000-0005-0000-0000-00005CD80000}"/>
    <cellStyle name="Note 2 5 11 8" xfId="55392" xr:uid="{00000000-0005-0000-0000-00005DD80000}"/>
    <cellStyle name="Note 2 5 12" xfId="55393" xr:uid="{00000000-0005-0000-0000-00005ED80000}"/>
    <cellStyle name="Note 2 5 12 2" xfId="55394" xr:uid="{00000000-0005-0000-0000-00005FD80000}"/>
    <cellStyle name="Note 2 5 12 2 2" xfId="55395" xr:uid="{00000000-0005-0000-0000-000060D80000}"/>
    <cellStyle name="Note 2 5 12 2 2 2" xfId="55396" xr:uid="{00000000-0005-0000-0000-000061D80000}"/>
    <cellStyle name="Note 2 5 12 2 2 3" xfId="55397" xr:uid="{00000000-0005-0000-0000-000062D80000}"/>
    <cellStyle name="Note 2 5 12 2 2 4" xfId="55398" xr:uid="{00000000-0005-0000-0000-000063D80000}"/>
    <cellStyle name="Note 2 5 12 2 2 5" xfId="55399" xr:uid="{00000000-0005-0000-0000-000064D80000}"/>
    <cellStyle name="Note 2 5 12 2 3" xfId="55400" xr:uid="{00000000-0005-0000-0000-000065D80000}"/>
    <cellStyle name="Note 2 5 12 2 3 2" xfId="55401" xr:uid="{00000000-0005-0000-0000-000066D80000}"/>
    <cellStyle name="Note 2 5 12 2 3 3" xfId="55402" xr:uid="{00000000-0005-0000-0000-000067D80000}"/>
    <cellStyle name="Note 2 5 12 2 3 4" xfId="55403" xr:uid="{00000000-0005-0000-0000-000068D80000}"/>
    <cellStyle name="Note 2 5 12 2 3 5" xfId="55404" xr:uid="{00000000-0005-0000-0000-000069D80000}"/>
    <cellStyle name="Note 2 5 12 2 4" xfId="55405" xr:uid="{00000000-0005-0000-0000-00006AD80000}"/>
    <cellStyle name="Note 2 5 12 2 4 2" xfId="55406" xr:uid="{00000000-0005-0000-0000-00006BD80000}"/>
    <cellStyle name="Note 2 5 12 2 5" xfId="55407" xr:uid="{00000000-0005-0000-0000-00006CD80000}"/>
    <cellStyle name="Note 2 5 12 2 5 2" xfId="55408" xr:uid="{00000000-0005-0000-0000-00006DD80000}"/>
    <cellStyle name="Note 2 5 12 2 6" xfId="55409" xr:uid="{00000000-0005-0000-0000-00006ED80000}"/>
    <cellStyle name="Note 2 5 12 2 6 2" xfId="55410" xr:uid="{00000000-0005-0000-0000-00006FD80000}"/>
    <cellStyle name="Note 2 5 12 2 7" xfId="55411" xr:uid="{00000000-0005-0000-0000-000070D80000}"/>
    <cellStyle name="Note 2 5 12 3" xfId="55412" xr:uid="{00000000-0005-0000-0000-000071D80000}"/>
    <cellStyle name="Note 2 5 12 3 2" xfId="55413" xr:uid="{00000000-0005-0000-0000-000072D80000}"/>
    <cellStyle name="Note 2 5 12 3 3" xfId="55414" xr:uid="{00000000-0005-0000-0000-000073D80000}"/>
    <cellStyle name="Note 2 5 12 3 4" xfId="55415" xr:uid="{00000000-0005-0000-0000-000074D80000}"/>
    <cellStyle name="Note 2 5 12 3 5" xfId="55416" xr:uid="{00000000-0005-0000-0000-000075D80000}"/>
    <cellStyle name="Note 2 5 12 4" xfId="55417" xr:uid="{00000000-0005-0000-0000-000076D80000}"/>
    <cellStyle name="Note 2 5 12 4 2" xfId="55418" xr:uid="{00000000-0005-0000-0000-000077D80000}"/>
    <cellStyle name="Note 2 5 12 4 3" xfId="55419" xr:uid="{00000000-0005-0000-0000-000078D80000}"/>
    <cellStyle name="Note 2 5 12 4 4" xfId="55420" xr:uid="{00000000-0005-0000-0000-000079D80000}"/>
    <cellStyle name="Note 2 5 12 4 5" xfId="55421" xr:uid="{00000000-0005-0000-0000-00007AD80000}"/>
    <cellStyle name="Note 2 5 12 5" xfId="55422" xr:uid="{00000000-0005-0000-0000-00007BD80000}"/>
    <cellStyle name="Note 2 5 12 5 2" xfId="55423" xr:uid="{00000000-0005-0000-0000-00007CD80000}"/>
    <cellStyle name="Note 2 5 12 6" xfId="55424" xr:uid="{00000000-0005-0000-0000-00007DD80000}"/>
    <cellStyle name="Note 2 5 12 6 2" xfId="55425" xr:uid="{00000000-0005-0000-0000-00007ED80000}"/>
    <cellStyle name="Note 2 5 12 7" xfId="55426" xr:uid="{00000000-0005-0000-0000-00007FD80000}"/>
    <cellStyle name="Note 2 5 12 7 2" xfId="55427" xr:uid="{00000000-0005-0000-0000-000080D80000}"/>
    <cellStyle name="Note 2 5 12 8" xfId="55428" xr:uid="{00000000-0005-0000-0000-000081D80000}"/>
    <cellStyle name="Note 2 5 13" xfId="55429" xr:uid="{00000000-0005-0000-0000-000082D80000}"/>
    <cellStyle name="Note 2 5 13 2" xfId="55430" xr:uid="{00000000-0005-0000-0000-000083D80000}"/>
    <cellStyle name="Note 2 5 13 2 2" xfId="55431" xr:uid="{00000000-0005-0000-0000-000084D80000}"/>
    <cellStyle name="Note 2 5 13 2 2 2" xfId="55432" xr:uid="{00000000-0005-0000-0000-000085D80000}"/>
    <cellStyle name="Note 2 5 13 2 2 3" xfId="55433" xr:uid="{00000000-0005-0000-0000-000086D80000}"/>
    <cellStyle name="Note 2 5 13 2 2 4" xfId="55434" xr:uid="{00000000-0005-0000-0000-000087D80000}"/>
    <cellStyle name="Note 2 5 13 2 2 5" xfId="55435" xr:uid="{00000000-0005-0000-0000-000088D80000}"/>
    <cellStyle name="Note 2 5 13 2 3" xfId="55436" xr:uid="{00000000-0005-0000-0000-000089D80000}"/>
    <cellStyle name="Note 2 5 13 2 3 2" xfId="55437" xr:uid="{00000000-0005-0000-0000-00008AD80000}"/>
    <cellStyle name="Note 2 5 13 2 3 3" xfId="55438" xr:uid="{00000000-0005-0000-0000-00008BD80000}"/>
    <cellStyle name="Note 2 5 13 2 3 4" xfId="55439" xr:uid="{00000000-0005-0000-0000-00008CD80000}"/>
    <cellStyle name="Note 2 5 13 2 3 5" xfId="55440" xr:uid="{00000000-0005-0000-0000-00008DD80000}"/>
    <cellStyle name="Note 2 5 13 2 4" xfId="55441" xr:uid="{00000000-0005-0000-0000-00008ED80000}"/>
    <cellStyle name="Note 2 5 13 2 4 2" xfId="55442" xr:uid="{00000000-0005-0000-0000-00008FD80000}"/>
    <cellStyle name="Note 2 5 13 2 5" xfId="55443" xr:uid="{00000000-0005-0000-0000-000090D80000}"/>
    <cellStyle name="Note 2 5 13 2 5 2" xfId="55444" xr:uid="{00000000-0005-0000-0000-000091D80000}"/>
    <cellStyle name="Note 2 5 13 2 6" xfId="55445" xr:uid="{00000000-0005-0000-0000-000092D80000}"/>
    <cellStyle name="Note 2 5 13 2 6 2" xfId="55446" xr:uid="{00000000-0005-0000-0000-000093D80000}"/>
    <cellStyle name="Note 2 5 13 2 7" xfId="55447" xr:uid="{00000000-0005-0000-0000-000094D80000}"/>
    <cellStyle name="Note 2 5 13 3" xfId="55448" xr:uid="{00000000-0005-0000-0000-000095D80000}"/>
    <cellStyle name="Note 2 5 13 3 2" xfId="55449" xr:uid="{00000000-0005-0000-0000-000096D80000}"/>
    <cellStyle name="Note 2 5 13 3 3" xfId="55450" xr:uid="{00000000-0005-0000-0000-000097D80000}"/>
    <cellStyle name="Note 2 5 13 3 4" xfId="55451" xr:uid="{00000000-0005-0000-0000-000098D80000}"/>
    <cellStyle name="Note 2 5 13 3 5" xfId="55452" xr:uid="{00000000-0005-0000-0000-000099D80000}"/>
    <cellStyle name="Note 2 5 13 4" xfId="55453" xr:uid="{00000000-0005-0000-0000-00009AD80000}"/>
    <cellStyle name="Note 2 5 13 4 2" xfId="55454" xr:uid="{00000000-0005-0000-0000-00009BD80000}"/>
    <cellStyle name="Note 2 5 13 4 3" xfId="55455" xr:uid="{00000000-0005-0000-0000-00009CD80000}"/>
    <cellStyle name="Note 2 5 13 4 4" xfId="55456" xr:uid="{00000000-0005-0000-0000-00009DD80000}"/>
    <cellStyle name="Note 2 5 13 4 5" xfId="55457" xr:uid="{00000000-0005-0000-0000-00009ED80000}"/>
    <cellStyle name="Note 2 5 13 5" xfId="55458" xr:uid="{00000000-0005-0000-0000-00009FD80000}"/>
    <cellStyle name="Note 2 5 13 5 2" xfId="55459" xr:uid="{00000000-0005-0000-0000-0000A0D80000}"/>
    <cellStyle name="Note 2 5 13 6" xfId="55460" xr:uid="{00000000-0005-0000-0000-0000A1D80000}"/>
    <cellStyle name="Note 2 5 13 6 2" xfId="55461" xr:uid="{00000000-0005-0000-0000-0000A2D80000}"/>
    <cellStyle name="Note 2 5 13 7" xfId="55462" xr:uid="{00000000-0005-0000-0000-0000A3D80000}"/>
    <cellStyle name="Note 2 5 13 7 2" xfId="55463" xr:uid="{00000000-0005-0000-0000-0000A4D80000}"/>
    <cellStyle name="Note 2 5 13 8" xfId="55464" xr:uid="{00000000-0005-0000-0000-0000A5D80000}"/>
    <cellStyle name="Note 2 5 14" xfId="55465" xr:uid="{00000000-0005-0000-0000-0000A6D80000}"/>
    <cellStyle name="Note 2 5 14 2" xfId="55466" xr:uid="{00000000-0005-0000-0000-0000A7D80000}"/>
    <cellStyle name="Note 2 5 14 2 2" xfId="55467" xr:uid="{00000000-0005-0000-0000-0000A8D80000}"/>
    <cellStyle name="Note 2 5 14 2 2 2" xfId="55468" xr:uid="{00000000-0005-0000-0000-0000A9D80000}"/>
    <cellStyle name="Note 2 5 14 2 2 3" xfId="55469" xr:uid="{00000000-0005-0000-0000-0000AAD80000}"/>
    <cellStyle name="Note 2 5 14 2 2 4" xfId="55470" xr:uid="{00000000-0005-0000-0000-0000ABD80000}"/>
    <cellStyle name="Note 2 5 14 2 2 5" xfId="55471" xr:uid="{00000000-0005-0000-0000-0000ACD80000}"/>
    <cellStyle name="Note 2 5 14 2 3" xfId="55472" xr:uid="{00000000-0005-0000-0000-0000ADD80000}"/>
    <cellStyle name="Note 2 5 14 2 3 2" xfId="55473" xr:uid="{00000000-0005-0000-0000-0000AED80000}"/>
    <cellStyle name="Note 2 5 14 2 3 3" xfId="55474" xr:uid="{00000000-0005-0000-0000-0000AFD80000}"/>
    <cellStyle name="Note 2 5 14 2 3 4" xfId="55475" xr:uid="{00000000-0005-0000-0000-0000B0D80000}"/>
    <cellStyle name="Note 2 5 14 2 3 5" xfId="55476" xr:uid="{00000000-0005-0000-0000-0000B1D80000}"/>
    <cellStyle name="Note 2 5 14 2 4" xfId="55477" xr:uid="{00000000-0005-0000-0000-0000B2D80000}"/>
    <cellStyle name="Note 2 5 14 2 4 2" xfId="55478" xr:uid="{00000000-0005-0000-0000-0000B3D80000}"/>
    <cellStyle name="Note 2 5 14 2 5" xfId="55479" xr:uid="{00000000-0005-0000-0000-0000B4D80000}"/>
    <cellStyle name="Note 2 5 14 2 5 2" xfId="55480" xr:uid="{00000000-0005-0000-0000-0000B5D80000}"/>
    <cellStyle name="Note 2 5 14 2 6" xfId="55481" xr:uid="{00000000-0005-0000-0000-0000B6D80000}"/>
    <cellStyle name="Note 2 5 14 2 6 2" xfId="55482" xr:uid="{00000000-0005-0000-0000-0000B7D80000}"/>
    <cellStyle name="Note 2 5 14 2 7" xfId="55483" xr:uid="{00000000-0005-0000-0000-0000B8D80000}"/>
    <cellStyle name="Note 2 5 14 3" xfId="55484" xr:uid="{00000000-0005-0000-0000-0000B9D80000}"/>
    <cellStyle name="Note 2 5 14 3 2" xfId="55485" xr:uid="{00000000-0005-0000-0000-0000BAD80000}"/>
    <cellStyle name="Note 2 5 14 3 3" xfId="55486" xr:uid="{00000000-0005-0000-0000-0000BBD80000}"/>
    <cellStyle name="Note 2 5 14 3 4" xfId="55487" xr:uid="{00000000-0005-0000-0000-0000BCD80000}"/>
    <cellStyle name="Note 2 5 14 3 5" xfId="55488" xr:uid="{00000000-0005-0000-0000-0000BDD80000}"/>
    <cellStyle name="Note 2 5 14 4" xfId="55489" xr:uid="{00000000-0005-0000-0000-0000BED80000}"/>
    <cellStyle name="Note 2 5 14 4 2" xfId="55490" xr:uid="{00000000-0005-0000-0000-0000BFD80000}"/>
    <cellStyle name="Note 2 5 14 4 3" xfId="55491" xr:uid="{00000000-0005-0000-0000-0000C0D80000}"/>
    <cellStyle name="Note 2 5 14 4 4" xfId="55492" xr:uid="{00000000-0005-0000-0000-0000C1D80000}"/>
    <cellStyle name="Note 2 5 14 4 5" xfId="55493" xr:uid="{00000000-0005-0000-0000-0000C2D80000}"/>
    <cellStyle name="Note 2 5 14 5" xfId="55494" xr:uid="{00000000-0005-0000-0000-0000C3D80000}"/>
    <cellStyle name="Note 2 5 14 5 2" xfId="55495" xr:uid="{00000000-0005-0000-0000-0000C4D80000}"/>
    <cellStyle name="Note 2 5 14 6" xfId="55496" xr:uid="{00000000-0005-0000-0000-0000C5D80000}"/>
    <cellStyle name="Note 2 5 14 6 2" xfId="55497" xr:uid="{00000000-0005-0000-0000-0000C6D80000}"/>
    <cellStyle name="Note 2 5 14 7" xfId="55498" xr:uid="{00000000-0005-0000-0000-0000C7D80000}"/>
    <cellStyle name="Note 2 5 14 7 2" xfId="55499" xr:uid="{00000000-0005-0000-0000-0000C8D80000}"/>
    <cellStyle name="Note 2 5 14 8" xfId="55500" xr:uid="{00000000-0005-0000-0000-0000C9D80000}"/>
    <cellStyle name="Note 2 5 15" xfId="55501" xr:uid="{00000000-0005-0000-0000-0000CAD80000}"/>
    <cellStyle name="Note 2 5 15 2" xfId="55502" xr:uid="{00000000-0005-0000-0000-0000CBD80000}"/>
    <cellStyle name="Note 2 5 15 2 2" xfId="55503" xr:uid="{00000000-0005-0000-0000-0000CCD80000}"/>
    <cellStyle name="Note 2 5 15 2 3" xfId="55504" xr:uid="{00000000-0005-0000-0000-0000CDD80000}"/>
    <cellStyle name="Note 2 5 15 2 4" xfId="55505" xr:uid="{00000000-0005-0000-0000-0000CED80000}"/>
    <cellStyle name="Note 2 5 15 2 5" xfId="55506" xr:uid="{00000000-0005-0000-0000-0000CFD80000}"/>
    <cellStyle name="Note 2 5 15 3" xfId="55507" xr:uid="{00000000-0005-0000-0000-0000D0D80000}"/>
    <cellStyle name="Note 2 5 15 3 2" xfId="55508" xr:uid="{00000000-0005-0000-0000-0000D1D80000}"/>
    <cellStyle name="Note 2 5 15 3 3" xfId="55509" xr:uid="{00000000-0005-0000-0000-0000D2D80000}"/>
    <cellStyle name="Note 2 5 15 3 4" xfId="55510" xr:uid="{00000000-0005-0000-0000-0000D3D80000}"/>
    <cellStyle name="Note 2 5 15 3 5" xfId="55511" xr:uid="{00000000-0005-0000-0000-0000D4D80000}"/>
    <cellStyle name="Note 2 5 15 4" xfId="55512" xr:uid="{00000000-0005-0000-0000-0000D5D80000}"/>
    <cellStyle name="Note 2 5 15 4 2" xfId="55513" xr:uid="{00000000-0005-0000-0000-0000D6D80000}"/>
    <cellStyle name="Note 2 5 15 5" xfId="55514" xr:uid="{00000000-0005-0000-0000-0000D7D80000}"/>
    <cellStyle name="Note 2 5 15 5 2" xfId="55515" xr:uid="{00000000-0005-0000-0000-0000D8D80000}"/>
    <cellStyle name="Note 2 5 15 6" xfId="55516" xr:uid="{00000000-0005-0000-0000-0000D9D80000}"/>
    <cellStyle name="Note 2 5 15 6 2" xfId="55517" xr:uid="{00000000-0005-0000-0000-0000DAD80000}"/>
    <cellStyle name="Note 2 5 15 7" xfId="55518" xr:uid="{00000000-0005-0000-0000-0000DBD80000}"/>
    <cellStyle name="Note 2 5 16" xfId="55519" xr:uid="{00000000-0005-0000-0000-0000DCD80000}"/>
    <cellStyle name="Note 2 5 16 2" xfId="55520" xr:uid="{00000000-0005-0000-0000-0000DDD80000}"/>
    <cellStyle name="Note 2 5 16 3" xfId="55521" xr:uid="{00000000-0005-0000-0000-0000DED80000}"/>
    <cellStyle name="Note 2 5 16 4" xfId="55522" xr:uid="{00000000-0005-0000-0000-0000DFD80000}"/>
    <cellStyle name="Note 2 5 16 5" xfId="55523" xr:uid="{00000000-0005-0000-0000-0000E0D80000}"/>
    <cellStyle name="Note 2 5 17" xfId="55524" xr:uid="{00000000-0005-0000-0000-0000E1D80000}"/>
    <cellStyle name="Note 2 5 17 2" xfId="55525" xr:uid="{00000000-0005-0000-0000-0000E2D80000}"/>
    <cellStyle name="Note 2 5 17 3" xfId="55526" xr:uid="{00000000-0005-0000-0000-0000E3D80000}"/>
    <cellStyle name="Note 2 5 17 4" xfId="55527" xr:uid="{00000000-0005-0000-0000-0000E4D80000}"/>
    <cellStyle name="Note 2 5 17 5" xfId="55528" xr:uid="{00000000-0005-0000-0000-0000E5D80000}"/>
    <cellStyle name="Note 2 5 18" xfId="55529" xr:uid="{00000000-0005-0000-0000-0000E6D80000}"/>
    <cellStyle name="Note 2 5 18 2" xfId="55530" xr:uid="{00000000-0005-0000-0000-0000E7D80000}"/>
    <cellStyle name="Note 2 5 19" xfId="55531" xr:uid="{00000000-0005-0000-0000-0000E8D80000}"/>
    <cellStyle name="Note 2 5 19 2" xfId="55532" xr:uid="{00000000-0005-0000-0000-0000E9D80000}"/>
    <cellStyle name="Note 2 5 2" xfId="55533" xr:uid="{00000000-0005-0000-0000-0000EAD80000}"/>
    <cellStyle name="Note 2 5 2 2" xfId="55534" xr:uid="{00000000-0005-0000-0000-0000EBD80000}"/>
    <cellStyle name="Note 2 5 2 2 2" xfId="55535" xr:uid="{00000000-0005-0000-0000-0000ECD80000}"/>
    <cellStyle name="Note 2 5 2 2 2 2" xfId="55536" xr:uid="{00000000-0005-0000-0000-0000EDD80000}"/>
    <cellStyle name="Note 2 5 2 2 2 3" xfId="55537" xr:uid="{00000000-0005-0000-0000-0000EED80000}"/>
    <cellStyle name="Note 2 5 2 2 2 4" xfId="55538" xr:uid="{00000000-0005-0000-0000-0000EFD80000}"/>
    <cellStyle name="Note 2 5 2 2 2 5" xfId="55539" xr:uid="{00000000-0005-0000-0000-0000F0D80000}"/>
    <cellStyle name="Note 2 5 2 2 3" xfId="55540" xr:uid="{00000000-0005-0000-0000-0000F1D80000}"/>
    <cellStyle name="Note 2 5 2 2 3 2" xfId="55541" xr:uid="{00000000-0005-0000-0000-0000F2D80000}"/>
    <cellStyle name="Note 2 5 2 2 3 3" xfId="55542" xr:uid="{00000000-0005-0000-0000-0000F3D80000}"/>
    <cellStyle name="Note 2 5 2 2 3 4" xfId="55543" xr:uid="{00000000-0005-0000-0000-0000F4D80000}"/>
    <cellStyle name="Note 2 5 2 2 3 5" xfId="55544" xr:uid="{00000000-0005-0000-0000-0000F5D80000}"/>
    <cellStyle name="Note 2 5 2 2 4" xfId="55545" xr:uid="{00000000-0005-0000-0000-0000F6D80000}"/>
    <cellStyle name="Note 2 5 2 2 4 2" xfId="55546" xr:uid="{00000000-0005-0000-0000-0000F7D80000}"/>
    <cellStyle name="Note 2 5 2 2 5" xfId="55547" xr:uid="{00000000-0005-0000-0000-0000F8D80000}"/>
    <cellStyle name="Note 2 5 2 2 5 2" xfId="55548" xr:uid="{00000000-0005-0000-0000-0000F9D80000}"/>
    <cellStyle name="Note 2 5 2 2 6" xfId="55549" xr:uid="{00000000-0005-0000-0000-0000FAD80000}"/>
    <cellStyle name="Note 2 5 2 2 6 2" xfId="55550" xr:uid="{00000000-0005-0000-0000-0000FBD80000}"/>
    <cellStyle name="Note 2 5 2 2 7" xfId="55551" xr:uid="{00000000-0005-0000-0000-0000FCD80000}"/>
    <cellStyle name="Note 2 5 2 3" xfId="55552" xr:uid="{00000000-0005-0000-0000-0000FDD80000}"/>
    <cellStyle name="Note 2 5 2 3 2" xfId="55553" xr:uid="{00000000-0005-0000-0000-0000FED80000}"/>
    <cellStyle name="Note 2 5 2 3 3" xfId="55554" xr:uid="{00000000-0005-0000-0000-0000FFD80000}"/>
    <cellStyle name="Note 2 5 2 3 4" xfId="55555" xr:uid="{00000000-0005-0000-0000-000000D90000}"/>
    <cellStyle name="Note 2 5 2 3 5" xfId="55556" xr:uid="{00000000-0005-0000-0000-000001D90000}"/>
    <cellStyle name="Note 2 5 2 4" xfId="55557" xr:uid="{00000000-0005-0000-0000-000002D90000}"/>
    <cellStyle name="Note 2 5 2 4 2" xfId="55558" xr:uid="{00000000-0005-0000-0000-000003D90000}"/>
    <cellStyle name="Note 2 5 2 4 3" xfId="55559" xr:uid="{00000000-0005-0000-0000-000004D90000}"/>
    <cellStyle name="Note 2 5 2 4 4" xfId="55560" xr:uid="{00000000-0005-0000-0000-000005D90000}"/>
    <cellStyle name="Note 2 5 2 4 5" xfId="55561" xr:uid="{00000000-0005-0000-0000-000006D90000}"/>
    <cellStyle name="Note 2 5 2 5" xfId="55562" xr:uid="{00000000-0005-0000-0000-000007D90000}"/>
    <cellStyle name="Note 2 5 2 5 2" xfId="55563" xr:uid="{00000000-0005-0000-0000-000008D90000}"/>
    <cellStyle name="Note 2 5 2 6" xfId="55564" xr:uid="{00000000-0005-0000-0000-000009D90000}"/>
    <cellStyle name="Note 2 5 2 6 2" xfId="55565" xr:uid="{00000000-0005-0000-0000-00000AD90000}"/>
    <cellStyle name="Note 2 5 2 7" xfId="55566" xr:uid="{00000000-0005-0000-0000-00000BD90000}"/>
    <cellStyle name="Note 2 5 2 7 2" xfId="55567" xr:uid="{00000000-0005-0000-0000-00000CD90000}"/>
    <cellStyle name="Note 2 5 2 8" xfId="55568" xr:uid="{00000000-0005-0000-0000-00000DD90000}"/>
    <cellStyle name="Note 2 5 20" xfId="55569" xr:uid="{00000000-0005-0000-0000-00000ED90000}"/>
    <cellStyle name="Note 2 5 20 2" xfId="55570" xr:uid="{00000000-0005-0000-0000-00000FD90000}"/>
    <cellStyle name="Note 2 5 21" xfId="55571" xr:uid="{00000000-0005-0000-0000-000010D90000}"/>
    <cellStyle name="Note 2 5 3" xfId="55572" xr:uid="{00000000-0005-0000-0000-000011D90000}"/>
    <cellStyle name="Note 2 5 3 2" xfId="55573" xr:uid="{00000000-0005-0000-0000-000012D90000}"/>
    <cellStyle name="Note 2 5 3 2 2" xfId="55574" xr:uid="{00000000-0005-0000-0000-000013D90000}"/>
    <cellStyle name="Note 2 5 3 2 2 2" xfId="55575" xr:uid="{00000000-0005-0000-0000-000014D90000}"/>
    <cellStyle name="Note 2 5 3 2 2 3" xfId="55576" xr:uid="{00000000-0005-0000-0000-000015D90000}"/>
    <cellStyle name="Note 2 5 3 2 2 4" xfId="55577" xr:uid="{00000000-0005-0000-0000-000016D90000}"/>
    <cellStyle name="Note 2 5 3 2 2 5" xfId="55578" xr:uid="{00000000-0005-0000-0000-000017D90000}"/>
    <cellStyle name="Note 2 5 3 2 3" xfId="55579" xr:uid="{00000000-0005-0000-0000-000018D90000}"/>
    <cellStyle name="Note 2 5 3 2 3 2" xfId="55580" xr:uid="{00000000-0005-0000-0000-000019D90000}"/>
    <cellStyle name="Note 2 5 3 2 3 3" xfId="55581" xr:uid="{00000000-0005-0000-0000-00001AD90000}"/>
    <cellStyle name="Note 2 5 3 2 3 4" xfId="55582" xr:uid="{00000000-0005-0000-0000-00001BD90000}"/>
    <cellStyle name="Note 2 5 3 2 3 5" xfId="55583" xr:uid="{00000000-0005-0000-0000-00001CD90000}"/>
    <cellStyle name="Note 2 5 3 2 4" xfId="55584" xr:uid="{00000000-0005-0000-0000-00001DD90000}"/>
    <cellStyle name="Note 2 5 3 2 4 2" xfId="55585" xr:uid="{00000000-0005-0000-0000-00001ED90000}"/>
    <cellStyle name="Note 2 5 3 2 5" xfId="55586" xr:uid="{00000000-0005-0000-0000-00001FD90000}"/>
    <cellStyle name="Note 2 5 3 2 5 2" xfId="55587" xr:uid="{00000000-0005-0000-0000-000020D90000}"/>
    <cellStyle name="Note 2 5 3 2 6" xfId="55588" xr:uid="{00000000-0005-0000-0000-000021D90000}"/>
    <cellStyle name="Note 2 5 3 2 6 2" xfId="55589" xr:uid="{00000000-0005-0000-0000-000022D90000}"/>
    <cellStyle name="Note 2 5 3 2 7" xfId="55590" xr:uid="{00000000-0005-0000-0000-000023D90000}"/>
    <cellStyle name="Note 2 5 3 3" xfId="55591" xr:uid="{00000000-0005-0000-0000-000024D90000}"/>
    <cellStyle name="Note 2 5 3 3 2" xfId="55592" xr:uid="{00000000-0005-0000-0000-000025D90000}"/>
    <cellStyle name="Note 2 5 3 3 3" xfId="55593" xr:uid="{00000000-0005-0000-0000-000026D90000}"/>
    <cellStyle name="Note 2 5 3 3 4" xfId="55594" xr:uid="{00000000-0005-0000-0000-000027D90000}"/>
    <cellStyle name="Note 2 5 3 3 5" xfId="55595" xr:uid="{00000000-0005-0000-0000-000028D90000}"/>
    <cellStyle name="Note 2 5 3 4" xfId="55596" xr:uid="{00000000-0005-0000-0000-000029D90000}"/>
    <cellStyle name="Note 2 5 3 4 2" xfId="55597" xr:uid="{00000000-0005-0000-0000-00002AD90000}"/>
    <cellStyle name="Note 2 5 3 4 3" xfId="55598" xr:uid="{00000000-0005-0000-0000-00002BD90000}"/>
    <cellStyle name="Note 2 5 3 4 4" xfId="55599" xr:uid="{00000000-0005-0000-0000-00002CD90000}"/>
    <cellStyle name="Note 2 5 3 4 5" xfId="55600" xr:uid="{00000000-0005-0000-0000-00002DD90000}"/>
    <cellStyle name="Note 2 5 3 5" xfId="55601" xr:uid="{00000000-0005-0000-0000-00002ED90000}"/>
    <cellStyle name="Note 2 5 3 5 2" xfId="55602" xr:uid="{00000000-0005-0000-0000-00002FD90000}"/>
    <cellStyle name="Note 2 5 3 6" xfId="55603" xr:uid="{00000000-0005-0000-0000-000030D90000}"/>
    <cellStyle name="Note 2 5 3 6 2" xfId="55604" xr:uid="{00000000-0005-0000-0000-000031D90000}"/>
    <cellStyle name="Note 2 5 3 7" xfId="55605" xr:uid="{00000000-0005-0000-0000-000032D90000}"/>
    <cellStyle name="Note 2 5 3 7 2" xfId="55606" xr:uid="{00000000-0005-0000-0000-000033D90000}"/>
    <cellStyle name="Note 2 5 3 8" xfId="55607" xr:uid="{00000000-0005-0000-0000-000034D90000}"/>
    <cellStyle name="Note 2 5 4" xfId="55608" xr:uid="{00000000-0005-0000-0000-000035D90000}"/>
    <cellStyle name="Note 2 5 4 2" xfId="55609" xr:uid="{00000000-0005-0000-0000-000036D90000}"/>
    <cellStyle name="Note 2 5 4 2 2" xfId="55610" xr:uid="{00000000-0005-0000-0000-000037D90000}"/>
    <cellStyle name="Note 2 5 4 2 2 2" xfId="55611" xr:uid="{00000000-0005-0000-0000-000038D90000}"/>
    <cellStyle name="Note 2 5 4 2 2 3" xfId="55612" xr:uid="{00000000-0005-0000-0000-000039D90000}"/>
    <cellStyle name="Note 2 5 4 2 2 4" xfId="55613" xr:uid="{00000000-0005-0000-0000-00003AD90000}"/>
    <cellStyle name="Note 2 5 4 2 2 5" xfId="55614" xr:uid="{00000000-0005-0000-0000-00003BD90000}"/>
    <cellStyle name="Note 2 5 4 2 3" xfId="55615" xr:uid="{00000000-0005-0000-0000-00003CD90000}"/>
    <cellStyle name="Note 2 5 4 2 3 2" xfId="55616" xr:uid="{00000000-0005-0000-0000-00003DD90000}"/>
    <cellStyle name="Note 2 5 4 2 3 3" xfId="55617" xr:uid="{00000000-0005-0000-0000-00003ED90000}"/>
    <cellStyle name="Note 2 5 4 2 3 4" xfId="55618" xr:uid="{00000000-0005-0000-0000-00003FD90000}"/>
    <cellStyle name="Note 2 5 4 2 3 5" xfId="55619" xr:uid="{00000000-0005-0000-0000-000040D90000}"/>
    <cellStyle name="Note 2 5 4 2 4" xfId="55620" xr:uid="{00000000-0005-0000-0000-000041D90000}"/>
    <cellStyle name="Note 2 5 4 2 4 2" xfId="55621" xr:uid="{00000000-0005-0000-0000-000042D90000}"/>
    <cellStyle name="Note 2 5 4 2 5" xfId="55622" xr:uid="{00000000-0005-0000-0000-000043D90000}"/>
    <cellStyle name="Note 2 5 4 2 5 2" xfId="55623" xr:uid="{00000000-0005-0000-0000-000044D90000}"/>
    <cellStyle name="Note 2 5 4 2 6" xfId="55624" xr:uid="{00000000-0005-0000-0000-000045D90000}"/>
    <cellStyle name="Note 2 5 4 2 6 2" xfId="55625" xr:uid="{00000000-0005-0000-0000-000046D90000}"/>
    <cellStyle name="Note 2 5 4 2 7" xfId="55626" xr:uid="{00000000-0005-0000-0000-000047D90000}"/>
    <cellStyle name="Note 2 5 4 3" xfId="55627" xr:uid="{00000000-0005-0000-0000-000048D90000}"/>
    <cellStyle name="Note 2 5 4 3 2" xfId="55628" xr:uid="{00000000-0005-0000-0000-000049D90000}"/>
    <cellStyle name="Note 2 5 4 3 3" xfId="55629" xr:uid="{00000000-0005-0000-0000-00004AD90000}"/>
    <cellStyle name="Note 2 5 4 3 4" xfId="55630" xr:uid="{00000000-0005-0000-0000-00004BD90000}"/>
    <cellStyle name="Note 2 5 4 3 5" xfId="55631" xr:uid="{00000000-0005-0000-0000-00004CD90000}"/>
    <cellStyle name="Note 2 5 4 4" xfId="55632" xr:uid="{00000000-0005-0000-0000-00004DD90000}"/>
    <cellStyle name="Note 2 5 4 4 2" xfId="55633" xr:uid="{00000000-0005-0000-0000-00004ED90000}"/>
    <cellStyle name="Note 2 5 4 4 3" xfId="55634" xr:uid="{00000000-0005-0000-0000-00004FD90000}"/>
    <cellStyle name="Note 2 5 4 4 4" xfId="55635" xr:uid="{00000000-0005-0000-0000-000050D90000}"/>
    <cellStyle name="Note 2 5 4 4 5" xfId="55636" xr:uid="{00000000-0005-0000-0000-000051D90000}"/>
    <cellStyle name="Note 2 5 4 5" xfId="55637" xr:uid="{00000000-0005-0000-0000-000052D90000}"/>
    <cellStyle name="Note 2 5 4 5 2" xfId="55638" xr:uid="{00000000-0005-0000-0000-000053D90000}"/>
    <cellStyle name="Note 2 5 4 6" xfId="55639" xr:uid="{00000000-0005-0000-0000-000054D90000}"/>
    <cellStyle name="Note 2 5 4 6 2" xfId="55640" xr:uid="{00000000-0005-0000-0000-000055D90000}"/>
    <cellStyle name="Note 2 5 4 7" xfId="55641" xr:uid="{00000000-0005-0000-0000-000056D90000}"/>
    <cellStyle name="Note 2 5 4 7 2" xfId="55642" xr:uid="{00000000-0005-0000-0000-000057D90000}"/>
    <cellStyle name="Note 2 5 4 8" xfId="55643" xr:uid="{00000000-0005-0000-0000-000058D90000}"/>
    <cellStyle name="Note 2 5 5" xfId="55644" xr:uid="{00000000-0005-0000-0000-000059D90000}"/>
    <cellStyle name="Note 2 5 5 2" xfId="55645" xr:uid="{00000000-0005-0000-0000-00005AD90000}"/>
    <cellStyle name="Note 2 5 5 2 2" xfId="55646" xr:uid="{00000000-0005-0000-0000-00005BD90000}"/>
    <cellStyle name="Note 2 5 5 2 2 2" xfId="55647" xr:uid="{00000000-0005-0000-0000-00005CD90000}"/>
    <cellStyle name="Note 2 5 5 2 2 3" xfId="55648" xr:uid="{00000000-0005-0000-0000-00005DD90000}"/>
    <cellStyle name="Note 2 5 5 2 2 4" xfId="55649" xr:uid="{00000000-0005-0000-0000-00005ED90000}"/>
    <cellStyle name="Note 2 5 5 2 2 5" xfId="55650" xr:uid="{00000000-0005-0000-0000-00005FD90000}"/>
    <cellStyle name="Note 2 5 5 2 3" xfId="55651" xr:uid="{00000000-0005-0000-0000-000060D90000}"/>
    <cellStyle name="Note 2 5 5 2 3 2" xfId="55652" xr:uid="{00000000-0005-0000-0000-000061D90000}"/>
    <cellStyle name="Note 2 5 5 2 3 3" xfId="55653" xr:uid="{00000000-0005-0000-0000-000062D90000}"/>
    <cellStyle name="Note 2 5 5 2 3 4" xfId="55654" xr:uid="{00000000-0005-0000-0000-000063D90000}"/>
    <cellStyle name="Note 2 5 5 2 3 5" xfId="55655" xr:uid="{00000000-0005-0000-0000-000064D90000}"/>
    <cellStyle name="Note 2 5 5 2 4" xfId="55656" xr:uid="{00000000-0005-0000-0000-000065D90000}"/>
    <cellStyle name="Note 2 5 5 2 4 2" xfId="55657" xr:uid="{00000000-0005-0000-0000-000066D90000}"/>
    <cellStyle name="Note 2 5 5 2 5" xfId="55658" xr:uid="{00000000-0005-0000-0000-000067D90000}"/>
    <cellStyle name="Note 2 5 5 2 5 2" xfId="55659" xr:uid="{00000000-0005-0000-0000-000068D90000}"/>
    <cellStyle name="Note 2 5 5 2 6" xfId="55660" xr:uid="{00000000-0005-0000-0000-000069D90000}"/>
    <cellStyle name="Note 2 5 5 2 6 2" xfId="55661" xr:uid="{00000000-0005-0000-0000-00006AD90000}"/>
    <cellStyle name="Note 2 5 5 2 7" xfId="55662" xr:uid="{00000000-0005-0000-0000-00006BD90000}"/>
    <cellStyle name="Note 2 5 5 3" xfId="55663" xr:uid="{00000000-0005-0000-0000-00006CD90000}"/>
    <cellStyle name="Note 2 5 5 3 2" xfId="55664" xr:uid="{00000000-0005-0000-0000-00006DD90000}"/>
    <cellStyle name="Note 2 5 5 3 3" xfId="55665" xr:uid="{00000000-0005-0000-0000-00006ED90000}"/>
    <cellStyle name="Note 2 5 5 3 4" xfId="55666" xr:uid="{00000000-0005-0000-0000-00006FD90000}"/>
    <cellStyle name="Note 2 5 5 3 5" xfId="55667" xr:uid="{00000000-0005-0000-0000-000070D90000}"/>
    <cellStyle name="Note 2 5 5 4" xfId="55668" xr:uid="{00000000-0005-0000-0000-000071D90000}"/>
    <cellStyle name="Note 2 5 5 4 2" xfId="55669" xr:uid="{00000000-0005-0000-0000-000072D90000}"/>
    <cellStyle name="Note 2 5 5 4 3" xfId="55670" xr:uid="{00000000-0005-0000-0000-000073D90000}"/>
    <cellStyle name="Note 2 5 5 4 4" xfId="55671" xr:uid="{00000000-0005-0000-0000-000074D90000}"/>
    <cellStyle name="Note 2 5 5 4 5" xfId="55672" xr:uid="{00000000-0005-0000-0000-000075D90000}"/>
    <cellStyle name="Note 2 5 5 5" xfId="55673" xr:uid="{00000000-0005-0000-0000-000076D90000}"/>
    <cellStyle name="Note 2 5 5 5 2" xfId="55674" xr:uid="{00000000-0005-0000-0000-000077D90000}"/>
    <cellStyle name="Note 2 5 5 6" xfId="55675" xr:uid="{00000000-0005-0000-0000-000078D90000}"/>
    <cellStyle name="Note 2 5 5 6 2" xfId="55676" xr:uid="{00000000-0005-0000-0000-000079D90000}"/>
    <cellStyle name="Note 2 5 5 7" xfId="55677" xr:uid="{00000000-0005-0000-0000-00007AD90000}"/>
    <cellStyle name="Note 2 5 5 7 2" xfId="55678" xr:uid="{00000000-0005-0000-0000-00007BD90000}"/>
    <cellStyle name="Note 2 5 5 8" xfId="55679" xr:uid="{00000000-0005-0000-0000-00007CD90000}"/>
    <cellStyle name="Note 2 5 6" xfId="55680" xr:uid="{00000000-0005-0000-0000-00007DD90000}"/>
    <cellStyle name="Note 2 5 6 2" xfId="55681" xr:uid="{00000000-0005-0000-0000-00007ED90000}"/>
    <cellStyle name="Note 2 5 6 2 2" xfId="55682" xr:uid="{00000000-0005-0000-0000-00007FD90000}"/>
    <cellStyle name="Note 2 5 6 2 2 2" xfId="55683" xr:uid="{00000000-0005-0000-0000-000080D90000}"/>
    <cellStyle name="Note 2 5 6 2 2 3" xfId="55684" xr:uid="{00000000-0005-0000-0000-000081D90000}"/>
    <cellStyle name="Note 2 5 6 2 2 4" xfId="55685" xr:uid="{00000000-0005-0000-0000-000082D90000}"/>
    <cellStyle name="Note 2 5 6 2 2 5" xfId="55686" xr:uid="{00000000-0005-0000-0000-000083D90000}"/>
    <cellStyle name="Note 2 5 6 2 3" xfId="55687" xr:uid="{00000000-0005-0000-0000-000084D90000}"/>
    <cellStyle name="Note 2 5 6 2 3 2" xfId="55688" xr:uid="{00000000-0005-0000-0000-000085D90000}"/>
    <cellStyle name="Note 2 5 6 2 3 3" xfId="55689" xr:uid="{00000000-0005-0000-0000-000086D90000}"/>
    <cellStyle name="Note 2 5 6 2 3 4" xfId="55690" xr:uid="{00000000-0005-0000-0000-000087D90000}"/>
    <cellStyle name="Note 2 5 6 2 3 5" xfId="55691" xr:uid="{00000000-0005-0000-0000-000088D90000}"/>
    <cellStyle name="Note 2 5 6 2 4" xfId="55692" xr:uid="{00000000-0005-0000-0000-000089D90000}"/>
    <cellStyle name="Note 2 5 6 2 4 2" xfId="55693" xr:uid="{00000000-0005-0000-0000-00008AD90000}"/>
    <cellStyle name="Note 2 5 6 2 5" xfId="55694" xr:uid="{00000000-0005-0000-0000-00008BD90000}"/>
    <cellStyle name="Note 2 5 6 2 5 2" xfId="55695" xr:uid="{00000000-0005-0000-0000-00008CD90000}"/>
    <cellStyle name="Note 2 5 6 2 6" xfId="55696" xr:uid="{00000000-0005-0000-0000-00008DD90000}"/>
    <cellStyle name="Note 2 5 6 2 6 2" xfId="55697" xr:uid="{00000000-0005-0000-0000-00008ED90000}"/>
    <cellStyle name="Note 2 5 6 2 7" xfId="55698" xr:uid="{00000000-0005-0000-0000-00008FD90000}"/>
    <cellStyle name="Note 2 5 6 3" xfId="55699" xr:uid="{00000000-0005-0000-0000-000090D90000}"/>
    <cellStyle name="Note 2 5 6 3 2" xfId="55700" xr:uid="{00000000-0005-0000-0000-000091D90000}"/>
    <cellStyle name="Note 2 5 6 3 3" xfId="55701" xr:uid="{00000000-0005-0000-0000-000092D90000}"/>
    <cellStyle name="Note 2 5 6 3 4" xfId="55702" xr:uid="{00000000-0005-0000-0000-000093D90000}"/>
    <cellStyle name="Note 2 5 6 3 5" xfId="55703" xr:uid="{00000000-0005-0000-0000-000094D90000}"/>
    <cellStyle name="Note 2 5 6 4" xfId="55704" xr:uid="{00000000-0005-0000-0000-000095D90000}"/>
    <cellStyle name="Note 2 5 6 4 2" xfId="55705" xr:uid="{00000000-0005-0000-0000-000096D90000}"/>
    <cellStyle name="Note 2 5 6 4 3" xfId="55706" xr:uid="{00000000-0005-0000-0000-000097D90000}"/>
    <cellStyle name="Note 2 5 6 4 4" xfId="55707" xr:uid="{00000000-0005-0000-0000-000098D90000}"/>
    <cellStyle name="Note 2 5 6 4 5" xfId="55708" xr:uid="{00000000-0005-0000-0000-000099D90000}"/>
    <cellStyle name="Note 2 5 6 5" xfId="55709" xr:uid="{00000000-0005-0000-0000-00009AD90000}"/>
    <cellStyle name="Note 2 5 6 5 2" xfId="55710" xr:uid="{00000000-0005-0000-0000-00009BD90000}"/>
    <cellStyle name="Note 2 5 6 6" xfId="55711" xr:uid="{00000000-0005-0000-0000-00009CD90000}"/>
    <cellStyle name="Note 2 5 6 6 2" xfId="55712" xr:uid="{00000000-0005-0000-0000-00009DD90000}"/>
    <cellStyle name="Note 2 5 6 7" xfId="55713" xr:uid="{00000000-0005-0000-0000-00009ED90000}"/>
    <cellStyle name="Note 2 5 6 7 2" xfId="55714" xr:uid="{00000000-0005-0000-0000-00009FD90000}"/>
    <cellStyle name="Note 2 5 6 8" xfId="55715" xr:uid="{00000000-0005-0000-0000-0000A0D90000}"/>
    <cellStyle name="Note 2 5 7" xfId="55716" xr:uid="{00000000-0005-0000-0000-0000A1D90000}"/>
    <cellStyle name="Note 2 5 7 2" xfId="55717" xr:uid="{00000000-0005-0000-0000-0000A2D90000}"/>
    <cellStyle name="Note 2 5 7 2 2" xfId="55718" xr:uid="{00000000-0005-0000-0000-0000A3D90000}"/>
    <cellStyle name="Note 2 5 7 2 2 2" xfId="55719" xr:uid="{00000000-0005-0000-0000-0000A4D90000}"/>
    <cellStyle name="Note 2 5 7 2 2 3" xfId="55720" xr:uid="{00000000-0005-0000-0000-0000A5D90000}"/>
    <cellStyle name="Note 2 5 7 2 2 4" xfId="55721" xr:uid="{00000000-0005-0000-0000-0000A6D90000}"/>
    <cellStyle name="Note 2 5 7 2 2 5" xfId="55722" xr:uid="{00000000-0005-0000-0000-0000A7D90000}"/>
    <cellStyle name="Note 2 5 7 2 3" xfId="55723" xr:uid="{00000000-0005-0000-0000-0000A8D90000}"/>
    <cellStyle name="Note 2 5 7 2 3 2" xfId="55724" xr:uid="{00000000-0005-0000-0000-0000A9D90000}"/>
    <cellStyle name="Note 2 5 7 2 3 3" xfId="55725" xr:uid="{00000000-0005-0000-0000-0000AAD90000}"/>
    <cellStyle name="Note 2 5 7 2 3 4" xfId="55726" xr:uid="{00000000-0005-0000-0000-0000ABD90000}"/>
    <cellStyle name="Note 2 5 7 2 3 5" xfId="55727" xr:uid="{00000000-0005-0000-0000-0000ACD90000}"/>
    <cellStyle name="Note 2 5 7 2 4" xfId="55728" xr:uid="{00000000-0005-0000-0000-0000ADD90000}"/>
    <cellStyle name="Note 2 5 7 2 4 2" xfId="55729" xr:uid="{00000000-0005-0000-0000-0000AED90000}"/>
    <cellStyle name="Note 2 5 7 2 5" xfId="55730" xr:uid="{00000000-0005-0000-0000-0000AFD90000}"/>
    <cellStyle name="Note 2 5 7 2 5 2" xfId="55731" xr:uid="{00000000-0005-0000-0000-0000B0D90000}"/>
    <cellStyle name="Note 2 5 7 2 6" xfId="55732" xr:uid="{00000000-0005-0000-0000-0000B1D90000}"/>
    <cellStyle name="Note 2 5 7 2 6 2" xfId="55733" xr:uid="{00000000-0005-0000-0000-0000B2D90000}"/>
    <cellStyle name="Note 2 5 7 2 7" xfId="55734" xr:uid="{00000000-0005-0000-0000-0000B3D90000}"/>
    <cellStyle name="Note 2 5 7 3" xfId="55735" xr:uid="{00000000-0005-0000-0000-0000B4D90000}"/>
    <cellStyle name="Note 2 5 7 3 2" xfId="55736" xr:uid="{00000000-0005-0000-0000-0000B5D90000}"/>
    <cellStyle name="Note 2 5 7 3 3" xfId="55737" xr:uid="{00000000-0005-0000-0000-0000B6D90000}"/>
    <cellStyle name="Note 2 5 7 3 4" xfId="55738" xr:uid="{00000000-0005-0000-0000-0000B7D90000}"/>
    <cellStyle name="Note 2 5 7 3 5" xfId="55739" xr:uid="{00000000-0005-0000-0000-0000B8D90000}"/>
    <cellStyle name="Note 2 5 7 4" xfId="55740" xr:uid="{00000000-0005-0000-0000-0000B9D90000}"/>
    <cellStyle name="Note 2 5 7 4 2" xfId="55741" xr:uid="{00000000-0005-0000-0000-0000BAD90000}"/>
    <cellStyle name="Note 2 5 7 4 3" xfId="55742" xr:uid="{00000000-0005-0000-0000-0000BBD90000}"/>
    <cellStyle name="Note 2 5 7 4 4" xfId="55743" xr:uid="{00000000-0005-0000-0000-0000BCD90000}"/>
    <cellStyle name="Note 2 5 7 4 5" xfId="55744" xr:uid="{00000000-0005-0000-0000-0000BDD90000}"/>
    <cellStyle name="Note 2 5 7 5" xfId="55745" xr:uid="{00000000-0005-0000-0000-0000BED90000}"/>
    <cellStyle name="Note 2 5 7 5 2" xfId="55746" xr:uid="{00000000-0005-0000-0000-0000BFD90000}"/>
    <cellStyle name="Note 2 5 7 6" xfId="55747" xr:uid="{00000000-0005-0000-0000-0000C0D90000}"/>
    <cellStyle name="Note 2 5 7 6 2" xfId="55748" xr:uid="{00000000-0005-0000-0000-0000C1D90000}"/>
    <cellStyle name="Note 2 5 7 7" xfId="55749" xr:uid="{00000000-0005-0000-0000-0000C2D90000}"/>
    <cellStyle name="Note 2 5 7 7 2" xfId="55750" xr:uid="{00000000-0005-0000-0000-0000C3D90000}"/>
    <cellStyle name="Note 2 5 7 8" xfId="55751" xr:uid="{00000000-0005-0000-0000-0000C4D90000}"/>
    <cellStyle name="Note 2 5 8" xfId="55752" xr:uid="{00000000-0005-0000-0000-0000C5D90000}"/>
    <cellStyle name="Note 2 5 8 2" xfId="55753" xr:uid="{00000000-0005-0000-0000-0000C6D90000}"/>
    <cellStyle name="Note 2 5 8 2 2" xfId="55754" xr:uid="{00000000-0005-0000-0000-0000C7D90000}"/>
    <cellStyle name="Note 2 5 8 2 2 2" xfId="55755" xr:uid="{00000000-0005-0000-0000-0000C8D90000}"/>
    <cellStyle name="Note 2 5 8 2 2 3" xfId="55756" xr:uid="{00000000-0005-0000-0000-0000C9D90000}"/>
    <cellStyle name="Note 2 5 8 2 2 4" xfId="55757" xr:uid="{00000000-0005-0000-0000-0000CAD90000}"/>
    <cellStyle name="Note 2 5 8 2 2 5" xfId="55758" xr:uid="{00000000-0005-0000-0000-0000CBD90000}"/>
    <cellStyle name="Note 2 5 8 2 3" xfId="55759" xr:uid="{00000000-0005-0000-0000-0000CCD90000}"/>
    <cellStyle name="Note 2 5 8 2 3 2" xfId="55760" xr:uid="{00000000-0005-0000-0000-0000CDD90000}"/>
    <cellStyle name="Note 2 5 8 2 3 3" xfId="55761" xr:uid="{00000000-0005-0000-0000-0000CED90000}"/>
    <cellStyle name="Note 2 5 8 2 3 4" xfId="55762" xr:uid="{00000000-0005-0000-0000-0000CFD90000}"/>
    <cellStyle name="Note 2 5 8 2 3 5" xfId="55763" xr:uid="{00000000-0005-0000-0000-0000D0D90000}"/>
    <cellStyle name="Note 2 5 8 2 4" xfId="55764" xr:uid="{00000000-0005-0000-0000-0000D1D90000}"/>
    <cellStyle name="Note 2 5 8 2 4 2" xfId="55765" xr:uid="{00000000-0005-0000-0000-0000D2D90000}"/>
    <cellStyle name="Note 2 5 8 2 5" xfId="55766" xr:uid="{00000000-0005-0000-0000-0000D3D90000}"/>
    <cellStyle name="Note 2 5 8 2 5 2" xfId="55767" xr:uid="{00000000-0005-0000-0000-0000D4D90000}"/>
    <cellStyle name="Note 2 5 8 2 6" xfId="55768" xr:uid="{00000000-0005-0000-0000-0000D5D90000}"/>
    <cellStyle name="Note 2 5 8 2 6 2" xfId="55769" xr:uid="{00000000-0005-0000-0000-0000D6D90000}"/>
    <cellStyle name="Note 2 5 8 2 7" xfId="55770" xr:uid="{00000000-0005-0000-0000-0000D7D90000}"/>
    <cellStyle name="Note 2 5 8 3" xfId="55771" xr:uid="{00000000-0005-0000-0000-0000D8D90000}"/>
    <cellStyle name="Note 2 5 8 3 2" xfId="55772" xr:uid="{00000000-0005-0000-0000-0000D9D90000}"/>
    <cellStyle name="Note 2 5 8 3 3" xfId="55773" xr:uid="{00000000-0005-0000-0000-0000DAD90000}"/>
    <cellStyle name="Note 2 5 8 3 4" xfId="55774" xr:uid="{00000000-0005-0000-0000-0000DBD90000}"/>
    <cellStyle name="Note 2 5 8 3 5" xfId="55775" xr:uid="{00000000-0005-0000-0000-0000DCD90000}"/>
    <cellStyle name="Note 2 5 8 4" xfId="55776" xr:uid="{00000000-0005-0000-0000-0000DDD90000}"/>
    <cellStyle name="Note 2 5 8 4 2" xfId="55777" xr:uid="{00000000-0005-0000-0000-0000DED90000}"/>
    <cellStyle name="Note 2 5 8 4 3" xfId="55778" xr:uid="{00000000-0005-0000-0000-0000DFD90000}"/>
    <cellStyle name="Note 2 5 8 4 4" xfId="55779" xr:uid="{00000000-0005-0000-0000-0000E0D90000}"/>
    <cellStyle name="Note 2 5 8 4 5" xfId="55780" xr:uid="{00000000-0005-0000-0000-0000E1D90000}"/>
    <cellStyle name="Note 2 5 8 5" xfId="55781" xr:uid="{00000000-0005-0000-0000-0000E2D90000}"/>
    <cellStyle name="Note 2 5 8 5 2" xfId="55782" xr:uid="{00000000-0005-0000-0000-0000E3D90000}"/>
    <cellStyle name="Note 2 5 8 6" xfId="55783" xr:uid="{00000000-0005-0000-0000-0000E4D90000}"/>
    <cellStyle name="Note 2 5 8 6 2" xfId="55784" xr:uid="{00000000-0005-0000-0000-0000E5D90000}"/>
    <cellStyle name="Note 2 5 8 7" xfId="55785" xr:uid="{00000000-0005-0000-0000-0000E6D90000}"/>
    <cellStyle name="Note 2 5 8 7 2" xfId="55786" xr:uid="{00000000-0005-0000-0000-0000E7D90000}"/>
    <cellStyle name="Note 2 5 8 8" xfId="55787" xr:uid="{00000000-0005-0000-0000-0000E8D90000}"/>
    <cellStyle name="Note 2 5 9" xfId="55788" xr:uid="{00000000-0005-0000-0000-0000E9D90000}"/>
    <cellStyle name="Note 2 5 9 2" xfId="55789" xr:uid="{00000000-0005-0000-0000-0000EAD90000}"/>
    <cellStyle name="Note 2 5 9 2 2" xfId="55790" xr:uid="{00000000-0005-0000-0000-0000EBD90000}"/>
    <cellStyle name="Note 2 5 9 2 2 2" xfId="55791" xr:uid="{00000000-0005-0000-0000-0000ECD90000}"/>
    <cellStyle name="Note 2 5 9 2 2 3" xfId="55792" xr:uid="{00000000-0005-0000-0000-0000EDD90000}"/>
    <cellStyle name="Note 2 5 9 2 2 4" xfId="55793" xr:uid="{00000000-0005-0000-0000-0000EED90000}"/>
    <cellStyle name="Note 2 5 9 2 2 5" xfId="55794" xr:uid="{00000000-0005-0000-0000-0000EFD90000}"/>
    <cellStyle name="Note 2 5 9 2 3" xfId="55795" xr:uid="{00000000-0005-0000-0000-0000F0D90000}"/>
    <cellStyle name="Note 2 5 9 2 3 2" xfId="55796" xr:uid="{00000000-0005-0000-0000-0000F1D90000}"/>
    <cellStyle name="Note 2 5 9 2 3 3" xfId="55797" xr:uid="{00000000-0005-0000-0000-0000F2D90000}"/>
    <cellStyle name="Note 2 5 9 2 3 4" xfId="55798" xr:uid="{00000000-0005-0000-0000-0000F3D90000}"/>
    <cellStyle name="Note 2 5 9 2 3 5" xfId="55799" xr:uid="{00000000-0005-0000-0000-0000F4D90000}"/>
    <cellStyle name="Note 2 5 9 2 4" xfId="55800" xr:uid="{00000000-0005-0000-0000-0000F5D90000}"/>
    <cellStyle name="Note 2 5 9 2 4 2" xfId="55801" xr:uid="{00000000-0005-0000-0000-0000F6D90000}"/>
    <cellStyle name="Note 2 5 9 2 5" xfId="55802" xr:uid="{00000000-0005-0000-0000-0000F7D90000}"/>
    <cellStyle name="Note 2 5 9 2 5 2" xfId="55803" xr:uid="{00000000-0005-0000-0000-0000F8D90000}"/>
    <cellStyle name="Note 2 5 9 2 6" xfId="55804" xr:uid="{00000000-0005-0000-0000-0000F9D90000}"/>
    <cellStyle name="Note 2 5 9 2 6 2" xfId="55805" xr:uid="{00000000-0005-0000-0000-0000FAD90000}"/>
    <cellStyle name="Note 2 5 9 2 7" xfId="55806" xr:uid="{00000000-0005-0000-0000-0000FBD90000}"/>
    <cellStyle name="Note 2 5 9 3" xfId="55807" xr:uid="{00000000-0005-0000-0000-0000FCD90000}"/>
    <cellStyle name="Note 2 5 9 3 2" xfId="55808" xr:uid="{00000000-0005-0000-0000-0000FDD90000}"/>
    <cellStyle name="Note 2 5 9 3 3" xfId="55809" xr:uid="{00000000-0005-0000-0000-0000FED90000}"/>
    <cellStyle name="Note 2 5 9 3 4" xfId="55810" xr:uid="{00000000-0005-0000-0000-0000FFD90000}"/>
    <cellStyle name="Note 2 5 9 3 5" xfId="55811" xr:uid="{00000000-0005-0000-0000-000000DA0000}"/>
    <cellStyle name="Note 2 5 9 4" xfId="55812" xr:uid="{00000000-0005-0000-0000-000001DA0000}"/>
    <cellStyle name="Note 2 5 9 4 2" xfId="55813" xr:uid="{00000000-0005-0000-0000-000002DA0000}"/>
    <cellStyle name="Note 2 5 9 4 3" xfId="55814" xr:uid="{00000000-0005-0000-0000-000003DA0000}"/>
    <cellStyle name="Note 2 5 9 4 4" xfId="55815" xr:uid="{00000000-0005-0000-0000-000004DA0000}"/>
    <cellStyle name="Note 2 5 9 4 5" xfId="55816" xr:uid="{00000000-0005-0000-0000-000005DA0000}"/>
    <cellStyle name="Note 2 5 9 5" xfId="55817" xr:uid="{00000000-0005-0000-0000-000006DA0000}"/>
    <cellStyle name="Note 2 5 9 5 2" xfId="55818" xr:uid="{00000000-0005-0000-0000-000007DA0000}"/>
    <cellStyle name="Note 2 5 9 6" xfId="55819" xr:uid="{00000000-0005-0000-0000-000008DA0000}"/>
    <cellStyle name="Note 2 5 9 6 2" xfId="55820" xr:uid="{00000000-0005-0000-0000-000009DA0000}"/>
    <cellStyle name="Note 2 5 9 7" xfId="55821" xr:uid="{00000000-0005-0000-0000-00000ADA0000}"/>
    <cellStyle name="Note 2 5 9 7 2" xfId="55822" xr:uid="{00000000-0005-0000-0000-00000BDA0000}"/>
    <cellStyle name="Note 2 5 9 8" xfId="55823" xr:uid="{00000000-0005-0000-0000-00000CDA0000}"/>
    <cellStyle name="Note 2 6" xfId="55824" xr:uid="{00000000-0005-0000-0000-00000DDA0000}"/>
    <cellStyle name="Note 2 6 2" xfId="55825" xr:uid="{00000000-0005-0000-0000-00000EDA0000}"/>
    <cellStyle name="Note 2 6 2 2" xfId="55826" xr:uid="{00000000-0005-0000-0000-00000FDA0000}"/>
    <cellStyle name="Note 2 6 3" xfId="55827" xr:uid="{00000000-0005-0000-0000-000010DA0000}"/>
    <cellStyle name="Note 2 6 3 2" xfId="55828" xr:uid="{00000000-0005-0000-0000-000011DA0000}"/>
    <cellStyle name="Note 2 6 4" xfId="55829" xr:uid="{00000000-0005-0000-0000-000012DA0000}"/>
    <cellStyle name="Note 2 6 5" xfId="55830" xr:uid="{00000000-0005-0000-0000-000013DA0000}"/>
    <cellStyle name="Note 2 7" xfId="55831" xr:uid="{00000000-0005-0000-0000-000014DA0000}"/>
    <cellStyle name="Note 2 7 2" xfId="55832" xr:uid="{00000000-0005-0000-0000-000015DA0000}"/>
    <cellStyle name="Note 2 7 2 2" xfId="55833" xr:uid="{00000000-0005-0000-0000-000016DA0000}"/>
    <cellStyle name="Note 2 7 3" xfId="55834" xr:uid="{00000000-0005-0000-0000-000017DA0000}"/>
    <cellStyle name="Note 2 7 3 2" xfId="55835" xr:uid="{00000000-0005-0000-0000-000018DA0000}"/>
    <cellStyle name="Note 2 7 4" xfId="55836" xr:uid="{00000000-0005-0000-0000-000019DA0000}"/>
    <cellStyle name="Note 2 7 5" xfId="55837" xr:uid="{00000000-0005-0000-0000-00001ADA0000}"/>
    <cellStyle name="Note 2 8" xfId="55838" xr:uid="{00000000-0005-0000-0000-00001BDA0000}"/>
    <cellStyle name="Note 2 8 2" xfId="55839" xr:uid="{00000000-0005-0000-0000-00001CDA0000}"/>
    <cellStyle name="Note 2 8 2 2" xfId="55840" xr:uid="{00000000-0005-0000-0000-00001DDA0000}"/>
    <cellStyle name="Note 2 9" xfId="55841" xr:uid="{00000000-0005-0000-0000-00001EDA0000}"/>
    <cellStyle name="Note 2 9 2" xfId="55842" xr:uid="{00000000-0005-0000-0000-00001FDA0000}"/>
    <cellStyle name="Note 2_T-straight with PEDs adjustor" xfId="55843" xr:uid="{00000000-0005-0000-0000-000020DA0000}"/>
    <cellStyle name="Note 3" xfId="55844" xr:uid="{00000000-0005-0000-0000-000021DA0000}"/>
    <cellStyle name="Note 3 2" xfId="55845" xr:uid="{00000000-0005-0000-0000-000022DA0000}"/>
    <cellStyle name="Note 3 2 2" xfId="55846" xr:uid="{00000000-0005-0000-0000-000023DA0000}"/>
    <cellStyle name="Note 3 2 2 10" xfId="55847" xr:uid="{00000000-0005-0000-0000-000024DA0000}"/>
    <cellStyle name="Note 3 2 2 10 2" xfId="55848" xr:uid="{00000000-0005-0000-0000-000025DA0000}"/>
    <cellStyle name="Note 3 2 2 10 2 2" xfId="55849" xr:uid="{00000000-0005-0000-0000-000026DA0000}"/>
    <cellStyle name="Note 3 2 2 10 2 2 2" xfId="55850" xr:uid="{00000000-0005-0000-0000-000027DA0000}"/>
    <cellStyle name="Note 3 2 2 10 2 2 3" xfId="55851" xr:uid="{00000000-0005-0000-0000-000028DA0000}"/>
    <cellStyle name="Note 3 2 2 10 2 2 4" xfId="55852" xr:uid="{00000000-0005-0000-0000-000029DA0000}"/>
    <cellStyle name="Note 3 2 2 10 2 2 5" xfId="55853" xr:uid="{00000000-0005-0000-0000-00002ADA0000}"/>
    <cellStyle name="Note 3 2 2 10 2 3" xfId="55854" xr:uid="{00000000-0005-0000-0000-00002BDA0000}"/>
    <cellStyle name="Note 3 2 2 10 2 3 2" xfId="55855" xr:uid="{00000000-0005-0000-0000-00002CDA0000}"/>
    <cellStyle name="Note 3 2 2 10 2 3 3" xfId="55856" xr:uid="{00000000-0005-0000-0000-00002DDA0000}"/>
    <cellStyle name="Note 3 2 2 10 2 3 4" xfId="55857" xr:uid="{00000000-0005-0000-0000-00002EDA0000}"/>
    <cellStyle name="Note 3 2 2 10 2 3 5" xfId="55858" xr:uid="{00000000-0005-0000-0000-00002FDA0000}"/>
    <cellStyle name="Note 3 2 2 10 2 4" xfId="55859" xr:uid="{00000000-0005-0000-0000-000030DA0000}"/>
    <cellStyle name="Note 3 2 2 10 2 4 2" xfId="55860" xr:uid="{00000000-0005-0000-0000-000031DA0000}"/>
    <cellStyle name="Note 3 2 2 10 2 5" xfId="55861" xr:uid="{00000000-0005-0000-0000-000032DA0000}"/>
    <cellStyle name="Note 3 2 2 10 2 5 2" xfId="55862" xr:uid="{00000000-0005-0000-0000-000033DA0000}"/>
    <cellStyle name="Note 3 2 2 10 2 6" xfId="55863" xr:uid="{00000000-0005-0000-0000-000034DA0000}"/>
    <cellStyle name="Note 3 2 2 10 2 6 2" xfId="55864" xr:uid="{00000000-0005-0000-0000-000035DA0000}"/>
    <cellStyle name="Note 3 2 2 10 2 7" xfId="55865" xr:uid="{00000000-0005-0000-0000-000036DA0000}"/>
    <cellStyle name="Note 3 2 2 10 3" xfId="55866" xr:uid="{00000000-0005-0000-0000-000037DA0000}"/>
    <cellStyle name="Note 3 2 2 10 3 2" xfId="55867" xr:uid="{00000000-0005-0000-0000-000038DA0000}"/>
    <cellStyle name="Note 3 2 2 10 3 3" xfId="55868" xr:uid="{00000000-0005-0000-0000-000039DA0000}"/>
    <cellStyle name="Note 3 2 2 10 3 4" xfId="55869" xr:uid="{00000000-0005-0000-0000-00003ADA0000}"/>
    <cellStyle name="Note 3 2 2 10 3 5" xfId="55870" xr:uid="{00000000-0005-0000-0000-00003BDA0000}"/>
    <cellStyle name="Note 3 2 2 10 4" xfId="55871" xr:uid="{00000000-0005-0000-0000-00003CDA0000}"/>
    <cellStyle name="Note 3 2 2 10 4 2" xfId="55872" xr:uid="{00000000-0005-0000-0000-00003DDA0000}"/>
    <cellStyle name="Note 3 2 2 10 4 3" xfId="55873" xr:uid="{00000000-0005-0000-0000-00003EDA0000}"/>
    <cellStyle name="Note 3 2 2 10 4 4" xfId="55874" xr:uid="{00000000-0005-0000-0000-00003FDA0000}"/>
    <cellStyle name="Note 3 2 2 10 4 5" xfId="55875" xr:uid="{00000000-0005-0000-0000-000040DA0000}"/>
    <cellStyle name="Note 3 2 2 10 5" xfId="55876" xr:uid="{00000000-0005-0000-0000-000041DA0000}"/>
    <cellStyle name="Note 3 2 2 10 5 2" xfId="55877" xr:uid="{00000000-0005-0000-0000-000042DA0000}"/>
    <cellStyle name="Note 3 2 2 10 6" xfId="55878" xr:uid="{00000000-0005-0000-0000-000043DA0000}"/>
    <cellStyle name="Note 3 2 2 10 6 2" xfId="55879" xr:uid="{00000000-0005-0000-0000-000044DA0000}"/>
    <cellStyle name="Note 3 2 2 10 7" xfId="55880" xr:uid="{00000000-0005-0000-0000-000045DA0000}"/>
    <cellStyle name="Note 3 2 2 10 7 2" xfId="55881" xr:uid="{00000000-0005-0000-0000-000046DA0000}"/>
    <cellStyle name="Note 3 2 2 10 8" xfId="55882" xr:uid="{00000000-0005-0000-0000-000047DA0000}"/>
    <cellStyle name="Note 3 2 2 11" xfId="55883" xr:uid="{00000000-0005-0000-0000-000048DA0000}"/>
    <cellStyle name="Note 3 2 2 11 2" xfId="55884" xr:uid="{00000000-0005-0000-0000-000049DA0000}"/>
    <cellStyle name="Note 3 2 2 11 2 2" xfId="55885" xr:uid="{00000000-0005-0000-0000-00004ADA0000}"/>
    <cellStyle name="Note 3 2 2 11 2 2 2" xfId="55886" xr:uid="{00000000-0005-0000-0000-00004BDA0000}"/>
    <cellStyle name="Note 3 2 2 11 2 2 3" xfId="55887" xr:uid="{00000000-0005-0000-0000-00004CDA0000}"/>
    <cellStyle name="Note 3 2 2 11 2 2 4" xfId="55888" xr:uid="{00000000-0005-0000-0000-00004DDA0000}"/>
    <cellStyle name="Note 3 2 2 11 2 2 5" xfId="55889" xr:uid="{00000000-0005-0000-0000-00004EDA0000}"/>
    <cellStyle name="Note 3 2 2 11 2 3" xfId="55890" xr:uid="{00000000-0005-0000-0000-00004FDA0000}"/>
    <cellStyle name="Note 3 2 2 11 2 3 2" xfId="55891" xr:uid="{00000000-0005-0000-0000-000050DA0000}"/>
    <cellStyle name="Note 3 2 2 11 2 3 3" xfId="55892" xr:uid="{00000000-0005-0000-0000-000051DA0000}"/>
    <cellStyle name="Note 3 2 2 11 2 3 4" xfId="55893" xr:uid="{00000000-0005-0000-0000-000052DA0000}"/>
    <cellStyle name="Note 3 2 2 11 2 3 5" xfId="55894" xr:uid="{00000000-0005-0000-0000-000053DA0000}"/>
    <cellStyle name="Note 3 2 2 11 2 4" xfId="55895" xr:uid="{00000000-0005-0000-0000-000054DA0000}"/>
    <cellStyle name="Note 3 2 2 11 2 4 2" xfId="55896" xr:uid="{00000000-0005-0000-0000-000055DA0000}"/>
    <cellStyle name="Note 3 2 2 11 2 5" xfId="55897" xr:uid="{00000000-0005-0000-0000-000056DA0000}"/>
    <cellStyle name="Note 3 2 2 11 2 5 2" xfId="55898" xr:uid="{00000000-0005-0000-0000-000057DA0000}"/>
    <cellStyle name="Note 3 2 2 11 2 6" xfId="55899" xr:uid="{00000000-0005-0000-0000-000058DA0000}"/>
    <cellStyle name="Note 3 2 2 11 2 6 2" xfId="55900" xr:uid="{00000000-0005-0000-0000-000059DA0000}"/>
    <cellStyle name="Note 3 2 2 11 2 7" xfId="55901" xr:uid="{00000000-0005-0000-0000-00005ADA0000}"/>
    <cellStyle name="Note 3 2 2 11 3" xfId="55902" xr:uid="{00000000-0005-0000-0000-00005BDA0000}"/>
    <cellStyle name="Note 3 2 2 11 3 2" xfId="55903" xr:uid="{00000000-0005-0000-0000-00005CDA0000}"/>
    <cellStyle name="Note 3 2 2 11 3 3" xfId="55904" xr:uid="{00000000-0005-0000-0000-00005DDA0000}"/>
    <cellStyle name="Note 3 2 2 11 3 4" xfId="55905" xr:uid="{00000000-0005-0000-0000-00005EDA0000}"/>
    <cellStyle name="Note 3 2 2 11 3 5" xfId="55906" xr:uid="{00000000-0005-0000-0000-00005FDA0000}"/>
    <cellStyle name="Note 3 2 2 11 4" xfId="55907" xr:uid="{00000000-0005-0000-0000-000060DA0000}"/>
    <cellStyle name="Note 3 2 2 11 4 2" xfId="55908" xr:uid="{00000000-0005-0000-0000-000061DA0000}"/>
    <cellStyle name="Note 3 2 2 11 4 3" xfId="55909" xr:uid="{00000000-0005-0000-0000-000062DA0000}"/>
    <cellStyle name="Note 3 2 2 11 4 4" xfId="55910" xr:uid="{00000000-0005-0000-0000-000063DA0000}"/>
    <cellStyle name="Note 3 2 2 11 4 5" xfId="55911" xr:uid="{00000000-0005-0000-0000-000064DA0000}"/>
    <cellStyle name="Note 3 2 2 11 5" xfId="55912" xr:uid="{00000000-0005-0000-0000-000065DA0000}"/>
    <cellStyle name="Note 3 2 2 11 5 2" xfId="55913" xr:uid="{00000000-0005-0000-0000-000066DA0000}"/>
    <cellStyle name="Note 3 2 2 11 6" xfId="55914" xr:uid="{00000000-0005-0000-0000-000067DA0000}"/>
    <cellStyle name="Note 3 2 2 11 6 2" xfId="55915" xr:uid="{00000000-0005-0000-0000-000068DA0000}"/>
    <cellStyle name="Note 3 2 2 11 7" xfId="55916" xr:uid="{00000000-0005-0000-0000-000069DA0000}"/>
    <cellStyle name="Note 3 2 2 11 7 2" xfId="55917" xr:uid="{00000000-0005-0000-0000-00006ADA0000}"/>
    <cellStyle name="Note 3 2 2 11 8" xfId="55918" xr:uid="{00000000-0005-0000-0000-00006BDA0000}"/>
    <cellStyle name="Note 3 2 2 12" xfId="55919" xr:uid="{00000000-0005-0000-0000-00006CDA0000}"/>
    <cellStyle name="Note 3 2 2 12 2" xfId="55920" xr:uid="{00000000-0005-0000-0000-00006DDA0000}"/>
    <cellStyle name="Note 3 2 2 12 2 2" xfId="55921" xr:uid="{00000000-0005-0000-0000-00006EDA0000}"/>
    <cellStyle name="Note 3 2 2 12 2 2 2" xfId="55922" xr:uid="{00000000-0005-0000-0000-00006FDA0000}"/>
    <cellStyle name="Note 3 2 2 12 2 2 3" xfId="55923" xr:uid="{00000000-0005-0000-0000-000070DA0000}"/>
    <cellStyle name="Note 3 2 2 12 2 2 4" xfId="55924" xr:uid="{00000000-0005-0000-0000-000071DA0000}"/>
    <cellStyle name="Note 3 2 2 12 2 2 5" xfId="55925" xr:uid="{00000000-0005-0000-0000-000072DA0000}"/>
    <cellStyle name="Note 3 2 2 12 2 3" xfId="55926" xr:uid="{00000000-0005-0000-0000-000073DA0000}"/>
    <cellStyle name="Note 3 2 2 12 2 3 2" xfId="55927" xr:uid="{00000000-0005-0000-0000-000074DA0000}"/>
    <cellStyle name="Note 3 2 2 12 2 3 3" xfId="55928" xr:uid="{00000000-0005-0000-0000-000075DA0000}"/>
    <cellStyle name="Note 3 2 2 12 2 3 4" xfId="55929" xr:uid="{00000000-0005-0000-0000-000076DA0000}"/>
    <cellStyle name="Note 3 2 2 12 2 3 5" xfId="55930" xr:uid="{00000000-0005-0000-0000-000077DA0000}"/>
    <cellStyle name="Note 3 2 2 12 2 4" xfId="55931" xr:uid="{00000000-0005-0000-0000-000078DA0000}"/>
    <cellStyle name="Note 3 2 2 12 2 4 2" xfId="55932" xr:uid="{00000000-0005-0000-0000-000079DA0000}"/>
    <cellStyle name="Note 3 2 2 12 2 5" xfId="55933" xr:uid="{00000000-0005-0000-0000-00007ADA0000}"/>
    <cellStyle name="Note 3 2 2 12 2 5 2" xfId="55934" xr:uid="{00000000-0005-0000-0000-00007BDA0000}"/>
    <cellStyle name="Note 3 2 2 12 2 6" xfId="55935" xr:uid="{00000000-0005-0000-0000-00007CDA0000}"/>
    <cellStyle name="Note 3 2 2 12 2 6 2" xfId="55936" xr:uid="{00000000-0005-0000-0000-00007DDA0000}"/>
    <cellStyle name="Note 3 2 2 12 2 7" xfId="55937" xr:uid="{00000000-0005-0000-0000-00007EDA0000}"/>
    <cellStyle name="Note 3 2 2 12 3" xfId="55938" xr:uid="{00000000-0005-0000-0000-00007FDA0000}"/>
    <cellStyle name="Note 3 2 2 12 3 2" xfId="55939" xr:uid="{00000000-0005-0000-0000-000080DA0000}"/>
    <cellStyle name="Note 3 2 2 12 3 3" xfId="55940" xr:uid="{00000000-0005-0000-0000-000081DA0000}"/>
    <cellStyle name="Note 3 2 2 12 3 4" xfId="55941" xr:uid="{00000000-0005-0000-0000-000082DA0000}"/>
    <cellStyle name="Note 3 2 2 12 3 5" xfId="55942" xr:uid="{00000000-0005-0000-0000-000083DA0000}"/>
    <cellStyle name="Note 3 2 2 12 4" xfId="55943" xr:uid="{00000000-0005-0000-0000-000084DA0000}"/>
    <cellStyle name="Note 3 2 2 12 4 2" xfId="55944" xr:uid="{00000000-0005-0000-0000-000085DA0000}"/>
    <cellStyle name="Note 3 2 2 12 4 3" xfId="55945" xr:uid="{00000000-0005-0000-0000-000086DA0000}"/>
    <cellStyle name="Note 3 2 2 12 4 4" xfId="55946" xr:uid="{00000000-0005-0000-0000-000087DA0000}"/>
    <cellStyle name="Note 3 2 2 12 4 5" xfId="55947" xr:uid="{00000000-0005-0000-0000-000088DA0000}"/>
    <cellStyle name="Note 3 2 2 12 5" xfId="55948" xr:uid="{00000000-0005-0000-0000-000089DA0000}"/>
    <cellStyle name="Note 3 2 2 12 5 2" xfId="55949" xr:uid="{00000000-0005-0000-0000-00008ADA0000}"/>
    <cellStyle name="Note 3 2 2 12 6" xfId="55950" xr:uid="{00000000-0005-0000-0000-00008BDA0000}"/>
    <cellStyle name="Note 3 2 2 12 6 2" xfId="55951" xr:uid="{00000000-0005-0000-0000-00008CDA0000}"/>
    <cellStyle name="Note 3 2 2 12 7" xfId="55952" xr:uid="{00000000-0005-0000-0000-00008DDA0000}"/>
    <cellStyle name="Note 3 2 2 12 7 2" xfId="55953" xr:uid="{00000000-0005-0000-0000-00008EDA0000}"/>
    <cellStyle name="Note 3 2 2 12 8" xfId="55954" xr:uid="{00000000-0005-0000-0000-00008FDA0000}"/>
    <cellStyle name="Note 3 2 2 13" xfId="55955" xr:uid="{00000000-0005-0000-0000-000090DA0000}"/>
    <cellStyle name="Note 3 2 2 13 2" xfId="55956" xr:uid="{00000000-0005-0000-0000-000091DA0000}"/>
    <cellStyle name="Note 3 2 2 13 2 2" xfId="55957" xr:uid="{00000000-0005-0000-0000-000092DA0000}"/>
    <cellStyle name="Note 3 2 2 13 2 2 2" xfId="55958" xr:uid="{00000000-0005-0000-0000-000093DA0000}"/>
    <cellStyle name="Note 3 2 2 13 2 2 3" xfId="55959" xr:uid="{00000000-0005-0000-0000-000094DA0000}"/>
    <cellStyle name="Note 3 2 2 13 2 2 4" xfId="55960" xr:uid="{00000000-0005-0000-0000-000095DA0000}"/>
    <cellStyle name="Note 3 2 2 13 2 2 5" xfId="55961" xr:uid="{00000000-0005-0000-0000-000096DA0000}"/>
    <cellStyle name="Note 3 2 2 13 2 3" xfId="55962" xr:uid="{00000000-0005-0000-0000-000097DA0000}"/>
    <cellStyle name="Note 3 2 2 13 2 3 2" xfId="55963" xr:uid="{00000000-0005-0000-0000-000098DA0000}"/>
    <cellStyle name="Note 3 2 2 13 2 3 3" xfId="55964" xr:uid="{00000000-0005-0000-0000-000099DA0000}"/>
    <cellStyle name="Note 3 2 2 13 2 3 4" xfId="55965" xr:uid="{00000000-0005-0000-0000-00009ADA0000}"/>
    <cellStyle name="Note 3 2 2 13 2 3 5" xfId="55966" xr:uid="{00000000-0005-0000-0000-00009BDA0000}"/>
    <cellStyle name="Note 3 2 2 13 2 4" xfId="55967" xr:uid="{00000000-0005-0000-0000-00009CDA0000}"/>
    <cellStyle name="Note 3 2 2 13 2 4 2" xfId="55968" xr:uid="{00000000-0005-0000-0000-00009DDA0000}"/>
    <cellStyle name="Note 3 2 2 13 2 5" xfId="55969" xr:uid="{00000000-0005-0000-0000-00009EDA0000}"/>
    <cellStyle name="Note 3 2 2 13 2 5 2" xfId="55970" xr:uid="{00000000-0005-0000-0000-00009FDA0000}"/>
    <cellStyle name="Note 3 2 2 13 2 6" xfId="55971" xr:uid="{00000000-0005-0000-0000-0000A0DA0000}"/>
    <cellStyle name="Note 3 2 2 13 2 6 2" xfId="55972" xr:uid="{00000000-0005-0000-0000-0000A1DA0000}"/>
    <cellStyle name="Note 3 2 2 13 2 7" xfId="55973" xr:uid="{00000000-0005-0000-0000-0000A2DA0000}"/>
    <cellStyle name="Note 3 2 2 13 3" xfId="55974" xr:uid="{00000000-0005-0000-0000-0000A3DA0000}"/>
    <cellStyle name="Note 3 2 2 13 3 2" xfId="55975" xr:uid="{00000000-0005-0000-0000-0000A4DA0000}"/>
    <cellStyle name="Note 3 2 2 13 3 3" xfId="55976" xr:uid="{00000000-0005-0000-0000-0000A5DA0000}"/>
    <cellStyle name="Note 3 2 2 13 3 4" xfId="55977" xr:uid="{00000000-0005-0000-0000-0000A6DA0000}"/>
    <cellStyle name="Note 3 2 2 13 3 5" xfId="55978" xr:uid="{00000000-0005-0000-0000-0000A7DA0000}"/>
    <cellStyle name="Note 3 2 2 13 4" xfId="55979" xr:uid="{00000000-0005-0000-0000-0000A8DA0000}"/>
    <cellStyle name="Note 3 2 2 13 4 2" xfId="55980" xr:uid="{00000000-0005-0000-0000-0000A9DA0000}"/>
    <cellStyle name="Note 3 2 2 13 4 3" xfId="55981" xr:uid="{00000000-0005-0000-0000-0000AADA0000}"/>
    <cellStyle name="Note 3 2 2 13 4 4" xfId="55982" xr:uid="{00000000-0005-0000-0000-0000ABDA0000}"/>
    <cellStyle name="Note 3 2 2 13 4 5" xfId="55983" xr:uid="{00000000-0005-0000-0000-0000ACDA0000}"/>
    <cellStyle name="Note 3 2 2 13 5" xfId="55984" xr:uid="{00000000-0005-0000-0000-0000ADDA0000}"/>
    <cellStyle name="Note 3 2 2 13 5 2" xfId="55985" xr:uid="{00000000-0005-0000-0000-0000AEDA0000}"/>
    <cellStyle name="Note 3 2 2 13 6" xfId="55986" xr:uid="{00000000-0005-0000-0000-0000AFDA0000}"/>
    <cellStyle name="Note 3 2 2 13 6 2" xfId="55987" xr:uid="{00000000-0005-0000-0000-0000B0DA0000}"/>
    <cellStyle name="Note 3 2 2 13 7" xfId="55988" xr:uid="{00000000-0005-0000-0000-0000B1DA0000}"/>
    <cellStyle name="Note 3 2 2 13 7 2" xfId="55989" xr:uid="{00000000-0005-0000-0000-0000B2DA0000}"/>
    <cellStyle name="Note 3 2 2 13 8" xfId="55990" xr:uid="{00000000-0005-0000-0000-0000B3DA0000}"/>
    <cellStyle name="Note 3 2 2 14" xfId="55991" xr:uid="{00000000-0005-0000-0000-0000B4DA0000}"/>
    <cellStyle name="Note 3 2 2 14 2" xfId="55992" xr:uid="{00000000-0005-0000-0000-0000B5DA0000}"/>
    <cellStyle name="Note 3 2 2 14 2 2" xfId="55993" xr:uid="{00000000-0005-0000-0000-0000B6DA0000}"/>
    <cellStyle name="Note 3 2 2 14 2 2 2" xfId="55994" xr:uid="{00000000-0005-0000-0000-0000B7DA0000}"/>
    <cellStyle name="Note 3 2 2 14 2 2 3" xfId="55995" xr:uid="{00000000-0005-0000-0000-0000B8DA0000}"/>
    <cellStyle name="Note 3 2 2 14 2 2 4" xfId="55996" xr:uid="{00000000-0005-0000-0000-0000B9DA0000}"/>
    <cellStyle name="Note 3 2 2 14 2 2 5" xfId="55997" xr:uid="{00000000-0005-0000-0000-0000BADA0000}"/>
    <cellStyle name="Note 3 2 2 14 2 3" xfId="55998" xr:uid="{00000000-0005-0000-0000-0000BBDA0000}"/>
    <cellStyle name="Note 3 2 2 14 2 3 2" xfId="55999" xr:uid="{00000000-0005-0000-0000-0000BCDA0000}"/>
    <cellStyle name="Note 3 2 2 14 2 3 3" xfId="56000" xr:uid="{00000000-0005-0000-0000-0000BDDA0000}"/>
    <cellStyle name="Note 3 2 2 14 2 3 4" xfId="56001" xr:uid="{00000000-0005-0000-0000-0000BEDA0000}"/>
    <cellStyle name="Note 3 2 2 14 2 3 5" xfId="56002" xr:uid="{00000000-0005-0000-0000-0000BFDA0000}"/>
    <cellStyle name="Note 3 2 2 14 2 4" xfId="56003" xr:uid="{00000000-0005-0000-0000-0000C0DA0000}"/>
    <cellStyle name="Note 3 2 2 14 2 4 2" xfId="56004" xr:uid="{00000000-0005-0000-0000-0000C1DA0000}"/>
    <cellStyle name="Note 3 2 2 14 2 5" xfId="56005" xr:uid="{00000000-0005-0000-0000-0000C2DA0000}"/>
    <cellStyle name="Note 3 2 2 14 2 5 2" xfId="56006" xr:uid="{00000000-0005-0000-0000-0000C3DA0000}"/>
    <cellStyle name="Note 3 2 2 14 2 6" xfId="56007" xr:uid="{00000000-0005-0000-0000-0000C4DA0000}"/>
    <cellStyle name="Note 3 2 2 14 2 6 2" xfId="56008" xr:uid="{00000000-0005-0000-0000-0000C5DA0000}"/>
    <cellStyle name="Note 3 2 2 14 2 7" xfId="56009" xr:uid="{00000000-0005-0000-0000-0000C6DA0000}"/>
    <cellStyle name="Note 3 2 2 14 3" xfId="56010" xr:uid="{00000000-0005-0000-0000-0000C7DA0000}"/>
    <cellStyle name="Note 3 2 2 14 3 2" xfId="56011" xr:uid="{00000000-0005-0000-0000-0000C8DA0000}"/>
    <cellStyle name="Note 3 2 2 14 3 3" xfId="56012" xr:uid="{00000000-0005-0000-0000-0000C9DA0000}"/>
    <cellStyle name="Note 3 2 2 14 3 4" xfId="56013" xr:uid="{00000000-0005-0000-0000-0000CADA0000}"/>
    <cellStyle name="Note 3 2 2 14 3 5" xfId="56014" xr:uid="{00000000-0005-0000-0000-0000CBDA0000}"/>
    <cellStyle name="Note 3 2 2 14 4" xfId="56015" xr:uid="{00000000-0005-0000-0000-0000CCDA0000}"/>
    <cellStyle name="Note 3 2 2 14 4 2" xfId="56016" xr:uid="{00000000-0005-0000-0000-0000CDDA0000}"/>
    <cellStyle name="Note 3 2 2 14 4 3" xfId="56017" xr:uid="{00000000-0005-0000-0000-0000CEDA0000}"/>
    <cellStyle name="Note 3 2 2 14 4 4" xfId="56018" xr:uid="{00000000-0005-0000-0000-0000CFDA0000}"/>
    <cellStyle name="Note 3 2 2 14 4 5" xfId="56019" xr:uid="{00000000-0005-0000-0000-0000D0DA0000}"/>
    <cellStyle name="Note 3 2 2 14 5" xfId="56020" xr:uid="{00000000-0005-0000-0000-0000D1DA0000}"/>
    <cellStyle name="Note 3 2 2 14 5 2" xfId="56021" xr:uid="{00000000-0005-0000-0000-0000D2DA0000}"/>
    <cellStyle name="Note 3 2 2 14 6" xfId="56022" xr:uid="{00000000-0005-0000-0000-0000D3DA0000}"/>
    <cellStyle name="Note 3 2 2 14 6 2" xfId="56023" xr:uid="{00000000-0005-0000-0000-0000D4DA0000}"/>
    <cellStyle name="Note 3 2 2 14 7" xfId="56024" xr:uid="{00000000-0005-0000-0000-0000D5DA0000}"/>
    <cellStyle name="Note 3 2 2 14 7 2" xfId="56025" xr:uid="{00000000-0005-0000-0000-0000D6DA0000}"/>
    <cellStyle name="Note 3 2 2 14 8" xfId="56026" xr:uid="{00000000-0005-0000-0000-0000D7DA0000}"/>
    <cellStyle name="Note 3 2 2 15" xfId="56027" xr:uid="{00000000-0005-0000-0000-0000D8DA0000}"/>
    <cellStyle name="Note 3 2 2 15 2" xfId="56028" xr:uid="{00000000-0005-0000-0000-0000D9DA0000}"/>
    <cellStyle name="Note 3 2 2 15 2 2" xfId="56029" xr:uid="{00000000-0005-0000-0000-0000DADA0000}"/>
    <cellStyle name="Note 3 2 2 15 2 3" xfId="56030" xr:uid="{00000000-0005-0000-0000-0000DBDA0000}"/>
    <cellStyle name="Note 3 2 2 15 2 4" xfId="56031" xr:uid="{00000000-0005-0000-0000-0000DCDA0000}"/>
    <cellStyle name="Note 3 2 2 15 2 5" xfId="56032" xr:uid="{00000000-0005-0000-0000-0000DDDA0000}"/>
    <cellStyle name="Note 3 2 2 15 3" xfId="56033" xr:uid="{00000000-0005-0000-0000-0000DEDA0000}"/>
    <cellStyle name="Note 3 2 2 15 3 2" xfId="56034" xr:uid="{00000000-0005-0000-0000-0000DFDA0000}"/>
    <cellStyle name="Note 3 2 2 15 3 3" xfId="56035" xr:uid="{00000000-0005-0000-0000-0000E0DA0000}"/>
    <cellStyle name="Note 3 2 2 15 3 4" xfId="56036" xr:uid="{00000000-0005-0000-0000-0000E1DA0000}"/>
    <cellStyle name="Note 3 2 2 15 3 5" xfId="56037" xr:uid="{00000000-0005-0000-0000-0000E2DA0000}"/>
    <cellStyle name="Note 3 2 2 15 4" xfId="56038" xr:uid="{00000000-0005-0000-0000-0000E3DA0000}"/>
    <cellStyle name="Note 3 2 2 15 4 2" xfId="56039" xr:uid="{00000000-0005-0000-0000-0000E4DA0000}"/>
    <cellStyle name="Note 3 2 2 15 5" xfId="56040" xr:uid="{00000000-0005-0000-0000-0000E5DA0000}"/>
    <cellStyle name="Note 3 2 2 15 5 2" xfId="56041" xr:uid="{00000000-0005-0000-0000-0000E6DA0000}"/>
    <cellStyle name="Note 3 2 2 15 6" xfId="56042" xr:uid="{00000000-0005-0000-0000-0000E7DA0000}"/>
    <cellStyle name="Note 3 2 2 15 6 2" xfId="56043" xr:uid="{00000000-0005-0000-0000-0000E8DA0000}"/>
    <cellStyle name="Note 3 2 2 15 7" xfId="56044" xr:uid="{00000000-0005-0000-0000-0000E9DA0000}"/>
    <cellStyle name="Note 3 2 2 16" xfId="56045" xr:uid="{00000000-0005-0000-0000-0000EADA0000}"/>
    <cellStyle name="Note 3 2 2 16 2" xfId="56046" xr:uid="{00000000-0005-0000-0000-0000EBDA0000}"/>
    <cellStyle name="Note 3 2 2 16 3" xfId="56047" xr:uid="{00000000-0005-0000-0000-0000ECDA0000}"/>
    <cellStyle name="Note 3 2 2 16 4" xfId="56048" xr:uid="{00000000-0005-0000-0000-0000EDDA0000}"/>
    <cellStyle name="Note 3 2 2 16 5" xfId="56049" xr:uid="{00000000-0005-0000-0000-0000EEDA0000}"/>
    <cellStyle name="Note 3 2 2 17" xfId="56050" xr:uid="{00000000-0005-0000-0000-0000EFDA0000}"/>
    <cellStyle name="Note 3 2 2 17 2" xfId="56051" xr:uid="{00000000-0005-0000-0000-0000F0DA0000}"/>
    <cellStyle name="Note 3 2 2 17 3" xfId="56052" xr:uid="{00000000-0005-0000-0000-0000F1DA0000}"/>
    <cellStyle name="Note 3 2 2 17 4" xfId="56053" xr:uid="{00000000-0005-0000-0000-0000F2DA0000}"/>
    <cellStyle name="Note 3 2 2 17 5" xfId="56054" xr:uid="{00000000-0005-0000-0000-0000F3DA0000}"/>
    <cellStyle name="Note 3 2 2 18" xfId="56055" xr:uid="{00000000-0005-0000-0000-0000F4DA0000}"/>
    <cellStyle name="Note 3 2 2 18 2" xfId="56056" xr:uid="{00000000-0005-0000-0000-0000F5DA0000}"/>
    <cellStyle name="Note 3 2 2 19" xfId="56057" xr:uid="{00000000-0005-0000-0000-0000F6DA0000}"/>
    <cellStyle name="Note 3 2 2 19 2" xfId="56058" xr:uid="{00000000-0005-0000-0000-0000F7DA0000}"/>
    <cellStyle name="Note 3 2 2 2" xfId="56059" xr:uid="{00000000-0005-0000-0000-0000F8DA0000}"/>
    <cellStyle name="Note 3 2 2 2 2" xfId="56060" xr:uid="{00000000-0005-0000-0000-0000F9DA0000}"/>
    <cellStyle name="Note 3 2 2 2 2 2" xfId="56061" xr:uid="{00000000-0005-0000-0000-0000FADA0000}"/>
    <cellStyle name="Note 3 2 2 2 2 2 2" xfId="56062" xr:uid="{00000000-0005-0000-0000-0000FBDA0000}"/>
    <cellStyle name="Note 3 2 2 2 2 2 3" xfId="56063" xr:uid="{00000000-0005-0000-0000-0000FCDA0000}"/>
    <cellStyle name="Note 3 2 2 2 2 2 4" xfId="56064" xr:uid="{00000000-0005-0000-0000-0000FDDA0000}"/>
    <cellStyle name="Note 3 2 2 2 2 2 5" xfId="56065" xr:uid="{00000000-0005-0000-0000-0000FEDA0000}"/>
    <cellStyle name="Note 3 2 2 2 2 3" xfId="56066" xr:uid="{00000000-0005-0000-0000-0000FFDA0000}"/>
    <cellStyle name="Note 3 2 2 2 2 3 2" xfId="56067" xr:uid="{00000000-0005-0000-0000-000000DB0000}"/>
    <cellStyle name="Note 3 2 2 2 2 3 3" xfId="56068" xr:uid="{00000000-0005-0000-0000-000001DB0000}"/>
    <cellStyle name="Note 3 2 2 2 2 3 4" xfId="56069" xr:uid="{00000000-0005-0000-0000-000002DB0000}"/>
    <cellStyle name="Note 3 2 2 2 2 3 5" xfId="56070" xr:uid="{00000000-0005-0000-0000-000003DB0000}"/>
    <cellStyle name="Note 3 2 2 2 2 4" xfId="56071" xr:uid="{00000000-0005-0000-0000-000004DB0000}"/>
    <cellStyle name="Note 3 2 2 2 2 4 2" xfId="56072" xr:uid="{00000000-0005-0000-0000-000005DB0000}"/>
    <cellStyle name="Note 3 2 2 2 2 5" xfId="56073" xr:uid="{00000000-0005-0000-0000-000006DB0000}"/>
    <cellStyle name="Note 3 2 2 2 2 5 2" xfId="56074" xr:uid="{00000000-0005-0000-0000-000007DB0000}"/>
    <cellStyle name="Note 3 2 2 2 2 6" xfId="56075" xr:uid="{00000000-0005-0000-0000-000008DB0000}"/>
    <cellStyle name="Note 3 2 2 2 2 6 2" xfId="56076" xr:uid="{00000000-0005-0000-0000-000009DB0000}"/>
    <cellStyle name="Note 3 2 2 2 2 7" xfId="56077" xr:uid="{00000000-0005-0000-0000-00000ADB0000}"/>
    <cellStyle name="Note 3 2 2 2 3" xfId="56078" xr:uid="{00000000-0005-0000-0000-00000BDB0000}"/>
    <cellStyle name="Note 3 2 2 2 3 2" xfId="56079" xr:uid="{00000000-0005-0000-0000-00000CDB0000}"/>
    <cellStyle name="Note 3 2 2 2 3 3" xfId="56080" xr:uid="{00000000-0005-0000-0000-00000DDB0000}"/>
    <cellStyle name="Note 3 2 2 2 3 4" xfId="56081" xr:uid="{00000000-0005-0000-0000-00000EDB0000}"/>
    <cellStyle name="Note 3 2 2 2 3 5" xfId="56082" xr:uid="{00000000-0005-0000-0000-00000FDB0000}"/>
    <cellStyle name="Note 3 2 2 2 4" xfId="56083" xr:uid="{00000000-0005-0000-0000-000010DB0000}"/>
    <cellStyle name="Note 3 2 2 2 4 2" xfId="56084" xr:uid="{00000000-0005-0000-0000-000011DB0000}"/>
    <cellStyle name="Note 3 2 2 2 4 3" xfId="56085" xr:uid="{00000000-0005-0000-0000-000012DB0000}"/>
    <cellStyle name="Note 3 2 2 2 4 4" xfId="56086" xr:uid="{00000000-0005-0000-0000-000013DB0000}"/>
    <cellStyle name="Note 3 2 2 2 4 5" xfId="56087" xr:uid="{00000000-0005-0000-0000-000014DB0000}"/>
    <cellStyle name="Note 3 2 2 2 5" xfId="56088" xr:uid="{00000000-0005-0000-0000-000015DB0000}"/>
    <cellStyle name="Note 3 2 2 2 5 2" xfId="56089" xr:uid="{00000000-0005-0000-0000-000016DB0000}"/>
    <cellStyle name="Note 3 2 2 2 6" xfId="56090" xr:uid="{00000000-0005-0000-0000-000017DB0000}"/>
    <cellStyle name="Note 3 2 2 2 6 2" xfId="56091" xr:uid="{00000000-0005-0000-0000-000018DB0000}"/>
    <cellStyle name="Note 3 2 2 2 7" xfId="56092" xr:uid="{00000000-0005-0000-0000-000019DB0000}"/>
    <cellStyle name="Note 3 2 2 2 7 2" xfId="56093" xr:uid="{00000000-0005-0000-0000-00001ADB0000}"/>
    <cellStyle name="Note 3 2 2 2 8" xfId="56094" xr:uid="{00000000-0005-0000-0000-00001BDB0000}"/>
    <cellStyle name="Note 3 2 2 20" xfId="56095" xr:uid="{00000000-0005-0000-0000-00001CDB0000}"/>
    <cellStyle name="Note 3 2 2 20 2" xfId="56096" xr:uid="{00000000-0005-0000-0000-00001DDB0000}"/>
    <cellStyle name="Note 3 2 2 21" xfId="56097" xr:uid="{00000000-0005-0000-0000-00001EDB0000}"/>
    <cellStyle name="Note 3 2 2 3" xfId="56098" xr:uid="{00000000-0005-0000-0000-00001FDB0000}"/>
    <cellStyle name="Note 3 2 2 3 2" xfId="56099" xr:uid="{00000000-0005-0000-0000-000020DB0000}"/>
    <cellStyle name="Note 3 2 2 3 2 2" xfId="56100" xr:uid="{00000000-0005-0000-0000-000021DB0000}"/>
    <cellStyle name="Note 3 2 2 3 2 2 2" xfId="56101" xr:uid="{00000000-0005-0000-0000-000022DB0000}"/>
    <cellStyle name="Note 3 2 2 3 2 2 3" xfId="56102" xr:uid="{00000000-0005-0000-0000-000023DB0000}"/>
    <cellStyle name="Note 3 2 2 3 2 2 4" xfId="56103" xr:uid="{00000000-0005-0000-0000-000024DB0000}"/>
    <cellStyle name="Note 3 2 2 3 2 2 5" xfId="56104" xr:uid="{00000000-0005-0000-0000-000025DB0000}"/>
    <cellStyle name="Note 3 2 2 3 2 3" xfId="56105" xr:uid="{00000000-0005-0000-0000-000026DB0000}"/>
    <cellStyle name="Note 3 2 2 3 2 3 2" xfId="56106" xr:uid="{00000000-0005-0000-0000-000027DB0000}"/>
    <cellStyle name="Note 3 2 2 3 2 3 3" xfId="56107" xr:uid="{00000000-0005-0000-0000-000028DB0000}"/>
    <cellStyle name="Note 3 2 2 3 2 3 4" xfId="56108" xr:uid="{00000000-0005-0000-0000-000029DB0000}"/>
    <cellStyle name="Note 3 2 2 3 2 3 5" xfId="56109" xr:uid="{00000000-0005-0000-0000-00002ADB0000}"/>
    <cellStyle name="Note 3 2 2 3 2 4" xfId="56110" xr:uid="{00000000-0005-0000-0000-00002BDB0000}"/>
    <cellStyle name="Note 3 2 2 3 2 4 2" xfId="56111" xr:uid="{00000000-0005-0000-0000-00002CDB0000}"/>
    <cellStyle name="Note 3 2 2 3 2 5" xfId="56112" xr:uid="{00000000-0005-0000-0000-00002DDB0000}"/>
    <cellStyle name="Note 3 2 2 3 2 5 2" xfId="56113" xr:uid="{00000000-0005-0000-0000-00002EDB0000}"/>
    <cellStyle name="Note 3 2 2 3 2 6" xfId="56114" xr:uid="{00000000-0005-0000-0000-00002FDB0000}"/>
    <cellStyle name="Note 3 2 2 3 2 6 2" xfId="56115" xr:uid="{00000000-0005-0000-0000-000030DB0000}"/>
    <cellStyle name="Note 3 2 2 3 2 7" xfId="56116" xr:uid="{00000000-0005-0000-0000-000031DB0000}"/>
    <cellStyle name="Note 3 2 2 3 3" xfId="56117" xr:uid="{00000000-0005-0000-0000-000032DB0000}"/>
    <cellStyle name="Note 3 2 2 3 3 2" xfId="56118" xr:uid="{00000000-0005-0000-0000-000033DB0000}"/>
    <cellStyle name="Note 3 2 2 3 3 3" xfId="56119" xr:uid="{00000000-0005-0000-0000-000034DB0000}"/>
    <cellStyle name="Note 3 2 2 3 3 4" xfId="56120" xr:uid="{00000000-0005-0000-0000-000035DB0000}"/>
    <cellStyle name="Note 3 2 2 3 3 5" xfId="56121" xr:uid="{00000000-0005-0000-0000-000036DB0000}"/>
    <cellStyle name="Note 3 2 2 3 4" xfId="56122" xr:uid="{00000000-0005-0000-0000-000037DB0000}"/>
    <cellStyle name="Note 3 2 2 3 4 2" xfId="56123" xr:uid="{00000000-0005-0000-0000-000038DB0000}"/>
    <cellStyle name="Note 3 2 2 3 4 3" xfId="56124" xr:uid="{00000000-0005-0000-0000-000039DB0000}"/>
    <cellStyle name="Note 3 2 2 3 4 4" xfId="56125" xr:uid="{00000000-0005-0000-0000-00003ADB0000}"/>
    <cellStyle name="Note 3 2 2 3 4 5" xfId="56126" xr:uid="{00000000-0005-0000-0000-00003BDB0000}"/>
    <cellStyle name="Note 3 2 2 3 5" xfId="56127" xr:uid="{00000000-0005-0000-0000-00003CDB0000}"/>
    <cellStyle name="Note 3 2 2 3 5 2" xfId="56128" xr:uid="{00000000-0005-0000-0000-00003DDB0000}"/>
    <cellStyle name="Note 3 2 2 3 6" xfId="56129" xr:uid="{00000000-0005-0000-0000-00003EDB0000}"/>
    <cellStyle name="Note 3 2 2 3 6 2" xfId="56130" xr:uid="{00000000-0005-0000-0000-00003FDB0000}"/>
    <cellStyle name="Note 3 2 2 3 7" xfId="56131" xr:uid="{00000000-0005-0000-0000-000040DB0000}"/>
    <cellStyle name="Note 3 2 2 3 7 2" xfId="56132" xr:uid="{00000000-0005-0000-0000-000041DB0000}"/>
    <cellStyle name="Note 3 2 2 3 8" xfId="56133" xr:uid="{00000000-0005-0000-0000-000042DB0000}"/>
    <cellStyle name="Note 3 2 2 4" xfId="56134" xr:uid="{00000000-0005-0000-0000-000043DB0000}"/>
    <cellStyle name="Note 3 2 2 4 2" xfId="56135" xr:uid="{00000000-0005-0000-0000-000044DB0000}"/>
    <cellStyle name="Note 3 2 2 4 2 2" xfId="56136" xr:uid="{00000000-0005-0000-0000-000045DB0000}"/>
    <cellStyle name="Note 3 2 2 4 2 2 2" xfId="56137" xr:uid="{00000000-0005-0000-0000-000046DB0000}"/>
    <cellStyle name="Note 3 2 2 4 2 2 3" xfId="56138" xr:uid="{00000000-0005-0000-0000-000047DB0000}"/>
    <cellStyle name="Note 3 2 2 4 2 2 4" xfId="56139" xr:uid="{00000000-0005-0000-0000-000048DB0000}"/>
    <cellStyle name="Note 3 2 2 4 2 2 5" xfId="56140" xr:uid="{00000000-0005-0000-0000-000049DB0000}"/>
    <cellStyle name="Note 3 2 2 4 2 3" xfId="56141" xr:uid="{00000000-0005-0000-0000-00004ADB0000}"/>
    <cellStyle name="Note 3 2 2 4 2 3 2" xfId="56142" xr:uid="{00000000-0005-0000-0000-00004BDB0000}"/>
    <cellStyle name="Note 3 2 2 4 2 3 3" xfId="56143" xr:uid="{00000000-0005-0000-0000-00004CDB0000}"/>
    <cellStyle name="Note 3 2 2 4 2 3 4" xfId="56144" xr:uid="{00000000-0005-0000-0000-00004DDB0000}"/>
    <cellStyle name="Note 3 2 2 4 2 3 5" xfId="56145" xr:uid="{00000000-0005-0000-0000-00004EDB0000}"/>
    <cellStyle name="Note 3 2 2 4 2 4" xfId="56146" xr:uid="{00000000-0005-0000-0000-00004FDB0000}"/>
    <cellStyle name="Note 3 2 2 4 2 4 2" xfId="56147" xr:uid="{00000000-0005-0000-0000-000050DB0000}"/>
    <cellStyle name="Note 3 2 2 4 2 5" xfId="56148" xr:uid="{00000000-0005-0000-0000-000051DB0000}"/>
    <cellStyle name="Note 3 2 2 4 2 5 2" xfId="56149" xr:uid="{00000000-0005-0000-0000-000052DB0000}"/>
    <cellStyle name="Note 3 2 2 4 2 6" xfId="56150" xr:uid="{00000000-0005-0000-0000-000053DB0000}"/>
    <cellStyle name="Note 3 2 2 4 2 6 2" xfId="56151" xr:uid="{00000000-0005-0000-0000-000054DB0000}"/>
    <cellStyle name="Note 3 2 2 4 2 7" xfId="56152" xr:uid="{00000000-0005-0000-0000-000055DB0000}"/>
    <cellStyle name="Note 3 2 2 4 3" xfId="56153" xr:uid="{00000000-0005-0000-0000-000056DB0000}"/>
    <cellStyle name="Note 3 2 2 4 3 2" xfId="56154" xr:uid="{00000000-0005-0000-0000-000057DB0000}"/>
    <cellStyle name="Note 3 2 2 4 3 3" xfId="56155" xr:uid="{00000000-0005-0000-0000-000058DB0000}"/>
    <cellStyle name="Note 3 2 2 4 3 4" xfId="56156" xr:uid="{00000000-0005-0000-0000-000059DB0000}"/>
    <cellStyle name="Note 3 2 2 4 3 5" xfId="56157" xr:uid="{00000000-0005-0000-0000-00005ADB0000}"/>
    <cellStyle name="Note 3 2 2 4 4" xfId="56158" xr:uid="{00000000-0005-0000-0000-00005BDB0000}"/>
    <cellStyle name="Note 3 2 2 4 4 2" xfId="56159" xr:uid="{00000000-0005-0000-0000-00005CDB0000}"/>
    <cellStyle name="Note 3 2 2 4 4 3" xfId="56160" xr:uid="{00000000-0005-0000-0000-00005DDB0000}"/>
    <cellStyle name="Note 3 2 2 4 4 4" xfId="56161" xr:uid="{00000000-0005-0000-0000-00005EDB0000}"/>
    <cellStyle name="Note 3 2 2 4 4 5" xfId="56162" xr:uid="{00000000-0005-0000-0000-00005FDB0000}"/>
    <cellStyle name="Note 3 2 2 4 5" xfId="56163" xr:uid="{00000000-0005-0000-0000-000060DB0000}"/>
    <cellStyle name="Note 3 2 2 4 5 2" xfId="56164" xr:uid="{00000000-0005-0000-0000-000061DB0000}"/>
    <cellStyle name="Note 3 2 2 4 6" xfId="56165" xr:uid="{00000000-0005-0000-0000-000062DB0000}"/>
    <cellStyle name="Note 3 2 2 4 6 2" xfId="56166" xr:uid="{00000000-0005-0000-0000-000063DB0000}"/>
    <cellStyle name="Note 3 2 2 4 7" xfId="56167" xr:uid="{00000000-0005-0000-0000-000064DB0000}"/>
    <cellStyle name="Note 3 2 2 4 7 2" xfId="56168" xr:uid="{00000000-0005-0000-0000-000065DB0000}"/>
    <cellStyle name="Note 3 2 2 4 8" xfId="56169" xr:uid="{00000000-0005-0000-0000-000066DB0000}"/>
    <cellStyle name="Note 3 2 2 5" xfId="56170" xr:uid="{00000000-0005-0000-0000-000067DB0000}"/>
    <cellStyle name="Note 3 2 2 5 2" xfId="56171" xr:uid="{00000000-0005-0000-0000-000068DB0000}"/>
    <cellStyle name="Note 3 2 2 5 2 2" xfId="56172" xr:uid="{00000000-0005-0000-0000-000069DB0000}"/>
    <cellStyle name="Note 3 2 2 5 2 2 2" xfId="56173" xr:uid="{00000000-0005-0000-0000-00006ADB0000}"/>
    <cellStyle name="Note 3 2 2 5 2 2 3" xfId="56174" xr:uid="{00000000-0005-0000-0000-00006BDB0000}"/>
    <cellStyle name="Note 3 2 2 5 2 2 4" xfId="56175" xr:uid="{00000000-0005-0000-0000-00006CDB0000}"/>
    <cellStyle name="Note 3 2 2 5 2 2 5" xfId="56176" xr:uid="{00000000-0005-0000-0000-00006DDB0000}"/>
    <cellStyle name="Note 3 2 2 5 2 3" xfId="56177" xr:uid="{00000000-0005-0000-0000-00006EDB0000}"/>
    <cellStyle name="Note 3 2 2 5 2 3 2" xfId="56178" xr:uid="{00000000-0005-0000-0000-00006FDB0000}"/>
    <cellStyle name="Note 3 2 2 5 2 3 3" xfId="56179" xr:uid="{00000000-0005-0000-0000-000070DB0000}"/>
    <cellStyle name="Note 3 2 2 5 2 3 4" xfId="56180" xr:uid="{00000000-0005-0000-0000-000071DB0000}"/>
    <cellStyle name="Note 3 2 2 5 2 3 5" xfId="56181" xr:uid="{00000000-0005-0000-0000-000072DB0000}"/>
    <cellStyle name="Note 3 2 2 5 2 4" xfId="56182" xr:uid="{00000000-0005-0000-0000-000073DB0000}"/>
    <cellStyle name="Note 3 2 2 5 2 4 2" xfId="56183" xr:uid="{00000000-0005-0000-0000-000074DB0000}"/>
    <cellStyle name="Note 3 2 2 5 2 5" xfId="56184" xr:uid="{00000000-0005-0000-0000-000075DB0000}"/>
    <cellStyle name="Note 3 2 2 5 2 5 2" xfId="56185" xr:uid="{00000000-0005-0000-0000-000076DB0000}"/>
    <cellStyle name="Note 3 2 2 5 2 6" xfId="56186" xr:uid="{00000000-0005-0000-0000-000077DB0000}"/>
    <cellStyle name="Note 3 2 2 5 2 6 2" xfId="56187" xr:uid="{00000000-0005-0000-0000-000078DB0000}"/>
    <cellStyle name="Note 3 2 2 5 2 7" xfId="56188" xr:uid="{00000000-0005-0000-0000-000079DB0000}"/>
    <cellStyle name="Note 3 2 2 5 3" xfId="56189" xr:uid="{00000000-0005-0000-0000-00007ADB0000}"/>
    <cellStyle name="Note 3 2 2 5 3 2" xfId="56190" xr:uid="{00000000-0005-0000-0000-00007BDB0000}"/>
    <cellStyle name="Note 3 2 2 5 3 3" xfId="56191" xr:uid="{00000000-0005-0000-0000-00007CDB0000}"/>
    <cellStyle name="Note 3 2 2 5 3 4" xfId="56192" xr:uid="{00000000-0005-0000-0000-00007DDB0000}"/>
    <cellStyle name="Note 3 2 2 5 3 5" xfId="56193" xr:uid="{00000000-0005-0000-0000-00007EDB0000}"/>
    <cellStyle name="Note 3 2 2 5 4" xfId="56194" xr:uid="{00000000-0005-0000-0000-00007FDB0000}"/>
    <cellStyle name="Note 3 2 2 5 4 2" xfId="56195" xr:uid="{00000000-0005-0000-0000-000080DB0000}"/>
    <cellStyle name="Note 3 2 2 5 4 3" xfId="56196" xr:uid="{00000000-0005-0000-0000-000081DB0000}"/>
    <cellStyle name="Note 3 2 2 5 4 4" xfId="56197" xr:uid="{00000000-0005-0000-0000-000082DB0000}"/>
    <cellStyle name="Note 3 2 2 5 4 5" xfId="56198" xr:uid="{00000000-0005-0000-0000-000083DB0000}"/>
    <cellStyle name="Note 3 2 2 5 5" xfId="56199" xr:uid="{00000000-0005-0000-0000-000084DB0000}"/>
    <cellStyle name="Note 3 2 2 5 5 2" xfId="56200" xr:uid="{00000000-0005-0000-0000-000085DB0000}"/>
    <cellStyle name="Note 3 2 2 5 6" xfId="56201" xr:uid="{00000000-0005-0000-0000-000086DB0000}"/>
    <cellStyle name="Note 3 2 2 5 6 2" xfId="56202" xr:uid="{00000000-0005-0000-0000-000087DB0000}"/>
    <cellStyle name="Note 3 2 2 5 7" xfId="56203" xr:uid="{00000000-0005-0000-0000-000088DB0000}"/>
    <cellStyle name="Note 3 2 2 5 7 2" xfId="56204" xr:uid="{00000000-0005-0000-0000-000089DB0000}"/>
    <cellStyle name="Note 3 2 2 5 8" xfId="56205" xr:uid="{00000000-0005-0000-0000-00008ADB0000}"/>
    <cellStyle name="Note 3 2 2 6" xfId="56206" xr:uid="{00000000-0005-0000-0000-00008BDB0000}"/>
    <cellStyle name="Note 3 2 2 6 2" xfId="56207" xr:uid="{00000000-0005-0000-0000-00008CDB0000}"/>
    <cellStyle name="Note 3 2 2 6 2 2" xfId="56208" xr:uid="{00000000-0005-0000-0000-00008DDB0000}"/>
    <cellStyle name="Note 3 2 2 6 2 2 2" xfId="56209" xr:uid="{00000000-0005-0000-0000-00008EDB0000}"/>
    <cellStyle name="Note 3 2 2 6 2 2 3" xfId="56210" xr:uid="{00000000-0005-0000-0000-00008FDB0000}"/>
    <cellStyle name="Note 3 2 2 6 2 2 4" xfId="56211" xr:uid="{00000000-0005-0000-0000-000090DB0000}"/>
    <cellStyle name="Note 3 2 2 6 2 2 5" xfId="56212" xr:uid="{00000000-0005-0000-0000-000091DB0000}"/>
    <cellStyle name="Note 3 2 2 6 2 3" xfId="56213" xr:uid="{00000000-0005-0000-0000-000092DB0000}"/>
    <cellStyle name="Note 3 2 2 6 2 3 2" xfId="56214" xr:uid="{00000000-0005-0000-0000-000093DB0000}"/>
    <cellStyle name="Note 3 2 2 6 2 3 3" xfId="56215" xr:uid="{00000000-0005-0000-0000-000094DB0000}"/>
    <cellStyle name="Note 3 2 2 6 2 3 4" xfId="56216" xr:uid="{00000000-0005-0000-0000-000095DB0000}"/>
    <cellStyle name="Note 3 2 2 6 2 3 5" xfId="56217" xr:uid="{00000000-0005-0000-0000-000096DB0000}"/>
    <cellStyle name="Note 3 2 2 6 2 4" xfId="56218" xr:uid="{00000000-0005-0000-0000-000097DB0000}"/>
    <cellStyle name="Note 3 2 2 6 2 4 2" xfId="56219" xr:uid="{00000000-0005-0000-0000-000098DB0000}"/>
    <cellStyle name="Note 3 2 2 6 2 5" xfId="56220" xr:uid="{00000000-0005-0000-0000-000099DB0000}"/>
    <cellStyle name="Note 3 2 2 6 2 5 2" xfId="56221" xr:uid="{00000000-0005-0000-0000-00009ADB0000}"/>
    <cellStyle name="Note 3 2 2 6 2 6" xfId="56222" xr:uid="{00000000-0005-0000-0000-00009BDB0000}"/>
    <cellStyle name="Note 3 2 2 6 2 6 2" xfId="56223" xr:uid="{00000000-0005-0000-0000-00009CDB0000}"/>
    <cellStyle name="Note 3 2 2 6 2 7" xfId="56224" xr:uid="{00000000-0005-0000-0000-00009DDB0000}"/>
    <cellStyle name="Note 3 2 2 6 3" xfId="56225" xr:uid="{00000000-0005-0000-0000-00009EDB0000}"/>
    <cellStyle name="Note 3 2 2 6 3 2" xfId="56226" xr:uid="{00000000-0005-0000-0000-00009FDB0000}"/>
    <cellStyle name="Note 3 2 2 6 3 3" xfId="56227" xr:uid="{00000000-0005-0000-0000-0000A0DB0000}"/>
    <cellStyle name="Note 3 2 2 6 3 4" xfId="56228" xr:uid="{00000000-0005-0000-0000-0000A1DB0000}"/>
    <cellStyle name="Note 3 2 2 6 3 5" xfId="56229" xr:uid="{00000000-0005-0000-0000-0000A2DB0000}"/>
    <cellStyle name="Note 3 2 2 6 4" xfId="56230" xr:uid="{00000000-0005-0000-0000-0000A3DB0000}"/>
    <cellStyle name="Note 3 2 2 6 4 2" xfId="56231" xr:uid="{00000000-0005-0000-0000-0000A4DB0000}"/>
    <cellStyle name="Note 3 2 2 6 4 3" xfId="56232" xr:uid="{00000000-0005-0000-0000-0000A5DB0000}"/>
    <cellStyle name="Note 3 2 2 6 4 4" xfId="56233" xr:uid="{00000000-0005-0000-0000-0000A6DB0000}"/>
    <cellStyle name="Note 3 2 2 6 4 5" xfId="56234" xr:uid="{00000000-0005-0000-0000-0000A7DB0000}"/>
    <cellStyle name="Note 3 2 2 6 5" xfId="56235" xr:uid="{00000000-0005-0000-0000-0000A8DB0000}"/>
    <cellStyle name="Note 3 2 2 6 5 2" xfId="56236" xr:uid="{00000000-0005-0000-0000-0000A9DB0000}"/>
    <cellStyle name="Note 3 2 2 6 6" xfId="56237" xr:uid="{00000000-0005-0000-0000-0000AADB0000}"/>
    <cellStyle name="Note 3 2 2 6 6 2" xfId="56238" xr:uid="{00000000-0005-0000-0000-0000ABDB0000}"/>
    <cellStyle name="Note 3 2 2 6 7" xfId="56239" xr:uid="{00000000-0005-0000-0000-0000ACDB0000}"/>
    <cellStyle name="Note 3 2 2 6 7 2" xfId="56240" xr:uid="{00000000-0005-0000-0000-0000ADDB0000}"/>
    <cellStyle name="Note 3 2 2 6 8" xfId="56241" xr:uid="{00000000-0005-0000-0000-0000AEDB0000}"/>
    <cellStyle name="Note 3 2 2 7" xfId="56242" xr:uid="{00000000-0005-0000-0000-0000AFDB0000}"/>
    <cellStyle name="Note 3 2 2 7 2" xfId="56243" xr:uid="{00000000-0005-0000-0000-0000B0DB0000}"/>
    <cellStyle name="Note 3 2 2 7 2 2" xfId="56244" xr:uid="{00000000-0005-0000-0000-0000B1DB0000}"/>
    <cellStyle name="Note 3 2 2 7 2 2 2" xfId="56245" xr:uid="{00000000-0005-0000-0000-0000B2DB0000}"/>
    <cellStyle name="Note 3 2 2 7 2 2 3" xfId="56246" xr:uid="{00000000-0005-0000-0000-0000B3DB0000}"/>
    <cellStyle name="Note 3 2 2 7 2 2 4" xfId="56247" xr:uid="{00000000-0005-0000-0000-0000B4DB0000}"/>
    <cellStyle name="Note 3 2 2 7 2 2 5" xfId="56248" xr:uid="{00000000-0005-0000-0000-0000B5DB0000}"/>
    <cellStyle name="Note 3 2 2 7 2 3" xfId="56249" xr:uid="{00000000-0005-0000-0000-0000B6DB0000}"/>
    <cellStyle name="Note 3 2 2 7 2 3 2" xfId="56250" xr:uid="{00000000-0005-0000-0000-0000B7DB0000}"/>
    <cellStyle name="Note 3 2 2 7 2 3 3" xfId="56251" xr:uid="{00000000-0005-0000-0000-0000B8DB0000}"/>
    <cellStyle name="Note 3 2 2 7 2 3 4" xfId="56252" xr:uid="{00000000-0005-0000-0000-0000B9DB0000}"/>
    <cellStyle name="Note 3 2 2 7 2 3 5" xfId="56253" xr:uid="{00000000-0005-0000-0000-0000BADB0000}"/>
    <cellStyle name="Note 3 2 2 7 2 4" xfId="56254" xr:uid="{00000000-0005-0000-0000-0000BBDB0000}"/>
    <cellStyle name="Note 3 2 2 7 2 4 2" xfId="56255" xr:uid="{00000000-0005-0000-0000-0000BCDB0000}"/>
    <cellStyle name="Note 3 2 2 7 2 5" xfId="56256" xr:uid="{00000000-0005-0000-0000-0000BDDB0000}"/>
    <cellStyle name="Note 3 2 2 7 2 5 2" xfId="56257" xr:uid="{00000000-0005-0000-0000-0000BEDB0000}"/>
    <cellStyle name="Note 3 2 2 7 2 6" xfId="56258" xr:uid="{00000000-0005-0000-0000-0000BFDB0000}"/>
    <cellStyle name="Note 3 2 2 7 2 6 2" xfId="56259" xr:uid="{00000000-0005-0000-0000-0000C0DB0000}"/>
    <cellStyle name="Note 3 2 2 7 2 7" xfId="56260" xr:uid="{00000000-0005-0000-0000-0000C1DB0000}"/>
    <cellStyle name="Note 3 2 2 7 3" xfId="56261" xr:uid="{00000000-0005-0000-0000-0000C2DB0000}"/>
    <cellStyle name="Note 3 2 2 7 3 2" xfId="56262" xr:uid="{00000000-0005-0000-0000-0000C3DB0000}"/>
    <cellStyle name="Note 3 2 2 7 3 3" xfId="56263" xr:uid="{00000000-0005-0000-0000-0000C4DB0000}"/>
    <cellStyle name="Note 3 2 2 7 3 4" xfId="56264" xr:uid="{00000000-0005-0000-0000-0000C5DB0000}"/>
    <cellStyle name="Note 3 2 2 7 3 5" xfId="56265" xr:uid="{00000000-0005-0000-0000-0000C6DB0000}"/>
    <cellStyle name="Note 3 2 2 7 4" xfId="56266" xr:uid="{00000000-0005-0000-0000-0000C7DB0000}"/>
    <cellStyle name="Note 3 2 2 7 4 2" xfId="56267" xr:uid="{00000000-0005-0000-0000-0000C8DB0000}"/>
    <cellStyle name="Note 3 2 2 7 4 3" xfId="56268" xr:uid="{00000000-0005-0000-0000-0000C9DB0000}"/>
    <cellStyle name="Note 3 2 2 7 4 4" xfId="56269" xr:uid="{00000000-0005-0000-0000-0000CADB0000}"/>
    <cellStyle name="Note 3 2 2 7 4 5" xfId="56270" xr:uid="{00000000-0005-0000-0000-0000CBDB0000}"/>
    <cellStyle name="Note 3 2 2 7 5" xfId="56271" xr:uid="{00000000-0005-0000-0000-0000CCDB0000}"/>
    <cellStyle name="Note 3 2 2 7 5 2" xfId="56272" xr:uid="{00000000-0005-0000-0000-0000CDDB0000}"/>
    <cellStyle name="Note 3 2 2 7 6" xfId="56273" xr:uid="{00000000-0005-0000-0000-0000CEDB0000}"/>
    <cellStyle name="Note 3 2 2 7 6 2" xfId="56274" xr:uid="{00000000-0005-0000-0000-0000CFDB0000}"/>
    <cellStyle name="Note 3 2 2 7 7" xfId="56275" xr:uid="{00000000-0005-0000-0000-0000D0DB0000}"/>
    <cellStyle name="Note 3 2 2 7 7 2" xfId="56276" xr:uid="{00000000-0005-0000-0000-0000D1DB0000}"/>
    <cellStyle name="Note 3 2 2 7 8" xfId="56277" xr:uid="{00000000-0005-0000-0000-0000D2DB0000}"/>
    <cellStyle name="Note 3 2 2 8" xfId="56278" xr:uid="{00000000-0005-0000-0000-0000D3DB0000}"/>
    <cellStyle name="Note 3 2 2 8 2" xfId="56279" xr:uid="{00000000-0005-0000-0000-0000D4DB0000}"/>
    <cellStyle name="Note 3 2 2 8 2 2" xfId="56280" xr:uid="{00000000-0005-0000-0000-0000D5DB0000}"/>
    <cellStyle name="Note 3 2 2 8 2 2 2" xfId="56281" xr:uid="{00000000-0005-0000-0000-0000D6DB0000}"/>
    <cellStyle name="Note 3 2 2 8 2 2 3" xfId="56282" xr:uid="{00000000-0005-0000-0000-0000D7DB0000}"/>
    <cellStyle name="Note 3 2 2 8 2 2 4" xfId="56283" xr:uid="{00000000-0005-0000-0000-0000D8DB0000}"/>
    <cellStyle name="Note 3 2 2 8 2 2 5" xfId="56284" xr:uid="{00000000-0005-0000-0000-0000D9DB0000}"/>
    <cellStyle name="Note 3 2 2 8 2 3" xfId="56285" xr:uid="{00000000-0005-0000-0000-0000DADB0000}"/>
    <cellStyle name="Note 3 2 2 8 2 3 2" xfId="56286" xr:uid="{00000000-0005-0000-0000-0000DBDB0000}"/>
    <cellStyle name="Note 3 2 2 8 2 3 3" xfId="56287" xr:uid="{00000000-0005-0000-0000-0000DCDB0000}"/>
    <cellStyle name="Note 3 2 2 8 2 3 4" xfId="56288" xr:uid="{00000000-0005-0000-0000-0000DDDB0000}"/>
    <cellStyle name="Note 3 2 2 8 2 3 5" xfId="56289" xr:uid="{00000000-0005-0000-0000-0000DEDB0000}"/>
    <cellStyle name="Note 3 2 2 8 2 4" xfId="56290" xr:uid="{00000000-0005-0000-0000-0000DFDB0000}"/>
    <cellStyle name="Note 3 2 2 8 2 4 2" xfId="56291" xr:uid="{00000000-0005-0000-0000-0000E0DB0000}"/>
    <cellStyle name="Note 3 2 2 8 2 5" xfId="56292" xr:uid="{00000000-0005-0000-0000-0000E1DB0000}"/>
    <cellStyle name="Note 3 2 2 8 2 5 2" xfId="56293" xr:uid="{00000000-0005-0000-0000-0000E2DB0000}"/>
    <cellStyle name="Note 3 2 2 8 2 6" xfId="56294" xr:uid="{00000000-0005-0000-0000-0000E3DB0000}"/>
    <cellStyle name="Note 3 2 2 8 2 6 2" xfId="56295" xr:uid="{00000000-0005-0000-0000-0000E4DB0000}"/>
    <cellStyle name="Note 3 2 2 8 2 7" xfId="56296" xr:uid="{00000000-0005-0000-0000-0000E5DB0000}"/>
    <cellStyle name="Note 3 2 2 8 3" xfId="56297" xr:uid="{00000000-0005-0000-0000-0000E6DB0000}"/>
    <cellStyle name="Note 3 2 2 8 3 2" xfId="56298" xr:uid="{00000000-0005-0000-0000-0000E7DB0000}"/>
    <cellStyle name="Note 3 2 2 8 3 3" xfId="56299" xr:uid="{00000000-0005-0000-0000-0000E8DB0000}"/>
    <cellStyle name="Note 3 2 2 8 3 4" xfId="56300" xr:uid="{00000000-0005-0000-0000-0000E9DB0000}"/>
    <cellStyle name="Note 3 2 2 8 3 5" xfId="56301" xr:uid="{00000000-0005-0000-0000-0000EADB0000}"/>
    <cellStyle name="Note 3 2 2 8 4" xfId="56302" xr:uid="{00000000-0005-0000-0000-0000EBDB0000}"/>
    <cellStyle name="Note 3 2 2 8 4 2" xfId="56303" xr:uid="{00000000-0005-0000-0000-0000ECDB0000}"/>
    <cellStyle name="Note 3 2 2 8 4 3" xfId="56304" xr:uid="{00000000-0005-0000-0000-0000EDDB0000}"/>
    <cellStyle name="Note 3 2 2 8 4 4" xfId="56305" xr:uid="{00000000-0005-0000-0000-0000EEDB0000}"/>
    <cellStyle name="Note 3 2 2 8 4 5" xfId="56306" xr:uid="{00000000-0005-0000-0000-0000EFDB0000}"/>
    <cellStyle name="Note 3 2 2 8 5" xfId="56307" xr:uid="{00000000-0005-0000-0000-0000F0DB0000}"/>
    <cellStyle name="Note 3 2 2 8 5 2" xfId="56308" xr:uid="{00000000-0005-0000-0000-0000F1DB0000}"/>
    <cellStyle name="Note 3 2 2 8 6" xfId="56309" xr:uid="{00000000-0005-0000-0000-0000F2DB0000}"/>
    <cellStyle name="Note 3 2 2 8 6 2" xfId="56310" xr:uid="{00000000-0005-0000-0000-0000F3DB0000}"/>
    <cellStyle name="Note 3 2 2 8 7" xfId="56311" xr:uid="{00000000-0005-0000-0000-0000F4DB0000}"/>
    <cellStyle name="Note 3 2 2 8 7 2" xfId="56312" xr:uid="{00000000-0005-0000-0000-0000F5DB0000}"/>
    <cellStyle name="Note 3 2 2 8 8" xfId="56313" xr:uid="{00000000-0005-0000-0000-0000F6DB0000}"/>
    <cellStyle name="Note 3 2 2 9" xfId="56314" xr:uid="{00000000-0005-0000-0000-0000F7DB0000}"/>
    <cellStyle name="Note 3 2 2 9 2" xfId="56315" xr:uid="{00000000-0005-0000-0000-0000F8DB0000}"/>
    <cellStyle name="Note 3 2 2 9 2 2" xfId="56316" xr:uid="{00000000-0005-0000-0000-0000F9DB0000}"/>
    <cellStyle name="Note 3 2 2 9 2 2 2" xfId="56317" xr:uid="{00000000-0005-0000-0000-0000FADB0000}"/>
    <cellStyle name="Note 3 2 2 9 2 2 3" xfId="56318" xr:uid="{00000000-0005-0000-0000-0000FBDB0000}"/>
    <cellStyle name="Note 3 2 2 9 2 2 4" xfId="56319" xr:uid="{00000000-0005-0000-0000-0000FCDB0000}"/>
    <cellStyle name="Note 3 2 2 9 2 2 5" xfId="56320" xr:uid="{00000000-0005-0000-0000-0000FDDB0000}"/>
    <cellStyle name="Note 3 2 2 9 2 3" xfId="56321" xr:uid="{00000000-0005-0000-0000-0000FEDB0000}"/>
    <cellStyle name="Note 3 2 2 9 2 3 2" xfId="56322" xr:uid="{00000000-0005-0000-0000-0000FFDB0000}"/>
    <cellStyle name="Note 3 2 2 9 2 3 3" xfId="56323" xr:uid="{00000000-0005-0000-0000-000000DC0000}"/>
    <cellStyle name="Note 3 2 2 9 2 3 4" xfId="56324" xr:uid="{00000000-0005-0000-0000-000001DC0000}"/>
    <cellStyle name="Note 3 2 2 9 2 3 5" xfId="56325" xr:uid="{00000000-0005-0000-0000-000002DC0000}"/>
    <cellStyle name="Note 3 2 2 9 2 4" xfId="56326" xr:uid="{00000000-0005-0000-0000-000003DC0000}"/>
    <cellStyle name="Note 3 2 2 9 2 4 2" xfId="56327" xr:uid="{00000000-0005-0000-0000-000004DC0000}"/>
    <cellStyle name="Note 3 2 2 9 2 5" xfId="56328" xr:uid="{00000000-0005-0000-0000-000005DC0000}"/>
    <cellStyle name="Note 3 2 2 9 2 5 2" xfId="56329" xr:uid="{00000000-0005-0000-0000-000006DC0000}"/>
    <cellStyle name="Note 3 2 2 9 2 6" xfId="56330" xr:uid="{00000000-0005-0000-0000-000007DC0000}"/>
    <cellStyle name="Note 3 2 2 9 2 6 2" xfId="56331" xr:uid="{00000000-0005-0000-0000-000008DC0000}"/>
    <cellStyle name="Note 3 2 2 9 2 7" xfId="56332" xr:uid="{00000000-0005-0000-0000-000009DC0000}"/>
    <cellStyle name="Note 3 2 2 9 3" xfId="56333" xr:uid="{00000000-0005-0000-0000-00000ADC0000}"/>
    <cellStyle name="Note 3 2 2 9 3 2" xfId="56334" xr:uid="{00000000-0005-0000-0000-00000BDC0000}"/>
    <cellStyle name="Note 3 2 2 9 3 3" xfId="56335" xr:uid="{00000000-0005-0000-0000-00000CDC0000}"/>
    <cellStyle name="Note 3 2 2 9 3 4" xfId="56336" xr:uid="{00000000-0005-0000-0000-00000DDC0000}"/>
    <cellStyle name="Note 3 2 2 9 3 5" xfId="56337" xr:uid="{00000000-0005-0000-0000-00000EDC0000}"/>
    <cellStyle name="Note 3 2 2 9 4" xfId="56338" xr:uid="{00000000-0005-0000-0000-00000FDC0000}"/>
    <cellStyle name="Note 3 2 2 9 4 2" xfId="56339" xr:uid="{00000000-0005-0000-0000-000010DC0000}"/>
    <cellStyle name="Note 3 2 2 9 4 3" xfId="56340" xr:uid="{00000000-0005-0000-0000-000011DC0000}"/>
    <cellStyle name="Note 3 2 2 9 4 4" xfId="56341" xr:uid="{00000000-0005-0000-0000-000012DC0000}"/>
    <cellStyle name="Note 3 2 2 9 4 5" xfId="56342" xr:uid="{00000000-0005-0000-0000-000013DC0000}"/>
    <cellStyle name="Note 3 2 2 9 5" xfId="56343" xr:uid="{00000000-0005-0000-0000-000014DC0000}"/>
    <cellStyle name="Note 3 2 2 9 5 2" xfId="56344" xr:uid="{00000000-0005-0000-0000-000015DC0000}"/>
    <cellStyle name="Note 3 2 2 9 6" xfId="56345" xr:uid="{00000000-0005-0000-0000-000016DC0000}"/>
    <cellStyle name="Note 3 2 2 9 6 2" xfId="56346" xr:uid="{00000000-0005-0000-0000-000017DC0000}"/>
    <cellStyle name="Note 3 2 2 9 7" xfId="56347" xr:uid="{00000000-0005-0000-0000-000018DC0000}"/>
    <cellStyle name="Note 3 2 2 9 7 2" xfId="56348" xr:uid="{00000000-0005-0000-0000-000019DC0000}"/>
    <cellStyle name="Note 3 2 2 9 8" xfId="56349" xr:uid="{00000000-0005-0000-0000-00001ADC0000}"/>
    <cellStyle name="Note 3 2 3" xfId="56350" xr:uid="{00000000-0005-0000-0000-00001BDC0000}"/>
    <cellStyle name="Note 3 2 3 2" xfId="56351" xr:uid="{00000000-0005-0000-0000-00001CDC0000}"/>
    <cellStyle name="Note 3 2 3 2 2" xfId="56352" xr:uid="{00000000-0005-0000-0000-00001DDC0000}"/>
    <cellStyle name="Note 3 2 3 3" xfId="56353" xr:uid="{00000000-0005-0000-0000-00001EDC0000}"/>
    <cellStyle name="Note 3 2 3 3 2" xfId="56354" xr:uid="{00000000-0005-0000-0000-00001FDC0000}"/>
    <cellStyle name="Note 3 2 3 4" xfId="56355" xr:uid="{00000000-0005-0000-0000-000020DC0000}"/>
    <cellStyle name="Note 3 2 3 5" xfId="56356" xr:uid="{00000000-0005-0000-0000-000021DC0000}"/>
    <cellStyle name="Note 3 2 4" xfId="56357" xr:uid="{00000000-0005-0000-0000-000022DC0000}"/>
    <cellStyle name="Note 3 2 4 2" xfId="56358" xr:uid="{00000000-0005-0000-0000-000023DC0000}"/>
    <cellStyle name="Note 3 2 4 2 2" xfId="56359" xr:uid="{00000000-0005-0000-0000-000024DC0000}"/>
    <cellStyle name="Note 3 2 4 3" xfId="56360" xr:uid="{00000000-0005-0000-0000-000025DC0000}"/>
    <cellStyle name="Note 3 2 4 3 2" xfId="56361" xr:uid="{00000000-0005-0000-0000-000026DC0000}"/>
    <cellStyle name="Note 3 2 4 4" xfId="56362" xr:uid="{00000000-0005-0000-0000-000027DC0000}"/>
    <cellStyle name="Note 3 2 4 5" xfId="56363" xr:uid="{00000000-0005-0000-0000-000028DC0000}"/>
    <cellStyle name="Note 3 2 5" xfId="56364" xr:uid="{00000000-0005-0000-0000-000029DC0000}"/>
    <cellStyle name="Note 3 2 5 2" xfId="56365" xr:uid="{00000000-0005-0000-0000-00002ADC0000}"/>
    <cellStyle name="Note 3 2 5 2 2" xfId="56366" xr:uid="{00000000-0005-0000-0000-00002BDC0000}"/>
    <cellStyle name="Note 3 2 6" xfId="56367" xr:uid="{00000000-0005-0000-0000-00002CDC0000}"/>
    <cellStyle name="Note 3 2 6 2" xfId="56368" xr:uid="{00000000-0005-0000-0000-00002DDC0000}"/>
    <cellStyle name="Note 3 2 7" xfId="56369" xr:uid="{00000000-0005-0000-0000-00002EDC0000}"/>
    <cellStyle name="Note 3 2 7 2" xfId="56370" xr:uid="{00000000-0005-0000-0000-00002FDC0000}"/>
    <cellStyle name="Note 3 2_T-straight with PEDs adjustor" xfId="56371" xr:uid="{00000000-0005-0000-0000-000030DC0000}"/>
    <cellStyle name="Note 3 3" xfId="56372" xr:uid="{00000000-0005-0000-0000-000031DC0000}"/>
    <cellStyle name="Note 3 3 10" xfId="56373" xr:uid="{00000000-0005-0000-0000-000032DC0000}"/>
    <cellStyle name="Note 3 3 10 2" xfId="56374" xr:uid="{00000000-0005-0000-0000-000033DC0000}"/>
    <cellStyle name="Note 3 3 10 2 2" xfId="56375" xr:uid="{00000000-0005-0000-0000-000034DC0000}"/>
    <cellStyle name="Note 3 3 10 2 2 2" xfId="56376" xr:uid="{00000000-0005-0000-0000-000035DC0000}"/>
    <cellStyle name="Note 3 3 10 2 2 3" xfId="56377" xr:uid="{00000000-0005-0000-0000-000036DC0000}"/>
    <cellStyle name="Note 3 3 10 2 2 4" xfId="56378" xr:uid="{00000000-0005-0000-0000-000037DC0000}"/>
    <cellStyle name="Note 3 3 10 2 2 5" xfId="56379" xr:uid="{00000000-0005-0000-0000-000038DC0000}"/>
    <cellStyle name="Note 3 3 10 2 3" xfId="56380" xr:uid="{00000000-0005-0000-0000-000039DC0000}"/>
    <cellStyle name="Note 3 3 10 2 3 2" xfId="56381" xr:uid="{00000000-0005-0000-0000-00003ADC0000}"/>
    <cellStyle name="Note 3 3 10 2 3 3" xfId="56382" xr:uid="{00000000-0005-0000-0000-00003BDC0000}"/>
    <cellStyle name="Note 3 3 10 2 3 4" xfId="56383" xr:uid="{00000000-0005-0000-0000-00003CDC0000}"/>
    <cellStyle name="Note 3 3 10 2 3 5" xfId="56384" xr:uid="{00000000-0005-0000-0000-00003DDC0000}"/>
    <cellStyle name="Note 3 3 10 2 4" xfId="56385" xr:uid="{00000000-0005-0000-0000-00003EDC0000}"/>
    <cellStyle name="Note 3 3 10 2 4 2" xfId="56386" xr:uid="{00000000-0005-0000-0000-00003FDC0000}"/>
    <cellStyle name="Note 3 3 10 2 5" xfId="56387" xr:uid="{00000000-0005-0000-0000-000040DC0000}"/>
    <cellStyle name="Note 3 3 10 2 5 2" xfId="56388" xr:uid="{00000000-0005-0000-0000-000041DC0000}"/>
    <cellStyle name="Note 3 3 10 2 6" xfId="56389" xr:uid="{00000000-0005-0000-0000-000042DC0000}"/>
    <cellStyle name="Note 3 3 10 2 6 2" xfId="56390" xr:uid="{00000000-0005-0000-0000-000043DC0000}"/>
    <cellStyle name="Note 3 3 10 2 7" xfId="56391" xr:uid="{00000000-0005-0000-0000-000044DC0000}"/>
    <cellStyle name="Note 3 3 10 3" xfId="56392" xr:uid="{00000000-0005-0000-0000-000045DC0000}"/>
    <cellStyle name="Note 3 3 10 3 2" xfId="56393" xr:uid="{00000000-0005-0000-0000-000046DC0000}"/>
    <cellStyle name="Note 3 3 10 3 3" xfId="56394" xr:uid="{00000000-0005-0000-0000-000047DC0000}"/>
    <cellStyle name="Note 3 3 10 3 4" xfId="56395" xr:uid="{00000000-0005-0000-0000-000048DC0000}"/>
    <cellStyle name="Note 3 3 10 3 5" xfId="56396" xr:uid="{00000000-0005-0000-0000-000049DC0000}"/>
    <cellStyle name="Note 3 3 10 4" xfId="56397" xr:uid="{00000000-0005-0000-0000-00004ADC0000}"/>
    <cellStyle name="Note 3 3 10 4 2" xfId="56398" xr:uid="{00000000-0005-0000-0000-00004BDC0000}"/>
    <cellStyle name="Note 3 3 10 4 3" xfId="56399" xr:uid="{00000000-0005-0000-0000-00004CDC0000}"/>
    <cellStyle name="Note 3 3 10 4 4" xfId="56400" xr:uid="{00000000-0005-0000-0000-00004DDC0000}"/>
    <cellStyle name="Note 3 3 10 4 5" xfId="56401" xr:uid="{00000000-0005-0000-0000-00004EDC0000}"/>
    <cellStyle name="Note 3 3 10 5" xfId="56402" xr:uid="{00000000-0005-0000-0000-00004FDC0000}"/>
    <cellStyle name="Note 3 3 10 5 2" xfId="56403" xr:uid="{00000000-0005-0000-0000-000050DC0000}"/>
    <cellStyle name="Note 3 3 10 6" xfId="56404" xr:uid="{00000000-0005-0000-0000-000051DC0000}"/>
    <cellStyle name="Note 3 3 10 6 2" xfId="56405" xr:uid="{00000000-0005-0000-0000-000052DC0000}"/>
    <cellStyle name="Note 3 3 10 7" xfId="56406" xr:uid="{00000000-0005-0000-0000-000053DC0000}"/>
    <cellStyle name="Note 3 3 10 7 2" xfId="56407" xr:uid="{00000000-0005-0000-0000-000054DC0000}"/>
    <cellStyle name="Note 3 3 10 8" xfId="56408" xr:uid="{00000000-0005-0000-0000-000055DC0000}"/>
    <cellStyle name="Note 3 3 11" xfId="56409" xr:uid="{00000000-0005-0000-0000-000056DC0000}"/>
    <cellStyle name="Note 3 3 11 2" xfId="56410" xr:uid="{00000000-0005-0000-0000-000057DC0000}"/>
    <cellStyle name="Note 3 3 11 2 2" xfId="56411" xr:uid="{00000000-0005-0000-0000-000058DC0000}"/>
    <cellStyle name="Note 3 3 11 2 2 2" xfId="56412" xr:uid="{00000000-0005-0000-0000-000059DC0000}"/>
    <cellStyle name="Note 3 3 11 2 2 3" xfId="56413" xr:uid="{00000000-0005-0000-0000-00005ADC0000}"/>
    <cellStyle name="Note 3 3 11 2 2 4" xfId="56414" xr:uid="{00000000-0005-0000-0000-00005BDC0000}"/>
    <cellStyle name="Note 3 3 11 2 2 5" xfId="56415" xr:uid="{00000000-0005-0000-0000-00005CDC0000}"/>
    <cellStyle name="Note 3 3 11 2 3" xfId="56416" xr:uid="{00000000-0005-0000-0000-00005DDC0000}"/>
    <cellStyle name="Note 3 3 11 2 3 2" xfId="56417" xr:uid="{00000000-0005-0000-0000-00005EDC0000}"/>
    <cellStyle name="Note 3 3 11 2 3 3" xfId="56418" xr:uid="{00000000-0005-0000-0000-00005FDC0000}"/>
    <cellStyle name="Note 3 3 11 2 3 4" xfId="56419" xr:uid="{00000000-0005-0000-0000-000060DC0000}"/>
    <cellStyle name="Note 3 3 11 2 3 5" xfId="56420" xr:uid="{00000000-0005-0000-0000-000061DC0000}"/>
    <cellStyle name="Note 3 3 11 2 4" xfId="56421" xr:uid="{00000000-0005-0000-0000-000062DC0000}"/>
    <cellStyle name="Note 3 3 11 2 4 2" xfId="56422" xr:uid="{00000000-0005-0000-0000-000063DC0000}"/>
    <cellStyle name="Note 3 3 11 2 5" xfId="56423" xr:uid="{00000000-0005-0000-0000-000064DC0000}"/>
    <cellStyle name="Note 3 3 11 2 5 2" xfId="56424" xr:uid="{00000000-0005-0000-0000-000065DC0000}"/>
    <cellStyle name="Note 3 3 11 2 6" xfId="56425" xr:uid="{00000000-0005-0000-0000-000066DC0000}"/>
    <cellStyle name="Note 3 3 11 2 6 2" xfId="56426" xr:uid="{00000000-0005-0000-0000-000067DC0000}"/>
    <cellStyle name="Note 3 3 11 2 7" xfId="56427" xr:uid="{00000000-0005-0000-0000-000068DC0000}"/>
    <cellStyle name="Note 3 3 11 3" xfId="56428" xr:uid="{00000000-0005-0000-0000-000069DC0000}"/>
    <cellStyle name="Note 3 3 11 3 2" xfId="56429" xr:uid="{00000000-0005-0000-0000-00006ADC0000}"/>
    <cellStyle name="Note 3 3 11 3 3" xfId="56430" xr:uid="{00000000-0005-0000-0000-00006BDC0000}"/>
    <cellStyle name="Note 3 3 11 3 4" xfId="56431" xr:uid="{00000000-0005-0000-0000-00006CDC0000}"/>
    <cellStyle name="Note 3 3 11 3 5" xfId="56432" xr:uid="{00000000-0005-0000-0000-00006DDC0000}"/>
    <cellStyle name="Note 3 3 11 4" xfId="56433" xr:uid="{00000000-0005-0000-0000-00006EDC0000}"/>
    <cellStyle name="Note 3 3 11 4 2" xfId="56434" xr:uid="{00000000-0005-0000-0000-00006FDC0000}"/>
    <cellStyle name="Note 3 3 11 4 3" xfId="56435" xr:uid="{00000000-0005-0000-0000-000070DC0000}"/>
    <cellStyle name="Note 3 3 11 4 4" xfId="56436" xr:uid="{00000000-0005-0000-0000-000071DC0000}"/>
    <cellStyle name="Note 3 3 11 4 5" xfId="56437" xr:uid="{00000000-0005-0000-0000-000072DC0000}"/>
    <cellStyle name="Note 3 3 11 5" xfId="56438" xr:uid="{00000000-0005-0000-0000-000073DC0000}"/>
    <cellStyle name="Note 3 3 11 5 2" xfId="56439" xr:uid="{00000000-0005-0000-0000-000074DC0000}"/>
    <cellStyle name="Note 3 3 11 6" xfId="56440" xr:uid="{00000000-0005-0000-0000-000075DC0000}"/>
    <cellStyle name="Note 3 3 11 6 2" xfId="56441" xr:uid="{00000000-0005-0000-0000-000076DC0000}"/>
    <cellStyle name="Note 3 3 11 7" xfId="56442" xr:uid="{00000000-0005-0000-0000-000077DC0000}"/>
    <cellStyle name="Note 3 3 11 7 2" xfId="56443" xr:uid="{00000000-0005-0000-0000-000078DC0000}"/>
    <cellStyle name="Note 3 3 11 8" xfId="56444" xr:uid="{00000000-0005-0000-0000-000079DC0000}"/>
    <cellStyle name="Note 3 3 12" xfId="56445" xr:uid="{00000000-0005-0000-0000-00007ADC0000}"/>
    <cellStyle name="Note 3 3 12 2" xfId="56446" xr:uid="{00000000-0005-0000-0000-00007BDC0000}"/>
    <cellStyle name="Note 3 3 12 2 2" xfId="56447" xr:uid="{00000000-0005-0000-0000-00007CDC0000}"/>
    <cellStyle name="Note 3 3 12 2 2 2" xfId="56448" xr:uid="{00000000-0005-0000-0000-00007DDC0000}"/>
    <cellStyle name="Note 3 3 12 2 2 3" xfId="56449" xr:uid="{00000000-0005-0000-0000-00007EDC0000}"/>
    <cellStyle name="Note 3 3 12 2 2 4" xfId="56450" xr:uid="{00000000-0005-0000-0000-00007FDC0000}"/>
    <cellStyle name="Note 3 3 12 2 2 5" xfId="56451" xr:uid="{00000000-0005-0000-0000-000080DC0000}"/>
    <cellStyle name="Note 3 3 12 2 3" xfId="56452" xr:uid="{00000000-0005-0000-0000-000081DC0000}"/>
    <cellStyle name="Note 3 3 12 2 3 2" xfId="56453" xr:uid="{00000000-0005-0000-0000-000082DC0000}"/>
    <cellStyle name="Note 3 3 12 2 3 3" xfId="56454" xr:uid="{00000000-0005-0000-0000-000083DC0000}"/>
    <cellStyle name="Note 3 3 12 2 3 4" xfId="56455" xr:uid="{00000000-0005-0000-0000-000084DC0000}"/>
    <cellStyle name="Note 3 3 12 2 3 5" xfId="56456" xr:uid="{00000000-0005-0000-0000-000085DC0000}"/>
    <cellStyle name="Note 3 3 12 2 4" xfId="56457" xr:uid="{00000000-0005-0000-0000-000086DC0000}"/>
    <cellStyle name="Note 3 3 12 2 4 2" xfId="56458" xr:uid="{00000000-0005-0000-0000-000087DC0000}"/>
    <cellStyle name="Note 3 3 12 2 5" xfId="56459" xr:uid="{00000000-0005-0000-0000-000088DC0000}"/>
    <cellStyle name="Note 3 3 12 2 5 2" xfId="56460" xr:uid="{00000000-0005-0000-0000-000089DC0000}"/>
    <cellStyle name="Note 3 3 12 2 6" xfId="56461" xr:uid="{00000000-0005-0000-0000-00008ADC0000}"/>
    <cellStyle name="Note 3 3 12 2 6 2" xfId="56462" xr:uid="{00000000-0005-0000-0000-00008BDC0000}"/>
    <cellStyle name="Note 3 3 12 2 7" xfId="56463" xr:uid="{00000000-0005-0000-0000-00008CDC0000}"/>
    <cellStyle name="Note 3 3 12 3" xfId="56464" xr:uid="{00000000-0005-0000-0000-00008DDC0000}"/>
    <cellStyle name="Note 3 3 12 3 2" xfId="56465" xr:uid="{00000000-0005-0000-0000-00008EDC0000}"/>
    <cellStyle name="Note 3 3 12 3 3" xfId="56466" xr:uid="{00000000-0005-0000-0000-00008FDC0000}"/>
    <cellStyle name="Note 3 3 12 3 4" xfId="56467" xr:uid="{00000000-0005-0000-0000-000090DC0000}"/>
    <cellStyle name="Note 3 3 12 3 5" xfId="56468" xr:uid="{00000000-0005-0000-0000-000091DC0000}"/>
    <cellStyle name="Note 3 3 12 4" xfId="56469" xr:uid="{00000000-0005-0000-0000-000092DC0000}"/>
    <cellStyle name="Note 3 3 12 4 2" xfId="56470" xr:uid="{00000000-0005-0000-0000-000093DC0000}"/>
    <cellStyle name="Note 3 3 12 4 3" xfId="56471" xr:uid="{00000000-0005-0000-0000-000094DC0000}"/>
    <cellStyle name="Note 3 3 12 4 4" xfId="56472" xr:uid="{00000000-0005-0000-0000-000095DC0000}"/>
    <cellStyle name="Note 3 3 12 4 5" xfId="56473" xr:uid="{00000000-0005-0000-0000-000096DC0000}"/>
    <cellStyle name="Note 3 3 12 5" xfId="56474" xr:uid="{00000000-0005-0000-0000-000097DC0000}"/>
    <cellStyle name="Note 3 3 12 5 2" xfId="56475" xr:uid="{00000000-0005-0000-0000-000098DC0000}"/>
    <cellStyle name="Note 3 3 12 6" xfId="56476" xr:uid="{00000000-0005-0000-0000-000099DC0000}"/>
    <cellStyle name="Note 3 3 12 6 2" xfId="56477" xr:uid="{00000000-0005-0000-0000-00009ADC0000}"/>
    <cellStyle name="Note 3 3 12 7" xfId="56478" xr:uid="{00000000-0005-0000-0000-00009BDC0000}"/>
    <cellStyle name="Note 3 3 12 7 2" xfId="56479" xr:uid="{00000000-0005-0000-0000-00009CDC0000}"/>
    <cellStyle name="Note 3 3 12 8" xfId="56480" xr:uid="{00000000-0005-0000-0000-00009DDC0000}"/>
    <cellStyle name="Note 3 3 13" xfId="56481" xr:uid="{00000000-0005-0000-0000-00009EDC0000}"/>
    <cellStyle name="Note 3 3 13 2" xfId="56482" xr:uid="{00000000-0005-0000-0000-00009FDC0000}"/>
    <cellStyle name="Note 3 3 13 2 2" xfId="56483" xr:uid="{00000000-0005-0000-0000-0000A0DC0000}"/>
    <cellStyle name="Note 3 3 13 2 2 2" xfId="56484" xr:uid="{00000000-0005-0000-0000-0000A1DC0000}"/>
    <cellStyle name="Note 3 3 13 2 2 3" xfId="56485" xr:uid="{00000000-0005-0000-0000-0000A2DC0000}"/>
    <cellStyle name="Note 3 3 13 2 2 4" xfId="56486" xr:uid="{00000000-0005-0000-0000-0000A3DC0000}"/>
    <cellStyle name="Note 3 3 13 2 2 5" xfId="56487" xr:uid="{00000000-0005-0000-0000-0000A4DC0000}"/>
    <cellStyle name="Note 3 3 13 2 3" xfId="56488" xr:uid="{00000000-0005-0000-0000-0000A5DC0000}"/>
    <cellStyle name="Note 3 3 13 2 3 2" xfId="56489" xr:uid="{00000000-0005-0000-0000-0000A6DC0000}"/>
    <cellStyle name="Note 3 3 13 2 3 3" xfId="56490" xr:uid="{00000000-0005-0000-0000-0000A7DC0000}"/>
    <cellStyle name="Note 3 3 13 2 3 4" xfId="56491" xr:uid="{00000000-0005-0000-0000-0000A8DC0000}"/>
    <cellStyle name="Note 3 3 13 2 3 5" xfId="56492" xr:uid="{00000000-0005-0000-0000-0000A9DC0000}"/>
    <cellStyle name="Note 3 3 13 2 4" xfId="56493" xr:uid="{00000000-0005-0000-0000-0000AADC0000}"/>
    <cellStyle name="Note 3 3 13 2 4 2" xfId="56494" xr:uid="{00000000-0005-0000-0000-0000ABDC0000}"/>
    <cellStyle name="Note 3 3 13 2 5" xfId="56495" xr:uid="{00000000-0005-0000-0000-0000ACDC0000}"/>
    <cellStyle name="Note 3 3 13 2 5 2" xfId="56496" xr:uid="{00000000-0005-0000-0000-0000ADDC0000}"/>
    <cellStyle name="Note 3 3 13 2 6" xfId="56497" xr:uid="{00000000-0005-0000-0000-0000AEDC0000}"/>
    <cellStyle name="Note 3 3 13 2 6 2" xfId="56498" xr:uid="{00000000-0005-0000-0000-0000AFDC0000}"/>
    <cellStyle name="Note 3 3 13 2 7" xfId="56499" xr:uid="{00000000-0005-0000-0000-0000B0DC0000}"/>
    <cellStyle name="Note 3 3 13 3" xfId="56500" xr:uid="{00000000-0005-0000-0000-0000B1DC0000}"/>
    <cellStyle name="Note 3 3 13 3 2" xfId="56501" xr:uid="{00000000-0005-0000-0000-0000B2DC0000}"/>
    <cellStyle name="Note 3 3 13 3 3" xfId="56502" xr:uid="{00000000-0005-0000-0000-0000B3DC0000}"/>
    <cellStyle name="Note 3 3 13 3 4" xfId="56503" xr:uid="{00000000-0005-0000-0000-0000B4DC0000}"/>
    <cellStyle name="Note 3 3 13 3 5" xfId="56504" xr:uid="{00000000-0005-0000-0000-0000B5DC0000}"/>
    <cellStyle name="Note 3 3 13 4" xfId="56505" xr:uid="{00000000-0005-0000-0000-0000B6DC0000}"/>
    <cellStyle name="Note 3 3 13 4 2" xfId="56506" xr:uid="{00000000-0005-0000-0000-0000B7DC0000}"/>
    <cellStyle name="Note 3 3 13 4 3" xfId="56507" xr:uid="{00000000-0005-0000-0000-0000B8DC0000}"/>
    <cellStyle name="Note 3 3 13 4 4" xfId="56508" xr:uid="{00000000-0005-0000-0000-0000B9DC0000}"/>
    <cellStyle name="Note 3 3 13 4 5" xfId="56509" xr:uid="{00000000-0005-0000-0000-0000BADC0000}"/>
    <cellStyle name="Note 3 3 13 5" xfId="56510" xr:uid="{00000000-0005-0000-0000-0000BBDC0000}"/>
    <cellStyle name="Note 3 3 13 5 2" xfId="56511" xr:uid="{00000000-0005-0000-0000-0000BCDC0000}"/>
    <cellStyle name="Note 3 3 13 6" xfId="56512" xr:uid="{00000000-0005-0000-0000-0000BDDC0000}"/>
    <cellStyle name="Note 3 3 13 6 2" xfId="56513" xr:uid="{00000000-0005-0000-0000-0000BEDC0000}"/>
    <cellStyle name="Note 3 3 13 7" xfId="56514" xr:uid="{00000000-0005-0000-0000-0000BFDC0000}"/>
    <cellStyle name="Note 3 3 13 7 2" xfId="56515" xr:uid="{00000000-0005-0000-0000-0000C0DC0000}"/>
    <cellStyle name="Note 3 3 13 8" xfId="56516" xr:uid="{00000000-0005-0000-0000-0000C1DC0000}"/>
    <cellStyle name="Note 3 3 14" xfId="56517" xr:uid="{00000000-0005-0000-0000-0000C2DC0000}"/>
    <cellStyle name="Note 3 3 14 2" xfId="56518" xr:uid="{00000000-0005-0000-0000-0000C3DC0000}"/>
    <cellStyle name="Note 3 3 14 2 2" xfId="56519" xr:uid="{00000000-0005-0000-0000-0000C4DC0000}"/>
    <cellStyle name="Note 3 3 14 2 2 2" xfId="56520" xr:uid="{00000000-0005-0000-0000-0000C5DC0000}"/>
    <cellStyle name="Note 3 3 14 2 2 3" xfId="56521" xr:uid="{00000000-0005-0000-0000-0000C6DC0000}"/>
    <cellStyle name="Note 3 3 14 2 2 4" xfId="56522" xr:uid="{00000000-0005-0000-0000-0000C7DC0000}"/>
    <cellStyle name="Note 3 3 14 2 2 5" xfId="56523" xr:uid="{00000000-0005-0000-0000-0000C8DC0000}"/>
    <cellStyle name="Note 3 3 14 2 3" xfId="56524" xr:uid="{00000000-0005-0000-0000-0000C9DC0000}"/>
    <cellStyle name="Note 3 3 14 2 3 2" xfId="56525" xr:uid="{00000000-0005-0000-0000-0000CADC0000}"/>
    <cellStyle name="Note 3 3 14 2 3 3" xfId="56526" xr:uid="{00000000-0005-0000-0000-0000CBDC0000}"/>
    <cellStyle name="Note 3 3 14 2 3 4" xfId="56527" xr:uid="{00000000-0005-0000-0000-0000CCDC0000}"/>
    <cellStyle name="Note 3 3 14 2 3 5" xfId="56528" xr:uid="{00000000-0005-0000-0000-0000CDDC0000}"/>
    <cellStyle name="Note 3 3 14 2 4" xfId="56529" xr:uid="{00000000-0005-0000-0000-0000CEDC0000}"/>
    <cellStyle name="Note 3 3 14 2 4 2" xfId="56530" xr:uid="{00000000-0005-0000-0000-0000CFDC0000}"/>
    <cellStyle name="Note 3 3 14 2 5" xfId="56531" xr:uid="{00000000-0005-0000-0000-0000D0DC0000}"/>
    <cellStyle name="Note 3 3 14 2 5 2" xfId="56532" xr:uid="{00000000-0005-0000-0000-0000D1DC0000}"/>
    <cellStyle name="Note 3 3 14 2 6" xfId="56533" xr:uid="{00000000-0005-0000-0000-0000D2DC0000}"/>
    <cellStyle name="Note 3 3 14 2 6 2" xfId="56534" xr:uid="{00000000-0005-0000-0000-0000D3DC0000}"/>
    <cellStyle name="Note 3 3 14 2 7" xfId="56535" xr:uid="{00000000-0005-0000-0000-0000D4DC0000}"/>
    <cellStyle name="Note 3 3 14 3" xfId="56536" xr:uid="{00000000-0005-0000-0000-0000D5DC0000}"/>
    <cellStyle name="Note 3 3 14 3 2" xfId="56537" xr:uid="{00000000-0005-0000-0000-0000D6DC0000}"/>
    <cellStyle name="Note 3 3 14 3 3" xfId="56538" xr:uid="{00000000-0005-0000-0000-0000D7DC0000}"/>
    <cellStyle name="Note 3 3 14 3 4" xfId="56539" xr:uid="{00000000-0005-0000-0000-0000D8DC0000}"/>
    <cellStyle name="Note 3 3 14 3 5" xfId="56540" xr:uid="{00000000-0005-0000-0000-0000D9DC0000}"/>
    <cellStyle name="Note 3 3 14 4" xfId="56541" xr:uid="{00000000-0005-0000-0000-0000DADC0000}"/>
    <cellStyle name="Note 3 3 14 4 2" xfId="56542" xr:uid="{00000000-0005-0000-0000-0000DBDC0000}"/>
    <cellStyle name="Note 3 3 14 4 3" xfId="56543" xr:uid="{00000000-0005-0000-0000-0000DCDC0000}"/>
    <cellStyle name="Note 3 3 14 4 4" xfId="56544" xr:uid="{00000000-0005-0000-0000-0000DDDC0000}"/>
    <cellStyle name="Note 3 3 14 4 5" xfId="56545" xr:uid="{00000000-0005-0000-0000-0000DEDC0000}"/>
    <cellStyle name="Note 3 3 14 5" xfId="56546" xr:uid="{00000000-0005-0000-0000-0000DFDC0000}"/>
    <cellStyle name="Note 3 3 14 5 2" xfId="56547" xr:uid="{00000000-0005-0000-0000-0000E0DC0000}"/>
    <cellStyle name="Note 3 3 14 6" xfId="56548" xr:uid="{00000000-0005-0000-0000-0000E1DC0000}"/>
    <cellStyle name="Note 3 3 14 6 2" xfId="56549" xr:uid="{00000000-0005-0000-0000-0000E2DC0000}"/>
    <cellStyle name="Note 3 3 14 7" xfId="56550" xr:uid="{00000000-0005-0000-0000-0000E3DC0000}"/>
    <cellStyle name="Note 3 3 14 7 2" xfId="56551" xr:uid="{00000000-0005-0000-0000-0000E4DC0000}"/>
    <cellStyle name="Note 3 3 14 8" xfId="56552" xr:uid="{00000000-0005-0000-0000-0000E5DC0000}"/>
    <cellStyle name="Note 3 3 15" xfId="56553" xr:uid="{00000000-0005-0000-0000-0000E6DC0000}"/>
    <cellStyle name="Note 3 3 15 2" xfId="56554" xr:uid="{00000000-0005-0000-0000-0000E7DC0000}"/>
    <cellStyle name="Note 3 3 15 2 2" xfId="56555" xr:uid="{00000000-0005-0000-0000-0000E8DC0000}"/>
    <cellStyle name="Note 3 3 15 2 3" xfId="56556" xr:uid="{00000000-0005-0000-0000-0000E9DC0000}"/>
    <cellStyle name="Note 3 3 15 2 4" xfId="56557" xr:uid="{00000000-0005-0000-0000-0000EADC0000}"/>
    <cellStyle name="Note 3 3 15 2 5" xfId="56558" xr:uid="{00000000-0005-0000-0000-0000EBDC0000}"/>
    <cellStyle name="Note 3 3 15 3" xfId="56559" xr:uid="{00000000-0005-0000-0000-0000ECDC0000}"/>
    <cellStyle name="Note 3 3 15 3 2" xfId="56560" xr:uid="{00000000-0005-0000-0000-0000EDDC0000}"/>
    <cellStyle name="Note 3 3 15 3 3" xfId="56561" xr:uid="{00000000-0005-0000-0000-0000EEDC0000}"/>
    <cellStyle name="Note 3 3 15 3 4" xfId="56562" xr:uid="{00000000-0005-0000-0000-0000EFDC0000}"/>
    <cellStyle name="Note 3 3 15 3 5" xfId="56563" xr:uid="{00000000-0005-0000-0000-0000F0DC0000}"/>
    <cellStyle name="Note 3 3 15 4" xfId="56564" xr:uid="{00000000-0005-0000-0000-0000F1DC0000}"/>
    <cellStyle name="Note 3 3 15 4 2" xfId="56565" xr:uid="{00000000-0005-0000-0000-0000F2DC0000}"/>
    <cellStyle name="Note 3 3 15 5" xfId="56566" xr:uid="{00000000-0005-0000-0000-0000F3DC0000}"/>
    <cellStyle name="Note 3 3 15 5 2" xfId="56567" xr:uid="{00000000-0005-0000-0000-0000F4DC0000}"/>
    <cellStyle name="Note 3 3 15 6" xfId="56568" xr:uid="{00000000-0005-0000-0000-0000F5DC0000}"/>
    <cellStyle name="Note 3 3 15 6 2" xfId="56569" xr:uid="{00000000-0005-0000-0000-0000F6DC0000}"/>
    <cellStyle name="Note 3 3 15 7" xfId="56570" xr:uid="{00000000-0005-0000-0000-0000F7DC0000}"/>
    <cellStyle name="Note 3 3 16" xfId="56571" xr:uid="{00000000-0005-0000-0000-0000F8DC0000}"/>
    <cellStyle name="Note 3 3 16 2" xfId="56572" xr:uid="{00000000-0005-0000-0000-0000F9DC0000}"/>
    <cellStyle name="Note 3 3 16 3" xfId="56573" xr:uid="{00000000-0005-0000-0000-0000FADC0000}"/>
    <cellStyle name="Note 3 3 16 4" xfId="56574" xr:uid="{00000000-0005-0000-0000-0000FBDC0000}"/>
    <cellStyle name="Note 3 3 16 5" xfId="56575" xr:uid="{00000000-0005-0000-0000-0000FCDC0000}"/>
    <cellStyle name="Note 3 3 17" xfId="56576" xr:uid="{00000000-0005-0000-0000-0000FDDC0000}"/>
    <cellStyle name="Note 3 3 17 2" xfId="56577" xr:uid="{00000000-0005-0000-0000-0000FEDC0000}"/>
    <cellStyle name="Note 3 3 17 3" xfId="56578" xr:uid="{00000000-0005-0000-0000-0000FFDC0000}"/>
    <cellStyle name="Note 3 3 17 4" xfId="56579" xr:uid="{00000000-0005-0000-0000-000000DD0000}"/>
    <cellStyle name="Note 3 3 17 5" xfId="56580" xr:uid="{00000000-0005-0000-0000-000001DD0000}"/>
    <cellStyle name="Note 3 3 18" xfId="56581" xr:uid="{00000000-0005-0000-0000-000002DD0000}"/>
    <cellStyle name="Note 3 3 18 2" xfId="56582" xr:uid="{00000000-0005-0000-0000-000003DD0000}"/>
    <cellStyle name="Note 3 3 19" xfId="56583" xr:uid="{00000000-0005-0000-0000-000004DD0000}"/>
    <cellStyle name="Note 3 3 19 2" xfId="56584" xr:uid="{00000000-0005-0000-0000-000005DD0000}"/>
    <cellStyle name="Note 3 3 2" xfId="56585" xr:uid="{00000000-0005-0000-0000-000006DD0000}"/>
    <cellStyle name="Note 3 3 2 2" xfId="56586" xr:uid="{00000000-0005-0000-0000-000007DD0000}"/>
    <cellStyle name="Note 3 3 2 2 2" xfId="56587" xr:uid="{00000000-0005-0000-0000-000008DD0000}"/>
    <cellStyle name="Note 3 3 2 2 2 2" xfId="56588" xr:uid="{00000000-0005-0000-0000-000009DD0000}"/>
    <cellStyle name="Note 3 3 2 2 2 3" xfId="56589" xr:uid="{00000000-0005-0000-0000-00000ADD0000}"/>
    <cellStyle name="Note 3 3 2 2 2 4" xfId="56590" xr:uid="{00000000-0005-0000-0000-00000BDD0000}"/>
    <cellStyle name="Note 3 3 2 2 2 5" xfId="56591" xr:uid="{00000000-0005-0000-0000-00000CDD0000}"/>
    <cellStyle name="Note 3 3 2 2 3" xfId="56592" xr:uid="{00000000-0005-0000-0000-00000DDD0000}"/>
    <cellStyle name="Note 3 3 2 2 3 2" xfId="56593" xr:uid="{00000000-0005-0000-0000-00000EDD0000}"/>
    <cellStyle name="Note 3 3 2 2 3 3" xfId="56594" xr:uid="{00000000-0005-0000-0000-00000FDD0000}"/>
    <cellStyle name="Note 3 3 2 2 3 4" xfId="56595" xr:uid="{00000000-0005-0000-0000-000010DD0000}"/>
    <cellStyle name="Note 3 3 2 2 3 5" xfId="56596" xr:uid="{00000000-0005-0000-0000-000011DD0000}"/>
    <cellStyle name="Note 3 3 2 2 4" xfId="56597" xr:uid="{00000000-0005-0000-0000-000012DD0000}"/>
    <cellStyle name="Note 3 3 2 2 4 2" xfId="56598" xr:uid="{00000000-0005-0000-0000-000013DD0000}"/>
    <cellStyle name="Note 3 3 2 2 5" xfId="56599" xr:uid="{00000000-0005-0000-0000-000014DD0000}"/>
    <cellStyle name="Note 3 3 2 2 5 2" xfId="56600" xr:uid="{00000000-0005-0000-0000-000015DD0000}"/>
    <cellStyle name="Note 3 3 2 2 6" xfId="56601" xr:uid="{00000000-0005-0000-0000-000016DD0000}"/>
    <cellStyle name="Note 3 3 2 2 6 2" xfId="56602" xr:uid="{00000000-0005-0000-0000-000017DD0000}"/>
    <cellStyle name="Note 3 3 2 2 7" xfId="56603" xr:uid="{00000000-0005-0000-0000-000018DD0000}"/>
    <cellStyle name="Note 3 3 2 3" xfId="56604" xr:uid="{00000000-0005-0000-0000-000019DD0000}"/>
    <cellStyle name="Note 3 3 2 3 2" xfId="56605" xr:uid="{00000000-0005-0000-0000-00001ADD0000}"/>
    <cellStyle name="Note 3 3 2 3 3" xfId="56606" xr:uid="{00000000-0005-0000-0000-00001BDD0000}"/>
    <cellStyle name="Note 3 3 2 3 4" xfId="56607" xr:uid="{00000000-0005-0000-0000-00001CDD0000}"/>
    <cellStyle name="Note 3 3 2 3 5" xfId="56608" xr:uid="{00000000-0005-0000-0000-00001DDD0000}"/>
    <cellStyle name="Note 3 3 2 4" xfId="56609" xr:uid="{00000000-0005-0000-0000-00001EDD0000}"/>
    <cellStyle name="Note 3 3 2 4 2" xfId="56610" xr:uid="{00000000-0005-0000-0000-00001FDD0000}"/>
    <cellStyle name="Note 3 3 2 4 3" xfId="56611" xr:uid="{00000000-0005-0000-0000-000020DD0000}"/>
    <cellStyle name="Note 3 3 2 4 4" xfId="56612" xr:uid="{00000000-0005-0000-0000-000021DD0000}"/>
    <cellStyle name="Note 3 3 2 4 5" xfId="56613" xr:uid="{00000000-0005-0000-0000-000022DD0000}"/>
    <cellStyle name="Note 3 3 2 5" xfId="56614" xr:uid="{00000000-0005-0000-0000-000023DD0000}"/>
    <cellStyle name="Note 3 3 2 5 2" xfId="56615" xr:uid="{00000000-0005-0000-0000-000024DD0000}"/>
    <cellStyle name="Note 3 3 2 6" xfId="56616" xr:uid="{00000000-0005-0000-0000-000025DD0000}"/>
    <cellStyle name="Note 3 3 2 6 2" xfId="56617" xr:uid="{00000000-0005-0000-0000-000026DD0000}"/>
    <cellStyle name="Note 3 3 2 7" xfId="56618" xr:uid="{00000000-0005-0000-0000-000027DD0000}"/>
    <cellStyle name="Note 3 3 2 7 2" xfId="56619" xr:uid="{00000000-0005-0000-0000-000028DD0000}"/>
    <cellStyle name="Note 3 3 2 8" xfId="56620" xr:uid="{00000000-0005-0000-0000-000029DD0000}"/>
    <cellStyle name="Note 3 3 20" xfId="56621" xr:uid="{00000000-0005-0000-0000-00002ADD0000}"/>
    <cellStyle name="Note 3 3 20 2" xfId="56622" xr:uid="{00000000-0005-0000-0000-00002BDD0000}"/>
    <cellStyle name="Note 3 3 21" xfId="56623" xr:uid="{00000000-0005-0000-0000-00002CDD0000}"/>
    <cellStyle name="Note 3 3 3" xfId="56624" xr:uid="{00000000-0005-0000-0000-00002DDD0000}"/>
    <cellStyle name="Note 3 3 3 2" xfId="56625" xr:uid="{00000000-0005-0000-0000-00002EDD0000}"/>
    <cellStyle name="Note 3 3 3 2 2" xfId="56626" xr:uid="{00000000-0005-0000-0000-00002FDD0000}"/>
    <cellStyle name="Note 3 3 3 2 2 2" xfId="56627" xr:uid="{00000000-0005-0000-0000-000030DD0000}"/>
    <cellStyle name="Note 3 3 3 2 2 3" xfId="56628" xr:uid="{00000000-0005-0000-0000-000031DD0000}"/>
    <cellStyle name="Note 3 3 3 2 2 4" xfId="56629" xr:uid="{00000000-0005-0000-0000-000032DD0000}"/>
    <cellStyle name="Note 3 3 3 2 2 5" xfId="56630" xr:uid="{00000000-0005-0000-0000-000033DD0000}"/>
    <cellStyle name="Note 3 3 3 2 3" xfId="56631" xr:uid="{00000000-0005-0000-0000-000034DD0000}"/>
    <cellStyle name="Note 3 3 3 2 3 2" xfId="56632" xr:uid="{00000000-0005-0000-0000-000035DD0000}"/>
    <cellStyle name="Note 3 3 3 2 3 3" xfId="56633" xr:uid="{00000000-0005-0000-0000-000036DD0000}"/>
    <cellStyle name="Note 3 3 3 2 3 4" xfId="56634" xr:uid="{00000000-0005-0000-0000-000037DD0000}"/>
    <cellStyle name="Note 3 3 3 2 3 5" xfId="56635" xr:uid="{00000000-0005-0000-0000-000038DD0000}"/>
    <cellStyle name="Note 3 3 3 2 4" xfId="56636" xr:uid="{00000000-0005-0000-0000-000039DD0000}"/>
    <cellStyle name="Note 3 3 3 2 4 2" xfId="56637" xr:uid="{00000000-0005-0000-0000-00003ADD0000}"/>
    <cellStyle name="Note 3 3 3 2 5" xfId="56638" xr:uid="{00000000-0005-0000-0000-00003BDD0000}"/>
    <cellStyle name="Note 3 3 3 2 5 2" xfId="56639" xr:uid="{00000000-0005-0000-0000-00003CDD0000}"/>
    <cellStyle name="Note 3 3 3 2 6" xfId="56640" xr:uid="{00000000-0005-0000-0000-00003DDD0000}"/>
    <cellStyle name="Note 3 3 3 2 6 2" xfId="56641" xr:uid="{00000000-0005-0000-0000-00003EDD0000}"/>
    <cellStyle name="Note 3 3 3 2 7" xfId="56642" xr:uid="{00000000-0005-0000-0000-00003FDD0000}"/>
    <cellStyle name="Note 3 3 3 3" xfId="56643" xr:uid="{00000000-0005-0000-0000-000040DD0000}"/>
    <cellStyle name="Note 3 3 3 3 2" xfId="56644" xr:uid="{00000000-0005-0000-0000-000041DD0000}"/>
    <cellStyle name="Note 3 3 3 3 3" xfId="56645" xr:uid="{00000000-0005-0000-0000-000042DD0000}"/>
    <cellStyle name="Note 3 3 3 3 4" xfId="56646" xr:uid="{00000000-0005-0000-0000-000043DD0000}"/>
    <cellStyle name="Note 3 3 3 3 5" xfId="56647" xr:uid="{00000000-0005-0000-0000-000044DD0000}"/>
    <cellStyle name="Note 3 3 3 4" xfId="56648" xr:uid="{00000000-0005-0000-0000-000045DD0000}"/>
    <cellStyle name="Note 3 3 3 4 2" xfId="56649" xr:uid="{00000000-0005-0000-0000-000046DD0000}"/>
    <cellStyle name="Note 3 3 3 4 3" xfId="56650" xr:uid="{00000000-0005-0000-0000-000047DD0000}"/>
    <cellStyle name="Note 3 3 3 4 4" xfId="56651" xr:uid="{00000000-0005-0000-0000-000048DD0000}"/>
    <cellStyle name="Note 3 3 3 4 5" xfId="56652" xr:uid="{00000000-0005-0000-0000-000049DD0000}"/>
    <cellStyle name="Note 3 3 3 5" xfId="56653" xr:uid="{00000000-0005-0000-0000-00004ADD0000}"/>
    <cellStyle name="Note 3 3 3 5 2" xfId="56654" xr:uid="{00000000-0005-0000-0000-00004BDD0000}"/>
    <cellStyle name="Note 3 3 3 6" xfId="56655" xr:uid="{00000000-0005-0000-0000-00004CDD0000}"/>
    <cellStyle name="Note 3 3 3 6 2" xfId="56656" xr:uid="{00000000-0005-0000-0000-00004DDD0000}"/>
    <cellStyle name="Note 3 3 3 7" xfId="56657" xr:uid="{00000000-0005-0000-0000-00004EDD0000}"/>
    <cellStyle name="Note 3 3 3 7 2" xfId="56658" xr:uid="{00000000-0005-0000-0000-00004FDD0000}"/>
    <cellStyle name="Note 3 3 3 8" xfId="56659" xr:uid="{00000000-0005-0000-0000-000050DD0000}"/>
    <cellStyle name="Note 3 3 4" xfId="56660" xr:uid="{00000000-0005-0000-0000-000051DD0000}"/>
    <cellStyle name="Note 3 3 4 2" xfId="56661" xr:uid="{00000000-0005-0000-0000-000052DD0000}"/>
    <cellStyle name="Note 3 3 4 2 2" xfId="56662" xr:uid="{00000000-0005-0000-0000-000053DD0000}"/>
    <cellStyle name="Note 3 3 4 2 2 2" xfId="56663" xr:uid="{00000000-0005-0000-0000-000054DD0000}"/>
    <cellStyle name="Note 3 3 4 2 2 3" xfId="56664" xr:uid="{00000000-0005-0000-0000-000055DD0000}"/>
    <cellStyle name="Note 3 3 4 2 2 4" xfId="56665" xr:uid="{00000000-0005-0000-0000-000056DD0000}"/>
    <cellStyle name="Note 3 3 4 2 2 5" xfId="56666" xr:uid="{00000000-0005-0000-0000-000057DD0000}"/>
    <cellStyle name="Note 3 3 4 2 3" xfId="56667" xr:uid="{00000000-0005-0000-0000-000058DD0000}"/>
    <cellStyle name="Note 3 3 4 2 3 2" xfId="56668" xr:uid="{00000000-0005-0000-0000-000059DD0000}"/>
    <cellStyle name="Note 3 3 4 2 3 3" xfId="56669" xr:uid="{00000000-0005-0000-0000-00005ADD0000}"/>
    <cellStyle name="Note 3 3 4 2 3 4" xfId="56670" xr:uid="{00000000-0005-0000-0000-00005BDD0000}"/>
    <cellStyle name="Note 3 3 4 2 3 5" xfId="56671" xr:uid="{00000000-0005-0000-0000-00005CDD0000}"/>
    <cellStyle name="Note 3 3 4 2 4" xfId="56672" xr:uid="{00000000-0005-0000-0000-00005DDD0000}"/>
    <cellStyle name="Note 3 3 4 2 4 2" xfId="56673" xr:uid="{00000000-0005-0000-0000-00005EDD0000}"/>
    <cellStyle name="Note 3 3 4 2 5" xfId="56674" xr:uid="{00000000-0005-0000-0000-00005FDD0000}"/>
    <cellStyle name="Note 3 3 4 2 5 2" xfId="56675" xr:uid="{00000000-0005-0000-0000-000060DD0000}"/>
    <cellStyle name="Note 3 3 4 2 6" xfId="56676" xr:uid="{00000000-0005-0000-0000-000061DD0000}"/>
    <cellStyle name="Note 3 3 4 2 6 2" xfId="56677" xr:uid="{00000000-0005-0000-0000-000062DD0000}"/>
    <cellStyle name="Note 3 3 4 2 7" xfId="56678" xr:uid="{00000000-0005-0000-0000-000063DD0000}"/>
    <cellStyle name="Note 3 3 4 3" xfId="56679" xr:uid="{00000000-0005-0000-0000-000064DD0000}"/>
    <cellStyle name="Note 3 3 4 3 2" xfId="56680" xr:uid="{00000000-0005-0000-0000-000065DD0000}"/>
    <cellStyle name="Note 3 3 4 3 3" xfId="56681" xr:uid="{00000000-0005-0000-0000-000066DD0000}"/>
    <cellStyle name="Note 3 3 4 3 4" xfId="56682" xr:uid="{00000000-0005-0000-0000-000067DD0000}"/>
    <cellStyle name="Note 3 3 4 3 5" xfId="56683" xr:uid="{00000000-0005-0000-0000-000068DD0000}"/>
    <cellStyle name="Note 3 3 4 4" xfId="56684" xr:uid="{00000000-0005-0000-0000-000069DD0000}"/>
    <cellStyle name="Note 3 3 4 4 2" xfId="56685" xr:uid="{00000000-0005-0000-0000-00006ADD0000}"/>
    <cellStyle name="Note 3 3 4 4 3" xfId="56686" xr:uid="{00000000-0005-0000-0000-00006BDD0000}"/>
    <cellStyle name="Note 3 3 4 4 4" xfId="56687" xr:uid="{00000000-0005-0000-0000-00006CDD0000}"/>
    <cellStyle name="Note 3 3 4 4 5" xfId="56688" xr:uid="{00000000-0005-0000-0000-00006DDD0000}"/>
    <cellStyle name="Note 3 3 4 5" xfId="56689" xr:uid="{00000000-0005-0000-0000-00006EDD0000}"/>
    <cellStyle name="Note 3 3 4 5 2" xfId="56690" xr:uid="{00000000-0005-0000-0000-00006FDD0000}"/>
    <cellStyle name="Note 3 3 4 6" xfId="56691" xr:uid="{00000000-0005-0000-0000-000070DD0000}"/>
    <cellStyle name="Note 3 3 4 6 2" xfId="56692" xr:uid="{00000000-0005-0000-0000-000071DD0000}"/>
    <cellStyle name="Note 3 3 4 7" xfId="56693" xr:uid="{00000000-0005-0000-0000-000072DD0000}"/>
    <cellStyle name="Note 3 3 4 7 2" xfId="56694" xr:uid="{00000000-0005-0000-0000-000073DD0000}"/>
    <cellStyle name="Note 3 3 4 8" xfId="56695" xr:uid="{00000000-0005-0000-0000-000074DD0000}"/>
    <cellStyle name="Note 3 3 5" xfId="56696" xr:uid="{00000000-0005-0000-0000-000075DD0000}"/>
    <cellStyle name="Note 3 3 5 2" xfId="56697" xr:uid="{00000000-0005-0000-0000-000076DD0000}"/>
    <cellStyle name="Note 3 3 5 2 2" xfId="56698" xr:uid="{00000000-0005-0000-0000-000077DD0000}"/>
    <cellStyle name="Note 3 3 5 2 2 2" xfId="56699" xr:uid="{00000000-0005-0000-0000-000078DD0000}"/>
    <cellStyle name="Note 3 3 5 2 2 3" xfId="56700" xr:uid="{00000000-0005-0000-0000-000079DD0000}"/>
    <cellStyle name="Note 3 3 5 2 2 4" xfId="56701" xr:uid="{00000000-0005-0000-0000-00007ADD0000}"/>
    <cellStyle name="Note 3 3 5 2 2 5" xfId="56702" xr:uid="{00000000-0005-0000-0000-00007BDD0000}"/>
    <cellStyle name="Note 3 3 5 2 3" xfId="56703" xr:uid="{00000000-0005-0000-0000-00007CDD0000}"/>
    <cellStyle name="Note 3 3 5 2 3 2" xfId="56704" xr:uid="{00000000-0005-0000-0000-00007DDD0000}"/>
    <cellStyle name="Note 3 3 5 2 3 3" xfId="56705" xr:uid="{00000000-0005-0000-0000-00007EDD0000}"/>
    <cellStyle name="Note 3 3 5 2 3 4" xfId="56706" xr:uid="{00000000-0005-0000-0000-00007FDD0000}"/>
    <cellStyle name="Note 3 3 5 2 3 5" xfId="56707" xr:uid="{00000000-0005-0000-0000-000080DD0000}"/>
    <cellStyle name="Note 3 3 5 2 4" xfId="56708" xr:uid="{00000000-0005-0000-0000-000081DD0000}"/>
    <cellStyle name="Note 3 3 5 2 4 2" xfId="56709" xr:uid="{00000000-0005-0000-0000-000082DD0000}"/>
    <cellStyle name="Note 3 3 5 2 5" xfId="56710" xr:uid="{00000000-0005-0000-0000-000083DD0000}"/>
    <cellStyle name="Note 3 3 5 2 5 2" xfId="56711" xr:uid="{00000000-0005-0000-0000-000084DD0000}"/>
    <cellStyle name="Note 3 3 5 2 6" xfId="56712" xr:uid="{00000000-0005-0000-0000-000085DD0000}"/>
    <cellStyle name="Note 3 3 5 2 6 2" xfId="56713" xr:uid="{00000000-0005-0000-0000-000086DD0000}"/>
    <cellStyle name="Note 3 3 5 2 7" xfId="56714" xr:uid="{00000000-0005-0000-0000-000087DD0000}"/>
    <cellStyle name="Note 3 3 5 3" xfId="56715" xr:uid="{00000000-0005-0000-0000-000088DD0000}"/>
    <cellStyle name="Note 3 3 5 3 2" xfId="56716" xr:uid="{00000000-0005-0000-0000-000089DD0000}"/>
    <cellStyle name="Note 3 3 5 3 3" xfId="56717" xr:uid="{00000000-0005-0000-0000-00008ADD0000}"/>
    <cellStyle name="Note 3 3 5 3 4" xfId="56718" xr:uid="{00000000-0005-0000-0000-00008BDD0000}"/>
    <cellStyle name="Note 3 3 5 3 5" xfId="56719" xr:uid="{00000000-0005-0000-0000-00008CDD0000}"/>
    <cellStyle name="Note 3 3 5 4" xfId="56720" xr:uid="{00000000-0005-0000-0000-00008DDD0000}"/>
    <cellStyle name="Note 3 3 5 4 2" xfId="56721" xr:uid="{00000000-0005-0000-0000-00008EDD0000}"/>
    <cellStyle name="Note 3 3 5 4 3" xfId="56722" xr:uid="{00000000-0005-0000-0000-00008FDD0000}"/>
    <cellStyle name="Note 3 3 5 4 4" xfId="56723" xr:uid="{00000000-0005-0000-0000-000090DD0000}"/>
    <cellStyle name="Note 3 3 5 4 5" xfId="56724" xr:uid="{00000000-0005-0000-0000-000091DD0000}"/>
    <cellStyle name="Note 3 3 5 5" xfId="56725" xr:uid="{00000000-0005-0000-0000-000092DD0000}"/>
    <cellStyle name="Note 3 3 5 5 2" xfId="56726" xr:uid="{00000000-0005-0000-0000-000093DD0000}"/>
    <cellStyle name="Note 3 3 5 6" xfId="56727" xr:uid="{00000000-0005-0000-0000-000094DD0000}"/>
    <cellStyle name="Note 3 3 5 6 2" xfId="56728" xr:uid="{00000000-0005-0000-0000-000095DD0000}"/>
    <cellStyle name="Note 3 3 5 7" xfId="56729" xr:uid="{00000000-0005-0000-0000-000096DD0000}"/>
    <cellStyle name="Note 3 3 5 7 2" xfId="56730" xr:uid="{00000000-0005-0000-0000-000097DD0000}"/>
    <cellStyle name="Note 3 3 5 8" xfId="56731" xr:uid="{00000000-0005-0000-0000-000098DD0000}"/>
    <cellStyle name="Note 3 3 6" xfId="56732" xr:uid="{00000000-0005-0000-0000-000099DD0000}"/>
    <cellStyle name="Note 3 3 6 2" xfId="56733" xr:uid="{00000000-0005-0000-0000-00009ADD0000}"/>
    <cellStyle name="Note 3 3 6 2 2" xfId="56734" xr:uid="{00000000-0005-0000-0000-00009BDD0000}"/>
    <cellStyle name="Note 3 3 6 2 2 2" xfId="56735" xr:uid="{00000000-0005-0000-0000-00009CDD0000}"/>
    <cellStyle name="Note 3 3 6 2 2 3" xfId="56736" xr:uid="{00000000-0005-0000-0000-00009DDD0000}"/>
    <cellStyle name="Note 3 3 6 2 2 4" xfId="56737" xr:uid="{00000000-0005-0000-0000-00009EDD0000}"/>
    <cellStyle name="Note 3 3 6 2 2 5" xfId="56738" xr:uid="{00000000-0005-0000-0000-00009FDD0000}"/>
    <cellStyle name="Note 3 3 6 2 3" xfId="56739" xr:uid="{00000000-0005-0000-0000-0000A0DD0000}"/>
    <cellStyle name="Note 3 3 6 2 3 2" xfId="56740" xr:uid="{00000000-0005-0000-0000-0000A1DD0000}"/>
    <cellStyle name="Note 3 3 6 2 3 3" xfId="56741" xr:uid="{00000000-0005-0000-0000-0000A2DD0000}"/>
    <cellStyle name="Note 3 3 6 2 3 4" xfId="56742" xr:uid="{00000000-0005-0000-0000-0000A3DD0000}"/>
    <cellStyle name="Note 3 3 6 2 3 5" xfId="56743" xr:uid="{00000000-0005-0000-0000-0000A4DD0000}"/>
    <cellStyle name="Note 3 3 6 2 4" xfId="56744" xr:uid="{00000000-0005-0000-0000-0000A5DD0000}"/>
    <cellStyle name="Note 3 3 6 2 4 2" xfId="56745" xr:uid="{00000000-0005-0000-0000-0000A6DD0000}"/>
    <cellStyle name="Note 3 3 6 2 5" xfId="56746" xr:uid="{00000000-0005-0000-0000-0000A7DD0000}"/>
    <cellStyle name="Note 3 3 6 2 5 2" xfId="56747" xr:uid="{00000000-0005-0000-0000-0000A8DD0000}"/>
    <cellStyle name="Note 3 3 6 2 6" xfId="56748" xr:uid="{00000000-0005-0000-0000-0000A9DD0000}"/>
    <cellStyle name="Note 3 3 6 2 6 2" xfId="56749" xr:uid="{00000000-0005-0000-0000-0000AADD0000}"/>
    <cellStyle name="Note 3 3 6 2 7" xfId="56750" xr:uid="{00000000-0005-0000-0000-0000ABDD0000}"/>
    <cellStyle name="Note 3 3 6 3" xfId="56751" xr:uid="{00000000-0005-0000-0000-0000ACDD0000}"/>
    <cellStyle name="Note 3 3 6 3 2" xfId="56752" xr:uid="{00000000-0005-0000-0000-0000ADDD0000}"/>
    <cellStyle name="Note 3 3 6 3 3" xfId="56753" xr:uid="{00000000-0005-0000-0000-0000AEDD0000}"/>
    <cellStyle name="Note 3 3 6 3 4" xfId="56754" xr:uid="{00000000-0005-0000-0000-0000AFDD0000}"/>
    <cellStyle name="Note 3 3 6 3 5" xfId="56755" xr:uid="{00000000-0005-0000-0000-0000B0DD0000}"/>
    <cellStyle name="Note 3 3 6 4" xfId="56756" xr:uid="{00000000-0005-0000-0000-0000B1DD0000}"/>
    <cellStyle name="Note 3 3 6 4 2" xfId="56757" xr:uid="{00000000-0005-0000-0000-0000B2DD0000}"/>
    <cellStyle name="Note 3 3 6 4 3" xfId="56758" xr:uid="{00000000-0005-0000-0000-0000B3DD0000}"/>
    <cellStyle name="Note 3 3 6 4 4" xfId="56759" xr:uid="{00000000-0005-0000-0000-0000B4DD0000}"/>
    <cellStyle name="Note 3 3 6 4 5" xfId="56760" xr:uid="{00000000-0005-0000-0000-0000B5DD0000}"/>
    <cellStyle name="Note 3 3 6 5" xfId="56761" xr:uid="{00000000-0005-0000-0000-0000B6DD0000}"/>
    <cellStyle name="Note 3 3 6 5 2" xfId="56762" xr:uid="{00000000-0005-0000-0000-0000B7DD0000}"/>
    <cellStyle name="Note 3 3 6 6" xfId="56763" xr:uid="{00000000-0005-0000-0000-0000B8DD0000}"/>
    <cellStyle name="Note 3 3 6 6 2" xfId="56764" xr:uid="{00000000-0005-0000-0000-0000B9DD0000}"/>
    <cellStyle name="Note 3 3 6 7" xfId="56765" xr:uid="{00000000-0005-0000-0000-0000BADD0000}"/>
    <cellStyle name="Note 3 3 6 7 2" xfId="56766" xr:uid="{00000000-0005-0000-0000-0000BBDD0000}"/>
    <cellStyle name="Note 3 3 6 8" xfId="56767" xr:uid="{00000000-0005-0000-0000-0000BCDD0000}"/>
    <cellStyle name="Note 3 3 7" xfId="56768" xr:uid="{00000000-0005-0000-0000-0000BDDD0000}"/>
    <cellStyle name="Note 3 3 7 2" xfId="56769" xr:uid="{00000000-0005-0000-0000-0000BEDD0000}"/>
    <cellStyle name="Note 3 3 7 2 2" xfId="56770" xr:uid="{00000000-0005-0000-0000-0000BFDD0000}"/>
    <cellStyle name="Note 3 3 7 2 2 2" xfId="56771" xr:uid="{00000000-0005-0000-0000-0000C0DD0000}"/>
    <cellStyle name="Note 3 3 7 2 2 3" xfId="56772" xr:uid="{00000000-0005-0000-0000-0000C1DD0000}"/>
    <cellStyle name="Note 3 3 7 2 2 4" xfId="56773" xr:uid="{00000000-0005-0000-0000-0000C2DD0000}"/>
    <cellStyle name="Note 3 3 7 2 2 5" xfId="56774" xr:uid="{00000000-0005-0000-0000-0000C3DD0000}"/>
    <cellStyle name="Note 3 3 7 2 3" xfId="56775" xr:uid="{00000000-0005-0000-0000-0000C4DD0000}"/>
    <cellStyle name="Note 3 3 7 2 3 2" xfId="56776" xr:uid="{00000000-0005-0000-0000-0000C5DD0000}"/>
    <cellStyle name="Note 3 3 7 2 3 3" xfId="56777" xr:uid="{00000000-0005-0000-0000-0000C6DD0000}"/>
    <cellStyle name="Note 3 3 7 2 3 4" xfId="56778" xr:uid="{00000000-0005-0000-0000-0000C7DD0000}"/>
    <cellStyle name="Note 3 3 7 2 3 5" xfId="56779" xr:uid="{00000000-0005-0000-0000-0000C8DD0000}"/>
    <cellStyle name="Note 3 3 7 2 4" xfId="56780" xr:uid="{00000000-0005-0000-0000-0000C9DD0000}"/>
    <cellStyle name="Note 3 3 7 2 4 2" xfId="56781" xr:uid="{00000000-0005-0000-0000-0000CADD0000}"/>
    <cellStyle name="Note 3 3 7 2 5" xfId="56782" xr:uid="{00000000-0005-0000-0000-0000CBDD0000}"/>
    <cellStyle name="Note 3 3 7 2 5 2" xfId="56783" xr:uid="{00000000-0005-0000-0000-0000CCDD0000}"/>
    <cellStyle name="Note 3 3 7 2 6" xfId="56784" xr:uid="{00000000-0005-0000-0000-0000CDDD0000}"/>
    <cellStyle name="Note 3 3 7 2 6 2" xfId="56785" xr:uid="{00000000-0005-0000-0000-0000CEDD0000}"/>
    <cellStyle name="Note 3 3 7 2 7" xfId="56786" xr:uid="{00000000-0005-0000-0000-0000CFDD0000}"/>
    <cellStyle name="Note 3 3 7 3" xfId="56787" xr:uid="{00000000-0005-0000-0000-0000D0DD0000}"/>
    <cellStyle name="Note 3 3 7 3 2" xfId="56788" xr:uid="{00000000-0005-0000-0000-0000D1DD0000}"/>
    <cellStyle name="Note 3 3 7 3 3" xfId="56789" xr:uid="{00000000-0005-0000-0000-0000D2DD0000}"/>
    <cellStyle name="Note 3 3 7 3 4" xfId="56790" xr:uid="{00000000-0005-0000-0000-0000D3DD0000}"/>
    <cellStyle name="Note 3 3 7 3 5" xfId="56791" xr:uid="{00000000-0005-0000-0000-0000D4DD0000}"/>
    <cellStyle name="Note 3 3 7 4" xfId="56792" xr:uid="{00000000-0005-0000-0000-0000D5DD0000}"/>
    <cellStyle name="Note 3 3 7 4 2" xfId="56793" xr:uid="{00000000-0005-0000-0000-0000D6DD0000}"/>
    <cellStyle name="Note 3 3 7 4 3" xfId="56794" xr:uid="{00000000-0005-0000-0000-0000D7DD0000}"/>
    <cellStyle name="Note 3 3 7 4 4" xfId="56795" xr:uid="{00000000-0005-0000-0000-0000D8DD0000}"/>
    <cellStyle name="Note 3 3 7 4 5" xfId="56796" xr:uid="{00000000-0005-0000-0000-0000D9DD0000}"/>
    <cellStyle name="Note 3 3 7 5" xfId="56797" xr:uid="{00000000-0005-0000-0000-0000DADD0000}"/>
    <cellStyle name="Note 3 3 7 5 2" xfId="56798" xr:uid="{00000000-0005-0000-0000-0000DBDD0000}"/>
    <cellStyle name="Note 3 3 7 6" xfId="56799" xr:uid="{00000000-0005-0000-0000-0000DCDD0000}"/>
    <cellStyle name="Note 3 3 7 6 2" xfId="56800" xr:uid="{00000000-0005-0000-0000-0000DDDD0000}"/>
    <cellStyle name="Note 3 3 7 7" xfId="56801" xr:uid="{00000000-0005-0000-0000-0000DEDD0000}"/>
    <cellStyle name="Note 3 3 7 7 2" xfId="56802" xr:uid="{00000000-0005-0000-0000-0000DFDD0000}"/>
    <cellStyle name="Note 3 3 7 8" xfId="56803" xr:uid="{00000000-0005-0000-0000-0000E0DD0000}"/>
    <cellStyle name="Note 3 3 8" xfId="56804" xr:uid="{00000000-0005-0000-0000-0000E1DD0000}"/>
    <cellStyle name="Note 3 3 8 2" xfId="56805" xr:uid="{00000000-0005-0000-0000-0000E2DD0000}"/>
    <cellStyle name="Note 3 3 8 2 2" xfId="56806" xr:uid="{00000000-0005-0000-0000-0000E3DD0000}"/>
    <cellStyle name="Note 3 3 8 2 2 2" xfId="56807" xr:uid="{00000000-0005-0000-0000-0000E4DD0000}"/>
    <cellStyle name="Note 3 3 8 2 2 3" xfId="56808" xr:uid="{00000000-0005-0000-0000-0000E5DD0000}"/>
    <cellStyle name="Note 3 3 8 2 2 4" xfId="56809" xr:uid="{00000000-0005-0000-0000-0000E6DD0000}"/>
    <cellStyle name="Note 3 3 8 2 2 5" xfId="56810" xr:uid="{00000000-0005-0000-0000-0000E7DD0000}"/>
    <cellStyle name="Note 3 3 8 2 3" xfId="56811" xr:uid="{00000000-0005-0000-0000-0000E8DD0000}"/>
    <cellStyle name="Note 3 3 8 2 3 2" xfId="56812" xr:uid="{00000000-0005-0000-0000-0000E9DD0000}"/>
    <cellStyle name="Note 3 3 8 2 3 3" xfId="56813" xr:uid="{00000000-0005-0000-0000-0000EADD0000}"/>
    <cellStyle name="Note 3 3 8 2 3 4" xfId="56814" xr:uid="{00000000-0005-0000-0000-0000EBDD0000}"/>
    <cellStyle name="Note 3 3 8 2 3 5" xfId="56815" xr:uid="{00000000-0005-0000-0000-0000ECDD0000}"/>
    <cellStyle name="Note 3 3 8 2 4" xfId="56816" xr:uid="{00000000-0005-0000-0000-0000EDDD0000}"/>
    <cellStyle name="Note 3 3 8 2 4 2" xfId="56817" xr:uid="{00000000-0005-0000-0000-0000EEDD0000}"/>
    <cellStyle name="Note 3 3 8 2 5" xfId="56818" xr:uid="{00000000-0005-0000-0000-0000EFDD0000}"/>
    <cellStyle name="Note 3 3 8 2 5 2" xfId="56819" xr:uid="{00000000-0005-0000-0000-0000F0DD0000}"/>
    <cellStyle name="Note 3 3 8 2 6" xfId="56820" xr:uid="{00000000-0005-0000-0000-0000F1DD0000}"/>
    <cellStyle name="Note 3 3 8 2 6 2" xfId="56821" xr:uid="{00000000-0005-0000-0000-0000F2DD0000}"/>
    <cellStyle name="Note 3 3 8 2 7" xfId="56822" xr:uid="{00000000-0005-0000-0000-0000F3DD0000}"/>
    <cellStyle name="Note 3 3 8 3" xfId="56823" xr:uid="{00000000-0005-0000-0000-0000F4DD0000}"/>
    <cellStyle name="Note 3 3 8 3 2" xfId="56824" xr:uid="{00000000-0005-0000-0000-0000F5DD0000}"/>
    <cellStyle name="Note 3 3 8 3 3" xfId="56825" xr:uid="{00000000-0005-0000-0000-0000F6DD0000}"/>
    <cellStyle name="Note 3 3 8 3 4" xfId="56826" xr:uid="{00000000-0005-0000-0000-0000F7DD0000}"/>
    <cellStyle name="Note 3 3 8 3 5" xfId="56827" xr:uid="{00000000-0005-0000-0000-0000F8DD0000}"/>
    <cellStyle name="Note 3 3 8 4" xfId="56828" xr:uid="{00000000-0005-0000-0000-0000F9DD0000}"/>
    <cellStyle name="Note 3 3 8 4 2" xfId="56829" xr:uid="{00000000-0005-0000-0000-0000FADD0000}"/>
    <cellStyle name="Note 3 3 8 4 3" xfId="56830" xr:uid="{00000000-0005-0000-0000-0000FBDD0000}"/>
    <cellStyle name="Note 3 3 8 4 4" xfId="56831" xr:uid="{00000000-0005-0000-0000-0000FCDD0000}"/>
    <cellStyle name="Note 3 3 8 4 5" xfId="56832" xr:uid="{00000000-0005-0000-0000-0000FDDD0000}"/>
    <cellStyle name="Note 3 3 8 5" xfId="56833" xr:uid="{00000000-0005-0000-0000-0000FEDD0000}"/>
    <cellStyle name="Note 3 3 8 5 2" xfId="56834" xr:uid="{00000000-0005-0000-0000-0000FFDD0000}"/>
    <cellStyle name="Note 3 3 8 6" xfId="56835" xr:uid="{00000000-0005-0000-0000-000000DE0000}"/>
    <cellStyle name="Note 3 3 8 6 2" xfId="56836" xr:uid="{00000000-0005-0000-0000-000001DE0000}"/>
    <cellStyle name="Note 3 3 8 7" xfId="56837" xr:uid="{00000000-0005-0000-0000-000002DE0000}"/>
    <cellStyle name="Note 3 3 8 7 2" xfId="56838" xr:uid="{00000000-0005-0000-0000-000003DE0000}"/>
    <cellStyle name="Note 3 3 8 8" xfId="56839" xr:uid="{00000000-0005-0000-0000-000004DE0000}"/>
    <cellStyle name="Note 3 3 9" xfId="56840" xr:uid="{00000000-0005-0000-0000-000005DE0000}"/>
    <cellStyle name="Note 3 3 9 2" xfId="56841" xr:uid="{00000000-0005-0000-0000-000006DE0000}"/>
    <cellStyle name="Note 3 3 9 2 2" xfId="56842" xr:uid="{00000000-0005-0000-0000-000007DE0000}"/>
    <cellStyle name="Note 3 3 9 2 2 2" xfId="56843" xr:uid="{00000000-0005-0000-0000-000008DE0000}"/>
    <cellStyle name="Note 3 3 9 2 2 3" xfId="56844" xr:uid="{00000000-0005-0000-0000-000009DE0000}"/>
    <cellStyle name="Note 3 3 9 2 2 4" xfId="56845" xr:uid="{00000000-0005-0000-0000-00000ADE0000}"/>
    <cellStyle name="Note 3 3 9 2 2 5" xfId="56846" xr:uid="{00000000-0005-0000-0000-00000BDE0000}"/>
    <cellStyle name="Note 3 3 9 2 3" xfId="56847" xr:uid="{00000000-0005-0000-0000-00000CDE0000}"/>
    <cellStyle name="Note 3 3 9 2 3 2" xfId="56848" xr:uid="{00000000-0005-0000-0000-00000DDE0000}"/>
    <cellStyle name="Note 3 3 9 2 3 3" xfId="56849" xr:uid="{00000000-0005-0000-0000-00000EDE0000}"/>
    <cellStyle name="Note 3 3 9 2 3 4" xfId="56850" xr:uid="{00000000-0005-0000-0000-00000FDE0000}"/>
    <cellStyle name="Note 3 3 9 2 3 5" xfId="56851" xr:uid="{00000000-0005-0000-0000-000010DE0000}"/>
    <cellStyle name="Note 3 3 9 2 4" xfId="56852" xr:uid="{00000000-0005-0000-0000-000011DE0000}"/>
    <cellStyle name="Note 3 3 9 2 4 2" xfId="56853" xr:uid="{00000000-0005-0000-0000-000012DE0000}"/>
    <cellStyle name="Note 3 3 9 2 5" xfId="56854" xr:uid="{00000000-0005-0000-0000-000013DE0000}"/>
    <cellStyle name="Note 3 3 9 2 5 2" xfId="56855" xr:uid="{00000000-0005-0000-0000-000014DE0000}"/>
    <cellStyle name="Note 3 3 9 2 6" xfId="56856" xr:uid="{00000000-0005-0000-0000-000015DE0000}"/>
    <cellStyle name="Note 3 3 9 2 6 2" xfId="56857" xr:uid="{00000000-0005-0000-0000-000016DE0000}"/>
    <cellStyle name="Note 3 3 9 2 7" xfId="56858" xr:uid="{00000000-0005-0000-0000-000017DE0000}"/>
    <cellStyle name="Note 3 3 9 3" xfId="56859" xr:uid="{00000000-0005-0000-0000-000018DE0000}"/>
    <cellStyle name="Note 3 3 9 3 2" xfId="56860" xr:uid="{00000000-0005-0000-0000-000019DE0000}"/>
    <cellStyle name="Note 3 3 9 3 3" xfId="56861" xr:uid="{00000000-0005-0000-0000-00001ADE0000}"/>
    <cellStyle name="Note 3 3 9 3 4" xfId="56862" xr:uid="{00000000-0005-0000-0000-00001BDE0000}"/>
    <cellStyle name="Note 3 3 9 3 5" xfId="56863" xr:uid="{00000000-0005-0000-0000-00001CDE0000}"/>
    <cellStyle name="Note 3 3 9 4" xfId="56864" xr:uid="{00000000-0005-0000-0000-00001DDE0000}"/>
    <cellStyle name="Note 3 3 9 4 2" xfId="56865" xr:uid="{00000000-0005-0000-0000-00001EDE0000}"/>
    <cellStyle name="Note 3 3 9 4 3" xfId="56866" xr:uid="{00000000-0005-0000-0000-00001FDE0000}"/>
    <cellStyle name="Note 3 3 9 4 4" xfId="56867" xr:uid="{00000000-0005-0000-0000-000020DE0000}"/>
    <cellStyle name="Note 3 3 9 4 5" xfId="56868" xr:uid="{00000000-0005-0000-0000-000021DE0000}"/>
    <cellStyle name="Note 3 3 9 5" xfId="56869" xr:uid="{00000000-0005-0000-0000-000022DE0000}"/>
    <cellStyle name="Note 3 3 9 5 2" xfId="56870" xr:uid="{00000000-0005-0000-0000-000023DE0000}"/>
    <cellStyle name="Note 3 3 9 6" xfId="56871" xr:uid="{00000000-0005-0000-0000-000024DE0000}"/>
    <cellStyle name="Note 3 3 9 6 2" xfId="56872" xr:uid="{00000000-0005-0000-0000-000025DE0000}"/>
    <cellStyle name="Note 3 3 9 7" xfId="56873" xr:uid="{00000000-0005-0000-0000-000026DE0000}"/>
    <cellStyle name="Note 3 3 9 7 2" xfId="56874" xr:uid="{00000000-0005-0000-0000-000027DE0000}"/>
    <cellStyle name="Note 3 3 9 8" xfId="56875" xr:uid="{00000000-0005-0000-0000-000028DE0000}"/>
    <cellStyle name="Note 3 4" xfId="56876" xr:uid="{00000000-0005-0000-0000-000029DE0000}"/>
    <cellStyle name="Note 3 4 2" xfId="56877" xr:uid="{00000000-0005-0000-0000-00002ADE0000}"/>
    <cellStyle name="Note 3 4 2 2" xfId="56878" xr:uid="{00000000-0005-0000-0000-00002BDE0000}"/>
    <cellStyle name="Note 3 4 3" xfId="56879" xr:uid="{00000000-0005-0000-0000-00002CDE0000}"/>
    <cellStyle name="Note 3 4 3 2" xfId="56880" xr:uid="{00000000-0005-0000-0000-00002DDE0000}"/>
    <cellStyle name="Note 3 4 4" xfId="56881" xr:uid="{00000000-0005-0000-0000-00002EDE0000}"/>
    <cellStyle name="Note 3 4 5" xfId="56882" xr:uid="{00000000-0005-0000-0000-00002FDE0000}"/>
    <cellStyle name="Note 3 5" xfId="56883" xr:uid="{00000000-0005-0000-0000-000030DE0000}"/>
    <cellStyle name="Note 3 5 2" xfId="56884" xr:uid="{00000000-0005-0000-0000-000031DE0000}"/>
    <cellStyle name="Note 3 5 2 2" xfId="56885" xr:uid="{00000000-0005-0000-0000-000032DE0000}"/>
    <cellStyle name="Note 3 5 3" xfId="56886" xr:uid="{00000000-0005-0000-0000-000033DE0000}"/>
    <cellStyle name="Note 3 5 3 2" xfId="56887" xr:uid="{00000000-0005-0000-0000-000034DE0000}"/>
    <cellStyle name="Note 3 5 4" xfId="56888" xr:uid="{00000000-0005-0000-0000-000035DE0000}"/>
    <cellStyle name="Note 3 5 5" xfId="56889" xr:uid="{00000000-0005-0000-0000-000036DE0000}"/>
    <cellStyle name="Note 3 6" xfId="56890" xr:uid="{00000000-0005-0000-0000-000037DE0000}"/>
    <cellStyle name="Note 3 6 2" xfId="56891" xr:uid="{00000000-0005-0000-0000-000038DE0000}"/>
    <cellStyle name="Note 3 6 2 2" xfId="56892" xr:uid="{00000000-0005-0000-0000-000039DE0000}"/>
    <cellStyle name="Note 3 7" xfId="56893" xr:uid="{00000000-0005-0000-0000-00003ADE0000}"/>
    <cellStyle name="Note 3 7 2" xfId="56894" xr:uid="{00000000-0005-0000-0000-00003BDE0000}"/>
    <cellStyle name="Note 3 8" xfId="56895" xr:uid="{00000000-0005-0000-0000-00003CDE0000}"/>
    <cellStyle name="Note 3 8 2" xfId="56896" xr:uid="{00000000-0005-0000-0000-00003DDE0000}"/>
    <cellStyle name="Note 3_T-straight with PEDs adjustor" xfId="56897" xr:uid="{00000000-0005-0000-0000-00003EDE0000}"/>
    <cellStyle name="Note 4" xfId="56898" xr:uid="{00000000-0005-0000-0000-00003FDE0000}"/>
    <cellStyle name="Note 4 2" xfId="56899" xr:uid="{00000000-0005-0000-0000-000040DE0000}"/>
    <cellStyle name="Note 4 2 10" xfId="56900" xr:uid="{00000000-0005-0000-0000-000041DE0000}"/>
    <cellStyle name="Note 4 2 10 2" xfId="56901" xr:uid="{00000000-0005-0000-0000-000042DE0000}"/>
    <cellStyle name="Note 4 2 10 2 2" xfId="56902" xr:uid="{00000000-0005-0000-0000-000043DE0000}"/>
    <cellStyle name="Note 4 2 10 2 2 2" xfId="56903" xr:uid="{00000000-0005-0000-0000-000044DE0000}"/>
    <cellStyle name="Note 4 2 10 2 2 3" xfId="56904" xr:uid="{00000000-0005-0000-0000-000045DE0000}"/>
    <cellStyle name="Note 4 2 10 2 2 4" xfId="56905" xr:uid="{00000000-0005-0000-0000-000046DE0000}"/>
    <cellStyle name="Note 4 2 10 2 2 5" xfId="56906" xr:uid="{00000000-0005-0000-0000-000047DE0000}"/>
    <cellStyle name="Note 4 2 10 2 3" xfId="56907" xr:uid="{00000000-0005-0000-0000-000048DE0000}"/>
    <cellStyle name="Note 4 2 10 2 3 2" xfId="56908" xr:uid="{00000000-0005-0000-0000-000049DE0000}"/>
    <cellStyle name="Note 4 2 10 2 3 3" xfId="56909" xr:uid="{00000000-0005-0000-0000-00004ADE0000}"/>
    <cellStyle name="Note 4 2 10 2 3 4" xfId="56910" xr:uid="{00000000-0005-0000-0000-00004BDE0000}"/>
    <cellStyle name="Note 4 2 10 2 3 5" xfId="56911" xr:uid="{00000000-0005-0000-0000-00004CDE0000}"/>
    <cellStyle name="Note 4 2 10 2 4" xfId="56912" xr:uid="{00000000-0005-0000-0000-00004DDE0000}"/>
    <cellStyle name="Note 4 2 10 2 4 2" xfId="56913" xr:uid="{00000000-0005-0000-0000-00004EDE0000}"/>
    <cellStyle name="Note 4 2 10 2 5" xfId="56914" xr:uid="{00000000-0005-0000-0000-00004FDE0000}"/>
    <cellStyle name="Note 4 2 10 2 5 2" xfId="56915" xr:uid="{00000000-0005-0000-0000-000050DE0000}"/>
    <cellStyle name="Note 4 2 10 2 6" xfId="56916" xr:uid="{00000000-0005-0000-0000-000051DE0000}"/>
    <cellStyle name="Note 4 2 10 2 6 2" xfId="56917" xr:uid="{00000000-0005-0000-0000-000052DE0000}"/>
    <cellStyle name="Note 4 2 10 2 7" xfId="56918" xr:uid="{00000000-0005-0000-0000-000053DE0000}"/>
    <cellStyle name="Note 4 2 10 3" xfId="56919" xr:uid="{00000000-0005-0000-0000-000054DE0000}"/>
    <cellStyle name="Note 4 2 10 3 2" xfId="56920" xr:uid="{00000000-0005-0000-0000-000055DE0000}"/>
    <cellStyle name="Note 4 2 10 3 3" xfId="56921" xr:uid="{00000000-0005-0000-0000-000056DE0000}"/>
    <cellStyle name="Note 4 2 10 3 4" xfId="56922" xr:uid="{00000000-0005-0000-0000-000057DE0000}"/>
    <cellStyle name="Note 4 2 10 3 5" xfId="56923" xr:uid="{00000000-0005-0000-0000-000058DE0000}"/>
    <cellStyle name="Note 4 2 10 4" xfId="56924" xr:uid="{00000000-0005-0000-0000-000059DE0000}"/>
    <cellStyle name="Note 4 2 10 4 2" xfId="56925" xr:uid="{00000000-0005-0000-0000-00005ADE0000}"/>
    <cellStyle name="Note 4 2 10 4 3" xfId="56926" xr:uid="{00000000-0005-0000-0000-00005BDE0000}"/>
    <cellStyle name="Note 4 2 10 4 4" xfId="56927" xr:uid="{00000000-0005-0000-0000-00005CDE0000}"/>
    <cellStyle name="Note 4 2 10 4 5" xfId="56928" xr:uid="{00000000-0005-0000-0000-00005DDE0000}"/>
    <cellStyle name="Note 4 2 10 5" xfId="56929" xr:uid="{00000000-0005-0000-0000-00005EDE0000}"/>
    <cellStyle name="Note 4 2 10 5 2" xfId="56930" xr:uid="{00000000-0005-0000-0000-00005FDE0000}"/>
    <cellStyle name="Note 4 2 10 6" xfId="56931" xr:uid="{00000000-0005-0000-0000-000060DE0000}"/>
    <cellStyle name="Note 4 2 10 6 2" xfId="56932" xr:uid="{00000000-0005-0000-0000-000061DE0000}"/>
    <cellStyle name="Note 4 2 10 7" xfId="56933" xr:uid="{00000000-0005-0000-0000-000062DE0000}"/>
    <cellStyle name="Note 4 2 10 7 2" xfId="56934" xr:uid="{00000000-0005-0000-0000-000063DE0000}"/>
    <cellStyle name="Note 4 2 10 8" xfId="56935" xr:uid="{00000000-0005-0000-0000-000064DE0000}"/>
    <cellStyle name="Note 4 2 11" xfId="56936" xr:uid="{00000000-0005-0000-0000-000065DE0000}"/>
    <cellStyle name="Note 4 2 11 2" xfId="56937" xr:uid="{00000000-0005-0000-0000-000066DE0000}"/>
    <cellStyle name="Note 4 2 11 2 2" xfId="56938" xr:uid="{00000000-0005-0000-0000-000067DE0000}"/>
    <cellStyle name="Note 4 2 11 2 2 2" xfId="56939" xr:uid="{00000000-0005-0000-0000-000068DE0000}"/>
    <cellStyle name="Note 4 2 11 2 2 3" xfId="56940" xr:uid="{00000000-0005-0000-0000-000069DE0000}"/>
    <cellStyle name="Note 4 2 11 2 2 4" xfId="56941" xr:uid="{00000000-0005-0000-0000-00006ADE0000}"/>
    <cellStyle name="Note 4 2 11 2 2 5" xfId="56942" xr:uid="{00000000-0005-0000-0000-00006BDE0000}"/>
    <cellStyle name="Note 4 2 11 2 3" xfId="56943" xr:uid="{00000000-0005-0000-0000-00006CDE0000}"/>
    <cellStyle name="Note 4 2 11 2 3 2" xfId="56944" xr:uid="{00000000-0005-0000-0000-00006DDE0000}"/>
    <cellStyle name="Note 4 2 11 2 3 3" xfId="56945" xr:uid="{00000000-0005-0000-0000-00006EDE0000}"/>
    <cellStyle name="Note 4 2 11 2 3 4" xfId="56946" xr:uid="{00000000-0005-0000-0000-00006FDE0000}"/>
    <cellStyle name="Note 4 2 11 2 3 5" xfId="56947" xr:uid="{00000000-0005-0000-0000-000070DE0000}"/>
    <cellStyle name="Note 4 2 11 2 4" xfId="56948" xr:uid="{00000000-0005-0000-0000-000071DE0000}"/>
    <cellStyle name="Note 4 2 11 2 4 2" xfId="56949" xr:uid="{00000000-0005-0000-0000-000072DE0000}"/>
    <cellStyle name="Note 4 2 11 2 5" xfId="56950" xr:uid="{00000000-0005-0000-0000-000073DE0000}"/>
    <cellStyle name="Note 4 2 11 2 5 2" xfId="56951" xr:uid="{00000000-0005-0000-0000-000074DE0000}"/>
    <cellStyle name="Note 4 2 11 2 6" xfId="56952" xr:uid="{00000000-0005-0000-0000-000075DE0000}"/>
    <cellStyle name="Note 4 2 11 2 6 2" xfId="56953" xr:uid="{00000000-0005-0000-0000-000076DE0000}"/>
    <cellStyle name="Note 4 2 11 2 7" xfId="56954" xr:uid="{00000000-0005-0000-0000-000077DE0000}"/>
    <cellStyle name="Note 4 2 11 3" xfId="56955" xr:uid="{00000000-0005-0000-0000-000078DE0000}"/>
    <cellStyle name="Note 4 2 11 3 2" xfId="56956" xr:uid="{00000000-0005-0000-0000-000079DE0000}"/>
    <cellStyle name="Note 4 2 11 3 3" xfId="56957" xr:uid="{00000000-0005-0000-0000-00007ADE0000}"/>
    <cellStyle name="Note 4 2 11 3 4" xfId="56958" xr:uid="{00000000-0005-0000-0000-00007BDE0000}"/>
    <cellStyle name="Note 4 2 11 3 5" xfId="56959" xr:uid="{00000000-0005-0000-0000-00007CDE0000}"/>
    <cellStyle name="Note 4 2 11 4" xfId="56960" xr:uid="{00000000-0005-0000-0000-00007DDE0000}"/>
    <cellStyle name="Note 4 2 11 4 2" xfId="56961" xr:uid="{00000000-0005-0000-0000-00007EDE0000}"/>
    <cellStyle name="Note 4 2 11 4 3" xfId="56962" xr:uid="{00000000-0005-0000-0000-00007FDE0000}"/>
    <cellStyle name="Note 4 2 11 4 4" xfId="56963" xr:uid="{00000000-0005-0000-0000-000080DE0000}"/>
    <cellStyle name="Note 4 2 11 4 5" xfId="56964" xr:uid="{00000000-0005-0000-0000-000081DE0000}"/>
    <cellStyle name="Note 4 2 11 5" xfId="56965" xr:uid="{00000000-0005-0000-0000-000082DE0000}"/>
    <cellStyle name="Note 4 2 11 5 2" xfId="56966" xr:uid="{00000000-0005-0000-0000-000083DE0000}"/>
    <cellStyle name="Note 4 2 11 6" xfId="56967" xr:uid="{00000000-0005-0000-0000-000084DE0000}"/>
    <cellStyle name="Note 4 2 11 6 2" xfId="56968" xr:uid="{00000000-0005-0000-0000-000085DE0000}"/>
    <cellStyle name="Note 4 2 11 7" xfId="56969" xr:uid="{00000000-0005-0000-0000-000086DE0000}"/>
    <cellStyle name="Note 4 2 11 7 2" xfId="56970" xr:uid="{00000000-0005-0000-0000-000087DE0000}"/>
    <cellStyle name="Note 4 2 11 8" xfId="56971" xr:uid="{00000000-0005-0000-0000-000088DE0000}"/>
    <cellStyle name="Note 4 2 12" xfId="56972" xr:uid="{00000000-0005-0000-0000-000089DE0000}"/>
    <cellStyle name="Note 4 2 12 2" xfId="56973" xr:uid="{00000000-0005-0000-0000-00008ADE0000}"/>
    <cellStyle name="Note 4 2 12 2 2" xfId="56974" xr:uid="{00000000-0005-0000-0000-00008BDE0000}"/>
    <cellStyle name="Note 4 2 12 2 2 2" xfId="56975" xr:uid="{00000000-0005-0000-0000-00008CDE0000}"/>
    <cellStyle name="Note 4 2 12 2 2 3" xfId="56976" xr:uid="{00000000-0005-0000-0000-00008DDE0000}"/>
    <cellStyle name="Note 4 2 12 2 2 4" xfId="56977" xr:uid="{00000000-0005-0000-0000-00008EDE0000}"/>
    <cellStyle name="Note 4 2 12 2 2 5" xfId="56978" xr:uid="{00000000-0005-0000-0000-00008FDE0000}"/>
    <cellStyle name="Note 4 2 12 2 3" xfId="56979" xr:uid="{00000000-0005-0000-0000-000090DE0000}"/>
    <cellStyle name="Note 4 2 12 2 3 2" xfId="56980" xr:uid="{00000000-0005-0000-0000-000091DE0000}"/>
    <cellStyle name="Note 4 2 12 2 3 3" xfId="56981" xr:uid="{00000000-0005-0000-0000-000092DE0000}"/>
    <cellStyle name="Note 4 2 12 2 3 4" xfId="56982" xr:uid="{00000000-0005-0000-0000-000093DE0000}"/>
    <cellStyle name="Note 4 2 12 2 3 5" xfId="56983" xr:uid="{00000000-0005-0000-0000-000094DE0000}"/>
    <cellStyle name="Note 4 2 12 2 4" xfId="56984" xr:uid="{00000000-0005-0000-0000-000095DE0000}"/>
    <cellStyle name="Note 4 2 12 2 4 2" xfId="56985" xr:uid="{00000000-0005-0000-0000-000096DE0000}"/>
    <cellStyle name="Note 4 2 12 2 5" xfId="56986" xr:uid="{00000000-0005-0000-0000-000097DE0000}"/>
    <cellStyle name="Note 4 2 12 2 5 2" xfId="56987" xr:uid="{00000000-0005-0000-0000-000098DE0000}"/>
    <cellStyle name="Note 4 2 12 2 6" xfId="56988" xr:uid="{00000000-0005-0000-0000-000099DE0000}"/>
    <cellStyle name="Note 4 2 12 2 6 2" xfId="56989" xr:uid="{00000000-0005-0000-0000-00009ADE0000}"/>
    <cellStyle name="Note 4 2 12 2 7" xfId="56990" xr:uid="{00000000-0005-0000-0000-00009BDE0000}"/>
    <cellStyle name="Note 4 2 12 3" xfId="56991" xr:uid="{00000000-0005-0000-0000-00009CDE0000}"/>
    <cellStyle name="Note 4 2 12 3 2" xfId="56992" xr:uid="{00000000-0005-0000-0000-00009DDE0000}"/>
    <cellStyle name="Note 4 2 12 3 3" xfId="56993" xr:uid="{00000000-0005-0000-0000-00009EDE0000}"/>
    <cellStyle name="Note 4 2 12 3 4" xfId="56994" xr:uid="{00000000-0005-0000-0000-00009FDE0000}"/>
    <cellStyle name="Note 4 2 12 3 5" xfId="56995" xr:uid="{00000000-0005-0000-0000-0000A0DE0000}"/>
    <cellStyle name="Note 4 2 12 4" xfId="56996" xr:uid="{00000000-0005-0000-0000-0000A1DE0000}"/>
    <cellStyle name="Note 4 2 12 4 2" xfId="56997" xr:uid="{00000000-0005-0000-0000-0000A2DE0000}"/>
    <cellStyle name="Note 4 2 12 4 3" xfId="56998" xr:uid="{00000000-0005-0000-0000-0000A3DE0000}"/>
    <cellStyle name="Note 4 2 12 4 4" xfId="56999" xr:uid="{00000000-0005-0000-0000-0000A4DE0000}"/>
    <cellStyle name="Note 4 2 12 4 5" xfId="57000" xr:uid="{00000000-0005-0000-0000-0000A5DE0000}"/>
    <cellStyle name="Note 4 2 12 5" xfId="57001" xr:uid="{00000000-0005-0000-0000-0000A6DE0000}"/>
    <cellStyle name="Note 4 2 12 5 2" xfId="57002" xr:uid="{00000000-0005-0000-0000-0000A7DE0000}"/>
    <cellStyle name="Note 4 2 12 6" xfId="57003" xr:uid="{00000000-0005-0000-0000-0000A8DE0000}"/>
    <cellStyle name="Note 4 2 12 6 2" xfId="57004" xr:uid="{00000000-0005-0000-0000-0000A9DE0000}"/>
    <cellStyle name="Note 4 2 12 7" xfId="57005" xr:uid="{00000000-0005-0000-0000-0000AADE0000}"/>
    <cellStyle name="Note 4 2 12 7 2" xfId="57006" xr:uid="{00000000-0005-0000-0000-0000ABDE0000}"/>
    <cellStyle name="Note 4 2 12 8" xfId="57007" xr:uid="{00000000-0005-0000-0000-0000ACDE0000}"/>
    <cellStyle name="Note 4 2 13" xfId="57008" xr:uid="{00000000-0005-0000-0000-0000ADDE0000}"/>
    <cellStyle name="Note 4 2 13 2" xfId="57009" xr:uid="{00000000-0005-0000-0000-0000AEDE0000}"/>
    <cellStyle name="Note 4 2 13 2 2" xfId="57010" xr:uid="{00000000-0005-0000-0000-0000AFDE0000}"/>
    <cellStyle name="Note 4 2 13 2 2 2" xfId="57011" xr:uid="{00000000-0005-0000-0000-0000B0DE0000}"/>
    <cellStyle name="Note 4 2 13 2 2 3" xfId="57012" xr:uid="{00000000-0005-0000-0000-0000B1DE0000}"/>
    <cellStyle name="Note 4 2 13 2 2 4" xfId="57013" xr:uid="{00000000-0005-0000-0000-0000B2DE0000}"/>
    <cellStyle name="Note 4 2 13 2 2 5" xfId="57014" xr:uid="{00000000-0005-0000-0000-0000B3DE0000}"/>
    <cellStyle name="Note 4 2 13 2 3" xfId="57015" xr:uid="{00000000-0005-0000-0000-0000B4DE0000}"/>
    <cellStyle name="Note 4 2 13 2 3 2" xfId="57016" xr:uid="{00000000-0005-0000-0000-0000B5DE0000}"/>
    <cellStyle name="Note 4 2 13 2 3 3" xfId="57017" xr:uid="{00000000-0005-0000-0000-0000B6DE0000}"/>
    <cellStyle name="Note 4 2 13 2 3 4" xfId="57018" xr:uid="{00000000-0005-0000-0000-0000B7DE0000}"/>
    <cellStyle name="Note 4 2 13 2 3 5" xfId="57019" xr:uid="{00000000-0005-0000-0000-0000B8DE0000}"/>
    <cellStyle name="Note 4 2 13 2 4" xfId="57020" xr:uid="{00000000-0005-0000-0000-0000B9DE0000}"/>
    <cellStyle name="Note 4 2 13 2 4 2" xfId="57021" xr:uid="{00000000-0005-0000-0000-0000BADE0000}"/>
    <cellStyle name="Note 4 2 13 2 5" xfId="57022" xr:uid="{00000000-0005-0000-0000-0000BBDE0000}"/>
    <cellStyle name="Note 4 2 13 2 5 2" xfId="57023" xr:uid="{00000000-0005-0000-0000-0000BCDE0000}"/>
    <cellStyle name="Note 4 2 13 2 6" xfId="57024" xr:uid="{00000000-0005-0000-0000-0000BDDE0000}"/>
    <cellStyle name="Note 4 2 13 2 6 2" xfId="57025" xr:uid="{00000000-0005-0000-0000-0000BEDE0000}"/>
    <cellStyle name="Note 4 2 13 2 7" xfId="57026" xr:uid="{00000000-0005-0000-0000-0000BFDE0000}"/>
    <cellStyle name="Note 4 2 13 3" xfId="57027" xr:uid="{00000000-0005-0000-0000-0000C0DE0000}"/>
    <cellStyle name="Note 4 2 13 3 2" xfId="57028" xr:uid="{00000000-0005-0000-0000-0000C1DE0000}"/>
    <cellStyle name="Note 4 2 13 3 3" xfId="57029" xr:uid="{00000000-0005-0000-0000-0000C2DE0000}"/>
    <cellStyle name="Note 4 2 13 3 4" xfId="57030" xr:uid="{00000000-0005-0000-0000-0000C3DE0000}"/>
    <cellStyle name="Note 4 2 13 3 5" xfId="57031" xr:uid="{00000000-0005-0000-0000-0000C4DE0000}"/>
    <cellStyle name="Note 4 2 13 4" xfId="57032" xr:uid="{00000000-0005-0000-0000-0000C5DE0000}"/>
    <cellStyle name="Note 4 2 13 4 2" xfId="57033" xr:uid="{00000000-0005-0000-0000-0000C6DE0000}"/>
    <cellStyle name="Note 4 2 13 4 3" xfId="57034" xr:uid="{00000000-0005-0000-0000-0000C7DE0000}"/>
    <cellStyle name="Note 4 2 13 4 4" xfId="57035" xr:uid="{00000000-0005-0000-0000-0000C8DE0000}"/>
    <cellStyle name="Note 4 2 13 4 5" xfId="57036" xr:uid="{00000000-0005-0000-0000-0000C9DE0000}"/>
    <cellStyle name="Note 4 2 13 5" xfId="57037" xr:uid="{00000000-0005-0000-0000-0000CADE0000}"/>
    <cellStyle name="Note 4 2 13 5 2" xfId="57038" xr:uid="{00000000-0005-0000-0000-0000CBDE0000}"/>
    <cellStyle name="Note 4 2 13 6" xfId="57039" xr:uid="{00000000-0005-0000-0000-0000CCDE0000}"/>
    <cellStyle name="Note 4 2 13 6 2" xfId="57040" xr:uid="{00000000-0005-0000-0000-0000CDDE0000}"/>
    <cellStyle name="Note 4 2 13 7" xfId="57041" xr:uid="{00000000-0005-0000-0000-0000CEDE0000}"/>
    <cellStyle name="Note 4 2 13 7 2" xfId="57042" xr:uid="{00000000-0005-0000-0000-0000CFDE0000}"/>
    <cellStyle name="Note 4 2 13 8" xfId="57043" xr:uid="{00000000-0005-0000-0000-0000D0DE0000}"/>
    <cellStyle name="Note 4 2 14" xfId="57044" xr:uid="{00000000-0005-0000-0000-0000D1DE0000}"/>
    <cellStyle name="Note 4 2 14 2" xfId="57045" xr:uid="{00000000-0005-0000-0000-0000D2DE0000}"/>
    <cellStyle name="Note 4 2 14 2 2" xfId="57046" xr:uid="{00000000-0005-0000-0000-0000D3DE0000}"/>
    <cellStyle name="Note 4 2 14 2 2 2" xfId="57047" xr:uid="{00000000-0005-0000-0000-0000D4DE0000}"/>
    <cellStyle name="Note 4 2 14 2 2 3" xfId="57048" xr:uid="{00000000-0005-0000-0000-0000D5DE0000}"/>
    <cellStyle name="Note 4 2 14 2 2 4" xfId="57049" xr:uid="{00000000-0005-0000-0000-0000D6DE0000}"/>
    <cellStyle name="Note 4 2 14 2 2 5" xfId="57050" xr:uid="{00000000-0005-0000-0000-0000D7DE0000}"/>
    <cellStyle name="Note 4 2 14 2 3" xfId="57051" xr:uid="{00000000-0005-0000-0000-0000D8DE0000}"/>
    <cellStyle name="Note 4 2 14 2 3 2" xfId="57052" xr:uid="{00000000-0005-0000-0000-0000D9DE0000}"/>
    <cellStyle name="Note 4 2 14 2 3 3" xfId="57053" xr:uid="{00000000-0005-0000-0000-0000DADE0000}"/>
    <cellStyle name="Note 4 2 14 2 3 4" xfId="57054" xr:uid="{00000000-0005-0000-0000-0000DBDE0000}"/>
    <cellStyle name="Note 4 2 14 2 3 5" xfId="57055" xr:uid="{00000000-0005-0000-0000-0000DCDE0000}"/>
    <cellStyle name="Note 4 2 14 2 4" xfId="57056" xr:uid="{00000000-0005-0000-0000-0000DDDE0000}"/>
    <cellStyle name="Note 4 2 14 2 4 2" xfId="57057" xr:uid="{00000000-0005-0000-0000-0000DEDE0000}"/>
    <cellStyle name="Note 4 2 14 2 5" xfId="57058" xr:uid="{00000000-0005-0000-0000-0000DFDE0000}"/>
    <cellStyle name="Note 4 2 14 2 5 2" xfId="57059" xr:uid="{00000000-0005-0000-0000-0000E0DE0000}"/>
    <cellStyle name="Note 4 2 14 2 6" xfId="57060" xr:uid="{00000000-0005-0000-0000-0000E1DE0000}"/>
    <cellStyle name="Note 4 2 14 2 6 2" xfId="57061" xr:uid="{00000000-0005-0000-0000-0000E2DE0000}"/>
    <cellStyle name="Note 4 2 14 2 7" xfId="57062" xr:uid="{00000000-0005-0000-0000-0000E3DE0000}"/>
    <cellStyle name="Note 4 2 14 3" xfId="57063" xr:uid="{00000000-0005-0000-0000-0000E4DE0000}"/>
    <cellStyle name="Note 4 2 14 3 2" xfId="57064" xr:uid="{00000000-0005-0000-0000-0000E5DE0000}"/>
    <cellStyle name="Note 4 2 14 3 3" xfId="57065" xr:uid="{00000000-0005-0000-0000-0000E6DE0000}"/>
    <cellStyle name="Note 4 2 14 3 4" xfId="57066" xr:uid="{00000000-0005-0000-0000-0000E7DE0000}"/>
    <cellStyle name="Note 4 2 14 3 5" xfId="57067" xr:uid="{00000000-0005-0000-0000-0000E8DE0000}"/>
    <cellStyle name="Note 4 2 14 4" xfId="57068" xr:uid="{00000000-0005-0000-0000-0000E9DE0000}"/>
    <cellStyle name="Note 4 2 14 4 2" xfId="57069" xr:uid="{00000000-0005-0000-0000-0000EADE0000}"/>
    <cellStyle name="Note 4 2 14 4 3" xfId="57070" xr:uid="{00000000-0005-0000-0000-0000EBDE0000}"/>
    <cellStyle name="Note 4 2 14 4 4" xfId="57071" xr:uid="{00000000-0005-0000-0000-0000ECDE0000}"/>
    <cellStyle name="Note 4 2 14 4 5" xfId="57072" xr:uid="{00000000-0005-0000-0000-0000EDDE0000}"/>
    <cellStyle name="Note 4 2 14 5" xfId="57073" xr:uid="{00000000-0005-0000-0000-0000EEDE0000}"/>
    <cellStyle name="Note 4 2 14 5 2" xfId="57074" xr:uid="{00000000-0005-0000-0000-0000EFDE0000}"/>
    <cellStyle name="Note 4 2 14 6" xfId="57075" xr:uid="{00000000-0005-0000-0000-0000F0DE0000}"/>
    <cellStyle name="Note 4 2 14 6 2" xfId="57076" xr:uid="{00000000-0005-0000-0000-0000F1DE0000}"/>
    <cellStyle name="Note 4 2 14 7" xfId="57077" xr:uid="{00000000-0005-0000-0000-0000F2DE0000}"/>
    <cellStyle name="Note 4 2 14 7 2" xfId="57078" xr:uid="{00000000-0005-0000-0000-0000F3DE0000}"/>
    <cellStyle name="Note 4 2 14 8" xfId="57079" xr:uid="{00000000-0005-0000-0000-0000F4DE0000}"/>
    <cellStyle name="Note 4 2 15" xfId="57080" xr:uid="{00000000-0005-0000-0000-0000F5DE0000}"/>
    <cellStyle name="Note 4 2 15 2" xfId="57081" xr:uid="{00000000-0005-0000-0000-0000F6DE0000}"/>
    <cellStyle name="Note 4 2 15 2 2" xfId="57082" xr:uid="{00000000-0005-0000-0000-0000F7DE0000}"/>
    <cellStyle name="Note 4 2 15 2 3" xfId="57083" xr:uid="{00000000-0005-0000-0000-0000F8DE0000}"/>
    <cellStyle name="Note 4 2 15 2 4" xfId="57084" xr:uid="{00000000-0005-0000-0000-0000F9DE0000}"/>
    <cellStyle name="Note 4 2 15 2 5" xfId="57085" xr:uid="{00000000-0005-0000-0000-0000FADE0000}"/>
    <cellStyle name="Note 4 2 15 3" xfId="57086" xr:uid="{00000000-0005-0000-0000-0000FBDE0000}"/>
    <cellStyle name="Note 4 2 15 3 2" xfId="57087" xr:uid="{00000000-0005-0000-0000-0000FCDE0000}"/>
    <cellStyle name="Note 4 2 15 3 3" xfId="57088" xr:uid="{00000000-0005-0000-0000-0000FDDE0000}"/>
    <cellStyle name="Note 4 2 15 3 4" xfId="57089" xr:uid="{00000000-0005-0000-0000-0000FEDE0000}"/>
    <cellStyle name="Note 4 2 15 3 5" xfId="57090" xr:uid="{00000000-0005-0000-0000-0000FFDE0000}"/>
    <cellStyle name="Note 4 2 15 4" xfId="57091" xr:uid="{00000000-0005-0000-0000-000000DF0000}"/>
    <cellStyle name="Note 4 2 15 4 2" xfId="57092" xr:uid="{00000000-0005-0000-0000-000001DF0000}"/>
    <cellStyle name="Note 4 2 15 5" xfId="57093" xr:uid="{00000000-0005-0000-0000-000002DF0000}"/>
    <cellStyle name="Note 4 2 15 5 2" xfId="57094" xr:uid="{00000000-0005-0000-0000-000003DF0000}"/>
    <cellStyle name="Note 4 2 15 6" xfId="57095" xr:uid="{00000000-0005-0000-0000-000004DF0000}"/>
    <cellStyle name="Note 4 2 15 6 2" xfId="57096" xr:uid="{00000000-0005-0000-0000-000005DF0000}"/>
    <cellStyle name="Note 4 2 15 7" xfId="57097" xr:uid="{00000000-0005-0000-0000-000006DF0000}"/>
    <cellStyle name="Note 4 2 16" xfId="57098" xr:uid="{00000000-0005-0000-0000-000007DF0000}"/>
    <cellStyle name="Note 4 2 16 2" xfId="57099" xr:uid="{00000000-0005-0000-0000-000008DF0000}"/>
    <cellStyle name="Note 4 2 16 3" xfId="57100" xr:uid="{00000000-0005-0000-0000-000009DF0000}"/>
    <cellStyle name="Note 4 2 16 4" xfId="57101" xr:uid="{00000000-0005-0000-0000-00000ADF0000}"/>
    <cellStyle name="Note 4 2 16 5" xfId="57102" xr:uid="{00000000-0005-0000-0000-00000BDF0000}"/>
    <cellStyle name="Note 4 2 17" xfId="57103" xr:uid="{00000000-0005-0000-0000-00000CDF0000}"/>
    <cellStyle name="Note 4 2 17 2" xfId="57104" xr:uid="{00000000-0005-0000-0000-00000DDF0000}"/>
    <cellStyle name="Note 4 2 17 3" xfId="57105" xr:uid="{00000000-0005-0000-0000-00000EDF0000}"/>
    <cellStyle name="Note 4 2 17 4" xfId="57106" xr:uid="{00000000-0005-0000-0000-00000FDF0000}"/>
    <cellStyle name="Note 4 2 17 5" xfId="57107" xr:uid="{00000000-0005-0000-0000-000010DF0000}"/>
    <cellStyle name="Note 4 2 18" xfId="57108" xr:uid="{00000000-0005-0000-0000-000011DF0000}"/>
    <cellStyle name="Note 4 2 18 2" xfId="57109" xr:uid="{00000000-0005-0000-0000-000012DF0000}"/>
    <cellStyle name="Note 4 2 19" xfId="57110" xr:uid="{00000000-0005-0000-0000-000013DF0000}"/>
    <cellStyle name="Note 4 2 19 2" xfId="57111" xr:uid="{00000000-0005-0000-0000-000014DF0000}"/>
    <cellStyle name="Note 4 2 2" xfId="57112" xr:uid="{00000000-0005-0000-0000-000015DF0000}"/>
    <cellStyle name="Note 4 2 2 2" xfId="57113" xr:uid="{00000000-0005-0000-0000-000016DF0000}"/>
    <cellStyle name="Note 4 2 2 2 2" xfId="57114" xr:uid="{00000000-0005-0000-0000-000017DF0000}"/>
    <cellStyle name="Note 4 2 2 2 2 2" xfId="57115" xr:uid="{00000000-0005-0000-0000-000018DF0000}"/>
    <cellStyle name="Note 4 2 2 2 2 3" xfId="57116" xr:uid="{00000000-0005-0000-0000-000019DF0000}"/>
    <cellStyle name="Note 4 2 2 2 2 4" xfId="57117" xr:uid="{00000000-0005-0000-0000-00001ADF0000}"/>
    <cellStyle name="Note 4 2 2 2 2 5" xfId="57118" xr:uid="{00000000-0005-0000-0000-00001BDF0000}"/>
    <cellStyle name="Note 4 2 2 2 3" xfId="57119" xr:uid="{00000000-0005-0000-0000-00001CDF0000}"/>
    <cellStyle name="Note 4 2 2 2 3 2" xfId="57120" xr:uid="{00000000-0005-0000-0000-00001DDF0000}"/>
    <cellStyle name="Note 4 2 2 2 3 3" xfId="57121" xr:uid="{00000000-0005-0000-0000-00001EDF0000}"/>
    <cellStyle name="Note 4 2 2 2 3 4" xfId="57122" xr:uid="{00000000-0005-0000-0000-00001FDF0000}"/>
    <cellStyle name="Note 4 2 2 2 3 5" xfId="57123" xr:uid="{00000000-0005-0000-0000-000020DF0000}"/>
    <cellStyle name="Note 4 2 2 2 4" xfId="57124" xr:uid="{00000000-0005-0000-0000-000021DF0000}"/>
    <cellStyle name="Note 4 2 2 2 4 2" xfId="57125" xr:uid="{00000000-0005-0000-0000-000022DF0000}"/>
    <cellStyle name="Note 4 2 2 2 5" xfId="57126" xr:uid="{00000000-0005-0000-0000-000023DF0000}"/>
    <cellStyle name="Note 4 2 2 2 5 2" xfId="57127" xr:uid="{00000000-0005-0000-0000-000024DF0000}"/>
    <cellStyle name="Note 4 2 2 2 6" xfId="57128" xr:uid="{00000000-0005-0000-0000-000025DF0000}"/>
    <cellStyle name="Note 4 2 2 2 6 2" xfId="57129" xr:uid="{00000000-0005-0000-0000-000026DF0000}"/>
    <cellStyle name="Note 4 2 2 2 7" xfId="57130" xr:uid="{00000000-0005-0000-0000-000027DF0000}"/>
    <cellStyle name="Note 4 2 2 3" xfId="57131" xr:uid="{00000000-0005-0000-0000-000028DF0000}"/>
    <cellStyle name="Note 4 2 2 3 2" xfId="57132" xr:uid="{00000000-0005-0000-0000-000029DF0000}"/>
    <cellStyle name="Note 4 2 2 3 3" xfId="57133" xr:uid="{00000000-0005-0000-0000-00002ADF0000}"/>
    <cellStyle name="Note 4 2 2 3 4" xfId="57134" xr:uid="{00000000-0005-0000-0000-00002BDF0000}"/>
    <cellStyle name="Note 4 2 2 3 5" xfId="57135" xr:uid="{00000000-0005-0000-0000-00002CDF0000}"/>
    <cellStyle name="Note 4 2 2 4" xfId="57136" xr:uid="{00000000-0005-0000-0000-00002DDF0000}"/>
    <cellStyle name="Note 4 2 2 4 2" xfId="57137" xr:uid="{00000000-0005-0000-0000-00002EDF0000}"/>
    <cellStyle name="Note 4 2 2 4 3" xfId="57138" xr:uid="{00000000-0005-0000-0000-00002FDF0000}"/>
    <cellStyle name="Note 4 2 2 4 4" xfId="57139" xr:uid="{00000000-0005-0000-0000-000030DF0000}"/>
    <cellStyle name="Note 4 2 2 4 5" xfId="57140" xr:uid="{00000000-0005-0000-0000-000031DF0000}"/>
    <cellStyle name="Note 4 2 2 5" xfId="57141" xr:uid="{00000000-0005-0000-0000-000032DF0000}"/>
    <cellStyle name="Note 4 2 2 5 2" xfId="57142" xr:uid="{00000000-0005-0000-0000-000033DF0000}"/>
    <cellStyle name="Note 4 2 2 6" xfId="57143" xr:uid="{00000000-0005-0000-0000-000034DF0000}"/>
    <cellStyle name="Note 4 2 2 6 2" xfId="57144" xr:uid="{00000000-0005-0000-0000-000035DF0000}"/>
    <cellStyle name="Note 4 2 2 7" xfId="57145" xr:uid="{00000000-0005-0000-0000-000036DF0000}"/>
    <cellStyle name="Note 4 2 2 7 2" xfId="57146" xr:uid="{00000000-0005-0000-0000-000037DF0000}"/>
    <cellStyle name="Note 4 2 2 8" xfId="57147" xr:uid="{00000000-0005-0000-0000-000038DF0000}"/>
    <cellStyle name="Note 4 2 20" xfId="57148" xr:uid="{00000000-0005-0000-0000-000039DF0000}"/>
    <cellStyle name="Note 4 2 20 2" xfId="57149" xr:uid="{00000000-0005-0000-0000-00003ADF0000}"/>
    <cellStyle name="Note 4 2 21" xfId="57150" xr:uid="{00000000-0005-0000-0000-00003BDF0000}"/>
    <cellStyle name="Note 4 2 3" xfId="57151" xr:uid="{00000000-0005-0000-0000-00003CDF0000}"/>
    <cellStyle name="Note 4 2 3 2" xfId="57152" xr:uid="{00000000-0005-0000-0000-00003DDF0000}"/>
    <cellStyle name="Note 4 2 3 2 2" xfId="57153" xr:uid="{00000000-0005-0000-0000-00003EDF0000}"/>
    <cellStyle name="Note 4 2 3 2 2 2" xfId="57154" xr:uid="{00000000-0005-0000-0000-00003FDF0000}"/>
    <cellStyle name="Note 4 2 3 2 2 3" xfId="57155" xr:uid="{00000000-0005-0000-0000-000040DF0000}"/>
    <cellStyle name="Note 4 2 3 2 2 4" xfId="57156" xr:uid="{00000000-0005-0000-0000-000041DF0000}"/>
    <cellStyle name="Note 4 2 3 2 2 5" xfId="57157" xr:uid="{00000000-0005-0000-0000-000042DF0000}"/>
    <cellStyle name="Note 4 2 3 2 3" xfId="57158" xr:uid="{00000000-0005-0000-0000-000043DF0000}"/>
    <cellStyle name="Note 4 2 3 2 3 2" xfId="57159" xr:uid="{00000000-0005-0000-0000-000044DF0000}"/>
    <cellStyle name="Note 4 2 3 2 3 3" xfId="57160" xr:uid="{00000000-0005-0000-0000-000045DF0000}"/>
    <cellStyle name="Note 4 2 3 2 3 4" xfId="57161" xr:uid="{00000000-0005-0000-0000-000046DF0000}"/>
    <cellStyle name="Note 4 2 3 2 3 5" xfId="57162" xr:uid="{00000000-0005-0000-0000-000047DF0000}"/>
    <cellStyle name="Note 4 2 3 2 4" xfId="57163" xr:uid="{00000000-0005-0000-0000-000048DF0000}"/>
    <cellStyle name="Note 4 2 3 2 4 2" xfId="57164" xr:uid="{00000000-0005-0000-0000-000049DF0000}"/>
    <cellStyle name="Note 4 2 3 2 5" xfId="57165" xr:uid="{00000000-0005-0000-0000-00004ADF0000}"/>
    <cellStyle name="Note 4 2 3 2 5 2" xfId="57166" xr:uid="{00000000-0005-0000-0000-00004BDF0000}"/>
    <cellStyle name="Note 4 2 3 2 6" xfId="57167" xr:uid="{00000000-0005-0000-0000-00004CDF0000}"/>
    <cellStyle name="Note 4 2 3 2 6 2" xfId="57168" xr:uid="{00000000-0005-0000-0000-00004DDF0000}"/>
    <cellStyle name="Note 4 2 3 2 7" xfId="57169" xr:uid="{00000000-0005-0000-0000-00004EDF0000}"/>
    <cellStyle name="Note 4 2 3 3" xfId="57170" xr:uid="{00000000-0005-0000-0000-00004FDF0000}"/>
    <cellStyle name="Note 4 2 3 3 2" xfId="57171" xr:uid="{00000000-0005-0000-0000-000050DF0000}"/>
    <cellStyle name="Note 4 2 3 3 3" xfId="57172" xr:uid="{00000000-0005-0000-0000-000051DF0000}"/>
    <cellStyle name="Note 4 2 3 3 4" xfId="57173" xr:uid="{00000000-0005-0000-0000-000052DF0000}"/>
    <cellStyle name="Note 4 2 3 3 5" xfId="57174" xr:uid="{00000000-0005-0000-0000-000053DF0000}"/>
    <cellStyle name="Note 4 2 3 4" xfId="57175" xr:uid="{00000000-0005-0000-0000-000054DF0000}"/>
    <cellStyle name="Note 4 2 3 4 2" xfId="57176" xr:uid="{00000000-0005-0000-0000-000055DF0000}"/>
    <cellStyle name="Note 4 2 3 4 3" xfId="57177" xr:uid="{00000000-0005-0000-0000-000056DF0000}"/>
    <cellStyle name="Note 4 2 3 4 4" xfId="57178" xr:uid="{00000000-0005-0000-0000-000057DF0000}"/>
    <cellStyle name="Note 4 2 3 4 5" xfId="57179" xr:uid="{00000000-0005-0000-0000-000058DF0000}"/>
    <cellStyle name="Note 4 2 3 5" xfId="57180" xr:uid="{00000000-0005-0000-0000-000059DF0000}"/>
    <cellStyle name="Note 4 2 3 5 2" xfId="57181" xr:uid="{00000000-0005-0000-0000-00005ADF0000}"/>
    <cellStyle name="Note 4 2 3 6" xfId="57182" xr:uid="{00000000-0005-0000-0000-00005BDF0000}"/>
    <cellStyle name="Note 4 2 3 6 2" xfId="57183" xr:uid="{00000000-0005-0000-0000-00005CDF0000}"/>
    <cellStyle name="Note 4 2 3 7" xfId="57184" xr:uid="{00000000-0005-0000-0000-00005DDF0000}"/>
    <cellStyle name="Note 4 2 3 7 2" xfId="57185" xr:uid="{00000000-0005-0000-0000-00005EDF0000}"/>
    <cellStyle name="Note 4 2 3 8" xfId="57186" xr:uid="{00000000-0005-0000-0000-00005FDF0000}"/>
    <cellStyle name="Note 4 2 4" xfId="57187" xr:uid="{00000000-0005-0000-0000-000060DF0000}"/>
    <cellStyle name="Note 4 2 4 2" xfId="57188" xr:uid="{00000000-0005-0000-0000-000061DF0000}"/>
    <cellStyle name="Note 4 2 4 2 2" xfId="57189" xr:uid="{00000000-0005-0000-0000-000062DF0000}"/>
    <cellStyle name="Note 4 2 4 2 2 2" xfId="57190" xr:uid="{00000000-0005-0000-0000-000063DF0000}"/>
    <cellStyle name="Note 4 2 4 2 2 3" xfId="57191" xr:uid="{00000000-0005-0000-0000-000064DF0000}"/>
    <cellStyle name="Note 4 2 4 2 2 4" xfId="57192" xr:uid="{00000000-0005-0000-0000-000065DF0000}"/>
    <cellStyle name="Note 4 2 4 2 2 5" xfId="57193" xr:uid="{00000000-0005-0000-0000-000066DF0000}"/>
    <cellStyle name="Note 4 2 4 2 3" xfId="57194" xr:uid="{00000000-0005-0000-0000-000067DF0000}"/>
    <cellStyle name="Note 4 2 4 2 3 2" xfId="57195" xr:uid="{00000000-0005-0000-0000-000068DF0000}"/>
    <cellStyle name="Note 4 2 4 2 3 3" xfId="57196" xr:uid="{00000000-0005-0000-0000-000069DF0000}"/>
    <cellStyle name="Note 4 2 4 2 3 4" xfId="57197" xr:uid="{00000000-0005-0000-0000-00006ADF0000}"/>
    <cellStyle name="Note 4 2 4 2 3 5" xfId="57198" xr:uid="{00000000-0005-0000-0000-00006BDF0000}"/>
    <cellStyle name="Note 4 2 4 2 4" xfId="57199" xr:uid="{00000000-0005-0000-0000-00006CDF0000}"/>
    <cellStyle name="Note 4 2 4 2 4 2" xfId="57200" xr:uid="{00000000-0005-0000-0000-00006DDF0000}"/>
    <cellStyle name="Note 4 2 4 2 5" xfId="57201" xr:uid="{00000000-0005-0000-0000-00006EDF0000}"/>
    <cellStyle name="Note 4 2 4 2 5 2" xfId="57202" xr:uid="{00000000-0005-0000-0000-00006FDF0000}"/>
    <cellStyle name="Note 4 2 4 2 6" xfId="57203" xr:uid="{00000000-0005-0000-0000-000070DF0000}"/>
    <cellStyle name="Note 4 2 4 2 6 2" xfId="57204" xr:uid="{00000000-0005-0000-0000-000071DF0000}"/>
    <cellStyle name="Note 4 2 4 2 7" xfId="57205" xr:uid="{00000000-0005-0000-0000-000072DF0000}"/>
    <cellStyle name="Note 4 2 4 3" xfId="57206" xr:uid="{00000000-0005-0000-0000-000073DF0000}"/>
    <cellStyle name="Note 4 2 4 3 2" xfId="57207" xr:uid="{00000000-0005-0000-0000-000074DF0000}"/>
    <cellStyle name="Note 4 2 4 3 3" xfId="57208" xr:uid="{00000000-0005-0000-0000-000075DF0000}"/>
    <cellStyle name="Note 4 2 4 3 4" xfId="57209" xr:uid="{00000000-0005-0000-0000-000076DF0000}"/>
    <cellStyle name="Note 4 2 4 3 5" xfId="57210" xr:uid="{00000000-0005-0000-0000-000077DF0000}"/>
    <cellStyle name="Note 4 2 4 4" xfId="57211" xr:uid="{00000000-0005-0000-0000-000078DF0000}"/>
    <cellStyle name="Note 4 2 4 4 2" xfId="57212" xr:uid="{00000000-0005-0000-0000-000079DF0000}"/>
    <cellStyle name="Note 4 2 4 4 3" xfId="57213" xr:uid="{00000000-0005-0000-0000-00007ADF0000}"/>
    <cellStyle name="Note 4 2 4 4 4" xfId="57214" xr:uid="{00000000-0005-0000-0000-00007BDF0000}"/>
    <cellStyle name="Note 4 2 4 4 5" xfId="57215" xr:uid="{00000000-0005-0000-0000-00007CDF0000}"/>
    <cellStyle name="Note 4 2 4 5" xfId="57216" xr:uid="{00000000-0005-0000-0000-00007DDF0000}"/>
    <cellStyle name="Note 4 2 4 5 2" xfId="57217" xr:uid="{00000000-0005-0000-0000-00007EDF0000}"/>
    <cellStyle name="Note 4 2 4 6" xfId="57218" xr:uid="{00000000-0005-0000-0000-00007FDF0000}"/>
    <cellStyle name="Note 4 2 4 6 2" xfId="57219" xr:uid="{00000000-0005-0000-0000-000080DF0000}"/>
    <cellStyle name="Note 4 2 4 7" xfId="57220" xr:uid="{00000000-0005-0000-0000-000081DF0000}"/>
    <cellStyle name="Note 4 2 4 7 2" xfId="57221" xr:uid="{00000000-0005-0000-0000-000082DF0000}"/>
    <cellStyle name="Note 4 2 4 8" xfId="57222" xr:uid="{00000000-0005-0000-0000-000083DF0000}"/>
    <cellStyle name="Note 4 2 5" xfId="57223" xr:uid="{00000000-0005-0000-0000-000084DF0000}"/>
    <cellStyle name="Note 4 2 5 2" xfId="57224" xr:uid="{00000000-0005-0000-0000-000085DF0000}"/>
    <cellStyle name="Note 4 2 5 2 2" xfId="57225" xr:uid="{00000000-0005-0000-0000-000086DF0000}"/>
    <cellStyle name="Note 4 2 5 2 2 2" xfId="57226" xr:uid="{00000000-0005-0000-0000-000087DF0000}"/>
    <cellStyle name="Note 4 2 5 2 2 3" xfId="57227" xr:uid="{00000000-0005-0000-0000-000088DF0000}"/>
    <cellStyle name="Note 4 2 5 2 2 4" xfId="57228" xr:uid="{00000000-0005-0000-0000-000089DF0000}"/>
    <cellStyle name="Note 4 2 5 2 2 5" xfId="57229" xr:uid="{00000000-0005-0000-0000-00008ADF0000}"/>
    <cellStyle name="Note 4 2 5 2 3" xfId="57230" xr:uid="{00000000-0005-0000-0000-00008BDF0000}"/>
    <cellStyle name="Note 4 2 5 2 3 2" xfId="57231" xr:uid="{00000000-0005-0000-0000-00008CDF0000}"/>
    <cellStyle name="Note 4 2 5 2 3 3" xfId="57232" xr:uid="{00000000-0005-0000-0000-00008DDF0000}"/>
    <cellStyle name="Note 4 2 5 2 3 4" xfId="57233" xr:uid="{00000000-0005-0000-0000-00008EDF0000}"/>
    <cellStyle name="Note 4 2 5 2 3 5" xfId="57234" xr:uid="{00000000-0005-0000-0000-00008FDF0000}"/>
    <cellStyle name="Note 4 2 5 2 4" xfId="57235" xr:uid="{00000000-0005-0000-0000-000090DF0000}"/>
    <cellStyle name="Note 4 2 5 2 4 2" xfId="57236" xr:uid="{00000000-0005-0000-0000-000091DF0000}"/>
    <cellStyle name="Note 4 2 5 2 5" xfId="57237" xr:uid="{00000000-0005-0000-0000-000092DF0000}"/>
    <cellStyle name="Note 4 2 5 2 5 2" xfId="57238" xr:uid="{00000000-0005-0000-0000-000093DF0000}"/>
    <cellStyle name="Note 4 2 5 2 6" xfId="57239" xr:uid="{00000000-0005-0000-0000-000094DF0000}"/>
    <cellStyle name="Note 4 2 5 2 6 2" xfId="57240" xr:uid="{00000000-0005-0000-0000-000095DF0000}"/>
    <cellStyle name="Note 4 2 5 2 7" xfId="57241" xr:uid="{00000000-0005-0000-0000-000096DF0000}"/>
    <cellStyle name="Note 4 2 5 3" xfId="57242" xr:uid="{00000000-0005-0000-0000-000097DF0000}"/>
    <cellStyle name="Note 4 2 5 3 2" xfId="57243" xr:uid="{00000000-0005-0000-0000-000098DF0000}"/>
    <cellStyle name="Note 4 2 5 3 3" xfId="57244" xr:uid="{00000000-0005-0000-0000-000099DF0000}"/>
    <cellStyle name="Note 4 2 5 3 4" xfId="57245" xr:uid="{00000000-0005-0000-0000-00009ADF0000}"/>
    <cellStyle name="Note 4 2 5 3 5" xfId="57246" xr:uid="{00000000-0005-0000-0000-00009BDF0000}"/>
    <cellStyle name="Note 4 2 5 4" xfId="57247" xr:uid="{00000000-0005-0000-0000-00009CDF0000}"/>
    <cellStyle name="Note 4 2 5 4 2" xfId="57248" xr:uid="{00000000-0005-0000-0000-00009DDF0000}"/>
    <cellStyle name="Note 4 2 5 4 3" xfId="57249" xr:uid="{00000000-0005-0000-0000-00009EDF0000}"/>
    <cellStyle name="Note 4 2 5 4 4" xfId="57250" xr:uid="{00000000-0005-0000-0000-00009FDF0000}"/>
    <cellStyle name="Note 4 2 5 4 5" xfId="57251" xr:uid="{00000000-0005-0000-0000-0000A0DF0000}"/>
    <cellStyle name="Note 4 2 5 5" xfId="57252" xr:uid="{00000000-0005-0000-0000-0000A1DF0000}"/>
    <cellStyle name="Note 4 2 5 5 2" xfId="57253" xr:uid="{00000000-0005-0000-0000-0000A2DF0000}"/>
    <cellStyle name="Note 4 2 5 6" xfId="57254" xr:uid="{00000000-0005-0000-0000-0000A3DF0000}"/>
    <cellStyle name="Note 4 2 5 6 2" xfId="57255" xr:uid="{00000000-0005-0000-0000-0000A4DF0000}"/>
    <cellStyle name="Note 4 2 5 7" xfId="57256" xr:uid="{00000000-0005-0000-0000-0000A5DF0000}"/>
    <cellStyle name="Note 4 2 5 7 2" xfId="57257" xr:uid="{00000000-0005-0000-0000-0000A6DF0000}"/>
    <cellStyle name="Note 4 2 5 8" xfId="57258" xr:uid="{00000000-0005-0000-0000-0000A7DF0000}"/>
    <cellStyle name="Note 4 2 6" xfId="57259" xr:uid="{00000000-0005-0000-0000-0000A8DF0000}"/>
    <cellStyle name="Note 4 2 6 2" xfId="57260" xr:uid="{00000000-0005-0000-0000-0000A9DF0000}"/>
    <cellStyle name="Note 4 2 6 2 2" xfId="57261" xr:uid="{00000000-0005-0000-0000-0000AADF0000}"/>
    <cellStyle name="Note 4 2 6 2 2 2" xfId="57262" xr:uid="{00000000-0005-0000-0000-0000ABDF0000}"/>
    <cellStyle name="Note 4 2 6 2 2 3" xfId="57263" xr:uid="{00000000-0005-0000-0000-0000ACDF0000}"/>
    <cellStyle name="Note 4 2 6 2 2 4" xfId="57264" xr:uid="{00000000-0005-0000-0000-0000ADDF0000}"/>
    <cellStyle name="Note 4 2 6 2 2 5" xfId="57265" xr:uid="{00000000-0005-0000-0000-0000AEDF0000}"/>
    <cellStyle name="Note 4 2 6 2 3" xfId="57266" xr:uid="{00000000-0005-0000-0000-0000AFDF0000}"/>
    <cellStyle name="Note 4 2 6 2 3 2" xfId="57267" xr:uid="{00000000-0005-0000-0000-0000B0DF0000}"/>
    <cellStyle name="Note 4 2 6 2 3 3" xfId="57268" xr:uid="{00000000-0005-0000-0000-0000B1DF0000}"/>
    <cellStyle name="Note 4 2 6 2 3 4" xfId="57269" xr:uid="{00000000-0005-0000-0000-0000B2DF0000}"/>
    <cellStyle name="Note 4 2 6 2 3 5" xfId="57270" xr:uid="{00000000-0005-0000-0000-0000B3DF0000}"/>
    <cellStyle name="Note 4 2 6 2 4" xfId="57271" xr:uid="{00000000-0005-0000-0000-0000B4DF0000}"/>
    <cellStyle name="Note 4 2 6 2 4 2" xfId="57272" xr:uid="{00000000-0005-0000-0000-0000B5DF0000}"/>
    <cellStyle name="Note 4 2 6 2 5" xfId="57273" xr:uid="{00000000-0005-0000-0000-0000B6DF0000}"/>
    <cellStyle name="Note 4 2 6 2 5 2" xfId="57274" xr:uid="{00000000-0005-0000-0000-0000B7DF0000}"/>
    <cellStyle name="Note 4 2 6 2 6" xfId="57275" xr:uid="{00000000-0005-0000-0000-0000B8DF0000}"/>
    <cellStyle name="Note 4 2 6 2 6 2" xfId="57276" xr:uid="{00000000-0005-0000-0000-0000B9DF0000}"/>
    <cellStyle name="Note 4 2 6 2 7" xfId="57277" xr:uid="{00000000-0005-0000-0000-0000BADF0000}"/>
    <cellStyle name="Note 4 2 6 3" xfId="57278" xr:uid="{00000000-0005-0000-0000-0000BBDF0000}"/>
    <cellStyle name="Note 4 2 6 3 2" xfId="57279" xr:uid="{00000000-0005-0000-0000-0000BCDF0000}"/>
    <cellStyle name="Note 4 2 6 3 3" xfId="57280" xr:uid="{00000000-0005-0000-0000-0000BDDF0000}"/>
    <cellStyle name="Note 4 2 6 3 4" xfId="57281" xr:uid="{00000000-0005-0000-0000-0000BEDF0000}"/>
    <cellStyle name="Note 4 2 6 3 5" xfId="57282" xr:uid="{00000000-0005-0000-0000-0000BFDF0000}"/>
    <cellStyle name="Note 4 2 6 4" xfId="57283" xr:uid="{00000000-0005-0000-0000-0000C0DF0000}"/>
    <cellStyle name="Note 4 2 6 4 2" xfId="57284" xr:uid="{00000000-0005-0000-0000-0000C1DF0000}"/>
    <cellStyle name="Note 4 2 6 4 3" xfId="57285" xr:uid="{00000000-0005-0000-0000-0000C2DF0000}"/>
    <cellStyle name="Note 4 2 6 4 4" xfId="57286" xr:uid="{00000000-0005-0000-0000-0000C3DF0000}"/>
    <cellStyle name="Note 4 2 6 4 5" xfId="57287" xr:uid="{00000000-0005-0000-0000-0000C4DF0000}"/>
    <cellStyle name="Note 4 2 6 5" xfId="57288" xr:uid="{00000000-0005-0000-0000-0000C5DF0000}"/>
    <cellStyle name="Note 4 2 6 5 2" xfId="57289" xr:uid="{00000000-0005-0000-0000-0000C6DF0000}"/>
    <cellStyle name="Note 4 2 6 6" xfId="57290" xr:uid="{00000000-0005-0000-0000-0000C7DF0000}"/>
    <cellStyle name="Note 4 2 6 6 2" xfId="57291" xr:uid="{00000000-0005-0000-0000-0000C8DF0000}"/>
    <cellStyle name="Note 4 2 6 7" xfId="57292" xr:uid="{00000000-0005-0000-0000-0000C9DF0000}"/>
    <cellStyle name="Note 4 2 6 7 2" xfId="57293" xr:uid="{00000000-0005-0000-0000-0000CADF0000}"/>
    <cellStyle name="Note 4 2 6 8" xfId="57294" xr:uid="{00000000-0005-0000-0000-0000CBDF0000}"/>
    <cellStyle name="Note 4 2 7" xfId="57295" xr:uid="{00000000-0005-0000-0000-0000CCDF0000}"/>
    <cellStyle name="Note 4 2 7 2" xfId="57296" xr:uid="{00000000-0005-0000-0000-0000CDDF0000}"/>
    <cellStyle name="Note 4 2 7 2 2" xfId="57297" xr:uid="{00000000-0005-0000-0000-0000CEDF0000}"/>
    <cellStyle name="Note 4 2 7 2 2 2" xfId="57298" xr:uid="{00000000-0005-0000-0000-0000CFDF0000}"/>
    <cellStyle name="Note 4 2 7 2 2 3" xfId="57299" xr:uid="{00000000-0005-0000-0000-0000D0DF0000}"/>
    <cellStyle name="Note 4 2 7 2 2 4" xfId="57300" xr:uid="{00000000-0005-0000-0000-0000D1DF0000}"/>
    <cellStyle name="Note 4 2 7 2 2 5" xfId="57301" xr:uid="{00000000-0005-0000-0000-0000D2DF0000}"/>
    <cellStyle name="Note 4 2 7 2 3" xfId="57302" xr:uid="{00000000-0005-0000-0000-0000D3DF0000}"/>
    <cellStyle name="Note 4 2 7 2 3 2" xfId="57303" xr:uid="{00000000-0005-0000-0000-0000D4DF0000}"/>
    <cellStyle name="Note 4 2 7 2 3 3" xfId="57304" xr:uid="{00000000-0005-0000-0000-0000D5DF0000}"/>
    <cellStyle name="Note 4 2 7 2 3 4" xfId="57305" xr:uid="{00000000-0005-0000-0000-0000D6DF0000}"/>
    <cellStyle name="Note 4 2 7 2 3 5" xfId="57306" xr:uid="{00000000-0005-0000-0000-0000D7DF0000}"/>
    <cellStyle name="Note 4 2 7 2 4" xfId="57307" xr:uid="{00000000-0005-0000-0000-0000D8DF0000}"/>
    <cellStyle name="Note 4 2 7 2 4 2" xfId="57308" xr:uid="{00000000-0005-0000-0000-0000D9DF0000}"/>
    <cellStyle name="Note 4 2 7 2 5" xfId="57309" xr:uid="{00000000-0005-0000-0000-0000DADF0000}"/>
    <cellStyle name="Note 4 2 7 2 5 2" xfId="57310" xr:uid="{00000000-0005-0000-0000-0000DBDF0000}"/>
    <cellStyle name="Note 4 2 7 2 6" xfId="57311" xr:uid="{00000000-0005-0000-0000-0000DCDF0000}"/>
    <cellStyle name="Note 4 2 7 2 6 2" xfId="57312" xr:uid="{00000000-0005-0000-0000-0000DDDF0000}"/>
    <cellStyle name="Note 4 2 7 2 7" xfId="57313" xr:uid="{00000000-0005-0000-0000-0000DEDF0000}"/>
    <cellStyle name="Note 4 2 7 3" xfId="57314" xr:uid="{00000000-0005-0000-0000-0000DFDF0000}"/>
    <cellStyle name="Note 4 2 7 3 2" xfId="57315" xr:uid="{00000000-0005-0000-0000-0000E0DF0000}"/>
    <cellStyle name="Note 4 2 7 3 3" xfId="57316" xr:uid="{00000000-0005-0000-0000-0000E1DF0000}"/>
    <cellStyle name="Note 4 2 7 3 4" xfId="57317" xr:uid="{00000000-0005-0000-0000-0000E2DF0000}"/>
    <cellStyle name="Note 4 2 7 3 5" xfId="57318" xr:uid="{00000000-0005-0000-0000-0000E3DF0000}"/>
    <cellStyle name="Note 4 2 7 4" xfId="57319" xr:uid="{00000000-0005-0000-0000-0000E4DF0000}"/>
    <cellStyle name="Note 4 2 7 4 2" xfId="57320" xr:uid="{00000000-0005-0000-0000-0000E5DF0000}"/>
    <cellStyle name="Note 4 2 7 4 3" xfId="57321" xr:uid="{00000000-0005-0000-0000-0000E6DF0000}"/>
    <cellStyle name="Note 4 2 7 4 4" xfId="57322" xr:uid="{00000000-0005-0000-0000-0000E7DF0000}"/>
    <cellStyle name="Note 4 2 7 4 5" xfId="57323" xr:uid="{00000000-0005-0000-0000-0000E8DF0000}"/>
    <cellStyle name="Note 4 2 7 5" xfId="57324" xr:uid="{00000000-0005-0000-0000-0000E9DF0000}"/>
    <cellStyle name="Note 4 2 7 5 2" xfId="57325" xr:uid="{00000000-0005-0000-0000-0000EADF0000}"/>
    <cellStyle name="Note 4 2 7 6" xfId="57326" xr:uid="{00000000-0005-0000-0000-0000EBDF0000}"/>
    <cellStyle name="Note 4 2 7 6 2" xfId="57327" xr:uid="{00000000-0005-0000-0000-0000ECDF0000}"/>
    <cellStyle name="Note 4 2 7 7" xfId="57328" xr:uid="{00000000-0005-0000-0000-0000EDDF0000}"/>
    <cellStyle name="Note 4 2 7 7 2" xfId="57329" xr:uid="{00000000-0005-0000-0000-0000EEDF0000}"/>
    <cellStyle name="Note 4 2 7 8" xfId="57330" xr:uid="{00000000-0005-0000-0000-0000EFDF0000}"/>
    <cellStyle name="Note 4 2 8" xfId="57331" xr:uid="{00000000-0005-0000-0000-0000F0DF0000}"/>
    <cellStyle name="Note 4 2 8 2" xfId="57332" xr:uid="{00000000-0005-0000-0000-0000F1DF0000}"/>
    <cellStyle name="Note 4 2 8 2 2" xfId="57333" xr:uid="{00000000-0005-0000-0000-0000F2DF0000}"/>
    <cellStyle name="Note 4 2 8 2 2 2" xfId="57334" xr:uid="{00000000-0005-0000-0000-0000F3DF0000}"/>
    <cellStyle name="Note 4 2 8 2 2 3" xfId="57335" xr:uid="{00000000-0005-0000-0000-0000F4DF0000}"/>
    <cellStyle name="Note 4 2 8 2 2 4" xfId="57336" xr:uid="{00000000-0005-0000-0000-0000F5DF0000}"/>
    <cellStyle name="Note 4 2 8 2 2 5" xfId="57337" xr:uid="{00000000-0005-0000-0000-0000F6DF0000}"/>
    <cellStyle name="Note 4 2 8 2 3" xfId="57338" xr:uid="{00000000-0005-0000-0000-0000F7DF0000}"/>
    <cellStyle name="Note 4 2 8 2 3 2" xfId="57339" xr:uid="{00000000-0005-0000-0000-0000F8DF0000}"/>
    <cellStyle name="Note 4 2 8 2 3 3" xfId="57340" xr:uid="{00000000-0005-0000-0000-0000F9DF0000}"/>
    <cellStyle name="Note 4 2 8 2 3 4" xfId="57341" xr:uid="{00000000-0005-0000-0000-0000FADF0000}"/>
    <cellStyle name="Note 4 2 8 2 3 5" xfId="57342" xr:uid="{00000000-0005-0000-0000-0000FBDF0000}"/>
    <cellStyle name="Note 4 2 8 2 4" xfId="57343" xr:uid="{00000000-0005-0000-0000-0000FCDF0000}"/>
    <cellStyle name="Note 4 2 8 2 4 2" xfId="57344" xr:uid="{00000000-0005-0000-0000-0000FDDF0000}"/>
    <cellStyle name="Note 4 2 8 2 5" xfId="57345" xr:uid="{00000000-0005-0000-0000-0000FEDF0000}"/>
    <cellStyle name="Note 4 2 8 2 5 2" xfId="57346" xr:uid="{00000000-0005-0000-0000-0000FFDF0000}"/>
    <cellStyle name="Note 4 2 8 2 6" xfId="57347" xr:uid="{00000000-0005-0000-0000-000000E00000}"/>
    <cellStyle name="Note 4 2 8 2 6 2" xfId="57348" xr:uid="{00000000-0005-0000-0000-000001E00000}"/>
    <cellStyle name="Note 4 2 8 2 7" xfId="57349" xr:uid="{00000000-0005-0000-0000-000002E00000}"/>
    <cellStyle name="Note 4 2 8 3" xfId="57350" xr:uid="{00000000-0005-0000-0000-000003E00000}"/>
    <cellStyle name="Note 4 2 8 3 2" xfId="57351" xr:uid="{00000000-0005-0000-0000-000004E00000}"/>
    <cellStyle name="Note 4 2 8 3 3" xfId="57352" xr:uid="{00000000-0005-0000-0000-000005E00000}"/>
    <cellStyle name="Note 4 2 8 3 4" xfId="57353" xr:uid="{00000000-0005-0000-0000-000006E00000}"/>
    <cellStyle name="Note 4 2 8 3 5" xfId="57354" xr:uid="{00000000-0005-0000-0000-000007E00000}"/>
    <cellStyle name="Note 4 2 8 4" xfId="57355" xr:uid="{00000000-0005-0000-0000-000008E00000}"/>
    <cellStyle name="Note 4 2 8 4 2" xfId="57356" xr:uid="{00000000-0005-0000-0000-000009E00000}"/>
    <cellStyle name="Note 4 2 8 4 3" xfId="57357" xr:uid="{00000000-0005-0000-0000-00000AE00000}"/>
    <cellStyle name="Note 4 2 8 4 4" xfId="57358" xr:uid="{00000000-0005-0000-0000-00000BE00000}"/>
    <cellStyle name="Note 4 2 8 4 5" xfId="57359" xr:uid="{00000000-0005-0000-0000-00000CE00000}"/>
    <cellStyle name="Note 4 2 8 5" xfId="57360" xr:uid="{00000000-0005-0000-0000-00000DE00000}"/>
    <cellStyle name="Note 4 2 8 5 2" xfId="57361" xr:uid="{00000000-0005-0000-0000-00000EE00000}"/>
    <cellStyle name="Note 4 2 8 6" xfId="57362" xr:uid="{00000000-0005-0000-0000-00000FE00000}"/>
    <cellStyle name="Note 4 2 8 6 2" xfId="57363" xr:uid="{00000000-0005-0000-0000-000010E00000}"/>
    <cellStyle name="Note 4 2 8 7" xfId="57364" xr:uid="{00000000-0005-0000-0000-000011E00000}"/>
    <cellStyle name="Note 4 2 8 7 2" xfId="57365" xr:uid="{00000000-0005-0000-0000-000012E00000}"/>
    <cellStyle name="Note 4 2 8 8" xfId="57366" xr:uid="{00000000-0005-0000-0000-000013E00000}"/>
    <cellStyle name="Note 4 2 9" xfId="57367" xr:uid="{00000000-0005-0000-0000-000014E00000}"/>
    <cellStyle name="Note 4 2 9 2" xfId="57368" xr:uid="{00000000-0005-0000-0000-000015E00000}"/>
    <cellStyle name="Note 4 2 9 2 2" xfId="57369" xr:uid="{00000000-0005-0000-0000-000016E00000}"/>
    <cellStyle name="Note 4 2 9 2 2 2" xfId="57370" xr:uid="{00000000-0005-0000-0000-000017E00000}"/>
    <cellStyle name="Note 4 2 9 2 2 3" xfId="57371" xr:uid="{00000000-0005-0000-0000-000018E00000}"/>
    <cellStyle name="Note 4 2 9 2 2 4" xfId="57372" xr:uid="{00000000-0005-0000-0000-000019E00000}"/>
    <cellStyle name="Note 4 2 9 2 2 5" xfId="57373" xr:uid="{00000000-0005-0000-0000-00001AE00000}"/>
    <cellStyle name="Note 4 2 9 2 3" xfId="57374" xr:uid="{00000000-0005-0000-0000-00001BE00000}"/>
    <cellStyle name="Note 4 2 9 2 3 2" xfId="57375" xr:uid="{00000000-0005-0000-0000-00001CE00000}"/>
    <cellStyle name="Note 4 2 9 2 3 3" xfId="57376" xr:uid="{00000000-0005-0000-0000-00001DE00000}"/>
    <cellStyle name="Note 4 2 9 2 3 4" xfId="57377" xr:uid="{00000000-0005-0000-0000-00001EE00000}"/>
    <cellStyle name="Note 4 2 9 2 3 5" xfId="57378" xr:uid="{00000000-0005-0000-0000-00001FE00000}"/>
    <cellStyle name="Note 4 2 9 2 4" xfId="57379" xr:uid="{00000000-0005-0000-0000-000020E00000}"/>
    <cellStyle name="Note 4 2 9 2 4 2" xfId="57380" xr:uid="{00000000-0005-0000-0000-000021E00000}"/>
    <cellStyle name="Note 4 2 9 2 5" xfId="57381" xr:uid="{00000000-0005-0000-0000-000022E00000}"/>
    <cellStyle name="Note 4 2 9 2 5 2" xfId="57382" xr:uid="{00000000-0005-0000-0000-000023E00000}"/>
    <cellStyle name="Note 4 2 9 2 6" xfId="57383" xr:uid="{00000000-0005-0000-0000-000024E00000}"/>
    <cellStyle name="Note 4 2 9 2 6 2" xfId="57384" xr:uid="{00000000-0005-0000-0000-000025E00000}"/>
    <cellStyle name="Note 4 2 9 2 7" xfId="57385" xr:uid="{00000000-0005-0000-0000-000026E00000}"/>
    <cellStyle name="Note 4 2 9 3" xfId="57386" xr:uid="{00000000-0005-0000-0000-000027E00000}"/>
    <cellStyle name="Note 4 2 9 3 2" xfId="57387" xr:uid="{00000000-0005-0000-0000-000028E00000}"/>
    <cellStyle name="Note 4 2 9 3 3" xfId="57388" xr:uid="{00000000-0005-0000-0000-000029E00000}"/>
    <cellStyle name="Note 4 2 9 3 4" xfId="57389" xr:uid="{00000000-0005-0000-0000-00002AE00000}"/>
    <cellStyle name="Note 4 2 9 3 5" xfId="57390" xr:uid="{00000000-0005-0000-0000-00002BE00000}"/>
    <cellStyle name="Note 4 2 9 4" xfId="57391" xr:uid="{00000000-0005-0000-0000-00002CE00000}"/>
    <cellStyle name="Note 4 2 9 4 2" xfId="57392" xr:uid="{00000000-0005-0000-0000-00002DE00000}"/>
    <cellStyle name="Note 4 2 9 4 3" xfId="57393" xr:uid="{00000000-0005-0000-0000-00002EE00000}"/>
    <cellStyle name="Note 4 2 9 4 4" xfId="57394" xr:uid="{00000000-0005-0000-0000-00002FE00000}"/>
    <cellStyle name="Note 4 2 9 4 5" xfId="57395" xr:uid="{00000000-0005-0000-0000-000030E00000}"/>
    <cellStyle name="Note 4 2 9 5" xfId="57396" xr:uid="{00000000-0005-0000-0000-000031E00000}"/>
    <cellStyle name="Note 4 2 9 5 2" xfId="57397" xr:uid="{00000000-0005-0000-0000-000032E00000}"/>
    <cellStyle name="Note 4 2 9 6" xfId="57398" xr:uid="{00000000-0005-0000-0000-000033E00000}"/>
    <cellStyle name="Note 4 2 9 6 2" xfId="57399" xr:uid="{00000000-0005-0000-0000-000034E00000}"/>
    <cellStyle name="Note 4 2 9 7" xfId="57400" xr:uid="{00000000-0005-0000-0000-000035E00000}"/>
    <cellStyle name="Note 4 2 9 7 2" xfId="57401" xr:uid="{00000000-0005-0000-0000-000036E00000}"/>
    <cellStyle name="Note 4 2 9 8" xfId="57402" xr:uid="{00000000-0005-0000-0000-000037E00000}"/>
    <cellStyle name="Note 4 3" xfId="57403" xr:uid="{00000000-0005-0000-0000-000038E00000}"/>
    <cellStyle name="Note 4 3 2" xfId="57404" xr:uid="{00000000-0005-0000-0000-000039E00000}"/>
    <cellStyle name="Note 4 3 2 2" xfId="57405" xr:uid="{00000000-0005-0000-0000-00003AE00000}"/>
    <cellStyle name="Note 4 3 3" xfId="57406" xr:uid="{00000000-0005-0000-0000-00003BE00000}"/>
    <cellStyle name="Note 4 3 3 2" xfId="57407" xr:uid="{00000000-0005-0000-0000-00003CE00000}"/>
    <cellStyle name="Note 4 3 4" xfId="57408" xr:uid="{00000000-0005-0000-0000-00003DE00000}"/>
    <cellStyle name="Note 4 3 5" xfId="57409" xr:uid="{00000000-0005-0000-0000-00003EE00000}"/>
    <cellStyle name="Note 4 4" xfId="57410" xr:uid="{00000000-0005-0000-0000-00003FE00000}"/>
    <cellStyle name="Note 4 4 2" xfId="57411" xr:uid="{00000000-0005-0000-0000-000040E00000}"/>
    <cellStyle name="Note 4 4 2 2" xfId="57412" xr:uid="{00000000-0005-0000-0000-000041E00000}"/>
    <cellStyle name="Note 4 4 3" xfId="57413" xr:uid="{00000000-0005-0000-0000-000042E00000}"/>
    <cellStyle name="Note 4 4 3 2" xfId="57414" xr:uid="{00000000-0005-0000-0000-000043E00000}"/>
    <cellStyle name="Note 4 4 4" xfId="57415" xr:uid="{00000000-0005-0000-0000-000044E00000}"/>
    <cellStyle name="Note 4 4 5" xfId="57416" xr:uid="{00000000-0005-0000-0000-000045E00000}"/>
    <cellStyle name="Note 4 5" xfId="57417" xr:uid="{00000000-0005-0000-0000-000046E00000}"/>
    <cellStyle name="Note 4 5 2" xfId="57418" xr:uid="{00000000-0005-0000-0000-000047E00000}"/>
    <cellStyle name="Note 4 5 2 2" xfId="57419" xr:uid="{00000000-0005-0000-0000-000048E00000}"/>
    <cellStyle name="Note 4 6" xfId="57420" xr:uid="{00000000-0005-0000-0000-000049E00000}"/>
    <cellStyle name="Note 4 6 2" xfId="57421" xr:uid="{00000000-0005-0000-0000-00004AE00000}"/>
    <cellStyle name="Note 4 7" xfId="57422" xr:uid="{00000000-0005-0000-0000-00004BE00000}"/>
    <cellStyle name="Note 4 7 2" xfId="57423" xr:uid="{00000000-0005-0000-0000-00004CE00000}"/>
    <cellStyle name="Note 4_T-straight with PEDs adjustor" xfId="57424" xr:uid="{00000000-0005-0000-0000-00004DE00000}"/>
    <cellStyle name="Note 5" xfId="57425" xr:uid="{00000000-0005-0000-0000-00004EE00000}"/>
    <cellStyle name="Note 5 2" xfId="57426" xr:uid="{00000000-0005-0000-0000-00004FE00000}"/>
    <cellStyle name="Note 5 2 2" xfId="57427" xr:uid="{00000000-0005-0000-0000-000050E00000}"/>
    <cellStyle name="Note 5 3" xfId="57428" xr:uid="{00000000-0005-0000-0000-000051E00000}"/>
    <cellStyle name="Note 5 3 2" xfId="57429" xr:uid="{00000000-0005-0000-0000-000052E00000}"/>
    <cellStyle name="Note 5 3 2 2" xfId="57430" xr:uid="{00000000-0005-0000-0000-000053E00000}"/>
    <cellStyle name="Note 5 3 3" xfId="57431" xr:uid="{00000000-0005-0000-0000-000054E00000}"/>
    <cellStyle name="Note 5 4" xfId="57432" xr:uid="{00000000-0005-0000-0000-000055E00000}"/>
    <cellStyle name="Note 5 4 2" xfId="57433" xr:uid="{00000000-0005-0000-0000-000056E00000}"/>
    <cellStyle name="Note 5 5" xfId="57434" xr:uid="{00000000-0005-0000-0000-000057E00000}"/>
    <cellStyle name="Note 6" xfId="57435" xr:uid="{00000000-0005-0000-0000-000058E00000}"/>
    <cellStyle name="Note 6 2" xfId="57436" xr:uid="{00000000-0005-0000-0000-000059E00000}"/>
    <cellStyle name="Note 6 2 2" xfId="57437" xr:uid="{00000000-0005-0000-0000-00005AE00000}"/>
    <cellStyle name="Note 6 3" xfId="57438" xr:uid="{00000000-0005-0000-0000-00005BE00000}"/>
    <cellStyle name="Note 6 3 2" xfId="57439" xr:uid="{00000000-0005-0000-0000-00005CE00000}"/>
    <cellStyle name="Note 6 3 2 2" xfId="57440" xr:uid="{00000000-0005-0000-0000-00005DE00000}"/>
    <cellStyle name="Note 6 3 3" xfId="57441" xr:uid="{00000000-0005-0000-0000-00005EE00000}"/>
    <cellStyle name="Note 6 4" xfId="57442" xr:uid="{00000000-0005-0000-0000-00005FE00000}"/>
    <cellStyle name="Note 6 4 2" xfId="57443" xr:uid="{00000000-0005-0000-0000-000060E00000}"/>
    <cellStyle name="Note 6 5" xfId="57444" xr:uid="{00000000-0005-0000-0000-000061E00000}"/>
    <cellStyle name="Note 7" xfId="57445" xr:uid="{00000000-0005-0000-0000-000062E00000}"/>
    <cellStyle name="Note 7 2" xfId="57446" xr:uid="{00000000-0005-0000-0000-000063E00000}"/>
    <cellStyle name="Note 7 2 2" xfId="57447" xr:uid="{00000000-0005-0000-0000-000064E00000}"/>
    <cellStyle name="Note 7 3" xfId="57448" xr:uid="{00000000-0005-0000-0000-000065E00000}"/>
    <cellStyle name="Note 7 3 2" xfId="57449" xr:uid="{00000000-0005-0000-0000-000066E00000}"/>
    <cellStyle name="Note 7 3 2 2" xfId="57450" xr:uid="{00000000-0005-0000-0000-000067E00000}"/>
    <cellStyle name="Note 7 3 3" xfId="57451" xr:uid="{00000000-0005-0000-0000-000068E00000}"/>
    <cellStyle name="Note 7 4" xfId="57452" xr:uid="{00000000-0005-0000-0000-000069E00000}"/>
    <cellStyle name="Note 7 4 2" xfId="57453" xr:uid="{00000000-0005-0000-0000-00006AE00000}"/>
    <cellStyle name="Note 7 5" xfId="57454" xr:uid="{00000000-0005-0000-0000-00006BE00000}"/>
    <cellStyle name="Note 8" xfId="57455" xr:uid="{00000000-0005-0000-0000-00006CE00000}"/>
    <cellStyle name="Note 8 2" xfId="57456" xr:uid="{00000000-0005-0000-0000-00006DE00000}"/>
    <cellStyle name="Note 8 2 2" xfId="57457" xr:uid="{00000000-0005-0000-0000-00006EE00000}"/>
    <cellStyle name="Note 8 3" xfId="57458" xr:uid="{00000000-0005-0000-0000-00006FE00000}"/>
    <cellStyle name="Note 8 3 2" xfId="57459" xr:uid="{00000000-0005-0000-0000-000070E00000}"/>
    <cellStyle name="Note 8 3 2 2" xfId="57460" xr:uid="{00000000-0005-0000-0000-000071E00000}"/>
    <cellStyle name="Note 8 3 3" xfId="57461" xr:uid="{00000000-0005-0000-0000-000072E00000}"/>
    <cellStyle name="Note 8 4" xfId="57462" xr:uid="{00000000-0005-0000-0000-000073E00000}"/>
    <cellStyle name="Note 8 4 2" xfId="57463" xr:uid="{00000000-0005-0000-0000-000074E00000}"/>
    <cellStyle name="Note 8 5" xfId="57464" xr:uid="{00000000-0005-0000-0000-000075E00000}"/>
    <cellStyle name="Note 9" xfId="57465" xr:uid="{00000000-0005-0000-0000-000076E00000}"/>
    <cellStyle name="Note 9 2" xfId="57466" xr:uid="{00000000-0005-0000-0000-000077E00000}"/>
    <cellStyle name="Note 9 2 2" xfId="57467" xr:uid="{00000000-0005-0000-0000-000078E00000}"/>
    <cellStyle name="Note 9 3" xfId="57468" xr:uid="{00000000-0005-0000-0000-000079E00000}"/>
    <cellStyle name="Note 9 3 2" xfId="57469" xr:uid="{00000000-0005-0000-0000-00007AE00000}"/>
    <cellStyle name="Note 9 3 2 2" xfId="57470" xr:uid="{00000000-0005-0000-0000-00007BE00000}"/>
    <cellStyle name="Note 9 3 3" xfId="57471" xr:uid="{00000000-0005-0000-0000-00007CE00000}"/>
    <cellStyle name="Note 9 4" xfId="57472" xr:uid="{00000000-0005-0000-0000-00007DE00000}"/>
    <cellStyle name="Note 9 4 2" xfId="57473" xr:uid="{00000000-0005-0000-0000-00007EE00000}"/>
    <cellStyle name="Note 9 5" xfId="57474" xr:uid="{00000000-0005-0000-0000-00007FE00000}"/>
    <cellStyle name="Output 10" xfId="57475" xr:uid="{00000000-0005-0000-0000-000080E00000}"/>
    <cellStyle name="Output 10 2" xfId="57476" xr:uid="{00000000-0005-0000-0000-000081E00000}"/>
    <cellStyle name="Output 10 2 2" xfId="57477" xr:uid="{00000000-0005-0000-0000-000082E00000}"/>
    <cellStyle name="Output 10 3" xfId="57478" xr:uid="{00000000-0005-0000-0000-000083E00000}"/>
    <cellStyle name="Output 10 3 2" xfId="57479" xr:uid="{00000000-0005-0000-0000-000084E00000}"/>
    <cellStyle name="Output 10 4" xfId="57480" xr:uid="{00000000-0005-0000-0000-000085E00000}"/>
    <cellStyle name="Output 11" xfId="57481" xr:uid="{00000000-0005-0000-0000-000086E00000}"/>
    <cellStyle name="Output 11 2" xfId="57482" xr:uid="{00000000-0005-0000-0000-000087E00000}"/>
    <cellStyle name="Output 12" xfId="57483" xr:uid="{00000000-0005-0000-0000-000088E00000}"/>
    <cellStyle name="Output 12 2" xfId="57484" xr:uid="{00000000-0005-0000-0000-000089E00000}"/>
    <cellStyle name="Output 2" xfId="57485" xr:uid="{00000000-0005-0000-0000-00008AE00000}"/>
    <cellStyle name="Output 2 10" xfId="57486" xr:uid="{00000000-0005-0000-0000-00008BE00000}"/>
    <cellStyle name="Output 2 2" xfId="57487" xr:uid="{00000000-0005-0000-0000-00008CE00000}"/>
    <cellStyle name="Output 2 2 2" xfId="57488" xr:uid="{00000000-0005-0000-0000-00008DE00000}"/>
    <cellStyle name="Output 2 2 2 2" xfId="57489" xr:uid="{00000000-0005-0000-0000-00008EE00000}"/>
    <cellStyle name="Output 2 2 2 2 10" xfId="57490" xr:uid="{00000000-0005-0000-0000-00008FE00000}"/>
    <cellStyle name="Output 2 2 2 2 10 2" xfId="57491" xr:uid="{00000000-0005-0000-0000-000090E00000}"/>
    <cellStyle name="Output 2 2 2 2 10 2 2" xfId="57492" xr:uid="{00000000-0005-0000-0000-000091E00000}"/>
    <cellStyle name="Output 2 2 2 2 10 2 2 2" xfId="57493" xr:uid="{00000000-0005-0000-0000-000092E00000}"/>
    <cellStyle name="Output 2 2 2 2 10 2 2 3" xfId="57494" xr:uid="{00000000-0005-0000-0000-000093E00000}"/>
    <cellStyle name="Output 2 2 2 2 10 2 2 4" xfId="57495" xr:uid="{00000000-0005-0000-0000-000094E00000}"/>
    <cellStyle name="Output 2 2 2 2 10 2 2 5" xfId="57496" xr:uid="{00000000-0005-0000-0000-000095E00000}"/>
    <cellStyle name="Output 2 2 2 2 10 2 3" xfId="57497" xr:uid="{00000000-0005-0000-0000-000096E00000}"/>
    <cellStyle name="Output 2 2 2 2 10 2 3 2" xfId="57498" xr:uid="{00000000-0005-0000-0000-000097E00000}"/>
    <cellStyle name="Output 2 2 2 2 10 2 3 3" xfId="57499" xr:uid="{00000000-0005-0000-0000-000098E00000}"/>
    <cellStyle name="Output 2 2 2 2 10 2 3 4" xfId="57500" xr:uid="{00000000-0005-0000-0000-000099E00000}"/>
    <cellStyle name="Output 2 2 2 2 10 2 3 5" xfId="57501" xr:uid="{00000000-0005-0000-0000-00009AE00000}"/>
    <cellStyle name="Output 2 2 2 2 10 2 4" xfId="57502" xr:uid="{00000000-0005-0000-0000-00009BE00000}"/>
    <cellStyle name="Output 2 2 2 2 10 2 5" xfId="57503" xr:uid="{00000000-0005-0000-0000-00009CE00000}"/>
    <cellStyle name="Output 2 2 2 2 10 2 6" xfId="57504" xr:uid="{00000000-0005-0000-0000-00009DE00000}"/>
    <cellStyle name="Output 2 2 2 2 10 2 7" xfId="57505" xr:uid="{00000000-0005-0000-0000-00009EE00000}"/>
    <cellStyle name="Output 2 2 2 2 10 3" xfId="57506" xr:uid="{00000000-0005-0000-0000-00009FE00000}"/>
    <cellStyle name="Output 2 2 2 2 10 3 2" xfId="57507" xr:uid="{00000000-0005-0000-0000-0000A0E00000}"/>
    <cellStyle name="Output 2 2 2 2 10 3 3" xfId="57508" xr:uid="{00000000-0005-0000-0000-0000A1E00000}"/>
    <cellStyle name="Output 2 2 2 2 10 3 4" xfId="57509" xr:uid="{00000000-0005-0000-0000-0000A2E00000}"/>
    <cellStyle name="Output 2 2 2 2 10 3 5" xfId="57510" xr:uid="{00000000-0005-0000-0000-0000A3E00000}"/>
    <cellStyle name="Output 2 2 2 2 10 4" xfId="57511" xr:uid="{00000000-0005-0000-0000-0000A4E00000}"/>
    <cellStyle name="Output 2 2 2 2 10 4 2" xfId="57512" xr:uid="{00000000-0005-0000-0000-0000A5E00000}"/>
    <cellStyle name="Output 2 2 2 2 10 4 3" xfId="57513" xr:uid="{00000000-0005-0000-0000-0000A6E00000}"/>
    <cellStyle name="Output 2 2 2 2 10 4 4" xfId="57514" xr:uid="{00000000-0005-0000-0000-0000A7E00000}"/>
    <cellStyle name="Output 2 2 2 2 10 4 5" xfId="57515" xr:uid="{00000000-0005-0000-0000-0000A8E00000}"/>
    <cellStyle name="Output 2 2 2 2 10 5" xfId="57516" xr:uid="{00000000-0005-0000-0000-0000A9E00000}"/>
    <cellStyle name="Output 2 2 2 2 10 6" xfId="57517" xr:uid="{00000000-0005-0000-0000-0000AAE00000}"/>
    <cellStyle name="Output 2 2 2 2 10 7" xfId="57518" xr:uid="{00000000-0005-0000-0000-0000ABE00000}"/>
    <cellStyle name="Output 2 2 2 2 10 8" xfId="57519" xr:uid="{00000000-0005-0000-0000-0000ACE00000}"/>
    <cellStyle name="Output 2 2 2 2 11" xfId="57520" xr:uid="{00000000-0005-0000-0000-0000ADE00000}"/>
    <cellStyle name="Output 2 2 2 2 11 2" xfId="57521" xr:uid="{00000000-0005-0000-0000-0000AEE00000}"/>
    <cellStyle name="Output 2 2 2 2 11 2 2" xfId="57522" xr:uid="{00000000-0005-0000-0000-0000AFE00000}"/>
    <cellStyle name="Output 2 2 2 2 11 2 2 2" xfId="57523" xr:uid="{00000000-0005-0000-0000-0000B0E00000}"/>
    <cellStyle name="Output 2 2 2 2 11 2 2 3" xfId="57524" xr:uid="{00000000-0005-0000-0000-0000B1E00000}"/>
    <cellStyle name="Output 2 2 2 2 11 2 2 4" xfId="57525" xr:uid="{00000000-0005-0000-0000-0000B2E00000}"/>
    <cellStyle name="Output 2 2 2 2 11 2 2 5" xfId="57526" xr:uid="{00000000-0005-0000-0000-0000B3E00000}"/>
    <cellStyle name="Output 2 2 2 2 11 2 3" xfId="57527" xr:uid="{00000000-0005-0000-0000-0000B4E00000}"/>
    <cellStyle name="Output 2 2 2 2 11 2 3 2" xfId="57528" xr:uid="{00000000-0005-0000-0000-0000B5E00000}"/>
    <cellStyle name="Output 2 2 2 2 11 2 3 3" xfId="57529" xr:uid="{00000000-0005-0000-0000-0000B6E00000}"/>
    <cellStyle name="Output 2 2 2 2 11 2 3 4" xfId="57530" xr:uid="{00000000-0005-0000-0000-0000B7E00000}"/>
    <cellStyle name="Output 2 2 2 2 11 2 3 5" xfId="57531" xr:uid="{00000000-0005-0000-0000-0000B8E00000}"/>
    <cellStyle name="Output 2 2 2 2 11 2 4" xfId="57532" xr:uid="{00000000-0005-0000-0000-0000B9E00000}"/>
    <cellStyle name="Output 2 2 2 2 11 2 5" xfId="57533" xr:uid="{00000000-0005-0000-0000-0000BAE00000}"/>
    <cellStyle name="Output 2 2 2 2 11 2 6" xfId="57534" xr:uid="{00000000-0005-0000-0000-0000BBE00000}"/>
    <cellStyle name="Output 2 2 2 2 11 2 7" xfId="57535" xr:uid="{00000000-0005-0000-0000-0000BCE00000}"/>
    <cellStyle name="Output 2 2 2 2 11 3" xfId="57536" xr:uid="{00000000-0005-0000-0000-0000BDE00000}"/>
    <cellStyle name="Output 2 2 2 2 11 3 2" xfId="57537" xr:uid="{00000000-0005-0000-0000-0000BEE00000}"/>
    <cellStyle name="Output 2 2 2 2 11 3 3" xfId="57538" xr:uid="{00000000-0005-0000-0000-0000BFE00000}"/>
    <cellStyle name="Output 2 2 2 2 11 3 4" xfId="57539" xr:uid="{00000000-0005-0000-0000-0000C0E00000}"/>
    <cellStyle name="Output 2 2 2 2 11 3 5" xfId="57540" xr:uid="{00000000-0005-0000-0000-0000C1E00000}"/>
    <cellStyle name="Output 2 2 2 2 11 4" xfId="57541" xr:uid="{00000000-0005-0000-0000-0000C2E00000}"/>
    <cellStyle name="Output 2 2 2 2 11 4 2" xfId="57542" xr:uid="{00000000-0005-0000-0000-0000C3E00000}"/>
    <cellStyle name="Output 2 2 2 2 11 4 3" xfId="57543" xr:uid="{00000000-0005-0000-0000-0000C4E00000}"/>
    <cellStyle name="Output 2 2 2 2 11 4 4" xfId="57544" xr:uid="{00000000-0005-0000-0000-0000C5E00000}"/>
    <cellStyle name="Output 2 2 2 2 11 4 5" xfId="57545" xr:uid="{00000000-0005-0000-0000-0000C6E00000}"/>
    <cellStyle name="Output 2 2 2 2 11 5" xfId="57546" xr:uid="{00000000-0005-0000-0000-0000C7E00000}"/>
    <cellStyle name="Output 2 2 2 2 11 6" xfId="57547" xr:uid="{00000000-0005-0000-0000-0000C8E00000}"/>
    <cellStyle name="Output 2 2 2 2 11 7" xfId="57548" xr:uid="{00000000-0005-0000-0000-0000C9E00000}"/>
    <cellStyle name="Output 2 2 2 2 11 8" xfId="57549" xr:uid="{00000000-0005-0000-0000-0000CAE00000}"/>
    <cellStyle name="Output 2 2 2 2 12" xfId="57550" xr:uid="{00000000-0005-0000-0000-0000CBE00000}"/>
    <cellStyle name="Output 2 2 2 2 12 2" xfId="57551" xr:uid="{00000000-0005-0000-0000-0000CCE00000}"/>
    <cellStyle name="Output 2 2 2 2 12 2 2" xfId="57552" xr:uid="{00000000-0005-0000-0000-0000CDE00000}"/>
    <cellStyle name="Output 2 2 2 2 12 2 2 2" xfId="57553" xr:uid="{00000000-0005-0000-0000-0000CEE00000}"/>
    <cellStyle name="Output 2 2 2 2 12 2 2 3" xfId="57554" xr:uid="{00000000-0005-0000-0000-0000CFE00000}"/>
    <cellStyle name="Output 2 2 2 2 12 2 2 4" xfId="57555" xr:uid="{00000000-0005-0000-0000-0000D0E00000}"/>
    <cellStyle name="Output 2 2 2 2 12 2 2 5" xfId="57556" xr:uid="{00000000-0005-0000-0000-0000D1E00000}"/>
    <cellStyle name="Output 2 2 2 2 12 2 3" xfId="57557" xr:uid="{00000000-0005-0000-0000-0000D2E00000}"/>
    <cellStyle name="Output 2 2 2 2 12 2 3 2" xfId="57558" xr:uid="{00000000-0005-0000-0000-0000D3E00000}"/>
    <cellStyle name="Output 2 2 2 2 12 2 3 3" xfId="57559" xr:uid="{00000000-0005-0000-0000-0000D4E00000}"/>
    <cellStyle name="Output 2 2 2 2 12 2 3 4" xfId="57560" xr:uid="{00000000-0005-0000-0000-0000D5E00000}"/>
    <cellStyle name="Output 2 2 2 2 12 2 3 5" xfId="57561" xr:uid="{00000000-0005-0000-0000-0000D6E00000}"/>
    <cellStyle name="Output 2 2 2 2 12 2 4" xfId="57562" xr:uid="{00000000-0005-0000-0000-0000D7E00000}"/>
    <cellStyle name="Output 2 2 2 2 12 2 5" xfId="57563" xr:uid="{00000000-0005-0000-0000-0000D8E00000}"/>
    <cellStyle name="Output 2 2 2 2 12 2 6" xfId="57564" xr:uid="{00000000-0005-0000-0000-0000D9E00000}"/>
    <cellStyle name="Output 2 2 2 2 12 2 7" xfId="57565" xr:uid="{00000000-0005-0000-0000-0000DAE00000}"/>
    <cellStyle name="Output 2 2 2 2 12 3" xfId="57566" xr:uid="{00000000-0005-0000-0000-0000DBE00000}"/>
    <cellStyle name="Output 2 2 2 2 12 3 2" xfId="57567" xr:uid="{00000000-0005-0000-0000-0000DCE00000}"/>
    <cellStyle name="Output 2 2 2 2 12 3 3" xfId="57568" xr:uid="{00000000-0005-0000-0000-0000DDE00000}"/>
    <cellStyle name="Output 2 2 2 2 12 3 4" xfId="57569" xr:uid="{00000000-0005-0000-0000-0000DEE00000}"/>
    <cellStyle name="Output 2 2 2 2 12 3 5" xfId="57570" xr:uid="{00000000-0005-0000-0000-0000DFE00000}"/>
    <cellStyle name="Output 2 2 2 2 12 4" xfId="57571" xr:uid="{00000000-0005-0000-0000-0000E0E00000}"/>
    <cellStyle name="Output 2 2 2 2 12 4 2" xfId="57572" xr:uid="{00000000-0005-0000-0000-0000E1E00000}"/>
    <cellStyle name="Output 2 2 2 2 12 4 3" xfId="57573" xr:uid="{00000000-0005-0000-0000-0000E2E00000}"/>
    <cellStyle name="Output 2 2 2 2 12 4 4" xfId="57574" xr:uid="{00000000-0005-0000-0000-0000E3E00000}"/>
    <cellStyle name="Output 2 2 2 2 12 4 5" xfId="57575" xr:uid="{00000000-0005-0000-0000-0000E4E00000}"/>
    <cellStyle name="Output 2 2 2 2 12 5" xfId="57576" xr:uid="{00000000-0005-0000-0000-0000E5E00000}"/>
    <cellStyle name="Output 2 2 2 2 12 6" xfId="57577" xr:uid="{00000000-0005-0000-0000-0000E6E00000}"/>
    <cellStyle name="Output 2 2 2 2 12 7" xfId="57578" xr:uid="{00000000-0005-0000-0000-0000E7E00000}"/>
    <cellStyle name="Output 2 2 2 2 12 8" xfId="57579" xr:uid="{00000000-0005-0000-0000-0000E8E00000}"/>
    <cellStyle name="Output 2 2 2 2 13" xfId="57580" xr:uid="{00000000-0005-0000-0000-0000E9E00000}"/>
    <cellStyle name="Output 2 2 2 2 13 2" xfId="57581" xr:uid="{00000000-0005-0000-0000-0000EAE00000}"/>
    <cellStyle name="Output 2 2 2 2 13 2 2" xfId="57582" xr:uid="{00000000-0005-0000-0000-0000EBE00000}"/>
    <cellStyle name="Output 2 2 2 2 13 2 2 2" xfId="57583" xr:uid="{00000000-0005-0000-0000-0000ECE00000}"/>
    <cellStyle name="Output 2 2 2 2 13 2 2 3" xfId="57584" xr:uid="{00000000-0005-0000-0000-0000EDE00000}"/>
    <cellStyle name="Output 2 2 2 2 13 2 2 4" xfId="57585" xr:uid="{00000000-0005-0000-0000-0000EEE00000}"/>
    <cellStyle name="Output 2 2 2 2 13 2 2 5" xfId="57586" xr:uid="{00000000-0005-0000-0000-0000EFE00000}"/>
    <cellStyle name="Output 2 2 2 2 13 2 3" xfId="57587" xr:uid="{00000000-0005-0000-0000-0000F0E00000}"/>
    <cellStyle name="Output 2 2 2 2 13 2 3 2" xfId="57588" xr:uid="{00000000-0005-0000-0000-0000F1E00000}"/>
    <cellStyle name="Output 2 2 2 2 13 2 3 3" xfId="57589" xr:uid="{00000000-0005-0000-0000-0000F2E00000}"/>
    <cellStyle name="Output 2 2 2 2 13 2 3 4" xfId="57590" xr:uid="{00000000-0005-0000-0000-0000F3E00000}"/>
    <cellStyle name="Output 2 2 2 2 13 2 3 5" xfId="57591" xr:uid="{00000000-0005-0000-0000-0000F4E00000}"/>
    <cellStyle name="Output 2 2 2 2 13 2 4" xfId="57592" xr:uid="{00000000-0005-0000-0000-0000F5E00000}"/>
    <cellStyle name="Output 2 2 2 2 13 2 5" xfId="57593" xr:uid="{00000000-0005-0000-0000-0000F6E00000}"/>
    <cellStyle name="Output 2 2 2 2 13 2 6" xfId="57594" xr:uid="{00000000-0005-0000-0000-0000F7E00000}"/>
    <cellStyle name="Output 2 2 2 2 13 2 7" xfId="57595" xr:uid="{00000000-0005-0000-0000-0000F8E00000}"/>
    <cellStyle name="Output 2 2 2 2 13 3" xfId="57596" xr:uid="{00000000-0005-0000-0000-0000F9E00000}"/>
    <cellStyle name="Output 2 2 2 2 13 3 2" xfId="57597" xr:uid="{00000000-0005-0000-0000-0000FAE00000}"/>
    <cellStyle name="Output 2 2 2 2 13 3 3" xfId="57598" xr:uid="{00000000-0005-0000-0000-0000FBE00000}"/>
    <cellStyle name="Output 2 2 2 2 13 3 4" xfId="57599" xr:uid="{00000000-0005-0000-0000-0000FCE00000}"/>
    <cellStyle name="Output 2 2 2 2 13 3 5" xfId="57600" xr:uid="{00000000-0005-0000-0000-0000FDE00000}"/>
    <cellStyle name="Output 2 2 2 2 13 4" xfId="57601" xr:uid="{00000000-0005-0000-0000-0000FEE00000}"/>
    <cellStyle name="Output 2 2 2 2 13 4 2" xfId="57602" xr:uid="{00000000-0005-0000-0000-0000FFE00000}"/>
    <cellStyle name="Output 2 2 2 2 13 4 3" xfId="57603" xr:uid="{00000000-0005-0000-0000-000000E10000}"/>
    <cellStyle name="Output 2 2 2 2 13 4 4" xfId="57604" xr:uid="{00000000-0005-0000-0000-000001E10000}"/>
    <cellStyle name="Output 2 2 2 2 13 4 5" xfId="57605" xr:uid="{00000000-0005-0000-0000-000002E10000}"/>
    <cellStyle name="Output 2 2 2 2 13 5" xfId="57606" xr:uid="{00000000-0005-0000-0000-000003E10000}"/>
    <cellStyle name="Output 2 2 2 2 13 6" xfId="57607" xr:uid="{00000000-0005-0000-0000-000004E10000}"/>
    <cellStyle name="Output 2 2 2 2 13 7" xfId="57608" xr:uid="{00000000-0005-0000-0000-000005E10000}"/>
    <cellStyle name="Output 2 2 2 2 13 8" xfId="57609" xr:uid="{00000000-0005-0000-0000-000006E10000}"/>
    <cellStyle name="Output 2 2 2 2 14" xfId="57610" xr:uid="{00000000-0005-0000-0000-000007E10000}"/>
    <cellStyle name="Output 2 2 2 2 14 2" xfId="57611" xr:uid="{00000000-0005-0000-0000-000008E10000}"/>
    <cellStyle name="Output 2 2 2 2 14 2 2" xfId="57612" xr:uid="{00000000-0005-0000-0000-000009E10000}"/>
    <cellStyle name="Output 2 2 2 2 14 2 2 2" xfId="57613" xr:uid="{00000000-0005-0000-0000-00000AE10000}"/>
    <cellStyle name="Output 2 2 2 2 14 2 2 3" xfId="57614" xr:uid="{00000000-0005-0000-0000-00000BE10000}"/>
    <cellStyle name="Output 2 2 2 2 14 2 2 4" xfId="57615" xr:uid="{00000000-0005-0000-0000-00000CE10000}"/>
    <cellStyle name="Output 2 2 2 2 14 2 2 5" xfId="57616" xr:uid="{00000000-0005-0000-0000-00000DE10000}"/>
    <cellStyle name="Output 2 2 2 2 14 2 3" xfId="57617" xr:uid="{00000000-0005-0000-0000-00000EE10000}"/>
    <cellStyle name="Output 2 2 2 2 14 2 3 2" xfId="57618" xr:uid="{00000000-0005-0000-0000-00000FE10000}"/>
    <cellStyle name="Output 2 2 2 2 14 2 3 3" xfId="57619" xr:uid="{00000000-0005-0000-0000-000010E10000}"/>
    <cellStyle name="Output 2 2 2 2 14 2 3 4" xfId="57620" xr:uid="{00000000-0005-0000-0000-000011E10000}"/>
    <cellStyle name="Output 2 2 2 2 14 2 3 5" xfId="57621" xr:uid="{00000000-0005-0000-0000-000012E10000}"/>
    <cellStyle name="Output 2 2 2 2 14 2 4" xfId="57622" xr:uid="{00000000-0005-0000-0000-000013E10000}"/>
    <cellStyle name="Output 2 2 2 2 14 2 5" xfId="57623" xr:uid="{00000000-0005-0000-0000-000014E10000}"/>
    <cellStyle name="Output 2 2 2 2 14 2 6" xfId="57624" xr:uid="{00000000-0005-0000-0000-000015E10000}"/>
    <cellStyle name="Output 2 2 2 2 14 2 7" xfId="57625" xr:uid="{00000000-0005-0000-0000-000016E10000}"/>
    <cellStyle name="Output 2 2 2 2 14 3" xfId="57626" xr:uid="{00000000-0005-0000-0000-000017E10000}"/>
    <cellStyle name="Output 2 2 2 2 14 3 2" xfId="57627" xr:uid="{00000000-0005-0000-0000-000018E10000}"/>
    <cellStyle name="Output 2 2 2 2 14 3 3" xfId="57628" xr:uid="{00000000-0005-0000-0000-000019E10000}"/>
    <cellStyle name="Output 2 2 2 2 14 3 4" xfId="57629" xr:uid="{00000000-0005-0000-0000-00001AE10000}"/>
    <cellStyle name="Output 2 2 2 2 14 3 5" xfId="57630" xr:uid="{00000000-0005-0000-0000-00001BE10000}"/>
    <cellStyle name="Output 2 2 2 2 14 4" xfId="57631" xr:uid="{00000000-0005-0000-0000-00001CE10000}"/>
    <cellStyle name="Output 2 2 2 2 14 4 2" xfId="57632" xr:uid="{00000000-0005-0000-0000-00001DE10000}"/>
    <cellStyle name="Output 2 2 2 2 14 4 3" xfId="57633" xr:uid="{00000000-0005-0000-0000-00001EE10000}"/>
    <cellStyle name="Output 2 2 2 2 14 4 4" xfId="57634" xr:uid="{00000000-0005-0000-0000-00001FE10000}"/>
    <cellStyle name="Output 2 2 2 2 14 4 5" xfId="57635" xr:uid="{00000000-0005-0000-0000-000020E10000}"/>
    <cellStyle name="Output 2 2 2 2 14 5" xfId="57636" xr:uid="{00000000-0005-0000-0000-000021E10000}"/>
    <cellStyle name="Output 2 2 2 2 14 6" xfId="57637" xr:uid="{00000000-0005-0000-0000-000022E10000}"/>
    <cellStyle name="Output 2 2 2 2 14 7" xfId="57638" xr:uid="{00000000-0005-0000-0000-000023E10000}"/>
    <cellStyle name="Output 2 2 2 2 14 8" xfId="57639" xr:uid="{00000000-0005-0000-0000-000024E10000}"/>
    <cellStyle name="Output 2 2 2 2 15" xfId="57640" xr:uid="{00000000-0005-0000-0000-000025E10000}"/>
    <cellStyle name="Output 2 2 2 2 15 2" xfId="57641" xr:uid="{00000000-0005-0000-0000-000026E10000}"/>
    <cellStyle name="Output 2 2 2 2 15 2 2" xfId="57642" xr:uid="{00000000-0005-0000-0000-000027E10000}"/>
    <cellStyle name="Output 2 2 2 2 15 2 3" xfId="57643" xr:uid="{00000000-0005-0000-0000-000028E10000}"/>
    <cellStyle name="Output 2 2 2 2 15 2 4" xfId="57644" xr:uid="{00000000-0005-0000-0000-000029E10000}"/>
    <cellStyle name="Output 2 2 2 2 15 2 5" xfId="57645" xr:uid="{00000000-0005-0000-0000-00002AE10000}"/>
    <cellStyle name="Output 2 2 2 2 15 3" xfId="57646" xr:uid="{00000000-0005-0000-0000-00002BE10000}"/>
    <cellStyle name="Output 2 2 2 2 15 3 2" xfId="57647" xr:uid="{00000000-0005-0000-0000-00002CE10000}"/>
    <cellStyle name="Output 2 2 2 2 15 3 3" xfId="57648" xr:uid="{00000000-0005-0000-0000-00002DE10000}"/>
    <cellStyle name="Output 2 2 2 2 15 3 4" xfId="57649" xr:uid="{00000000-0005-0000-0000-00002EE10000}"/>
    <cellStyle name="Output 2 2 2 2 15 3 5" xfId="57650" xr:uid="{00000000-0005-0000-0000-00002FE10000}"/>
    <cellStyle name="Output 2 2 2 2 15 4" xfId="57651" xr:uid="{00000000-0005-0000-0000-000030E10000}"/>
    <cellStyle name="Output 2 2 2 2 15 5" xfId="57652" xr:uid="{00000000-0005-0000-0000-000031E10000}"/>
    <cellStyle name="Output 2 2 2 2 15 6" xfId="57653" xr:uid="{00000000-0005-0000-0000-000032E10000}"/>
    <cellStyle name="Output 2 2 2 2 15 7" xfId="57654" xr:uid="{00000000-0005-0000-0000-000033E10000}"/>
    <cellStyle name="Output 2 2 2 2 16" xfId="57655" xr:uid="{00000000-0005-0000-0000-000034E10000}"/>
    <cellStyle name="Output 2 2 2 2 16 2" xfId="57656" xr:uid="{00000000-0005-0000-0000-000035E10000}"/>
    <cellStyle name="Output 2 2 2 2 16 3" xfId="57657" xr:uid="{00000000-0005-0000-0000-000036E10000}"/>
    <cellStyle name="Output 2 2 2 2 16 4" xfId="57658" xr:uid="{00000000-0005-0000-0000-000037E10000}"/>
    <cellStyle name="Output 2 2 2 2 16 5" xfId="57659" xr:uid="{00000000-0005-0000-0000-000038E10000}"/>
    <cellStyle name="Output 2 2 2 2 17" xfId="57660" xr:uid="{00000000-0005-0000-0000-000039E10000}"/>
    <cellStyle name="Output 2 2 2 2 17 2" xfId="57661" xr:uid="{00000000-0005-0000-0000-00003AE10000}"/>
    <cellStyle name="Output 2 2 2 2 17 3" xfId="57662" xr:uid="{00000000-0005-0000-0000-00003BE10000}"/>
    <cellStyle name="Output 2 2 2 2 17 4" xfId="57663" xr:uid="{00000000-0005-0000-0000-00003CE10000}"/>
    <cellStyle name="Output 2 2 2 2 17 5" xfId="57664" xr:uid="{00000000-0005-0000-0000-00003DE10000}"/>
    <cellStyle name="Output 2 2 2 2 18" xfId="57665" xr:uid="{00000000-0005-0000-0000-00003EE10000}"/>
    <cellStyle name="Output 2 2 2 2 19" xfId="57666" xr:uid="{00000000-0005-0000-0000-00003FE10000}"/>
    <cellStyle name="Output 2 2 2 2 2" xfId="57667" xr:uid="{00000000-0005-0000-0000-000040E10000}"/>
    <cellStyle name="Output 2 2 2 2 2 2" xfId="57668" xr:uid="{00000000-0005-0000-0000-000041E10000}"/>
    <cellStyle name="Output 2 2 2 2 2 2 2" xfId="57669" xr:uid="{00000000-0005-0000-0000-000042E10000}"/>
    <cellStyle name="Output 2 2 2 2 2 2 2 2" xfId="57670" xr:uid="{00000000-0005-0000-0000-000043E10000}"/>
    <cellStyle name="Output 2 2 2 2 2 2 2 3" xfId="57671" xr:uid="{00000000-0005-0000-0000-000044E10000}"/>
    <cellStyle name="Output 2 2 2 2 2 2 2 4" xfId="57672" xr:uid="{00000000-0005-0000-0000-000045E10000}"/>
    <cellStyle name="Output 2 2 2 2 2 2 2 5" xfId="57673" xr:uid="{00000000-0005-0000-0000-000046E10000}"/>
    <cellStyle name="Output 2 2 2 2 2 2 3" xfId="57674" xr:uid="{00000000-0005-0000-0000-000047E10000}"/>
    <cellStyle name="Output 2 2 2 2 2 2 3 2" xfId="57675" xr:uid="{00000000-0005-0000-0000-000048E10000}"/>
    <cellStyle name="Output 2 2 2 2 2 2 3 3" xfId="57676" xr:uid="{00000000-0005-0000-0000-000049E10000}"/>
    <cellStyle name="Output 2 2 2 2 2 2 3 4" xfId="57677" xr:uid="{00000000-0005-0000-0000-00004AE10000}"/>
    <cellStyle name="Output 2 2 2 2 2 2 3 5" xfId="57678" xr:uid="{00000000-0005-0000-0000-00004BE10000}"/>
    <cellStyle name="Output 2 2 2 2 2 2 4" xfId="57679" xr:uid="{00000000-0005-0000-0000-00004CE10000}"/>
    <cellStyle name="Output 2 2 2 2 2 2 5" xfId="57680" xr:uid="{00000000-0005-0000-0000-00004DE10000}"/>
    <cellStyle name="Output 2 2 2 2 2 2 6" xfId="57681" xr:uid="{00000000-0005-0000-0000-00004EE10000}"/>
    <cellStyle name="Output 2 2 2 2 2 2 7" xfId="57682" xr:uid="{00000000-0005-0000-0000-00004FE10000}"/>
    <cellStyle name="Output 2 2 2 2 2 3" xfId="57683" xr:uid="{00000000-0005-0000-0000-000050E10000}"/>
    <cellStyle name="Output 2 2 2 2 2 3 2" xfId="57684" xr:uid="{00000000-0005-0000-0000-000051E10000}"/>
    <cellStyle name="Output 2 2 2 2 2 3 3" xfId="57685" xr:uid="{00000000-0005-0000-0000-000052E10000}"/>
    <cellStyle name="Output 2 2 2 2 2 3 4" xfId="57686" xr:uid="{00000000-0005-0000-0000-000053E10000}"/>
    <cellStyle name="Output 2 2 2 2 2 3 5" xfId="57687" xr:uid="{00000000-0005-0000-0000-000054E10000}"/>
    <cellStyle name="Output 2 2 2 2 2 4" xfId="57688" xr:uid="{00000000-0005-0000-0000-000055E10000}"/>
    <cellStyle name="Output 2 2 2 2 2 4 2" xfId="57689" xr:uid="{00000000-0005-0000-0000-000056E10000}"/>
    <cellStyle name="Output 2 2 2 2 2 4 3" xfId="57690" xr:uid="{00000000-0005-0000-0000-000057E10000}"/>
    <cellStyle name="Output 2 2 2 2 2 4 4" xfId="57691" xr:uid="{00000000-0005-0000-0000-000058E10000}"/>
    <cellStyle name="Output 2 2 2 2 2 4 5" xfId="57692" xr:uid="{00000000-0005-0000-0000-000059E10000}"/>
    <cellStyle name="Output 2 2 2 2 2 5" xfId="57693" xr:uid="{00000000-0005-0000-0000-00005AE10000}"/>
    <cellStyle name="Output 2 2 2 2 2 6" xfId="57694" xr:uid="{00000000-0005-0000-0000-00005BE10000}"/>
    <cellStyle name="Output 2 2 2 2 2 7" xfId="57695" xr:uid="{00000000-0005-0000-0000-00005CE10000}"/>
    <cellStyle name="Output 2 2 2 2 2 8" xfId="57696" xr:uid="{00000000-0005-0000-0000-00005DE10000}"/>
    <cellStyle name="Output 2 2 2 2 20" xfId="57697" xr:uid="{00000000-0005-0000-0000-00005EE10000}"/>
    <cellStyle name="Output 2 2 2 2 21" xfId="57698" xr:uid="{00000000-0005-0000-0000-00005FE10000}"/>
    <cellStyle name="Output 2 2 2 2 3" xfId="57699" xr:uid="{00000000-0005-0000-0000-000060E10000}"/>
    <cellStyle name="Output 2 2 2 2 3 2" xfId="57700" xr:uid="{00000000-0005-0000-0000-000061E10000}"/>
    <cellStyle name="Output 2 2 2 2 3 2 2" xfId="57701" xr:uid="{00000000-0005-0000-0000-000062E10000}"/>
    <cellStyle name="Output 2 2 2 2 3 2 2 2" xfId="57702" xr:uid="{00000000-0005-0000-0000-000063E10000}"/>
    <cellStyle name="Output 2 2 2 2 3 2 2 3" xfId="57703" xr:uid="{00000000-0005-0000-0000-000064E10000}"/>
    <cellStyle name="Output 2 2 2 2 3 2 2 4" xfId="57704" xr:uid="{00000000-0005-0000-0000-000065E10000}"/>
    <cellStyle name="Output 2 2 2 2 3 2 2 5" xfId="57705" xr:uid="{00000000-0005-0000-0000-000066E10000}"/>
    <cellStyle name="Output 2 2 2 2 3 2 3" xfId="57706" xr:uid="{00000000-0005-0000-0000-000067E10000}"/>
    <cellStyle name="Output 2 2 2 2 3 2 3 2" xfId="57707" xr:uid="{00000000-0005-0000-0000-000068E10000}"/>
    <cellStyle name="Output 2 2 2 2 3 2 3 3" xfId="57708" xr:uid="{00000000-0005-0000-0000-000069E10000}"/>
    <cellStyle name="Output 2 2 2 2 3 2 3 4" xfId="57709" xr:uid="{00000000-0005-0000-0000-00006AE10000}"/>
    <cellStyle name="Output 2 2 2 2 3 2 3 5" xfId="57710" xr:uid="{00000000-0005-0000-0000-00006BE10000}"/>
    <cellStyle name="Output 2 2 2 2 3 2 4" xfId="57711" xr:uid="{00000000-0005-0000-0000-00006CE10000}"/>
    <cellStyle name="Output 2 2 2 2 3 2 5" xfId="57712" xr:uid="{00000000-0005-0000-0000-00006DE10000}"/>
    <cellStyle name="Output 2 2 2 2 3 2 6" xfId="57713" xr:uid="{00000000-0005-0000-0000-00006EE10000}"/>
    <cellStyle name="Output 2 2 2 2 3 2 7" xfId="57714" xr:uid="{00000000-0005-0000-0000-00006FE10000}"/>
    <cellStyle name="Output 2 2 2 2 3 3" xfId="57715" xr:uid="{00000000-0005-0000-0000-000070E10000}"/>
    <cellStyle name="Output 2 2 2 2 3 3 2" xfId="57716" xr:uid="{00000000-0005-0000-0000-000071E10000}"/>
    <cellStyle name="Output 2 2 2 2 3 3 3" xfId="57717" xr:uid="{00000000-0005-0000-0000-000072E10000}"/>
    <cellStyle name="Output 2 2 2 2 3 3 4" xfId="57718" xr:uid="{00000000-0005-0000-0000-000073E10000}"/>
    <cellStyle name="Output 2 2 2 2 3 3 5" xfId="57719" xr:uid="{00000000-0005-0000-0000-000074E10000}"/>
    <cellStyle name="Output 2 2 2 2 3 4" xfId="57720" xr:uid="{00000000-0005-0000-0000-000075E10000}"/>
    <cellStyle name="Output 2 2 2 2 3 4 2" xfId="57721" xr:uid="{00000000-0005-0000-0000-000076E10000}"/>
    <cellStyle name="Output 2 2 2 2 3 4 3" xfId="57722" xr:uid="{00000000-0005-0000-0000-000077E10000}"/>
    <cellStyle name="Output 2 2 2 2 3 4 4" xfId="57723" xr:uid="{00000000-0005-0000-0000-000078E10000}"/>
    <cellStyle name="Output 2 2 2 2 3 4 5" xfId="57724" xr:uid="{00000000-0005-0000-0000-000079E10000}"/>
    <cellStyle name="Output 2 2 2 2 3 5" xfId="57725" xr:uid="{00000000-0005-0000-0000-00007AE10000}"/>
    <cellStyle name="Output 2 2 2 2 3 6" xfId="57726" xr:uid="{00000000-0005-0000-0000-00007BE10000}"/>
    <cellStyle name="Output 2 2 2 2 3 7" xfId="57727" xr:uid="{00000000-0005-0000-0000-00007CE10000}"/>
    <cellStyle name="Output 2 2 2 2 3 8" xfId="57728" xr:uid="{00000000-0005-0000-0000-00007DE10000}"/>
    <cellStyle name="Output 2 2 2 2 4" xfId="57729" xr:uid="{00000000-0005-0000-0000-00007EE10000}"/>
    <cellStyle name="Output 2 2 2 2 4 2" xfId="57730" xr:uid="{00000000-0005-0000-0000-00007FE10000}"/>
    <cellStyle name="Output 2 2 2 2 4 2 2" xfId="57731" xr:uid="{00000000-0005-0000-0000-000080E10000}"/>
    <cellStyle name="Output 2 2 2 2 4 2 2 2" xfId="57732" xr:uid="{00000000-0005-0000-0000-000081E10000}"/>
    <cellStyle name="Output 2 2 2 2 4 2 2 3" xfId="57733" xr:uid="{00000000-0005-0000-0000-000082E10000}"/>
    <cellStyle name="Output 2 2 2 2 4 2 2 4" xfId="57734" xr:uid="{00000000-0005-0000-0000-000083E10000}"/>
    <cellStyle name="Output 2 2 2 2 4 2 2 5" xfId="57735" xr:uid="{00000000-0005-0000-0000-000084E10000}"/>
    <cellStyle name="Output 2 2 2 2 4 2 3" xfId="57736" xr:uid="{00000000-0005-0000-0000-000085E10000}"/>
    <cellStyle name="Output 2 2 2 2 4 2 3 2" xfId="57737" xr:uid="{00000000-0005-0000-0000-000086E10000}"/>
    <cellStyle name="Output 2 2 2 2 4 2 3 3" xfId="57738" xr:uid="{00000000-0005-0000-0000-000087E10000}"/>
    <cellStyle name="Output 2 2 2 2 4 2 3 4" xfId="57739" xr:uid="{00000000-0005-0000-0000-000088E10000}"/>
    <cellStyle name="Output 2 2 2 2 4 2 3 5" xfId="57740" xr:uid="{00000000-0005-0000-0000-000089E10000}"/>
    <cellStyle name="Output 2 2 2 2 4 2 4" xfId="57741" xr:uid="{00000000-0005-0000-0000-00008AE10000}"/>
    <cellStyle name="Output 2 2 2 2 4 2 5" xfId="57742" xr:uid="{00000000-0005-0000-0000-00008BE10000}"/>
    <cellStyle name="Output 2 2 2 2 4 2 6" xfId="57743" xr:uid="{00000000-0005-0000-0000-00008CE10000}"/>
    <cellStyle name="Output 2 2 2 2 4 2 7" xfId="57744" xr:uid="{00000000-0005-0000-0000-00008DE10000}"/>
    <cellStyle name="Output 2 2 2 2 4 3" xfId="57745" xr:uid="{00000000-0005-0000-0000-00008EE10000}"/>
    <cellStyle name="Output 2 2 2 2 4 3 2" xfId="57746" xr:uid="{00000000-0005-0000-0000-00008FE10000}"/>
    <cellStyle name="Output 2 2 2 2 4 3 3" xfId="57747" xr:uid="{00000000-0005-0000-0000-000090E10000}"/>
    <cellStyle name="Output 2 2 2 2 4 3 4" xfId="57748" xr:uid="{00000000-0005-0000-0000-000091E10000}"/>
    <cellStyle name="Output 2 2 2 2 4 3 5" xfId="57749" xr:uid="{00000000-0005-0000-0000-000092E10000}"/>
    <cellStyle name="Output 2 2 2 2 4 4" xfId="57750" xr:uid="{00000000-0005-0000-0000-000093E10000}"/>
    <cellStyle name="Output 2 2 2 2 4 4 2" xfId="57751" xr:uid="{00000000-0005-0000-0000-000094E10000}"/>
    <cellStyle name="Output 2 2 2 2 4 4 3" xfId="57752" xr:uid="{00000000-0005-0000-0000-000095E10000}"/>
    <cellStyle name="Output 2 2 2 2 4 4 4" xfId="57753" xr:uid="{00000000-0005-0000-0000-000096E10000}"/>
    <cellStyle name="Output 2 2 2 2 4 4 5" xfId="57754" xr:uid="{00000000-0005-0000-0000-000097E10000}"/>
    <cellStyle name="Output 2 2 2 2 4 5" xfId="57755" xr:uid="{00000000-0005-0000-0000-000098E10000}"/>
    <cellStyle name="Output 2 2 2 2 4 6" xfId="57756" xr:uid="{00000000-0005-0000-0000-000099E10000}"/>
    <cellStyle name="Output 2 2 2 2 4 7" xfId="57757" xr:uid="{00000000-0005-0000-0000-00009AE10000}"/>
    <cellStyle name="Output 2 2 2 2 4 8" xfId="57758" xr:uid="{00000000-0005-0000-0000-00009BE10000}"/>
    <cellStyle name="Output 2 2 2 2 5" xfId="57759" xr:uid="{00000000-0005-0000-0000-00009CE10000}"/>
    <cellStyle name="Output 2 2 2 2 5 2" xfId="57760" xr:uid="{00000000-0005-0000-0000-00009DE10000}"/>
    <cellStyle name="Output 2 2 2 2 5 2 2" xfId="57761" xr:uid="{00000000-0005-0000-0000-00009EE10000}"/>
    <cellStyle name="Output 2 2 2 2 5 2 2 2" xfId="57762" xr:uid="{00000000-0005-0000-0000-00009FE10000}"/>
    <cellStyle name="Output 2 2 2 2 5 2 2 3" xfId="57763" xr:uid="{00000000-0005-0000-0000-0000A0E10000}"/>
    <cellStyle name="Output 2 2 2 2 5 2 2 4" xfId="57764" xr:uid="{00000000-0005-0000-0000-0000A1E10000}"/>
    <cellStyle name="Output 2 2 2 2 5 2 2 5" xfId="57765" xr:uid="{00000000-0005-0000-0000-0000A2E10000}"/>
    <cellStyle name="Output 2 2 2 2 5 2 3" xfId="57766" xr:uid="{00000000-0005-0000-0000-0000A3E10000}"/>
    <cellStyle name="Output 2 2 2 2 5 2 3 2" xfId="57767" xr:uid="{00000000-0005-0000-0000-0000A4E10000}"/>
    <cellStyle name="Output 2 2 2 2 5 2 3 3" xfId="57768" xr:uid="{00000000-0005-0000-0000-0000A5E10000}"/>
    <cellStyle name="Output 2 2 2 2 5 2 3 4" xfId="57769" xr:uid="{00000000-0005-0000-0000-0000A6E10000}"/>
    <cellStyle name="Output 2 2 2 2 5 2 3 5" xfId="57770" xr:uid="{00000000-0005-0000-0000-0000A7E10000}"/>
    <cellStyle name="Output 2 2 2 2 5 2 4" xfId="57771" xr:uid="{00000000-0005-0000-0000-0000A8E10000}"/>
    <cellStyle name="Output 2 2 2 2 5 2 5" xfId="57772" xr:uid="{00000000-0005-0000-0000-0000A9E10000}"/>
    <cellStyle name="Output 2 2 2 2 5 2 6" xfId="57773" xr:uid="{00000000-0005-0000-0000-0000AAE10000}"/>
    <cellStyle name="Output 2 2 2 2 5 2 7" xfId="57774" xr:uid="{00000000-0005-0000-0000-0000ABE10000}"/>
    <cellStyle name="Output 2 2 2 2 5 3" xfId="57775" xr:uid="{00000000-0005-0000-0000-0000ACE10000}"/>
    <cellStyle name="Output 2 2 2 2 5 3 2" xfId="57776" xr:uid="{00000000-0005-0000-0000-0000ADE10000}"/>
    <cellStyle name="Output 2 2 2 2 5 3 3" xfId="57777" xr:uid="{00000000-0005-0000-0000-0000AEE10000}"/>
    <cellStyle name="Output 2 2 2 2 5 3 4" xfId="57778" xr:uid="{00000000-0005-0000-0000-0000AFE10000}"/>
    <cellStyle name="Output 2 2 2 2 5 3 5" xfId="57779" xr:uid="{00000000-0005-0000-0000-0000B0E10000}"/>
    <cellStyle name="Output 2 2 2 2 5 4" xfId="57780" xr:uid="{00000000-0005-0000-0000-0000B1E10000}"/>
    <cellStyle name="Output 2 2 2 2 5 4 2" xfId="57781" xr:uid="{00000000-0005-0000-0000-0000B2E10000}"/>
    <cellStyle name="Output 2 2 2 2 5 4 3" xfId="57782" xr:uid="{00000000-0005-0000-0000-0000B3E10000}"/>
    <cellStyle name="Output 2 2 2 2 5 4 4" xfId="57783" xr:uid="{00000000-0005-0000-0000-0000B4E10000}"/>
    <cellStyle name="Output 2 2 2 2 5 4 5" xfId="57784" xr:uid="{00000000-0005-0000-0000-0000B5E10000}"/>
    <cellStyle name="Output 2 2 2 2 5 5" xfId="57785" xr:uid="{00000000-0005-0000-0000-0000B6E10000}"/>
    <cellStyle name="Output 2 2 2 2 5 6" xfId="57786" xr:uid="{00000000-0005-0000-0000-0000B7E10000}"/>
    <cellStyle name="Output 2 2 2 2 5 7" xfId="57787" xr:uid="{00000000-0005-0000-0000-0000B8E10000}"/>
    <cellStyle name="Output 2 2 2 2 5 8" xfId="57788" xr:uid="{00000000-0005-0000-0000-0000B9E10000}"/>
    <cellStyle name="Output 2 2 2 2 6" xfId="57789" xr:uid="{00000000-0005-0000-0000-0000BAE10000}"/>
    <cellStyle name="Output 2 2 2 2 6 2" xfId="57790" xr:uid="{00000000-0005-0000-0000-0000BBE10000}"/>
    <cellStyle name="Output 2 2 2 2 6 2 2" xfId="57791" xr:uid="{00000000-0005-0000-0000-0000BCE10000}"/>
    <cellStyle name="Output 2 2 2 2 6 2 2 2" xfId="57792" xr:uid="{00000000-0005-0000-0000-0000BDE10000}"/>
    <cellStyle name="Output 2 2 2 2 6 2 2 3" xfId="57793" xr:uid="{00000000-0005-0000-0000-0000BEE10000}"/>
    <cellStyle name="Output 2 2 2 2 6 2 2 4" xfId="57794" xr:uid="{00000000-0005-0000-0000-0000BFE10000}"/>
    <cellStyle name="Output 2 2 2 2 6 2 2 5" xfId="57795" xr:uid="{00000000-0005-0000-0000-0000C0E10000}"/>
    <cellStyle name="Output 2 2 2 2 6 2 3" xfId="57796" xr:uid="{00000000-0005-0000-0000-0000C1E10000}"/>
    <cellStyle name="Output 2 2 2 2 6 2 3 2" xfId="57797" xr:uid="{00000000-0005-0000-0000-0000C2E10000}"/>
    <cellStyle name="Output 2 2 2 2 6 2 3 3" xfId="57798" xr:uid="{00000000-0005-0000-0000-0000C3E10000}"/>
    <cellStyle name="Output 2 2 2 2 6 2 3 4" xfId="57799" xr:uid="{00000000-0005-0000-0000-0000C4E10000}"/>
    <cellStyle name="Output 2 2 2 2 6 2 3 5" xfId="57800" xr:uid="{00000000-0005-0000-0000-0000C5E10000}"/>
    <cellStyle name="Output 2 2 2 2 6 2 4" xfId="57801" xr:uid="{00000000-0005-0000-0000-0000C6E10000}"/>
    <cellStyle name="Output 2 2 2 2 6 2 5" xfId="57802" xr:uid="{00000000-0005-0000-0000-0000C7E10000}"/>
    <cellStyle name="Output 2 2 2 2 6 2 6" xfId="57803" xr:uid="{00000000-0005-0000-0000-0000C8E10000}"/>
    <cellStyle name="Output 2 2 2 2 6 2 7" xfId="57804" xr:uid="{00000000-0005-0000-0000-0000C9E10000}"/>
    <cellStyle name="Output 2 2 2 2 6 3" xfId="57805" xr:uid="{00000000-0005-0000-0000-0000CAE10000}"/>
    <cellStyle name="Output 2 2 2 2 6 3 2" xfId="57806" xr:uid="{00000000-0005-0000-0000-0000CBE10000}"/>
    <cellStyle name="Output 2 2 2 2 6 3 3" xfId="57807" xr:uid="{00000000-0005-0000-0000-0000CCE10000}"/>
    <cellStyle name="Output 2 2 2 2 6 3 4" xfId="57808" xr:uid="{00000000-0005-0000-0000-0000CDE10000}"/>
    <cellStyle name="Output 2 2 2 2 6 3 5" xfId="57809" xr:uid="{00000000-0005-0000-0000-0000CEE10000}"/>
    <cellStyle name="Output 2 2 2 2 6 4" xfId="57810" xr:uid="{00000000-0005-0000-0000-0000CFE10000}"/>
    <cellStyle name="Output 2 2 2 2 6 4 2" xfId="57811" xr:uid="{00000000-0005-0000-0000-0000D0E10000}"/>
    <cellStyle name="Output 2 2 2 2 6 4 3" xfId="57812" xr:uid="{00000000-0005-0000-0000-0000D1E10000}"/>
    <cellStyle name="Output 2 2 2 2 6 4 4" xfId="57813" xr:uid="{00000000-0005-0000-0000-0000D2E10000}"/>
    <cellStyle name="Output 2 2 2 2 6 4 5" xfId="57814" xr:uid="{00000000-0005-0000-0000-0000D3E10000}"/>
    <cellStyle name="Output 2 2 2 2 6 5" xfId="57815" xr:uid="{00000000-0005-0000-0000-0000D4E10000}"/>
    <cellStyle name="Output 2 2 2 2 6 6" xfId="57816" xr:uid="{00000000-0005-0000-0000-0000D5E10000}"/>
    <cellStyle name="Output 2 2 2 2 6 7" xfId="57817" xr:uid="{00000000-0005-0000-0000-0000D6E10000}"/>
    <cellStyle name="Output 2 2 2 2 6 8" xfId="57818" xr:uid="{00000000-0005-0000-0000-0000D7E10000}"/>
    <cellStyle name="Output 2 2 2 2 7" xfId="57819" xr:uid="{00000000-0005-0000-0000-0000D8E10000}"/>
    <cellStyle name="Output 2 2 2 2 7 2" xfId="57820" xr:uid="{00000000-0005-0000-0000-0000D9E10000}"/>
    <cellStyle name="Output 2 2 2 2 7 2 2" xfId="57821" xr:uid="{00000000-0005-0000-0000-0000DAE10000}"/>
    <cellStyle name="Output 2 2 2 2 7 2 2 2" xfId="57822" xr:uid="{00000000-0005-0000-0000-0000DBE10000}"/>
    <cellStyle name="Output 2 2 2 2 7 2 2 3" xfId="57823" xr:uid="{00000000-0005-0000-0000-0000DCE10000}"/>
    <cellStyle name="Output 2 2 2 2 7 2 2 4" xfId="57824" xr:uid="{00000000-0005-0000-0000-0000DDE10000}"/>
    <cellStyle name="Output 2 2 2 2 7 2 2 5" xfId="57825" xr:uid="{00000000-0005-0000-0000-0000DEE10000}"/>
    <cellStyle name="Output 2 2 2 2 7 2 3" xfId="57826" xr:uid="{00000000-0005-0000-0000-0000DFE10000}"/>
    <cellStyle name="Output 2 2 2 2 7 2 3 2" xfId="57827" xr:uid="{00000000-0005-0000-0000-0000E0E10000}"/>
    <cellStyle name="Output 2 2 2 2 7 2 3 3" xfId="57828" xr:uid="{00000000-0005-0000-0000-0000E1E10000}"/>
    <cellStyle name="Output 2 2 2 2 7 2 3 4" xfId="57829" xr:uid="{00000000-0005-0000-0000-0000E2E10000}"/>
    <cellStyle name="Output 2 2 2 2 7 2 3 5" xfId="57830" xr:uid="{00000000-0005-0000-0000-0000E3E10000}"/>
    <cellStyle name="Output 2 2 2 2 7 2 4" xfId="57831" xr:uid="{00000000-0005-0000-0000-0000E4E10000}"/>
    <cellStyle name="Output 2 2 2 2 7 2 5" xfId="57832" xr:uid="{00000000-0005-0000-0000-0000E5E10000}"/>
    <cellStyle name="Output 2 2 2 2 7 2 6" xfId="57833" xr:uid="{00000000-0005-0000-0000-0000E6E10000}"/>
    <cellStyle name="Output 2 2 2 2 7 2 7" xfId="57834" xr:uid="{00000000-0005-0000-0000-0000E7E10000}"/>
    <cellStyle name="Output 2 2 2 2 7 3" xfId="57835" xr:uid="{00000000-0005-0000-0000-0000E8E10000}"/>
    <cellStyle name="Output 2 2 2 2 7 3 2" xfId="57836" xr:uid="{00000000-0005-0000-0000-0000E9E10000}"/>
    <cellStyle name="Output 2 2 2 2 7 3 3" xfId="57837" xr:uid="{00000000-0005-0000-0000-0000EAE10000}"/>
    <cellStyle name="Output 2 2 2 2 7 3 4" xfId="57838" xr:uid="{00000000-0005-0000-0000-0000EBE10000}"/>
    <cellStyle name="Output 2 2 2 2 7 3 5" xfId="57839" xr:uid="{00000000-0005-0000-0000-0000ECE10000}"/>
    <cellStyle name="Output 2 2 2 2 7 4" xfId="57840" xr:uid="{00000000-0005-0000-0000-0000EDE10000}"/>
    <cellStyle name="Output 2 2 2 2 7 4 2" xfId="57841" xr:uid="{00000000-0005-0000-0000-0000EEE10000}"/>
    <cellStyle name="Output 2 2 2 2 7 4 3" xfId="57842" xr:uid="{00000000-0005-0000-0000-0000EFE10000}"/>
    <cellStyle name="Output 2 2 2 2 7 4 4" xfId="57843" xr:uid="{00000000-0005-0000-0000-0000F0E10000}"/>
    <cellStyle name="Output 2 2 2 2 7 4 5" xfId="57844" xr:uid="{00000000-0005-0000-0000-0000F1E10000}"/>
    <cellStyle name="Output 2 2 2 2 7 5" xfId="57845" xr:uid="{00000000-0005-0000-0000-0000F2E10000}"/>
    <cellStyle name="Output 2 2 2 2 7 6" xfId="57846" xr:uid="{00000000-0005-0000-0000-0000F3E10000}"/>
    <cellStyle name="Output 2 2 2 2 7 7" xfId="57847" xr:uid="{00000000-0005-0000-0000-0000F4E10000}"/>
    <cellStyle name="Output 2 2 2 2 7 8" xfId="57848" xr:uid="{00000000-0005-0000-0000-0000F5E10000}"/>
    <cellStyle name="Output 2 2 2 2 8" xfId="57849" xr:uid="{00000000-0005-0000-0000-0000F6E10000}"/>
    <cellStyle name="Output 2 2 2 2 8 2" xfId="57850" xr:uid="{00000000-0005-0000-0000-0000F7E10000}"/>
    <cellStyle name="Output 2 2 2 2 8 2 2" xfId="57851" xr:uid="{00000000-0005-0000-0000-0000F8E10000}"/>
    <cellStyle name="Output 2 2 2 2 8 2 2 2" xfId="57852" xr:uid="{00000000-0005-0000-0000-0000F9E10000}"/>
    <cellStyle name="Output 2 2 2 2 8 2 2 3" xfId="57853" xr:uid="{00000000-0005-0000-0000-0000FAE10000}"/>
    <cellStyle name="Output 2 2 2 2 8 2 2 4" xfId="57854" xr:uid="{00000000-0005-0000-0000-0000FBE10000}"/>
    <cellStyle name="Output 2 2 2 2 8 2 2 5" xfId="57855" xr:uid="{00000000-0005-0000-0000-0000FCE10000}"/>
    <cellStyle name="Output 2 2 2 2 8 2 3" xfId="57856" xr:uid="{00000000-0005-0000-0000-0000FDE10000}"/>
    <cellStyle name="Output 2 2 2 2 8 2 3 2" xfId="57857" xr:uid="{00000000-0005-0000-0000-0000FEE10000}"/>
    <cellStyle name="Output 2 2 2 2 8 2 3 3" xfId="57858" xr:uid="{00000000-0005-0000-0000-0000FFE10000}"/>
    <cellStyle name="Output 2 2 2 2 8 2 3 4" xfId="57859" xr:uid="{00000000-0005-0000-0000-000000E20000}"/>
    <cellStyle name="Output 2 2 2 2 8 2 3 5" xfId="57860" xr:uid="{00000000-0005-0000-0000-000001E20000}"/>
    <cellStyle name="Output 2 2 2 2 8 2 4" xfId="57861" xr:uid="{00000000-0005-0000-0000-000002E20000}"/>
    <cellStyle name="Output 2 2 2 2 8 2 5" xfId="57862" xr:uid="{00000000-0005-0000-0000-000003E20000}"/>
    <cellStyle name="Output 2 2 2 2 8 2 6" xfId="57863" xr:uid="{00000000-0005-0000-0000-000004E20000}"/>
    <cellStyle name="Output 2 2 2 2 8 2 7" xfId="57864" xr:uid="{00000000-0005-0000-0000-000005E20000}"/>
    <cellStyle name="Output 2 2 2 2 8 3" xfId="57865" xr:uid="{00000000-0005-0000-0000-000006E20000}"/>
    <cellStyle name="Output 2 2 2 2 8 3 2" xfId="57866" xr:uid="{00000000-0005-0000-0000-000007E20000}"/>
    <cellStyle name="Output 2 2 2 2 8 3 3" xfId="57867" xr:uid="{00000000-0005-0000-0000-000008E20000}"/>
    <cellStyle name="Output 2 2 2 2 8 3 4" xfId="57868" xr:uid="{00000000-0005-0000-0000-000009E20000}"/>
    <cellStyle name="Output 2 2 2 2 8 3 5" xfId="57869" xr:uid="{00000000-0005-0000-0000-00000AE20000}"/>
    <cellStyle name="Output 2 2 2 2 8 4" xfId="57870" xr:uid="{00000000-0005-0000-0000-00000BE20000}"/>
    <cellStyle name="Output 2 2 2 2 8 4 2" xfId="57871" xr:uid="{00000000-0005-0000-0000-00000CE20000}"/>
    <cellStyle name="Output 2 2 2 2 8 4 3" xfId="57872" xr:uid="{00000000-0005-0000-0000-00000DE20000}"/>
    <cellStyle name="Output 2 2 2 2 8 4 4" xfId="57873" xr:uid="{00000000-0005-0000-0000-00000EE20000}"/>
    <cellStyle name="Output 2 2 2 2 8 4 5" xfId="57874" xr:uid="{00000000-0005-0000-0000-00000FE20000}"/>
    <cellStyle name="Output 2 2 2 2 8 5" xfId="57875" xr:uid="{00000000-0005-0000-0000-000010E20000}"/>
    <cellStyle name="Output 2 2 2 2 8 6" xfId="57876" xr:uid="{00000000-0005-0000-0000-000011E20000}"/>
    <cellStyle name="Output 2 2 2 2 8 7" xfId="57877" xr:uid="{00000000-0005-0000-0000-000012E20000}"/>
    <cellStyle name="Output 2 2 2 2 8 8" xfId="57878" xr:uid="{00000000-0005-0000-0000-000013E20000}"/>
    <cellStyle name="Output 2 2 2 2 9" xfId="57879" xr:uid="{00000000-0005-0000-0000-000014E20000}"/>
    <cellStyle name="Output 2 2 2 2 9 2" xfId="57880" xr:uid="{00000000-0005-0000-0000-000015E20000}"/>
    <cellStyle name="Output 2 2 2 2 9 2 2" xfId="57881" xr:uid="{00000000-0005-0000-0000-000016E20000}"/>
    <cellStyle name="Output 2 2 2 2 9 2 2 2" xfId="57882" xr:uid="{00000000-0005-0000-0000-000017E20000}"/>
    <cellStyle name="Output 2 2 2 2 9 2 2 3" xfId="57883" xr:uid="{00000000-0005-0000-0000-000018E20000}"/>
    <cellStyle name="Output 2 2 2 2 9 2 2 4" xfId="57884" xr:uid="{00000000-0005-0000-0000-000019E20000}"/>
    <cellStyle name="Output 2 2 2 2 9 2 2 5" xfId="57885" xr:uid="{00000000-0005-0000-0000-00001AE20000}"/>
    <cellStyle name="Output 2 2 2 2 9 2 3" xfId="57886" xr:uid="{00000000-0005-0000-0000-00001BE20000}"/>
    <cellStyle name="Output 2 2 2 2 9 2 3 2" xfId="57887" xr:uid="{00000000-0005-0000-0000-00001CE20000}"/>
    <cellStyle name="Output 2 2 2 2 9 2 3 3" xfId="57888" xr:uid="{00000000-0005-0000-0000-00001DE20000}"/>
    <cellStyle name="Output 2 2 2 2 9 2 3 4" xfId="57889" xr:uid="{00000000-0005-0000-0000-00001EE20000}"/>
    <cellStyle name="Output 2 2 2 2 9 2 3 5" xfId="57890" xr:uid="{00000000-0005-0000-0000-00001FE20000}"/>
    <cellStyle name="Output 2 2 2 2 9 2 4" xfId="57891" xr:uid="{00000000-0005-0000-0000-000020E20000}"/>
    <cellStyle name="Output 2 2 2 2 9 2 5" xfId="57892" xr:uid="{00000000-0005-0000-0000-000021E20000}"/>
    <cellStyle name="Output 2 2 2 2 9 2 6" xfId="57893" xr:uid="{00000000-0005-0000-0000-000022E20000}"/>
    <cellStyle name="Output 2 2 2 2 9 2 7" xfId="57894" xr:uid="{00000000-0005-0000-0000-000023E20000}"/>
    <cellStyle name="Output 2 2 2 2 9 3" xfId="57895" xr:uid="{00000000-0005-0000-0000-000024E20000}"/>
    <cellStyle name="Output 2 2 2 2 9 3 2" xfId="57896" xr:uid="{00000000-0005-0000-0000-000025E20000}"/>
    <cellStyle name="Output 2 2 2 2 9 3 3" xfId="57897" xr:uid="{00000000-0005-0000-0000-000026E20000}"/>
    <cellStyle name="Output 2 2 2 2 9 3 4" xfId="57898" xr:uid="{00000000-0005-0000-0000-000027E20000}"/>
    <cellStyle name="Output 2 2 2 2 9 3 5" xfId="57899" xr:uid="{00000000-0005-0000-0000-000028E20000}"/>
    <cellStyle name="Output 2 2 2 2 9 4" xfId="57900" xr:uid="{00000000-0005-0000-0000-000029E20000}"/>
    <cellStyle name="Output 2 2 2 2 9 4 2" xfId="57901" xr:uid="{00000000-0005-0000-0000-00002AE20000}"/>
    <cellStyle name="Output 2 2 2 2 9 4 3" xfId="57902" xr:uid="{00000000-0005-0000-0000-00002BE20000}"/>
    <cellStyle name="Output 2 2 2 2 9 4 4" xfId="57903" xr:uid="{00000000-0005-0000-0000-00002CE20000}"/>
    <cellStyle name="Output 2 2 2 2 9 4 5" xfId="57904" xr:uid="{00000000-0005-0000-0000-00002DE20000}"/>
    <cellStyle name="Output 2 2 2 2 9 5" xfId="57905" xr:uid="{00000000-0005-0000-0000-00002EE20000}"/>
    <cellStyle name="Output 2 2 2 2 9 6" xfId="57906" xr:uid="{00000000-0005-0000-0000-00002FE20000}"/>
    <cellStyle name="Output 2 2 2 2 9 7" xfId="57907" xr:uid="{00000000-0005-0000-0000-000030E20000}"/>
    <cellStyle name="Output 2 2 2 2 9 8" xfId="57908" xr:uid="{00000000-0005-0000-0000-000031E20000}"/>
    <cellStyle name="Output 2 2 2 3" xfId="57909" xr:uid="{00000000-0005-0000-0000-000032E20000}"/>
    <cellStyle name="Output 2 2 2 3 2" xfId="57910" xr:uid="{00000000-0005-0000-0000-000033E20000}"/>
    <cellStyle name="Output 2 2 2 3 2 2" xfId="57911" xr:uid="{00000000-0005-0000-0000-000034E20000}"/>
    <cellStyle name="Output 2 2 2 3 3" xfId="57912" xr:uid="{00000000-0005-0000-0000-000035E20000}"/>
    <cellStyle name="Output 2 2 2 3 4" xfId="57913" xr:uid="{00000000-0005-0000-0000-000036E20000}"/>
    <cellStyle name="Output 2 2 2 3 5" xfId="57914" xr:uid="{00000000-0005-0000-0000-000037E20000}"/>
    <cellStyle name="Output 2 2 2 4" xfId="57915" xr:uid="{00000000-0005-0000-0000-000038E20000}"/>
    <cellStyle name="Output 2 2 2 4 2" xfId="57916" xr:uid="{00000000-0005-0000-0000-000039E20000}"/>
    <cellStyle name="Output 2 2 2 4 2 2" xfId="57917" xr:uid="{00000000-0005-0000-0000-00003AE20000}"/>
    <cellStyle name="Output 2 2 2 4 3" xfId="57918" xr:uid="{00000000-0005-0000-0000-00003BE20000}"/>
    <cellStyle name="Output 2 2 2 4 4" xfId="57919" xr:uid="{00000000-0005-0000-0000-00003CE20000}"/>
    <cellStyle name="Output 2 2 2 4 5" xfId="57920" xr:uid="{00000000-0005-0000-0000-00003DE20000}"/>
    <cellStyle name="Output 2 2 2 5" xfId="57921" xr:uid="{00000000-0005-0000-0000-00003EE20000}"/>
    <cellStyle name="Output 2 2 2 5 2" xfId="57922" xr:uid="{00000000-0005-0000-0000-00003FE20000}"/>
    <cellStyle name="Output 2 2 2 6" xfId="57923" xr:uid="{00000000-0005-0000-0000-000040E20000}"/>
    <cellStyle name="Output 2 2 2 7" xfId="57924" xr:uid="{00000000-0005-0000-0000-000041E20000}"/>
    <cellStyle name="Output 2 2 2_T-straight with PEDs adjustor" xfId="57925" xr:uid="{00000000-0005-0000-0000-000042E20000}"/>
    <cellStyle name="Output 2 2 3" xfId="57926" xr:uid="{00000000-0005-0000-0000-000043E20000}"/>
    <cellStyle name="Output 2 2 3 10" xfId="57927" xr:uid="{00000000-0005-0000-0000-000044E20000}"/>
    <cellStyle name="Output 2 2 3 10 2" xfId="57928" xr:uid="{00000000-0005-0000-0000-000045E20000}"/>
    <cellStyle name="Output 2 2 3 10 2 2" xfId="57929" xr:uid="{00000000-0005-0000-0000-000046E20000}"/>
    <cellStyle name="Output 2 2 3 10 2 2 2" xfId="57930" xr:uid="{00000000-0005-0000-0000-000047E20000}"/>
    <cellStyle name="Output 2 2 3 10 2 2 3" xfId="57931" xr:uid="{00000000-0005-0000-0000-000048E20000}"/>
    <cellStyle name="Output 2 2 3 10 2 2 4" xfId="57932" xr:uid="{00000000-0005-0000-0000-000049E20000}"/>
    <cellStyle name="Output 2 2 3 10 2 2 5" xfId="57933" xr:uid="{00000000-0005-0000-0000-00004AE20000}"/>
    <cellStyle name="Output 2 2 3 10 2 3" xfId="57934" xr:uid="{00000000-0005-0000-0000-00004BE20000}"/>
    <cellStyle name="Output 2 2 3 10 2 3 2" xfId="57935" xr:uid="{00000000-0005-0000-0000-00004CE20000}"/>
    <cellStyle name="Output 2 2 3 10 2 3 3" xfId="57936" xr:uid="{00000000-0005-0000-0000-00004DE20000}"/>
    <cellStyle name="Output 2 2 3 10 2 3 4" xfId="57937" xr:uid="{00000000-0005-0000-0000-00004EE20000}"/>
    <cellStyle name="Output 2 2 3 10 2 3 5" xfId="57938" xr:uid="{00000000-0005-0000-0000-00004FE20000}"/>
    <cellStyle name="Output 2 2 3 10 2 4" xfId="57939" xr:uid="{00000000-0005-0000-0000-000050E20000}"/>
    <cellStyle name="Output 2 2 3 10 2 5" xfId="57940" xr:uid="{00000000-0005-0000-0000-000051E20000}"/>
    <cellStyle name="Output 2 2 3 10 2 6" xfId="57941" xr:uid="{00000000-0005-0000-0000-000052E20000}"/>
    <cellStyle name="Output 2 2 3 10 2 7" xfId="57942" xr:uid="{00000000-0005-0000-0000-000053E20000}"/>
    <cellStyle name="Output 2 2 3 10 3" xfId="57943" xr:uid="{00000000-0005-0000-0000-000054E20000}"/>
    <cellStyle name="Output 2 2 3 10 3 2" xfId="57944" xr:uid="{00000000-0005-0000-0000-000055E20000}"/>
    <cellStyle name="Output 2 2 3 10 3 3" xfId="57945" xr:uid="{00000000-0005-0000-0000-000056E20000}"/>
    <cellStyle name="Output 2 2 3 10 3 4" xfId="57946" xr:uid="{00000000-0005-0000-0000-000057E20000}"/>
    <cellStyle name="Output 2 2 3 10 3 5" xfId="57947" xr:uid="{00000000-0005-0000-0000-000058E20000}"/>
    <cellStyle name="Output 2 2 3 10 4" xfId="57948" xr:uid="{00000000-0005-0000-0000-000059E20000}"/>
    <cellStyle name="Output 2 2 3 10 4 2" xfId="57949" xr:uid="{00000000-0005-0000-0000-00005AE20000}"/>
    <cellStyle name="Output 2 2 3 10 4 3" xfId="57950" xr:uid="{00000000-0005-0000-0000-00005BE20000}"/>
    <cellStyle name="Output 2 2 3 10 4 4" xfId="57951" xr:uid="{00000000-0005-0000-0000-00005CE20000}"/>
    <cellStyle name="Output 2 2 3 10 4 5" xfId="57952" xr:uid="{00000000-0005-0000-0000-00005DE20000}"/>
    <cellStyle name="Output 2 2 3 10 5" xfId="57953" xr:uid="{00000000-0005-0000-0000-00005EE20000}"/>
    <cellStyle name="Output 2 2 3 10 6" xfId="57954" xr:uid="{00000000-0005-0000-0000-00005FE20000}"/>
    <cellStyle name="Output 2 2 3 10 7" xfId="57955" xr:uid="{00000000-0005-0000-0000-000060E20000}"/>
    <cellStyle name="Output 2 2 3 10 8" xfId="57956" xr:uid="{00000000-0005-0000-0000-000061E20000}"/>
    <cellStyle name="Output 2 2 3 11" xfId="57957" xr:uid="{00000000-0005-0000-0000-000062E20000}"/>
    <cellStyle name="Output 2 2 3 11 2" xfId="57958" xr:uid="{00000000-0005-0000-0000-000063E20000}"/>
    <cellStyle name="Output 2 2 3 11 2 2" xfId="57959" xr:uid="{00000000-0005-0000-0000-000064E20000}"/>
    <cellStyle name="Output 2 2 3 11 2 2 2" xfId="57960" xr:uid="{00000000-0005-0000-0000-000065E20000}"/>
    <cellStyle name="Output 2 2 3 11 2 2 3" xfId="57961" xr:uid="{00000000-0005-0000-0000-000066E20000}"/>
    <cellStyle name="Output 2 2 3 11 2 2 4" xfId="57962" xr:uid="{00000000-0005-0000-0000-000067E20000}"/>
    <cellStyle name="Output 2 2 3 11 2 2 5" xfId="57963" xr:uid="{00000000-0005-0000-0000-000068E20000}"/>
    <cellStyle name="Output 2 2 3 11 2 3" xfId="57964" xr:uid="{00000000-0005-0000-0000-000069E20000}"/>
    <cellStyle name="Output 2 2 3 11 2 3 2" xfId="57965" xr:uid="{00000000-0005-0000-0000-00006AE20000}"/>
    <cellStyle name="Output 2 2 3 11 2 3 3" xfId="57966" xr:uid="{00000000-0005-0000-0000-00006BE20000}"/>
    <cellStyle name="Output 2 2 3 11 2 3 4" xfId="57967" xr:uid="{00000000-0005-0000-0000-00006CE20000}"/>
    <cellStyle name="Output 2 2 3 11 2 3 5" xfId="57968" xr:uid="{00000000-0005-0000-0000-00006DE20000}"/>
    <cellStyle name="Output 2 2 3 11 2 4" xfId="57969" xr:uid="{00000000-0005-0000-0000-00006EE20000}"/>
    <cellStyle name="Output 2 2 3 11 2 5" xfId="57970" xr:uid="{00000000-0005-0000-0000-00006FE20000}"/>
    <cellStyle name="Output 2 2 3 11 2 6" xfId="57971" xr:uid="{00000000-0005-0000-0000-000070E20000}"/>
    <cellStyle name="Output 2 2 3 11 2 7" xfId="57972" xr:uid="{00000000-0005-0000-0000-000071E20000}"/>
    <cellStyle name="Output 2 2 3 11 3" xfId="57973" xr:uid="{00000000-0005-0000-0000-000072E20000}"/>
    <cellStyle name="Output 2 2 3 11 3 2" xfId="57974" xr:uid="{00000000-0005-0000-0000-000073E20000}"/>
    <cellStyle name="Output 2 2 3 11 3 3" xfId="57975" xr:uid="{00000000-0005-0000-0000-000074E20000}"/>
    <cellStyle name="Output 2 2 3 11 3 4" xfId="57976" xr:uid="{00000000-0005-0000-0000-000075E20000}"/>
    <cellStyle name="Output 2 2 3 11 3 5" xfId="57977" xr:uid="{00000000-0005-0000-0000-000076E20000}"/>
    <cellStyle name="Output 2 2 3 11 4" xfId="57978" xr:uid="{00000000-0005-0000-0000-000077E20000}"/>
    <cellStyle name="Output 2 2 3 11 4 2" xfId="57979" xr:uid="{00000000-0005-0000-0000-000078E20000}"/>
    <cellStyle name="Output 2 2 3 11 4 3" xfId="57980" xr:uid="{00000000-0005-0000-0000-000079E20000}"/>
    <cellStyle name="Output 2 2 3 11 4 4" xfId="57981" xr:uid="{00000000-0005-0000-0000-00007AE20000}"/>
    <cellStyle name="Output 2 2 3 11 4 5" xfId="57982" xr:uid="{00000000-0005-0000-0000-00007BE20000}"/>
    <cellStyle name="Output 2 2 3 11 5" xfId="57983" xr:uid="{00000000-0005-0000-0000-00007CE20000}"/>
    <cellStyle name="Output 2 2 3 11 6" xfId="57984" xr:uid="{00000000-0005-0000-0000-00007DE20000}"/>
    <cellStyle name="Output 2 2 3 11 7" xfId="57985" xr:uid="{00000000-0005-0000-0000-00007EE20000}"/>
    <cellStyle name="Output 2 2 3 11 8" xfId="57986" xr:uid="{00000000-0005-0000-0000-00007FE20000}"/>
    <cellStyle name="Output 2 2 3 12" xfId="57987" xr:uid="{00000000-0005-0000-0000-000080E20000}"/>
    <cellStyle name="Output 2 2 3 12 2" xfId="57988" xr:uid="{00000000-0005-0000-0000-000081E20000}"/>
    <cellStyle name="Output 2 2 3 12 2 2" xfId="57989" xr:uid="{00000000-0005-0000-0000-000082E20000}"/>
    <cellStyle name="Output 2 2 3 12 2 2 2" xfId="57990" xr:uid="{00000000-0005-0000-0000-000083E20000}"/>
    <cellStyle name="Output 2 2 3 12 2 2 3" xfId="57991" xr:uid="{00000000-0005-0000-0000-000084E20000}"/>
    <cellStyle name="Output 2 2 3 12 2 2 4" xfId="57992" xr:uid="{00000000-0005-0000-0000-000085E20000}"/>
    <cellStyle name="Output 2 2 3 12 2 2 5" xfId="57993" xr:uid="{00000000-0005-0000-0000-000086E20000}"/>
    <cellStyle name="Output 2 2 3 12 2 3" xfId="57994" xr:uid="{00000000-0005-0000-0000-000087E20000}"/>
    <cellStyle name="Output 2 2 3 12 2 3 2" xfId="57995" xr:uid="{00000000-0005-0000-0000-000088E20000}"/>
    <cellStyle name="Output 2 2 3 12 2 3 3" xfId="57996" xr:uid="{00000000-0005-0000-0000-000089E20000}"/>
    <cellStyle name="Output 2 2 3 12 2 3 4" xfId="57997" xr:uid="{00000000-0005-0000-0000-00008AE20000}"/>
    <cellStyle name="Output 2 2 3 12 2 3 5" xfId="57998" xr:uid="{00000000-0005-0000-0000-00008BE20000}"/>
    <cellStyle name="Output 2 2 3 12 2 4" xfId="57999" xr:uid="{00000000-0005-0000-0000-00008CE20000}"/>
    <cellStyle name="Output 2 2 3 12 2 5" xfId="58000" xr:uid="{00000000-0005-0000-0000-00008DE20000}"/>
    <cellStyle name="Output 2 2 3 12 2 6" xfId="58001" xr:uid="{00000000-0005-0000-0000-00008EE20000}"/>
    <cellStyle name="Output 2 2 3 12 2 7" xfId="58002" xr:uid="{00000000-0005-0000-0000-00008FE20000}"/>
    <cellStyle name="Output 2 2 3 12 3" xfId="58003" xr:uid="{00000000-0005-0000-0000-000090E20000}"/>
    <cellStyle name="Output 2 2 3 12 3 2" xfId="58004" xr:uid="{00000000-0005-0000-0000-000091E20000}"/>
    <cellStyle name="Output 2 2 3 12 3 3" xfId="58005" xr:uid="{00000000-0005-0000-0000-000092E20000}"/>
    <cellStyle name="Output 2 2 3 12 3 4" xfId="58006" xr:uid="{00000000-0005-0000-0000-000093E20000}"/>
    <cellStyle name="Output 2 2 3 12 3 5" xfId="58007" xr:uid="{00000000-0005-0000-0000-000094E20000}"/>
    <cellStyle name="Output 2 2 3 12 4" xfId="58008" xr:uid="{00000000-0005-0000-0000-000095E20000}"/>
    <cellStyle name="Output 2 2 3 12 4 2" xfId="58009" xr:uid="{00000000-0005-0000-0000-000096E20000}"/>
    <cellStyle name="Output 2 2 3 12 4 3" xfId="58010" xr:uid="{00000000-0005-0000-0000-000097E20000}"/>
    <cellStyle name="Output 2 2 3 12 4 4" xfId="58011" xr:uid="{00000000-0005-0000-0000-000098E20000}"/>
    <cellStyle name="Output 2 2 3 12 4 5" xfId="58012" xr:uid="{00000000-0005-0000-0000-000099E20000}"/>
    <cellStyle name="Output 2 2 3 12 5" xfId="58013" xr:uid="{00000000-0005-0000-0000-00009AE20000}"/>
    <cellStyle name="Output 2 2 3 12 6" xfId="58014" xr:uid="{00000000-0005-0000-0000-00009BE20000}"/>
    <cellStyle name="Output 2 2 3 12 7" xfId="58015" xr:uid="{00000000-0005-0000-0000-00009CE20000}"/>
    <cellStyle name="Output 2 2 3 12 8" xfId="58016" xr:uid="{00000000-0005-0000-0000-00009DE20000}"/>
    <cellStyle name="Output 2 2 3 13" xfId="58017" xr:uid="{00000000-0005-0000-0000-00009EE20000}"/>
    <cellStyle name="Output 2 2 3 13 2" xfId="58018" xr:uid="{00000000-0005-0000-0000-00009FE20000}"/>
    <cellStyle name="Output 2 2 3 13 2 2" xfId="58019" xr:uid="{00000000-0005-0000-0000-0000A0E20000}"/>
    <cellStyle name="Output 2 2 3 13 2 2 2" xfId="58020" xr:uid="{00000000-0005-0000-0000-0000A1E20000}"/>
    <cellStyle name="Output 2 2 3 13 2 2 3" xfId="58021" xr:uid="{00000000-0005-0000-0000-0000A2E20000}"/>
    <cellStyle name="Output 2 2 3 13 2 2 4" xfId="58022" xr:uid="{00000000-0005-0000-0000-0000A3E20000}"/>
    <cellStyle name="Output 2 2 3 13 2 2 5" xfId="58023" xr:uid="{00000000-0005-0000-0000-0000A4E20000}"/>
    <cellStyle name="Output 2 2 3 13 2 3" xfId="58024" xr:uid="{00000000-0005-0000-0000-0000A5E20000}"/>
    <cellStyle name="Output 2 2 3 13 2 3 2" xfId="58025" xr:uid="{00000000-0005-0000-0000-0000A6E20000}"/>
    <cellStyle name="Output 2 2 3 13 2 3 3" xfId="58026" xr:uid="{00000000-0005-0000-0000-0000A7E20000}"/>
    <cellStyle name="Output 2 2 3 13 2 3 4" xfId="58027" xr:uid="{00000000-0005-0000-0000-0000A8E20000}"/>
    <cellStyle name="Output 2 2 3 13 2 3 5" xfId="58028" xr:uid="{00000000-0005-0000-0000-0000A9E20000}"/>
    <cellStyle name="Output 2 2 3 13 2 4" xfId="58029" xr:uid="{00000000-0005-0000-0000-0000AAE20000}"/>
    <cellStyle name="Output 2 2 3 13 2 5" xfId="58030" xr:uid="{00000000-0005-0000-0000-0000ABE20000}"/>
    <cellStyle name="Output 2 2 3 13 2 6" xfId="58031" xr:uid="{00000000-0005-0000-0000-0000ACE20000}"/>
    <cellStyle name="Output 2 2 3 13 2 7" xfId="58032" xr:uid="{00000000-0005-0000-0000-0000ADE20000}"/>
    <cellStyle name="Output 2 2 3 13 3" xfId="58033" xr:uid="{00000000-0005-0000-0000-0000AEE20000}"/>
    <cellStyle name="Output 2 2 3 13 3 2" xfId="58034" xr:uid="{00000000-0005-0000-0000-0000AFE20000}"/>
    <cellStyle name="Output 2 2 3 13 3 3" xfId="58035" xr:uid="{00000000-0005-0000-0000-0000B0E20000}"/>
    <cellStyle name="Output 2 2 3 13 3 4" xfId="58036" xr:uid="{00000000-0005-0000-0000-0000B1E20000}"/>
    <cellStyle name="Output 2 2 3 13 3 5" xfId="58037" xr:uid="{00000000-0005-0000-0000-0000B2E20000}"/>
    <cellStyle name="Output 2 2 3 13 4" xfId="58038" xr:uid="{00000000-0005-0000-0000-0000B3E20000}"/>
    <cellStyle name="Output 2 2 3 13 4 2" xfId="58039" xr:uid="{00000000-0005-0000-0000-0000B4E20000}"/>
    <cellStyle name="Output 2 2 3 13 4 3" xfId="58040" xr:uid="{00000000-0005-0000-0000-0000B5E20000}"/>
    <cellStyle name="Output 2 2 3 13 4 4" xfId="58041" xr:uid="{00000000-0005-0000-0000-0000B6E20000}"/>
    <cellStyle name="Output 2 2 3 13 4 5" xfId="58042" xr:uid="{00000000-0005-0000-0000-0000B7E20000}"/>
    <cellStyle name="Output 2 2 3 13 5" xfId="58043" xr:uid="{00000000-0005-0000-0000-0000B8E20000}"/>
    <cellStyle name="Output 2 2 3 13 6" xfId="58044" xr:uid="{00000000-0005-0000-0000-0000B9E20000}"/>
    <cellStyle name="Output 2 2 3 13 7" xfId="58045" xr:uid="{00000000-0005-0000-0000-0000BAE20000}"/>
    <cellStyle name="Output 2 2 3 13 8" xfId="58046" xr:uid="{00000000-0005-0000-0000-0000BBE20000}"/>
    <cellStyle name="Output 2 2 3 14" xfId="58047" xr:uid="{00000000-0005-0000-0000-0000BCE20000}"/>
    <cellStyle name="Output 2 2 3 14 2" xfId="58048" xr:uid="{00000000-0005-0000-0000-0000BDE20000}"/>
    <cellStyle name="Output 2 2 3 14 2 2" xfId="58049" xr:uid="{00000000-0005-0000-0000-0000BEE20000}"/>
    <cellStyle name="Output 2 2 3 14 2 2 2" xfId="58050" xr:uid="{00000000-0005-0000-0000-0000BFE20000}"/>
    <cellStyle name="Output 2 2 3 14 2 2 3" xfId="58051" xr:uid="{00000000-0005-0000-0000-0000C0E20000}"/>
    <cellStyle name="Output 2 2 3 14 2 2 4" xfId="58052" xr:uid="{00000000-0005-0000-0000-0000C1E20000}"/>
    <cellStyle name="Output 2 2 3 14 2 2 5" xfId="58053" xr:uid="{00000000-0005-0000-0000-0000C2E20000}"/>
    <cellStyle name="Output 2 2 3 14 2 3" xfId="58054" xr:uid="{00000000-0005-0000-0000-0000C3E20000}"/>
    <cellStyle name="Output 2 2 3 14 2 3 2" xfId="58055" xr:uid="{00000000-0005-0000-0000-0000C4E20000}"/>
    <cellStyle name="Output 2 2 3 14 2 3 3" xfId="58056" xr:uid="{00000000-0005-0000-0000-0000C5E20000}"/>
    <cellStyle name="Output 2 2 3 14 2 3 4" xfId="58057" xr:uid="{00000000-0005-0000-0000-0000C6E20000}"/>
    <cellStyle name="Output 2 2 3 14 2 3 5" xfId="58058" xr:uid="{00000000-0005-0000-0000-0000C7E20000}"/>
    <cellStyle name="Output 2 2 3 14 2 4" xfId="58059" xr:uid="{00000000-0005-0000-0000-0000C8E20000}"/>
    <cellStyle name="Output 2 2 3 14 2 5" xfId="58060" xr:uid="{00000000-0005-0000-0000-0000C9E20000}"/>
    <cellStyle name="Output 2 2 3 14 2 6" xfId="58061" xr:uid="{00000000-0005-0000-0000-0000CAE20000}"/>
    <cellStyle name="Output 2 2 3 14 2 7" xfId="58062" xr:uid="{00000000-0005-0000-0000-0000CBE20000}"/>
    <cellStyle name="Output 2 2 3 14 3" xfId="58063" xr:uid="{00000000-0005-0000-0000-0000CCE20000}"/>
    <cellStyle name="Output 2 2 3 14 3 2" xfId="58064" xr:uid="{00000000-0005-0000-0000-0000CDE20000}"/>
    <cellStyle name="Output 2 2 3 14 3 3" xfId="58065" xr:uid="{00000000-0005-0000-0000-0000CEE20000}"/>
    <cellStyle name="Output 2 2 3 14 3 4" xfId="58066" xr:uid="{00000000-0005-0000-0000-0000CFE20000}"/>
    <cellStyle name="Output 2 2 3 14 3 5" xfId="58067" xr:uid="{00000000-0005-0000-0000-0000D0E20000}"/>
    <cellStyle name="Output 2 2 3 14 4" xfId="58068" xr:uid="{00000000-0005-0000-0000-0000D1E20000}"/>
    <cellStyle name="Output 2 2 3 14 4 2" xfId="58069" xr:uid="{00000000-0005-0000-0000-0000D2E20000}"/>
    <cellStyle name="Output 2 2 3 14 4 3" xfId="58070" xr:uid="{00000000-0005-0000-0000-0000D3E20000}"/>
    <cellStyle name="Output 2 2 3 14 4 4" xfId="58071" xr:uid="{00000000-0005-0000-0000-0000D4E20000}"/>
    <cellStyle name="Output 2 2 3 14 4 5" xfId="58072" xr:uid="{00000000-0005-0000-0000-0000D5E20000}"/>
    <cellStyle name="Output 2 2 3 14 5" xfId="58073" xr:uid="{00000000-0005-0000-0000-0000D6E20000}"/>
    <cellStyle name="Output 2 2 3 14 6" xfId="58074" xr:uid="{00000000-0005-0000-0000-0000D7E20000}"/>
    <cellStyle name="Output 2 2 3 14 7" xfId="58075" xr:uid="{00000000-0005-0000-0000-0000D8E20000}"/>
    <cellStyle name="Output 2 2 3 14 8" xfId="58076" xr:uid="{00000000-0005-0000-0000-0000D9E20000}"/>
    <cellStyle name="Output 2 2 3 15" xfId="58077" xr:uid="{00000000-0005-0000-0000-0000DAE20000}"/>
    <cellStyle name="Output 2 2 3 15 2" xfId="58078" xr:uid="{00000000-0005-0000-0000-0000DBE20000}"/>
    <cellStyle name="Output 2 2 3 15 2 2" xfId="58079" xr:uid="{00000000-0005-0000-0000-0000DCE20000}"/>
    <cellStyle name="Output 2 2 3 15 2 3" xfId="58080" xr:uid="{00000000-0005-0000-0000-0000DDE20000}"/>
    <cellStyle name="Output 2 2 3 15 2 4" xfId="58081" xr:uid="{00000000-0005-0000-0000-0000DEE20000}"/>
    <cellStyle name="Output 2 2 3 15 2 5" xfId="58082" xr:uid="{00000000-0005-0000-0000-0000DFE20000}"/>
    <cellStyle name="Output 2 2 3 15 3" xfId="58083" xr:uid="{00000000-0005-0000-0000-0000E0E20000}"/>
    <cellStyle name="Output 2 2 3 15 3 2" xfId="58084" xr:uid="{00000000-0005-0000-0000-0000E1E20000}"/>
    <cellStyle name="Output 2 2 3 15 3 3" xfId="58085" xr:uid="{00000000-0005-0000-0000-0000E2E20000}"/>
    <cellStyle name="Output 2 2 3 15 3 4" xfId="58086" xr:uid="{00000000-0005-0000-0000-0000E3E20000}"/>
    <cellStyle name="Output 2 2 3 15 3 5" xfId="58087" xr:uid="{00000000-0005-0000-0000-0000E4E20000}"/>
    <cellStyle name="Output 2 2 3 15 4" xfId="58088" xr:uid="{00000000-0005-0000-0000-0000E5E20000}"/>
    <cellStyle name="Output 2 2 3 15 5" xfId="58089" xr:uid="{00000000-0005-0000-0000-0000E6E20000}"/>
    <cellStyle name="Output 2 2 3 15 6" xfId="58090" xr:uid="{00000000-0005-0000-0000-0000E7E20000}"/>
    <cellStyle name="Output 2 2 3 15 7" xfId="58091" xr:uid="{00000000-0005-0000-0000-0000E8E20000}"/>
    <cellStyle name="Output 2 2 3 16" xfId="58092" xr:uid="{00000000-0005-0000-0000-0000E9E20000}"/>
    <cellStyle name="Output 2 2 3 16 2" xfId="58093" xr:uid="{00000000-0005-0000-0000-0000EAE20000}"/>
    <cellStyle name="Output 2 2 3 16 3" xfId="58094" xr:uid="{00000000-0005-0000-0000-0000EBE20000}"/>
    <cellStyle name="Output 2 2 3 16 4" xfId="58095" xr:uid="{00000000-0005-0000-0000-0000ECE20000}"/>
    <cellStyle name="Output 2 2 3 16 5" xfId="58096" xr:uid="{00000000-0005-0000-0000-0000EDE20000}"/>
    <cellStyle name="Output 2 2 3 17" xfId="58097" xr:uid="{00000000-0005-0000-0000-0000EEE20000}"/>
    <cellStyle name="Output 2 2 3 17 2" xfId="58098" xr:uid="{00000000-0005-0000-0000-0000EFE20000}"/>
    <cellStyle name="Output 2 2 3 17 3" xfId="58099" xr:uid="{00000000-0005-0000-0000-0000F0E20000}"/>
    <cellStyle name="Output 2 2 3 17 4" xfId="58100" xr:uid="{00000000-0005-0000-0000-0000F1E20000}"/>
    <cellStyle name="Output 2 2 3 17 5" xfId="58101" xr:uid="{00000000-0005-0000-0000-0000F2E20000}"/>
    <cellStyle name="Output 2 2 3 18" xfId="58102" xr:uid="{00000000-0005-0000-0000-0000F3E20000}"/>
    <cellStyle name="Output 2 2 3 19" xfId="58103" xr:uid="{00000000-0005-0000-0000-0000F4E20000}"/>
    <cellStyle name="Output 2 2 3 2" xfId="58104" xr:uid="{00000000-0005-0000-0000-0000F5E20000}"/>
    <cellStyle name="Output 2 2 3 2 2" xfId="58105" xr:uid="{00000000-0005-0000-0000-0000F6E20000}"/>
    <cellStyle name="Output 2 2 3 2 2 2" xfId="58106" xr:uid="{00000000-0005-0000-0000-0000F7E20000}"/>
    <cellStyle name="Output 2 2 3 2 2 2 2" xfId="58107" xr:uid="{00000000-0005-0000-0000-0000F8E20000}"/>
    <cellStyle name="Output 2 2 3 2 2 2 3" xfId="58108" xr:uid="{00000000-0005-0000-0000-0000F9E20000}"/>
    <cellStyle name="Output 2 2 3 2 2 2 4" xfId="58109" xr:uid="{00000000-0005-0000-0000-0000FAE20000}"/>
    <cellStyle name="Output 2 2 3 2 2 2 5" xfId="58110" xr:uid="{00000000-0005-0000-0000-0000FBE20000}"/>
    <cellStyle name="Output 2 2 3 2 2 3" xfId="58111" xr:uid="{00000000-0005-0000-0000-0000FCE20000}"/>
    <cellStyle name="Output 2 2 3 2 2 3 2" xfId="58112" xr:uid="{00000000-0005-0000-0000-0000FDE20000}"/>
    <cellStyle name="Output 2 2 3 2 2 3 3" xfId="58113" xr:uid="{00000000-0005-0000-0000-0000FEE20000}"/>
    <cellStyle name="Output 2 2 3 2 2 3 4" xfId="58114" xr:uid="{00000000-0005-0000-0000-0000FFE20000}"/>
    <cellStyle name="Output 2 2 3 2 2 3 5" xfId="58115" xr:uid="{00000000-0005-0000-0000-000000E30000}"/>
    <cellStyle name="Output 2 2 3 2 2 4" xfId="58116" xr:uid="{00000000-0005-0000-0000-000001E30000}"/>
    <cellStyle name="Output 2 2 3 2 2 5" xfId="58117" xr:uid="{00000000-0005-0000-0000-000002E30000}"/>
    <cellStyle name="Output 2 2 3 2 2 6" xfId="58118" xr:uid="{00000000-0005-0000-0000-000003E30000}"/>
    <cellStyle name="Output 2 2 3 2 2 7" xfId="58119" xr:uid="{00000000-0005-0000-0000-000004E30000}"/>
    <cellStyle name="Output 2 2 3 2 3" xfId="58120" xr:uid="{00000000-0005-0000-0000-000005E30000}"/>
    <cellStyle name="Output 2 2 3 2 3 2" xfId="58121" xr:uid="{00000000-0005-0000-0000-000006E30000}"/>
    <cellStyle name="Output 2 2 3 2 3 3" xfId="58122" xr:uid="{00000000-0005-0000-0000-000007E30000}"/>
    <cellStyle name="Output 2 2 3 2 3 4" xfId="58123" xr:uid="{00000000-0005-0000-0000-000008E30000}"/>
    <cellStyle name="Output 2 2 3 2 3 5" xfId="58124" xr:uid="{00000000-0005-0000-0000-000009E30000}"/>
    <cellStyle name="Output 2 2 3 2 4" xfId="58125" xr:uid="{00000000-0005-0000-0000-00000AE30000}"/>
    <cellStyle name="Output 2 2 3 2 4 2" xfId="58126" xr:uid="{00000000-0005-0000-0000-00000BE30000}"/>
    <cellStyle name="Output 2 2 3 2 4 3" xfId="58127" xr:uid="{00000000-0005-0000-0000-00000CE30000}"/>
    <cellStyle name="Output 2 2 3 2 4 4" xfId="58128" xr:uid="{00000000-0005-0000-0000-00000DE30000}"/>
    <cellStyle name="Output 2 2 3 2 4 5" xfId="58129" xr:uid="{00000000-0005-0000-0000-00000EE30000}"/>
    <cellStyle name="Output 2 2 3 2 5" xfId="58130" xr:uid="{00000000-0005-0000-0000-00000FE30000}"/>
    <cellStyle name="Output 2 2 3 2 6" xfId="58131" xr:uid="{00000000-0005-0000-0000-000010E30000}"/>
    <cellStyle name="Output 2 2 3 2 7" xfId="58132" xr:uid="{00000000-0005-0000-0000-000011E30000}"/>
    <cellStyle name="Output 2 2 3 2 8" xfId="58133" xr:uid="{00000000-0005-0000-0000-000012E30000}"/>
    <cellStyle name="Output 2 2 3 20" xfId="58134" xr:uid="{00000000-0005-0000-0000-000013E30000}"/>
    <cellStyle name="Output 2 2 3 21" xfId="58135" xr:uid="{00000000-0005-0000-0000-000014E30000}"/>
    <cellStyle name="Output 2 2 3 3" xfId="58136" xr:uid="{00000000-0005-0000-0000-000015E30000}"/>
    <cellStyle name="Output 2 2 3 3 2" xfId="58137" xr:uid="{00000000-0005-0000-0000-000016E30000}"/>
    <cellStyle name="Output 2 2 3 3 2 2" xfId="58138" xr:uid="{00000000-0005-0000-0000-000017E30000}"/>
    <cellStyle name="Output 2 2 3 3 2 2 2" xfId="58139" xr:uid="{00000000-0005-0000-0000-000018E30000}"/>
    <cellStyle name="Output 2 2 3 3 2 2 3" xfId="58140" xr:uid="{00000000-0005-0000-0000-000019E30000}"/>
    <cellStyle name="Output 2 2 3 3 2 2 4" xfId="58141" xr:uid="{00000000-0005-0000-0000-00001AE30000}"/>
    <cellStyle name="Output 2 2 3 3 2 2 5" xfId="58142" xr:uid="{00000000-0005-0000-0000-00001BE30000}"/>
    <cellStyle name="Output 2 2 3 3 2 3" xfId="58143" xr:uid="{00000000-0005-0000-0000-00001CE30000}"/>
    <cellStyle name="Output 2 2 3 3 2 3 2" xfId="58144" xr:uid="{00000000-0005-0000-0000-00001DE30000}"/>
    <cellStyle name="Output 2 2 3 3 2 3 3" xfId="58145" xr:uid="{00000000-0005-0000-0000-00001EE30000}"/>
    <cellStyle name="Output 2 2 3 3 2 3 4" xfId="58146" xr:uid="{00000000-0005-0000-0000-00001FE30000}"/>
    <cellStyle name="Output 2 2 3 3 2 3 5" xfId="58147" xr:uid="{00000000-0005-0000-0000-000020E30000}"/>
    <cellStyle name="Output 2 2 3 3 2 4" xfId="58148" xr:uid="{00000000-0005-0000-0000-000021E30000}"/>
    <cellStyle name="Output 2 2 3 3 2 5" xfId="58149" xr:uid="{00000000-0005-0000-0000-000022E30000}"/>
    <cellStyle name="Output 2 2 3 3 2 6" xfId="58150" xr:uid="{00000000-0005-0000-0000-000023E30000}"/>
    <cellStyle name="Output 2 2 3 3 2 7" xfId="58151" xr:uid="{00000000-0005-0000-0000-000024E30000}"/>
    <cellStyle name="Output 2 2 3 3 3" xfId="58152" xr:uid="{00000000-0005-0000-0000-000025E30000}"/>
    <cellStyle name="Output 2 2 3 3 3 2" xfId="58153" xr:uid="{00000000-0005-0000-0000-000026E30000}"/>
    <cellStyle name="Output 2 2 3 3 3 3" xfId="58154" xr:uid="{00000000-0005-0000-0000-000027E30000}"/>
    <cellStyle name="Output 2 2 3 3 3 4" xfId="58155" xr:uid="{00000000-0005-0000-0000-000028E30000}"/>
    <cellStyle name="Output 2 2 3 3 3 5" xfId="58156" xr:uid="{00000000-0005-0000-0000-000029E30000}"/>
    <cellStyle name="Output 2 2 3 3 4" xfId="58157" xr:uid="{00000000-0005-0000-0000-00002AE30000}"/>
    <cellStyle name="Output 2 2 3 3 4 2" xfId="58158" xr:uid="{00000000-0005-0000-0000-00002BE30000}"/>
    <cellStyle name="Output 2 2 3 3 4 3" xfId="58159" xr:uid="{00000000-0005-0000-0000-00002CE30000}"/>
    <cellStyle name="Output 2 2 3 3 4 4" xfId="58160" xr:uid="{00000000-0005-0000-0000-00002DE30000}"/>
    <cellStyle name="Output 2 2 3 3 4 5" xfId="58161" xr:uid="{00000000-0005-0000-0000-00002EE30000}"/>
    <cellStyle name="Output 2 2 3 3 5" xfId="58162" xr:uid="{00000000-0005-0000-0000-00002FE30000}"/>
    <cellStyle name="Output 2 2 3 3 6" xfId="58163" xr:uid="{00000000-0005-0000-0000-000030E30000}"/>
    <cellStyle name="Output 2 2 3 3 7" xfId="58164" xr:uid="{00000000-0005-0000-0000-000031E30000}"/>
    <cellStyle name="Output 2 2 3 3 8" xfId="58165" xr:uid="{00000000-0005-0000-0000-000032E30000}"/>
    <cellStyle name="Output 2 2 3 4" xfId="58166" xr:uid="{00000000-0005-0000-0000-000033E30000}"/>
    <cellStyle name="Output 2 2 3 4 2" xfId="58167" xr:uid="{00000000-0005-0000-0000-000034E30000}"/>
    <cellStyle name="Output 2 2 3 4 2 2" xfId="58168" xr:uid="{00000000-0005-0000-0000-000035E30000}"/>
    <cellStyle name="Output 2 2 3 4 2 2 2" xfId="58169" xr:uid="{00000000-0005-0000-0000-000036E30000}"/>
    <cellStyle name="Output 2 2 3 4 2 2 3" xfId="58170" xr:uid="{00000000-0005-0000-0000-000037E30000}"/>
    <cellStyle name="Output 2 2 3 4 2 2 4" xfId="58171" xr:uid="{00000000-0005-0000-0000-000038E30000}"/>
    <cellStyle name="Output 2 2 3 4 2 2 5" xfId="58172" xr:uid="{00000000-0005-0000-0000-000039E30000}"/>
    <cellStyle name="Output 2 2 3 4 2 3" xfId="58173" xr:uid="{00000000-0005-0000-0000-00003AE30000}"/>
    <cellStyle name="Output 2 2 3 4 2 3 2" xfId="58174" xr:uid="{00000000-0005-0000-0000-00003BE30000}"/>
    <cellStyle name="Output 2 2 3 4 2 3 3" xfId="58175" xr:uid="{00000000-0005-0000-0000-00003CE30000}"/>
    <cellStyle name="Output 2 2 3 4 2 3 4" xfId="58176" xr:uid="{00000000-0005-0000-0000-00003DE30000}"/>
    <cellStyle name="Output 2 2 3 4 2 3 5" xfId="58177" xr:uid="{00000000-0005-0000-0000-00003EE30000}"/>
    <cellStyle name="Output 2 2 3 4 2 4" xfId="58178" xr:uid="{00000000-0005-0000-0000-00003FE30000}"/>
    <cellStyle name="Output 2 2 3 4 2 5" xfId="58179" xr:uid="{00000000-0005-0000-0000-000040E30000}"/>
    <cellStyle name="Output 2 2 3 4 2 6" xfId="58180" xr:uid="{00000000-0005-0000-0000-000041E30000}"/>
    <cellStyle name="Output 2 2 3 4 2 7" xfId="58181" xr:uid="{00000000-0005-0000-0000-000042E30000}"/>
    <cellStyle name="Output 2 2 3 4 3" xfId="58182" xr:uid="{00000000-0005-0000-0000-000043E30000}"/>
    <cellStyle name="Output 2 2 3 4 3 2" xfId="58183" xr:uid="{00000000-0005-0000-0000-000044E30000}"/>
    <cellStyle name="Output 2 2 3 4 3 3" xfId="58184" xr:uid="{00000000-0005-0000-0000-000045E30000}"/>
    <cellStyle name="Output 2 2 3 4 3 4" xfId="58185" xr:uid="{00000000-0005-0000-0000-000046E30000}"/>
    <cellStyle name="Output 2 2 3 4 3 5" xfId="58186" xr:uid="{00000000-0005-0000-0000-000047E30000}"/>
    <cellStyle name="Output 2 2 3 4 4" xfId="58187" xr:uid="{00000000-0005-0000-0000-000048E30000}"/>
    <cellStyle name="Output 2 2 3 4 4 2" xfId="58188" xr:uid="{00000000-0005-0000-0000-000049E30000}"/>
    <cellStyle name="Output 2 2 3 4 4 3" xfId="58189" xr:uid="{00000000-0005-0000-0000-00004AE30000}"/>
    <cellStyle name="Output 2 2 3 4 4 4" xfId="58190" xr:uid="{00000000-0005-0000-0000-00004BE30000}"/>
    <cellStyle name="Output 2 2 3 4 4 5" xfId="58191" xr:uid="{00000000-0005-0000-0000-00004CE30000}"/>
    <cellStyle name="Output 2 2 3 4 5" xfId="58192" xr:uid="{00000000-0005-0000-0000-00004DE30000}"/>
    <cellStyle name="Output 2 2 3 4 6" xfId="58193" xr:uid="{00000000-0005-0000-0000-00004EE30000}"/>
    <cellStyle name="Output 2 2 3 4 7" xfId="58194" xr:uid="{00000000-0005-0000-0000-00004FE30000}"/>
    <cellStyle name="Output 2 2 3 4 8" xfId="58195" xr:uid="{00000000-0005-0000-0000-000050E30000}"/>
    <cellStyle name="Output 2 2 3 5" xfId="58196" xr:uid="{00000000-0005-0000-0000-000051E30000}"/>
    <cellStyle name="Output 2 2 3 5 2" xfId="58197" xr:uid="{00000000-0005-0000-0000-000052E30000}"/>
    <cellStyle name="Output 2 2 3 5 2 2" xfId="58198" xr:uid="{00000000-0005-0000-0000-000053E30000}"/>
    <cellStyle name="Output 2 2 3 5 2 2 2" xfId="58199" xr:uid="{00000000-0005-0000-0000-000054E30000}"/>
    <cellStyle name="Output 2 2 3 5 2 2 3" xfId="58200" xr:uid="{00000000-0005-0000-0000-000055E30000}"/>
    <cellStyle name="Output 2 2 3 5 2 2 4" xfId="58201" xr:uid="{00000000-0005-0000-0000-000056E30000}"/>
    <cellStyle name="Output 2 2 3 5 2 2 5" xfId="58202" xr:uid="{00000000-0005-0000-0000-000057E30000}"/>
    <cellStyle name="Output 2 2 3 5 2 3" xfId="58203" xr:uid="{00000000-0005-0000-0000-000058E30000}"/>
    <cellStyle name="Output 2 2 3 5 2 3 2" xfId="58204" xr:uid="{00000000-0005-0000-0000-000059E30000}"/>
    <cellStyle name="Output 2 2 3 5 2 3 3" xfId="58205" xr:uid="{00000000-0005-0000-0000-00005AE30000}"/>
    <cellStyle name="Output 2 2 3 5 2 3 4" xfId="58206" xr:uid="{00000000-0005-0000-0000-00005BE30000}"/>
    <cellStyle name="Output 2 2 3 5 2 3 5" xfId="58207" xr:uid="{00000000-0005-0000-0000-00005CE30000}"/>
    <cellStyle name="Output 2 2 3 5 2 4" xfId="58208" xr:uid="{00000000-0005-0000-0000-00005DE30000}"/>
    <cellStyle name="Output 2 2 3 5 2 5" xfId="58209" xr:uid="{00000000-0005-0000-0000-00005EE30000}"/>
    <cellStyle name="Output 2 2 3 5 2 6" xfId="58210" xr:uid="{00000000-0005-0000-0000-00005FE30000}"/>
    <cellStyle name="Output 2 2 3 5 2 7" xfId="58211" xr:uid="{00000000-0005-0000-0000-000060E30000}"/>
    <cellStyle name="Output 2 2 3 5 3" xfId="58212" xr:uid="{00000000-0005-0000-0000-000061E30000}"/>
    <cellStyle name="Output 2 2 3 5 3 2" xfId="58213" xr:uid="{00000000-0005-0000-0000-000062E30000}"/>
    <cellStyle name="Output 2 2 3 5 3 3" xfId="58214" xr:uid="{00000000-0005-0000-0000-000063E30000}"/>
    <cellStyle name="Output 2 2 3 5 3 4" xfId="58215" xr:uid="{00000000-0005-0000-0000-000064E30000}"/>
    <cellStyle name="Output 2 2 3 5 3 5" xfId="58216" xr:uid="{00000000-0005-0000-0000-000065E30000}"/>
    <cellStyle name="Output 2 2 3 5 4" xfId="58217" xr:uid="{00000000-0005-0000-0000-000066E30000}"/>
    <cellStyle name="Output 2 2 3 5 4 2" xfId="58218" xr:uid="{00000000-0005-0000-0000-000067E30000}"/>
    <cellStyle name="Output 2 2 3 5 4 3" xfId="58219" xr:uid="{00000000-0005-0000-0000-000068E30000}"/>
    <cellStyle name="Output 2 2 3 5 4 4" xfId="58220" xr:uid="{00000000-0005-0000-0000-000069E30000}"/>
    <cellStyle name="Output 2 2 3 5 4 5" xfId="58221" xr:uid="{00000000-0005-0000-0000-00006AE30000}"/>
    <cellStyle name="Output 2 2 3 5 5" xfId="58222" xr:uid="{00000000-0005-0000-0000-00006BE30000}"/>
    <cellStyle name="Output 2 2 3 5 6" xfId="58223" xr:uid="{00000000-0005-0000-0000-00006CE30000}"/>
    <cellStyle name="Output 2 2 3 5 7" xfId="58224" xr:uid="{00000000-0005-0000-0000-00006DE30000}"/>
    <cellStyle name="Output 2 2 3 5 8" xfId="58225" xr:uid="{00000000-0005-0000-0000-00006EE30000}"/>
    <cellStyle name="Output 2 2 3 6" xfId="58226" xr:uid="{00000000-0005-0000-0000-00006FE30000}"/>
    <cellStyle name="Output 2 2 3 6 2" xfId="58227" xr:uid="{00000000-0005-0000-0000-000070E30000}"/>
    <cellStyle name="Output 2 2 3 6 2 2" xfId="58228" xr:uid="{00000000-0005-0000-0000-000071E30000}"/>
    <cellStyle name="Output 2 2 3 6 2 2 2" xfId="58229" xr:uid="{00000000-0005-0000-0000-000072E30000}"/>
    <cellStyle name="Output 2 2 3 6 2 2 3" xfId="58230" xr:uid="{00000000-0005-0000-0000-000073E30000}"/>
    <cellStyle name="Output 2 2 3 6 2 2 4" xfId="58231" xr:uid="{00000000-0005-0000-0000-000074E30000}"/>
    <cellStyle name="Output 2 2 3 6 2 2 5" xfId="58232" xr:uid="{00000000-0005-0000-0000-000075E30000}"/>
    <cellStyle name="Output 2 2 3 6 2 3" xfId="58233" xr:uid="{00000000-0005-0000-0000-000076E30000}"/>
    <cellStyle name="Output 2 2 3 6 2 3 2" xfId="58234" xr:uid="{00000000-0005-0000-0000-000077E30000}"/>
    <cellStyle name="Output 2 2 3 6 2 3 3" xfId="58235" xr:uid="{00000000-0005-0000-0000-000078E30000}"/>
    <cellStyle name="Output 2 2 3 6 2 3 4" xfId="58236" xr:uid="{00000000-0005-0000-0000-000079E30000}"/>
    <cellStyle name="Output 2 2 3 6 2 3 5" xfId="58237" xr:uid="{00000000-0005-0000-0000-00007AE30000}"/>
    <cellStyle name="Output 2 2 3 6 2 4" xfId="58238" xr:uid="{00000000-0005-0000-0000-00007BE30000}"/>
    <cellStyle name="Output 2 2 3 6 2 5" xfId="58239" xr:uid="{00000000-0005-0000-0000-00007CE30000}"/>
    <cellStyle name="Output 2 2 3 6 2 6" xfId="58240" xr:uid="{00000000-0005-0000-0000-00007DE30000}"/>
    <cellStyle name="Output 2 2 3 6 2 7" xfId="58241" xr:uid="{00000000-0005-0000-0000-00007EE30000}"/>
    <cellStyle name="Output 2 2 3 6 3" xfId="58242" xr:uid="{00000000-0005-0000-0000-00007FE30000}"/>
    <cellStyle name="Output 2 2 3 6 3 2" xfId="58243" xr:uid="{00000000-0005-0000-0000-000080E30000}"/>
    <cellStyle name="Output 2 2 3 6 3 3" xfId="58244" xr:uid="{00000000-0005-0000-0000-000081E30000}"/>
    <cellStyle name="Output 2 2 3 6 3 4" xfId="58245" xr:uid="{00000000-0005-0000-0000-000082E30000}"/>
    <cellStyle name="Output 2 2 3 6 3 5" xfId="58246" xr:uid="{00000000-0005-0000-0000-000083E30000}"/>
    <cellStyle name="Output 2 2 3 6 4" xfId="58247" xr:uid="{00000000-0005-0000-0000-000084E30000}"/>
    <cellStyle name="Output 2 2 3 6 4 2" xfId="58248" xr:uid="{00000000-0005-0000-0000-000085E30000}"/>
    <cellStyle name="Output 2 2 3 6 4 3" xfId="58249" xr:uid="{00000000-0005-0000-0000-000086E30000}"/>
    <cellStyle name="Output 2 2 3 6 4 4" xfId="58250" xr:uid="{00000000-0005-0000-0000-000087E30000}"/>
    <cellStyle name="Output 2 2 3 6 4 5" xfId="58251" xr:uid="{00000000-0005-0000-0000-000088E30000}"/>
    <cellStyle name="Output 2 2 3 6 5" xfId="58252" xr:uid="{00000000-0005-0000-0000-000089E30000}"/>
    <cellStyle name="Output 2 2 3 6 6" xfId="58253" xr:uid="{00000000-0005-0000-0000-00008AE30000}"/>
    <cellStyle name="Output 2 2 3 6 7" xfId="58254" xr:uid="{00000000-0005-0000-0000-00008BE30000}"/>
    <cellStyle name="Output 2 2 3 6 8" xfId="58255" xr:uid="{00000000-0005-0000-0000-00008CE30000}"/>
    <cellStyle name="Output 2 2 3 7" xfId="58256" xr:uid="{00000000-0005-0000-0000-00008DE30000}"/>
    <cellStyle name="Output 2 2 3 7 2" xfId="58257" xr:uid="{00000000-0005-0000-0000-00008EE30000}"/>
    <cellStyle name="Output 2 2 3 7 2 2" xfId="58258" xr:uid="{00000000-0005-0000-0000-00008FE30000}"/>
    <cellStyle name="Output 2 2 3 7 2 2 2" xfId="58259" xr:uid="{00000000-0005-0000-0000-000090E30000}"/>
    <cellStyle name="Output 2 2 3 7 2 2 3" xfId="58260" xr:uid="{00000000-0005-0000-0000-000091E30000}"/>
    <cellStyle name="Output 2 2 3 7 2 2 4" xfId="58261" xr:uid="{00000000-0005-0000-0000-000092E30000}"/>
    <cellStyle name="Output 2 2 3 7 2 2 5" xfId="58262" xr:uid="{00000000-0005-0000-0000-000093E30000}"/>
    <cellStyle name="Output 2 2 3 7 2 3" xfId="58263" xr:uid="{00000000-0005-0000-0000-000094E30000}"/>
    <cellStyle name="Output 2 2 3 7 2 3 2" xfId="58264" xr:uid="{00000000-0005-0000-0000-000095E30000}"/>
    <cellStyle name="Output 2 2 3 7 2 3 3" xfId="58265" xr:uid="{00000000-0005-0000-0000-000096E30000}"/>
    <cellStyle name="Output 2 2 3 7 2 3 4" xfId="58266" xr:uid="{00000000-0005-0000-0000-000097E30000}"/>
    <cellStyle name="Output 2 2 3 7 2 3 5" xfId="58267" xr:uid="{00000000-0005-0000-0000-000098E30000}"/>
    <cellStyle name="Output 2 2 3 7 2 4" xfId="58268" xr:uid="{00000000-0005-0000-0000-000099E30000}"/>
    <cellStyle name="Output 2 2 3 7 2 5" xfId="58269" xr:uid="{00000000-0005-0000-0000-00009AE30000}"/>
    <cellStyle name="Output 2 2 3 7 2 6" xfId="58270" xr:uid="{00000000-0005-0000-0000-00009BE30000}"/>
    <cellStyle name="Output 2 2 3 7 2 7" xfId="58271" xr:uid="{00000000-0005-0000-0000-00009CE30000}"/>
    <cellStyle name="Output 2 2 3 7 3" xfId="58272" xr:uid="{00000000-0005-0000-0000-00009DE30000}"/>
    <cellStyle name="Output 2 2 3 7 3 2" xfId="58273" xr:uid="{00000000-0005-0000-0000-00009EE30000}"/>
    <cellStyle name="Output 2 2 3 7 3 3" xfId="58274" xr:uid="{00000000-0005-0000-0000-00009FE30000}"/>
    <cellStyle name="Output 2 2 3 7 3 4" xfId="58275" xr:uid="{00000000-0005-0000-0000-0000A0E30000}"/>
    <cellStyle name="Output 2 2 3 7 3 5" xfId="58276" xr:uid="{00000000-0005-0000-0000-0000A1E30000}"/>
    <cellStyle name="Output 2 2 3 7 4" xfId="58277" xr:uid="{00000000-0005-0000-0000-0000A2E30000}"/>
    <cellStyle name="Output 2 2 3 7 4 2" xfId="58278" xr:uid="{00000000-0005-0000-0000-0000A3E30000}"/>
    <cellStyle name="Output 2 2 3 7 4 3" xfId="58279" xr:uid="{00000000-0005-0000-0000-0000A4E30000}"/>
    <cellStyle name="Output 2 2 3 7 4 4" xfId="58280" xr:uid="{00000000-0005-0000-0000-0000A5E30000}"/>
    <cellStyle name="Output 2 2 3 7 4 5" xfId="58281" xr:uid="{00000000-0005-0000-0000-0000A6E30000}"/>
    <cellStyle name="Output 2 2 3 7 5" xfId="58282" xr:uid="{00000000-0005-0000-0000-0000A7E30000}"/>
    <cellStyle name="Output 2 2 3 7 6" xfId="58283" xr:uid="{00000000-0005-0000-0000-0000A8E30000}"/>
    <cellStyle name="Output 2 2 3 7 7" xfId="58284" xr:uid="{00000000-0005-0000-0000-0000A9E30000}"/>
    <cellStyle name="Output 2 2 3 7 8" xfId="58285" xr:uid="{00000000-0005-0000-0000-0000AAE30000}"/>
    <cellStyle name="Output 2 2 3 8" xfId="58286" xr:uid="{00000000-0005-0000-0000-0000ABE30000}"/>
    <cellStyle name="Output 2 2 3 8 2" xfId="58287" xr:uid="{00000000-0005-0000-0000-0000ACE30000}"/>
    <cellStyle name="Output 2 2 3 8 2 2" xfId="58288" xr:uid="{00000000-0005-0000-0000-0000ADE30000}"/>
    <cellStyle name="Output 2 2 3 8 2 2 2" xfId="58289" xr:uid="{00000000-0005-0000-0000-0000AEE30000}"/>
    <cellStyle name="Output 2 2 3 8 2 2 3" xfId="58290" xr:uid="{00000000-0005-0000-0000-0000AFE30000}"/>
    <cellStyle name="Output 2 2 3 8 2 2 4" xfId="58291" xr:uid="{00000000-0005-0000-0000-0000B0E30000}"/>
    <cellStyle name="Output 2 2 3 8 2 2 5" xfId="58292" xr:uid="{00000000-0005-0000-0000-0000B1E30000}"/>
    <cellStyle name="Output 2 2 3 8 2 3" xfId="58293" xr:uid="{00000000-0005-0000-0000-0000B2E30000}"/>
    <cellStyle name="Output 2 2 3 8 2 3 2" xfId="58294" xr:uid="{00000000-0005-0000-0000-0000B3E30000}"/>
    <cellStyle name="Output 2 2 3 8 2 3 3" xfId="58295" xr:uid="{00000000-0005-0000-0000-0000B4E30000}"/>
    <cellStyle name="Output 2 2 3 8 2 3 4" xfId="58296" xr:uid="{00000000-0005-0000-0000-0000B5E30000}"/>
    <cellStyle name="Output 2 2 3 8 2 3 5" xfId="58297" xr:uid="{00000000-0005-0000-0000-0000B6E30000}"/>
    <cellStyle name="Output 2 2 3 8 2 4" xfId="58298" xr:uid="{00000000-0005-0000-0000-0000B7E30000}"/>
    <cellStyle name="Output 2 2 3 8 2 5" xfId="58299" xr:uid="{00000000-0005-0000-0000-0000B8E30000}"/>
    <cellStyle name="Output 2 2 3 8 2 6" xfId="58300" xr:uid="{00000000-0005-0000-0000-0000B9E30000}"/>
    <cellStyle name="Output 2 2 3 8 2 7" xfId="58301" xr:uid="{00000000-0005-0000-0000-0000BAE30000}"/>
    <cellStyle name="Output 2 2 3 8 3" xfId="58302" xr:uid="{00000000-0005-0000-0000-0000BBE30000}"/>
    <cellStyle name="Output 2 2 3 8 3 2" xfId="58303" xr:uid="{00000000-0005-0000-0000-0000BCE30000}"/>
    <cellStyle name="Output 2 2 3 8 3 3" xfId="58304" xr:uid="{00000000-0005-0000-0000-0000BDE30000}"/>
    <cellStyle name="Output 2 2 3 8 3 4" xfId="58305" xr:uid="{00000000-0005-0000-0000-0000BEE30000}"/>
    <cellStyle name="Output 2 2 3 8 3 5" xfId="58306" xr:uid="{00000000-0005-0000-0000-0000BFE30000}"/>
    <cellStyle name="Output 2 2 3 8 4" xfId="58307" xr:uid="{00000000-0005-0000-0000-0000C0E30000}"/>
    <cellStyle name="Output 2 2 3 8 4 2" xfId="58308" xr:uid="{00000000-0005-0000-0000-0000C1E30000}"/>
    <cellStyle name="Output 2 2 3 8 4 3" xfId="58309" xr:uid="{00000000-0005-0000-0000-0000C2E30000}"/>
    <cellStyle name="Output 2 2 3 8 4 4" xfId="58310" xr:uid="{00000000-0005-0000-0000-0000C3E30000}"/>
    <cellStyle name="Output 2 2 3 8 4 5" xfId="58311" xr:uid="{00000000-0005-0000-0000-0000C4E30000}"/>
    <cellStyle name="Output 2 2 3 8 5" xfId="58312" xr:uid="{00000000-0005-0000-0000-0000C5E30000}"/>
    <cellStyle name="Output 2 2 3 8 6" xfId="58313" xr:uid="{00000000-0005-0000-0000-0000C6E30000}"/>
    <cellStyle name="Output 2 2 3 8 7" xfId="58314" xr:uid="{00000000-0005-0000-0000-0000C7E30000}"/>
    <cellStyle name="Output 2 2 3 8 8" xfId="58315" xr:uid="{00000000-0005-0000-0000-0000C8E30000}"/>
    <cellStyle name="Output 2 2 3 9" xfId="58316" xr:uid="{00000000-0005-0000-0000-0000C9E30000}"/>
    <cellStyle name="Output 2 2 3 9 2" xfId="58317" xr:uid="{00000000-0005-0000-0000-0000CAE30000}"/>
    <cellStyle name="Output 2 2 3 9 2 2" xfId="58318" xr:uid="{00000000-0005-0000-0000-0000CBE30000}"/>
    <cellStyle name="Output 2 2 3 9 2 2 2" xfId="58319" xr:uid="{00000000-0005-0000-0000-0000CCE30000}"/>
    <cellStyle name="Output 2 2 3 9 2 2 3" xfId="58320" xr:uid="{00000000-0005-0000-0000-0000CDE30000}"/>
    <cellStyle name="Output 2 2 3 9 2 2 4" xfId="58321" xr:uid="{00000000-0005-0000-0000-0000CEE30000}"/>
    <cellStyle name="Output 2 2 3 9 2 2 5" xfId="58322" xr:uid="{00000000-0005-0000-0000-0000CFE30000}"/>
    <cellStyle name="Output 2 2 3 9 2 3" xfId="58323" xr:uid="{00000000-0005-0000-0000-0000D0E30000}"/>
    <cellStyle name="Output 2 2 3 9 2 3 2" xfId="58324" xr:uid="{00000000-0005-0000-0000-0000D1E30000}"/>
    <cellStyle name="Output 2 2 3 9 2 3 3" xfId="58325" xr:uid="{00000000-0005-0000-0000-0000D2E30000}"/>
    <cellStyle name="Output 2 2 3 9 2 3 4" xfId="58326" xr:uid="{00000000-0005-0000-0000-0000D3E30000}"/>
    <cellStyle name="Output 2 2 3 9 2 3 5" xfId="58327" xr:uid="{00000000-0005-0000-0000-0000D4E30000}"/>
    <cellStyle name="Output 2 2 3 9 2 4" xfId="58328" xr:uid="{00000000-0005-0000-0000-0000D5E30000}"/>
    <cellStyle name="Output 2 2 3 9 2 5" xfId="58329" xr:uid="{00000000-0005-0000-0000-0000D6E30000}"/>
    <cellStyle name="Output 2 2 3 9 2 6" xfId="58330" xr:uid="{00000000-0005-0000-0000-0000D7E30000}"/>
    <cellStyle name="Output 2 2 3 9 2 7" xfId="58331" xr:uid="{00000000-0005-0000-0000-0000D8E30000}"/>
    <cellStyle name="Output 2 2 3 9 3" xfId="58332" xr:uid="{00000000-0005-0000-0000-0000D9E30000}"/>
    <cellStyle name="Output 2 2 3 9 3 2" xfId="58333" xr:uid="{00000000-0005-0000-0000-0000DAE30000}"/>
    <cellStyle name="Output 2 2 3 9 3 3" xfId="58334" xr:uid="{00000000-0005-0000-0000-0000DBE30000}"/>
    <cellStyle name="Output 2 2 3 9 3 4" xfId="58335" xr:uid="{00000000-0005-0000-0000-0000DCE30000}"/>
    <cellStyle name="Output 2 2 3 9 3 5" xfId="58336" xr:uid="{00000000-0005-0000-0000-0000DDE30000}"/>
    <cellStyle name="Output 2 2 3 9 4" xfId="58337" xr:uid="{00000000-0005-0000-0000-0000DEE30000}"/>
    <cellStyle name="Output 2 2 3 9 4 2" xfId="58338" xr:uid="{00000000-0005-0000-0000-0000DFE30000}"/>
    <cellStyle name="Output 2 2 3 9 4 3" xfId="58339" xr:uid="{00000000-0005-0000-0000-0000E0E30000}"/>
    <cellStyle name="Output 2 2 3 9 4 4" xfId="58340" xr:uid="{00000000-0005-0000-0000-0000E1E30000}"/>
    <cellStyle name="Output 2 2 3 9 4 5" xfId="58341" xr:uid="{00000000-0005-0000-0000-0000E2E30000}"/>
    <cellStyle name="Output 2 2 3 9 5" xfId="58342" xr:uid="{00000000-0005-0000-0000-0000E3E30000}"/>
    <cellStyle name="Output 2 2 3 9 6" xfId="58343" xr:uid="{00000000-0005-0000-0000-0000E4E30000}"/>
    <cellStyle name="Output 2 2 3 9 7" xfId="58344" xr:uid="{00000000-0005-0000-0000-0000E5E30000}"/>
    <cellStyle name="Output 2 2 3 9 8" xfId="58345" xr:uid="{00000000-0005-0000-0000-0000E6E30000}"/>
    <cellStyle name="Output 2 2 4" xfId="58346" xr:uid="{00000000-0005-0000-0000-0000E7E30000}"/>
    <cellStyle name="Output 2 2 4 2" xfId="58347" xr:uid="{00000000-0005-0000-0000-0000E8E30000}"/>
    <cellStyle name="Output 2 2 4 2 2" xfId="58348" xr:uid="{00000000-0005-0000-0000-0000E9E30000}"/>
    <cellStyle name="Output 2 2 4 3" xfId="58349" xr:uid="{00000000-0005-0000-0000-0000EAE30000}"/>
    <cellStyle name="Output 2 2 4 4" xfId="58350" xr:uid="{00000000-0005-0000-0000-0000EBE30000}"/>
    <cellStyle name="Output 2 2 4 5" xfId="58351" xr:uid="{00000000-0005-0000-0000-0000ECE30000}"/>
    <cellStyle name="Output 2 2 5" xfId="58352" xr:uid="{00000000-0005-0000-0000-0000EDE30000}"/>
    <cellStyle name="Output 2 2 5 2" xfId="58353" xr:uid="{00000000-0005-0000-0000-0000EEE30000}"/>
    <cellStyle name="Output 2 2 5 2 2" xfId="58354" xr:uid="{00000000-0005-0000-0000-0000EFE30000}"/>
    <cellStyle name="Output 2 2 5 3" xfId="58355" xr:uid="{00000000-0005-0000-0000-0000F0E30000}"/>
    <cellStyle name="Output 2 2 5 4" xfId="58356" xr:uid="{00000000-0005-0000-0000-0000F1E30000}"/>
    <cellStyle name="Output 2 2 5 5" xfId="58357" xr:uid="{00000000-0005-0000-0000-0000F2E30000}"/>
    <cellStyle name="Output 2 2 6" xfId="58358" xr:uid="{00000000-0005-0000-0000-0000F3E30000}"/>
    <cellStyle name="Output 2 2 6 2" xfId="58359" xr:uid="{00000000-0005-0000-0000-0000F4E30000}"/>
    <cellStyle name="Output 2 2 7" xfId="58360" xr:uid="{00000000-0005-0000-0000-0000F5E30000}"/>
    <cellStyle name="Output 2 2 8" xfId="58361" xr:uid="{00000000-0005-0000-0000-0000F6E30000}"/>
    <cellStyle name="Output 2 2_T-straight with PEDs adjustor" xfId="58362" xr:uid="{00000000-0005-0000-0000-0000F7E30000}"/>
    <cellStyle name="Output 2 3" xfId="58363" xr:uid="{00000000-0005-0000-0000-0000F8E30000}"/>
    <cellStyle name="Output 2 3 2" xfId="58364" xr:uid="{00000000-0005-0000-0000-0000F9E30000}"/>
    <cellStyle name="Output 2 3 2 10" xfId="58365" xr:uid="{00000000-0005-0000-0000-0000FAE30000}"/>
    <cellStyle name="Output 2 3 2 10 2" xfId="58366" xr:uid="{00000000-0005-0000-0000-0000FBE30000}"/>
    <cellStyle name="Output 2 3 2 10 2 2" xfId="58367" xr:uid="{00000000-0005-0000-0000-0000FCE30000}"/>
    <cellStyle name="Output 2 3 2 10 2 2 2" xfId="58368" xr:uid="{00000000-0005-0000-0000-0000FDE30000}"/>
    <cellStyle name="Output 2 3 2 10 2 2 3" xfId="58369" xr:uid="{00000000-0005-0000-0000-0000FEE30000}"/>
    <cellStyle name="Output 2 3 2 10 2 2 4" xfId="58370" xr:uid="{00000000-0005-0000-0000-0000FFE30000}"/>
    <cellStyle name="Output 2 3 2 10 2 2 5" xfId="58371" xr:uid="{00000000-0005-0000-0000-000000E40000}"/>
    <cellStyle name="Output 2 3 2 10 2 3" xfId="58372" xr:uid="{00000000-0005-0000-0000-000001E40000}"/>
    <cellStyle name="Output 2 3 2 10 2 3 2" xfId="58373" xr:uid="{00000000-0005-0000-0000-000002E40000}"/>
    <cellStyle name="Output 2 3 2 10 2 3 3" xfId="58374" xr:uid="{00000000-0005-0000-0000-000003E40000}"/>
    <cellStyle name="Output 2 3 2 10 2 3 4" xfId="58375" xr:uid="{00000000-0005-0000-0000-000004E40000}"/>
    <cellStyle name="Output 2 3 2 10 2 3 5" xfId="58376" xr:uid="{00000000-0005-0000-0000-000005E40000}"/>
    <cellStyle name="Output 2 3 2 10 2 4" xfId="58377" xr:uid="{00000000-0005-0000-0000-000006E40000}"/>
    <cellStyle name="Output 2 3 2 10 2 5" xfId="58378" xr:uid="{00000000-0005-0000-0000-000007E40000}"/>
    <cellStyle name="Output 2 3 2 10 2 6" xfId="58379" xr:uid="{00000000-0005-0000-0000-000008E40000}"/>
    <cellStyle name="Output 2 3 2 10 2 7" xfId="58380" xr:uid="{00000000-0005-0000-0000-000009E40000}"/>
    <cellStyle name="Output 2 3 2 10 3" xfId="58381" xr:uid="{00000000-0005-0000-0000-00000AE40000}"/>
    <cellStyle name="Output 2 3 2 10 3 2" xfId="58382" xr:uid="{00000000-0005-0000-0000-00000BE40000}"/>
    <cellStyle name="Output 2 3 2 10 3 3" xfId="58383" xr:uid="{00000000-0005-0000-0000-00000CE40000}"/>
    <cellStyle name="Output 2 3 2 10 3 4" xfId="58384" xr:uid="{00000000-0005-0000-0000-00000DE40000}"/>
    <cellStyle name="Output 2 3 2 10 3 5" xfId="58385" xr:uid="{00000000-0005-0000-0000-00000EE40000}"/>
    <cellStyle name="Output 2 3 2 10 4" xfId="58386" xr:uid="{00000000-0005-0000-0000-00000FE40000}"/>
    <cellStyle name="Output 2 3 2 10 4 2" xfId="58387" xr:uid="{00000000-0005-0000-0000-000010E40000}"/>
    <cellStyle name="Output 2 3 2 10 4 3" xfId="58388" xr:uid="{00000000-0005-0000-0000-000011E40000}"/>
    <cellStyle name="Output 2 3 2 10 4 4" xfId="58389" xr:uid="{00000000-0005-0000-0000-000012E40000}"/>
    <cellStyle name="Output 2 3 2 10 4 5" xfId="58390" xr:uid="{00000000-0005-0000-0000-000013E40000}"/>
    <cellStyle name="Output 2 3 2 10 5" xfId="58391" xr:uid="{00000000-0005-0000-0000-000014E40000}"/>
    <cellStyle name="Output 2 3 2 10 6" xfId="58392" xr:uid="{00000000-0005-0000-0000-000015E40000}"/>
    <cellStyle name="Output 2 3 2 10 7" xfId="58393" xr:uid="{00000000-0005-0000-0000-000016E40000}"/>
    <cellStyle name="Output 2 3 2 10 8" xfId="58394" xr:uid="{00000000-0005-0000-0000-000017E40000}"/>
    <cellStyle name="Output 2 3 2 11" xfId="58395" xr:uid="{00000000-0005-0000-0000-000018E40000}"/>
    <cellStyle name="Output 2 3 2 11 2" xfId="58396" xr:uid="{00000000-0005-0000-0000-000019E40000}"/>
    <cellStyle name="Output 2 3 2 11 2 2" xfId="58397" xr:uid="{00000000-0005-0000-0000-00001AE40000}"/>
    <cellStyle name="Output 2 3 2 11 2 2 2" xfId="58398" xr:uid="{00000000-0005-0000-0000-00001BE40000}"/>
    <cellStyle name="Output 2 3 2 11 2 2 3" xfId="58399" xr:uid="{00000000-0005-0000-0000-00001CE40000}"/>
    <cellStyle name="Output 2 3 2 11 2 2 4" xfId="58400" xr:uid="{00000000-0005-0000-0000-00001DE40000}"/>
    <cellStyle name="Output 2 3 2 11 2 2 5" xfId="58401" xr:uid="{00000000-0005-0000-0000-00001EE40000}"/>
    <cellStyle name="Output 2 3 2 11 2 3" xfId="58402" xr:uid="{00000000-0005-0000-0000-00001FE40000}"/>
    <cellStyle name="Output 2 3 2 11 2 3 2" xfId="58403" xr:uid="{00000000-0005-0000-0000-000020E40000}"/>
    <cellStyle name="Output 2 3 2 11 2 3 3" xfId="58404" xr:uid="{00000000-0005-0000-0000-000021E40000}"/>
    <cellStyle name="Output 2 3 2 11 2 3 4" xfId="58405" xr:uid="{00000000-0005-0000-0000-000022E40000}"/>
    <cellStyle name="Output 2 3 2 11 2 3 5" xfId="58406" xr:uid="{00000000-0005-0000-0000-000023E40000}"/>
    <cellStyle name="Output 2 3 2 11 2 4" xfId="58407" xr:uid="{00000000-0005-0000-0000-000024E40000}"/>
    <cellStyle name="Output 2 3 2 11 2 5" xfId="58408" xr:uid="{00000000-0005-0000-0000-000025E40000}"/>
    <cellStyle name="Output 2 3 2 11 2 6" xfId="58409" xr:uid="{00000000-0005-0000-0000-000026E40000}"/>
    <cellStyle name="Output 2 3 2 11 2 7" xfId="58410" xr:uid="{00000000-0005-0000-0000-000027E40000}"/>
    <cellStyle name="Output 2 3 2 11 3" xfId="58411" xr:uid="{00000000-0005-0000-0000-000028E40000}"/>
    <cellStyle name="Output 2 3 2 11 3 2" xfId="58412" xr:uid="{00000000-0005-0000-0000-000029E40000}"/>
    <cellStyle name="Output 2 3 2 11 3 3" xfId="58413" xr:uid="{00000000-0005-0000-0000-00002AE40000}"/>
    <cellStyle name="Output 2 3 2 11 3 4" xfId="58414" xr:uid="{00000000-0005-0000-0000-00002BE40000}"/>
    <cellStyle name="Output 2 3 2 11 3 5" xfId="58415" xr:uid="{00000000-0005-0000-0000-00002CE40000}"/>
    <cellStyle name="Output 2 3 2 11 4" xfId="58416" xr:uid="{00000000-0005-0000-0000-00002DE40000}"/>
    <cellStyle name="Output 2 3 2 11 4 2" xfId="58417" xr:uid="{00000000-0005-0000-0000-00002EE40000}"/>
    <cellStyle name="Output 2 3 2 11 4 3" xfId="58418" xr:uid="{00000000-0005-0000-0000-00002FE40000}"/>
    <cellStyle name="Output 2 3 2 11 4 4" xfId="58419" xr:uid="{00000000-0005-0000-0000-000030E40000}"/>
    <cellStyle name="Output 2 3 2 11 4 5" xfId="58420" xr:uid="{00000000-0005-0000-0000-000031E40000}"/>
    <cellStyle name="Output 2 3 2 11 5" xfId="58421" xr:uid="{00000000-0005-0000-0000-000032E40000}"/>
    <cellStyle name="Output 2 3 2 11 6" xfId="58422" xr:uid="{00000000-0005-0000-0000-000033E40000}"/>
    <cellStyle name="Output 2 3 2 11 7" xfId="58423" xr:uid="{00000000-0005-0000-0000-000034E40000}"/>
    <cellStyle name="Output 2 3 2 11 8" xfId="58424" xr:uid="{00000000-0005-0000-0000-000035E40000}"/>
    <cellStyle name="Output 2 3 2 12" xfId="58425" xr:uid="{00000000-0005-0000-0000-000036E40000}"/>
    <cellStyle name="Output 2 3 2 12 2" xfId="58426" xr:uid="{00000000-0005-0000-0000-000037E40000}"/>
    <cellStyle name="Output 2 3 2 12 2 2" xfId="58427" xr:uid="{00000000-0005-0000-0000-000038E40000}"/>
    <cellStyle name="Output 2 3 2 12 2 2 2" xfId="58428" xr:uid="{00000000-0005-0000-0000-000039E40000}"/>
    <cellStyle name="Output 2 3 2 12 2 2 3" xfId="58429" xr:uid="{00000000-0005-0000-0000-00003AE40000}"/>
    <cellStyle name="Output 2 3 2 12 2 2 4" xfId="58430" xr:uid="{00000000-0005-0000-0000-00003BE40000}"/>
    <cellStyle name="Output 2 3 2 12 2 2 5" xfId="58431" xr:uid="{00000000-0005-0000-0000-00003CE40000}"/>
    <cellStyle name="Output 2 3 2 12 2 3" xfId="58432" xr:uid="{00000000-0005-0000-0000-00003DE40000}"/>
    <cellStyle name="Output 2 3 2 12 2 3 2" xfId="58433" xr:uid="{00000000-0005-0000-0000-00003EE40000}"/>
    <cellStyle name="Output 2 3 2 12 2 3 3" xfId="58434" xr:uid="{00000000-0005-0000-0000-00003FE40000}"/>
    <cellStyle name="Output 2 3 2 12 2 3 4" xfId="58435" xr:uid="{00000000-0005-0000-0000-000040E40000}"/>
    <cellStyle name="Output 2 3 2 12 2 3 5" xfId="58436" xr:uid="{00000000-0005-0000-0000-000041E40000}"/>
    <cellStyle name="Output 2 3 2 12 2 4" xfId="58437" xr:uid="{00000000-0005-0000-0000-000042E40000}"/>
    <cellStyle name="Output 2 3 2 12 2 5" xfId="58438" xr:uid="{00000000-0005-0000-0000-000043E40000}"/>
    <cellStyle name="Output 2 3 2 12 2 6" xfId="58439" xr:uid="{00000000-0005-0000-0000-000044E40000}"/>
    <cellStyle name="Output 2 3 2 12 2 7" xfId="58440" xr:uid="{00000000-0005-0000-0000-000045E40000}"/>
    <cellStyle name="Output 2 3 2 12 3" xfId="58441" xr:uid="{00000000-0005-0000-0000-000046E40000}"/>
    <cellStyle name="Output 2 3 2 12 3 2" xfId="58442" xr:uid="{00000000-0005-0000-0000-000047E40000}"/>
    <cellStyle name="Output 2 3 2 12 3 3" xfId="58443" xr:uid="{00000000-0005-0000-0000-000048E40000}"/>
    <cellStyle name="Output 2 3 2 12 3 4" xfId="58444" xr:uid="{00000000-0005-0000-0000-000049E40000}"/>
    <cellStyle name="Output 2 3 2 12 3 5" xfId="58445" xr:uid="{00000000-0005-0000-0000-00004AE40000}"/>
    <cellStyle name="Output 2 3 2 12 4" xfId="58446" xr:uid="{00000000-0005-0000-0000-00004BE40000}"/>
    <cellStyle name="Output 2 3 2 12 4 2" xfId="58447" xr:uid="{00000000-0005-0000-0000-00004CE40000}"/>
    <cellStyle name="Output 2 3 2 12 4 3" xfId="58448" xr:uid="{00000000-0005-0000-0000-00004DE40000}"/>
    <cellStyle name="Output 2 3 2 12 4 4" xfId="58449" xr:uid="{00000000-0005-0000-0000-00004EE40000}"/>
    <cellStyle name="Output 2 3 2 12 4 5" xfId="58450" xr:uid="{00000000-0005-0000-0000-00004FE40000}"/>
    <cellStyle name="Output 2 3 2 12 5" xfId="58451" xr:uid="{00000000-0005-0000-0000-000050E40000}"/>
    <cellStyle name="Output 2 3 2 12 6" xfId="58452" xr:uid="{00000000-0005-0000-0000-000051E40000}"/>
    <cellStyle name="Output 2 3 2 12 7" xfId="58453" xr:uid="{00000000-0005-0000-0000-000052E40000}"/>
    <cellStyle name="Output 2 3 2 12 8" xfId="58454" xr:uid="{00000000-0005-0000-0000-000053E40000}"/>
    <cellStyle name="Output 2 3 2 13" xfId="58455" xr:uid="{00000000-0005-0000-0000-000054E40000}"/>
    <cellStyle name="Output 2 3 2 13 2" xfId="58456" xr:uid="{00000000-0005-0000-0000-000055E40000}"/>
    <cellStyle name="Output 2 3 2 13 2 2" xfId="58457" xr:uid="{00000000-0005-0000-0000-000056E40000}"/>
    <cellStyle name="Output 2 3 2 13 2 2 2" xfId="58458" xr:uid="{00000000-0005-0000-0000-000057E40000}"/>
    <cellStyle name="Output 2 3 2 13 2 2 3" xfId="58459" xr:uid="{00000000-0005-0000-0000-000058E40000}"/>
    <cellStyle name="Output 2 3 2 13 2 2 4" xfId="58460" xr:uid="{00000000-0005-0000-0000-000059E40000}"/>
    <cellStyle name="Output 2 3 2 13 2 2 5" xfId="58461" xr:uid="{00000000-0005-0000-0000-00005AE40000}"/>
    <cellStyle name="Output 2 3 2 13 2 3" xfId="58462" xr:uid="{00000000-0005-0000-0000-00005BE40000}"/>
    <cellStyle name="Output 2 3 2 13 2 3 2" xfId="58463" xr:uid="{00000000-0005-0000-0000-00005CE40000}"/>
    <cellStyle name="Output 2 3 2 13 2 3 3" xfId="58464" xr:uid="{00000000-0005-0000-0000-00005DE40000}"/>
    <cellStyle name="Output 2 3 2 13 2 3 4" xfId="58465" xr:uid="{00000000-0005-0000-0000-00005EE40000}"/>
    <cellStyle name="Output 2 3 2 13 2 3 5" xfId="58466" xr:uid="{00000000-0005-0000-0000-00005FE40000}"/>
    <cellStyle name="Output 2 3 2 13 2 4" xfId="58467" xr:uid="{00000000-0005-0000-0000-000060E40000}"/>
    <cellStyle name="Output 2 3 2 13 2 5" xfId="58468" xr:uid="{00000000-0005-0000-0000-000061E40000}"/>
    <cellStyle name="Output 2 3 2 13 2 6" xfId="58469" xr:uid="{00000000-0005-0000-0000-000062E40000}"/>
    <cellStyle name="Output 2 3 2 13 2 7" xfId="58470" xr:uid="{00000000-0005-0000-0000-000063E40000}"/>
    <cellStyle name="Output 2 3 2 13 3" xfId="58471" xr:uid="{00000000-0005-0000-0000-000064E40000}"/>
    <cellStyle name="Output 2 3 2 13 3 2" xfId="58472" xr:uid="{00000000-0005-0000-0000-000065E40000}"/>
    <cellStyle name="Output 2 3 2 13 3 3" xfId="58473" xr:uid="{00000000-0005-0000-0000-000066E40000}"/>
    <cellStyle name="Output 2 3 2 13 3 4" xfId="58474" xr:uid="{00000000-0005-0000-0000-000067E40000}"/>
    <cellStyle name="Output 2 3 2 13 3 5" xfId="58475" xr:uid="{00000000-0005-0000-0000-000068E40000}"/>
    <cellStyle name="Output 2 3 2 13 4" xfId="58476" xr:uid="{00000000-0005-0000-0000-000069E40000}"/>
    <cellStyle name="Output 2 3 2 13 4 2" xfId="58477" xr:uid="{00000000-0005-0000-0000-00006AE40000}"/>
    <cellStyle name="Output 2 3 2 13 4 3" xfId="58478" xr:uid="{00000000-0005-0000-0000-00006BE40000}"/>
    <cellStyle name="Output 2 3 2 13 4 4" xfId="58479" xr:uid="{00000000-0005-0000-0000-00006CE40000}"/>
    <cellStyle name="Output 2 3 2 13 4 5" xfId="58480" xr:uid="{00000000-0005-0000-0000-00006DE40000}"/>
    <cellStyle name="Output 2 3 2 13 5" xfId="58481" xr:uid="{00000000-0005-0000-0000-00006EE40000}"/>
    <cellStyle name="Output 2 3 2 13 6" xfId="58482" xr:uid="{00000000-0005-0000-0000-00006FE40000}"/>
    <cellStyle name="Output 2 3 2 13 7" xfId="58483" xr:uid="{00000000-0005-0000-0000-000070E40000}"/>
    <cellStyle name="Output 2 3 2 13 8" xfId="58484" xr:uid="{00000000-0005-0000-0000-000071E40000}"/>
    <cellStyle name="Output 2 3 2 14" xfId="58485" xr:uid="{00000000-0005-0000-0000-000072E40000}"/>
    <cellStyle name="Output 2 3 2 14 2" xfId="58486" xr:uid="{00000000-0005-0000-0000-000073E40000}"/>
    <cellStyle name="Output 2 3 2 14 2 2" xfId="58487" xr:uid="{00000000-0005-0000-0000-000074E40000}"/>
    <cellStyle name="Output 2 3 2 14 2 2 2" xfId="58488" xr:uid="{00000000-0005-0000-0000-000075E40000}"/>
    <cellStyle name="Output 2 3 2 14 2 2 3" xfId="58489" xr:uid="{00000000-0005-0000-0000-000076E40000}"/>
    <cellStyle name="Output 2 3 2 14 2 2 4" xfId="58490" xr:uid="{00000000-0005-0000-0000-000077E40000}"/>
    <cellStyle name="Output 2 3 2 14 2 2 5" xfId="58491" xr:uid="{00000000-0005-0000-0000-000078E40000}"/>
    <cellStyle name="Output 2 3 2 14 2 3" xfId="58492" xr:uid="{00000000-0005-0000-0000-000079E40000}"/>
    <cellStyle name="Output 2 3 2 14 2 3 2" xfId="58493" xr:uid="{00000000-0005-0000-0000-00007AE40000}"/>
    <cellStyle name="Output 2 3 2 14 2 3 3" xfId="58494" xr:uid="{00000000-0005-0000-0000-00007BE40000}"/>
    <cellStyle name="Output 2 3 2 14 2 3 4" xfId="58495" xr:uid="{00000000-0005-0000-0000-00007CE40000}"/>
    <cellStyle name="Output 2 3 2 14 2 3 5" xfId="58496" xr:uid="{00000000-0005-0000-0000-00007DE40000}"/>
    <cellStyle name="Output 2 3 2 14 2 4" xfId="58497" xr:uid="{00000000-0005-0000-0000-00007EE40000}"/>
    <cellStyle name="Output 2 3 2 14 2 5" xfId="58498" xr:uid="{00000000-0005-0000-0000-00007FE40000}"/>
    <cellStyle name="Output 2 3 2 14 2 6" xfId="58499" xr:uid="{00000000-0005-0000-0000-000080E40000}"/>
    <cellStyle name="Output 2 3 2 14 2 7" xfId="58500" xr:uid="{00000000-0005-0000-0000-000081E40000}"/>
    <cellStyle name="Output 2 3 2 14 3" xfId="58501" xr:uid="{00000000-0005-0000-0000-000082E40000}"/>
    <cellStyle name="Output 2 3 2 14 3 2" xfId="58502" xr:uid="{00000000-0005-0000-0000-000083E40000}"/>
    <cellStyle name="Output 2 3 2 14 3 3" xfId="58503" xr:uid="{00000000-0005-0000-0000-000084E40000}"/>
    <cellStyle name="Output 2 3 2 14 3 4" xfId="58504" xr:uid="{00000000-0005-0000-0000-000085E40000}"/>
    <cellStyle name="Output 2 3 2 14 3 5" xfId="58505" xr:uid="{00000000-0005-0000-0000-000086E40000}"/>
    <cellStyle name="Output 2 3 2 14 4" xfId="58506" xr:uid="{00000000-0005-0000-0000-000087E40000}"/>
    <cellStyle name="Output 2 3 2 14 4 2" xfId="58507" xr:uid="{00000000-0005-0000-0000-000088E40000}"/>
    <cellStyle name="Output 2 3 2 14 4 3" xfId="58508" xr:uid="{00000000-0005-0000-0000-000089E40000}"/>
    <cellStyle name="Output 2 3 2 14 4 4" xfId="58509" xr:uid="{00000000-0005-0000-0000-00008AE40000}"/>
    <cellStyle name="Output 2 3 2 14 4 5" xfId="58510" xr:uid="{00000000-0005-0000-0000-00008BE40000}"/>
    <cellStyle name="Output 2 3 2 14 5" xfId="58511" xr:uid="{00000000-0005-0000-0000-00008CE40000}"/>
    <cellStyle name="Output 2 3 2 14 6" xfId="58512" xr:uid="{00000000-0005-0000-0000-00008DE40000}"/>
    <cellStyle name="Output 2 3 2 14 7" xfId="58513" xr:uid="{00000000-0005-0000-0000-00008EE40000}"/>
    <cellStyle name="Output 2 3 2 14 8" xfId="58514" xr:uid="{00000000-0005-0000-0000-00008FE40000}"/>
    <cellStyle name="Output 2 3 2 15" xfId="58515" xr:uid="{00000000-0005-0000-0000-000090E40000}"/>
    <cellStyle name="Output 2 3 2 15 2" xfId="58516" xr:uid="{00000000-0005-0000-0000-000091E40000}"/>
    <cellStyle name="Output 2 3 2 15 2 2" xfId="58517" xr:uid="{00000000-0005-0000-0000-000092E40000}"/>
    <cellStyle name="Output 2 3 2 15 2 3" xfId="58518" xr:uid="{00000000-0005-0000-0000-000093E40000}"/>
    <cellStyle name="Output 2 3 2 15 2 4" xfId="58519" xr:uid="{00000000-0005-0000-0000-000094E40000}"/>
    <cellStyle name="Output 2 3 2 15 2 5" xfId="58520" xr:uid="{00000000-0005-0000-0000-000095E40000}"/>
    <cellStyle name="Output 2 3 2 15 3" xfId="58521" xr:uid="{00000000-0005-0000-0000-000096E40000}"/>
    <cellStyle name="Output 2 3 2 15 3 2" xfId="58522" xr:uid="{00000000-0005-0000-0000-000097E40000}"/>
    <cellStyle name="Output 2 3 2 15 3 3" xfId="58523" xr:uid="{00000000-0005-0000-0000-000098E40000}"/>
    <cellStyle name="Output 2 3 2 15 3 4" xfId="58524" xr:uid="{00000000-0005-0000-0000-000099E40000}"/>
    <cellStyle name="Output 2 3 2 15 3 5" xfId="58525" xr:uid="{00000000-0005-0000-0000-00009AE40000}"/>
    <cellStyle name="Output 2 3 2 15 4" xfId="58526" xr:uid="{00000000-0005-0000-0000-00009BE40000}"/>
    <cellStyle name="Output 2 3 2 15 5" xfId="58527" xr:uid="{00000000-0005-0000-0000-00009CE40000}"/>
    <cellStyle name="Output 2 3 2 15 6" xfId="58528" xr:uid="{00000000-0005-0000-0000-00009DE40000}"/>
    <cellStyle name="Output 2 3 2 15 7" xfId="58529" xr:uid="{00000000-0005-0000-0000-00009EE40000}"/>
    <cellStyle name="Output 2 3 2 16" xfId="58530" xr:uid="{00000000-0005-0000-0000-00009FE40000}"/>
    <cellStyle name="Output 2 3 2 16 2" xfId="58531" xr:uid="{00000000-0005-0000-0000-0000A0E40000}"/>
    <cellStyle name="Output 2 3 2 16 3" xfId="58532" xr:uid="{00000000-0005-0000-0000-0000A1E40000}"/>
    <cellStyle name="Output 2 3 2 16 4" xfId="58533" xr:uid="{00000000-0005-0000-0000-0000A2E40000}"/>
    <cellStyle name="Output 2 3 2 16 5" xfId="58534" xr:uid="{00000000-0005-0000-0000-0000A3E40000}"/>
    <cellStyle name="Output 2 3 2 17" xfId="58535" xr:uid="{00000000-0005-0000-0000-0000A4E40000}"/>
    <cellStyle name="Output 2 3 2 17 2" xfId="58536" xr:uid="{00000000-0005-0000-0000-0000A5E40000}"/>
    <cellStyle name="Output 2 3 2 17 3" xfId="58537" xr:uid="{00000000-0005-0000-0000-0000A6E40000}"/>
    <cellStyle name="Output 2 3 2 17 4" xfId="58538" xr:uid="{00000000-0005-0000-0000-0000A7E40000}"/>
    <cellStyle name="Output 2 3 2 17 5" xfId="58539" xr:uid="{00000000-0005-0000-0000-0000A8E40000}"/>
    <cellStyle name="Output 2 3 2 18" xfId="58540" xr:uid="{00000000-0005-0000-0000-0000A9E40000}"/>
    <cellStyle name="Output 2 3 2 19" xfId="58541" xr:uid="{00000000-0005-0000-0000-0000AAE40000}"/>
    <cellStyle name="Output 2 3 2 2" xfId="58542" xr:uid="{00000000-0005-0000-0000-0000ABE40000}"/>
    <cellStyle name="Output 2 3 2 2 2" xfId="58543" xr:uid="{00000000-0005-0000-0000-0000ACE40000}"/>
    <cellStyle name="Output 2 3 2 2 2 2" xfId="58544" xr:uid="{00000000-0005-0000-0000-0000ADE40000}"/>
    <cellStyle name="Output 2 3 2 2 2 2 2" xfId="58545" xr:uid="{00000000-0005-0000-0000-0000AEE40000}"/>
    <cellStyle name="Output 2 3 2 2 2 2 3" xfId="58546" xr:uid="{00000000-0005-0000-0000-0000AFE40000}"/>
    <cellStyle name="Output 2 3 2 2 2 2 4" xfId="58547" xr:uid="{00000000-0005-0000-0000-0000B0E40000}"/>
    <cellStyle name="Output 2 3 2 2 2 2 5" xfId="58548" xr:uid="{00000000-0005-0000-0000-0000B1E40000}"/>
    <cellStyle name="Output 2 3 2 2 2 3" xfId="58549" xr:uid="{00000000-0005-0000-0000-0000B2E40000}"/>
    <cellStyle name="Output 2 3 2 2 2 3 2" xfId="58550" xr:uid="{00000000-0005-0000-0000-0000B3E40000}"/>
    <cellStyle name="Output 2 3 2 2 2 3 3" xfId="58551" xr:uid="{00000000-0005-0000-0000-0000B4E40000}"/>
    <cellStyle name="Output 2 3 2 2 2 3 4" xfId="58552" xr:uid="{00000000-0005-0000-0000-0000B5E40000}"/>
    <cellStyle name="Output 2 3 2 2 2 3 5" xfId="58553" xr:uid="{00000000-0005-0000-0000-0000B6E40000}"/>
    <cellStyle name="Output 2 3 2 2 2 4" xfId="58554" xr:uid="{00000000-0005-0000-0000-0000B7E40000}"/>
    <cellStyle name="Output 2 3 2 2 2 5" xfId="58555" xr:uid="{00000000-0005-0000-0000-0000B8E40000}"/>
    <cellStyle name="Output 2 3 2 2 2 6" xfId="58556" xr:uid="{00000000-0005-0000-0000-0000B9E40000}"/>
    <cellStyle name="Output 2 3 2 2 2 7" xfId="58557" xr:uid="{00000000-0005-0000-0000-0000BAE40000}"/>
    <cellStyle name="Output 2 3 2 2 3" xfId="58558" xr:uid="{00000000-0005-0000-0000-0000BBE40000}"/>
    <cellStyle name="Output 2 3 2 2 3 2" xfId="58559" xr:uid="{00000000-0005-0000-0000-0000BCE40000}"/>
    <cellStyle name="Output 2 3 2 2 3 3" xfId="58560" xr:uid="{00000000-0005-0000-0000-0000BDE40000}"/>
    <cellStyle name="Output 2 3 2 2 3 4" xfId="58561" xr:uid="{00000000-0005-0000-0000-0000BEE40000}"/>
    <cellStyle name="Output 2 3 2 2 3 5" xfId="58562" xr:uid="{00000000-0005-0000-0000-0000BFE40000}"/>
    <cellStyle name="Output 2 3 2 2 4" xfId="58563" xr:uid="{00000000-0005-0000-0000-0000C0E40000}"/>
    <cellStyle name="Output 2 3 2 2 4 2" xfId="58564" xr:uid="{00000000-0005-0000-0000-0000C1E40000}"/>
    <cellStyle name="Output 2 3 2 2 4 3" xfId="58565" xr:uid="{00000000-0005-0000-0000-0000C2E40000}"/>
    <cellStyle name="Output 2 3 2 2 4 4" xfId="58566" xr:uid="{00000000-0005-0000-0000-0000C3E40000}"/>
    <cellStyle name="Output 2 3 2 2 4 5" xfId="58567" xr:uid="{00000000-0005-0000-0000-0000C4E40000}"/>
    <cellStyle name="Output 2 3 2 2 5" xfId="58568" xr:uid="{00000000-0005-0000-0000-0000C5E40000}"/>
    <cellStyle name="Output 2 3 2 2 6" xfId="58569" xr:uid="{00000000-0005-0000-0000-0000C6E40000}"/>
    <cellStyle name="Output 2 3 2 2 7" xfId="58570" xr:uid="{00000000-0005-0000-0000-0000C7E40000}"/>
    <cellStyle name="Output 2 3 2 2 8" xfId="58571" xr:uid="{00000000-0005-0000-0000-0000C8E40000}"/>
    <cellStyle name="Output 2 3 2 20" xfId="58572" xr:uid="{00000000-0005-0000-0000-0000C9E40000}"/>
    <cellStyle name="Output 2 3 2 21" xfId="58573" xr:uid="{00000000-0005-0000-0000-0000CAE40000}"/>
    <cellStyle name="Output 2 3 2 3" xfId="58574" xr:uid="{00000000-0005-0000-0000-0000CBE40000}"/>
    <cellStyle name="Output 2 3 2 3 2" xfId="58575" xr:uid="{00000000-0005-0000-0000-0000CCE40000}"/>
    <cellStyle name="Output 2 3 2 3 2 2" xfId="58576" xr:uid="{00000000-0005-0000-0000-0000CDE40000}"/>
    <cellStyle name="Output 2 3 2 3 2 2 2" xfId="58577" xr:uid="{00000000-0005-0000-0000-0000CEE40000}"/>
    <cellStyle name="Output 2 3 2 3 2 2 3" xfId="58578" xr:uid="{00000000-0005-0000-0000-0000CFE40000}"/>
    <cellStyle name="Output 2 3 2 3 2 2 4" xfId="58579" xr:uid="{00000000-0005-0000-0000-0000D0E40000}"/>
    <cellStyle name="Output 2 3 2 3 2 2 5" xfId="58580" xr:uid="{00000000-0005-0000-0000-0000D1E40000}"/>
    <cellStyle name="Output 2 3 2 3 2 3" xfId="58581" xr:uid="{00000000-0005-0000-0000-0000D2E40000}"/>
    <cellStyle name="Output 2 3 2 3 2 3 2" xfId="58582" xr:uid="{00000000-0005-0000-0000-0000D3E40000}"/>
    <cellStyle name="Output 2 3 2 3 2 3 3" xfId="58583" xr:uid="{00000000-0005-0000-0000-0000D4E40000}"/>
    <cellStyle name="Output 2 3 2 3 2 3 4" xfId="58584" xr:uid="{00000000-0005-0000-0000-0000D5E40000}"/>
    <cellStyle name="Output 2 3 2 3 2 3 5" xfId="58585" xr:uid="{00000000-0005-0000-0000-0000D6E40000}"/>
    <cellStyle name="Output 2 3 2 3 2 4" xfId="58586" xr:uid="{00000000-0005-0000-0000-0000D7E40000}"/>
    <cellStyle name="Output 2 3 2 3 2 5" xfId="58587" xr:uid="{00000000-0005-0000-0000-0000D8E40000}"/>
    <cellStyle name="Output 2 3 2 3 2 6" xfId="58588" xr:uid="{00000000-0005-0000-0000-0000D9E40000}"/>
    <cellStyle name="Output 2 3 2 3 2 7" xfId="58589" xr:uid="{00000000-0005-0000-0000-0000DAE40000}"/>
    <cellStyle name="Output 2 3 2 3 3" xfId="58590" xr:uid="{00000000-0005-0000-0000-0000DBE40000}"/>
    <cellStyle name="Output 2 3 2 3 3 2" xfId="58591" xr:uid="{00000000-0005-0000-0000-0000DCE40000}"/>
    <cellStyle name="Output 2 3 2 3 3 3" xfId="58592" xr:uid="{00000000-0005-0000-0000-0000DDE40000}"/>
    <cellStyle name="Output 2 3 2 3 3 4" xfId="58593" xr:uid="{00000000-0005-0000-0000-0000DEE40000}"/>
    <cellStyle name="Output 2 3 2 3 3 5" xfId="58594" xr:uid="{00000000-0005-0000-0000-0000DFE40000}"/>
    <cellStyle name="Output 2 3 2 3 4" xfId="58595" xr:uid="{00000000-0005-0000-0000-0000E0E40000}"/>
    <cellStyle name="Output 2 3 2 3 4 2" xfId="58596" xr:uid="{00000000-0005-0000-0000-0000E1E40000}"/>
    <cellStyle name="Output 2 3 2 3 4 3" xfId="58597" xr:uid="{00000000-0005-0000-0000-0000E2E40000}"/>
    <cellStyle name="Output 2 3 2 3 4 4" xfId="58598" xr:uid="{00000000-0005-0000-0000-0000E3E40000}"/>
    <cellStyle name="Output 2 3 2 3 4 5" xfId="58599" xr:uid="{00000000-0005-0000-0000-0000E4E40000}"/>
    <cellStyle name="Output 2 3 2 3 5" xfId="58600" xr:uid="{00000000-0005-0000-0000-0000E5E40000}"/>
    <cellStyle name="Output 2 3 2 3 6" xfId="58601" xr:uid="{00000000-0005-0000-0000-0000E6E40000}"/>
    <cellStyle name="Output 2 3 2 3 7" xfId="58602" xr:uid="{00000000-0005-0000-0000-0000E7E40000}"/>
    <cellStyle name="Output 2 3 2 3 8" xfId="58603" xr:uid="{00000000-0005-0000-0000-0000E8E40000}"/>
    <cellStyle name="Output 2 3 2 4" xfId="58604" xr:uid="{00000000-0005-0000-0000-0000E9E40000}"/>
    <cellStyle name="Output 2 3 2 4 2" xfId="58605" xr:uid="{00000000-0005-0000-0000-0000EAE40000}"/>
    <cellStyle name="Output 2 3 2 4 2 2" xfId="58606" xr:uid="{00000000-0005-0000-0000-0000EBE40000}"/>
    <cellStyle name="Output 2 3 2 4 2 2 2" xfId="58607" xr:uid="{00000000-0005-0000-0000-0000ECE40000}"/>
    <cellStyle name="Output 2 3 2 4 2 2 3" xfId="58608" xr:uid="{00000000-0005-0000-0000-0000EDE40000}"/>
    <cellStyle name="Output 2 3 2 4 2 2 4" xfId="58609" xr:uid="{00000000-0005-0000-0000-0000EEE40000}"/>
    <cellStyle name="Output 2 3 2 4 2 2 5" xfId="58610" xr:uid="{00000000-0005-0000-0000-0000EFE40000}"/>
    <cellStyle name="Output 2 3 2 4 2 3" xfId="58611" xr:uid="{00000000-0005-0000-0000-0000F0E40000}"/>
    <cellStyle name="Output 2 3 2 4 2 3 2" xfId="58612" xr:uid="{00000000-0005-0000-0000-0000F1E40000}"/>
    <cellStyle name="Output 2 3 2 4 2 3 3" xfId="58613" xr:uid="{00000000-0005-0000-0000-0000F2E40000}"/>
    <cellStyle name="Output 2 3 2 4 2 3 4" xfId="58614" xr:uid="{00000000-0005-0000-0000-0000F3E40000}"/>
    <cellStyle name="Output 2 3 2 4 2 3 5" xfId="58615" xr:uid="{00000000-0005-0000-0000-0000F4E40000}"/>
    <cellStyle name="Output 2 3 2 4 2 4" xfId="58616" xr:uid="{00000000-0005-0000-0000-0000F5E40000}"/>
    <cellStyle name="Output 2 3 2 4 2 5" xfId="58617" xr:uid="{00000000-0005-0000-0000-0000F6E40000}"/>
    <cellStyle name="Output 2 3 2 4 2 6" xfId="58618" xr:uid="{00000000-0005-0000-0000-0000F7E40000}"/>
    <cellStyle name="Output 2 3 2 4 2 7" xfId="58619" xr:uid="{00000000-0005-0000-0000-0000F8E40000}"/>
    <cellStyle name="Output 2 3 2 4 3" xfId="58620" xr:uid="{00000000-0005-0000-0000-0000F9E40000}"/>
    <cellStyle name="Output 2 3 2 4 3 2" xfId="58621" xr:uid="{00000000-0005-0000-0000-0000FAE40000}"/>
    <cellStyle name="Output 2 3 2 4 3 3" xfId="58622" xr:uid="{00000000-0005-0000-0000-0000FBE40000}"/>
    <cellStyle name="Output 2 3 2 4 3 4" xfId="58623" xr:uid="{00000000-0005-0000-0000-0000FCE40000}"/>
    <cellStyle name="Output 2 3 2 4 3 5" xfId="58624" xr:uid="{00000000-0005-0000-0000-0000FDE40000}"/>
    <cellStyle name="Output 2 3 2 4 4" xfId="58625" xr:uid="{00000000-0005-0000-0000-0000FEE40000}"/>
    <cellStyle name="Output 2 3 2 4 4 2" xfId="58626" xr:uid="{00000000-0005-0000-0000-0000FFE40000}"/>
    <cellStyle name="Output 2 3 2 4 4 3" xfId="58627" xr:uid="{00000000-0005-0000-0000-000000E50000}"/>
    <cellStyle name="Output 2 3 2 4 4 4" xfId="58628" xr:uid="{00000000-0005-0000-0000-000001E50000}"/>
    <cellStyle name="Output 2 3 2 4 4 5" xfId="58629" xr:uid="{00000000-0005-0000-0000-000002E50000}"/>
    <cellStyle name="Output 2 3 2 4 5" xfId="58630" xr:uid="{00000000-0005-0000-0000-000003E50000}"/>
    <cellStyle name="Output 2 3 2 4 6" xfId="58631" xr:uid="{00000000-0005-0000-0000-000004E50000}"/>
    <cellStyle name="Output 2 3 2 4 7" xfId="58632" xr:uid="{00000000-0005-0000-0000-000005E50000}"/>
    <cellStyle name="Output 2 3 2 4 8" xfId="58633" xr:uid="{00000000-0005-0000-0000-000006E50000}"/>
    <cellStyle name="Output 2 3 2 5" xfId="58634" xr:uid="{00000000-0005-0000-0000-000007E50000}"/>
    <cellStyle name="Output 2 3 2 5 2" xfId="58635" xr:uid="{00000000-0005-0000-0000-000008E50000}"/>
    <cellStyle name="Output 2 3 2 5 2 2" xfId="58636" xr:uid="{00000000-0005-0000-0000-000009E50000}"/>
    <cellStyle name="Output 2 3 2 5 2 2 2" xfId="58637" xr:uid="{00000000-0005-0000-0000-00000AE50000}"/>
    <cellStyle name="Output 2 3 2 5 2 2 3" xfId="58638" xr:uid="{00000000-0005-0000-0000-00000BE50000}"/>
    <cellStyle name="Output 2 3 2 5 2 2 4" xfId="58639" xr:uid="{00000000-0005-0000-0000-00000CE50000}"/>
    <cellStyle name="Output 2 3 2 5 2 2 5" xfId="58640" xr:uid="{00000000-0005-0000-0000-00000DE50000}"/>
    <cellStyle name="Output 2 3 2 5 2 3" xfId="58641" xr:uid="{00000000-0005-0000-0000-00000EE50000}"/>
    <cellStyle name="Output 2 3 2 5 2 3 2" xfId="58642" xr:uid="{00000000-0005-0000-0000-00000FE50000}"/>
    <cellStyle name="Output 2 3 2 5 2 3 3" xfId="58643" xr:uid="{00000000-0005-0000-0000-000010E50000}"/>
    <cellStyle name="Output 2 3 2 5 2 3 4" xfId="58644" xr:uid="{00000000-0005-0000-0000-000011E50000}"/>
    <cellStyle name="Output 2 3 2 5 2 3 5" xfId="58645" xr:uid="{00000000-0005-0000-0000-000012E50000}"/>
    <cellStyle name="Output 2 3 2 5 2 4" xfId="58646" xr:uid="{00000000-0005-0000-0000-000013E50000}"/>
    <cellStyle name="Output 2 3 2 5 2 5" xfId="58647" xr:uid="{00000000-0005-0000-0000-000014E50000}"/>
    <cellStyle name="Output 2 3 2 5 2 6" xfId="58648" xr:uid="{00000000-0005-0000-0000-000015E50000}"/>
    <cellStyle name="Output 2 3 2 5 2 7" xfId="58649" xr:uid="{00000000-0005-0000-0000-000016E50000}"/>
    <cellStyle name="Output 2 3 2 5 3" xfId="58650" xr:uid="{00000000-0005-0000-0000-000017E50000}"/>
    <cellStyle name="Output 2 3 2 5 3 2" xfId="58651" xr:uid="{00000000-0005-0000-0000-000018E50000}"/>
    <cellStyle name="Output 2 3 2 5 3 3" xfId="58652" xr:uid="{00000000-0005-0000-0000-000019E50000}"/>
    <cellStyle name="Output 2 3 2 5 3 4" xfId="58653" xr:uid="{00000000-0005-0000-0000-00001AE50000}"/>
    <cellStyle name="Output 2 3 2 5 3 5" xfId="58654" xr:uid="{00000000-0005-0000-0000-00001BE50000}"/>
    <cellStyle name="Output 2 3 2 5 4" xfId="58655" xr:uid="{00000000-0005-0000-0000-00001CE50000}"/>
    <cellStyle name="Output 2 3 2 5 4 2" xfId="58656" xr:uid="{00000000-0005-0000-0000-00001DE50000}"/>
    <cellStyle name="Output 2 3 2 5 4 3" xfId="58657" xr:uid="{00000000-0005-0000-0000-00001EE50000}"/>
    <cellStyle name="Output 2 3 2 5 4 4" xfId="58658" xr:uid="{00000000-0005-0000-0000-00001FE50000}"/>
    <cellStyle name="Output 2 3 2 5 4 5" xfId="58659" xr:uid="{00000000-0005-0000-0000-000020E50000}"/>
    <cellStyle name="Output 2 3 2 5 5" xfId="58660" xr:uid="{00000000-0005-0000-0000-000021E50000}"/>
    <cellStyle name="Output 2 3 2 5 6" xfId="58661" xr:uid="{00000000-0005-0000-0000-000022E50000}"/>
    <cellStyle name="Output 2 3 2 5 7" xfId="58662" xr:uid="{00000000-0005-0000-0000-000023E50000}"/>
    <cellStyle name="Output 2 3 2 5 8" xfId="58663" xr:uid="{00000000-0005-0000-0000-000024E50000}"/>
    <cellStyle name="Output 2 3 2 6" xfId="58664" xr:uid="{00000000-0005-0000-0000-000025E50000}"/>
    <cellStyle name="Output 2 3 2 6 2" xfId="58665" xr:uid="{00000000-0005-0000-0000-000026E50000}"/>
    <cellStyle name="Output 2 3 2 6 2 2" xfId="58666" xr:uid="{00000000-0005-0000-0000-000027E50000}"/>
    <cellStyle name="Output 2 3 2 6 2 2 2" xfId="58667" xr:uid="{00000000-0005-0000-0000-000028E50000}"/>
    <cellStyle name="Output 2 3 2 6 2 2 3" xfId="58668" xr:uid="{00000000-0005-0000-0000-000029E50000}"/>
    <cellStyle name="Output 2 3 2 6 2 2 4" xfId="58669" xr:uid="{00000000-0005-0000-0000-00002AE50000}"/>
    <cellStyle name="Output 2 3 2 6 2 2 5" xfId="58670" xr:uid="{00000000-0005-0000-0000-00002BE50000}"/>
    <cellStyle name="Output 2 3 2 6 2 3" xfId="58671" xr:uid="{00000000-0005-0000-0000-00002CE50000}"/>
    <cellStyle name="Output 2 3 2 6 2 3 2" xfId="58672" xr:uid="{00000000-0005-0000-0000-00002DE50000}"/>
    <cellStyle name="Output 2 3 2 6 2 3 3" xfId="58673" xr:uid="{00000000-0005-0000-0000-00002EE50000}"/>
    <cellStyle name="Output 2 3 2 6 2 3 4" xfId="58674" xr:uid="{00000000-0005-0000-0000-00002FE50000}"/>
    <cellStyle name="Output 2 3 2 6 2 3 5" xfId="58675" xr:uid="{00000000-0005-0000-0000-000030E50000}"/>
    <cellStyle name="Output 2 3 2 6 2 4" xfId="58676" xr:uid="{00000000-0005-0000-0000-000031E50000}"/>
    <cellStyle name="Output 2 3 2 6 2 5" xfId="58677" xr:uid="{00000000-0005-0000-0000-000032E50000}"/>
    <cellStyle name="Output 2 3 2 6 2 6" xfId="58678" xr:uid="{00000000-0005-0000-0000-000033E50000}"/>
    <cellStyle name="Output 2 3 2 6 2 7" xfId="58679" xr:uid="{00000000-0005-0000-0000-000034E50000}"/>
    <cellStyle name="Output 2 3 2 6 3" xfId="58680" xr:uid="{00000000-0005-0000-0000-000035E50000}"/>
    <cellStyle name="Output 2 3 2 6 3 2" xfId="58681" xr:uid="{00000000-0005-0000-0000-000036E50000}"/>
    <cellStyle name="Output 2 3 2 6 3 3" xfId="58682" xr:uid="{00000000-0005-0000-0000-000037E50000}"/>
    <cellStyle name="Output 2 3 2 6 3 4" xfId="58683" xr:uid="{00000000-0005-0000-0000-000038E50000}"/>
    <cellStyle name="Output 2 3 2 6 3 5" xfId="58684" xr:uid="{00000000-0005-0000-0000-000039E50000}"/>
    <cellStyle name="Output 2 3 2 6 4" xfId="58685" xr:uid="{00000000-0005-0000-0000-00003AE50000}"/>
    <cellStyle name="Output 2 3 2 6 4 2" xfId="58686" xr:uid="{00000000-0005-0000-0000-00003BE50000}"/>
    <cellStyle name="Output 2 3 2 6 4 3" xfId="58687" xr:uid="{00000000-0005-0000-0000-00003CE50000}"/>
    <cellStyle name="Output 2 3 2 6 4 4" xfId="58688" xr:uid="{00000000-0005-0000-0000-00003DE50000}"/>
    <cellStyle name="Output 2 3 2 6 4 5" xfId="58689" xr:uid="{00000000-0005-0000-0000-00003EE50000}"/>
    <cellStyle name="Output 2 3 2 6 5" xfId="58690" xr:uid="{00000000-0005-0000-0000-00003FE50000}"/>
    <cellStyle name="Output 2 3 2 6 6" xfId="58691" xr:uid="{00000000-0005-0000-0000-000040E50000}"/>
    <cellStyle name="Output 2 3 2 6 7" xfId="58692" xr:uid="{00000000-0005-0000-0000-000041E50000}"/>
    <cellStyle name="Output 2 3 2 6 8" xfId="58693" xr:uid="{00000000-0005-0000-0000-000042E50000}"/>
    <cellStyle name="Output 2 3 2 7" xfId="58694" xr:uid="{00000000-0005-0000-0000-000043E50000}"/>
    <cellStyle name="Output 2 3 2 7 2" xfId="58695" xr:uid="{00000000-0005-0000-0000-000044E50000}"/>
    <cellStyle name="Output 2 3 2 7 2 2" xfId="58696" xr:uid="{00000000-0005-0000-0000-000045E50000}"/>
    <cellStyle name="Output 2 3 2 7 2 2 2" xfId="58697" xr:uid="{00000000-0005-0000-0000-000046E50000}"/>
    <cellStyle name="Output 2 3 2 7 2 2 3" xfId="58698" xr:uid="{00000000-0005-0000-0000-000047E50000}"/>
    <cellStyle name="Output 2 3 2 7 2 2 4" xfId="58699" xr:uid="{00000000-0005-0000-0000-000048E50000}"/>
    <cellStyle name="Output 2 3 2 7 2 2 5" xfId="58700" xr:uid="{00000000-0005-0000-0000-000049E50000}"/>
    <cellStyle name="Output 2 3 2 7 2 3" xfId="58701" xr:uid="{00000000-0005-0000-0000-00004AE50000}"/>
    <cellStyle name="Output 2 3 2 7 2 3 2" xfId="58702" xr:uid="{00000000-0005-0000-0000-00004BE50000}"/>
    <cellStyle name="Output 2 3 2 7 2 3 3" xfId="58703" xr:uid="{00000000-0005-0000-0000-00004CE50000}"/>
    <cellStyle name="Output 2 3 2 7 2 3 4" xfId="58704" xr:uid="{00000000-0005-0000-0000-00004DE50000}"/>
    <cellStyle name="Output 2 3 2 7 2 3 5" xfId="58705" xr:uid="{00000000-0005-0000-0000-00004EE50000}"/>
    <cellStyle name="Output 2 3 2 7 2 4" xfId="58706" xr:uid="{00000000-0005-0000-0000-00004FE50000}"/>
    <cellStyle name="Output 2 3 2 7 2 5" xfId="58707" xr:uid="{00000000-0005-0000-0000-000050E50000}"/>
    <cellStyle name="Output 2 3 2 7 2 6" xfId="58708" xr:uid="{00000000-0005-0000-0000-000051E50000}"/>
    <cellStyle name="Output 2 3 2 7 2 7" xfId="58709" xr:uid="{00000000-0005-0000-0000-000052E50000}"/>
    <cellStyle name="Output 2 3 2 7 3" xfId="58710" xr:uid="{00000000-0005-0000-0000-000053E50000}"/>
    <cellStyle name="Output 2 3 2 7 3 2" xfId="58711" xr:uid="{00000000-0005-0000-0000-000054E50000}"/>
    <cellStyle name="Output 2 3 2 7 3 3" xfId="58712" xr:uid="{00000000-0005-0000-0000-000055E50000}"/>
    <cellStyle name="Output 2 3 2 7 3 4" xfId="58713" xr:uid="{00000000-0005-0000-0000-000056E50000}"/>
    <cellStyle name="Output 2 3 2 7 3 5" xfId="58714" xr:uid="{00000000-0005-0000-0000-000057E50000}"/>
    <cellStyle name="Output 2 3 2 7 4" xfId="58715" xr:uid="{00000000-0005-0000-0000-000058E50000}"/>
    <cellStyle name="Output 2 3 2 7 4 2" xfId="58716" xr:uid="{00000000-0005-0000-0000-000059E50000}"/>
    <cellStyle name="Output 2 3 2 7 4 3" xfId="58717" xr:uid="{00000000-0005-0000-0000-00005AE50000}"/>
    <cellStyle name="Output 2 3 2 7 4 4" xfId="58718" xr:uid="{00000000-0005-0000-0000-00005BE50000}"/>
    <cellStyle name="Output 2 3 2 7 4 5" xfId="58719" xr:uid="{00000000-0005-0000-0000-00005CE50000}"/>
    <cellStyle name="Output 2 3 2 7 5" xfId="58720" xr:uid="{00000000-0005-0000-0000-00005DE50000}"/>
    <cellStyle name="Output 2 3 2 7 6" xfId="58721" xr:uid="{00000000-0005-0000-0000-00005EE50000}"/>
    <cellStyle name="Output 2 3 2 7 7" xfId="58722" xr:uid="{00000000-0005-0000-0000-00005FE50000}"/>
    <cellStyle name="Output 2 3 2 7 8" xfId="58723" xr:uid="{00000000-0005-0000-0000-000060E50000}"/>
    <cellStyle name="Output 2 3 2 8" xfId="58724" xr:uid="{00000000-0005-0000-0000-000061E50000}"/>
    <cellStyle name="Output 2 3 2 8 2" xfId="58725" xr:uid="{00000000-0005-0000-0000-000062E50000}"/>
    <cellStyle name="Output 2 3 2 8 2 2" xfId="58726" xr:uid="{00000000-0005-0000-0000-000063E50000}"/>
    <cellStyle name="Output 2 3 2 8 2 2 2" xfId="58727" xr:uid="{00000000-0005-0000-0000-000064E50000}"/>
    <cellStyle name="Output 2 3 2 8 2 2 3" xfId="58728" xr:uid="{00000000-0005-0000-0000-000065E50000}"/>
    <cellStyle name="Output 2 3 2 8 2 2 4" xfId="58729" xr:uid="{00000000-0005-0000-0000-000066E50000}"/>
    <cellStyle name="Output 2 3 2 8 2 2 5" xfId="58730" xr:uid="{00000000-0005-0000-0000-000067E50000}"/>
    <cellStyle name="Output 2 3 2 8 2 3" xfId="58731" xr:uid="{00000000-0005-0000-0000-000068E50000}"/>
    <cellStyle name="Output 2 3 2 8 2 3 2" xfId="58732" xr:uid="{00000000-0005-0000-0000-000069E50000}"/>
    <cellStyle name="Output 2 3 2 8 2 3 3" xfId="58733" xr:uid="{00000000-0005-0000-0000-00006AE50000}"/>
    <cellStyle name="Output 2 3 2 8 2 3 4" xfId="58734" xr:uid="{00000000-0005-0000-0000-00006BE50000}"/>
    <cellStyle name="Output 2 3 2 8 2 3 5" xfId="58735" xr:uid="{00000000-0005-0000-0000-00006CE50000}"/>
    <cellStyle name="Output 2 3 2 8 2 4" xfId="58736" xr:uid="{00000000-0005-0000-0000-00006DE50000}"/>
    <cellStyle name="Output 2 3 2 8 2 5" xfId="58737" xr:uid="{00000000-0005-0000-0000-00006EE50000}"/>
    <cellStyle name="Output 2 3 2 8 2 6" xfId="58738" xr:uid="{00000000-0005-0000-0000-00006FE50000}"/>
    <cellStyle name="Output 2 3 2 8 2 7" xfId="58739" xr:uid="{00000000-0005-0000-0000-000070E50000}"/>
    <cellStyle name="Output 2 3 2 8 3" xfId="58740" xr:uid="{00000000-0005-0000-0000-000071E50000}"/>
    <cellStyle name="Output 2 3 2 8 3 2" xfId="58741" xr:uid="{00000000-0005-0000-0000-000072E50000}"/>
    <cellStyle name="Output 2 3 2 8 3 3" xfId="58742" xr:uid="{00000000-0005-0000-0000-000073E50000}"/>
    <cellStyle name="Output 2 3 2 8 3 4" xfId="58743" xr:uid="{00000000-0005-0000-0000-000074E50000}"/>
    <cellStyle name="Output 2 3 2 8 3 5" xfId="58744" xr:uid="{00000000-0005-0000-0000-000075E50000}"/>
    <cellStyle name="Output 2 3 2 8 4" xfId="58745" xr:uid="{00000000-0005-0000-0000-000076E50000}"/>
    <cellStyle name="Output 2 3 2 8 4 2" xfId="58746" xr:uid="{00000000-0005-0000-0000-000077E50000}"/>
    <cellStyle name="Output 2 3 2 8 4 3" xfId="58747" xr:uid="{00000000-0005-0000-0000-000078E50000}"/>
    <cellStyle name="Output 2 3 2 8 4 4" xfId="58748" xr:uid="{00000000-0005-0000-0000-000079E50000}"/>
    <cellStyle name="Output 2 3 2 8 4 5" xfId="58749" xr:uid="{00000000-0005-0000-0000-00007AE50000}"/>
    <cellStyle name="Output 2 3 2 8 5" xfId="58750" xr:uid="{00000000-0005-0000-0000-00007BE50000}"/>
    <cellStyle name="Output 2 3 2 8 6" xfId="58751" xr:uid="{00000000-0005-0000-0000-00007CE50000}"/>
    <cellStyle name="Output 2 3 2 8 7" xfId="58752" xr:uid="{00000000-0005-0000-0000-00007DE50000}"/>
    <cellStyle name="Output 2 3 2 8 8" xfId="58753" xr:uid="{00000000-0005-0000-0000-00007EE50000}"/>
    <cellStyle name="Output 2 3 2 9" xfId="58754" xr:uid="{00000000-0005-0000-0000-00007FE50000}"/>
    <cellStyle name="Output 2 3 2 9 2" xfId="58755" xr:uid="{00000000-0005-0000-0000-000080E50000}"/>
    <cellStyle name="Output 2 3 2 9 2 2" xfId="58756" xr:uid="{00000000-0005-0000-0000-000081E50000}"/>
    <cellStyle name="Output 2 3 2 9 2 2 2" xfId="58757" xr:uid="{00000000-0005-0000-0000-000082E50000}"/>
    <cellStyle name="Output 2 3 2 9 2 2 3" xfId="58758" xr:uid="{00000000-0005-0000-0000-000083E50000}"/>
    <cellStyle name="Output 2 3 2 9 2 2 4" xfId="58759" xr:uid="{00000000-0005-0000-0000-000084E50000}"/>
    <cellStyle name="Output 2 3 2 9 2 2 5" xfId="58760" xr:uid="{00000000-0005-0000-0000-000085E50000}"/>
    <cellStyle name="Output 2 3 2 9 2 3" xfId="58761" xr:uid="{00000000-0005-0000-0000-000086E50000}"/>
    <cellStyle name="Output 2 3 2 9 2 3 2" xfId="58762" xr:uid="{00000000-0005-0000-0000-000087E50000}"/>
    <cellStyle name="Output 2 3 2 9 2 3 3" xfId="58763" xr:uid="{00000000-0005-0000-0000-000088E50000}"/>
    <cellStyle name="Output 2 3 2 9 2 3 4" xfId="58764" xr:uid="{00000000-0005-0000-0000-000089E50000}"/>
    <cellStyle name="Output 2 3 2 9 2 3 5" xfId="58765" xr:uid="{00000000-0005-0000-0000-00008AE50000}"/>
    <cellStyle name="Output 2 3 2 9 2 4" xfId="58766" xr:uid="{00000000-0005-0000-0000-00008BE50000}"/>
    <cellStyle name="Output 2 3 2 9 2 5" xfId="58767" xr:uid="{00000000-0005-0000-0000-00008CE50000}"/>
    <cellStyle name="Output 2 3 2 9 2 6" xfId="58768" xr:uid="{00000000-0005-0000-0000-00008DE50000}"/>
    <cellStyle name="Output 2 3 2 9 2 7" xfId="58769" xr:uid="{00000000-0005-0000-0000-00008EE50000}"/>
    <cellStyle name="Output 2 3 2 9 3" xfId="58770" xr:uid="{00000000-0005-0000-0000-00008FE50000}"/>
    <cellStyle name="Output 2 3 2 9 3 2" xfId="58771" xr:uid="{00000000-0005-0000-0000-000090E50000}"/>
    <cellStyle name="Output 2 3 2 9 3 3" xfId="58772" xr:uid="{00000000-0005-0000-0000-000091E50000}"/>
    <cellStyle name="Output 2 3 2 9 3 4" xfId="58773" xr:uid="{00000000-0005-0000-0000-000092E50000}"/>
    <cellStyle name="Output 2 3 2 9 3 5" xfId="58774" xr:uid="{00000000-0005-0000-0000-000093E50000}"/>
    <cellStyle name="Output 2 3 2 9 4" xfId="58775" xr:uid="{00000000-0005-0000-0000-000094E50000}"/>
    <cellStyle name="Output 2 3 2 9 4 2" xfId="58776" xr:uid="{00000000-0005-0000-0000-000095E50000}"/>
    <cellStyle name="Output 2 3 2 9 4 3" xfId="58777" xr:uid="{00000000-0005-0000-0000-000096E50000}"/>
    <cellStyle name="Output 2 3 2 9 4 4" xfId="58778" xr:uid="{00000000-0005-0000-0000-000097E50000}"/>
    <cellStyle name="Output 2 3 2 9 4 5" xfId="58779" xr:uid="{00000000-0005-0000-0000-000098E50000}"/>
    <cellStyle name="Output 2 3 2 9 5" xfId="58780" xr:uid="{00000000-0005-0000-0000-000099E50000}"/>
    <cellStyle name="Output 2 3 2 9 6" xfId="58781" xr:uid="{00000000-0005-0000-0000-00009AE50000}"/>
    <cellStyle name="Output 2 3 2 9 7" xfId="58782" xr:uid="{00000000-0005-0000-0000-00009BE50000}"/>
    <cellStyle name="Output 2 3 2 9 8" xfId="58783" xr:uid="{00000000-0005-0000-0000-00009CE50000}"/>
    <cellStyle name="Output 2 3 3" xfId="58784" xr:uid="{00000000-0005-0000-0000-00009DE50000}"/>
    <cellStyle name="Output 2 3 3 2" xfId="58785" xr:uid="{00000000-0005-0000-0000-00009EE50000}"/>
    <cellStyle name="Output 2 3 3 2 2" xfId="58786" xr:uid="{00000000-0005-0000-0000-00009FE50000}"/>
    <cellStyle name="Output 2 3 3 3" xfId="58787" xr:uid="{00000000-0005-0000-0000-0000A0E50000}"/>
    <cellStyle name="Output 2 3 3 4" xfId="58788" xr:uid="{00000000-0005-0000-0000-0000A1E50000}"/>
    <cellStyle name="Output 2 3 3 5" xfId="58789" xr:uid="{00000000-0005-0000-0000-0000A2E50000}"/>
    <cellStyle name="Output 2 3 4" xfId="58790" xr:uid="{00000000-0005-0000-0000-0000A3E50000}"/>
    <cellStyle name="Output 2 3 4 2" xfId="58791" xr:uid="{00000000-0005-0000-0000-0000A4E50000}"/>
    <cellStyle name="Output 2 3 4 2 2" xfId="58792" xr:uid="{00000000-0005-0000-0000-0000A5E50000}"/>
    <cellStyle name="Output 2 3 4 3" xfId="58793" xr:uid="{00000000-0005-0000-0000-0000A6E50000}"/>
    <cellStyle name="Output 2 3 4 4" xfId="58794" xr:uid="{00000000-0005-0000-0000-0000A7E50000}"/>
    <cellStyle name="Output 2 3 4 5" xfId="58795" xr:uid="{00000000-0005-0000-0000-0000A8E50000}"/>
    <cellStyle name="Output 2 3 5" xfId="58796" xr:uid="{00000000-0005-0000-0000-0000A9E50000}"/>
    <cellStyle name="Output 2 3 5 2" xfId="58797" xr:uid="{00000000-0005-0000-0000-0000AAE50000}"/>
    <cellStyle name="Output 2 3 6" xfId="58798" xr:uid="{00000000-0005-0000-0000-0000ABE50000}"/>
    <cellStyle name="Output 2 3 7" xfId="58799" xr:uid="{00000000-0005-0000-0000-0000ACE50000}"/>
    <cellStyle name="Output 2 3_T-straight with PEDs adjustor" xfId="58800" xr:uid="{00000000-0005-0000-0000-0000ADE50000}"/>
    <cellStyle name="Output 2 4" xfId="58801" xr:uid="{00000000-0005-0000-0000-0000AEE50000}"/>
    <cellStyle name="Output 2 4 2" xfId="58802" xr:uid="{00000000-0005-0000-0000-0000AFE50000}"/>
    <cellStyle name="Output 2 4 3" xfId="58803" xr:uid="{00000000-0005-0000-0000-0000B0E50000}"/>
    <cellStyle name="Output 2 4_T-straight with PEDs adjustor" xfId="58804" xr:uid="{00000000-0005-0000-0000-0000B1E50000}"/>
    <cellStyle name="Output 2 5" xfId="58805" xr:uid="{00000000-0005-0000-0000-0000B2E50000}"/>
    <cellStyle name="Output 2 5 10" xfId="58806" xr:uid="{00000000-0005-0000-0000-0000B3E50000}"/>
    <cellStyle name="Output 2 5 10 2" xfId="58807" xr:uid="{00000000-0005-0000-0000-0000B4E50000}"/>
    <cellStyle name="Output 2 5 10 2 2" xfId="58808" xr:uid="{00000000-0005-0000-0000-0000B5E50000}"/>
    <cellStyle name="Output 2 5 10 2 2 2" xfId="58809" xr:uid="{00000000-0005-0000-0000-0000B6E50000}"/>
    <cellStyle name="Output 2 5 10 2 2 3" xfId="58810" xr:uid="{00000000-0005-0000-0000-0000B7E50000}"/>
    <cellStyle name="Output 2 5 10 2 2 4" xfId="58811" xr:uid="{00000000-0005-0000-0000-0000B8E50000}"/>
    <cellStyle name="Output 2 5 10 2 2 5" xfId="58812" xr:uid="{00000000-0005-0000-0000-0000B9E50000}"/>
    <cellStyle name="Output 2 5 10 2 3" xfId="58813" xr:uid="{00000000-0005-0000-0000-0000BAE50000}"/>
    <cellStyle name="Output 2 5 10 2 3 2" xfId="58814" xr:uid="{00000000-0005-0000-0000-0000BBE50000}"/>
    <cellStyle name="Output 2 5 10 2 3 3" xfId="58815" xr:uid="{00000000-0005-0000-0000-0000BCE50000}"/>
    <cellStyle name="Output 2 5 10 2 3 4" xfId="58816" xr:uid="{00000000-0005-0000-0000-0000BDE50000}"/>
    <cellStyle name="Output 2 5 10 2 3 5" xfId="58817" xr:uid="{00000000-0005-0000-0000-0000BEE50000}"/>
    <cellStyle name="Output 2 5 10 2 4" xfId="58818" xr:uid="{00000000-0005-0000-0000-0000BFE50000}"/>
    <cellStyle name="Output 2 5 10 2 5" xfId="58819" xr:uid="{00000000-0005-0000-0000-0000C0E50000}"/>
    <cellStyle name="Output 2 5 10 2 6" xfId="58820" xr:uid="{00000000-0005-0000-0000-0000C1E50000}"/>
    <cellStyle name="Output 2 5 10 2 7" xfId="58821" xr:uid="{00000000-0005-0000-0000-0000C2E50000}"/>
    <cellStyle name="Output 2 5 10 3" xfId="58822" xr:uid="{00000000-0005-0000-0000-0000C3E50000}"/>
    <cellStyle name="Output 2 5 10 3 2" xfId="58823" xr:uid="{00000000-0005-0000-0000-0000C4E50000}"/>
    <cellStyle name="Output 2 5 10 3 3" xfId="58824" xr:uid="{00000000-0005-0000-0000-0000C5E50000}"/>
    <cellStyle name="Output 2 5 10 3 4" xfId="58825" xr:uid="{00000000-0005-0000-0000-0000C6E50000}"/>
    <cellStyle name="Output 2 5 10 3 5" xfId="58826" xr:uid="{00000000-0005-0000-0000-0000C7E50000}"/>
    <cellStyle name="Output 2 5 10 4" xfId="58827" xr:uid="{00000000-0005-0000-0000-0000C8E50000}"/>
    <cellStyle name="Output 2 5 10 4 2" xfId="58828" xr:uid="{00000000-0005-0000-0000-0000C9E50000}"/>
    <cellStyle name="Output 2 5 10 4 3" xfId="58829" xr:uid="{00000000-0005-0000-0000-0000CAE50000}"/>
    <cellStyle name="Output 2 5 10 4 4" xfId="58830" xr:uid="{00000000-0005-0000-0000-0000CBE50000}"/>
    <cellStyle name="Output 2 5 10 4 5" xfId="58831" xr:uid="{00000000-0005-0000-0000-0000CCE50000}"/>
    <cellStyle name="Output 2 5 10 5" xfId="58832" xr:uid="{00000000-0005-0000-0000-0000CDE50000}"/>
    <cellStyle name="Output 2 5 10 6" xfId="58833" xr:uid="{00000000-0005-0000-0000-0000CEE50000}"/>
    <cellStyle name="Output 2 5 10 7" xfId="58834" xr:uid="{00000000-0005-0000-0000-0000CFE50000}"/>
    <cellStyle name="Output 2 5 10 8" xfId="58835" xr:uid="{00000000-0005-0000-0000-0000D0E50000}"/>
    <cellStyle name="Output 2 5 11" xfId="58836" xr:uid="{00000000-0005-0000-0000-0000D1E50000}"/>
    <cellStyle name="Output 2 5 11 2" xfId="58837" xr:uid="{00000000-0005-0000-0000-0000D2E50000}"/>
    <cellStyle name="Output 2 5 11 2 2" xfId="58838" xr:uid="{00000000-0005-0000-0000-0000D3E50000}"/>
    <cellStyle name="Output 2 5 11 2 2 2" xfId="58839" xr:uid="{00000000-0005-0000-0000-0000D4E50000}"/>
    <cellStyle name="Output 2 5 11 2 2 3" xfId="58840" xr:uid="{00000000-0005-0000-0000-0000D5E50000}"/>
    <cellStyle name="Output 2 5 11 2 2 4" xfId="58841" xr:uid="{00000000-0005-0000-0000-0000D6E50000}"/>
    <cellStyle name="Output 2 5 11 2 2 5" xfId="58842" xr:uid="{00000000-0005-0000-0000-0000D7E50000}"/>
    <cellStyle name="Output 2 5 11 2 3" xfId="58843" xr:uid="{00000000-0005-0000-0000-0000D8E50000}"/>
    <cellStyle name="Output 2 5 11 2 3 2" xfId="58844" xr:uid="{00000000-0005-0000-0000-0000D9E50000}"/>
    <cellStyle name="Output 2 5 11 2 3 3" xfId="58845" xr:uid="{00000000-0005-0000-0000-0000DAE50000}"/>
    <cellStyle name="Output 2 5 11 2 3 4" xfId="58846" xr:uid="{00000000-0005-0000-0000-0000DBE50000}"/>
    <cellStyle name="Output 2 5 11 2 3 5" xfId="58847" xr:uid="{00000000-0005-0000-0000-0000DCE50000}"/>
    <cellStyle name="Output 2 5 11 2 4" xfId="58848" xr:uid="{00000000-0005-0000-0000-0000DDE50000}"/>
    <cellStyle name="Output 2 5 11 2 5" xfId="58849" xr:uid="{00000000-0005-0000-0000-0000DEE50000}"/>
    <cellStyle name="Output 2 5 11 2 6" xfId="58850" xr:uid="{00000000-0005-0000-0000-0000DFE50000}"/>
    <cellStyle name="Output 2 5 11 2 7" xfId="58851" xr:uid="{00000000-0005-0000-0000-0000E0E50000}"/>
    <cellStyle name="Output 2 5 11 3" xfId="58852" xr:uid="{00000000-0005-0000-0000-0000E1E50000}"/>
    <cellStyle name="Output 2 5 11 3 2" xfId="58853" xr:uid="{00000000-0005-0000-0000-0000E2E50000}"/>
    <cellStyle name="Output 2 5 11 3 3" xfId="58854" xr:uid="{00000000-0005-0000-0000-0000E3E50000}"/>
    <cellStyle name="Output 2 5 11 3 4" xfId="58855" xr:uid="{00000000-0005-0000-0000-0000E4E50000}"/>
    <cellStyle name="Output 2 5 11 3 5" xfId="58856" xr:uid="{00000000-0005-0000-0000-0000E5E50000}"/>
    <cellStyle name="Output 2 5 11 4" xfId="58857" xr:uid="{00000000-0005-0000-0000-0000E6E50000}"/>
    <cellStyle name="Output 2 5 11 4 2" xfId="58858" xr:uid="{00000000-0005-0000-0000-0000E7E50000}"/>
    <cellStyle name="Output 2 5 11 4 3" xfId="58859" xr:uid="{00000000-0005-0000-0000-0000E8E50000}"/>
    <cellStyle name="Output 2 5 11 4 4" xfId="58860" xr:uid="{00000000-0005-0000-0000-0000E9E50000}"/>
    <cellStyle name="Output 2 5 11 4 5" xfId="58861" xr:uid="{00000000-0005-0000-0000-0000EAE50000}"/>
    <cellStyle name="Output 2 5 11 5" xfId="58862" xr:uid="{00000000-0005-0000-0000-0000EBE50000}"/>
    <cellStyle name="Output 2 5 11 6" xfId="58863" xr:uid="{00000000-0005-0000-0000-0000ECE50000}"/>
    <cellStyle name="Output 2 5 11 7" xfId="58864" xr:uid="{00000000-0005-0000-0000-0000EDE50000}"/>
    <cellStyle name="Output 2 5 11 8" xfId="58865" xr:uid="{00000000-0005-0000-0000-0000EEE50000}"/>
    <cellStyle name="Output 2 5 12" xfId="58866" xr:uid="{00000000-0005-0000-0000-0000EFE50000}"/>
    <cellStyle name="Output 2 5 12 2" xfId="58867" xr:uid="{00000000-0005-0000-0000-0000F0E50000}"/>
    <cellStyle name="Output 2 5 12 2 2" xfId="58868" xr:uid="{00000000-0005-0000-0000-0000F1E50000}"/>
    <cellStyle name="Output 2 5 12 2 2 2" xfId="58869" xr:uid="{00000000-0005-0000-0000-0000F2E50000}"/>
    <cellStyle name="Output 2 5 12 2 2 3" xfId="58870" xr:uid="{00000000-0005-0000-0000-0000F3E50000}"/>
    <cellStyle name="Output 2 5 12 2 2 4" xfId="58871" xr:uid="{00000000-0005-0000-0000-0000F4E50000}"/>
    <cellStyle name="Output 2 5 12 2 2 5" xfId="58872" xr:uid="{00000000-0005-0000-0000-0000F5E50000}"/>
    <cellStyle name="Output 2 5 12 2 3" xfId="58873" xr:uid="{00000000-0005-0000-0000-0000F6E50000}"/>
    <cellStyle name="Output 2 5 12 2 3 2" xfId="58874" xr:uid="{00000000-0005-0000-0000-0000F7E50000}"/>
    <cellStyle name="Output 2 5 12 2 3 3" xfId="58875" xr:uid="{00000000-0005-0000-0000-0000F8E50000}"/>
    <cellStyle name="Output 2 5 12 2 3 4" xfId="58876" xr:uid="{00000000-0005-0000-0000-0000F9E50000}"/>
    <cellStyle name="Output 2 5 12 2 3 5" xfId="58877" xr:uid="{00000000-0005-0000-0000-0000FAE50000}"/>
    <cellStyle name="Output 2 5 12 2 4" xfId="58878" xr:uid="{00000000-0005-0000-0000-0000FBE50000}"/>
    <cellStyle name="Output 2 5 12 2 5" xfId="58879" xr:uid="{00000000-0005-0000-0000-0000FCE50000}"/>
    <cellStyle name="Output 2 5 12 2 6" xfId="58880" xr:uid="{00000000-0005-0000-0000-0000FDE50000}"/>
    <cellStyle name="Output 2 5 12 2 7" xfId="58881" xr:uid="{00000000-0005-0000-0000-0000FEE50000}"/>
    <cellStyle name="Output 2 5 12 3" xfId="58882" xr:uid="{00000000-0005-0000-0000-0000FFE50000}"/>
    <cellStyle name="Output 2 5 12 3 2" xfId="58883" xr:uid="{00000000-0005-0000-0000-000000E60000}"/>
    <cellStyle name="Output 2 5 12 3 3" xfId="58884" xr:uid="{00000000-0005-0000-0000-000001E60000}"/>
    <cellStyle name="Output 2 5 12 3 4" xfId="58885" xr:uid="{00000000-0005-0000-0000-000002E60000}"/>
    <cellStyle name="Output 2 5 12 3 5" xfId="58886" xr:uid="{00000000-0005-0000-0000-000003E60000}"/>
    <cellStyle name="Output 2 5 12 4" xfId="58887" xr:uid="{00000000-0005-0000-0000-000004E60000}"/>
    <cellStyle name="Output 2 5 12 4 2" xfId="58888" xr:uid="{00000000-0005-0000-0000-000005E60000}"/>
    <cellStyle name="Output 2 5 12 4 3" xfId="58889" xr:uid="{00000000-0005-0000-0000-000006E60000}"/>
    <cellStyle name="Output 2 5 12 4 4" xfId="58890" xr:uid="{00000000-0005-0000-0000-000007E60000}"/>
    <cellStyle name="Output 2 5 12 4 5" xfId="58891" xr:uid="{00000000-0005-0000-0000-000008E60000}"/>
    <cellStyle name="Output 2 5 12 5" xfId="58892" xr:uid="{00000000-0005-0000-0000-000009E60000}"/>
    <cellStyle name="Output 2 5 12 6" xfId="58893" xr:uid="{00000000-0005-0000-0000-00000AE60000}"/>
    <cellStyle name="Output 2 5 12 7" xfId="58894" xr:uid="{00000000-0005-0000-0000-00000BE60000}"/>
    <cellStyle name="Output 2 5 12 8" xfId="58895" xr:uid="{00000000-0005-0000-0000-00000CE60000}"/>
    <cellStyle name="Output 2 5 13" xfId="58896" xr:uid="{00000000-0005-0000-0000-00000DE60000}"/>
    <cellStyle name="Output 2 5 13 2" xfId="58897" xr:uid="{00000000-0005-0000-0000-00000EE60000}"/>
    <cellStyle name="Output 2 5 13 2 2" xfId="58898" xr:uid="{00000000-0005-0000-0000-00000FE60000}"/>
    <cellStyle name="Output 2 5 13 2 2 2" xfId="58899" xr:uid="{00000000-0005-0000-0000-000010E60000}"/>
    <cellStyle name="Output 2 5 13 2 2 3" xfId="58900" xr:uid="{00000000-0005-0000-0000-000011E60000}"/>
    <cellStyle name="Output 2 5 13 2 2 4" xfId="58901" xr:uid="{00000000-0005-0000-0000-000012E60000}"/>
    <cellStyle name="Output 2 5 13 2 2 5" xfId="58902" xr:uid="{00000000-0005-0000-0000-000013E60000}"/>
    <cellStyle name="Output 2 5 13 2 3" xfId="58903" xr:uid="{00000000-0005-0000-0000-000014E60000}"/>
    <cellStyle name="Output 2 5 13 2 3 2" xfId="58904" xr:uid="{00000000-0005-0000-0000-000015E60000}"/>
    <cellStyle name="Output 2 5 13 2 3 3" xfId="58905" xr:uid="{00000000-0005-0000-0000-000016E60000}"/>
    <cellStyle name="Output 2 5 13 2 3 4" xfId="58906" xr:uid="{00000000-0005-0000-0000-000017E60000}"/>
    <cellStyle name="Output 2 5 13 2 3 5" xfId="58907" xr:uid="{00000000-0005-0000-0000-000018E60000}"/>
    <cellStyle name="Output 2 5 13 2 4" xfId="58908" xr:uid="{00000000-0005-0000-0000-000019E60000}"/>
    <cellStyle name="Output 2 5 13 2 5" xfId="58909" xr:uid="{00000000-0005-0000-0000-00001AE60000}"/>
    <cellStyle name="Output 2 5 13 2 6" xfId="58910" xr:uid="{00000000-0005-0000-0000-00001BE60000}"/>
    <cellStyle name="Output 2 5 13 2 7" xfId="58911" xr:uid="{00000000-0005-0000-0000-00001CE60000}"/>
    <cellStyle name="Output 2 5 13 3" xfId="58912" xr:uid="{00000000-0005-0000-0000-00001DE60000}"/>
    <cellStyle name="Output 2 5 13 3 2" xfId="58913" xr:uid="{00000000-0005-0000-0000-00001EE60000}"/>
    <cellStyle name="Output 2 5 13 3 3" xfId="58914" xr:uid="{00000000-0005-0000-0000-00001FE60000}"/>
    <cellStyle name="Output 2 5 13 3 4" xfId="58915" xr:uid="{00000000-0005-0000-0000-000020E60000}"/>
    <cellStyle name="Output 2 5 13 3 5" xfId="58916" xr:uid="{00000000-0005-0000-0000-000021E60000}"/>
    <cellStyle name="Output 2 5 13 4" xfId="58917" xr:uid="{00000000-0005-0000-0000-000022E60000}"/>
    <cellStyle name="Output 2 5 13 4 2" xfId="58918" xr:uid="{00000000-0005-0000-0000-000023E60000}"/>
    <cellStyle name="Output 2 5 13 4 3" xfId="58919" xr:uid="{00000000-0005-0000-0000-000024E60000}"/>
    <cellStyle name="Output 2 5 13 4 4" xfId="58920" xr:uid="{00000000-0005-0000-0000-000025E60000}"/>
    <cellStyle name="Output 2 5 13 4 5" xfId="58921" xr:uid="{00000000-0005-0000-0000-000026E60000}"/>
    <cellStyle name="Output 2 5 13 5" xfId="58922" xr:uid="{00000000-0005-0000-0000-000027E60000}"/>
    <cellStyle name="Output 2 5 13 6" xfId="58923" xr:uid="{00000000-0005-0000-0000-000028E60000}"/>
    <cellStyle name="Output 2 5 13 7" xfId="58924" xr:uid="{00000000-0005-0000-0000-000029E60000}"/>
    <cellStyle name="Output 2 5 13 8" xfId="58925" xr:uid="{00000000-0005-0000-0000-00002AE60000}"/>
    <cellStyle name="Output 2 5 14" xfId="58926" xr:uid="{00000000-0005-0000-0000-00002BE60000}"/>
    <cellStyle name="Output 2 5 14 2" xfId="58927" xr:uid="{00000000-0005-0000-0000-00002CE60000}"/>
    <cellStyle name="Output 2 5 14 2 2" xfId="58928" xr:uid="{00000000-0005-0000-0000-00002DE60000}"/>
    <cellStyle name="Output 2 5 14 2 2 2" xfId="58929" xr:uid="{00000000-0005-0000-0000-00002EE60000}"/>
    <cellStyle name="Output 2 5 14 2 2 3" xfId="58930" xr:uid="{00000000-0005-0000-0000-00002FE60000}"/>
    <cellStyle name="Output 2 5 14 2 2 4" xfId="58931" xr:uid="{00000000-0005-0000-0000-000030E60000}"/>
    <cellStyle name="Output 2 5 14 2 2 5" xfId="58932" xr:uid="{00000000-0005-0000-0000-000031E60000}"/>
    <cellStyle name="Output 2 5 14 2 3" xfId="58933" xr:uid="{00000000-0005-0000-0000-000032E60000}"/>
    <cellStyle name="Output 2 5 14 2 3 2" xfId="58934" xr:uid="{00000000-0005-0000-0000-000033E60000}"/>
    <cellStyle name="Output 2 5 14 2 3 3" xfId="58935" xr:uid="{00000000-0005-0000-0000-000034E60000}"/>
    <cellStyle name="Output 2 5 14 2 3 4" xfId="58936" xr:uid="{00000000-0005-0000-0000-000035E60000}"/>
    <cellStyle name="Output 2 5 14 2 3 5" xfId="58937" xr:uid="{00000000-0005-0000-0000-000036E60000}"/>
    <cellStyle name="Output 2 5 14 2 4" xfId="58938" xr:uid="{00000000-0005-0000-0000-000037E60000}"/>
    <cellStyle name="Output 2 5 14 2 5" xfId="58939" xr:uid="{00000000-0005-0000-0000-000038E60000}"/>
    <cellStyle name="Output 2 5 14 2 6" xfId="58940" xr:uid="{00000000-0005-0000-0000-000039E60000}"/>
    <cellStyle name="Output 2 5 14 2 7" xfId="58941" xr:uid="{00000000-0005-0000-0000-00003AE60000}"/>
    <cellStyle name="Output 2 5 14 3" xfId="58942" xr:uid="{00000000-0005-0000-0000-00003BE60000}"/>
    <cellStyle name="Output 2 5 14 3 2" xfId="58943" xr:uid="{00000000-0005-0000-0000-00003CE60000}"/>
    <cellStyle name="Output 2 5 14 3 3" xfId="58944" xr:uid="{00000000-0005-0000-0000-00003DE60000}"/>
    <cellStyle name="Output 2 5 14 3 4" xfId="58945" xr:uid="{00000000-0005-0000-0000-00003EE60000}"/>
    <cellStyle name="Output 2 5 14 3 5" xfId="58946" xr:uid="{00000000-0005-0000-0000-00003FE60000}"/>
    <cellStyle name="Output 2 5 14 4" xfId="58947" xr:uid="{00000000-0005-0000-0000-000040E60000}"/>
    <cellStyle name="Output 2 5 14 4 2" xfId="58948" xr:uid="{00000000-0005-0000-0000-000041E60000}"/>
    <cellStyle name="Output 2 5 14 4 3" xfId="58949" xr:uid="{00000000-0005-0000-0000-000042E60000}"/>
    <cellStyle name="Output 2 5 14 4 4" xfId="58950" xr:uid="{00000000-0005-0000-0000-000043E60000}"/>
    <cellStyle name="Output 2 5 14 4 5" xfId="58951" xr:uid="{00000000-0005-0000-0000-000044E60000}"/>
    <cellStyle name="Output 2 5 14 5" xfId="58952" xr:uid="{00000000-0005-0000-0000-000045E60000}"/>
    <cellStyle name="Output 2 5 14 6" xfId="58953" xr:uid="{00000000-0005-0000-0000-000046E60000}"/>
    <cellStyle name="Output 2 5 14 7" xfId="58954" xr:uid="{00000000-0005-0000-0000-000047E60000}"/>
    <cellStyle name="Output 2 5 14 8" xfId="58955" xr:uid="{00000000-0005-0000-0000-000048E60000}"/>
    <cellStyle name="Output 2 5 15" xfId="58956" xr:uid="{00000000-0005-0000-0000-000049E60000}"/>
    <cellStyle name="Output 2 5 15 2" xfId="58957" xr:uid="{00000000-0005-0000-0000-00004AE60000}"/>
    <cellStyle name="Output 2 5 15 2 2" xfId="58958" xr:uid="{00000000-0005-0000-0000-00004BE60000}"/>
    <cellStyle name="Output 2 5 15 2 3" xfId="58959" xr:uid="{00000000-0005-0000-0000-00004CE60000}"/>
    <cellStyle name="Output 2 5 15 2 4" xfId="58960" xr:uid="{00000000-0005-0000-0000-00004DE60000}"/>
    <cellStyle name="Output 2 5 15 2 5" xfId="58961" xr:uid="{00000000-0005-0000-0000-00004EE60000}"/>
    <cellStyle name="Output 2 5 15 3" xfId="58962" xr:uid="{00000000-0005-0000-0000-00004FE60000}"/>
    <cellStyle name="Output 2 5 15 3 2" xfId="58963" xr:uid="{00000000-0005-0000-0000-000050E60000}"/>
    <cellStyle name="Output 2 5 15 3 3" xfId="58964" xr:uid="{00000000-0005-0000-0000-000051E60000}"/>
    <cellStyle name="Output 2 5 15 3 4" xfId="58965" xr:uid="{00000000-0005-0000-0000-000052E60000}"/>
    <cellStyle name="Output 2 5 15 3 5" xfId="58966" xr:uid="{00000000-0005-0000-0000-000053E60000}"/>
    <cellStyle name="Output 2 5 15 4" xfId="58967" xr:uid="{00000000-0005-0000-0000-000054E60000}"/>
    <cellStyle name="Output 2 5 15 5" xfId="58968" xr:uid="{00000000-0005-0000-0000-000055E60000}"/>
    <cellStyle name="Output 2 5 15 6" xfId="58969" xr:uid="{00000000-0005-0000-0000-000056E60000}"/>
    <cellStyle name="Output 2 5 15 7" xfId="58970" xr:uid="{00000000-0005-0000-0000-000057E60000}"/>
    <cellStyle name="Output 2 5 16" xfId="58971" xr:uid="{00000000-0005-0000-0000-000058E60000}"/>
    <cellStyle name="Output 2 5 16 2" xfId="58972" xr:uid="{00000000-0005-0000-0000-000059E60000}"/>
    <cellStyle name="Output 2 5 16 3" xfId="58973" xr:uid="{00000000-0005-0000-0000-00005AE60000}"/>
    <cellStyle name="Output 2 5 16 4" xfId="58974" xr:uid="{00000000-0005-0000-0000-00005BE60000}"/>
    <cellStyle name="Output 2 5 16 5" xfId="58975" xr:uid="{00000000-0005-0000-0000-00005CE60000}"/>
    <cellStyle name="Output 2 5 17" xfId="58976" xr:uid="{00000000-0005-0000-0000-00005DE60000}"/>
    <cellStyle name="Output 2 5 17 2" xfId="58977" xr:uid="{00000000-0005-0000-0000-00005EE60000}"/>
    <cellStyle name="Output 2 5 17 3" xfId="58978" xr:uid="{00000000-0005-0000-0000-00005FE60000}"/>
    <cellStyle name="Output 2 5 17 4" xfId="58979" xr:uid="{00000000-0005-0000-0000-000060E60000}"/>
    <cellStyle name="Output 2 5 17 5" xfId="58980" xr:uid="{00000000-0005-0000-0000-000061E60000}"/>
    <cellStyle name="Output 2 5 18" xfId="58981" xr:uid="{00000000-0005-0000-0000-000062E60000}"/>
    <cellStyle name="Output 2 5 19" xfId="58982" xr:uid="{00000000-0005-0000-0000-000063E60000}"/>
    <cellStyle name="Output 2 5 2" xfId="58983" xr:uid="{00000000-0005-0000-0000-000064E60000}"/>
    <cellStyle name="Output 2 5 2 2" xfId="58984" xr:uid="{00000000-0005-0000-0000-000065E60000}"/>
    <cellStyle name="Output 2 5 2 2 2" xfId="58985" xr:uid="{00000000-0005-0000-0000-000066E60000}"/>
    <cellStyle name="Output 2 5 2 2 2 2" xfId="58986" xr:uid="{00000000-0005-0000-0000-000067E60000}"/>
    <cellStyle name="Output 2 5 2 2 2 3" xfId="58987" xr:uid="{00000000-0005-0000-0000-000068E60000}"/>
    <cellStyle name="Output 2 5 2 2 2 4" xfId="58988" xr:uid="{00000000-0005-0000-0000-000069E60000}"/>
    <cellStyle name="Output 2 5 2 2 2 5" xfId="58989" xr:uid="{00000000-0005-0000-0000-00006AE60000}"/>
    <cellStyle name="Output 2 5 2 2 3" xfId="58990" xr:uid="{00000000-0005-0000-0000-00006BE60000}"/>
    <cellStyle name="Output 2 5 2 2 3 2" xfId="58991" xr:uid="{00000000-0005-0000-0000-00006CE60000}"/>
    <cellStyle name="Output 2 5 2 2 3 3" xfId="58992" xr:uid="{00000000-0005-0000-0000-00006DE60000}"/>
    <cellStyle name="Output 2 5 2 2 3 4" xfId="58993" xr:uid="{00000000-0005-0000-0000-00006EE60000}"/>
    <cellStyle name="Output 2 5 2 2 3 5" xfId="58994" xr:uid="{00000000-0005-0000-0000-00006FE60000}"/>
    <cellStyle name="Output 2 5 2 2 4" xfId="58995" xr:uid="{00000000-0005-0000-0000-000070E60000}"/>
    <cellStyle name="Output 2 5 2 2 5" xfId="58996" xr:uid="{00000000-0005-0000-0000-000071E60000}"/>
    <cellStyle name="Output 2 5 2 2 6" xfId="58997" xr:uid="{00000000-0005-0000-0000-000072E60000}"/>
    <cellStyle name="Output 2 5 2 2 7" xfId="58998" xr:uid="{00000000-0005-0000-0000-000073E60000}"/>
    <cellStyle name="Output 2 5 2 3" xfId="58999" xr:uid="{00000000-0005-0000-0000-000074E60000}"/>
    <cellStyle name="Output 2 5 2 3 2" xfId="59000" xr:uid="{00000000-0005-0000-0000-000075E60000}"/>
    <cellStyle name="Output 2 5 2 3 3" xfId="59001" xr:uid="{00000000-0005-0000-0000-000076E60000}"/>
    <cellStyle name="Output 2 5 2 3 4" xfId="59002" xr:uid="{00000000-0005-0000-0000-000077E60000}"/>
    <cellStyle name="Output 2 5 2 3 5" xfId="59003" xr:uid="{00000000-0005-0000-0000-000078E60000}"/>
    <cellStyle name="Output 2 5 2 4" xfId="59004" xr:uid="{00000000-0005-0000-0000-000079E60000}"/>
    <cellStyle name="Output 2 5 2 4 2" xfId="59005" xr:uid="{00000000-0005-0000-0000-00007AE60000}"/>
    <cellStyle name="Output 2 5 2 4 3" xfId="59006" xr:uid="{00000000-0005-0000-0000-00007BE60000}"/>
    <cellStyle name="Output 2 5 2 4 4" xfId="59007" xr:uid="{00000000-0005-0000-0000-00007CE60000}"/>
    <cellStyle name="Output 2 5 2 4 5" xfId="59008" xr:uid="{00000000-0005-0000-0000-00007DE60000}"/>
    <cellStyle name="Output 2 5 2 5" xfId="59009" xr:uid="{00000000-0005-0000-0000-00007EE60000}"/>
    <cellStyle name="Output 2 5 2 6" xfId="59010" xr:uid="{00000000-0005-0000-0000-00007FE60000}"/>
    <cellStyle name="Output 2 5 2 7" xfId="59011" xr:uid="{00000000-0005-0000-0000-000080E60000}"/>
    <cellStyle name="Output 2 5 2 8" xfId="59012" xr:uid="{00000000-0005-0000-0000-000081E60000}"/>
    <cellStyle name="Output 2 5 20" xfId="59013" xr:uid="{00000000-0005-0000-0000-000082E60000}"/>
    <cellStyle name="Output 2 5 21" xfId="59014" xr:uid="{00000000-0005-0000-0000-000083E60000}"/>
    <cellStyle name="Output 2 5 3" xfId="59015" xr:uid="{00000000-0005-0000-0000-000084E60000}"/>
    <cellStyle name="Output 2 5 3 2" xfId="59016" xr:uid="{00000000-0005-0000-0000-000085E60000}"/>
    <cellStyle name="Output 2 5 3 2 2" xfId="59017" xr:uid="{00000000-0005-0000-0000-000086E60000}"/>
    <cellStyle name="Output 2 5 3 2 2 2" xfId="59018" xr:uid="{00000000-0005-0000-0000-000087E60000}"/>
    <cellStyle name="Output 2 5 3 2 2 3" xfId="59019" xr:uid="{00000000-0005-0000-0000-000088E60000}"/>
    <cellStyle name="Output 2 5 3 2 2 4" xfId="59020" xr:uid="{00000000-0005-0000-0000-000089E60000}"/>
    <cellStyle name="Output 2 5 3 2 2 5" xfId="59021" xr:uid="{00000000-0005-0000-0000-00008AE60000}"/>
    <cellStyle name="Output 2 5 3 2 3" xfId="59022" xr:uid="{00000000-0005-0000-0000-00008BE60000}"/>
    <cellStyle name="Output 2 5 3 2 3 2" xfId="59023" xr:uid="{00000000-0005-0000-0000-00008CE60000}"/>
    <cellStyle name="Output 2 5 3 2 3 3" xfId="59024" xr:uid="{00000000-0005-0000-0000-00008DE60000}"/>
    <cellStyle name="Output 2 5 3 2 3 4" xfId="59025" xr:uid="{00000000-0005-0000-0000-00008EE60000}"/>
    <cellStyle name="Output 2 5 3 2 3 5" xfId="59026" xr:uid="{00000000-0005-0000-0000-00008FE60000}"/>
    <cellStyle name="Output 2 5 3 2 4" xfId="59027" xr:uid="{00000000-0005-0000-0000-000090E60000}"/>
    <cellStyle name="Output 2 5 3 2 5" xfId="59028" xr:uid="{00000000-0005-0000-0000-000091E60000}"/>
    <cellStyle name="Output 2 5 3 2 6" xfId="59029" xr:uid="{00000000-0005-0000-0000-000092E60000}"/>
    <cellStyle name="Output 2 5 3 2 7" xfId="59030" xr:uid="{00000000-0005-0000-0000-000093E60000}"/>
    <cellStyle name="Output 2 5 3 3" xfId="59031" xr:uid="{00000000-0005-0000-0000-000094E60000}"/>
    <cellStyle name="Output 2 5 3 3 2" xfId="59032" xr:uid="{00000000-0005-0000-0000-000095E60000}"/>
    <cellStyle name="Output 2 5 3 3 3" xfId="59033" xr:uid="{00000000-0005-0000-0000-000096E60000}"/>
    <cellStyle name="Output 2 5 3 3 4" xfId="59034" xr:uid="{00000000-0005-0000-0000-000097E60000}"/>
    <cellStyle name="Output 2 5 3 3 5" xfId="59035" xr:uid="{00000000-0005-0000-0000-000098E60000}"/>
    <cellStyle name="Output 2 5 3 4" xfId="59036" xr:uid="{00000000-0005-0000-0000-000099E60000}"/>
    <cellStyle name="Output 2 5 3 4 2" xfId="59037" xr:uid="{00000000-0005-0000-0000-00009AE60000}"/>
    <cellStyle name="Output 2 5 3 4 3" xfId="59038" xr:uid="{00000000-0005-0000-0000-00009BE60000}"/>
    <cellStyle name="Output 2 5 3 4 4" xfId="59039" xr:uid="{00000000-0005-0000-0000-00009CE60000}"/>
    <cellStyle name="Output 2 5 3 4 5" xfId="59040" xr:uid="{00000000-0005-0000-0000-00009DE60000}"/>
    <cellStyle name="Output 2 5 3 5" xfId="59041" xr:uid="{00000000-0005-0000-0000-00009EE60000}"/>
    <cellStyle name="Output 2 5 3 6" xfId="59042" xr:uid="{00000000-0005-0000-0000-00009FE60000}"/>
    <cellStyle name="Output 2 5 3 7" xfId="59043" xr:uid="{00000000-0005-0000-0000-0000A0E60000}"/>
    <cellStyle name="Output 2 5 3 8" xfId="59044" xr:uid="{00000000-0005-0000-0000-0000A1E60000}"/>
    <cellStyle name="Output 2 5 4" xfId="59045" xr:uid="{00000000-0005-0000-0000-0000A2E60000}"/>
    <cellStyle name="Output 2 5 4 2" xfId="59046" xr:uid="{00000000-0005-0000-0000-0000A3E60000}"/>
    <cellStyle name="Output 2 5 4 2 2" xfId="59047" xr:uid="{00000000-0005-0000-0000-0000A4E60000}"/>
    <cellStyle name="Output 2 5 4 2 2 2" xfId="59048" xr:uid="{00000000-0005-0000-0000-0000A5E60000}"/>
    <cellStyle name="Output 2 5 4 2 2 3" xfId="59049" xr:uid="{00000000-0005-0000-0000-0000A6E60000}"/>
    <cellStyle name="Output 2 5 4 2 2 4" xfId="59050" xr:uid="{00000000-0005-0000-0000-0000A7E60000}"/>
    <cellStyle name="Output 2 5 4 2 2 5" xfId="59051" xr:uid="{00000000-0005-0000-0000-0000A8E60000}"/>
    <cellStyle name="Output 2 5 4 2 3" xfId="59052" xr:uid="{00000000-0005-0000-0000-0000A9E60000}"/>
    <cellStyle name="Output 2 5 4 2 3 2" xfId="59053" xr:uid="{00000000-0005-0000-0000-0000AAE60000}"/>
    <cellStyle name="Output 2 5 4 2 3 3" xfId="59054" xr:uid="{00000000-0005-0000-0000-0000ABE60000}"/>
    <cellStyle name="Output 2 5 4 2 3 4" xfId="59055" xr:uid="{00000000-0005-0000-0000-0000ACE60000}"/>
    <cellStyle name="Output 2 5 4 2 3 5" xfId="59056" xr:uid="{00000000-0005-0000-0000-0000ADE60000}"/>
    <cellStyle name="Output 2 5 4 2 4" xfId="59057" xr:uid="{00000000-0005-0000-0000-0000AEE60000}"/>
    <cellStyle name="Output 2 5 4 2 5" xfId="59058" xr:uid="{00000000-0005-0000-0000-0000AFE60000}"/>
    <cellStyle name="Output 2 5 4 2 6" xfId="59059" xr:uid="{00000000-0005-0000-0000-0000B0E60000}"/>
    <cellStyle name="Output 2 5 4 2 7" xfId="59060" xr:uid="{00000000-0005-0000-0000-0000B1E60000}"/>
    <cellStyle name="Output 2 5 4 3" xfId="59061" xr:uid="{00000000-0005-0000-0000-0000B2E60000}"/>
    <cellStyle name="Output 2 5 4 3 2" xfId="59062" xr:uid="{00000000-0005-0000-0000-0000B3E60000}"/>
    <cellStyle name="Output 2 5 4 3 3" xfId="59063" xr:uid="{00000000-0005-0000-0000-0000B4E60000}"/>
    <cellStyle name="Output 2 5 4 3 4" xfId="59064" xr:uid="{00000000-0005-0000-0000-0000B5E60000}"/>
    <cellStyle name="Output 2 5 4 3 5" xfId="59065" xr:uid="{00000000-0005-0000-0000-0000B6E60000}"/>
    <cellStyle name="Output 2 5 4 4" xfId="59066" xr:uid="{00000000-0005-0000-0000-0000B7E60000}"/>
    <cellStyle name="Output 2 5 4 4 2" xfId="59067" xr:uid="{00000000-0005-0000-0000-0000B8E60000}"/>
    <cellStyle name="Output 2 5 4 4 3" xfId="59068" xr:uid="{00000000-0005-0000-0000-0000B9E60000}"/>
    <cellStyle name="Output 2 5 4 4 4" xfId="59069" xr:uid="{00000000-0005-0000-0000-0000BAE60000}"/>
    <cellStyle name="Output 2 5 4 4 5" xfId="59070" xr:uid="{00000000-0005-0000-0000-0000BBE60000}"/>
    <cellStyle name="Output 2 5 4 5" xfId="59071" xr:uid="{00000000-0005-0000-0000-0000BCE60000}"/>
    <cellStyle name="Output 2 5 4 6" xfId="59072" xr:uid="{00000000-0005-0000-0000-0000BDE60000}"/>
    <cellStyle name="Output 2 5 4 7" xfId="59073" xr:uid="{00000000-0005-0000-0000-0000BEE60000}"/>
    <cellStyle name="Output 2 5 4 8" xfId="59074" xr:uid="{00000000-0005-0000-0000-0000BFE60000}"/>
    <cellStyle name="Output 2 5 5" xfId="59075" xr:uid="{00000000-0005-0000-0000-0000C0E60000}"/>
    <cellStyle name="Output 2 5 5 2" xfId="59076" xr:uid="{00000000-0005-0000-0000-0000C1E60000}"/>
    <cellStyle name="Output 2 5 5 2 2" xfId="59077" xr:uid="{00000000-0005-0000-0000-0000C2E60000}"/>
    <cellStyle name="Output 2 5 5 2 2 2" xfId="59078" xr:uid="{00000000-0005-0000-0000-0000C3E60000}"/>
    <cellStyle name="Output 2 5 5 2 2 3" xfId="59079" xr:uid="{00000000-0005-0000-0000-0000C4E60000}"/>
    <cellStyle name="Output 2 5 5 2 2 4" xfId="59080" xr:uid="{00000000-0005-0000-0000-0000C5E60000}"/>
    <cellStyle name="Output 2 5 5 2 2 5" xfId="59081" xr:uid="{00000000-0005-0000-0000-0000C6E60000}"/>
    <cellStyle name="Output 2 5 5 2 3" xfId="59082" xr:uid="{00000000-0005-0000-0000-0000C7E60000}"/>
    <cellStyle name="Output 2 5 5 2 3 2" xfId="59083" xr:uid="{00000000-0005-0000-0000-0000C8E60000}"/>
    <cellStyle name="Output 2 5 5 2 3 3" xfId="59084" xr:uid="{00000000-0005-0000-0000-0000C9E60000}"/>
    <cellStyle name="Output 2 5 5 2 3 4" xfId="59085" xr:uid="{00000000-0005-0000-0000-0000CAE60000}"/>
    <cellStyle name="Output 2 5 5 2 3 5" xfId="59086" xr:uid="{00000000-0005-0000-0000-0000CBE60000}"/>
    <cellStyle name="Output 2 5 5 2 4" xfId="59087" xr:uid="{00000000-0005-0000-0000-0000CCE60000}"/>
    <cellStyle name="Output 2 5 5 2 5" xfId="59088" xr:uid="{00000000-0005-0000-0000-0000CDE60000}"/>
    <cellStyle name="Output 2 5 5 2 6" xfId="59089" xr:uid="{00000000-0005-0000-0000-0000CEE60000}"/>
    <cellStyle name="Output 2 5 5 2 7" xfId="59090" xr:uid="{00000000-0005-0000-0000-0000CFE60000}"/>
    <cellStyle name="Output 2 5 5 3" xfId="59091" xr:uid="{00000000-0005-0000-0000-0000D0E60000}"/>
    <cellStyle name="Output 2 5 5 3 2" xfId="59092" xr:uid="{00000000-0005-0000-0000-0000D1E60000}"/>
    <cellStyle name="Output 2 5 5 3 3" xfId="59093" xr:uid="{00000000-0005-0000-0000-0000D2E60000}"/>
    <cellStyle name="Output 2 5 5 3 4" xfId="59094" xr:uid="{00000000-0005-0000-0000-0000D3E60000}"/>
    <cellStyle name="Output 2 5 5 3 5" xfId="59095" xr:uid="{00000000-0005-0000-0000-0000D4E60000}"/>
    <cellStyle name="Output 2 5 5 4" xfId="59096" xr:uid="{00000000-0005-0000-0000-0000D5E60000}"/>
    <cellStyle name="Output 2 5 5 4 2" xfId="59097" xr:uid="{00000000-0005-0000-0000-0000D6E60000}"/>
    <cellStyle name="Output 2 5 5 4 3" xfId="59098" xr:uid="{00000000-0005-0000-0000-0000D7E60000}"/>
    <cellStyle name="Output 2 5 5 4 4" xfId="59099" xr:uid="{00000000-0005-0000-0000-0000D8E60000}"/>
    <cellStyle name="Output 2 5 5 4 5" xfId="59100" xr:uid="{00000000-0005-0000-0000-0000D9E60000}"/>
    <cellStyle name="Output 2 5 5 5" xfId="59101" xr:uid="{00000000-0005-0000-0000-0000DAE60000}"/>
    <cellStyle name="Output 2 5 5 6" xfId="59102" xr:uid="{00000000-0005-0000-0000-0000DBE60000}"/>
    <cellStyle name="Output 2 5 5 7" xfId="59103" xr:uid="{00000000-0005-0000-0000-0000DCE60000}"/>
    <cellStyle name="Output 2 5 5 8" xfId="59104" xr:uid="{00000000-0005-0000-0000-0000DDE60000}"/>
    <cellStyle name="Output 2 5 6" xfId="59105" xr:uid="{00000000-0005-0000-0000-0000DEE60000}"/>
    <cellStyle name="Output 2 5 6 2" xfId="59106" xr:uid="{00000000-0005-0000-0000-0000DFE60000}"/>
    <cellStyle name="Output 2 5 6 2 2" xfId="59107" xr:uid="{00000000-0005-0000-0000-0000E0E60000}"/>
    <cellStyle name="Output 2 5 6 2 2 2" xfId="59108" xr:uid="{00000000-0005-0000-0000-0000E1E60000}"/>
    <cellStyle name="Output 2 5 6 2 2 3" xfId="59109" xr:uid="{00000000-0005-0000-0000-0000E2E60000}"/>
    <cellStyle name="Output 2 5 6 2 2 4" xfId="59110" xr:uid="{00000000-0005-0000-0000-0000E3E60000}"/>
    <cellStyle name="Output 2 5 6 2 2 5" xfId="59111" xr:uid="{00000000-0005-0000-0000-0000E4E60000}"/>
    <cellStyle name="Output 2 5 6 2 3" xfId="59112" xr:uid="{00000000-0005-0000-0000-0000E5E60000}"/>
    <cellStyle name="Output 2 5 6 2 3 2" xfId="59113" xr:uid="{00000000-0005-0000-0000-0000E6E60000}"/>
    <cellStyle name="Output 2 5 6 2 3 3" xfId="59114" xr:uid="{00000000-0005-0000-0000-0000E7E60000}"/>
    <cellStyle name="Output 2 5 6 2 3 4" xfId="59115" xr:uid="{00000000-0005-0000-0000-0000E8E60000}"/>
    <cellStyle name="Output 2 5 6 2 3 5" xfId="59116" xr:uid="{00000000-0005-0000-0000-0000E9E60000}"/>
    <cellStyle name="Output 2 5 6 2 4" xfId="59117" xr:uid="{00000000-0005-0000-0000-0000EAE60000}"/>
    <cellStyle name="Output 2 5 6 2 5" xfId="59118" xr:uid="{00000000-0005-0000-0000-0000EBE60000}"/>
    <cellStyle name="Output 2 5 6 2 6" xfId="59119" xr:uid="{00000000-0005-0000-0000-0000ECE60000}"/>
    <cellStyle name="Output 2 5 6 2 7" xfId="59120" xr:uid="{00000000-0005-0000-0000-0000EDE60000}"/>
    <cellStyle name="Output 2 5 6 3" xfId="59121" xr:uid="{00000000-0005-0000-0000-0000EEE60000}"/>
    <cellStyle name="Output 2 5 6 3 2" xfId="59122" xr:uid="{00000000-0005-0000-0000-0000EFE60000}"/>
    <cellStyle name="Output 2 5 6 3 3" xfId="59123" xr:uid="{00000000-0005-0000-0000-0000F0E60000}"/>
    <cellStyle name="Output 2 5 6 3 4" xfId="59124" xr:uid="{00000000-0005-0000-0000-0000F1E60000}"/>
    <cellStyle name="Output 2 5 6 3 5" xfId="59125" xr:uid="{00000000-0005-0000-0000-0000F2E60000}"/>
    <cellStyle name="Output 2 5 6 4" xfId="59126" xr:uid="{00000000-0005-0000-0000-0000F3E60000}"/>
    <cellStyle name="Output 2 5 6 4 2" xfId="59127" xr:uid="{00000000-0005-0000-0000-0000F4E60000}"/>
    <cellStyle name="Output 2 5 6 4 3" xfId="59128" xr:uid="{00000000-0005-0000-0000-0000F5E60000}"/>
    <cellStyle name="Output 2 5 6 4 4" xfId="59129" xr:uid="{00000000-0005-0000-0000-0000F6E60000}"/>
    <cellStyle name="Output 2 5 6 4 5" xfId="59130" xr:uid="{00000000-0005-0000-0000-0000F7E60000}"/>
    <cellStyle name="Output 2 5 6 5" xfId="59131" xr:uid="{00000000-0005-0000-0000-0000F8E60000}"/>
    <cellStyle name="Output 2 5 6 6" xfId="59132" xr:uid="{00000000-0005-0000-0000-0000F9E60000}"/>
    <cellStyle name="Output 2 5 6 7" xfId="59133" xr:uid="{00000000-0005-0000-0000-0000FAE60000}"/>
    <cellStyle name="Output 2 5 6 8" xfId="59134" xr:uid="{00000000-0005-0000-0000-0000FBE60000}"/>
    <cellStyle name="Output 2 5 7" xfId="59135" xr:uid="{00000000-0005-0000-0000-0000FCE60000}"/>
    <cellStyle name="Output 2 5 7 2" xfId="59136" xr:uid="{00000000-0005-0000-0000-0000FDE60000}"/>
    <cellStyle name="Output 2 5 7 2 2" xfId="59137" xr:uid="{00000000-0005-0000-0000-0000FEE60000}"/>
    <cellStyle name="Output 2 5 7 2 2 2" xfId="59138" xr:uid="{00000000-0005-0000-0000-0000FFE60000}"/>
    <cellStyle name="Output 2 5 7 2 2 3" xfId="59139" xr:uid="{00000000-0005-0000-0000-000000E70000}"/>
    <cellStyle name="Output 2 5 7 2 2 4" xfId="59140" xr:uid="{00000000-0005-0000-0000-000001E70000}"/>
    <cellStyle name="Output 2 5 7 2 2 5" xfId="59141" xr:uid="{00000000-0005-0000-0000-000002E70000}"/>
    <cellStyle name="Output 2 5 7 2 3" xfId="59142" xr:uid="{00000000-0005-0000-0000-000003E70000}"/>
    <cellStyle name="Output 2 5 7 2 3 2" xfId="59143" xr:uid="{00000000-0005-0000-0000-000004E70000}"/>
    <cellStyle name="Output 2 5 7 2 3 3" xfId="59144" xr:uid="{00000000-0005-0000-0000-000005E70000}"/>
    <cellStyle name="Output 2 5 7 2 3 4" xfId="59145" xr:uid="{00000000-0005-0000-0000-000006E70000}"/>
    <cellStyle name="Output 2 5 7 2 3 5" xfId="59146" xr:uid="{00000000-0005-0000-0000-000007E70000}"/>
    <cellStyle name="Output 2 5 7 2 4" xfId="59147" xr:uid="{00000000-0005-0000-0000-000008E70000}"/>
    <cellStyle name="Output 2 5 7 2 5" xfId="59148" xr:uid="{00000000-0005-0000-0000-000009E70000}"/>
    <cellStyle name="Output 2 5 7 2 6" xfId="59149" xr:uid="{00000000-0005-0000-0000-00000AE70000}"/>
    <cellStyle name="Output 2 5 7 2 7" xfId="59150" xr:uid="{00000000-0005-0000-0000-00000BE70000}"/>
    <cellStyle name="Output 2 5 7 3" xfId="59151" xr:uid="{00000000-0005-0000-0000-00000CE70000}"/>
    <cellStyle name="Output 2 5 7 3 2" xfId="59152" xr:uid="{00000000-0005-0000-0000-00000DE70000}"/>
    <cellStyle name="Output 2 5 7 3 3" xfId="59153" xr:uid="{00000000-0005-0000-0000-00000EE70000}"/>
    <cellStyle name="Output 2 5 7 3 4" xfId="59154" xr:uid="{00000000-0005-0000-0000-00000FE70000}"/>
    <cellStyle name="Output 2 5 7 3 5" xfId="59155" xr:uid="{00000000-0005-0000-0000-000010E70000}"/>
    <cellStyle name="Output 2 5 7 4" xfId="59156" xr:uid="{00000000-0005-0000-0000-000011E70000}"/>
    <cellStyle name="Output 2 5 7 4 2" xfId="59157" xr:uid="{00000000-0005-0000-0000-000012E70000}"/>
    <cellStyle name="Output 2 5 7 4 3" xfId="59158" xr:uid="{00000000-0005-0000-0000-000013E70000}"/>
    <cellStyle name="Output 2 5 7 4 4" xfId="59159" xr:uid="{00000000-0005-0000-0000-000014E70000}"/>
    <cellStyle name="Output 2 5 7 4 5" xfId="59160" xr:uid="{00000000-0005-0000-0000-000015E70000}"/>
    <cellStyle name="Output 2 5 7 5" xfId="59161" xr:uid="{00000000-0005-0000-0000-000016E70000}"/>
    <cellStyle name="Output 2 5 7 6" xfId="59162" xr:uid="{00000000-0005-0000-0000-000017E70000}"/>
    <cellStyle name="Output 2 5 7 7" xfId="59163" xr:uid="{00000000-0005-0000-0000-000018E70000}"/>
    <cellStyle name="Output 2 5 7 8" xfId="59164" xr:uid="{00000000-0005-0000-0000-000019E70000}"/>
    <cellStyle name="Output 2 5 8" xfId="59165" xr:uid="{00000000-0005-0000-0000-00001AE70000}"/>
    <cellStyle name="Output 2 5 8 2" xfId="59166" xr:uid="{00000000-0005-0000-0000-00001BE70000}"/>
    <cellStyle name="Output 2 5 8 2 2" xfId="59167" xr:uid="{00000000-0005-0000-0000-00001CE70000}"/>
    <cellStyle name="Output 2 5 8 2 2 2" xfId="59168" xr:uid="{00000000-0005-0000-0000-00001DE70000}"/>
    <cellStyle name="Output 2 5 8 2 2 3" xfId="59169" xr:uid="{00000000-0005-0000-0000-00001EE70000}"/>
    <cellStyle name="Output 2 5 8 2 2 4" xfId="59170" xr:uid="{00000000-0005-0000-0000-00001FE70000}"/>
    <cellStyle name="Output 2 5 8 2 2 5" xfId="59171" xr:uid="{00000000-0005-0000-0000-000020E70000}"/>
    <cellStyle name="Output 2 5 8 2 3" xfId="59172" xr:uid="{00000000-0005-0000-0000-000021E70000}"/>
    <cellStyle name="Output 2 5 8 2 3 2" xfId="59173" xr:uid="{00000000-0005-0000-0000-000022E70000}"/>
    <cellStyle name="Output 2 5 8 2 3 3" xfId="59174" xr:uid="{00000000-0005-0000-0000-000023E70000}"/>
    <cellStyle name="Output 2 5 8 2 3 4" xfId="59175" xr:uid="{00000000-0005-0000-0000-000024E70000}"/>
    <cellStyle name="Output 2 5 8 2 3 5" xfId="59176" xr:uid="{00000000-0005-0000-0000-000025E70000}"/>
    <cellStyle name="Output 2 5 8 2 4" xfId="59177" xr:uid="{00000000-0005-0000-0000-000026E70000}"/>
    <cellStyle name="Output 2 5 8 2 5" xfId="59178" xr:uid="{00000000-0005-0000-0000-000027E70000}"/>
    <cellStyle name="Output 2 5 8 2 6" xfId="59179" xr:uid="{00000000-0005-0000-0000-000028E70000}"/>
    <cellStyle name="Output 2 5 8 2 7" xfId="59180" xr:uid="{00000000-0005-0000-0000-000029E70000}"/>
    <cellStyle name="Output 2 5 8 3" xfId="59181" xr:uid="{00000000-0005-0000-0000-00002AE70000}"/>
    <cellStyle name="Output 2 5 8 3 2" xfId="59182" xr:uid="{00000000-0005-0000-0000-00002BE70000}"/>
    <cellStyle name="Output 2 5 8 3 3" xfId="59183" xr:uid="{00000000-0005-0000-0000-00002CE70000}"/>
    <cellStyle name="Output 2 5 8 3 4" xfId="59184" xr:uid="{00000000-0005-0000-0000-00002DE70000}"/>
    <cellStyle name="Output 2 5 8 3 5" xfId="59185" xr:uid="{00000000-0005-0000-0000-00002EE70000}"/>
    <cellStyle name="Output 2 5 8 4" xfId="59186" xr:uid="{00000000-0005-0000-0000-00002FE70000}"/>
    <cellStyle name="Output 2 5 8 4 2" xfId="59187" xr:uid="{00000000-0005-0000-0000-000030E70000}"/>
    <cellStyle name="Output 2 5 8 4 3" xfId="59188" xr:uid="{00000000-0005-0000-0000-000031E70000}"/>
    <cellStyle name="Output 2 5 8 4 4" xfId="59189" xr:uid="{00000000-0005-0000-0000-000032E70000}"/>
    <cellStyle name="Output 2 5 8 4 5" xfId="59190" xr:uid="{00000000-0005-0000-0000-000033E70000}"/>
    <cellStyle name="Output 2 5 8 5" xfId="59191" xr:uid="{00000000-0005-0000-0000-000034E70000}"/>
    <cellStyle name="Output 2 5 8 6" xfId="59192" xr:uid="{00000000-0005-0000-0000-000035E70000}"/>
    <cellStyle name="Output 2 5 8 7" xfId="59193" xr:uid="{00000000-0005-0000-0000-000036E70000}"/>
    <cellStyle name="Output 2 5 8 8" xfId="59194" xr:uid="{00000000-0005-0000-0000-000037E70000}"/>
    <cellStyle name="Output 2 5 9" xfId="59195" xr:uid="{00000000-0005-0000-0000-000038E70000}"/>
    <cellStyle name="Output 2 5 9 2" xfId="59196" xr:uid="{00000000-0005-0000-0000-000039E70000}"/>
    <cellStyle name="Output 2 5 9 2 2" xfId="59197" xr:uid="{00000000-0005-0000-0000-00003AE70000}"/>
    <cellStyle name="Output 2 5 9 2 2 2" xfId="59198" xr:uid="{00000000-0005-0000-0000-00003BE70000}"/>
    <cellStyle name="Output 2 5 9 2 2 3" xfId="59199" xr:uid="{00000000-0005-0000-0000-00003CE70000}"/>
    <cellStyle name="Output 2 5 9 2 2 4" xfId="59200" xr:uid="{00000000-0005-0000-0000-00003DE70000}"/>
    <cellStyle name="Output 2 5 9 2 2 5" xfId="59201" xr:uid="{00000000-0005-0000-0000-00003EE70000}"/>
    <cellStyle name="Output 2 5 9 2 3" xfId="59202" xr:uid="{00000000-0005-0000-0000-00003FE70000}"/>
    <cellStyle name="Output 2 5 9 2 3 2" xfId="59203" xr:uid="{00000000-0005-0000-0000-000040E70000}"/>
    <cellStyle name="Output 2 5 9 2 3 3" xfId="59204" xr:uid="{00000000-0005-0000-0000-000041E70000}"/>
    <cellStyle name="Output 2 5 9 2 3 4" xfId="59205" xr:uid="{00000000-0005-0000-0000-000042E70000}"/>
    <cellStyle name="Output 2 5 9 2 3 5" xfId="59206" xr:uid="{00000000-0005-0000-0000-000043E70000}"/>
    <cellStyle name="Output 2 5 9 2 4" xfId="59207" xr:uid="{00000000-0005-0000-0000-000044E70000}"/>
    <cellStyle name="Output 2 5 9 2 5" xfId="59208" xr:uid="{00000000-0005-0000-0000-000045E70000}"/>
    <cellStyle name="Output 2 5 9 2 6" xfId="59209" xr:uid="{00000000-0005-0000-0000-000046E70000}"/>
    <cellStyle name="Output 2 5 9 2 7" xfId="59210" xr:uid="{00000000-0005-0000-0000-000047E70000}"/>
    <cellStyle name="Output 2 5 9 3" xfId="59211" xr:uid="{00000000-0005-0000-0000-000048E70000}"/>
    <cellStyle name="Output 2 5 9 3 2" xfId="59212" xr:uid="{00000000-0005-0000-0000-000049E70000}"/>
    <cellStyle name="Output 2 5 9 3 3" xfId="59213" xr:uid="{00000000-0005-0000-0000-00004AE70000}"/>
    <cellStyle name="Output 2 5 9 3 4" xfId="59214" xr:uid="{00000000-0005-0000-0000-00004BE70000}"/>
    <cellStyle name="Output 2 5 9 3 5" xfId="59215" xr:uid="{00000000-0005-0000-0000-00004CE70000}"/>
    <cellStyle name="Output 2 5 9 4" xfId="59216" xr:uid="{00000000-0005-0000-0000-00004DE70000}"/>
    <cellStyle name="Output 2 5 9 4 2" xfId="59217" xr:uid="{00000000-0005-0000-0000-00004EE70000}"/>
    <cellStyle name="Output 2 5 9 4 3" xfId="59218" xr:uid="{00000000-0005-0000-0000-00004FE70000}"/>
    <cellStyle name="Output 2 5 9 4 4" xfId="59219" xr:uid="{00000000-0005-0000-0000-000050E70000}"/>
    <cellStyle name="Output 2 5 9 4 5" xfId="59220" xr:uid="{00000000-0005-0000-0000-000051E70000}"/>
    <cellStyle name="Output 2 5 9 5" xfId="59221" xr:uid="{00000000-0005-0000-0000-000052E70000}"/>
    <cellStyle name="Output 2 5 9 6" xfId="59222" xr:uid="{00000000-0005-0000-0000-000053E70000}"/>
    <cellStyle name="Output 2 5 9 7" xfId="59223" xr:uid="{00000000-0005-0000-0000-000054E70000}"/>
    <cellStyle name="Output 2 5 9 8" xfId="59224" xr:uid="{00000000-0005-0000-0000-000055E70000}"/>
    <cellStyle name="Output 2 6" xfId="59225" xr:uid="{00000000-0005-0000-0000-000056E70000}"/>
    <cellStyle name="Output 2 6 2" xfId="59226" xr:uid="{00000000-0005-0000-0000-000057E70000}"/>
    <cellStyle name="Output 2 6 2 2" xfId="59227" xr:uid="{00000000-0005-0000-0000-000058E70000}"/>
    <cellStyle name="Output 2 6 3" xfId="59228" xr:uid="{00000000-0005-0000-0000-000059E70000}"/>
    <cellStyle name="Output 2 6 4" xfId="59229" xr:uid="{00000000-0005-0000-0000-00005AE70000}"/>
    <cellStyle name="Output 2 6 5" xfId="59230" xr:uid="{00000000-0005-0000-0000-00005BE70000}"/>
    <cellStyle name="Output 2 7" xfId="59231" xr:uid="{00000000-0005-0000-0000-00005CE70000}"/>
    <cellStyle name="Output 2 7 2" xfId="59232" xr:uid="{00000000-0005-0000-0000-00005DE70000}"/>
    <cellStyle name="Output 2 7 2 2" xfId="59233" xr:uid="{00000000-0005-0000-0000-00005EE70000}"/>
    <cellStyle name="Output 2 7 3" xfId="59234" xr:uid="{00000000-0005-0000-0000-00005FE70000}"/>
    <cellStyle name="Output 2 7 4" xfId="59235" xr:uid="{00000000-0005-0000-0000-000060E70000}"/>
    <cellStyle name="Output 2 7 5" xfId="59236" xr:uid="{00000000-0005-0000-0000-000061E70000}"/>
    <cellStyle name="Output 2 8" xfId="59237" xr:uid="{00000000-0005-0000-0000-000062E70000}"/>
    <cellStyle name="Output 2 8 2" xfId="59238" xr:uid="{00000000-0005-0000-0000-000063E70000}"/>
    <cellStyle name="Output 2 9" xfId="59239" xr:uid="{00000000-0005-0000-0000-000064E70000}"/>
    <cellStyle name="Output 2_T-straight with PEDs adjustor" xfId="59240" xr:uid="{00000000-0005-0000-0000-000065E70000}"/>
    <cellStyle name="Output 3" xfId="59241" xr:uid="{00000000-0005-0000-0000-000066E70000}"/>
    <cellStyle name="Output 3 2" xfId="59242" xr:uid="{00000000-0005-0000-0000-000067E70000}"/>
    <cellStyle name="Output 3 2 2" xfId="59243" xr:uid="{00000000-0005-0000-0000-000068E70000}"/>
    <cellStyle name="Output 3 2 2 10" xfId="59244" xr:uid="{00000000-0005-0000-0000-000069E70000}"/>
    <cellStyle name="Output 3 2 2 10 2" xfId="59245" xr:uid="{00000000-0005-0000-0000-00006AE70000}"/>
    <cellStyle name="Output 3 2 2 10 2 2" xfId="59246" xr:uid="{00000000-0005-0000-0000-00006BE70000}"/>
    <cellStyle name="Output 3 2 2 10 2 2 2" xfId="59247" xr:uid="{00000000-0005-0000-0000-00006CE70000}"/>
    <cellStyle name="Output 3 2 2 10 2 2 3" xfId="59248" xr:uid="{00000000-0005-0000-0000-00006DE70000}"/>
    <cellStyle name="Output 3 2 2 10 2 2 4" xfId="59249" xr:uid="{00000000-0005-0000-0000-00006EE70000}"/>
    <cellStyle name="Output 3 2 2 10 2 2 5" xfId="59250" xr:uid="{00000000-0005-0000-0000-00006FE70000}"/>
    <cellStyle name="Output 3 2 2 10 2 3" xfId="59251" xr:uid="{00000000-0005-0000-0000-000070E70000}"/>
    <cellStyle name="Output 3 2 2 10 2 3 2" xfId="59252" xr:uid="{00000000-0005-0000-0000-000071E70000}"/>
    <cellStyle name="Output 3 2 2 10 2 3 3" xfId="59253" xr:uid="{00000000-0005-0000-0000-000072E70000}"/>
    <cellStyle name="Output 3 2 2 10 2 3 4" xfId="59254" xr:uid="{00000000-0005-0000-0000-000073E70000}"/>
    <cellStyle name="Output 3 2 2 10 2 3 5" xfId="59255" xr:uid="{00000000-0005-0000-0000-000074E70000}"/>
    <cellStyle name="Output 3 2 2 10 2 4" xfId="59256" xr:uid="{00000000-0005-0000-0000-000075E70000}"/>
    <cellStyle name="Output 3 2 2 10 2 5" xfId="59257" xr:uid="{00000000-0005-0000-0000-000076E70000}"/>
    <cellStyle name="Output 3 2 2 10 2 6" xfId="59258" xr:uid="{00000000-0005-0000-0000-000077E70000}"/>
    <cellStyle name="Output 3 2 2 10 2 7" xfId="59259" xr:uid="{00000000-0005-0000-0000-000078E70000}"/>
    <cellStyle name="Output 3 2 2 10 3" xfId="59260" xr:uid="{00000000-0005-0000-0000-000079E70000}"/>
    <cellStyle name="Output 3 2 2 10 3 2" xfId="59261" xr:uid="{00000000-0005-0000-0000-00007AE70000}"/>
    <cellStyle name="Output 3 2 2 10 3 3" xfId="59262" xr:uid="{00000000-0005-0000-0000-00007BE70000}"/>
    <cellStyle name="Output 3 2 2 10 3 4" xfId="59263" xr:uid="{00000000-0005-0000-0000-00007CE70000}"/>
    <cellStyle name="Output 3 2 2 10 3 5" xfId="59264" xr:uid="{00000000-0005-0000-0000-00007DE70000}"/>
    <cellStyle name="Output 3 2 2 10 4" xfId="59265" xr:uid="{00000000-0005-0000-0000-00007EE70000}"/>
    <cellStyle name="Output 3 2 2 10 4 2" xfId="59266" xr:uid="{00000000-0005-0000-0000-00007FE70000}"/>
    <cellStyle name="Output 3 2 2 10 4 3" xfId="59267" xr:uid="{00000000-0005-0000-0000-000080E70000}"/>
    <cellStyle name="Output 3 2 2 10 4 4" xfId="59268" xr:uid="{00000000-0005-0000-0000-000081E70000}"/>
    <cellStyle name="Output 3 2 2 10 4 5" xfId="59269" xr:uid="{00000000-0005-0000-0000-000082E70000}"/>
    <cellStyle name="Output 3 2 2 10 5" xfId="59270" xr:uid="{00000000-0005-0000-0000-000083E70000}"/>
    <cellStyle name="Output 3 2 2 10 6" xfId="59271" xr:uid="{00000000-0005-0000-0000-000084E70000}"/>
    <cellStyle name="Output 3 2 2 10 7" xfId="59272" xr:uid="{00000000-0005-0000-0000-000085E70000}"/>
    <cellStyle name="Output 3 2 2 10 8" xfId="59273" xr:uid="{00000000-0005-0000-0000-000086E70000}"/>
    <cellStyle name="Output 3 2 2 11" xfId="59274" xr:uid="{00000000-0005-0000-0000-000087E70000}"/>
    <cellStyle name="Output 3 2 2 11 2" xfId="59275" xr:uid="{00000000-0005-0000-0000-000088E70000}"/>
    <cellStyle name="Output 3 2 2 11 2 2" xfId="59276" xr:uid="{00000000-0005-0000-0000-000089E70000}"/>
    <cellStyle name="Output 3 2 2 11 2 2 2" xfId="59277" xr:uid="{00000000-0005-0000-0000-00008AE70000}"/>
    <cellStyle name="Output 3 2 2 11 2 2 3" xfId="59278" xr:uid="{00000000-0005-0000-0000-00008BE70000}"/>
    <cellStyle name="Output 3 2 2 11 2 2 4" xfId="59279" xr:uid="{00000000-0005-0000-0000-00008CE70000}"/>
    <cellStyle name="Output 3 2 2 11 2 2 5" xfId="59280" xr:uid="{00000000-0005-0000-0000-00008DE70000}"/>
    <cellStyle name="Output 3 2 2 11 2 3" xfId="59281" xr:uid="{00000000-0005-0000-0000-00008EE70000}"/>
    <cellStyle name="Output 3 2 2 11 2 3 2" xfId="59282" xr:uid="{00000000-0005-0000-0000-00008FE70000}"/>
    <cellStyle name="Output 3 2 2 11 2 3 3" xfId="59283" xr:uid="{00000000-0005-0000-0000-000090E70000}"/>
    <cellStyle name="Output 3 2 2 11 2 3 4" xfId="59284" xr:uid="{00000000-0005-0000-0000-000091E70000}"/>
    <cellStyle name="Output 3 2 2 11 2 3 5" xfId="59285" xr:uid="{00000000-0005-0000-0000-000092E70000}"/>
    <cellStyle name="Output 3 2 2 11 2 4" xfId="59286" xr:uid="{00000000-0005-0000-0000-000093E70000}"/>
    <cellStyle name="Output 3 2 2 11 2 5" xfId="59287" xr:uid="{00000000-0005-0000-0000-000094E70000}"/>
    <cellStyle name="Output 3 2 2 11 2 6" xfId="59288" xr:uid="{00000000-0005-0000-0000-000095E70000}"/>
    <cellStyle name="Output 3 2 2 11 2 7" xfId="59289" xr:uid="{00000000-0005-0000-0000-000096E70000}"/>
    <cellStyle name="Output 3 2 2 11 3" xfId="59290" xr:uid="{00000000-0005-0000-0000-000097E70000}"/>
    <cellStyle name="Output 3 2 2 11 3 2" xfId="59291" xr:uid="{00000000-0005-0000-0000-000098E70000}"/>
    <cellStyle name="Output 3 2 2 11 3 3" xfId="59292" xr:uid="{00000000-0005-0000-0000-000099E70000}"/>
    <cellStyle name="Output 3 2 2 11 3 4" xfId="59293" xr:uid="{00000000-0005-0000-0000-00009AE70000}"/>
    <cellStyle name="Output 3 2 2 11 3 5" xfId="59294" xr:uid="{00000000-0005-0000-0000-00009BE70000}"/>
    <cellStyle name="Output 3 2 2 11 4" xfId="59295" xr:uid="{00000000-0005-0000-0000-00009CE70000}"/>
    <cellStyle name="Output 3 2 2 11 4 2" xfId="59296" xr:uid="{00000000-0005-0000-0000-00009DE70000}"/>
    <cellStyle name="Output 3 2 2 11 4 3" xfId="59297" xr:uid="{00000000-0005-0000-0000-00009EE70000}"/>
    <cellStyle name="Output 3 2 2 11 4 4" xfId="59298" xr:uid="{00000000-0005-0000-0000-00009FE70000}"/>
    <cellStyle name="Output 3 2 2 11 4 5" xfId="59299" xr:uid="{00000000-0005-0000-0000-0000A0E70000}"/>
    <cellStyle name="Output 3 2 2 11 5" xfId="59300" xr:uid="{00000000-0005-0000-0000-0000A1E70000}"/>
    <cellStyle name="Output 3 2 2 11 6" xfId="59301" xr:uid="{00000000-0005-0000-0000-0000A2E70000}"/>
    <cellStyle name="Output 3 2 2 11 7" xfId="59302" xr:uid="{00000000-0005-0000-0000-0000A3E70000}"/>
    <cellStyle name="Output 3 2 2 11 8" xfId="59303" xr:uid="{00000000-0005-0000-0000-0000A4E70000}"/>
    <cellStyle name="Output 3 2 2 12" xfId="59304" xr:uid="{00000000-0005-0000-0000-0000A5E70000}"/>
    <cellStyle name="Output 3 2 2 12 2" xfId="59305" xr:uid="{00000000-0005-0000-0000-0000A6E70000}"/>
    <cellStyle name="Output 3 2 2 12 2 2" xfId="59306" xr:uid="{00000000-0005-0000-0000-0000A7E70000}"/>
    <cellStyle name="Output 3 2 2 12 2 2 2" xfId="59307" xr:uid="{00000000-0005-0000-0000-0000A8E70000}"/>
    <cellStyle name="Output 3 2 2 12 2 2 3" xfId="59308" xr:uid="{00000000-0005-0000-0000-0000A9E70000}"/>
    <cellStyle name="Output 3 2 2 12 2 2 4" xfId="59309" xr:uid="{00000000-0005-0000-0000-0000AAE70000}"/>
    <cellStyle name="Output 3 2 2 12 2 2 5" xfId="59310" xr:uid="{00000000-0005-0000-0000-0000ABE70000}"/>
    <cellStyle name="Output 3 2 2 12 2 3" xfId="59311" xr:uid="{00000000-0005-0000-0000-0000ACE70000}"/>
    <cellStyle name="Output 3 2 2 12 2 3 2" xfId="59312" xr:uid="{00000000-0005-0000-0000-0000ADE70000}"/>
    <cellStyle name="Output 3 2 2 12 2 3 3" xfId="59313" xr:uid="{00000000-0005-0000-0000-0000AEE70000}"/>
    <cellStyle name="Output 3 2 2 12 2 3 4" xfId="59314" xr:uid="{00000000-0005-0000-0000-0000AFE70000}"/>
    <cellStyle name="Output 3 2 2 12 2 3 5" xfId="59315" xr:uid="{00000000-0005-0000-0000-0000B0E70000}"/>
    <cellStyle name="Output 3 2 2 12 2 4" xfId="59316" xr:uid="{00000000-0005-0000-0000-0000B1E70000}"/>
    <cellStyle name="Output 3 2 2 12 2 5" xfId="59317" xr:uid="{00000000-0005-0000-0000-0000B2E70000}"/>
    <cellStyle name="Output 3 2 2 12 2 6" xfId="59318" xr:uid="{00000000-0005-0000-0000-0000B3E70000}"/>
    <cellStyle name="Output 3 2 2 12 2 7" xfId="59319" xr:uid="{00000000-0005-0000-0000-0000B4E70000}"/>
    <cellStyle name="Output 3 2 2 12 3" xfId="59320" xr:uid="{00000000-0005-0000-0000-0000B5E70000}"/>
    <cellStyle name="Output 3 2 2 12 3 2" xfId="59321" xr:uid="{00000000-0005-0000-0000-0000B6E70000}"/>
    <cellStyle name="Output 3 2 2 12 3 3" xfId="59322" xr:uid="{00000000-0005-0000-0000-0000B7E70000}"/>
    <cellStyle name="Output 3 2 2 12 3 4" xfId="59323" xr:uid="{00000000-0005-0000-0000-0000B8E70000}"/>
    <cellStyle name="Output 3 2 2 12 3 5" xfId="59324" xr:uid="{00000000-0005-0000-0000-0000B9E70000}"/>
    <cellStyle name="Output 3 2 2 12 4" xfId="59325" xr:uid="{00000000-0005-0000-0000-0000BAE70000}"/>
    <cellStyle name="Output 3 2 2 12 4 2" xfId="59326" xr:uid="{00000000-0005-0000-0000-0000BBE70000}"/>
    <cellStyle name="Output 3 2 2 12 4 3" xfId="59327" xr:uid="{00000000-0005-0000-0000-0000BCE70000}"/>
    <cellStyle name="Output 3 2 2 12 4 4" xfId="59328" xr:uid="{00000000-0005-0000-0000-0000BDE70000}"/>
    <cellStyle name="Output 3 2 2 12 4 5" xfId="59329" xr:uid="{00000000-0005-0000-0000-0000BEE70000}"/>
    <cellStyle name="Output 3 2 2 12 5" xfId="59330" xr:uid="{00000000-0005-0000-0000-0000BFE70000}"/>
    <cellStyle name="Output 3 2 2 12 6" xfId="59331" xr:uid="{00000000-0005-0000-0000-0000C0E70000}"/>
    <cellStyle name="Output 3 2 2 12 7" xfId="59332" xr:uid="{00000000-0005-0000-0000-0000C1E70000}"/>
    <cellStyle name="Output 3 2 2 12 8" xfId="59333" xr:uid="{00000000-0005-0000-0000-0000C2E70000}"/>
    <cellStyle name="Output 3 2 2 13" xfId="59334" xr:uid="{00000000-0005-0000-0000-0000C3E70000}"/>
    <cellStyle name="Output 3 2 2 13 2" xfId="59335" xr:uid="{00000000-0005-0000-0000-0000C4E70000}"/>
    <cellStyle name="Output 3 2 2 13 2 2" xfId="59336" xr:uid="{00000000-0005-0000-0000-0000C5E70000}"/>
    <cellStyle name="Output 3 2 2 13 2 2 2" xfId="59337" xr:uid="{00000000-0005-0000-0000-0000C6E70000}"/>
    <cellStyle name="Output 3 2 2 13 2 2 3" xfId="59338" xr:uid="{00000000-0005-0000-0000-0000C7E70000}"/>
    <cellStyle name="Output 3 2 2 13 2 2 4" xfId="59339" xr:uid="{00000000-0005-0000-0000-0000C8E70000}"/>
    <cellStyle name="Output 3 2 2 13 2 2 5" xfId="59340" xr:uid="{00000000-0005-0000-0000-0000C9E70000}"/>
    <cellStyle name="Output 3 2 2 13 2 3" xfId="59341" xr:uid="{00000000-0005-0000-0000-0000CAE70000}"/>
    <cellStyle name="Output 3 2 2 13 2 3 2" xfId="59342" xr:uid="{00000000-0005-0000-0000-0000CBE70000}"/>
    <cellStyle name="Output 3 2 2 13 2 3 3" xfId="59343" xr:uid="{00000000-0005-0000-0000-0000CCE70000}"/>
    <cellStyle name="Output 3 2 2 13 2 3 4" xfId="59344" xr:uid="{00000000-0005-0000-0000-0000CDE70000}"/>
    <cellStyle name="Output 3 2 2 13 2 3 5" xfId="59345" xr:uid="{00000000-0005-0000-0000-0000CEE70000}"/>
    <cellStyle name="Output 3 2 2 13 2 4" xfId="59346" xr:uid="{00000000-0005-0000-0000-0000CFE70000}"/>
    <cellStyle name="Output 3 2 2 13 2 5" xfId="59347" xr:uid="{00000000-0005-0000-0000-0000D0E70000}"/>
    <cellStyle name="Output 3 2 2 13 2 6" xfId="59348" xr:uid="{00000000-0005-0000-0000-0000D1E70000}"/>
    <cellStyle name="Output 3 2 2 13 2 7" xfId="59349" xr:uid="{00000000-0005-0000-0000-0000D2E70000}"/>
    <cellStyle name="Output 3 2 2 13 3" xfId="59350" xr:uid="{00000000-0005-0000-0000-0000D3E70000}"/>
    <cellStyle name="Output 3 2 2 13 3 2" xfId="59351" xr:uid="{00000000-0005-0000-0000-0000D4E70000}"/>
    <cellStyle name="Output 3 2 2 13 3 3" xfId="59352" xr:uid="{00000000-0005-0000-0000-0000D5E70000}"/>
    <cellStyle name="Output 3 2 2 13 3 4" xfId="59353" xr:uid="{00000000-0005-0000-0000-0000D6E70000}"/>
    <cellStyle name="Output 3 2 2 13 3 5" xfId="59354" xr:uid="{00000000-0005-0000-0000-0000D7E70000}"/>
    <cellStyle name="Output 3 2 2 13 4" xfId="59355" xr:uid="{00000000-0005-0000-0000-0000D8E70000}"/>
    <cellStyle name="Output 3 2 2 13 4 2" xfId="59356" xr:uid="{00000000-0005-0000-0000-0000D9E70000}"/>
    <cellStyle name="Output 3 2 2 13 4 3" xfId="59357" xr:uid="{00000000-0005-0000-0000-0000DAE70000}"/>
    <cellStyle name="Output 3 2 2 13 4 4" xfId="59358" xr:uid="{00000000-0005-0000-0000-0000DBE70000}"/>
    <cellStyle name="Output 3 2 2 13 4 5" xfId="59359" xr:uid="{00000000-0005-0000-0000-0000DCE70000}"/>
    <cellStyle name="Output 3 2 2 13 5" xfId="59360" xr:uid="{00000000-0005-0000-0000-0000DDE70000}"/>
    <cellStyle name="Output 3 2 2 13 6" xfId="59361" xr:uid="{00000000-0005-0000-0000-0000DEE70000}"/>
    <cellStyle name="Output 3 2 2 13 7" xfId="59362" xr:uid="{00000000-0005-0000-0000-0000DFE70000}"/>
    <cellStyle name="Output 3 2 2 13 8" xfId="59363" xr:uid="{00000000-0005-0000-0000-0000E0E70000}"/>
    <cellStyle name="Output 3 2 2 14" xfId="59364" xr:uid="{00000000-0005-0000-0000-0000E1E70000}"/>
    <cellStyle name="Output 3 2 2 14 2" xfId="59365" xr:uid="{00000000-0005-0000-0000-0000E2E70000}"/>
    <cellStyle name="Output 3 2 2 14 2 2" xfId="59366" xr:uid="{00000000-0005-0000-0000-0000E3E70000}"/>
    <cellStyle name="Output 3 2 2 14 2 2 2" xfId="59367" xr:uid="{00000000-0005-0000-0000-0000E4E70000}"/>
    <cellStyle name="Output 3 2 2 14 2 2 3" xfId="59368" xr:uid="{00000000-0005-0000-0000-0000E5E70000}"/>
    <cellStyle name="Output 3 2 2 14 2 2 4" xfId="59369" xr:uid="{00000000-0005-0000-0000-0000E6E70000}"/>
    <cellStyle name="Output 3 2 2 14 2 2 5" xfId="59370" xr:uid="{00000000-0005-0000-0000-0000E7E70000}"/>
    <cellStyle name="Output 3 2 2 14 2 3" xfId="59371" xr:uid="{00000000-0005-0000-0000-0000E8E70000}"/>
    <cellStyle name="Output 3 2 2 14 2 3 2" xfId="59372" xr:uid="{00000000-0005-0000-0000-0000E9E70000}"/>
    <cellStyle name="Output 3 2 2 14 2 3 3" xfId="59373" xr:uid="{00000000-0005-0000-0000-0000EAE70000}"/>
    <cellStyle name="Output 3 2 2 14 2 3 4" xfId="59374" xr:uid="{00000000-0005-0000-0000-0000EBE70000}"/>
    <cellStyle name="Output 3 2 2 14 2 3 5" xfId="59375" xr:uid="{00000000-0005-0000-0000-0000ECE70000}"/>
    <cellStyle name="Output 3 2 2 14 2 4" xfId="59376" xr:uid="{00000000-0005-0000-0000-0000EDE70000}"/>
    <cellStyle name="Output 3 2 2 14 2 5" xfId="59377" xr:uid="{00000000-0005-0000-0000-0000EEE70000}"/>
    <cellStyle name="Output 3 2 2 14 2 6" xfId="59378" xr:uid="{00000000-0005-0000-0000-0000EFE70000}"/>
    <cellStyle name="Output 3 2 2 14 2 7" xfId="59379" xr:uid="{00000000-0005-0000-0000-0000F0E70000}"/>
    <cellStyle name="Output 3 2 2 14 3" xfId="59380" xr:uid="{00000000-0005-0000-0000-0000F1E70000}"/>
    <cellStyle name="Output 3 2 2 14 3 2" xfId="59381" xr:uid="{00000000-0005-0000-0000-0000F2E70000}"/>
    <cellStyle name="Output 3 2 2 14 3 3" xfId="59382" xr:uid="{00000000-0005-0000-0000-0000F3E70000}"/>
    <cellStyle name="Output 3 2 2 14 3 4" xfId="59383" xr:uid="{00000000-0005-0000-0000-0000F4E70000}"/>
    <cellStyle name="Output 3 2 2 14 3 5" xfId="59384" xr:uid="{00000000-0005-0000-0000-0000F5E70000}"/>
    <cellStyle name="Output 3 2 2 14 4" xfId="59385" xr:uid="{00000000-0005-0000-0000-0000F6E70000}"/>
    <cellStyle name="Output 3 2 2 14 4 2" xfId="59386" xr:uid="{00000000-0005-0000-0000-0000F7E70000}"/>
    <cellStyle name="Output 3 2 2 14 4 3" xfId="59387" xr:uid="{00000000-0005-0000-0000-0000F8E70000}"/>
    <cellStyle name="Output 3 2 2 14 4 4" xfId="59388" xr:uid="{00000000-0005-0000-0000-0000F9E70000}"/>
    <cellStyle name="Output 3 2 2 14 4 5" xfId="59389" xr:uid="{00000000-0005-0000-0000-0000FAE70000}"/>
    <cellStyle name="Output 3 2 2 14 5" xfId="59390" xr:uid="{00000000-0005-0000-0000-0000FBE70000}"/>
    <cellStyle name="Output 3 2 2 14 6" xfId="59391" xr:uid="{00000000-0005-0000-0000-0000FCE70000}"/>
    <cellStyle name="Output 3 2 2 14 7" xfId="59392" xr:uid="{00000000-0005-0000-0000-0000FDE70000}"/>
    <cellStyle name="Output 3 2 2 14 8" xfId="59393" xr:uid="{00000000-0005-0000-0000-0000FEE70000}"/>
    <cellStyle name="Output 3 2 2 15" xfId="59394" xr:uid="{00000000-0005-0000-0000-0000FFE70000}"/>
    <cellStyle name="Output 3 2 2 15 2" xfId="59395" xr:uid="{00000000-0005-0000-0000-000000E80000}"/>
    <cellStyle name="Output 3 2 2 15 2 2" xfId="59396" xr:uid="{00000000-0005-0000-0000-000001E80000}"/>
    <cellStyle name="Output 3 2 2 15 2 3" xfId="59397" xr:uid="{00000000-0005-0000-0000-000002E80000}"/>
    <cellStyle name="Output 3 2 2 15 2 4" xfId="59398" xr:uid="{00000000-0005-0000-0000-000003E80000}"/>
    <cellStyle name="Output 3 2 2 15 2 5" xfId="59399" xr:uid="{00000000-0005-0000-0000-000004E80000}"/>
    <cellStyle name="Output 3 2 2 15 3" xfId="59400" xr:uid="{00000000-0005-0000-0000-000005E80000}"/>
    <cellStyle name="Output 3 2 2 15 3 2" xfId="59401" xr:uid="{00000000-0005-0000-0000-000006E80000}"/>
    <cellStyle name="Output 3 2 2 15 3 3" xfId="59402" xr:uid="{00000000-0005-0000-0000-000007E80000}"/>
    <cellStyle name="Output 3 2 2 15 3 4" xfId="59403" xr:uid="{00000000-0005-0000-0000-000008E80000}"/>
    <cellStyle name="Output 3 2 2 15 3 5" xfId="59404" xr:uid="{00000000-0005-0000-0000-000009E80000}"/>
    <cellStyle name="Output 3 2 2 15 4" xfId="59405" xr:uid="{00000000-0005-0000-0000-00000AE80000}"/>
    <cellStyle name="Output 3 2 2 15 5" xfId="59406" xr:uid="{00000000-0005-0000-0000-00000BE80000}"/>
    <cellStyle name="Output 3 2 2 15 6" xfId="59407" xr:uid="{00000000-0005-0000-0000-00000CE80000}"/>
    <cellStyle name="Output 3 2 2 15 7" xfId="59408" xr:uid="{00000000-0005-0000-0000-00000DE80000}"/>
    <cellStyle name="Output 3 2 2 16" xfId="59409" xr:uid="{00000000-0005-0000-0000-00000EE80000}"/>
    <cellStyle name="Output 3 2 2 16 2" xfId="59410" xr:uid="{00000000-0005-0000-0000-00000FE80000}"/>
    <cellStyle name="Output 3 2 2 16 3" xfId="59411" xr:uid="{00000000-0005-0000-0000-000010E80000}"/>
    <cellStyle name="Output 3 2 2 16 4" xfId="59412" xr:uid="{00000000-0005-0000-0000-000011E80000}"/>
    <cellStyle name="Output 3 2 2 16 5" xfId="59413" xr:uid="{00000000-0005-0000-0000-000012E80000}"/>
    <cellStyle name="Output 3 2 2 17" xfId="59414" xr:uid="{00000000-0005-0000-0000-000013E80000}"/>
    <cellStyle name="Output 3 2 2 17 2" xfId="59415" xr:uid="{00000000-0005-0000-0000-000014E80000}"/>
    <cellStyle name="Output 3 2 2 17 3" xfId="59416" xr:uid="{00000000-0005-0000-0000-000015E80000}"/>
    <cellStyle name="Output 3 2 2 17 4" xfId="59417" xr:uid="{00000000-0005-0000-0000-000016E80000}"/>
    <cellStyle name="Output 3 2 2 17 5" xfId="59418" xr:uid="{00000000-0005-0000-0000-000017E80000}"/>
    <cellStyle name="Output 3 2 2 18" xfId="59419" xr:uid="{00000000-0005-0000-0000-000018E80000}"/>
    <cellStyle name="Output 3 2 2 18 2" xfId="59420" xr:uid="{00000000-0005-0000-0000-000019E80000}"/>
    <cellStyle name="Output 3 2 2 19" xfId="59421" xr:uid="{00000000-0005-0000-0000-00001AE80000}"/>
    <cellStyle name="Output 3 2 2 2" xfId="59422" xr:uid="{00000000-0005-0000-0000-00001BE80000}"/>
    <cellStyle name="Output 3 2 2 2 2" xfId="59423" xr:uid="{00000000-0005-0000-0000-00001CE80000}"/>
    <cellStyle name="Output 3 2 2 2 2 2" xfId="59424" xr:uid="{00000000-0005-0000-0000-00001DE80000}"/>
    <cellStyle name="Output 3 2 2 2 2 2 2" xfId="59425" xr:uid="{00000000-0005-0000-0000-00001EE80000}"/>
    <cellStyle name="Output 3 2 2 2 2 2 3" xfId="59426" xr:uid="{00000000-0005-0000-0000-00001FE80000}"/>
    <cellStyle name="Output 3 2 2 2 2 2 4" xfId="59427" xr:uid="{00000000-0005-0000-0000-000020E80000}"/>
    <cellStyle name="Output 3 2 2 2 2 2 5" xfId="59428" xr:uid="{00000000-0005-0000-0000-000021E80000}"/>
    <cellStyle name="Output 3 2 2 2 2 3" xfId="59429" xr:uid="{00000000-0005-0000-0000-000022E80000}"/>
    <cellStyle name="Output 3 2 2 2 2 3 2" xfId="59430" xr:uid="{00000000-0005-0000-0000-000023E80000}"/>
    <cellStyle name="Output 3 2 2 2 2 3 3" xfId="59431" xr:uid="{00000000-0005-0000-0000-000024E80000}"/>
    <cellStyle name="Output 3 2 2 2 2 3 4" xfId="59432" xr:uid="{00000000-0005-0000-0000-000025E80000}"/>
    <cellStyle name="Output 3 2 2 2 2 3 5" xfId="59433" xr:uid="{00000000-0005-0000-0000-000026E80000}"/>
    <cellStyle name="Output 3 2 2 2 2 4" xfId="59434" xr:uid="{00000000-0005-0000-0000-000027E80000}"/>
    <cellStyle name="Output 3 2 2 2 2 5" xfId="59435" xr:uid="{00000000-0005-0000-0000-000028E80000}"/>
    <cellStyle name="Output 3 2 2 2 2 6" xfId="59436" xr:uid="{00000000-0005-0000-0000-000029E80000}"/>
    <cellStyle name="Output 3 2 2 2 2 7" xfId="59437" xr:uid="{00000000-0005-0000-0000-00002AE80000}"/>
    <cellStyle name="Output 3 2 2 2 3" xfId="59438" xr:uid="{00000000-0005-0000-0000-00002BE80000}"/>
    <cellStyle name="Output 3 2 2 2 3 2" xfId="59439" xr:uid="{00000000-0005-0000-0000-00002CE80000}"/>
    <cellStyle name="Output 3 2 2 2 3 3" xfId="59440" xr:uid="{00000000-0005-0000-0000-00002DE80000}"/>
    <cellStyle name="Output 3 2 2 2 3 4" xfId="59441" xr:uid="{00000000-0005-0000-0000-00002EE80000}"/>
    <cellStyle name="Output 3 2 2 2 3 5" xfId="59442" xr:uid="{00000000-0005-0000-0000-00002FE80000}"/>
    <cellStyle name="Output 3 2 2 2 4" xfId="59443" xr:uid="{00000000-0005-0000-0000-000030E80000}"/>
    <cellStyle name="Output 3 2 2 2 4 2" xfId="59444" xr:uid="{00000000-0005-0000-0000-000031E80000}"/>
    <cellStyle name="Output 3 2 2 2 4 3" xfId="59445" xr:uid="{00000000-0005-0000-0000-000032E80000}"/>
    <cellStyle name="Output 3 2 2 2 4 4" xfId="59446" xr:uid="{00000000-0005-0000-0000-000033E80000}"/>
    <cellStyle name="Output 3 2 2 2 4 5" xfId="59447" xr:uid="{00000000-0005-0000-0000-000034E80000}"/>
    <cellStyle name="Output 3 2 2 2 5" xfId="59448" xr:uid="{00000000-0005-0000-0000-000035E80000}"/>
    <cellStyle name="Output 3 2 2 2 6" xfId="59449" xr:uid="{00000000-0005-0000-0000-000036E80000}"/>
    <cellStyle name="Output 3 2 2 2 7" xfId="59450" xr:uid="{00000000-0005-0000-0000-000037E80000}"/>
    <cellStyle name="Output 3 2 2 2 8" xfId="59451" xr:uid="{00000000-0005-0000-0000-000038E80000}"/>
    <cellStyle name="Output 3 2 2 20" xfId="59452" xr:uid="{00000000-0005-0000-0000-000039E80000}"/>
    <cellStyle name="Output 3 2 2 21" xfId="59453" xr:uid="{00000000-0005-0000-0000-00003AE80000}"/>
    <cellStyle name="Output 3 2 2 3" xfId="59454" xr:uid="{00000000-0005-0000-0000-00003BE80000}"/>
    <cellStyle name="Output 3 2 2 3 2" xfId="59455" xr:uid="{00000000-0005-0000-0000-00003CE80000}"/>
    <cellStyle name="Output 3 2 2 3 2 2" xfId="59456" xr:uid="{00000000-0005-0000-0000-00003DE80000}"/>
    <cellStyle name="Output 3 2 2 3 2 2 2" xfId="59457" xr:uid="{00000000-0005-0000-0000-00003EE80000}"/>
    <cellStyle name="Output 3 2 2 3 2 2 3" xfId="59458" xr:uid="{00000000-0005-0000-0000-00003FE80000}"/>
    <cellStyle name="Output 3 2 2 3 2 2 4" xfId="59459" xr:uid="{00000000-0005-0000-0000-000040E80000}"/>
    <cellStyle name="Output 3 2 2 3 2 2 5" xfId="59460" xr:uid="{00000000-0005-0000-0000-000041E80000}"/>
    <cellStyle name="Output 3 2 2 3 2 3" xfId="59461" xr:uid="{00000000-0005-0000-0000-000042E80000}"/>
    <cellStyle name="Output 3 2 2 3 2 3 2" xfId="59462" xr:uid="{00000000-0005-0000-0000-000043E80000}"/>
    <cellStyle name="Output 3 2 2 3 2 3 3" xfId="59463" xr:uid="{00000000-0005-0000-0000-000044E80000}"/>
    <cellStyle name="Output 3 2 2 3 2 3 4" xfId="59464" xr:uid="{00000000-0005-0000-0000-000045E80000}"/>
    <cellStyle name="Output 3 2 2 3 2 3 5" xfId="59465" xr:uid="{00000000-0005-0000-0000-000046E80000}"/>
    <cellStyle name="Output 3 2 2 3 2 4" xfId="59466" xr:uid="{00000000-0005-0000-0000-000047E80000}"/>
    <cellStyle name="Output 3 2 2 3 2 5" xfId="59467" xr:uid="{00000000-0005-0000-0000-000048E80000}"/>
    <cellStyle name="Output 3 2 2 3 2 6" xfId="59468" xr:uid="{00000000-0005-0000-0000-000049E80000}"/>
    <cellStyle name="Output 3 2 2 3 2 7" xfId="59469" xr:uid="{00000000-0005-0000-0000-00004AE80000}"/>
    <cellStyle name="Output 3 2 2 3 3" xfId="59470" xr:uid="{00000000-0005-0000-0000-00004BE80000}"/>
    <cellStyle name="Output 3 2 2 3 3 2" xfId="59471" xr:uid="{00000000-0005-0000-0000-00004CE80000}"/>
    <cellStyle name="Output 3 2 2 3 3 3" xfId="59472" xr:uid="{00000000-0005-0000-0000-00004DE80000}"/>
    <cellStyle name="Output 3 2 2 3 3 4" xfId="59473" xr:uid="{00000000-0005-0000-0000-00004EE80000}"/>
    <cellStyle name="Output 3 2 2 3 3 5" xfId="59474" xr:uid="{00000000-0005-0000-0000-00004FE80000}"/>
    <cellStyle name="Output 3 2 2 3 4" xfId="59475" xr:uid="{00000000-0005-0000-0000-000050E80000}"/>
    <cellStyle name="Output 3 2 2 3 4 2" xfId="59476" xr:uid="{00000000-0005-0000-0000-000051E80000}"/>
    <cellStyle name="Output 3 2 2 3 4 3" xfId="59477" xr:uid="{00000000-0005-0000-0000-000052E80000}"/>
    <cellStyle name="Output 3 2 2 3 4 4" xfId="59478" xr:uid="{00000000-0005-0000-0000-000053E80000}"/>
    <cellStyle name="Output 3 2 2 3 4 5" xfId="59479" xr:uid="{00000000-0005-0000-0000-000054E80000}"/>
    <cellStyle name="Output 3 2 2 3 5" xfId="59480" xr:uid="{00000000-0005-0000-0000-000055E80000}"/>
    <cellStyle name="Output 3 2 2 3 6" xfId="59481" xr:uid="{00000000-0005-0000-0000-000056E80000}"/>
    <cellStyle name="Output 3 2 2 3 7" xfId="59482" xr:uid="{00000000-0005-0000-0000-000057E80000}"/>
    <cellStyle name="Output 3 2 2 3 8" xfId="59483" xr:uid="{00000000-0005-0000-0000-000058E80000}"/>
    <cellStyle name="Output 3 2 2 4" xfId="59484" xr:uid="{00000000-0005-0000-0000-000059E80000}"/>
    <cellStyle name="Output 3 2 2 4 2" xfId="59485" xr:uid="{00000000-0005-0000-0000-00005AE80000}"/>
    <cellStyle name="Output 3 2 2 4 2 2" xfId="59486" xr:uid="{00000000-0005-0000-0000-00005BE80000}"/>
    <cellStyle name="Output 3 2 2 4 2 2 2" xfId="59487" xr:uid="{00000000-0005-0000-0000-00005CE80000}"/>
    <cellStyle name="Output 3 2 2 4 2 2 3" xfId="59488" xr:uid="{00000000-0005-0000-0000-00005DE80000}"/>
    <cellStyle name="Output 3 2 2 4 2 2 4" xfId="59489" xr:uid="{00000000-0005-0000-0000-00005EE80000}"/>
    <cellStyle name="Output 3 2 2 4 2 2 5" xfId="59490" xr:uid="{00000000-0005-0000-0000-00005FE80000}"/>
    <cellStyle name="Output 3 2 2 4 2 3" xfId="59491" xr:uid="{00000000-0005-0000-0000-000060E80000}"/>
    <cellStyle name="Output 3 2 2 4 2 3 2" xfId="59492" xr:uid="{00000000-0005-0000-0000-000061E80000}"/>
    <cellStyle name="Output 3 2 2 4 2 3 3" xfId="59493" xr:uid="{00000000-0005-0000-0000-000062E80000}"/>
    <cellStyle name="Output 3 2 2 4 2 3 4" xfId="59494" xr:uid="{00000000-0005-0000-0000-000063E80000}"/>
    <cellStyle name="Output 3 2 2 4 2 3 5" xfId="59495" xr:uid="{00000000-0005-0000-0000-000064E80000}"/>
    <cellStyle name="Output 3 2 2 4 2 4" xfId="59496" xr:uid="{00000000-0005-0000-0000-000065E80000}"/>
    <cellStyle name="Output 3 2 2 4 2 5" xfId="59497" xr:uid="{00000000-0005-0000-0000-000066E80000}"/>
    <cellStyle name="Output 3 2 2 4 2 6" xfId="59498" xr:uid="{00000000-0005-0000-0000-000067E80000}"/>
    <cellStyle name="Output 3 2 2 4 2 7" xfId="59499" xr:uid="{00000000-0005-0000-0000-000068E80000}"/>
    <cellStyle name="Output 3 2 2 4 3" xfId="59500" xr:uid="{00000000-0005-0000-0000-000069E80000}"/>
    <cellStyle name="Output 3 2 2 4 3 2" xfId="59501" xr:uid="{00000000-0005-0000-0000-00006AE80000}"/>
    <cellStyle name="Output 3 2 2 4 3 3" xfId="59502" xr:uid="{00000000-0005-0000-0000-00006BE80000}"/>
    <cellStyle name="Output 3 2 2 4 3 4" xfId="59503" xr:uid="{00000000-0005-0000-0000-00006CE80000}"/>
    <cellStyle name="Output 3 2 2 4 3 5" xfId="59504" xr:uid="{00000000-0005-0000-0000-00006DE80000}"/>
    <cellStyle name="Output 3 2 2 4 4" xfId="59505" xr:uid="{00000000-0005-0000-0000-00006EE80000}"/>
    <cellStyle name="Output 3 2 2 4 4 2" xfId="59506" xr:uid="{00000000-0005-0000-0000-00006FE80000}"/>
    <cellStyle name="Output 3 2 2 4 4 3" xfId="59507" xr:uid="{00000000-0005-0000-0000-000070E80000}"/>
    <cellStyle name="Output 3 2 2 4 4 4" xfId="59508" xr:uid="{00000000-0005-0000-0000-000071E80000}"/>
    <cellStyle name="Output 3 2 2 4 4 5" xfId="59509" xr:uid="{00000000-0005-0000-0000-000072E80000}"/>
    <cellStyle name="Output 3 2 2 4 5" xfId="59510" xr:uid="{00000000-0005-0000-0000-000073E80000}"/>
    <cellStyle name="Output 3 2 2 4 6" xfId="59511" xr:uid="{00000000-0005-0000-0000-000074E80000}"/>
    <cellStyle name="Output 3 2 2 4 7" xfId="59512" xr:uid="{00000000-0005-0000-0000-000075E80000}"/>
    <cellStyle name="Output 3 2 2 4 8" xfId="59513" xr:uid="{00000000-0005-0000-0000-000076E80000}"/>
    <cellStyle name="Output 3 2 2 5" xfId="59514" xr:uid="{00000000-0005-0000-0000-000077E80000}"/>
    <cellStyle name="Output 3 2 2 5 2" xfId="59515" xr:uid="{00000000-0005-0000-0000-000078E80000}"/>
    <cellStyle name="Output 3 2 2 5 2 2" xfId="59516" xr:uid="{00000000-0005-0000-0000-000079E80000}"/>
    <cellStyle name="Output 3 2 2 5 2 2 2" xfId="59517" xr:uid="{00000000-0005-0000-0000-00007AE80000}"/>
    <cellStyle name="Output 3 2 2 5 2 2 3" xfId="59518" xr:uid="{00000000-0005-0000-0000-00007BE80000}"/>
    <cellStyle name="Output 3 2 2 5 2 2 4" xfId="59519" xr:uid="{00000000-0005-0000-0000-00007CE80000}"/>
    <cellStyle name="Output 3 2 2 5 2 2 5" xfId="59520" xr:uid="{00000000-0005-0000-0000-00007DE80000}"/>
    <cellStyle name="Output 3 2 2 5 2 3" xfId="59521" xr:uid="{00000000-0005-0000-0000-00007EE80000}"/>
    <cellStyle name="Output 3 2 2 5 2 3 2" xfId="59522" xr:uid="{00000000-0005-0000-0000-00007FE80000}"/>
    <cellStyle name="Output 3 2 2 5 2 3 3" xfId="59523" xr:uid="{00000000-0005-0000-0000-000080E80000}"/>
    <cellStyle name="Output 3 2 2 5 2 3 4" xfId="59524" xr:uid="{00000000-0005-0000-0000-000081E80000}"/>
    <cellStyle name="Output 3 2 2 5 2 3 5" xfId="59525" xr:uid="{00000000-0005-0000-0000-000082E80000}"/>
    <cellStyle name="Output 3 2 2 5 2 4" xfId="59526" xr:uid="{00000000-0005-0000-0000-000083E80000}"/>
    <cellStyle name="Output 3 2 2 5 2 5" xfId="59527" xr:uid="{00000000-0005-0000-0000-000084E80000}"/>
    <cellStyle name="Output 3 2 2 5 2 6" xfId="59528" xr:uid="{00000000-0005-0000-0000-000085E80000}"/>
    <cellStyle name="Output 3 2 2 5 2 7" xfId="59529" xr:uid="{00000000-0005-0000-0000-000086E80000}"/>
    <cellStyle name="Output 3 2 2 5 3" xfId="59530" xr:uid="{00000000-0005-0000-0000-000087E80000}"/>
    <cellStyle name="Output 3 2 2 5 3 2" xfId="59531" xr:uid="{00000000-0005-0000-0000-000088E80000}"/>
    <cellStyle name="Output 3 2 2 5 3 3" xfId="59532" xr:uid="{00000000-0005-0000-0000-000089E80000}"/>
    <cellStyle name="Output 3 2 2 5 3 4" xfId="59533" xr:uid="{00000000-0005-0000-0000-00008AE80000}"/>
    <cellStyle name="Output 3 2 2 5 3 5" xfId="59534" xr:uid="{00000000-0005-0000-0000-00008BE80000}"/>
    <cellStyle name="Output 3 2 2 5 4" xfId="59535" xr:uid="{00000000-0005-0000-0000-00008CE80000}"/>
    <cellStyle name="Output 3 2 2 5 4 2" xfId="59536" xr:uid="{00000000-0005-0000-0000-00008DE80000}"/>
    <cellStyle name="Output 3 2 2 5 4 3" xfId="59537" xr:uid="{00000000-0005-0000-0000-00008EE80000}"/>
    <cellStyle name="Output 3 2 2 5 4 4" xfId="59538" xr:uid="{00000000-0005-0000-0000-00008FE80000}"/>
    <cellStyle name="Output 3 2 2 5 4 5" xfId="59539" xr:uid="{00000000-0005-0000-0000-000090E80000}"/>
    <cellStyle name="Output 3 2 2 5 5" xfId="59540" xr:uid="{00000000-0005-0000-0000-000091E80000}"/>
    <cellStyle name="Output 3 2 2 5 6" xfId="59541" xr:uid="{00000000-0005-0000-0000-000092E80000}"/>
    <cellStyle name="Output 3 2 2 5 7" xfId="59542" xr:uid="{00000000-0005-0000-0000-000093E80000}"/>
    <cellStyle name="Output 3 2 2 5 8" xfId="59543" xr:uid="{00000000-0005-0000-0000-000094E80000}"/>
    <cellStyle name="Output 3 2 2 6" xfId="59544" xr:uid="{00000000-0005-0000-0000-000095E80000}"/>
    <cellStyle name="Output 3 2 2 6 2" xfId="59545" xr:uid="{00000000-0005-0000-0000-000096E80000}"/>
    <cellStyle name="Output 3 2 2 6 2 2" xfId="59546" xr:uid="{00000000-0005-0000-0000-000097E80000}"/>
    <cellStyle name="Output 3 2 2 6 2 2 2" xfId="59547" xr:uid="{00000000-0005-0000-0000-000098E80000}"/>
    <cellStyle name="Output 3 2 2 6 2 2 3" xfId="59548" xr:uid="{00000000-0005-0000-0000-000099E80000}"/>
    <cellStyle name="Output 3 2 2 6 2 2 4" xfId="59549" xr:uid="{00000000-0005-0000-0000-00009AE80000}"/>
    <cellStyle name="Output 3 2 2 6 2 2 5" xfId="59550" xr:uid="{00000000-0005-0000-0000-00009BE80000}"/>
    <cellStyle name="Output 3 2 2 6 2 3" xfId="59551" xr:uid="{00000000-0005-0000-0000-00009CE80000}"/>
    <cellStyle name="Output 3 2 2 6 2 3 2" xfId="59552" xr:uid="{00000000-0005-0000-0000-00009DE80000}"/>
    <cellStyle name="Output 3 2 2 6 2 3 3" xfId="59553" xr:uid="{00000000-0005-0000-0000-00009EE80000}"/>
    <cellStyle name="Output 3 2 2 6 2 3 4" xfId="59554" xr:uid="{00000000-0005-0000-0000-00009FE80000}"/>
    <cellStyle name="Output 3 2 2 6 2 3 5" xfId="59555" xr:uid="{00000000-0005-0000-0000-0000A0E80000}"/>
    <cellStyle name="Output 3 2 2 6 2 4" xfId="59556" xr:uid="{00000000-0005-0000-0000-0000A1E80000}"/>
    <cellStyle name="Output 3 2 2 6 2 5" xfId="59557" xr:uid="{00000000-0005-0000-0000-0000A2E80000}"/>
    <cellStyle name="Output 3 2 2 6 2 6" xfId="59558" xr:uid="{00000000-0005-0000-0000-0000A3E80000}"/>
    <cellStyle name="Output 3 2 2 6 2 7" xfId="59559" xr:uid="{00000000-0005-0000-0000-0000A4E80000}"/>
    <cellStyle name="Output 3 2 2 6 3" xfId="59560" xr:uid="{00000000-0005-0000-0000-0000A5E80000}"/>
    <cellStyle name="Output 3 2 2 6 3 2" xfId="59561" xr:uid="{00000000-0005-0000-0000-0000A6E80000}"/>
    <cellStyle name="Output 3 2 2 6 3 3" xfId="59562" xr:uid="{00000000-0005-0000-0000-0000A7E80000}"/>
    <cellStyle name="Output 3 2 2 6 3 4" xfId="59563" xr:uid="{00000000-0005-0000-0000-0000A8E80000}"/>
    <cellStyle name="Output 3 2 2 6 3 5" xfId="59564" xr:uid="{00000000-0005-0000-0000-0000A9E80000}"/>
    <cellStyle name="Output 3 2 2 6 4" xfId="59565" xr:uid="{00000000-0005-0000-0000-0000AAE80000}"/>
    <cellStyle name="Output 3 2 2 6 4 2" xfId="59566" xr:uid="{00000000-0005-0000-0000-0000ABE80000}"/>
    <cellStyle name="Output 3 2 2 6 4 3" xfId="59567" xr:uid="{00000000-0005-0000-0000-0000ACE80000}"/>
    <cellStyle name="Output 3 2 2 6 4 4" xfId="59568" xr:uid="{00000000-0005-0000-0000-0000ADE80000}"/>
    <cellStyle name="Output 3 2 2 6 4 5" xfId="59569" xr:uid="{00000000-0005-0000-0000-0000AEE80000}"/>
    <cellStyle name="Output 3 2 2 6 5" xfId="59570" xr:uid="{00000000-0005-0000-0000-0000AFE80000}"/>
    <cellStyle name="Output 3 2 2 6 6" xfId="59571" xr:uid="{00000000-0005-0000-0000-0000B0E80000}"/>
    <cellStyle name="Output 3 2 2 6 7" xfId="59572" xr:uid="{00000000-0005-0000-0000-0000B1E80000}"/>
    <cellStyle name="Output 3 2 2 6 8" xfId="59573" xr:uid="{00000000-0005-0000-0000-0000B2E80000}"/>
    <cellStyle name="Output 3 2 2 7" xfId="59574" xr:uid="{00000000-0005-0000-0000-0000B3E80000}"/>
    <cellStyle name="Output 3 2 2 7 2" xfId="59575" xr:uid="{00000000-0005-0000-0000-0000B4E80000}"/>
    <cellStyle name="Output 3 2 2 7 2 2" xfId="59576" xr:uid="{00000000-0005-0000-0000-0000B5E80000}"/>
    <cellStyle name="Output 3 2 2 7 2 2 2" xfId="59577" xr:uid="{00000000-0005-0000-0000-0000B6E80000}"/>
    <cellStyle name="Output 3 2 2 7 2 2 3" xfId="59578" xr:uid="{00000000-0005-0000-0000-0000B7E80000}"/>
    <cellStyle name="Output 3 2 2 7 2 2 4" xfId="59579" xr:uid="{00000000-0005-0000-0000-0000B8E80000}"/>
    <cellStyle name="Output 3 2 2 7 2 2 5" xfId="59580" xr:uid="{00000000-0005-0000-0000-0000B9E80000}"/>
    <cellStyle name="Output 3 2 2 7 2 3" xfId="59581" xr:uid="{00000000-0005-0000-0000-0000BAE80000}"/>
    <cellStyle name="Output 3 2 2 7 2 3 2" xfId="59582" xr:uid="{00000000-0005-0000-0000-0000BBE80000}"/>
    <cellStyle name="Output 3 2 2 7 2 3 3" xfId="59583" xr:uid="{00000000-0005-0000-0000-0000BCE80000}"/>
    <cellStyle name="Output 3 2 2 7 2 3 4" xfId="59584" xr:uid="{00000000-0005-0000-0000-0000BDE80000}"/>
    <cellStyle name="Output 3 2 2 7 2 3 5" xfId="59585" xr:uid="{00000000-0005-0000-0000-0000BEE80000}"/>
    <cellStyle name="Output 3 2 2 7 2 4" xfId="59586" xr:uid="{00000000-0005-0000-0000-0000BFE80000}"/>
    <cellStyle name="Output 3 2 2 7 2 5" xfId="59587" xr:uid="{00000000-0005-0000-0000-0000C0E80000}"/>
    <cellStyle name="Output 3 2 2 7 2 6" xfId="59588" xr:uid="{00000000-0005-0000-0000-0000C1E80000}"/>
    <cellStyle name="Output 3 2 2 7 2 7" xfId="59589" xr:uid="{00000000-0005-0000-0000-0000C2E80000}"/>
    <cellStyle name="Output 3 2 2 7 3" xfId="59590" xr:uid="{00000000-0005-0000-0000-0000C3E80000}"/>
    <cellStyle name="Output 3 2 2 7 3 2" xfId="59591" xr:uid="{00000000-0005-0000-0000-0000C4E80000}"/>
    <cellStyle name="Output 3 2 2 7 3 3" xfId="59592" xr:uid="{00000000-0005-0000-0000-0000C5E80000}"/>
    <cellStyle name="Output 3 2 2 7 3 4" xfId="59593" xr:uid="{00000000-0005-0000-0000-0000C6E80000}"/>
    <cellStyle name="Output 3 2 2 7 3 5" xfId="59594" xr:uid="{00000000-0005-0000-0000-0000C7E80000}"/>
    <cellStyle name="Output 3 2 2 7 4" xfId="59595" xr:uid="{00000000-0005-0000-0000-0000C8E80000}"/>
    <cellStyle name="Output 3 2 2 7 4 2" xfId="59596" xr:uid="{00000000-0005-0000-0000-0000C9E80000}"/>
    <cellStyle name="Output 3 2 2 7 4 3" xfId="59597" xr:uid="{00000000-0005-0000-0000-0000CAE80000}"/>
    <cellStyle name="Output 3 2 2 7 4 4" xfId="59598" xr:uid="{00000000-0005-0000-0000-0000CBE80000}"/>
    <cellStyle name="Output 3 2 2 7 4 5" xfId="59599" xr:uid="{00000000-0005-0000-0000-0000CCE80000}"/>
    <cellStyle name="Output 3 2 2 7 5" xfId="59600" xr:uid="{00000000-0005-0000-0000-0000CDE80000}"/>
    <cellStyle name="Output 3 2 2 7 6" xfId="59601" xr:uid="{00000000-0005-0000-0000-0000CEE80000}"/>
    <cellStyle name="Output 3 2 2 7 7" xfId="59602" xr:uid="{00000000-0005-0000-0000-0000CFE80000}"/>
    <cellStyle name="Output 3 2 2 7 8" xfId="59603" xr:uid="{00000000-0005-0000-0000-0000D0E80000}"/>
    <cellStyle name="Output 3 2 2 8" xfId="59604" xr:uid="{00000000-0005-0000-0000-0000D1E80000}"/>
    <cellStyle name="Output 3 2 2 8 2" xfId="59605" xr:uid="{00000000-0005-0000-0000-0000D2E80000}"/>
    <cellStyle name="Output 3 2 2 8 2 2" xfId="59606" xr:uid="{00000000-0005-0000-0000-0000D3E80000}"/>
    <cellStyle name="Output 3 2 2 8 2 2 2" xfId="59607" xr:uid="{00000000-0005-0000-0000-0000D4E80000}"/>
    <cellStyle name="Output 3 2 2 8 2 2 3" xfId="59608" xr:uid="{00000000-0005-0000-0000-0000D5E80000}"/>
    <cellStyle name="Output 3 2 2 8 2 2 4" xfId="59609" xr:uid="{00000000-0005-0000-0000-0000D6E80000}"/>
    <cellStyle name="Output 3 2 2 8 2 2 5" xfId="59610" xr:uid="{00000000-0005-0000-0000-0000D7E80000}"/>
    <cellStyle name="Output 3 2 2 8 2 3" xfId="59611" xr:uid="{00000000-0005-0000-0000-0000D8E80000}"/>
    <cellStyle name="Output 3 2 2 8 2 3 2" xfId="59612" xr:uid="{00000000-0005-0000-0000-0000D9E80000}"/>
    <cellStyle name="Output 3 2 2 8 2 3 3" xfId="59613" xr:uid="{00000000-0005-0000-0000-0000DAE80000}"/>
    <cellStyle name="Output 3 2 2 8 2 3 4" xfId="59614" xr:uid="{00000000-0005-0000-0000-0000DBE80000}"/>
    <cellStyle name="Output 3 2 2 8 2 3 5" xfId="59615" xr:uid="{00000000-0005-0000-0000-0000DCE80000}"/>
    <cellStyle name="Output 3 2 2 8 2 4" xfId="59616" xr:uid="{00000000-0005-0000-0000-0000DDE80000}"/>
    <cellStyle name="Output 3 2 2 8 2 5" xfId="59617" xr:uid="{00000000-0005-0000-0000-0000DEE80000}"/>
    <cellStyle name="Output 3 2 2 8 2 6" xfId="59618" xr:uid="{00000000-0005-0000-0000-0000DFE80000}"/>
    <cellStyle name="Output 3 2 2 8 2 7" xfId="59619" xr:uid="{00000000-0005-0000-0000-0000E0E80000}"/>
    <cellStyle name="Output 3 2 2 8 3" xfId="59620" xr:uid="{00000000-0005-0000-0000-0000E1E80000}"/>
    <cellStyle name="Output 3 2 2 8 3 2" xfId="59621" xr:uid="{00000000-0005-0000-0000-0000E2E80000}"/>
    <cellStyle name="Output 3 2 2 8 3 3" xfId="59622" xr:uid="{00000000-0005-0000-0000-0000E3E80000}"/>
    <cellStyle name="Output 3 2 2 8 3 4" xfId="59623" xr:uid="{00000000-0005-0000-0000-0000E4E80000}"/>
    <cellStyle name="Output 3 2 2 8 3 5" xfId="59624" xr:uid="{00000000-0005-0000-0000-0000E5E80000}"/>
    <cellStyle name="Output 3 2 2 8 4" xfId="59625" xr:uid="{00000000-0005-0000-0000-0000E6E80000}"/>
    <cellStyle name="Output 3 2 2 8 4 2" xfId="59626" xr:uid="{00000000-0005-0000-0000-0000E7E80000}"/>
    <cellStyle name="Output 3 2 2 8 4 3" xfId="59627" xr:uid="{00000000-0005-0000-0000-0000E8E80000}"/>
    <cellStyle name="Output 3 2 2 8 4 4" xfId="59628" xr:uid="{00000000-0005-0000-0000-0000E9E80000}"/>
    <cellStyle name="Output 3 2 2 8 4 5" xfId="59629" xr:uid="{00000000-0005-0000-0000-0000EAE80000}"/>
    <cellStyle name="Output 3 2 2 8 5" xfId="59630" xr:uid="{00000000-0005-0000-0000-0000EBE80000}"/>
    <cellStyle name="Output 3 2 2 8 6" xfId="59631" xr:uid="{00000000-0005-0000-0000-0000ECE80000}"/>
    <cellStyle name="Output 3 2 2 8 7" xfId="59632" xr:uid="{00000000-0005-0000-0000-0000EDE80000}"/>
    <cellStyle name="Output 3 2 2 8 8" xfId="59633" xr:uid="{00000000-0005-0000-0000-0000EEE80000}"/>
    <cellStyle name="Output 3 2 2 9" xfId="59634" xr:uid="{00000000-0005-0000-0000-0000EFE80000}"/>
    <cellStyle name="Output 3 2 2 9 2" xfId="59635" xr:uid="{00000000-0005-0000-0000-0000F0E80000}"/>
    <cellStyle name="Output 3 2 2 9 2 2" xfId="59636" xr:uid="{00000000-0005-0000-0000-0000F1E80000}"/>
    <cellStyle name="Output 3 2 2 9 2 2 2" xfId="59637" xr:uid="{00000000-0005-0000-0000-0000F2E80000}"/>
    <cellStyle name="Output 3 2 2 9 2 2 3" xfId="59638" xr:uid="{00000000-0005-0000-0000-0000F3E80000}"/>
    <cellStyle name="Output 3 2 2 9 2 2 4" xfId="59639" xr:uid="{00000000-0005-0000-0000-0000F4E80000}"/>
    <cellStyle name="Output 3 2 2 9 2 2 5" xfId="59640" xr:uid="{00000000-0005-0000-0000-0000F5E80000}"/>
    <cellStyle name="Output 3 2 2 9 2 3" xfId="59641" xr:uid="{00000000-0005-0000-0000-0000F6E80000}"/>
    <cellStyle name="Output 3 2 2 9 2 3 2" xfId="59642" xr:uid="{00000000-0005-0000-0000-0000F7E80000}"/>
    <cellStyle name="Output 3 2 2 9 2 3 3" xfId="59643" xr:uid="{00000000-0005-0000-0000-0000F8E80000}"/>
    <cellStyle name="Output 3 2 2 9 2 3 4" xfId="59644" xr:uid="{00000000-0005-0000-0000-0000F9E80000}"/>
    <cellStyle name="Output 3 2 2 9 2 3 5" xfId="59645" xr:uid="{00000000-0005-0000-0000-0000FAE80000}"/>
    <cellStyle name="Output 3 2 2 9 2 4" xfId="59646" xr:uid="{00000000-0005-0000-0000-0000FBE80000}"/>
    <cellStyle name="Output 3 2 2 9 2 5" xfId="59647" xr:uid="{00000000-0005-0000-0000-0000FCE80000}"/>
    <cellStyle name="Output 3 2 2 9 2 6" xfId="59648" xr:uid="{00000000-0005-0000-0000-0000FDE80000}"/>
    <cellStyle name="Output 3 2 2 9 2 7" xfId="59649" xr:uid="{00000000-0005-0000-0000-0000FEE80000}"/>
    <cellStyle name="Output 3 2 2 9 3" xfId="59650" xr:uid="{00000000-0005-0000-0000-0000FFE80000}"/>
    <cellStyle name="Output 3 2 2 9 3 2" xfId="59651" xr:uid="{00000000-0005-0000-0000-000000E90000}"/>
    <cellStyle name="Output 3 2 2 9 3 3" xfId="59652" xr:uid="{00000000-0005-0000-0000-000001E90000}"/>
    <cellStyle name="Output 3 2 2 9 3 4" xfId="59653" xr:uid="{00000000-0005-0000-0000-000002E90000}"/>
    <cellStyle name="Output 3 2 2 9 3 5" xfId="59654" xr:uid="{00000000-0005-0000-0000-000003E90000}"/>
    <cellStyle name="Output 3 2 2 9 4" xfId="59655" xr:uid="{00000000-0005-0000-0000-000004E90000}"/>
    <cellStyle name="Output 3 2 2 9 4 2" xfId="59656" xr:uid="{00000000-0005-0000-0000-000005E90000}"/>
    <cellStyle name="Output 3 2 2 9 4 3" xfId="59657" xr:uid="{00000000-0005-0000-0000-000006E90000}"/>
    <cellStyle name="Output 3 2 2 9 4 4" xfId="59658" xr:uid="{00000000-0005-0000-0000-000007E90000}"/>
    <cellStyle name="Output 3 2 2 9 4 5" xfId="59659" xr:uid="{00000000-0005-0000-0000-000008E90000}"/>
    <cellStyle name="Output 3 2 2 9 5" xfId="59660" xr:uid="{00000000-0005-0000-0000-000009E90000}"/>
    <cellStyle name="Output 3 2 2 9 6" xfId="59661" xr:uid="{00000000-0005-0000-0000-00000AE90000}"/>
    <cellStyle name="Output 3 2 2 9 7" xfId="59662" xr:uid="{00000000-0005-0000-0000-00000BE90000}"/>
    <cellStyle name="Output 3 2 2 9 8" xfId="59663" xr:uid="{00000000-0005-0000-0000-00000CE90000}"/>
    <cellStyle name="Output 3 2 3" xfId="59664" xr:uid="{00000000-0005-0000-0000-00000DE90000}"/>
    <cellStyle name="Output 3 2 3 2" xfId="59665" xr:uid="{00000000-0005-0000-0000-00000EE90000}"/>
    <cellStyle name="Output 3 2 3 2 2" xfId="59666" xr:uid="{00000000-0005-0000-0000-00000FE90000}"/>
    <cellStyle name="Output 3 2 3 3" xfId="59667" xr:uid="{00000000-0005-0000-0000-000010E90000}"/>
    <cellStyle name="Output 3 2 3 4" xfId="59668" xr:uid="{00000000-0005-0000-0000-000011E90000}"/>
    <cellStyle name="Output 3 2 3 5" xfId="59669" xr:uid="{00000000-0005-0000-0000-000012E90000}"/>
    <cellStyle name="Output 3 2 4" xfId="59670" xr:uid="{00000000-0005-0000-0000-000013E90000}"/>
    <cellStyle name="Output 3 2 4 2" xfId="59671" xr:uid="{00000000-0005-0000-0000-000014E90000}"/>
    <cellStyle name="Output 3 2 4 2 2" xfId="59672" xr:uid="{00000000-0005-0000-0000-000015E90000}"/>
    <cellStyle name="Output 3 2 4 3" xfId="59673" xr:uid="{00000000-0005-0000-0000-000016E90000}"/>
    <cellStyle name="Output 3 2 4 4" xfId="59674" xr:uid="{00000000-0005-0000-0000-000017E90000}"/>
    <cellStyle name="Output 3 2 4 5" xfId="59675" xr:uid="{00000000-0005-0000-0000-000018E90000}"/>
    <cellStyle name="Output 3 2 5" xfId="59676" xr:uid="{00000000-0005-0000-0000-000019E90000}"/>
    <cellStyle name="Output 3 2 5 2" xfId="59677" xr:uid="{00000000-0005-0000-0000-00001AE90000}"/>
    <cellStyle name="Output 3 2 6" xfId="59678" xr:uid="{00000000-0005-0000-0000-00001BE90000}"/>
    <cellStyle name="Output 3 2 7" xfId="59679" xr:uid="{00000000-0005-0000-0000-00001CE90000}"/>
    <cellStyle name="Output 3 2_T-straight with PEDs adjustor" xfId="59680" xr:uid="{00000000-0005-0000-0000-00001DE90000}"/>
    <cellStyle name="Output 3 3" xfId="59681" xr:uid="{00000000-0005-0000-0000-00001EE90000}"/>
    <cellStyle name="Output 3 3 10" xfId="59682" xr:uid="{00000000-0005-0000-0000-00001FE90000}"/>
    <cellStyle name="Output 3 3 10 2" xfId="59683" xr:uid="{00000000-0005-0000-0000-000020E90000}"/>
    <cellStyle name="Output 3 3 10 2 2" xfId="59684" xr:uid="{00000000-0005-0000-0000-000021E90000}"/>
    <cellStyle name="Output 3 3 10 2 2 2" xfId="59685" xr:uid="{00000000-0005-0000-0000-000022E90000}"/>
    <cellStyle name="Output 3 3 10 2 2 3" xfId="59686" xr:uid="{00000000-0005-0000-0000-000023E90000}"/>
    <cellStyle name="Output 3 3 10 2 2 4" xfId="59687" xr:uid="{00000000-0005-0000-0000-000024E90000}"/>
    <cellStyle name="Output 3 3 10 2 2 5" xfId="59688" xr:uid="{00000000-0005-0000-0000-000025E90000}"/>
    <cellStyle name="Output 3 3 10 2 3" xfId="59689" xr:uid="{00000000-0005-0000-0000-000026E90000}"/>
    <cellStyle name="Output 3 3 10 2 3 2" xfId="59690" xr:uid="{00000000-0005-0000-0000-000027E90000}"/>
    <cellStyle name="Output 3 3 10 2 3 3" xfId="59691" xr:uid="{00000000-0005-0000-0000-000028E90000}"/>
    <cellStyle name="Output 3 3 10 2 3 4" xfId="59692" xr:uid="{00000000-0005-0000-0000-000029E90000}"/>
    <cellStyle name="Output 3 3 10 2 3 5" xfId="59693" xr:uid="{00000000-0005-0000-0000-00002AE90000}"/>
    <cellStyle name="Output 3 3 10 2 4" xfId="59694" xr:uid="{00000000-0005-0000-0000-00002BE90000}"/>
    <cellStyle name="Output 3 3 10 2 5" xfId="59695" xr:uid="{00000000-0005-0000-0000-00002CE90000}"/>
    <cellStyle name="Output 3 3 10 2 6" xfId="59696" xr:uid="{00000000-0005-0000-0000-00002DE90000}"/>
    <cellStyle name="Output 3 3 10 2 7" xfId="59697" xr:uid="{00000000-0005-0000-0000-00002EE90000}"/>
    <cellStyle name="Output 3 3 10 3" xfId="59698" xr:uid="{00000000-0005-0000-0000-00002FE90000}"/>
    <cellStyle name="Output 3 3 10 3 2" xfId="59699" xr:uid="{00000000-0005-0000-0000-000030E90000}"/>
    <cellStyle name="Output 3 3 10 3 3" xfId="59700" xr:uid="{00000000-0005-0000-0000-000031E90000}"/>
    <cellStyle name="Output 3 3 10 3 4" xfId="59701" xr:uid="{00000000-0005-0000-0000-000032E90000}"/>
    <cellStyle name="Output 3 3 10 3 5" xfId="59702" xr:uid="{00000000-0005-0000-0000-000033E90000}"/>
    <cellStyle name="Output 3 3 10 4" xfId="59703" xr:uid="{00000000-0005-0000-0000-000034E90000}"/>
    <cellStyle name="Output 3 3 10 4 2" xfId="59704" xr:uid="{00000000-0005-0000-0000-000035E90000}"/>
    <cellStyle name="Output 3 3 10 4 3" xfId="59705" xr:uid="{00000000-0005-0000-0000-000036E90000}"/>
    <cellStyle name="Output 3 3 10 4 4" xfId="59706" xr:uid="{00000000-0005-0000-0000-000037E90000}"/>
    <cellStyle name="Output 3 3 10 4 5" xfId="59707" xr:uid="{00000000-0005-0000-0000-000038E90000}"/>
    <cellStyle name="Output 3 3 10 5" xfId="59708" xr:uid="{00000000-0005-0000-0000-000039E90000}"/>
    <cellStyle name="Output 3 3 10 6" xfId="59709" xr:uid="{00000000-0005-0000-0000-00003AE90000}"/>
    <cellStyle name="Output 3 3 10 7" xfId="59710" xr:uid="{00000000-0005-0000-0000-00003BE90000}"/>
    <cellStyle name="Output 3 3 10 8" xfId="59711" xr:uid="{00000000-0005-0000-0000-00003CE90000}"/>
    <cellStyle name="Output 3 3 11" xfId="59712" xr:uid="{00000000-0005-0000-0000-00003DE90000}"/>
    <cellStyle name="Output 3 3 11 2" xfId="59713" xr:uid="{00000000-0005-0000-0000-00003EE90000}"/>
    <cellStyle name="Output 3 3 11 2 2" xfId="59714" xr:uid="{00000000-0005-0000-0000-00003FE90000}"/>
    <cellStyle name="Output 3 3 11 2 2 2" xfId="59715" xr:uid="{00000000-0005-0000-0000-000040E90000}"/>
    <cellStyle name="Output 3 3 11 2 2 3" xfId="59716" xr:uid="{00000000-0005-0000-0000-000041E90000}"/>
    <cellStyle name="Output 3 3 11 2 2 4" xfId="59717" xr:uid="{00000000-0005-0000-0000-000042E90000}"/>
    <cellStyle name="Output 3 3 11 2 2 5" xfId="59718" xr:uid="{00000000-0005-0000-0000-000043E90000}"/>
    <cellStyle name="Output 3 3 11 2 3" xfId="59719" xr:uid="{00000000-0005-0000-0000-000044E90000}"/>
    <cellStyle name="Output 3 3 11 2 3 2" xfId="59720" xr:uid="{00000000-0005-0000-0000-000045E90000}"/>
    <cellStyle name="Output 3 3 11 2 3 3" xfId="59721" xr:uid="{00000000-0005-0000-0000-000046E90000}"/>
    <cellStyle name="Output 3 3 11 2 3 4" xfId="59722" xr:uid="{00000000-0005-0000-0000-000047E90000}"/>
    <cellStyle name="Output 3 3 11 2 3 5" xfId="59723" xr:uid="{00000000-0005-0000-0000-000048E90000}"/>
    <cellStyle name="Output 3 3 11 2 4" xfId="59724" xr:uid="{00000000-0005-0000-0000-000049E90000}"/>
    <cellStyle name="Output 3 3 11 2 5" xfId="59725" xr:uid="{00000000-0005-0000-0000-00004AE90000}"/>
    <cellStyle name="Output 3 3 11 2 6" xfId="59726" xr:uid="{00000000-0005-0000-0000-00004BE90000}"/>
    <cellStyle name="Output 3 3 11 2 7" xfId="59727" xr:uid="{00000000-0005-0000-0000-00004CE90000}"/>
    <cellStyle name="Output 3 3 11 3" xfId="59728" xr:uid="{00000000-0005-0000-0000-00004DE90000}"/>
    <cellStyle name="Output 3 3 11 3 2" xfId="59729" xr:uid="{00000000-0005-0000-0000-00004EE90000}"/>
    <cellStyle name="Output 3 3 11 3 3" xfId="59730" xr:uid="{00000000-0005-0000-0000-00004FE90000}"/>
    <cellStyle name="Output 3 3 11 3 4" xfId="59731" xr:uid="{00000000-0005-0000-0000-000050E90000}"/>
    <cellStyle name="Output 3 3 11 3 5" xfId="59732" xr:uid="{00000000-0005-0000-0000-000051E90000}"/>
    <cellStyle name="Output 3 3 11 4" xfId="59733" xr:uid="{00000000-0005-0000-0000-000052E90000}"/>
    <cellStyle name="Output 3 3 11 4 2" xfId="59734" xr:uid="{00000000-0005-0000-0000-000053E90000}"/>
    <cellStyle name="Output 3 3 11 4 3" xfId="59735" xr:uid="{00000000-0005-0000-0000-000054E90000}"/>
    <cellStyle name="Output 3 3 11 4 4" xfId="59736" xr:uid="{00000000-0005-0000-0000-000055E90000}"/>
    <cellStyle name="Output 3 3 11 4 5" xfId="59737" xr:uid="{00000000-0005-0000-0000-000056E90000}"/>
    <cellStyle name="Output 3 3 11 5" xfId="59738" xr:uid="{00000000-0005-0000-0000-000057E90000}"/>
    <cellStyle name="Output 3 3 11 6" xfId="59739" xr:uid="{00000000-0005-0000-0000-000058E90000}"/>
    <cellStyle name="Output 3 3 11 7" xfId="59740" xr:uid="{00000000-0005-0000-0000-000059E90000}"/>
    <cellStyle name="Output 3 3 11 8" xfId="59741" xr:uid="{00000000-0005-0000-0000-00005AE90000}"/>
    <cellStyle name="Output 3 3 12" xfId="59742" xr:uid="{00000000-0005-0000-0000-00005BE90000}"/>
    <cellStyle name="Output 3 3 12 2" xfId="59743" xr:uid="{00000000-0005-0000-0000-00005CE90000}"/>
    <cellStyle name="Output 3 3 12 2 2" xfId="59744" xr:uid="{00000000-0005-0000-0000-00005DE90000}"/>
    <cellStyle name="Output 3 3 12 2 2 2" xfId="59745" xr:uid="{00000000-0005-0000-0000-00005EE90000}"/>
    <cellStyle name="Output 3 3 12 2 2 3" xfId="59746" xr:uid="{00000000-0005-0000-0000-00005FE90000}"/>
    <cellStyle name="Output 3 3 12 2 2 4" xfId="59747" xr:uid="{00000000-0005-0000-0000-000060E90000}"/>
    <cellStyle name="Output 3 3 12 2 2 5" xfId="59748" xr:uid="{00000000-0005-0000-0000-000061E90000}"/>
    <cellStyle name="Output 3 3 12 2 3" xfId="59749" xr:uid="{00000000-0005-0000-0000-000062E90000}"/>
    <cellStyle name="Output 3 3 12 2 3 2" xfId="59750" xr:uid="{00000000-0005-0000-0000-000063E90000}"/>
    <cellStyle name="Output 3 3 12 2 3 3" xfId="59751" xr:uid="{00000000-0005-0000-0000-000064E90000}"/>
    <cellStyle name="Output 3 3 12 2 3 4" xfId="59752" xr:uid="{00000000-0005-0000-0000-000065E90000}"/>
    <cellStyle name="Output 3 3 12 2 3 5" xfId="59753" xr:uid="{00000000-0005-0000-0000-000066E90000}"/>
    <cellStyle name="Output 3 3 12 2 4" xfId="59754" xr:uid="{00000000-0005-0000-0000-000067E90000}"/>
    <cellStyle name="Output 3 3 12 2 5" xfId="59755" xr:uid="{00000000-0005-0000-0000-000068E90000}"/>
    <cellStyle name="Output 3 3 12 2 6" xfId="59756" xr:uid="{00000000-0005-0000-0000-000069E90000}"/>
    <cellStyle name="Output 3 3 12 2 7" xfId="59757" xr:uid="{00000000-0005-0000-0000-00006AE90000}"/>
    <cellStyle name="Output 3 3 12 3" xfId="59758" xr:uid="{00000000-0005-0000-0000-00006BE90000}"/>
    <cellStyle name="Output 3 3 12 3 2" xfId="59759" xr:uid="{00000000-0005-0000-0000-00006CE90000}"/>
    <cellStyle name="Output 3 3 12 3 3" xfId="59760" xr:uid="{00000000-0005-0000-0000-00006DE90000}"/>
    <cellStyle name="Output 3 3 12 3 4" xfId="59761" xr:uid="{00000000-0005-0000-0000-00006EE90000}"/>
    <cellStyle name="Output 3 3 12 3 5" xfId="59762" xr:uid="{00000000-0005-0000-0000-00006FE90000}"/>
    <cellStyle name="Output 3 3 12 4" xfId="59763" xr:uid="{00000000-0005-0000-0000-000070E90000}"/>
    <cellStyle name="Output 3 3 12 4 2" xfId="59764" xr:uid="{00000000-0005-0000-0000-000071E90000}"/>
    <cellStyle name="Output 3 3 12 4 3" xfId="59765" xr:uid="{00000000-0005-0000-0000-000072E90000}"/>
    <cellStyle name="Output 3 3 12 4 4" xfId="59766" xr:uid="{00000000-0005-0000-0000-000073E90000}"/>
    <cellStyle name="Output 3 3 12 4 5" xfId="59767" xr:uid="{00000000-0005-0000-0000-000074E90000}"/>
    <cellStyle name="Output 3 3 12 5" xfId="59768" xr:uid="{00000000-0005-0000-0000-000075E90000}"/>
    <cellStyle name="Output 3 3 12 6" xfId="59769" xr:uid="{00000000-0005-0000-0000-000076E90000}"/>
    <cellStyle name="Output 3 3 12 7" xfId="59770" xr:uid="{00000000-0005-0000-0000-000077E90000}"/>
    <cellStyle name="Output 3 3 12 8" xfId="59771" xr:uid="{00000000-0005-0000-0000-000078E90000}"/>
    <cellStyle name="Output 3 3 13" xfId="59772" xr:uid="{00000000-0005-0000-0000-000079E90000}"/>
    <cellStyle name="Output 3 3 13 2" xfId="59773" xr:uid="{00000000-0005-0000-0000-00007AE90000}"/>
    <cellStyle name="Output 3 3 13 2 2" xfId="59774" xr:uid="{00000000-0005-0000-0000-00007BE90000}"/>
    <cellStyle name="Output 3 3 13 2 2 2" xfId="59775" xr:uid="{00000000-0005-0000-0000-00007CE90000}"/>
    <cellStyle name="Output 3 3 13 2 2 3" xfId="59776" xr:uid="{00000000-0005-0000-0000-00007DE90000}"/>
    <cellStyle name="Output 3 3 13 2 2 4" xfId="59777" xr:uid="{00000000-0005-0000-0000-00007EE90000}"/>
    <cellStyle name="Output 3 3 13 2 2 5" xfId="59778" xr:uid="{00000000-0005-0000-0000-00007FE90000}"/>
    <cellStyle name="Output 3 3 13 2 3" xfId="59779" xr:uid="{00000000-0005-0000-0000-000080E90000}"/>
    <cellStyle name="Output 3 3 13 2 3 2" xfId="59780" xr:uid="{00000000-0005-0000-0000-000081E90000}"/>
    <cellStyle name="Output 3 3 13 2 3 3" xfId="59781" xr:uid="{00000000-0005-0000-0000-000082E90000}"/>
    <cellStyle name="Output 3 3 13 2 3 4" xfId="59782" xr:uid="{00000000-0005-0000-0000-000083E90000}"/>
    <cellStyle name="Output 3 3 13 2 3 5" xfId="59783" xr:uid="{00000000-0005-0000-0000-000084E90000}"/>
    <cellStyle name="Output 3 3 13 2 4" xfId="59784" xr:uid="{00000000-0005-0000-0000-000085E90000}"/>
    <cellStyle name="Output 3 3 13 2 5" xfId="59785" xr:uid="{00000000-0005-0000-0000-000086E90000}"/>
    <cellStyle name="Output 3 3 13 2 6" xfId="59786" xr:uid="{00000000-0005-0000-0000-000087E90000}"/>
    <cellStyle name="Output 3 3 13 2 7" xfId="59787" xr:uid="{00000000-0005-0000-0000-000088E90000}"/>
    <cellStyle name="Output 3 3 13 3" xfId="59788" xr:uid="{00000000-0005-0000-0000-000089E90000}"/>
    <cellStyle name="Output 3 3 13 3 2" xfId="59789" xr:uid="{00000000-0005-0000-0000-00008AE90000}"/>
    <cellStyle name="Output 3 3 13 3 3" xfId="59790" xr:uid="{00000000-0005-0000-0000-00008BE90000}"/>
    <cellStyle name="Output 3 3 13 3 4" xfId="59791" xr:uid="{00000000-0005-0000-0000-00008CE90000}"/>
    <cellStyle name="Output 3 3 13 3 5" xfId="59792" xr:uid="{00000000-0005-0000-0000-00008DE90000}"/>
    <cellStyle name="Output 3 3 13 4" xfId="59793" xr:uid="{00000000-0005-0000-0000-00008EE90000}"/>
    <cellStyle name="Output 3 3 13 4 2" xfId="59794" xr:uid="{00000000-0005-0000-0000-00008FE90000}"/>
    <cellStyle name="Output 3 3 13 4 3" xfId="59795" xr:uid="{00000000-0005-0000-0000-000090E90000}"/>
    <cellStyle name="Output 3 3 13 4 4" xfId="59796" xr:uid="{00000000-0005-0000-0000-000091E90000}"/>
    <cellStyle name="Output 3 3 13 4 5" xfId="59797" xr:uid="{00000000-0005-0000-0000-000092E90000}"/>
    <cellStyle name="Output 3 3 13 5" xfId="59798" xr:uid="{00000000-0005-0000-0000-000093E90000}"/>
    <cellStyle name="Output 3 3 13 6" xfId="59799" xr:uid="{00000000-0005-0000-0000-000094E90000}"/>
    <cellStyle name="Output 3 3 13 7" xfId="59800" xr:uid="{00000000-0005-0000-0000-000095E90000}"/>
    <cellStyle name="Output 3 3 13 8" xfId="59801" xr:uid="{00000000-0005-0000-0000-000096E90000}"/>
    <cellStyle name="Output 3 3 14" xfId="59802" xr:uid="{00000000-0005-0000-0000-000097E90000}"/>
    <cellStyle name="Output 3 3 14 2" xfId="59803" xr:uid="{00000000-0005-0000-0000-000098E90000}"/>
    <cellStyle name="Output 3 3 14 2 2" xfId="59804" xr:uid="{00000000-0005-0000-0000-000099E90000}"/>
    <cellStyle name="Output 3 3 14 2 2 2" xfId="59805" xr:uid="{00000000-0005-0000-0000-00009AE90000}"/>
    <cellStyle name="Output 3 3 14 2 2 3" xfId="59806" xr:uid="{00000000-0005-0000-0000-00009BE90000}"/>
    <cellStyle name="Output 3 3 14 2 2 4" xfId="59807" xr:uid="{00000000-0005-0000-0000-00009CE90000}"/>
    <cellStyle name="Output 3 3 14 2 2 5" xfId="59808" xr:uid="{00000000-0005-0000-0000-00009DE90000}"/>
    <cellStyle name="Output 3 3 14 2 3" xfId="59809" xr:uid="{00000000-0005-0000-0000-00009EE90000}"/>
    <cellStyle name="Output 3 3 14 2 3 2" xfId="59810" xr:uid="{00000000-0005-0000-0000-00009FE90000}"/>
    <cellStyle name="Output 3 3 14 2 3 3" xfId="59811" xr:uid="{00000000-0005-0000-0000-0000A0E90000}"/>
    <cellStyle name="Output 3 3 14 2 3 4" xfId="59812" xr:uid="{00000000-0005-0000-0000-0000A1E90000}"/>
    <cellStyle name="Output 3 3 14 2 3 5" xfId="59813" xr:uid="{00000000-0005-0000-0000-0000A2E90000}"/>
    <cellStyle name="Output 3 3 14 2 4" xfId="59814" xr:uid="{00000000-0005-0000-0000-0000A3E90000}"/>
    <cellStyle name="Output 3 3 14 2 5" xfId="59815" xr:uid="{00000000-0005-0000-0000-0000A4E90000}"/>
    <cellStyle name="Output 3 3 14 2 6" xfId="59816" xr:uid="{00000000-0005-0000-0000-0000A5E90000}"/>
    <cellStyle name="Output 3 3 14 2 7" xfId="59817" xr:uid="{00000000-0005-0000-0000-0000A6E90000}"/>
    <cellStyle name="Output 3 3 14 3" xfId="59818" xr:uid="{00000000-0005-0000-0000-0000A7E90000}"/>
    <cellStyle name="Output 3 3 14 3 2" xfId="59819" xr:uid="{00000000-0005-0000-0000-0000A8E90000}"/>
    <cellStyle name="Output 3 3 14 3 3" xfId="59820" xr:uid="{00000000-0005-0000-0000-0000A9E90000}"/>
    <cellStyle name="Output 3 3 14 3 4" xfId="59821" xr:uid="{00000000-0005-0000-0000-0000AAE90000}"/>
    <cellStyle name="Output 3 3 14 3 5" xfId="59822" xr:uid="{00000000-0005-0000-0000-0000ABE90000}"/>
    <cellStyle name="Output 3 3 14 4" xfId="59823" xr:uid="{00000000-0005-0000-0000-0000ACE90000}"/>
    <cellStyle name="Output 3 3 14 4 2" xfId="59824" xr:uid="{00000000-0005-0000-0000-0000ADE90000}"/>
    <cellStyle name="Output 3 3 14 4 3" xfId="59825" xr:uid="{00000000-0005-0000-0000-0000AEE90000}"/>
    <cellStyle name="Output 3 3 14 4 4" xfId="59826" xr:uid="{00000000-0005-0000-0000-0000AFE90000}"/>
    <cellStyle name="Output 3 3 14 4 5" xfId="59827" xr:uid="{00000000-0005-0000-0000-0000B0E90000}"/>
    <cellStyle name="Output 3 3 14 5" xfId="59828" xr:uid="{00000000-0005-0000-0000-0000B1E90000}"/>
    <cellStyle name="Output 3 3 14 6" xfId="59829" xr:uid="{00000000-0005-0000-0000-0000B2E90000}"/>
    <cellStyle name="Output 3 3 14 7" xfId="59830" xr:uid="{00000000-0005-0000-0000-0000B3E90000}"/>
    <cellStyle name="Output 3 3 14 8" xfId="59831" xr:uid="{00000000-0005-0000-0000-0000B4E90000}"/>
    <cellStyle name="Output 3 3 15" xfId="59832" xr:uid="{00000000-0005-0000-0000-0000B5E90000}"/>
    <cellStyle name="Output 3 3 15 2" xfId="59833" xr:uid="{00000000-0005-0000-0000-0000B6E90000}"/>
    <cellStyle name="Output 3 3 15 2 2" xfId="59834" xr:uid="{00000000-0005-0000-0000-0000B7E90000}"/>
    <cellStyle name="Output 3 3 15 2 3" xfId="59835" xr:uid="{00000000-0005-0000-0000-0000B8E90000}"/>
    <cellStyle name="Output 3 3 15 2 4" xfId="59836" xr:uid="{00000000-0005-0000-0000-0000B9E90000}"/>
    <cellStyle name="Output 3 3 15 2 5" xfId="59837" xr:uid="{00000000-0005-0000-0000-0000BAE90000}"/>
    <cellStyle name="Output 3 3 15 3" xfId="59838" xr:uid="{00000000-0005-0000-0000-0000BBE90000}"/>
    <cellStyle name="Output 3 3 15 3 2" xfId="59839" xr:uid="{00000000-0005-0000-0000-0000BCE90000}"/>
    <cellStyle name="Output 3 3 15 3 3" xfId="59840" xr:uid="{00000000-0005-0000-0000-0000BDE90000}"/>
    <cellStyle name="Output 3 3 15 3 4" xfId="59841" xr:uid="{00000000-0005-0000-0000-0000BEE90000}"/>
    <cellStyle name="Output 3 3 15 3 5" xfId="59842" xr:uid="{00000000-0005-0000-0000-0000BFE90000}"/>
    <cellStyle name="Output 3 3 15 4" xfId="59843" xr:uid="{00000000-0005-0000-0000-0000C0E90000}"/>
    <cellStyle name="Output 3 3 15 5" xfId="59844" xr:uid="{00000000-0005-0000-0000-0000C1E90000}"/>
    <cellStyle name="Output 3 3 15 6" xfId="59845" xr:uid="{00000000-0005-0000-0000-0000C2E90000}"/>
    <cellStyle name="Output 3 3 15 7" xfId="59846" xr:uid="{00000000-0005-0000-0000-0000C3E90000}"/>
    <cellStyle name="Output 3 3 16" xfId="59847" xr:uid="{00000000-0005-0000-0000-0000C4E90000}"/>
    <cellStyle name="Output 3 3 16 2" xfId="59848" xr:uid="{00000000-0005-0000-0000-0000C5E90000}"/>
    <cellStyle name="Output 3 3 16 3" xfId="59849" xr:uid="{00000000-0005-0000-0000-0000C6E90000}"/>
    <cellStyle name="Output 3 3 16 4" xfId="59850" xr:uid="{00000000-0005-0000-0000-0000C7E90000}"/>
    <cellStyle name="Output 3 3 16 5" xfId="59851" xr:uid="{00000000-0005-0000-0000-0000C8E90000}"/>
    <cellStyle name="Output 3 3 17" xfId="59852" xr:uid="{00000000-0005-0000-0000-0000C9E90000}"/>
    <cellStyle name="Output 3 3 17 2" xfId="59853" xr:uid="{00000000-0005-0000-0000-0000CAE90000}"/>
    <cellStyle name="Output 3 3 17 3" xfId="59854" xr:uid="{00000000-0005-0000-0000-0000CBE90000}"/>
    <cellStyle name="Output 3 3 17 4" xfId="59855" xr:uid="{00000000-0005-0000-0000-0000CCE90000}"/>
    <cellStyle name="Output 3 3 17 5" xfId="59856" xr:uid="{00000000-0005-0000-0000-0000CDE90000}"/>
    <cellStyle name="Output 3 3 18" xfId="59857" xr:uid="{00000000-0005-0000-0000-0000CEE90000}"/>
    <cellStyle name="Output 3 3 18 2" xfId="59858" xr:uid="{00000000-0005-0000-0000-0000CFE90000}"/>
    <cellStyle name="Output 3 3 19" xfId="59859" xr:uid="{00000000-0005-0000-0000-0000D0E90000}"/>
    <cellStyle name="Output 3 3 2" xfId="59860" xr:uid="{00000000-0005-0000-0000-0000D1E90000}"/>
    <cellStyle name="Output 3 3 2 2" xfId="59861" xr:uid="{00000000-0005-0000-0000-0000D2E90000}"/>
    <cellStyle name="Output 3 3 2 2 2" xfId="59862" xr:uid="{00000000-0005-0000-0000-0000D3E90000}"/>
    <cellStyle name="Output 3 3 2 2 2 2" xfId="59863" xr:uid="{00000000-0005-0000-0000-0000D4E90000}"/>
    <cellStyle name="Output 3 3 2 2 2 3" xfId="59864" xr:uid="{00000000-0005-0000-0000-0000D5E90000}"/>
    <cellStyle name="Output 3 3 2 2 2 4" xfId="59865" xr:uid="{00000000-0005-0000-0000-0000D6E90000}"/>
    <cellStyle name="Output 3 3 2 2 2 5" xfId="59866" xr:uid="{00000000-0005-0000-0000-0000D7E90000}"/>
    <cellStyle name="Output 3 3 2 2 3" xfId="59867" xr:uid="{00000000-0005-0000-0000-0000D8E90000}"/>
    <cellStyle name="Output 3 3 2 2 3 2" xfId="59868" xr:uid="{00000000-0005-0000-0000-0000D9E90000}"/>
    <cellStyle name="Output 3 3 2 2 3 3" xfId="59869" xr:uid="{00000000-0005-0000-0000-0000DAE90000}"/>
    <cellStyle name="Output 3 3 2 2 3 4" xfId="59870" xr:uid="{00000000-0005-0000-0000-0000DBE90000}"/>
    <cellStyle name="Output 3 3 2 2 3 5" xfId="59871" xr:uid="{00000000-0005-0000-0000-0000DCE90000}"/>
    <cellStyle name="Output 3 3 2 2 4" xfId="59872" xr:uid="{00000000-0005-0000-0000-0000DDE90000}"/>
    <cellStyle name="Output 3 3 2 2 5" xfId="59873" xr:uid="{00000000-0005-0000-0000-0000DEE90000}"/>
    <cellStyle name="Output 3 3 2 2 6" xfId="59874" xr:uid="{00000000-0005-0000-0000-0000DFE90000}"/>
    <cellStyle name="Output 3 3 2 2 7" xfId="59875" xr:uid="{00000000-0005-0000-0000-0000E0E90000}"/>
    <cellStyle name="Output 3 3 2 3" xfId="59876" xr:uid="{00000000-0005-0000-0000-0000E1E90000}"/>
    <cellStyle name="Output 3 3 2 3 2" xfId="59877" xr:uid="{00000000-0005-0000-0000-0000E2E90000}"/>
    <cellStyle name="Output 3 3 2 3 3" xfId="59878" xr:uid="{00000000-0005-0000-0000-0000E3E90000}"/>
    <cellStyle name="Output 3 3 2 3 4" xfId="59879" xr:uid="{00000000-0005-0000-0000-0000E4E90000}"/>
    <cellStyle name="Output 3 3 2 3 5" xfId="59880" xr:uid="{00000000-0005-0000-0000-0000E5E90000}"/>
    <cellStyle name="Output 3 3 2 4" xfId="59881" xr:uid="{00000000-0005-0000-0000-0000E6E90000}"/>
    <cellStyle name="Output 3 3 2 4 2" xfId="59882" xr:uid="{00000000-0005-0000-0000-0000E7E90000}"/>
    <cellStyle name="Output 3 3 2 4 3" xfId="59883" xr:uid="{00000000-0005-0000-0000-0000E8E90000}"/>
    <cellStyle name="Output 3 3 2 4 4" xfId="59884" xr:uid="{00000000-0005-0000-0000-0000E9E90000}"/>
    <cellStyle name="Output 3 3 2 4 5" xfId="59885" xr:uid="{00000000-0005-0000-0000-0000EAE90000}"/>
    <cellStyle name="Output 3 3 2 5" xfId="59886" xr:uid="{00000000-0005-0000-0000-0000EBE90000}"/>
    <cellStyle name="Output 3 3 2 6" xfId="59887" xr:uid="{00000000-0005-0000-0000-0000ECE90000}"/>
    <cellStyle name="Output 3 3 2 7" xfId="59888" xr:uid="{00000000-0005-0000-0000-0000EDE90000}"/>
    <cellStyle name="Output 3 3 2 8" xfId="59889" xr:uid="{00000000-0005-0000-0000-0000EEE90000}"/>
    <cellStyle name="Output 3 3 20" xfId="59890" xr:uid="{00000000-0005-0000-0000-0000EFE90000}"/>
    <cellStyle name="Output 3 3 3" xfId="59891" xr:uid="{00000000-0005-0000-0000-0000F0E90000}"/>
    <cellStyle name="Output 3 3 3 2" xfId="59892" xr:uid="{00000000-0005-0000-0000-0000F1E90000}"/>
    <cellStyle name="Output 3 3 3 2 2" xfId="59893" xr:uid="{00000000-0005-0000-0000-0000F2E90000}"/>
    <cellStyle name="Output 3 3 3 2 2 2" xfId="59894" xr:uid="{00000000-0005-0000-0000-0000F3E90000}"/>
    <cellStyle name="Output 3 3 3 2 2 3" xfId="59895" xr:uid="{00000000-0005-0000-0000-0000F4E90000}"/>
    <cellStyle name="Output 3 3 3 2 2 4" xfId="59896" xr:uid="{00000000-0005-0000-0000-0000F5E90000}"/>
    <cellStyle name="Output 3 3 3 2 2 5" xfId="59897" xr:uid="{00000000-0005-0000-0000-0000F6E90000}"/>
    <cellStyle name="Output 3 3 3 2 3" xfId="59898" xr:uid="{00000000-0005-0000-0000-0000F7E90000}"/>
    <cellStyle name="Output 3 3 3 2 3 2" xfId="59899" xr:uid="{00000000-0005-0000-0000-0000F8E90000}"/>
    <cellStyle name="Output 3 3 3 2 3 3" xfId="59900" xr:uid="{00000000-0005-0000-0000-0000F9E90000}"/>
    <cellStyle name="Output 3 3 3 2 3 4" xfId="59901" xr:uid="{00000000-0005-0000-0000-0000FAE90000}"/>
    <cellStyle name="Output 3 3 3 2 3 5" xfId="59902" xr:uid="{00000000-0005-0000-0000-0000FBE90000}"/>
    <cellStyle name="Output 3 3 3 2 4" xfId="59903" xr:uid="{00000000-0005-0000-0000-0000FCE90000}"/>
    <cellStyle name="Output 3 3 3 2 5" xfId="59904" xr:uid="{00000000-0005-0000-0000-0000FDE90000}"/>
    <cellStyle name="Output 3 3 3 2 6" xfId="59905" xr:uid="{00000000-0005-0000-0000-0000FEE90000}"/>
    <cellStyle name="Output 3 3 3 2 7" xfId="59906" xr:uid="{00000000-0005-0000-0000-0000FFE90000}"/>
    <cellStyle name="Output 3 3 3 3" xfId="59907" xr:uid="{00000000-0005-0000-0000-000000EA0000}"/>
    <cellStyle name="Output 3 3 3 3 2" xfId="59908" xr:uid="{00000000-0005-0000-0000-000001EA0000}"/>
    <cellStyle name="Output 3 3 3 3 3" xfId="59909" xr:uid="{00000000-0005-0000-0000-000002EA0000}"/>
    <cellStyle name="Output 3 3 3 3 4" xfId="59910" xr:uid="{00000000-0005-0000-0000-000003EA0000}"/>
    <cellStyle name="Output 3 3 3 3 5" xfId="59911" xr:uid="{00000000-0005-0000-0000-000004EA0000}"/>
    <cellStyle name="Output 3 3 3 4" xfId="59912" xr:uid="{00000000-0005-0000-0000-000005EA0000}"/>
    <cellStyle name="Output 3 3 3 4 2" xfId="59913" xr:uid="{00000000-0005-0000-0000-000006EA0000}"/>
    <cellStyle name="Output 3 3 3 4 3" xfId="59914" xr:uid="{00000000-0005-0000-0000-000007EA0000}"/>
    <cellStyle name="Output 3 3 3 4 4" xfId="59915" xr:uid="{00000000-0005-0000-0000-000008EA0000}"/>
    <cellStyle name="Output 3 3 3 4 5" xfId="59916" xr:uid="{00000000-0005-0000-0000-000009EA0000}"/>
    <cellStyle name="Output 3 3 3 5" xfId="59917" xr:uid="{00000000-0005-0000-0000-00000AEA0000}"/>
    <cellStyle name="Output 3 3 3 6" xfId="59918" xr:uid="{00000000-0005-0000-0000-00000BEA0000}"/>
    <cellStyle name="Output 3 3 3 7" xfId="59919" xr:uid="{00000000-0005-0000-0000-00000CEA0000}"/>
    <cellStyle name="Output 3 3 3 8" xfId="59920" xr:uid="{00000000-0005-0000-0000-00000DEA0000}"/>
    <cellStyle name="Output 3 3 4" xfId="59921" xr:uid="{00000000-0005-0000-0000-00000EEA0000}"/>
    <cellStyle name="Output 3 3 4 2" xfId="59922" xr:uid="{00000000-0005-0000-0000-00000FEA0000}"/>
    <cellStyle name="Output 3 3 4 2 2" xfId="59923" xr:uid="{00000000-0005-0000-0000-000010EA0000}"/>
    <cellStyle name="Output 3 3 4 2 2 2" xfId="59924" xr:uid="{00000000-0005-0000-0000-000011EA0000}"/>
    <cellStyle name="Output 3 3 4 2 2 3" xfId="59925" xr:uid="{00000000-0005-0000-0000-000012EA0000}"/>
    <cellStyle name="Output 3 3 4 2 2 4" xfId="59926" xr:uid="{00000000-0005-0000-0000-000013EA0000}"/>
    <cellStyle name="Output 3 3 4 2 2 5" xfId="59927" xr:uid="{00000000-0005-0000-0000-000014EA0000}"/>
    <cellStyle name="Output 3 3 4 2 3" xfId="59928" xr:uid="{00000000-0005-0000-0000-000015EA0000}"/>
    <cellStyle name="Output 3 3 4 2 3 2" xfId="59929" xr:uid="{00000000-0005-0000-0000-000016EA0000}"/>
    <cellStyle name="Output 3 3 4 2 3 3" xfId="59930" xr:uid="{00000000-0005-0000-0000-000017EA0000}"/>
    <cellStyle name="Output 3 3 4 2 3 4" xfId="59931" xr:uid="{00000000-0005-0000-0000-000018EA0000}"/>
    <cellStyle name="Output 3 3 4 2 3 5" xfId="59932" xr:uid="{00000000-0005-0000-0000-000019EA0000}"/>
    <cellStyle name="Output 3 3 4 2 4" xfId="59933" xr:uid="{00000000-0005-0000-0000-00001AEA0000}"/>
    <cellStyle name="Output 3 3 4 2 5" xfId="59934" xr:uid="{00000000-0005-0000-0000-00001BEA0000}"/>
    <cellStyle name="Output 3 3 4 2 6" xfId="59935" xr:uid="{00000000-0005-0000-0000-00001CEA0000}"/>
    <cellStyle name="Output 3 3 4 2 7" xfId="59936" xr:uid="{00000000-0005-0000-0000-00001DEA0000}"/>
    <cellStyle name="Output 3 3 4 3" xfId="59937" xr:uid="{00000000-0005-0000-0000-00001EEA0000}"/>
    <cellStyle name="Output 3 3 4 3 2" xfId="59938" xr:uid="{00000000-0005-0000-0000-00001FEA0000}"/>
    <cellStyle name="Output 3 3 4 3 3" xfId="59939" xr:uid="{00000000-0005-0000-0000-000020EA0000}"/>
    <cellStyle name="Output 3 3 4 3 4" xfId="59940" xr:uid="{00000000-0005-0000-0000-000021EA0000}"/>
    <cellStyle name="Output 3 3 4 3 5" xfId="59941" xr:uid="{00000000-0005-0000-0000-000022EA0000}"/>
    <cellStyle name="Output 3 3 4 4" xfId="59942" xr:uid="{00000000-0005-0000-0000-000023EA0000}"/>
    <cellStyle name="Output 3 3 4 4 2" xfId="59943" xr:uid="{00000000-0005-0000-0000-000024EA0000}"/>
    <cellStyle name="Output 3 3 4 4 3" xfId="59944" xr:uid="{00000000-0005-0000-0000-000025EA0000}"/>
    <cellStyle name="Output 3 3 4 4 4" xfId="59945" xr:uid="{00000000-0005-0000-0000-000026EA0000}"/>
    <cellStyle name="Output 3 3 4 4 5" xfId="59946" xr:uid="{00000000-0005-0000-0000-000027EA0000}"/>
    <cellStyle name="Output 3 3 4 5" xfId="59947" xr:uid="{00000000-0005-0000-0000-000028EA0000}"/>
    <cellStyle name="Output 3 3 4 6" xfId="59948" xr:uid="{00000000-0005-0000-0000-000029EA0000}"/>
    <cellStyle name="Output 3 3 4 7" xfId="59949" xr:uid="{00000000-0005-0000-0000-00002AEA0000}"/>
    <cellStyle name="Output 3 3 4 8" xfId="59950" xr:uid="{00000000-0005-0000-0000-00002BEA0000}"/>
    <cellStyle name="Output 3 3 5" xfId="59951" xr:uid="{00000000-0005-0000-0000-00002CEA0000}"/>
    <cellStyle name="Output 3 3 5 2" xfId="59952" xr:uid="{00000000-0005-0000-0000-00002DEA0000}"/>
    <cellStyle name="Output 3 3 5 2 2" xfId="59953" xr:uid="{00000000-0005-0000-0000-00002EEA0000}"/>
    <cellStyle name="Output 3 3 5 2 2 2" xfId="59954" xr:uid="{00000000-0005-0000-0000-00002FEA0000}"/>
    <cellStyle name="Output 3 3 5 2 2 3" xfId="59955" xr:uid="{00000000-0005-0000-0000-000030EA0000}"/>
    <cellStyle name="Output 3 3 5 2 2 4" xfId="59956" xr:uid="{00000000-0005-0000-0000-000031EA0000}"/>
    <cellStyle name="Output 3 3 5 2 2 5" xfId="59957" xr:uid="{00000000-0005-0000-0000-000032EA0000}"/>
    <cellStyle name="Output 3 3 5 2 3" xfId="59958" xr:uid="{00000000-0005-0000-0000-000033EA0000}"/>
    <cellStyle name="Output 3 3 5 2 3 2" xfId="59959" xr:uid="{00000000-0005-0000-0000-000034EA0000}"/>
    <cellStyle name="Output 3 3 5 2 3 3" xfId="59960" xr:uid="{00000000-0005-0000-0000-000035EA0000}"/>
    <cellStyle name="Output 3 3 5 2 3 4" xfId="59961" xr:uid="{00000000-0005-0000-0000-000036EA0000}"/>
    <cellStyle name="Output 3 3 5 2 3 5" xfId="59962" xr:uid="{00000000-0005-0000-0000-000037EA0000}"/>
    <cellStyle name="Output 3 3 5 2 4" xfId="59963" xr:uid="{00000000-0005-0000-0000-000038EA0000}"/>
    <cellStyle name="Output 3 3 5 2 5" xfId="59964" xr:uid="{00000000-0005-0000-0000-000039EA0000}"/>
    <cellStyle name="Output 3 3 5 2 6" xfId="59965" xr:uid="{00000000-0005-0000-0000-00003AEA0000}"/>
    <cellStyle name="Output 3 3 5 2 7" xfId="59966" xr:uid="{00000000-0005-0000-0000-00003BEA0000}"/>
    <cellStyle name="Output 3 3 5 3" xfId="59967" xr:uid="{00000000-0005-0000-0000-00003CEA0000}"/>
    <cellStyle name="Output 3 3 5 3 2" xfId="59968" xr:uid="{00000000-0005-0000-0000-00003DEA0000}"/>
    <cellStyle name="Output 3 3 5 3 3" xfId="59969" xr:uid="{00000000-0005-0000-0000-00003EEA0000}"/>
    <cellStyle name="Output 3 3 5 3 4" xfId="59970" xr:uid="{00000000-0005-0000-0000-00003FEA0000}"/>
    <cellStyle name="Output 3 3 5 3 5" xfId="59971" xr:uid="{00000000-0005-0000-0000-000040EA0000}"/>
    <cellStyle name="Output 3 3 5 4" xfId="59972" xr:uid="{00000000-0005-0000-0000-000041EA0000}"/>
    <cellStyle name="Output 3 3 5 4 2" xfId="59973" xr:uid="{00000000-0005-0000-0000-000042EA0000}"/>
    <cellStyle name="Output 3 3 5 4 3" xfId="59974" xr:uid="{00000000-0005-0000-0000-000043EA0000}"/>
    <cellStyle name="Output 3 3 5 4 4" xfId="59975" xr:uid="{00000000-0005-0000-0000-000044EA0000}"/>
    <cellStyle name="Output 3 3 5 4 5" xfId="59976" xr:uid="{00000000-0005-0000-0000-000045EA0000}"/>
    <cellStyle name="Output 3 3 5 5" xfId="59977" xr:uid="{00000000-0005-0000-0000-000046EA0000}"/>
    <cellStyle name="Output 3 3 5 6" xfId="59978" xr:uid="{00000000-0005-0000-0000-000047EA0000}"/>
    <cellStyle name="Output 3 3 5 7" xfId="59979" xr:uid="{00000000-0005-0000-0000-000048EA0000}"/>
    <cellStyle name="Output 3 3 5 8" xfId="59980" xr:uid="{00000000-0005-0000-0000-000049EA0000}"/>
    <cellStyle name="Output 3 3 6" xfId="59981" xr:uid="{00000000-0005-0000-0000-00004AEA0000}"/>
    <cellStyle name="Output 3 3 6 2" xfId="59982" xr:uid="{00000000-0005-0000-0000-00004BEA0000}"/>
    <cellStyle name="Output 3 3 6 2 2" xfId="59983" xr:uid="{00000000-0005-0000-0000-00004CEA0000}"/>
    <cellStyle name="Output 3 3 6 2 2 2" xfId="59984" xr:uid="{00000000-0005-0000-0000-00004DEA0000}"/>
    <cellStyle name="Output 3 3 6 2 2 3" xfId="59985" xr:uid="{00000000-0005-0000-0000-00004EEA0000}"/>
    <cellStyle name="Output 3 3 6 2 2 4" xfId="59986" xr:uid="{00000000-0005-0000-0000-00004FEA0000}"/>
    <cellStyle name="Output 3 3 6 2 2 5" xfId="59987" xr:uid="{00000000-0005-0000-0000-000050EA0000}"/>
    <cellStyle name="Output 3 3 6 2 3" xfId="59988" xr:uid="{00000000-0005-0000-0000-000051EA0000}"/>
    <cellStyle name="Output 3 3 6 2 3 2" xfId="59989" xr:uid="{00000000-0005-0000-0000-000052EA0000}"/>
    <cellStyle name="Output 3 3 6 2 3 3" xfId="59990" xr:uid="{00000000-0005-0000-0000-000053EA0000}"/>
    <cellStyle name="Output 3 3 6 2 3 4" xfId="59991" xr:uid="{00000000-0005-0000-0000-000054EA0000}"/>
    <cellStyle name="Output 3 3 6 2 3 5" xfId="59992" xr:uid="{00000000-0005-0000-0000-000055EA0000}"/>
    <cellStyle name="Output 3 3 6 2 4" xfId="59993" xr:uid="{00000000-0005-0000-0000-000056EA0000}"/>
    <cellStyle name="Output 3 3 6 2 5" xfId="59994" xr:uid="{00000000-0005-0000-0000-000057EA0000}"/>
    <cellStyle name="Output 3 3 6 2 6" xfId="59995" xr:uid="{00000000-0005-0000-0000-000058EA0000}"/>
    <cellStyle name="Output 3 3 6 2 7" xfId="59996" xr:uid="{00000000-0005-0000-0000-000059EA0000}"/>
    <cellStyle name="Output 3 3 6 3" xfId="59997" xr:uid="{00000000-0005-0000-0000-00005AEA0000}"/>
    <cellStyle name="Output 3 3 6 3 2" xfId="59998" xr:uid="{00000000-0005-0000-0000-00005BEA0000}"/>
    <cellStyle name="Output 3 3 6 3 3" xfId="59999" xr:uid="{00000000-0005-0000-0000-00005CEA0000}"/>
    <cellStyle name="Output 3 3 6 3 4" xfId="60000" xr:uid="{00000000-0005-0000-0000-00005DEA0000}"/>
    <cellStyle name="Output 3 3 6 3 5" xfId="60001" xr:uid="{00000000-0005-0000-0000-00005EEA0000}"/>
    <cellStyle name="Output 3 3 6 4" xfId="60002" xr:uid="{00000000-0005-0000-0000-00005FEA0000}"/>
    <cellStyle name="Output 3 3 6 4 2" xfId="60003" xr:uid="{00000000-0005-0000-0000-000060EA0000}"/>
    <cellStyle name="Output 3 3 6 4 3" xfId="60004" xr:uid="{00000000-0005-0000-0000-000061EA0000}"/>
    <cellStyle name="Output 3 3 6 4 4" xfId="60005" xr:uid="{00000000-0005-0000-0000-000062EA0000}"/>
    <cellStyle name="Output 3 3 6 4 5" xfId="60006" xr:uid="{00000000-0005-0000-0000-000063EA0000}"/>
    <cellStyle name="Output 3 3 6 5" xfId="60007" xr:uid="{00000000-0005-0000-0000-000064EA0000}"/>
    <cellStyle name="Output 3 3 6 6" xfId="60008" xr:uid="{00000000-0005-0000-0000-000065EA0000}"/>
    <cellStyle name="Output 3 3 6 7" xfId="60009" xr:uid="{00000000-0005-0000-0000-000066EA0000}"/>
    <cellStyle name="Output 3 3 6 8" xfId="60010" xr:uid="{00000000-0005-0000-0000-000067EA0000}"/>
    <cellStyle name="Output 3 3 7" xfId="60011" xr:uid="{00000000-0005-0000-0000-000068EA0000}"/>
    <cellStyle name="Output 3 3 7 2" xfId="60012" xr:uid="{00000000-0005-0000-0000-000069EA0000}"/>
    <cellStyle name="Output 3 3 7 2 2" xfId="60013" xr:uid="{00000000-0005-0000-0000-00006AEA0000}"/>
    <cellStyle name="Output 3 3 7 2 2 2" xfId="60014" xr:uid="{00000000-0005-0000-0000-00006BEA0000}"/>
    <cellStyle name="Output 3 3 7 2 2 3" xfId="60015" xr:uid="{00000000-0005-0000-0000-00006CEA0000}"/>
    <cellStyle name="Output 3 3 7 2 2 4" xfId="60016" xr:uid="{00000000-0005-0000-0000-00006DEA0000}"/>
    <cellStyle name="Output 3 3 7 2 2 5" xfId="60017" xr:uid="{00000000-0005-0000-0000-00006EEA0000}"/>
    <cellStyle name="Output 3 3 7 2 3" xfId="60018" xr:uid="{00000000-0005-0000-0000-00006FEA0000}"/>
    <cellStyle name="Output 3 3 7 2 3 2" xfId="60019" xr:uid="{00000000-0005-0000-0000-000070EA0000}"/>
    <cellStyle name="Output 3 3 7 2 3 3" xfId="60020" xr:uid="{00000000-0005-0000-0000-000071EA0000}"/>
    <cellStyle name="Output 3 3 7 2 3 4" xfId="60021" xr:uid="{00000000-0005-0000-0000-000072EA0000}"/>
    <cellStyle name="Output 3 3 7 2 3 5" xfId="60022" xr:uid="{00000000-0005-0000-0000-000073EA0000}"/>
    <cellStyle name="Output 3 3 7 2 4" xfId="60023" xr:uid="{00000000-0005-0000-0000-000074EA0000}"/>
    <cellStyle name="Output 3 3 7 2 5" xfId="60024" xr:uid="{00000000-0005-0000-0000-000075EA0000}"/>
    <cellStyle name="Output 3 3 7 2 6" xfId="60025" xr:uid="{00000000-0005-0000-0000-000076EA0000}"/>
    <cellStyle name="Output 3 3 7 2 7" xfId="60026" xr:uid="{00000000-0005-0000-0000-000077EA0000}"/>
    <cellStyle name="Output 3 3 7 3" xfId="60027" xr:uid="{00000000-0005-0000-0000-000078EA0000}"/>
    <cellStyle name="Output 3 3 7 3 2" xfId="60028" xr:uid="{00000000-0005-0000-0000-000079EA0000}"/>
    <cellStyle name="Output 3 3 7 3 3" xfId="60029" xr:uid="{00000000-0005-0000-0000-00007AEA0000}"/>
    <cellStyle name="Output 3 3 7 3 4" xfId="60030" xr:uid="{00000000-0005-0000-0000-00007BEA0000}"/>
    <cellStyle name="Output 3 3 7 3 5" xfId="60031" xr:uid="{00000000-0005-0000-0000-00007CEA0000}"/>
    <cellStyle name="Output 3 3 7 4" xfId="60032" xr:uid="{00000000-0005-0000-0000-00007DEA0000}"/>
    <cellStyle name="Output 3 3 7 4 2" xfId="60033" xr:uid="{00000000-0005-0000-0000-00007EEA0000}"/>
    <cellStyle name="Output 3 3 7 4 3" xfId="60034" xr:uid="{00000000-0005-0000-0000-00007FEA0000}"/>
    <cellStyle name="Output 3 3 7 4 4" xfId="60035" xr:uid="{00000000-0005-0000-0000-000080EA0000}"/>
    <cellStyle name="Output 3 3 7 4 5" xfId="60036" xr:uid="{00000000-0005-0000-0000-000081EA0000}"/>
    <cellStyle name="Output 3 3 7 5" xfId="60037" xr:uid="{00000000-0005-0000-0000-000082EA0000}"/>
    <cellStyle name="Output 3 3 7 6" xfId="60038" xr:uid="{00000000-0005-0000-0000-000083EA0000}"/>
    <cellStyle name="Output 3 3 7 7" xfId="60039" xr:uid="{00000000-0005-0000-0000-000084EA0000}"/>
    <cellStyle name="Output 3 3 7 8" xfId="60040" xr:uid="{00000000-0005-0000-0000-000085EA0000}"/>
    <cellStyle name="Output 3 3 8" xfId="60041" xr:uid="{00000000-0005-0000-0000-000086EA0000}"/>
    <cellStyle name="Output 3 3 8 2" xfId="60042" xr:uid="{00000000-0005-0000-0000-000087EA0000}"/>
    <cellStyle name="Output 3 3 8 2 2" xfId="60043" xr:uid="{00000000-0005-0000-0000-000088EA0000}"/>
    <cellStyle name="Output 3 3 8 2 2 2" xfId="60044" xr:uid="{00000000-0005-0000-0000-000089EA0000}"/>
    <cellStyle name="Output 3 3 8 2 2 3" xfId="60045" xr:uid="{00000000-0005-0000-0000-00008AEA0000}"/>
    <cellStyle name="Output 3 3 8 2 2 4" xfId="60046" xr:uid="{00000000-0005-0000-0000-00008BEA0000}"/>
    <cellStyle name="Output 3 3 8 2 2 5" xfId="60047" xr:uid="{00000000-0005-0000-0000-00008CEA0000}"/>
    <cellStyle name="Output 3 3 8 2 3" xfId="60048" xr:uid="{00000000-0005-0000-0000-00008DEA0000}"/>
    <cellStyle name="Output 3 3 8 2 3 2" xfId="60049" xr:uid="{00000000-0005-0000-0000-00008EEA0000}"/>
    <cellStyle name="Output 3 3 8 2 3 3" xfId="60050" xr:uid="{00000000-0005-0000-0000-00008FEA0000}"/>
    <cellStyle name="Output 3 3 8 2 3 4" xfId="60051" xr:uid="{00000000-0005-0000-0000-000090EA0000}"/>
    <cellStyle name="Output 3 3 8 2 3 5" xfId="60052" xr:uid="{00000000-0005-0000-0000-000091EA0000}"/>
    <cellStyle name="Output 3 3 8 2 4" xfId="60053" xr:uid="{00000000-0005-0000-0000-000092EA0000}"/>
    <cellStyle name="Output 3 3 8 2 5" xfId="60054" xr:uid="{00000000-0005-0000-0000-000093EA0000}"/>
    <cellStyle name="Output 3 3 8 2 6" xfId="60055" xr:uid="{00000000-0005-0000-0000-000094EA0000}"/>
    <cellStyle name="Output 3 3 8 2 7" xfId="60056" xr:uid="{00000000-0005-0000-0000-000095EA0000}"/>
    <cellStyle name="Output 3 3 8 3" xfId="60057" xr:uid="{00000000-0005-0000-0000-000096EA0000}"/>
    <cellStyle name="Output 3 3 8 3 2" xfId="60058" xr:uid="{00000000-0005-0000-0000-000097EA0000}"/>
    <cellStyle name="Output 3 3 8 3 3" xfId="60059" xr:uid="{00000000-0005-0000-0000-000098EA0000}"/>
    <cellStyle name="Output 3 3 8 3 4" xfId="60060" xr:uid="{00000000-0005-0000-0000-000099EA0000}"/>
    <cellStyle name="Output 3 3 8 3 5" xfId="60061" xr:uid="{00000000-0005-0000-0000-00009AEA0000}"/>
    <cellStyle name="Output 3 3 8 4" xfId="60062" xr:uid="{00000000-0005-0000-0000-00009BEA0000}"/>
    <cellStyle name="Output 3 3 8 4 2" xfId="60063" xr:uid="{00000000-0005-0000-0000-00009CEA0000}"/>
    <cellStyle name="Output 3 3 8 4 3" xfId="60064" xr:uid="{00000000-0005-0000-0000-00009DEA0000}"/>
    <cellStyle name="Output 3 3 8 4 4" xfId="60065" xr:uid="{00000000-0005-0000-0000-00009EEA0000}"/>
    <cellStyle name="Output 3 3 8 4 5" xfId="60066" xr:uid="{00000000-0005-0000-0000-00009FEA0000}"/>
    <cellStyle name="Output 3 3 8 5" xfId="60067" xr:uid="{00000000-0005-0000-0000-0000A0EA0000}"/>
    <cellStyle name="Output 3 3 8 6" xfId="60068" xr:uid="{00000000-0005-0000-0000-0000A1EA0000}"/>
    <cellStyle name="Output 3 3 8 7" xfId="60069" xr:uid="{00000000-0005-0000-0000-0000A2EA0000}"/>
    <cellStyle name="Output 3 3 8 8" xfId="60070" xr:uid="{00000000-0005-0000-0000-0000A3EA0000}"/>
    <cellStyle name="Output 3 3 9" xfId="60071" xr:uid="{00000000-0005-0000-0000-0000A4EA0000}"/>
    <cellStyle name="Output 3 3 9 2" xfId="60072" xr:uid="{00000000-0005-0000-0000-0000A5EA0000}"/>
    <cellStyle name="Output 3 3 9 2 2" xfId="60073" xr:uid="{00000000-0005-0000-0000-0000A6EA0000}"/>
    <cellStyle name="Output 3 3 9 2 2 2" xfId="60074" xr:uid="{00000000-0005-0000-0000-0000A7EA0000}"/>
    <cellStyle name="Output 3 3 9 2 2 3" xfId="60075" xr:uid="{00000000-0005-0000-0000-0000A8EA0000}"/>
    <cellStyle name="Output 3 3 9 2 2 4" xfId="60076" xr:uid="{00000000-0005-0000-0000-0000A9EA0000}"/>
    <cellStyle name="Output 3 3 9 2 2 5" xfId="60077" xr:uid="{00000000-0005-0000-0000-0000AAEA0000}"/>
    <cellStyle name="Output 3 3 9 2 3" xfId="60078" xr:uid="{00000000-0005-0000-0000-0000ABEA0000}"/>
    <cellStyle name="Output 3 3 9 2 3 2" xfId="60079" xr:uid="{00000000-0005-0000-0000-0000ACEA0000}"/>
    <cellStyle name="Output 3 3 9 2 3 3" xfId="60080" xr:uid="{00000000-0005-0000-0000-0000ADEA0000}"/>
    <cellStyle name="Output 3 3 9 2 3 4" xfId="60081" xr:uid="{00000000-0005-0000-0000-0000AEEA0000}"/>
    <cellStyle name="Output 3 3 9 2 3 5" xfId="60082" xr:uid="{00000000-0005-0000-0000-0000AFEA0000}"/>
    <cellStyle name="Output 3 3 9 2 4" xfId="60083" xr:uid="{00000000-0005-0000-0000-0000B0EA0000}"/>
    <cellStyle name="Output 3 3 9 2 5" xfId="60084" xr:uid="{00000000-0005-0000-0000-0000B1EA0000}"/>
    <cellStyle name="Output 3 3 9 2 6" xfId="60085" xr:uid="{00000000-0005-0000-0000-0000B2EA0000}"/>
    <cellStyle name="Output 3 3 9 2 7" xfId="60086" xr:uid="{00000000-0005-0000-0000-0000B3EA0000}"/>
    <cellStyle name="Output 3 3 9 3" xfId="60087" xr:uid="{00000000-0005-0000-0000-0000B4EA0000}"/>
    <cellStyle name="Output 3 3 9 3 2" xfId="60088" xr:uid="{00000000-0005-0000-0000-0000B5EA0000}"/>
    <cellStyle name="Output 3 3 9 3 3" xfId="60089" xr:uid="{00000000-0005-0000-0000-0000B6EA0000}"/>
    <cellStyle name="Output 3 3 9 3 4" xfId="60090" xr:uid="{00000000-0005-0000-0000-0000B7EA0000}"/>
    <cellStyle name="Output 3 3 9 3 5" xfId="60091" xr:uid="{00000000-0005-0000-0000-0000B8EA0000}"/>
    <cellStyle name="Output 3 3 9 4" xfId="60092" xr:uid="{00000000-0005-0000-0000-0000B9EA0000}"/>
    <cellStyle name="Output 3 3 9 4 2" xfId="60093" xr:uid="{00000000-0005-0000-0000-0000BAEA0000}"/>
    <cellStyle name="Output 3 3 9 4 3" xfId="60094" xr:uid="{00000000-0005-0000-0000-0000BBEA0000}"/>
    <cellStyle name="Output 3 3 9 4 4" xfId="60095" xr:uid="{00000000-0005-0000-0000-0000BCEA0000}"/>
    <cellStyle name="Output 3 3 9 4 5" xfId="60096" xr:uid="{00000000-0005-0000-0000-0000BDEA0000}"/>
    <cellStyle name="Output 3 3 9 5" xfId="60097" xr:uid="{00000000-0005-0000-0000-0000BEEA0000}"/>
    <cellStyle name="Output 3 3 9 6" xfId="60098" xr:uid="{00000000-0005-0000-0000-0000BFEA0000}"/>
    <cellStyle name="Output 3 3 9 7" xfId="60099" xr:uid="{00000000-0005-0000-0000-0000C0EA0000}"/>
    <cellStyle name="Output 3 3 9 8" xfId="60100" xr:uid="{00000000-0005-0000-0000-0000C1EA0000}"/>
    <cellStyle name="Output 3 4" xfId="60101" xr:uid="{00000000-0005-0000-0000-0000C2EA0000}"/>
    <cellStyle name="Output 3 4 2" xfId="60102" xr:uid="{00000000-0005-0000-0000-0000C3EA0000}"/>
    <cellStyle name="Output 3 4 2 2" xfId="60103" xr:uid="{00000000-0005-0000-0000-0000C4EA0000}"/>
    <cellStyle name="Output 3 4 3" xfId="60104" xr:uid="{00000000-0005-0000-0000-0000C5EA0000}"/>
    <cellStyle name="Output 3 4 4" xfId="60105" xr:uid="{00000000-0005-0000-0000-0000C6EA0000}"/>
    <cellStyle name="Output 3 4 5" xfId="60106" xr:uid="{00000000-0005-0000-0000-0000C7EA0000}"/>
    <cellStyle name="Output 3 5" xfId="60107" xr:uid="{00000000-0005-0000-0000-0000C8EA0000}"/>
    <cellStyle name="Output 3 5 2" xfId="60108" xr:uid="{00000000-0005-0000-0000-0000C9EA0000}"/>
    <cellStyle name="Output 3 5 2 2" xfId="60109" xr:uid="{00000000-0005-0000-0000-0000CAEA0000}"/>
    <cellStyle name="Output 3 5 3" xfId="60110" xr:uid="{00000000-0005-0000-0000-0000CBEA0000}"/>
    <cellStyle name="Output 3 5 4" xfId="60111" xr:uid="{00000000-0005-0000-0000-0000CCEA0000}"/>
    <cellStyle name="Output 3 5 5" xfId="60112" xr:uid="{00000000-0005-0000-0000-0000CDEA0000}"/>
    <cellStyle name="Output 3 6" xfId="60113" xr:uid="{00000000-0005-0000-0000-0000CEEA0000}"/>
    <cellStyle name="Output 3 6 2" xfId="60114" xr:uid="{00000000-0005-0000-0000-0000CFEA0000}"/>
    <cellStyle name="Output 3 7" xfId="60115" xr:uid="{00000000-0005-0000-0000-0000D0EA0000}"/>
    <cellStyle name="Output 3 8" xfId="60116" xr:uid="{00000000-0005-0000-0000-0000D1EA0000}"/>
    <cellStyle name="Output 3_T-straight with PEDs adjustor" xfId="60117" xr:uid="{00000000-0005-0000-0000-0000D2EA0000}"/>
    <cellStyle name="Output 4" xfId="60118" xr:uid="{00000000-0005-0000-0000-0000D3EA0000}"/>
    <cellStyle name="Output 4 2" xfId="60119" xr:uid="{00000000-0005-0000-0000-0000D4EA0000}"/>
    <cellStyle name="Output 4 2 10" xfId="60120" xr:uid="{00000000-0005-0000-0000-0000D5EA0000}"/>
    <cellStyle name="Output 4 2 10 2" xfId="60121" xr:uid="{00000000-0005-0000-0000-0000D6EA0000}"/>
    <cellStyle name="Output 4 2 10 2 2" xfId="60122" xr:uid="{00000000-0005-0000-0000-0000D7EA0000}"/>
    <cellStyle name="Output 4 2 10 2 2 2" xfId="60123" xr:uid="{00000000-0005-0000-0000-0000D8EA0000}"/>
    <cellStyle name="Output 4 2 10 2 2 3" xfId="60124" xr:uid="{00000000-0005-0000-0000-0000D9EA0000}"/>
    <cellStyle name="Output 4 2 10 2 2 4" xfId="60125" xr:uid="{00000000-0005-0000-0000-0000DAEA0000}"/>
    <cellStyle name="Output 4 2 10 2 2 5" xfId="60126" xr:uid="{00000000-0005-0000-0000-0000DBEA0000}"/>
    <cellStyle name="Output 4 2 10 2 3" xfId="60127" xr:uid="{00000000-0005-0000-0000-0000DCEA0000}"/>
    <cellStyle name="Output 4 2 10 2 3 2" xfId="60128" xr:uid="{00000000-0005-0000-0000-0000DDEA0000}"/>
    <cellStyle name="Output 4 2 10 2 3 3" xfId="60129" xr:uid="{00000000-0005-0000-0000-0000DEEA0000}"/>
    <cellStyle name="Output 4 2 10 2 3 4" xfId="60130" xr:uid="{00000000-0005-0000-0000-0000DFEA0000}"/>
    <cellStyle name="Output 4 2 10 2 3 5" xfId="60131" xr:uid="{00000000-0005-0000-0000-0000E0EA0000}"/>
    <cellStyle name="Output 4 2 10 2 4" xfId="60132" xr:uid="{00000000-0005-0000-0000-0000E1EA0000}"/>
    <cellStyle name="Output 4 2 10 2 5" xfId="60133" xr:uid="{00000000-0005-0000-0000-0000E2EA0000}"/>
    <cellStyle name="Output 4 2 10 2 6" xfId="60134" xr:uid="{00000000-0005-0000-0000-0000E3EA0000}"/>
    <cellStyle name="Output 4 2 10 2 7" xfId="60135" xr:uid="{00000000-0005-0000-0000-0000E4EA0000}"/>
    <cellStyle name="Output 4 2 10 3" xfId="60136" xr:uid="{00000000-0005-0000-0000-0000E5EA0000}"/>
    <cellStyle name="Output 4 2 10 3 2" xfId="60137" xr:uid="{00000000-0005-0000-0000-0000E6EA0000}"/>
    <cellStyle name="Output 4 2 10 3 3" xfId="60138" xr:uid="{00000000-0005-0000-0000-0000E7EA0000}"/>
    <cellStyle name="Output 4 2 10 3 4" xfId="60139" xr:uid="{00000000-0005-0000-0000-0000E8EA0000}"/>
    <cellStyle name="Output 4 2 10 3 5" xfId="60140" xr:uid="{00000000-0005-0000-0000-0000E9EA0000}"/>
    <cellStyle name="Output 4 2 10 4" xfId="60141" xr:uid="{00000000-0005-0000-0000-0000EAEA0000}"/>
    <cellStyle name="Output 4 2 10 4 2" xfId="60142" xr:uid="{00000000-0005-0000-0000-0000EBEA0000}"/>
    <cellStyle name="Output 4 2 10 4 3" xfId="60143" xr:uid="{00000000-0005-0000-0000-0000ECEA0000}"/>
    <cellStyle name="Output 4 2 10 4 4" xfId="60144" xr:uid="{00000000-0005-0000-0000-0000EDEA0000}"/>
    <cellStyle name="Output 4 2 10 4 5" xfId="60145" xr:uid="{00000000-0005-0000-0000-0000EEEA0000}"/>
    <cellStyle name="Output 4 2 10 5" xfId="60146" xr:uid="{00000000-0005-0000-0000-0000EFEA0000}"/>
    <cellStyle name="Output 4 2 10 6" xfId="60147" xr:uid="{00000000-0005-0000-0000-0000F0EA0000}"/>
    <cellStyle name="Output 4 2 10 7" xfId="60148" xr:uid="{00000000-0005-0000-0000-0000F1EA0000}"/>
    <cellStyle name="Output 4 2 10 8" xfId="60149" xr:uid="{00000000-0005-0000-0000-0000F2EA0000}"/>
    <cellStyle name="Output 4 2 11" xfId="60150" xr:uid="{00000000-0005-0000-0000-0000F3EA0000}"/>
    <cellStyle name="Output 4 2 11 2" xfId="60151" xr:uid="{00000000-0005-0000-0000-0000F4EA0000}"/>
    <cellStyle name="Output 4 2 11 2 2" xfId="60152" xr:uid="{00000000-0005-0000-0000-0000F5EA0000}"/>
    <cellStyle name="Output 4 2 11 2 2 2" xfId="60153" xr:uid="{00000000-0005-0000-0000-0000F6EA0000}"/>
    <cellStyle name="Output 4 2 11 2 2 3" xfId="60154" xr:uid="{00000000-0005-0000-0000-0000F7EA0000}"/>
    <cellStyle name="Output 4 2 11 2 2 4" xfId="60155" xr:uid="{00000000-0005-0000-0000-0000F8EA0000}"/>
    <cellStyle name="Output 4 2 11 2 2 5" xfId="60156" xr:uid="{00000000-0005-0000-0000-0000F9EA0000}"/>
    <cellStyle name="Output 4 2 11 2 3" xfId="60157" xr:uid="{00000000-0005-0000-0000-0000FAEA0000}"/>
    <cellStyle name="Output 4 2 11 2 3 2" xfId="60158" xr:uid="{00000000-0005-0000-0000-0000FBEA0000}"/>
    <cellStyle name="Output 4 2 11 2 3 3" xfId="60159" xr:uid="{00000000-0005-0000-0000-0000FCEA0000}"/>
    <cellStyle name="Output 4 2 11 2 3 4" xfId="60160" xr:uid="{00000000-0005-0000-0000-0000FDEA0000}"/>
    <cellStyle name="Output 4 2 11 2 3 5" xfId="60161" xr:uid="{00000000-0005-0000-0000-0000FEEA0000}"/>
    <cellStyle name="Output 4 2 11 2 4" xfId="60162" xr:uid="{00000000-0005-0000-0000-0000FFEA0000}"/>
    <cellStyle name="Output 4 2 11 2 5" xfId="60163" xr:uid="{00000000-0005-0000-0000-000000EB0000}"/>
    <cellStyle name="Output 4 2 11 2 6" xfId="60164" xr:uid="{00000000-0005-0000-0000-000001EB0000}"/>
    <cellStyle name="Output 4 2 11 2 7" xfId="60165" xr:uid="{00000000-0005-0000-0000-000002EB0000}"/>
    <cellStyle name="Output 4 2 11 3" xfId="60166" xr:uid="{00000000-0005-0000-0000-000003EB0000}"/>
    <cellStyle name="Output 4 2 11 3 2" xfId="60167" xr:uid="{00000000-0005-0000-0000-000004EB0000}"/>
    <cellStyle name="Output 4 2 11 3 3" xfId="60168" xr:uid="{00000000-0005-0000-0000-000005EB0000}"/>
    <cellStyle name="Output 4 2 11 3 4" xfId="60169" xr:uid="{00000000-0005-0000-0000-000006EB0000}"/>
    <cellStyle name="Output 4 2 11 3 5" xfId="60170" xr:uid="{00000000-0005-0000-0000-000007EB0000}"/>
    <cellStyle name="Output 4 2 11 4" xfId="60171" xr:uid="{00000000-0005-0000-0000-000008EB0000}"/>
    <cellStyle name="Output 4 2 11 4 2" xfId="60172" xr:uid="{00000000-0005-0000-0000-000009EB0000}"/>
    <cellStyle name="Output 4 2 11 4 3" xfId="60173" xr:uid="{00000000-0005-0000-0000-00000AEB0000}"/>
    <cellStyle name="Output 4 2 11 4 4" xfId="60174" xr:uid="{00000000-0005-0000-0000-00000BEB0000}"/>
    <cellStyle name="Output 4 2 11 4 5" xfId="60175" xr:uid="{00000000-0005-0000-0000-00000CEB0000}"/>
    <cellStyle name="Output 4 2 11 5" xfId="60176" xr:uid="{00000000-0005-0000-0000-00000DEB0000}"/>
    <cellStyle name="Output 4 2 11 6" xfId="60177" xr:uid="{00000000-0005-0000-0000-00000EEB0000}"/>
    <cellStyle name="Output 4 2 11 7" xfId="60178" xr:uid="{00000000-0005-0000-0000-00000FEB0000}"/>
    <cellStyle name="Output 4 2 11 8" xfId="60179" xr:uid="{00000000-0005-0000-0000-000010EB0000}"/>
    <cellStyle name="Output 4 2 12" xfId="60180" xr:uid="{00000000-0005-0000-0000-000011EB0000}"/>
    <cellStyle name="Output 4 2 12 2" xfId="60181" xr:uid="{00000000-0005-0000-0000-000012EB0000}"/>
    <cellStyle name="Output 4 2 12 2 2" xfId="60182" xr:uid="{00000000-0005-0000-0000-000013EB0000}"/>
    <cellStyle name="Output 4 2 12 2 2 2" xfId="60183" xr:uid="{00000000-0005-0000-0000-000014EB0000}"/>
    <cellStyle name="Output 4 2 12 2 2 3" xfId="60184" xr:uid="{00000000-0005-0000-0000-000015EB0000}"/>
    <cellStyle name="Output 4 2 12 2 2 4" xfId="60185" xr:uid="{00000000-0005-0000-0000-000016EB0000}"/>
    <cellStyle name="Output 4 2 12 2 2 5" xfId="60186" xr:uid="{00000000-0005-0000-0000-000017EB0000}"/>
    <cellStyle name="Output 4 2 12 2 3" xfId="60187" xr:uid="{00000000-0005-0000-0000-000018EB0000}"/>
    <cellStyle name="Output 4 2 12 2 3 2" xfId="60188" xr:uid="{00000000-0005-0000-0000-000019EB0000}"/>
    <cellStyle name="Output 4 2 12 2 3 3" xfId="60189" xr:uid="{00000000-0005-0000-0000-00001AEB0000}"/>
    <cellStyle name="Output 4 2 12 2 3 4" xfId="60190" xr:uid="{00000000-0005-0000-0000-00001BEB0000}"/>
    <cellStyle name="Output 4 2 12 2 3 5" xfId="60191" xr:uid="{00000000-0005-0000-0000-00001CEB0000}"/>
    <cellStyle name="Output 4 2 12 2 4" xfId="60192" xr:uid="{00000000-0005-0000-0000-00001DEB0000}"/>
    <cellStyle name="Output 4 2 12 2 5" xfId="60193" xr:uid="{00000000-0005-0000-0000-00001EEB0000}"/>
    <cellStyle name="Output 4 2 12 2 6" xfId="60194" xr:uid="{00000000-0005-0000-0000-00001FEB0000}"/>
    <cellStyle name="Output 4 2 12 2 7" xfId="60195" xr:uid="{00000000-0005-0000-0000-000020EB0000}"/>
    <cellStyle name="Output 4 2 12 3" xfId="60196" xr:uid="{00000000-0005-0000-0000-000021EB0000}"/>
    <cellStyle name="Output 4 2 12 3 2" xfId="60197" xr:uid="{00000000-0005-0000-0000-000022EB0000}"/>
    <cellStyle name="Output 4 2 12 3 3" xfId="60198" xr:uid="{00000000-0005-0000-0000-000023EB0000}"/>
    <cellStyle name="Output 4 2 12 3 4" xfId="60199" xr:uid="{00000000-0005-0000-0000-000024EB0000}"/>
    <cellStyle name="Output 4 2 12 3 5" xfId="60200" xr:uid="{00000000-0005-0000-0000-000025EB0000}"/>
    <cellStyle name="Output 4 2 12 4" xfId="60201" xr:uid="{00000000-0005-0000-0000-000026EB0000}"/>
    <cellStyle name="Output 4 2 12 4 2" xfId="60202" xr:uid="{00000000-0005-0000-0000-000027EB0000}"/>
    <cellStyle name="Output 4 2 12 4 3" xfId="60203" xr:uid="{00000000-0005-0000-0000-000028EB0000}"/>
    <cellStyle name="Output 4 2 12 4 4" xfId="60204" xr:uid="{00000000-0005-0000-0000-000029EB0000}"/>
    <cellStyle name="Output 4 2 12 4 5" xfId="60205" xr:uid="{00000000-0005-0000-0000-00002AEB0000}"/>
    <cellStyle name="Output 4 2 12 5" xfId="60206" xr:uid="{00000000-0005-0000-0000-00002BEB0000}"/>
    <cellStyle name="Output 4 2 12 6" xfId="60207" xr:uid="{00000000-0005-0000-0000-00002CEB0000}"/>
    <cellStyle name="Output 4 2 12 7" xfId="60208" xr:uid="{00000000-0005-0000-0000-00002DEB0000}"/>
    <cellStyle name="Output 4 2 12 8" xfId="60209" xr:uid="{00000000-0005-0000-0000-00002EEB0000}"/>
    <cellStyle name="Output 4 2 13" xfId="60210" xr:uid="{00000000-0005-0000-0000-00002FEB0000}"/>
    <cellStyle name="Output 4 2 13 2" xfId="60211" xr:uid="{00000000-0005-0000-0000-000030EB0000}"/>
    <cellStyle name="Output 4 2 13 2 2" xfId="60212" xr:uid="{00000000-0005-0000-0000-000031EB0000}"/>
    <cellStyle name="Output 4 2 13 2 2 2" xfId="60213" xr:uid="{00000000-0005-0000-0000-000032EB0000}"/>
    <cellStyle name="Output 4 2 13 2 2 3" xfId="60214" xr:uid="{00000000-0005-0000-0000-000033EB0000}"/>
    <cellStyle name="Output 4 2 13 2 2 4" xfId="60215" xr:uid="{00000000-0005-0000-0000-000034EB0000}"/>
    <cellStyle name="Output 4 2 13 2 2 5" xfId="60216" xr:uid="{00000000-0005-0000-0000-000035EB0000}"/>
    <cellStyle name="Output 4 2 13 2 3" xfId="60217" xr:uid="{00000000-0005-0000-0000-000036EB0000}"/>
    <cellStyle name="Output 4 2 13 2 3 2" xfId="60218" xr:uid="{00000000-0005-0000-0000-000037EB0000}"/>
    <cellStyle name="Output 4 2 13 2 3 3" xfId="60219" xr:uid="{00000000-0005-0000-0000-000038EB0000}"/>
    <cellStyle name="Output 4 2 13 2 3 4" xfId="60220" xr:uid="{00000000-0005-0000-0000-000039EB0000}"/>
    <cellStyle name="Output 4 2 13 2 3 5" xfId="60221" xr:uid="{00000000-0005-0000-0000-00003AEB0000}"/>
    <cellStyle name="Output 4 2 13 2 4" xfId="60222" xr:uid="{00000000-0005-0000-0000-00003BEB0000}"/>
    <cellStyle name="Output 4 2 13 2 5" xfId="60223" xr:uid="{00000000-0005-0000-0000-00003CEB0000}"/>
    <cellStyle name="Output 4 2 13 2 6" xfId="60224" xr:uid="{00000000-0005-0000-0000-00003DEB0000}"/>
    <cellStyle name="Output 4 2 13 2 7" xfId="60225" xr:uid="{00000000-0005-0000-0000-00003EEB0000}"/>
    <cellStyle name="Output 4 2 13 3" xfId="60226" xr:uid="{00000000-0005-0000-0000-00003FEB0000}"/>
    <cellStyle name="Output 4 2 13 3 2" xfId="60227" xr:uid="{00000000-0005-0000-0000-000040EB0000}"/>
    <cellStyle name="Output 4 2 13 3 3" xfId="60228" xr:uid="{00000000-0005-0000-0000-000041EB0000}"/>
    <cellStyle name="Output 4 2 13 3 4" xfId="60229" xr:uid="{00000000-0005-0000-0000-000042EB0000}"/>
    <cellStyle name="Output 4 2 13 3 5" xfId="60230" xr:uid="{00000000-0005-0000-0000-000043EB0000}"/>
    <cellStyle name="Output 4 2 13 4" xfId="60231" xr:uid="{00000000-0005-0000-0000-000044EB0000}"/>
    <cellStyle name="Output 4 2 13 4 2" xfId="60232" xr:uid="{00000000-0005-0000-0000-000045EB0000}"/>
    <cellStyle name="Output 4 2 13 4 3" xfId="60233" xr:uid="{00000000-0005-0000-0000-000046EB0000}"/>
    <cellStyle name="Output 4 2 13 4 4" xfId="60234" xr:uid="{00000000-0005-0000-0000-000047EB0000}"/>
    <cellStyle name="Output 4 2 13 4 5" xfId="60235" xr:uid="{00000000-0005-0000-0000-000048EB0000}"/>
    <cellStyle name="Output 4 2 13 5" xfId="60236" xr:uid="{00000000-0005-0000-0000-000049EB0000}"/>
    <cellStyle name="Output 4 2 13 6" xfId="60237" xr:uid="{00000000-0005-0000-0000-00004AEB0000}"/>
    <cellStyle name="Output 4 2 13 7" xfId="60238" xr:uid="{00000000-0005-0000-0000-00004BEB0000}"/>
    <cellStyle name="Output 4 2 13 8" xfId="60239" xr:uid="{00000000-0005-0000-0000-00004CEB0000}"/>
    <cellStyle name="Output 4 2 14" xfId="60240" xr:uid="{00000000-0005-0000-0000-00004DEB0000}"/>
    <cellStyle name="Output 4 2 14 2" xfId="60241" xr:uid="{00000000-0005-0000-0000-00004EEB0000}"/>
    <cellStyle name="Output 4 2 14 2 2" xfId="60242" xr:uid="{00000000-0005-0000-0000-00004FEB0000}"/>
    <cellStyle name="Output 4 2 14 2 2 2" xfId="60243" xr:uid="{00000000-0005-0000-0000-000050EB0000}"/>
    <cellStyle name="Output 4 2 14 2 2 3" xfId="60244" xr:uid="{00000000-0005-0000-0000-000051EB0000}"/>
    <cellStyle name="Output 4 2 14 2 2 4" xfId="60245" xr:uid="{00000000-0005-0000-0000-000052EB0000}"/>
    <cellStyle name="Output 4 2 14 2 2 5" xfId="60246" xr:uid="{00000000-0005-0000-0000-000053EB0000}"/>
    <cellStyle name="Output 4 2 14 2 3" xfId="60247" xr:uid="{00000000-0005-0000-0000-000054EB0000}"/>
    <cellStyle name="Output 4 2 14 2 3 2" xfId="60248" xr:uid="{00000000-0005-0000-0000-000055EB0000}"/>
    <cellStyle name="Output 4 2 14 2 3 3" xfId="60249" xr:uid="{00000000-0005-0000-0000-000056EB0000}"/>
    <cellStyle name="Output 4 2 14 2 3 4" xfId="60250" xr:uid="{00000000-0005-0000-0000-000057EB0000}"/>
    <cellStyle name="Output 4 2 14 2 3 5" xfId="60251" xr:uid="{00000000-0005-0000-0000-000058EB0000}"/>
    <cellStyle name="Output 4 2 14 2 4" xfId="60252" xr:uid="{00000000-0005-0000-0000-000059EB0000}"/>
    <cellStyle name="Output 4 2 14 2 5" xfId="60253" xr:uid="{00000000-0005-0000-0000-00005AEB0000}"/>
    <cellStyle name="Output 4 2 14 2 6" xfId="60254" xr:uid="{00000000-0005-0000-0000-00005BEB0000}"/>
    <cellStyle name="Output 4 2 14 2 7" xfId="60255" xr:uid="{00000000-0005-0000-0000-00005CEB0000}"/>
    <cellStyle name="Output 4 2 14 3" xfId="60256" xr:uid="{00000000-0005-0000-0000-00005DEB0000}"/>
    <cellStyle name="Output 4 2 14 3 2" xfId="60257" xr:uid="{00000000-0005-0000-0000-00005EEB0000}"/>
    <cellStyle name="Output 4 2 14 3 3" xfId="60258" xr:uid="{00000000-0005-0000-0000-00005FEB0000}"/>
    <cellStyle name="Output 4 2 14 3 4" xfId="60259" xr:uid="{00000000-0005-0000-0000-000060EB0000}"/>
    <cellStyle name="Output 4 2 14 3 5" xfId="60260" xr:uid="{00000000-0005-0000-0000-000061EB0000}"/>
    <cellStyle name="Output 4 2 14 4" xfId="60261" xr:uid="{00000000-0005-0000-0000-000062EB0000}"/>
    <cellStyle name="Output 4 2 14 4 2" xfId="60262" xr:uid="{00000000-0005-0000-0000-000063EB0000}"/>
    <cellStyle name="Output 4 2 14 4 3" xfId="60263" xr:uid="{00000000-0005-0000-0000-000064EB0000}"/>
    <cellStyle name="Output 4 2 14 4 4" xfId="60264" xr:uid="{00000000-0005-0000-0000-000065EB0000}"/>
    <cellStyle name="Output 4 2 14 4 5" xfId="60265" xr:uid="{00000000-0005-0000-0000-000066EB0000}"/>
    <cellStyle name="Output 4 2 14 5" xfId="60266" xr:uid="{00000000-0005-0000-0000-000067EB0000}"/>
    <cellStyle name="Output 4 2 14 6" xfId="60267" xr:uid="{00000000-0005-0000-0000-000068EB0000}"/>
    <cellStyle name="Output 4 2 14 7" xfId="60268" xr:uid="{00000000-0005-0000-0000-000069EB0000}"/>
    <cellStyle name="Output 4 2 14 8" xfId="60269" xr:uid="{00000000-0005-0000-0000-00006AEB0000}"/>
    <cellStyle name="Output 4 2 15" xfId="60270" xr:uid="{00000000-0005-0000-0000-00006BEB0000}"/>
    <cellStyle name="Output 4 2 15 2" xfId="60271" xr:uid="{00000000-0005-0000-0000-00006CEB0000}"/>
    <cellStyle name="Output 4 2 15 2 2" xfId="60272" xr:uid="{00000000-0005-0000-0000-00006DEB0000}"/>
    <cellStyle name="Output 4 2 15 2 3" xfId="60273" xr:uid="{00000000-0005-0000-0000-00006EEB0000}"/>
    <cellStyle name="Output 4 2 15 2 4" xfId="60274" xr:uid="{00000000-0005-0000-0000-00006FEB0000}"/>
    <cellStyle name="Output 4 2 15 2 5" xfId="60275" xr:uid="{00000000-0005-0000-0000-000070EB0000}"/>
    <cellStyle name="Output 4 2 15 3" xfId="60276" xr:uid="{00000000-0005-0000-0000-000071EB0000}"/>
    <cellStyle name="Output 4 2 15 3 2" xfId="60277" xr:uid="{00000000-0005-0000-0000-000072EB0000}"/>
    <cellStyle name="Output 4 2 15 3 3" xfId="60278" xr:uid="{00000000-0005-0000-0000-000073EB0000}"/>
    <cellStyle name="Output 4 2 15 3 4" xfId="60279" xr:uid="{00000000-0005-0000-0000-000074EB0000}"/>
    <cellStyle name="Output 4 2 15 3 5" xfId="60280" xr:uid="{00000000-0005-0000-0000-000075EB0000}"/>
    <cellStyle name="Output 4 2 15 4" xfId="60281" xr:uid="{00000000-0005-0000-0000-000076EB0000}"/>
    <cellStyle name="Output 4 2 15 5" xfId="60282" xr:uid="{00000000-0005-0000-0000-000077EB0000}"/>
    <cellStyle name="Output 4 2 15 6" xfId="60283" xr:uid="{00000000-0005-0000-0000-000078EB0000}"/>
    <cellStyle name="Output 4 2 15 7" xfId="60284" xr:uid="{00000000-0005-0000-0000-000079EB0000}"/>
    <cellStyle name="Output 4 2 16" xfId="60285" xr:uid="{00000000-0005-0000-0000-00007AEB0000}"/>
    <cellStyle name="Output 4 2 16 2" xfId="60286" xr:uid="{00000000-0005-0000-0000-00007BEB0000}"/>
    <cellStyle name="Output 4 2 16 3" xfId="60287" xr:uid="{00000000-0005-0000-0000-00007CEB0000}"/>
    <cellStyle name="Output 4 2 16 4" xfId="60288" xr:uid="{00000000-0005-0000-0000-00007DEB0000}"/>
    <cellStyle name="Output 4 2 16 5" xfId="60289" xr:uid="{00000000-0005-0000-0000-00007EEB0000}"/>
    <cellStyle name="Output 4 2 17" xfId="60290" xr:uid="{00000000-0005-0000-0000-00007FEB0000}"/>
    <cellStyle name="Output 4 2 17 2" xfId="60291" xr:uid="{00000000-0005-0000-0000-000080EB0000}"/>
    <cellStyle name="Output 4 2 17 3" xfId="60292" xr:uid="{00000000-0005-0000-0000-000081EB0000}"/>
    <cellStyle name="Output 4 2 17 4" xfId="60293" xr:uid="{00000000-0005-0000-0000-000082EB0000}"/>
    <cellStyle name="Output 4 2 17 5" xfId="60294" xr:uid="{00000000-0005-0000-0000-000083EB0000}"/>
    <cellStyle name="Output 4 2 18" xfId="60295" xr:uid="{00000000-0005-0000-0000-000084EB0000}"/>
    <cellStyle name="Output 4 2 18 2" xfId="60296" xr:uid="{00000000-0005-0000-0000-000085EB0000}"/>
    <cellStyle name="Output 4 2 19" xfId="60297" xr:uid="{00000000-0005-0000-0000-000086EB0000}"/>
    <cellStyle name="Output 4 2 2" xfId="60298" xr:uid="{00000000-0005-0000-0000-000087EB0000}"/>
    <cellStyle name="Output 4 2 2 2" xfId="60299" xr:uid="{00000000-0005-0000-0000-000088EB0000}"/>
    <cellStyle name="Output 4 2 2 2 2" xfId="60300" xr:uid="{00000000-0005-0000-0000-000089EB0000}"/>
    <cellStyle name="Output 4 2 2 2 2 2" xfId="60301" xr:uid="{00000000-0005-0000-0000-00008AEB0000}"/>
    <cellStyle name="Output 4 2 2 2 2 3" xfId="60302" xr:uid="{00000000-0005-0000-0000-00008BEB0000}"/>
    <cellStyle name="Output 4 2 2 2 2 4" xfId="60303" xr:uid="{00000000-0005-0000-0000-00008CEB0000}"/>
    <cellStyle name="Output 4 2 2 2 2 5" xfId="60304" xr:uid="{00000000-0005-0000-0000-00008DEB0000}"/>
    <cellStyle name="Output 4 2 2 2 3" xfId="60305" xr:uid="{00000000-0005-0000-0000-00008EEB0000}"/>
    <cellStyle name="Output 4 2 2 2 3 2" xfId="60306" xr:uid="{00000000-0005-0000-0000-00008FEB0000}"/>
    <cellStyle name="Output 4 2 2 2 3 3" xfId="60307" xr:uid="{00000000-0005-0000-0000-000090EB0000}"/>
    <cellStyle name="Output 4 2 2 2 3 4" xfId="60308" xr:uid="{00000000-0005-0000-0000-000091EB0000}"/>
    <cellStyle name="Output 4 2 2 2 3 5" xfId="60309" xr:uid="{00000000-0005-0000-0000-000092EB0000}"/>
    <cellStyle name="Output 4 2 2 2 4" xfId="60310" xr:uid="{00000000-0005-0000-0000-000093EB0000}"/>
    <cellStyle name="Output 4 2 2 2 5" xfId="60311" xr:uid="{00000000-0005-0000-0000-000094EB0000}"/>
    <cellStyle name="Output 4 2 2 2 6" xfId="60312" xr:uid="{00000000-0005-0000-0000-000095EB0000}"/>
    <cellStyle name="Output 4 2 2 2 7" xfId="60313" xr:uid="{00000000-0005-0000-0000-000096EB0000}"/>
    <cellStyle name="Output 4 2 2 3" xfId="60314" xr:uid="{00000000-0005-0000-0000-000097EB0000}"/>
    <cellStyle name="Output 4 2 2 3 2" xfId="60315" xr:uid="{00000000-0005-0000-0000-000098EB0000}"/>
    <cellStyle name="Output 4 2 2 3 3" xfId="60316" xr:uid="{00000000-0005-0000-0000-000099EB0000}"/>
    <cellStyle name="Output 4 2 2 3 4" xfId="60317" xr:uid="{00000000-0005-0000-0000-00009AEB0000}"/>
    <cellStyle name="Output 4 2 2 3 5" xfId="60318" xr:uid="{00000000-0005-0000-0000-00009BEB0000}"/>
    <cellStyle name="Output 4 2 2 4" xfId="60319" xr:uid="{00000000-0005-0000-0000-00009CEB0000}"/>
    <cellStyle name="Output 4 2 2 4 2" xfId="60320" xr:uid="{00000000-0005-0000-0000-00009DEB0000}"/>
    <cellStyle name="Output 4 2 2 4 3" xfId="60321" xr:uid="{00000000-0005-0000-0000-00009EEB0000}"/>
    <cellStyle name="Output 4 2 2 4 4" xfId="60322" xr:uid="{00000000-0005-0000-0000-00009FEB0000}"/>
    <cellStyle name="Output 4 2 2 4 5" xfId="60323" xr:uid="{00000000-0005-0000-0000-0000A0EB0000}"/>
    <cellStyle name="Output 4 2 2 5" xfId="60324" xr:uid="{00000000-0005-0000-0000-0000A1EB0000}"/>
    <cellStyle name="Output 4 2 2 5 2" xfId="60325" xr:uid="{00000000-0005-0000-0000-0000A2EB0000}"/>
    <cellStyle name="Output 4 2 2 6" xfId="60326" xr:uid="{00000000-0005-0000-0000-0000A3EB0000}"/>
    <cellStyle name="Output 4 2 2 7" xfId="60327" xr:uid="{00000000-0005-0000-0000-0000A4EB0000}"/>
    <cellStyle name="Output 4 2 2 8" xfId="60328" xr:uid="{00000000-0005-0000-0000-0000A5EB0000}"/>
    <cellStyle name="Output 4 2 20" xfId="60329" xr:uid="{00000000-0005-0000-0000-0000A6EB0000}"/>
    <cellStyle name="Output 4 2 21" xfId="60330" xr:uid="{00000000-0005-0000-0000-0000A7EB0000}"/>
    <cellStyle name="Output 4 2 3" xfId="60331" xr:uid="{00000000-0005-0000-0000-0000A8EB0000}"/>
    <cellStyle name="Output 4 2 3 2" xfId="60332" xr:uid="{00000000-0005-0000-0000-0000A9EB0000}"/>
    <cellStyle name="Output 4 2 3 2 2" xfId="60333" xr:uid="{00000000-0005-0000-0000-0000AAEB0000}"/>
    <cellStyle name="Output 4 2 3 2 2 2" xfId="60334" xr:uid="{00000000-0005-0000-0000-0000ABEB0000}"/>
    <cellStyle name="Output 4 2 3 2 2 3" xfId="60335" xr:uid="{00000000-0005-0000-0000-0000ACEB0000}"/>
    <cellStyle name="Output 4 2 3 2 2 4" xfId="60336" xr:uid="{00000000-0005-0000-0000-0000ADEB0000}"/>
    <cellStyle name="Output 4 2 3 2 2 5" xfId="60337" xr:uid="{00000000-0005-0000-0000-0000AEEB0000}"/>
    <cellStyle name="Output 4 2 3 2 3" xfId="60338" xr:uid="{00000000-0005-0000-0000-0000AFEB0000}"/>
    <cellStyle name="Output 4 2 3 2 3 2" xfId="60339" xr:uid="{00000000-0005-0000-0000-0000B0EB0000}"/>
    <cellStyle name="Output 4 2 3 2 3 3" xfId="60340" xr:uid="{00000000-0005-0000-0000-0000B1EB0000}"/>
    <cellStyle name="Output 4 2 3 2 3 4" xfId="60341" xr:uid="{00000000-0005-0000-0000-0000B2EB0000}"/>
    <cellStyle name="Output 4 2 3 2 3 5" xfId="60342" xr:uid="{00000000-0005-0000-0000-0000B3EB0000}"/>
    <cellStyle name="Output 4 2 3 2 4" xfId="60343" xr:uid="{00000000-0005-0000-0000-0000B4EB0000}"/>
    <cellStyle name="Output 4 2 3 2 5" xfId="60344" xr:uid="{00000000-0005-0000-0000-0000B5EB0000}"/>
    <cellStyle name="Output 4 2 3 2 6" xfId="60345" xr:uid="{00000000-0005-0000-0000-0000B6EB0000}"/>
    <cellStyle name="Output 4 2 3 2 7" xfId="60346" xr:uid="{00000000-0005-0000-0000-0000B7EB0000}"/>
    <cellStyle name="Output 4 2 3 3" xfId="60347" xr:uid="{00000000-0005-0000-0000-0000B8EB0000}"/>
    <cellStyle name="Output 4 2 3 3 2" xfId="60348" xr:uid="{00000000-0005-0000-0000-0000B9EB0000}"/>
    <cellStyle name="Output 4 2 3 3 3" xfId="60349" xr:uid="{00000000-0005-0000-0000-0000BAEB0000}"/>
    <cellStyle name="Output 4 2 3 3 4" xfId="60350" xr:uid="{00000000-0005-0000-0000-0000BBEB0000}"/>
    <cellStyle name="Output 4 2 3 3 5" xfId="60351" xr:uid="{00000000-0005-0000-0000-0000BCEB0000}"/>
    <cellStyle name="Output 4 2 3 4" xfId="60352" xr:uid="{00000000-0005-0000-0000-0000BDEB0000}"/>
    <cellStyle name="Output 4 2 3 4 2" xfId="60353" xr:uid="{00000000-0005-0000-0000-0000BEEB0000}"/>
    <cellStyle name="Output 4 2 3 4 3" xfId="60354" xr:uid="{00000000-0005-0000-0000-0000BFEB0000}"/>
    <cellStyle name="Output 4 2 3 4 4" xfId="60355" xr:uid="{00000000-0005-0000-0000-0000C0EB0000}"/>
    <cellStyle name="Output 4 2 3 4 5" xfId="60356" xr:uid="{00000000-0005-0000-0000-0000C1EB0000}"/>
    <cellStyle name="Output 4 2 3 5" xfId="60357" xr:uid="{00000000-0005-0000-0000-0000C2EB0000}"/>
    <cellStyle name="Output 4 2 3 6" xfId="60358" xr:uid="{00000000-0005-0000-0000-0000C3EB0000}"/>
    <cellStyle name="Output 4 2 3 7" xfId="60359" xr:uid="{00000000-0005-0000-0000-0000C4EB0000}"/>
    <cellStyle name="Output 4 2 3 8" xfId="60360" xr:uid="{00000000-0005-0000-0000-0000C5EB0000}"/>
    <cellStyle name="Output 4 2 4" xfId="60361" xr:uid="{00000000-0005-0000-0000-0000C6EB0000}"/>
    <cellStyle name="Output 4 2 4 2" xfId="60362" xr:uid="{00000000-0005-0000-0000-0000C7EB0000}"/>
    <cellStyle name="Output 4 2 4 2 2" xfId="60363" xr:uid="{00000000-0005-0000-0000-0000C8EB0000}"/>
    <cellStyle name="Output 4 2 4 2 2 2" xfId="60364" xr:uid="{00000000-0005-0000-0000-0000C9EB0000}"/>
    <cellStyle name="Output 4 2 4 2 2 3" xfId="60365" xr:uid="{00000000-0005-0000-0000-0000CAEB0000}"/>
    <cellStyle name="Output 4 2 4 2 2 4" xfId="60366" xr:uid="{00000000-0005-0000-0000-0000CBEB0000}"/>
    <cellStyle name="Output 4 2 4 2 2 5" xfId="60367" xr:uid="{00000000-0005-0000-0000-0000CCEB0000}"/>
    <cellStyle name="Output 4 2 4 2 3" xfId="60368" xr:uid="{00000000-0005-0000-0000-0000CDEB0000}"/>
    <cellStyle name="Output 4 2 4 2 3 2" xfId="60369" xr:uid="{00000000-0005-0000-0000-0000CEEB0000}"/>
    <cellStyle name="Output 4 2 4 2 3 3" xfId="60370" xr:uid="{00000000-0005-0000-0000-0000CFEB0000}"/>
    <cellStyle name="Output 4 2 4 2 3 4" xfId="60371" xr:uid="{00000000-0005-0000-0000-0000D0EB0000}"/>
    <cellStyle name="Output 4 2 4 2 3 5" xfId="60372" xr:uid="{00000000-0005-0000-0000-0000D1EB0000}"/>
    <cellStyle name="Output 4 2 4 2 4" xfId="60373" xr:uid="{00000000-0005-0000-0000-0000D2EB0000}"/>
    <cellStyle name="Output 4 2 4 2 5" xfId="60374" xr:uid="{00000000-0005-0000-0000-0000D3EB0000}"/>
    <cellStyle name="Output 4 2 4 2 6" xfId="60375" xr:uid="{00000000-0005-0000-0000-0000D4EB0000}"/>
    <cellStyle name="Output 4 2 4 2 7" xfId="60376" xr:uid="{00000000-0005-0000-0000-0000D5EB0000}"/>
    <cellStyle name="Output 4 2 4 3" xfId="60377" xr:uid="{00000000-0005-0000-0000-0000D6EB0000}"/>
    <cellStyle name="Output 4 2 4 3 2" xfId="60378" xr:uid="{00000000-0005-0000-0000-0000D7EB0000}"/>
    <cellStyle name="Output 4 2 4 3 3" xfId="60379" xr:uid="{00000000-0005-0000-0000-0000D8EB0000}"/>
    <cellStyle name="Output 4 2 4 3 4" xfId="60380" xr:uid="{00000000-0005-0000-0000-0000D9EB0000}"/>
    <cellStyle name="Output 4 2 4 3 5" xfId="60381" xr:uid="{00000000-0005-0000-0000-0000DAEB0000}"/>
    <cellStyle name="Output 4 2 4 4" xfId="60382" xr:uid="{00000000-0005-0000-0000-0000DBEB0000}"/>
    <cellStyle name="Output 4 2 4 4 2" xfId="60383" xr:uid="{00000000-0005-0000-0000-0000DCEB0000}"/>
    <cellStyle name="Output 4 2 4 4 3" xfId="60384" xr:uid="{00000000-0005-0000-0000-0000DDEB0000}"/>
    <cellStyle name="Output 4 2 4 4 4" xfId="60385" xr:uid="{00000000-0005-0000-0000-0000DEEB0000}"/>
    <cellStyle name="Output 4 2 4 4 5" xfId="60386" xr:uid="{00000000-0005-0000-0000-0000DFEB0000}"/>
    <cellStyle name="Output 4 2 4 5" xfId="60387" xr:uid="{00000000-0005-0000-0000-0000E0EB0000}"/>
    <cellStyle name="Output 4 2 4 6" xfId="60388" xr:uid="{00000000-0005-0000-0000-0000E1EB0000}"/>
    <cellStyle name="Output 4 2 4 7" xfId="60389" xr:uid="{00000000-0005-0000-0000-0000E2EB0000}"/>
    <cellStyle name="Output 4 2 4 8" xfId="60390" xr:uid="{00000000-0005-0000-0000-0000E3EB0000}"/>
    <cellStyle name="Output 4 2 5" xfId="60391" xr:uid="{00000000-0005-0000-0000-0000E4EB0000}"/>
    <cellStyle name="Output 4 2 5 2" xfId="60392" xr:uid="{00000000-0005-0000-0000-0000E5EB0000}"/>
    <cellStyle name="Output 4 2 5 2 2" xfId="60393" xr:uid="{00000000-0005-0000-0000-0000E6EB0000}"/>
    <cellStyle name="Output 4 2 5 2 2 2" xfId="60394" xr:uid="{00000000-0005-0000-0000-0000E7EB0000}"/>
    <cellStyle name="Output 4 2 5 2 2 3" xfId="60395" xr:uid="{00000000-0005-0000-0000-0000E8EB0000}"/>
    <cellStyle name="Output 4 2 5 2 2 4" xfId="60396" xr:uid="{00000000-0005-0000-0000-0000E9EB0000}"/>
    <cellStyle name="Output 4 2 5 2 2 5" xfId="60397" xr:uid="{00000000-0005-0000-0000-0000EAEB0000}"/>
    <cellStyle name="Output 4 2 5 2 3" xfId="60398" xr:uid="{00000000-0005-0000-0000-0000EBEB0000}"/>
    <cellStyle name="Output 4 2 5 2 3 2" xfId="60399" xr:uid="{00000000-0005-0000-0000-0000ECEB0000}"/>
    <cellStyle name="Output 4 2 5 2 3 3" xfId="60400" xr:uid="{00000000-0005-0000-0000-0000EDEB0000}"/>
    <cellStyle name="Output 4 2 5 2 3 4" xfId="60401" xr:uid="{00000000-0005-0000-0000-0000EEEB0000}"/>
    <cellStyle name="Output 4 2 5 2 3 5" xfId="60402" xr:uid="{00000000-0005-0000-0000-0000EFEB0000}"/>
    <cellStyle name="Output 4 2 5 2 4" xfId="60403" xr:uid="{00000000-0005-0000-0000-0000F0EB0000}"/>
    <cellStyle name="Output 4 2 5 2 5" xfId="60404" xr:uid="{00000000-0005-0000-0000-0000F1EB0000}"/>
    <cellStyle name="Output 4 2 5 2 6" xfId="60405" xr:uid="{00000000-0005-0000-0000-0000F2EB0000}"/>
    <cellStyle name="Output 4 2 5 2 7" xfId="60406" xr:uid="{00000000-0005-0000-0000-0000F3EB0000}"/>
    <cellStyle name="Output 4 2 5 3" xfId="60407" xr:uid="{00000000-0005-0000-0000-0000F4EB0000}"/>
    <cellStyle name="Output 4 2 5 3 2" xfId="60408" xr:uid="{00000000-0005-0000-0000-0000F5EB0000}"/>
    <cellStyle name="Output 4 2 5 3 3" xfId="60409" xr:uid="{00000000-0005-0000-0000-0000F6EB0000}"/>
    <cellStyle name="Output 4 2 5 3 4" xfId="60410" xr:uid="{00000000-0005-0000-0000-0000F7EB0000}"/>
    <cellStyle name="Output 4 2 5 3 5" xfId="60411" xr:uid="{00000000-0005-0000-0000-0000F8EB0000}"/>
    <cellStyle name="Output 4 2 5 4" xfId="60412" xr:uid="{00000000-0005-0000-0000-0000F9EB0000}"/>
    <cellStyle name="Output 4 2 5 4 2" xfId="60413" xr:uid="{00000000-0005-0000-0000-0000FAEB0000}"/>
    <cellStyle name="Output 4 2 5 4 3" xfId="60414" xr:uid="{00000000-0005-0000-0000-0000FBEB0000}"/>
    <cellStyle name="Output 4 2 5 4 4" xfId="60415" xr:uid="{00000000-0005-0000-0000-0000FCEB0000}"/>
    <cellStyle name="Output 4 2 5 4 5" xfId="60416" xr:uid="{00000000-0005-0000-0000-0000FDEB0000}"/>
    <cellStyle name="Output 4 2 5 5" xfId="60417" xr:uid="{00000000-0005-0000-0000-0000FEEB0000}"/>
    <cellStyle name="Output 4 2 5 6" xfId="60418" xr:uid="{00000000-0005-0000-0000-0000FFEB0000}"/>
    <cellStyle name="Output 4 2 5 7" xfId="60419" xr:uid="{00000000-0005-0000-0000-000000EC0000}"/>
    <cellStyle name="Output 4 2 5 8" xfId="60420" xr:uid="{00000000-0005-0000-0000-000001EC0000}"/>
    <cellStyle name="Output 4 2 6" xfId="60421" xr:uid="{00000000-0005-0000-0000-000002EC0000}"/>
    <cellStyle name="Output 4 2 6 2" xfId="60422" xr:uid="{00000000-0005-0000-0000-000003EC0000}"/>
    <cellStyle name="Output 4 2 6 2 2" xfId="60423" xr:uid="{00000000-0005-0000-0000-000004EC0000}"/>
    <cellStyle name="Output 4 2 6 2 2 2" xfId="60424" xr:uid="{00000000-0005-0000-0000-000005EC0000}"/>
    <cellStyle name="Output 4 2 6 2 2 3" xfId="60425" xr:uid="{00000000-0005-0000-0000-000006EC0000}"/>
    <cellStyle name="Output 4 2 6 2 2 4" xfId="60426" xr:uid="{00000000-0005-0000-0000-000007EC0000}"/>
    <cellStyle name="Output 4 2 6 2 2 5" xfId="60427" xr:uid="{00000000-0005-0000-0000-000008EC0000}"/>
    <cellStyle name="Output 4 2 6 2 3" xfId="60428" xr:uid="{00000000-0005-0000-0000-000009EC0000}"/>
    <cellStyle name="Output 4 2 6 2 3 2" xfId="60429" xr:uid="{00000000-0005-0000-0000-00000AEC0000}"/>
    <cellStyle name="Output 4 2 6 2 3 3" xfId="60430" xr:uid="{00000000-0005-0000-0000-00000BEC0000}"/>
    <cellStyle name="Output 4 2 6 2 3 4" xfId="60431" xr:uid="{00000000-0005-0000-0000-00000CEC0000}"/>
    <cellStyle name="Output 4 2 6 2 3 5" xfId="60432" xr:uid="{00000000-0005-0000-0000-00000DEC0000}"/>
    <cellStyle name="Output 4 2 6 2 4" xfId="60433" xr:uid="{00000000-0005-0000-0000-00000EEC0000}"/>
    <cellStyle name="Output 4 2 6 2 5" xfId="60434" xr:uid="{00000000-0005-0000-0000-00000FEC0000}"/>
    <cellStyle name="Output 4 2 6 2 6" xfId="60435" xr:uid="{00000000-0005-0000-0000-000010EC0000}"/>
    <cellStyle name="Output 4 2 6 2 7" xfId="60436" xr:uid="{00000000-0005-0000-0000-000011EC0000}"/>
    <cellStyle name="Output 4 2 6 3" xfId="60437" xr:uid="{00000000-0005-0000-0000-000012EC0000}"/>
    <cellStyle name="Output 4 2 6 3 2" xfId="60438" xr:uid="{00000000-0005-0000-0000-000013EC0000}"/>
    <cellStyle name="Output 4 2 6 3 3" xfId="60439" xr:uid="{00000000-0005-0000-0000-000014EC0000}"/>
    <cellStyle name="Output 4 2 6 3 4" xfId="60440" xr:uid="{00000000-0005-0000-0000-000015EC0000}"/>
    <cellStyle name="Output 4 2 6 3 5" xfId="60441" xr:uid="{00000000-0005-0000-0000-000016EC0000}"/>
    <cellStyle name="Output 4 2 6 4" xfId="60442" xr:uid="{00000000-0005-0000-0000-000017EC0000}"/>
    <cellStyle name="Output 4 2 6 4 2" xfId="60443" xr:uid="{00000000-0005-0000-0000-000018EC0000}"/>
    <cellStyle name="Output 4 2 6 4 3" xfId="60444" xr:uid="{00000000-0005-0000-0000-000019EC0000}"/>
    <cellStyle name="Output 4 2 6 4 4" xfId="60445" xr:uid="{00000000-0005-0000-0000-00001AEC0000}"/>
    <cellStyle name="Output 4 2 6 4 5" xfId="60446" xr:uid="{00000000-0005-0000-0000-00001BEC0000}"/>
    <cellStyle name="Output 4 2 6 5" xfId="60447" xr:uid="{00000000-0005-0000-0000-00001CEC0000}"/>
    <cellStyle name="Output 4 2 6 6" xfId="60448" xr:uid="{00000000-0005-0000-0000-00001DEC0000}"/>
    <cellStyle name="Output 4 2 6 7" xfId="60449" xr:uid="{00000000-0005-0000-0000-00001EEC0000}"/>
    <cellStyle name="Output 4 2 6 8" xfId="60450" xr:uid="{00000000-0005-0000-0000-00001FEC0000}"/>
    <cellStyle name="Output 4 2 7" xfId="60451" xr:uid="{00000000-0005-0000-0000-000020EC0000}"/>
    <cellStyle name="Output 4 2 7 2" xfId="60452" xr:uid="{00000000-0005-0000-0000-000021EC0000}"/>
    <cellStyle name="Output 4 2 7 2 2" xfId="60453" xr:uid="{00000000-0005-0000-0000-000022EC0000}"/>
    <cellStyle name="Output 4 2 7 2 2 2" xfId="60454" xr:uid="{00000000-0005-0000-0000-000023EC0000}"/>
    <cellStyle name="Output 4 2 7 2 2 3" xfId="60455" xr:uid="{00000000-0005-0000-0000-000024EC0000}"/>
    <cellStyle name="Output 4 2 7 2 2 4" xfId="60456" xr:uid="{00000000-0005-0000-0000-000025EC0000}"/>
    <cellStyle name="Output 4 2 7 2 2 5" xfId="60457" xr:uid="{00000000-0005-0000-0000-000026EC0000}"/>
    <cellStyle name="Output 4 2 7 2 3" xfId="60458" xr:uid="{00000000-0005-0000-0000-000027EC0000}"/>
    <cellStyle name="Output 4 2 7 2 3 2" xfId="60459" xr:uid="{00000000-0005-0000-0000-000028EC0000}"/>
    <cellStyle name="Output 4 2 7 2 3 3" xfId="60460" xr:uid="{00000000-0005-0000-0000-000029EC0000}"/>
    <cellStyle name="Output 4 2 7 2 3 4" xfId="60461" xr:uid="{00000000-0005-0000-0000-00002AEC0000}"/>
    <cellStyle name="Output 4 2 7 2 3 5" xfId="60462" xr:uid="{00000000-0005-0000-0000-00002BEC0000}"/>
    <cellStyle name="Output 4 2 7 2 4" xfId="60463" xr:uid="{00000000-0005-0000-0000-00002CEC0000}"/>
    <cellStyle name="Output 4 2 7 2 5" xfId="60464" xr:uid="{00000000-0005-0000-0000-00002DEC0000}"/>
    <cellStyle name="Output 4 2 7 2 6" xfId="60465" xr:uid="{00000000-0005-0000-0000-00002EEC0000}"/>
    <cellStyle name="Output 4 2 7 2 7" xfId="60466" xr:uid="{00000000-0005-0000-0000-00002FEC0000}"/>
    <cellStyle name="Output 4 2 7 3" xfId="60467" xr:uid="{00000000-0005-0000-0000-000030EC0000}"/>
    <cellStyle name="Output 4 2 7 3 2" xfId="60468" xr:uid="{00000000-0005-0000-0000-000031EC0000}"/>
    <cellStyle name="Output 4 2 7 3 3" xfId="60469" xr:uid="{00000000-0005-0000-0000-000032EC0000}"/>
    <cellStyle name="Output 4 2 7 3 4" xfId="60470" xr:uid="{00000000-0005-0000-0000-000033EC0000}"/>
    <cellStyle name="Output 4 2 7 3 5" xfId="60471" xr:uid="{00000000-0005-0000-0000-000034EC0000}"/>
    <cellStyle name="Output 4 2 7 4" xfId="60472" xr:uid="{00000000-0005-0000-0000-000035EC0000}"/>
    <cellStyle name="Output 4 2 7 4 2" xfId="60473" xr:uid="{00000000-0005-0000-0000-000036EC0000}"/>
    <cellStyle name="Output 4 2 7 4 3" xfId="60474" xr:uid="{00000000-0005-0000-0000-000037EC0000}"/>
    <cellStyle name="Output 4 2 7 4 4" xfId="60475" xr:uid="{00000000-0005-0000-0000-000038EC0000}"/>
    <cellStyle name="Output 4 2 7 4 5" xfId="60476" xr:uid="{00000000-0005-0000-0000-000039EC0000}"/>
    <cellStyle name="Output 4 2 7 5" xfId="60477" xr:uid="{00000000-0005-0000-0000-00003AEC0000}"/>
    <cellStyle name="Output 4 2 7 6" xfId="60478" xr:uid="{00000000-0005-0000-0000-00003BEC0000}"/>
    <cellStyle name="Output 4 2 7 7" xfId="60479" xr:uid="{00000000-0005-0000-0000-00003CEC0000}"/>
    <cellStyle name="Output 4 2 7 8" xfId="60480" xr:uid="{00000000-0005-0000-0000-00003DEC0000}"/>
    <cellStyle name="Output 4 2 8" xfId="60481" xr:uid="{00000000-0005-0000-0000-00003EEC0000}"/>
    <cellStyle name="Output 4 2 8 2" xfId="60482" xr:uid="{00000000-0005-0000-0000-00003FEC0000}"/>
    <cellStyle name="Output 4 2 8 2 2" xfId="60483" xr:uid="{00000000-0005-0000-0000-000040EC0000}"/>
    <cellStyle name="Output 4 2 8 2 2 2" xfId="60484" xr:uid="{00000000-0005-0000-0000-000041EC0000}"/>
    <cellStyle name="Output 4 2 8 2 2 3" xfId="60485" xr:uid="{00000000-0005-0000-0000-000042EC0000}"/>
    <cellStyle name="Output 4 2 8 2 2 4" xfId="60486" xr:uid="{00000000-0005-0000-0000-000043EC0000}"/>
    <cellStyle name="Output 4 2 8 2 2 5" xfId="60487" xr:uid="{00000000-0005-0000-0000-000044EC0000}"/>
    <cellStyle name="Output 4 2 8 2 3" xfId="60488" xr:uid="{00000000-0005-0000-0000-000045EC0000}"/>
    <cellStyle name="Output 4 2 8 2 3 2" xfId="60489" xr:uid="{00000000-0005-0000-0000-000046EC0000}"/>
    <cellStyle name="Output 4 2 8 2 3 3" xfId="60490" xr:uid="{00000000-0005-0000-0000-000047EC0000}"/>
    <cellStyle name="Output 4 2 8 2 3 4" xfId="60491" xr:uid="{00000000-0005-0000-0000-000048EC0000}"/>
    <cellStyle name="Output 4 2 8 2 3 5" xfId="60492" xr:uid="{00000000-0005-0000-0000-000049EC0000}"/>
    <cellStyle name="Output 4 2 8 2 4" xfId="60493" xr:uid="{00000000-0005-0000-0000-00004AEC0000}"/>
    <cellStyle name="Output 4 2 8 2 5" xfId="60494" xr:uid="{00000000-0005-0000-0000-00004BEC0000}"/>
    <cellStyle name="Output 4 2 8 2 6" xfId="60495" xr:uid="{00000000-0005-0000-0000-00004CEC0000}"/>
    <cellStyle name="Output 4 2 8 2 7" xfId="60496" xr:uid="{00000000-0005-0000-0000-00004DEC0000}"/>
    <cellStyle name="Output 4 2 8 3" xfId="60497" xr:uid="{00000000-0005-0000-0000-00004EEC0000}"/>
    <cellStyle name="Output 4 2 8 3 2" xfId="60498" xr:uid="{00000000-0005-0000-0000-00004FEC0000}"/>
    <cellStyle name="Output 4 2 8 3 3" xfId="60499" xr:uid="{00000000-0005-0000-0000-000050EC0000}"/>
    <cellStyle name="Output 4 2 8 3 4" xfId="60500" xr:uid="{00000000-0005-0000-0000-000051EC0000}"/>
    <cellStyle name="Output 4 2 8 3 5" xfId="60501" xr:uid="{00000000-0005-0000-0000-000052EC0000}"/>
    <cellStyle name="Output 4 2 8 4" xfId="60502" xr:uid="{00000000-0005-0000-0000-000053EC0000}"/>
    <cellStyle name="Output 4 2 8 4 2" xfId="60503" xr:uid="{00000000-0005-0000-0000-000054EC0000}"/>
    <cellStyle name="Output 4 2 8 4 3" xfId="60504" xr:uid="{00000000-0005-0000-0000-000055EC0000}"/>
    <cellStyle name="Output 4 2 8 4 4" xfId="60505" xr:uid="{00000000-0005-0000-0000-000056EC0000}"/>
    <cellStyle name="Output 4 2 8 4 5" xfId="60506" xr:uid="{00000000-0005-0000-0000-000057EC0000}"/>
    <cellStyle name="Output 4 2 8 5" xfId="60507" xr:uid="{00000000-0005-0000-0000-000058EC0000}"/>
    <cellStyle name="Output 4 2 8 6" xfId="60508" xr:uid="{00000000-0005-0000-0000-000059EC0000}"/>
    <cellStyle name="Output 4 2 8 7" xfId="60509" xr:uid="{00000000-0005-0000-0000-00005AEC0000}"/>
    <cellStyle name="Output 4 2 8 8" xfId="60510" xr:uid="{00000000-0005-0000-0000-00005BEC0000}"/>
    <cellStyle name="Output 4 2 9" xfId="60511" xr:uid="{00000000-0005-0000-0000-00005CEC0000}"/>
    <cellStyle name="Output 4 2 9 2" xfId="60512" xr:uid="{00000000-0005-0000-0000-00005DEC0000}"/>
    <cellStyle name="Output 4 2 9 2 2" xfId="60513" xr:uid="{00000000-0005-0000-0000-00005EEC0000}"/>
    <cellStyle name="Output 4 2 9 2 2 2" xfId="60514" xr:uid="{00000000-0005-0000-0000-00005FEC0000}"/>
    <cellStyle name="Output 4 2 9 2 2 3" xfId="60515" xr:uid="{00000000-0005-0000-0000-000060EC0000}"/>
    <cellStyle name="Output 4 2 9 2 2 4" xfId="60516" xr:uid="{00000000-0005-0000-0000-000061EC0000}"/>
    <cellStyle name="Output 4 2 9 2 2 5" xfId="60517" xr:uid="{00000000-0005-0000-0000-000062EC0000}"/>
    <cellStyle name="Output 4 2 9 2 3" xfId="60518" xr:uid="{00000000-0005-0000-0000-000063EC0000}"/>
    <cellStyle name="Output 4 2 9 2 3 2" xfId="60519" xr:uid="{00000000-0005-0000-0000-000064EC0000}"/>
    <cellStyle name="Output 4 2 9 2 3 3" xfId="60520" xr:uid="{00000000-0005-0000-0000-000065EC0000}"/>
    <cellStyle name="Output 4 2 9 2 3 4" xfId="60521" xr:uid="{00000000-0005-0000-0000-000066EC0000}"/>
    <cellStyle name="Output 4 2 9 2 3 5" xfId="60522" xr:uid="{00000000-0005-0000-0000-000067EC0000}"/>
    <cellStyle name="Output 4 2 9 2 4" xfId="60523" xr:uid="{00000000-0005-0000-0000-000068EC0000}"/>
    <cellStyle name="Output 4 2 9 2 5" xfId="60524" xr:uid="{00000000-0005-0000-0000-000069EC0000}"/>
    <cellStyle name="Output 4 2 9 2 6" xfId="60525" xr:uid="{00000000-0005-0000-0000-00006AEC0000}"/>
    <cellStyle name="Output 4 2 9 2 7" xfId="60526" xr:uid="{00000000-0005-0000-0000-00006BEC0000}"/>
    <cellStyle name="Output 4 2 9 3" xfId="60527" xr:uid="{00000000-0005-0000-0000-00006CEC0000}"/>
    <cellStyle name="Output 4 2 9 3 2" xfId="60528" xr:uid="{00000000-0005-0000-0000-00006DEC0000}"/>
    <cellStyle name="Output 4 2 9 3 3" xfId="60529" xr:uid="{00000000-0005-0000-0000-00006EEC0000}"/>
    <cellStyle name="Output 4 2 9 3 4" xfId="60530" xr:uid="{00000000-0005-0000-0000-00006FEC0000}"/>
    <cellStyle name="Output 4 2 9 3 5" xfId="60531" xr:uid="{00000000-0005-0000-0000-000070EC0000}"/>
    <cellStyle name="Output 4 2 9 4" xfId="60532" xr:uid="{00000000-0005-0000-0000-000071EC0000}"/>
    <cellStyle name="Output 4 2 9 4 2" xfId="60533" xr:uid="{00000000-0005-0000-0000-000072EC0000}"/>
    <cellStyle name="Output 4 2 9 4 3" xfId="60534" xr:uid="{00000000-0005-0000-0000-000073EC0000}"/>
    <cellStyle name="Output 4 2 9 4 4" xfId="60535" xr:uid="{00000000-0005-0000-0000-000074EC0000}"/>
    <cellStyle name="Output 4 2 9 4 5" xfId="60536" xr:uid="{00000000-0005-0000-0000-000075EC0000}"/>
    <cellStyle name="Output 4 2 9 5" xfId="60537" xr:uid="{00000000-0005-0000-0000-000076EC0000}"/>
    <cellStyle name="Output 4 2 9 6" xfId="60538" xr:uid="{00000000-0005-0000-0000-000077EC0000}"/>
    <cellStyle name="Output 4 2 9 7" xfId="60539" xr:uid="{00000000-0005-0000-0000-000078EC0000}"/>
    <cellStyle name="Output 4 2 9 8" xfId="60540" xr:uid="{00000000-0005-0000-0000-000079EC0000}"/>
    <cellStyle name="Output 4 3" xfId="60541" xr:uid="{00000000-0005-0000-0000-00007AEC0000}"/>
    <cellStyle name="Output 4 3 2" xfId="60542" xr:uid="{00000000-0005-0000-0000-00007BEC0000}"/>
    <cellStyle name="Output 4 3 2 2" xfId="60543" xr:uid="{00000000-0005-0000-0000-00007CEC0000}"/>
    <cellStyle name="Output 4 3 3" xfId="60544" xr:uid="{00000000-0005-0000-0000-00007DEC0000}"/>
    <cellStyle name="Output 4 3 4" xfId="60545" xr:uid="{00000000-0005-0000-0000-00007EEC0000}"/>
    <cellStyle name="Output 4 4" xfId="60546" xr:uid="{00000000-0005-0000-0000-00007FEC0000}"/>
    <cellStyle name="Output 4 4 2" xfId="60547" xr:uid="{00000000-0005-0000-0000-000080EC0000}"/>
    <cellStyle name="Output 4 4 2 2" xfId="60548" xr:uid="{00000000-0005-0000-0000-000081EC0000}"/>
    <cellStyle name="Output 4 4 3" xfId="60549" xr:uid="{00000000-0005-0000-0000-000082EC0000}"/>
    <cellStyle name="Output 4 4 4" xfId="60550" xr:uid="{00000000-0005-0000-0000-000083EC0000}"/>
    <cellStyle name="Output 4 4 5" xfId="60551" xr:uid="{00000000-0005-0000-0000-000084EC0000}"/>
    <cellStyle name="Output 4 5" xfId="60552" xr:uid="{00000000-0005-0000-0000-000085EC0000}"/>
    <cellStyle name="Output 4 5 2" xfId="60553" xr:uid="{00000000-0005-0000-0000-000086EC0000}"/>
    <cellStyle name="Output 4 6" xfId="60554" xr:uid="{00000000-0005-0000-0000-000087EC0000}"/>
    <cellStyle name="Output 4 7" xfId="60555" xr:uid="{00000000-0005-0000-0000-000088EC0000}"/>
    <cellStyle name="Output 4_T-straight with PEDs adjustor" xfId="60556" xr:uid="{00000000-0005-0000-0000-000089EC0000}"/>
    <cellStyle name="Output 5" xfId="60557" xr:uid="{00000000-0005-0000-0000-00008AEC0000}"/>
    <cellStyle name="Output 5 2" xfId="60558" xr:uid="{00000000-0005-0000-0000-00008BEC0000}"/>
    <cellStyle name="Output 5 2 2" xfId="60559" xr:uid="{00000000-0005-0000-0000-00008CEC0000}"/>
    <cellStyle name="Output 5 3" xfId="60560" xr:uid="{00000000-0005-0000-0000-00008DEC0000}"/>
    <cellStyle name="Output 5 3 2" xfId="60561" xr:uid="{00000000-0005-0000-0000-00008EEC0000}"/>
    <cellStyle name="Output 5 4" xfId="60562" xr:uid="{00000000-0005-0000-0000-00008FEC0000}"/>
    <cellStyle name="Output 6" xfId="60563" xr:uid="{00000000-0005-0000-0000-000090EC0000}"/>
    <cellStyle name="Output 6 2" xfId="60564" xr:uid="{00000000-0005-0000-0000-000091EC0000}"/>
    <cellStyle name="Output 6 2 2" xfId="60565" xr:uid="{00000000-0005-0000-0000-000092EC0000}"/>
    <cellStyle name="Output 6 3" xfId="60566" xr:uid="{00000000-0005-0000-0000-000093EC0000}"/>
    <cellStyle name="Output 6 3 2" xfId="60567" xr:uid="{00000000-0005-0000-0000-000094EC0000}"/>
    <cellStyle name="Output 6 4" xfId="60568" xr:uid="{00000000-0005-0000-0000-000095EC0000}"/>
    <cellStyle name="Output 7" xfId="60569" xr:uid="{00000000-0005-0000-0000-000096EC0000}"/>
    <cellStyle name="Output 7 2" xfId="60570" xr:uid="{00000000-0005-0000-0000-000097EC0000}"/>
    <cellStyle name="Output 7 2 2" xfId="60571" xr:uid="{00000000-0005-0000-0000-000098EC0000}"/>
    <cellStyle name="Output 7 3" xfId="60572" xr:uid="{00000000-0005-0000-0000-000099EC0000}"/>
    <cellStyle name="Output 7 3 2" xfId="60573" xr:uid="{00000000-0005-0000-0000-00009AEC0000}"/>
    <cellStyle name="Output 7 4" xfId="60574" xr:uid="{00000000-0005-0000-0000-00009BEC0000}"/>
    <cellStyle name="Output 8" xfId="60575" xr:uid="{00000000-0005-0000-0000-00009CEC0000}"/>
    <cellStyle name="Output 8 2" xfId="60576" xr:uid="{00000000-0005-0000-0000-00009DEC0000}"/>
    <cellStyle name="Output 8 2 2" xfId="60577" xr:uid="{00000000-0005-0000-0000-00009EEC0000}"/>
    <cellStyle name="Output 8 3" xfId="60578" xr:uid="{00000000-0005-0000-0000-00009FEC0000}"/>
    <cellStyle name="Output 8 3 2" xfId="60579" xr:uid="{00000000-0005-0000-0000-0000A0EC0000}"/>
    <cellStyle name="Output 8 4" xfId="60580" xr:uid="{00000000-0005-0000-0000-0000A1EC0000}"/>
    <cellStyle name="Output 9" xfId="60581" xr:uid="{00000000-0005-0000-0000-0000A2EC0000}"/>
    <cellStyle name="Output 9 2" xfId="60582" xr:uid="{00000000-0005-0000-0000-0000A3EC0000}"/>
    <cellStyle name="Output 9 2 2" xfId="60583" xr:uid="{00000000-0005-0000-0000-0000A4EC0000}"/>
    <cellStyle name="Output 9 3" xfId="60584" xr:uid="{00000000-0005-0000-0000-0000A5EC0000}"/>
    <cellStyle name="Output 9 3 2" xfId="60585" xr:uid="{00000000-0005-0000-0000-0000A6EC0000}"/>
    <cellStyle name="Output 9 4" xfId="60586" xr:uid="{00000000-0005-0000-0000-0000A7EC0000}"/>
    <cellStyle name="Percent" xfId="3" builtinId="5"/>
    <cellStyle name="Percent 10" xfId="69" xr:uid="{00000000-0005-0000-0000-0000A9EC0000}"/>
    <cellStyle name="Percent 10 2" xfId="60587" xr:uid="{00000000-0005-0000-0000-0000AAEC0000}"/>
    <cellStyle name="Percent 10 2 2" xfId="60588" xr:uid="{00000000-0005-0000-0000-0000ABEC0000}"/>
    <cellStyle name="Percent 10 2 3" xfId="60589" xr:uid="{00000000-0005-0000-0000-0000ACEC0000}"/>
    <cellStyle name="Percent 10 2 4" xfId="60590" xr:uid="{00000000-0005-0000-0000-0000ADEC0000}"/>
    <cellStyle name="Percent 10 3" xfId="60591" xr:uid="{00000000-0005-0000-0000-0000AEEC0000}"/>
    <cellStyle name="Percent 10 4" xfId="60592" xr:uid="{00000000-0005-0000-0000-0000AFEC0000}"/>
    <cellStyle name="Percent 10 5" xfId="60593" xr:uid="{00000000-0005-0000-0000-0000B0EC0000}"/>
    <cellStyle name="Percent 11" xfId="60594" xr:uid="{00000000-0005-0000-0000-0000B1EC0000}"/>
    <cellStyle name="Percent 11 2" xfId="60595" xr:uid="{00000000-0005-0000-0000-0000B2EC0000}"/>
    <cellStyle name="Percent 11 2 2" xfId="60596" xr:uid="{00000000-0005-0000-0000-0000B3EC0000}"/>
    <cellStyle name="Percent 11 3" xfId="60597" xr:uid="{00000000-0005-0000-0000-0000B4EC0000}"/>
    <cellStyle name="Percent 11 3 2" xfId="60598" xr:uid="{00000000-0005-0000-0000-0000B5EC0000}"/>
    <cellStyle name="Percent 11 4" xfId="60599" xr:uid="{00000000-0005-0000-0000-0000B6EC0000}"/>
    <cellStyle name="Percent 11 5" xfId="60600" xr:uid="{00000000-0005-0000-0000-0000B7EC0000}"/>
    <cellStyle name="Percent 11 6" xfId="60601" xr:uid="{00000000-0005-0000-0000-0000B8EC0000}"/>
    <cellStyle name="Percent 12" xfId="60602" xr:uid="{00000000-0005-0000-0000-0000B9EC0000}"/>
    <cellStyle name="Percent 12 2" xfId="60603" xr:uid="{00000000-0005-0000-0000-0000BAEC0000}"/>
    <cellStyle name="Percent 12 2 2" xfId="60604" xr:uid="{00000000-0005-0000-0000-0000BBEC0000}"/>
    <cellStyle name="Percent 12 2 2 2" xfId="60605" xr:uid="{00000000-0005-0000-0000-0000BCEC0000}"/>
    <cellStyle name="Percent 12 2 3" xfId="60606" xr:uid="{00000000-0005-0000-0000-0000BDEC0000}"/>
    <cellStyle name="Percent 12 2 3 2" xfId="60607" xr:uid="{00000000-0005-0000-0000-0000BEEC0000}"/>
    <cellStyle name="Percent 12 2 3 2 2" xfId="60608" xr:uid="{00000000-0005-0000-0000-0000BFEC0000}"/>
    <cellStyle name="Percent 12 2 3 3" xfId="60609" xr:uid="{00000000-0005-0000-0000-0000C0EC0000}"/>
    <cellStyle name="Percent 12 2 4" xfId="60610" xr:uid="{00000000-0005-0000-0000-0000C1EC0000}"/>
    <cellStyle name="Percent 12 3" xfId="60611" xr:uid="{00000000-0005-0000-0000-0000C2EC0000}"/>
    <cellStyle name="Percent 12 3 2" xfId="60612" xr:uid="{00000000-0005-0000-0000-0000C3EC0000}"/>
    <cellStyle name="Percent 12 4" xfId="60613" xr:uid="{00000000-0005-0000-0000-0000C4EC0000}"/>
    <cellStyle name="Percent 12 4 2" xfId="60614" xr:uid="{00000000-0005-0000-0000-0000C5EC0000}"/>
    <cellStyle name="Percent 12 4 2 2" xfId="60615" xr:uid="{00000000-0005-0000-0000-0000C6EC0000}"/>
    <cellStyle name="Percent 12 4 3" xfId="60616" xr:uid="{00000000-0005-0000-0000-0000C7EC0000}"/>
    <cellStyle name="Percent 12 5" xfId="60617" xr:uid="{00000000-0005-0000-0000-0000C8EC0000}"/>
    <cellStyle name="Percent 13" xfId="60618" xr:uid="{00000000-0005-0000-0000-0000C9EC0000}"/>
    <cellStyle name="Percent 13 2" xfId="60619" xr:uid="{00000000-0005-0000-0000-0000CAEC0000}"/>
    <cellStyle name="Percent 13 2 2" xfId="60620" xr:uid="{00000000-0005-0000-0000-0000CBEC0000}"/>
    <cellStyle name="Percent 13 3" xfId="60621" xr:uid="{00000000-0005-0000-0000-0000CCEC0000}"/>
    <cellStyle name="Percent 13 3 2" xfId="60622" xr:uid="{00000000-0005-0000-0000-0000CDEC0000}"/>
    <cellStyle name="Percent 13 4" xfId="60623" xr:uid="{00000000-0005-0000-0000-0000CEEC0000}"/>
    <cellStyle name="Percent 14" xfId="60624" xr:uid="{00000000-0005-0000-0000-0000CFEC0000}"/>
    <cellStyle name="Percent 14 2" xfId="60625" xr:uid="{00000000-0005-0000-0000-0000D0EC0000}"/>
    <cellStyle name="Percent 14 2 2" xfId="60626" xr:uid="{00000000-0005-0000-0000-0000D1EC0000}"/>
    <cellStyle name="Percent 14 3" xfId="60627" xr:uid="{00000000-0005-0000-0000-0000D2EC0000}"/>
    <cellStyle name="Percent 15" xfId="60628" xr:uid="{00000000-0005-0000-0000-0000D3EC0000}"/>
    <cellStyle name="Percent 15 2" xfId="60629" xr:uid="{00000000-0005-0000-0000-0000D4EC0000}"/>
    <cellStyle name="Percent 16" xfId="60630" xr:uid="{00000000-0005-0000-0000-0000D5EC0000}"/>
    <cellStyle name="Percent 16 2" xfId="60631" xr:uid="{00000000-0005-0000-0000-0000D6EC0000}"/>
    <cellStyle name="Percent 17" xfId="60632" xr:uid="{00000000-0005-0000-0000-0000D7EC0000}"/>
    <cellStyle name="Percent 17 2" xfId="60633" xr:uid="{00000000-0005-0000-0000-0000D8EC0000}"/>
    <cellStyle name="Percent 18" xfId="60634" xr:uid="{00000000-0005-0000-0000-0000D9EC0000}"/>
    <cellStyle name="Percent 18 2" xfId="60635" xr:uid="{00000000-0005-0000-0000-0000DAEC0000}"/>
    <cellStyle name="Percent 18 2 2" xfId="60636" xr:uid="{00000000-0005-0000-0000-0000DBEC0000}"/>
    <cellStyle name="Percent 19" xfId="60637" xr:uid="{00000000-0005-0000-0000-0000DCEC0000}"/>
    <cellStyle name="Percent 2" xfId="7" xr:uid="{00000000-0005-0000-0000-0000DDEC0000}"/>
    <cellStyle name="Percent 2 10" xfId="60638" xr:uid="{00000000-0005-0000-0000-0000DEEC0000}"/>
    <cellStyle name="Percent 2 10 2" xfId="60639" xr:uid="{00000000-0005-0000-0000-0000DFEC0000}"/>
    <cellStyle name="Percent 2 10 3" xfId="60640" xr:uid="{00000000-0005-0000-0000-0000E0EC0000}"/>
    <cellStyle name="Percent 2 11" xfId="60641" xr:uid="{00000000-0005-0000-0000-0000E1EC0000}"/>
    <cellStyle name="Percent 2 11 2" xfId="60642" xr:uid="{00000000-0005-0000-0000-0000E2EC0000}"/>
    <cellStyle name="Percent 2 12" xfId="60643" xr:uid="{00000000-0005-0000-0000-0000E3EC0000}"/>
    <cellStyle name="Percent 2 12 2" xfId="60644" xr:uid="{00000000-0005-0000-0000-0000E4EC0000}"/>
    <cellStyle name="Percent 2 13" xfId="60645" xr:uid="{00000000-0005-0000-0000-0000E5EC0000}"/>
    <cellStyle name="Percent 2 2" xfId="18" xr:uid="{00000000-0005-0000-0000-0000E6EC0000}"/>
    <cellStyle name="Percent 2 2 2" xfId="60646" xr:uid="{00000000-0005-0000-0000-0000E7EC0000}"/>
    <cellStyle name="Percent 2 2 2 2" xfId="60647" xr:uid="{00000000-0005-0000-0000-0000E8EC0000}"/>
    <cellStyle name="Percent 2 2 2 2 2" xfId="60648" xr:uid="{00000000-0005-0000-0000-0000E9EC0000}"/>
    <cellStyle name="Percent 2 2 2 3" xfId="60649" xr:uid="{00000000-0005-0000-0000-0000EAEC0000}"/>
    <cellStyle name="Percent 2 2 2 3 2" xfId="60650" xr:uid="{00000000-0005-0000-0000-0000EBEC0000}"/>
    <cellStyle name="Percent 2 2 2 4" xfId="60651" xr:uid="{00000000-0005-0000-0000-0000ECEC0000}"/>
    <cellStyle name="Percent 2 2 3" xfId="60652" xr:uid="{00000000-0005-0000-0000-0000EDEC0000}"/>
    <cellStyle name="Percent 2 2 3 2" xfId="60653" xr:uid="{00000000-0005-0000-0000-0000EEEC0000}"/>
    <cellStyle name="Percent 2 2 3 2 2" xfId="60654" xr:uid="{00000000-0005-0000-0000-0000EFEC0000}"/>
    <cellStyle name="Percent 2 2 3 3" xfId="60655" xr:uid="{00000000-0005-0000-0000-0000F0EC0000}"/>
    <cellStyle name="Percent 2 2 4" xfId="60656" xr:uid="{00000000-0005-0000-0000-0000F1EC0000}"/>
    <cellStyle name="Percent 2 2 4 2" xfId="60657" xr:uid="{00000000-0005-0000-0000-0000F2EC0000}"/>
    <cellStyle name="Percent 2 2 5" xfId="60658" xr:uid="{00000000-0005-0000-0000-0000F3EC0000}"/>
    <cellStyle name="Percent 2 2 5 2" xfId="60659" xr:uid="{00000000-0005-0000-0000-0000F4EC0000}"/>
    <cellStyle name="Percent 2 2 6" xfId="60660" xr:uid="{00000000-0005-0000-0000-0000F5EC0000}"/>
    <cellStyle name="Percent 2 2 6 2" xfId="60661" xr:uid="{00000000-0005-0000-0000-0000F6EC0000}"/>
    <cellStyle name="Percent 2 2 7" xfId="60662" xr:uid="{00000000-0005-0000-0000-0000F7EC0000}"/>
    <cellStyle name="Percent 2 2 8" xfId="60663" xr:uid="{00000000-0005-0000-0000-0000F8EC0000}"/>
    <cellStyle name="Percent 2 2 9" xfId="60664" xr:uid="{00000000-0005-0000-0000-0000F9EC0000}"/>
    <cellStyle name="Percent 2 2 9 2" xfId="60665" xr:uid="{00000000-0005-0000-0000-0000FAEC0000}"/>
    <cellStyle name="Percent 2 3" xfId="60666" xr:uid="{00000000-0005-0000-0000-0000FBEC0000}"/>
    <cellStyle name="Percent 2 3 2" xfId="60667" xr:uid="{00000000-0005-0000-0000-0000FCEC0000}"/>
    <cellStyle name="Percent 2 3 2 2" xfId="60668" xr:uid="{00000000-0005-0000-0000-0000FDEC0000}"/>
    <cellStyle name="Percent 2 3 2 2 2" xfId="60669" xr:uid="{00000000-0005-0000-0000-0000FEEC0000}"/>
    <cellStyle name="Percent 2 3 2 2 2 2" xfId="60670" xr:uid="{00000000-0005-0000-0000-0000FFEC0000}"/>
    <cellStyle name="Percent 2 3 2 2 2 2 2" xfId="60671" xr:uid="{00000000-0005-0000-0000-000000ED0000}"/>
    <cellStyle name="Percent 2 3 2 2 2 3" xfId="60672" xr:uid="{00000000-0005-0000-0000-000001ED0000}"/>
    <cellStyle name="Percent 2 3 2 2 3" xfId="60673" xr:uid="{00000000-0005-0000-0000-000002ED0000}"/>
    <cellStyle name="Percent 2 3 2 2 3 2" xfId="60674" xr:uid="{00000000-0005-0000-0000-000003ED0000}"/>
    <cellStyle name="Percent 2 3 2 2 4" xfId="60675" xr:uid="{00000000-0005-0000-0000-000004ED0000}"/>
    <cellStyle name="Percent 2 3 2 3" xfId="60676" xr:uid="{00000000-0005-0000-0000-000005ED0000}"/>
    <cellStyle name="Percent 2 3 2 3 2" xfId="60677" xr:uid="{00000000-0005-0000-0000-000006ED0000}"/>
    <cellStyle name="Percent 2 3 2 3 2 2" xfId="60678" xr:uid="{00000000-0005-0000-0000-000007ED0000}"/>
    <cellStyle name="Percent 2 3 2 3 3" xfId="60679" xr:uid="{00000000-0005-0000-0000-000008ED0000}"/>
    <cellStyle name="Percent 2 3 2 4" xfId="60680" xr:uid="{00000000-0005-0000-0000-000009ED0000}"/>
    <cellStyle name="Percent 2 3 2 4 2" xfId="60681" xr:uid="{00000000-0005-0000-0000-00000AED0000}"/>
    <cellStyle name="Percent 2 3 2 5" xfId="60682" xr:uid="{00000000-0005-0000-0000-00000BED0000}"/>
    <cellStyle name="Percent 2 3 3" xfId="60683" xr:uid="{00000000-0005-0000-0000-00000CED0000}"/>
    <cellStyle name="Percent 2 3 3 2" xfId="60684" xr:uid="{00000000-0005-0000-0000-00000DED0000}"/>
    <cellStyle name="Percent 2 3 3 2 2" xfId="60685" xr:uid="{00000000-0005-0000-0000-00000EED0000}"/>
    <cellStyle name="Percent 2 3 3 2 2 2" xfId="60686" xr:uid="{00000000-0005-0000-0000-00000FED0000}"/>
    <cellStyle name="Percent 2 3 3 2 3" xfId="60687" xr:uid="{00000000-0005-0000-0000-000010ED0000}"/>
    <cellStyle name="Percent 2 3 3 3" xfId="60688" xr:uid="{00000000-0005-0000-0000-000011ED0000}"/>
    <cellStyle name="Percent 2 3 3 3 2" xfId="60689" xr:uid="{00000000-0005-0000-0000-000012ED0000}"/>
    <cellStyle name="Percent 2 3 3 4" xfId="60690" xr:uid="{00000000-0005-0000-0000-000013ED0000}"/>
    <cellStyle name="Percent 2 3 4" xfId="60691" xr:uid="{00000000-0005-0000-0000-000014ED0000}"/>
    <cellStyle name="Percent 2 3 4 2" xfId="60692" xr:uid="{00000000-0005-0000-0000-000015ED0000}"/>
    <cellStyle name="Percent 2 3 4 2 2" xfId="60693" xr:uid="{00000000-0005-0000-0000-000016ED0000}"/>
    <cellStyle name="Percent 2 3 4 3" xfId="60694" xr:uid="{00000000-0005-0000-0000-000017ED0000}"/>
    <cellStyle name="Percent 2 3 5" xfId="60695" xr:uid="{00000000-0005-0000-0000-000018ED0000}"/>
    <cellStyle name="Percent 2 3 5 2" xfId="60696" xr:uid="{00000000-0005-0000-0000-000019ED0000}"/>
    <cellStyle name="Percent 2 3 6" xfId="60697" xr:uid="{00000000-0005-0000-0000-00001AED0000}"/>
    <cellStyle name="Percent 2 4" xfId="60698" xr:uid="{00000000-0005-0000-0000-00001BED0000}"/>
    <cellStyle name="Percent 2 4 2" xfId="60699" xr:uid="{00000000-0005-0000-0000-00001CED0000}"/>
    <cellStyle name="Percent 2 4 2 2" xfId="60700" xr:uid="{00000000-0005-0000-0000-00001DED0000}"/>
    <cellStyle name="Percent 2 4 2 2 2" xfId="60701" xr:uid="{00000000-0005-0000-0000-00001EED0000}"/>
    <cellStyle name="Percent 2 4 2 2 2 2" xfId="60702" xr:uid="{00000000-0005-0000-0000-00001FED0000}"/>
    <cellStyle name="Percent 2 4 2 2 3" xfId="60703" xr:uid="{00000000-0005-0000-0000-000020ED0000}"/>
    <cellStyle name="Percent 2 4 2 3" xfId="60704" xr:uid="{00000000-0005-0000-0000-000021ED0000}"/>
    <cellStyle name="Percent 2 4 2 3 2" xfId="60705" xr:uid="{00000000-0005-0000-0000-000022ED0000}"/>
    <cellStyle name="Percent 2 4 2 4" xfId="60706" xr:uid="{00000000-0005-0000-0000-000023ED0000}"/>
    <cellStyle name="Percent 2 4 3" xfId="60707" xr:uid="{00000000-0005-0000-0000-000024ED0000}"/>
    <cellStyle name="Percent 2 4 3 2" xfId="60708" xr:uid="{00000000-0005-0000-0000-000025ED0000}"/>
    <cellStyle name="Percent 2 4 3 2 2" xfId="60709" xr:uid="{00000000-0005-0000-0000-000026ED0000}"/>
    <cellStyle name="Percent 2 4 3 3" xfId="60710" xr:uid="{00000000-0005-0000-0000-000027ED0000}"/>
    <cellStyle name="Percent 2 4 4" xfId="60711" xr:uid="{00000000-0005-0000-0000-000028ED0000}"/>
    <cellStyle name="Percent 2 4 4 2" xfId="60712" xr:uid="{00000000-0005-0000-0000-000029ED0000}"/>
    <cellStyle name="Percent 2 4 5" xfId="60713" xr:uid="{00000000-0005-0000-0000-00002AED0000}"/>
    <cellStyle name="Percent 2 5" xfId="60714" xr:uid="{00000000-0005-0000-0000-00002BED0000}"/>
    <cellStyle name="Percent 2 5 2" xfId="60715" xr:uid="{00000000-0005-0000-0000-00002CED0000}"/>
    <cellStyle name="Percent 2 5 2 2" xfId="60716" xr:uid="{00000000-0005-0000-0000-00002DED0000}"/>
    <cellStyle name="Percent 2 5 2 2 2" xfId="60717" xr:uid="{00000000-0005-0000-0000-00002EED0000}"/>
    <cellStyle name="Percent 2 5 2 2 2 2" xfId="60718" xr:uid="{00000000-0005-0000-0000-00002FED0000}"/>
    <cellStyle name="Percent 2 5 2 2 3" xfId="60719" xr:uid="{00000000-0005-0000-0000-000030ED0000}"/>
    <cellStyle name="Percent 2 5 2 3" xfId="60720" xr:uid="{00000000-0005-0000-0000-000031ED0000}"/>
    <cellStyle name="Percent 2 5 2 3 2" xfId="60721" xr:uid="{00000000-0005-0000-0000-000032ED0000}"/>
    <cellStyle name="Percent 2 5 2 4" xfId="60722" xr:uid="{00000000-0005-0000-0000-000033ED0000}"/>
    <cellStyle name="Percent 2 5 3" xfId="60723" xr:uid="{00000000-0005-0000-0000-000034ED0000}"/>
    <cellStyle name="Percent 2 5 3 2" xfId="60724" xr:uid="{00000000-0005-0000-0000-000035ED0000}"/>
    <cellStyle name="Percent 2 5 3 2 2" xfId="60725" xr:uid="{00000000-0005-0000-0000-000036ED0000}"/>
    <cellStyle name="Percent 2 5 3 3" xfId="60726" xr:uid="{00000000-0005-0000-0000-000037ED0000}"/>
    <cellStyle name="Percent 2 5 4" xfId="60727" xr:uid="{00000000-0005-0000-0000-000038ED0000}"/>
    <cellStyle name="Percent 2 5 4 2" xfId="60728" xr:uid="{00000000-0005-0000-0000-000039ED0000}"/>
    <cellStyle name="Percent 2 5 5" xfId="60729" xr:uid="{00000000-0005-0000-0000-00003AED0000}"/>
    <cellStyle name="Percent 2 6" xfId="60730" xr:uid="{00000000-0005-0000-0000-00003BED0000}"/>
    <cellStyle name="Percent 2 6 2" xfId="60731" xr:uid="{00000000-0005-0000-0000-00003CED0000}"/>
    <cellStyle name="Percent 2 6 2 2" xfId="60732" xr:uid="{00000000-0005-0000-0000-00003DED0000}"/>
    <cellStyle name="Percent 2 6 2 2 2" xfId="60733" xr:uid="{00000000-0005-0000-0000-00003EED0000}"/>
    <cellStyle name="Percent 2 6 2 2 2 2" xfId="60734" xr:uid="{00000000-0005-0000-0000-00003FED0000}"/>
    <cellStyle name="Percent 2 6 2 2 3" xfId="60735" xr:uid="{00000000-0005-0000-0000-000040ED0000}"/>
    <cellStyle name="Percent 2 6 2 3" xfId="60736" xr:uid="{00000000-0005-0000-0000-000041ED0000}"/>
    <cellStyle name="Percent 2 6 2 3 2" xfId="60737" xr:uid="{00000000-0005-0000-0000-000042ED0000}"/>
    <cellStyle name="Percent 2 6 2 4" xfId="60738" xr:uid="{00000000-0005-0000-0000-000043ED0000}"/>
    <cellStyle name="Percent 2 6 3" xfId="60739" xr:uid="{00000000-0005-0000-0000-000044ED0000}"/>
    <cellStyle name="Percent 2 6 3 2" xfId="60740" xr:uid="{00000000-0005-0000-0000-000045ED0000}"/>
    <cellStyle name="Percent 2 6 3 2 2" xfId="60741" xr:uid="{00000000-0005-0000-0000-000046ED0000}"/>
    <cellStyle name="Percent 2 6 3 3" xfId="60742" xr:uid="{00000000-0005-0000-0000-000047ED0000}"/>
    <cellStyle name="Percent 2 6 4" xfId="60743" xr:uid="{00000000-0005-0000-0000-000048ED0000}"/>
    <cellStyle name="Percent 2 6 4 2" xfId="60744" xr:uid="{00000000-0005-0000-0000-000049ED0000}"/>
    <cellStyle name="Percent 2 6 5" xfId="60745" xr:uid="{00000000-0005-0000-0000-00004AED0000}"/>
    <cellStyle name="Percent 2 7" xfId="60746" xr:uid="{00000000-0005-0000-0000-00004BED0000}"/>
    <cellStyle name="Percent 2 7 2" xfId="60747" xr:uid="{00000000-0005-0000-0000-00004CED0000}"/>
    <cellStyle name="Percent 2 7 2 2" xfId="60748" xr:uid="{00000000-0005-0000-0000-00004DED0000}"/>
    <cellStyle name="Percent 2 7 2 2 2" xfId="60749" xr:uid="{00000000-0005-0000-0000-00004EED0000}"/>
    <cellStyle name="Percent 2 7 2 3" xfId="60750" xr:uid="{00000000-0005-0000-0000-00004FED0000}"/>
    <cellStyle name="Percent 2 7 3" xfId="60751" xr:uid="{00000000-0005-0000-0000-000050ED0000}"/>
    <cellStyle name="Percent 2 7 3 2" xfId="60752" xr:uid="{00000000-0005-0000-0000-000051ED0000}"/>
    <cellStyle name="Percent 2 7 4" xfId="60753" xr:uid="{00000000-0005-0000-0000-000052ED0000}"/>
    <cellStyle name="Percent 2 8" xfId="60754" xr:uid="{00000000-0005-0000-0000-000053ED0000}"/>
    <cellStyle name="Percent 2 8 2" xfId="60755" xr:uid="{00000000-0005-0000-0000-000054ED0000}"/>
    <cellStyle name="Percent 2 8 2 2" xfId="60756" xr:uid="{00000000-0005-0000-0000-000055ED0000}"/>
    <cellStyle name="Percent 2 8 3" xfId="60757" xr:uid="{00000000-0005-0000-0000-000056ED0000}"/>
    <cellStyle name="Percent 2 9" xfId="60758" xr:uid="{00000000-0005-0000-0000-000057ED0000}"/>
    <cellStyle name="Percent 2 9 2" xfId="60759" xr:uid="{00000000-0005-0000-0000-000058ED0000}"/>
    <cellStyle name="Percent 2 9 3" xfId="60760" xr:uid="{00000000-0005-0000-0000-000059ED0000}"/>
    <cellStyle name="Percent 20" xfId="60761" xr:uid="{00000000-0005-0000-0000-00005AED0000}"/>
    <cellStyle name="Percent 20 2" xfId="60762" xr:uid="{00000000-0005-0000-0000-00005BED0000}"/>
    <cellStyle name="Percent 20 3" xfId="60763" xr:uid="{00000000-0005-0000-0000-00005CED0000}"/>
    <cellStyle name="Percent 21" xfId="60764" xr:uid="{00000000-0005-0000-0000-00005DED0000}"/>
    <cellStyle name="Percent 22" xfId="60765" xr:uid="{00000000-0005-0000-0000-00005EED0000}"/>
    <cellStyle name="Percent 22 2" xfId="60766" xr:uid="{00000000-0005-0000-0000-00005FED0000}"/>
    <cellStyle name="Percent 23" xfId="60767" xr:uid="{00000000-0005-0000-0000-000060ED0000}"/>
    <cellStyle name="Percent 23 2" xfId="60768" xr:uid="{00000000-0005-0000-0000-000061ED0000}"/>
    <cellStyle name="Percent 23 3" xfId="60769" xr:uid="{00000000-0005-0000-0000-000062ED0000}"/>
    <cellStyle name="Percent 24" xfId="60770" xr:uid="{00000000-0005-0000-0000-000063ED0000}"/>
    <cellStyle name="Percent 25" xfId="64462" xr:uid="{00000000-0005-0000-0000-000064ED0000}"/>
    <cellStyle name="Percent 26" xfId="64468" xr:uid="{00000000-0005-0000-0000-000065ED0000}"/>
    <cellStyle name="Percent 3" xfId="19" xr:uid="{00000000-0005-0000-0000-000066ED0000}"/>
    <cellStyle name="Percent 3 2" xfId="26" xr:uid="{00000000-0005-0000-0000-000067ED0000}"/>
    <cellStyle name="Percent 3 2 2" xfId="60771" xr:uid="{00000000-0005-0000-0000-000068ED0000}"/>
    <cellStyle name="Percent 3 2 2 2" xfId="60772" xr:uid="{00000000-0005-0000-0000-000069ED0000}"/>
    <cellStyle name="Percent 3 2 2 2 2" xfId="60773" xr:uid="{00000000-0005-0000-0000-00006AED0000}"/>
    <cellStyle name="Percent 3 2 2 3" xfId="60774" xr:uid="{00000000-0005-0000-0000-00006BED0000}"/>
    <cellStyle name="Percent 3 2 3" xfId="60775" xr:uid="{00000000-0005-0000-0000-00006CED0000}"/>
    <cellStyle name="Percent 3 2 3 2" xfId="60776" xr:uid="{00000000-0005-0000-0000-00006DED0000}"/>
    <cellStyle name="Percent 3 2 4" xfId="60777" xr:uid="{00000000-0005-0000-0000-00006EED0000}"/>
    <cellStyle name="Percent 3 2 5" xfId="60778" xr:uid="{00000000-0005-0000-0000-00006FED0000}"/>
    <cellStyle name="Percent 3 2 6" xfId="60779" xr:uid="{00000000-0005-0000-0000-000070ED0000}"/>
    <cellStyle name="Percent 3 3" xfId="59" xr:uid="{00000000-0005-0000-0000-000071ED0000}"/>
    <cellStyle name="Percent 3 3 2" xfId="60780" xr:uid="{00000000-0005-0000-0000-000072ED0000}"/>
    <cellStyle name="Percent 3 3 2 2" xfId="60781" xr:uid="{00000000-0005-0000-0000-000073ED0000}"/>
    <cellStyle name="Percent 3 3 3" xfId="60782" xr:uid="{00000000-0005-0000-0000-000074ED0000}"/>
    <cellStyle name="Percent 3 3 3 2" xfId="60783" xr:uid="{00000000-0005-0000-0000-000075ED0000}"/>
    <cellStyle name="Percent 3 3 3 2 2" xfId="60784" xr:uid="{00000000-0005-0000-0000-000076ED0000}"/>
    <cellStyle name="Percent 3 3 3 3" xfId="60785" xr:uid="{00000000-0005-0000-0000-000077ED0000}"/>
    <cellStyle name="Percent 3 3 4" xfId="60786" xr:uid="{00000000-0005-0000-0000-000078ED0000}"/>
    <cellStyle name="Percent 3 3 5" xfId="60787" xr:uid="{00000000-0005-0000-0000-000079ED0000}"/>
    <cellStyle name="Percent 3 4" xfId="62" xr:uid="{00000000-0005-0000-0000-00007AED0000}"/>
    <cellStyle name="Percent 3 4 2" xfId="60788" xr:uid="{00000000-0005-0000-0000-00007BED0000}"/>
    <cellStyle name="Percent 3 4 3" xfId="60789" xr:uid="{00000000-0005-0000-0000-00007CED0000}"/>
    <cellStyle name="Percent 3 4 4" xfId="60790" xr:uid="{00000000-0005-0000-0000-00007DED0000}"/>
    <cellStyle name="Percent 3 5" xfId="60791" xr:uid="{00000000-0005-0000-0000-00007EED0000}"/>
    <cellStyle name="Percent 3 5 2" xfId="60792" xr:uid="{00000000-0005-0000-0000-00007FED0000}"/>
    <cellStyle name="Percent 3 6" xfId="60793" xr:uid="{00000000-0005-0000-0000-000080ED0000}"/>
    <cellStyle name="Percent 3 6 2" xfId="60794" xr:uid="{00000000-0005-0000-0000-000081ED0000}"/>
    <cellStyle name="Percent 3 7" xfId="60795" xr:uid="{00000000-0005-0000-0000-000082ED0000}"/>
    <cellStyle name="Percent 3 8" xfId="60796" xr:uid="{00000000-0005-0000-0000-000083ED0000}"/>
    <cellStyle name="Percent 4" xfId="20" xr:uid="{00000000-0005-0000-0000-000084ED0000}"/>
    <cellStyle name="Percent 4 2" xfId="47" xr:uid="{00000000-0005-0000-0000-000085ED0000}"/>
    <cellStyle name="Percent 4 2 2" xfId="60797" xr:uid="{00000000-0005-0000-0000-000086ED0000}"/>
    <cellStyle name="Percent 4 2 2 2" xfId="60798" xr:uid="{00000000-0005-0000-0000-000087ED0000}"/>
    <cellStyle name="Percent 4 2 2 2 2" xfId="60799" xr:uid="{00000000-0005-0000-0000-000088ED0000}"/>
    <cellStyle name="Percent 4 2 2 2 2 2" xfId="60800" xr:uid="{00000000-0005-0000-0000-000089ED0000}"/>
    <cellStyle name="Percent 4 2 2 2 2 2 2" xfId="60801" xr:uid="{00000000-0005-0000-0000-00008AED0000}"/>
    <cellStyle name="Percent 4 2 2 2 2 3" xfId="60802" xr:uid="{00000000-0005-0000-0000-00008BED0000}"/>
    <cellStyle name="Percent 4 2 2 2 3" xfId="60803" xr:uid="{00000000-0005-0000-0000-00008CED0000}"/>
    <cellStyle name="Percent 4 2 2 2 3 2" xfId="60804" xr:uid="{00000000-0005-0000-0000-00008DED0000}"/>
    <cellStyle name="Percent 4 2 2 2 4" xfId="60805" xr:uid="{00000000-0005-0000-0000-00008EED0000}"/>
    <cellStyle name="Percent 4 2 2 3" xfId="60806" xr:uid="{00000000-0005-0000-0000-00008FED0000}"/>
    <cellStyle name="Percent 4 2 2 3 2" xfId="60807" xr:uid="{00000000-0005-0000-0000-000090ED0000}"/>
    <cellStyle name="Percent 4 2 2 3 2 2" xfId="60808" xr:uid="{00000000-0005-0000-0000-000091ED0000}"/>
    <cellStyle name="Percent 4 2 2 3 3" xfId="60809" xr:uid="{00000000-0005-0000-0000-000092ED0000}"/>
    <cellStyle name="Percent 4 2 2 4" xfId="60810" xr:uid="{00000000-0005-0000-0000-000093ED0000}"/>
    <cellStyle name="Percent 4 2 2 4 2" xfId="60811" xr:uid="{00000000-0005-0000-0000-000094ED0000}"/>
    <cellStyle name="Percent 4 2 2 5" xfId="60812" xr:uid="{00000000-0005-0000-0000-000095ED0000}"/>
    <cellStyle name="Percent 4 2 3" xfId="60813" xr:uid="{00000000-0005-0000-0000-000096ED0000}"/>
    <cellStyle name="Percent 4 2 3 2" xfId="60814" xr:uid="{00000000-0005-0000-0000-000097ED0000}"/>
    <cellStyle name="Percent 4 2 3 2 2" xfId="60815" xr:uid="{00000000-0005-0000-0000-000098ED0000}"/>
    <cellStyle name="Percent 4 2 3 2 2 2" xfId="60816" xr:uid="{00000000-0005-0000-0000-000099ED0000}"/>
    <cellStyle name="Percent 4 2 3 2 3" xfId="60817" xr:uid="{00000000-0005-0000-0000-00009AED0000}"/>
    <cellStyle name="Percent 4 2 3 3" xfId="60818" xr:uid="{00000000-0005-0000-0000-00009BED0000}"/>
    <cellStyle name="Percent 4 2 3 3 2" xfId="60819" xr:uid="{00000000-0005-0000-0000-00009CED0000}"/>
    <cellStyle name="Percent 4 2 3 4" xfId="60820" xr:uid="{00000000-0005-0000-0000-00009DED0000}"/>
    <cellStyle name="Percent 4 2 4" xfId="60821" xr:uid="{00000000-0005-0000-0000-00009EED0000}"/>
    <cellStyle name="Percent 4 2 4 2" xfId="60822" xr:uid="{00000000-0005-0000-0000-00009FED0000}"/>
    <cellStyle name="Percent 4 2 4 2 2" xfId="60823" xr:uid="{00000000-0005-0000-0000-0000A0ED0000}"/>
    <cellStyle name="Percent 4 2 4 3" xfId="60824" xr:uid="{00000000-0005-0000-0000-0000A1ED0000}"/>
    <cellStyle name="Percent 4 2 5" xfId="60825" xr:uid="{00000000-0005-0000-0000-0000A2ED0000}"/>
    <cellStyle name="Percent 4 2 5 2" xfId="60826" xr:uid="{00000000-0005-0000-0000-0000A3ED0000}"/>
    <cellStyle name="Percent 4 2 6" xfId="60827" xr:uid="{00000000-0005-0000-0000-0000A4ED0000}"/>
    <cellStyle name="Percent 4 2 7" xfId="60828" xr:uid="{00000000-0005-0000-0000-0000A5ED0000}"/>
    <cellStyle name="Percent 4 3" xfId="60829" xr:uid="{00000000-0005-0000-0000-0000A6ED0000}"/>
    <cellStyle name="Percent 4 3 2" xfId="60830" xr:uid="{00000000-0005-0000-0000-0000A7ED0000}"/>
    <cellStyle name="Percent 4 3 2 2" xfId="60831" xr:uid="{00000000-0005-0000-0000-0000A8ED0000}"/>
    <cellStyle name="Percent 4 3 2 2 2" xfId="60832" xr:uid="{00000000-0005-0000-0000-0000A9ED0000}"/>
    <cellStyle name="Percent 4 3 2 2 2 2" xfId="60833" xr:uid="{00000000-0005-0000-0000-0000AAED0000}"/>
    <cellStyle name="Percent 4 3 2 2 3" xfId="60834" xr:uid="{00000000-0005-0000-0000-0000ABED0000}"/>
    <cellStyle name="Percent 4 3 2 3" xfId="60835" xr:uid="{00000000-0005-0000-0000-0000ACED0000}"/>
    <cellStyle name="Percent 4 3 2 3 2" xfId="60836" xr:uid="{00000000-0005-0000-0000-0000ADED0000}"/>
    <cellStyle name="Percent 4 3 2 4" xfId="60837" xr:uid="{00000000-0005-0000-0000-0000AEED0000}"/>
    <cellStyle name="Percent 4 3 3" xfId="60838" xr:uid="{00000000-0005-0000-0000-0000AFED0000}"/>
    <cellStyle name="Percent 4 3 3 2" xfId="60839" xr:uid="{00000000-0005-0000-0000-0000B0ED0000}"/>
    <cellStyle name="Percent 4 3 3 2 2" xfId="60840" xr:uid="{00000000-0005-0000-0000-0000B1ED0000}"/>
    <cellStyle name="Percent 4 3 3 3" xfId="60841" xr:uid="{00000000-0005-0000-0000-0000B2ED0000}"/>
    <cellStyle name="Percent 4 3 4" xfId="60842" xr:uid="{00000000-0005-0000-0000-0000B3ED0000}"/>
    <cellStyle name="Percent 4 3 4 2" xfId="60843" xr:uid="{00000000-0005-0000-0000-0000B4ED0000}"/>
    <cellStyle name="Percent 4 3 5" xfId="60844" xr:uid="{00000000-0005-0000-0000-0000B5ED0000}"/>
    <cellStyle name="Percent 4 4" xfId="60845" xr:uid="{00000000-0005-0000-0000-0000B6ED0000}"/>
    <cellStyle name="Percent 4 4 2" xfId="60846" xr:uid="{00000000-0005-0000-0000-0000B7ED0000}"/>
    <cellStyle name="Percent 4 4 2 2" xfId="60847" xr:uid="{00000000-0005-0000-0000-0000B8ED0000}"/>
    <cellStyle name="Percent 4 4 2 2 2" xfId="60848" xr:uid="{00000000-0005-0000-0000-0000B9ED0000}"/>
    <cellStyle name="Percent 4 4 2 2 2 2" xfId="60849" xr:uid="{00000000-0005-0000-0000-0000BAED0000}"/>
    <cellStyle name="Percent 4 4 2 2 3" xfId="60850" xr:uid="{00000000-0005-0000-0000-0000BBED0000}"/>
    <cellStyle name="Percent 4 4 2 3" xfId="60851" xr:uid="{00000000-0005-0000-0000-0000BCED0000}"/>
    <cellStyle name="Percent 4 4 2 3 2" xfId="60852" xr:uid="{00000000-0005-0000-0000-0000BDED0000}"/>
    <cellStyle name="Percent 4 4 2 4" xfId="60853" xr:uid="{00000000-0005-0000-0000-0000BEED0000}"/>
    <cellStyle name="Percent 4 4 3" xfId="60854" xr:uid="{00000000-0005-0000-0000-0000BFED0000}"/>
    <cellStyle name="Percent 4 4 3 2" xfId="60855" xr:uid="{00000000-0005-0000-0000-0000C0ED0000}"/>
    <cellStyle name="Percent 4 4 3 2 2" xfId="60856" xr:uid="{00000000-0005-0000-0000-0000C1ED0000}"/>
    <cellStyle name="Percent 4 4 3 3" xfId="60857" xr:uid="{00000000-0005-0000-0000-0000C2ED0000}"/>
    <cellStyle name="Percent 4 4 4" xfId="60858" xr:uid="{00000000-0005-0000-0000-0000C3ED0000}"/>
    <cellStyle name="Percent 4 4 4 2" xfId="60859" xr:uid="{00000000-0005-0000-0000-0000C4ED0000}"/>
    <cellStyle name="Percent 4 4 5" xfId="60860" xr:uid="{00000000-0005-0000-0000-0000C5ED0000}"/>
    <cellStyle name="Percent 4 5" xfId="60861" xr:uid="{00000000-0005-0000-0000-0000C6ED0000}"/>
    <cellStyle name="Percent 4 5 2" xfId="60862" xr:uid="{00000000-0005-0000-0000-0000C7ED0000}"/>
    <cellStyle name="Percent 4 5 2 2" xfId="60863" xr:uid="{00000000-0005-0000-0000-0000C8ED0000}"/>
    <cellStyle name="Percent 4 5 2 2 2" xfId="60864" xr:uid="{00000000-0005-0000-0000-0000C9ED0000}"/>
    <cellStyle name="Percent 4 5 2 2 2 2" xfId="60865" xr:uid="{00000000-0005-0000-0000-0000CAED0000}"/>
    <cellStyle name="Percent 4 5 2 2 3" xfId="60866" xr:uid="{00000000-0005-0000-0000-0000CBED0000}"/>
    <cellStyle name="Percent 4 5 2 3" xfId="60867" xr:uid="{00000000-0005-0000-0000-0000CCED0000}"/>
    <cellStyle name="Percent 4 5 2 3 2" xfId="60868" xr:uid="{00000000-0005-0000-0000-0000CDED0000}"/>
    <cellStyle name="Percent 4 5 2 4" xfId="60869" xr:uid="{00000000-0005-0000-0000-0000CEED0000}"/>
    <cellStyle name="Percent 4 5 3" xfId="60870" xr:uid="{00000000-0005-0000-0000-0000CFED0000}"/>
    <cellStyle name="Percent 4 5 3 2" xfId="60871" xr:uid="{00000000-0005-0000-0000-0000D0ED0000}"/>
    <cellStyle name="Percent 4 5 3 2 2" xfId="60872" xr:uid="{00000000-0005-0000-0000-0000D1ED0000}"/>
    <cellStyle name="Percent 4 5 3 3" xfId="60873" xr:uid="{00000000-0005-0000-0000-0000D2ED0000}"/>
    <cellStyle name="Percent 4 5 4" xfId="60874" xr:uid="{00000000-0005-0000-0000-0000D3ED0000}"/>
    <cellStyle name="Percent 4 5 4 2" xfId="60875" xr:uid="{00000000-0005-0000-0000-0000D4ED0000}"/>
    <cellStyle name="Percent 4 5 5" xfId="60876" xr:uid="{00000000-0005-0000-0000-0000D5ED0000}"/>
    <cellStyle name="Percent 4 6" xfId="60877" xr:uid="{00000000-0005-0000-0000-0000D6ED0000}"/>
    <cellStyle name="Percent 4 6 2" xfId="60878" xr:uid="{00000000-0005-0000-0000-0000D7ED0000}"/>
    <cellStyle name="Percent 4 6 2 2" xfId="60879" xr:uid="{00000000-0005-0000-0000-0000D8ED0000}"/>
    <cellStyle name="Percent 4 6 2 2 2" xfId="60880" xr:uid="{00000000-0005-0000-0000-0000D9ED0000}"/>
    <cellStyle name="Percent 4 6 2 3" xfId="60881" xr:uid="{00000000-0005-0000-0000-0000DAED0000}"/>
    <cellStyle name="Percent 4 6 3" xfId="60882" xr:uid="{00000000-0005-0000-0000-0000DBED0000}"/>
    <cellStyle name="Percent 4 6 3 2" xfId="60883" xr:uid="{00000000-0005-0000-0000-0000DCED0000}"/>
    <cellStyle name="Percent 4 6 4" xfId="60884" xr:uid="{00000000-0005-0000-0000-0000DDED0000}"/>
    <cellStyle name="Percent 4 7" xfId="60885" xr:uid="{00000000-0005-0000-0000-0000DEED0000}"/>
    <cellStyle name="Percent 4 7 2" xfId="60886" xr:uid="{00000000-0005-0000-0000-0000DFED0000}"/>
    <cellStyle name="Percent 4 7 2 2" xfId="60887" xr:uid="{00000000-0005-0000-0000-0000E0ED0000}"/>
    <cellStyle name="Percent 4 7 3" xfId="60888" xr:uid="{00000000-0005-0000-0000-0000E1ED0000}"/>
    <cellStyle name="Percent 4 8" xfId="60889" xr:uid="{00000000-0005-0000-0000-0000E2ED0000}"/>
    <cellStyle name="Percent 4 8 2" xfId="60890" xr:uid="{00000000-0005-0000-0000-0000E3ED0000}"/>
    <cellStyle name="Percent 4 9" xfId="60891" xr:uid="{00000000-0005-0000-0000-0000E4ED0000}"/>
    <cellStyle name="Percent 5" xfId="21" xr:uid="{00000000-0005-0000-0000-0000E5ED0000}"/>
    <cellStyle name="Percent 5 10" xfId="60892" xr:uid="{00000000-0005-0000-0000-0000E6ED0000}"/>
    <cellStyle name="Percent 5 10 2" xfId="60893" xr:uid="{00000000-0005-0000-0000-0000E7ED0000}"/>
    <cellStyle name="Percent 5 11" xfId="60894" xr:uid="{00000000-0005-0000-0000-0000E8ED0000}"/>
    <cellStyle name="Percent 5 2" xfId="60895" xr:uid="{00000000-0005-0000-0000-0000E9ED0000}"/>
    <cellStyle name="Percent 5 2 10" xfId="60896" xr:uid="{00000000-0005-0000-0000-0000EAED0000}"/>
    <cellStyle name="Percent 5 2 2" xfId="60897" xr:uid="{00000000-0005-0000-0000-0000EBED0000}"/>
    <cellStyle name="Percent 5 2 2 2" xfId="60898" xr:uid="{00000000-0005-0000-0000-0000ECED0000}"/>
    <cellStyle name="Percent 5 2 2 2 2" xfId="60899" xr:uid="{00000000-0005-0000-0000-0000EDED0000}"/>
    <cellStyle name="Percent 5 2 2 2 2 2" xfId="60900" xr:uid="{00000000-0005-0000-0000-0000EEED0000}"/>
    <cellStyle name="Percent 5 2 2 2 2 2 2" xfId="60901" xr:uid="{00000000-0005-0000-0000-0000EFED0000}"/>
    <cellStyle name="Percent 5 2 2 2 2 2 2 2" xfId="60902" xr:uid="{00000000-0005-0000-0000-0000F0ED0000}"/>
    <cellStyle name="Percent 5 2 2 2 2 2 3" xfId="60903" xr:uid="{00000000-0005-0000-0000-0000F1ED0000}"/>
    <cellStyle name="Percent 5 2 2 2 2 2 3 2" xfId="60904" xr:uid="{00000000-0005-0000-0000-0000F2ED0000}"/>
    <cellStyle name="Percent 5 2 2 2 2 2 3 2 2" xfId="60905" xr:uid="{00000000-0005-0000-0000-0000F3ED0000}"/>
    <cellStyle name="Percent 5 2 2 2 2 2 3 3" xfId="60906" xr:uid="{00000000-0005-0000-0000-0000F4ED0000}"/>
    <cellStyle name="Percent 5 2 2 2 2 2 4" xfId="60907" xr:uid="{00000000-0005-0000-0000-0000F5ED0000}"/>
    <cellStyle name="Percent 5 2 2 2 2 3" xfId="60908" xr:uid="{00000000-0005-0000-0000-0000F6ED0000}"/>
    <cellStyle name="Percent 5 2 2 2 2 3 2" xfId="60909" xr:uid="{00000000-0005-0000-0000-0000F7ED0000}"/>
    <cellStyle name="Percent 5 2 2 2 2 4" xfId="60910" xr:uid="{00000000-0005-0000-0000-0000F8ED0000}"/>
    <cellStyle name="Percent 5 2 2 2 2 4 2" xfId="60911" xr:uid="{00000000-0005-0000-0000-0000F9ED0000}"/>
    <cellStyle name="Percent 5 2 2 2 2 4 2 2" xfId="60912" xr:uid="{00000000-0005-0000-0000-0000FAED0000}"/>
    <cellStyle name="Percent 5 2 2 2 2 4 3" xfId="60913" xr:uid="{00000000-0005-0000-0000-0000FBED0000}"/>
    <cellStyle name="Percent 5 2 2 2 2 5" xfId="60914" xr:uid="{00000000-0005-0000-0000-0000FCED0000}"/>
    <cellStyle name="Percent 5 2 2 2 3" xfId="60915" xr:uid="{00000000-0005-0000-0000-0000FDED0000}"/>
    <cellStyle name="Percent 5 2 2 2 3 2" xfId="60916" xr:uid="{00000000-0005-0000-0000-0000FEED0000}"/>
    <cellStyle name="Percent 5 2 2 2 3 2 2" xfId="60917" xr:uid="{00000000-0005-0000-0000-0000FFED0000}"/>
    <cellStyle name="Percent 5 2 2 2 3 3" xfId="60918" xr:uid="{00000000-0005-0000-0000-000000EE0000}"/>
    <cellStyle name="Percent 5 2 2 2 3 3 2" xfId="60919" xr:uid="{00000000-0005-0000-0000-000001EE0000}"/>
    <cellStyle name="Percent 5 2 2 2 3 3 2 2" xfId="60920" xr:uid="{00000000-0005-0000-0000-000002EE0000}"/>
    <cellStyle name="Percent 5 2 2 2 3 3 3" xfId="60921" xr:uid="{00000000-0005-0000-0000-000003EE0000}"/>
    <cellStyle name="Percent 5 2 2 2 3 4" xfId="60922" xr:uid="{00000000-0005-0000-0000-000004EE0000}"/>
    <cellStyle name="Percent 5 2 2 2 4" xfId="60923" xr:uid="{00000000-0005-0000-0000-000005EE0000}"/>
    <cellStyle name="Percent 5 2 2 2 4 2" xfId="60924" xr:uid="{00000000-0005-0000-0000-000006EE0000}"/>
    <cellStyle name="Percent 5 2 2 2 4 2 2" xfId="60925" xr:uid="{00000000-0005-0000-0000-000007EE0000}"/>
    <cellStyle name="Percent 5 2 2 2 4 3" xfId="60926" xr:uid="{00000000-0005-0000-0000-000008EE0000}"/>
    <cellStyle name="Percent 5 2 2 2 4 3 2" xfId="60927" xr:uid="{00000000-0005-0000-0000-000009EE0000}"/>
    <cellStyle name="Percent 5 2 2 2 4 3 2 2" xfId="60928" xr:uid="{00000000-0005-0000-0000-00000AEE0000}"/>
    <cellStyle name="Percent 5 2 2 2 4 3 3" xfId="60929" xr:uid="{00000000-0005-0000-0000-00000BEE0000}"/>
    <cellStyle name="Percent 5 2 2 2 4 4" xfId="60930" xr:uid="{00000000-0005-0000-0000-00000CEE0000}"/>
    <cellStyle name="Percent 5 2 2 2 5" xfId="60931" xr:uid="{00000000-0005-0000-0000-00000DEE0000}"/>
    <cellStyle name="Percent 5 2 2 2 5 2" xfId="60932" xr:uid="{00000000-0005-0000-0000-00000EEE0000}"/>
    <cellStyle name="Percent 5 2 2 2 6" xfId="60933" xr:uid="{00000000-0005-0000-0000-00000FEE0000}"/>
    <cellStyle name="Percent 5 2 2 2 6 2" xfId="60934" xr:uid="{00000000-0005-0000-0000-000010EE0000}"/>
    <cellStyle name="Percent 5 2 2 2 6 2 2" xfId="60935" xr:uid="{00000000-0005-0000-0000-000011EE0000}"/>
    <cellStyle name="Percent 5 2 2 2 6 3" xfId="60936" xr:uid="{00000000-0005-0000-0000-000012EE0000}"/>
    <cellStyle name="Percent 5 2 2 2 7" xfId="60937" xr:uid="{00000000-0005-0000-0000-000013EE0000}"/>
    <cellStyle name="Percent 5 2 2 2 7 2" xfId="60938" xr:uid="{00000000-0005-0000-0000-000014EE0000}"/>
    <cellStyle name="Percent 5 2 2 2 8" xfId="60939" xr:uid="{00000000-0005-0000-0000-000015EE0000}"/>
    <cellStyle name="Percent 5 2 2 3" xfId="60940" xr:uid="{00000000-0005-0000-0000-000016EE0000}"/>
    <cellStyle name="Percent 5 2 2 3 2" xfId="60941" xr:uid="{00000000-0005-0000-0000-000017EE0000}"/>
    <cellStyle name="Percent 5 2 2 3 2 2" xfId="60942" xr:uid="{00000000-0005-0000-0000-000018EE0000}"/>
    <cellStyle name="Percent 5 2 2 3 2 2 2" xfId="60943" xr:uid="{00000000-0005-0000-0000-000019EE0000}"/>
    <cellStyle name="Percent 5 2 2 3 2 3" xfId="60944" xr:uid="{00000000-0005-0000-0000-00001AEE0000}"/>
    <cellStyle name="Percent 5 2 2 3 2 3 2" xfId="60945" xr:uid="{00000000-0005-0000-0000-00001BEE0000}"/>
    <cellStyle name="Percent 5 2 2 3 2 3 2 2" xfId="60946" xr:uid="{00000000-0005-0000-0000-00001CEE0000}"/>
    <cellStyle name="Percent 5 2 2 3 2 3 3" xfId="60947" xr:uid="{00000000-0005-0000-0000-00001DEE0000}"/>
    <cellStyle name="Percent 5 2 2 3 2 4" xfId="60948" xr:uid="{00000000-0005-0000-0000-00001EEE0000}"/>
    <cellStyle name="Percent 5 2 2 3 3" xfId="60949" xr:uid="{00000000-0005-0000-0000-00001FEE0000}"/>
    <cellStyle name="Percent 5 2 2 3 3 2" xfId="60950" xr:uid="{00000000-0005-0000-0000-000020EE0000}"/>
    <cellStyle name="Percent 5 2 2 3 4" xfId="60951" xr:uid="{00000000-0005-0000-0000-000021EE0000}"/>
    <cellStyle name="Percent 5 2 2 3 4 2" xfId="60952" xr:uid="{00000000-0005-0000-0000-000022EE0000}"/>
    <cellStyle name="Percent 5 2 2 3 4 2 2" xfId="60953" xr:uid="{00000000-0005-0000-0000-000023EE0000}"/>
    <cellStyle name="Percent 5 2 2 3 4 3" xfId="60954" xr:uid="{00000000-0005-0000-0000-000024EE0000}"/>
    <cellStyle name="Percent 5 2 2 3 5" xfId="60955" xr:uid="{00000000-0005-0000-0000-000025EE0000}"/>
    <cellStyle name="Percent 5 2 2 4" xfId="60956" xr:uid="{00000000-0005-0000-0000-000026EE0000}"/>
    <cellStyle name="Percent 5 2 2 4 2" xfId="60957" xr:uid="{00000000-0005-0000-0000-000027EE0000}"/>
    <cellStyle name="Percent 5 2 2 4 2 2" xfId="60958" xr:uid="{00000000-0005-0000-0000-000028EE0000}"/>
    <cellStyle name="Percent 5 2 2 4 3" xfId="60959" xr:uid="{00000000-0005-0000-0000-000029EE0000}"/>
    <cellStyle name="Percent 5 2 2 4 3 2" xfId="60960" xr:uid="{00000000-0005-0000-0000-00002AEE0000}"/>
    <cellStyle name="Percent 5 2 2 4 3 2 2" xfId="60961" xr:uid="{00000000-0005-0000-0000-00002BEE0000}"/>
    <cellStyle name="Percent 5 2 2 4 3 3" xfId="60962" xr:uid="{00000000-0005-0000-0000-00002CEE0000}"/>
    <cellStyle name="Percent 5 2 2 4 4" xfId="60963" xr:uid="{00000000-0005-0000-0000-00002DEE0000}"/>
    <cellStyle name="Percent 5 2 2 5" xfId="60964" xr:uid="{00000000-0005-0000-0000-00002EEE0000}"/>
    <cellStyle name="Percent 5 2 2 5 2" xfId="60965" xr:uid="{00000000-0005-0000-0000-00002FEE0000}"/>
    <cellStyle name="Percent 5 2 2 5 2 2" xfId="60966" xr:uid="{00000000-0005-0000-0000-000030EE0000}"/>
    <cellStyle name="Percent 5 2 2 5 3" xfId="60967" xr:uid="{00000000-0005-0000-0000-000031EE0000}"/>
    <cellStyle name="Percent 5 2 2 5 3 2" xfId="60968" xr:uid="{00000000-0005-0000-0000-000032EE0000}"/>
    <cellStyle name="Percent 5 2 2 5 3 2 2" xfId="60969" xr:uid="{00000000-0005-0000-0000-000033EE0000}"/>
    <cellStyle name="Percent 5 2 2 5 3 3" xfId="60970" xr:uid="{00000000-0005-0000-0000-000034EE0000}"/>
    <cellStyle name="Percent 5 2 2 5 4" xfId="60971" xr:uid="{00000000-0005-0000-0000-000035EE0000}"/>
    <cellStyle name="Percent 5 2 2 6" xfId="60972" xr:uid="{00000000-0005-0000-0000-000036EE0000}"/>
    <cellStyle name="Percent 5 2 2 6 2" xfId="60973" xr:uid="{00000000-0005-0000-0000-000037EE0000}"/>
    <cellStyle name="Percent 5 2 2 7" xfId="60974" xr:uid="{00000000-0005-0000-0000-000038EE0000}"/>
    <cellStyle name="Percent 5 2 2 7 2" xfId="60975" xr:uid="{00000000-0005-0000-0000-000039EE0000}"/>
    <cellStyle name="Percent 5 2 2 7 2 2" xfId="60976" xr:uid="{00000000-0005-0000-0000-00003AEE0000}"/>
    <cellStyle name="Percent 5 2 2 7 3" xfId="60977" xr:uid="{00000000-0005-0000-0000-00003BEE0000}"/>
    <cellStyle name="Percent 5 2 2 8" xfId="60978" xr:uid="{00000000-0005-0000-0000-00003CEE0000}"/>
    <cellStyle name="Percent 5 2 2 8 2" xfId="60979" xr:uid="{00000000-0005-0000-0000-00003DEE0000}"/>
    <cellStyle name="Percent 5 2 2 9" xfId="60980" xr:uid="{00000000-0005-0000-0000-00003EEE0000}"/>
    <cellStyle name="Percent 5 2 3" xfId="60981" xr:uid="{00000000-0005-0000-0000-00003FEE0000}"/>
    <cellStyle name="Percent 5 2 3 2" xfId="60982" xr:uid="{00000000-0005-0000-0000-000040EE0000}"/>
    <cellStyle name="Percent 5 2 3 2 2" xfId="60983" xr:uid="{00000000-0005-0000-0000-000041EE0000}"/>
    <cellStyle name="Percent 5 2 3 2 2 2" xfId="60984" xr:uid="{00000000-0005-0000-0000-000042EE0000}"/>
    <cellStyle name="Percent 5 2 3 2 2 2 2" xfId="60985" xr:uid="{00000000-0005-0000-0000-000043EE0000}"/>
    <cellStyle name="Percent 5 2 3 2 2 3" xfId="60986" xr:uid="{00000000-0005-0000-0000-000044EE0000}"/>
    <cellStyle name="Percent 5 2 3 2 2 3 2" xfId="60987" xr:uid="{00000000-0005-0000-0000-000045EE0000}"/>
    <cellStyle name="Percent 5 2 3 2 2 3 2 2" xfId="60988" xr:uid="{00000000-0005-0000-0000-000046EE0000}"/>
    <cellStyle name="Percent 5 2 3 2 2 3 3" xfId="60989" xr:uid="{00000000-0005-0000-0000-000047EE0000}"/>
    <cellStyle name="Percent 5 2 3 2 2 4" xfId="60990" xr:uid="{00000000-0005-0000-0000-000048EE0000}"/>
    <cellStyle name="Percent 5 2 3 2 3" xfId="60991" xr:uid="{00000000-0005-0000-0000-000049EE0000}"/>
    <cellStyle name="Percent 5 2 3 2 3 2" xfId="60992" xr:uid="{00000000-0005-0000-0000-00004AEE0000}"/>
    <cellStyle name="Percent 5 2 3 2 4" xfId="60993" xr:uid="{00000000-0005-0000-0000-00004BEE0000}"/>
    <cellStyle name="Percent 5 2 3 2 4 2" xfId="60994" xr:uid="{00000000-0005-0000-0000-00004CEE0000}"/>
    <cellStyle name="Percent 5 2 3 2 4 2 2" xfId="60995" xr:uid="{00000000-0005-0000-0000-00004DEE0000}"/>
    <cellStyle name="Percent 5 2 3 2 4 3" xfId="60996" xr:uid="{00000000-0005-0000-0000-00004EEE0000}"/>
    <cellStyle name="Percent 5 2 3 2 5" xfId="60997" xr:uid="{00000000-0005-0000-0000-00004FEE0000}"/>
    <cellStyle name="Percent 5 2 3 3" xfId="60998" xr:uid="{00000000-0005-0000-0000-000050EE0000}"/>
    <cellStyle name="Percent 5 2 3 3 2" xfId="60999" xr:uid="{00000000-0005-0000-0000-000051EE0000}"/>
    <cellStyle name="Percent 5 2 3 3 2 2" xfId="61000" xr:uid="{00000000-0005-0000-0000-000052EE0000}"/>
    <cellStyle name="Percent 5 2 3 3 3" xfId="61001" xr:uid="{00000000-0005-0000-0000-000053EE0000}"/>
    <cellStyle name="Percent 5 2 3 3 3 2" xfId="61002" xr:uid="{00000000-0005-0000-0000-000054EE0000}"/>
    <cellStyle name="Percent 5 2 3 3 3 2 2" xfId="61003" xr:uid="{00000000-0005-0000-0000-000055EE0000}"/>
    <cellStyle name="Percent 5 2 3 3 3 3" xfId="61004" xr:uid="{00000000-0005-0000-0000-000056EE0000}"/>
    <cellStyle name="Percent 5 2 3 3 4" xfId="61005" xr:uid="{00000000-0005-0000-0000-000057EE0000}"/>
    <cellStyle name="Percent 5 2 3 4" xfId="61006" xr:uid="{00000000-0005-0000-0000-000058EE0000}"/>
    <cellStyle name="Percent 5 2 3 4 2" xfId="61007" xr:uid="{00000000-0005-0000-0000-000059EE0000}"/>
    <cellStyle name="Percent 5 2 3 4 2 2" xfId="61008" xr:uid="{00000000-0005-0000-0000-00005AEE0000}"/>
    <cellStyle name="Percent 5 2 3 4 3" xfId="61009" xr:uid="{00000000-0005-0000-0000-00005BEE0000}"/>
    <cellStyle name="Percent 5 2 3 4 3 2" xfId="61010" xr:uid="{00000000-0005-0000-0000-00005CEE0000}"/>
    <cellStyle name="Percent 5 2 3 4 3 2 2" xfId="61011" xr:uid="{00000000-0005-0000-0000-00005DEE0000}"/>
    <cellStyle name="Percent 5 2 3 4 3 3" xfId="61012" xr:uid="{00000000-0005-0000-0000-00005EEE0000}"/>
    <cellStyle name="Percent 5 2 3 4 4" xfId="61013" xr:uid="{00000000-0005-0000-0000-00005FEE0000}"/>
    <cellStyle name="Percent 5 2 3 5" xfId="61014" xr:uid="{00000000-0005-0000-0000-000060EE0000}"/>
    <cellStyle name="Percent 5 2 3 5 2" xfId="61015" xr:uid="{00000000-0005-0000-0000-000061EE0000}"/>
    <cellStyle name="Percent 5 2 3 6" xfId="61016" xr:uid="{00000000-0005-0000-0000-000062EE0000}"/>
    <cellStyle name="Percent 5 2 3 6 2" xfId="61017" xr:uid="{00000000-0005-0000-0000-000063EE0000}"/>
    <cellStyle name="Percent 5 2 3 6 2 2" xfId="61018" xr:uid="{00000000-0005-0000-0000-000064EE0000}"/>
    <cellStyle name="Percent 5 2 3 6 3" xfId="61019" xr:uid="{00000000-0005-0000-0000-000065EE0000}"/>
    <cellStyle name="Percent 5 2 3 7" xfId="61020" xr:uid="{00000000-0005-0000-0000-000066EE0000}"/>
    <cellStyle name="Percent 5 2 3 7 2" xfId="61021" xr:uid="{00000000-0005-0000-0000-000067EE0000}"/>
    <cellStyle name="Percent 5 2 3 8" xfId="61022" xr:uid="{00000000-0005-0000-0000-000068EE0000}"/>
    <cellStyle name="Percent 5 2 4" xfId="61023" xr:uid="{00000000-0005-0000-0000-000069EE0000}"/>
    <cellStyle name="Percent 5 2 4 2" xfId="61024" xr:uid="{00000000-0005-0000-0000-00006AEE0000}"/>
    <cellStyle name="Percent 5 2 4 2 2" xfId="61025" xr:uid="{00000000-0005-0000-0000-00006BEE0000}"/>
    <cellStyle name="Percent 5 2 4 2 2 2" xfId="61026" xr:uid="{00000000-0005-0000-0000-00006CEE0000}"/>
    <cellStyle name="Percent 5 2 4 2 3" xfId="61027" xr:uid="{00000000-0005-0000-0000-00006DEE0000}"/>
    <cellStyle name="Percent 5 2 4 2 3 2" xfId="61028" xr:uid="{00000000-0005-0000-0000-00006EEE0000}"/>
    <cellStyle name="Percent 5 2 4 2 3 2 2" xfId="61029" xr:uid="{00000000-0005-0000-0000-00006FEE0000}"/>
    <cellStyle name="Percent 5 2 4 2 3 3" xfId="61030" xr:uid="{00000000-0005-0000-0000-000070EE0000}"/>
    <cellStyle name="Percent 5 2 4 2 4" xfId="61031" xr:uid="{00000000-0005-0000-0000-000071EE0000}"/>
    <cellStyle name="Percent 5 2 4 3" xfId="61032" xr:uid="{00000000-0005-0000-0000-000072EE0000}"/>
    <cellStyle name="Percent 5 2 4 3 2" xfId="61033" xr:uid="{00000000-0005-0000-0000-000073EE0000}"/>
    <cellStyle name="Percent 5 2 4 4" xfId="61034" xr:uid="{00000000-0005-0000-0000-000074EE0000}"/>
    <cellStyle name="Percent 5 2 4 4 2" xfId="61035" xr:uid="{00000000-0005-0000-0000-000075EE0000}"/>
    <cellStyle name="Percent 5 2 4 4 2 2" xfId="61036" xr:uid="{00000000-0005-0000-0000-000076EE0000}"/>
    <cellStyle name="Percent 5 2 4 4 3" xfId="61037" xr:uid="{00000000-0005-0000-0000-000077EE0000}"/>
    <cellStyle name="Percent 5 2 4 5" xfId="61038" xr:uid="{00000000-0005-0000-0000-000078EE0000}"/>
    <cellStyle name="Percent 5 2 5" xfId="61039" xr:uid="{00000000-0005-0000-0000-000079EE0000}"/>
    <cellStyle name="Percent 5 2 5 2" xfId="61040" xr:uid="{00000000-0005-0000-0000-00007AEE0000}"/>
    <cellStyle name="Percent 5 2 5 2 2" xfId="61041" xr:uid="{00000000-0005-0000-0000-00007BEE0000}"/>
    <cellStyle name="Percent 5 2 5 3" xfId="61042" xr:uid="{00000000-0005-0000-0000-00007CEE0000}"/>
    <cellStyle name="Percent 5 2 5 3 2" xfId="61043" xr:uid="{00000000-0005-0000-0000-00007DEE0000}"/>
    <cellStyle name="Percent 5 2 5 3 2 2" xfId="61044" xr:uid="{00000000-0005-0000-0000-00007EEE0000}"/>
    <cellStyle name="Percent 5 2 5 3 3" xfId="61045" xr:uid="{00000000-0005-0000-0000-00007FEE0000}"/>
    <cellStyle name="Percent 5 2 5 4" xfId="61046" xr:uid="{00000000-0005-0000-0000-000080EE0000}"/>
    <cellStyle name="Percent 5 2 6" xfId="61047" xr:uid="{00000000-0005-0000-0000-000081EE0000}"/>
    <cellStyle name="Percent 5 2 6 2" xfId="61048" xr:uid="{00000000-0005-0000-0000-000082EE0000}"/>
    <cellStyle name="Percent 5 2 6 2 2" xfId="61049" xr:uid="{00000000-0005-0000-0000-000083EE0000}"/>
    <cellStyle name="Percent 5 2 6 3" xfId="61050" xr:uid="{00000000-0005-0000-0000-000084EE0000}"/>
    <cellStyle name="Percent 5 2 6 3 2" xfId="61051" xr:uid="{00000000-0005-0000-0000-000085EE0000}"/>
    <cellStyle name="Percent 5 2 6 3 2 2" xfId="61052" xr:uid="{00000000-0005-0000-0000-000086EE0000}"/>
    <cellStyle name="Percent 5 2 6 3 3" xfId="61053" xr:uid="{00000000-0005-0000-0000-000087EE0000}"/>
    <cellStyle name="Percent 5 2 6 4" xfId="61054" xr:uid="{00000000-0005-0000-0000-000088EE0000}"/>
    <cellStyle name="Percent 5 2 7" xfId="61055" xr:uid="{00000000-0005-0000-0000-000089EE0000}"/>
    <cellStyle name="Percent 5 2 7 2" xfId="61056" xr:uid="{00000000-0005-0000-0000-00008AEE0000}"/>
    <cellStyle name="Percent 5 2 8" xfId="61057" xr:uid="{00000000-0005-0000-0000-00008BEE0000}"/>
    <cellStyle name="Percent 5 2 8 2" xfId="61058" xr:uid="{00000000-0005-0000-0000-00008CEE0000}"/>
    <cellStyle name="Percent 5 2 8 2 2" xfId="61059" xr:uid="{00000000-0005-0000-0000-00008DEE0000}"/>
    <cellStyle name="Percent 5 2 8 3" xfId="61060" xr:uid="{00000000-0005-0000-0000-00008EEE0000}"/>
    <cellStyle name="Percent 5 2 9" xfId="61061" xr:uid="{00000000-0005-0000-0000-00008FEE0000}"/>
    <cellStyle name="Percent 5 2 9 2" xfId="61062" xr:uid="{00000000-0005-0000-0000-000090EE0000}"/>
    <cellStyle name="Percent 5 3" xfId="61063" xr:uid="{00000000-0005-0000-0000-000091EE0000}"/>
    <cellStyle name="Percent 5 3 2" xfId="61064" xr:uid="{00000000-0005-0000-0000-000092EE0000}"/>
    <cellStyle name="Percent 5 3 2 2" xfId="61065" xr:uid="{00000000-0005-0000-0000-000093EE0000}"/>
    <cellStyle name="Percent 5 3 2 2 2" xfId="61066" xr:uid="{00000000-0005-0000-0000-000094EE0000}"/>
    <cellStyle name="Percent 5 3 2 2 2 2" xfId="61067" xr:uid="{00000000-0005-0000-0000-000095EE0000}"/>
    <cellStyle name="Percent 5 3 2 2 2 2 2" xfId="61068" xr:uid="{00000000-0005-0000-0000-000096EE0000}"/>
    <cellStyle name="Percent 5 3 2 2 2 3" xfId="61069" xr:uid="{00000000-0005-0000-0000-000097EE0000}"/>
    <cellStyle name="Percent 5 3 2 2 2 3 2" xfId="61070" xr:uid="{00000000-0005-0000-0000-000098EE0000}"/>
    <cellStyle name="Percent 5 3 2 2 2 3 2 2" xfId="61071" xr:uid="{00000000-0005-0000-0000-000099EE0000}"/>
    <cellStyle name="Percent 5 3 2 2 2 3 3" xfId="61072" xr:uid="{00000000-0005-0000-0000-00009AEE0000}"/>
    <cellStyle name="Percent 5 3 2 2 2 4" xfId="61073" xr:uid="{00000000-0005-0000-0000-00009BEE0000}"/>
    <cellStyle name="Percent 5 3 2 2 3" xfId="61074" xr:uid="{00000000-0005-0000-0000-00009CEE0000}"/>
    <cellStyle name="Percent 5 3 2 2 3 2" xfId="61075" xr:uid="{00000000-0005-0000-0000-00009DEE0000}"/>
    <cellStyle name="Percent 5 3 2 2 4" xfId="61076" xr:uid="{00000000-0005-0000-0000-00009EEE0000}"/>
    <cellStyle name="Percent 5 3 2 2 4 2" xfId="61077" xr:uid="{00000000-0005-0000-0000-00009FEE0000}"/>
    <cellStyle name="Percent 5 3 2 2 4 2 2" xfId="61078" xr:uid="{00000000-0005-0000-0000-0000A0EE0000}"/>
    <cellStyle name="Percent 5 3 2 2 4 3" xfId="61079" xr:uid="{00000000-0005-0000-0000-0000A1EE0000}"/>
    <cellStyle name="Percent 5 3 2 2 5" xfId="61080" xr:uid="{00000000-0005-0000-0000-0000A2EE0000}"/>
    <cellStyle name="Percent 5 3 2 3" xfId="61081" xr:uid="{00000000-0005-0000-0000-0000A3EE0000}"/>
    <cellStyle name="Percent 5 3 2 3 2" xfId="61082" xr:uid="{00000000-0005-0000-0000-0000A4EE0000}"/>
    <cellStyle name="Percent 5 3 2 3 2 2" xfId="61083" xr:uid="{00000000-0005-0000-0000-0000A5EE0000}"/>
    <cellStyle name="Percent 5 3 2 3 3" xfId="61084" xr:uid="{00000000-0005-0000-0000-0000A6EE0000}"/>
    <cellStyle name="Percent 5 3 2 3 3 2" xfId="61085" xr:uid="{00000000-0005-0000-0000-0000A7EE0000}"/>
    <cellStyle name="Percent 5 3 2 3 3 2 2" xfId="61086" xr:uid="{00000000-0005-0000-0000-0000A8EE0000}"/>
    <cellStyle name="Percent 5 3 2 3 3 3" xfId="61087" xr:uid="{00000000-0005-0000-0000-0000A9EE0000}"/>
    <cellStyle name="Percent 5 3 2 3 4" xfId="61088" xr:uid="{00000000-0005-0000-0000-0000AAEE0000}"/>
    <cellStyle name="Percent 5 3 2 4" xfId="61089" xr:uid="{00000000-0005-0000-0000-0000ABEE0000}"/>
    <cellStyle name="Percent 5 3 2 4 2" xfId="61090" xr:uid="{00000000-0005-0000-0000-0000ACEE0000}"/>
    <cellStyle name="Percent 5 3 2 4 2 2" xfId="61091" xr:uid="{00000000-0005-0000-0000-0000ADEE0000}"/>
    <cellStyle name="Percent 5 3 2 4 3" xfId="61092" xr:uid="{00000000-0005-0000-0000-0000AEEE0000}"/>
    <cellStyle name="Percent 5 3 2 4 3 2" xfId="61093" xr:uid="{00000000-0005-0000-0000-0000AFEE0000}"/>
    <cellStyle name="Percent 5 3 2 4 3 2 2" xfId="61094" xr:uid="{00000000-0005-0000-0000-0000B0EE0000}"/>
    <cellStyle name="Percent 5 3 2 4 3 3" xfId="61095" xr:uid="{00000000-0005-0000-0000-0000B1EE0000}"/>
    <cellStyle name="Percent 5 3 2 4 4" xfId="61096" xr:uid="{00000000-0005-0000-0000-0000B2EE0000}"/>
    <cellStyle name="Percent 5 3 2 5" xfId="61097" xr:uid="{00000000-0005-0000-0000-0000B3EE0000}"/>
    <cellStyle name="Percent 5 3 2 5 2" xfId="61098" xr:uid="{00000000-0005-0000-0000-0000B4EE0000}"/>
    <cellStyle name="Percent 5 3 2 6" xfId="61099" xr:uid="{00000000-0005-0000-0000-0000B5EE0000}"/>
    <cellStyle name="Percent 5 3 2 6 2" xfId="61100" xr:uid="{00000000-0005-0000-0000-0000B6EE0000}"/>
    <cellStyle name="Percent 5 3 2 6 2 2" xfId="61101" xr:uid="{00000000-0005-0000-0000-0000B7EE0000}"/>
    <cellStyle name="Percent 5 3 2 6 3" xfId="61102" xr:uid="{00000000-0005-0000-0000-0000B8EE0000}"/>
    <cellStyle name="Percent 5 3 2 7" xfId="61103" xr:uid="{00000000-0005-0000-0000-0000B9EE0000}"/>
    <cellStyle name="Percent 5 3 2 7 2" xfId="61104" xr:uid="{00000000-0005-0000-0000-0000BAEE0000}"/>
    <cellStyle name="Percent 5 3 2 8" xfId="61105" xr:uid="{00000000-0005-0000-0000-0000BBEE0000}"/>
    <cellStyle name="Percent 5 3 3" xfId="61106" xr:uid="{00000000-0005-0000-0000-0000BCEE0000}"/>
    <cellStyle name="Percent 5 3 3 2" xfId="61107" xr:uid="{00000000-0005-0000-0000-0000BDEE0000}"/>
    <cellStyle name="Percent 5 3 3 2 2" xfId="61108" xr:uid="{00000000-0005-0000-0000-0000BEEE0000}"/>
    <cellStyle name="Percent 5 3 3 2 2 2" xfId="61109" xr:uid="{00000000-0005-0000-0000-0000BFEE0000}"/>
    <cellStyle name="Percent 5 3 3 2 3" xfId="61110" xr:uid="{00000000-0005-0000-0000-0000C0EE0000}"/>
    <cellStyle name="Percent 5 3 3 2 3 2" xfId="61111" xr:uid="{00000000-0005-0000-0000-0000C1EE0000}"/>
    <cellStyle name="Percent 5 3 3 2 3 2 2" xfId="61112" xr:uid="{00000000-0005-0000-0000-0000C2EE0000}"/>
    <cellStyle name="Percent 5 3 3 2 3 3" xfId="61113" xr:uid="{00000000-0005-0000-0000-0000C3EE0000}"/>
    <cellStyle name="Percent 5 3 3 2 4" xfId="61114" xr:uid="{00000000-0005-0000-0000-0000C4EE0000}"/>
    <cellStyle name="Percent 5 3 3 3" xfId="61115" xr:uid="{00000000-0005-0000-0000-0000C5EE0000}"/>
    <cellStyle name="Percent 5 3 3 3 2" xfId="61116" xr:uid="{00000000-0005-0000-0000-0000C6EE0000}"/>
    <cellStyle name="Percent 5 3 3 4" xfId="61117" xr:uid="{00000000-0005-0000-0000-0000C7EE0000}"/>
    <cellStyle name="Percent 5 3 3 4 2" xfId="61118" xr:uid="{00000000-0005-0000-0000-0000C8EE0000}"/>
    <cellStyle name="Percent 5 3 3 4 2 2" xfId="61119" xr:uid="{00000000-0005-0000-0000-0000C9EE0000}"/>
    <cellStyle name="Percent 5 3 3 4 3" xfId="61120" xr:uid="{00000000-0005-0000-0000-0000CAEE0000}"/>
    <cellStyle name="Percent 5 3 3 5" xfId="61121" xr:uid="{00000000-0005-0000-0000-0000CBEE0000}"/>
    <cellStyle name="Percent 5 3 4" xfId="61122" xr:uid="{00000000-0005-0000-0000-0000CCEE0000}"/>
    <cellStyle name="Percent 5 3 4 2" xfId="61123" xr:uid="{00000000-0005-0000-0000-0000CDEE0000}"/>
    <cellStyle name="Percent 5 3 4 2 2" xfId="61124" xr:uid="{00000000-0005-0000-0000-0000CEEE0000}"/>
    <cellStyle name="Percent 5 3 4 3" xfId="61125" xr:uid="{00000000-0005-0000-0000-0000CFEE0000}"/>
    <cellStyle name="Percent 5 3 4 3 2" xfId="61126" xr:uid="{00000000-0005-0000-0000-0000D0EE0000}"/>
    <cellStyle name="Percent 5 3 4 3 2 2" xfId="61127" xr:uid="{00000000-0005-0000-0000-0000D1EE0000}"/>
    <cellStyle name="Percent 5 3 4 3 3" xfId="61128" xr:uid="{00000000-0005-0000-0000-0000D2EE0000}"/>
    <cellStyle name="Percent 5 3 4 4" xfId="61129" xr:uid="{00000000-0005-0000-0000-0000D3EE0000}"/>
    <cellStyle name="Percent 5 3 5" xfId="61130" xr:uid="{00000000-0005-0000-0000-0000D4EE0000}"/>
    <cellStyle name="Percent 5 3 5 2" xfId="61131" xr:uid="{00000000-0005-0000-0000-0000D5EE0000}"/>
    <cellStyle name="Percent 5 3 5 2 2" xfId="61132" xr:uid="{00000000-0005-0000-0000-0000D6EE0000}"/>
    <cellStyle name="Percent 5 3 5 3" xfId="61133" xr:uid="{00000000-0005-0000-0000-0000D7EE0000}"/>
    <cellStyle name="Percent 5 3 5 3 2" xfId="61134" xr:uid="{00000000-0005-0000-0000-0000D8EE0000}"/>
    <cellStyle name="Percent 5 3 5 3 2 2" xfId="61135" xr:uid="{00000000-0005-0000-0000-0000D9EE0000}"/>
    <cellStyle name="Percent 5 3 5 3 3" xfId="61136" xr:uid="{00000000-0005-0000-0000-0000DAEE0000}"/>
    <cellStyle name="Percent 5 3 5 4" xfId="61137" xr:uid="{00000000-0005-0000-0000-0000DBEE0000}"/>
    <cellStyle name="Percent 5 3 6" xfId="61138" xr:uid="{00000000-0005-0000-0000-0000DCEE0000}"/>
    <cellStyle name="Percent 5 3 6 2" xfId="61139" xr:uid="{00000000-0005-0000-0000-0000DDEE0000}"/>
    <cellStyle name="Percent 5 3 7" xfId="61140" xr:uid="{00000000-0005-0000-0000-0000DEEE0000}"/>
    <cellStyle name="Percent 5 3 7 2" xfId="61141" xr:uid="{00000000-0005-0000-0000-0000DFEE0000}"/>
    <cellStyle name="Percent 5 3 7 2 2" xfId="61142" xr:uid="{00000000-0005-0000-0000-0000E0EE0000}"/>
    <cellStyle name="Percent 5 3 7 3" xfId="61143" xr:uid="{00000000-0005-0000-0000-0000E1EE0000}"/>
    <cellStyle name="Percent 5 3 8" xfId="61144" xr:uid="{00000000-0005-0000-0000-0000E2EE0000}"/>
    <cellStyle name="Percent 5 3 8 2" xfId="61145" xr:uid="{00000000-0005-0000-0000-0000E3EE0000}"/>
    <cellStyle name="Percent 5 3 9" xfId="61146" xr:uid="{00000000-0005-0000-0000-0000E4EE0000}"/>
    <cellStyle name="Percent 5 4" xfId="61147" xr:uid="{00000000-0005-0000-0000-0000E5EE0000}"/>
    <cellStyle name="Percent 5 4 2" xfId="61148" xr:uid="{00000000-0005-0000-0000-0000E6EE0000}"/>
    <cellStyle name="Percent 5 4 2 2" xfId="61149" xr:uid="{00000000-0005-0000-0000-0000E7EE0000}"/>
    <cellStyle name="Percent 5 4 2 2 2" xfId="61150" xr:uid="{00000000-0005-0000-0000-0000E8EE0000}"/>
    <cellStyle name="Percent 5 4 2 2 2 2" xfId="61151" xr:uid="{00000000-0005-0000-0000-0000E9EE0000}"/>
    <cellStyle name="Percent 5 4 2 2 3" xfId="61152" xr:uid="{00000000-0005-0000-0000-0000EAEE0000}"/>
    <cellStyle name="Percent 5 4 2 2 3 2" xfId="61153" xr:uid="{00000000-0005-0000-0000-0000EBEE0000}"/>
    <cellStyle name="Percent 5 4 2 2 3 2 2" xfId="61154" xr:uid="{00000000-0005-0000-0000-0000ECEE0000}"/>
    <cellStyle name="Percent 5 4 2 2 3 3" xfId="61155" xr:uid="{00000000-0005-0000-0000-0000EDEE0000}"/>
    <cellStyle name="Percent 5 4 2 2 4" xfId="61156" xr:uid="{00000000-0005-0000-0000-0000EEEE0000}"/>
    <cellStyle name="Percent 5 4 2 3" xfId="61157" xr:uid="{00000000-0005-0000-0000-0000EFEE0000}"/>
    <cellStyle name="Percent 5 4 2 3 2" xfId="61158" xr:uid="{00000000-0005-0000-0000-0000F0EE0000}"/>
    <cellStyle name="Percent 5 4 2 4" xfId="61159" xr:uid="{00000000-0005-0000-0000-0000F1EE0000}"/>
    <cellStyle name="Percent 5 4 2 4 2" xfId="61160" xr:uid="{00000000-0005-0000-0000-0000F2EE0000}"/>
    <cellStyle name="Percent 5 4 2 4 2 2" xfId="61161" xr:uid="{00000000-0005-0000-0000-0000F3EE0000}"/>
    <cellStyle name="Percent 5 4 2 4 3" xfId="61162" xr:uid="{00000000-0005-0000-0000-0000F4EE0000}"/>
    <cellStyle name="Percent 5 4 2 5" xfId="61163" xr:uid="{00000000-0005-0000-0000-0000F5EE0000}"/>
    <cellStyle name="Percent 5 4 3" xfId="61164" xr:uid="{00000000-0005-0000-0000-0000F6EE0000}"/>
    <cellStyle name="Percent 5 4 3 2" xfId="61165" xr:uid="{00000000-0005-0000-0000-0000F7EE0000}"/>
    <cellStyle name="Percent 5 4 3 2 2" xfId="61166" xr:uid="{00000000-0005-0000-0000-0000F8EE0000}"/>
    <cellStyle name="Percent 5 4 3 3" xfId="61167" xr:uid="{00000000-0005-0000-0000-0000F9EE0000}"/>
    <cellStyle name="Percent 5 4 3 3 2" xfId="61168" xr:uid="{00000000-0005-0000-0000-0000FAEE0000}"/>
    <cellStyle name="Percent 5 4 3 3 2 2" xfId="61169" xr:uid="{00000000-0005-0000-0000-0000FBEE0000}"/>
    <cellStyle name="Percent 5 4 3 3 3" xfId="61170" xr:uid="{00000000-0005-0000-0000-0000FCEE0000}"/>
    <cellStyle name="Percent 5 4 3 4" xfId="61171" xr:uid="{00000000-0005-0000-0000-0000FDEE0000}"/>
    <cellStyle name="Percent 5 4 4" xfId="61172" xr:uid="{00000000-0005-0000-0000-0000FEEE0000}"/>
    <cellStyle name="Percent 5 4 4 2" xfId="61173" xr:uid="{00000000-0005-0000-0000-0000FFEE0000}"/>
    <cellStyle name="Percent 5 4 4 2 2" xfId="61174" xr:uid="{00000000-0005-0000-0000-000000EF0000}"/>
    <cellStyle name="Percent 5 4 4 3" xfId="61175" xr:uid="{00000000-0005-0000-0000-000001EF0000}"/>
    <cellStyle name="Percent 5 4 4 3 2" xfId="61176" xr:uid="{00000000-0005-0000-0000-000002EF0000}"/>
    <cellStyle name="Percent 5 4 4 3 2 2" xfId="61177" xr:uid="{00000000-0005-0000-0000-000003EF0000}"/>
    <cellStyle name="Percent 5 4 4 3 3" xfId="61178" xr:uid="{00000000-0005-0000-0000-000004EF0000}"/>
    <cellStyle name="Percent 5 4 4 4" xfId="61179" xr:uid="{00000000-0005-0000-0000-000005EF0000}"/>
    <cellStyle name="Percent 5 4 5" xfId="61180" xr:uid="{00000000-0005-0000-0000-000006EF0000}"/>
    <cellStyle name="Percent 5 4 5 2" xfId="61181" xr:uid="{00000000-0005-0000-0000-000007EF0000}"/>
    <cellStyle name="Percent 5 4 6" xfId="61182" xr:uid="{00000000-0005-0000-0000-000008EF0000}"/>
    <cellStyle name="Percent 5 4 6 2" xfId="61183" xr:uid="{00000000-0005-0000-0000-000009EF0000}"/>
    <cellStyle name="Percent 5 4 6 2 2" xfId="61184" xr:uid="{00000000-0005-0000-0000-00000AEF0000}"/>
    <cellStyle name="Percent 5 4 6 3" xfId="61185" xr:uid="{00000000-0005-0000-0000-00000BEF0000}"/>
    <cellStyle name="Percent 5 4 7" xfId="61186" xr:uid="{00000000-0005-0000-0000-00000CEF0000}"/>
    <cellStyle name="Percent 5 4 7 2" xfId="61187" xr:uid="{00000000-0005-0000-0000-00000DEF0000}"/>
    <cellStyle name="Percent 5 4 8" xfId="61188" xr:uid="{00000000-0005-0000-0000-00000EEF0000}"/>
    <cellStyle name="Percent 5 5" xfId="61189" xr:uid="{00000000-0005-0000-0000-00000FEF0000}"/>
    <cellStyle name="Percent 5 5 2" xfId="61190" xr:uid="{00000000-0005-0000-0000-000010EF0000}"/>
    <cellStyle name="Percent 5 5 2 2" xfId="61191" xr:uid="{00000000-0005-0000-0000-000011EF0000}"/>
    <cellStyle name="Percent 5 5 2 2 2" xfId="61192" xr:uid="{00000000-0005-0000-0000-000012EF0000}"/>
    <cellStyle name="Percent 5 5 2 3" xfId="61193" xr:uid="{00000000-0005-0000-0000-000013EF0000}"/>
    <cellStyle name="Percent 5 5 2 3 2" xfId="61194" xr:uid="{00000000-0005-0000-0000-000014EF0000}"/>
    <cellStyle name="Percent 5 5 2 3 2 2" xfId="61195" xr:uid="{00000000-0005-0000-0000-000015EF0000}"/>
    <cellStyle name="Percent 5 5 2 3 3" xfId="61196" xr:uid="{00000000-0005-0000-0000-000016EF0000}"/>
    <cellStyle name="Percent 5 5 2 4" xfId="61197" xr:uid="{00000000-0005-0000-0000-000017EF0000}"/>
    <cellStyle name="Percent 5 5 3" xfId="61198" xr:uid="{00000000-0005-0000-0000-000018EF0000}"/>
    <cellStyle name="Percent 5 5 3 2" xfId="61199" xr:uid="{00000000-0005-0000-0000-000019EF0000}"/>
    <cellStyle name="Percent 5 5 4" xfId="61200" xr:uid="{00000000-0005-0000-0000-00001AEF0000}"/>
    <cellStyle name="Percent 5 5 4 2" xfId="61201" xr:uid="{00000000-0005-0000-0000-00001BEF0000}"/>
    <cellStyle name="Percent 5 5 4 2 2" xfId="61202" xr:uid="{00000000-0005-0000-0000-00001CEF0000}"/>
    <cellStyle name="Percent 5 5 4 3" xfId="61203" xr:uid="{00000000-0005-0000-0000-00001DEF0000}"/>
    <cellStyle name="Percent 5 5 5" xfId="61204" xr:uid="{00000000-0005-0000-0000-00001EEF0000}"/>
    <cellStyle name="Percent 5 6" xfId="61205" xr:uid="{00000000-0005-0000-0000-00001FEF0000}"/>
    <cellStyle name="Percent 5 6 2" xfId="61206" xr:uid="{00000000-0005-0000-0000-000020EF0000}"/>
    <cellStyle name="Percent 5 6 2 2" xfId="61207" xr:uid="{00000000-0005-0000-0000-000021EF0000}"/>
    <cellStyle name="Percent 5 6 3" xfId="61208" xr:uid="{00000000-0005-0000-0000-000022EF0000}"/>
    <cellStyle name="Percent 5 6 3 2" xfId="61209" xr:uid="{00000000-0005-0000-0000-000023EF0000}"/>
    <cellStyle name="Percent 5 6 3 2 2" xfId="61210" xr:uid="{00000000-0005-0000-0000-000024EF0000}"/>
    <cellStyle name="Percent 5 6 3 3" xfId="61211" xr:uid="{00000000-0005-0000-0000-000025EF0000}"/>
    <cellStyle name="Percent 5 6 4" xfId="61212" xr:uid="{00000000-0005-0000-0000-000026EF0000}"/>
    <cellStyle name="Percent 5 7" xfId="61213" xr:uid="{00000000-0005-0000-0000-000027EF0000}"/>
    <cellStyle name="Percent 5 7 2" xfId="61214" xr:uid="{00000000-0005-0000-0000-000028EF0000}"/>
    <cellStyle name="Percent 5 7 2 2" xfId="61215" xr:uid="{00000000-0005-0000-0000-000029EF0000}"/>
    <cellStyle name="Percent 5 7 3" xfId="61216" xr:uid="{00000000-0005-0000-0000-00002AEF0000}"/>
    <cellStyle name="Percent 5 7 3 2" xfId="61217" xr:uid="{00000000-0005-0000-0000-00002BEF0000}"/>
    <cellStyle name="Percent 5 7 3 2 2" xfId="61218" xr:uid="{00000000-0005-0000-0000-00002CEF0000}"/>
    <cellStyle name="Percent 5 7 3 3" xfId="61219" xr:uid="{00000000-0005-0000-0000-00002DEF0000}"/>
    <cellStyle name="Percent 5 7 4" xfId="61220" xr:uid="{00000000-0005-0000-0000-00002EEF0000}"/>
    <cellStyle name="Percent 5 8" xfId="61221" xr:uid="{00000000-0005-0000-0000-00002FEF0000}"/>
    <cellStyle name="Percent 5 8 2" xfId="61222" xr:uid="{00000000-0005-0000-0000-000030EF0000}"/>
    <cellStyle name="Percent 5 9" xfId="61223" xr:uid="{00000000-0005-0000-0000-000031EF0000}"/>
    <cellStyle name="Percent 5 9 2" xfId="61224" xr:uid="{00000000-0005-0000-0000-000032EF0000}"/>
    <cellStyle name="Percent 5 9 2 2" xfId="61225" xr:uid="{00000000-0005-0000-0000-000033EF0000}"/>
    <cellStyle name="Percent 5 9 3" xfId="61226" xr:uid="{00000000-0005-0000-0000-000034EF0000}"/>
    <cellStyle name="Percent 6" xfId="22" xr:uid="{00000000-0005-0000-0000-000035EF0000}"/>
    <cellStyle name="Percent 6 2" xfId="61227" xr:uid="{00000000-0005-0000-0000-000036EF0000}"/>
    <cellStyle name="Percent 6 2 2" xfId="61228" xr:uid="{00000000-0005-0000-0000-000037EF0000}"/>
    <cellStyle name="Percent 6 2 2 2" xfId="61229" xr:uid="{00000000-0005-0000-0000-000038EF0000}"/>
    <cellStyle name="Percent 6 2 3" xfId="61230" xr:uid="{00000000-0005-0000-0000-000039EF0000}"/>
    <cellStyle name="Percent 6 3" xfId="61231" xr:uid="{00000000-0005-0000-0000-00003AEF0000}"/>
    <cellStyle name="Percent 6 3 2" xfId="61232" xr:uid="{00000000-0005-0000-0000-00003BEF0000}"/>
    <cellStyle name="Percent 6 4" xfId="61233" xr:uid="{00000000-0005-0000-0000-00003CEF0000}"/>
    <cellStyle name="Percent 6 5" xfId="61234" xr:uid="{00000000-0005-0000-0000-00003DEF0000}"/>
    <cellStyle name="Percent 6 6" xfId="61235" xr:uid="{00000000-0005-0000-0000-00003EEF0000}"/>
    <cellStyle name="Percent 7" xfId="66" xr:uid="{00000000-0005-0000-0000-00003FEF0000}"/>
    <cellStyle name="Percent 7 2" xfId="61236" xr:uid="{00000000-0005-0000-0000-000040EF0000}"/>
    <cellStyle name="Percent 7 2 2" xfId="61237" xr:uid="{00000000-0005-0000-0000-000041EF0000}"/>
    <cellStyle name="Percent 7 3" xfId="61238" xr:uid="{00000000-0005-0000-0000-000042EF0000}"/>
    <cellStyle name="Percent 7 3 2" xfId="61239" xr:uid="{00000000-0005-0000-0000-000043EF0000}"/>
    <cellStyle name="Percent 7 4" xfId="61240" xr:uid="{00000000-0005-0000-0000-000044EF0000}"/>
    <cellStyle name="Percent 7 5" xfId="61241" xr:uid="{00000000-0005-0000-0000-000045EF0000}"/>
    <cellStyle name="Percent 8" xfId="61242" xr:uid="{00000000-0005-0000-0000-000046EF0000}"/>
    <cellStyle name="Percent 8 2" xfId="61243" xr:uid="{00000000-0005-0000-0000-000047EF0000}"/>
    <cellStyle name="Percent 8 2 2" xfId="61244" xr:uid="{00000000-0005-0000-0000-000048EF0000}"/>
    <cellStyle name="Percent 8 2 2 2" xfId="61245" xr:uid="{00000000-0005-0000-0000-000049EF0000}"/>
    <cellStyle name="Percent 8 2 3" xfId="61246" xr:uid="{00000000-0005-0000-0000-00004AEF0000}"/>
    <cellStyle name="Percent 8 3" xfId="61247" xr:uid="{00000000-0005-0000-0000-00004BEF0000}"/>
    <cellStyle name="Percent 8 3 2" xfId="61248" xr:uid="{00000000-0005-0000-0000-00004CEF0000}"/>
    <cellStyle name="Percent 8 4" xfId="61249" xr:uid="{00000000-0005-0000-0000-00004DEF0000}"/>
    <cellStyle name="Percent 8 5" xfId="61250" xr:uid="{00000000-0005-0000-0000-00004EEF0000}"/>
    <cellStyle name="Percent 9" xfId="61251" xr:uid="{00000000-0005-0000-0000-00004FEF0000}"/>
    <cellStyle name="Percent 9 2" xfId="61252" xr:uid="{00000000-0005-0000-0000-000050EF0000}"/>
    <cellStyle name="Percent 9 2 2" xfId="61253" xr:uid="{00000000-0005-0000-0000-000051EF0000}"/>
    <cellStyle name="Percent 9 2 3" xfId="61254" xr:uid="{00000000-0005-0000-0000-000052EF0000}"/>
    <cellStyle name="Percent 9 2 4" xfId="61255" xr:uid="{00000000-0005-0000-0000-000053EF0000}"/>
    <cellStyle name="Percent 9 3" xfId="61256" xr:uid="{00000000-0005-0000-0000-000054EF0000}"/>
    <cellStyle name="Percent 9 3 2" xfId="61257" xr:uid="{00000000-0005-0000-0000-000055EF0000}"/>
    <cellStyle name="Percent 9 4" xfId="61258" xr:uid="{00000000-0005-0000-0000-000056EF0000}"/>
    <cellStyle name="Percent 9 5" xfId="61259" xr:uid="{00000000-0005-0000-0000-000057EF0000}"/>
    <cellStyle name="Percent 9 6" xfId="61260" xr:uid="{00000000-0005-0000-0000-000058EF0000}"/>
    <cellStyle name="rowhead_tbls1_13_a" xfId="61261" xr:uid="{00000000-0005-0000-0000-000059EF0000}"/>
    <cellStyle name="Style 1" xfId="61262" xr:uid="{00000000-0005-0000-0000-00005AEF0000}"/>
    <cellStyle name="Style 1 2" xfId="61263" xr:uid="{00000000-0005-0000-0000-00005BEF0000}"/>
    <cellStyle name="Title 10" xfId="61264" xr:uid="{00000000-0005-0000-0000-00005CEF0000}"/>
    <cellStyle name="Title 10 2" xfId="61265" xr:uid="{00000000-0005-0000-0000-00005DEF0000}"/>
    <cellStyle name="Title 10 2 2" xfId="61266" xr:uid="{00000000-0005-0000-0000-00005EEF0000}"/>
    <cellStyle name="Title 10 3" xfId="61267" xr:uid="{00000000-0005-0000-0000-00005FEF0000}"/>
    <cellStyle name="Title 11" xfId="61268" xr:uid="{00000000-0005-0000-0000-000060EF0000}"/>
    <cellStyle name="Title 11 2" xfId="61269" xr:uid="{00000000-0005-0000-0000-000061EF0000}"/>
    <cellStyle name="Title 12" xfId="61270" xr:uid="{00000000-0005-0000-0000-000062EF0000}"/>
    <cellStyle name="Title 2" xfId="61271" xr:uid="{00000000-0005-0000-0000-000063EF0000}"/>
    <cellStyle name="Title 2 2" xfId="61272" xr:uid="{00000000-0005-0000-0000-000064EF0000}"/>
    <cellStyle name="Title 2 2 2" xfId="61273" xr:uid="{00000000-0005-0000-0000-000065EF0000}"/>
    <cellStyle name="Title 2 2_T-straight with PEDs adjustor" xfId="61274" xr:uid="{00000000-0005-0000-0000-000066EF0000}"/>
    <cellStyle name="Title 2 3" xfId="61275" xr:uid="{00000000-0005-0000-0000-000067EF0000}"/>
    <cellStyle name="Title 3" xfId="61276" xr:uid="{00000000-0005-0000-0000-000068EF0000}"/>
    <cellStyle name="Title 3 2" xfId="61277" xr:uid="{00000000-0005-0000-0000-000069EF0000}"/>
    <cellStyle name="Title 3 2 2" xfId="61278" xr:uid="{00000000-0005-0000-0000-00006AEF0000}"/>
    <cellStyle name="Title 3 3" xfId="61279" xr:uid="{00000000-0005-0000-0000-00006BEF0000}"/>
    <cellStyle name="Title 4" xfId="61280" xr:uid="{00000000-0005-0000-0000-00006CEF0000}"/>
    <cellStyle name="Title 4 2" xfId="61281" xr:uid="{00000000-0005-0000-0000-00006DEF0000}"/>
    <cellStyle name="Title 4 2 2" xfId="61282" xr:uid="{00000000-0005-0000-0000-00006EEF0000}"/>
    <cellStyle name="Title 4 3" xfId="61283" xr:uid="{00000000-0005-0000-0000-00006FEF0000}"/>
    <cellStyle name="Title 5" xfId="61284" xr:uid="{00000000-0005-0000-0000-000070EF0000}"/>
    <cellStyle name="Title 5 2" xfId="61285" xr:uid="{00000000-0005-0000-0000-000071EF0000}"/>
    <cellStyle name="Title 5 2 2" xfId="61286" xr:uid="{00000000-0005-0000-0000-000072EF0000}"/>
    <cellStyle name="Title 5 3" xfId="61287" xr:uid="{00000000-0005-0000-0000-000073EF0000}"/>
    <cellStyle name="Title 6" xfId="61288" xr:uid="{00000000-0005-0000-0000-000074EF0000}"/>
    <cellStyle name="Title 6 2" xfId="61289" xr:uid="{00000000-0005-0000-0000-000075EF0000}"/>
    <cellStyle name="Title 6 2 2" xfId="61290" xr:uid="{00000000-0005-0000-0000-000076EF0000}"/>
    <cellStyle name="Title 6 3" xfId="61291" xr:uid="{00000000-0005-0000-0000-000077EF0000}"/>
    <cellStyle name="Title 7" xfId="61292" xr:uid="{00000000-0005-0000-0000-000078EF0000}"/>
    <cellStyle name="Title 7 2" xfId="61293" xr:uid="{00000000-0005-0000-0000-000079EF0000}"/>
    <cellStyle name="Title 7 2 2" xfId="61294" xr:uid="{00000000-0005-0000-0000-00007AEF0000}"/>
    <cellStyle name="Title 7 3" xfId="61295" xr:uid="{00000000-0005-0000-0000-00007BEF0000}"/>
    <cellStyle name="Title 8" xfId="61296" xr:uid="{00000000-0005-0000-0000-00007CEF0000}"/>
    <cellStyle name="Title 8 2" xfId="61297" xr:uid="{00000000-0005-0000-0000-00007DEF0000}"/>
    <cellStyle name="Title 8 2 2" xfId="61298" xr:uid="{00000000-0005-0000-0000-00007EEF0000}"/>
    <cellStyle name="Title 8 3" xfId="61299" xr:uid="{00000000-0005-0000-0000-00007FEF0000}"/>
    <cellStyle name="Title 9" xfId="61300" xr:uid="{00000000-0005-0000-0000-000080EF0000}"/>
    <cellStyle name="Title 9 2" xfId="61301" xr:uid="{00000000-0005-0000-0000-000081EF0000}"/>
    <cellStyle name="Title 9 2 2" xfId="61302" xr:uid="{00000000-0005-0000-0000-000082EF0000}"/>
    <cellStyle name="Title 9 3" xfId="61303" xr:uid="{00000000-0005-0000-0000-000083EF0000}"/>
    <cellStyle name="Total 10" xfId="61304" xr:uid="{00000000-0005-0000-0000-000084EF0000}"/>
    <cellStyle name="Total 10 2" xfId="61305" xr:uid="{00000000-0005-0000-0000-000085EF0000}"/>
    <cellStyle name="Total 10 2 2" xfId="61306" xr:uid="{00000000-0005-0000-0000-000086EF0000}"/>
    <cellStyle name="Total 10 3" xfId="61307" xr:uid="{00000000-0005-0000-0000-000087EF0000}"/>
    <cellStyle name="Total 10 3 2" xfId="61308" xr:uid="{00000000-0005-0000-0000-000088EF0000}"/>
    <cellStyle name="Total 10 4" xfId="61309" xr:uid="{00000000-0005-0000-0000-000089EF0000}"/>
    <cellStyle name="Total 11" xfId="61310" xr:uid="{00000000-0005-0000-0000-00008AEF0000}"/>
    <cellStyle name="Total 11 2" xfId="61311" xr:uid="{00000000-0005-0000-0000-00008BEF0000}"/>
    <cellStyle name="Total 12" xfId="61312" xr:uid="{00000000-0005-0000-0000-00008CEF0000}"/>
    <cellStyle name="Total 12 2" xfId="61313" xr:uid="{00000000-0005-0000-0000-00008DEF0000}"/>
    <cellStyle name="Total 2" xfId="61314" xr:uid="{00000000-0005-0000-0000-00008EEF0000}"/>
    <cellStyle name="Total 2 10" xfId="61315" xr:uid="{00000000-0005-0000-0000-00008FEF0000}"/>
    <cellStyle name="Total 2 10 2" xfId="61316" xr:uid="{00000000-0005-0000-0000-000090EF0000}"/>
    <cellStyle name="Total 2 2" xfId="61317" xr:uid="{00000000-0005-0000-0000-000091EF0000}"/>
    <cellStyle name="Total 2 2 2" xfId="61318" xr:uid="{00000000-0005-0000-0000-000092EF0000}"/>
    <cellStyle name="Total 2 2 2 2" xfId="61319" xr:uid="{00000000-0005-0000-0000-000093EF0000}"/>
    <cellStyle name="Total 2 2 2 2 10" xfId="61320" xr:uid="{00000000-0005-0000-0000-000094EF0000}"/>
    <cellStyle name="Total 2 2 2 2 10 2" xfId="61321" xr:uid="{00000000-0005-0000-0000-000095EF0000}"/>
    <cellStyle name="Total 2 2 2 2 10 2 2" xfId="61322" xr:uid="{00000000-0005-0000-0000-000096EF0000}"/>
    <cellStyle name="Total 2 2 2 2 10 2 2 2" xfId="61323" xr:uid="{00000000-0005-0000-0000-000097EF0000}"/>
    <cellStyle name="Total 2 2 2 2 10 2 2 3" xfId="61324" xr:uid="{00000000-0005-0000-0000-000098EF0000}"/>
    <cellStyle name="Total 2 2 2 2 10 2 2 4" xfId="61325" xr:uid="{00000000-0005-0000-0000-000099EF0000}"/>
    <cellStyle name="Total 2 2 2 2 10 2 2 5" xfId="61326" xr:uid="{00000000-0005-0000-0000-00009AEF0000}"/>
    <cellStyle name="Total 2 2 2 2 10 2 3" xfId="61327" xr:uid="{00000000-0005-0000-0000-00009BEF0000}"/>
    <cellStyle name="Total 2 2 2 2 10 2 3 2" xfId="61328" xr:uid="{00000000-0005-0000-0000-00009CEF0000}"/>
    <cellStyle name="Total 2 2 2 2 10 2 3 3" xfId="61329" xr:uid="{00000000-0005-0000-0000-00009DEF0000}"/>
    <cellStyle name="Total 2 2 2 2 10 2 3 4" xfId="61330" xr:uid="{00000000-0005-0000-0000-00009EEF0000}"/>
    <cellStyle name="Total 2 2 2 2 10 2 3 5" xfId="61331" xr:uid="{00000000-0005-0000-0000-00009FEF0000}"/>
    <cellStyle name="Total 2 2 2 2 10 2 4" xfId="61332" xr:uid="{00000000-0005-0000-0000-0000A0EF0000}"/>
    <cellStyle name="Total 2 2 2 2 10 2 5" xfId="61333" xr:uid="{00000000-0005-0000-0000-0000A1EF0000}"/>
    <cellStyle name="Total 2 2 2 2 10 2 6" xfId="61334" xr:uid="{00000000-0005-0000-0000-0000A2EF0000}"/>
    <cellStyle name="Total 2 2 2 2 10 2 7" xfId="61335" xr:uid="{00000000-0005-0000-0000-0000A3EF0000}"/>
    <cellStyle name="Total 2 2 2 2 10 3" xfId="61336" xr:uid="{00000000-0005-0000-0000-0000A4EF0000}"/>
    <cellStyle name="Total 2 2 2 2 10 3 2" xfId="61337" xr:uid="{00000000-0005-0000-0000-0000A5EF0000}"/>
    <cellStyle name="Total 2 2 2 2 10 3 3" xfId="61338" xr:uid="{00000000-0005-0000-0000-0000A6EF0000}"/>
    <cellStyle name="Total 2 2 2 2 10 3 4" xfId="61339" xr:uid="{00000000-0005-0000-0000-0000A7EF0000}"/>
    <cellStyle name="Total 2 2 2 2 10 3 5" xfId="61340" xr:uid="{00000000-0005-0000-0000-0000A8EF0000}"/>
    <cellStyle name="Total 2 2 2 2 10 4" xfId="61341" xr:uid="{00000000-0005-0000-0000-0000A9EF0000}"/>
    <cellStyle name="Total 2 2 2 2 10 4 2" xfId="61342" xr:uid="{00000000-0005-0000-0000-0000AAEF0000}"/>
    <cellStyle name="Total 2 2 2 2 10 4 3" xfId="61343" xr:uid="{00000000-0005-0000-0000-0000ABEF0000}"/>
    <cellStyle name="Total 2 2 2 2 10 4 4" xfId="61344" xr:uid="{00000000-0005-0000-0000-0000ACEF0000}"/>
    <cellStyle name="Total 2 2 2 2 10 4 5" xfId="61345" xr:uid="{00000000-0005-0000-0000-0000ADEF0000}"/>
    <cellStyle name="Total 2 2 2 2 10 5" xfId="61346" xr:uid="{00000000-0005-0000-0000-0000AEEF0000}"/>
    <cellStyle name="Total 2 2 2 2 10 6" xfId="61347" xr:uid="{00000000-0005-0000-0000-0000AFEF0000}"/>
    <cellStyle name="Total 2 2 2 2 10 7" xfId="61348" xr:uid="{00000000-0005-0000-0000-0000B0EF0000}"/>
    <cellStyle name="Total 2 2 2 2 10 8" xfId="61349" xr:uid="{00000000-0005-0000-0000-0000B1EF0000}"/>
    <cellStyle name="Total 2 2 2 2 11" xfId="61350" xr:uid="{00000000-0005-0000-0000-0000B2EF0000}"/>
    <cellStyle name="Total 2 2 2 2 11 2" xfId="61351" xr:uid="{00000000-0005-0000-0000-0000B3EF0000}"/>
    <cellStyle name="Total 2 2 2 2 11 2 2" xfId="61352" xr:uid="{00000000-0005-0000-0000-0000B4EF0000}"/>
    <cellStyle name="Total 2 2 2 2 11 2 2 2" xfId="61353" xr:uid="{00000000-0005-0000-0000-0000B5EF0000}"/>
    <cellStyle name="Total 2 2 2 2 11 2 2 3" xfId="61354" xr:uid="{00000000-0005-0000-0000-0000B6EF0000}"/>
    <cellStyle name="Total 2 2 2 2 11 2 2 4" xfId="61355" xr:uid="{00000000-0005-0000-0000-0000B7EF0000}"/>
    <cellStyle name="Total 2 2 2 2 11 2 2 5" xfId="61356" xr:uid="{00000000-0005-0000-0000-0000B8EF0000}"/>
    <cellStyle name="Total 2 2 2 2 11 2 3" xfId="61357" xr:uid="{00000000-0005-0000-0000-0000B9EF0000}"/>
    <cellStyle name="Total 2 2 2 2 11 2 3 2" xfId="61358" xr:uid="{00000000-0005-0000-0000-0000BAEF0000}"/>
    <cellStyle name="Total 2 2 2 2 11 2 3 3" xfId="61359" xr:uid="{00000000-0005-0000-0000-0000BBEF0000}"/>
    <cellStyle name="Total 2 2 2 2 11 2 3 4" xfId="61360" xr:uid="{00000000-0005-0000-0000-0000BCEF0000}"/>
    <cellStyle name="Total 2 2 2 2 11 2 3 5" xfId="61361" xr:uid="{00000000-0005-0000-0000-0000BDEF0000}"/>
    <cellStyle name="Total 2 2 2 2 11 2 4" xfId="61362" xr:uid="{00000000-0005-0000-0000-0000BEEF0000}"/>
    <cellStyle name="Total 2 2 2 2 11 2 5" xfId="61363" xr:uid="{00000000-0005-0000-0000-0000BFEF0000}"/>
    <cellStyle name="Total 2 2 2 2 11 2 6" xfId="61364" xr:uid="{00000000-0005-0000-0000-0000C0EF0000}"/>
    <cellStyle name="Total 2 2 2 2 11 2 7" xfId="61365" xr:uid="{00000000-0005-0000-0000-0000C1EF0000}"/>
    <cellStyle name="Total 2 2 2 2 11 3" xfId="61366" xr:uid="{00000000-0005-0000-0000-0000C2EF0000}"/>
    <cellStyle name="Total 2 2 2 2 11 3 2" xfId="61367" xr:uid="{00000000-0005-0000-0000-0000C3EF0000}"/>
    <cellStyle name="Total 2 2 2 2 11 3 3" xfId="61368" xr:uid="{00000000-0005-0000-0000-0000C4EF0000}"/>
    <cellStyle name="Total 2 2 2 2 11 3 4" xfId="61369" xr:uid="{00000000-0005-0000-0000-0000C5EF0000}"/>
    <cellStyle name="Total 2 2 2 2 11 3 5" xfId="61370" xr:uid="{00000000-0005-0000-0000-0000C6EF0000}"/>
    <cellStyle name="Total 2 2 2 2 11 4" xfId="61371" xr:uid="{00000000-0005-0000-0000-0000C7EF0000}"/>
    <cellStyle name="Total 2 2 2 2 11 4 2" xfId="61372" xr:uid="{00000000-0005-0000-0000-0000C8EF0000}"/>
    <cellStyle name="Total 2 2 2 2 11 4 3" xfId="61373" xr:uid="{00000000-0005-0000-0000-0000C9EF0000}"/>
    <cellStyle name="Total 2 2 2 2 11 4 4" xfId="61374" xr:uid="{00000000-0005-0000-0000-0000CAEF0000}"/>
    <cellStyle name="Total 2 2 2 2 11 4 5" xfId="61375" xr:uid="{00000000-0005-0000-0000-0000CBEF0000}"/>
    <cellStyle name="Total 2 2 2 2 11 5" xfId="61376" xr:uid="{00000000-0005-0000-0000-0000CCEF0000}"/>
    <cellStyle name="Total 2 2 2 2 11 6" xfId="61377" xr:uid="{00000000-0005-0000-0000-0000CDEF0000}"/>
    <cellStyle name="Total 2 2 2 2 11 7" xfId="61378" xr:uid="{00000000-0005-0000-0000-0000CEEF0000}"/>
    <cellStyle name="Total 2 2 2 2 11 8" xfId="61379" xr:uid="{00000000-0005-0000-0000-0000CFEF0000}"/>
    <cellStyle name="Total 2 2 2 2 12" xfId="61380" xr:uid="{00000000-0005-0000-0000-0000D0EF0000}"/>
    <cellStyle name="Total 2 2 2 2 12 2" xfId="61381" xr:uid="{00000000-0005-0000-0000-0000D1EF0000}"/>
    <cellStyle name="Total 2 2 2 2 12 2 2" xfId="61382" xr:uid="{00000000-0005-0000-0000-0000D2EF0000}"/>
    <cellStyle name="Total 2 2 2 2 12 2 2 2" xfId="61383" xr:uid="{00000000-0005-0000-0000-0000D3EF0000}"/>
    <cellStyle name="Total 2 2 2 2 12 2 2 3" xfId="61384" xr:uid="{00000000-0005-0000-0000-0000D4EF0000}"/>
    <cellStyle name="Total 2 2 2 2 12 2 2 4" xfId="61385" xr:uid="{00000000-0005-0000-0000-0000D5EF0000}"/>
    <cellStyle name="Total 2 2 2 2 12 2 2 5" xfId="61386" xr:uid="{00000000-0005-0000-0000-0000D6EF0000}"/>
    <cellStyle name="Total 2 2 2 2 12 2 3" xfId="61387" xr:uid="{00000000-0005-0000-0000-0000D7EF0000}"/>
    <cellStyle name="Total 2 2 2 2 12 2 3 2" xfId="61388" xr:uid="{00000000-0005-0000-0000-0000D8EF0000}"/>
    <cellStyle name="Total 2 2 2 2 12 2 3 3" xfId="61389" xr:uid="{00000000-0005-0000-0000-0000D9EF0000}"/>
    <cellStyle name="Total 2 2 2 2 12 2 3 4" xfId="61390" xr:uid="{00000000-0005-0000-0000-0000DAEF0000}"/>
    <cellStyle name="Total 2 2 2 2 12 2 3 5" xfId="61391" xr:uid="{00000000-0005-0000-0000-0000DBEF0000}"/>
    <cellStyle name="Total 2 2 2 2 12 2 4" xfId="61392" xr:uid="{00000000-0005-0000-0000-0000DCEF0000}"/>
    <cellStyle name="Total 2 2 2 2 12 2 5" xfId="61393" xr:uid="{00000000-0005-0000-0000-0000DDEF0000}"/>
    <cellStyle name="Total 2 2 2 2 12 2 6" xfId="61394" xr:uid="{00000000-0005-0000-0000-0000DEEF0000}"/>
    <cellStyle name="Total 2 2 2 2 12 2 7" xfId="61395" xr:uid="{00000000-0005-0000-0000-0000DFEF0000}"/>
    <cellStyle name="Total 2 2 2 2 12 3" xfId="61396" xr:uid="{00000000-0005-0000-0000-0000E0EF0000}"/>
    <cellStyle name="Total 2 2 2 2 12 3 2" xfId="61397" xr:uid="{00000000-0005-0000-0000-0000E1EF0000}"/>
    <cellStyle name="Total 2 2 2 2 12 3 3" xfId="61398" xr:uid="{00000000-0005-0000-0000-0000E2EF0000}"/>
    <cellStyle name="Total 2 2 2 2 12 3 4" xfId="61399" xr:uid="{00000000-0005-0000-0000-0000E3EF0000}"/>
    <cellStyle name="Total 2 2 2 2 12 3 5" xfId="61400" xr:uid="{00000000-0005-0000-0000-0000E4EF0000}"/>
    <cellStyle name="Total 2 2 2 2 12 4" xfId="61401" xr:uid="{00000000-0005-0000-0000-0000E5EF0000}"/>
    <cellStyle name="Total 2 2 2 2 12 4 2" xfId="61402" xr:uid="{00000000-0005-0000-0000-0000E6EF0000}"/>
    <cellStyle name="Total 2 2 2 2 12 4 3" xfId="61403" xr:uid="{00000000-0005-0000-0000-0000E7EF0000}"/>
    <cellStyle name="Total 2 2 2 2 12 4 4" xfId="61404" xr:uid="{00000000-0005-0000-0000-0000E8EF0000}"/>
    <cellStyle name="Total 2 2 2 2 12 4 5" xfId="61405" xr:uid="{00000000-0005-0000-0000-0000E9EF0000}"/>
    <cellStyle name="Total 2 2 2 2 12 5" xfId="61406" xr:uid="{00000000-0005-0000-0000-0000EAEF0000}"/>
    <cellStyle name="Total 2 2 2 2 12 6" xfId="61407" xr:uid="{00000000-0005-0000-0000-0000EBEF0000}"/>
    <cellStyle name="Total 2 2 2 2 12 7" xfId="61408" xr:uid="{00000000-0005-0000-0000-0000ECEF0000}"/>
    <cellStyle name="Total 2 2 2 2 12 8" xfId="61409" xr:uid="{00000000-0005-0000-0000-0000EDEF0000}"/>
    <cellStyle name="Total 2 2 2 2 13" xfId="61410" xr:uid="{00000000-0005-0000-0000-0000EEEF0000}"/>
    <cellStyle name="Total 2 2 2 2 13 2" xfId="61411" xr:uid="{00000000-0005-0000-0000-0000EFEF0000}"/>
    <cellStyle name="Total 2 2 2 2 13 2 2" xfId="61412" xr:uid="{00000000-0005-0000-0000-0000F0EF0000}"/>
    <cellStyle name="Total 2 2 2 2 13 2 2 2" xfId="61413" xr:uid="{00000000-0005-0000-0000-0000F1EF0000}"/>
    <cellStyle name="Total 2 2 2 2 13 2 2 3" xfId="61414" xr:uid="{00000000-0005-0000-0000-0000F2EF0000}"/>
    <cellStyle name="Total 2 2 2 2 13 2 2 4" xfId="61415" xr:uid="{00000000-0005-0000-0000-0000F3EF0000}"/>
    <cellStyle name="Total 2 2 2 2 13 2 2 5" xfId="61416" xr:uid="{00000000-0005-0000-0000-0000F4EF0000}"/>
    <cellStyle name="Total 2 2 2 2 13 2 3" xfId="61417" xr:uid="{00000000-0005-0000-0000-0000F5EF0000}"/>
    <cellStyle name="Total 2 2 2 2 13 2 3 2" xfId="61418" xr:uid="{00000000-0005-0000-0000-0000F6EF0000}"/>
    <cellStyle name="Total 2 2 2 2 13 2 3 3" xfId="61419" xr:uid="{00000000-0005-0000-0000-0000F7EF0000}"/>
    <cellStyle name="Total 2 2 2 2 13 2 3 4" xfId="61420" xr:uid="{00000000-0005-0000-0000-0000F8EF0000}"/>
    <cellStyle name="Total 2 2 2 2 13 2 3 5" xfId="61421" xr:uid="{00000000-0005-0000-0000-0000F9EF0000}"/>
    <cellStyle name="Total 2 2 2 2 13 2 4" xfId="61422" xr:uid="{00000000-0005-0000-0000-0000FAEF0000}"/>
    <cellStyle name="Total 2 2 2 2 13 2 5" xfId="61423" xr:uid="{00000000-0005-0000-0000-0000FBEF0000}"/>
    <cellStyle name="Total 2 2 2 2 13 2 6" xfId="61424" xr:uid="{00000000-0005-0000-0000-0000FCEF0000}"/>
    <cellStyle name="Total 2 2 2 2 13 2 7" xfId="61425" xr:uid="{00000000-0005-0000-0000-0000FDEF0000}"/>
    <cellStyle name="Total 2 2 2 2 13 3" xfId="61426" xr:uid="{00000000-0005-0000-0000-0000FEEF0000}"/>
    <cellStyle name="Total 2 2 2 2 13 3 2" xfId="61427" xr:uid="{00000000-0005-0000-0000-0000FFEF0000}"/>
    <cellStyle name="Total 2 2 2 2 13 3 3" xfId="61428" xr:uid="{00000000-0005-0000-0000-000000F00000}"/>
    <cellStyle name="Total 2 2 2 2 13 3 4" xfId="61429" xr:uid="{00000000-0005-0000-0000-000001F00000}"/>
    <cellStyle name="Total 2 2 2 2 13 3 5" xfId="61430" xr:uid="{00000000-0005-0000-0000-000002F00000}"/>
    <cellStyle name="Total 2 2 2 2 13 4" xfId="61431" xr:uid="{00000000-0005-0000-0000-000003F00000}"/>
    <cellStyle name="Total 2 2 2 2 13 4 2" xfId="61432" xr:uid="{00000000-0005-0000-0000-000004F00000}"/>
    <cellStyle name="Total 2 2 2 2 13 4 3" xfId="61433" xr:uid="{00000000-0005-0000-0000-000005F00000}"/>
    <cellStyle name="Total 2 2 2 2 13 4 4" xfId="61434" xr:uid="{00000000-0005-0000-0000-000006F00000}"/>
    <cellStyle name="Total 2 2 2 2 13 4 5" xfId="61435" xr:uid="{00000000-0005-0000-0000-000007F00000}"/>
    <cellStyle name="Total 2 2 2 2 13 5" xfId="61436" xr:uid="{00000000-0005-0000-0000-000008F00000}"/>
    <cellStyle name="Total 2 2 2 2 13 6" xfId="61437" xr:uid="{00000000-0005-0000-0000-000009F00000}"/>
    <cellStyle name="Total 2 2 2 2 13 7" xfId="61438" xr:uid="{00000000-0005-0000-0000-00000AF00000}"/>
    <cellStyle name="Total 2 2 2 2 13 8" xfId="61439" xr:uid="{00000000-0005-0000-0000-00000BF00000}"/>
    <cellStyle name="Total 2 2 2 2 14" xfId="61440" xr:uid="{00000000-0005-0000-0000-00000CF00000}"/>
    <cellStyle name="Total 2 2 2 2 14 2" xfId="61441" xr:uid="{00000000-0005-0000-0000-00000DF00000}"/>
    <cellStyle name="Total 2 2 2 2 14 2 2" xfId="61442" xr:uid="{00000000-0005-0000-0000-00000EF00000}"/>
    <cellStyle name="Total 2 2 2 2 14 2 2 2" xfId="61443" xr:uid="{00000000-0005-0000-0000-00000FF00000}"/>
    <cellStyle name="Total 2 2 2 2 14 2 2 3" xfId="61444" xr:uid="{00000000-0005-0000-0000-000010F00000}"/>
    <cellStyle name="Total 2 2 2 2 14 2 2 4" xfId="61445" xr:uid="{00000000-0005-0000-0000-000011F00000}"/>
    <cellStyle name="Total 2 2 2 2 14 2 2 5" xfId="61446" xr:uid="{00000000-0005-0000-0000-000012F00000}"/>
    <cellStyle name="Total 2 2 2 2 14 2 3" xfId="61447" xr:uid="{00000000-0005-0000-0000-000013F00000}"/>
    <cellStyle name="Total 2 2 2 2 14 2 3 2" xfId="61448" xr:uid="{00000000-0005-0000-0000-000014F00000}"/>
    <cellStyle name="Total 2 2 2 2 14 2 3 3" xfId="61449" xr:uid="{00000000-0005-0000-0000-000015F00000}"/>
    <cellStyle name="Total 2 2 2 2 14 2 3 4" xfId="61450" xr:uid="{00000000-0005-0000-0000-000016F00000}"/>
    <cellStyle name="Total 2 2 2 2 14 2 3 5" xfId="61451" xr:uid="{00000000-0005-0000-0000-000017F00000}"/>
    <cellStyle name="Total 2 2 2 2 14 2 4" xfId="61452" xr:uid="{00000000-0005-0000-0000-000018F00000}"/>
    <cellStyle name="Total 2 2 2 2 14 2 5" xfId="61453" xr:uid="{00000000-0005-0000-0000-000019F00000}"/>
    <cellStyle name="Total 2 2 2 2 14 2 6" xfId="61454" xr:uid="{00000000-0005-0000-0000-00001AF00000}"/>
    <cellStyle name="Total 2 2 2 2 14 2 7" xfId="61455" xr:uid="{00000000-0005-0000-0000-00001BF00000}"/>
    <cellStyle name="Total 2 2 2 2 14 3" xfId="61456" xr:uid="{00000000-0005-0000-0000-00001CF00000}"/>
    <cellStyle name="Total 2 2 2 2 14 3 2" xfId="61457" xr:uid="{00000000-0005-0000-0000-00001DF00000}"/>
    <cellStyle name="Total 2 2 2 2 14 3 3" xfId="61458" xr:uid="{00000000-0005-0000-0000-00001EF00000}"/>
    <cellStyle name="Total 2 2 2 2 14 3 4" xfId="61459" xr:uid="{00000000-0005-0000-0000-00001FF00000}"/>
    <cellStyle name="Total 2 2 2 2 14 3 5" xfId="61460" xr:uid="{00000000-0005-0000-0000-000020F00000}"/>
    <cellStyle name="Total 2 2 2 2 14 4" xfId="61461" xr:uid="{00000000-0005-0000-0000-000021F00000}"/>
    <cellStyle name="Total 2 2 2 2 14 4 2" xfId="61462" xr:uid="{00000000-0005-0000-0000-000022F00000}"/>
    <cellStyle name="Total 2 2 2 2 14 4 3" xfId="61463" xr:uid="{00000000-0005-0000-0000-000023F00000}"/>
    <cellStyle name="Total 2 2 2 2 14 4 4" xfId="61464" xr:uid="{00000000-0005-0000-0000-000024F00000}"/>
    <cellStyle name="Total 2 2 2 2 14 4 5" xfId="61465" xr:uid="{00000000-0005-0000-0000-000025F00000}"/>
    <cellStyle name="Total 2 2 2 2 14 5" xfId="61466" xr:uid="{00000000-0005-0000-0000-000026F00000}"/>
    <cellStyle name="Total 2 2 2 2 14 6" xfId="61467" xr:uid="{00000000-0005-0000-0000-000027F00000}"/>
    <cellStyle name="Total 2 2 2 2 14 7" xfId="61468" xr:uid="{00000000-0005-0000-0000-000028F00000}"/>
    <cellStyle name="Total 2 2 2 2 14 8" xfId="61469" xr:uid="{00000000-0005-0000-0000-000029F00000}"/>
    <cellStyle name="Total 2 2 2 2 15" xfId="61470" xr:uid="{00000000-0005-0000-0000-00002AF00000}"/>
    <cellStyle name="Total 2 2 2 2 15 2" xfId="61471" xr:uid="{00000000-0005-0000-0000-00002BF00000}"/>
    <cellStyle name="Total 2 2 2 2 15 2 2" xfId="61472" xr:uid="{00000000-0005-0000-0000-00002CF00000}"/>
    <cellStyle name="Total 2 2 2 2 15 2 3" xfId="61473" xr:uid="{00000000-0005-0000-0000-00002DF00000}"/>
    <cellStyle name="Total 2 2 2 2 15 2 4" xfId="61474" xr:uid="{00000000-0005-0000-0000-00002EF00000}"/>
    <cellStyle name="Total 2 2 2 2 15 2 5" xfId="61475" xr:uid="{00000000-0005-0000-0000-00002FF00000}"/>
    <cellStyle name="Total 2 2 2 2 15 3" xfId="61476" xr:uid="{00000000-0005-0000-0000-000030F00000}"/>
    <cellStyle name="Total 2 2 2 2 15 3 2" xfId="61477" xr:uid="{00000000-0005-0000-0000-000031F00000}"/>
    <cellStyle name="Total 2 2 2 2 15 3 3" xfId="61478" xr:uid="{00000000-0005-0000-0000-000032F00000}"/>
    <cellStyle name="Total 2 2 2 2 15 3 4" xfId="61479" xr:uid="{00000000-0005-0000-0000-000033F00000}"/>
    <cellStyle name="Total 2 2 2 2 15 3 5" xfId="61480" xr:uid="{00000000-0005-0000-0000-000034F00000}"/>
    <cellStyle name="Total 2 2 2 2 15 4" xfId="61481" xr:uid="{00000000-0005-0000-0000-000035F00000}"/>
    <cellStyle name="Total 2 2 2 2 15 5" xfId="61482" xr:uid="{00000000-0005-0000-0000-000036F00000}"/>
    <cellStyle name="Total 2 2 2 2 15 6" xfId="61483" xr:uid="{00000000-0005-0000-0000-000037F00000}"/>
    <cellStyle name="Total 2 2 2 2 15 7" xfId="61484" xr:uid="{00000000-0005-0000-0000-000038F00000}"/>
    <cellStyle name="Total 2 2 2 2 16" xfId="61485" xr:uid="{00000000-0005-0000-0000-000039F00000}"/>
    <cellStyle name="Total 2 2 2 2 16 2" xfId="61486" xr:uid="{00000000-0005-0000-0000-00003AF00000}"/>
    <cellStyle name="Total 2 2 2 2 16 3" xfId="61487" xr:uid="{00000000-0005-0000-0000-00003BF00000}"/>
    <cellStyle name="Total 2 2 2 2 16 4" xfId="61488" xr:uid="{00000000-0005-0000-0000-00003CF00000}"/>
    <cellStyle name="Total 2 2 2 2 16 5" xfId="61489" xr:uid="{00000000-0005-0000-0000-00003DF00000}"/>
    <cellStyle name="Total 2 2 2 2 17" xfId="61490" xr:uid="{00000000-0005-0000-0000-00003EF00000}"/>
    <cellStyle name="Total 2 2 2 2 17 2" xfId="61491" xr:uid="{00000000-0005-0000-0000-00003FF00000}"/>
    <cellStyle name="Total 2 2 2 2 17 3" xfId="61492" xr:uid="{00000000-0005-0000-0000-000040F00000}"/>
    <cellStyle name="Total 2 2 2 2 17 4" xfId="61493" xr:uid="{00000000-0005-0000-0000-000041F00000}"/>
    <cellStyle name="Total 2 2 2 2 17 5" xfId="61494" xr:uid="{00000000-0005-0000-0000-000042F00000}"/>
    <cellStyle name="Total 2 2 2 2 18" xfId="61495" xr:uid="{00000000-0005-0000-0000-000043F00000}"/>
    <cellStyle name="Total 2 2 2 2 19" xfId="61496" xr:uid="{00000000-0005-0000-0000-000044F00000}"/>
    <cellStyle name="Total 2 2 2 2 2" xfId="61497" xr:uid="{00000000-0005-0000-0000-000045F00000}"/>
    <cellStyle name="Total 2 2 2 2 2 2" xfId="61498" xr:uid="{00000000-0005-0000-0000-000046F00000}"/>
    <cellStyle name="Total 2 2 2 2 2 2 2" xfId="61499" xr:uid="{00000000-0005-0000-0000-000047F00000}"/>
    <cellStyle name="Total 2 2 2 2 2 2 2 2" xfId="61500" xr:uid="{00000000-0005-0000-0000-000048F00000}"/>
    <cellStyle name="Total 2 2 2 2 2 2 2 3" xfId="61501" xr:uid="{00000000-0005-0000-0000-000049F00000}"/>
    <cellStyle name="Total 2 2 2 2 2 2 2 4" xfId="61502" xr:uid="{00000000-0005-0000-0000-00004AF00000}"/>
    <cellStyle name="Total 2 2 2 2 2 2 2 5" xfId="61503" xr:uid="{00000000-0005-0000-0000-00004BF00000}"/>
    <cellStyle name="Total 2 2 2 2 2 2 3" xfId="61504" xr:uid="{00000000-0005-0000-0000-00004CF00000}"/>
    <cellStyle name="Total 2 2 2 2 2 2 3 2" xfId="61505" xr:uid="{00000000-0005-0000-0000-00004DF00000}"/>
    <cellStyle name="Total 2 2 2 2 2 2 3 3" xfId="61506" xr:uid="{00000000-0005-0000-0000-00004EF00000}"/>
    <cellStyle name="Total 2 2 2 2 2 2 3 4" xfId="61507" xr:uid="{00000000-0005-0000-0000-00004FF00000}"/>
    <cellStyle name="Total 2 2 2 2 2 2 3 5" xfId="61508" xr:uid="{00000000-0005-0000-0000-000050F00000}"/>
    <cellStyle name="Total 2 2 2 2 2 2 4" xfId="61509" xr:uid="{00000000-0005-0000-0000-000051F00000}"/>
    <cellStyle name="Total 2 2 2 2 2 2 5" xfId="61510" xr:uid="{00000000-0005-0000-0000-000052F00000}"/>
    <cellStyle name="Total 2 2 2 2 2 2 6" xfId="61511" xr:uid="{00000000-0005-0000-0000-000053F00000}"/>
    <cellStyle name="Total 2 2 2 2 2 2 7" xfId="61512" xr:uid="{00000000-0005-0000-0000-000054F00000}"/>
    <cellStyle name="Total 2 2 2 2 2 3" xfId="61513" xr:uid="{00000000-0005-0000-0000-000055F00000}"/>
    <cellStyle name="Total 2 2 2 2 2 3 2" xfId="61514" xr:uid="{00000000-0005-0000-0000-000056F00000}"/>
    <cellStyle name="Total 2 2 2 2 2 3 3" xfId="61515" xr:uid="{00000000-0005-0000-0000-000057F00000}"/>
    <cellStyle name="Total 2 2 2 2 2 3 4" xfId="61516" xr:uid="{00000000-0005-0000-0000-000058F00000}"/>
    <cellStyle name="Total 2 2 2 2 2 3 5" xfId="61517" xr:uid="{00000000-0005-0000-0000-000059F00000}"/>
    <cellStyle name="Total 2 2 2 2 2 4" xfId="61518" xr:uid="{00000000-0005-0000-0000-00005AF00000}"/>
    <cellStyle name="Total 2 2 2 2 2 4 2" xfId="61519" xr:uid="{00000000-0005-0000-0000-00005BF00000}"/>
    <cellStyle name="Total 2 2 2 2 2 4 3" xfId="61520" xr:uid="{00000000-0005-0000-0000-00005CF00000}"/>
    <cellStyle name="Total 2 2 2 2 2 4 4" xfId="61521" xr:uid="{00000000-0005-0000-0000-00005DF00000}"/>
    <cellStyle name="Total 2 2 2 2 2 4 5" xfId="61522" xr:uid="{00000000-0005-0000-0000-00005EF00000}"/>
    <cellStyle name="Total 2 2 2 2 2 5" xfId="61523" xr:uid="{00000000-0005-0000-0000-00005FF00000}"/>
    <cellStyle name="Total 2 2 2 2 2 6" xfId="61524" xr:uid="{00000000-0005-0000-0000-000060F00000}"/>
    <cellStyle name="Total 2 2 2 2 2 7" xfId="61525" xr:uid="{00000000-0005-0000-0000-000061F00000}"/>
    <cellStyle name="Total 2 2 2 2 2 8" xfId="61526" xr:uid="{00000000-0005-0000-0000-000062F00000}"/>
    <cellStyle name="Total 2 2 2 2 20" xfId="61527" xr:uid="{00000000-0005-0000-0000-000063F00000}"/>
    <cellStyle name="Total 2 2 2 2 21" xfId="61528" xr:uid="{00000000-0005-0000-0000-000064F00000}"/>
    <cellStyle name="Total 2 2 2 2 3" xfId="61529" xr:uid="{00000000-0005-0000-0000-000065F00000}"/>
    <cellStyle name="Total 2 2 2 2 3 2" xfId="61530" xr:uid="{00000000-0005-0000-0000-000066F00000}"/>
    <cellStyle name="Total 2 2 2 2 3 2 2" xfId="61531" xr:uid="{00000000-0005-0000-0000-000067F00000}"/>
    <cellStyle name="Total 2 2 2 2 3 2 2 2" xfId="61532" xr:uid="{00000000-0005-0000-0000-000068F00000}"/>
    <cellStyle name="Total 2 2 2 2 3 2 2 3" xfId="61533" xr:uid="{00000000-0005-0000-0000-000069F00000}"/>
    <cellStyle name="Total 2 2 2 2 3 2 2 4" xfId="61534" xr:uid="{00000000-0005-0000-0000-00006AF00000}"/>
    <cellStyle name="Total 2 2 2 2 3 2 2 5" xfId="61535" xr:uid="{00000000-0005-0000-0000-00006BF00000}"/>
    <cellStyle name="Total 2 2 2 2 3 2 3" xfId="61536" xr:uid="{00000000-0005-0000-0000-00006CF00000}"/>
    <cellStyle name="Total 2 2 2 2 3 2 3 2" xfId="61537" xr:uid="{00000000-0005-0000-0000-00006DF00000}"/>
    <cellStyle name="Total 2 2 2 2 3 2 3 3" xfId="61538" xr:uid="{00000000-0005-0000-0000-00006EF00000}"/>
    <cellStyle name="Total 2 2 2 2 3 2 3 4" xfId="61539" xr:uid="{00000000-0005-0000-0000-00006FF00000}"/>
    <cellStyle name="Total 2 2 2 2 3 2 3 5" xfId="61540" xr:uid="{00000000-0005-0000-0000-000070F00000}"/>
    <cellStyle name="Total 2 2 2 2 3 2 4" xfId="61541" xr:uid="{00000000-0005-0000-0000-000071F00000}"/>
    <cellStyle name="Total 2 2 2 2 3 2 5" xfId="61542" xr:uid="{00000000-0005-0000-0000-000072F00000}"/>
    <cellStyle name="Total 2 2 2 2 3 2 6" xfId="61543" xr:uid="{00000000-0005-0000-0000-000073F00000}"/>
    <cellStyle name="Total 2 2 2 2 3 2 7" xfId="61544" xr:uid="{00000000-0005-0000-0000-000074F00000}"/>
    <cellStyle name="Total 2 2 2 2 3 3" xfId="61545" xr:uid="{00000000-0005-0000-0000-000075F00000}"/>
    <cellStyle name="Total 2 2 2 2 3 3 2" xfId="61546" xr:uid="{00000000-0005-0000-0000-000076F00000}"/>
    <cellStyle name="Total 2 2 2 2 3 3 3" xfId="61547" xr:uid="{00000000-0005-0000-0000-000077F00000}"/>
    <cellStyle name="Total 2 2 2 2 3 3 4" xfId="61548" xr:uid="{00000000-0005-0000-0000-000078F00000}"/>
    <cellStyle name="Total 2 2 2 2 3 3 5" xfId="61549" xr:uid="{00000000-0005-0000-0000-000079F00000}"/>
    <cellStyle name="Total 2 2 2 2 3 4" xfId="61550" xr:uid="{00000000-0005-0000-0000-00007AF00000}"/>
    <cellStyle name="Total 2 2 2 2 3 4 2" xfId="61551" xr:uid="{00000000-0005-0000-0000-00007BF00000}"/>
    <cellStyle name="Total 2 2 2 2 3 4 3" xfId="61552" xr:uid="{00000000-0005-0000-0000-00007CF00000}"/>
    <cellStyle name="Total 2 2 2 2 3 4 4" xfId="61553" xr:uid="{00000000-0005-0000-0000-00007DF00000}"/>
    <cellStyle name="Total 2 2 2 2 3 4 5" xfId="61554" xr:uid="{00000000-0005-0000-0000-00007EF00000}"/>
    <cellStyle name="Total 2 2 2 2 3 5" xfId="61555" xr:uid="{00000000-0005-0000-0000-00007FF00000}"/>
    <cellStyle name="Total 2 2 2 2 3 6" xfId="61556" xr:uid="{00000000-0005-0000-0000-000080F00000}"/>
    <cellStyle name="Total 2 2 2 2 3 7" xfId="61557" xr:uid="{00000000-0005-0000-0000-000081F00000}"/>
    <cellStyle name="Total 2 2 2 2 3 8" xfId="61558" xr:uid="{00000000-0005-0000-0000-000082F00000}"/>
    <cellStyle name="Total 2 2 2 2 4" xfId="61559" xr:uid="{00000000-0005-0000-0000-000083F00000}"/>
    <cellStyle name="Total 2 2 2 2 4 2" xfId="61560" xr:uid="{00000000-0005-0000-0000-000084F00000}"/>
    <cellStyle name="Total 2 2 2 2 4 2 2" xfId="61561" xr:uid="{00000000-0005-0000-0000-000085F00000}"/>
    <cellStyle name="Total 2 2 2 2 4 2 2 2" xfId="61562" xr:uid="{00000000-0005-0000-0000-000086F00000}"/>
    <cellStyle name="Total 2 2 2 2 4 2 2 3" xfId="61563" xr:uid="{00000000-0005-0000-0000-000087F00000}"/>
    <cellStyle name="Total 2 2 2 2 4 2 2 4" xfId="61564" xr:uid="{00000000-0005-0000-0000-000088F00000}"/>
    <cellStyle name="Total 2 2 2 2 4 2 2 5" xfId="61565" xr:uid="{00000000-0005-0000-0000-000089F00000}"/>
    <cellStyle name="Total 2 2 2 2 4 2 3" xfId="61566" xr:uid="{00000000-0005-0000-0000-00008AF00000}"/>
    <cellStyle name="Total 2 2 2 2 4 2 3 2" xfId="61567" xr:uid="{00000000-0005-0000-0000-00008BF00000}"/>
    <cellStyle name="Total 2 2 2 2 4 2 3 3" xfId="61568" xr:uid="{00000000-0005-0000-0000-00008CF00000}"/>
    <cellStyle name="Total 2 2 2 2 4 2 3 4" xfId="61569" xr:uid="{00000000-0005-0000-0000-00008DF00000}"/>
    <cellStyle name="Total 2 2 2 2 4 2 3 5" xfId="61570" xr:uid="{00000000-0005-0000-0000-00008EF00000}"/>
    <cellStyle name="Total 2 2 2 2 4 2 4" xfId="61571" xr:uid="{00000000-0005-0000-0000-00008FF00000}"/>
    <cellStyle name="Total 2 2 2 2 4 2 5" xfId="61572" xr:uid="{00000000-0005-0000-0000-000090F00000}"/>
    <cellStyle name="Total 2 2 2 2 4 2 6" xfId="61573" xr:uid="{00000000-0005-0000-0000-000091F00000}"/>
    <cellStyle name="Total 2 2 2 2 4 2 7" xfId="61574" xr:uid="{00000000-0005-0000-0000-000092F00000}"/>
    <cellStyle name="Total 2 2 2 2 4 3" xfId="61575" xr:uid="{00000000-0005-0000-0000-000093F00000}"/>
    <cellStyle name="Total 2 2 2 2 4 3 2" xfId="61576" xr:uid="{00000000-0005-0000-0000-000094F00000}"/>
    <cellStyle name="Total 2 2 2 2 4 3 3" xfId="61577" xr:uid="{00000000-0005-0000-0000-000095F00000}"/>
    <cellStyle name="Total 2 2 2 2 4 3 4" xfId="61578" xr:uid="{00000000-0005-0000-0000-000096F00000}"/>
    <cellStyle name="Total 2 2 2 2 4 3 5" xfId="61579" xr:uid="{00000000-0005-0000-0000-000097F00000}"/>
    <cellStyle name="Total 2 2 2 2 4 4" xfId="61580" xr:uid="{00000000-0005-0000-0000-000098F00000}"/>
    <cellStyle name="Total 2 2 2 2 4 4 2" xfId="61581" xr:uid="{00000000-0005-0000-0000-000099F00000}"/>
    <cellStyle name="Total 2 2 2 2 4 4 3" xfId="61582" xr:uid="{00000000-0005-0000-0000-00009AF00000}"/>
    <cellStyle name="Total 2 2 2 2 4 4 4" xfId="61583" xr:uid="{00000000-0005-0000-0000-00009BF00000}"/>
    <cellStyle name="Total 2 2 2 2 4 4 5" xfId="61584" xr:uid="{00000000-0005-0000-0000-00009CF00000}"/>
    <cellStyle name="Total 2 2 2 2 4 5" xfId="61585" xr:uid="{00000000-0005-0000-0000-00009DF00000}"/>
    <cellStyle name="Total 2 2 2 2 4 6" xfId="61586" xr:uid="{00000000-0005-0000-0000-00009EF00000}"/>
    <cellStyle name="Total 2 2 2 2 4 7" xfId="61587" xr:uid="{00000000-0005-0000-0000-00009FF00000}"/>
    <cellStyle name="Total 2 2 2 2 4 8" xfId="61588" xr:uid="{00000000-0005-0000-0000-0000A0F00000}"/>
    <cellStyle name="Total 2 2 2 2 5" xfId="61589" xr:uid="{00000000-0005-0000-0000-0000A1F00000}"/>
    <cellStyle name="Total 2 2 2 2 5 2" xfId="61590" xr:uid="{00000000-0005-0000-0000-0000A2F00000}"/>
    <cellStyle name="Total 2 2 2 2 5 2 2" xfId="61591" xr:uid="{00000000-0005-0000-0000-0000A3F00000}"/>
    <cellStyle name="Total 2 2 2 2 5 2 2 2" xfId="61592" xr:uid="{00000000-0005-0000-0000-0000A4F00000}"/>
    <cellStyle name="Total 2 2 2 2 5 2 2 3" xfId="61593" xr:uid="{00000000-0005-0000-0000-0000A5F00000}"/>
    <cellStyle name="Total 2 2 2 2 5 2 2 4" xfId="61594" xr:uid="{00000000-0005-0000-0000-0000A6F00000}"/>
    <cellStyle name="Total 2 2 2 2 5 2 2 5" xfId="61595" xr:uid="{00000000-0005-0000-0000-0000A7F00000}"/>
    <cellStyle name="Total 2 2 2 2 5 2 3" xfId="61596" xr:uid="{00000000-0005-0000-0000-0000A8F00000}"/>
    <cellStyle name="Total 2 2 2 2 5 2 3 2" xfId="61597" xr:uid="{00000000-0005-0000-0000-0000A9F00000}"/>
    <cellStyle name="Total 2 2 2 2 5 2 3 3" xfId="61598" xr:uid="{00000000-0005-0000-0000-0000AAF00000}"/>
    <cellStyle name="Total 2 2 2 2 5 2 3 4" xfId="61599" xr:uid="{00000000-0005-0000-0000-0000ABF00000}"/>
    <cellStyle name="Total 2 2 2 2 5 2 3 5" xfId="61600" xr:uid="{00000000-0005-0000-0000-0000ACF00000}"/>
    <cellStyle name="Total 2 2 2 2 5 2 4" xfId="61601" xr:uid="{00000000-0005-0000-0000-0000ADF00000}"/>
    <cellStyle name="Total 2 2 2 2 5 2 5" xfId="61602" xr:uid="{00000000-0005-0000-0000-0000AEF00000}"/>
    <cellStyle name="Total 2 2 2 2 5 2 6" xfId="61603" xr:uid="{00000000-0005-0000-0000-0000AFF00000}"/>
    <cellStyle name="Total 2 2 2 2 5 2 7" xfId="61604" xr:uid="{00000000-0005-0000-0000-0000B0F00000}"/>
    <cellStyle name="Total 2 2 2 2 5 3" xfId="61605" xr:uid="{00000000-0005-0000-0000-0000B1F00000}"/>
    <cellStyle name="Total 2 2 2 2 5 3 2" xfId="61606" xr:uid="{00000000-0005-0000-0000-0000B2F00000}"/>
    <cellStyle name="Total 2 2 2 2 5 3 3" xfId="61607" xr:uid="{00000000-0005-0000-0000-0000B3F00000}"/>
    <cellStyle name="Total 2 2 2 2 5 3 4" xfId="61608" xr:uid="{00000000-0005-0000-0000-0000B4F00000}"/>
    <cellStyle name="Total 2 2 2 2 5 3 5" xfId="61609" xr:uid="{00000000-0005-0000-0000-0000B5F00000}"/>
    <cellStyle name="Total 2 2 2 2 5 4" xfId="61610" xr:uid="{00000000-0005-0000-0000-0000B6F00000}"/>
    <cellStyle name="Total 2 2 2 2 5 4 2" xfId="61611" xr:uid="{00000000-0005-0000-0000-0000B7F00000}"/>
    <cellStyle name="Total 2 2 2 2 5 4 3" xfId="61612" xr:uid="{00000000-0005-0000-0000-0000B8F00000}"/>
    <cellStyle name="Total 2 2 2 2 5 4 4" xfId="61613" xr:uid="{00000000-0005-0000-0000-0000B9F00000}"/>
    <cellStyle name="Total 2 2 2 2 5 4 5" xfId="61614" xr:uid="{00000000-0005-0000-0000-0000BAF00000}"/>
    <cellStyle name="Total 2 2 2 2 5 5" xfId="61615" xr:uid="{00000000-0005-0000-0000-0000BBF00000}"/>
    <cellStyle name="Total 2 2 2 2 5 6" xfId="61616" xr:uid="{00000000-0005-0000-0000-0000BCF00000}"/>
    <cellStyle name="Total 2 2 2 2 5 7" xfId="61617" xr:uid="{00000000-0005-0000-0000-0000BDF00000}"/>
    <cellStyle name="Total 2 2 2 2 5 8" xfId="61618" xr:uid="{00000000-0005-0000-0000-0000BEF00000}"/>
    <cellStyle name="Total 2 2 2 2 6" xfId="61619" xr:uid="{00000000-0005-0000-0000-0000BFF00000}"/>
    <cellStyle name="Total 2 2 2 2 6 2" xfId="61620" xr:uid="{00000000-0005-0000-0000-0000C0F00000}"/>
    <cellStyle name="Total 2 2 2 2 6 2 2" xfId="61621" xr:uid="{00000000-0005-0000-0000-0000C1F00000}"/>
    <cellStyle name="Total 2 2 2 2 6 2 2 2" xfId="61622" xr:uid="{00000000-0005-0000-0000-0000C2F00000}"/>
    <cellStyle name="Total 2 2 2 2 6 2 2 3" xfId="61623" xr:uid="{00000000-0005-0000-0000-0000C3F00000}"/>
    <cellStyle name="Total 2 2 2 2 6 2 2 4" xfId="61624" xr:uid="{00000000-0005-0000-0000-0000C4F00000}"/>
    <cellStyle name="Total 2 2 2 2 6 2 2 5" xfId="61625" xr:uid="{00000000-0005-0000-0000-0000C5F00000}"/>
    <cellStyle name="Total 2 2 2 2 6 2 3" xfId="61626" xr:uid="{00000000-0005-0000-0000-0000C6F00000}"/>
    <cellStyle name="Total 2 2 2 2 6 2 3 2" xfId="61627" xr:uid="{00000000-0005-0000-0000-0000C7F00000}"/>
    <cellStyle name="Total 2 2 2 2 6 2 3 3" xfId="61628" xr:uid="{00000000-0005-0000-0000-0000C8F00000}"/>
    <cellStyle name="Total 2 2 2 2 6 2 3 4" xfId="61629" xr:uid="{00000000-0005-0000-0000-0000C9F00000}"/>
    <cellStyle name="Total 2 2 2 2 6 2 3 5" xfId="61630" xr:uid="{00000000-0005-0000-0000-0000CAF00000}"/>
    <cellStyle name="Total 2 2 2 2 6 2 4" xfId="61631" xr:uid="{00000000-0005-0000-0000-0000CBF00000}"/>
    <cellStyle name="Total 2 2 2 2 6 2 5" xfId="61632" xr:uid="{00000000-0005-0000-0000-0000CCF00000}"/>
    <cellStyle name="Total 2 2 2 2 6 2 6" xfId="61633" xr:uid="{00000000-0005-0000-0000-0000CDF00000}"/>
    <cellStyle name="Total 2 2 2 2 6 2 7" xfId="61634" xr:uid="{00000000-0005-0000-0000-0000CEF00000}"/>
    <cellStyle name="Total 2 2 2 2 6 3" xfId="61635" xr:uid="{00000000-0005-0000-0000-0000CFF00000}"/>
    <cellStyle name="Total 2 2 2 2 6 3 2" xfId="61636" xr:uid="{00000000-0005-0000-0000-0000D0F00000}"/>
    <cellStyle name="Total 2 2 2 2 6 3 3" xfId="61637" xr:uid="{00000000-0005-0000-0000-0000D1F00000}"/>
    <cellStyle name="Total 2 2 2 2 6 3 4" xfId="61638" xr:uid="{00000000-0005-0000-0000-0000D2F00000}"/>
    <cellStyle name="Total 2 2 2 2 6 3 5" xfId="61639" xr:uid="{00000000-0005-0000-0000-0000D3F00000}"/>
    <cellStyle name="Total 2 2 2 2 6 4" xfId="61640" xr:uid="{00000000-0005-0000-0000-0000D4F00000}"/>
    <cellStyle name="Total 2 2 2 2 6 4 2" xfId="61641" xr:uid="{00000000-0005-0000-0000-0000D5F00000}"/>
    <cellStyle name="Total 2 2 2 2 6 4 3" xfId="61642" xr:uid="{00000000-0005-0000-0000-0000D6F00000}"/>
    <cellStyle name="Total 2 2 2 2 6 4 4" xfId="61643" xr:uid="{00000000-0005-0000-0000-0000D7F00000}"/>
    <cellStyle name="Total 2 2 2 2 6 4 5" xfId="61644" xr:uid="{00000000-0005-0000-0000-0000D8F00000}"/>
    <cellStyle name="Total 2 2 2 2 6 5" xfId="61645" xr:uid="{00000000-0005-0000-0000-0000D9F00000}"/>
    <cellStyle name="Total 2 2 2 2 6 6" xfId="61646" xr:uid="{00000000-0005-0000-0000-0000DAF00000}"/>
    <cellStyle name="Total 2 2 2 2 6 7" xfId="61647" xr:uid="{00000000-0005-0000-0000-0000DBF00000}"/>
    <cellStyle name="Total 2 2 2 2 6 8" xfId="61648" xr:uid="{00000000-0005-0000-0000-0000DCF00000}"/>
    <cellStyle name="Total 2 2 2 2 7" xfId="61649" xr:uid="{00000000-0005-0000-0000-0000DDF00000}"/>
    <cellStyle name="Total 2 2 2 2 7 2" xfId="61650" xr:uid="{00000000-0005-0000-0000-0000DEF00000}"/>
    <cellStyle name="Total 2 2 2 2 7 2 2" xfId="61651" xr:uid="{00000000-0005-0000-0000-0000DFF00000}"/>
    <cellStyle name="Total 2 2 2 2 7 2 2 2" xfId="61652" xr:uid="{00000000-0005-0000-0000-0000E0F00000}"/>
    <cellStyle name="Total 2 2 2 2 7 2 2 3" xfId="61653" xr:uid="{00000000-0005-0000-0000-0000E1F00000}"/>
    <cellStyle name="Total 2 2 2 2 7 2 2 4" xfId="61654" xr:uid="{00000000-0005-0000-0000-0000E2F00000}"/>
    <cellStyle name="Total 2 2 2 2 7 2 2 5" xfId="61655" xr:uid="{00000000-0005-0000-0000-0000E3F00000}"/>
    <cellStyle name="Total 2 2 2 2 7 2 3" xfId="61656" xr:uid="{00000000-0005-0000-0000-0000E4F00000}"/>
    <cellStyle name="Total 2 2 2 2 7 2 3 2" xfId="61657" xr:uid="{00000000-0005-0000-0000-0000E5F00000}"/>
    <cellStyle name="Total 2 2 2 2 7 2 3 3" xfId="61658" xr:uid="{00000000-0005-0000-0000-0000E6F00000}"/>
    <cellStyle name="Total 2 2 2 2 7 2 3 4" xfId="61659" xr:uid="{00000000-0005-0000-0000-0000E7F00000}"/>
    <cellStyle name="Total 2 2 2 2 7 2 3 5" xfId="61660" xr:uid="{00000000-0005-0000-0000-0000E8F00000}"/>
    <cellStyle name="Total 2 2 2 2 7 2 4" xfId="61661" xr:uid="{00000000-0005-0000-0000-0000E9F00000}"/>
    <cellStyle name="Total 2 2 2 2 7 2 5" xfId="61662" xr:uid="{00000000-0005-0000-0000-0000EAF00000}"/>
    <cellStyle name="Total 2 2 2 2 7 2 6" xfId="61663" xr:uid="{00000000-0005-0000-0000-0000EBF00000}"/>
    <cellStyle name="Total 2 2 2 2 7 2 7" xfId="61664" xr:uid="{00000000-0005-0000-0000-0000ECF00000}"/>
    <cellStyle name="Total 2 2 2 2 7 3" xfId="61665" xr:uid="{00000000-0005-0000-0000-0000EDF00000}"/>
    <cellStyle name="Total 2 2 2 2 7 3 2" xfId="61666" xr:uid="{00000000-0005-0000-0000-0000EEF00000}"/>
    <cellStyle name="Total 2 2 2 2 7 3 3" xfId="61667" xr:uid="{00000000-0005-0000-0000-0000EFF00000}"/>
    <cellStyle name="Total 2 2 2 2 7 3 4" xfId="61668" xr:uid="{00000000-0005-0000-0000-0000F0F00000}"/>
    <cellStyle name="Total 2 2 2 2 7 3 5" xfId="61669" xr:uid="{00000000-0005-0000-0000-0000F1F00000}"/>
    <cellStyle name="Total 2 2 2 2 7 4" xfId="61670" xr:uid="{00000000-0005-0000-0000-0000F2F00000}"/>
    <cellStyle name="Total 2 2 2 2 7 4 2" xfId="61671" xr:uid="{00000000-0005-0000-0000-0000F3F00000}"/>
    <cellStyle name="Total 2 2 2 2 7 4 3" xfId="61672" xr:uid="{00000000-0005-0000-0000-0000F4F00000}"/>
    <cellStyle name="Total 2 2 2 2 7 4 4" xfId="61673" xr:uid="{00000000-0005-0000-0000-0000F5F00000}"/>
    <cellStyle name="Total 2 2 2 2 7 4 5" xfId="61674" xr:uid="{00000000-0005-0000-0000-0000F6F00000}"/>
    <cellStyle name="Total 2 2 2 2 7 5" xfId="61675" xr:uid="{00000000-0005-0000-0000-0000F7F00000}"/>
    <cellStyle name="Total 2 2 2 2 7 6" xfId="61676" xr:uid="{00000000-0005-0000-0000-0000F8F00000}"/>
    <cellStyle name="Total 2 2 2 2 7 7" xfId="61677" xr:uid="{00000000-0005-0000-0000-0000F9F00000}"/>
    <cellStyle name="Total 2 2 2 2 7 8" xfId="61678" xr:uid="{00000000-0005-0000-0000-0000FAF00000}"/>
    <cellStyle name="Total 2 2 2 2 8" xfId="61679" xr:uid="{00000000-0005-0000-0000-0000FBF00000}"/>
    <cellStyle name="Total 2 2 2 2 8 2" xfId="61680" xr:uid="{00000000-0005-0000-0000-0000FCF00000}"/>
    <cellStyle name="Total 2 2 2 2 8 2 2" xfId="61681" xr:uid="{00000000-0005-0000-0000-0000FDF00000}"/>
    <cellStyle name="Total 2 2 2 2 8 2 2 2" xfId="61682" xr:uid="{00000000-0005-0000-0000-0000FEF00000}"/>
    <cellStyle name="Total 2 2 2 2 8 2 2 3" xfId="61683" xr:uid="{00000000-0005-0000-0000-0000FFF00000}"/>
    <cellStyle name="Total 2 2 2 2 8 2 2 4" xfId="61684" xr:uid="{00000000-0005-0000-0000-000000F10000}"/>
    <cellStyle name="Total 2 2 2 2 8 2 2 5" xfId="61685" xr:uid="{00000000-0005-0000-0000-000001F10000}"/>
    <cellStyle name="Total 2 2 2 2 8 2 3" xfId="61686" xr:uid="{00000000-0005-0000-0000-000002F10000}"/>
    <cellStyle name="Total 2 2 2 2 8 2 3 2" xfId="61687" xr:uid="{00000000-0005-0000-0000-000003F10000}"/>
    <cellStyle name="Total 2 2 2 2 8 2 3 3" xfId="61688" xr:uid="{00000000-0005-0000-0000-000004F10000}"/>
    <cellStyle name="Total 2 2 2 2 8 2 3 4" xfId="61689" xr:uid="{00000000-0005-0000-0000-000005F10000}"/>
    <cellStyle name="Total 2 2 2 2 8 2 3 5" xfId="61690" xr:uid="{00000000-0005-0000-0000-000006F10000}"/>
    <cellStyle name="Total 2 2 2 2 8 2 4" xfId="61691" xr:uid="{00000000-0005-0000-0000-000007F10000}"/>
    <cellStyle name="Total 2 2 2 2 8 2 5" xfId="61692" xr:uid="{00000000-0005-0000-0000-000008F10000}"/>
    <cellStyle name="Total 2 2 2 2 8 2 6" xfId="61693" xr:uid="{00000000-0005-0000-0000-000009F10000}"/>
    <cellStyle name="Total 2 2 2 2 8 2 7" xfId="61694" xr:uid="{00000000-0005-0000-0000-00000AF10000}"/>
    <cellStyle name="Total 2 2 2 2 8 3" xfId="61695" xr:uid="{00000000-0005-0000-0000-00000BF10000}"/>
    <cellStyle name="Total 2 2 2 2 8 3 2" xfId="61696" xr:uid="{00000000-0005-0000-0000-00000CF10000}"/>
    <cellStyle name="Total 2 2 2 2 8 3 3" xfId="61697" xr:uid="{00000000-0005-0000-0000-00000DF10000}"/>
    <cellStyle name="Total 2 2 2 2 8 3 4" xfId="61698" xr:uid="{00000000-0005-0000-0000-00000EF10000}"/>
    <cellStyle name="Total 2 2 2 2 8 3 5" xfId="61699" xr:uid="{00000000-0005-0000-0000-00000FF10000}"/>
    <cellStyle name="Total 2 2 2 2 8 4" xfId="61700" xr:uid="{00000000-0005-0000-0000-000010F10000}"/>
    <cellStyle name="Total 2 2 2 2 8 4 2" xfId="61701" xr:uid="{00000000-0005-0000-0000-000011F10000}"/>
    <cellStyle name="Total 2 2 2 2 8 4 3" xfId="61702" xr:uid="{00000000-0005-0000-0000-000012F10000}"/>
    <cellStyle name="Total 2 2 2 2 8 4 4" xfId="61703" xr:uid="{00000000-0005-0000-0000-000013F10000}"/>
    <cellStyle name="Total 2 2 2 2 8 4 5" xfId="61704" xr:uid="{00000000-0005-0000-0000-000014F10000}"/>
    <cellStyle name="Total 2 2 2 2 8 5" xfId="61705" xr:uid="{00000000-0005-0000-0000-000015F10000}"/>
    <cellStyle name="Total 2 2 2 2 8 6" xfId="61706" xr:uid="{00000000-0005-0000-0000-000016F10000}"/>
    <cellStyle name="Total 2 2 2 2 8 7" xfId="61707" xr:uid="{00000000-0005-0000-0000-000017F10000}"/>
    <cellStyle name="Total 2 2 2 2 8 8" xfId="61708" xr:uid="{00000000-0005-0000-0000-000018F10000}"/>
    <cellStyle name="Total 2 2 2 2 9" xfId="61709" xr:uid="{00000000-0005-0000-0000-000019F10000}"/>
    <cellStyle name="Total 2 2 2 2 9 2" xfId="61710" xr:uid="{00000000-0005-0000-0000-00001AF10000}"/>
    <cellStyle name="Total 2 2 2 2 9 2 2" xfId="61711" xr:uid="{00000000-0005-0000-0000-00001BF10000}"/>
    <cellStyle name="Total 2 2 2 2 9 2 2 2" xfId="61712" xr:uid="{00000000-0005-0000-0000-00001CF10000}"/>
    <cellStyle name="Total 2 2 2 2 9 2 2 3" xfId="61713" xr:uid="{00000000-0005-0000-0000-00001DF10000}"/>
    <cellStyle name="Total 2 2 2 2 9 2 2 4" xfId="61714" xr:uid="{00000000-0005-0000-0000-00001EF10000}"/>
    <cellStyle name="Total 2 2 2 2 9 2 2 5" xfId="61715" xr:uid="{00000000-0005-0000-0000-00001FF10000}"/>
    <cellStyle name="Total 2 2 2 2 9 2 3" xfId="61716" xr:uid="{00000000-0005-0000-0000-000020F10000}"/>
    <cellStyle name="Total 2 2 2 2 9 2 3 2" xfId="61717" xr:uid="{00000000-0005-0000-0000-000021F10000}"/>
    <cellStyle name="Total 2 2 2 2 9 2 3 3" xfId="61718" xr:uid="{00000000-0005-0000-0000-000022F10000}"/>
    <cellStyle name="Total 2 2 2 2 9 2 3 4" xfId="61719" xr:uid="{00000000-0005-0000-0000-000023F10000}"/>
    <cellStyle name="Total 2 2 2 2 9 2 3 5" xfId="61720" xr:uid="{00000000-0005-0000-0000-000024F10000}"/>
    <cellStyle name="Total 2 2 2 2 9 2 4" xfId="61721" xr:uid="{00000000-0005-0000-0000-000025F10000}"/>
    <cellStyle name="Total 2 2 2 2 9 2 5" xfId="61722" xr:uid="{00000000-0005-0000-0000-000026F10000}"/>
    <cellStyle name="Total 2 2 2 2 9 2 6" xfId="61723" xr:uid="{00000000-0005-0000-0000-000027F10000}"/>
    <cellStyle name="Total 2 2 2 2 9 2 7" xfId="61724" xr:uid="{00000000-0005-0000-0000-000028F10000}"/>
    <cellStyle name="Total 2 2 2 2 9 3" xfId="61725" xr:uid="{00000000-0005-0000-0000-000029F10000}"/>
    <cellStyle name="Total 2 2 2 2 9 3 2" xfId="61726" xr:uid="{00000000-0005-0000-0000-00002AF10000}"/>
    <cellStyle name="Total 2 2 2 2 9 3 3" xfId="61727" xr:uid="{00000000-0005-0000-0000-00002BF10000}"/>
    <cellStyle name="Total 2 2 2 2 9 3 4" xfId="61728" xr:uid="{00000000-0005-0000-0000-00002CF10000}"/>
    <cellStyle name="Total 2 2 2 2 9 3 5" xfId="61729" xr:uid="{00000000-0005-0000-0000-00002DF10000}"/>
    <cellStyle name="Total 2 2 2 2 9 4" xfId="61730" xr:uid="{00000000-0005-0000-0000-00002EF10000}"/>
    <cellStyle name="Total 2 2 2 2 9 4 2" xfId="61731" xr:uid="{00000000-0005-0000-0000-00002FF10000}"/>
    <cellStyle name="Total 2 2 2 2 9 4 3" xfId="61732" xr:uid="{00000000-0005-0000-0000-000030F10000}"/>
    <cellStyle name="Total 2 2 2 2 9 4 4" xfId="61733" xr:uid="{00000000-0005-0000-0000-000031F10000}"/>
    <cellStyle name="Total 2 2 2 2 9 4 5" xfId="61734" xr:uid="{00000000-0005-0000-0000-000032F10000}"/>
    <cellStyle name="Total 2 2 2 2 9 5" xfId="61735" xr:uid="{00000000-0005-0000-0000-000033F10000}"/>
    <cellStyle name="Total 2 2 2 2 9 6" xfId="61736" xr:uid="{00000000-0005-0000-0000-000034F10000}"/>
    <cellStyle name="Total 2 2 2 2 9 7" xfId="61737" xr:uid="{00000000-0005-0000-0000-000035F10000}"/>
    <cellStyle name="Total 2 2 2 2 9 8" xfId="61738" xr:uid="{00000000-0005-0000-0000-000036F10000}"/>
    <cellStyle name="Total 2 2 2 3" xfId="61739" xr:uid="{00000000-0005-0000-0000-000037F10000}"/>
    <cellStyle name="Total 2 2 2 3 2" xfId="61740" xr:uid="{00000000-0005-0000-0000-000038F10000}"/>
    <cellStyle name="Total 2 2 2 3 2 2" xfId="61741" xr:uid="{00000000-0005-0000-0000-000039F10000}"/>
    <cellStyle name="Total 2 2 2 3 3" xfId="61742" xr:uid="{00000000-0005-0000-0000-00003AF10000}"/>
    <cellStyle name="Total 2 2 2 3 4" xfId="61743" xr:uid="{00000000-0005-0000-0000-00003BF10000}"/>
    <cellStyle name="Total 2 2 2 3 5" xfId="61744" xr:uid="{00000000-0005-0000-0000-00003CF10000}"/>
    <cellStyle name="Total 2 2 2 4" xfId="61745" xr:uid="{00000000-0005-0000-0000-00003DF10000}"/>
    <cellStyle name="Total 2 2 2 4 2" xfId="61746" xr:uid="{00000000-0005-0000-0000-00003EF10000}"/>
    <cellStyle name="Total 2 2 2 4 2 2" xfId="61747" xr:uid="{00000000-0005-0000-0000-00003FF10000}"/>
    <cellStyle name="Total 2 2 2 4 3" xfId="61748" xr:uid="{00000000-0005-0000-0000-000040F10000}"/>
    <cellStyle name="Total 2 2 2 4 4" xfId="61749" xr:uid="{00000000-0005-0000-0000-000041F10000}"/>
    <cellStyle name="Total 2 2 2 4 5" xfId="61750" xr:uid="{00000000-0005-0000-0000-000042F10000}"/>
    <cellStyle name="Total 2 2 2 5" xfId="61751" xr:uid="{00000000-0005-0000-0000-000043F10000}"/>
    <cellStyle name="Total 2 2 2 5 2" xfId="61752" xr:uid="{00000000-0005-0000-0000-000044F10000}"/>
    <cellStyle name="Total 2 2 2 6" xfId="61753" xr:uid="{00000000-0005-0000-0000-000045F10000}"/>
    <cellStyle name="Total 2 2 2 7" xfId="61754" xr:uid="{00000000-0005-0000-0000-000046F10000}"/>
    <cellStyle name="Total 2 2 2_T-straight with PEDs adjustor" xfId="61755" xr:uid="{00000000-0005-0000-0000-000047F10000}"/>
    <cellStyle name="Total 2 2 3" xfId="61756" xr:uid="{00000000-0005-0000-0000-000048F10000}"/>
    <cellStyle name="Total 2 2 3 10" xfId="61757" xr:uid="{00000000-0005-0000-0000-000049F10000}"/>
    <cellStyle name="Total 2 2 3 10 2" xfId="61758" xr:uid="{00000000-0005-0000-0000-00004AF10000}"/>
    <cellStyle name="Total 2 2 3 10 2 2" xfId="61759" xr:uid="{00000000-0005-0000-0000-00004BF10000}"/>
    <cellStyle name="Total 2 2 3 10 2 2 2" xfId="61760" xr:uid="{00000000-0005-0000-0000-00004CF10000}"/>
    <cellStyle name="Total 2 2 3 10 2 2 3" xfId="61761" xr:uid="{00000000-0005-0000-0000-00004DF10000}"/>
    <cellStyle name="Total 2 2 3 10 2 2 4" xfId="61762" xr:uid="{00000000-0005-0000-0000-00004EF10000}"/>
    <cellStyle name="Total 2 2 3 10 2 2 5" xfId="61763" xr:uid="{00000000-0005-0000-0000-00004FF10000}"/>
    <cellStyle name="Total 2 2 3 10 2 3" xfId="61764" xr:uid="{00000000-0005-0000-0000-000050F10000}"/>
    <cellStyle name="Total 2 2 3 10 2 3 2" xfId="61765" xr:uid="{00000000-0005-0000-0000-000051F10000}"/>
    <cellStyle name="Total 2 2 3 10 2 3 3" xfId="61766" xr:uid="{00000000-0005-0000-0000-000052F10000}"/>
    <cellStyle name="Total 2 2 3 10 2 3 4" xfId="61767" xr:uid="{00000000-0005-0000-0000-000053F10000}"/>
    <cellStyle name="Total 2 2 3 10 2 3 5" xfId="61768" xr:uid="{00000000-0005-0000-0000-000054F10000}"/>
    <cellStyle name="Total 2 2 3 10 2 4" xfId="61769" xr:uid="{00000000-0005-0000-0000-000055F10000}"/>
    <cellStyle name="Total 2 2 3 10 2 5" xfId="61770" xr:uid="{00000000-0005-0000-0000-000056F10000}"/>
    <cellStyle name="Total 2 2 3 10 2 6" xfId="61771" xr:uid="{00000000-0005-0000-0000-000057F10000}"/>
    <cellStyle name="Total 2 2 3 10 2 7" xfId="61772" xr:uid="{00000000-0005-0000-0000-000058F10000}"/>
    <cellStyle name="Total 2 2 3 10 3" xfId="61773" xr:uid="{00000000-0005-0000-0000-000059F10000}"/>
    <cellStyle name="Total 2 2 3 10 3 2" xfId="61774" xr:uid="{00000000-0005-0000-0000-00005AF10000}"/>
    <cellStyle name="Total 2 2 3 10 3 3" xfId="61775" xr:uid="{00000000-0005-0000-0000-00005BF10000}"/>
    <cellStyle name="Total 2 2 3 10 3 4" xfId="61776" xr:uid="{00000000-0005-0000-0000-00005CF10000}"/>
    <cellStyle name="Total 2 2 3 10 3 5" xfId="61777" xr:uid="{00000000-0005-0000-0000-00005DF10000}"/>
    <cellStyle name="Total 2 2 3 10 4" xfId="61778" xr:uid="{00000000-0005-0000-0000-00005EF10000}"/>
    <cellStyle name="Total 2 2 3 10 4 2" xfId="61779" xr:uid="{00000000-0005-0000-0000-00005FF10000}"/>
    <cellStyle name="Total 2 2 3 10 4 3" xfId="61780" xr:uid="{00000000-0005-0000-0000-000060F10000}"/>
    <cellStyle name="Total 2 2 3 10 4 4" xfId="61781" xr:uid="{00000000-0005-0000-0000-000061F10000}"/>
    <cellStyle name="Total 2 2 3 10 4 5" xfId="61782" xr:uid="{00000000-0005-0000-0000-000062F10000}"/>
    <cellStyle name="Total 2 2 3 10 5" xfId="61783" xr:uid="{00000000-0005-0000-0000-000063F10000}"/>
    <cellStyle name="Total 2 2 3 10 6" xfId="61784" xr:uid="{00000000-0005-0000-0000-000064F10000}"/>
    <cellStyle name="Total 2 2 3 10 7" xfId="61785" xr:uid="{00000000-0005-0000-0000-000065F10000}"/>
    <cellStyle name="Total 2 2 3 10 8" xfId="61786" xr:uid="{00000000-0005-0000-0000-000066F10000}"/>
    <cellStyle name="Total 2 2 3 11" xfId="61787" xr:uid="{00000000-0005-0000-0000-000067F10000}"/>
    <cellStyle name="Total 2 2 3 11 2" xfId="61788" xr:uid="{00000000-0005-0000-0000-000068F10000}"/>
    <cellStyle name="Total 2 2 3 11 2 2" xfId="61789" xr:uid="{00000000-0005-0000-0000-000069F10000}"/>
    <cellStyle name="Total 2 2 3 11 2 2 2" xfId="61790" xr:uid="{00000000-0005-0000-0000-00006AF10000}"/>
    <cellStyle name="Total 2 2 3 11 2 2 3" xfId="61791" xr:uid="{00000000-0005-0000-0000-00006BF10000}"/>
    <cellStyle name="Total 2 2 3 11 2 2 4" xfId="61792" xr:uid="{00000000-0005-0000-0000-00006CF10000}"/>
    <cellStyle name="Total 2 2 3 11 2 2 5" xfId="61793" xr:uid="{00000000-0005-0000-0000-00006DF10000}"/>
    <cellStyle name="Total 2 2 3 11 2 3" xfId="61794" xr:uid="{00000000-0005-0000-0000-00006EF10000}"/>
    <cellStyle name="Total 2 2 3 11 2 3 2" xfId="61795" xr:uid="{00000000-0005-0000-0000-00006FF10000}"/>
    <cellStyle name="Total 2 2 3 11 2 3 3" xfId="61796" xr:uid="{00000000-0005-0000-0000-000070F10000}"/>
    <cellStyle name="Total 2 2 3 11 2 3 4" xfId="61797" xr:uid="{00000000-0005-0000-0000-000071F10000}"/>
    <cellStyle name="Total 2 2 3 11 2 3 5" xfId="61798" xr:uid="{00000000-0005-0000-0000-000072F10000}"/>
    <cellStyle name="Total 2 2 3 11 2 4" xfId="61799" xr:uid="{00000000-0005-0000-0000-000073F10000}"/>
    <cellStyle name="Total 2 2 3 11 2 5" xfId="61800" xr:uid="{00000000-0005-0000-0000-000074F10000}"/>
    <cellStyle name="Total 2 2 3 11 2 6" xfId="61801" xr:uid="{00000000-0005-0000-0000-000075F10000}"/>
    <cellStyle name="Total 2 2 3 11 2 7" xfId="61802" xr:uid="{00000000-0005-0000-0000-000076F10000}"/>
    <cellStyle name="Total 2 2 3 11 3" xfId="61803" xr:uid="{00000000-0005-0000-0000-000077F10000}"/>
    <cellStyle name="Total 2 2 3 11 3 2" xfId="61804" xr:uid="{00000000-0005-0000-0000-000078F10000}"/>
    <cellStyle name="Total 2 2 3 11 3 3" xfId="61805" xr:uid="{00000000-0005-0000-0000-000079F10000}"/>
    <cellStyle name="Total 2 2 3 11 3 4" xfId="61806" xr:uid="{00000000-0005-0000-0000-00007AF10000}"/>
    <cellStyle name="Total 2 2 3 11 3 5" xfId="61807" xr:uid="{00000000-0005-0000-0000-00007BF10000}"/>
    <cellStyle name="Total 2 2 3 11 4" xfId="61808" xr:uid="{00000000-0005-0000-0000-00007CF10000}"/>
    <cellStyle name="Total 2 2 3 11 4 2" xfId="61809" xr:uid="{00000000-0005-0000-0000-00007DF10000}"/>
    <cellStyle name="Total 2 2 3 11 4 3" xfId="61810" xr:uid="{00000000-0005-0000-0000-00007EF10000}"/>
    <cellStyle name="Total 2 2 3 11 4 4" xfId="61811" xr:uid="{00000000-0005-0000-0000-00007FF10000}"/>
    <cellStyle name="Total 2 2 3 11 4 5" xfId="61812" xr:uid="{00000000-0005-0000-0000-000080F10000}"/>
    <cellStyle name="Total 2 2 3 11 5" xfId="61813" xr:uid="{00000000-0005-0000-0000-000081F10000}"/>
    <cellStyle name="Total 2 2 3 11 6" xfId="61814" xr:uid="{00000000-0005-0000-0000-000082F10000}"/>
    <cellStyle name="Total 2 2 3 11 7" xfId="61815" xr:uid="{00000000-0005-0000-0000-000083F10000}"/>
    <cellStyle name="Total 2 2 3 11 8" xfId="61816" xr:uid="{00000000-0005-0000-0000-000084F10000}"/>
    <cellStyle name="Total 2 2 3 12" xfId="61817" xr:uid="{00000000-0005-0000-0000-000085F10000}"/>
    <cellStyle name="Total 2 2 3 12 2" xfId="61818" xr:uid="{00000000-0005-0000-0000-000086F10000}"/>
    <cellStyle name="Total 2 2 3 12 2 2" xfId="61819" xr:uid="{00000000-0005-0000-0000-000087F10000}"/>
    <cellStyle name="Total 2 2 3 12 2 2 2" xfId="61820" xr:uid="{00000000-0005-0000-0000-000088F10000}"/>
    <cellStyle name="Total 2 2 3 12 2 2 3" xfId="61821" xr:uid="{00000000-0005-0000-0000-000089F10000}"/>
    <cellStyle name="Total 2 2 3 12 2 2 4" xfId="61822" xr:uid="{00000000-0005-0000-0000-00008AF10000}"/>
    <cellStyle name="Total 2 2 3 12 2 2 5" xfId="61823" xr:uid="{00000000-0005-0000-0000-00008BF10000}"/>
    <cellStyle name="Total 2 2 3 12 2 3" xfId="61824" xr:uid="{00000000-0005-0000-0000-00008CF10000}"/>
    <cellStyle name="Total 2 2 3 12 2 3 2" xfId="61825" xr:uid="{00000000-0005-0000-0000-00008DF10000}"/>
    <cellStyle name="Total 2 2 3 12 2 3 3" xfId="61826" xr:uid="{00000000-0005-0000-0000-00008EF10000}"/>
    <cellStyle name="Total 2 2 3 12 2 3 4" xfId="61827" xr:uid="{00000000-0005-0000-0000-00008FF10000}"/>
    <cellStyle name="Total 2 2 3 12 2 3 5" xfId="61828" xr:uid="{00000000-0005-0000-0000-000090F10000}"/>
    <cellStyle name="Total 2 2 3 12 2 4" xfId="61829" xr:uid="{00000000-0005-0000-0000-000091F10000}"/>
    <cellStyle name="Total 2 2 3 12 2 5" xfId="61830" xr:uid="{00000000-0005-0000-0000-000092F10000}"/>
    <cellStyle name="Total 2 2 3 12 2 6" xfId="61831" xr:uid="{00000000-0005-0000-0000-000093F10000}"/>
    <cellStyle name="Total 2 2 3 12 2 7" xfId="61832" xr:uid="{00000000-0005-0000-0000-000094F10000}"/>
    <cellStyle name="Total 2 2 3 12 3" xfId="61833" xr:uid="{00000000-0005-0000-0000-000095F10000}"/>
    <cellStyle name="Total 2 2 3 12 3 2" xfId="61834" xr:uid="{00000000-0005-0000-0000-000096F10000}"/>
    <cellStyle name="Total 2 2 3 12 3 3" xfId="61835" xr:uid="{00000000-0005-0000-0000-000097F10000}"/>
    <cellStyle name="Total 2 2 3 12 3 4" xfId="61836" xr:uid="{00000000-0005-0000-0000-000098F10000}"/>
    <cellStyle name="Total 2 2 3 12 3 5" xfId="61837" xr:uid="{00000000-0005-0000-0000-000099F10000}"/>
    <cellStyle name="Total 2 2 3 12 4" xfId="61838" xr:uid="{00000000-0005-0000-0000-00009AF10000}"/>
    <cellStyle name="Total 2 2 3 12 4 2" xfId="61839" xr:uid="{00000000-0005-0000-0000-00009BF10000}"/>
    <cellStyle name="Total 2 2 3 12 4 3" xfId="61840" xr:uid="{00000000-0005-0000-0000-00009CF10000}"/>
    <cellStyle name="Total 2 2 3 12 4 4" xfId="61841" xr:uid="{00000000-0005-0000-0000-00009DF10000}"/>
    <cellStyle name="Total 2 2 3 12 4 5" xfId="61842" xr:uid="{00000000-0005-0000-0000-00009EF10000}"/>
    <cellStyle name="Total 2 2 3 12 5" xfId="61843" xr:uid="{00000000-0005-0000-0000-00009FF10000}"/>
    <cellStyle name="Total 2 2 3 12 6" xfId="61844" xr:uid="{00000000-0005-0000-0000-0000A0F10000}"/>
    <cellStyle name="Total 2 2 3 12 7" xfId="61845" xr:uid="{00000000-0005-0000-0000-0000A1F10000}"/>
    <cellStyle name="Total 2 2 3 12 8" xfId="61846" xr:uid="{00000000-0005-0000-0000-0000A2F10000}"/>
    <cellStyle name="Total 2 2 3 13" xfId="61847" xr:uid="{00000000-0005-0000-0000-0000A3F10000}"/>
    <cellStyle name="Total 2 2 3 13 2" xfId="61848" xr:uid="{00000000-0005-0000-0000-0000A4F10000}"/>
    <cellStyle name="Total 2 2 3 13 2 2" xfId="61849" xr:uid="{00000000-0005-0000-0000-0000A5F10000}"/>
    <cellStyle name="Total 2 2 3 13 2 2 2" xfId="61850" xr:uid="{00000000-0005-0000-0000-0000A6F10000}"/>
    <cellStyle name="Total 2 2 3 13 2 2 3" xfId="61851" xr:uid="{00000000-0005-0000-0000-0000A7F10000}"/>
    <cellStyle name="Total 2 2 3 13 2 2 4" xfId="61852" xr:uid="{00000000-0005-0000-0000-0000A8F10000}"/>
    <cellStyle name="Total 2 2 3 13 2 2 5" xfId="61853" xr:uid="{00000000-0005-0000-0000-0000A9F10000}"/>
    <cellStyle name="Total 2 2 3 13 2 3" xfId="61854" xr:uid="{00000000-0005-0000-0000-0000AAF10000}"/>
    <cellStyle name="Total 2 2 3 13 2 3 2" xfId="61855" xr:uid="{00000000-0005-0000-0000-0000ABF10000}"/>
    <cellStyle name="Total 2 2 3 13 2 3 3" xfId="61856" xr:uid="{00000000-0005-0000-0000-0000ACF10000}"/>
    <cellStyle name="Total 2 2 3 13 2 3 4" xfId="61857" xr:uid="{00000000-0005-0000-0000-0000ADF10000}"/>
    <cellStyle name="Total 2 2 3 13 2 3 5" xfId="61858" xr:uid="{00000000-0005-0000-0000-0000AEF10000}"/>
    <cellStyle name="Total 2 2 3 13 2 4" xfId="61859" xr:uid="{00000000-0005-0000-0000-0000AFF10000}"/>
    <cellStyle name="Total 2 2 3 13 2 5" xfId="61860" xr:uid="{00000000-0005-0000-0000-0000B0F10000}"/>
    <cellStyle name="Total 2 2 3 13 2 6" xfId="61861" xr:uid="{00000000-0005-0000-0000-0000B1F10000}"/>
    <cellStyle name="Total 2 2 3 13 2 7" xfId="61862" xr:uid="{00000000-0005-0000-0000-0000B2F10000}"/>
    <cellStyle name="Total 2 2 3 13 3" xfId="61863" xr:uid="{00000000-0005-0000-0000-0000B3F10000}"/>
    <cellStyle name="Total 2 2 3 13 3 2" xfId="61864" xr:uid="{00000000-0005-0000-0000-0000B4F10000}"/>
    <cellStyle name="Total 2 2 3 13 3 3" xfId="61865" xr:uid="{00000000-0005-0000-0000-0000B5F10000}"/>
    <cellStyle name="Total 2 2 3 13 3 4" xfId="61866" xr:uid="{00000000-0005-0000-0000-0000B6F10000}"/>
    <cellStyle name="Total 2 2 3 13 3 5" xfId="61867" xr:uid="{00000000-0005-0000-0000-0000B7F10000}"/>
    <cellStyle name="Total 2 2 3 13 4" xfId="61868" xr:uid="{00000000-0005-0000-0000-0000B8F10000}"/>
    <cellStyle name="Total 2 2 3 13 4 2" xfId="61869" xr:uid="{00000000-0005-0000-0000-0000B9F10000}"/>
    <cellStyle name="Total 2 2 3 13 4 3" xfId="61870" xr:uid="{00000000-0005-0000-0000-0000BAF10000}"/>
    <cellStyle name="Total 2 2 3 13 4 4" xfId="61871" xr:uid="{00000000-0005-0000-0000-0000BBF10000}"/>
    <cellStyle name="Total 2 2 3 13 4 5" xfId="61872" xr:uid="{00000000-0005-0000-0000-0000BCF10000}"/>
    <cellStyle name="Total 2 2 3 13 5" xfId="61873" xr:uid="{00000000-0005-0000-0000-0000BDF10000}"/>
    <cellStyle name="Total 2 2 3 13 6" xfId="61874" xr:uid="{00000000-0005-0000-0000-0000BEF10000}"/>
    <cellStyle name="Total 2 2 3 13 7" xfId="61875" xr:uid="{00000000-0005-0000-0000-0000BFF10000}"/>
    <cellStyle name="Total 2 2 3 13 8" xfId="61876" xr:uid="{00000000-0005-0000-0000-0000C0F10000}"/>
    <cellStyle name="Total 2 2 3 14" xfId="61877" xr:uid="{00000000-0005-0000-0000-0000C1F10000}"/>
    <cellStyle name="Total 2 2 3 14 2" xfId="61878" xr:uid="{00000000-0005-0000-0000-0000C2F10000}"/>
    <cellStyle name="Total 2 2 3 14 2 2" xfId="61879" xr:uid="{00000000-0005-0000-0000-0000C3F10000}"/>
    <cellStyle name="Total 2 2 3 14 2 2 2" xfId="61880" xr:uid="{00000000-0005-0000-0000-0000C4F10000}"/>
    <cellStyle name="Total 2 2 3 14 2 2 3" xfId="61881" xr:uid="{00000000-0005-0000-0000-0000C5F10000}"/>
    <cellStyle name="Total 2 2 3 14 2 2 4" xfId="61882" xr:uid="{00000000-0005-0000-0000-0000C6F10000}"/>
    <cellStyle name="Total 2 2 3 14 2 2 5" xfId="61883" xr:uid="{00000000-0005-0000-0000-0000C7F10000}"/>
    <cellStyle name="Total 2 2 3 14 2 3" xfId="61884" xr:uid="{00000000-0005-0000-0000-0000C8F10000}"/>
    <cellStyle name="Total 2 2 3 14 2 3 2" xfId="61885" xr:uid="{00000000-0005-0000-0000-0000C9F10000}"/>
    <cellStyle name="Total 2 2 3 14 2 3 3" xfId="61886" xr:uid="{00000000-0005-0000-0000-0000CAF10000}"/>
    <cellStyle name="Total 2 2 3 14 2 3 4" xfId="61887" xr:uid="{00000000-0005-0000-0000-0000CBF10000}"/>
    <cellStyle name="Total 2 2 3 14 2 3 5" xfId="61888" xr:uid="{00000000-0005-0000-0000-0000CCF10000}"/>
    <cellStyle name="Total 2 2 3 14 2 4" xfId="61889" xr:uid="{00000000-0005-0000-0000-0000CDF10000}"/>
    <cellStyle name="Total 2 2 3 14 2 5" xfId="61890" xr:uid="{00000000-0005-0000-0000-0000CEF10000}"/>
    <cellStyle name="Total 2 2 3 14 2 6" xfId="61891" xr:uid="{00000000-0005-0000-0000-0000CFF10000}"/>
    <cellStyle name="Total 2 2 3 14 2 7" xfId="61892" xr:uid="{00000000-0005-0000-0000-0000D0F10000}"/>
    <cellStyle name="Total 2 2 3 14 3" xfId="61893" xr:uid="{00000000-0005-0000-0000-0000D1F10000}"/>
    <cellStyle name="Total 2 2 3 14 3 2" xfId="61894" xr:uid="{00000000-0005-0000-0000-0000D2F10000}"/>
    <cellStyle name="Total 2 2 3 14 3 3" xfId="61895" xr:uid="{00000000-0005-0000-0000-0000D3F10000}"/>
    <cellStyle name="Total 2 2 3 14 3 4" xfId="61896" xr:uid="{00000000-0005-0000-0000-0000D4F10000}"/>
    <cellStyle name="Total 2 2 3 14 3 5" xfId="61897" xr:uid="{00000000-0005-0000-0000-0000D5F10000}"/>
    <cellStyle name="Total 2 2 3 14 4" xfId="61898" xr:uid="{00000000-0005-0000-0000-0000D6F10000}"/>
    <cellStyle name="Total 2 2 3 14 4 2" xfId="61899" xr:uid="{00000000-0005-0000-0000-0000D7F10000}"/>
    <cellStyle name="Total 2 2 3 14 4 3" xfId="61900" xr:uid="{00000000-0005-0000-0000-0000D8F10000}"/>
    <cellStyle name="Total 2 2 3 14 4 4" xfId="61901" xr:uid="{00000000-0005-0000-0000-0000D9F10000}"/>
    <cellStyle name="Total 2 2 3 14 4 5" xfId="61902" xr:uid="{00000000-0005-0000-0000-0000DAF10000}"/>
    <cellStyle name="Total 2 2 3 14 5" xfId="61903" xr:uid="{00000000-0005-0000-0000-0000DBF10000}"/>
    <cellStyle name="Total 2 2 3 14 6" xfId="61904" xr:uid="{00000000-0005-0000-0000-0000DCF10000}"/>
    <cellStyle name="Total 2 2 3 14 7" xfId="61905" xr:uid="{00000000-0005-0000-0000-0000DDF10000}"/>
    <cellStyle name="Total 2 2 3 14 8" xfId="61906" xr:uid="{00000000-0005-0000-0000-0000DEF10000}"/>
    <cellStyle name="Total 2 2 3 15" xfId="61907" xr:uid="{00000000-0005-0000-0000-0000DFF10000}"/>
    <cellStyle name="Total 2 2 3 15 2" xfId="61908" xr:uid="{00000000-0005-0000-0000-0000E0F10000}"/>
    <cellStyle name="Total 2 2 3 15 2 2" xfId="61909" xr:uid="{00000000-0005-0000-0000-0000E1F10000}"/>
    <cellStyle name="Total 2 2 3 15 2 3" xfId="61910" xr:uid="{00000000-0005-0000-0000-0000E2F10000}"/>
    <cellStyle name="Total 2 2 3 15 2 4" xfId="61911" xr:uid="{00000000-0005-0000-0000-0000E3F10000}"/>
    <cellStyle name="Total 2 2 3 15 2 5" xfId="61912" xr:uid="{00000000-0005-0000-0000-0000E4F10000}"/>
    <cellStyle name="Total 2 2 3 15 3" xfId="61913" xr:uid="{00000000-0005-0000-0000-0000E5F10000}"/>
    <cellStyle name="Total 2 2 3 15 3 2" xfId="61914" xr:uid="{00000000-0005-0000-0000-0000E6F10000}"/>
    <cellStyle name="Total 2 2 3 15 3 3" xfId="61915" xr:uid="{00000000-0005-0000-0000-0000E7F10000}"/>
    <cellStyle name="Total 2 2 3 15 3 4" xfId="61916" xr:uid="{00000000-0005-0000-0000-0000E8F10000}"/>
    <cellStyle name="Total 2 2 3 15 3 5" xfId="61917" xr:uid="{00000000-0005-0000-0000-0000E9F10000}"/>
    <cellStyle name="Total 2 2 3 15 4" xfId="61918" xr:uid="{00000000-0005-0000-0000-0000EAF10000}"/>
    <cellStyle name="Total 2 2 3 15 5" xfId="61919" xr:uid="{00000000-0005-0000-0000-0000EBF10000}"/>
    <cellStyle name="Total 2 2 3 15 6" xfId="61920" xr:uid="{00000000-0005-0000-0000-0000ECF10000}"/>
    <cellStyle name="Total 2 2 3 15 7" xfId="61921" xr:uid="{00000000-0005-0000-0000-0000EDF10000}"/>
    <cellStyle name="Total 2 2 3 16" xfId="61922" xr:uid="{00000000-0005-0000-0000-0000EEF10000}"/>
    <cellStyle name="Total 2 2 3 16 2" xfId="61923" xr:uid="{00000000-0005-0000-0000-0000EFF10000}"/>
    <cellStyle name="Total 2 2 3 16 3" xfId="61924" xr:uid="{00000000-0005-0000-0000-0000F0F10000}"/>
    <cellStyle name="Total 2 2 3 16 4" xfId="61925" xr:uid="{00000000-0005-0000-0000-0000F1F10000}"/>
    <cellStyle name="Total 2 2 3 16 5" xfId="61926" xr:uid="{00000000-0005-0000-0000-0000F2F10000}"/>
    <cellStyle name="Total 2 2 3 17" xfId="61927" xr:uid="{00000000-0005-0000-0000-0000F3F10000}"/>
    <cellStyle name="Total 2 2 3 17 2" xfId="61928" xr:uid="{00000000-0005-0000-0000-0000F4F10000}"/>
    <cellStyle name="Total 2 2 3 17 3" xfId="61929" xr:uid="{00000000-0005-0000-0000-0000F5F10000}"/>
    <cellStyle name="Total 2 2 3 17 4" xfId="61930" xr:uid="{00000000-0005-0000-0000-0000F6F10000}"/>
    <cellStyle name="Total 2 2 3 17 5" xfId="61931" xr:uid="{00000000-0005-0000-0000-0000F7F10000}"/>
    <cellStyle name="Total 2 2 3 18" xfId="61932" xr:uid="{00000000-0005-0000-0000-0000F8F10000}"/>
    <cellStyle name="Total 2 2 3 19" xfId="61933" xr:uid="{00000000-0005-0000-0000-0000F9F10000}"/>
    <cellStyle name="Total 2 2 3 2" xfId="61934" xr:uid="{00000000-0005-0000-0000-0000FAF10000}"/>
    <cellStyle name="Total 2 2 3 2 2" xfId="61935" xr:uid="{00000000-0005-0000-0000-0000FBF10000}"/>
    <cellStyle name="Total 2 2 3 2 2 2" xfId="61936" xr:uid="{00000000-0005-0000-0000-0000FCF10000}"/>
    <cellStyle name="Total 2 2 3 2 2 2 2" xfId="61937" xr:uid="{00000000-0005-0000-0000-0000FDF10000}"/>
    <cellStyle name="Total 2 2 3 2 2 2 3" xfId="61938" xr:uid="{00000000-0005-0000-0000-0000FEF10000}"/>
    <cellStyle name="Total 2 2 3 2 2 2 4" xfId="61939" xr:uid="{00000000-0005-0000-0000-0000FFF10000}"/>
    <cellStyle name="Total 2 2 3 2 2 2 5" xfId="61940" xr:uid="{00000000-0005-0000-0000-000000F20000}"/>
    <cellStyle name="Total 2 2 3 2 2 3" xfId="61941" xr:uid="{00000000-0005-0000-0000-000001F20000}"/>
    <cellStyle name="Total 2 2 3 2 2 3 2" xfId="61942" xr:uid="{00000000-0005-0000-0000-000002F20000}"/>
    <cellStyle name="Total 2 2 3 2 2 3 3" xfId="61943" xr:uid="{00000000-0005-0000-0000-000003F20000}"/>
    <cellStyle name="Total 2 2 3 2 2 3 4" xfId="61944" xr:uid="{00000000-0005-0000-0000-000004F20000}"/>
    <cellStyle name="Total 2 2 3 2 2 3 5" xfId="61945" xr:uid="{00000000-0005-0000-0000-000005F20000}"/>
    <cellStyle name="Total 2 2 3 2 2 4" xfId="61946" xr:uid="{00000000-0005-0000-0000-000006F20000}"/>
    <cellStyle name="Total 2 2 3 2 2 5" xfId="61947" xr:uid="{00000000-0005-0000-0000-000007F20000}"/>
    <cellStyle name="Total 2 2 3 2 2 6" xfId="61948" xr:uid="{00000000-0005-0000-0000-000008F20000}"/>
    <cellStyle name="Total 2 2 3 2 2 7" xfId="61949" xr:uid="{00000000-0005-0000-0000-000009F20000}"/>
    <cellStyle name="Total 2 2 3 2 3" xfId="61950" xr:uid="{00000000-0005-0000-0000-00000AF20000}"/>
    <cellStyle name="Total 2 2 3 2 3 2" xfId="61951" xr:uid="{00000000-0005-0000-0000-00000BF20000}"/>
    <cellStyle name="Total 2 2 3 2 3 3" xfId="61952" xr:uid="{00000000-0005-0000-0000-00000CF20000}"/>
    <cellStyle name="Total 2 2 3 2 3 4" xfId="61953" xr:uid="{00000000-0005-0000-0000-00000DF20000}"/>
    <cellStyle name="Total 2 2 3 2 3 5" xfId="61954" xr:uid="{00000000-0005-0000-0000-00000EF20000}"/>
    <cellStyle name="Total 2 2 3 2 4" xfId="61955" xr:uid="{00000000-0005-0000-0000-00000FF20000}"/>
    <cellStyle name="Total 2 2 3 2 4 2" xfId="61956" xr:uid="{00000000-0005-0000-0000-000010F20000}"/>
    <cellStyle name="Total 2 2 3 2 4 3" xfId="61957" xr:uid="{00000000-0005-0000-0000-000011F20000}"/>
    <cellStyle name="Total 2 2 3 2 4 4" xfId="61958" xr:uid="{00000000-0005-0000-0000-000012F20000}"/>
    <cellStyle name="Total 2 2 3 2 4 5" xfId="61959" xr:uid="{00000000-0005-0000-0000-000013F20000}"/>
    <cellStyle name="Total 2 2 3 2 5" xfId="61960" xr:uid="{00000000-0005-0000-0000-000014F20000}"/>
    <cellStyle name="Total 2 2 3 2 6" xfId="61961" xr:uid="{00000000-0005-0000-0000-000015F20000}"/>
    <cellStyle name="Total 2 2 3 2 7" xfId="61962" xr:uid="{00000000-0005-0000-0000-000016F20000}"/>
    <cellStyle name="Total 2 2 3 2 8" xfId="61963" xr:uid="{00000000-0005-0000-0000-000017F20000}"/>
    <cellStyle name="Total 2 2 3 20" xfId="61964" xr:uid="{00000000-0005-0000-0000-000018F20000}"/>
    <cellStyle name="Total 2 2 3 21" xfId="61965" xr:uid="{00000000-0005-0000-0000-000019F20000}"/>
    <cellStyle name="Total 2 2 3 3" xfId="61966" xr:uid="{00000000-0005-0000-0000-00001AF20000}"/>
    <cellStyle name="Total 2 2 3 3 2" xfId="61967" xr:uid="{00000000-0005-0000-0000-00001BF20000}"/>
    <cellStyle name="Total 2 2 3 3 2 2" xfId="61968" xr:uid="{00000000-0005-0000-0000-00001CF20000}"/>
    <cellStyle name="Total 2 2 3 3 2 2 2" xfId="61969" xr:uid="{00000000-0005-0000-0000-00001DF20000}"/>
    <cellStyle name="Total 2 2 3 3 2 2 3" xfId="61970" xr:uid="{00000000-0005-0000-0000-00001EF20000}"/>
    <cellStyle name="Total 2 2 3 3 2 2 4" xfId="61971" xr:uid="{00000000-0005-0000-0000-00001FF20000}"/>
    <cellStyle name="Total 2 2 3 3 2 2 5" xfId="61972" xr:uid="{00000000-0005-0000-0000-000020F20000}"/>
    <cellStyle name="Total 2 2 3 3 2 3" xfId="61973" xr:uid="{00000000-0005-0000-0000-000021F20000}"/>
    <cellStyle name="Total 2 2 3 3 2 3 2" xfId="61974" xr:uid="{00000000-0005-0000-0000-000022F20000}"/>
    <cellStyle name="Total 2 2 3 3 2 3 3" xfId="61975" xr:uid="{00000000-0005-0000-0000-000023F20000}"/>
    <cellStyle name="Total 2 2 3 3 2 3 4" xfId="61976" xr:uid="{00000000-0005-0000-0000-000024F20000}"/>
    <cellStyle name="Total 2 2 3 3 2 3 5" xfId="61977" xr:uid="{00000000-0005-0000-0000-000025F20000}"/>
    <cellStyle name="Total 2 2 3 3 2 4" xfId="61978" xr:uid="{00000000-0005-0000-0000-000026F20000}"/>
    <cellStyle name="Total 2 2 3 3 2 5" xfId="61979" xr:uid="{00000000-0005-0000-0000-000027F20000}"/>
    <cellStyle name="Total 2 2 3 3 2 6" xfId="61980" xr:uid="{00000000-0005-0000-0000-000028F20000}"/>
    <cellStyle name="Total 2 2 3 3 2 7" xfId="61981" xr:uid="{00000000-0005-0000-0000-000029F20000}"/>
    <cellStyle name="Total 2 2 3 3 3" xfId="61982" xr:uid="{00000000-0005-0000-0000-00002AF20000}"/>
    <cellStyle name="Total 2 2 3 3 3 2" xfId="61983" xr:uid="{00000000-0005-0000-0000-00002BF20000}"/>
    <cellStyle name="Total 2 2 3 3 3 3" xfId="61984" xr:uid="{00000000-0005-0000-0000-00002CF20000}"/>
    <cellStyle name="Total 2 2 3 3 3 4" xfId="61985" xr:uid="{00000000-0005-0000-0000-00002DF20000}"/>
    <cellStyle name="Total 2 2 3 3 3 5" xfId="61986" xr:uid="{00000000-0005-0000-0000-00002EF20000}"/>
    <cellStyle name="Total 2 2 3 3 4" xfId="61987" xr:uid="{00000000-0005-0000-0000-00002FF20000}"/>
    <cellStyle name="Total 2 2 3 3 4 2" xfId="61988" xr:uid="{00000000-0005-0000-0000-000030F20000}"/>
    <cellStyle name="Total 2 2 3 3 4 3" xfId="61989" xr:uid="{00000000-0005-0000-0000-000031F20000}"/>
    <cellStyle name="Total 2 2 3 3 4 4" xfId="61990" xr:uid="{00000000-0005-0000-0000-000032F20000}"/>
    <cellStyle name="Total 2 2 3 3 4 5" xfId="61991" xr:uid="{00000000-0005-0000-0000-000033F20000}"/>
    <cellStyle name="Total 2 2 3 3 5" xfId="61992" xr:uid="{00000000-0005-0000-0000-000034F20000}"/>
    <cellStyle name="Total 2 2 3 3 6" xfId="61993" xr:uid="{00000000-0005-0000-0000-000035F20000}"/>
    <cellStyle name="Total 2 2 3 3 7" xfId="61994" xr:uid="{00000000-0005-0000-0000-000036F20000}"/>
    <cellStyle name="Total 2 2 3 3 8" xfId="61995" xr:uid="{00000000-0005-0000-0000-000037F20000}"/>
    <cellStyle name="Total 2 2 3 4" xfId="61996" xr:uid="{00000000-0005-0000-0000-000038F20000}"/>
    <cellStyle name="Total 2 2 3 4 2" xfId="61997" xr:uid="{00000000-0005-0000-0000-000039F20000}"/>
    <cellStyle name="Total 2 2 3 4 2 2" xfId="61998" xr:uid="{00000000-0005-0000-0000-00003AF20000}"/>
    <cellStyle name="Total 2 2 3 4 2 2 2" xfId="61999" xr:uid="{00000000-0005-0000-0000-00003BF20000}"/>
    <cellStyle name="Total 2 2 3 4 2 2 3" xfId="62000" xr:uid="{00000000-0005-0000-0000-00003CF20000}"/>
    <cellStyle name="Total 2 2 3 4 2 2 4" xfId="62001" xr:uid="{00000000-0005-0000-0000-00003DF20000}"/>
    <cellStyle name="Total 2 2 3 4 2 2 5" xfId="62002" xr:uid="{00000000-0005-0000-0000-00003EF20000}"/>
    <cellStyle name="Total 2 2 3 4 2 3" xfId="62003" xr:uid="{00000000-0005-0000-0000-00003FF20000}"/>
    <cellStyle name="Total 2 2 3 4 2 3 2" xfId="62004" xr:uid="{00000000-0005-0000-0000-000040F20000}"/>
    <cellStyle name="Total 2 2 3 4 2 3 3" xfId="62005" xr:uid="{00000000-0005-0000-0000-000041F20000}"/>
    <cellStyle name="Total 2 2 3 4 2 3 4" xfId="62006" xr:uid="{00000000-0005-0000-0000-000042F20000}"/>
    <cellStyle name="Total 2 2 3 4 2 3 5" xfId="62007" xr:uid="{00000000-0005-0000-0000-000043F20000}"/>
    <cellStyle name="Total 2 2 3 4 2 4" xfId="62008" xr:uid="{00000000-0005-0000-0000-000044F20000}"/>
    <cellStyle name="Total 2 2 3 4 2 5" xfId="62009" xr:uid="{00000000-0005-0000-0000-000045F20000}"/>
    <cellStyle name="Total 2 2 3 4 2 6" xfId="62010" xr:uid="{00000000-0005-0000-0000-000046F20000}"/>
    <cellStyle name="Total 2 2 3 4 2 7" xfId="62011" xr:uid="{00000000-0005-0000-0000-000047F20000}"/>
    <cellStyle name="Total 2 2 3 4 3" xfId="62012" xr:uid="{00000000-0005-0000-0000-000048F20000}"/>
    <cellStyle name="Total 2 2 3 4 3 2" xfId="62013" xr:uid="{00000000-0005-0000-0000-000049F20000}"/>
    <cellStyle name="Total 2 2 3 4 3 3" xfId="62014" xr:uid="{00000000-0005-0000-0000-00004AF20000}"/>
    <cellStyle name="Total 2 2 3 4 3 4" xfId="62015" xr:uid="{00000000-0005-0000-0000-00004BF20000}"/>
    <cellStyle name="Total 2 2 3 4 3 5" xfId="62016" xr:uid="{00000000-0005-0000-0000-00004CF20000}"/>
    <cellStyle name="Total 2 2 3 4 4" xfId="62017" xr:uid="{00000000-0005-0000-0000-00004DF20000}"/>
    <cellStyle name="Total 2 2 3 4 4 2" xfId="62018" xr:uid="{00000000-0005-0000-0000-00004EF20000}"/>
    <cellStyle name="Total 2 2 3 4 4 3" xfId="62019" xr:uid="{00000000-0005-0000-0000-00004FF20000}"/>
    <cellStyle name="Total 2 2 3 4 4 4" xfId="62020" xr:uid="{00000000-0005-0000-0000-000050F20000}"/>
    <cellStyle name="Total 2 2 3 4 4 5" xfId="62021" xr:uid="{00000000-0005-0000-0000-000051F20000}"/>
    <cellStyle name="Total 2 2 3 4 5" xfId="62022" xr:uid="{00000000-0005-0000-0000-000052F20000}"/>
    <cellStyle name="Total 2 2 3 4 6" xfId="62023" xr:uid="{00000000-0005-0000-0000-000053F20000}"/>
    <cellStyle name="Total 2 2 3 4 7" xfId="62024" xr:uid="{00000000-0005-0000-0000-000054F20000}"/>
    <cellStyle name="Total 2 2 3 4 8" xfId="62025" xr:uid="{00000000-0005-0000-0000-000055F20000}"/>
    <cellStyle name="Total 2 2 3 5" xfId="62026" xr:uid="{00000000-0005-0000-0000-000056F20000}"/>
    <cellStyle name="Total 2 2 3 5 2" xfId="62027" xr:uid="{00000000-0005-0000-0000-000057F20000}"/>
    <cellStyle name="Total 2 2 3 5 2 2" xfId="62028" xr:uid="{00000000-0005-0000-0000-000058F20000}"/>
    <cellStyle name="Total 2 2 3 5 2 2 2" xfId="62029" xr:uid="{00000000-0005-0000-0000-000059F20000}"/>
    <cellStyle name="Total 2 2 3 5 2 2 3" xfId="62030" xr:uid="{00000000-0005-0000-0000-00005AF20000}"/>
    <cellStyle name="Total 2 2 3 5 2 2 4" xfId="62031" xr:uid="{00000000-0005-0000-0000-00005BF20000}"/>
    <cellStyle name="Total 2 2 3 5 2 2 5" xfId="62032" xr:uid="{00000000-0005-0000-0000-00005CF20000}"/>
    <cellStyle name="Total 2 2 3 5 2 3" xfId="62033" xr:uid="{00000000-0005-0000-0000-00005DF20000}"/>
    <cellStyle name="Total 2 2 3 5 2 3 2" xfId="62034" xr:uid="{00000000-0005-0000-0000-00005EF20000}"/>
    <cellStyle name="Total 2 2 3 5 2 3 3" xfId="62035" xr:uid="{00000000-0005-0000-0000-00005FF20000}"/>
    <cellStyle name="Total 2 2 3 5 2 3 4" xfId="62036" xr:uid="{00000000-0005-0000-0000-000060F20000}"/>
    <cellStyle name="Total 2 2 3 5 2 3 5" xfId="62037" xr:uid="{00000000-0005-0000-0000-000061F20000}"/>
    <cellStyle name="Total 2 2 3 5 2 4" xfId="62038" xr:uid="{00000000-0005-0000-0000-000062F20000}"/>
    <cellStyle name="Total 2 2 3 5 2 5" xfId="62039" xr:uid="{00000000-0005-0000-0000-000063F20000}"/>
    <cellStyle name="Total 2 2 3 5 2 6" xfId="62040" xr:uid="{00000000-0005-0000-0000-000064F20000}"/>
    <cellStyle name="Total 2 2 3 5 2 7" xfId="62041" xr:uid="{00000000-0005-0000-0000-000065F20000}"/>
    <cellStyle name="Total 2 2 3 5 3" xfId="62042" xr:uid="{00000000-0005-0000-0000-000066F20000}"/>
    <cellStyle name="Total 2 2 3 5 3 2" xfId="62043" xr:uid="{00000000-0005-0000-0000-000067F20000}"/>
    <cellStyle name="Total 2 2 3 5 3 3" xfId="62044" xr:uid="{00000000-0005-0000-0000-000068F20000}"/>
    <cellStyle name="Total 2 2 3 5 3 4" xfId="62045" xr:uid="{00000000-0005-0000-0000-000069F20000}"/>
    <cellStyle name="Total 2 2 3 5 3 5" xfId="62046" xr:uid="{00000000-0005-0000-0000-00006AF20000}"/>
    <cellStyle name="Total 2 2 3 5 4" xfId="62047" xr:uid="{00000000-0005-0000-0000-00006BF20000}"/>
    <cellStyle name="Total 2 2 3 5 4 2" xfId="62048" xr:uid="{00000000-0005-0000-0000-00006CF20000}"/>
    <cellStyle name="Total 2 2 3 5 4 3" xfId="62049" xr:uid="{00000000-0005-0000-0000-00006DF20000}"/>
    <cellStyle name="Total 2 2 3 5 4 4" xfId="62050" xr:uid="{00000000-0005-0000-0000-00006EF20000}"/>
    <cellStyle name="Total 2 2 3 5 4 5" xfId="62051" xr:uid="{00000000-0005-0000-0000-00006FF20000}"/>
    <cellStyle name="Total 2 2 3 5 5" xfId="62052" xr:uid="{00000000-0005-0000-0000-000070F20000}"/>
    <cellStyle name="Total 2 2 3 5 6" xfId="62053" xr:uid="{00000000-0005-0000-0000-000071F20000}"/>
    <cellStyle name="Total 2 2 3 5 7" xfId="62054" xr:uid="{00000000-0005-0000-0000-000072F20000}"/>
    <cellStyle name="Total 2 2 3 5 8" xfId="62055" xr:uid="{00000000-0005-0000-0000-000073F20000}"/>
    <cellStyle name="Total 2 2 3 6" xfId="62056" xr:uid="{00000000-0005-0000-0000-000074F20000}"/>
    <cellStyle name="Total 2 2 3 6 2" xfId="62057" xr:uid="{00000000-0005-0000-0000-000075F20000}"/>
    <cellStyle name="Total 2 2 3 6 2 2" xfId="62058" xr:uid="{00000000-0005-0000-0000-000076F20000}"/>
    <cellStyle name="Total 2 2 3 6 2 2 2" xfId="62059" xr:uid="{00000000-0005-0000-0000-000077F20000}"/>
    <cellStyle name="Total 2 2 3 6 2 2 3" xfId="62060" xr:uid="{00000000-0005-0000-0000-000078F20000}"/>
    <cellStyle name="Total 2 2 3 6 2 2 4" xfId="62061" xr:uid="{00000000-0005-0000-0000-000079F20000}"/>
    <cellStyle name="Total 2 2 3 6 2 2 5" xfId="62062" xr:uid="{00000000-0005-0000-0000-00007AF20000}"/>
    <cellStyle name="Total 2 2 3 6 2 3" xfId="62063" xr:uid="{00000000-0005-0000-0000-00007BF20000}"/>
    <cellStyle name="Total 2 2 3 6 2 3 2" xfId="62064" xr:uid="{00000000-0005-0000-0000-00007CF20000}"/>
    <cellStyle name="Total 2 2 3 6 2 3 3" xfId="62065" xr:uid="{00000000-0005-0000-0000-00007DF20000}"/>
    <cellStyle name="Total 2 2 3 6 2 3 4" xfId="62066" xr:uid="{00000000-0005-0000-0000-00007EF20000}"/>
    <cellStyle name="Total 2 2 3 6 2 3 5" xfId="62067" xr:uid="{00000000-0005-0000-0000-00007FF20000}"/>
    <cellStyle name="Total 2 2 3 6 2 4" xfId="62068" xr:uid="{00000000-0005-0000-0000-000080F20000}"/>
    <cellStyle name="Total 2 2 3 6 2 5" xfId="62069" xr:uid="{00000000-0005-0000-0000-000081F20000}"/>
    <cellStyle name="Total 2 2 3 6 2 6" xfId="62070" xr:uid="{00000000-0005-0000-0000-000082F20000}"/>
    <cellStyle name="Total 2 2 3 6 2 7" xfId="62071" xr:uid="{00000000-0005-0000-0000-000083F20000}"/>
    <cellStyle name="Total 2 2 3 6 3" xfId="62072" xr:uid="{00000000-0005-0000-0000-000084F20000}"/>
    <cellStyle name="Total 2 2 3 6 3 2" xfId="62073" xr:uid="{00000000-0005-0000-0000-000085F20000}"/>
    <cellStyle name="Total 2 2 3 6 3 3" xfId="62074" xr:uid="{00000000-0005-0000-0000-000086F20000}"/>
    <cellStyle name="Total 2 2 3 6 3 4" xfId="62075" xr:uid="{00000000-0005-0000-0000-000087F20000}"/>
    <cellStyle name="Total 2 2 3 6 3 5" xfId="62076" xr:uid="{00000000-0005-0000-0000-000088F20000}"/>
    <cellStyle name="Total 2 2 3 6 4" xfId="62077" xr:uid="{00000000-0005-0000-0000-000089F20000}"/>
    <cellStyle name="Total 2 2 3 6 4 2" xfId="62078" xr:uid="{00000000-0005-0000-0000-00008AF20000}"/>
    <cellStyle name="Total 2 2 3 6 4 3" xfId="62079" xr:uid="{00000000-0005-0000-0000-00008BF20000}"/>
    <cellStyle name="Total 2 2 3 6 4 4" xfId="62080" xr:uid="{00000000-0005-0000-0000-00008CF20000}"/>
    <cellStyle name="Total 2 2 3 6 4 5" xfId="62081" xr:uid="{00000000-0005-0000-0000-00008DF20000}"/>
    <cellStyle name="Total 2 2 3 6 5" xfId="62082" xr:uid="{00000000-0005-0000-0000-00008EF20000}"/>
    <cellStyle name="Total 2 2 3 6 6" xfId="62083" xr:uid="{00000000-0005-0000-0000-00008FF20000}"/>
    <cellStyle name="Total 2 2 3 6 7" xfId="62084" xr:uid="{00000000-0005-0000-0000-000090F20000}"/>
    <cellStyle name="Total 2 2 3 6 8" xfId="62085" xr:uid="{00000000-0005-0000-0000-000091F20000}"/>
    <cellStyle name="Total 2 2 3 7" xfId="62086" xr:uid="{00000000-0005-0000-0000-000092F20000}"/>
    <cellStyle name="Total 2 2 3 7 2" xfId="62087" xr:uid="{00000000-0005-0000-0000-000093F20000}"/>
    <cellStyle name="Total 2 2 3 7 2 2" xfId="62088" xr:uid="{00000000-0005-0000-0000-000094F20000}"/>
    <cellStyle name="Total 2 2 3 7 2 2 2" xfId="62089" xr:uid="{00000000-0005-0000-0000-000095F20000}"/>
    <cellStyle name="Total 2 2 3 7 2 2 3" xfId="62090" xr:uid="{00000000-0005-0000-0000-000096F20000}"/>
    <cellStyle name="Total 2 2 3 7 2 2 4" xfId="62091" xr:uid="{00000000-0005-0000-0000-000097F20000}"/>
    <cellStyle name="Total 2 2 3 7 2 2 5" xfId="62092" xr:uid="{00000000-0005-0000-0000-000098F20000}"/>
    <cellStyle name="Total 2 2 3 7 2 3" xfId="62093" xr:uid="{00000000-0005-0000-0000-000099F20000}"/>
    <cellStyle name="Total 2 2 3 7 2 3 2" xfId="62094" xr:uid="{00000000-0005-0000-0000-00009AF20000}"/>
    <cellStyle name="Total 2 2 3 7 2 3 3" xfId="62095" xr:uid="{00000000-0005-0000-0000-00009BF20000}"/>
    <cellStyle name="Total 2 2 3 7 2 3 4" xfId="62096" xr:uid="{00000000-0005-0000-0000-00009CF20000}"/>
    <cellStyle name="Total 2 2 3 7 2 3 5" xfId="62097" xr:uid="{00000000-0005-0000-0000-00009DF20000}"/>
    <cellStyle name="Total 2 2 3 7 2 4" xfId="62098" xr:uid="{00000000-0005-0000-0000-00009EF20000}"/>
    <cellStyle name="Total 2 2 3 7 2 5" xfId="62099" xr:uid="{00000000-0005-0000-0000-00009FF20000}"/>
    <cellStyle name="Total 2 2 3 7 2 6" xfId="62100" xr:uid="{00000000-0005-0000-0000-0000A0F20000}"/>
    <cellStyle name="Total 2 2 3 7 2 7" xfId="62101" xr:uid="{00000000-0005-0000-0000-0000A1F20000}"/>
    <cellStyle name="Total 2 2 3 7 3" xfId="62102" xr:uid="{00000000-0005-0000-0000-0000A2F20000}"/>
    <cellStyle name="Total 2 2 3 7 3 2" xfId="62103" xr:uid="{00000000-0005-0000-0000-0000A3F20000}"/>
    <cellStyle name="Total 2 2 3 7 3 3" xfId="62104" xr:uid="{00000000-0005-0000-0000-0000A4F20000}"/>
    <cellStyle name="Total 2 2 3 7 3 4" xfId="62105" xr:uid="{00000000-0005-0000-0000-0000A5F20000}"/>
    <cellStyle name="Total 2 2 3 7 3 5" xfId="62106" xr:uid="{00000000-0005-0000-0000-0000A6F20000}"/>
    <cellStyle name="Total 2 2 3 7 4" xfId="62107" xr:uid="{00000000-0005-0000-0000-0000A7F20000}"/>
    <cellStyle name="Total 2 2 3 7 4 2" xfId="62108" xr:uid="{00000000-0005-0000-0000-0000A8F20000}"/>
    <cellStyle name="Total 2 2 3 7 4 3" xfId="62109" xr:uid="{00000000-0005-0000-0000-0000A9F20000}"/>
    <cellStyle name="Total 2 2 3 7 4 4" xfId="62110" xr:uid="{00000000-0005-0000-0000-0000AAF20000}"/>
    <cellStyle name="Total 2 2 3 7 4 5" xfId="62111" xr:uid="{00000000-0005-0000-0000-0000ABF20000}"/>
    <cellStyle name="Total 2 2 3 7 5" xfId="62112" xr:uid="{00000000-0005-0000-0000-0000ACF20000}"/>
    <cellStyle name="Total 2 2 3 7 6" xfId="62113" xr:uid="{00000000-0005-0000-0000-0000ADF20000}"/>
    <cellStyle name="Total 2 2 3 7 7" xfId="62114" xr:uid="{00000000-0005-0000-0000-0000AEF20000}"/>
    <cellStyle name="Total 2 2 3 7 8" xfId="62115" xr:uid="{00000000-0005-0000-0000-0000AFF20000}"/>
    <cellStyle name="Total 2 2 3 8" xfId="62116" xr:uid="{00000000-0005-0000-0000-0000B0F20000}"/>
    <cellStyle name="Total 2 2 3 8 2" xfId="62117" xr:uid="{00000000-0005-0000-0000-0000B1F20000}"/>
    <cellStyle name="Total 2 2 3 8 2 2" xfId="62118" xr:uid="{00000000-0005-0000-0000-0000B2F20000}"/>
    <cellStyle name="Total 2 2 3 8 2 2 2" xfId="62119" xr:uid="{00000000-0005-0000-0000-0000B3F20000}"/>
    <cellStyle name="Total 2 2 3 8 2 2 3" xfId="62120" xr:uid="{00000000-0005-0000-0000-0000B4F20000}"/>
    <cellStyle name="Total 2 2 3 8 2 2 4" xfId="62121" xr:uid="{00000000-0005-0000-0000-0000B5F20000}"/>
    <cellStyle name="Total 2 2 3 8 2 2 5" xfId="62122" xr:uid="{00000000-0005-0000-0000-0000B6F20000}"/>
    <cellStyle name="Total 2 2 3 8 2 3" xfId="62123" xr:uid="{00000000-0005-0000-0000-0000B7F20000}"/>
    <cellStyle name="Total 2 2 3 8 2 3 2" xfId="62124" xr:uid="{00000000-0005-0000-0000-0000B8F20000}"/>
    <cellStyle name="Total 2 2 3 8 2 3 3" xfId="62125" xr:uid="{00000000-0005-0000-0000-0000B9F20000}"/>
    <cellStyle name="Total 2 2 3 8 2 3 4" xfId="62126" xr:uid="{00000000-0005-0000-0000-0000BAF20000}"/>
    <cellStyle name="Total 2 2 3 8 2 3 5" xfId="62127" xr:uid="{00000000-0005-0000-0000-0000BBF20000}"/>
    <cellStyle name="Total 2 2 3 8 2 4" xfId="62128" xr:uid="{00000000-0005-0000-0000-0000BCF20000}"/>
    <cellStyle name="Total 2 2 3 8 2 5" xfId="62129" xr:uid="{00000000-0005-0000-0000-0000BDF20000}"/>
    <cellStyle name="Total 2 2 3 8 2 6" xfId="62130" xr:uid="{00000000-0005-0000-0000-0000BEF20000}"/>
    <cellStyle name="Total 2 2 3 8 2 7" xfId="62131" xr:uid="{00000000-0005-0000-0000-0000BFF20000}"/>
    <cellStyle name="Total 2 2 3 8 3" xfId="62132" xr:uid="{00000000-0005-0000-0000-0000C0F20000}"/>
    <cellStyle name="Total 2 2 3 8 3 2" xfId="62133" xr:uid="{00000000-0005-0000-0000-0000C1F20000}"/>
    <cellStyle name="Total 2 2 3 8 3 3" xfId="62134" xr:uid="{00000000-0005-0000-0000-0000C2F20000}"/>
    <cellStyle name="Total 2 2 3 8 3 4" xfId="62135" xr:uid="{00000000-0005-0000-0000-0000C3F20000}"/>
    <cellStyle name="Total 2 2 3 8 3 5" xfId="62136" xr:uid="{00000000-0005-0000-0000-0000C4F20000}"/>
    <cellStyle name="Total 2 2 3 8 4" xfId="62137" xr:uid="{00000000-0005-0000-0000-0000C5F20000}"/>
    <cellStyle name="Total 2 2 3 8 4 2" xfId="62138" xr:uid="{00000000-0005-0000-0000-0000C6F20000}"/>
    <cellStyle name="Total 2 2 3 8 4 3" xfId="62139" xr:uid="{00000000-0005-0000-0000-0000C7F20000}"/>
    <cellStyle name="Total 2 2 3 8 4 4" xfId="62140" xr:uid="{00000000-0005-0000-0000-0000C8F20000}"/>
    <cellStyle name="Total 2 2 3 8 4 5" xfId="62141" xr:uid="{00000000-0005-0000-0000-0000C9F20000}"/>
    <cellStyle name="Total 2 2 3 8 5" xfId="62142" xr:uid="{00000000-0005-0000-0000-0000CAF20000}"/>
    <cellStyle name="Total 2 2 3 8 6" xfId="62143" xr:uid="{00000000-0005-0000-0000-0000CBF20000}"/>
    <cellStyle name="Total 2 2 3 8 7" xfId="62144" xr:uid="{00000000-0005-0000-0000-0000CCF20000}"/>
    <cellStyle name="Total 2 2 3 8 8" xfId="62145" xr:uid="{00000000-0005-0000-0000-0000CDF20000}"/>
    <cellStyle name="Total 2 2 3 9" xfId="62146" xr:uid="{00000000-0005-0000-0000-0000CEF20000}"/>
    <cellStyle name="Total 2 2 3 9 2" xfId="62147" xr:uid="{00000000-0005-0000-0000-0000CFF20000}"/>
    <cellStyle name="Total 2 2 3 9 2 2" xfId="62148" xr:uid="{00000000-0005-0000-0000-0000D0F20000}"/>
    <cellStyle name="Total 2 2 3 9 2 2 2" xfId="62149" xr:uid="{00000000-0005-0000-0000-0000D1F20000}"/>
    <cellStyle name="Total 2 2 3 9 2 2 3" xfId="62150" xr:uid="{00000000-0005-0000-0000-0000D2F20000}"/>
    <cellStyle name="Total 2 2 3 9 2 2 4" xfId="62151" xr:uid="{00000000-0005-0000-0000-0000D3F20000}"/>
    <cellStyle name="Total 2 2 3 9 2 2 5" xfId="62152" xr:uid="{00000000-0005-0000-0000-0000D4F20000}"/>
    <cellStyle name="Total 2 2 3 9 2 3" xfId="62153" xr:uid="{00000000-0005-0000-0000-0000D5F20000}"/>
    <cellStyle name="Total 2 2 3 9 2 3 2" xfId="62154" xr:uid="{00000000-0005-0000-0000-0000D6F20000}"/>
    <cellStyle name="Total 2 2 3 9 2 3 3" xfId="62155" xr:uid="{00000000-0005-0000-0000-0000D7F20000}"/>
    <cellStyle name="Total 2 2 3 9 2 3 4" xfId="62156" xr:uid="{00000000-0005-0000-0000-0000D8F20000}"/>
    <cellStyle name="Total 2 2 3 9 2 3 5" xfId="62157" xr:uid="{00000000-0005-0000-0000-0000D9F20000}"/>
    <cellStyle name="Total 2 2 3 9 2 4" xfId="62158" xr:uid="{00000000-0005-0000-0000-0000DAF20000}"/>
    <cellStyle name="Total 2 2 3 9 2 5" xfId="62159" xr:uid="{00000000-0005-0000-0000-0000DBF20000}"/>
    <cellStyle name="Total 2 2 3 9 2 6" xfId="62160" xr:uid="{00000000-0005-0000-0000-0000DCF20000}"/>
    <cellStyle name="Total 2 2 3 9 2 7" xfId="62161" xr:uid="{00000000-0005-0000-0000-0000DDF20000}"/>
    <cellStyle name="Total 2 2 3 9 3" xfId="62162" xr:uid="{00000000-0005-0000-0000-0000DEF20000}"/>
    <cellStyle name="Total 2 2 3 9 3 2" xfId="62163" xr:uid="{00000000-0005-0000-0000-0000DFF20000}"/>
    <cellStyle name="Total 2 2 3 9 3 3" xfId="62164" xr:uid="{00000000-0005-0000-0000-0000E0F20000}"/>
    <cellStyle name="Total 2 2 3 9 3 4" xfId="62165" xr:uid="{00000000-0005-0000-0000-0000E1F20000}"/>
    <cellStyle name="Total 2 2 3 9 3 5" xfId="62166" xr:uid="{00000000-0005-0000-0000-0000E2F20000}"/>
    <cellStyle name="Total 2 2 3 9 4" xfId="62167" xr:uid="{00000000-0005-0000-0000-0000E3F20000}"/>
    <cellStyle name="Total 2 2 3 9 4 2" xfId="62168" xr:uid="{00000000-0005-0000-0000-0000E4F20000}"/>
    <cellStyle name="Total 2 2 3 9 4 3" xfId="62169" xr:uid="{00000000-0005-0000-0000-0000E5F20000}"/>
    <cellStyle name="Total 2 2 3 9 4 4" xfId="62170" xr:uid="{00000000-0005-0000-0000-0000E6F20000}"/>
    <cellStyle name="Total 2 2 3 9 4 5" xfId="62171" xr:uid="{00000000-0005-0000-0000-0000E7F20000}"/>
    <cellStyle name="Total 2 2 3 9 5" xfId="62172" xr:uid="{00000000-0005-0000-0000-0000E8F20000}"/>
    <cellStyle name="Total 2 2 3 9 6" xfId="62173" xr:uid="{00000000-0005-0000-0000-0000E9F20000}"/>
    <cellStyle name="Total 2 2 3 9 7" xfId="62174" xr:uid="{00000000-0005-0000-0000-0000EAF20000}"/>
    <cellStyle name="Total 2 2 3 9 8" xfId="62175" xr:uid="{00000000-0005-0000-0000-0000EBF20000}"/>
    <cellStyle name="Total 2 2 4" xfId="62176" xr:uid="{00000000-0005-0000-0000-0000ECF20000}"/>
    <cellStyle name="Total 2 2 4 2" xfId="62177" xr:uid="{00000000-0005-0000-0000-0000EDF20000}"/>
    <cellStyle name="Total 2 2 4 2 2" xfId="62178" xr:uid="{00000000-0005-0000-0000-0000EEF20000}"/>
    <cellStyle name="Total 2 2 4 3" xfId="62179" xr:uid="{00000000-0005-0000-0000-0000EFF20000}"/>
    <cellStyle name="Total 2 2 4 4" xfId="62180" xr:uid="{00000000-0005-0000-0000-0000F0F20000}"/>
    <cellStyle name="Total 2 2 4 5" xfId="62181" xr:uid="{00000000-0005-0000-0000-0000F1F20000}"/>
    <cellStyle name="Total 2 2 5" xfId="62182" xr:uid="{00000000-0005-0000-0000-0000F2F20000}"/>
    <cellStyle name="Total 2 2 5 2" xfId="62183" xr:uid="{00000000-0005-0000-0000-0000F3F20000}"/>
    <cellStyle name="Total 2 2 5 2 2" xfId="62184" xr:uid="{00000000-0005-0000-0000-0000F4F20000}"/>
    <cellStyle name="Total 2 2 5 3" xfId="62185" xr:uid="{00000000-0005-0000-0000-0000F5F20000}"/>
    <cellStyle name="Total 2 2 5 4" xfId="62186" xr:uid="{00000000-0005-0000-0000-0000F6F20000}"/>
    <cellStyle name="Total 2 2 5 5" xfId="62187" xr:uid="{00000000-0005-0000-0000-0000F7F20000}"/>
    <cellStyle name="Total 2 2 6" xfId="62188" xr:uid="{00000000-0005-0000-0000-0000F8F20000}"/>
    <cellStyle name="Total 2 2 6 2" xfId="62189" xr:uid="{00000000-0005-0000-0000-0000F9F20000}"/>
    <cellStyle name="Total 2 2 7" xfId="62190" xr:uid="{00000000-0005-0000-0000-0000FAF20000}"/>
    <cellStyle name="Total 2 2 8" xfId="62191" xr:uid="{00000000-0005-0000-0000-0000FBF20000}"/>
    <cellStyle name="Total 2 2_T-straight with PEDs adjustor" xfId="62192" xr:uid="{00000000-0005-0000-0000-0000FCF20000}"/>
    <cellStyle name="Total 2 3" xfId="62193" xr:uid="{00000000-0005-0000-0000-0000FDF20000}"/>
    <cellStyle name="Total 2 3 2" xfId="62194" xr:uid="{00000000-0005-0000-0000-0000FEF20000}"/>
    <cellStyle name="Total 2 3 2 10" xfId="62195" xr:uid="{00000000-0005-0000-0000-0000FFF20000}"/>
    <cellStyle name="Total 2 3 2 10 2" xfId="62196" xr:uid="{00000000-0005-0000-0000-000000F30000}"/>
    <cellStyle name="Total 2 3 2 10 2 2" xfId="62197" xr:uid="{00000000-0005-0000-0000-000001F30000}"/>
    <cellStyle name="Total 2 3 2 10 2 2 2" xfId="62198" xr:uid="{00000000-0005-0000-0000-000002F30000}"/>
    <cellStyle name="Total 2 3 2 10 2 2 3" xfId="62199" xr:uid="{00000000-0005-0000-0000-000003F30000}"/>
    <cellStyle name="Total 2 3 2 10 2 2 4" xfId="62200" xr:uid="{00000000-0005-0000-0000-000004F30000}"/>
    <cellStyle name="Total 2 3 2 10 2 2 5" xfId="62201" xr:uid="{00000000-0005-0000-0000-000005F30000}"/>
    <cellStyle name="Total 2 3 2 10 2 3" xfId="62202" xr:uid="{00000000-0005-0000-0000-000006F30000}"/>
    <cellStyle name="Total 2 3 2 10 2 3 2" xfId="62203" xr:uid="{00000000-0005-0000-0000-000007F30000}"/>
    <cellStyle name="Total 2 3 2 10 2 3 3" xfId="62204" xr:uid="{00000000-0005-0000-0000-000008F30000}"/>
    <cellStyle name="Total 2 3 2 10 2 3 4" xfId="62205" xr:uid="{00000000-0005-0000-0000-000009F30000}"/>
    <cellStyle name="Total 2 3 2 10 2 3 5" xfId="62206" xr:uid="{00000000-0005-0000-0000-00000AF30000}"/>
    <cellStyle name="Total 2 3 2 10 2 4" xfId="62207" xr:uid="{00000000-0005-0000-0000-00000BF30000}"/>
    <cellStyle name="Total 2 3 2 10 2 5" xfId="62208" xr:uid="{00000000-0005-0000-0000-00000CF30000}"/>
    <cellStyle name="Total 2 3 2 10 2 6" xfId="62209" xr:uid="{00000000-0005-0000-0000-00000DF30000}"/>
    <cellStyle name="Total 2 3 2 10 2 7" xfId="62210" xr:uid="{00000000-0005-0000-0000-00000EF30000}"/>
    <cellStyle name="Total 2 3 2 10 3" xfId="62211" xr:uid="{00000000-0005-0000-0000-00000FF30000}"/>
    <cellStyle name="Total 2 3 2 10 3 2" xfId="62212" xr:uid="{00000000-0005-0000-0000-000010F30000}"/>
    <cellStyle name="Total 2 3 2 10 3 3" xfId="62213" xr:uid="{00000000-0005-0000-0000-000011F30000}"/>
    <cellStyle name="Total 2 3 2 10 3 4" xfId="62214" xr:uid="{00000000-0005-0000-0000-000012F30000}"/>
    <cellStyle name="Total 2 3 2 10 3 5" xfId="62215" xr:uid="{00000000-0005-0000-0000-000013F30000}"/>
    <cellStyle name="Total 2 3 2 10 4" xfId="62216" xr:uid="{00000000-0005-0000-0000-000014F30000}"/>
    <cellStyle name="Total 2 3 2 10 4 2" xfId="62217" xr:uid="{00000000-0005-0000-0000-000015F30000}"/>
    <cellStyle name="Total 2 3 2 10 4 3" xfId="62218" xr:uid="{00000000-0005-0000-0000-000016F30000}"/>
    <cellStyle name="Total 2 3 2 10 4 4" xfId="62219" xr:uid="{00000000-0005-0000-0000-000017F30000}"/>
    <cellStyle name="Total 2 3 2 10 4 5" xfId="62220" xr:uid="{00000000-0005-0000-0000-000018F30000}"/>
    <cellStyle name="Total 2 3 2 10 5" xfId="62221" xr:uid="{00000000-0005-0000-0000-000019F30000}"/>
    <cellStyle name="Total 2 3 2 10 6" xfId="62222" xr:uid="{00000000-0005-0000-0000-00001AF30000}"/>
    <cellStyle name="Total 2 3 2 10 7" xfId="62223" xr:uid="{00000000-0005-0000-0000-00001BF30000}"/>
    <cellStyle name="Total 2 3 2 10 8" xfId="62224" xr:uid="{00000000-0005-0000-0000-00001CF30000}"/>
    <cellStyle name="Total 2 3 2 11" xfId="62225" xr:uid="{00000000-0005-0000-0000-00001DF30000}"/>
    <cellStyle name="Total 2 3 2 11 2" xfId="62226" xr:uid="{00000000-0005-0000-0000-00001EF30000}"/>
    <cellStyle name="Total 2 3 2 11 2 2" xfId="62227" xr:uid="{00000000-0005-0000-0000-00001FF30000}"/>
    <cellStyle name="Total 2 3 2 11 2 2 2" xfId="62228" xr:uid="{00000000-0005-0000-0000-000020F30000}"/>
    <cellStyle name="Total 2 3 2 11 2 2 3" xfId="62229" xr:uid="{00000000-0005-0000-0000-000021F30000}"/>
    <cellStyle name="Total 2 3 2 11 2 2 4" xfId="62230" xr:uid="{00000000-0005-0000-0000-000022F30000}"/>
    <cellStyle name="Total 2 3 2 11 2 2 5" xfId="62231" xr:uid="{00000000-0005-0000-0000-000023F30000}"/>
    <cellStyle name="Total 2 3 2 11 2 3" xfId="62232" xr:uid="{00000000-0005-0000-0000-000024F30000}"/>
    <cellStyle name="Total 2 3 2 11 2 3 2" xfId="62233" xr:uid="{00000000-0005-0000-0000-000025F30000}"/>
    <cellStyle name="Total 2 3 2 11 2 3 3" xfId="62234" xr:uid="{00000000-0005-0000-0000-000026F30000}"/>
    <cellStyle name="Total 2 3 2 11 2 3 4" xfId="62235" xr:uid="{00000000-0005-0000-0000-000027F30000}"/>
    <cellStyle name="Total 2 3 2 11 2 3 5" xfId="62236" xr:uid="{00000000-0005-0000-0000-000028F30000}"/>
    <cellStyle name="Total 2 3 2 11 2 4" xfId="62237" xr:uid="{00000000-0005-0000-0000-000029F30000}"/>
    <cellStyle name="Total 2 3 2 11 2 5" xfId="62238" xr:uid="{00000000-0005-0000-0000-00002AF30000}"/>
    <cellStyle name="Total 2 3 2 11 2 6" xfId="62239" xr:uid="{00000000-0005-0000-0000-00002BF30000}"/>
    <cellStyle name="Total 2 3 2 11 2 7" xfId="62240" xr:uid="{00000000-0005-0000-0000-00002CF30000}"/>
    <cellStyle name="Total 2 3 2 11 3" xfId="62241" xr:uid="{00000000-0005-0000-0000-00002DF30000}"/>
    <cellStyle name="Total 2 3 2 11 3 2" xfId="62242" xr:uid="{00000000-0005-0000-0000-00002EF30000}"/>
    <cellStyle name="Total 2 3 2 11 3 3" xfId="62243" xr:uid="{00000000-0005-0000-0000-00002FF30000}"/>
    <cellStyle name="Total 2 3 2 11 3 4" xfId="62244" xr:uid="{00000000-0005-0000-0000-000030F30000}"/>
    <cellStyle name="Total 2 3 2 11 3 5" xfId="62245" xr:uid="{00000000-0005-0000-0000-000031F30000}"/>
    <cellStyle name="Total 2 3 2 11 4" xfId="62246" xr:uid="{00000000-0005-0000-0000-000032F30000}"/>
    <cellStyle name="Total 2 3 2 11 4 2" xfId="62247" xr:uid="{00000000-0005-0000-0000-000033F30000}"/>
    <cellStyle name="Total 2 3 2 11 4 3" xfId="62248" xr:uid="{00000000-0005-0000-0000-000034F30000}"/>
    <cellStyle name="Total 2 3 2 11 4 4" xfId="62249" xr:uid="{00000000-0005-0000-0000-000035F30000}"/>
    <cellStyle name="Total 2 3 2 11 4 5" xfId="62250" xr:uid="{00000000-0005-0000-0000-000036F30000}"/>
    <cellStyle name="Total 2 3 2 11 5" xfId="62251" xr:uid="{00000000-0005-0000-0000-000037F30000}"/>
    <cellStyle name="Total 2 3 2 11 6" xfId="62252" xr:uid="{00000000-0005-0000-0000-000038F30000}"/>
    <cellStyle name="Total 2 3 2 11 7" xfId="62253" xr:uid="{00000000-0005-0000-0000-000039F30000}"/>
    <cellStyle name="Total 2 3 2 11 8" xfId="62254" xr:uid="{00000000-0005-0000-0000-00003AF30000}"/>
    <cellStyle name="Total 2 3 2 12" xfId="62255" xr:uid="{00000000-0005-0000-0000-00003BF30000}"/>
    <cellStyle name="Total 2 3 2 12 2" xfId="62256" xr:uid="{00000000-0005-0000-0000-00003CF30000}"/>
    <cellStyle name="Total 2 3 2 12 2 2" xfId="62257" xr:uid="{00000000-0005-0000-0000-00003DF30000}"/>
    <cellStyle name="Total 2 3 2 12 2 2 2" xfId="62258" xr:uid="{00000000-0005-0000-0000-00003EF30000}"/>
    <cellStyle name="Total 2 3 2 12 2 2 3" xfId="62259" xr:uid="{00000000-0005-0000-0000-00003FF30000}"/>
    <cellStyle name="Total 2 3 2 12 2 2 4" xfId="62260" xr:uid="{00000000-0005-0000-0000-000040F30000}"/>
    <cellStyle name="Total 2 3 2 12 2 2 5" xfId="62261" xr:uid="{00000000-0005-0000-0000-000041F30000}"/>
    <cellStyle name="Total 2 3 2 12 2 3" xfId="62262" xr:uid="{00000000-0005-0000-0000-000042F30000}"/>
    <cellStyle name="Total 2 3 2 12 2 3 2" xfId="62263" xr:uid="{00000000-0005-0000-0000-000043F30000}"/>
    <cellStyle name="Total 2 3 2 12 2 3 3" xfId="62264" xr:uid="{00000000-0005-0000-0000-000044F30000}"/>
    <cellStyle name="Total 2 3 2 12 2 3 4" xfId="62265" xr:uid="{00000000-0005-0000-0000-000045F30000}"/>
    <cellStyle name="Total 2 3 2 12 2 3 5" xfId="62266" xr:uid="{00000000-0005-0000-0000-000046F30000}"/>
    <cellStyle name="Total 2 3 2 12 2 4" xfId="62267" xr:uid="{00000000-0005-0000-0000-000047F30000}"/>
    <cellStyle name="Total 2 3 2 12 2 5" xfId="62268" xr:uid="{00000000-0005-0000-0000-000048F30000}"/>
    <cellStyle name="Total 2 3 2 12 2 6" xfId="62269" xr:uid="{00000000-0005-0000-0000-000049F30000}"/>
    <cellStyle name="Total 2 3 2 12 2 7" xfId="62270" xr:uid="{00000000-0005-0000-0000-00004AF30000}"/>
    <cellStyle name="Total 2 3 2 12 3" xfId="62271" xr:uid="{00000000-0005-0000-0000-00004BF30000}"/>
    <cellStyle name="Total 2 3 2 12 3 2" xfId="62272" xr:uid="{00000000-0005-0000-0000-00004CF30000}"/>
    <cellStyle name="Total 2 3 2 12 3 3" xfId="62273" xr:uid="{00000000-0005-0000-0000-00004DF30000}"/>
    <cellStyle name="Total 2 3 2 12 3 4" xfId="62274" xr:uid="{00000000-0005-0000-0000-00004EF30000}"/>
    <cellStyle name="Total 2 3 2 12 3 5" xfId="62275" xr:uid="{00000000-0005-0000-0000-00004FF30000}"/>
    <cellStyle name="Total 2 3 2 12 4" xfId="62276" xr:uid="{00000000-0005-0000-0000-000050F30000}"/>
    <cellStyle name="Total 2 3 2 12 4 2" xfId="62277" xr:uid="{00000000-0005-0000-0000-000051F30000}"/>
    <cellStyle name="Total 2 3 2 12 4 3" xfId="62278" xr:uid="{00000000-0005-0000-0000-000052F30000}"/>
    <cellStyle name="Total 2 3 2 12 4 4" xfId="62279" xr:uid="{00000000-0005-0000-0000-000053F30000}"/>
    <cellStyle name="Total 2 3 2 12 4 5" xfId="62280" xr:uid="{00000000-0005-0000-0000-000054F30000}"/>
    <cellStyle name="Total 2 3 2 12 5" xfId="62281" xr:uid="{00000000-0005-0000-0000-000055F30000}"/>
    <cellStyle name="Total 2 3 2 12 6" xfId="62282" xr:uid="{00000000-0005-0000-0000-000056F30000}"/>
    <cellStyle name="Total 2 3 2 12 7" xfId="62283" xr:uid="{00000000-0005-0000-0000-000057F30000}"/>
    <cellStyle name="Total 2 3 2 12 8" xfId="62284" xr:uid="{00000000-0005-0000-0000-000058F30000}"/>
    <cellStyle name="Total 2 3 2 13" xfId="62285" xr:uid="{00000000-0005-0000-0000-000059F30000}"/>
    <cellStyle name="Total 2 3 2 13 2" xfId="62286" xr:uid="{00000000-0005-0000-0000-00005AF30000}"/>
    <cellStyle name="Total 2 3 2 13 2 2" xfId="62287" xr:uid="{00000000-0005-0000-0000-00005BF30000}"/>
    <cellStyle name="Total 2 3 2 13 2 2 2" xfId="62288" xr:uid="{00000000-0005-0000-0000-00005CF30000}"/>
    <cellStyle name="Total 2 3 2 13 2 2 3" xfId="62289" xr:uid="{00000000-0005-0000-0000-00005DF30000}"/>
    <cellStyle name="Total 2 3 2 13 2 2 4" xfId="62290" xr:uid="{00000000-0005-0000-0000-00005EF30000}"/>
    <cellStyle name="Total 2 3 2 13 2 2 5" xfId="62291" xr:uid="{00000000-0005-0000-0000-00005FF30000}"/>
    <cellStyle name="Total 2 3 2 13 2 3" xfId="62292" xr:uid="{00000000-0005-0000-0000-000060F30000}"/>
    <cellStyle name="Total 2 3 2 13 2 3 2" xfId="62293" xr:uid="{00000000-0005-0000-0000-000061F30000}"/>
    <cellStyle name="Total 2 3 2 13 2 3 3" xfId="62294" xr:uid="{00000000-0005-0000-0000-000062F30000}"/>
    <cellStyle name="Total 2 3 2 13 2 3 4" xfId="62295" xr:uid="{00000000-0005-0000-0000-000063F30000}"/>
    <cellStyle name="Total 2 3 2 13 2 3 5" xfId="62296" xr:uid="{00000000-0005-0000-0000-000064F30000}"/>
    <cellStyle name="Total 2 3 2 13 2 4" xfId="62297" xr:uid="{00000000-0005-0000-0000-000065F30000}"/>
    <cellStyle name="Total 2 3 2 13 2 5" xfId="62298" xr:uid="{00000000-0005-0000-0000-000066F30000}"/>
    <cellStyle name="Total 2 3 2 13 2 6" xfId="62299" xr:uid="{00000000-0005-0000-0000-000067F30000}"/>
    <cellStyle name="Total 2 3 2 13 2 7" xfId="62300" xr:uid="{00000000-0005-0000-0000-000068F30000}"/>
    <cellStyle name="Total 2 3 2 13 3" xfId="62301" xr:uid="{00000000-0005-0000-0000-000069F30000}"/>
    <cellStyle name="Total 2 3 2 13 3 2" xfId="62302" xr:uid="{00000000-0005-0000-0000-00006AF30000}"/>
    <cellStyle name="Total 2 3 2 13 3 3" xfId="62303" xr:uid="{00000000-0005-0000-0000-00006BF30000}"/>
    <cellStyle name="Total 2 3 2 13 3 4" xfId="62304" xr:uid="{00000000-0005-0000-0000-00006CF30000}"/>
    <cellStyle name="Total 2 3 2 13 3 5" xfId="62305" xr:uid="{00000000-0005-0000-0000-00006DF30000}"/>
    <cellStyle name="Total 2 3 2 13 4" xfId="62306" xr:uid="{00000000-0005-0000-0000-00006EF30000}"/>
    <cellStyle name="Total 2 3 2 13 4 2" xfId="62307" xr:uid="{00000000-0005-0000-0000-00006FF30000}"/>
    <cellStyle name="Total 2 3 2 13 4 3" xfId="62308" xr:uid="{00000000-0005-0000-0000-000070F30000}"/>
    <cellStyle name="Total 2 3 2 13 4 4" xfId="62309" xr:uid="{00000000-0005-0000-0000-000071F30000}"/>
    <cellStyle name="Total 2 3 2 13 4 5" xfId="62310" xr:uid="{00000000-0005-0000-0000-000072F30000}"/>
    <cellStyle name="Total 2 3 2 13 5" xfId="62311" xr:uid="{00000000-0005-0000-0000-000073F30000}"/>
    <cellStyle name="Total 2 3 2 13 6" xfId="62312" xr:uid="{00000000-0005-0000-0000-000074F30000}"/>
    <cellStyle name="Total 2 3 2 13 7" xfId="62313" xr:uid="{00000000-0005-0000-0000-000075F30000}"/>
    <cellStyle name="Total 2 3 2 13 8" xfId="62314" xr:uid="{00000000-0005-0000-0000-000076F30000}"/>
    <cellStyle name="Total 2 3 2 14" xfId="62315" xr:uid="{00000000-0005-0000-0000-000077F30000}"/>
    <cellStyle name="Total 2 3 2 14 2" xfId="62316" xr:uid="{00000000-0005-0000-0000-000078F30000}"/>
    <cellStyle name="Total 2 3 2 14 2 2" xfId="62317" xr:uid="{00000000-0005-0000-0000-000079F30000}"/>
    <cellStyle name="Total 2 3 2 14 2 2 2" xfId="62318" xr:uid="{00000000-0005-0000-0000-00007AF30000}"/>
    <cellStyle name="Total 2 3 2 14 2 2 3" xfId="62319" xr:uid="{00000000-0005-0000-0000-00007BF30000}"/>
    <cellStyle name="Total 2 3 2 14 2 2 4" xfId="62320" xr:uid="{00000000-0005-0000-0000-00007CF30000}"/>
    <cellStyle name="Total 2 3 2 14 2 2 5" xfId="62321" xr:uid="{00000000-0005-0000-0000-00007DF30000}"/>
    <cellStyle name="Total 2 3 2 14 2 3" xfId="62322" xr:uid="{00000000-0005-0000-0000-00007EF30000}"/>
    <cellStyle name="Total 2 3 2 14 2 3 2" xfId="62323" xr:uid="{00000000-0005-0000-0000-00007FF30000}"/>
    <cellStyle name="Total 2 3 2 14 2 3 3" xfId="62324" xr:uid="{00000000-0005-0000-0000-000080F30000}"/>
    <cellStyle name="Total 2 3 2 14 2 3 4" xfId="62325" xr:uid="{00000000-0005-0000-0000-000081F30000}"/>
    <cellStyle name="Total 2 3 2 14 2 3 5" xfId="62326" xr:uid="{00000000-0005-0000-0000-000082F30000}"/>
    <cellStyle name="Total 2 3 2 14 2 4" xfId="62327" xr:uid="{00000000-0005-0000-0000-000083F30000}"/>
    <cellStyle name="Total 2 3 2 14 2 5" xfId="62328" xr:uid="{00000000-0005-0000-0000-000084F30000}"/>
    <cellStyle name="Total 2 3 2 14 2 6" xfId="62329" xr:uid="{00000000-0005-0000-0000-000085F30000}"/>
    <cellStyle name="Total 2 3 2 14 2 7" xfId="62330" xr:uid="{00000000-0005-0000-0000-000086F30000}"/>
    <cellStyle name="Total 2 3 2 14 3" xfId="62331" xr:uid="{00000000-0005-0000-0000-000087F30000}"/>
    <cellStyle name="Total 2 3 2 14 3 2" xfId="62332" xr:uid="{00000000-0005-0000-0000-000088F30000}"/>
    <cellStyle name="Total 2 3 2 14 3 3" xfId="62333" xr:uid="{00000000-0005-0000-0000-000089F30000}"/>
    <cellStyle name="Total 2 3 2 14 3 4" xfId="62334" xr:uid="{00000000-0005-0000-0000-00008AF30000}"/>
    <cellStyle name="Total 2 3 2 14 3 5" xfId="62335" xr:uid="{00000000-0005-0000-0000-00008BF30000}"/>
    <cellStyle name="Total 2 3 2 14 4" xfId="62336" xr:uid="{00000000-0005-0000-0000-00008CF30000}"/>
    <cellStyle name="Total 2 3 2 14 4 2" xfId="62337" xr:uid="{00000000-0005-0000-0000-00008DF30000}"/>
    <cellStyle name="Total 2 3 2 14 4 3" xfId="62338" xr:uid="{00000000-0005-0000-0000-00008EF30000}"/>
    <cellStyle name="Total 2 3 2 14 4 4" xfId="62339" xr:uid="{00000000-0005-0000-0000-00008FF30000}"/>
    <cellStyle name="Total 2 3 2 14 4 5" xfId="62340" xr:uid="{00000000-0005-0000-0000-000090F30000}"/>
    <cellStyle name="Total 2 3 2 14 5" xfId="62341" xr:uid="{00000000-0005-0000-0000-000091F30000}"/>
    <cellStyle name="Total 2 3 2 14 6" xfId="62342" xr:uid="{00000000-0005-0000-0000-000092F30000}"/>
    <cellStyle name="Total 2 3 2 14 7" xfId="62343" xr:uid="{00000000-0005-0000-0000-000093F30000}"/>
    <cellStyle name="Total 2 3 2 14 8" xfId="62344" xr:uid="{00000000-0005-0000-0000-000094F30000}"/>
    <cellStyle name="Total 2 3 2 15" xfId="62345" xr:uid="{00000000-0005-0000-0000-000095F30000}"/>
    <cellStyle name="Total 2 3 2 15 2" xfId="62346" xr:uid="{00000000-0005-0000-0000-000096F30000}"/>
    <cellStyle name="Total 2 3 2 15 2 2" xfId="62347" xr:uid="{00000000-0005-0000-0000-000097F30000}"/>
    <cellStyle name="Total 2 3 2 15 2 3" xfId="62348" xr:uid="{00000000-0005-0000-0000-000098F30000}"/>
    <cellStyle name="Total 2 3 2 15 2 4" xfId="62349" xr:uid="{00000000-0005-0000-0000-000099F30000}"/>
    <cellStyle name="Total 2 3 2 15 2 5" xfId="62350" xr:uid="{00000000-0005-0000-0000-00009AF30000}"/>
    <cellStyle name="Total 2 3 2 15 3" xfId="62351" xr:uid="{00000000-0005-0000-0000-00009BF30000}"/>
    <cellStyle name="Total 2 3 2 15 3 2" xfId="62352" xr:uid="{00000000-0005-0000-0000-00009CF30000}"/>
    <cellStyle name="Total 2 3 2 15 3 3" xfId="62353" xr:uid="{00000000-0005-0000-0000-00009DF30000}"/>
    <cellStyle name="Total 2 3 2 15 3 4" xfId="62354" xr:uid="{00000000-0005-0000-0000-00009EF30000}"/>
    <cellStyle name="Total 2 3 2 15 3 5" xfId="62355" xr:uid="{00000000-0005-0000-0000-00009FF30000}"/>
    <cellStyle name="Total 2 3 2 15 4" xfId="62356" xr:uid="{00000000-0005-0000-0000-0000A0F30000}"/>
    <cellStyle name="Total 2 3 2 15 5" xfId="62357" xr:uid="{00000000-0005-0000-0000-0000A1F30000}"/>
    <cellStyle name="Total 2 3 2 15 6" xfId="62358" xr:uid="{00000000-0005-0000-0000-0000A2F30000}"/>
    <cellStyle name="Total 2 3 2 15 7" xfId="62359" xr:uid="{00000000-0005-0000-0000-0000A3F30000}"/>
    <cellStyle name="Total 2 3 2 16" xfId="62360" xr:uid="{00000000-0005-0000-0000-0000A4F30000}"/>
    <cellStyle name="Total 2 3 2 16 2" xfId="62361" xr:uid="{00000000-0005-0000-0000-0000A5F30000}"/>
    <cellStyle name="Total 2 3 2 16 3" xfId="62362" xr:uid="{00000000-0005-0000-0000-0000A6F30000}"/>
    <cellStyle name="Total 2 3 2 16 4" xfId="62363" xr:uid="{00000000-0005-0000-0000-0000A7F30000}"/>
    <cellStyle name="Total 2 3 2 16 5" xfId="62364" xr:uid="{00000000-0005-0000-0000-0000A8F30000}"/>
    <cellStyle name="Total 2 3 2 17" xfId="62365" xr:uid="{00000000-0005-0000-0000-0000A9F30000}"/>
    <cellStyle name="Total 2 3 2 17 2" xfId="62366" xr:uid="{00000000-0005-0000-0000-0000AAF30000}"/>
    <cellStyle name="Total 2 3 2 17 3" xfId="62367" xr:uid="{00000000-0005-0000-0000-0000ABF30000}"/>
    <cellStyle name="Total 2 3 2 17 4" xfId="62368" xr:uid="{00000000-0005-0000-0000-0000ACF30000}"/>
    <cellStyle name="Total 2 3 2 17 5" xfId="62369" xr:uid="{00000000-0005-0000-0000-0000ADF30000}"/>
    <cellStyle name="Total 2 3 2 18" xfId="62370" xr:uid="{00000000-0005-0000-0000-0000AEF30000}"/>
    <cellStyle name="Total 2 3 2 19" xfId="62371" xr:uid="{00000000-0005-0000-0000-0000AFF30000}"/>
    <cellStyle name="Total 2 3 2 2" xfId="62372" xr:uid="{00000000-0005-0000-0000-0000B0F30000}"/>
    <cellStyle name="Total 2 3 2 2 2" xfId="62373" xr:uid="{00000000-0005-0000-0000-0000B1F30000}"/>
    <cellStyle name="Total 2 3 2 2 2 2" xfId="62374" xr:uid="{00000000-0005-0000-0000-0000B2F30000}"/>
    <cellStyle name="Total 2 3 2 2 2 2 2" xfId="62375" xr:uid="{00000000-0005-0000-0000-0000B3F30000}"/>
    <cellStyle name="Total 2 3 2 2 2 2 3" xfId="62376" xr:uid="{00000000-0005-0000-0000-0000B4F30000}"/>
    <cellStyle name="Total 2 3 2 2 2 2 4" xfId="62377" xr:uid="{00000000-0005-0000-0000-0000B5F30000}"/>
    <cellStyle name="Total 2 3 2 2 2 2 5" xfId="62378" xr:uid="{00000000-0005-0000-0000-0000B6F30000}"/>
    <cellStyle name="Total 2 3 2 2 2 3" xfId="62379" xr:uid="{00000000-0005-0000-0000-0000B7F30000}"/>
    <cellStyle name="Total 2 3 2 2 2 3 2" xfId="62380" xr:uid="{00000000-0005-0000-0000-0000B8F30000}"/>
    <cellStyle name="Total 2 3 2 2 2 3 3" xfId="62381" xr:uid="{00000000-0005-0000-0000-0000B9F30000}"/>
    <cellStyle name="Total 2 3 2 2 2 3 4" xfId="62382" xr:uid="{00000000-0005-0000-0000-0000BAF30000}"/>
    <cellStyle name="Total 2 3 2 2 2 3 5" xfId="62383" xr:uid="{00000000-0005-0000-0000-0000BBF30000}"/>
    <cellStyle name="Total 2 3 2 2 2 4" xfId="62384" xr:uid="{00000000-0005-0000-0000-0000BCF30000}"/>
    <cellStyle name="Total 2 3 2 2 2 5" xfId="62385" xr:uid="{00000000-0005-0000-0000-0000BDF30000}"/>
    <cellStyle name="Total 2 3 2 2 2 6" xfId="62386" xr:uid="{00000000-0005-0000-0000-0000BEF30000}"/>
    <cellStyle name="Total 2 3 2 2 2 7" xfId="62387" xr:uid="{00000000-0005-0000-0000-0000BFF30000}"/>
    <cellStyle name="Total 2 3 2 2 3" xfId="62388" xr:uid="{00000000-0005-0000-0000-0000C0F30000}"/>
    <cellStyle name="Total 2 3 2 2 3 2" xfId="62389" xr:uid="{00000000-0005-0000-0000-0000C1F30000}"/>
    <cellStyle name="Total 2 3 2 2 3 3" xfId="62390" xr:uid="{00000000-0005-0000-0000-0000C2F30000}"/>
    <cellStyle name="Total 2 3 2 2 3 4" xfId="62391" xr:uid="{00000000-0005-0000-0000-0000C3F30000}"/>
    <cellStyle name="Total 2 3 2 2 3 5" xfId="62392" xr:uid="{00000000-0005-0000-0000-0000C4F30000}"/>
    <cellStyle name="Total 2 3 2 2 4" xfId="62393" xr:uid="{00000000-0005-0000-0000-0000C5F30000}"/>
    <cellStyle name="Total 2 3 2 2 4 2" xfId="62394" xr:uid="{00000000-0005-0000-0000-0000C6F30000}"/>
    <cellStyle name="Total 2 3 2 2 4 3" xfId="62395" xr:uid="{00000000-0005-0000-0000-0000C7F30000}"/>
    <cellStyle name="Total 2 3 2 2 4 4" xfId="62396" xr:uid="{00000000-0005-0000-0000-0000C8F30000}"/>
    <cellStyle name="Total 2 3 2 2 4 5" xfId="62397" xr:uid="{00000000-0005-0000-0000-0000C9F30000}"/>
    <cellStyle name="Total 2 3 2 2 5" xfId="62398" xr:uid="{00000000-0005-0000-0000-0000CAF30000}"/>
    <cellStyle name="Total 2 3 2 2 6" xfId="62399" xr:uid="{00000000-0005-0000-0000-0000CBF30000}"/>
    <cellStyle name="Total 2 3 2 2 7" xfId="62400" xr:uid="{00000000-0005-0000-0000-0000CCF30000}"/>
    <cellStyle name="Total 2 3 2 2 8" xfId="62401" xr:uid="{00000000-0005-0000-0000-0000CDF30000}"/>
    <cellStyle name="Total 2 3 2 20" xfId="62402" xr:uid="{00000000-0005-0000-0000-0000CEF30000}"/>
    <cellStyle name="Total 2 3 2 21" xfId="62403" xr:uid="{00000000-0005-0000-0000-0000CFF30000}"/>
    <cellStyle name="Total 2 3 2 3" xfId="62404" xr:uid="{00000000-0005-0000-0000-0000D0F30000}"/>
    <cellStyle name="Total 2 3 2 3 2" xfId="62405" xr:uid="{00000000-0005-0000-0000-0000D1F30000}"/>
    <cellStyle name="Total 2 3 2 3 2 2" xfId="62406" xr:uid="{00000000-0005-0000-0000-0000D2F30000}"/>
    <cellStyle name="Total 2 3 2 3 2 2 2" xfId="62407" xr:uid="{00000000-0005-0000-0000-0000D3F30000}"/>
    <cellStyle name="Total 2 3 2 3 2 2 3" xfId="62408" xr:uid="{00000000-0005-0000-0000-0000D4F30000}"/>
    <cellStyle name="Total 2 3 2 3 2 2 4" xfId="62409" xr:uid="{00000000-0005-0000-0000-0000D5F30000}"/>
    <cellStyle name="Total 2 3 2 3 2 2 5" xfId="62410" xr:uid="{00000000-0005-0000-0000-0000D6F30000}"/>
    <cellStyle name="Total 2 3 2 3 2 3" xfId="62411" xr:uid="{00000000-0005-0000-0000-0000D7F30000}"/>
    <cellStyle name="Total 2 3 2 3 2 3 2" xfId="62412" xr:uid="{00000000-0005-0000-0000-0000D8F30000}"/>
    <cellStyle name="Total 2 3 2 3 2 3 3" xfId="62413" xr:uid="{00000000-0005-0000-0000-0000D9F30000}"/>
    <cellStyle name="Total 2 3 2 3 2 3 4" xfId="62414" xr:uid="{00000000-0005-0000-0000-0000DAF30000}"/>
    <cellStyle name="Total 2 3 2 3 2 3 5" xfId="62415" xr:uid="{00000000-0005-0000-0000-0000DBF30000}"/>
    <cellStyle name="Total 2 3 2 3 2 4" xfId="62416" xr:uid="{00000000-0005-0000-0000-0000DCF30000}"/>
    <cellStyle name="Total 2 3 2 3 2 5" xfId="62417" xr:uid="{00000000-0005-0000-0000-0000DDF30000}"/>
    <cellStyle name="Total 2 3 2 3 2 6" xfId="62418" xr:uid="{00000000-0005-0000-0000-0000DEF30000}"/>
    <cellStyle name="Total 2 3 2 3 2 7" xfId="62419" xr:uid="{00000000-0005-0000-0000-0000DFF30000}"/>
    <cellStyle name="Total 2 3 2 3 3" xfId="62420" xr:uid="{00000000-0005-0000-0000-0000E0F30000}"/>
    <cellStyle name="Total 2 3 2 3 3 2" xfId="62421" xr:uid="{00000000-0005-0000-0000-0000E1F30000}"/>
    <cellStyle name="Total 2 3 2 3 3 3" xfId="62422" xr:uid="{00000000-0005-0000-0000-0000E2F30000}"/>
    <cellStyle name="Total 2 3 2 3 3 4" xfId="62423" xr:uid="{00000000-0005-0000-0000-0000E3F30000}"/>
    <cellStyle name="Total 2 3 2 3 3 5" xfId="62424" xr:uid="{00000000-0005-0000-0000-0000E4F30000}"/>
    <cellStyle name="Total 2 3 2 3 4" xfId="62425" xr:uid="{00000000-0005-0000-0000-0000E5F30000}"/>
    <cellStyle name="Total 2 3 2 3 4 2" xfId="62426" xr:uid="{00000000-0005-0000-0000-0000E6F30000}"/>
    <cellStyle name="Total 2 3 2 3 4 3" xfId="62427" xr:uid="{00000000-0005-0000-0000-0000E7F30000}"/>
    <cellStyle name="Total 2 3 2 3 4 4" xfId="62428" xr:uid="{00000000-0005-0000-0000-0000E8F30000}"/>
    <cellStyle name="Total 2 3 2 3 4 5" xfId="62429" xr:uid="{00000000-0005-0000-0000-0000E9F30000}"/>
    <cellStyle name="Total 2 3 2 3 5" xfId="62430" xr:uid="{00000000-0005-0000-0000-0000EAF30000}"/>
    <cellStyle name="Total 2 3 2 3 6" xfId="62431" xr:uid="{00000000-0005-0000-0000-0000EBF30000}"/>
    <cellStyle name="Total 2 3 2 3 7" xfId="62432" xr:uid="{00000000-0005-0000-0000-0000ECF30000}"/>
    <cellStyle name="Total 2 3 2 3 8" xfId="62433" xr:uid="{00000000-0005-0000-0000-0000EDF30000}"/>
    <cellStyle name="Total 2 3 2 4" xfId="62434" xr:uid="{00000000-0005-0000-0000-0000EEF30000}"/>
    <cellStyle name="Total 2 3 2 4 2" xfId="62435" xr:uid="{00000000-0005-0000-0000-0000EFF30000}"/>
    <cellStyle name="Total 2 3 2 4 2 2" xfId="62436" xr:uid="{00000000-0005-0000-0000-0000F0F30000}"/>
    <cellStyle name="Total 2 3 2 4 2 2 2" xfId="62437" xr:uid="{00000000-0005-0000-0000-0000F1F30000}"/>
    <cellStyle name="Total 2 3 2 4 2 2 3" xfId="62438" xr:uid="{00000000-0005-0000-0000-0000F2F30000}"/>
    <cellStyle name="Total 2 3 2 4 2 2 4" xfId="62439" xr:uid="{00000000-0005-0000-0000-0000F3F30000}"/>
    <cellStyle name="Total 2 3 2 4 2 2 5" xfId="62440" xr:uid="{00000000-0005-0000-0000-0000F4F30000}"/>
    <cellStyle name="Total 2 3 2 4 2 3" xfId="62441" xr:uid="{00000000-0005-0000-0000-0000F5F30000}"/>
    <cellStyle name="Total 2 3 2 4 2 3 2" xfId="62442" xr:uid="{00000000-0005-0000-0000-0000F6F30000}"/>
    <cellStyle name="Total 2 3 2 4 2 3 3" xfId="62443" xr:uid="{00000000-0005-0000-0000-0000F7F30000}"/>
    <cellStyle name="Total 2 3 2 4 2 3 4" xfId="62444" xr:uid="{00000000-0005-0000-0000-0000F8F30000}"/>
    <cellStyle name="Total 2 3 2 4 2 3 5" xfId="62445" xr:uid="{00000000-0005-0000-0000-0000F9F30000}"/>
    <cellStyle name="Total 2 3 2 4 2 4" xfId="62446" xr:uid="{00000000-0005-0000-0000-0000FAF30000}"/>
    <cellStyle name="Total 2 3 2 4 2 5" xfId="62447" xr:uid="{00000000-0005-0000-0000-0000FBF30000}"/>
    <cellStyle name="Total 2 3 2 4 2 6" xfId="62448" xr:uid="{00000000-0005-0000-0000-0000FCF30000}"/>
    <cellStyle name="Total 2 3 2 4 2 7" xfId="62449" xr:uid="{00000000-0005-0000-0000-0000FDF30000}"/>
    <cellStyle name="Total 2 3 2 4 3" xfId="62450" xr:uid="{00000000-0005-0000-0000-0000FEF30000}"/>
    <cellStyle name="Total 2 3 2 4 3 2" xfId="62451" xr:uid="{00000000-0005-0000-0000-0000FFF30000}"/>
    <cellStyle name="Total 2 3 2 4 3 3" xfId="62452" xr:uid="{00000000-0005-0000-0000-000000F40000}"/>
    <cellStyle name="Total 2 3 2 4 3 4" xfId="62453" xr:uid="{00000000-0005-0000-0000-000001F40000}"/>
    <cellStyle name="Total 2 3 2 4 3 5" xfId="62454" xr:uid="{00000000-0005-0000-0000-000002F40000}"/>
    <cellStyle name="Total 2 3 2 4 4" xfId="62455" xr:uid="{00000000-0005-0000-0000-000003F40000}"/>
    <cellStyle name="Total 2 3 2 4 4 2" xfId="62456" xr:uid="{00000000-0005-0000-0000-000004F40000}"/>
    <cellStyle name="Total 2 3 2 4 4 3" xfId="62457" xr:uid="{00000000-0005-0000-0000-000005F40000}"/>
    <cellStyle name="Total 2 3 2 4 4 4" xfId="62458" xr:uid="{00000000-0005-0000-0000-000006F40000}"/>
    <cellStyle name="Total 2 3 2 4 4 5" xfId="62459" xr:uid="{00000000-0005-0000-0000-000007F40000}"/>
    <cellStyle name="Total 2 3 2 4 5" xfId="62460" xr:uid="{00000000-0005-0000-0000-000008F40000}"/>
    <cellStyle name="Total 2 3 2 4 6" xfId="62461" xr:uid="{00000000-0005-0000-0000-000009F40000}"/>
    <cellStyle name="Total 2 3 2 4 7" xfId="62462" xr:uid="{00000000-0005-0000-0000-00000AF40000}"/>
    <cellStyle name="Total 2 3 2 4 8" xfId="62463" xr:uid="{00000000-0005-0000-0000-00000BF40000}"/>
    <cellStyle name="Total 2 3 2 5" xfId="62464" xr:uid="{00000000-0005-0000-0000-00000CF40000}"/>
    <cellStyle name="Total 2 3 2 5 2" xfId="62465" xr:uid="{00000000-0005-0000-0000-00000DF40000}"/>
    <cellStyle name="Total 2 3 2 5 2 2" xfId="62466" xr:uid="{00000000-0005-0000-0000-00000EF40000}"/>
    <cellStyle name="Total 2 3 2 5 2 2 2" xfId="62467" xr:uid="{00000000-0005-0000-0000-00000FF40000}"/>
    <cellStyle name="Total 2 3 2 5 2 2 3" xfId="62468" xr:uid="{00000000-0005-0000-0000-000010F40000}"/>
    <cellStyle name="Total 2 3 2 5 2 2 4" xfId="62469" xr:uid="{00000000-0005-0000-0000-000011F40000}"/>
    <cellStyle name="Total 2 3 2 5 2 2 5" xfId="62470" xr:uid="{00000000-0005-0000-0000-000012F40000}"/>
    <cellStyle name="Total 2 3 2 5 2 3" xfId="62471" xr:uid="{00000000-0005-0000-0000-000013F40000}"/>
    <cellStyle name="Total 2 3 2 5 2 3 2" xfId="62472" xr:uid="{00000000-0005-0000-0000-000014F40000}"/>
    <cellStyle name="Total 2 3 2 5 2 3 3" xfId="62473" xr:uid="{00000000-0005-0000-0000-000015F40000}"/>
    <cellStyle name="Total 2 3 2 5 2 3 4" xfId="62474" xr:uid="{00000000-0005-0000-0000-000016F40000}"/>
    <cellStyle name="Total 2 3 2 5 2 3 5" xfId="62475" xr:uid="{00000000-0005-0000-0000-000017F40000}"/>
    <cellStyle name="Total 2 3 2 5 2 4" xfId="62476" xr:uid="{00000000-0005-0000-0000-000018F40000}"/>
    <cellStyle name="Total 2 3 2 5 2 5" xfId="62477" xr:uid="{00000000-0005-0000-0000-000019F40000}"/>
    <cellStyle name="Total 2 3 2 5 2 6" xfId="62478" xr:uid="{00000000-0005-0000-0000-00001AF40000}"/>
    <cellStyle name="Total 2 3 2 5 2 7" xfId="62479" xr:uid="{00000000-0005-0000-0000-00001BF40000}"/>
    <cellStyle name="Total 2 3 2 5 3" xfId="62480" xr:uid="{00000000-0005-0000-0000-00001CF40000}"/>
    <cellStyle name="Total 2 3 2 5 3 2" xfId="62481" xr:uid="{00000000-0005-0000-0000-00001DF40000}"/>
    <cellStyle name="Total 2 3 2 5 3 3" xfId="62482" xr:uid="{00000000-0005-0000-0000-00001EF40000}"/>
    <cellStyle name="Total 2 3 2 5 3 4" xfId="62483" xr:uid="{00000000-0005-0000-0000-00001FF40000}"/>
    <cellStyle name="Total 2 3 2 5 3 5" xfId="62484" xr:uid="{00000000-0005-0000-0000-000020F40000}"/>
    <cellStyle name="Total 2 3 2 5 4" xfId="62485" xr:uid="{00000000-0005-0000-0000-000021F40000}"/>
    <cellStyle name="Total 2 3 2 5 4 2" xfId="62486" xr:uid="{00000000-0005-0000-0000-000022F40000}"/>
    <cellStyle name="Total 2 3 2 5 4 3" xfId="62487" xr:uid="{00000000-0005-0000-0000-000023F40000}"/>
    <cellStyle name="Total 2 3 2 5 4 4" xfId="62488" xr:uid="{00000000-0005-0000-0000-000024F40000}"/>
    <cellStyle name="Total 2 3 2 5 4 5" xfId="62489" xr:uid="{00000000-0005-0000-0000-000025F40000}"/>
    <cellStyle name="Total 2 3 2 5 5" xfId="62490" xr:uid="{00000000-0005-0000-0000-000026F40000}"/>
    <cellStyle name="Total 2 3 2 5 6" xfId="62491" xr:uid="{00000000-0005-0000-0000-000027F40000}"/>
    <cellStyle name="Total 2 3 2 5 7" xfId="62492" xr:uid="{00000000-0005-0000-0000-000028F40000}"/>
    <cellStyle name="Total 2 3 2 5 8" xfId="62493" xr:uid="{00000000-0005-0000-0000-000029F40000}"/>
    <cellStyle name="Total 2 3 2 6" xfId="62494" xr:uid="{00000000-0005-0000-0000-00002AF40000}"/>
    <cellStyle name="Total 2 3 2 6 2" xfId="62495" xr:uid="{00000000-0005-0000-0000-00002BF40000}"/>
    <cellStyle name="Total 2 3 2 6 2 2" xfId="62496" xr:uid="{00000000-0005-0000-0000-00002CF40000}"/>
    <cellStyle name="Total 2 3 2 6 2 2 2" xfId="62497" xr:uid="{00000000-0005-0000-0000-00002DF40000}"/>
    <cellStyle name="Total 2 3 2 6 2 2 3" xfId="62498" xr:uid="{00000000-0005-0000-0000-00002EF40000}"/>
    <cellStyle name="Total 2 3 2 6 2 2 4" xfId="62499" xr:uid="{00000000-0005-0000-0000-00002FF40000}"/>
    <cellStyle name="Total 2 3 2 6 2 2 5" xfId="62500" xr:uid="{00000000-0005-0000-0000-000030F40000}"/>
    <cellStyle name="Total 2 3 2 6 2 3" xfId="62501" xr:uid="{00000000-0005-0000-0000-000031F40000}"/>
    <cellStyle name="Total 2 3 2 6 2 3 2" xfId="62502" xr:uid="{00000000-0005-0000-0000-000032F40000}"/>
    <cellStyle name="Total 2 3 2 6 2 3 3" xfId="62503" xr:uid="{00000000-0005-0000-0000-000033F40000}"/>
    <cellStyle name="Total 2 3 2 6 2 3 4" xfId="62504" xr:uid="{00000000-0005-0000-0000-000034F40000}"/>
    <cellStyle name="Total 2 3 2 6 2 3 5" xfId="62505" xr:uid="{00000000-0005-0000-0000-000035F40000}"/>
    <cellStyle name="Total 2 3 2 6 2 4" xfId="62506" xr:uid="{00000000-0005-0000-0000-000036F40000}"/>
    <cellStyle name="Total 2 3 2 6 2 5" xfId="62507" xr:uid="{00000000-0005-0000-0000-000037F40000}"/>
    <cellStyle name="Total 2 3 2 6 2 6" xfId="62508" xr:uid="{00000000-0005-0000-0000-000038F40000}"/>
    <cellStyle name="Total 2 3 2 6 2 7" xfId="62509" xr:uid="{00000000-0005-0000-0000-000039F40000}"/>
    <cellStyle name="Total 2 3 2 6 3" xfId="62510" xr:uid="{00000000-0005-0000-0000-00003AF40000}"/>
    <cellStyle name="Total 2 3 2 6 3 2" xfId="62511" xr:uid="{00000000-0005-0000-0000-00003BF40000}"/>
    <cellStyle name="Total 2 3 2 6 3 3" xfId="62512" xr:uid="{00000000-0005-0000-0000-00003CF40000}"/>
    <cellStyle name="Total 2 3 2 6 3 4" xfId="62513" xr:uid="{00000000-0005-0000-0000-00003DF40000}"/>
    <cellStyle name="Total 2 3 2 6 3 5" xfId="62514" xr:uid="{00000000-0005-0000-0000-00003EF40000}"/>
    <cellStyle name="Total 2 3 2 6 4" xfId="62515" xr:uid="{00000000-0005-0000-0000-00003FF40000}"/>
    <cellStyle name="Total 2 3 2 6 4 2" xfId="62516" xr:uid="{00000000-0005-0000-0000-000040F40000}"/>
    <cellStyle name="Total 2 3 2 6 4 3" xfId="62517" xr:uid="{00000000-0005-0000-0000-000041F40000}"/>
    <cellStyle name="Total 2 3 2 6 4 4" xfId="62518" xr:uid="{00000000-0005-0000-0000-000042F40000}"/>
    <cellStyle name="Total 2 3 2 6 4 5" xfId="62519" xr:uid="{00000000-0005-0000-0000-000043F40000}"/>
    <cellStyle name="Total 2 3 2 6 5" xfId="62520" xr:uid="{00000000-0005-0000-0000-000044F40000}"/>
    <cellStyle name="Total 2 3 2 6 6" xfId="62521" xr:uid="{00000000-0005-0000-0000-000045F40000}"/>
    <cellStyle name="Total 2 3 2 6 7" xfId="62522" xr:uid="{00000000-0005-0000-0000-000046F40000}"/>
    <cellStyle name="Total 2 3 2 6 8" xfId="62523" xr:uid="{00000000-0005-0000-0000-000047F40000}"/>
    <cellStyle name="Total 2 3 2 7" xfId="62524" xr:uid="{00000000-0005-0000-0000-000048F40000}"/>
    <cellStyle name="Total 2 3 2 7 2" xfId="62525" xr:uid="{00000000-0005-0000-0000-000049F40000}"/>
    <cellStyle name="Total 2 3 2 7 2 2" xfId="62526" xr:uid="{00000000-0005-0000-0000-00004AF40000}"/>
    <cellStyle name="Total 2 3 2 7 2 2 2" xfId="62527" xr:uid="{00000000-0005-0000-0000-00004BF40000}"/>
    <cellStyle name="Total 2 3 2 7 2 2 3" xfId="62528" xr:uid="{00000000-0005-0000-0000-00004CF40000}"/>
    <cellStyle name="Total 2 3 2 7 2 2 4" xfId="62529" xr:uid="{00000000-0005-0000-0000-00004DF40000}"/>
    <cellStyle name="Total 2 3 2 7 2 2 5" xfId="62530" xr:uid="{00000000-0005-0000-0000-00004EF40000}"/>
    <cellStyle name="Total 2 3 2 7 2 3" xfId="62531" xr:uid="{00000000-0005-0000-0000-00004FF40000}"/>
    <cellStyle name="Total 2 3 2 7 2 3 2" xfId="62532" xr:uid="{00000000-0005-0000-0000-000050F40000}"/>
    <cellStyle name="Total 2 3 2 7 2 3 3" xfId="62533" xr:uid="{00000000-0005-0000-0000-000051F40000}"/>
    <cellStyle name="Total 2 3 2 7 2 3 4" xfId="62534" xr:uid="{00000000-0005-0000-0000-000052F40000}"/>
    <cellStyle name="Total 2 3 2 7 2 3 5" xfId="62535" xr:uid="{00000000-0005-0000-0000-000053F40000}"/>
    <cellStyle name="Total 2 3 2 7 2 4" xfId="62536" xr:uid="{00000000-0005-0000-0000-000054F40000}"/>
    <cellStyle name="Total 2 3 2 7 2 5" xfId="62537" xr:uid="{00000000-0005-0000-0000-000055F40000}"/>
    <cellStyle name="Total 2 3 2 7 2 6" xfId="62538" xr:uid="{00000000-0005-0000-0000-000056F40000}"/>
    <cellStyle name="Total 2 3 2 7 2 7" xfId="62539" xr:uid="{00000000-0005-0000-0000-000057F40000}"/>
    <cellStyle name="Total 2 3 2 7 3" xfId="62540" xr:uid="{00000000-0005-0000-0000-000058F40000}"/>
    <cellStyle name="Total 2 3 2 7 3 2" xfId="62541" xr:uid="{00000000-0005-0000-0000-000059F40000}"/>
    <cellStyle name="Total 2 3 2 7 3 3" xfId="62542" xr:uid="{00000000-0005-0000-0000-00005AF40000}"/>
    <cellStyle name="Total 2 3 2 7 3 4" xfId="62543" xr:uid="{00000000-0005-0000-0000-00005BF40000}"/>
    <cellStyle name="Total 2 3 2 7 3 5" xfId="62544" xr:uid="{00000000-0005-0000-0000-00005CF40000}"/>
    <cellStyle name="Total 2 3 2 7 4" xfId="62545" xr:uid="{00000000-0005-0000-0000-00005DF40000}"/>
    <cellStyle name="Total 2 3 2 7 4 2" xfId="62546" xr:uid="{00000000-0005-0000-0000-00005EF40000}"/>
    <cellStyle name="Total 2 3 2 7 4 3" xfId="62547" xr:uid="{00000000-0005-0000-0000-00005FF40000}"/>
    <cellStyle name="Total 2 3 2 7 4 4" xfId="62548" xr:uid="{00000000-0005-0000-0000-000060F40000}"/>
    <cellStyle name="Total 2 3 2 7 4 5" xfId="62549" xr:uid="{00000000-0005-0000-0000-000061F40000}"/>
    <cellStyle name="Total 2 3 2 7 5" xfId="62550" xr:uid="{00000000-0005-0000-0000-000062F40000}"/>
    <cellStyle name="Total 2 3 2 7 6" xfId="62551" xr:uid="{00000000-0005-0000-0000-000063F40000}"/>
    <cellStyle name="Total 2 3 2 7 7" xfId="62552" xr:uid="{00000000-0005-0000-0000-000064F40000}"/>
    <cellStyle name="Total 2 3 2 7 8" xfId="62553" xr:uid="{00000000-0005-0000-0000-000065F40000}"/>
    <cellStyle name="Total 2 3 2 8" xfId="62554" xr:uid="{00000000-0005-0000-0000-000066F40000}"/>
    <cellStyle name="Total 2 3 2 8 2" xfId="62555" xr:uid="{00000000-0005-0000-0000-000067F40000}"/>
    <cellStyle name="Total 2 3 2 8 2 2" xfId="62556" xr:uid="{00000000-0005-0000-0000-000068F40000}"/>
    <cellStyle name="Total 2 3 2 8 2 2 2" xfId="62557" xr:uid="{00000000-0005-0000-0000-000069F40000}"/>
    <cellStyle name="Total 2 3 2 8 2 2 3" xfId="62558" xr:uid="{00000000-0005-0000-0000-00006AF40000}"/>
    <cellStyle name="Total 2 3 2 8 2 2 4" xfId="62559" xr:uid="{00000000-0005-0000-0000-00006BF40000}"/>
    <cellStyle name="Total 2 3 2 8 2 2 5" xfId="62560" xr:uid="{00000000-0005-0000-0000-00006CF40000}"/>
    <cellStyle name="Total 2 3 2 8 2 3" xfId="62561" xr:uid="{00000000-0005-0000-0000-00006DF40000}"/>
    <cellStyle name="Total 2 3 2 8 2 3 2" xfId="62562" xr:uid="{00000000-0005-0000-0000-00006EF40000}"/>
    <cellStyle name="Total 2 3 2 8 2 3 3" xfId="62563" xr:uid="{00000000-0005-0000-0000-00006FF40000}"/>
    <cellStyle name="Total 2 3 2 8 2 3 4" xfId="62564" xr:uid="{00000000-0005-0000-0000-000070F40000}"/>
    <cellStyle name="Total 2 3 2 8 2 3 5" xfId="62565" xr:uid="{00000000-0005-0000-0000-000071F40000}"/>
    <cellStyle name="Total 2 3 2 8 2 4" xfId="62566" xr:uid="{00000000-0005-0000-0000-000072F40000}"/>
    <cellStyle name="Total 2 3 2 8 2 5" xfId="62567" xr:uid="{00000000-0005-0000-0000-000073F40000}"/>
    <cellStyle name="Total 2 3 2 8 2 6" xfId="62568" xr:uid="{00000000-0005-0000-0000-000074F40000}"/>
    <cellStyle name="Total 2 3 2 8 2 7" xfId="62569" xr:uid="{00000000-0005-0000-0000-000075F40000}"/>
    <cellStyle name="Total 2 3 2 8 3" xfId="62570" xr:uid="{00000000-0005-0000-0000-000076F40000}"/>
    <cellStyle name="Total 2 3 2 8 3 2" xfId="62571" xr:uid="{00000000-0005-0000-0000-000077F40000}"/>
    <cellStyle name="Total 2 3 2 8 3 3" xfId="62572" xr:uid="{00000000-0005-0000-0000-000078F40000}"/>
    <cellStyle name="Total 2 3 2 8 3 4" xfId="62573" xr:uid="{00000000-0005-0000-0000-000079F40000}"/>
    <cellStyle name="Total 2 3 2 8 3 5" xfId="62574" xr:uid="{00000000-0005-0000-0000-00007AF40000}"/>
    <cellStyle name="Total 2 3 2 8 4" xfId="62575" xr:uid="{00000000-0005-0000-0000-00007BF40000}"/>
    <cellStyle name="Total 2 3 2 8 4 2" xfId="62576" xr:uid="{00000000-0005-0000-0000-00007CF40000}"/>
    <cellStyle name="Total 2 3 2 8 4 3" xfId="62577" xr:uid="{00000000-0005-0000-0000-00007DF40000}"/>
    <cellStyle name="Total 2 3 2 8 4 4" xfId="62578" xr:uid="{00000000-0005-0000-0000-00007EF40000}"/>
    <cellStyle name="Total 2 3 2 8 4 5" xfId="62579" xr:uid="{00000000-0005-0000-0000-00007FF40000}"/>
    <cellStyle name="Total 2 3 2 8 5" xfId="62580" xr:uid="{00000000-0005-0000-0000-000080F40000}"/>
    <cellStyle name="Total 2 3 2 8 6" xfId="62581" xr:uid="{00000000-0005-0000-0000-000081F40000}"/>
    <cellStyle name="Total 2 3 2 8 7" xfId="62582" xr:uid="{00000000-0005-0000-0000-000082F40000}"/>
    <cellStyle name="Total 2 3 2 8 8" xfId="62583" xr:uid="{00000000-0005-0000-0000-000083F40000}"/>
    <cellStyle name="Total 2 3 2 9" xfId="62584" xr:uid="{00000000-0005-0000-0000-000084F40000}"/>
    <cellStyle name="Total 2 3 2 9 2" xfId="62585" xr:uid="{00000000-0005-0000-0000-000085F40000}"/>
    <cellStyle name="Total 2 3 2 9 2 2" xfId="62586" xr:uid="{00000000-0005-0000-0000-000086F40000}"/>
    <cellStyle name="Total 2 3 2 9 2 2 2" xfId="62587" xr:uid="{00000000-0005-0000-0000-000087F40000}"/>
    <cellStyle name="Total 2 3 2 9 2 2 3" xfId="62588" xr:uid="{00000000-0005-0000-0000-000088F40000}"/>
    <cellStyle name="Total 2 3 2 9 2 2 4" xfId="62589" xr:uid="{00000000-0005-0000-0000-000089F40000}"/>
    <cellStyle name="Total 2 3 2 9 2 2 5" xfId="62590" xr:uid="{00000000-0005-0000-0000-00008AF40000}"/>
    <cellStyle name="Total 2 3 2 9 2 3" xfId="62591" xr:uid="{00000000-0005-0000-0000-00008BF40000}"/>
    <cellStyle name="Total 2 3 2 9 2 3 2" xfId="62592" xr:uid="{00000000-0005-0000-0000-00008CF40000}"/>
    <cellStyle name="Total 2 3 2 9 2 3 3" xfId="62593" xr:uid="{00000000-0005-0000-0000-00008DF40000}"/>
    <cellStyle name="Total 2 3 2 9 2 3 4" xfId="62594" xr:uid="{00000000-0005-0000-0000-00008EF40000}"/>
    <cellStyle name="Total 2 3 2 9 2 3 5" xfId="62595" xr:uid="{00000000-0005-0000-0000-00008FF40000}"/>
    <cellStyle name="Total 2 3 2 9 2 4" xfId="62596" xr:uid="{00000000-0005-0000-0000-000090F40000}"/>
    <cellStyle name="Total 2 3 2 9 2 5" xfId="62597" xr:uid="{00000000-0005-0000-0000-000091F40000}"/>
    <cellStyle name="Total 2 3 2 9 2 6" xfId="62598" xr:uid="{00000000-0005-0000-0000-000092F40000}"/>
    <cellStyle name="Total 2 3 2 9 2 7" xfId="62599" xr:uid="{00000000-0005-0000-0000-000093F40000}"/>
    <cellStyle name="Total 2 3 2 9 3" xfId="62600" xr:uid="{00000000-0005-0000-0000-000094F40000}"/>
    <cellStyle name="Total 2 3 2 9 3 2" xfId="62601" xr:uid="{00000000-0005-0000-0000-000095F40000}"/>
    <cellStyle name="Total 2 3 2 9 3 3" xfId="62602" xr:uid="{00000000-0005-0000-0000-000096F40000}"/>
    <cellStyle name="Total 2 3 2 9 3 4" xfId="62603" xr:uid="{00000000-0005-0000-0000-000097F40000}"/>
    <cellStyle name="Total 2 3 2 9 3 5" xfId="62604" xr:uid="{00000000-0005-0000-0000-000098F40000}"/>
    <cellStyle name="Total 2 3 2 9 4" xfId="62605" xr:uid="{00000000-0005-0000-0000-000099F40000}"/>
    <cellStyle name="Total 2 3 2 9 4 2" xfId="62606" xr:uid="{00000000-0005-0000-0000-00009AF40000}"/>
    <cellStyle name="Total 2 3 2 9 4 3" xfId="62607" xr:uid="{00000000-0005-0000-0000-00009BF40000}"/>
    <cellStyle name="Total 2 3 2 9 4 4" xfId="62608" xr:uid="{00000000-0005-0000-0000-00009CF40000}"/>
    <cellStyle name="Total 2 3 2 9 4 5" xfId="62609" xr:uid="{00000000-0005-0000-0000-00009DF40000}"/>
    <cellStyle name="Total 2 3 2 9 5" xfId="62610" xr:uid="{00000000-0005-0000-0000-00009EF40000}"/>
    <cellStyle name="Total 2 3 2 9 6" xfId="62611" xr:uid="{00000000-0005-0000-0000-00009FF40000}"/>
    <cellStyle name="Total 2 3 2 9 7" xfId="62612" xr:uid="{00000000-0005-0000-0000-0000A0F40000}"/>
    <cellStyle name="Total 2 3 2 9 8" xfId="62613" xr:uid="{00000000-0005-0000-0000-0000A1F40000}"/>
    <cellStyle name="Total 2 3 3" xfId="62614" xr:uid="{00000000-0005-0000-0000-0000A2F40000}"/>
    <cellStyle name="Total 2 3 3 2" xfId="62615" xr:uid="{00000000-0005-0000-0000-0000A3F40000}"/>
    <cellStyle name="Total 2 3 3 2 2" xfId="62616" xr:uid="{00000000-0005-0000-0000-0000A4F40000}"/>
    <cellStyle name="Total 2 3 3 3" xfId="62617" xr:uid="{00000000-0005-0000-0000-0000A5F40000}"/>
    <cellStyle name="Total 2 3 3 4" xfId="62618" xr:uid="{00000000-0005-0000-0000-0000A6F40000}"/>
    <cellStyle name="Total 2 3 3 5" xfId="62619" xr:uid="{00000000-0005-0000-0000-0000A7F40000}"/>
    <cellStyle name="Total 2 3 4" xfId="62620" xr:uid="{00000000-0005-0000-0000-0000A8F40000}"/>
    <cellStyle name="Total 2 3 4 2" xfId="62621" xr:uid="{00000000-0005-0000-0000-0000A9F40000}"/>
    <cellStyle name="Total 2 3 4 2 2" xfId="62622" xr:uid="{00000000-0005-0000-0000-0000AAF40000}"/>
    <cellStyle name="Total 2 3 4 3" xfId="62623" xr:uid="{00000000-0005-0000-0000-0000ABF40000}"/>
    <cellStyle name="Total 2 3 4 4" xfId="62624" xr:uid="{00000000-0005-0000-0000-0000ACF40000}"/>
    <cellStyle name="Total 2 3 4 5" xfId="62625" xr:uid="{00000000-0005-0000-0000-0000ADF40000}"/>
    <cellStyle name="Total 2 3 5" xfId="62626" xr:uid="{00000000-0005-0000-0000-0000AEF40000}"/>
    <cellStyle name="Total 2 3 5 2" xfId="62627" xr:uid="{00000000-0005-0000-0000-0000AFF40000}"/>
    <cellStyle name="Total 2 3 6" xfId="62628" xr:uid="{00000000-0005-0000-0000-0000B0F40000}"/>
    <cellStyle name="Total 2 3 7" xfId="62629" xr:uid="{00000000-0005-0000-0000-0000B1F40000}"/>
    <cellStyle name="Total 2 3_T-straight with PEDs adjustor" xfId="62630" xr:uid="{00000000-0005-0000-0000-0000B2F40000}"/>
    <cellStyle name="Total 2 4" xfId="62631" xr:uid="{00000000-0005-0000-0000-0000B3F40000}"/>
    <cellStyle name="Total 2 4 2" xfId="62632" xr:uid="{00000000-0005-0000-0000-0000B4F40000}"/>
    <cellStyle name="Total 2 4 3" xfId="62633" xr:uid="{00000000-0005-0000-0000-0000B5F40000}"/>
    <cellStyle name="Total 2 4_T-straight with PEDs adjustor" xfId="62634" xr:uid="{00000000-0005-0000-0000-0000B6F40000}"/>
    <cellStyle name="Total 2 5" xfId="62635" xr:uid="{00000000-0005-0000-0000-0000B7F40000}"/>
    <cellStyle name="Total 2 5 10" xfId="62636" xr:uid="{00000000-0005-0000-0000-0000B8F40000}"/>
    <cellStyle name="Total 2 5 10 2" xfId="62637" xr:uid="{00000000-0005-0000-0000-0000B9F40000}"/>
    <cellStyle name="Total 2 5 10 2 2" xfId="62638" xr:uid="{00000000-0005-0000-0000-0000BAF40000}"/>
    <cellStyle name="Total 2 5 10 2 2 2" xfId="62639" xr:uid="{00000000-0005-0000-0000-0000BBF40000}"/>
    <cellStyle name="Total 2 5 10 2 2 3" xfId="62640" xr:uid="{00000000-0005-0000-0000-0000BCF40000}"/>
    <cellStyle name="Total 2 5 10 2 2 4" xfId="62641" xr:uid="{00000000-0005-0000-0000-0000BDF40000}"/>
    <cellStyle name="Total 2 5 10 2 2 5" xfId="62642" xr:uid="{00000000-0005-0000-0000-0000BEF40000}"/>
    <cellStyle name="Total 2 5 10 2 3" xfId="62643" xr:uid="{00000000-0005-0000-0000-0000BFF40000}"/>
    <cellStyle name="Total 2 5 10 2 3 2" xfId="62644" xr:uid="{00000000-0005-0000-0000-0000C0F40000}"/>
    <cellStyle name="Total 2 5 10 2 3 3" xfId="62645" xr:uid="{00000000-0005-0000-0000-0000C1F40000}"/>
    <cellStyle name="Total 2 5 10 2 3 4" xfId="62646" xr:uid="{00000000-0005-0000-0000-0000C2F40000}"/>
    <cellStyle name="Total 2 5 10 2 3 5" xfId="62647" xr:uid="{00000000-0005-0000-0000-0000C3F40000}"/>
    <cellStyle name="Total 2 5 10 2 4" xfId="62648" xr:uid="{00000000-0005-0000-0000-0000C4F40000}"/>
    <cellStyle name="Total 2 5 10 2 5" xfId="62649" xr:uid="{00000000-0005-0000-0000-0000C5F40000}"/>
    <cellStyle name="Total 2 5 10 2 6" xfId="62650" xr:uid="{00000000-0005-0000-0000-0000C6F40000}"/>
    <cellStyle name="Total 2 5 10 2 7" xfId="62651" xr:uid="{00000000-0005-0000-0000-0000C7F40000}"/>
    <cellStyle name="Total 2 5 10 3" xfId="62652" xr:uid="{00000000-0005-0000-0000-0000C8F40000}"/>
    <cellStyle name="Total 2 5 10 3 2" xfId="62653" xr:uid="{00000000-0005-0000-0000-0000C9F40000}"/>
    <cellStyle name="Total 2 5 10 3 3" xfId="62654" xr:uid="{00000000-0005-0000-0000-0000CAF40000}"/>
    <cellStyle name="Total 2 5 10 3 4" xfId="62655" xr:uid="{00000000-0005-0000-0000-0000CBF40000}"/>
    <cellStyle name="Total 2 5 10 3 5" xfId="62656" xr:uid="{00000000-0005-0000-0000-0000CCF40000}"/>
    <cellStyle name="Total 2 5 10 4" xfId="62657" xr:uid="{00000000-0005-0000-0000-0000CDF40000}"/>
    <cellStyle name="Total 2 5 10 4 2" xfId="62658" xr:uid="{00000000-0005-0000-0000-0000CEF40000}"/>
    <cellStyle name="Total 2 5 10 4 3" xfId="62659" xr:uid="{00000000-0005-0000-0000-0000CFF40000}"/>
    <cellStyle name="Total 2 5 10 4 4" xfId="62660" xr:uid="{00000000-0005-0000-0000-0000D0F40000}"/>
    <cellStyle name="Total 2 5 10 4 5" xfId="62661" xr:uid="{00000000-0005-0000-0000-0000D1F40000}"/>
    <cellStyle name="Total 2 5 10 5" xfId="62662" xr:uid="{00000000-0005-0000-0000-0000D2F40000}"/>
    <cellStyle name="Total 2 5 10 6" xfId="62663" xr:uid="{00000000-0005-0000-0000-0000D3F40000}"/>
    <cellStyle name="Total 2 5 10 7" xfId="62664" xr:uid="{00000000-0005-0000-0000-0000D4F40000}"/>
    <cellStyle name="Total 2 5 10 8" xfId="62665" xr:uid="{00000000-0005-0000-0000-0000D5F40000}"/>
    <cellStyle name="Total 2 5 11" xfId="62666" xr:uid="{00000000-0005-0000-0000-0000D6F40000}"/>
    <cellStyle name="Total 2 5 11 2" xfId="62667" xr:uid="{00000000-0005-0000-0000-0000D7F40000}"/>
    <cellStyle name="Total 2 5 11 2 2" xfId="62668" xr:uid="{00000000-0005-0000-0000-0000D8F40000}"/>
    <cellStyle name="Total 2 5 11 2 2 2" xfId="62669" xr:uid="{00000000-0005-0000-0000-0000D9F40000}"/>
    <cellStyle name="Total 2 5 11 2 2 3" xfId="62670" xr:uid="{00000000-0005-0000-0000-0000DAF40000}"/>
    <cellStyle name="Total 2 5 11 2 2 4" xfId="62671" xr:uid="{00000000-0005-0000-0000-0000DBF40000}"/>
    <cellStyle name="Total 2 5 11 2 2 5" xfId="62672" xr:uid="{00000000-0005-0000-0000-0000DCF40000}"/>
    <cellStyle name="Total 2 5 11 2 3" xfId="62673" xr:uid="{00000000-0005-0000-0000-0000DDF40000}"/>
    <cellStyle name="Total 2 5 11 2 3 2" xfId="62674" xr:uid="{00000000-0005-0000-0000-0000DEF40000}"/>
    <cellStyle name="Total 2 5 11 2 3 3" xfId="62675" xr:uid="{00000000-0005-0000-0000-0000DFF40000}"/>
    <cellStyle name="Total 2 5 11 2 3 4" xfId="62676" xr:uid="{00000000-0005-0000-0000-0000E0F40000}"/>
    <cellStyle name="Total 2 5 11 2 3 5" xfId="62677" xr:uid="{00000000-0005-0000-0000-0000E1F40000}"/>
    <cellStyle name="Total 2 5 11 2 4" xfId="62678" xr:uid="{00000000-0005-0000-0000-0000E2F40000}"/>
    <cellStyle name="Total 2 5 11 2 5" xfId="62679" xr:uid="{00000000-0005-0000-0000-0000E3F40000}"/>
    <cellStyle name="Total 2 5 11 2 6" xfId="62680" xr:uid="{00000000-0005-0000-0000-0000E4F40000}"/>
    <cellStyle name="Total 2 5 11 2 7" xfId="62681" xr:uid="{00000000-0005-0000-0000-0000E5F40000}"/>
    <cellStyle name="Total 2 5 11 3" xfId="62682" xr:uid="{00000000-0005-0000-0000-0000E6F40000}"/>
    <cellStyle name="Total 2 5 11 3 2" xfId="62683" xr:uid="{00000000-0005-0000-0000-0000E7F40000}"/>
    <cellStyle name="Total 2 5 11 3 3" xfId="62684" xr:uid="{00000000-0005-0000-0000-0000E8F40000}"/>
    <cellStyle name="Total 2 5 11 3 4" xfId="62685" xr:uid="{00000000-0005-0000-0000-0000E9F40000}"/>
    <cellStyle name="Total 2 5 11 3 5" xfId="62686" xr:uid="{00000000-0005-0000-0000-0000EAF40000}"/>
    <cellStyle name="Total 2 5 11 4" xfId="62687" xr:uid="{00000000-0005-0000-0000-0000EBF40000}"/>
    <cellStyle name="Total 2 5 11 4 2" xfId="62688" xr:uid="{00000000-0005-0000-0000-0000ECF40000}"/>
    <cellStyle name="Total 2 5 11 4 3" xfId="62689" xr:uid="{00000000-0005-0000-0000-0000EDF40000}"/>
    <cellStyle name="Total 2 5 11 4 4" xfId="62690" xr:uid="{00000000-0005-0000-0000-0000EEF40000}"/>
    <cellStyle name="Total 2 5 11 4 5" xfId="62691" xr:uid="{00000000-0005-0000-0000-0000EFF40000}"/>
    <cellStyle name="Total 2 5 11 5" xfId="62692" xr:uid="{00000000-0005-0000-0000-0000F0F40000}"/>
    <cellStyle name="Total 2 5 11 6" xfId="62693" xr:uid="{00000000-0005-0000-0000-0000F1F40000}"/>
    <cellStyle name="Total 2 5 11 7" xfId="62694" xr:uid="{00000000-0005-0000-0000-0000F2F40000}"/>
    <cellStyle name="Total 2 5 11 8" xfId="62695" xr:uid="{00000000-0005-0000-0000-0000F3F40000}"/>
    <cellStyle name="Total 2 5 12" xfId="62696" xr:uid="{00000000-0005-0000-0000-0000F4F40000}"/>
    <cellStyle name="Total 2 5 12 2" xfId="62697" xr:uid="{00000000-0005-0000-0000-0000F5F40000}"/>
    <cellStyle name="Total 2 5 12 2 2" xfId="62698" xr:uid="{00000000-0005-0000-0000-0000F6F40000}"/>
    <cellStyle name="Total 2 5 12 2 2 2" xfId="62699" xr:uid="{00000000-0005-0000-0000-0000F7F40000}"/>
    <cellStyle name="Total 2 5 12 2 2 3" xfId="62700" xr:uid="{00000000-0005-0000-0000-0000F8F40000}"/>
    <cellStyle name="Total 2 5 12 2 2 4" xfId="62701" xr:uid="{00000000-0005-0000-0000-0000F9F40000}"/>
    <cellStyle name="Total 2 5 12 2 2 5" xfId="62702" xr:uid="{00000000-0005-0000-0000-0000FAF40000}"/>
    <cellStyle name="Total 2 5 12 2 3" xfId="62703" xr:uid="{00000000-0005-0000-0000-0000FBF40000}"/>
    <cellStyle name="Total 2 5 12 2 3 2" xfId="62704" xr:uid="{00000000-0005-0000-0000-0000FCF40000}"/>
    <cellStyle name="Total 2 5 12 2 3 3" xfId="62705" xr:uid="{00000000-0005-0000-0000-0000FDF40000}"/>
    <cellStyle name="Total 2 5 12 2 3 4" xfId="62706" xr:uid="{00000000-0005-0000-0000-0000FEF40000}"/>
    <cellStyle name="Total 2 5 12 2 3 5" xfId="62707" xr:uid="{00000000-0005-0000-0000-0000FFF40000}"/>
    <cellStyle name="Total 2 5 12 2 4" xfId="62708" xr:uid="{00000000-0005-0000-0000-000000F50000}"/>
    <cellStyle name="Total 2 5 12 2 5" xfId="62709" xr:uid="{00000000-0005-0000-0000-000001F50000}"/>
    <cellStyle name="Total 2 5 12 2 6" xfId="62710" xr:uid="{00000000-0005-0000-0000-000002F50000}"/>
    <cellStyle name="Total 2 5 12 2 7" xfId="62711" xr:uid="{00000000-0005-0000-0000-000003F50000}"/>
    <cellStyle name="Total 2 5 12 3" xfId="62712" xr:uid="{00000000-0005-0000-0000-000004F50000}"/>
    <cellStyle name="Total 2 5 12 3 2" xfId="62713" xr:uid="{00000000-0005-0000-0000-000005F50000}"/>
    <cellStyle name="Total 2 5 12 3 3" xfId="62714" xr:uid="{00000000-0005-0000-0000-000006F50000}"/>
    <cellStyle name="Total 2 5 12 3 4" xfId="62715" xr:uid="{00000000-0005-0000-0000-000007F50000}"/>
    <cellStyle name="Total 2 5 12 3 5" xfId="62716" xr:uid="{00000000-0005-0000-0000-000008F50000}"/>
    <cellStyle name="Total 2 5 12 4" xfId="62717" xr:uid="{00000000-0005-0000-0000-000009F50000}"/>
    <cellStyle name="Total 2 5 12 4 2" xfId="62718" xr:uid="{00000000-0005-0000-0000-00000AF50000}"/>
    <cellStyle name="Total 2 5 12 4 3" xfId="62719" xr:uid="{00000000-0005-0000-0000-00000BF50000}"/>
    <cellStyle name="Total 2 5 12 4 4" xfId="62720" xr:uid="{00000000-0005-0000-0000-00000CF50000}"/>
    <cellStyle name="Total 2 5 12 4 5" xfId="62721" xr:uid="{00000000-0005-0000-0000-00000DF50000}"/>
    <cellStyle name="Total 2 5 12 5" xfId="62722" xr:uid="{00000000-0005-0000-0000-00000EF50000}"/>
    <cellStyle name="Total 2 5 12 6" xfId="62723" xr:uid="{00000000-0005-0000-0000-00000FF50000}"/>
    <cellStyle name="Total 2 5 12 7" xfId="62724" xr:uid="{00000000-0005-0000-0000-000010F50000}"/>
    <cellStyle name="Total 2 5 12 8" xfId="62725" xr:uid="{00000000-0005-0000-0000-000011F50000}"/>
    <cellStyle name="Total 2 5 13" xfId="62726" xr:uid="{00000000-0005-0000-0000-000012F50000}"/>
    <cellStyle name="Total 2 5 13 2" xfId="62727" xr:uid="{00000000-0005-0000-0000-000013F50000}"/>
    <cellStyle name="Total 2 5 13 2 2" xfId="62728" xr:uid="{00000000-0005-0000-0000-000014F50000}"/>
    <cellStyle name="Total 2 5 13 2 2 2" xfId="62729" xr:uid="{00000000-0005-0000-0000-000015F50000}"/>
    <cellStyle name="Total 2 5 13 2 2 3" xfId="62730" xr:uid="{00000000-0005-0000-0000-000016F50000}"/>
    <cellStyle name="Total 2 5 13 2 2 4" xfId="62731" xr:uid="{00000000-0005-0000-0000-000017F50000}"/>
    <cellStyle name="Total 2 5 13 2 2 5" xfId="62732" xr:uid="{00000000-0005-0000-0000-000018F50000}"/>
    <cellStyle name="Total 2 5 13 2 3" xfId="62733" xr:uid="{00000000-0005-0000-0000-000019F50000}"/>
    <cellStyle name="Total 2 5 13 2 3 2" xfId="62734" xr:uid="{00000000-0005-0000-0000-00001AF50000}"/>
    <cellStyle name="Total 2 5 13 2 3 3" xfId="62735" xr:uid="{00000000-0005-0000-0000-00001BF50000}"/>
    <cellStyle name="Total 2 5 13 2 3 4" xfId="62736" xr:uid="{00000000-0005-0000-0000-00001CF50000}"/>
    <cellStyle name="Total 2 5 13 2 3 5" xfId="62737" xr:uid="{00000000-0005-0000-0000-00001DF50000}"/>
    <cellStyle name="Total 2 5 13 2 4" xfId="62738" xr:uid="{00000000-0005-0000-0000-00001EF50000}"/>
    <cellStyle name="Total 2 5 13 2 5" xfId="62739" xr:uid="{00000000-0005-0000-0000-00001FF50000}"/>
    <cellStyle name="Total 2 5 13 2 6" xfId="62740" xr:uid="{00000000-0005-0000-0000-000020F50000}"/>
    <cellStyle name="Total 2 5 13 2 7" xfId="62741" xr:uid="{00000000-0005-0000-0000-000021F50000}"/>
    <cellStyle name="Total 2 5 13 3" xfId="62742" xr:uid="{00000000-0005-0000-0000-000022F50000}"/>
    <cellStyle name="Total 2 5 13 3 2" xfId="62743" xr:uid="{00000000-0005-0000-0000-000023F50000}"/>
    <cellStyle name="Total 2 5 13 3 3" xfId="62744" xr:uid="{00000000-0005-0000-0000-000024F50000}"/>
    <cellStyle name="Total 2 5 13 3 4" xfId="62745" xr:uid="{00000000-0005-0000-0000-000025F50000}"/>
    <cellStyle name="Total 2 5 13 3 5" xfId="62746" xr:uid="{00000000-0005-0000-0000-000026F50000}"/>
    <cellStyle name="Total 2 5 13 4" xfId="62747" xr:uid="{00000000-0005-0000-0000-000027F50000}"/>
    <cellStyle name="Total 2 5 13 4 2" xfId="62748" xr:uid="{00000000-0005-0000-0000-000028F50000}"/>
    <cellStyle name="Total 2 5 13 4 3" xfId="62749" xr:uid="{00000000-0005-0000-0000-000029F50000}"/>
    <cellStyle name="Total 2 5 13 4 4" xfId="62750" xr:uid="{00000000-0005-0000-0000-00002AF50000}"/>
    <cellStyle name="Total 2 5 13 4 5" xfId="62751" xr:uid="{00000000-0005-0000-0000-00002BF50000}"/>
    <cellStyle name="Total 2 5 13 5" xfId="62752" xr:uid="{00000000-0005-0000-0000-00002CF50000}"/>
    <cellStyle name="Total 2 5 13 6" xfId="62753" xr:uid="{00000000-0005-0000-0000-00002DF50000}"/>
    <cellStyle name="Total 2 5 13 7" xfId="62754" xr:uid="{00000000-0005-0000-0000-00002EF50000}"/>
    <cellStyle name="Total 2 5 13 8" xfId="62755" xr:uid="{00000000-0005-0000-0000-00002FF50000}"/>
    <cellStyle name="Total 2 5 14" xfId="62756" xr:uid="{00000000-0005-0000-0000-000030F50000}"/>
    <cellStyle name="Total 2 5 14 2" xfId="62757" xr:uid="{00000000-0005-0000-0000-000031F50000}"/>
    <cellStyle name="Total 2 5 14 2 2" xfId="62758" xr:uid="{00000000-0005-0000-0000-000032F50000}"/>
    <cellStyle name="Total 2 5 14 2 2 2" xfId="62759" xr:uid="{00000000-0005-0000-0000-000033F50000}"/>
    <cellStyle name="Total 2 5 14 2 2 3" xfId="62760" xr:uid="{00000000-0005-0000-0000-000034F50000}"/>
    <cellStyle name="Total 2 5 14 2 2 4" xfId="62761" xr:uid="{00000000-0005-0000-0000-000035F50000}"/>
    <cellStyle name="Total 2 5 14 2 2 5" xfId="62762" xr:uid="{00000000-0005-0000-0000-000036F50000}"/>
    <cellStyle name="Total 2 5 14 2 3" xfId="62763" xr:uid="{00000000-0005-0000-0000-000037F50000}"/>
    <cellStyle name="Total 2 5 14 2 3 2" xfId="62764" xr:uid="{00000000-0005-0000-0000-000038F50000}"/>
    <cellStyle name="Total 2 5 14 2 3 3" xfId="62765" xr:uid="{00000000-0005-0000-0000-000039F50000}"/>
    <cellStyle name="Total 2 5 14 2 3 4" xfId="62766" xr:uid="{00000000-0005-0000-0000-00003AF50000}"/>
    <cellStyle name="Total 2 5 14 2 3 5" xfId="62767" xr:uid="{00000000-0005-0000-0000-00003BF50000}"/>
    <cellStyle name="Total 2 5 14 2 4" xfId="62768" xr:uid="{00000000-0005-0000-0000-00003CF50000}"/>
    <cellStyle name="Total 2 5 14 2 5" xfId="62769" xr:uid="{00000000-0005-0000-0000-00003DF50000}"/>
    <cellStyle name="Total 2 5 14 2 6" xfId="62770" xr:uid="{00000000-0005-0000-0000-00003EF50000}"/>
    <cellStyle name="Total 2 5 14 2 7" xfId="62771" xr:uid="{00000000-0005-0000-0000-00003FF50000}"/>
    <cellStyle name="Total 2 5 14 3" xfId="62772" xr:uid="{00000000-0005-0000-0000-000040F50000}"/>
    <cellStyle name="Total 2 5 14 3 2" xfId="62773" xr:uid="{00000000-0005-0000-0000-000041F50000}"/>
    <cellStyle name="Total 2 5 14 3 3" xfId="62774" xr:uid="{00000000-0005-0000-0000-000042F50000}"/>
    <cellStyle name="Total 2 5 14 3 4" xfId="62775" xr:uid="{00000000-0005-0000-0000-000043F50000}"/>
    <cellStyle name="Total 2 5 14 3 5" xfId="62776" xr:uid="{00000000-0005-0000-0000-000044F50000}"/>
    <cellStyle name="Total 2 5 14 4" xfId="62777" xr:uid="{00000000-0005-0000-0000-000045F50000}"/>
    <cellStyle name="Total 2 5 14 4 2" xfId="62778" xr:uid="{00000000-0005-0000-0000-000046F50000}"/>
    <cellStyle name="Total 2 5 14 4 3" xfId="62779" xr:uid="{00000000-0005-0000-0000-000047F50000}"/>
    <cellStyle name="Total 2 5 14 4 4" xfId="62780" xr:uid="{00000000-0005-0000-0000-000048F50000}"/>
    <cellStyle name="Total 2 5 14 4 5" xfId="62781" xr:uid="{00000000-0005-0000-0000-000049F50000}"/>
    <cellStyle name="Total 2 5 14 5" xfId="62782" xr:uid="{00000000-0005-0000-0000-00004AF50000}"/>
    <cellStyle name="Total 2 5 14 6" xfId="62783" xr:uid="{00000000-0005-0000-0000-00004BF50000}"/>
    <cellStyle name="Total 2 5 14 7" xfId="62784" xr:uid="{00000000-0005-0000-0000-00004CF50000}"/>
    <cellStyle name="Total 2 5 14 8" xfId="62785" xr:uid="{00000000-0005-0000-0000-00004DF50000}"/>
    <cellStyle name="Total 2 5 15" xfId="62786" xr:uid="{00000000-0005-0000-0000-00004EF50000}"/>
    <cellStyle name="Total 2 5 15 2" xfId="62787" xr:uid="{00000000-0005-0000-0000-00004FF50000}"/>
    <cellStyle name="Total 2 5 15 2 2" xfId="62788" xr:uid="{00000000-0005-0000-0000-000050F50000}"/>
    <cellStyle name="Total 2 5 15 2 3" xfId="62789" xr:uid="{00000000-0005-0000-0000-000051F50000}"/>
    <cellStyle name="Total 2 5 15 2 4" xfId="62790" xr:uid="{00000000-0005-0000-0000-000052F50000}"/>
    <cellStyle name="Total 2 5 15 2 5" xfId="62791" xr:uid="{00000000-0005-0000-0000-000053F50000}"/>
    <cellStyle name="Total 2 5 15 3" xfId="62792" xr:uid="{00000000-0005-0000-0000-000054F50000}"/>
    <cellStyle name="Total 2 5 15 3 2" xfId="62793" xr:uid="{00000000-0005-0000-0000-000055F50000}"/>
    <cellStyle name="Total 2 5 15 3 3" xfId="62794" xr:uid="{00000000-0005-0000-0000-000056F50000}"/>
    <cellStyle name="Total 2 5 15 3 4" xfId="62795" xr:uid="{00000000-0005-0000-0000-000057F50000}"/>
    <cellStyle name="Total 2 5 15 3 5" xfId="62796" xr:uid="{00000000-0005-0000-0000-000058F50000}"/>
    <cellStyle name="Total 2 5 15 4" xfId="62797" xr:uid="{00000000-0005-0000-0000-000059F50000}"/>
    <cellStyle name="Total 2 5 15 5" xfId="62798" xr:uid="{00000000-0005-0000-0000-00005AF50000}"/>
    <cellStyle name="Total 2 5 15 6" xfId="62799" xr:uid="{00000000-0005-0000-0000-00005BF50000}"/>
    <cellStyle name="Total 2 5 15 7" xfId="62800" xr:uid="{00000000-0005-0000-0000-00005CF50000}"/>
    <cellStyle name="Total 2 5 16" xfId="62801" xr:uid="{00000000-0005-0000-0000-00005DF50000}"/>
    <cellStyle name="Total 2 5 16 2" xfId="62802" xr:uid="{00000000-0005-0000-0000-00005EF50000}"/>
    <cellStyle name="Total 2 5 16 3" xfId="62803" xr:uid="{00000000-0005-0000-0000-00005FF50000}"/>
    <cellStyle name="Total 2 5 16 4" xfId="62804" xr:uid="{00000000-0005-0000-0000-000060F50000}"/>
    <cellStyle name="Total 2 5 16 5" xfId="62805" xr:uid="{00000000-0005-0000-0000-000061F50000}"/>
    <cellStyle name="Total 2 5 17" xfId="62806" xr:uid="{00000000-0005-0000-0000-000062F50000}"/>
    <cellStyle name="Total 2 5 17 2" xfId="62807" xr:uid="{00000000-0005-0000-0000-000063F50000}"/>
    <cellStyle name="Total 2 5 17 3" xfId="62808" xr:uid="{00000000-0005-0000-0000-000064F50000}"/>
    <cellStyle name="Total 2 5 17 4" xfId="62809" xr:uid="{00000000-0005-0000-0000-000065F50000}"/>
    <cellStyle name="Total 2 5 17 5" xfId="62810" xr:uid="{00000000-0005-0000-0000-000066F50000}"/>
    <cellStyle name="Total 2 5 18" xfId="62811" xr:uid="{00000000-0005-0000-0000-000067F50000}"/>
    <cellStyle name="Total 2 5 19" xfId="62812" xr:uid="{00000000-0005-0000-0000-000068F50000}"/>
    <cellStyle name="Total 2 5 2" xfId="62813" xr:uid="{00000000-0005-0000-0000-000069F50000}"/>
    <cellStyle name="Total 2 5 2 2" xfId="62814" xr:uid="{00000000-0005-0000-0000-00006AF50000}"/>
    <cellStyle name="Total 2 5 2 2 2" xfId="62815" xr:uid="{00000000-0005-0000-0000-00006BF50000}"/>
    <cellStyle name="Total 2 5 2 2 2 2" xfId="62816" xr:uid="{00000000-0005-0000-0000-00006CF50000}"/>
    <cellStyle name="Total 2 5 2 2 2 3" xfId="62817" xr:uid="{00000000-0005-0000-0000-00006DF50000}"/>
    <cellStyle name="Total 2 5 2 2 2 4" xfId="62818" xr:uid="{00000000-0005-0000-0000-00006EF50000}"/>
    <cellStyle name="Total 2 5 2 2 2 5" xfId="62819" xr:uid="{00000000-0005-0000-0000-00006FF50000}"/>
    <cellStyle name="Total 2 5 2 2 3" xfId="62820" xr:uid="{00000000-0005-0000-0000-000070F50000}"/>
    <cellStyle name="Total 2 5 2 2 3 2" xfId="62821" xr:uid="{00000000-0005-0000-0000-000071F50000}"/>
    <cellStyle name="Total 2 5 2 2 3 3" xfId="62822" xr:uid="{00000000-0005-0000-0000-000072F50000}"/>
    <cellStyle name="Total 2 5 2 2 3 4" xfId="62823" xr:uid="{00000000-0005-0000-0000-000073F50000}"/>
    <cellStyle name="Total 2 5 2 2 3 5" xfId="62824" xr:uid="{00000000-0005-0000-0000-000074F50000}"/>
    <cellStyle name="Total 2 5 2 2 4" xfId="62825" xr:uid="{00000000-0005-0000-0000-000075F50000}"/>
    <cellStyle name="Total 2 5 2 2 5" xfId="62826" xr:uid="{00000000-0005-0000-0000-000076F50000}"/>
    <cellStyle name="Total 2 5 2 2 6" xfId="62827" xr:uid="{00000000-0005-0000-0000-000077F50000}"/>
    <cellStyle name="Total 2 5 2 2 7" xfId="62828" xr:uid="{00000000-0005-0000-0000-000078F50000}"/>
    <cellStyle name="Total 2 5 2 3" xfId="62829" xr:uid="{00000000-0005-0000-0000-000079F50000}"/>
    <cellStyle name="Total 2 5 2 3 2" xfId="62830" xr:uid="{00000000-0005-0000-0000-00007AF50000}"/>
    <cellStyle name="Total 2 5 2 3 3" xfId="62831" xr:uid="{00000000-0005-0000-0000-00007BF50000}"/>
    <cellStyle name="Total 2 5 2 3 4" xfId="62832" xr:uid="{00000000-0005-0000-0000-00007CF50000}"/>
    <cellStyle name="Total 2 5 2 3 5" xfId="62833" xr:uid="{00000000-0005-0000-0000-00007DF50000}"/>
    <cellStyle name="Total 2 5 2 4" xfId="62834" xr:uid="{00000000-0005-0000-0000-00007EF50000}"/>
    <cellStyle name="Total 2 5 2 4 2" xfId="62835" xr:uid="{00000000-0005-0000-0000-00007FF50000}"/>
    <cellStyle name="Total 2 5 2 4 3" xfId="62836" xr:uid="{00000000-0005-0000-0000-000080F50000}"/>
    <cellStyle name="Total 2 5 2 4 4" xfId="62837" xr:uid="{00000000-0005-0000-0000-000081F50000}"/>
    <cellStyle name="Total 2 5 2 4 5" xfId="62838" xr:uid="{00000000-0005-0000-0000-000082F50000}"/>
    <cellStyle name="Total 2 5 2 5" xfId="62839" xr:uid="{00000000-0005-0000-0000-000083F50000}"/>
    <cellStyle name="Total 2 5 2 6" xfId="62840" xr:uid="{00000000-0005-0000-0000-000084F50000}"/>
    <cellStyle name="Total 2 5 2 7" xfId="62841" xr:uid="{00000000-0005-0000-0000-000085F50000}"/>
    <cellStyle name="Total 2 5 2 8" xfId="62842" xr:uid="{00000000-0005-0000-0000-000086F50000}"/>
    <cellStyle name="Total 2 5 20" xfId="62843" xr:uid="{00000000-0005-0000-0000-000087F50000}"/>
    <cellStyle name="Total 2 5 21" xfId="62844" xr:uid="{00000000-0005-0000-0000-000088F50000}"/>
    <cellStyle name="Total 2 5 3" xfId="62845" xr:uid="{00000000-0005-0000-0000-000089F50000}"/>
    <cellStyle name="Total 2 5 3 2" xfId="62846" xr:uid="{00000000-0005-0000-0000-00008AF50000}"/>
    <cellStyle name="Total 2 5 3 2 2" xfId="62847" xr:uid="{00000000-0005-0000-0000-00008BF50000}"/>
    <cellStyle name="Total 2 5 3 2 2 2" xfId="62848" xr:uid="{00000000-0005-0000-0000-00008CF50000}"/>
    <cellStyle name="Total 2 5 3 2 2 3" xfId="62849" xr:uid="{00000000-0005-0000-0000-00008DF50000}"/>
    <cellStyle name="Total 2 5 3 2 2 4" xfId="62850" xr:uid="{00000000-0005-0000-0000-00008EF50000}"/>
    <cellStyle name="Total 2 5 3 2 2 5" xfId="62851" xr:uid="{00000000-0005-0000-0000-00008FF50000}"/>
    <cellStyle name="Total 2 5 3 2 3" xfId="62852" xr:uid="{00000000-0005-0000-0000-000090F50000}"/>
    <cellStyle name="Total 2 5 3 2 3 2" xfId="62853" xr:uid="{00000000-0005-0000-0000-000091F50000}"/>
    <cellStyle name="Total 2 5 3 2 3 3" xfId="62854" xr:uid="{00000000-0005-0000-0000-000092F50000}"/>
    <cellStyle name="Total 2 5 3 2 3 4" xfId="62855" xr:uid="{00000000-0005-0000-0000-000093F50000}"/>
    <cellStyle name="Total 2 5 3 2 3 5" xfId="62856" xr:uid="{00000000-0005-0000-0000-000094F50000}"/>
    <cellStyle name="Total 2 5 3 2 4" xfId="62857" xr:uid="{00000000-0005-0000-0000-000095F50000}"/>
    <cellStyle name="Total 2 5 3 2 5" xfId="62858" xr:uid="{00000000-0005-0000-0000-000096F50000}"/>
    <cellStyle name="Total 2 5 3 2 6" xfId="62859" xr:uid="{00000000-0005-0000-0000-000097F50000}"/>
    <cellStyle name="Total 2 5 3 2 7" xfId="62860" xr:uid="{00000000-0005-0000-0000-000098F50000}"/>
    <cellStyle name="Total 2 5 3 3" xfId="62861" xr:uid="{00000000-0005-0000-0000-000099F50000}"/>
    <cellStyle name="Total 2 5 3 3 2" xfId="62862" xr:uid="{00000000-0005-0000-0000-00009AF50000}"/>
    <cellStyle name="Total 2 5 3 3 3" xfId="62863" xr:uid="{00000000-0005-0000-0000-00009BF50000}"/>
    <cellStyle name="Total 2 5 3 3 4" xfId="62864" xr:uid="{00000000-0005-0000-0000-00009CF50000}"/>
    <cellStyle name="Total 2 5 3 3 5" xfId="62865" xr:uid="{00000000-0005-0000-0000-00009DF50000}"/>
    <cellStyle name="Total 2 5 3 4" xfId="62866" xr:uid="{00000000-0005-0000-0000-00009EF50000}"/>
    <cellStyle name="Total 2 5 3 4 2" xfId="62867" xr:uid="{00000000-0005-0000-0000-00009FF50000}"/>
    <cellStyle name="Total 2 5 3 4 3" xfId="62868" xr:uid="{00000000-0005-0000-0000-0000A0F50000}"/>
    <cellStyle name="Total 2 5 3 4 4" xfId="62869" xr:uid="{00000000-0005-0000-0000-0000A1F50000}"/>
    <cellStyle name="Total 2 5 3 4 5" xfId="62870" xr:uid="{00000000-0005-0000-0000-0000A2F50000}"/>
    <cellStyle name="Total 2 5 3 5" xfId="62871" xr:uid="{00000000-0005-0000-0000-0000A3F50000}"/>
    <cellStyle name="Total 2 5 3 6" xfId="62872" xr:uid="{00000000-0005-0000-0000-0000A4F50000}"/>
    <cellStyle name="Total 2 5 3 7" xfId="62873" xr:uid="{00000000-0005-0000-0000-0000A5F50000}"/>
    <cellStyle name="Total 2 5 3 8" xfId="62874" xr:uid="{00000000-0005-0000-0000-0000A6F50000}"/>
    <cellStyle name="Total 2 5 4" xfId="62875" xr:uid="{00000000-0005-0000-0000-0000A7F50000}"/>
    <cellStyle name="Total 2 5 4 2" xfId="62876" xr:uid="{00000000-0005-0000-0000-0000A8F50000}"/>
    <cellStyle name="Total 2 5 4 2 2" xfId="62877" xr:uid="{00000000-0005-0000-0000-0000A9F50000}"/>
    <cellStyle name="Total 2 5 4 2 2 2" xfId="62878" xr:uid="{00000000-0005-0000-0000-0000AAF50000}"/>
    <cellStyle name="Total 2 5 4 2 2 3" xfId="62879" xr:uid="{00000000-0005-0000-0000-0000ABF50000}"/>
    <cellStyle name="Total 2 5 4 2 2 4" xfId="62880" xr:uid="{00000000-0005-0000-0000-0000ACF50000}"/>
    <cellStyle name="Total 2 5 4 2 2 5" xfId="62881" xr:uid="{00000000-0005-0000-0000-0000ADF50000}"/>
    <cellStyle name="Total 2 5 4 2 3" xfId="62882" xr:uid="{00000000-0005-0000-0000-0000AEF50000}"/>
    <cellStyle name="Total 2 5 4 2 3 2" xfId="62883" xr:uid="{00000000-0005-0000-0000-0000AFF50000}"/>
    <cellStyle name="Total 2 5 4 2 3 3" xfId="62884" xr:uid="{00000000-0005-0000-0000-0000B0F50000}"/>
    <cellStyle name="Total 2 5 4 2 3 4" xfId="62885" xr:uid="{00000000-0005-0000-0000-0000B1F50000}"/>
    <cellStyle name="Total 2 5 4 2 3 5" xfId="62886" xr:uid="{00000000-0005-0000-0000-0000B2F50000}"/>
    <cellStyle name="Total 2 5 4 2 4" xfId="62887" xr:uid="{00000000-0005-0000-0000-0000B3F50000}"/>
    <cellStyle name="Total 2 5 4 2 5" xfId="62888" xr:uid="{00000000-0005-0000-0000-0000B4F50000}"/>
    <cellStyle name="Total 2 5 4 2 6" xfId="62889" xr:uid="{00000000-0005-0000-0000-0000B5F50000}"/>
    <cellStyle name="Total 2 5 4 2 7" xfId="62890" xr:uid="{00000000-0005-0000-0000-0000B6F50000}"/>
    <cellStyle name="Total 2 5 4 3" xfId="62891" xr:uid="{00000000-0005-0000-0000-0000B7F50000}"/>
    <cellStyle name="Total 2 5 4 3 2" xfId="62892" xr:uid="{00000000-0005-0000-0000-0000B8F50000}"/>
    <cellStyle name="Total 2 5 4 3 3" xfId="62893" xr:uid="{00000000-0005-0000-0000-0000B9F50000}"/>
    <cellStyle name="Total 2 5 4 3 4" xfId="62894" xr:uid="{00000000-0005-0000-0000-0000BAF50000}"/>
    <cellStyle name="Total 2 5 4 3 5" xfId="62895" xr:uid="{00000000-0005-0000-0000-0000BBF50000}"/>
    <cellStyle name="Total 2 5 4 4" xfId="62896" xr:uid="{00000000-0005-0000-0000-0000BCF50000}"/>
    <cellStyle name="Total 2 5 4 4 2" xfId="62897" xr:uid="{00000000-0005-0000-0000-0000BDF50000}"/>
    <cellStyle name="Total 2 5 4 4 3" xfId="62898" xr:uid="{00000000-0005-0000-0000-0000BEF50000}"/>
    <cellStyle name="Total 2 5 4 4 4" xfId="62899" xr:uid="{00000000-0005-0000-0000-0000BFF50000}"/>
    <cellStyle name="Total 2 5 4 4 5" xfId="62900" xr:uid="{00000000-0005-0000-0000-0000C0F50000}"/>
    <cellStyle name="Total 2 5 4 5" xfId="62901" xr:uid="{00000000-0005-0000-0000-0000C1F50000}"/>
    <cellStyle name="Total 2 5 4 6" xfId="62902" xr:uid="{00000000-0005-0000-0000-0000C2F50000}"/>
    <cellStyle name="Total 2 5 4 7" xfId="62903" xr:uid="{00000000-0005-0000-0000-0000C3F50000}"/>
    <cellStyle name="Total 2 5 4 8" xfId="62904" xr:uid="{00000000-0005-0000-0000-0000C4F50000}"/>
    <cellStyle name="Total 2 5 5" xfId="62905" xr:uid="{00000000-0005-0000-0000-0000C5F50000}"/>
    <cellStyle name="Total 2 5 5 2" xfId="62906" xr:uid="{00000000-0005-0000-0000-0000C6F50000}"/>
    <cellStyle name="Total 2 5 5 2 2" xfId="62907" xr:uid="{00000000-0005-0000-0000-0000C7F50000}"/>
    <cellStyle name="Total 2 5 5 2 2 2" xfId="62908" xr:uid="{00000000-0005-0000-0000-0000C8F50000}"/>
    <cellStyle name="Total 2 5 5 2 2 3" xfId="62909" xr:uid="{00000000-0005-0000-0000-0000C9F50000}"/>
    <cellStyle name="Total 2 5 5 2 2 4" xfId="62910" xr:uid="{00000000-0005-0000-0000-0000CAF50000}"/>
    <cellStyle name="Total 2 5 5 2 2 5" xfId="62911" xr:uid="{00000000-0005-0000-0000-0000CBF50000}"/>
    <cellStyle name="Total 2 5 5 2 3" xfId="62912" xr:uid="{00000000-0005-0000-0000-0000CCF50000}"/>
    <cellStyle name="Total 2 5 5 2 3 2" xfId="62913" xr:uid="{00000000-0005-0000-0000-0000CDF50000}"/>
    <cellStyle name="Total 2 5 5 2 3 3" xfId="62914" xr:uid="{00000000-0005-0000-0000-0000CEF50000}"/>
    <cellStyle name="Total 2 5 5 2 3 4" xfId="62915" xr:uid="{00000000-0005-0000-0000-0000CFF50000}"/>
    <cellStyle name="Total 2 5 5 2 3 5" xfId="62916" xr:uid="{00000000-0005-0000-0000-0000D0F50000}"/>
    <cellStyle name="Total 2 5 5 2 4" xfId="62917" xr:uid="{00000000-0005-0000-0000-0000D1F50000}"/>
    <cellStyle name="Total 2 5 5 2 5" xfId="62918" xr:uid="{00000000-0005-0000-0000-0000D2F50000}"/>
    <cellStyle name="Total 2 5 5 2 6" xfId="62919" xr:uid="{00000000-0005-0000-0000-0000D3F50000}"/>
    <cellStyle name="Total 2 5 5 2 7" xfId="62920" xr:uid="{00000000-0005-0000-0000-0000D4F50000}"/>
    <cellStyle name="Total 2 5 5 3" xfId="62921" xr:uid="{00000000-0005-0000-0000-0000D5F50000}"/>
    <cellStyle name="Total 2 5 5 3 2" xfId="62922" xr:uid="{00000000-0005-0000-0000-0000D6F50000}"/>
    <cellStyle name="Total 2 5 5 3 3" xfId="62923" xr:uid="{00000000-0005-0000-0000-0000D7F50000}"/>
    <cellStyle name="Total 2 5 5 3 4" xfId="62924" xr:uid="{00000000-0005-0000-0000-0000D8F50000}"/>
    <cellStyle name="Total 2 5 5 3 5" xfId="62925" xr:uid="{00000000-0005-0000-0000-0000D9F50000}"/>
    <cellStyle name="Total 2 5 5 4" xfId="62926" xr:uid="{00000000-0005-0000-0000-0000DAF50000}"/>
    <cellStyle name="Total 2 5 5 4 2" xfId="62927" xr:uid="{00000000-0005-0000-0000-0000DBF50000}"/>
    <cellStyle name="Total 2 5 5 4 3" xfId="62928" xr:uid="{00000000-0005-0000-0000-0000DCF50000}"/>
    <cellStyle name="Total 2 5 5 4 4" xfId="62929" xr:uid="{00000000-0005-0000-0000-0000DDF50000}"/>
    <cellStyle name="Total 2 5 5 4 5" xfId="62930" xr:uid="{00000000-0005-0000-0000-0000DEF50000}"/>
    <cellStyle name="Total 2 5 5 5" xfId="62931" xr:uid="{00000000-0005-0000-0000-0000DFF50000}"/>
    <cellStyle name="Total 2 5 5 6" xfId="62932" xr:uid="{00000000-0005-0000-0000-0000E0F50000}"/>
    <cellStyle name="Total 2 5 5 7" xfId="62933" xr:uid="{00000000-0005-0000-0000-0000E1F50000}"/>
    <cellStyle name="Total 2 5 5 8" xfId="62934" xr:uid="{00000000-0005-0000-0000-0000E2F50000}"/>
    <cellStyle name="Total 2 5 6" xfId="62935" xr:uid="{00000000-0005-0000-0000-0000E3F50000}"/>
    <cellStyle name="Total 2 5 6 2" xfId="62936" xr:uid="{00000000-0005-0000-0000-0000E4F50000}"/>
    <cellStyle name="Total 2 5 6 2 2" xfId="62937" xr:uid="{00000000-0005-0000-0000-0000E5F50000}"/>
    <cellStyle name="Total 2 5 6 2 2 2" xfId="62938" xr:uid="{00000000-0005-0000-0000-0000E6F50000}"/>
    <cellStyle name="Total 2 5 6 2 2 3" xfId="62939" xr:uid="{00000000-0005-0000-0000-0000E7F50000}"/>
    <cellStyle name="Total 2 5 6 2 2 4" xfId="62940" xr:uid="{00000000-0005-0000-0000-0000E8F50000}"/>
    <cellStyle name="Total 2 5 6 2 2 5" xfId="62941" xr:uid="{00000000-0005-0000-0000-0000E9F50000}"/>
    <cellStyle name="Total 2 5 6 2 3" xfId="62942" xr:uid="{00000000-0005-0000-0000-0000EAF50000}"/>
    <cellStyle name="Total 2 5 6 2 3 2" xfId="62943" xr:uid="{00000000-0005-0000-0000-0000EBF50000}"/>
    <cellStyle name="Total 2 5 6 2 3 3" xfId="62944" xr:uid="{00000000-0005-0000-0000-0000ECF50000}"/>
    <cellStyle name="Total 2 5 6 2 3 4" xfId="62945" xr:uid="{00000000-0005-0000-0000-0000EDF50000}"/>
    <cellStyle name="Total 2 5 6 2 3 5" xfId="62946" xr:uid="{00000000-0005-0000-0000-0000EEF50000}"/>
    <cellStyle name="Total 2 5 6 2 4" xfId="62947" xr:uid="{00000000-0005-0000-0000-0000EFF50000}"/>
    <cellStyle name="Total 2 5 6 2 5" xfId="62948" xr:uid="{00000000-0005-0000-0000-0000F0F50000}"/>
    <cellStyle name="Total 2 5 6 2 6" xfId="62949" xr:uid="{00000000-0005-0000-0000-0000F1F50000}"/>
    <cellStyle name="Total 2 5 6 2 7" xfId="62950" xr:uid="{00000000-0005-0000-0000-0000F2F50000}"/>
    <cellStyle name="Total 2 5 6 3" xfId="62951" xr:uid="{00000000-0005-0000-0000-0000F3F50000}"/>
    <cellStyle name="Total 2 5 6 3 2" xfId="62952" xr:uid="{00000000-0005-0000-0000-0000F4F50000}"/>
    <cellStyle name="Total 2 5 6 3 3" xfId="62953" xr:uid="{00000000-0005-0000-0000-0000F5F50000}"/>
    <cellStyle name="Total 2 5 6 3 4" xfId="62954" xr:uid="{00000000-0005-0000-0000-0000F6F50000}"/>
    <cellStyle name="Total 2 5 6 3 5" xfId="62955" xr:uid="{00000000-0005-0000-0000-0000F7F50000}"/>
    <cellStyle name="Total 2 5 6 4" xfId="62956" xr:uid="{00000000-0005-0000-0000-0000F8F50000}"/>
    <cellStyle name="Total 2 5 6 4 2" xfId="62957" xr:uid="{00000000-0005-0000-0000-0000F9F50000}"/>
    <cellStyle name="Total 2 5 6 4 3" xfId="62958" xr:uid="{00000000-0005-0000-0000-0000FAF50000}"/>
    <cellStyle name="Total 2 5 6 4 4" xfId="62959" xr:uid="{00000000-0005-0000-0000-0000FBF50000}"/>
    <cellStyle name="Total 2 5 6 4 5" xfId="62960" xr:uid="{00000000-0005-0000-0000-0000FCF50000}"/>
    <cellStyle name="Total 2 5 6 5" xfId="62961" xr:uid="{00000000-0005-0000-0000-0000FDF50000}"/>
    <cellStyle name="Total 2 5 6 6" xfId="62962" xr:uid="{00000000-0005-0000-0000-0000FEF50000}"/>
    <cellStyle name="Total 2 5 6 7" xfId="62963" xr:uid="{00000000-0005-0000-0000-0000FFF50000}"/>
    <cellStyle name="Total 2 5 6 8" xfId="62964" xr:uid="{00000000-0005-0000-0000-000000F60000}"/>
    <cellStyle name="Total 2 5 7" xfId="62965" xr:uid="{00000000-0005-0000-0000-000001F60000}"/>
    <cellStyle name="Total 2 5 7 2" xfId="62966" xr:uid="{00000000-0005-0000-0000-000002F60000}"/>
    <cellStyle name="Total 2 5 7 2 2" xfId="62967" xr:uid="{00000000-0005-0000-0000-000003F60000}"/>
    <cellStyle name="Total 2 5 7 2 2 2" xfId="62968" xr:uid="{00000000-0005-0000-0000-000004F60000}"/>
    <cellStyle name="Total 2 5 7 2 2 3" xfId="62969" xr:uid="{00000000-0005-0000-0000-000005F60000}"/>
    <cellStyle name="Total 2 5 7 2 2 4" xfId="62970" xr:uid="{00000000-0005-0000-0000-000006F60000}"/>
    <cellStyle name="Total 2 5 7 2 2 5" xfId="62971" xr:uid="{00000000-0005-0000-0000-000007F60000}"/>
    <cellStyle name="Total 2 5 7 2 3" xfId="62972" xr:uid="{00000000-0005-0000-0000-000008F60000}"/>
    <cellStyle name="Total 2 5 7 2 3 2" xfId="62973" xr:uid="{00000000-0005-0000-0000-000009F60000}"/>
    <cellStyle name="Total 2 5 7 2 3 3" xfId="62974" xr:uid="{00000000-0005-0000-0000-00000AF60000}"/>
    <cellStyle name="Total 2 5 7 2 3 4" xfId="62975" xr:uid="{00000000-0005-0000-0000-00000BF60000}"/>
    <cellStyle name="Total 2 5 7 2 3 5" xfId="62976" xr:uid="{00000000-0005-0000-0000-00000CF60000}"/>
    <cellStyle name="Total 2 5 7 2 4" xfId="62977" xr:uid="{00000000-0005-0000-0000-00000DF60000}"/>
    <cellStyle name="Total 2 5 7 2 5" xfId="62978" xr:uid="{00000000-0005-0000-0000-00000EF60000}"/>
    <cellStyle name="Total 2 5 7 2 6" xfId="62979" xr:uid="{00000000-0005-0000-0000-00000FF60000}"/>
    <cellStyle name="Total 2 5 7 2 7" xfId="62980" xr:uid="{00000000-0005-0000-0000-000010F60000}"/>
    <cellStyle name="Total 2 5 7 3" xfId="62981" xr:uid="{00000000-0005-0000-0000-000011F60000}"/>
    <cellStyle name="Total 2 5 7 3 2" xfId="62982" xr:uid="{00000000-0005-0000-0000-000012F60000}"/>
    <cellStyle name="Total 2 5 7 3 3" xfId="62983" xr:uid="{00000000-0005-0000-0000-000013F60000}"/>
    <cellStyle name="Total 2 5 7 3 4" xfId="62984" xr:uid="{00000000-0005-0000-0000-000014F60000}"/>
    <cellStyle name="Total 2 5 7 3 5" xfId="62985" xr:uid="{00000000-0005-0000-0000-000015F60000}"/>
    <cellStyle name="Total 2 5 7 4" xfId="62986" xr:uid="{00000000-0005-0000-0000-000016F60000}"/>
    <cellStyle name="Total 2 5 7 4 2" xfId="62987" xr:uid="{00000000-0005-0000-0000-000017F60000}"/>
    <cellStyle name="Total 2 5 7 4 3" xfId="62988" xr:uid="{00000000-0005-0000-0000-000018F60000}"/>
    <cellStyle name="Total 2 5 7 4 4" xfId="62989" xr:uid="{00000000-0005-0000-0000-000019F60000}"/>
    <cellStyle name="Total 2 5 7 4 5" xfId="62990" xr:uid="{00000000-0005-0000-0000-00001AF60000}"/>
    <cellStyle name="Total 2 5 7 5" xfId="62991" xr:uid="{00000000-0005-0000-0000-00001BF60000}"/>
    <cellStyle name="Total 2 5 7 6" xfId="62992" xr:uid="{00000000-0005-0000-0000-00001CF60000}"/>
    <cellStyle name="Total 2 5 7 7" xfId="62993" xr:uid="{00000000-0005-0000-0000-00001DF60000}"/>
    <cellStyle name="Total 2 5 7 8" xfId="62994" xr:uid="{00000000-0005-0000-0000-00001EF60000}"/>
    <cellStyle name="Total 2 5 8" xfId="62995" xr:uid="{00000000-0005-0000-0000-00001FF60000}"/>
    <cellStyle name="Total 2 5 8 2" xfId="62996" xr:uid="{00000000-0005-0000-0000-000020F60000}"/>
    <cellStyle name="Total 2 5 8 2 2" xfId="62997" xr:uid="{00000000-0005-0000-0000-000021F60000}"/>
    <cellStyle name="Total 2 5 8 2 2 2" xfId="62998" xr:uid="{00000000-0005-0000-0000-000022F60000}"/>
    <cellStyle name="Total 2 5 8 2 2 3" xfId="62999" xr:uid="{00000000-0005-0000-0000-000023F60000}"/>
    <cellStyle name="Total 2 5 8 2 2 4" xfId="63000" xr:uid="{00000000-0005-0000-0000-000024F60000}"/>
    <cellStyle name="Total 2 5 8 2 2 5" xfId="63001" xr:uid="{00000000-0005-0000-0000-000025F60000}"/>
    <cellStyle name="Total 2 5 8 2 3" xfId="63002" xr:uid="{00000000-0005-0000-0000-000026F60000}"/>
    <cellStyle name="Total 2 5 8 2 3 2" xfId="63003" xr:uid="{00000000-0005-0000-0000-000027F60000}"/>
    <cellStyle name="Total 2 5 8 2 3 3" xfId="63004" xr:uid="{00000000-0005-0000-0000-000028F60000}"/>
    <cellStyle name="Total 2 5 8 2 3 4" xfId="63005" xr:uid="{00000000-0005-0000-0000-000029F60000}"/>
    <cellStyle name="Total 2 5 8 2 3 5" xfId="63006" xr:uid="{00000000-0005-0000-0000-00002AF60000}"/>
    <cellStyle name="Total 2 5 8 2 4" xfId="63007" xr:uid="{00000000-0005-0000-0000-00002BF60000}"/>
    <cellStyle name="Total 2 5 8 2 5" xfId="63008" xr:uid="{00000000-0005-0000-0000-00002CF60000}"/>
    <cellStyle name="Total 2 5 8 2 6" xfId="63009" xr:uid="{00000000-0005-0000-0000-00002DF60000}"/>
    <cellStyle name="Total 2 5 8 2 7" xfId="63010" xr:uid="{00000000-0005-0000-0000-00002EF60000}"/>
    <cellStyle name="Total 2 5 8 3" xfId="63011" xr:uid="{00000000-0005-0000-0000-00002FF60000}"/>
    <cellStyle name="Total 2 5 8 3 2" xfId="63012" xr:uid="{00000000-0005-0000-0000-000030F60000}"/>
    <cellStyle name="Total 2 5 8 3 3" xfId="63013" xr:uid="{00000000-0005-0000-0000-000031F60000}"/>
    <cellStyle name="Total 2 5 8 3 4" xfId="63014" xr:uid="{00000000-0005-0000-0000-000032F60000}"/>
    <cellStyle name="Total 2 5 8 3 5" xfId="63015" xr:uid="{00000000-0005-0000-0000-000033F60000}"/>
    <cellStyle name="Total 2 5 8 4" xfId="63016" xr:uid="{00000000-0005-0000-0000-000034F60000}"/>
    <cellStyle name="Total 2 5 8 4 2" xfId="63017" xr:uid="{00000000-0005-0000-0000-000035F60000}"/>
    <cellStyle name="Total 2 5 8 4 3" xfId="63018" xr:uid="{00000000-0005-0000-0000-000036F60000}"/>
    <cellStyle name="Total 2 5 8 4 4" xfId="63019" xr:uid="{00000000-0005-0000-0000-000037F60000}"/>
    <cellStyle name="Total 2 5 8 4 5" xfId="63020" xr:uid="{00000000-0005-0000-0000-000038F60000}"/>
    <cellStyle name="Total 2 5 8 5" xfId="63021" xr:uid="{00000000-0005-0000-0000-000039F60000}"/>
    <cellStyle name="Total 2 5 8 6" xfId="63022" xr:uid="{00000000-0005-0000-0000-00003AF60000}"/>
    <cellStyle name="Total 2 5 8 7" xfId="63023" xr:uid="{00000000-0005-0000-0000-00003BF60000}"/>
    <cellStyle name="Total 2 5 8 8" xfId="63024" xr:uid="{00000000-0005-0000-0000-00003CF60000}"/>
    <cellStyle name="Total 2 5 9" xfId="63025" xr:uid="{00000000-0005-0000-0000-00003DF60000}"/>
    <cellStyle name="Total 2 5 9 2" xfId="63026" xr:uid="{00000000-0005-0000-0000-00003EF60000}"/>
    <cellStyle name="Total 2 5 9 2 2" xfId="63027" xr:uid="{00000000-0005-0000-0000-00003FF60000}"/>
    <cellStyle name="Total 2 5 9 2 2 2" xfId="63028" xr:uid="{00000000-0005-0000-0000-000040F60000}"/>
    <cellStyle name="Total 2 5 9 2 2 3" xfId="63029" xr:uid="{00000000-0005-0000-0000-000041F60000}"/>
    <cellStyle name="Total 2 5 9 2 2 4" xfId="63030" xr:uid="{00000000-0005-0000-0000-000042F60000}"/>
    <cellStyle name="Total 2 5 9 2 2 5" xfId="63031" xr:uid="{00000000-0005-0000-0000-000043F60000}"/>
    <cellStyle name="Total 2 5 9 2 3" xfId="63032" xr:uid="{00000000-0005-0000-0000-000044F60000}"/>
    <cellStyle name="Total 2 5 9 2 3 2" xfId="63033" xr:uid="{00000000-0005-0000-0000-000045F60000}"/>
    <cellStyle name="Total 2 5 9 2 3 3" xfId="63034" xr:uid="{00000000-0005-0000-0000-000046F60000}"/>
    <cellStyle name="Total 2 5 9 2 3 4" xfId="63035" xr:uid="{00000000-0005-0000-0000-000047F60000}"/>
    <cellStyle name="Total 2 5 9 2 3 5" xfId="63036" xr:uid="{00000000-0005-0000-0000-000048F60000}"/>
    <cellStyle name="Total 2 5 9 2 4" xfId="63037" xr:uid="{00000000-0005-0000-0000-000049F60000}"/>
    <cellStyle name="Total 2 5 9 2 5" xfId="63038" xr:uid="{00000000-0005-0000-0000-00004AF60000}"/>
    <cellStyle name="Total 2 5 9 2 6" xfId="63039" xr:uid="{00000000-0005-0000-0000-00004BF60000}"/>
    <cellStyle name="Total 2 5 9 2 7" xfId="63040" xr:uid="{00000000-0005-0000-0000-00004CF60000}"/>
    <cellStyle name="Total 2 5 9 3" xfId="63041" xr:uid="{00000000-0005-0000-0000-00004DF60000}"/>
    <cellStyle name="Total 2 5 9 3 2" xfId="63042" xr:uid="{00000000-0005-0000-0000-00004EF60000}"/>
    <cellStyle name="Total 2 5 9 3 3" xfId="63043" xr:uid="{00000000-0005-0000-0000-00004FF60000}"/>
    <cellStyle name="Total 2 5 9 3 4" xfId="63044" xr:uid="{00000000-0005-0000-0000-000050F60000}"/>
    <cellStyle name="Total 2 5 9 3 5" xfId="63045" xr:uid="{00000000-0005-0000-0000-000051F60000}"/>
    <cellStyle name="Total 2 5 9 4" xfId="63046" xr:uid="{00000000-0005-0000-0000-000052F60000}"/>
    <cellStyle name="Total 2 5 9 4 2" xfId="63047" xr:uid="{00000000-0005-0000-0000-000053F60000}"/>
    <cellStyle name="Total 2 5 9 4 3" xfId="63048" xr:uid="{00000000-0005-0000-0000-000054F60000}"/>
    <cellStyle name="Total 2 5 9 4 4" xfId="63049" xr:uid="{00000000-0005-0000-0000-000055F60000}"/>
    <cellStyle name="Total 2 5 9 4 5" xfId="63050" xr:uid="{00000000-0005-0000-0000-000056F60000}"/>
    <cellStyle name="Total 2 5 9 5" xfId="63051" xr:uid="{00000000-0005-0000-0000-000057F60000}"/>
    <cellStyle name="Total 2 5 9 6" xfId="63052" xr:uid="{00000000-0005-0000-0000-000058F60000}"/>
    <cellStyle name="Total 2 5 9 7" xfId="63053" xr:uid="{00000000-0005-0000-0000-000059F60000}"/>
    <cellStyle name="Total 2 5 9 8" xfId="63054" xr:uid="{00000000-0005-0000-0000-00005AF60000}"/>
    <cellStyle name="Total 2 6" xfId="63055" xr:uid="{00000000-0005-0000-0000-00005BF60000}"/>
    <cellStyle name="Total 2 6 2" xfId="63056" xr:uid="{00000000-0005-0000-0000-00005CF60000}"/>
    <cellStyle name="Total 2 6 2 2" xfId="63057" xr:uid="{00000000-0005-0000-0000-00005DF60000}"/>
    <cellStyle name="Total 2 6 3" xfId="63058" xr:uid="{00000000-0005-0000-0000-00005EF60000}"/>
    <cellStyle name="Total 2 6 4" xfId="63059" xr:uid="{00000000-0005-0000-0000-00005FF60000}"/>
    <cellStyle name="Total 2 6 5" xfId="63060" xr:uid="{00000000-0005-0000-0000-000060F60000}"/>
    <cellStyle name="Total 2 7" xfId="63061" xr:uid="{00000000-0005-0000-0000-000061F60000}"/>
    <cellStyle name="Total 2 7 2" xfId="63062" xr:uid="{00000000-0005-0000-0000-000062F60000}"/>
    <cellStyle name="Total 2 7 2 2" xfId="63063" xr:uid="{00000000-0005-0000-0000-000063F60000}"/>
    <cellStyle name="Total 2 7 3" xfId="63064" xr:uid="{00000000-0005-0000-0000-000064F60000}"/>
    <cellStyle name="Total 2 7 4" xfId="63065" xr:uid="{00000000-0005-0000-0000-000065F60000}"/>
    <cellStyle name="Total 2 7 5" xfId="63066" xr:uid="{00000000-0005-0000-0000-000066F60000}"/>
    <cellStyle name="Total 2 8" xfId="63067" xr:uid="{00000000-0005-0000-0000-000067F60000}"/>
    <cellStyle name="Total 2 8 2" xfId="63068" xr:uid="{00000000-0005-0000-0000-000068F60000}"/>
    <cellStyle name="Total 2 9" xfId="63069" xr:uid="{00000000-0005-0000-0000-000069F60000}"/>
    <cellStyle name="Total 2 9 2" xfId="63070" xr:uid="{00000000-0005-0000-0000-00006AF60000}"/>
    <cellStyle name="Total 2_T-straight with PEDs adjustor" xfId="63071" xr:uid="{00000000-0005-0000-0000-00006BF60000}"/>
    <cellStyle name="Total 3" xfId="63072" xr:uid="{00000000-0005-0000-0000-00006CF60000}"/>
    <cellStyle name="Total 3 2" xfId="63073" xr:uid="{00000000-0005-0000-0000-00006DF60000}"/>
    <cellStyle name="Total 3 2 2" xfId="63074" xr:uid="{00000000-0005-0000-0000-00006EF60000}"/>
    <cellStyle name="Total 3 2 2 10" xfId="63075" xr:uid="{00000000-0005-0000-0000-00006FF60000}"/>
    <cellStyle name="Total 3 2 2 10 2" xfId="63076" xr:uid="{00000000-0005-0000-0000-000070F60000}"/>
    <cellStyle name="Total 3 2 2 10 2 2" xfId="63077" xr:uid="{00000000-0005-0000-0000-000071F60000}"/>
    <cellStyle name="Total 3 2 2 10 2 2 2" xfId="63078" xr:uid="{00000000-0005-0000-0000-000072F60000}"/>
    <cellStyle name="Total 3 2 2 10 2 2 3" xfId="63079" xr:uid="{00000000-0005-0000-0000-000073F60000}"/>
    <cellStyle name="Total 3 2 2 10 2 2 4" xfId="63080" xr:uid="{00000000-0005-0000-0000-000074F60000}"/>
    <cellStyle name="Total 3 2 2 10 2 2 5" xfId="63081" xr:uid="{00000000-0005-0000-0000-000075F60000}"/>
    <cellStyle name="Total 3 2 2 10 2 3" xfId="63082" xr:uid="{00000000-0005-0000-0000-000076F60000}"/>
    <cellStyle name="Total 3 2 2 10 2 3 2" xfId="63083" xr:uid="{00000000-0005-0000-0000-000077F60000}"/>
    <cellStyle name="Total 3 2 2 10 2 3 3" xfId="63084" xr:uid="{00000000-0005-0000-0000-000078F60000}"/>
    <cellStyle name="Total 3 2 2 10 2 3 4" xfId="63085" xr:uid="{00000000-0005-0000-0000-000079F60000}"/>
    <cellStyle name="Total 3 2 2 10 2 3 5" xfId="63086" xr:uid="{00000000-0005-0000-0000-00007AF60000}"/>
    <cellStyle name="Total 3 2 2 10 2 4" xfId="63087" xr:uid="{00000000-0005-0000-0000-00007BF60000}"/>
    <cellStyle name="Total 3 2 2 10 2 5" xfId="63088" xr:uid="{00000000-0005-0000-0000-00007CF60000}"/>
    <cellStyle name="Total 3 2 2 10 2 6" xfId="63089" xr:uid="{00000000-0005-0000-0000-00007DF60000}"/>
    <cellStyle name="Total 3 2 2 10 2 7" xfId="63090" xr:uid="{00000000-0005-0000-0000-00007EF60000}"/>
    <cellStyle name="Total 3 2 2 10 3" xfId="63091" xr:uid="{00000000-0005-0000-0000-00007FF60000}"/>
    <cellStyle name="Total 3 2 2 10 3 2" xfId="63092" xr:uid="{00000000-0005-0000-0000-000080F60000}"/>
    <cellStyle name="Total 3 2 2 10 3 3" xfId="63093" xr:uid="{00000000-0005-0000-0000-000081F60000}"/>
    <cellStyle name="Total 3 2 2 10 3 4" xfId="63094" xr:uid="{00000000-0005-0000-0000-000082F60000}"/>
    <cellStyle name="Total 3 2 2 10 3 5" xfId="63095" xr:uid="{00000000-0005-0000-0000-000083F60000}"/>
    <cellStyle name="Total 3 2 2 10 4" xfId="63096" xr:uid="{00000000-0005-0000-0000-000084F60000}"/>
    <cellStyle name="Total 3 2 2 10 4 2" xfId="63097" xr:uid="{00000000-0005-0000-0000-000085F60000}"/>
    <cellStyle name="Total 3 2 2 10 4 3" xfId="63098" xr:uid="{00000000-0005-0000-0000-000086F60000}"/>
    <cellStyle name="Total 3 2 2 10 4 4" xfId="63099" xr:uid="{00000000-0005-0000-0000-000087F60000}"/>
    <cellStyle name="Total 3 2 2 10 4 5" xfId="63100" xr:uid="{00000000-0005-0000-0000-000088F60000}"/>
    <cellStyle name="Total 3 2 2 10 5" xfId="63101" xr:uid="{00000000-0005-0000-0000-000089F60000}"/>
    <cellStyle name="Total 3 2 2 10 6" xfId="63102" xr:uid="{00000000-0005-0000-0000-00008AF60000}"/>
    <cellStyle name="Total 3 2 2 10 7" xfId="63103" xr:uid="{00000000-0005-0000-0000-00008BF60000}"/>
    <cellStyle name="Total 3 2 2 10 8" xfId="63104" xr:uid="{00000000-0005-0000-0000-00008CF60000}"/>
    <cellStyle name="Total 3 2 2 11" xfId="63105" xr:uid="{00000000-0005-0000-0000-00008DF60000}"/>
    <cellStyle name="Total 3 2 2 11 2" xfId="63106" xr:uid="{00000000-0005-0000-0000-00008EF60000}"/>
    <cellStyle name="Total 3 2 2 11 2 2" xfId="63107" xr:uid="{00000000-0005-0000-0000-00008FF60000}"/>
    <cellStyle name="Total 3 2 2 11 2 2 2" xfId="63108" xr:uid="{00000000-0005-0000-0000-000090F60000}"/>
    <cellStyle name="Total 3 2 2 11 2 2 3" xfId="63109" xr:uid="{00000000-0005-0000-0000-000091F60000}"/>
    <cellStyle name="Total 3 2 2 11 2 2 4" xfId="63110" xr:uid="{00000000-0005-0000-0000-000092F60000}"/>
    <cellStyle name="Total 3 2 2 11 2 2 5" xfId="63111" xr:uid="{00000000-0005-0000-0000-000093F60000}"/>
    <cellStyle name="Total 3 2 2 11 2 3" xfId="63112" xr:uid="{00000000-0005-0000-0000-000094F60000}"/>
    <cellStyle name="Total 3 2 2 11 2 3 2" xfId="63113" xr:uid="{00000000-0005-0000-0000-000095F60000}"/>
    <cellStyle name="Total 3 2 2 11 2 3 3" xfId="63114" xr:uid="{00000000-0005-0000-0000-000096F60000}"/>
    <cellStyle name="Total 3 2 2 11 2 3 4" xfId="63115" xr:uid="{00000000-0005-0000-0000-000097F60000}"/>
    <cellStyle name="Total 3 2 2 11 2 3 5" xfId="63116" xr:uid="{00000000-0005-0000-0000-000098F60000}"/>
    <cellStyle name="Total 3 2 2 11 2 4" xfId="63117" xr:uid="{00000000-0005-0000-0000-000099F60000}"/>
    <cellStyle name="Total 3 2 2 11 2 5" xfId="63118" xr:uid="{00000000-0005-0000-0000-00009AF60000}"/>
    <cellStyle name="Total 3 2 2 11 2 6" xfId="63119" xr:uid="{00000000-0005-0000-0000-00009BF60000}"/>
    <cellStyle name="Total 3 2 2 11 2 7" xfId="63120" xr:uid="{00000000-0005-0000-0000-00009CF60000}"/>
    <cellStyle name="Total 3 2 2 11 3" xfId="63121" xr:uid="{00000000-0005-0000-0000-00009DF60000}"/>
    <cellStyle name="Total 3 2 2 11 3 2" xfId="63122" xr:uid="{00000000-0005-0000-0000-00009EF60000}"/>
    <cellStyle name="Total 3 2 2 11 3 3" xfId="63123" xr:uid="{00000000-0005-0000-0000-00009FF60000}"/>
    <cellStyle name="Total 3 2 2 11 3 4" xfId="63124" xr:uid="{00000000-0005-0000-0000-0000A0F60000}"/>
    <cellStyle name="Total 3 2 2 11 3 5" xfId="63125" xr:uid="{00000000-0005-0000-0000-0000A1F60000}"/>
    <cellStyle name="Total 3 2 2 11 4" xfId="63126" xr:uid="{00000000-0005-0000-0000-0000A2F60000}"/>
    <cellStyle name="Total 3 2 2 11 4 2" xfId="63127" xr:uid="{00000000-0005-0000-0000-0000A3F60000}"/>
    <cellStyle name="Total 3 2 2 11 4 3" xfId="63128" xr:uid="{00000000-0005-0000-0000-0000A4F60000}"/>
    <cellStyle name="Total 3 2 2 11 4 4" xfId="63129" xr:uid="{00000000-0005-0000-0000-0000A5F60000}"/>
    <cellStyle name="Total 3 2 2 11 4 5" xfId="63130" xr:uid="{00000000-0005-0000-0000-0000A6F60000}"/>
    <cellStyle name="Total 3 2 2 11 5" xfId="63131" xr:uid="{00000000-0005-0000-0000-0000A7F60000}"/>
    <cellStyle name="Total 3 2 2 11 6" xfId="63132" xr:uid="{00000000-0005-0000-0000-0000A8F60000}"/>
    <cellStyle name="Total 3 2 2 11 7" xfId="63133" xr:uid="{00000000-0005-0000-0000-0000A9F60000}"/>
    <cellStyle name="Total 3 2 2 11 8" xfId="63134" xr:uid="{00000000-0005-0000-0000-0000AAF60000}"/>
    <cellStyle name="Total 3 2 2 12" xfId="63135" xr:uid="{00000000-0005-0000-0000-0000ABF60000}"/>
    <cellStyle name="Total 3 2 2 12 2" xfId="63136" xr:uid="{00000000-0005-0000-0000-0000ACF60000}"/>
    <cellStyle name="Total 3 2 2 12 2 2" xfId="63137" xr:uid="{00000000-0005-0000-0000-0000ADF60000}"/>
    <cellStyle name="Total 3 2 2 12 2 2 2" xfId="63138" xr:uid="{00000000-0005-0000-0000-0000AEF60000}"/>
    <cellStyle name="Total 3 2 2 12 2 2 3" xfId="63139" xr:uid="{00000000-0005-0000-0000-0000AFF60000}"/>
    <cellStyle name="Total 3 2 2 12 2 2 4" xfId="63140" xr:uid="{00000000-0005-0000-0000-0000B0F60000}"/>
    <cellStyle name="Total 3 2 2 12 2 2 5" xfId="63141" xr:uid="{00000000-0005-0000-0000-0000B1F60000}"/>
    <cellStyle name="Total 3 2 2 12 2 3" xfId="63142" xr:uid="{00000000-0005-0000-0000-0000B2F60000}"/>
    <cellStyle name="Total 3 2 2 12 2 3 2" xfId="63143" xr:uid="{00000000-0005-0000-0000-0000B3F60000}"/>
    <cellStyle name="Total 3 2 2 12 2 3 3" xfId="63144" xr:uid="{00000000-0005-0000-0000-0000B4F60000}"/>
    <cellStyle name="Total 3 2 2 12 2 3 4" xfId="63145" xr:uid="{00000000-0005-0000-0000-0000B5F60000}"/>
    <cellStyle name="Total 3 2 2 12 2 3 5" xfId="63146" xr:uid="{00000000-0005-0000-0000-0000B6F60000}"/>
    <cellStyle name="Total 3 2 2 12 2 4" xfId="63147" xr:uid="{00000000-0005-0000-0000-0000B7F60000}"/>
    <cellStyle name="Total 3 2 2 12 2 5" xfId="63148" xr:uid="{00000000-0005-0000-0000-0000B8F60000}"/>
    <cellStyle name="Total 3 2 2 12 2 6" xfId="63149" xr:uid="{00000000-0005-0000-0000-0000B9F60000}"/>
    <cellStyle name="Total 3 2 2 12 2 7" xfId="63150" xr:uid="{00000000-0005-0000-0000-0000BAF60000}"/>
    <cellStyle name="Total 3 2 2 12 3" xfId="63151" xr:uid="{00000000-0005-0000-0000-0000BBF60000}"/>
    <cellStyle name="Total 3 2 2 12 3 2" xfId="63152" xr:uid="{00000000-0005-0000-0000-0000BCF60000}"/>
    <cellStyle name="Total 3 2 2 12 3 3" xfId="63153" xr:uid="{00000000-0005-0000-0000-0000BDF60000}"/>
    <cellStyle name="Total 3 2 2 12 3 4" xfId="63154" xr:uid="{00000000-0005-0000-0000-0000BEF60000}"/>
    <cellStyle name="Total 3 2 2 12 3 5" xfId="63155" xr:uid="{00000000-0005-0000-0000-0000BFF60000}"/>
    <cellStyle name="Total 3 2 2 12 4" xfId="63156" xr:uid="{00000000-0005-0000-0000-0000C0F60000}"/>
    <cellStyle name="Total 3 2 2 12 4 2" xfId="63157" xr:uid="{00000000-0005-0000-0000-0000C1F60000}"/>
    <cellStyle name="Total 3 2 2 12 4 3" xfId="63158" xr:uid="{00000000-0005-0000-0000-0000C2F60000}"/>
    <cellStyle name="Total 3 2 2 12 4 4" xfId="63159" xr:uid="{00000000-0005-0000-0000-0000C3F60000}"/>
    <cellStyle name="Total 3 2 2 12 4 5" xfId="63160" xr:uid="{00000000-0005-0000-0000-0000C4F60000}"/>
    <cellStyle name="Total 3 2 2 12 5" xfId="63161" xr:uid="{00000000-0005-0000-0000-0000C5F60000}"/>
    <cellStyle name="Total 3 2 2 12 6" xfId="63162" xr:uid="{00000000-0005-0000-0000-0000C6F60000}"/>
    <cellStyle name="Total 3 2 2 12 7" xfId="63163" xr:uid="{00000000-0005-0000-0000-0000C7F60000}"/>
    <cellStyle name="Total 3 2 2 12 8" xfId="63164" xr:uid="{00000000-0005-0000-0000-0000C8F60000}"/>
    <cellStyle name="Total 3 2 2 13" xfId="63165" xr:uid="{00000000-0005-0000-0000-0000C9F60000}"/>
    <cellStyle name="Total 3 2 2 13 2" xfId="63166" xr:uid="{00000000-0005-0000-0000-0000CAF60000}"/>
    <cellStyle name="Total 3 2 2 13 2 2" xfId="63167" xr:uid="{00000000-0005-0000-0000-0000CBF60000}"/>
    <cellStyle name="Total 3 2 2 13 2 2 2" xfId="63168" xr:uid="{00000000-0005-0000-0000-0000CCF60000}"/>
    <cellStyle name="Total 3 2 2 13 2 2 3" xfId="63169" xr:uid="{00000000-0005-0000-0000-0000CDF60000}"/>
    <cellStyle name="Total 3 2 2 13 2 2 4" xfId="63170" xr:uid="{00000000-0005-0000-0000-0000CEF60000}"/>
    <cellStyle name="Total 3 2 2 13 2 2 5" xfId="63171" xr:uid="{00000000-0005-0000-0000-0000CFF60000}"/>
    <cellStyle name="Total 3 2 2 13 2 3" xfId="63172" xr:uid="{00000000-0005-0000-0000-0000D0F60000}"/>
    <cellStyle name="Total 3 2 2 13 2 3 2" xfId="63173" xr:uid="{00000000-0005-0000-0000-0000D1F60000}"/>
    <cellStyle name="Total 3 2 2 13 2 3 3" xfId="63174" xr:uid="{00000000-0005-0000-0000-0000D2F60000}"/>
    <cellStyle name="Total 3 2 2 13 2 3 4" xfId="63175" xr:uid="{00000000-0005-0000-0000-0000D3F60000}"/>
    <cellStyle name="Total 3 2 2 13 2 3 5" xfId="63176" xr:uid="{00000000-0005-0000-0000-0000D4F60000}"/>
    <cellStyle name="Total 3 2 2 13 2 4" xfId="63177" xr:uid="{00000000-0005-0000-0000-0000D5F60000}"/>
    <cellStyle name="Total 3 2 2 13 2 5" xfId="63178" xr:uid="{00000000-0005-0000-0000-0000D6F60000}"/>
    <cellStyle name="Total 3 2 2 13 2 6" xfId="63179" xr:uid="{00000000-0005-0000-0000-0000D7F60000}"/>
    <cellStyle name="Total 3 2 2 13 2 7" xfId="63180" xr:uid="{00000000-0005-0000-0000-0000D8F60000}"/>
    <cellStyle name="Total 3 2 2 13 3" xfId="63181" xr:uid="{00000000-0005-0000-0000-0000D9F60000}"/>
    <cellStyle name="Total 3 2 2 13 3 2" xfId="63182" xr:uid="{00000000-0005-0000-0000-0000DAF60000}"/>
    <cellStyle name="Total 3 2 2 13 3 3" xfId="63183" xr:uid="{00000000-0005-0000-0000-0000DBF60000}"/>
    <cellStyle name="Total 3 2 2 13 3 4" xfId="63184" xr:uid="{00000000-0005-0000-0000-0000DCF60000}"/>
    <cellStyle name="Total 3 2 2 13 3 5" xfId="63185" xr:uid="{00000000-0005-0000-0000-0000DDF60000}"/>
    <cellStyle name="Total 3 2 2 13 4" xfId="63186" xr:uid="{00000000-0005-0000-0000-0000DEF60000}"/>
    <cellStyle name="Total 3 2 2 13 4 2" xfId="63187" xr:uid="{00000000-0005-0000-0000-0000DFF60000}"/>
    <cellStyle name="Total 3 2 2 13 4 3" xfId="63188" xr:uid="{00000000-0005-0000-0000-0000E0F60000}"/>
    <cellStyle name="Total 3 2 2 13 4 4" xfId="63189" xr:uid="{00000000-0005-0000-0000-0000E1F60000}"/>
    <cellStyle name="Total 3 2 2 13 4 5" xfId="63190" xr:uid="{00000000-0005-0000-0000-0000E2F60000}"/>
    <cellStyle name="Total 3 2 2 13 5" xfId="63191" xr:uid="{00000000-0005-0000-0000-0000E3F60000}"/>
    <cellStyle name="Total 3 2 2 13 6" xfId="63192" xr:uid="{00000000-0005-0000-0000-0000E4F60000}"/>
    <cellStyle name="Total 3 2 2 13 7" xfId="63193" xr:uid="{00000000-0005-0000-0000-0000E5F60000}"/>
    <cellStyle name="Total 3 2 2 13 8" xfId="63194" xr:uid="{00000000-0005-0000-0000-0000E6F60000}"/>
    <cellStyle name="Total 3 2 2 14" xfId="63195" xr:uid="{00000000-0005-0000-0000-0000E7F60000}"/>
    <cellStyle name="Total 3 2 2 14 2" xfId="63196" xr:uid="{00000000-0005-0000-0000-0000E8F60000}"/>
    <cellStyle name="Total 3 2 2 14 2 2" xfId="63197" xr:uid="{00000000-0005-0000-0000-0000E9F60000}"/>
    <cellStyle name="Total 3 2 2 14 2 2 2" xfId="63198" xr:uid="{00000000-0005-0000-0000-0000EAF60000}"/>
    <cellStyle name="Total 3 2 2 14 2 2 3" xfId="63199" xr:uid="{00000000-0005-0000-0000-0000EBF60000}"/>
    <cellStyle name="Total 3 2 2 14 2 2 4" xfId="63200" xr:uid="{00000000-0005-0000-0000-0000ECF60000}"/>
    <cellStyle name="Total 3 2 2 14 2 2 5" xfId="63201" xr:uid="{00000000-0005-0000-0000-0000EDF60000}"/>
    <cellStyle name="Total 3 2 2 14 2 3" xfId="63202" xr:uid="{00000000-0005-0000-0000-0000EEF60000}"/>
    <cellStyle name="Total 3 2 2 14 2 3 2" xfId="63203" xr:uid="{00000000-0005-0000-0000-0000EFF60000}"/>
    <cellStyle name="Total 3 2 2 14 2 3 3" xfId="63204" xr:uid="{00000000-0005-0000-0000-0000F0F60000}"/>
    <cellStyle name="Total 3 2 2 14 2 3 4" xfId="63205" xr:uid="{00000000-0005-0000-0000-0000F1F60000}"/>
    <cellStyle name="Total 3 2 2 14 2 3 5" xfId="63206" xr:uid="{00000000-0005-0000-0000-0000F2F60000}"/>
    <cellStyle name="Total 3 2 2 14 2 4" xfId="63207" xr:uid="{00000000-0005-0000-0000-0000F3F60000}"/>
    <cellStyle name="Total 3 2 2 14 2 5" xfId="63208" xr:uid="{00000000-0005-0000-0000-0000F4F60000}"/>
    <cellStyle name="Total 3 2 2 14 2 6" xfId="63209" xr:uid="{00000000-0005-0000-0000-0000F5F60000}"/>
    <cellStyle name="Total 3 2 2 14 2 7" xfId="63210" xr:uid="{00000000-0005-0000-0000-0000F6F60000}"/>
    <cellStyle name="Total 3 2 2 14 3" xfId="63211" xr:uid="{00000000-0005-0000-0000-0000F7F60000}"/>
    <cellStyle name="Total 3 2 2 14 3 2" xfId="63212" xr:uid="{00000000-0005-0000-0000-0000F8F60000}"/>
    <cellStyle name="Total 3 2 2 14 3 3" xfId="63213" xr:uid="{00000000-0005-0000-0000-0000F9F60000}"/>
    <cellStyle name="Total 3 2 2 14 3 4" xfId="63214" xr:uid="{00000000-0005-0000-0000-0000FAF60000}"/>
    <cellStyle name="Total 3 2 2 14 3 5" xfId="63215" xr:uid="{00000000-0005-0000-0000-0000FBF60000}"/>
    <cellStyle name="Total 3 2 2 14 4" xfId="63216" xr:uid="{00000000-0005-0000-0000-0000FCF60000}"/>
    <cellStyle name="Total 3 2 2 14 4 2" xfId="63217" xr:uid="{00000000-0005-0000-0000-0000FDF60000}"/>
    <cellStyle name="Total 3 2 2 14 4 3" xfId="63218" xr:uid="{00000000-0005-0000-0000-0000FEF60000}"/>
    <cellStyle name="Total 3 2 2 14 4 4" xfId="63219" xr:uid="{00000000-0005-0000-0000-0000FFF60000}"/>
    <cellStyle name="Total 3 2 2 14 4 5" xfId="63220" xr:uid="{00000000-0005-0000-0000-000000F70000}"/>
    <cellStyle name="Total 3 2 2 14 5" xfId="63221" xr:uid="{00000000-0005-0000-0000-000001F70000}"/>
    <cellStyle name="Total 3 2 2 14 6" xfId="63222" xr:uid="{00000000-0005-0000-0000-000002F70000}"/>
    <cellStyle name="Total 3 2 2 14 7" xfId="63223" xr:uid="{00000000-0005-0000-0000-000003F70000}"/>
    <cellStyle name="Total 3 2 2 14 8" xfId="63224" xr:uid="{00000000-0005-0000-0000-000004F70000}"/>
    <cellStyle name="Total 3 2 2 15" xfId="63225" xr:uid="{00000000-0005-0000-0000-000005F70000}"/>
    <cellStyle name="Total 3 2 2 15 2" xfId="63226" xr:uid="{00000000-0005-0000-0000-000006F70000}"/>
    <cellStyle name="Total 3 2 2 15 2 2" xfId="63227" xr:uid="{00000000-0005-0000-0000-000007F70000}"/>
    <cellStyle name="Total 3 2 2 15 2 3" xfId="63228" xr:uid="{00000000-0005-0000-0000-000008F70000}"/>
    <cellStyle name="Total 3 2 2 15 2 4" xfId="63229" xr:uid="{00000000-0005-0000-0000-000009F70000}"/>
    <cellStyle name="Total 3 2 2 15 2 5" xfId="63230" xr:uid="{00000000-0005-0000-0000-00000AF70000}"/>
    <cellStyle name="Total 3 2 2 15 3" xfId="63231" xr:uid="{00000000-0005-0000-0000-00000BF70000}"/>
    <cellStyle name="Total 3 2 2 15 3 2" xfId="63232" xr:uid="{00000000-0005-0000-0000-00000CF70000}"/>
    <cellStyle name="Total 3 2 2 15 3 3" xfId="63233" xr:uid="{00000000-0005-0000-0000-00000DF70000}"/>
    <cellStyle name="Total 3 2 2 15 3 4" xfId="63234" xr:uid="{00000000-0005-0000-0000-00000EF70000}"/>
    <cellStyle name="Total 3 2 2 15 3 5" xfId="63235" xr:uid="{00000000-0005-0000-0000-00000FF70000}"/>
    <cellStyle name="Total 3 2 2 15 4" xfId="63236" xr:uid="{00000000-0005-0000-0000-000010F70000}"/>
    <cellStyle name="Total 3 2 2 15 5" xfId="63237" xr:uid="{00000000-0005-0000-0000-000011F70000}"/>
    <cellStyle name="Total 3 2 2 15 6" xfId="63238" xr:uid="{00000000-0005-0000-0000-000012F70000}"/>
    <cellStyle name="Total 3 2 2 15 7" xfId="63239" xr:uid="{00000000-0005-0000-0000-000013F70000}"/>
    <cellStyle name="Total 3 2 2 16" xfId="63240" xr:uid="{00000000-0005-0000-0000-000014F70000}"/>
    <cellStyle name="Total 3 2 2 16 2" xfId="63241" xr:uid="{00000000-0005-0000-0000-000015F70000}"/>
    <cellStyle name="Total 3 2 2 16 3" xfId="63242" xr:uid="{00000000-0005-0000-0000-000016F70000}"/>
    <cellStyle name="Total 3 2 2 16 4" xfId="63243" xr:uid="{00000000-0005-0000-0000-000017F70000}"/>
    <cellStyle name="Total 3 2 2 16 5" xfId="63244" xr:uid="{00000000-0005-0000-0000-000018F70000}"/>
    <cellStyle name="Total 3 2 2 17" xfId="63245" xr:uid="{00000000-0005-0000-0000-000019F70000}"/>
    <cellStyle name="Total 3 2 2 17 2" xfId="63246" xr:uid="{00000000-0005-0000-0000-00001AF70000}"/>
    <cellStyle name="Total 3 2 2 17 3" xfId="63247" xr:uid="{00000000-0005-0000-0000-00001BF70000}"/>
    <cellStyle name="Total 3 2 2 17 4" xfId="63248" xr:uid="{00000000-0005-0000-0000-00001CF70000}"/>
    <cellStyle name="Total 3 2 2 17 5" xfId="63249" xr:uid="{00000000-0005-0000-0000-00001DF70000}"/>
    <cellStyle name="Total 3 2 2 18" xfId="63250" xr:uid="{00000000-0005-0000-0000-00001EF70000}"/>
    <cellStyle name="Total 3 2 2 18 2" xfId="63251" xr:uid="{00000000-0005-0000-0000-00001FF70000}"/>
    <cellStyle name="Total 3 2 2 19" xfId="63252" xr:uid="{00000000-0005-0000-0000-000020F70000}"/>
    <cellStyle name="Total 3 2 2 2" xfId="63253" xr:uid="{00000000-0005-0000-0000-000021F70000}"/>
    <cellStyle name="Total 3 2 2 2 2" xfId="63254" xr:uid="{00000000-0005-0000-0000-000022F70000}"/>
    <cellStyle name="Total 3 2 2 2 2 2" xfId="63255" xr:uid="{00000000-0005-0000-0000-000023F70000}"/>
    <cellStyle name="Total 3 2 2 2 2 2 2" xfId="63256" xr:uid="{00000000-0005-0000-0000-000024F70000}"/>
    <cellStyle name="Total 3 2 2 2 2 2 3" xfId="63257" xr:uid="{00000000-0005-0000-0000-000025F70000}"/>
    <cellStyle name="Total 3 2 2 2 2 2 4" xfId="63258" xr:uid="{00000000-0005-0000-0000-000026F70000}"/>
    <cellStyle name="Total 3 2 2 2 2 2 5" xfId="63259" xr:uid="{00000000-0005-0000-0000-000027F70000}"/>
    <cellStyle name="Total 3 2 2 2 2 3" xfId="63260" xr:uid="{00000000-0005-0000-0000-000028F70000}"/>
    <cellStyle name="Total 3 2 2 2 2 3 2" xfId="63261" xr:uid="{00000000-0005-0000-0000-000029F70000}"/>
    <cellStyle name="Total 3 2 2 2 2 3 3" xfId="63262" xr:uid="{00000000-0005-0000-0000-00002AF70000}"/>
    <cellStyle name="Total 3 2 2 2 2 3 4" xfId="63263" xr:uid="{00000000-0005-0000-0000-00002BF70000}"/>
    <cellStyle name="Total 3 2 2 2 2 3 5" xfId="63264" xr:uid="{00000000-0005-0000-0000-00002CF70000}"/>
    <cellStyle name="Total 3 2 2 2 2 4" xfId="63265" xr:uid="{00000000-0005-0000-0000-00002DF70000}"/>
    <cellStyle name="Total 3 2 2 2 2 5" xfId="63266" xr:uid="{00000000-0005-0000-0000-00002EF70000}"/>
    <cellStyle name="Total 3 2 2 2 2 6" xfId="63267" xr:uid="{00000000-0005-0000-0000-00002FF70000}"/>
    <cellStyle name="Total 3 2 2 2 2 7" xfId="63268" xr:uid="{00000000-0005-0000-0000-000030F70000}"/>
    <cellStyle name="Total 3 2 2 2 3" xfId="63269" xr:uid="{00000000-0005-0000-0000-000031F70000}"/>
    <cellStyle name="Total 3 2 2 2 3 2" xfId="63270" xr:uid="{00000000-0005-0000-0000-000032F70000}"/>
    <cellStyle name="Total 3 2 2 2 3 3" xfId="63271" xr:uid="{00000000-0005-0000-0000-000033F70000}"/>
    <cellStyle name="Total 3 2 2 2 3 4" xfId="63272" xr:uid="{00000000-0005-0000-0000-000034F70000}"/>
    <cellStyle name="Total 3 2 2 2 3 5" xfId="63273" xr:uid="{00000000-0005-0000-0000-000035F70000}"/>
    <cellStyle name="Total 3 2 2 2 4" xfId="63274" xr:uid="{00000000-0005-0000-0000-000036F70000}"/>
    <cellStyle name="Total 3 2 2 2 4 2" xfId="63275" xr:uid="{00000000-0005-0000-0000-000037F70000}"/>
    <cellStyle name="Total 3 2 2 2 4 3" xfId="63276" xr:uid="{00000000-0005-0000-0000-000038F70000}"/>
    <cellStyle name="Total 3 2 2 2 4 4" xfId="63277" xr:uid="{00000000-0005-0000-0000-000039F70000}"/>
    <cellStyle name="Total 3 2 2 2 4 5" xfId="63278" xr:uid="{00000000-0005-0000-0000-00003AF70000}"/>
    <cellStyle name="Total 3 2 2 2 5" xfId="63279" xr:uid="{00000000-0005-0000-0000-00003BF70000}"/>
    <cellStyle name="Total 3 2 2 2 6" xfId="63280" xr:uid="{00000000-0005-0000-0000-00003CF70000}"/>
    <cellStyle name="Total 3 2 2 2 7" xfId="63281" xr:uid="{00000000-0005-0000-0000-00003DF70000}"/>
    <cellStyle name="Total 3 2 2 2 8" xfId="63282" xr:uid="{00000000-0005-0000-0000-00003EF70000}"/>
    <cellStyle name="Total 3 2 2 20" xfId="63283" xr:uid="{00000000-0005-0000-0000-00003FF70000}"/>
    <cellStyle name="Total 3 2 2 21" xfId="63284" xr:uid="{00000000-0005-0000-0000-000040F70000}"/>
    <cellStyle name="Total 3 2 2 3" xfId="63285" xr:uid="{00000000-0005-0000-0000-000041F70000}"/>
    <cellStyle name="Total 3 2 2 3 2" xfId="63286" xr:uid="{00000000-0005-0000-0000-000042F70000}"/>
    <cellStyle name="Total 3 2 2 3 2 2" xfId="63287" xr:uid="{00000000-0005-0000-0000-000043F70000}"/>
    <cellStyle name="Total 3 2 2 3 2 2 2" xfId="63288" xr:uid="{00000000-0005-0000-0000-000044F70000}"/>
    <cellStyle name="Total 3 2 2 3 2 2 3" xfId="63289" xr:uid="{00000000-0005-0000-0000-000045F70000}"/>
    <cellStyle name="Total 3 2 2 3 2 2 4" xfId="63290" xr:uid="{00000000-0005-0000-0000-000046F70000}"/>
    <cellStyle name="Total 3 2 2 3 2 2 5" xfId="63291" xr:uid="{00000000-0005-0000-0000-000047F70000}"/>
    <cellStyle name="Total 3 2 2 3 2 3" xfId="63292" xr:uid="{00000000-0005-0000-0000-000048F70000}"/>
    <cellStyle name="Total 3 2 2 3 2 3 2" xfId="63293" xr:uid="{00000000-0005-0000-0000-000049F70000}"/>
    <cellStyle name="Total 3 2 2 3 2 3 3" xfId="63294" xr:uid="{00000000-0005-0000-0000-00004AF70000}"/>
    <cellStyle name="Total 3 2 2 3 2 3 4" xfId="63295" xr:uid="{00000000-0005-0000-0000-00004BF70000}"/>
    <cellStyle name="Total 3 2 2 3 2 3 5" xfId="63296" xr:uid="{00000000-0005-0000-0000-00004CF70000}"/>
    <cellStyle name="Total 3 2 2 3 2 4" xfId="63297" xr:uid="{00000000-0005-0000-0000-00004DF70000}"/>
    <cellStyle name="Total 3 2 2 3 2 5" xfId="63298" xr:uid="{00000000-0005-0000-0000-00004EF70000}"/>
    <cellStyle name="Total 3 2 2 3 2 6" xfId="63299" xr:uid="{00000000-0005-0000-0000-00004FF70000}"/>
    <cellStyle name="Total 3 2 2 3 2 7" xfId="63300" xr:uid="{00000000-0005-0000-0000-000050F70000}"/>
    <cellStyle name="Total 3 2 2 3 3" xfId="63301" xr:uid="{00000000-0005-0000-0000-000051F70000}"/>
    <cellStyle name="Total 3 2 2 3 3 2" xfId="63302" xr:uid="{00000000-0005-0000-0000-000052F70000}"/>
    <cellStyle name="Total 3 2 2 3 3 3" xfId="63303" xr:uid="{00000000-0005-0000-0000-000053F70000}"/>
    <cellStyle name="Total 3 2 2 3 3 4" xfId="63304" xr:uid="{00000000-0005-0000-0000-000054F70000}"/>
    <cellStyle name="Total 3 2 2 3 3 5" xfId="63305" xr:uid="{00000000-0005-0000-0000-000055F70000}"/>
    <cellStyle name="Total 3 2 2 3 4" xfId="63306" xr:uid="{00000000-0005-0000-0000-000056F70000}"/>
    <cellStyle name="Total 3 2 2 3 4 2" xfId="63307" xr:uid="{00000000-0005-0000-0000-000057F70000}"/>
    <cellStyle name="Total 3 2 2 3 4 3" xfId="63308" xr:uid="{00000000-0005-0000-0000-000058F70000}"/>
    <cellStyle name="Total 3 2 2 3 4 4" xfId="63309" xr:uid="{00000000-0005-0000-0000-000059F70000}"/>
    <cellStyle name="Total 3 2 2 3 4 5" xfId="63310" xr:uid="{00000000-0005-0000-0000-00005AF70000}"/>
    <cellStyle name="Total 3 2 2 3 5" xfId="63311" xr:uid="{00000000-0005-0000-0000-00005BF70000}"/>
    <cellStyle name="Total 3 2 2 3 6" xfId="63312" xr:uid="{00000000-0005-0000-0000-00005CF70000}"/>
    <cellStyle name="Total 3 2 2 3 7" xfId="63313" xr:uid="{00000000-0005-0000-0000-00005DF70000}"/>
    <cellStyle name="Total 3 2 2 3 8" xfId="63314" xr:uid="{00000000-0005-0000-0000-00005EF70000}"/>
    <cellStyle name="Total 3 2 2 4" xfId="63315" xr:uid="{00000000-0005-0000-0000-00005FF70000}"/>
    <cellStyle name="Total 3 2 2 4 2" xfId="63316" xr:uid="{00000000-0005-0000-0000-000060F70000}"/>
    <cellStyle name="Total 3 2 2 4 2 2" xfId="63317" xr:uid="{00000000-0005-0000-0000-000061F70000}"/>
    <cellStyle name="Total 3 2 2 4 2 2 2" xfId="63318" xr:uid="{00000000-0005-0000-0000-000062F70000}"/>
    <cellStyle name="Total 3 2 2 4 2 2 3" xfId="63319" xr:uid="{00000000-0005-0000-0000-000063F70000}"/>
    <cellStyle name="Total 3 2 2 4 2 2 4" xfId="63320" xr:uid="{00000000-0005-0000-0000-000064F70000}"/>
    <cellStyle name="Total 3 2 2 4 2 2 5" xfId="63321" xr:uid="{00000000-0005-0000-0000-000065F70000}"/>
    <cellStyle name="Total 3 2 2 4 2 3" xfId="63322" xr:uid="{00000000-0005-0000-0000-000066F70000}"/>
    <cellStyle name="Total 3 2 2 4 2 3 2" xfId="63323" xr:uid="{00000000-0005-0000-0000-000067F70000}"/>
    <cellStyle name="Total 3 2 2 4 2 3 3" xfId="63324" xr:uid="{00000000-0005-0000-0000-000068F70000}"/>
    <cellStyle name="Total 3 2 2 4 2 3 4" xfId="63325" xr:uid="{00000000-0005-0000-0000-000069F70000}"/>
    <cellStyle name="Total 3 2 2 4 2 3 5" xfId="63326" xr:uid="{00000000-0005-0000-0000-00006AF70000}"/>
    <cellStyle name="Total 3 2 2 4 2 4" xfId="63327" xr:uid="{00000000-0005-0000-0000-00006BF70000}"/>
    <cellStyle name="Total 3 2 2 4 2 5" xfId="63328" xr:uid="{00000000-0005-0000-0000-00006CF70000}"/>
    <cellStyle name="Total 3 2 2 4 2 6" xfId="63329" xr:uid="{00000000-0005-0000-0000-00006DF70000}"/>
    <cellStyle name="Total 3 2 2 4 2 7" xfId="63330" xr:uid="{00000000-0005-0000-0000-00006EF70000}"/>
    <cellStyle name="Total 3 2 2 4 3" xfId="63331" xr:uid="{00000000-0005-0000-0000-00006FF70000}"/>
    <cellStyle name="Total 3 2 2 4 3 2" xfId="63332" xr:uid="{00000000-0005-0000-0000-000070F70000}"/>
    <cellStyle name="Total 3 2 2 4 3 3" xfId="63333" xr:uid="{00000000-0005-0000-0000-000071F70000}"/>
    <cellStyle name="Total 3 2 2 4 3 4" xfId="63334" xr:uid="{00000000-0005-0000-0000-000072F70000}"/>
    <cellStyle name="Total 3 2 2 4 3 5" xfId="63335" xr:uid="{00000000-0005-0000-0000-000073F70000}"/>
    <cellStyle name="Total 3 2 2 4 4" xfId="63336" xr:uid="{00000000-0005-0000-0000-000074F70000}"/>
    <cellStyle name="Total 3 2 2 4 4 2" xfId="63337" xr:uid="{00000000-0005-0000-0000-000075F70000}"/>
    <cellStyle name="Total 3 2 2 4 4 3" xfId="63338" xr:uid="{00000000-0005-0000-0000-000076F70000}"/>
    <cellStyle name="Total 3 2 2 4 4 4" xfId="63339" xr:uid="{00000000-0005-0000-0000-000077F70000}"/>
    <cellStyle name="Total 3 2 2 4 4 5" xfId="63340" xr:uid="{00000000-0005-0000-0000-000078F70000}"/>
    <cellStyle name="Total 3 2 2 4 5" xfId="63341" xr:uid="{00000000-0005-0000-0000-000079F70000}"/>
    <cellStyle name="Total 3 2 2 4 6" xfId="63342" xr:uid="{00000000-0005-0000-0000-00007AF70000}"/>
    <cellStyle name="Total 3 2 2 4 7" xfId="63343" xr:uid="{00000000-0005-0000-0000-00007BF70000}"/>
    <cellStyle name="Total 3 2 2 4 8" xfId="63344" xr:uid="{00000000-0005-0000-0000-00007CF70000}"/>
    <cellStyle name="Total 3 2 2 5" xfId="63345" xr:uid="{00000000-0005-0000-0000-00007DF70000}"/>
    <cellStyle name="Total 3 2 2 5 2" xfId="63346" xr:uid="{00000000-0005-0000-0000-00007EF70000}"/>
    <cellStyle name="Total 3 2 2 5 2 2" xfId="63347" xr:uid="{00000000-0005-0000-0000-00007FF70000}"/>
    <cellStyle name="Total 3 2 2 5 2 2 2" xfId="63348" xr:uid="{00000000-0005-0000-0000-000080F70000}"/>
    <cellStyle name="Total 3 2 2 5 2 2 3" xfId="63349" xr:uid="{00000000-0005-0000-0000-000081F70000}"/>
    <cellStyle name="Total 3 2 2 5 2 2 4" xfId="63350" xr:uid="{00000000-0005-0000-0000-000082F70000}"/>
    <cellStyle name="Total 3 2 2 5 2 2 5" xfId="63351" xr:uid="{00000000-0005-0000-0000-000083F70000}"/>
    <cellStyle name="Total 3 2 2 5 2 3" xfId="63352" xr:uid="{00000000-0005-0000-0000-000084F70000}"/>
    <cellStyle name="Total 3 2 2 5 2 3 2" xfId="63353" xr:uid="{00000000-0005-0000-0000-000085F70000}"/>
    <cellStyle name="Total 3 2 2 5 2 3 3" xfId="63354" xr:uid="{00000000-0005-0000-0000-000086F70000}"/>
    <cellStyle name="Total 3 2 2 5 2 3 4" xfId="63355" xr:uid="{00000000-0005-0000-0000-000087F70000}"/>
    <cellStyle name="Total 3 2 2 5 2 3 5" xfId="63356" xr:uid="{00000000-0005-0000-0000-000088F70000}"/>
    <cellStyle name="Total 3 2 2 5 2 4" xfId="63357" xr:uid="{00000000-0005-0000-0000-000089F70000}"/>
    <cellStyle name="Total 3 2 2 5 2 5" xfId="63358" xr:uid="{00000000-0005-0000-0000-00008AF70000}"/>
    <cellStyle name="Total 3 2 2 5 2 6" xfId="63359" xr:uid="{00000000-0005-0000-0000-00008BF70000}"/>
    <cellStyle name="Total 3 2 2 5 2 7" xfId="63360" xr:uid="{00000000-0005-0000-0000-00008CF70000}"/>
    <cellStyle name="Total 3 2 2 5 3" xfId="63361" xr:uid="{00000000-0005-0000-0000-00008DF70000}"/>
    <cellStyle name="Total 3 2 2 5 3 2" xfId="63362" xr:uid="{00000000-0005-0000-0000-00008EF70000}"/>
    <cellStyle name="Total 3 2 2 5 3 3" xfId="63363" xr:uid="{00000000-0005-0000-0000-00008FF70000}"/>
    <cellStyle name="Total 3 2 2 5 3 4" xfId="63364" xr:uid="{00000000-0005-0000-0000-000090F70000}"/>
    <cellStyle name="Total 3 2 2 5 3 5" xfId="63365" xr:uid="{00000000-0005-0000-0000-000091F70000}"/>
    <cellStyle name="Total 3 2 2 5 4" xfId="63366" xr:uid="{00000000-0005-0000-0000-000092F70000}"/>
    <cellStyle name="Total 3 2 2 5 4 2" xfId="63367" xr:uid="{00000000-0005-0000-0000-000093F70000}"/>
    <cellStyle name="Total 3 2 2 5 4 3" xfId="63368" xr:uid="{00000000-0005-0000-0000-000094F70000}"/>
    <cellStyle name="Total 3 2 2 5 4 4" xfId="63369" xr:uid="{00000000-0005-0000-0000-000095F70000}"/>
    <cellStyle name="Total 3 2 2 5 4 5" xfId="63370" xr:uid="{00000000-0005-0000-0000-000096F70000}"/>
    <cellStyle name="Total 3 2 2 5 5" xfId="63371" xr:uid="{00000000-0005-0000-0000-000097F70000}"/>
    <cellStyle name="Total 3 2 2 5 6" xfId="63372" xr:uid="{00000000-0005-0000-0000-000098F70000}"/>
    <cellStyle name="Total 3 2 2 5 7" xfId="63373" xr:uid="{00000000-0005-0000-0000-000099F70000}"/>
    <cellStyle name="Total 3 2 2 5 8" xfId="63374" xr:uid="{00000000-0005-0000-0000-00009AF70000}"/>
    <cellStyle name="Total 3 2 2 6" xfId="63375" xr:uid="{00000000-0005-0000-0000-00009BF70000}"/>
    <cellStyle name="Total 3 2 2 6 2" xfId="63376" xr:uid="{00000000-0005-0000-0000-00009CF70000}"/>
    <cellStyle name="Total 3 2 2 6 2 2" xfId="63377" xr:uid="{00000000-0005-0000-0000-00009DF70000}"/>
    <cellStyle name="Total 3 2 2 6 2 2 2" xfId="63378" xr:uid="{00000000-0005-0000-0000-00009EF70000}"/>
    <cellStyle name="Total 3 2 2 6 2 2 3" xfId="63379" xr:uid="{00000000-0005-0000-0000-00009FF70000}"/>
    <cellStyle name="Total 3 2 2 6 2 2 4" xfId="63380" xr:uid="{00000000-0005-0000-0000-0000A0F70000}"/>
    <cellStyle name="Total 3 2 2 6 2 2 5" xfId="63381" xr:uid="{00000000-0005-0000-0000-0000A1F70000}"/>
    <cellStyle name="Total 3 2 2 6 2 3" xfId="63382" xr:uid="{00000000-0005-0000-0000-0000A2F70000}"/>
    <cellStyle name="Total 3 2 2 6 2 3 2" xfId="63383" xr:uid="{00000000-0005-0000-0000-0000A3F70000}"/>
    <cellStyle name="Total 3 2 2 6 2 3 3" xfId="63384" xr:uid="{00000000-0005-0000-0000-0000A4F70000}"/>
    <cellStyle name="Total 3 2 2 6 2 3 4" xfId="63385" xr:uid="{00000000-0005-0000-0000-0000A5F70000}"/>
    <cellStyle name="Total 3 2 2 6 2 3 5" xfId="63386" xr:uid="{00000000-0005-0000-0000-0000A6F70000}"/>
    <cellStyle name="Total 3 2 2 6 2 4" xfId="63387" xr:uid="{00000000-0005-0000-0000-0000A7F70000}"/>
    <cellStyle name="Total 3 2 2 6 2 5" xfId="63388" xr:uid="{00000000-0005-0000-0000-0000A8F70000}"/>
    <cellStyle name="Total 3 2 2 6 2 6" xfId="63389" xr:uid="{00000000-0005-0000-0000-0000A9F70000}"/>
    <cellStyle name="Total 3 2 2 6 2 7" xfId="63390" xr:uid="{00000000-0005-0000-0000-0000AAF70000}"/>
    <cellStyle name="Total 3 2 2 6 3" xfId="63391" xr:uid="{00000000-0005-0000-0000-0000ABF70000}"/>
    <cellStyle name="Total 3 2 2 6 3 2" xfId="63392" xr:uid="{00000000-0005-0000-0000-0000ACF70000}"/>
    <cellStyle name="Total 3 2 2 6 3 3" xfId="63393" xr:uid="{00000000-0005-0000-0000-0000ADF70000}"/>
    <cellStyle name="Total 3 2 2 6 3 4" xfId="63394" xr:uid="{00000000-0005-0000-0000-0000AEF70000}"/>
    <cellStyle name="Total 3 2 2 6 3 5" xfId="63395" xr:uid="{00000000-0005-0000-0000-0000AFF70000}"/>
    <cellStyle name="Total 3 2 2 6 4" xfId="63396" xr:uid="{00000000-0005-0000-0000-0000B0F70000}"/>
    <cellStyle name="Total 3 2 2 6 4 2" xfId="63397" xr:uid="{00000000-0005-0000-0000-0000B1F70000}"/>
    <cellStyle name="Total 3 2 2 6 4 3" xfId="63398" xr:uid="{00000000-0005-0000-0000-0000B2F70000}"/>
    <cellStyle name="Total 3 2 2 6 4 4" xfId="63399" xr:uid="{00000000-0005-0000-0000-0000B3F70000}"/>
    <cellStyle name="Total 3 2 2 6 4 5" xfId="63400" xr:uid="{00000000-0005-0000-0000-0000B4F70000}"/>
    <cellStyle name="Total 3 2 2 6 5" xfId="63401" xr:uid="{00000000-0005-0000-0000-0000B5F70000}"/>
    <cellStyle name="Total 3 2 2 6 6" xfId="63402" xr:uid="{00000000-0005-0000-0000-0000B6F70000}"/>
    <cellStyle name="Total 3 2 2 6 7" xfId="63403" xr:uid="{00000000-0005-0000-0000-0000B7F70000}"/>
    <cellStyle name="Total 3 2 2 6 8" xfId="63404" xr:uid="{00000000-0005-0000-0000-0000B8F70000}"/>
    <cellStyle name="Total 3 2 2 7" xfId="63405" xr:uid="{00000000-0005-0000-0000-0000B9F70000}"/>
    <cellStyle name="Total 3 2 2 7 2" xfId="63406" xr:uid="{00000000-0005-0000-0000-0000BAF70000}"/>
    <cellStyle name="Total 3 2 2 7 2 2" xfId="63407" xr:uid="{00000000-0005-0000-0000-0000BBF70000}"/>
    <cellStyle name="Total 3 2 2 7 2 2 2" xfId="63408" xr:uid="{00000000-0005-0000-0000-0000BCF70000}"/>
    <cellStyle name="Total 3 2 2 7 2 2 3" xfId="63409" xr:uid="{00000000-0005-0000-0000-0000BDF70000}"/>
    <cellStyle name="Total 3 2 2 7 2 2 4" xfId="63410" xr:uid="{00000000-0005-0000-0000-0000BEF70000}"/>
    <cellStyle name="Total 3 2 2 7 2 2 5" xfId="63411" xr:uid="{00000000-0005-0000-0000-0000BFF70000}"/>
    <cellStyle name="Total 3 2 2 7 2 3" xfId="63412" xr:uid="{00000000-0005-0000-0000-0000C0F70000}"/>
    <cellStyle name="Total 3 2 2 7 2 3 2" xfId="63413" xr:uid="{00000000-0005-0000-0000-0000C1F70000}"/>
    <cellStyle name="Total 3 2 2 7 2 3 3" xfId="63414" xr:uid="{00000000-0005-0000-0000-0000C2F70000}"/>
    <cellStyle name="Total 3 2 2 7 2 3 4" xfId="63415" xr:uid="{00000000-0005-0000-0000-0000C3F70000}"/>
    <cellStyle name="Total 3 2 2 7 2 3 5" xfId="63416" xr:uid="{00000000-0005-0000-0000-0000C4F70000}"/>
    <cellStyle name="Total 3 2 2 7 2 4" xfId="63417" xr:uid="{00000000-0005-0000-0000-0000C5F70000}"/>
    <cellStyle name="Total 3 2 2 7 2 5" xfId="63418" xr:uid="{00000000-0005-0000-0000-0000C6F70000}"/>
    <cellStyle name="Total 3 2 2 7 2 6" xfId="63419" xr:uid="{00000000-0005-0000-0000-0000C7F70000}"/>
    <cellStyle name="Total 3 2 2 7 2 7" xfId="63420" xr:uid="{00000000-0005-0000-0000-0000C8F70000}"/>
    <cellStyle name="Total 3 2 2 7 3" xfId="63421" xr:uid="{00000000-0005-0000-0000-0000C9F70000}"/>
    <cellStyle name="Total 3 2 2 7 3 2" xfId="63422" xr:uid="{00000000-0005-0000-0000-0000CAF70000}"/>
    <cellStyle name="Total 3 2 2 7 3 3" xfId="63423" xr:uid="{00000000-0005-0000-0000-0000CBF70000}"/>
    <cellStyle name="Total 3 2 2 7 3 4" xfId="63424" xr:uid="{00000000-0005-0000-0000-0000CCF70000}"/>
    <cellStyle name="Total 3 2 2 7 3 5" xfId="63425" xr:uid="{00000000-0005-0000-0000-0000CDF70000}"/>
    <cellStyle name="Total 3 2 2 7 4" xfId="63426" xr:uid="{00000000-0005-0000-0000-0000CEF70000}"/>
    <cellStyle name="Total 3 2 2 7 4 2" xfId="63427" xr:uid="{00000000-0005-0000-0000-0000CFF70000}"/>
    <cellStyle name="Total 3 2 2 7 4 3" xfId="63428" xr:uid="{00000000-0005-0000-0000-0000D0F70000}"/>
    <cellStyle name="Total 3 2 2 7 4 4" xfId="63429" xr:uid="{00000000-0005-0000-0000-0000D1F70000}"/>
    <cellStyle name="Total 3 2 2 7 4 5" xfId="63430" xr:uid="{00000000-0005-0000-0000-0000D2F70000}"/>
    <cellStyle name="Total 3 2 2 7 5" xfId="63431" xr:uid="{00000000-0005-0000-0000-0000D3F70000}"/>
    <cellStyle name="Total 3 2 2 7 6" xfId="63432" xr:uid="{00000000-0005-0000-0000-0000D4F70000}"/>
    <cellStyle name="Total 3 2 2 7 7" xfId="63433" xr:uid="{00000000-0005-0000-0000-0000D5F70000}"/>
    <cellStyle name="Total 3 2 2 7 8" xfId="63434" xr:uid="{00000000-0005-0000-0000-0000D6F70000}"/>
    <cellStyle name="Total 3 2 2 8" xfId="63435" xr:uid="{00000000-0005-0000-0000-0000D7F70000}"/>
    <cellStyle name="Total 3 2 2 8 2" xfId="63436" xr:uid="{00000000-0005-0000-0000-0000D8F70000}"/>
    <cellStyle name="Total 3 2 2 8 2 2" xfId="63437" xr:uid="{00000000-0005-0000-0000-0000D9F70000}"/>
    <cellStyle name="Total 3 2 2 8 2 2 2" xfId="63438" xr:uid="{00000000-0005-0000-0000-0000DAF70000}"/>
    <cellStyle name="Total 3 2 2 8 2 2 3" xfId="63439" xr:uid="{00000000-0005-0000-0000-0000DBF70000}"/>
    <cellStyle name="Total 3 2 2 8 2 2 4" xfId="63440" xr:uid="{00000000-0005-0000-0000-0000DCF70000}"/>
    <cellStyle name="Total 3 2 2 8 2 2 5" xfId="63441" xr:uid="{00000000-0005-0000-0000-0000DDF70000}"/>
    <cellStyle name="Total 3 2 2 8 2 3" xfId="63442" xr:uid="{00000000-0005-0000-0000-0000DEF70000}"/>
    <cellStyle name="Total 3 2 2 8 2 3 2" xfId="63443" xr:uid="{00000000-0005-0000-0000-0000DFF70000}"/>
    <cellStyle name="Total 3 2 2 8 2 3 3" xfId="63444" xr:uid="{00000000-0005-0000-0000-0000E0F70000}"/>
    <cellStyle name="Total 3 2 2 8 2 3 4" xfId="63445" xr:uid="{00000000-0005-0000-0000-0000E1F70000}"/>
    <cellStyle name="Total 3 2 2 8 2 3 5" xfId="63446" xr:uid="{00000000-0005-0000-0000-0000E2F70000}"/>
    <cellStyle name="Total 3 2 2 8 2 4" xfId="63447" xr:uid="{00000000-0005-0000-0000-0000E3F70000}"/>
    <cellStyle name="Total 3 2 2 8 2 5" xfId="63448" xr:uid="{00000000-0005-0000-0000-0000E4F70000}"/>
    <cellStyle name="Total 3 2 2 8 2 6" xfId="63449" xr:uid="{00000000-0005-0000-0000-0000E5F70000}"/>
    <cellStyle name="Total 3 2 2 8 2 7" xfId="63450" xr:uid="{00000000-0005-0000-0000-0000E6F70000}"/>
    <cellStyle name="Total 3 2 2 8 3" xfId="63451" xr:uid="{00000000-0005-0000-0000-0000E7F70000}"/>
    <cellStyle name="Total 3 2 2 8 3 2" xfId="63452" xr:uid="{00000000-0005-0000-0000-0000E8F70000}"/>
    <cellStyle name="Total 3 2 2 8 3 3" xfId="63453" xr:uid="{00000000-0005-0000-0000-0000E9F70000}"/>
    <cellStyle name="Total 3 2 2 8 3 4" xfId="63454" xr:uid="{00000000-0005-0000-0000-0000EAF70000}"/>
    <cellStyle name="Total 3 2 2 8 3 5" xfId="63455" xr:uid="{00000000-0005-0000-0000-0000EBF70000}"/>
    <cellStyle name="Total 3 2 2 8 4" xfId="63456" xr:uid="{00000000-0005-0000-0000-0000ECF70000}"/>
    <cellStyle name="Total 3 2 2 8 4 2" xfId="63457" xr:uid="{00000000-0005-0000-0000-0000EDF70000}"/>
    <cellStyle name="Total 3 2 2 8 4 3" xfId="63458" xr:uid="{00000000-0005-0000-0000-0000EEF70000}"/>
    <cellStyle name="Total 3 2 2 8 4 4" xfId="63459" xr:uid="{00000000-0005-0000-0000-0000EFF70000}"/>
    <cellStyle name="Total 3 2 2 8 4 5" xfId="63460" xr:uid="{00000000-0005-0000-0000-0000F0F70000}"/>
    <cellStyle name="Total 3 2 2 8 5" xfId="63461" xr:uid="{00000000-0005-0000-0000-0000F1F70000}"/>
    <cellStyle name="Total 3 2 2 8 6" xfId="63462" xr:uid="{00000000-0005-0000-0000-0000F2F70000}"/>
    <cellStyle name="Total 3 2 2 8 7" xfId="63463" xr:uid="{00000000-0005-0000-0000-0000F3F70000}"/>
    <cellStyle name="Total 3 2 2 8 8" xfId="63464" xr:uid="{00000000-0005-0000-0000-0000F4F70000}"/>
    <cellStyle name="Total 3 2 2 9" xfId="63465" xr:uid="{00000000-0005-0000-0000-0000F5F70000}"/>
    <cellStyle name="Total 3 2 2 9 2" xfId="63466" xr:uid="{00000000-0005-0000-0000-0000F6F70000}"/>
    <cellStyle name="Total 3 2 2 9 2 2" xfId="63467" xr:uid="{00000000-0005-0000-0000-0000F7F70000}"/>
    <cellStyle name="Total 3 2 2 9 2 2 2" xfId="63468" xr:uid="{00000000-0005-0000-0000-0000F8F70000}"/>
    <cellStyle name="Total 3 2 2 9 2 2 3" xfId="63469" xr:uid="{00000000-0005-0000-0000-0000F9F70000}"/>
    <cellStyle name="Total 3 2 2 9 2 2 4" xfId="63470" xr:uid="{00000000-0005-0000-0000-0000FAF70000}"/>
    <cellStyle name="Total 3 2 2 9 2 2 5" xfId="63471" xr:uid="{00000000-0005-0000-0000-0000FBF70000}"/>
    <cellStyle name="Total 3 2 2 9 2 3" xfId="63472" xr:uid="{00000000-0005-0000-0000-0000FCF70000}"/>
    <cellStyle name="Total 3 2 2 9 2 3 2" xfId="63473" xr:uid="{00000000-0005-0000-0000-0000FDF70000}"/>
    <cellStyle name="Total 3 2 2 9 2 3 3" xfId="63474" xr:uid="{00000000-0005-0000-0000-0000FEF70000}"/>
    <cellStyle name="Total 3 2 2 9 2 3 4" xfId="63475" xr:uid="{00000000-0005-0000-0000-0000FFF70000}"/>
    <cellStyle name="Total 3 2 2 9 2 3 5" xfId="63476" xr:uid="{00000000-0005-0000-0000-000000F80000}"/>
    <cellStyle name="Total 3 2 2 9 2 4" xfId="63477" xr:uid="{00000000-0005-0000-0000-000001F80000}"/>
    <cellStyle name="Total 3 2 2 9 2 5" xfId="63478" xr:uid="{00000000-0005-0000-0000-000002F80000}"/>
    <cellStyle name="Total 3 2 2 9 2 6" xfId="63479" xr:uid="{00000000-0005-0000-0000-000003F80000}"/>
    <cellStyle name="Total 3 2 2 9 2 7" xfId="63480" xr:uid="{00000000-0005-0000-0000-000004F80000}"/>
    <cellStyle name="Total 3 2 2 9 3" xfId="63481" xr:uid="{00000000-0005-0000-0000-000005F80000}"/>
    <cellStyle name="Total 3 2 2 9 3 2" xfId="63482" xr:uid="{00000000-0005-0000-0000-000006F80000}"/>
    <cellStyle name="Total 3 2 2 9 3 3" xfId="63483" xr:uid="{00000000-0005-0000-0000-000007F80000}"/>
    <cellStyle name="Total 3 2 2 9 3 4" xfId="63484" xr:uid="{00000000-0005-0000-0000-000008F80000}"/>
    <cellStyle name="Total 3 2 2 9 3 5" xfId="63485" xr:uid="{00000000-0005-0000-0000-000009F80000}"/>
    <cellStyle name="Total 3 2 2 9 4" xfId="63486" xr:uid="{00000000-0005-0000-0000-00000AF80000}"/>
    <cellStyle name="Total 3 2 2 9 4 2" xfId="63487" xr:uid="{00000000-0005-0000-0000-00000BF80000}"/>
    <cellStyle name="Total 3 2 2 9 4 3" xfId="63488" xr:uid="{00000000-0005-0000-0000-00000CF80000}"/>
    <cellStyle name="Total 3 2 2 9 4 4" xfId="63489" xr:uid="{00000000-0005-0000-0000-00000DF80000}"/>
    <cellStyle name="Total 3 2 2 9 4 5" xfId="63490" xr:uid="{00000000-0005-0000-0000-00000EF80000}"/>
    <cellStyle name="Total 3 2 2 9 5" xfId="63491" xr:uid="{00000000-0005-0000-0000-00000FF80000}"/>
    <cellStyle name="Total 3 2 2 9 6" xfId="63492" xr:uid="{00000000-0005-0000-0000-000010F80000}"/>
    <cellStyle name="Total 3 2 2 9 7" xfId="63493" xr:uid="{00000000-0005-0000-0000-000011F80000}"/>
    <cellStyle name="Total 3 2 2 9 8" xfId="63494" xr:uid="{00000000-0005-0000-0000-000012F80000}"/>
    <cellStyle name="Total 3 2 3" xfId="63495" xr:uid="{00000000-0005-0000-0000-000013F80000}"/>
    <cellStyle name="Total 3 2 3 2" xfId="63496" xr:uid="{00000000-0005-0000-0000-000014F80000}"/>
    <cellStyle name="Total 3 2 3 2 2" xfId="63497" xr:uid="{00000000-0005-0000-0000-000015F80000}"/>
    <cellStyle name="Total 3 2 3 3" xfId="63498" xr:uid="{00000000-0005-0000-0000-000016F80000}"/>
    <cellStyle name="Total 3 2 3 4" xfId="63499" xr:uid="{00000000-0005-0000-0000-000017F80000}"/>
    <cellStyle name="Total 3 2 3 5" xfId="63500" xr:uid="{00000000-0005-0000-0000-000018F80000}"/>
    <cellStyle name="Total 3 2 4" xfId="63501" xr:uid="{00000000-0005-0000-0000-000019F80000}"/>
    <cellStyle name="Total 3 2 4 2" xfId="63502" xr:uid="{00000000-0005-0000-0000-00001AF80000}"/>
    <cellStyle name="Total 3 2 4 2 2" xfId="63503" xr:uid="{00000000-0005-0000-0000-00001BF80000}"/>
    <cellStyle name="Total 3 2 4 3" xfId="63504" xr:uid="{00000000-0005-0000-0000-00001CF80000}"/>
    <cellStyle name="Total 3 2 4 4" xfId="63505" xr:uid="{00000000-0005-0000-0000-00001DF80000}"/>
    <cellStyle name="Total 3 2 4 5" xfId="63506" xr:uid="{00000000-0005-0000-0000-00001EF80000}"/>
    <cellStyle name="Total 3 2 5" xfId="63507" xr:uid="{00000000-0005-0000-0000-00001FF80000}"/>
    <cellStyle name="Total 3 2 5 2" xfId="63508" xr:uid="{00000000-0005-0000-0000-000020F80000}"/>
    <cellStyle name="Total 3 2 6" xfId="63509" xr:uid="{00000000-0005-0000-0000-000021F80000}"/>
    <cellStyle name="Total 3 2 7" xfId="63510" xr:uid="{00000000-0005-0000-0000-000022F80000}"/>
    <cellStyle name="Total 3 2_T-straight with PEDs adjustor" xfId="63511" xr:uid="{00000000-0005-0000-0000-000023F80000}"/>
    <cellStyle name="Total 3 3" xfId="63512" xr:uid="{00000000-0005-0000-0000-000024F80000}"/>
    <cellStyle name="Total 3 3 10" xfId="63513" xr:uid="{00000000-0005-0000-0000-000025F80000}"/>
    <cellStyle name="Total 3 3 10 2" xfId="63514" xr:uid="{00000000-0005-0000-0000-000026F80000}"/>
    <cellStyle name="Total 3 3 10 2 2" xfId="63515" xr:uid="{00000000-0005-0000-0000-000027F80000}"/>
    <cellStyle name="Total 3 3 10 2 2 2" xfId="63516" xr:uid="{00000000-0005-0000-0000-000028F80000}"/>
    <cellStyle name="Total 3 3 10 2 2 3" xfId="63517" xr:uid="{00000000-0005-0000-0000-000029F80000}"/>
    <cellStyle name="Total 3 3 10 2 2 4" xfId="63518" xr:uid="{00000000-0005-0000-0000-00002AF80000}"/>
    <cellStyle name="Total 3 3 10 2 2 5" xfId="63519" xr:uid="{00000000-0005-0000-0000-00002BF80000}"/>
    <cellStyle name="Total 3 3 10 2 3" xfId="63520" xr:uid="{00000000-0005-0000-0000-00002CF80000}"/>
    <cellStyle name="Total 3 3 10 2 3 2" xfId="63521" xr:uid="{00000000-0005-0000-0000-00002DF80000}"/>
    <cellStyle name="Total 3 3 10 2 3 3" xfId="63522" xr:uid="{00000000-0005-0000-0000-00002EF80000}"/>
    <cellStyle name="Total 3 3 10 2 3 4" xfId="63523" xr:uid="{00000000-0005-0000-0000-00002FF80000}"/>
    <cellStyle name="Total 3 3 10 2 3 5" xfId="63524" xr:uid="{00000000-0005-0000-0000-000030F80000}"/>
    <cellStyle name="Total 3 3 10 2 4" xfId="63525" xr:uid="{00000000-0005-0000-0000-000031F80000}"/>
    <cellStyle name="Total 3 3 10 2 5" xfId="63526" xr:uid="{00000000-0005-0000-0000-000032F80000}"/>
    <cellStyle name="Total 3 3 10 2 6" xfId="63527" xr:uid="{00000000-0005-0000-0000-000033F80000}"/>
    <cellStyle name="Total 3 3 10 2 7" xfId="63528" xr:uid="{00000000-0005-0000-0000-000034F80000}"/>
    <cellStyle name="Total 3 3 10 3" xfId="63529" xr:uid="{00000000-0005-0000-0000-000035F80000}"/>
    <cellStyle name="Total 3 3 10 3 2" xfId="63530" xr:uid="{00000000-0005-0000-0000-000036F80000}"/>
    <cellStyle name="Total 3 3 10 3 3" xfId="63531" xr:uid="{00000000-0005-0000-0000-000037F80000}"/>
    <cellStyle name="Total 3 3 10 3 4" xfId="63532" xr:uid="{00000000-0005-0000-0000-000038F80000}"/>
    <cellStyle name="Total 3 3 10 3 5" xfId="63533" xr:uid="{00000000-0005-0000-0000-000039F80000}"/>
    <cellStyle name="Total 3 3 10 4" xfId="63534" xr:uid="{00000000-0005-0000-0000-00003AF80000}"/>
    <cellStyle name="Total 3 3 10 4 2" xfId="63535" xr:uid="{00000000-0005-0000-0000-00003BF80000}"/>
    <cellStyle name="Total 3 3 10 4 3" xfId="63536" xr:uid="{00000000-0005-0000-0000-00003CF80000}"/>
    <cellStyle name="Total 3 3 10 4 4" xfId="63537" xr:uid="{00000000-0005-0000-0000-00003DF80000}"/>
    <cellStyle name="Total 3 3 10 4 5" xfId="63538" xr:uid="{00000000-0005-0000-0000-00003EF80000}"/>
    <cellStyle name="Total 3 3 10 5" xfId="63539" xr:uid="{00000000-0005-0000-0000-00003FF80000}"/>
    <cellStyle name="Total 3 3 10 6" xfId="63540" xr:uid="{00000000-0005-0000-0000-000040F80000}"/>
    <cellStyle name="Total 3 3 10 7" xfId="63541" xr:uid="{00000000-0005-0000-0000-000041F80000}"/>
    <cellStyle name="Total 3 3 10 8" xfId="63542" xr:uid="{00000000-0005-0000-0000-000042F80000}"/>
    <cellStyle name="Total 3 3 11" xfId="63543" xr:uid="{00000000-0005-0000-0000-000043F80000}"/>
    <cellStyle name="Total 3 3 11 2" xfId="63544" xr:uid="{00000000-0005-0000-0000-000044F80000}"/>
    <cellStyle name="Total 3 3 11 2 2" xfId="63545" xr:uid="{00000000-0005-0000-0000-000045F80000}"/>
    <cellStyle name="Total 3 3 11 2 2 2" xfId="63546" xr:uid="{00000000-0005-0000-0000-000046F80000}"/>
    <cellStyle name="Total 3 3 11 2 2 3" xfId="63547" xr:uid="{00000000-0005-0000-0000-000047F80000}"/>
    <cellStyle name="Total 3 3 11 2 2 4" xfId="63548" xr:uid="{00000000-0005-0000-0000-000048F80000}"/>
    <cellStyle name="Total 3 3 11 2 2 5" xfId="63549" xr:uid="{00000000-0005-0000-0000-000049F80000}"/>
    <cellStyle name="Total 3 3 11 2 3" xfId="63550" xr:uid="{00000000-0005-0000-0000-00004AF80000}"/>
    <cellStyle name="Total 3 3 11 2 3 2" xfId="63551" xr:uid="{00000000-0005-0000-0000-00004BF80000}"/>
    <cellStyle name="Total 3 3 11 2 3 3" xfId="63552" xr:uid="{00000000-0005-0000-0000-00004CF80000}"/>
    <cellStyle name="Total 3 3 11 2 3 4" xfId="63553" xr:uid="{00000000-0005-0000-0000-00004DF80000}"/>
    <cellStyle name="Total 3 3 11 2 3 5" xfId="63554" xr:uid="{00000000-0005-0000-0000-00004EF80000}"/>
    <cellStyle name="Total 3 3 11 2 4" xfId="63555" xr:uid="{00000000-0005-0000-0000-00004FF80000}"/>
    <cellStyle name="Total 3 3 11 2 5" xfId="63556" xr:uid="{00000000-0005-0000-0000-000050F80000}"/>
    <cellStyle name="Total 3 3 11 2 6" xfId="63557" xr:uid="{00000000-0005-0000-0000-000051F80000}"/>
    <cellStyle name="Total 3 3 11 2 7" xfId="63558" xr:uid="{00000000-0005-0000-0000-000052F80000}"/>
    <cellStyle name="Total 3 3 11 3" xfId="63559" xr:uid="{00000000-0005-0000-0000-000053F80000}"/>
    <cellStyle name="Total 3 3 11 3 2" xfId="63560" xr:uid="{00000000-0005-0000-0000-000054F80000}"/>
    <cellStyle name="Total 3 3 11 3 3" xfId="63561" xr:uid="{00000000-0005-0000-0000-000055F80000}"/>
    <cellStyle name="Total 3 3 11 3 4" xfId="63562" xr:uid="{00000000-0005-0000-0000-000056F80000}"/>
    <cellStyle name="Total 3 3 11 3 5" xfId="63563" xr:uid="{00000000-0005-0000-0000-000057F80000}"/>
    <cellStyle name="Total 3 3 11 4" xfId="63564" xr:uid="{00000000-0005-0000-0000-000058F80000}"/>
    <cellStyle name="Total 3 3 11 4 2" xfId="63565" xr:uid="{00000000-0005-0000-0000-000059F80000}"/>
    <cellStyle name="Total 3 3 11 4 3" xfId="63566" xr:uid="{00000000-0005-0000-0000-00005AF80000}"/>
    <cellStyle name="Total 3 3 11 4 4" xfId="63567" xr:uid="{00000000-0005-0000-0000-00005BF80000}"/>
    <cellStyle name="Total 3 3 11 4 5" xfId="63568" xr:uid="{00000000-0005-0000-0000-00005CF80000}"/>
    <cellStyle name="Total 3 3 11 5" xfId="63569" xr:uid="{00000000-0005-0000-0000-00005DF80000}"/>
    <cellStyle name="Total 3 3 11 6" xfId="63570" xr:uid="{00000000-0005-0000-0000-00005EF80000}"/>
    <cellStyle name="Total 3 3 11 7" xfId="63571" xr:uid="{00000000-0005-0000-0000-00005FF80000}"/>
    <cellStyle name="Total 3 3 11 8" xfId="63572" xr:uid="{00000000-0005-0000-0000-000060F80000}"/>
    <cellStyle name="Total 3 3 12" xfId="63573" xr:uid="{00000000-0005-0000-0000-000061F80000}"/>
    <cellStyle name="Total 3 3 12 2" xfId="63574" xr:uid="{00000000-0005-0000-0000-000062F80000}"/>
    <cellStyle name="Total 3 3 12 2 2" xfId="63575" xr:uid="{00000000-0005-0000-0000-000063F80000}"/>
    <cellStyle name="Total 3 3 12 2 2 2" xfId="63576" xr:uid="{00000000-0005-0000-0000-000064F80000}"/>
    <cellStyle name="Total 3 3 12 2 2 3" xfId="63577" xr:uid="{00000000-0005-0000-0000-000065F80000}"/>
    <cellStyle name="Total 3 3 12 2 2 4" xfId="63578" xr:uid="{00000000-0005-0000-0000-000066F80000}"/>
    <cellStyle name="Total 3 3 12 2 2 5" xfId="63579" xr:uid="{00000000-0005-0000-0000-000067F80000}"/>
    <cellStyle name="Total 3 3 12 2 3" xfId="63580" xr:uid="{00000000-0005-0000-0000-000068F80000}"/>
    <cellStyle name="Total 3 3 12 2 3 2" xfId="63581" xr:uid="{00000000-0005-0000-0000-000069F80000}"/>
    <cellStyle name="Total 3 3 12 2 3 3" xfId="63582" xr:uid="{00000000-0005-0000-0000-00006AF80000}"/>
    <cellStyle name="Total 3 3 12 2 3 4" xfId="63583" xr:uid="{00000000-0005-0000-0000-00006BF80000}"/>
    <cellStyle name="Total 3 3 12 2 3 5" xfId="63584" xr:uid="{00000000-0005-0000-0000-00006CF80000}"/>
    <cellStyle name="Total 3 3 12 2 4" xfId="63585" xr:uid="{00000000-0005-0000-0000-00006DF80000}"/>
    <cellStyle name="Total 3 3 12 2 5" xfId="63586" xr:uid="{00000000-0005-0000-0000-00006EF80000}"/>
    <cellStyle name="Total 3 3 12 2 6" xfId="63587" xr:uid="{00000000-0005-0000-0000-00006FF80000}"/>
    <cellStyle name="Total 3 3 12 2 7" xfId="63588" xr:uid="{00000000-0005-0000-0000-000070F80000}"/>
    <cellStyle name="Total 3 3 12 3" xfId="63589" xr:uid="{00000000-0005-0000-0000-000071F80000}"/>
    <cellStyle name="Total 3 3 12 3 2" xfId="63590" xr:uid="{00000000-0005-0000-0000-000072F80000}"/>
    <cellStyle name="Total 3 3 12 3 3" xfId="63591" xr:uid="{00000000-0005-0000-0000-000073F80000}"/>
    <cellStyle name="Total 3 3 12 3 4" xfId="63592" xr:uid="{00000000-0005-0000-0000-000074F80000}"/>
    <cellStyle name="Total 3 3 12 3 5" xfId="63593" xr:uid="{00000000-0005-0000-0000-000075F80000}"/>
    <cellStyle name="Total 3 3 12 4" xfId="63594" xr:uid="{00000000-0005-0000-0000-000076F80000}"/>
    <cellStyle name="Total 3 3 12 4 2" xfId="63595" xr:uid="{00000000-0005-0000-0000-000077F80000}"/>
    <cellStyle name="Total 3 3 12 4 3" xfId="63596" xr:uid="{00000000-0005-0000-0000-000078F80000}"/>
    <cellStyle name="Total 3 3 12 4 4" xfId="63597" xr:uid="{00000000-0005-0000-0000-000079F80000}"/>
    <cellStyle name="Total 3 3 12 4 5" xfId="63598" xr:uid="{00000000-0005-0000-0000-00007AF80000}"/>
    <cellStyle name="Total 3 3 12 5" xfId="63599" xr:uid="{00000000-0005-0000-0000-00007BF80000}"/>
    <cellStyle name="Total 3 3 12 6" xfId="63600" xr:uid="{00000000-0005-0000-0000-00007CF80000}"/>
    <cellStyle name="Total 3 3 12 7" xfId="63601" xr:uid="{00000000-0005-0000-0000-00007DF80000}"/>
    <cellStyle name="Total 3 3 12 8" xfId="63602" xr:uid="{00000000-0005-0000-0000-00007EF80000}"/>
    <cellStyle name="Total 3 3 13" xfId="63603" xr:uid="{00000000-0005-0000-0000-00007FF80000}"/>
    <cellStyle name="Total 3 3 13 2" xfId="63604" xr:uid="{00000000-0005-0000-0000-000080F80000}"/>
    <cellStyle name="Total 3 3 13 2 2" xfId="63605" xr:uid="{00000000-0005-0000-0000-000081F80000}"/>
    <cellStyle name="Total 3 3 13 2 2 2" xfId="63606" xr:uid="{00000000-0005-0000-0000-000082F80000}"/>
    <cellStyle name="Total 3 3 13 2 2 3" xfId="63607" xr:uid="{00000000-0005-0000-0000-000083F80000}"/>
    <cellStyle name="Total 3 3 13 2 2 4" xfId="63608" xr:uid="{00000000-0005-0000-0000-000084F80000}"/>
    <cellStyle name="Total 3 3 13 2 2 5" xfId="63609" xr:uid="{00000000-0005-0000-0000-000085F80000}"/>
    <cellStyle name="Total 3 3 13 2 3" xfId="63610" xr:uid="{00000000-0005-0000-0000-000086F80000}"/>
    <cellStyle name="Total 3 3 13 2 3 2" xfId="63611" xr:uid="{00000000-0005-0000-0000-000087F80000}"/>
    <cellStyle name="Total 3 3 13 2 3 3" xfId="63612" xr:uid="{00000000-0005-0000-0000-000088F80000}"/>
    <cellStyle name="Total 3 3 13 2 3 4" xfId="63613" xr:uid="{00000000-0005-0000-0000-000089F80000}"/>
    <cellStyle name="Total 3 3 13 2 3 5" xfId="63614" xr:uid="{00000000-0005-0000-0000-00008AF80000}"/>
    <cellStyle name="Total 3 3 13 2 4" xfId="63615" xr:uid="{00000000-0005-0000-0000-00008BF80000}"/>
    <cellStyle name="Total 3 3 13 2 5" xfId="63616" xr:uid="{00000000-0005-0000-0000-00008CF80000}"/>
    <cellStyle name="Total 3 3 13 2 6" xfId="63617" xr:uid="{00000000-0005-0000-0000-00008DF80000}"/>
    <cellStyle name="Total 3 3 13 2 7" xfId="63618" xr:uid="{00000000-0005-0000-0000-00008EF80000}"/>
    <cellStyle name="Total 3 3 13 3" xfId="63619" xr:uid="{00000000-0005-0000-0000-00008FF80000}"/>
    <cellStyle name="Total 3 3 13 3 2" xfId="63620" xr:uid="{00000000-0005-0000-0000-000090F80000}"/>
    <cellStyle name="Total 3 3 13 3 3" xfId="63621" xr:uid="{00000000-0005-0000-0000-000091F80000}"/>
    <cellStyle name="Total 3 3 13 3 4" xfId="63622" xr:uid="{00000000-0005-0000-0000-000092F80000}"/>
    <cellStyle name="Total 3 3 13 3 5" xfId="63623" xr:uid="{00000000-0005-0000-0000-000093F80000}"/>
    <cellStyle name="Total 3 3 13 4" xfId="63624" xr:uid="{00000000-0005-0000-0000-000094F80000}"/>
    <cellStyle name="Total 3 3 13 4 2" xfId="63625" xr:uid="{00000000-0005-0000-0000-000095F80000}"/>
    <cellStyle name="Total 3 3 13 4 3" xfId="63626" xr:uid="{00000000-0005-0000-0000-000096F80000}"/>
    <cellStyle name="Total 3 3 13 4 4" xfId="63627" xr:uid="{00000000-0005-0000-0000-000097F80000}"/>
    <cellStyle name="Total 3 3 13 4 5" xfId="63628" xr:uid="{00000000-0005-0000-0000-000098F80000}"/>
    <cellStyle name="Total 3 3 13 5" xfId="63629" xr:uid="{00000000-0005-0000-0000-000099F80000}"/>
    <cellStyle name="Total 3 3 13 6" xfId="63630" xr:uid="{00000000-0005-0000-0000-00009AF80000}"/>
    <cellStyle name="Total 3 3 13 7" xfId="63631" xr:uid="{00000000-0005-0000-0000-00009BF80000}"/>
    <cellStyle name="Total 3 3 13 8" xfId="63632" xr:uid="{00000000-0005-0000-0000-00009CF80000}"/>
    <cellStyle name="Total 3 3 14" xfId="63633" xr:uid="{00000000-0005-0000-0000-00009DF80000}"/>
    <cellStyle name="Total 3 3 14 2" xfId="63634" xr:uid="{00000000-0005-0000-0000-00009EF80000}"/>
    <cellStyle name="Total 3 3 14 2 2" xfId="63635" xr:uid="{00000000-0005-0000-0000-00009FF80000}"/>
    <cellStyle name="Total 3 3 14 2 2 2" xfId="63636" xr:uid="{00000000-0005-0000-0000-0000A0F80000}"/>
    <cellStyle name="Total 3 3 14 2 2 3" xfId="63637" xr:uid="{00000000-0005-0000-0000-0000A1F80000}"/>
    <cellStyle name="Total 3 3 14 2 2 4" xfId="63638" xr:uid="{00000000-0005-0000-0000-0000A2F80000}"/>
    <cellStyle name="Total 3 3 14 2 2 5" xfId="63639" xr:uid="{00000000-0005-0000-0000-0000A3F80000}"/>
    <cellStyle name="Total 3 3 14 2 3" xfId="63640" xr:uid="{00000000-0005-0000-0000-0000A4F80000}"/>
    <cellStyle name="Total 3 3 14 2 3 2" xfId="63641" xr:uid="{00000000-0005-0000-0000-0000A5F80000}"/>
    <cellStyle name="Total 3 3 14 2 3 3" xfId="63642" xr:uid="{00000000-0005-0000-0000-0000A6F80000}"/>
    <cellStyle name="Total 3 3 14 2 3 4" xfId="63643" xr:uid="{00000000-0005-0000-0000-0000A7F80000}"/>
    <cellStyle name="Total 3 3 14 2 3 5" xfId="63644" xr:uid="{00000000-0005-0000-0000-0000A8F80000}"/>
    <cellStyle name="Total 3 3 14 2 4" xfId="63645" xr:uid="{00000000-0005-0000-0000-0000A9F80000}"/>
    <cellStyle name="Total 3 3 14 2 5" xfId="63646" xr:uid="{00000000-0005-0000-0000-0000AAF80000}"/>
    <cellStyle name="Total 3 3 14 2 6" xfId="63647" xr:uid="{00000000-0005-0000-0000-0000ABF80000}"/>
    <cellStyle name="Total 3 3 14 2 7" xfId="63648" xr:uid="{00000000-0005-0000-0000-0000ACF80000}"/>
    <cellStyle name="Total 3 3 14 3" xfId="63649" xr:uid="{00000000-0005-0000-0000-0000ADF80000}"/>
    <cellStyle name="Total 3 3 14 3 2" xfId="63650" xr:uid="{00000000-0005-0000-0000-0000AEF80000}"/>
    <cellStyle name="Total 3 3 14 3 3" xfId="63651" xr:uid="{00000000-0005-0000-0000-0000AFF80000}"/>
    <cellStyle name="Total 3 3 14 3 4" xfId="63652" xr:uid="{00000000-0005-0000-0000-0000B0F80000}"/>
    <cellStyle name="Total 3 3 14 3 5" xfId="63653" xr:uid="{00000000-0005-0000-0000-0000B1F80000}"/>
    <cellStyle name="Total 3 3 14 4" xfId="63654" xr:uid="{00000000-0005-0000-0000-0000B2F80000}"/>
    <cellStyle name="Total 3 3 14 4 2" xfId="63655" xr:uid="{00000000-0005-0000-0000-0000B3F80000}"/>
    <cellStyle name="Total 3 3 14 4 3" xfId="63656" xr:uid="{00000000-0005-0000-0000-0000B4F80000}"/>
    <cellStyle name="Total 3 3 14 4 4" xfId="63657" xr:uid="{00000000-0005-0000-0000-0000B5F80000}"/>
    <cellStyle name="Total 3 3 14 4 5" xfId="63658" xr:uid="{00000000-0005-0000-0000-0000B6F80000}"/>
    <cellStyle name="Total 3 3 14 5" xfId="63659" xr:uid="{00000000-0005-0000-0000-0000B7F80000}"/>
    <cellStyle name="Total 3 3 14 6" xfId="63660" xr:uid="{00000000-0005-0000-0000-0000B8F80000}"/>
    <cellStyle name="Total 3 3 14 7" xfId="63661" xr:uid="{00000000-0005-0000-0000-0000B9F80000}"/>
    <cellStyle name="Total 3 3 14 8" xfId="63662" xr:uid="{00000000-0005-0000-0000-0000BAF80000}"/>
    <cellStyle name="Total 3 3 15" xfId="63663" xr:uid="{00000000-0005-0000-0000-0000BBF80000}"/>
    <cellStyle name="Total 3 3 15 2" xfId="63664" xr:uid="{00000000-0005-0000-0000-0000BCF80000}"/>
    <cellStyle name="Total 3 3 15 2 2" xfId="63665" xr:uid="{00000000-0005-0000-0000-0000BDF80000}"/>
    <cellStyle name="Total 3 3 15 2 3" xfId="63666" xr:uid="{00000000-0005-0000-0000-0000BEF80000}"/>
    <cellStyle name="Total 3 3 15 2 4" xfId="63667" xr:uid="{00000000-0005-0000-0000-0000BFF80000}"/>
    <cellStyle name="Total 3 3 15 2 5" xfId="63668" xr:uid="{00000000-0005-0000-0000-0000C0F80000}"/>
    <cellStyle name="Total 3 3 15 3" xfId="63669" xr:uid="{00000000-0005-0000-0000-0000C1F80000}"/>
    <cellStyle name="Total 3 3 15 3 2" xfId="63670" xr:uid="{00000000-0005-0000-0000-0000C2F80000}"/>
    <cellStyle name="Total 3 3 15 3 3" xfId="63671" xr:uid="{00000000-0005-0000-0000-0000C3F80000}"/>
    <cellStyle name="Total 3 3 15 3 4" xfId="63672" xr:uid="{00000000-0005-0000-0000-0000C4F80000}"/>
    <cellStyle name="Total 3 3 15 3 5" xfId="63673" xr:uid="{00000000-0005-0000-0000-0000C5F80000}"/>
    <cellStyle name="Total 3 3 15 4" xfId="63674" xr:uid="{00000000-0005-0000-0000-0000C6F80000}"/>
    <cellStyle name="Total 3 3 15 5" xfId="63675" xr:uid="{00000000-0005-0000-0000-0000C7F80000}"/>
    <cellStyle name="Total 3 3 15 6" xfId="63676" xr:uid="{00000000-0005-0000-0000-0000C8F80000}"/>
    <cellStyle name="Total 3 3 15 7" xfId="63677" xr:uid="{00000000-0005-0000-0000-0000C9F80000}"/>
    <cellStyle name="Total 3 3 16" xfId="63678" xr:uid="{00000000-0005-0000-0000-0000CAF80000}"/>
    <cellStyle name="Total 3 3 16 2" xfId="63679" xr:uid="{00000000-0005-0000-0000-0000CBF80000}"/>
    <cellStyle name="Total 3 3 16 3" xfId="63680" xr:uid="{00000000-0005-0000-0000-0000CCF80000}"/>
    <cellStyle name="Total 3 3 16 4" xfId="63681" xr:uid="{00000000-0005-0000-0000-0000CDF80000}"/>
    <cellStyle name="Total 3 3 16 5" xfId="63682" xr:uid="{00000000-0005-0000-0000-0000CEF80000}"/>
    <cellStyle name="Total 3 3 17" xfId="63683" xr:uid="{00000000-0005-0000-0000-0000CFF80000}"/>
    <cellStyle name="Total 3 3 17 2" xfId="63684" xr:uid="{00000000-0005-0000-0000-0000D0F80000}"/>
    <cellStyle name="Total 3 3 17 3" xfId="63685" xr:uid="{00000000-0005-0000-0000-0000D1F80000}"/>
    <cellStyle name="Total 3 3 17 4" xfId="63686" xr:uid="{00000000-0005-0000-0000-0000D2F80000}"/>
    <cellStyle name="Total 3 3 17 5" xfId="63687" xr:uid="{00000000-0005-0000-0000-0000D3F80000}"/>
    <cellStyle name="Total 3 3 18" xfId="63688" xr:uid="{00000000-0005-0000-0000-0000D4F80000}"/>
    <cellStyle name="Total 3 3 18 2" xfId="63689" xr:uid="{00000000-0005-0000-0000-0000D5F80000}"/>
    <cellStyle name="Total 3 3 19" xfId="63690" xr:uid="{00000000-0005-0000-0000-0000D6F80000}"/>
    <cellStyle name="Total 3 3 2" xfId="63691" xr:uid="{00000000-0005-0000-0000-0000D7F80000}"/>
    <cellStyle name="Total 3 3 2 2" xfId="63692" xr:uid="{00000000-0005-0000-0000-0000D8F80000}"/>
    <cellStyle name="Total 3 3 2 2 2" xfId="63693" xr:uid="{00000000-0005-0000-0000-0000D9F80000}"/>
    <cellStyle name="Total 3 3 2 2 2 2" xfId="63694" xr:uid="{00000000-0005-0000-0000-0000DAF80000}"/>
    <cellStyle name="Total 3 3 2 2 2 3" xfId="63695" xr:uid="{00000000-0005-0000-0000-0000DBF80000}"/>
    <cellStyle name="Total 3 3 2 2 2 4" xfId="63696" xr:uid="{00000000-0005-0000-0000-0000DCF80000}"/>
    <cellStyle name="Total 3 3 2 2 2 5" xfId="63697" xr:uid="{00000000-0005-0000-0000-0000DDF80000}"/>
    <cellStyle name="Total 3 3 2 2 3" xfId="63698" xr:uid="{00000000-0005-0000-0000-0000DEF80000}"/>
    <cellStyle name="Total 3 3 2 2 3 2" xfId="63699" xr:uid="{00000000-0005-0000-0000-0000DFF80000}"/>
    <cellStyle name="Total 3 3 2 2 3 3" xfId="63700" xr:uid="{00000000-0005-0000-0000-0000E0F80000}"/>
    <cellStyle name="Total 3 3 2 2 3 4" xfId="63701" xr:uid="{00000000-0005-0000-0000-0000E1F80000}"/>
    <cellStyle name="Total 3 3 2 2 3 5" xfId="63702" xr:uid="{00000000-0005-0000-0000-0000E2F80000}"/>
    <cellStyle name="Total 3 3 2 2 4" xfId="63703" xr:uid="{00000000-0005-0000-0000-0000E3F80000}"/>
    <cellStyle name="Total 3 3 2 2 5" xfId="63704" xr:uid="{00000000-0005-0000-0000-0000E4F80000}"/>
    <cellStyle name="Total 3 3 2 2 6" xfId="63705" xr:uid="{00000000-0005-0000-0000-0000E5F80000}"/>
    <cellStyle name="Total 3 3 2 2 7" xfId="63706" xr:uid="{00000000-0005-0000-0000-0000E6F80000}"/>
    <cellStyle name="Total 3 3 2 3" xfId="63707" xr:uid="{00000000-0005-0000-0000-0000E7F80000}"/>
    <cellStyle name="Total 3 3 2 3 2" xfId="63708" xr:uid="{00000000-0005-0000-0000-0000E8F80000}"/>
    <cellStyle name="Total 3 3 2 3 3" xfId="63709" xr:uid="{00000000-0005-0000-0000-0000E9F80000}"/>
    <cellStyle name="Total 3 3 2 3 4" xfId="63710" xr:uid="{00000000-0005-0000-0000-0000EAF80000}"/>
    <cellStyle name="Total 3 3 2 3 5" xfId="63711" xr:uid="{00000000-0005-0000-0000-0000EBF80000}"/>
    <cellStyle name="Total 3 3 2 4" xfId="63712" xr:uid="{00000000-0005-0000-0000-0000ECF80000}"/>
    <cellStyle name="Total 3 3 2 4 2" xfId="63713" xr:uid="{00000000-0005-0000-0000-0000EDF80000}"/>
    <cellStyle name="Total 3 3 2 4 3" xfId="63714" xr:uid="{00000000-0005-0000-0000-0000EEF80000}"/>
    <cellStyle name="Total 3 3 2 4 4" xfId="63715" xr:uid="{00000000-0005-0000-0000-0000EFF80000}"/>
    <cellStyle name="Total 3 3 2 4 5" xfId="63716" xr:uid="{00000000-0005-0000-0000-0000F0F80000}"/>
    <cellStyle name="Total 3 3 2 5" xfId="63717" xr:uid="{00000000-0005-0000-0000-0000F1F80000}"/>
    <cellStyle name="Total 3 3 2 6" xfId="63718" xr:uid="{00000000-0005-0000-0000-0000F2F80000}"/>
    <cellStyle name="Total 3 3 2 7" xfId="63719" xr:uid="{00000000-0005-0000-0000-0000F3F80000}"/>
    <cellStyle name="Total 3 3 2 8" xfId="63720" xr:uid="{00000000-0005-0000-0000-0000F4F80000}"/>
    <cellStyle name="Total 3 3 20" xfId="63721" xr:uid="{00000000-0005-0000-0000-0000F5F80000}"/>
    <cellStyle name="Total 3 3 3" xfId="63722" xr:uid="{00000000-0005-0000-0000-0000F6F80000}"/>
    <cellStyle name="Total 3 3 3 2" xfId="63723" xr:uid="{00000000-0005-0000-0000-0000F7F80000}"/>
    <cellStyle name="Total 3 3 3 2 2" xfId="63724" xr:uid="{00000000-0005-0000-0000-0000F8F80000}"/>
    <cellStyle name="Total 3 3 3 2 2 2" xfId="63725" xr:uid="{00000000-0005-0000-0000-0000F9F80000}"/>
    <cellStyle name="Total 3 3 3 2 2 3" xfId="63726" xr:uid="{00000000-0005-0000-0000-0000FAF80000}"/>
    <cellStyle name="Total 3 3 3 2 2 4" xfId="63727" xr:uid="{00000000-0005-0000-0000-0000FBF80000}"/>
    <cellStyle name="Total 3 3 3 2 2 5" xfId="63728" xr:uid="{00000000-0005-0000-0000-0000FCF80000}"/>
    <cellStyle name="Total 3 3 3 2 3" xfId="63729" xr:uid="{00000000-0005-0000-0000-0000FDF80000}"/>
    <cellStyle name="Total 3 3 3 2 3 2" xfId="63730" xr:uid="{00000000-0005-0000-0000-0000FEF80000}"/>
    <cellStyle name="Total 3 3 3 2 3 3" xfId="63731" xr:uid="{00000000-0005-0000-0000-0000FFF80000}"/>
    <cellStyle name="Total 3 3 3 2 3 4" xfId="63732" xr:uid="{00000000-0005-0000-0000-000000F90000}"/>
    <cellStyle name="Total 3 3 3 2 3 5" xfId="63733" xr:uid="{00000000-0005-0000-0000-000001F90000}"/>
    <cellStyle name="Total 3 3 3 2 4" xfId="63734" xr:uid="{00000000-0005-0000-0000-000002F90000}"/>
    <cellStyle name="Total 3 3 3 2 5" xfId="63735" xr:uid="{00000000-0005-0000-0000-000003F90000}"/>
    <cellStyle name="Total 3 3 3 2 6" xfId="63736" xr:uid="{00000000-0005-0000-0000-000004F90000}"/>
    <cellStyle name="Total 3 3 3 2 7" xfId="63737" xr:uid="{00000000-0005-0000-0000-000005F90000}"/>
    <cellStyle name="Total 3 3 3 3" xfId="63738" xr:uid="{00000000-0005-0000-0000-000006F90000}"/>
    <cellStyle name="Total 3 3 3 3 2" xfId="63739" xr:uid="{00000000-0005-0000-0000-000007F90000}"/>
    <cellStyle name="Total 3 3 3 3 3" xfId="63740" xr:uid="{00000000-0005-0000-0000-000008F90000}"/>
    <cellStyle name="Total 3 3 3 3 4" xfId="63741" xr:uid="{00000000-0005-0000-0000-000009F90000}"/>
    <cellStyle name="Total 3 3 3 3 5" xfId="63742" xr:uid="{00000000-0005-0000-0000-00000AF90000}"/>
    <cellStyle name="Total 3 3 3 4" xfId="63743" xr:uid="{00000000-0005-0000-0000-00000BF90000}"/>
    <cellStyle name="Total 3 3 3 4 2" xfId="63744" xr:uid="{00000000-0005-0000-0000-00000CF90000}"/>
    <cellStyle name="Total 3 3 3 4 3" xfId="63745" xr:uid="{00000000-0005-0000-0000-00000DF90000}"/>
    <cellStyle name="Total 3 3 3 4 4" xfId="63746" xr:uid="{00000000-0005-0000-0000-00000EF90000}"/>
    <cellStyle name="Total 3 3 3 4 5" xfId="63747" xr:uid="{00000000-0005-0000-0000-00000FF90000}"/>
    <cellStyle name="Total 3 3 3 5" xfId="63748" xr:uid="{00000000-0005-0000-0000-000010F90000}"/>
    <cellStyle name="Total 3 3 3 6" xfId="63749" xr:uid="{00000000-0005-0000-0000-000011F90000}"/>
    <cellStyle name="Total 3 3 3 7" xfId="63750" xr:uid="{00000000-0005-0000-0000-000012F90000}"/>
    <cellStyle name="Total 3 3 3 8" xfId="63751" xr:uid="{00000000-0005-0000-0000-000013F90000}"/>
    <cellStyle name="Total 3 3 4" xfId="63752" xr:uid="{00000000-0005-0000-0000-000014F90000}"/>
    <cellStyle name="Total 3 3 4 2" xfId="63753" xr:uid="{00000000-0005-0000-0000-000015F90000}"/>
    <cellStyle name="Total 3 3 4 2 2" xfId="63754" xr:uid="{00000000-0005-0000-0000-000016F90000}"/>
    <cellStyle name="Total 3 3 4 2 2 2" xfId="63755" xr:uid="{00000000-0005-0000-0000-000017F90000}"/>
    <cellStyle name="Total 3 3 4 2 2 3" xfId="63756" xr:uid="{00000000-0005-0000-0000-000018F90000}"/>
    <cellStyle name="Total 3 3 4 2 2 4" xfId="63757" xr:uid="{00000000-0005-0000-0000-000019F90000}"/>
    <cellStyle name="Total 3 3 4 2 2 5" xfId="63758" xr:uid="{00000000-0005-0000-0000-00001AF90000}"/>
    <cellStyle name="Total 3 3 4 2 3" xfId="63759" xr:uid="{00000000-0005-0000-0000-00001BF90000}"/>
    <cellStyle name="Total 3 3 4 2 3 2" xfId="63760" xr:uid="{00000000-0005-0000-0000-00001CF90000}"/>
    <cellStyle name="Total 3 3 4 2 3 3" xfId="63761" xr:uid="{00000000-0005-0000-0000-00001DF90000}"/>
    <cellStyle name="Total 3 3 4 2 3 4" xfId="63762" xr:uid="{00000000-0005-0000-0000-00001EF90000}"/>
    <cellStyle name="Total 3 3 4 2 3 5" xfId="63763" xr:uid="{00000000-0005-0000-0000-00001FF90000}"/>
    <cellStyle name="Total 3 3 4 2 4" xfId="63764" xr:uid="{00000000-0005-0000-0000-000020F90000}"/>
    <cellStyle name="Total 3 3 4 2 5" xfId="63765" xr:uid="{00000000-0005-0000-0000-000021F90000}"/>
    <cellStyle name="Total 3 3 4 2 6" xfId="63766" xr:uid="{00000000-0005-0000-0000-000022F90000}"/>
    <cellStyle name="Total 3 3 4 2 7" xfId="63767" xr:uid="{00000000-0005-0000-0000-000023F90000}"/>
    <cellStyle name="Total 3 3 4 3" xfId="63768" xr:uid="{00000000-0005-0000-0000-000024F90000}"/>
    <cellStyle name="Total 3 3 4 3 2" xfId="63769" xr:uid="{00000000-0005-0000-0000-000025F90000}"/>
    <cellStyle name="Total 3 3 4 3 3" xfId="63770" xr:uid="{00000000-0005-0000-0000-000026F90000}"/>
    <cellStyle name="Total 3 3 4 3 4" xfId="63771" xr:uid="{00000000-0005-0000-0000-000027F90000}"/>
    <cellStyle name="Total 3 3 4 3 5" xfId="63772" xr:uid="{00000000-0005-0000-0000-000028F90000}"/>
    <cellStyle name="Total 3 3 4 4" xfId="63773" xr:uid="{00000000-0005-0000-0000-000029F90000}"/>
    <cellStyle name="Total 3 3 4 4 2" xfId="63774" xr:uid="{00000000-0005-0000-0000-00002AF90000}"/>
    <cellStyle name="Total 3 3 4 4 3" xfId="63775" xr:uid="{00000000-0005-0000-0000-00002BF90000}"/>
    <cellStyle name="Total 3 3 4 4 4" xfId="63776" xr:uid="{00000000-0005-0000-0000-00002CF90000}"/>
    <cellStyle name="Total 3 3 4 4 5" xfId="63777" xr:uid="{00000000-0005-0000-0000-00002DF90000}"/>
    <cellStyle name="Total 3 3 4 5" xfId="63778" xr:uid="{00000000-0005-0000-0000-00002EF90000}"/>
    <cellStyle name="Total 3 3 4 6" xfId="63779" xr:uid="{00000000-0005-0000-0000-00002FF90000}"/>
    <cellStyle name="Total 3 3 4 7" xfId="63780" xr:uid="{00000000-0005-0000-0000-000030F90000}"/>
    <cellStyle name="Total 3 3 4 8" xfId="63781" xr:uid="{00000000-0005-0000-0000-000031F90000}"/>
    <cellStyle name="Total 3 3 5" xfId="63782" xr:uid="{00000000-0005-0000-0000-000032F90000}"/>
    <cellStyle name="Total 3 3 5 2" xfId="63783" xr:uid="{00000000-0005-0000-0000-000033F90000}"/>
    <cellStyle name="Total 3 3 5 2 2" xfId="63784" xr:uid="{00000000-0005-0000-0000-000034F90000}"/>
    <cellStyle name="Total 3 3 5 2 2 2" xfId="63785" xr:uid="{00000000-0005-0000-0000-000035F90000}"/>
    <cellStyle name="Total 3 3 5 2 2 3" xfId="63786" xr:uid="{00000000-0005-0000-0000-000036F90000}"/>
    <cellStyle name="Total 3 3 5 2 2 4" xfId="63787" xr:uid="{00000000-0005-0000-0000-000037F90000}"/>
    <cellStyle name="Total 3 3 5 2 2 5" xfId="63788" xr:uid="{00000000-0005-0000-0000-000038F90000}"/>
    <cellStyle name="Total 3 3 5 2 3" xfId="63789" xr:uid="{00000000-0005-0000-0000-000039F90000}"/>
    <cellStyle name="Total 3 3 5 2 3 2" xfId="63790" xr:uid="{00000000-0005-0000-0000-00003AF90000}"/>
    <cellStyle name="Total 3 3 5 2 3 3" xfId="63791" xr:uid="{00000000-0005-0000-0000-00003BF90000}"/>
    <cellStyle name="Total 3 3 5 2 3 4" xfId="63792" xr:uid="{00000000-0005-0000-0000-00003CF90000}"/>
    <cellStyle name="Total 3 3 5 2 3 5" xfId="63793" xr:uid="{00000000-0005-0000-0000-00003DF90000}"/>
    <cellStyle name="Total 3 3 5 2 4" xfId="63794" xr:uid="{00000000-0005-0000-0000-00003EF90000}"/>
    <cellStyle name="Total 3 3 5 2 5" xfId="63795" xr:uid="{00000000-0005-0000-0000-00003FF90000}"/>
    <cellStyle name="Total 3 3 5 2 6" xfId="63796" xr:uid="{00000000-0005-0000-0000-000040F90000}"/>
    <cellStyle name="Total 3 3 5 2 7" xfId="63797" xr:uid="{00000000-0005-0000-0000-000041F90000}"/>
    <cellStyle name="Total 3 3 5 3" xfId="63798" xr:uid="{00000000-0005-0000-0000-000042F90000}"/>
    <cellStyle name="Total 3 3 5 3 2" xfId="63799" xr:uid="{00000000-0005-0000-0000-000043F90000}"/>
    <cellStyle name="Total 3 3 5 3 3" xfId="63800" xr:uid="{00000000-0005-0000-0000-000044F90000}"/>
    <cellStyle name="Total 3 3 5 3 4" xfId="63801" xr:uid="{00000000-0005-0000-0000-000045F90000}"/>
    <cellStyle name="Total 3 3 5 3 5" xfId="63802" xr:uid="{00000000-0005-0000-0000-000046F90000}"/>
    <cellStyle name="Total 3 3 5 4" xfId="63803" xr:uid="{00000000-0005-0000-0000-000047F90000}"/>
    <cellStyle name="Total 3 3 5 4 2" xfId="63804" xr:uid="{00000000-0005-0000-0000-000048F90000}"/>
    <cellStyle name="Total 3 3 5 4 3" xfId="63805" xr:uid="{00000000-0005-0000-0000-000049F90000}"/>
    <cellStyle name="Total 3 3 5 4 4" xfId="63806" xr:uid="{00000000-0005-0000-0000-00004AF90000}"/>
    <cellStyle name="Total 3 3 5 4 5" xfId="63807" xr:uid="{00000000-0005-0000-0000-00004BF90000}"/>
    <cellStyle name="Total 3 3 5 5" xfId="63808" xr:uid="{00000000-0005-0000-0000-00004CF90000}"/>
    <cellStyle name="Total 3 3 5 6" xfId="63809" xr:uid="{00000000-0005-0000-0000-00004DF90000}"/>
    <cellStyle name="Total 3 3 5 7" xfId="63810" xr:uid="{00000000-0005-0000-0000-00004EF90000}"/>
    <cellStyle name="Total 3 3 5 8" xfId="63811" xr:uid="{00000000-0005-0000-0000-00004FF90000}"/>
    <cellStyle name="Total 3 3 6" xfId="63812" xr:uid="{00000000-0005-0000-0000-000050F90000}"/>
    <cellStyle name="Total 3 3 6 2" xfId="63813" xr:uid="{00000000-0005-0000-0000-000051F90000}"/>
    <cellStyle name="Total 3 3 6 2 2" xfId="63814" xr:uid="{00000000-0005-0000-0000-000052F90000}"/>
    <cellStyle name="Total 3 3 6 2 2 2" xfId="63815" xr:uid="{00000000-0005-0000-0000-000053F90000}"/>
    <cellStyle name="Total 3 3 6 2 2 3" xfId="63816" xr:uid="{00000000-0005-0000-0000-000054F90000}"/>
    <cellStyle name="Total 3 3 6 2 2 4" xfId="63817" xr:uid="{00000000-0005-0000-0000-000055F90000}"/>
    <cellStyle name="Total 3 3 6 2 2 5" xfId="63818" xr:uid="{00000000-0005-0000-0000-000056F90000}"/>
    <cellStyle name="Total 3 3 6 2 3" xfId="63819" xr:uid="{00000000-0005-0000-0000-000057F90000}"/>
    <cellStyle name="Total 3 3 6 2 3 2" xfId="63820" xr:uid="{00000000-0005-0000-0000-000058F90000}"/>
    <cellStyle name="Total 3 3 6 2 3 3" xfId="63821" xr:uid="{00000000-0005-0000-0000-000059F90000}"/>
    <cellStyle name="Total 3 3 6 2 3 4" xfId="63822" xr:uid="{00000000-0005-0000-0000-00005AF90000}"/>
    <cellStyle name="Total 3 3 6 2 3 5" xfId="63823" xr:uid="{00000000-0005-0000-0000-00005BF90000}"/>
    <cellStyle name="Total 3 3 6 2 4" xfId="63824" xr:uid="{00000000-0005-0000-0000-00005CF90000}"/>
    <cellStyle name="Total 3 3 6 2 5" xfId="63825" xr:uid="{00000000-0005-0000-0000-00005DF90000}"/>
    <cellStyle name="Total 3 3 6 2 6" xfId="63826" xr:uid="{00000000-0005-0000-0000-00005EF90000}"/>
    <cellStyle name="Total 3 3 6 2 7" xfId="63827" xr:uid="{00000000-0005-0000-0000-00005FF90000}"/>
    <cellStyle name="Total 3 3 6 3" xfId="63828" xr:uid="{00000000-0005-0000-0000-000060F90000}"/>
    <cellStyle name="Total 3 3 6 3 2" xfId="63829" xr:uid="{00000000-0005-0000-0000-000061F90000}"/>
    <cellStyle name="Total 3 3 6 3 3" xfId="63830" xr:uid="{00000000-0005-0000-0000-000062F90000}"/>
    <cellStyle name="Total 3 3 6 3 4" xfId="63831" xr:uid="{00000000-0005-0000-0000-000063F90000}"/>
    <cellStyle name="Total 3 3 6 3 5" xfId="63832" xr:uid="{00000000-0005-0000-0000-000064F90000}"/>
    <cellStyle name="Total 3 3 6 4" xfId="63833" xr:uid="{00000000-0005-0000-0000-000065F90000}"/>
    <cellStyle name="Total 3 3 6 4 2" xfId="63834" xr:uid="{00000000-0005-0000-0000-000066F90000}"/>
    <cellStyle name="Total 3 3 6 4 3" xfId="63835" xr:uid="{00000000-0005-0000-0000-000067F90000}"/>
    <cellStyle name="Total 3 3 6 4 4" xfId="63836" xr:uid="{00000000-0005-0000-0000-000068F90000}"/>
    <cellStyle name="Total 3 3 6 4 5" xfId="63837" xr:uid="{00000000-0005-0000-0000-000069F90000}"/>
    <cellStyle name="Total 3 3 6 5" xfId="63838" xr:uid="{00000000-0005-0000-0000-00006AF90000}"/>
    <cellStyle name="Total 3 3 6 6" xfId="63839" xr:uid="{00000000-0005-0000-0000-00006BF90000}"/>
    <cellStyle name="Total 3 3 6 7" xfId="63840" xr:uid="{00000000-0005-0000-0000-00006CF90000}"/>
    <cellStyle name="Total 3 3 6 8" xfId="63841" xr:uid="{00000000-0005-0000-0000-00006DF90000}"/>
    <cellStyle name="Total 3 3 7" xfId="63842" xr:uid="{00000000-0005-0000-0000-00006EF90000}"/>
    <cellStyle name="Total 3 3 7 2" xfId="63843" xr:uid="{00000000-0005-0000-0000-00006FF90000}"/>
    <cellStyle name="Total 3 3 7 2 2" xfId="63844" xr:uid="{00000000-0005-0000-0000-000070F90000}"/>
    <cellStyle name="Total 3 3 7 2 2 2" xfId="63845" xr:uid="{00000000-0005-0000-0000-000071F90000}"/>
    <cellStyle name="Total 3 3 7 2 2 3" xfId="63846" xr:uid="{00000000-0005-0000-0000-000072F90000}"/>
    <cellStyle name="Total 3 3 7 2 2 4" xfId="63847" xr:uid="{00000000-0005-0000-0000-000073F90000}"/>
    <cellStyle name="Total 3 3 7 2 2 5" xfId="63848" xr:uid="{00000000-0005-0000-0000-000074F90000}"/>
    <cellStyle name="Total 3 3 7 2 3" xfId="63849" xr:uid="{00000000-0005-0000-0000-000075F90000}"/>
    <cellStyle name="Total 3 3 7 2 3 2" xfId="63850" xr:uid="{00000000-0005-0000-0000-000076F90000}"/>
    <cellStyle name="Total 3 3 7 2 3 3" xfId="63851" xr:uid="{00000000-0005-0000-0000-000077F90000}"/>
    <cellStyle name="Total 3 3 7 2 3 4" xfId="63852" xr:uid="{00000000-0005-0000-0000-000078F90000}"/>
    <cellStyle name="Total 3 3 7 2 3 5" xfId="63853" xr:uid="{00000000-0005-0000-0000-000079F90000}"/>
    <cellStyle name="Total 3 3 7 2 4" xfId="63854" xr:uid="{00000000-0005-0000-0000-00007AF90000}"/>
    <cellStyle name="Total 3 3 7 2 5" xfId="63855" xr:uid="{00000000-0005-0000-0000-00007BF90000}"/>
    <cellStyle name="Total 3 3 7 2 6" xfId="63856" xr:uid="{00000000-0005-0000-0000-00007CF90000}"/>
    <cellStyle name="Total 3 3 7 2 7" xfId="63857" xr:uid="{00000000-0005-0000-0000-00007DF90000}"/>
    <cellStyle name="Total 3 3 7 3" xfId="63858" xr:uid="{00000000-0005-0000-0000-00007EF90000}"/>
    <cellStyle name="Total 3 3 7 3 2" xfId="63859" xr:uid="{00000000-0005-0000-0000-00007FF90000}"/>
    <cellStyle name="Total 3 3 7 3 3" xfId="63860" xr:uid="{00000000-0005-0000-0000-000080F90000}"/>
    <cellStyle name="Total 3 3 7 3 4" xfId="63861" xr:uid="{00000000-0005-0000-0000-000081F90000}"/>
    <cellStyle name="Total 3 3 7 3 5" xfId="63862" xr:uid="{00000000-0005-0000-0000-000082F90000}"/>
    <cellStyle name="Total 3 3 7 4" xfId="63863" xr:uid="{00000000-0005-0000-0000-000083F90000}"/>
    <cellStyle name="Total 3 3 7 4 2" xfId="63864" xr:uid="{00000000-0005-0000-0000-000084F90000}"/>
    <cellStyle name="Total 3 3 7 4 3" xfId="63865" xr:uid="{00000000-0005-0000-0000-000085F90000}"/>
    <cellStyle name="Total 3 3 7 4 4" xfId="63866" xr:uid="{00000000-0005-0000-0000-000086F90000}"/>
    <cellStyle name="Total 3 3 7 4 5" xfId="63867" xr:uid="{00000000-0005-0000-0000-000087F90000}"/>
    <cellStyle name="Total 3 3 7 5" xfId="63868" xr:uid="{00000000-0005-0000-0000-000088F90000}"/>
    <cellStyle name="Total 3 3 7 6" xfId="63869" xr:uid="{00000000-0005-0000-0000-000089F90000}"/>
    <cellStyle name="Total 3 3 7 7" xfId="63870" xr:uid="{00000000-0005-0000-0000-00008AF90000}"/>
    <cellStyle name="Total 3 3 7 8" xfId="63871" xr:uid="{00000000-0005-0000-0000-00008BF90000}"/>
    <cellStyle name="Total 3 3 8" xfId="63872" xr:uid="{00000000-0005-0000-0000-00008CF90000}"/>
    <cellStyle name="Total 3 3 8 2" xfId="63873" xr:uid="{00000000-0005-0000-0000-00008DF90000}"/>
    <cellStyle name="Total 3 3 8 2 2" xfId="63874" xr:uid="{00000000-0005-0000-0000-00008EF90000}"/>
    <cellStyle name="Total 3 3 8 2 2 2" xfId="63875" xr:uid="{00000000-0005-0000-0000-00008FF90000}"/>
    <cellStyle name="Total 3 3 8 2 2 3" xfId="63876" xr:uid="{00000000-0005-0000-0000-000090F90000}"/>
    <cellStyle name="Total 3 3 8 2 2 4" xfId="63877" xr:uid="{00000000-0005-0000-0000-000091F90000}"/>
    <cellStyle name="Total 3 3 8 2 2 5" xfId="63878" xr:uid="{00000000-0005-0000-0000-000092F90000}"/>
    <cellStyle name="Total 3 3 8 2 3" xfId="63879" xr:uid="{00000000-0005-0000-0000-000093F90000}"/>
    <cellStyle name="Total 3 3 8 2 3 2" xfId="63880" xr:uid="{00000000-0005-0000-0000-000094F90000}"/>
    <cellStyle name="Total 3 3 8 2 3 3" xfId="63881" xr:uid="{00000000-0005-0000-0000-000095F90000}"/>
    <cellStyle name="Total 3 3 8 2 3 4" xfId="63882" xr:uid="{00000000-0005-0000-0000-000096F90000}"/>
    <cellStyle name="Total 3 3 8 2 3 5" xfId="63883" xr:uid="{00000000-0005-0000-0000-000097F90000}"/>
    <cellStyle name="Total 3 3 8 2 4" xfId="63884" xr:uid="{00000000-0005-0000-0000-000098F90000}"/>
    <cellStyle name="Total 3 3 8 2 5" xfId="63885" xr:uid="{00000000-0005-0000-0000-000099F90000}"/>
    <cellStyle name="Total 3 3 8 2 6" xfId="63886" xr:uid="{00000000-0005-0000-0000-00009AF90000}"/>
    <cellStyle name="Total 3 3 8 2 7" xfId="63887" xr:uid="{00000000-0005-0000-0000-00009BF90000}"/>
    <cellStyle name="Total 3 3 8 3" xfId="63888" xr:uid="{00000000-0005-0000-0000-00009CF90000}"/>
    <cellStyle name="Total 3 3 8 3 2" xfId="63889" xr:uid="{00000000-0005-0000-0000-00009DF90000}"/>
    <cellStyle name="Total 3 3 8 3 3" xfId="63890" xr:uid="{00000000-0005-0000-0000-00009EF90000}"/>
    <cellStyle name="Total 3 3 8 3 4" xfId="63891" xr:uid="{00000000-0005-0000-0000-00009FF90000}"/>
    <cellStyle name="Total 3 3 8 3 5" xfId="63892" xr:uid="{00000000-0005-0000-0000-0000A0F90000}"/>
    <cellStyle name="Total 3 3 8 4" xfId="63893" xr:uid="{00000000-0005-0000-0000-0000A1F90000}"/>
    <cellStyle name="Total 3 3 8 4 2" xfId="63894" xr:uid="{00000000-0005-0000-0000-0000A2F90000}"/>
    <cellStyle name="Total 3 3 8 4 3" xfId="63895" xr:uid="{00000000-0005-0000-0000-0000A3F90000}"/>
    <cellStyle name="Total 3 3 8 4 4" xfId="63896" xr:uid="{00000000-0005-0000-0000-0000A4F90000}"/>
    <cellStyle name="Total 3 3 8 4 5" xfId="63897" xr:uid="{00000000-0005-0000-0000-0000A5F90000}"/>
    <cellStyle name="Total 3 3 8 5" xfId="63898" xr:uid="{00000000-0005-0000-0000-0000A6F90000}"/>
    <cellStyle name="Total 3 3 8 6" xfId="63899" xr:uid="{00000000-0005-0000-0000-0000A7F90000}"/>
    <cellStyle name="Total 3 3 8 7" xfId="63900" xr:uid="{00000000-0005-0000-0000-0000A8F90000}"/>
    <cellStyle name="Total 3 3 8 8" xfId="63901" xr:uid="{00000000-0005-0000-0000-0000A9F90000}"/>
    <cellStyle name="Total 3 3 9" xfId="63902" xr:uid="{00000000-0005-0000-0000-0000AAF90000}"/>
    <cellStyle name="Total 3 3 9 2" xfId="63903" xr:uid="{00000000-0005-0000-0000-0000ABF90000}"/>
    <cellStyle name="Total 3 3 9 2 2" xfId="63904" xr:uid="{00000000-0005-0000-0000-0000ACF90000}"/>
    <cellStyle name="Total 3 3 9 2 2 2" xfId="63905" xr:uid="{00000000-0005-0000-0000-0000ADF90000}"/>
    <cellStyle name="Total 3 3 9 2 2 3" xfId="63906" xr:uid="{00000000-0005-0000-0000-0000AEF90000}"/>
    <cellStyle name="Total 3 3 9 2 2 4" xfId="63907" xr:uid="{00000000-0005-0000-0000-0000AFF90000}"/>
    <cellStyle name="Total 3 3 9 2 2 5" xfId="63908" xr:uid="{00000000-0005-0000-0000-0000B0F90000}"/>
    <cellStyle name="Total 3 3 9 2 3" xfId="63909" xr:uid="{00000000-0005-0000-0000-0000B1F90000}"/>
    <cellStyle name="Total 3 3 9 2 3 2" xfId="63910" xr:uid="{00000000-0005-0000-0000-0000B2F90000}"/>
    <cellStyle name="Total 3 3 9 2 3 3" xfId="63911" xr:uid="{00000000-0005-0000-0000-0000B3F90000}"/>
    <cellStyle name="Total 3 3 9 2 3 4" xfId="63912" xr:uid="{00000000-0005-0000-0000-0000B4F90000}"/>
    <cellStyle name="Total 3 3 9 2 3 5" xfId="63913" xr:uid="{00000000-0005-0000-0000-0000B5F90000}"/>
    <cellStyle name="Total 3 3 9 2 4" xfId="63914" xr:uid="{00000000-0005-0000-0000-0000B6F90000}"/>
    <cellStyle name="Total 3 3 9 2 5" xfId="63915" xr:uid="{00000000-0005-0000-0000-0000B7F90000}"/>
    <cellStyle name="Total 3 3 9 2 6" xfId="63916" xr:uid="{00000000-0005-0000-0000-0000B8F90000}"/>
    <cellStyle name="Total 3 3 9 2 7" xfId="63917" xr:uid="{00000000-0005-0000-0000-0000B9F90000}"/>
    <cellStyle name="Total 3 3 9 3" xfId="63918" xr:uid="{00000000-0005-0000-0000-0000BAF90000}"/>
    <cellStyle name="Total 3 3 9 3 2" xfId="63919" xr:uid="{00000000-0005-0000-0000-0000BBF90000}"/>
    <cellStyle name="Total 3 3 9 3 3" xfId="63920" xr:uid="{00000000-0005-0000-0000-0000BCF90000}"/>
    <cellStyle name="Total 3 3 9 3 4" xfId="63921" xr:uid="{00000000-0005-0000-0000-0000BDF90000}"/>
    <cellStyle name="Total 3 3 9 3 5" xfId="63922" xr:uid="{00000000-0005-0000-0000-0000BEF90000}"/>
    <cellStyle name="Total 3 3 9 4" xfId="63923" xr:uid="{00000000-0005-0000-0000-0000BFF90000}"/>
    <cellStyle name="Total 3 3 9 4 2" xfId="63924" xr:uid="{00000000-0005-0000-0000-0000C0F90000}"/>
    <cellStyle name="Total 3 3 9 4 3" xfId="63925" xr:uid="{00000000-0005-0000-0000-0000C1F90000}"/>
    <cellStyle name="Total 3 3 9 4 4" xfId="63926" xr:uid="{00000000-0005-0000-0000-0000C2F90000}"/>
    <cellStyle name="Total 3 3 9 4 5" xfId="63927" xr:uid="{00000000-0005-0000-0000-0000C3F90000}"/>
    <cellStyle name="Total 3 3 9 5" xfId="63928" xr:uid="{00000000-0005-0000-0000-0000C4F90000}"/>
    <cellStyle name="Total 3 3 9 6" xfId="63929" xr:uid="{00000000-0005-0000-0000-0000C5F90000}"/>
    <cellStyle name="Total 3 3 9 7" xfId="63930" xr:uid="{00000000-0005-0000-0000-0000C6F90000}"/>
    <cellStyle name="Total 3 3 9 8" xfId="63931" xr:uid="{00000000-0005-0000-0000-0000C7F90000}"/>
    <cellStyle name="Total 3 4" xfId="63932" xr:uid="{00000000-0005-0000-0000-0000C8F90000}"/>
    <cellStyle name="Total 3 4 2" xfId="63933" xr:uid="{00000000-0005-0000-0000-0000C9F90000}"/>
    <cellStyle name="Total 3 4 2 2" xfId="63934" xr:uid="{00000000-0005-0000-0000-0000CAF90000}"/>
    <cellStyle name="Total 3 4 3" xfId="63935" xr:uid="{00000000-0005-0000-0000-0000CBF90000}"/>
    <cellStyle name="Total 3 4 4" xfId="63936" xr:uid="{00000000-0005-0000-0000-0000CCF90000}"/>
    <cellStyle name="Total 3 4 5" xfId="63937" xr:uid="{00000000-0005-0000-0000-0000CDF90000}"/>
    <cellStyle name="Total 3 5" xfId="63938" xr:uid="{00000000-0005-0000-0000-0000CEF90000}"/>
    <cellStyle name="Total 3 5 2" xfId="63939" xr:uid="{00000000-0005-0000-0000-0000CFF90000}"/>
    <cellStyle name="Total 3 5 2 2" xfId="63940" xr:uid="{00000000-0005-0000-0000-0000D0F90000}"/>
    <cellStyle name="Total 3 5 3" xfId="63941" xr:uid="{00000000-0005-0000-0000-0000D1F90000}"/>
    <cellStyle name="Total 3 5 4" xfId="63942" xr:uid="{00000000-0005-0000-0000-0000D2F90000}"/>
    <cellStyle name="Total 3 5 5" xfId="63943" xr:uid="{00000000-0005-0000-0000-0000D3F90000}"/>
    <cellStyle name="Total 3 6" xfId="63944" xr:uid="{00000000-0005-0000-0000-0000D4F90000}"/>
    <cellStyle name="Total 3 6 2" xfId="63945" xr:uid="{00000000-0005-0000-0000-0000D5F90000}"/>
    <cellStyle name="Total 3 7" xfId="63946" xr:uid="{00000000-0005-0000-0000-0000D6F90000}"/>
    <cellStyle name="Total 3 8" xfId="63947" xr:uid="{00000000-0005-0000-0000-0000D7F90000}"/>
    <cellStyle name="Total 3_T-straight with PEDs adjustor" xfId="63948" xr:uid="{00000000-0005-0000-0000-0000D8F90000}"/>
    <cellStyle name="Total 4" xfId="63949" xr:uid="{00000000-0005-0000-0000-0000D9F90000}"/>
    <cellStyle name="Total 4 2" xfId="63950" xr:uid="{00000000-0005-0000-0000-0000DAF90000}"/>
    <cellStyle name="Total 4 2 10" xfId="63951" xr:uid="{00000000-0005-0000-0000-0000DBF90000}"/>
    <cellStyle name="Total 4 2 10 2" xfId="63952" xr:uid="{00000000-0005-0000-0000-0000DCF90000}"/>
    <cellStyle name="Total 4 2 10 2 2" xfId="63953" xr:uid="{00000000-0005-0000-0000-0000DDF90000}"/>
    <cellStyle name="Total 4 2 10 2 2 2" xfId="63954" xr:uid="{00000000-0005-0000-0000-0000DEF90000}"/>
    <cellStyle name="Total 4 2 10 2 2 3" xfId="63955" xr:uid="{00000000-0005-0000-0000-0000DFF90000}"/>
    <cellStyle name="Total 4 2 10 2 2 4" xfId="63956" xr:uid="{00000000-0005-0000-0000-0000E0F90000}"/>
    <cellStyle name="Total 4 2 10 2 2 5" xfId="63957" xr:uid="{00000000-0005-0000-0000-0000E1F90000}"/>
    <cellStyle name="Total 4 2 10 2 3" xfId="63958" xr:uid="{00000000-0005-0000-0000-0000E2F90000}"/>
    <cellStyle name="Total 4 2 10 2 3 2" xfId="63959" xr:uid="{00000000-0005-0000-0000-0000E3F90000}"/>
    <cellStyle name="Total 4 2 10 2 3 3" xfId="63960" xr:uid="{00000000-0005-0000-0000-0000E4F90000}"/>
    <cellStyle name="Total 4 2 10 2 3 4" xfId="63961" xr:uid="{00000000-0005-0000-0000-0000E5F90000}"/>
    <cellStyle name="Total 4 2 10 2 3 5" xfId="63962" xr:uid="{00000000-0005-0000-0000-0000E6F90000}"/>
    <cellStyle name="Total 4 2 10 2 4" xfId="63963" xr:uid="{00000000-0005-0000-0000-0000E7F90000}"/>
    <cellStyle name="Total 4 2 10 2 5" xfId="63964" xr:uid="{00000000-0005-0000-0000-0000E8F90000}"/>
    <cellStyle name="Total 4 2 10 2 6" xfId="63965" xr:uid="{00000000-0005-0000-0000-0000E9F90000}"/>
    <cellStyle name="Total 4 2 10 2 7" xfId="63966" xr:uid="{00000000-0005-0000-0000-0000EAF90000}"/>
    <cellStyle name="Total 4 2 10 3" xfId="63967" xr:uid="{00000000-0005-0000-0000-0000EBF90000}"/>
    <cellStyle name="Total 4 2 10 3 2" xfId="63968" xr:uid="{00000000-0005-0000-0000-0000ECF90000}"/>
    <cellStyle name="Total 4 2 10 3 3" xfId="63969" xr:uid="{00000000-0005-0000-0000-0000EDF90000}"/>
    <cellStyle name="Total 4 2 10 3 4" xfId="63970" xr:uid="{00000000-0005-0000-0000-0000EEF90000}"/>
    <cellStyle name="Total 4 2 10 3 5" xfId="63971" xr:uid="{00000000-0005-0000-0000-0000EFF90000}"/>
    <cellStyle name="Total 4 2 10 4" xfId="63972" xr:uid="{00000000-0005-0000-0000-0000F0F90000}"/>
    <cellStyle name="Total 4 2 10 4 2" xfId="63973" xr:uid="{00000000-0005-0000-0000-0000F1F90000}"/>
    <cellStyle name="Total 4 2 10 4 3" xfId="63974" xr:uid="{00000000-0005-0000-0000-0000F2F90000}"/>
    <cellStyle name="Total 4 2 10 4 4" xfId="63975" xr:uid="{00000000-0005-0000-0000-0000F3F90000}"/>
    <cellStyle name="Total 4 2 10 4 5" xfId="63976" xr:uid="{00000000-0005-0000-0000-0000F4F90000}"/>
    <cellStyle name="Total 4 2 10 5" xfId="63977" xr:uid="{00000000-0005-0000-0000-0000F5F90000}"/>
    <cellStyle name="Total 4 2 10 6" xfId="63978" xr:uid="{00000000-0005-0000-0000-0000F6F90000}"/>
    <cellStyle name="Total 4 2 10 7" xfId="63979" xr:uid="{00000000-0005-0000-0000-0000F7F90000}"/>
    <cellStyle name="Total 4 2 10 8" xfId="63980" xr:uid="{00000000-0005-0000-0000-0000F8F90000}"/>
    <cellStyle name="Total 4 2 11" xfId="63981" xr:uid="{00000000-0005-0000-0000-0000F9F90000}"/>
    <cellStyle name="Total 4 2 11 2" xfId="63982" xr:uid="{00000000-0005-0000-0000-0000FAF90000}"/>
    <cellStyle name="Total 4 2 11 2 2" xfId="63983" xr:uid="{00000000-0005-0000-0000-0000FBF90000}"/>
    <cellStyle name="Total 4 2 11 2 2 2" xfId="63984" xr:uid="{00000000-0005-0000-0000-0000FCF90000}"/>
    <cellStyle name="Total 4 2 11 2 2 3" xfId="63985" xr:uid="{00000000-0005-0000-0000-0000FDF90000}"/>
    <cellStyle name="Total 4 2 11 2 2 4" xfId="63986" xr:uid="{00000000-0005-0000-0000-0000FEF90000}"/>
    <cellStyle name="Total 4 2 11 2 2 5" xfId="63987" xr:uid="{00000000-0005-0000-0000-0000FFF90000}"/>
    <cellStyle name="Total 4 2 11 2 3" xfId="63988" xr:uid="{00000000-0005-0000-0000-000000FA0000}"/>
    <cellStyle name="Total 4 2 11 2 3 2" xfId="63989" xr:uid="{00000000-0005-0000-0000-000001FA0000}"/>
    <cellStyle name="Total 4 2 11 2 3 3" xfId="63990" xr:uid="{00000000-0005-0000-0000-000002FA0000}"/>
    <cellStyle name="Total 4 2 11 2 3 4" xfId="63991" xr:uid="{00000000-0005-0000-0000-000003FA0000}"/>
    <cellStyle name="Total 4 2 11 2 3 5" xfId="63992" xr:uid="{00000000-0005-0000-0000-000004FA0000}"/>
    <cellStyle name="Total 4 2 11 2 4" xfId="63993" xr:uid="{00000000-0005-0000-0000-000005FA0000}"/>
    <cellStyle name="Total 4 2 11 2 5" xfId="63994" xr:uid="{00000000-0005-0000-0000-000006FA0000}"/>
    <cellStyle name="Total 4 2 11 2 6" xfId="63995" xr:uid="{00000000-0005-0000-0000-000007FA0000}"/>
    <cellStyle name="Total 4 2 11 2 7" xfId="63996" xr:uid="{00000000-0005-0000-0000-000008FA0000}"/>
    <cellStyle name="Total 4 2 11 3" xfId="63997" xr:uid="{00000000-0005-0000-0000-000009FA0000}"/>
    <cellStyle name="Total 4 2 11 3 2" xfId="63998" xr:uid="{00000000-0005-0000-0000-00000AFA0000}"/>
    <cellStyle name="Total 4 2 11 3 3" xfId="63999" xr:uid="{00000000-0005-0000-0000-00000BFA0000}"/>
    <cellStyle name="Total 4 2 11 3 4" xfId="64000" xr:uid="{00000000-0005-0000-0000-00000CFA0000}"/>
    <cellStyle name="Total 4 2 11 3 5" xfId="64001" xr:uid="{00000000-0005-0000-0000-00000DFA0000}"/>
    <cellStyle name="Total 4 2 11 4" xfId="64002" xr:uid="{00000000-0005-0000-0000-00000EFA0000}"/>
    <cellStyle name="Total 4 2 11 4 2" xfId="64003" xr:uid="{00000000-0005-0000-0000-00000FFA0000}"/>
    <cellStyle name="Total 4 2 11 4 3" xfId="64004" xr:uid="{00000000-0005-0000-0000-000010FA0000}"/>
    <cellStyle name="Total 4 2 11 4 4" xfId="64005" xr:uid="{00000000-0005-0000-0000-000011FA0000}"/>
    <cellStyle name="Total 4 2 11 4 5" xfId="64006" xr:uid="{00000000-0005-0000-0000-000012FA0000}"/>
    <cellStyle name="Total 4 2 11 5" xfId="64007" xr:uid="{00000000-0005-0000-0000-000013FA0000}"/>
    <cellStyle name="Total 4 2 11 6" xfId="64008" xr:uid="{00000000-0005-0000-0000-000014FA0000}"/>
    <cellStyle name="Total 4 2 11 7" xfId="64009" xr:uid="{00000000-0005-0000-0000-000015FA0000}"/>
    <cellStyle name="Total 4 2 11 8" xfId="64010" xr:uid="{00000000-0005-0000-0000-000016FA0000}"/>
    <cellStyle name="Total 4 2 12" xfId="64011" xr:uid="{00000000-0005-0000-0000-000017FA0000}"/>
    <cellStyle name="Total 4 2 12 2" xfId="64012" xr:uid="{00000000-0005-0000-0000-000018FA0000}"/>
    <cellStyle name="Total 4 2 12 2 2" xfId="64013" xr:uid="{00000000-0005-0000-0000-000019FA0000}"/>
    <cellStyle name="Total 4 2 12 2 2 2" xfId="64014" xr:uid="{00000000-0005-0000-0000-00001AFA0000}"/>
    <cellStyle name="Total 4 2 12 2 2 3" xfId="64015" xr:uid="{00000000-0005-0000-0000-00001BFA0000}"/>
    <cellStyle name="Total 4 2 12 2 2 4" xfId="64016" xr:uid="{00000000-0005-0000-0000-00001CFA0000}"/>
    <cellStyle name="Total 4 2 12 2 2 5" xfId="64017" xr:uid="{00000000-0005-0000-0000-00001DFA0000}"/>
    <cellStyle name="Total 4 2 12 2 3" xfId="64018" xr:uid="{00000000-0005-0000-0000-00001EFA0000}"/>
    <cellStyle name="Total 4 2 12 2 3 2" xfId="64019" xr:uid="{00000000-0005-0000-0000-00001FFA0000}"/>
    <cellStyle name="Total 4 2 12 2 3 3" xfId="64020" xr:uid="{00000000-0005-0000-0000-000020FA0000}"/>
    <cellStyle name="Total 4 2 12 2 3 4" xfId="64021" xr:uid="{00000000-0005-0000-0000-000021FA0000}"/>
    <cellStyle name="Total 4 2 12 2 3 5" xfId="64022" xr:uid="{00000000-0005-0000-0000-000022FA0000}"/>
    <cellStyle name="Total 4 2 12 2 4" xfId="64023" xr:uid="{00000000-0005-0000-0000-000023FA0000}"/>
    <cellStyle name="Total 4 2 12 2 5" xfId="64024" xr:uid="{00000000-0005-0000-0000-000024FA0000}"/>
    <cellStyle name="Total 4 2 12 2 6" xfId="64025" xr:uid="{00000000-0005-0000-0000-000025FA0000}"/>
    <cellStyle name="Total 4 2 12 2 7" xfId="64026" xr:uid="{00000000-0005-0000-0000-000026FA0000}"/>
    <cellStyle name="Total 4 2 12 3" xfId="64027" xr:uid="{00000000-0005-0000-0000-000027FA0000}"/>
    <cellStyle name="Total 4 2 12 3 2" xfId="64028" xr:uid="{00000000-0005-0000-0000-000028FA0000}"/>
    <cellStyle name="Total 4 2 12 3 3" xfId="64029" xr:uid="{00000000-0005-0000-0000-000029FA0000}"/>
    <cellStyle name="Total 4 2 12 3 4" xfId="64030" xr:uid="{00000000-0005-0000-0000-00002AFA0000}"/>
    <cellStyle name="Total 4 2 12 3 5" xfId="64031" xr:uid="{00000000-0005-0000-0000-00002BFA0000}"/>
    <cellStyle name="Total 4 2 12 4" xfId="64032" xr:uid="{00000000-0005-0000-0000-00002CFA0000}"/>
    <cellStyle name="Total 4 2 12 4 2" xfId="64033" xr:uid="{00000000-0005-0000-0000-00002DFA0000}"/>
    <cellStyle name="Total 4 2 12 4 3" xfId="64034" xr:uid="{00000000-0005-0000-0000-00002EFA0000}"/>
    <cellStyle name="Total 4 2 12 4 4" xfId="64035" xr:uid="{00000000-0005-0000-0000-00002FFA0000}"/>
    <cellStyle name="Total 4 2 12 4 5" xfId="64036" xr:uid="{00000000-0005-0000-0000-000030FA0000}"/>
    <cellStyle name="Total 4 2 12 5" xfId="64037" xr:uid="{00000000-0005-0000-0000-000031FA0000}"/>
    <cellStyle name="Total 4 2 12 6" xfId="64038" xr:uid="{00000000-0005-0000-0000-000032FA0000}"/>
    <cellStyle name="Total 4 2 12 7" xfId="64039" xr:uid="{00000000-0005-0000-0000-000033FA0000}"/>
    <cellStyle name="Total 4 2 12 8" xfId="64040" xr:uid="{00000000-0005-0000-0000-000034FA0000}"/>
    <cellStyle name="Total 4 2 13" xfId="64041" xr:uid="{00000000-0005-0000-0000-000035FA0000}"/>
    <cellStyle name="Total 4 2 13 2" xfId="64042" xr:uid="{00000000-0005-0000-0000-000036FA0000}"/>
    <cellStyle name="Total 4 2 13 2 2" xfId="64043" xr:uid="{00000000-0005-0000-0000-000037FA0000}"/>
    <cellStyle name="Total 4 2 13 2 2 2" xfId="64044" xr:uid="{00000000-0005-0000-0000-000038FA0000}"/>
    <cellStyle name="Total 4 2 13 2 2 3" xfId="64045" xr:uid="{00000000-0005-0000-0000-000039FA0000}"/>
    <cellStyle name="Total 4 2 13 2 2 4" xfId="64046" xr:uid="{00000000-0005-0000-0000-00003AFA0000}"/>
    <cellStyle name="Total 4 2 13 2 2 5" xfId="64047" xr:uid="{00000000-0005-0000-0000-00003BFA0000}"/>
    <cellStyle name="Total 4 2 13 2 3" xfId="64048" xr:uid="{00000000-0005-0000-0000-00003CFA0000}"/>
    <cellStyle name="Total 4 2 13 2 3 2" xfId="64049" xr:uid="{00000000-0005-0000-0000-00003DFA0000}"/>
    <cellStyle name="Total 4 2 13 2 3 3" xfId="64050" xr:uid="{00000000-0005-0000-0000-00003EFA0000}"/>
    <cellStyle name="Total 4 2 13 2 3 4" xfId="64051" xr:uid="{00000000-0005-0000-0000-00003FFA0000}"/>
    <cellStyle name="Total 4 2 13 2 3 5" xfId="64052" xr:uid="{00000000-0005-0000-0000-000040FA0000}"/>
    <cellStyle name="Total 4 2 13 2 4" xfId="64053" xr:uid="{00000000-0005-0000-0000-000041FA0000}"/>
    <cellStyle name="Total 4 2 13 2 5" xfId="64054" xr:uid="{00000000-0005-0000-0000-000042FA0000}"/>
    <cellStyle name="Total 4 2 13 2 6" xfId="64055" xr:uid="{00000000-0005-0000-0000-000043FA0000}"/>
    <cellStyle name="Total 4 2 13 2 7" xfId="64056" xr:uid="{00000000-0005-0000-0000-000044FA0000}"/>
    <cellStyle name="Total 4 2 13 3" xfId="64057" xr:uid="{00000000-0005-0000-0000-000045FA0000}"/>
    <cellStyle name="Total 4 2 13 3 2" xfId="64058" xr:uid="{00000000-0005-0000-0000-000046FA0000}"/>
    <cellStyle name="Total 4 2 13 3 3" xfId="64059" xr:uid="{00000000-0005-0000-0000-000047FA0000}"/>
    <cellStyle name="Total 4 2 13 3 4" xfId="64060" xr:uid="{00000000-0005-0000-0000-000048FA0000}"/>
    <cellStyle name="Total 4 2 13 3 5" xfId="64061" xr:uid="{00000000-0005-0000-0000-000049FA0000}"/>
    <cellStyle name="Total 4 2 13 4" xfId="64062" xr:uid="{00000000-0005-0000-0000-00004AFA0000}"/>
    <cellStyle name="Total 4 2 13 4 2" xfId="64063" xr:uid="{00000000-0005-0000-0000-00004BFA0000}"/>
    <cellStyle name="Total 4 2 13 4 3" xfId="64064" xr:uid="{00000000-0005-0000-0000-00004CFA0000}"/>
    <cellStyle name="Total 4 2 13 4 4" xfId="64065" xr:uid="{00000000-0005-0000-0000-00004DFA0000}"/>
    <cellStyle name="Total 4 2 13 4 5" xfId="64066" xr:uid="{00000000-0005-0000-0000-00004EFA0000}"/>
    <cellStyle name="Total 4 2 13 5" xfId="64067" xr:uid="{00000000-0005-0000-0000-00004FFA0000}"/>
    <cellStyle name="Total 4 2 13 6" xfId="64068" xr:uid="{00000000-0005-0000-0000-000050FA0000}"/>
    <cellStyle name="Total 4 2 13 7" xfId="64069" xr:uid="{00000000-0005-0000-0000-000051FA0000}"/>
    <cellStyle name="Total 4 2 13 8" xfId="64070" xr:uid="{00000000-0005-0000-0000-000052FA0000}"/>
    <cellStyle name="Total 4 2 14" xfId="64071" xr:uid="{00000000-0005-0000-0000-000053FA0000}"/>
    <cellStyle name="Total 4 2 14 2" xfId="64072" xr:uid="{00000000-0005-0000-0000-000054FA0000}"/>
    <cellStyle name="Total 4 2 14 2 2" xfId="64073" xr:uid="{00000000-0005-0000-0000-000055FA0000}"/>
    <cellStyle name="Total 4 2 14 2 2 2" xfId="64074" xr:uid="{00000000-0005-0000-0000-000056FA0000}"/>
    <cellStyle name="Total 4 2 14 2 2 3" xfId="64075" xr:uid="{00000000-0005-0000-0000-000057FA0000}"/>
    <cellStyle name="Total 4 2 14 2 2 4" xfId="64076" xr:uid="{00000000-0005-0000-0000-000058FA0000}"/>
    <cellStyle name="Total 4 2 14 2 2 5" xfId="64077" xr:uid="{00000000-0005-0000-0000-000059FA0000}"/>
    <cellStyle name="Total 4 2 14 2 3" xfId="64078" xr:uid="{00000000-0005-0000-0000-00005AFA0000}"/>
    <cellStyle name="Total 4 2 14 2 3 2" xfId="64079" xr:uid="{00000000-0005-0000-0000-00005BFA0000}"/>
    <cellStyle name="Total 4 2 14 2 3 3" xfId="64080" xr:uid="{00000000-0005-0000-0000-00005CFA0000}"/>
    <cellStyle name="Total 4 2 14 2 3 4" xfId="64081" xr:uid="{00000000-0005-0000-0000-00005DFA0000}"/>
    <cellStyle name="Total 4 2 14 2 3 5" xfId="64082" xr:uid="{00000000-0005-0000-0000-00005EFA0000}"/>
    <cellStyle name="Total 4 2 14 2 4" xfId="64083" xr:uid="{00000000-0005-0000-0000-00005FFA0000}"/>
    <cellStyle name="Total 4 2 14 2 5" xfId="64084" xr:uid="{00000000-0005-0000-0000-000060FA0000}"/>
    <cellStyle name="Total 4 2 14 2 6" xfId="64085" xr:uid="{00000000-0005-0000-0000-000061FA0000}"/>
    <cellStyle name="Total 4 2 14 2 7" xfId="64086" xr:uid="{00000000-0005-0000-0000-000062FA0000}"/>
    <cellStyle name="Total 4 2 14 3" xfId="64087" xr:uid="{00000000-0005-0000-0000-000063FA0000}"/>
    <cellStyle name="Total 4 2 14 3 2" xfId="64088" xr:uid="{00000000-0005-0000-0000-000064FA0000}"/>
    <cellStyle name="Total 4 2 14 3 3" xfId="64089" xr:uid="{00000000-0005-0000-0000-000065FA0000}"/>
    <cellStyle name="Total 4 2 14 3 4" xfId="64090" xr:uid="{00000000-0005-0000-0000-000066FA0000}"/>
    <cellStyle name="Total 4 2 14 3 5" xfId="64091" xr:uid="{00000000-0005-0000-0000-000067FA0000}"/>
    <cellStyle name="Total 4 2 14 4" xfId="64092" xr:uid="{00000000-0005-0000-0000-000068FA0000}"/>
    <cellStyle name="Total 4 2 14 4 2" xfId="64093" xr:uid="{00000000-0005-0000-0000-000069FA0000}"/>
    <cellStyle name="Total 4 2 14 4 3" xfId="64094" xr:uid="{00000000-0005-0000-0000-00006AFA0000}"/>
    <cellStyle name="Total 4 2 14 4 4" xfId="64095" xr:uid="{00000000-0005-0000-0000-00006BFA0000}"/>
    <cellStyle name="Total 4 2 14 4 5" xfId="64096" xr:uid="{00000000-0005-0000-0000-00006CFA0000}"/>
    <cellStyle name="Total 4 2 14 5" xfId="64097" xr:uid="{00000000-0005-0000-0000-00006DFA0000}"/>
    <cellStyle name="Total 4 2 14 6" xfId="64098" xr:uid="{00000000-0005-0000-0000-00006EFA0000}"/>
    <cellStyle name="Total 4 2 14 7" xfId="64099" xr:uid="{00000000-0005-0000-0000-00006FFA0000}"/>
    <cellStyle name="Total 4 2 14 8" xfId="64100" xr:uid="{00000000-0005-0000-0000-000070FA0000}"/>
    <cellStyle name="Total 4 2 15" xfId="64101" xr:uid="{00000000-0005-0000-0000-000071FA0000}"/>
    <cellStyle name="Total 4 2 15 2" xfId="64102" xr:uid="{00000000-0005-0000-0000-000072FA0000}"/>
    <cellStyle name="Total 4 2 15 2 2" xfId="64103" xr:uid="{00000000-0005-0000-0000-000073FA0000}"/>
    <cellStyle name="Total 4 2 15 2 3" xfId="64104" xr:uid="{00000000-0005-0000-0000-000074FA0000}"/>
    <cellStyle name="Total 4 2 15 2 4" xfId="64105" xr:uid="{00000000-0005-0000-0000-000075FA0000}"/>
    <cellStyle name="Total 4 2 15 2 5" xfId="64106" xr:uid="{00000000-0005-0000-0000-000076FA0000}"/>
    <cellStyle name="Total 4 2 15 3" xfId="64107" xr:uid="{00000000-0005-0000-0000-000077FA0000}"/>
    <cellStyle name="Total 4 2 15 3 2" xfId="64108" xr:uid="{00000000-0005-0000-0000-000078FA0000}"/>
    <cellStyle name="Total 4 2 15 3 3" xfId="64109" xr:uid="{00000000-0005-0000-0000-000079FA0000}"/>
    <cellStyle name="Total 4 2 15 3 4" xfId="64110" xr:uid="{00000000-0005-0000-0000-00007AFA0000}"/>
    <cellStyle name="Total 4 2 15 3 5" xfId="64111" xr:uid="{00000000-0005-0000-0000-00007BFA0000}"/>
    <cellStyle name="Total 4 2 15 4" xfId="64112" xr:uid="{00000000-0005-0000-0000-00007CFA0000}"/>
    <cellStyle name="Total 4 2 15 5" xfId="64113" xr:uid="{00000000-0005-0000-0000-00007DFA0000}"/>
    <cellStyle name="Total 4 2 15 6" xfId="64114" xr:uid="{00000000-0005-0000-0000-00007EFA0000}"/>
    <cellStyle name="Total 4 2 15 7" xfId="64115" xr:uid="{00000000-0005-0000-0000-00007FFA0000}"/>
    <cellStyle name="Total 4 2 16" xfId="64116" xr:uid="{00000000-0005-0000-0000-000080FA0000}"/>
    <cellStyle name="Total 4 2 16 2" xfId="64117" xr:uid="{00000000-0005-0000-0000-000081FA0000}"/>
    <cellStyle name="Total 4 2 16 3" xfId="64118" xr:uid="{00000000-0005-0000-0000-000082FA0000}"/>
    <cellStyle name="Total 4 2 16 4" xfId="64119" xr:uid="{00000000-0005-0000-0000-000083FA0000}"/>
    <cellStyle name="Total 4 2 16 5" xfId="64120" xr:uid="{00000000-0005-0000-0000-000084FA0000}"/>
    <cellStyle name="Total 4 2 17" xfId="64121" xr:uid="{00000000-0005-0000-0000-000085FA0000}"/>
    <cellStyle name="Total 4 2 17 2" xfId="64122" xr:uid="{00000000-0005-0000-0000-000086FA0000}"/>
    <cellStyle name="Total 4 2 17 3" xfId="64123" xr:uid="{00000000-0005-0000-0000-000087FA0000}"/>
    <cellStyle name="Total 4 2 17 4" xfId="64124" xr:uid="{00000000-0005-0000-0000-000088FA0000}"/>
    <cellStyle name="Total 4 2 17 5" xfId="64125" xr:uid="{00000000-0005-0000-0000-000089FA0000}"/>
    <cellStyle name="Total 4 2 18" xfId="64126" xr:uid="{00000000-0005-0000-0000-00008AFA0000}"/>
    <cellStyle name="Total 4 2 18 2" xfId="64127" xr:uid="{00000000-0005-0000-0000-00008BFA0000}"/>
    <cellStyle name="Total 4 2 19" xfId="64128" xr:uid="{00000000-0005-0000-0000-00008CFA0000}"/>
    <cellStyle name="Total 4 2 2" xfId="64129" xr:uid="{00000000-0005-0000-0000-00008DFA0000}"/>
    <cellStyle name="Total 4 2 2 2" xfId="64130" xr:uid="{00000000-0005-0000-0000-00008EFA0000}"/>
    <cellStyle name="Total 4 2 2 2 2" xfId="64131" xr:uid="{00000000-0005-0000-0000-00008FFA0000}"/>
    <cellStyle name="Total 4 2 2 2 2 2" xfId="64132" xr:uid="{00000000-0005-0000-0000-000090FA0000}"/>
    <cellStyle name="Total 4 2 2 2 2 3" xfId="64133" xr:uid="{00000000-0005-0000-0000-000091FA0000}"/>
    <cellStyle name="Total 4 2 2 2 2 4" xfId="64134" xr:uid="{00000000-0005-0000-0000-000092FA0000}"/>
    <cellStyle name="Total 4 2 2 2 2 5" xfId="64135" xr:uid="{00000000-0005-0000-0000-000093FA0000}"/>
    <cellStyle name="Total 4 2 2 2 3" xfId="64136" xr:uid="{00000000-0005-0000-0000-000094FA0000}"/>
    <cellStyle name="Total 4 2 2 2 3 2" xfId="64137" xr:uid="{00000000-0005-0000-0000-000095FA0000}"/>
    <cellStyle name="Total 4 2 2 2 3 3" xfId="64138" xr:uid="{00000000-0005-0000-0000-000096FA0000}"/>
    <cellStyle name="Total 4 2 2 2 3 4" xfId="64139" xr:uid="{00000000-0005-0000-0000-000097FA0000}"/>
    <cellStyle name="Total 4 2 2 2 3 5" xfId="64140" xr:uid="{00000000-0005-0000-0000-000098FA0000}"/>
    <cellStyle name="Total 4 2 2 2 4" xfId="64141" xr:uid="{00000000-0005-0000-0000-000099FA0000}"/>
    <cellStyle name="Total 4 2 2 2 5" xfId="64142" xr:uid="{00000000-0005-0000-0000-00009AFA0000}"/>
    <cellStyle name="Total 4 2 2 2 6" xfId="64143" xr:uid="{00000000-0005-0000-0000-00009BFA0000}"/>
    <cellStyle name="Total 4 2 2 2 7" xfId="64144" xr:uid="{00000000-0005-0000-0000-00009CFA0000}"/>
    <cellStyle name="Total 4 2 2 3" xfId="64145" xr:uid="{00000000-0005-0000-0000-00009DFA0000}"/>
    <cellStyle name="Total 4 2 2 3 2" xfId="64146" xr:uid="{00000000-0005-0000-0000-00009EFA0000}"/>
    <cellStyle name="Total 4 2 2 3 3" xfId="64147" xr:uid="{00000000-0005-0000-0000-00009FFA0000}"/>
    <cellStyle name="Total 4 2 2 3 4" xfId="64148" xr:uid="{00000000-0005-0000-0000-0000A0FA0000}"/>
    <cellStyle name="Total 4 2 2 3 5" xfId="64149" xr:uid="{00000000-0005-0000-0000-0000A1FA0000}"/>
    <cellStyle name="Total 4 2 2 4" xfId="64150" xr:uid="{00000000-0005-0000-0000-0000A2FA0000}"/>
    <cellStyle name="Total 4 2 2 4 2" xfId="64151" xr:uid="{00000000-0005-0000-0000-0000A3FA0000}"/>
    <cellStyle name="Total 4 2 2 4 3" xfId="64152" xr:uid="{00000000-0005-0000-0000-0000A4FA0000}"/>
    <cellStyle name="Total 4 2 2 4 4" xfId="64153" xr:uid="{00000000-0005-0000-0000-0000A5FA0000}"/>
    <cellStyle name="Total 4 2 2 4 5" xfId="64154" xr:uid="{00000000-0005-0000-0000-0000A6FA0000}"/>
    <cellStyle name="Total 4 2 2 5" xfId="64155" xr:uid="{00000000-0005-0000-0000-0000A7FA0000}"/>
    <cellStyle name="Total 4 2 2 5 2" xfId="64156" xr:uid="{00000000-0005-0000-0000-0000A8FA0000}"/>
    <cellStyle name="Total 4 2 2 6" xfId="64157" xr:uid="{00000000-0005-0000-0000-0000A9FA0000}"/>
    <cellStyle name="Total 4 2 2 7" xfId="64158" xr:uid="{00000000-0005-0000-0000-0000AAFA0000}"/>
    <cellStyle name="Total 4 2 2 8" xfId="64159" xr:uid="{00000000-0005-0000-0000-0000ABFA0000}"/>
    <cellStyle name="Total 4 2 20" xfId="64160" xr:uid="{00000000-0005-0000-0000-0000ACFA0000}"/>
    <cellStyle name="Total 4 2 21" xfId="64161" xr:uid="{00000000-0005-0000-0000-0000ADFA0000}"/>
    <cellStyle name="Total 4 2 3" xfId="64162" xr:uid="{00000000-0005-0000-0000-0000AEFA0000}"/>
    <cellStyle name="Total 4 2 3 2" xfId="64163" xr:uid="{00000000-0005-0000-0000-0000AFFA0000}"/>
    <cellStyle name="Total 4 2 3 2 2" xfId="64164" xr:uid="{00000000-0005-0000-0000-0000B0FA0000}"/>
    <cellStyle name="Total 4 2 3 2 2 2" xfId="64165" xr:uid="{00000000-0005-0000-0000-0000B1FA0000}"/>
    <cellStyle name="Total 4 2 3 2 2 3" xfId="64166" xr:uid="{00000000-0005-0000-0000-0000B2FA0000}"/>
    <cellStyle name="Total 4 2 3 2 2 4" xfId="64167" xr:uid="{00000000-0005-0000-0000-0000B3FA0000}"/>
    <cellStyle name="Total 4 2 3 2 2 5" xfId="64168" xr:uid="{00000000-0005-0000-0000-0000B4FA0000}"/>
    <cellStyle name="Total 4 2 3 2 3" xfId="64169" xr:uid="{00000000-0005-0000-0000-0000B5FA0000}"/>
    <cellStyle name="Total 4 2 3 2 3 2" xfId="64170" xr:uid="{00000000-0005-0000-0000-0000B6FA0000}"/>
    <cellStyle name="Total 4 2 3 2 3 3" xfId="64171" xr:uid="{00000000-0005-0000-0000-0000B7FA0000}"/>
    <cellStyle name="Total 4 2 3 2 3 4" xfId="64172" xr:uid="{00000000-0005-0000-0000-0000B8FA0000}"/>
    <cellStyle name="Total 4 2 3 2 3 5" xfId="64173" xr:uid="{00000000-0005-0000-0000-0000B9FA0000}"/>
    <cellStyle name="Total 4 2 3 2 4" xfId="64174" xr:uid="{00000000-0005-0000-0000-0000BAFA0000}"/>
    <cellStyle name="Total 4 2 3 2 5" xfId="64175" xr:uid="{00000000-0005-0000-0000-0000BBFA0000}"/>
    <cellStyle name="Total 4 2 3 2 6" xfId="64176" xr:uid="{00000000-0005-0000-0000-0000BCFA0000}"/>
    <cellStyle name="Total 4 2 3 2 7" xfId="64177" xr:uid="{00000000-0005-0000-0000-0000BDFA0000}"/>
    <cellStyle name="Total 4 2 3 3" xfId="64178" xr:uid="{00000000-0005-0000-0000-0000BEFA0000}"/>
    <cellStyle name="Total 4 2 3 3 2" xfId="64179" xr:uid="{00000000-0005-0000-0000-0000BFFA0000}"/>
    <cellStyle name="Total 4 2 3 3 3" xfId="64180" xr:uid="{00000000-0005-0000-0000-0000C0FA0000}"/>
    <cellStyle name="Total 4 2 3 3 4" xfId="64181" xr:uid="{00000000-0005-0000-0000-0000C1FA0000}"/>
    <cellStyle name="Total 4 2 3 3 5" xfId="64182" xr:uid="{00000000-0005-0000-0000-0000C2FA0000}"/>
    <cellStyle name="Total 4 2 3 4" xfId="64183" xr:uid="{00000000-0005-0000-0000-0000C3FA0000}"/>
    <cellStyle name="Total 4 2 3 4 2" xfId="64184" xr:uid="{00000000-0005-0000-0000-0000C4FA0000}"/>
    <cellStyle name="Total 4 2 3 4 3" xfId="64185" xr:uid="{00000000-0005-0000-0000-0000C5FA0000}"/>
    <cellStyle name="Total 4 2 3 4 4" xfId="64186" xr:uid="{00000000-0005-0000-0000-0000C6FA0000}"/>
    <cellStyle name="Total 4 2 3 4 5" xfId="64187" xr:uid="{00000000-0005-0000-0000-0000C7FA0000}"/>
    <cellStyle name="Total 4 2 3 5" xfId="64188" xr:uid="{00000000-0005-0000-0000-0000C8FA0000}"/>
    <cellStyle name="Total 4 2 3 6" xfId="64189" xr:uid="{00000000-0005-0000-0000-0000C9FA0000}"/>
    <cellStyle name="Total 4 2 3 7" xfId="64190" xr:uid="{00000000-0005-0000-0000-0000CAFA0000}"/>
    <cellStyle name="Total 4 2 3 8" xfId="64191" xr:uid="{00000000-0005-0000-0000-0000CBFA0000}"/>
    <cellStyle name="Total 4 2 4" xfId="64192" xr:uid="{00000000-0005-0000-0000-0000CCFA0000}"/>
    <cellStyle name="Total 4 2 4 2" xfId="64193" xr:uid="{00000000-0005-0000-0000-0000CDFA0000}"/>
    <cellStyle name="Total 4 2 4 2 2" xfId="64194" xr:uid="{00000000-0005-0000-0000-0000CEFA0000}"/>
    <cellStyle name="Total 4 2 4 2 2 2" xfId="64195" xr:uid="{00000000-0005-0000-0000-0000CFFA0000}"/>
    <cellStyle name="Total 4 2 4 2 2 3" xfId="64196" xr:uid="{00000000-0005-0000-0000-0000D0FA0000}"/>
    <cellStyle name="Total 4 2 4 2 2 4" xfId="64197" xr:uid="{00000000-0005-0000-0000-0000D1FA0000}"/>
    <cellStyle name="Total 4 2 4 2 2 5" xfId="64198" xr:uid="{00000000-0005-0000-0000-0000D2FA0000}"/>
    <cellStyle name="Total 4 2 4 2 3" xfId="64199" xr:uid="{00000000-0005-0000-0000-0000D3FA0000}"/>
    <cellStyle name="Total 4 2 4 2 3 2" xfId="64200" xr:uid="{00000000-0005-0000-0000-0000D4FA0000}"/>
    <cellStyle name="Total 4 2 4 2 3 3" xfId="64201" xr:uid="{00000000-0005-0000-0000-0000D5FA0000}"/>
    <cellStyle name="Total 4 2 4 2 3 4" xfId="64202" xr:uid="{00000000-0005-0000-0000-0000D6FA0000}"/>
    <cellStyle name="Total 4 2 4 2 3 5" xfId="64203" xr:uid="{00000000-0005-0000-0000-0000D7FA0000}"/>
    <cellStyle name="Total 4 2 4 2 4" xfId="64204" xr:uid="{00000000-0005-0000-0000-0000D8FA0000}"/>
    <cellStyle name="Total 4 2 4 2 5" xfId="64205" xr:uid="{00000000-0005-0000-0000-0000D9FA0000}"/>
    <cellStyle name="Total 4 2 4 2 6" xfId="64206" xr:uid="{00000000-0005-0000-0000-0000DAFA0000}"/>
    <cellStyle name="Total 4 2 4 2 7" xfId="64207" xr:uid="{00000000-0005-0000-0000-0000DBFA0000}"/>
    <cellStyle name="Total 4 2 4 3" xfId="64208" xr:uid="{00000000-0005-0000-0000-0000DCFA0000}"/>
    <cellStyle name="Total 4 2 4 3 2" xfId="64209" xr:uid="{00000000-0005-0000-0000-0000DDFA0000}"/>
    <cellStyle name="Total 4 2 4 3 3" xfId="64210" xr:uid="{00000000-0005-0000-0000-0000DEFA0000}"/>
    <cellStyle name="Total 4 2 4 3 4" xfId="64211" xr:uid="{00000000-0005-0000-0000-0000DFFA0000}"/>
    <cellStyle name="Total 4 2 4 3 5" xfId="64212" xr:uid="{00000000-0005-0000-0000-0000E0FA0000}"/>
    <cellStyle name="Total 4 2 4 4" xfId="64213" xr:uid="{00000000-0005-0000-0000-0000E1FA0000}"/>
    <cellStyle name="Total 4 2 4 4 2" xfId="64214" xr:uid="{00000000-0005-0000-0000-0000E2FA0000}"/>
    <cellStyle name="Total 4 2 4 4 3" xfId="64215" xr:uid="{00000000-0005-0000-0000-0000E3FA0000}"/>
    <cellStyle name="Total 4 2 4 4 4" xfId="64216" xr:uid="{00000000-0005-0000-0000-0000E4FA0000}"/>
    <cellStyle name="Total 4 2 4 4 5" xfId="64217" xr:uid="{00000000-0005-0000-0000-0000E5FA0000}"/>
    <cellStyle name="Total 4 2 4 5" xfId="64218" xr:uid="{00000000-0005-0000-0000-0000E6FA0000}"/>
    <cellStyle name="Total 4 2 4 6" xfId="64219" xr:uid="{00000000-0005-0000-0000-0000E7FA0000}"/>
    <cellStyle name="Total 4 2 4 7" xfId="64220" xr:uid="{00000000-0005-0000-0000-0000E8FA0000}"/>
    <cellStyle name="Total 4 2 4 8" xfId="64221" xr:uid="{00000000-0005-0000-0000-0000E9FA0000}"/>
    <cellStyle name="Total 4 2 5" xfId="64222" xr:uid="{00000000-0005-0000-0000-0000EAFA0000}"/>
    <cellStyle name="Total 4 2 5 2" xfId="64223" xr:uid="{00000000-0005-0000-0000-0000EBFA0000}"/>
    <cellStyle name="Total 4 2 5 2 2" xfId="64224" xr:uid="{00000000-0005-0000-0000-0000ECFA0000}"/>
    <cellStyle name="Total 4 2 5 2 2 2" xfId="64225" xr:uid="{00000000-0005-0000-0000-0000EDFA0000}"/>
    <cellStyle name="Total 4 2 5 2 2 3" xfId="64226" xr:uid="{00000000-0005-0000-0000-0000EEFA0000}"/>
    <cellStyle name="Total 4 2 5 2 2 4" xfId="64227" xr:uid="{00000000-0005-0000-0000-0000EFFA0000}"/>
    <cellStyle name="Total 4 2 5 2 2 5" xfId="64228" xr:uid="{00000000-0005-0000-0000-0000F0FA0000}"/>
    <cellStyle name="Total 4 2 5 2 3" xfId="64229" xr:uid="{00000000-0005-0000-0000-0000F1FA0000}"/>
    <cellStyle name="Total 4 2 5 2 3 2" xfId="64230" xr:uid="{00000000-0005-0000-0000-0000F2FA0000}"/>
    <cellStyle name="Total 4 2 5 2 3 3" xfId="64231" xr:uid="{00000000-0005-0000-0000-0000F3FA0000}"/>
    <cellStyle name="Total 4 2 5 2 3 4" xfId="64232" xr:uid="{00000000-0005-0000-0000-0000F4FA0000}"/>
    <cellStyle name="Total 4 2 5 2 3 5" xfId="64233" xr:uid="{00000000-0005-0000-0000-0000F5FA0000}"/>
    <cellStyle name="Total 4 2 5 2 4" xfId="64234" xr:uid="{00000000-0005-0000-0000-0000F6FA0000}"/>
    <cellStyle name="Total 4 2 5 2 5" xfId="64235" xr:uid="{00000000-0005-0000-0000-0000F7FA0000}"/>
    <cellStyle name="Total 4 2 5 2 6" xfId="64236" xr:uid="{00000000-0005-0000-0000-0000F8FA0000}"/>
    <cellStyle name="Total 4 2 5 2 7" xfId="64237" xr:uid="{00000000-0005-0000-0000-0000F9FA0000}"/>
    <cellStyle name="Total 4 2 5 3" xfId="64238" xr:uid="{00000000-0005-0000-0000-0000FAFA0000}"/>
    <cellStyle name="Total 4 2 5 3 2" xfId="64239" xr:uid="{00000000-0005-0000-0000-0000FBFA0000}"/>
    <cellStyle name="Total 4 2 5 3 3" xfId="64240" xr:uid="{00000000-0005-0000-0000-0000FCFA0000}"/>
    <cellStyle name="Total 4 2 5 3 4" xfId="64241" xr:uid="{00000000-0005-0000-0000-0000FDFA0000}"/>
    <cellStyle name="Total 4 2 5 3 5" xfId="64242" xr:uid="{00000000-0005-0000-0000-0000FEFA0000}"/>
    <cellStyle name="Total 4 2 5 4" xfId="64243" xr:uid="{00000000-0005-0000-0000-0000FFFA0000}"/>
    <cellStyle name="Total 4 2 5 4 2" xfId="64244" xr:uid="{00000000-0005-0000-0000-000000FB0000}"/>
    <cellStyle name="Total 4 2 5 4 3" xfId="64245" xr:uid="{00000000-0005-0000-0000-000001FB0000}"/>
    <cellStyle name="Total 4 2 5 4 4" xfId="64246" xr:uid="{00000000-0005-0000-0000-000002FB0000}"/>
    <cellStyle name="Total 4 2 5 4 5" xfId="64247" xr:uid="{00000000-0005-0000-0000-000003FB0000}"/>
    <cellStyle name="Total 4 2 5 5" xfId="64248" xr:uid="{00000000-0005-0000-0000-000004FB0000}"/>
    <cellStyle name="Total 4 2 5 6" xfId="64249" xr:uid="{00000000-0005-0000-0000-000005FB0000}"/>
    <cellStyle name="Total 4 2 5 7" xfId="64250" xr:uid="{00000000-0005-0000-0000-000006FB0000}"/>
    <cellStyle name="Total 4 2 5 8" xfId="64251" xr:uid="{00000000-0005-0000-0000-000007FB0000}"/>
    <cellStyle name="Total 4 2 6" xfId="64252" xr:uid="{00000000-0005-0000-0000-000008FB0000}"/>
    <cellStyle name="Total 4 2 6 2" xfId="64253" xr:uid="{00000000-0005-0000-0000-000009FB0000}"/>
    <cellStyle name="Total 4 2 6 2 2" xfId="64254" xr:uid="{00000000-0005-0000-0000-00000AFB0000}"/>
    <cellStyle name="Total 4 2 6 2 2 2" xfId="64255" xr:uid="{00000000-0005-0000-0000-00000BFB0000}"/>
    <cellStyle name="Total 4 2 6 2 2 3" xfId="64256" xr:uid="{00000000-0005-0000-0000-00000CFB0000}"/>
    <cellStyle name="Total 4 2 6 2 2 4" xfId="64257" xr:uid="{00000000-0005-0000-0000-00000DFB0000}"/>
    <cellStyle name="Total 4 2 6 2 2 5" xfId="64258" xr:uid="{00000000-0005-0000-0000-00000EFB0000}"/>
    <cellStyle name="Total 4 2 6 2 3" xfId="64259" xr:uid="{00000000-0005-0000-0000-00000FFB0000}"/>
    <cellStyle name="Total 4 2 6 2 3 2" xfId="64260" xr:uid="{00000000-0005-0000-0000-000010FB0000}"/>
    <cellStyle name="Total 4 2 6 2 3 3" xfId="64261" xr:uid="{00000000-0005-0000-0000-000011FB0000}"/>
    <cellStyle name="Total 4 2 6 2 3 4" xfId="64262" xr:uid="{00000000-0005-0000-0000-000012FB0000}"/>
    <cellStyle name="Total 4 2 6 2 3 5" xfId="64263" xr:uid="{00000000-0005-0000-0000-000013FB0000}"/>
    <cellStyle name="Total 4 2 6 2 4" xfId="64264" xr:uid="{00000000-0005-0000-0000-000014FB0000}"/>
    <cellStyle name="Total 4 2 6 2 5" xfId="64265" xr:uid="{00000000-0005-0000-0000-000015FB0000}"/>
    <cellStyle name="Total 4 2 6 2 6" xfId="64266" xr:uid="{00000000-0005-0000-0000-000016FB0000}"/>
    <cellStyle name="Total 4 2 6 2 7" xfId="64267" xr:uid="{00000000-0005-0000-0000-000017FB0000}"/>
    <cellStyle name="Total 4 2 6 3" xfId="64268" xr:uid="{00000000-0005-0000-0000-000018FB0000}"/>
    <cellStyle name="Total 4 2 6 3 2" xfId="64269" xr:uid="{00000000-0005-0000-0000-000019FB0000}"/>
    <cellStyle name="Total 4 2 6 3 3" xfId="64270" xr:uid="{00000000-0005-0000-0000-00001AFB0000}"/>
    <cellStyle name="Total 4 2 6 3 4" xfId="64271" xr:uid="{00000000-0005-0000-0000-00001BFB0000}"/>
    <cellStyle name="Total 4 2 6 3 5" xfId="64272" xr:uid="{00000000-0005-0000-0000-00001CFB0000}"/>
    <cellStyle name="Total 4 2 6 4" xfId="64273" xr:uid="{00000000-0005-0000-0000-00001DFB0000}"/>
    <cellStyle name="Total 4 2 6 4 2" xfId="64274" xr:uid="{00000000-0005-0000-0000-00001EFB0000}"/>
    <cellStyle name="Total 4 2 6 4 3" xfId="64275" xr:uid="{00000000-0005-0000-0000-00001FFB0000}"/>
    <cellStyle name="Total 4 2 6 4 4" xfId="64276" xr:uid="{00000000-0005-0000-0000-000020FB0000}"/>
    <cellStyle name="Total 4 2 6 4 5" xfId="64277" xr:uid="{00000000-0005-0000-0000-000021FB0000}"/>
    <cellStyle name="Total 4 2 6 5" xfId="64278" xr:uid="{00000000-0005-0000-0000-000022FB0000}"/>
    <cellStyle name="Total 4 2 6 6" xfId="64279" xr:uid="{00000000-0005-0000-0000-000023FB0000}"/>
    <cellStyle name="Total 4 2 6 7" xfId="64280" xr:uid="{00000000-0005-0000-0000-000024FB0000}"/>
    <cellStyle name="Total 4 2 6 8" xfId="64281" xr:uid="{00000000-0005-0000-0000-000025FB0000}"/>
    <cellStyle name="Total 4 2 7" xfId="64282" xr:uid="{00000000-0005-0000-0000-000026FB0000}"/>
    <cellStyle name="Total 4 2 7 2" xfId="64283" xr:uid="{00000000-0005-0000-0000-000027FB0000}"/>
    <cellStyle name="Total 4 2 7 2 2" xfId="64284" xr:uid="{00000000-0005-0000-0000-000028FB0000}"/>
    <cellStyle name="Total 4 2 7 2 2 2" xfId="64285" xr:uid="{00000000-0005-0000-0000-000029FB0000}"/>
    <cellStyle name="Total 4 2 7 2 2 3" xfId="64286" xr:uid="{00000000-0005-0000-0000-00002AFB0000}"/>
    <cellStyle name="Total 4 2 7 2 2 4" xfId="64287" xr:uid="{00000000-0005-0000-0000-00002BFB0000}"/>
    <cellStyle name="Total 4 2 7 2 2 5" xfId="64288" xr:uid="{00000000-0005-0000-0000-00002CFB0000}"/>
    <cellStyle name="Total 4 2 7 2 3" xfId="64289" xr:uid="{00000000-0005-0000-0000-00002DFB0000}"/>
    <cellStyle name="Total 4 2 7 2 3 2" xfId="64290" xr:uid="{00000000-0005-0000-0000-00002EFB0000}"/>
    <cellStyle name="Total 4 2 7 2 3 3" xfId="64291" xr:uid="{00000000-0005-0000-0000-00002FFB0000}"/>
    <cellStyle name="Total 4 2 7 2 3 4" xfId="64292" xr:uid="{00000000-0005-0000-0000-000030FB0000}"/>
    <cellStyle name="Total 4 2 7 2 3 5" xfId="64293" xr:uid="{00000000-0005-0000-0000-000031FB0000}"/>
    <cellStyle name="Total 4 2 7 2 4" xfId="64294" xr:uid="{00000000-0005-0000-0000-000032FB0000}"/>
    <cellStyle name="Total 4 2 7 2 5" xfId="64295" xr:uid="{00000000-0005-0000-0000-000033FB0000}"/>
    <cellStyle name="Total 4 2 7 2 6" xfId="64296" xr:uid="{00000000-0005-0000-0000-000034FB0000}"/>
    <cellStyle name="Total 4 2 7 2 7" xfId="64297" xr:uid="{00000000-0005-0000-0000-000035FB0000}"/>
    <cellStyle name="Total 4 2 7 3" xfId="64298" xr:uid="{00000000-0005-0000-0000-000036FB0000}"/>
    <cellStyle name="Total 4 2 7 3 2" xfId="64299" xr:uid="{00000000-0005-0000-0000-000037FB0000}"/>
    <cellStyle name="Total 4 2 7 3 3" xfId="64300" xr:uid="{00000000-0005-0000-0000-000038FB0000}"/>
    <cellStyle name="Total 4 2 7 3 4" xfId="64301" xr:uid="{00000000-0005-0000-0000-000039FB0000}"/>
    <cellStyle name="Total 4 2 7 3 5" xfId="64302" xr:uid="{00000000-0005-0000-0000-00003AFB0000}"/>
    <cellStyle name="Total 4 2 7 4" xfId="64303" xr:uid="{00000000-0005-0000-0000-00003BFB0000}"/>
    <cellStyle name="Total 4 2 7 4 2" xfId="64304" xr:uid="{00000000-0005-0000-0000-00003CFB0000}"/>
    <cellStyle name="Total 4 2 7 4 3" xfId="64305" xr:uid="{00000000-0005-0000-0000-00003DFB0000}"/>
    <cellStyle name="Total 4 2 7 4 4" xfId="64306" xr:uid="{00000000-0005-0000-0000-00003EFB0000}"/>
    <cellStyle name="Total 4 2 7 4 5" xfId="64307" xr:uid="{00000000-0005-0000-0000-00003FFB0000}"/>
    <cellStyle name="Total 4 2 7 5" xfId="64308" xr:uid="{00000000-0005-0000-0000-000040FB0000}"/>
    <cellStyle name="Total 4 2 7 6" xfId="64309" xr:uid="{00000000-0005-0000-0000-000041FB0000}"/>
    <cellStyle name="Total 4 2 7 7" xfId="64310" xr:uid="{00000000-0005-0000-0000-000042FB0000}"/>
    <cellStyle name="Total 4 2 7 8" xfId="64311" xr:uid="{00000000-0005-0000-0000-000043FB0000}"/>
    <cellStyle name="Total 4 2 8" xfId="64312" xr:uid="{00000000-0005-0000-0000-000044FB0000}"/>
    <cellStyle name="Total 4 2 8 2" xfId="64313" xr:uid="{00000000-0005-0000-0000-000045FB0000}"/>
    <cellStyle name="Total 4 2 8 2 2" xfId="64314" xr:uid="{00000000-0005-0000-0000-000046FB0000}"/>
    <cellStyle name="Total 4 2 8 2 2 2" xfId="64315" xr:uid="{00000000-0005-0000-0000-000047FB0000}"/>
    <cellStyle name="Total 4 2 8 2 2 3" xfId="64316" xr:uid="{00000000-0005-0000-0000-000048FB0000}"/>
    <cellStyle name="Total 4 2 8 2 2 4" xfId="64317" xr:uid="{00000000-0005-0000-0000-000049FB0000}"/>
    <cellStyle name="Total 4 2 8 2 2 5" xfId="64318" xr:uid="{00000000-0005-0000-0000-00004AFB0000}"/>
    <cellStyle name="Total 4 2 8 2 3" xfId="64319" xr:uid="{00000000-0005-0000-0000-00004BFB0000}"/>
    <cellStyle name="Total 4 2 8 2 3 2" xfId="64320" xr:uid="{00000000-0005-0000-0000-00004CFB0000}"/>
    <cellStyle name="Total 4 2 8 2 3 3" xfId="64321" xr:uid="{00000000-0005-0000-0000-00004DFB0000}"/>
    <cellStyle name="Total 4 2 8 2 3 4" xfId="64322" xr:uid="{00000000-0005-0000-0000-00004EFB0000}"/>
    <cellStyle name="Total 4 2 8 2 3 5" xfId="64323" xr:uid="{00000000-0005-0000-0000-00004FFB0000}"/>
    <cellStyle name="Total 4 2 8 2 4" xfId="64324" xr:uid="{00000000-0005-0000-0000-000050FB0000}"/>
    <cellStyle name="Total 4 2 8 2 5" xfId="64325" xr:uid="{00000000-0005-0000-0000-000051FB0000}"/>
    <cellStyle name="Total 4 2 8 2 6" xfId="64326" xr:uid="{00000000-0005-0000-0000-000052FB0000}"/>
    <cellStyle name="Total 4 2 8 2 7" xfId="64327" xr:uid="{00000000-0005-0000-0000-000053FB0000}"/>
    <cellStyle name="Total 4 2 8 3" xfId="64328" xr:uid="{00000000-0005-0000-0000-000054FB0000}"/>
    <cellStyle name="Total 4 2 8 3 2" xfId="64329" xr:uid="{00000000-0005-0000-0000-000055FB0000}"/>
    <cellStyle name="Total 4 2 8 3 3" xfId="64330" xr:uid="{00000000-0005-0000-0000-000056FB0000}"/>
    <cellStyle name="Total 4 2 8 3 4" xfId="64331" xr:uid="{00000000-0005-0000-0000-000057FB0000}"/>
    <cellStyle name="Total 4 2 8 3 5" xfId="64332" xr:uid="{00000000-0005-0000-0000-000058FB0000}"/>
    <cellStyle name="Total 4 2 8 4" xfId="64333" xr:uid="{00000000-0005-0000-0000-000059FB0000}"/>
    <cellStyle name="Total 4 2 8 4 2" xfId="64334" xr:uid="{00000000-0005-0000-0000-00005AFB0000}"/>
    <cellStyle name="Total 4 2 8 4 3" xfId="64335" xr:uid="{00000000-0005-0000-0000-00005BFB0000}"/>
    <cellStyle name="Total 4 2 8 4 4" xfId="64336" xr:uid="{00000000-0005-0000-0000-00005CFB0000}"/>
    <cellStyle name="Total 4 2 8 4 5" xfId="64337" xr:uid="{00000000-0005-0000-0000-00005DFB0000}"/>
    <cellStyle name="Total 4 2 8 5" xfId="64338" xr:uid="{00000000-0005-0000-0000-00005EFB0000}"/>
    <cellStyle name="Total 4 2 8 6" xfId="64339" xr:uid="{00000000-0005-0000-0000-00005FFB0000}"/>
    <cellStyle name="Total 4 2 8 7" xfId="64340" xr:uid="{00000000-0005-0000-0000-000060FB0000}"/>
    <cellStyle name="Total 4 2 8 8" xfId="64341" xr:uid="{00000000-0005-0000-0000-000061FB0000}"/>
    <cellStyle name="Total 4 2 9" xfId="64342" xr:uid="{00000000-0005-0000-0000-000062FB0000}"/>
    <cellStyle name="Total 4 2 9 2" xfId="64343" xr:uid="{00000000-0005-0000-0000-000063FB0000}"/>
    <cellStyle name="Total 4 2 9 2 2" xfId="64344" xr:uid="{00000000-0005-0000-0000-000064FB0000}"/>
    <cellStyle name="Total 4 2 9 2 2 2" xfId="64345" xr:uid="{00000000-0005-0000-0000-000065FB0000}"/>
    <cellStyle name="Total 4 2 9 2 2 3" xfId="64346" xr:uid="{00000000-0005-0000-0000-000066FB0000}"/>
    <cellStyle name="Total 4 2 9 2 2 4" xfId="64347" xr:uid="{00000000-0005-0000-0000-000067FB0000}"/>
    <cellStyle name="Total 4 2 9 2 2 5" xfId="64348" xr:uid="{00000000-0005-0000-0000-000068FB0000}"/>
    <cellStyle name="Total 4 2 9 2 3" xfId="64349" xr:uid="{00000000-0005-0000-0000-000069FB0000}"/>
    <cellStyle name="Total 4 2 9 2 3 2" xfId="64350" xr:uid="{00000000-0005-0000-0000-00006AFB0000}"/>
    <cellStyle name="Total 4 2 9 2 3 3" xfId="64351" xr:uid="{00000000-0005-0000-0000-00006BFB0000}"/>
    <cellStyle name="Total 4 2 9 2 3 4" xfId="64352" xr:uid="{00000000-0005-0000-0000-00006CFB0000}"/>
    <cellStyle name="Total 4 2 9 2 3 5" xfId="64353" xr:uid="{00000000-0005-0000-0000-00006DFB0000}"/>
    <cellStyle name="Total 4 2 9 2 4" xfId="64354" xr:uid="{00000000-0005-0000-0000-00006EFB0000}"/>
    <cellStyle name="Total 4 2 9 2 5" xfId="64355" xr:uid="{00000000-0005-0000-0000-00006FFB0000}"/>
    <cellStyle name="Total 4 2 9 2 6" xfId="64356" xr:uid="{00000000-0005-0000-0000-000070FB0000}"/>
    <cellStyle name="Total 4 2 9 2 7" xfId="64357" xr:uid="{00000000-0005-0000-0000-000071FB0000}"/>
    <cellStyle name="Total 4 2 9 3" xfId="64358" xr:uid="{00000000-0005-0000-0000-000072FB0000}"/>
    <cellStyle name="Total 4 2 9 3 2" xfId="64359" xr:uid="{00000000-0005-0000-0000-000073FB0000}"/>
    <cellStyle name="Total 4 2 9 3 3" xfId="64360" xr:uid="{00000000-0005-0000-0000-000074FB0000}"/>
    <cellStyle name="Total 4 2 9 3 4" xfId="64361" xr:uid="{00000000-0005-0000-0000-000075FB0000}"/>
    <cellStyle name="Total 4 2 9 3 5" xfId="64362" xr:uid="{00000000-0005-0000-0000-000076FB0000}"/>
    <cellStyle name="Total 4 2 9 4" xfId="64363" xr:uid="{00000000-0005-0000-0000-000077FB0000}"/>
    <cellStyle name="Total 4 2 9 4 2" xfId="64364" xr:uid="{00000000-0005-0000-0000-000078FB0000}"/>
    <cellStyle name="Total 4 2 9 4 3" xfId="64365" xr:uid="{00000000-0005-0000-0000-000079FB0000}"/>
    <cellStyle name="Total 4 2 9 4 4" xfId="64366" xr:uid="{00000000-0005-0000-0000-00007AFB0000}"/>
    <cellStyle name="Total 4 2 9 4 5" xfId="64367" xr:uid="{00000000-0005-0000-0000-00007BFB0000}"/>
    <cellStyle name="Total 4 2 9 5" xfId="64368" xr:uid="{00000000-0005-0000-0000-00007CFB0000}"/>
    <cellStyle name="Total 4 2 9 6" xfId="64369" xr:uid="{00000000-0005-0000-0000-00007DFB0000}"/>
    <cellStyle name="Total 4 2 9 7" xfId="64370" xr:uid="{00000000-0005-0000-0000-00007EFB0000}"/>
    <cellStyle name="Total 4 2 9 8" xfId="64371" xr:uid="{00000000-0005-0000-0000-00007FFB0000}"/>
    <cellStyle name="Total 4 3" xfId="64372" xr:uid="{00000000-0005-0000-0000-000080FB0000}"/>
    <cellStyle name="Total 4 3 2" xfId="64373" xr:uid="{00000000-0005-0000-0000-000081FB0000}"/>
    <cellStyle name="Total 4 3 2 2" xfId="64374" xr:uid="{00000000-0005-0000-0000-000082FB0000}"/>
    <cellStyle name="Total 4 3 3" xfId="64375" xr:uid="{00000000-0005-0000-0000-000083FB0000}"/>
    <cellStyle name="Total 4 3 4" xfId="64376" xr:uid="{00000000-0005-0000-0000-000084FB0000}"/>
    <cellStyle name="Total 4 4" xfId="64377" xr:uid="{00000000-0005-0000-0000-000085FB0000}"/>
    <cellStyle name="Total 4 4 2" xfId="64378" xr:uid="{00000000-0005-0000-0000-000086FB0000}"/>
    <cellStyle name="Total 4 4 2 2" xfId="64379" xr:uid="{00000000-0005-0000-0000-000087FB0000}"/>
    <cellStyle name="Total 4 4 3" xfId="64380" xr:uid="{00000000-0005-0000-0000-000088FB0000}"/>
    <cellStyle name="Total 4 4 4" xfId="64381" xr:uid="{00000000-0005-0000-0000-000089FB0000}"/>
    <cellStyle name="Total 4 4 5" xfId="64382" xr:uid="{00000000-0005-0000-0000-00008AFB0000}"/>
    <cellStyle name="Total 4 5" xfId="64383" xr:uid="{00000000-0005-0000-0000-00008BFB0000}"/>
    <cellStyle name="Total 4 5 2" xfId="64384" xr:uid="{00000000-0005-0000-0000-00008CFB0000}"/>
    <cellStyle name="Total 4 6" xfId="64385" xr:uid="{00000000-0005-0000-0000-00008DFB0000}"/>
    <cellStyle name="Total 4 7" xfId="64386" xr:uid="{00000000-0005-0000-0000-00008EFB0000}"/>
    <cellStyle name="Total 4_T-straight with PEDs adjustor" xfId="64387" xr:uid="{00000000-0005-0000-0000-00008FFB0000}"/>
    <cellStyle name="Total 5" xfId="64388" xr:uid="{00000000-0005-0000-0000-000090FB0000}"/>
    <cellStyle name="Total 5 2" xfId="64389" xr:uid="{00000000-0005-0000-0000-000091FB0000}"/>
    <cellStyle name="Total 5 2 2" xfId="64390" xr:uid="{00000000-0005-0000-0000-000092FB0000}"/>
    <cellStyle name="Total 5 3" xfId="64391" xr:uid="{00000000-0005-0000-0000-000093FB0000}"/>
    <cellStyle name="Total 5 3 2" xfId="64392" xr:uid="{00000000-0005-0000-0000-000094FB0000}"/>
    <cellStyle name="Total 5 4" xfId="64393" xr:uid="{00000000-0005-0000-0000-000095FB0000}"/>
    <cellStyle name="Total 6" xfId="64394" xr:uid="{00000000-0005-0000-0000-000096FB0000}"/>
    <cellStyle name="Total 6 2" xfId="64395" xr:uid="{00000000-0005-0000-0000-000097FB0000}"/>
    <cellStyle name="Total 6 2 2" xfId="64396" xr:uid="{00000000-0005-0000-0000-000098FB0000}"/>
    <cellStyle name="Total 6 3" xfId="64397" xr:uid="{00000000-0005-0000-0000-000099FB0000}"/>
    <cellStyle name="Total 6 3 2" xfId="64398" xr:uid="{00000000-0005-0000-0000-00009AFB0000}"/>
    <cellStyle name="Total 6 4" xfId="64399" xr:uid="{00000000-0005-0000-0000-00009BFB0000}"/>
    <cellStyle name="Total 7" xfId="64400" xr:uid="{00000000-0005-0000-0000-00009CFB0000}"/>
    <cellStyle name="Total 7 2" xfId="64401" xr:uid="{00000000-0005-0000-0000-00009DFB0000}"/>
    <cellStyle name="Total 7 2 2" xfId="64402" xr:uid="{00000000-0005-0000-0000-00009EFB0000}"/>
    <cellStyle name="Total 7 3" xfId="64403" xr:uid="{00000000-0005-0000-0000-00009FFB0000}"/>
    <cellStyle name="Total 7 3 2" xfId="64404" xr:uid="{00000000-0005-0000-0000-0000A0FB0000}"/>
    <cellStyle name="Total 7 4" xfId="64405" xr:uid="{00000000-0005-0000-0000-0000A1FB0000}"/>
    <cellStyle name="Total 8" xfId="64406" xr:uid="{00000000-0005-0000-0000-0000A2FB0000}"/>
    <cellStyle name="Total 8 2" xfId="64407" xr:uid="{00000000-0005-0000-0000-0000A3FB0000}"/>
    <cellStyle name="Total 8 2 2" xfId="64408" xr:uid="{00000000-0005-0000-0000-0000A4FB0000}"/>
    <cellStyle name="Total 8 3" xfId="64409" xr:uid="{00000000-0005-0000-0000-0000A5FB0000}"/>
    <cellStyle name="Total 8 3 2" xfId="64410" xr:uid="{00000000-0005-0000-0000-0000A6FB0000}"/>
    <cellStyle name="Total 8 4" xfId="64411" xr:uid="{00000000-0005-0000-0000-0000A7FB0000}"/>
    <cellStyle name="Total 9" xfId="64412" xr:uid="{00000000-0005-0000-0000-0000A8FB0000}"/>
    <cellStyle name="Total 9 2" xfId="64413" xr:uid="{00000000-0005-0000-0000-0000A9FB0000}"/>
    <cellStyle name="Total 9 2 2" xfId="64414" xr:uid="{00000000-0005-0000-0000-0000AAFB0000}"/>
    <cellStyle name="Total 9 3" xfId="64415" xr:uid="{00000000-0005-0000-0000-0000ABFB0000}"/>
    <cellStyle name="Total 9 3 2" xfId="64416" xr:uid="{00000000-0005-0000-0000-0000ACFB0000}"/>
    <cellStyle name="Total 9 4" xfId="64417" xr:uid="{00000000-0005-0000-0000-0000ADFB0000}"/>
    <cellStyle name="Warning Text 10" xfId="64418" xr:uid="{00000000-0005-0000-0000-0000AEFB0000}"/>
    <cellStyle name="Warning Text 10 2" xfId="64419" xr:uid="{00000000-0005-0000-0000-0000AFFB0000}"/>
    <cellStyle name="Warning Text 10 2 2" xfId="64420" xr:uid="{00000000-0005-0000-0000-0000B0FB0000}"/>
    <cellStyle name="Warning Text 10 3" xfId="64421" xr:uid="{00000000-0005-0000-0000-0000B1FB0000}"/>
    <cellStyle name="Warning Text 11" xfId="64422" xr:uid="{00000000-0005-0000-0000-0000B2FB0000}"/>
    <cellStyle name="Warning Text 11 2" xfId="64423" xr:uid="{00000000-0005-0000-0000-0000B3FB0000}"/>
    <cellStyle name="Warning Text 12" xfId="64424" xr:uid="{00000000-0005-0000-0000-0000B4FB0000}"/>
    <cellStyle name="Warning Text 2" xfId="64425" xr:uid="{00000000-0005-0000-0000-0000B5FB0000}"/>
    <cellStyle name="Warning Text 2 2" xfId="64426" xr:uid="{00000000-0005-0000-0000-0000B6FB0000}"/>
    <cellStyle name="Warning Text 2 2 2" xfId="64427" xr:uid="{00000000-0005-0000-0000-0000B7FB0000}"/>
    <cellStyle name="Warning Text 2 2 3" xfId="64428" xr:uid="{00000000-0005-0000-0000-0000B8FB0000}"/>
    <cellStyle name="Warning Text 2 2_T-straight with PEDs adjustor" xfId="64429" xr:uid="{00000000-0005-0000-0000-0000B9FB0000}"/>
    <cellStyle name="Warning Text 2 3" xfId="64430" xr:uid="{00000000-0005-0000-0000-0000BAFB0000}"/>
    <cellStyle name="Warning Text 3" xfId="64431" xr:uid="{00000000-0005-0000-0000-0000BBFB0000}"/>
    <cellStyle name="Warning Text 3 2" xfId="64432" xr:uid="{00000000-0005-0000-0000-0000BCFB0000}"/>
    <cellStyle name="Warning Text 3 2 2" xfId="64433" xr:uid="{00000000-0005-0000-0000-0000BDFB0000}"/>
    <cellStyle name="Warning Text 3 3" xfId="64434" xr:uid="{00000000-0005-0000-0000-0000BEFB0000}"/>
    <cellStyle name="Warning Text 4" xfId="64435" xr:uid="{00000000-0005-0000-0000-0000BFFB0000}"/>
    <cellStyle name="Warning Text 4 2" xfId="64436" xr:uid="{00000000-0005-0000-0000-0000C0FB0000}"/>
    <cellStyle name="Warning Text 4 2 2" xfId="64437" xr:uid="{00000000-0005-0000-0000-0000C1FB0000}"/>
    <cellStyle name="Warning Text 4 3" xfId="64438" xr:uid="{00000000-0005-0000-0000-0000C2FB0000}"/>
    <cellStyle name="Warning Text 5" xfId="64439" xr:uid="{00000000-0005-0000-0000-0000C3FB0000}"/>
    <cellStyle name="Warning Text 5 2" xfId="64440" xr:uid="{00000000-0005-0000-0000-0000C4FB0000}"/>
    <cellStyle name="Warning Text 5 2 2" xfId="64441" xr:uid="{00000000-0005-0000-0000-0000C5FB0000}"/>
    <cellStyle name="Warning Text 5 3" xfId="64442" xr:uid="{00000000-0005-0000-0000-0000C6FB0000}"/>
    <cellStyle name="Warning Text 6" xfId="64443" xr:uid="{00000000-0005-0000-0000-0000C7FB0000}"/>
    <cellStyle name="Warning Text 6 2" xfId="64444" xr:uid="{00000000-0005-0000-0000-0000C8FB0000}"/>
    <cellStyle name="Warning Text 6 2 2" xfId="64445" xr:uid="{00000000-0005-0000-0000-0000C9FB0000}"/>
    <cellStyle name="Warning Text 6 3" xfId="64446" xr:uid="{00000000-0005-0000-0000-0000CAFB0000}"/>
    <cellStyle name="Warning Text 7" xfId="64447" xr:uid="{00000000-0005-0000-0000-0000CBFB0000}"/>
    <cellStyle name="Warning Text 7 2" xfId="64448" xr:uid="{00000000-0005-0000-0000-0000CCFB0000}"/>
    <cellStyle name="Warning Text 7 2 2" xfId="64449" xr:uid="{00000000-0005-0000-0000-0000CDFB0000}"/>
    <cellStyle name="Warning Text 7 3" xfId="64450" xr:uid="{00000000-0005-0000-0000-0000CEFB0000}"/>
    <cellStyle name="Warning Text 8" xfId="64451" xr:uid="{00000000-0005-0000-0000-0000CFFB0000}"/>
    <cellStyle name="Warning Text 8 2" xfId="64452" xr:uid="{00000000-0005-0000-0000-0000D0FB0000}"/>
    <cellStyle name="Warning Text 8 2 2" xfId="64453" xr:uid="{00000000-0005-0000-0000-0000D1FB0000}"/>
    <cellStyle name="Warning Text 8 3" xfId="64454" xr:uid="{00000000-0005-0000-0000-0000D2FB0000}"/>
    <cellStyle name="Warning Text 9" xfId="64455" xr:uid="{00000000-0005-0000-0000-0000D3FB0000}"/>
    <cellStyle name="Warning Text 9 2" xfId="64456" xr:uid="{00000000-0005-0000-0000-0000D4FB0000}"/>
    <cellStyle name="Warning Text 9 2 2" xfId="64457" xr:uid="{00000000-0005-0000-0000-0000D5FB0000}"/>
    <cellStyle name="Warning Text 9 3" xfId="64458" xr:uid="{00000000-0005-0000-0000-0000D6FB0000}"/>
  </cellStyles>
  <dxfs count="0"/>
  <tableStyles count="0" defaultTableStyle="TableStyleMedium2" defaultPivotStyle="PivotStyleLight16"/>
  <colors>
    <mruColors>
      <color rgb="FF2895D5"/>
      <color rgb="FFE9F4FB"/>
      <color rgb="FF7EBFE6"/>
      <color rgb="FFBEDFF2"/>
      <color rgb="FFE4DFEC"/>
      <color rgb="FFD4CBE5"/>
      <color rgb="FF7053AA"/>
      <color rgb="FFF8F8F8"/>
      <color rgb="FFA99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2752725</xdr:colOff>
      <xdr:row>1</xdr:row>
      <xdr:rowOff>66675</xdr:rowOff>
    </xdr:from>
    <xdr:to>
      <xdr:col>4</xdr:col>
      <xdr:colOff>4188883</xdr:colOff>
      <xdr:row>4</xdr:row>
      <xdr:rowOff>41275</xdr:rowOff>
    </xdr:to>
    <xdr:pic>
      <xdr:nvPicPr>
        <xdr:cNvPr id="2" name="Picture 26" descr="xer_3ln_r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75" t="20158" r="4688" b="19127"/>
        <a:stretch>
          <a:fillRect/>
        </a:stretch>
      </xdr:blipFill>
      <xdr:spPr bwMode="auto">
        <a:xfrm>
          <a:off x="8667750" y="228600"/>
          <a:ext cx="1436158"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28577</xdr:rowOff>
    </xdr:from>
    <xdr:to>
      <xdr:col>1</xdr:col>
      <xdr:colOff>603250</xdr:colOff>
      <xdr:row>4</xdr:row>
      <xdr:rowOff>92741</xdr:rowOff>
    </xdr:to>
    <xdr:pic>
      <xdr:nvPicPr>
        <xdr:cNvPr id="3" name="Picture 2" descr="HyperLin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7"/>
          <a:ext cx="2174875" cy="71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45</xdr:row>
      <xdr:rowOff>9525</xdr:rowOff>
    </xdr:from>
    <xdr:to>
      <xdr:col>3</xdr:col>
      <xdr:colOff>1133475</xdr:colOff>
      <xdr:row>46</xdr:row>
      <xdr:rowOff>46264</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5602061" y="813298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47</xdr:row>
      <xdr:rowOff>104775</xdr:rowOff>
    </xdr:from>
    <xdr:to>
      <xdr:col>3</xdr:col>
      <xdr:colOff>1038225</xdr:colOff>
      <xdr:row>48</xdr:row>
      <xdr:rowOff>142876</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47</xdr:row>
      <xdr:rowOff>104775</xdr:rowOff>
    </xdr:from>
    <xdr:to>
      <xdr:col>3</xdr:col>
      <xdr:colOff>1038225</xdr:colOff>
      <xdr:row>48</xdr:row>
      <xdr:rowOff>142876</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49</xdr:row>
      <xdr:rowOff>0</xdr:rowOff>
    </xdr:from>
    <xdr:to>
      <xdr:col>3</xdr:col>
      <xdr:colOff>1038225</xdr:colOff>
      <xdr:row>50</xdr:row>
      <xdr:rowOff>38100</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6438900" y="470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xdr:row>
      <xdr:rowOff>1</xdr:rowOff>
    </xdr:from>
    <xdr:to>
      <xdr:col>2</xdr:col>
      <xdr:colOff>2033587</xdr:colOff>
      <xdr:row>5</xdr:row>
      <xdr:rowOff>132357</xdr:rowOff>
    </xdr:to>
    <xdr:pic>
      <xdr:nvPicPr>
        <xdr:cNvPr id="18" name="Picture 17" descr="HyperLink">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
          <a:ext cx="2397125" cy="767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IE5/TVNS6S9H/MsIpRs%20Simulation%20Calculator%202019_sim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ervices.conduent.com/ghs/ghsdepts/OCG/pmd/_vti_history/2/Shared%20Documents/Projects/MS/Inpatient/Internal%20Working%20Documents/2019/Ratesetting/MsIpRs%20Simulation%20Calculator%202019_Sim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ervices.conduent.com/Encryption%20Folder/1%20PMD%20General%20V1/MASTER%20FILES%20BY%20STATE/SC/Calculator/SC%20DRG%20calculator%202011-04-01%20Excel%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Outlook/J2S3PVA4/W348%20Simulation%207%20-%20Provider%20Summary%20Yr1%20Q1%20and%20Yr2%20Sim%202014-04-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Outlook/J2S3PVA4/W317%20FY%202013-14%20DRG%20spending%20analysis%20draft%202014-02-14%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ervices.conduent.com/Users/11001561/AppData/Local/Microsoft/Windows/Temporary%20Internet%20Files/Content.Outlook/QT6BQ3J6/Ms_APR_DRG_Calcualtor_2012_07_10_Wking_Cop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HSHCPSNFF1\Groups\DRG\DRG%20-%20Main\Monitoring\FI%20DRG%20Monitoring%20Files\Analysis\Support%20Files\APR-DRG%20and%20Other%20Descrip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7 IP CCRs"/>
      <sheetName val="V35"/>
      <sheetName val="FY 19 Estimated MED ED Costs"/>
      <sheetName val="4-CCR table"/>
      <sheetName val="MCC"/>
      <sheetName val="Hospital"/>
      <sheetName val="Plan"/>
      <sheetName val="Rate Cell"/>
      <sheetName val="Top Hosp"/>
      <sheetName val="DRG Count"/>
    </sheetNames>
    <sheetDataSet>
      <sheetData sheetId="0"/>
      <sheetData sheetId="1"/>
      <sheetData sheetId="2">
        <row r="11">
          <cell r="D11">
            <v>2</v>
          </cell>
        </row>
        <row r="12">
          <cell r="D12">
            <v>1.6</v>
          </cell>
        </row>
        <row r="13">
          <cell r="D13">
            <v>1.5</v>
          </cell>
        </row>
        <row r="14">
          <cell r="D14">
            <v>1.5</v>
          </cell>
        </row>
        <row r="15">
          <cell r="D15">
            <v>1.4</v>
          </cell>
        </row>
        <row r="16">
          <cell r="D16">
            <v>2</v>
          </cell>
        </row>
        <row r="17">
          <cell r="D17">
            <v>1.5</v>
          </cell>
        </row>
        <row r="19">
          <cell r="D19">
            <v>6585</v>
          </cell>
        </row>
        <row r="21">
          <cell r="D21">
            <v>5000000</v>
          </cell>
        </row>
        <row r="22">
          <cell r="D22">
            <v>0.6</v>
          </cell>
        </row>
        <row r="23">
          <cell r="D23">
            <v>0</v>
          </cell>
        </row>
        <row r="24">
          <cell r="D24">
            <v>19</v>
          </cell>
        </row>
        <row r="25">
          <cell r="D25">
            <v>450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9-20 IP CCRs"/>
      <sheetName val="V35"/>
      <sheetName val="FY 20 Estimated MED ED Costs"/>
      <sheetName val="MCC"/>
      <sheetName val="Hospital"/>
      <sheetName val="Plan"/>
      <sheetName val="Rate Cell"/>
      <sheetName val="Top Hosp"/>
      <sheetName val="Comp Factors"/>
    </sheetNames>
    <sheetDataSet>
      <sheetData sheetId="0" refreshError="1"/>
      <sheetData sheetId="1" refreshError="1"/>
      <sheetData sheetId="2">
        <row r="17">
          <cell r="D17">
            <v>1.5</v>
          </cell>
        </row>
        <row r="18">
          <cell r="D18">
            <v>1.5</v>
          </cell>
        </row>
        <row r="21">
          <cell r="D21">
            <v>48500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sheetName val="Hospital Info"/>
      <sheetName val="Weights &amp; Thresholds"/>
    </sheetNames>
    <sheetDataSet>
      <sheetData sheetId="0" refreshError="1"/>
      <sheetData sheetId="1">
        <row r="8">
          <cell r="C8" t="str">
            <v>No</v>
          </cell>
        </row>
        <row r="10">
          <cell r="C10">
            <v>75000</v>
          </cell>
        </row>
        <row r="11">
          <cell r="C11">
            <v>40603</v>
          </cell>
        </row>
        <row r="12">
          <cell r="C12">
            <v>40643</v>
          </cell>
        </row>
        <row r="13">
          <cell r="C13">
            <v>20</v>
          </cell>
        </row>
        <row r="19">
          <cell r="C19">
            <v>40</v>
          </cell>
        </row>
        <row r="23">
          <cell r="C23">
            <v>10300.02</v>
          </cell>
        </row>
        <row r="26">
          <cell r="C26">
            <v>3.74</v>
          </cell>
        </row>
        <row r="40">
          <cell r="C40">
            <v>0.36870000000000003</v>
          </cell>
        </row>
        <row r="43">
          <cell r="C43">
            <v>34511.963469619201</v>
          </cell>
        </row>
        <row r="44">
          <cell r="C44">
            <v>0.6</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1-Yr 2 sim paid"/>
      <sheetName val="C2-MCC"/>
      <sheetName val="C3-No trans top 5"/>
      <sheetName val="C4-No trans 6-10"/>
      <sheetName val="C5-Trans down top 5"/>
      <sheetName val="C6-Trans down 6-10"/>
      <sheetName val="C7-Trans up top 5"/>
      <sheetName val="C8-Trans up 6-10"/>
      <sheetName val="T1-MCC"/>
      <sheetName val="T2-Hosp"/>
      <sheetName val="D-hosp charts"/>
      <sheetName val="T3-APRDR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5">
          <cell r="K25">
            <v>0.2187149207874905</v>
          </cell>
        </row>
      </sheetData>
      <sheetData sheetId="10"/>
      <sheetData sheetId="11">
        <row r="3">
          <cell r="M3" t="str">
            <v>Prior Method</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HCS Budget"/>
      <sheetName val="2-SNFD file sheet 1"/>
      <sheetName val="3-SNFD file sheet 2"/>
      <sheetName val="4-Fund change 1-31-14"/>
      <sheetName val="5-Total Payment Model 1-31-14"/>
      <sheetName val="6a-Fund change 2-14-14"/>
      <sheetName val="6-Fund change 2-14-14"/>
      <sheetName val="7-Total Payment Model 2-14-14"/>
      <sheetName val="8-Fund change 2-14-18"/>
      <sheetName val="9-Total Payment Model 2-18-14"/>
      <sheetName val="Sheet2"/>
    </sheetNames>
    <sheetDataSet>
      <sheetData sheetId="0"/>
      <sheetData sheetId="1"/>
      <sheetData sheetId="2"/>
      <sheetData sheetId="3"/>
      <sheetData sheetId="4">
        <row r="16">
          <cell r="I16">
            <v>0.28140110993753337</v>
          </cell>
        </row>
        <row r="65">
          <cell r="J65">
            <v>0.98280967932310304</v>
          </cell>
        </row>
      </sheetData>
      <sheetData sheetId="5"/>
      <sheetData sheetId="6">
        <row r="26">
          <cell r="E26">
            <v>3277429897.772037</v>
          </cell>
        </row>
      </sheetData>
      <sheetData sheetId="7">
        <row r="16">
          <cell r="I16">
            <v>0.3519561495601527</v>
          </cell>
        </row>
        <row r="65">
          <cell r="J65">
            <v>0.9809464746477774</v>
          </cell>
        </row>
      </sheetData>
      <sheetData sheetId="8"/>
      <sheetData sheetId="9">
        <row r="17">
          <cell r="J17">
            <v>0.3519561495601527</v>
          </cell>
        </row>
      </sheetData>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2)"/>
      <sheetName val="V29 DRG Rel Wt"/>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G table"/>
      <sheetName val="PricingInd"/>
      <sheetName val="Revenue"/>
      <sheetName val="RAD_Deny"/>
      <sheetName val="SPCPRate"/>
      <sheetName val="HospProvMasterFile"/>
      <sheetName val="ProvGroup"/>
    </sheetNames>
    <sheetDataSet>
      <sheetData sheetId="0"/>
      <sheetData sheetId="1"/>
      <sheetData sheetId="2"/>
      <sheetData sheetId="3"/>
      <sheetData sheetId="4"/>
      <sheetData sheetId="5"/>
      <sheetData sheetId="6">
        <row r="2">
          <cell r="A2">
            <v>1487897047</v>
          </cell>
          <cell r="B2" t="str">
            <v>A01</v>
          </cell>
          <cell r="C2" t="str">
            <v>ADVENTIST CLEAR LAKE</v>
          </cell>
        </row>
        <row r="3">
          <cell r="A3">
            <v>1124018031</v>
          </cell>
          <cell r="B3" t="str">
            <v>A01</v>
          </cell>
          <cell r="C3" t="str">
            <v>ADVENTIST CLEAR LAKE</v>
          </cell>
        </row>
        <row r="4">
          <cell r="A4">
            <v>1588793574</v>
          </cell>
          <cell r="B4" t="str">
            <v>A02</v>
          </cell>
          <cell r="C4" t="str">
            <v>ALHAMBRA HOSP</v>
          </cell>
        </row>
        <row r="5">
          <cell r="A5">
            <v>1770612756</v>
          </cell>
          <cell r="B5" t="str">
            <v>A02</v>
          </cell>
          <cell r="C5" t="str">
            <v>ALHAMBRA HOSP</v>
          </cell>
        </row>
        <row r="6">
          <cell r="A6">
            <v>1013906221</v>
          </cell>
          <cell r="B6" t="str">
            <v>A03</v>
          </cell>
          <cell r="C6" t="str">
            <v>ALTA BATES SUMMIT MED CTR-ALTA BATES</v>
          </cell>
        </row>
        <row r="7">
          <cell r="A7">
            <v>1316088024</v>
          </cell>
          <cell r="B7" t="str">
            <v>A03</v>
          </cell>
          <cell r="C7" t="str">
            <v>ALTA BATES SUMMIT MED CTR-ALTA BATES</v>
          </cell>
        </row>
        <row r="8">
          <cell r="A8">
            <v>1639219462</v>
          </cell>
          <cell r="B8" t="str">
            <v>A04</v>
          </cell>
          <cell r="C8" t="str">
            <v>ALTA BATES SUMMIT MED CTR-HAWTHORNE</v>
          </cell>
        </row>
        <row r="9">
          <cell r="A9">
            <v>1740279959</v>
          </cell>
          <cell r="B9" t="str">
            <v>A04</v>
          </cell>
          <cell r="C9" t="str">
            <v>ALTA BATES SUMMIT MED CTR-HAWTHORNE</v>
          </cell>
        </row>
        <row r="10">
          <cell r="A10">
            <v>1265468946</v>
          </cell>
          <cell r="B10" t="str">
            <v>A05</v>
          </cell>
          <cell r="C10" t="str">
            <v>ALVARADO HOSP MED CTR</v>
          </cell>
        </row>
        <row r="11">
          <cell r="A11">
            <v>1205816931</v>
          </cell>
          <cell r="B11" t="str">
            <v>A06</v>
          </cell>
          <cell r="C11" t="str">
            <v>ALVARADO PARKWAY INSTITUTE BHS</v>
          </cell>
        </row>
        <row r="12">
          <cell r="A12">
            <v>1881786366</v>
          </cell>
          <cell r="B12" t="str">
            <v>A07</v>
          </cell>
          <cell r="C12" t="str">
            <v>ANAHEIM GEN HOSP</v>
          </cell>
        </row>
        <row r="13">
          <cell r="A13">
            <v>1295782381</v>
          </cell>
          <cell r="B13" t="str">
            <v>A08</v>
          </cell>
          <cell r="C13" t="str">
            <v>ANAHEIM MEM MED CTR</v>
          </cell>
        </row>
        <row r="14">
          <cell r="A14">
            <v>1891938122</v>
          </cell>
          <cell r="B14" t="str">
            <v>A08</v>
          </cell>
          <cell r="C14" t="str">
            <v>ANAHEIM MEM MED CTR</v>
          </cell>
        </row>
        <row r="15">
          <cell r="A15">
            <v>1770659336</v>
          </cell>
          <cell r="B15" t="str">
            <v>A09</v>
          </cell>
          <cell r="C15" t="str">
            <v>ARROYO GRANDE COMM HOSP</v>
          </cell>
        </row>
        <row r="16">
          <cell r="A16">
            <v>1619934114</v>
          </cell>
          <cell r="B16" t="str">
            <v>A10</v>
          </cell>
          <cell r="C16" t="str">
            <v>AURORA CHARTER OAK</v>
          </cell>
        </row>
        <row r="17">
          <cell r="A17">
            <v>1700843216</v>
          </cell>
          <cell r="B17" t="str">
            <v>A11</v>
          </cell>
          <cell r="C17" t="str">
            <v>AURORA LAS ENCINAS HOSP</v>
          </cell>
        </row>
        <row r="18">
          <cell r="A18">
            <v>1598722027</v>
          </cell>
          <cell r="B18" t="str">
            <v>A12</v>
          </cell>
          <cell r="C18" t="str">
            <v>AURORA SAN DIEGO</v>
          </cell>
        </row>
        <row r="19">
          <cell r="A19">
            <v>1902863418</v>
          </cell>
          <cell r="B19" t="str">
            <v>A13</v>
          </cell>
          <cell r="C19" t="str">
            <v>AURORA VISTA DEL MAR HOSP</v>
          </cell>
        </row>
        <row r="20">
          <cell r="A20">
            <v>1609856947</v>
          </cell>
          <cell r="B20" t="str">
            <v>B01</v>
          </cell>
          <cell r="C20" t="str">
            <v>BAKERSFIELD HEART HOSP</v>
          </cell>
        </row>
        <row r="21">
          <cell r="A21">
            <v>1467538520</v>
          </cell>
          <cell r="B21" t="str">
            <v>B02</v>
          </cell>
          <cell r="C21" t="str">
            <v>BAKERSFIELD MEM HOSP-34TH ST</v>
          </cell>
        </row>
        <row r="22">
          <cell r="A22">
            <v>1538197231</v>
          </cell>
          <cell r="B22" t="str">
            <v>B03</v>
          </cell>
          <cell r="C22" t="str">
            <v>BANNER LASSEN MED CTR</v>
          </cell>
        </row>
        <row r="23">
          <cell r="A23">
            <v>1851368369</v>
          </cell>
          <cell r="B23" t="str">
            <v>B04</v>
          </cell>
          <cell r="C23" t="str">
            <v>BARLOW RESP HOSP</v>
          </cell>
        </row>
        <row r="24">
          <cell r="A24">
            <v>1780655670</v>
          </cell>
          <cell r="B24" t="str">
            <v>B05</v>
          </cell>
          <cell r="C24" t="str">
            <v>BARSTOW COMM HOSP</v>
          </cell>
        </row>
        <row r="25">
          <cell r="A25">
            <v>1003867565</v>
          </cell>
          <cell r="B25" t="str">
            <v>B06</v>
          </cell>
          <cell r="C25" t="str">
            <v>BARTON MEM HOSP</v>
          </cell>
        </row>
        <row r="26">
          <cell r="A26">
            <v>1114021250</v>
          </cell>
          <cell r="B26" t="str">
            <v>B07</v>
          </cell>
          <cell r="C26" t="str">
            <v>BELLFLOWER MED CTR</v>
          </cell>
        </row>
        <row r="27">
          <cell r="A27">
            <v>1184628919</v>
          </cell>
          <cell r="B27" t="str">
            <v>B08</v>
          </cell>
          <cell r="C27" t="str">
            <v>BEVERLY HOSP</v>
          </cell>
        </row>
        <row r="28">
          <cell r="A28">
            <v>1477522019</v>
          </cell>
          <cell r="B28" t="str">
            <v>B09</v>
          </cell>
          <cell r="C28" t="str">
            <v>BIGGS GRIDLEY MEM HOSP</v>
          </cell>
        </row>
        <row r="29">
          <cell r="A29">
            <v>1205925054</v>
          </cell>
          <cell r="B29" t="str">
            <v>B10</v>
          </cell>
          <cell r="C29" t="str">
            <v>BROTMAN MED CTR</v>
          </cell>
        </row>
        <row r="30">
          <cell r="A30">
            <v>1689732885</v>
          </cell>
          <cell r="B30" t="str">
            <v>C01</v>
          </cell>
          <cell r="C30" t="str">
            <v>CA PACIFIC MED CTR</v>
          </cell>
        </row>
        <row r="31">
          <cell r="A31">
            <v>1902964109</v>
          </cell>
          <cell r="B31" t="str">
            <v>C01</v>
          </cell>
          <cell r="C31" t="str">
            <v>CA PACIFIC MED CTR</v>
          </cell>
        </row>
        <row r="32">
          <cell r="A32">
            <v>1265590442</v>
          </cell>
          <cell r="B32" t="str">
            <v>C02</v>
          </cell>
          <cell r="C32" t="str">
            <v>CA PACIFIC MED CTR-DAVIES CAMPUS</v>
          </cell>
        </row>
        <row r="33">
          <cell r="A33">
            <v>1811055098</v>
          </cell>
          <cell r="B33" t="str">
            <v>C02</v>
          </cell>
          <cell r="C33" t="str">
            <v>CA PACIFIC MED CTR-DAVIES CAMPUS</v>
          </cell>
        </row>
        <row r="34">
          <cell r="A34">
            <v>1114081056</v>
          </cell>
          <cell r="B34" t="str">
            <v>C03</v>
          </cell>
          <cell r="C34" t="str">
            <v>CALIFORNIA HOSP MED CTR-LA</v>
          </cell>
        </row>
        <row r="35">
          <cell r="A35">
            <v>1902825128</v>
          </cell>
          <cell r="B35" t="str">
            <v>C04</v>
          </cell>
          <cell r="C35" t="str">
            <v>CANYON RIDGE HOSP - ACUTE PSYCH</v>
          </cell>
        </row>
        <row r="36">
          <cell r="A36">
            <v>1821075870</v>
          </cell>
          <cell r="B36" t="str">
            <v>C05</v>
          </cell>
          <cell r="C36" t="str">
            <v>CASA COLINA HOSP FOR REHAB MED</v>
          </cell>
        </row>
        <row r="37">
          <cell r="A37">
            <v>1346250347</v>
          </cell>
          <cell r="B37" t="str">
            <v>C06</v>
          </cell>
          <cell r="C37" t="str">
            <v>CATALINA ISLAND MED CTR</v>
          </cell>
        </row>
        <row r="38">
          <cell r="A38">
            <v>1639172372</v>
          </cell>
          <cell r="B38" t="str">
            <v>C07</v>
          </cell>
          <cell r="C38" t="str">
            <v>CEDARS-SINAI MED CTR</v>
          </cell>
        </row>
        <row r="39">
          <cell r="A39">
            <v>1336328244</v>
          </cell>
          <cell r="B39" t="str">
            <v>C08</v>
          </cell>
          <cell r="C39" t="str">
            <v>CENTINELA FREEMAN REG MED CTR-CENTINEL</v>
          </cell>
        </row>
        <row r="40">
          <cell r="A40">
            <v>1619936440</v>
          </cell>
          <cell r="B40" t="str">
            <v>C08</v>
          </cell>
          <cell r="C40" t="str">
            <v>CENTINELA FREEMAN REG MED CTR-CENTINEL</v>
          </cell>
        </row>
        <row r="41">
          <cell r="A41">
            <v>1942269725</v>
          </cell>
          <cell r="B41" t="str">
            <v>C09</v>
          </cell>
          <cell r="C41" t="str">
            <v>CENTINELA FREEMAN REG MED CTR-MARINA</v>
          </cell>
        </row>
        <row r="42">
          <cell r="A42">
            <v>1891777983</v>
          </cell>
          <cell r="B42" t="str">
            <v>C10</v>
          </cell>
          <cell r="C42" t="str">
            <v>CENTRAL VALLEY GEN HOSP</v>
          </cell>
        </row>
        <row r="43">
          <cell r="A43">
            <v>1427041110</v>
          </cell>
          <cell r="B43" t="str">
            <v>C11</v>
          </cell>
          <cell r="C43" t="str">
            <v>CHAPMAN MED CTR</v>
          </cell>
        </row>
        <row r="44">
          <cell r="A44">
            <v>1699868398</v>
          </cell>
          <cell r="B44" t="str">
            <v>C12</v>
          </cell>
          <cell r="C44" t="str">
            <v>CHILDRENS HOSP AT MISSION</v>
          </cell>
        </row>
        <row r="45">
          <cell r="A45">
            <v>1275694184</v>
          </cell>
          <cell r="B45" t="str">
            <v>C14</v>
          </cell>
          <cell r="C45" t="str">
            <v>CHILDRENS HOSP CENTRAL CALIFORNIA</v>
          </cell>
        </row>
        <row r="46">
          <cell r="A46">
            <v>1891858429</v>
          </cell>
          <cell r="B46" t="str">
            <v>C14</v>
          </cell>
          <cell r="C46" t="str">
            <v>CHILDRENS HOSP CENTRAL CALIFORNIA</v>
          </cell>
        </row>
        <row r="47">
          <cell r="A47">
            <v>1902968118</v>
          </cell>
          <cell r="B47" t="str">
            <v>C14</v>
          </cell>
          <cell r="C47" t="str">
            <v>CHILDRENS HOSP CENTRAL CALIFORNIA</v>
          </cell>
        </row>
        <row r="48">
          <cell r="A48">
            <v>1003961251</v>
          </cell>
          <cell r="B48" t="str">
            <v>C15</v>
          </cell>
          <cell r="C48" t="str">
            <v>CHILDRENS HOSP OAKLAND</v>
          </cell>
        </row>
        <row r="49">
          <cell r="A49">
            <v>1124073366</v>
          </cell>
          <cell r="B49" t="str">
            <v>C16</v>
          </cell>
          <cell r="C49" t="str">
            <v>CHILDRENS HOSP OF LA</v>
          </cell>
        </row>
        <row r="50">
          <cell r="A50">
            <v>1811080526</v>
          </cell>
          <cell r="B50" t="str">
            <v>C17</v>
          </cell>
          <cell r="C50" t="str">
            <v>CHILDRENS HOSP OF ORANGE CO</v>
          </cell>
        </row>
        <row r="51">
          <cell r="A51">
            <v>1710065933</v>
          </cell>
          <cell r="B51" t="str">
            <v>C18</v>
          </cell>
          <cell r="C51" t="str">
            <v>CHILDRENS HOSP-SAN DIEGO</v>
          </cell>
        </row>
        <row r="52">
          <cell r="A52">
            <v>1992898837</v>
          </cell>
          <cell r="B52" t="str">
            <v>C19</v>
          </cell>
          <cell r="C52" t="str">
            <v>CHINESE HOSP</v>
          </cell>
        </row>
        <row r="53">
          <cell r="A53">
            <v>1962407460</v>
          </cell>
          <cell r="B53" t="str">
            <v>C20</v>
          </cell>
          <cell r="C53" t="str">
            <v>CHINO VALLEY MED CTR</v>
          </cell>
        </row>
        <row r="54">
          <cell r="A54">
            <v>1104917426</v>
          </cell>
          <cell r="B54" t="str">
            <v>C21</v>
          </cell>
          <cell r="C54" t="str">
            <v>CITY OF ANGELS MED CTR - DOWNTOWN</v>
          </cell>
        </row>
        <row r="55">
          <cell r="A55">
            <v>1114109337</v>
          </cell>
          <cell r="B55" t="str">
            <v>C22</v>
          </cell>
          <cell r="C55" t="str">
            <v>CITY OF HOPE HELFORD CLINIC RES HOSP</v>
          </cell>
        </row>
        <row r="56">
          <cell r="A56">
            <v>1760664981</v>
          </cell>
          <cell r="B56" t="str">
            <v>C22</v>
          </cell>
          <cell r="C56" t="str">
            <v>CITY OF HOPE HELFORD CLINIC RES HOSP</v>
          </cell>
        </row>
        <row r="57">
          <cell r="A57">
            <v>1316027709</v>
          </cell>
          <cell r="B57" t="str">
            <v>C23</v>
          </cell>
          <cell r="C57" t="str">
            <v>CLOVIS COMM MED CTR</v>
          </cell>
        </row>
        <row r="58">
          <cell r="A58">
            <v>1194016923</v>
          </cell>
          <cell r="B58" t="str">
            <v>C24</v>
          </cell>
          <cell r="C58" t="str">
            <v>COAST PLAZA DRS HOSP</v>
          </cell>
        </row>
        <row r="59">
          <cell r="A59">
            <v>1558354258</v>
          </cell>
          <cell r="B59" t="str">
            <v>C25</v>
          </cell>
          <cell r="C59" t="str">
            <v>COASTAL COMM HOSP</v>
          </cell>
        </row>
        <row r="60">
          <cell r="A60">
            <v>1225016595</v>
          </cell>
          <cell r="B60" t="str">
            <v>C26</v>
          </cell>
          <cell r="C60" t="str">
            <v>COLLEGE HOSP - PSYCH</v>
          </cell>
        </row>
        <row r="61">
          <cell r="A61">
            <v>1922039205</v>
          </cell>
          <cell r="B61" t="str">
            <v>C27</v>
          </cell>
          <cell r="C61" t="str">
            <v>COLLEGE HOSP COSTA MESA</v>
          </cell>
        </row>
        <row r="62">
          <cell r="A62">
            <v>1144215427</v>
          </cell>
          <cell r="B62" t="str">
            <v>C28</v>
          </cell>
          <cell r="C62" t="str">
            <v>COLUSA REG MED CTR</v>
          </cell>
        </row>
        <row r="63">
          <cell r="A63">
            <v>1679503890</v>
          </cell>
          <cell r="B63" t="str">
            <v>C29</v>
          </cell>
          <cell r="C63" t="str">
            <v>COMM AND MISSION HOSP OF HUNT PK</v>
          </cell>
        </row>
        <row r="64">
          <cell r="A64">
            <v>1811951924</v>
          </cell>
          <cell r="B64" t="str">
            <v>C30</v>
          </cell>
          <cell r="C64" t="str">
            <v>COMM HOSP OF LONG BEACH</v>
          </cell>
        </row>
        <row r="65">
          <cell r="A65">
            <v>1720371065</v>
          </cell>
          <cell r="B65" t="str">
            <v>C30</v>
          </cell>
          <cell r="C65" t="str">
            <v>COMM HOSP OF LONG BEACH</v>
          </cell>
        </row>
        <row r="66">
          <cell r="A66">
            <v>1932197258</v>
          </cell>
          <cell r="B66" t="str">
            <v>C31</v>
          </cell>
          <cell r="C66" t="str">
            <v>COMM HOSP OF MONTEREY PENINSULA</v>
          </cell>
        </row>
        <row r="67">
          <cell r="A67">
            <v>1235290818</v>
          </cell>
          <cell r="B67" t="str">
            <v>C32</v>
          </cell>
          <cell r="C67" t="str">
            <v>COMM HOSP OF SAN BERNARDINO</v>
          </cell>
        </row>
        <row r="68">
          <cell r="A68">
            <v>1215903018</v>
          </cell>
          <cell r="B68" t="str">
            <v>C33</v>
          </cell>
          <cell r="C68" t="str">
            <v>COMM MEM HOSP OF SAN BUENAVENTURA</v>
          </cell>
        </row>
        <row r="69">
          <cell r="A69">
            <v>1104906569</v>
          </cell>
          <cell r="B69" t="str">
            <v>C34</v>
          </cell>
          <cell r="C69" t="str">
            <v>COMM REG MED CTR-FRESNO</v>
          </cell>
        </row>
        <row r="70">
          <cell r="A70">
            <v>1639172133</v>
          </cell>
          <cell r="B70" t="str">
            <v>C35</v>
          </cell>
          <cell r="C70" t="str">
            <v>VIBRA OF SAN DIEGO</v>
          </cell>
        </row>
        <row r="71">
          <cell r="A71">
            <v>1255327920</v>
          </cell>
          <cell r="B71" t="str">
            <v>C36</v>
          </cell>
          <cell r="C71" t="str">
            <v>CORONA REG MED CTR</v>
          </cell>
        </row>
        <row r="72">
          <cell r="A72">
            <v>1457347239</v>
          </cell>
          <cell r="B72" t="str">
            <v>C36</v>
          </cell>
          <cell r="C72" t="str">
            <v>CORONA REG MED CTR</v>
          </cell>
        </row>
        <row r="73">
          <cell r="A73">
            <v>1982629440</v>
          </cell>
          <cell r="B73" t="str">
            <v>C37</v>
          </cell>
          <cell r="C73" t="str">
            <v>CV-INTERCOMMUNITY CAMPUS</v>
          </cell>
        </row>
        <row r="74">
          <cell r="A74">
            <v>1063441293</v>
          </cell>
          <cell r="B74" t="str">
            <v>C38</v>
          </cell>
          <cell r="C74" t="str">
            <v>CV-QUEEN OF VALLEY CAMPUS</v>
          </cell>
        </row>
        <row r="75">
          <cell r="A75">
            <v>1538163886</v>
          </cell>
          <cell r="B75" t="str">
            <v>D01</v>
          </cell>
          <cell r="C75" t="str">
            <v>DAMERON HOSP</v>
          </cell>
        </row>
        <row r="76">
          <cell r="A76">
            <v>1245203447</v>
          </cell>
          <cell r="B76" t="str">
            <v>D02</v>
          </cell>
          <cell r="C76" t="str">
            <v>DEL AMO HOSP - PYSCH</v>
          </cell>
        </row>
        <row r="77">
          <cell r="A77">
            <v>1033247622</v>
          </cell>
          <cell r="B77" t="str">
            <v>D03</v>
          </cell>
          <cell r="C77" t="str">
            <v>DELANO REG MED CTR</v>
          </cell>
        </row>
        <row r="78">
          <cell r="A78">
            <v>1144237272</v>
          </cell>
          <cell r="B78" t="str">
            <v>D03</v>
          </cell>
          <cell r="C78" t="str">
            <v>DELANO REG MED CTR</v>
          </cell>
        </row>
        <row r="79">
          <cell r="A79">
            <v>1104856095</v>
          </cell>
          <cell r="B79" t="str">
            <v>D04</v>
          </cell>
          <cell r="C79" t="str">
            <v>DESERT REG MED CTR</v>
          </cell>
        </row>
        <row r="80">
          <cell r="A80">
            <v>1851396576</v>
          </cell>
          <cell r="B80" t="str">
            <v>D05</v>
          </cell>
          <cell r="C80" t="str">
            <v>DESERT VALLEY HOSP</v>
          </cell>
        </row>
        <row r="81">
          <cell r="A81">
            <v>1427181007</v>
          </cell>
          <cell r="B81" t="str">
            <v>D06</v>
          </cell>
          <cell r="C81" t="str">
            <v>DOMINICAN HOSP-SANTA CRUZ</v>
          </cell>
        </row>
        <row r="82">
          <cell r="A82">
            <v>1265433551</v>
          </cell>
          <cell r="B82" t="str">
            <v>D07</v>
          </cell>
          <cell r="C82" t="str">
            <v>DOWNEY REG MED CTR</v>
          </cell>
        </row>
        <row r="83">
          <cell r="A83">
            <v>1992736599</v>
          </cell>
          <cell r="B83" t="str">
            <v>D08</v>
          </cell>
          <cell r="C83" t="str">
            <v>DRS HOSP OF MANTECA</v>
          </cell>
        </row>
        <row r="84">
          <cell r="A84">
            <v>1104834167</v>
          </cell>
          <cell r="B84" t="str">
            <v>D09</v>
          </cell>
          <cell r="C84" t="str">
            <v>DRS HOSP OF WEST COVINA</v>
          </cell>
        </row>
        <row r="85">
          <cell r="A85">
            <v>1184654923</v>
          </cell>
          <cell r="B85" t="str">
            <v>D10</v>
          </cell>
          <cell r="C85" t="str">
            <v>DRS MED CTR</v>
          </cell>
        </row>
        <row r="86">
          <cell r="A86">
            <v>1417957473</v>
          </cell>
          <cell r="B86" t="str">
            <v>E01</v>
          </cell>
          <cell r="C86" t="str">
            <v>EAST LA DRS HOSP</v>
          </cell>
        </row>
        <row r="87">
          <cell r="A87">
            <v>1649307489</v>
          </cell>
          <cell r="B87" t="str">
            <v>E02</v>
          </cell>
          <cell r="C87" t="str">
            <v>EAST VALLEY HOSP MED CTR</v>
          </cell>
        </row>
        <row r="88">
          <cell r="A88">
            <v>1134122179</v>
          </cell>
          <cell r="B88" t="str">
            <v>E03</v>
          </cell>
          <cell r="C88" t="str">
            <v>EDEN MED CTR</v>
          </cell>
        </row>
        <row r="89">
          <cell r="A89">
            <v>1013981554</v>
          </cell>
          <cell r="B89" t="str">
            <v>E04</v>
          </cell>
          <cell r="C89" t="str">
            <v>EISENHOWER MEM HOSP</v>
          </cell>
        </row>
        <row r="90">
          <cell r="A90">
            <v>1174615330</v>
          </cell>
          <cell r="B90" t="str">
            <v>E05</v>
          </cell>
          <cell r="C90" t="str">
            <v>EMANUEL MED CTR</v>
          </cell>
        </row>
        <row r="91">
          <cell r="A91">
            <v>1437322377</v>
          </cell>
          <cell r="B91" t="str">
            <v>E06</v>
          </cell>
          <cell r="C91" t="str">
            <v>ENCINO HOSP MED CTR</v>
          </cell>
        </row>
        <row r="92">
          <cell r="A92">
            <v>1790712131</v>
          </cell>
          <cell r="B92" t="str">
            <v>E07</v>
          </cell>
          <cell r="C92" t="str">
            <v>ENCINO-TARZANA REG MED CTR-TARZANA</v>
          </cell>
        </row>
        <row r="93">
          <cell r="A93">
            <v>1417901091</v>
          </cell>
          <cell r="B93" t="str">
            <v>E08</v>
          </cell>
          <cell r="C93" t="str">
            <v>ENLOE MED CTR</v>
          </cell>
        </row>
        <row r="94">
          <cell r="A94">
            <v>1093892275</v>
          </cell>
          <cell r="B94" t="str">
            <v>F01</v>
          </cell>
          <cell r="C94" t="str">
            <v>FAIRCHILD MED CTR</v>
          </cell>
        </row>
        <row r="95">
          <cell r="A95">
            <v>1518940667</v>
          </cell>
          <cell r="B95" t="str">
            <v>F02</v>
          </cell>
          <cell r="C95" t="str">
            <v>FEATHER RIVER HOSP</v>
          </cell>
        </row>
        <row r="96">
          <cell r="A96">
            <v>1992733513</v>
          </cell>
          <cell r="B96" t="str">
            <v>F03</v>
          </cell>
          <cell r="C96" t="str">
            <v>FOOTHILL PRES HOSP</v>
          </cell>
        </row>
        <row r="97">
          <cell r="A97">
            <v>1821002007</v>
          </cell>
          <cell r="B97" t="str">
            <v>F04</v>
          </cell>
          <cell r="C97" t="str">
            <v>FOUNTAIN VALLEY REG HOSP-EUCLID</v>
          </cell>
        </row>
        <row r="98">
          <cell r="A98">
            <v>1356339543</v>
          </cell>
          <cell r="B98" t="str">
            <v>F05</v>
          </cell>
          <cell r="C98" t="str">
            <v>FRANK R HOWARD MEM HOSP</v>
          </cell>
        </row>
        <row r="99">
          <cell r="A99">
            <v>1245346741</v>
          </cell>
          <cell r="B99" t="str">
            <v>F06</v>
          </cell>
          <cell r="C99" t="str">
            <v>FREMONT HOSP - PSYCH</v>
          </cell>
        </row>
        <row r="100">
          <cell r="A100">
            <v>1881760452</v>
          </cell>
          <cell r="B100" t="str">
            <v>F07</v>
          </cell>
          <cell r="C100" t="str">
            <v>FRENCH HOSP MED CTR</v>
          </cell>
        </row>
        <row r="101">
          <cell r="A101">
            <v>1699872978</v>
          </cell>
          <cell r="B101" t="str">
            <v>F08</v>
          </cell>
          <cell r="C101" t="str">
            <v>FRESNO HEART HOSP</v>
          </cell>
        </row>
        <row r="102">
          <cell r="A102">
            <v>1205834694</v>
          </cell>
          <cell r="B102" t="str">
            <v>F09</v>
          </cell>
          <cell r="C102" t="str">
            <v>FRESNO SURGERY CTR</v>
          </cell>
        </row>
        <row r="103">
          <cell r="A103">
            <v>1659538858</v>
          </cell>
          <cell r="B103" t="str">
            <v>G01</v>
          </cell>
          <cell r="C103" t="str">
            <v>GARDEN GROVE HOSP AND MED CTR</v>
          </cell>
        </row>
        <row r="104">
          <cell r="A104">
            <v>1730171265</v>
          </cell>
          <cell r="B104" t="str">
            <v>G02</v>
          </cell>
          <cell r="C104" t="str">
            <v>GARFIELD MED CTR</v>
          </cell>
        </row>
        <row r="105">
          <cell r="A105">
            <v>1699965012</v>
          </cell>
          <cell r="B105" t="str">
            <v>G03</v>
          </cell>
          <cell r="C105" t="str">
            <v>GEORGE L MEE MEM HOSP</v>
          </cell>
        </row>
        <row r="106">
          <cell r="A106">
            <v>1396734471</v>
          </cell>
          <cell r="B106" t="str">
            <v>G04</v>
          </cell>
          <cell r="C106" t="str">
            <v>GLENDALE ADV MED CTR-WILSON TERRACE</v>
          </cell>
        </row>
        <row r="107">
          <cell r="A107">
            <v>1831188275</v>
          </cell>
          <cell r="B107" t="str">
            <v>G04</v>
          </cell>
          <cell r="C107" t="str">
            <v>GLENDALE ADV MED CTR-WILSON TERRACE</v>
          </cell>
        </row>
        <row r="108">
          <cell r="A108">
            <v>1477610640</v>
          </cell>
          <cell r="B108" t="str">
            <v>G06</v>
          </cell>
          <cell r="C108" t="str">
            <v>GLENDALE MEM HOSP AND HLTH CTR</v>
          </cell>
        </row>
        <row r="109">
          <cell r="A109">
            <v>1619929759</v>
          </cell>
          <cell r="B109" t="str">
            <v>G07</v>
          </cell>
          <cell r="C109" t="str">
            <v>GLENN MED CTR</v>
          </cell>
        </row>
        <row r="110">
          <cell r="A110">
            <v>1225038136</v>
          </cell>
          <cell r="B110" t="str">
            <v>G08</v>
          </cell>
          <cell r="C110" t="str">
            <v>GOLETA VALLEY COTTAGE HOSP</v>
          </cell>
        </row>
        <row r="111">
          <cell r="A111">
            <v>1205852209</v>
          </cell>
          <cell r="B111" t="str">
            <v>G09</v>
          </cell>
          <cell r="C111" t="str">
            <v>GOOD SAMARITAN HOSP-BAKERSFIELD</v>
          </cell>
        </row>
        <row r="112">
          <cell r="A112">
            <v>1508859323</v>
          </cell>
          <cell r="B112" t="str">
            <v>G10</v>
          </cell>
          <cell r="C112" t="str">
            <v>GOOD SAMARITAN HOSP-LA</v>
          </cell>
        </row>
        <row r="113">
          <cell r="A113">
            <v>1376595777</v>
          </cell>
          <cell r="B113" t="str">
            <v>G11</v>
          </cell>
          <cell r="C113" t="str">
            <v>GOOD SAMARITAN HOSP-SAN JOSE</v>
          </cell>
        </row>
        <row r="114">
          <cell r="A114">
            <v>1437103777</v>
          </cell>
          <cell r="B114" t="str">
            <v>G11</v>
          </cell>
          <cell r="C114" t="str">
            <v>GOOD SAMARITAN HOSP-SAN JOSE</v>
          </cell>
        </row>
        <row r="115">
          <cell r="A115">
            <v>1346232881</v>
          </cell>
          <cell r="B115" t="str">
            <v>G12</v>
          </cell>
          <cell r="C115" t="str">
            <v>GREATER EL MONTE COMM HOSP</v>
          </cell>
        </row>
        <row r="116">
          <cell r="A116">
            <v>1528041811</v>
          </cell>
          <cell r="B116" t="str">
            <v>G13</v>
          </cell>
          <cell r="C116" t="str">
            <v>GROSSMONT HOSP</v>
          </cell>
        </row>
        <row r="117">
          <cell r="A117">
            <v>1538141627</v>
          </cell>
          <cell r="B117" t="str">
            <v>A14</v>
          </cell>
          <cell r="C117" t="str">
            <v>ADVENTIST MEDICAL CENTER</v>
          </cell>
        </row>
        <row r="118">
          <cell r="A118">
            <v>1225015985</v>
          </cell>
          <cell r="B118" t="str">
            <v>H01</v>
          </cell>
          <cell r="C118" t="str">
            <v>HEALTHBRIDGE CHILDRENS HOSP-ORANGE</v>
          </cell>
        </row>
        <row r="119">
          <cell r="A119">
            <v>1568436798</v>
          </cell>
          <cell r="B119" t="str">
            <v>H02</v>
          </cell>
          <cell r="C119" t="str">
            <v>HEALTHSOUTH BAKERSFIELD REHAB HOSP</v>
          </cell>
        </row>
        <row r="120">
          <cell r="A120">
            <v>1043284706</v>
          </cell>
          <cell r="B120" t="str">
            <v>H03</v>
          </cell>
          <cell r="C120" t="str">
            <v>HEALTHSOUTH TUSTIN REHAB HOSP</v>
          </cell>
        </row>
        <row r="121">
          <cell r="A121">
            <v>1588725352</v>
          </cell>
          <cell r="B121" t="str">
            <v>H04</v>
          </cell>
          <cell r="C121" t="str">
            <v>HEBREW HOME FOR THE AGED DISABLED</v>
          </cell>
        </row>
        <row r="122">
          <cell r="A122">
            <v>1114239068</v>
          </cell>
          <cell r="B122" t="str">
            <v>H05</v>
          </cell>
          <cell r="C122" t="str">
            <v>HEMET VALLEY MED CTR</v>
          </cell>
        </row>
        <row r="123">
          <cell r="A123">
            <v>1508939349</v>
          </cell>
          <cell r="B123" t="str">
            <v>H05</v>
          </cell>
          <cell r="C123" t="str">
            <v>HEMET VALLEY MED CTR</v>
          </cell>
        </row>
        <row r="124">
          <cell r="A124">
            <v>1780668434</v>
          </cell>
          <cell r="B124" t="str">
            <v>H06</v>
          </cell>
          <cell r="C124" t="str">
            <v>HENRY MAYO NEWHALL MEM HOSP</v>
          </cell>
        </row>
        <row r="125">
          <cell r="A125">
            <v>1083709653</v>
          </cell>
          <cell r="B125" t="str">
            <v>H07</v>
          </cell>
          <cell r="C125" t="str">
            <v>HERITAGE OAKS HOSP - PSYCH</v>
          </cell>
        </row>
        <row r="126">
          <cell r="A126">
            <v>1518951300</v>
          </cell>
          <cell r="B126" t="str">
            <v>H08</v>
          </cell>
          <cell r="C126" t="str">
            <v>HOAG MEM HOSP PRESBYTERIAN</v>
          </cell>
        </row>
        <row r="127">
          <cell r="A127">
            <v>1982927877</v>
          </cell>
          <cell r="B127" t="str">
            <v>H09</v>
          </cell>
          <cell r="C127" t="str">
            <v>HOAG ORTHOPEDIC</v>
          </cell>
        </row>
        <row r="128">
          <cell r="A128">
            <v>1023010113</v>
          </cell>
          <cell r="B128" t="str">
            <v>H10</v>
          </cell>
          <cell r="C128" t="str">
            <v>HOLLYWOOD COMM HOSP OF HOLLYWOOD</v>
          </cell>
        </row>
        <row r="129">
          <cell r="A129">
            <v>1922033547</v>
          </cell>
          <cell r="B129" t="str">
            <v>H11</v>
          </cell>
          <cell r="C129" t="str">
            <v>HOLLYWOOD PRES MED CTR</v>
          </cell>
        </row>
        <row r="130">
          <cell r="A130">
            <v>1013987742</v>
          </cell>
          <cell r="B130" t="str">
            <v>H12</v>
          </cell>
          <cell r="C130" t="str">
            <v>HUNTINGTON BEACH HOSP</v>
          </cell>
        </row>
        <row r="131">
          <cell r="A131">
            <v>1083622120</v>
          </cell>
          <cell r="B131" t="str">
            <v>H12</v>
          </cell>
          <cell r="C131" t="str">
            <v>HUNTINGTON BEACH HOSP</v>
          </cell>
        </row>
        <row r="132">
          <cell r="A132">
            <v>1407828429</v>
          </cell>
          <cell r="B132" t="str">
            <v>H13</v>
          </cell>
          <cell r="C132" t="str">
            <v>HUNTINGTON MEM HOSP</v>
          </cell>
        </row>
        <row r="133">
          <cell r="A133">
            <v>1184655797</v>
          </cell>
          <cell r="B133" t="str">
            <v>I01</v>
          </cell>
          <cell r="C133" t="str">
            <v>IRVINE REG HOSP AND MED CTR</v>
          </cell>
        </row>
        <row r="134">
          <cell r="A134">
            <v>1477584993</v>
          </cell>
          <cell r="B134" t="str">
            <v>J01</v>
          </cell>
          <cell r="C134" t="str">
            <v>JOHN F KENNEDY MEM HOSP</v>
          </cell>
        </row>
        <row r="135">
          <cell r="A135">
            <v>1801821376</v>
          </cell>
          <cell r="B135" t="str">
            <v>J02</v>
          </cell>
          <cell r="C135" t="str">
            <v>JOHN MUIR MED CTR-CONCORD CAMPUS</v>
          </cell>
        </row>
        <row r="136">
          <cell r="A136">
            <v>1740215219</v>
          </cell>
          <cell r="B136" t="str">
            <v>J03</v>
          </cell>
          <cell r="C136" t="str">
            <v>JOHN MUIR MED CTR-WALNUT CREEK CAMPUS</v>
          </cell>
        </row>
        <row r="137">
          <cell r="A137">
            <v>1073811378</v>
          </cell>
          <cell r="B137" t="str">
            <v>K01</v>
          </cell>
          <cell r="C137" t="str">
            <v>KAISER HOSPITAL - ROSEVILLE</v>
          </cell>
        </row>
        <row r="138">
          <cell r="A138">
            <v>1144375056</v>
          </cell>
          <cell r="B138" t="str">
            <v>K02</v>
          </cell>
          <cell r="C138" t="str">
            <v>KAISER-ANAHEIM</v>
          </cell>
        </row>
        <row r="139">
          <cell r="A139">
            <v>1851417547</v>
          </cell>
          <cell r="B139" t="str">
            <v>K03</v>
          </cell>
          <cell r="C139" t="str">
            <v>KAISER-ANTIOCH</v>
          </cell>
        </row>
        <row r="140">
          <cell r="A140">
            <v>1477608271</v>
          </cell>
          <cell r="B140" t="str">
            <v>K04</v>
          </cell>
          <cell r="C140" t="str">
            <v>KAISER-BALDWIN PARK</v>
          </cell>
        </row>
        <row r="141">
          <cell r="A141">
            <v>1518012301</v>
          </cell>
          <cell r="B141" t="str">
            <v>K05</v>
          </cell>
          <cell r="C141" t="str">
            <v>KAISER-DOWNEY</v>
          </cell>
        </row>
        <row r="142">
          <cell r="A142">
            <v>1356496772</v>
          </cell>
          <cell r="B142" t="str">
            <v>K06</v>
          </cell>
          <cell r="C142" t="str">
            <v>KAISER-FONTANA</v>
          </cell>
        </row>
        <row r="143">
          <cell r="A143">
            <v>1083784672</v>
          </cell>
          <cell r="B143" t="str">
            <v>K07</v>
          </cell>
          <cell r="C143" t="str">
            <v>KAISER-FRESNO</v>
          </cell>
        </row>
        <row r="144">
          <cell r="A144">
            <v>1134299522</v>
          </cell>
          <cell r="B144" t="str">
            <v>K08</v>
          </cell>
          <cell r="C144" t="str">
            <v>KAISER-GEARY SF</v>
          </cell>
        </row>
        <row r="145">
          <cell r="A145">
            <v>1336294040</v>
          </cell>
          <cell r="B145" t="str">
            <v>K09</v>
          </cell>
          <cell r="C145" t="str">
            <v>KAISER-HARBOR CITY</v>
          </cell>
        </row>
        <row r="146">
          <cell r="A146">
            <v>1801960513</v>
          </cell>
          <cell r="B146" t="str">
            <v>K10</v>
          </cell>
          <cell r="C146" t="str">
            <v>KAISER-HAYWARD</v>
          </cell>
        </row>
        <row r="147">
          <cell r="A147">
            <v>1740354851</v>
          </cell>
          <cell r="B147" t="str">
            <v>K11</v>
          </cell>
          <cell r="C147" t="str">
            <v>KAISER-MANTECA</v>
          </cell>
        </row>
        <row r="148">
          <cell r="A148">
            <v>1174793459</v>
          </cell>
          <cell r="B148" t="str">
            <v>K12</v>
          </cell>
          <cell r="C148" t="str">
            <v>KAISER-MORENO VALLEY</v>
          </cell>
        </row>
        <row r="149">
          <cell r="A149">
            <v>1427123132</v>
          </cell>
          <cell r="B149" t="str">
            <v>K13</v>
          </cell>
          <cell r="C149" t="str">
            <v>KAISER-OAKLAND/RICHMOND</v>
          </cell>
        </row>
        <row r="150">
          <cell r="A150">
            <v>1376698043</v>
          </cell>
          <cell r="B150" t="str">
            <v>K14</v>
          </cell>
          <cell r="C150" t="str">
            <v>KAISER-PANORAMA CITY</v>
          </cell>
        </row>
        <row r="151">
          <cell r="A151">
            <v>1386714814</v>
          </cell>
          <cell r="B151" t="str">
            <v>K15</v>
          </cell>
          <cell r="C151" t="str">
            <v>KAISER-REDWOOD CITY</v>
          </cell>
        </row>
        <row r="152">
          <cell r="A152">
            <v>1366513509</v>
          </cell>
          <cell r="B152" t="str">
            <v>K16</v>
          </cell>
          <cell r="C152" t="str">
            <v>KAISER-REHAB CENTER VALLEJO</v>
          </cell>
        </row>
        <row r="153">
          <cell r="A153">
            <v>1306991211</v>
          </cell>
          <cell r="B153" t="str">
            <v>K17</v>
          </cell>
          <cell r="C153" t="str">
            <v>KAISER-RIVERSIDE</v>
          </cell>
        </row>
        <row r="154">
          <cell r="A154">
            <v>1952476665</v>
          </cell>
          <cell r="B154" t="str">
            <v>K18</v>
          </cell>
          <cell r="C154" t="str">
            <v>KAISER-SACRAMENTO/ROSEVILLE-MORSE</v>
          </cell>
        </row>
        <row r="155">
          <cell r="A155">
            <v>1013062769</v>
          </cell>
          <cell r="B155" t="str">
            <v>K19</v>
          </cell>
          <cell r="C155" t="str">
            <v>KAISER-SAN DIEGO</v>
          </cell>
        </row>
        <row r="156">
          <cell r="A156">
            <v>1194895227</v>
          </cell>
          <cell r="B156" t="str">
            <v>K20</v>
          </cell>
          <cell r="C156" t="str">
            <v>KAISER-SAN RAFAEL</v>
          </cell>
        </row>
        <row r="157">
          <cell r="A157">
            <v>1326119967</v>
          </cell>
          <cell r="B157" t="str">
            <v>K21</v>
          </cell>
          <cell r="C157" t="str">
            <v>KAISER-SANTA CLARA</v>
          </cell>
        </row>
        <row r="158">
          <cell r="A158">
            <v>1407925928</v>
          </cell>
          <cell r="B158" t="str">
            <v>K22</v>
          </cell>
          <cell r="C158" t="str">
            <v>KAISER-SANTA ROSA</v>
          </cell>
        </row>
        <row r="159">
          <cell r="A159">
            <v>1063582989</v>
          </cell>
          <cell r="B159" t="str">
            <v>K33</v>
          </cell>
          <cell r="C159" t="str">
            <v>KAISER-SANTA TERESA COMM HOSP</v>
          </cell>
        </row>
        <row r="160">
          <cell r="A160">
            <v>1528138088</v>
          </cell>
          <cell r="B160" t="str">
            <v>K34</v>
          </cell>
          <cell r="C160" t="str">
            <v>KAISER-SOUTH SACRAMENTO</v>
          </cell>
        </row>
        <row r="161">
          <cell r="A161">
            <v>1982774337</v>
          </cell>
          <cell r="B161" t="str">
            <v>K35</v>
          </cell>
          <cell r="C161" t="str">
            <v>KAISER-SOUTH SF</v>
          </cell>
        </row>
        <row r="162">
          <cell r="A162">
            <v>1821143777</v>
          </cell>
          <cell r="B162" t="str">
            <v>K36</v>
          </cell>
          <cell r="C162" t="str">
            <v>KAISER-SUNSET</v>
          </cell>
        </row>
        <row r="163">
          <cell r="A163">
            <v>1710116116</v>
          </cell>
          <cell r="B163" t="str">
            <v>K37</v>
          </cell>
          <cell r="C163" t="str">
            <v>KAISER-VACAVILLE</v>
          </cell>
        </row>
        <row r="164">
          <cell r="A164">
            <v>1639244262</v>
          </cell>
          <cell r="B164" t="str">
            <v>K38</v>
          </cell>
          <cell r="C164" t="str">
            <v>KAISER-WALNUT CREEK</v>
          </cell>
        </row>
        <row r="165">
          <cell r="A165">
            <v>1134274897</v>
          </cell>
          <cell r="B165" t="str">
            <v>K39</v>
          </cell>
          <cell r="C165" t="str">
            <v>KAISER-WEST LA</v>
          </cell>
        </row>
        <row r="166">
          <cell r="A166">
            <v>1295880912</v>
          </cell>
          <cell r="B166" t="str">
            <v>K40</v>
          </cell>
          <cell r="C166" t="str">
            <v>KAISER-WOODLAND HILLS</v>
          </cell>
        </row>
        <row r="167">
          <cell r="A167">
            <v>1760424261</v>
          </cell>
          <cell r="B167" t="str">
            <v>K41</v>
          </cell>
          <cell r="C167" t="str">
            <v>KENTFIELD REHAB HOSP</v>
          </cell>
        </row>
        <row r="168">
          <cell r="A168">
            <v>1558369694</v>
          </cell>
          <cell r="B168" t="str">
            <v>K42</v>
          </cell>
          <cell r="C168" t="str">
            <v>KINDRED HOSPITAL BALDWIN PARK</v>
          </cell>
        </row>
        <row r="169">
          <cell r="A169">
            <v>1689984668</v>
          </cell>
          <cell r="B169" t="str">
            <v>K42</v>
          </cell>
          <cell r="C169" t="str">
            <v>KINDRED HOSPITAL BALDWIN PARK</v>
          </cell>
        </row>
        <row r="170">
          <cell r="A170">
            <v>1013227099</v>
          </cell>
          <cell r="B170" t="str">
            <v>K43</v>
          </cell>
          <cell r="C170" t="str">
            <v>KINDRED RIVERSIDE</v>
          </cell>
        </row>
        <row r="171">
          <cell r="A171">
            <v>1215247978</v>
          </cell>
          <cell r="B171" t="str">
            <v>K44</v>
          </cell>
          <cell r="C171" t="str">
            <v>KINDRED SOUTH BAY</v>
          </cell>
        </row>
        <row r="172">
          <cell r="A172">
            <v>1780768416</v>
          </cell>
          <cell r="B172" t="str">
            <v>K45</v>
          </cell>
          <cell r="C172" t="str">
            <v>KINDRED-BREA</v>
          </cell>
        </row>
        <row r="173">
          <cell r="A173">
            <v>1447335146</v>
          </cell>
          <cell r="B173" t="str">
            <v>K46</v>
          </cell>
          <cell r="C173" t="str">
            <v>KINDRED-LA</v>
          </cell>
        </row>
        <row r="174">
          <cell r="A174">
            <v>1033294723</v>
          </cell>
          <cell r="B174" t="str">
            <v>K47</v>
          </cell>
          <cell r="C174" t="str">
            <v>KINDRED-LA MIRADA/SGV/SNTA ANA</v>
          </cell>
        </row>
        <row r="175">
          <cell r="A175">
            <v>1043395742</v>
          </cell>
          <cell r="B175" t="str">
            <v>K48</v>
          </cell>
          <cell r="C175" t="str">
            <v>KINDRED-ONTARIO</v>
          </cell>
        </row>
        <row r="176">
          <cell r="A176">
            <v>1134204845</v>
          </cell>
          <cell r="B176" t="str">
            <v>K49</v>
          </cell>
          <cell r="C176" t="str">
            <v>KINDRED-SACRAMENTO</v>
          </cell>
        </row>
        <row r="177">
          <cell r="A177">
            <v>1992880512</v>
          </cell>
          <cell r="B177" t="str">
            <v>K50</v>
          </cell>
          <cell r="C177" t="str">
            <v>KINDRED-SAN DIEGO</v>
          </cell>
        </row>
        <row r="178">
          <cell r="A178">
            <v>1306921929</v>
          </cell>
          <cell r="B178" t="str">
            <v>K51</v>
          </cell>
          <cell r="C178" t="str">
            <v>KINDRED-SF BAY AREA</v>
          </cell>
        </row>
        <row r="179">
          <cell r="A179">
            <v>1528143179</v>
          </cell>
          <cell r="B179" t="str">
            <v>K52</v>
          </cell>
          <cell r="C179" t="str">
            <v>KINDRED-WESTMINSTER</v>
          </cell>
        </row>
        <row r="180">
          <cell r="A180">
            <v>1609919513</v>
          </cell>
          <cell r="B180" t="str">
            <v>K53</v>
          </cell>
          <cell r="C180" t="str">
            <v>KINGSBURG MED CTR</v>
          </cell>
        </row>
        <row r="181">
          <cell r="A181">
            <v>1922001809</v>
          </cell>
          <cell r="B181" t="str">
            <v>L01</v>
          </cell>
          <cell r="C181" t="str">
            <v>LA COMM HOSP</v>
          </cell>
        </row>
        <row r="182">
          <cell r="A182">
            <v>1639195175</v>
          </cell>
          <cell r="B182" t="str">
            <v>L02</v>
          </cell>
          <cell r="C182" t="str">
            <v>LA METRO MED CTR</v>
          </cell>
        </row>
        <row r="183">
          <cell r="A183">
            <v>1417965559</v>
          </cell>
          <cell r="B183" t="str">
            <v>L03</v>
          </cell>
          <cell r="C183" t="str">
            <v>LA PALMA INTERCOMMUNITY HOSP</v>
          </cell>
        </row>
        <row r="184">
          <cell r="A184">
            <v>1992775639</v>
          </cell>
          <cell r="B184" t="str">
            <v>L03</v>
          </cell>
          <cell r="C184" t="str">
            <v>LA PALMA INTERCOMMUNITY HOSP</v>
          </cell>
        </row>
        <row r="185">
          <cell r="A185">
            <v>1184655581</v>
          </cell>
          <cell r="B185" t="str">
            <v>L04</v>
          </cell>
          <cell r="C185" t="str">
            <v>LAKEWOOD REG MED CTR</v>
          </cell>
        </row>
        <row r="186">
          <cell r="A186">
            <v>1508856535</v>
          </cell>
          <cell r="B186" t="str">
            <v>L05</v>
          </cell>
          <cell r="C186" t="str">
            <v>PALMDALE REGIONAL MEDICAL CTR</v>
          </cell>
        </row>
        <row r="187">
          <cell r="A187">
            <v>1407876766</v>
          </cell>
          <cell r="B187" t="str">
            <v>L06</v>
          </cell>
          <cell r="C187" t="str">
            <v>LITTLE CO OF MARY HOSP</v>
          </cell>
        </row>
        <row r="188">
          <cell r="A188">
            <v>1902844988</v>
          </cell>
          <cell r="B188" t="str">
            <v>L06</v>
          </cell>
          <cell r="C188" t="str">
            <v>LITTLE CO OF MARY HOSP</v>
          </cell>
        </row>
        <row r="189">
          <cell r="A189">
            <v>1942247291</v>
          </cell>
          <cell r="B189" t="str">
            <v>L07</v>
          </cell>
          <cell r="C189" t="str">
            <v>LITTLE CO OF MARY-SAN PEDRO HOSP</v>
          </cell>
        </row>
        <row r="190">
          <cell r="A190">
            <v>1316938301</v>
          </cell>
          <cell r="B190" t="str">
            <v>L08</v>
          </cell>
          <cell r="C190" t="str">
            <v>LODI MEM HOSP</v>
          </cell>
        </row>
        <row r="191">
          <cell r="A191">
            <v>1386945947</v>
          </cell>
          <cell r="B191" t="str">
            <v>L09</v>
          </cell>
          <cell r="C191" t="str">
            <v>LOMA LINDA MURRIETTA</v>
          </cell>
        </row>
        <row r="192">
          <cell r="A192">
            <v>1194732008</v>
          </cell>
          <cell r="B192" t="str">
            <v>L10</v>
          </cell>
          <cell r="C192" t="str">
            <v>LOMA LINDA UNIV MED CTR</v>
          </cell>
        </row>
        <row r="193">
          <cell r="A193">
            <v>1235146135</v>
          </cell>
          <cell r="B193" t="str">
            <v>L10</v>
          </cell>
          <cell r="C193" t="str">
            <v>LOMA LINDA UNIV MED CTR</v>
          </cell>
        </row>
        <row r="194">
          <cell r="A194">
            <v>1699782599</v>
          </cell>
          <cell r="B194" t="str">
            <v>L10</v>
          </cell>
          <cell r="C194" t="str">
            <v>LOMA LINDA UNIV MED CTR</v>
          </cell>
        </row>
        <row r="195">
          <cell r="A195">
            <v>1770590036</v>
          </cell>
          <cell r="B195" t="str">
            <v>L10</v>
          </cell>
          <cell r="C195" t="str">
            <v>LOMA LINDA UNIV MED CTR</v>
          </cell>
        </row>
        <row r="196">
          <cell r="A196">
            <v>1962442012</v>
          </cell>
          <cell r="B196" t="str">
            <v>L11</v>
          </cell>
          <cell r="C196" t="str">
            <v>LONG BEACH MEM MED CTR</v>
          </cell>
        </row>
        <row r="197">
          <cell r="A197">
            <v>1568493922</v>
          </cell>
          <cell r="B197" t="str">
            <v>L12</v>
          </cell>
          <cell r="C197" t="str">
            <v>LOS ALAMITOS MED CTR</v>
          </cell>
        </row>
        <row r="198">
          <cell r="A198">
            <v>1033163019</v>
          </cell>
          <cell r="B198" t="str">
            <v>L13</v>
          </cell>
          <cell r="C198" t="str">
            <v>LOS ROBLES HOSP AND MED CTR</v>
          </cell>
        </row>
        <row r="199">
          <cell r="A199">
            <v>1306890389</v>
          </cell>
          <cell r="B199" t="str">
            <v>T07</v>
          </cell>
          <cell r="C199" t="str">
            <v>THOUSAND OAKS SURGICAL HOSP</v>
          </cell>
        </row>
        <row r="200">
          <cell r="A200">
            <v>1942254925</v>
          </cell>
          <cell r="B200" t="str">
            <v>L13</v>
          </cell>
          <cell r="C200" t="str">
            <v>LOS ROBLES HOSP AND MED CTR</v>
          </cell>
        </row>
        <row r="201">
          <cell r="A201">
            <v>1467442749</v>
          </cell>
          <cell r="B201" t="str">
            <v>L14</v>
          </cell>
          <cell r="C201" t="str">
            <v>LSP CHILDRENS HOSP AT STANFORD</v>
          </cell>
        </row>
        <row r="202">
          <cell r="A202">
            <v>1518996040</v>
          </cell>
          <cell r="B202" t="str">
            <v>M01</v>
          </cell>
          <cell r="C202" t="str">
            <v>MAD RIVER COMM HOSP</v>
          </cell>
        </row>
        <row r="203">
          <cell r="A203">
            <v>1255514030</v>
          </cell>
          <cell r="B203" t="str">
            <v>M02</v>
          </cell>
          <cell r="C203" t="str">
            <v>MADERA COMM HOSP</v>
          </cell>
        </row>
        <row r="204">
          <cell r="A204">
            <v>1669673646</v>
          </cell>
          <cell r="B204" t="str">
            <v>M02</v>
          </cell>
          <cell r="C204" t="str">
            <v>MADERA COMM HOSP</v>
          </cell>
        </row>
        <row r="205">
          <cell r="A205">
            <v>1760510937</v>
          </cell>
          <cell r="B205" t="str">
            <v>M03</v>
          </cell>
          <cell r="C205" t="str">
            <v>MARIAN MED CTR</v>
          </cell>
        </row>
        <row r="206">
          <cell r="A206">
            <v>1508968819</v>
          </cell>
          <cell r="B206" t="str">
            <v>M04</v>
          </cell>
          <cell r="C206" t="str">
            <v>MARK TWAIN ST JOSEPHS HOSP</v>
          </cell>
        </row>
        <row r="207">
          <cell r="A207">
            <v>1972503142</v>
          </cell>
          <cell r="B207" t="str">
            <v>M05</v>
          </cell>
          <cell r="C207" t="str">
            <v>MARSHALL MED CTR</v>
          </cell>
        </row>
        <row r="208">
          <cell r="A208">
            <v>1033352125</v>
          </cell>
          <cell r="B208" t="str">
            <v>M06</v>
          </cell>
          <cell r="C208" t="str">
            <v>MEM HOSP LOS BANOS</v>
          </cell>
        </row>
        <row r="209">
          <cell r="A209">
            <v>1154302271</v>
          </cell>
          <cell r="B209" t="str">
            <v>M06</v>
          </cell>
          <cell r="C209" t="str">
            <v>MEM HOSP LOS BANOS</v>
          </cell>
        </row>
        <row r="210">
          <cell r="A210">
            <v>1629059746</v>
          </cell>
          <cell r="B210" t="str">
            <v>M07</v>
          </cell>
          <cell r="C210" t="str">
            <v>MEM HOSP MED CTR-MODESTO</v>
          </cell>
        </row>
        <row r="211">
          <cell r="A211">
            <v>1063412005</v>
          </cell>
          <cell r="B211" t="str">
            <v>M08</v>
          </cell>
          <cell r="C211" t="str">
            <v>MEM HOSP OF GARDENA</v>
          </cell>
        </row>
        <row r="212">
          <cell r="A212">
            <v>1467764308</v>
          </cell>
          <cell r="B212" t="str">
            <v>M09</v>
          </cell>
          <cell r="C212" t="str">
            <v>MENIFEE VALLEY MED CTR</v>
          </cell>
        </row>
        <row r="213">
          <cell r="A213">
            <v>1881781482</v>
          </cell>
          <cell r="B213" t="str">
            <v>M09</v>
          </cell>
          <cell r="C213" t="str">
            <v>MENIFEE VALLEY MED CTR</v>
          </cell>
        </row>
        <row r="214">
          <cell r="A214">
            <v>1346363579</v>
          </cell>
          <cell r="B214" t="str">
            <v>M10</v>
          </cell>
          <cell r="C214" t="str">
            <v>MENLO PARK SURGICAL HOSP</v>
          </cell>
        </row>
        <row r="215">
          <cell r="A215">
            <v>1487694857</v>
          </cell>
          <cell r="B215" t="str">
            <v>M11</v>
          </cell>
          <cell r="C215" t="str">
            <v>MERCY GEN HOSP</v>
          </cell>
        </row>
        <row r="216">
          <cell r="A216">
            <v>1356389878</v>
          </cell>
          <cell r="B216" t="str">
            <v>M12</v>
          </cell>
          <cell r="C216" t="str">
            <v>MERCY HOSP OF FOLSOM</v>
          </cell>
        </row>
        <row r="217">
          <cell r="A217">
            <v>1104981661</v>
          </cell>
          <cell r="B217" t="str">
            <v>M13</v>
          </cell>
          <cell r="C217" t="str">
            <v>MERCY HOSP-BAKERSFIELD</v>
          </cell>
        </row>
        <row r="218">
          <cell r="A218">
            <v>1518018191</v>
          </cell>
          <cell r="B218" t="str">
            <v>M14</v>
          </cell>
          <cell r="C218" t="str">
            <v>MERCY MED CTR MERCED</v>
          </cell>
        </row>
        <row r="219">
          <cell r="A219">
            <v>1518085430</v>
          </cell>
          <cell r="B219" t="str">
            <v>M15</v>
          </cell>
          <cell r="C219" t="str">
            <v>MERCY MED CTR-MT SHASTA</v>
          </cell>
        </row>
        <row r="220">
          <cell r="A220">
            <v>1477671535</v>
          </cell>
          <cell r="B220" t="str">
            <v>M16</v>
          </cell>
          <cell r="C220" t="str">
            <v>MERCY MED CTR-REDDING</v>
          </cell>
        </row>
        <row r="221">
          <cell r="A221">
            <v>1972541498</v>
          </cell>
          <cell r="B221" t="str">
            <v>M17</v>
          </cell>
          <cell r="C221" t="str">
            <v>MERCY SAN JUAN HOSP</v>
          </cell>
        </row>
        <row r="222">
          <cell r="A222">
            <v>1467560599</v>
          </cell>
          <cell r="B222" t="str">
            <v>M18</v>
          </cell>
          <cell r="C222" t="str">
            <v>METHODIST HOSP OF SACRAMENTO</v>
          </cell>
        </row>
        <row r="223">
          <cell r="A223">
            <v>1508851288</v>
          </cell>
          <cell r="B223" t="str">
            <v>M19</v>
          </cell>
          <cell r="C223" t="str">
            <v>METHODIST HOSP OF SO CAL</v>
          </cell>
        </row>
        <row r="224">
          <cell r="A224">
            <v>1477596583</v>
          </cell>
          <cell r="B224" t="str">
            <v>M20</v>
          </cell>
          <cell r="C224" t="str">
            <v>MILLER CHILDRENS HOSP</v>
          </cell>
        </row>
        <row r="225">
          <cell r="A225">
            <v>1386880102</v>
          </cell>
          <cell r="B225" t="str">
            <v>M21</v>
          </cell>
          <cell r="C225" t="str">
            <v>MILLS PENINSULA</v>
          </cell>
        </row>
        <row r="226">
          <cell r="A226">
            <v>1184773202</v>
          </cell>
          <cell r="B226" t="str">
            <v>M22</v>
          </cell>
          <cell r="C226" t="str">
            <v>MIRACLE MILE</v>
          </cell>
        </row>
        <row r="227">
          <cell r="A227">
            <v>1750365375</v>
          </cell>
          <cell r="B227" t="str">
            <v>M23</v>
          </cell>
          <cell r="C227" t="str">
            <v>MISSION COMM HOSP-PANORAMA CAMPUS</v>
          </cell>
        </row>
        <row r="228">
          <cell r="A228">
            <v>1992752315</v>
          </cell>
          <cell r="B228" t="str">
            <v>M24</v>
          </cell>
          <cell r="C228" t="str">
            <v>MISSION HOSP REG MED CTR</v>
          </cell>
        </row>
        <row r="229">
          <cell r="A229">
            <v>1992752315</v>
          </cell>
          <cell r="B229" t="str">
            <v>M25</v>
          </cell>
          <cell r="C229" t="str">
            <v>MISSION HOSP LAGUNA BEACH</v>
          </cell>
        </row>
        <row r="230">
          <cell r="A230">
            <v>1265601561</v>
          </cell>
          <cell r="B230" t="str">
            <v>M26</v>
          </cell>
          <cell r="C230" t="str">
            <v>MONROVIA MEM HOSP</v>
          </cell>
        </row>
        <row r="231">
          <cell r="A231">
            <v>1992721161</v>
          </cell>
          <cell r="B231" t="str">
            <v>M27</v>
          </cell>
          <cell r="C231" t="str">
            <v>MONTCLAIR HOSP MED CTR</v>
          </cell>
        </row>
        <row r="232">
          <cell r="A232">
            <v>1780676221</v>
          </cell>
          <cell r="B232" t="str">
            <v>M28</v>
          </cell>
          <cell r="C232" t="str">
            <v>MONTEREY PARK HOSP</v>
          </cell>
        </row>
        <row r="233">
          <cell r="A233">
            <v>1578554325</v>
          </cell>
          <cell r="B233" t="str">
            <v>N01</v>
          </cell>
          <cell r="C233" t="str">
            <v>NEWPORT BAY HOSP</v>
          </cell>
        </row>
        <row r="234">
          <cell r="A234">
            <v>1972580363</v>
          </cell>
          <cell r="B234" t="str">
            <v>N02</v>
          </cell>
          <cell r="C234" t="str">
            <v>NO CAL REHAB HOSP</v>
          </cell>
        </row>
        <row r="235">
          <cell r="A235">
            <v>1821147786</v>
          </cell>
          <cell r="B235" t="str">
            <v>N03</v>
          </cell>
          <cell r="C235" t="str">
            <v>NORTH BAY MED CTR</v>
          </cell>
        </row>
        <row r="236">
          <cell r="A236">
            <v>1255483202</v>
          </cell>
          <cell r="B236" t="str">
            <v>N04</v>
          </cell>
          <cell r="C236" t="str">
            <v>NORTH BAY VACAVALLEY HOSP</v>
          </cell>
        </row>
        <row r="237">
          <cell r="A237">
            <v>1821147786</v>
          </cell>
          <cell r="B237" t="str">
            <v>N04</v>
          </cell>
          <cell r="C237" t="str">
            <v>NORTH BAY VACAVALLEY HOSP</v>
          </cell>
        </row>
        <row r="238">
          <cell r="A238">
            <v>1417089350</v>
          </cell>
          <cell r="B238" t="str">
            <v>N05</v>
          </cell>
          <cell r="C238" t="str">
            <v>NORTHRIDGE HOSP MED CTR</v>
          </cell>
        </row>
        <row r="239">
          <cell r="A239">
            <v>1104059153</v>
          </cell>
          <cell r="B239" t="str">
            <v>N06</v>
          </cell>
          <cell r="C239" t="str">
            <v>NOVATO COMM HOSP</v>
          </cell>
        </row>
        <row r="240">
          <cell r="A240">
            <v>1689654964</v>
          </cell>
          <cell r="B240" t="str">
            <v>N06</v>
          </cell>
          <cell r="C240" t="str">
            <v>NOVATO COMM HOSP</v>
          </cell>
        </row>
        <row r="241">
          <cell r="A241">
            <v>1649381682</v>
          </cell>
          <cell r="B241" t="str">
            <v>O01</v>
          </cell>
          <cell r="C241" t="str">
            <v>O'CONNOR HOSP-SAN JOSE</v>
          </cell>
        </row>
        <row r="242">
          <cell r="A242">
            <v>1992876767</v>
          </cell>
          <cell r="B242" t="str">
            <v>O02</v>
          </cell>
          <cell r="C242" t="str">
            <v>OJAI VALLEY COMM HOSP</v>
          </cell>
        </row>
        <row r="243">
          <cell r="A243">
            <v>1245371343</v>
          </cell>
          <cell r="B243" t="str">
            <v>O03</v>
          </cell>
          <cell r="C243" t="str">
            <v>OLYMPIA MED CTR</v>
          </cell>
        </row>
        <row r="244">
          <cell r="A244">
            <v>1497702575</v>
          </cell>
          <cell r="B244" t="str">
            <v>O04</v>
          </cell>
          <cell r="C244" t="str">
            <v>ORANGE COAST MEM MED CTR</v>
          </cell>
        </row>
        <row r="245">
          <cell r="A245">
            <v>1073665519</v>
          </cell>
          <cell r="B245" t="str">
            <v>O05</v>
          </cell>
          <cell r="C245" t="str">
            <v>OROVILLE HOSP</v>
          </cell>
        </row>
        <row r="246">
          <cell r="A246">
            <v>1194876821</v>
          </cell>
          <cell r="B246" t="str">
            <v>O05</v>
          </cell>
          <cell r="C246" t="str">
            <v>OROVILLE HOSP</v>
          </cell>
        </row>
        <row r="247">
          <cell r="A247">
            <v>1871606269</v>
          </cell>
          <cell r="B247" t="str">
            <v>O05</v>
          </cell>
          <cell r="C247" t="str">
            <v>OROVILLE HOSP</v>
          </cell>
        </row>
        <row r="248">
          <cell r="A248">
            <v>1881656460</v>
          </cell>
          <cell r="B248" t="str">
            <v>P01</v>
          </cell>
          <cell r="C248" t="str">
            <v>PACIFIC ALLIANCE MED CTR</v>
          </cell>
        </row>
        <row r="249">
          <cell r="A249">
            <v>1861407637</v>
          </cell>
          <cell r="B249" t="str">
            <v>P02</v>
          </cell>
          <cell r="C249" t="str">
            <v>PACIFIC HOSP OF LONG BEACH</v>
          </cell>
        </row>
        <row r="250">
          <cell r="A250">
            <v>1407918717</v>
          </cell>
          <cell r="B250" t="str">
            <v>P03</v>
          </cell>
          <cell r="C250" t="str">
            <v>PACIFICA HOSP OF THE VALLEY</v>
          </cell>
        </row>
        <row r="251">
          <cell r="A251">
            <v>1548328750</v>
          </cell>
          <cell r="B251" t="str">
            <v>P03</v>
          </cell>
          <cell r="C251" t="str">
            <v>PACIFICA HOSP OF THE VALLEY</v>
          </cell>
        </row>
        <row r="252">
          <cell r="A252">
            <v>1740344464</v>
          </cell>
          <cell r="B252" t="str">
            <v>P03</v>
          </cell>
          <cell r="C252" t="str">
            <v>PACIFICA HOSP OF THE VALLEY</v>
          </cell>
        </row>
        <row r="253">
          <cell r="A253">
            <v>1356410351</v>
          </cell>
          <cell r="B253" t="str">
            <v>P04</v>
          </cell>
          <cell r="C253" t="str">
            <v>PARADISE VALLEY HOSP</v>
          </cell>
        </row>
        <row r="254">
          <cell r="A254">
            <v>1225038953</v>
          </cell>
          <cell r="B254" t="str">
            <v>P05</v>
          </cell>
          <cell r="C254" t="str">
            <v>PARKVIEW COMM HOSP MED CTR</v>
          </cell>
        </row>
        <row r="255">
          <cell r="A255">
            <v>1942204490</v>
          </cell>
          <cell r="B255" t="str">
            <v>P06</v>
          </cell>
          <cell r="C255" t="str">
            <v>PATIENTS HOSP OF REDDING</v>
          </cell>
        </row>
        <row r="256">
          <cell r="A256">
            <v>1518937051</v>
          </cell>
          <cell r="B256" t="str">
            <v>P07</v>
          </cell>
          <cell r="C256" t="str">
            <v>PENINSULA MED CTR</v>
          </cell>
        </row>
        <row r="257">
          <cell r="A257">
            <v>1235162645</v>
          </cell>
          <cell r="B257" t="str">
            <v>P08</v>
          </cell>
          <cell r="C257" t="str">
            <v>PETALUMA VALLEY HOSP</v>
          </cell>
        </row>
        <row r="258">
          <cell r="A258">
            <v>1700817756</v>
          </cell>
          <cell r="B258" t="str">
            <v>P09</v>
          </cell>
          <cell r="C258" t="str">
            <v>PLACENTIA LINDA HOSP</v>
          </cell>
        </row>
        <row r="259">
          <cell r="A259">
            <v>1407813660</v>
          </cell>
          <cell r="B259" t="str">
            <v>P10</v>
          </cell>
          <cell r="C259" t="str">
            <v>POMONA VALLEY HOSP MED CTR</v>
          </cell>
        </row>
        <row r="260">
          <cell r="A260">
            <v>1043215379</v>
          </cell>
          <cell r="B260" t="str">
            <v>P11</v>
          </cell>
          <cell r="C260" t="str">
            <v>PRESBYTERIAN INTERCOMM HOSP</v>
          </cell>
        </row>
        <row r="261">
          <cell r="A261">
            <v>1770543761</v>
          </cell>
          <cell r="B261" t="str">
            <v>P12</v>
          </cell>
          <cell r="C261" t="str">
            <v>PROMISE HOSP OF EAST LA-EAST LA</v>
          </cell>
        </row>
        <row r="262">
          <cell r="A262">
            <v>1215100284</v>
          </cell>
          <cell r="B262" t="str">
            <v>P13</v>
          </cell>
          <cell r="C262" t="str">
            <v>PROMISE HOSP OF SAN DIEGO</v>
          </cell>
        </row>
        <row r="263">
          <cell r="A263">
            <v>1750554721</v>
          </cell>
          <cell r="B263" t="str">
            <v>P13</v>
          </cell>
          <cell r="C263" t="str">
            <v>PROMISE HOSP OF SAN DIEGO</v>
          </cell>
        </row>
        <row r="264">
          <cell r="A264">
            <v>1962403386</v>
          </cell>
          <cell r="B264" t="str">
            <v>P13</v>
          </cell>
          <cell r="C264" t="str">
            <v>PROMISE HOSP OF SAN DIEGO</v>
          </cell>
        </row>
        <row r="265">
          <cell r="A265">
            <v>1477587632</v>
          </cell>
          <cell r="B265" t="str">
            <v>P15</v>
          </cell>
          <cell r="C265" t="str">
            <v>PROVIDENCE HOLY CROSS MED CTR</v>
          </cell>
        </row>
        <row r="266">
          <cell r="A266">
            <v>1336173269</v>
          </cell>
          <cell r="B266" t="str">
            <v>P16</v>
          </cell>
          <cell r="C266" t="str">
            <v>PROVIDENCE ST JOSEPH MED CTR</v>
          </cell>
        </row>
        <row r="267">
          <cell r="A267">
            <v>1821250762</v>
          </cell>
          <cell r="B267" t="str">
            <v>P17</v>
          </cell>
          <cell r="C267" t="str">
            <v>PROVIDENCE TARZANA MED CTR</v>
          </cell>
        </row>
        <row r="268">
          <cell r="A268">
            <v>1235218785</v>
          </cell>
          <cell r="B268" t="str">
            <v>Q01</v>
          </cell>
          <cell r="C268" t="str">
            <v>QUEEN OF THE VALLEY HOSP-NAPA</v>
          </cell>
        </row>
        <row r="269">
          <cell r="A269">
            <v>1568578110</v>
          </cell>
          <cell r="B269" t="str">
            <v>R01</v>
          </cell>
          <cell r="C269" t="str">
            <v>RANCHO SPECIALTY HOSP - SOLD - Now Kindred - Rancho</v>
          </cell>
        </row>
        <row r="270">
          <cell r="A270">
            <v>1124018031</v>
          </cell>
          <cell r="B270" t="str">
            <v>R02</v>
          </cell>
          <cell r="C270" t="str">
            <v>REDBUD COMM HOSP</v>
          </cell>
        </row>
        <row r="271">
          <cell r="A271">
            <v>1043354111</v>
          </cell>
          <cell r="B271" t="str">
            <v>R03</v>
          </cell>
          <cell r="C271" t="str">
            <v>REDLANDS COMM HOSP</v>
          </cell>
        </row>
        <row r="272">
          <cell r="A272">
            <v>1316081482</v>
          </cell>
          <cell r="B272" t="str">
            <v>R03</v>
          </cell>
          <cell r="C272" t="str">
            <v>REDLANDS COMM HOSP</v>
          </cell>
        </row>
        <row r="273">
          <cell r="A273">
            <v>1043292303</v>
          </cell>
          <cell r="B273" t="str">
            <v>R04</v>
          </cell>
          <cell r="C273" t="str">
            <v>REDWOOD MEM HOSP</v>
          </cell>
        </row>
        <row r="274">
          <cell r="A274">
            <v>1336167550</v>
          </cell>
          <cell r="B274" t="str">
            <v>R05</v>
          </cell>
          <cell r="C274" t="str">
            <v>REEDLEY COMMUNITY HOSPITAL</v>
          </cell>
        </row>
        <row r="275">
          <cell r="A275">
            <v>1285688267</v>
          </cell>
          <cell r="B275" t="str">
            <v>R06</v>
          </cell>
          <cell r="C275" t="str">
            <v>REG MED CTR OF SAN JOSE</v>
          </cell>
        </row>
        <row r="276">
          <cell r="A276">
            <v>1821041765</v>
          </cell>
          <cell r="B276" t="str">
            <v>R06</v>
          </cell>
          <cell r="C276" t="str">
            <v>REG MED CTR OF SAN JOSE</v>
          </cell>
        </row>
        <row r="277">
          <cell r="A277">
            <v>1003852591</v>
          </cell>
          <cell r="B277" t="str">
            <v>R07</v>
          </cell>
          <cell r="C277" t="str">
            <v>REHAB INSTITUTE OF SANTA BARBARA</v>
          </cell>
        </row>
        <row r="278">
          <cell r="A278">
            <v>1952308363</v>
          </cell>
          <cell r="B278" t="str">
            <v>R08</v>
          </cell>
          <cell r="C278" t="str">
            <v>RESNICK NEUROPSYCH HOSP AT UCLA - PSYCH</v>
          </cell>
        </row>
        <row r="279">
          <cell r="A279">
            <v>1720088354</v>
          </cell>
          <cell r="B279" t="str">
            <v>R09</v>
          </cell>
          <cell r="C279" t="str">
            <v>RIDEOUT MEM HOSP</v>
          </cell>
        </row>
        <row r="280">
          <cell r="A280">
            <v>1447253125</v>
          </cell>
          <cell r="B280" t="str">
            <v>R10</v>
          </cell>
          <cell r="C280" t="str">
            <v>RIDGECREST REG HOSP</v>
          </cell>
        </row>
        <row r="281">
          <cell r="A281">
            <v>1114971660</v>
          </cell>
          <cell r="B281" t="str">
            <v>R11</v>
          </cell>
          <cell r="C281" t="str">
            <v>RIVERSIDE COMM HOSP</v>
          </cell>
        </row>
        <row r="282">
          <cell r="A282">
            <v>1336186394</v>
          </cell>
          <cell r="B282" t="str">
            <v>R11</v>
          </cell>
          <cell r="C282" t="str">
            <v>RIVERSIDE COMM HOSP</v>
          </cell>
        </row>
        <row r="283">
          <cell r="A283">
            <v>1477633295</v>
          </cell>
          <cell r="B283" t="str">
            <v>R12</v>
          </cell>
          <cell r="C283" t="str">
            <v>RIVERSIDE CTR FOR BEHAV MED - PYSCH</v>
          </cell>
        </row>
        <row r="284">
          <cell r="A284">
            <v>1275576381</v>
          </cell>
          <cell r="B284" t="str">
            <v>S01</v>
          </cell>
          <cell r="C284" t="str">
            <v>SADDLEBACK MEM MED CTR</v>
          </cell>
        </row>
        <row r="285">
          <cell r="A285">
            <v>1780681189</v>
          </cell>
          <cell r="B285" t="str">
            <v>S02</v>
          </cell>
          <cell r="C285" t="str">
            <v>SAN ANTONIO COMM HOSP</v>
          </cell>
        </row>
        <row r="286">
          <cell r="A286">
            <v>1740447945</v>
          </cell>
          <cell r="B286" t="str">
            <v>S03</v>
          </cell>
          <cell r="C286" t="str">
            <v>SAN DIMAS COMM HOSP</v>
          </cell>
        </row>
        <row r="287">
          <cell r="A287">
            <v>1275720377</v>
          </cell>
          <cell r="B287" t="str">
            <v>S04</v>
          </cell>
          <cell r="C287" t="str">
            <v>SAN GABRIEL VALLEY MED CTR</v>
          </cell>
        </row>
        <row r="288">
          <cell r="A288">
            <v>1669523643</v>
          </cell>
          <cell r="B288" t="str">
            <v>S04</v>
          </cell>
          <cell r="C288" t="str">
            <v>SAN GABRIEL VALLEY MED CTR</v>
          </cell>
        </row>
        <row r="289">
          <cell r="A289">
            <v>1538157508</v>
          </cell>
          <cell r="B289" t="str">
            <v>S05</v>
          </cell>
          <cell r="C289" t="str">
            <v>SAN JOAQUIN COMM HOSP</v>
          </cell>
        </row>
        <row r="290">
          <cell r="A290">
            <v>1831144716</v>
          </cell>
          <cell r="B290" t="str">
            <v>S06</v>
          </cell>
          <cell r="C290" t="str">
            <v>SAN JOAQUIN VALLEY REHAB HOSP</v>
          </cell>
        </row>
        <row r="291">
          <cell r="A291">
            <v>1457317034</v>
          </cell>
          <cell r="B291" t="str">
            <v>S07</v>
          </cell>
          <cell r="C291" t="str">
            <v>SAN LEANDRO HOSP</v>
          </cell>
        </row>
        <row r="292">
          <cell r="A292">
            <v>1932131489</v>
          </cell>
          <cell r="B292" t="str">
            <v>S08</v>
          </cell>
          <cell r="C292" t="str">
            <v>SAN RAMON REG MED CTR</v>
          </cell>
        </row>
        <row r="293">
          <cell r="A293">
            <v>1477554152</v>
          </cell>
          <cell r="B293" t="str">
            <v>S09</v>
          </cell>
          <cell r="C293" t="str">
            <v>SANTA BARBARA COTTAGE HOSP</v>
          </cell>
        </row>
        <row r="294">
          <cell r="A294">
            <v>1134152549</v>
          </cell>
          <cell r="B294" t="str">
            <v>S10</v>
          </cell>
          <cell r="C294" t="str">
            <v>SANTA ROSA MEM HOSP-MONTGOMERY</v>
          </cell>
        </row>
        <row r="295">
          <cell r="A295">
            <v>1952301863</v>
          </cell>
          <cell r="B295" t="str">
            <v>S11</v>
          </cell>
          <cell r="C295" t="str">
            <v>SANTA YNEZ VALLEY COTTAGE HOSP</v>
          </cell>
        </row>
        <row r="296">
          <cell r="A296">
            <v>1841233780</v>
          </cell>
          <cell r="B296" t="str">
            <v>S12</v>
          </cell>
          <cell r="C296" t="str">
            <v>SCRIPPS GREEN HOSP</v>
          </cell>
        </row>
        <row r="297">
          <cell r="A297">
            <v>1700829199</v>
          </cell>
          <cell r="B297" t="str">
            <v>S13</v>
          </cell>
          <cell r="C297" t="str">
            <v>SCRIPPS MEM HOSP-ENCINITAS</v>
          </cell>
        </row>
        <row r="298">
          <cell r="A298">
            <v>1841277704</v>
          </cell>
          <cell r="B298" t="str">
            <v>S14</v>
          </cell>
          <cell r="C298" t="str">
            <v>SCRIPPS MEM HOSP-LA JOLLA</v>
          </cell>
        </row>
        <row r="299">
          <cell r="A299">
            <v>1659359446</v>
          </cell>
          <cell r="B299" t="str">
            <v>S15</v>
          </cell>
          <cell r="C299" t="str">
            <v>SCRIPPS MERCY HOSP/CV</v>
          </cell>
        </row>
        <row r="300">
          <cell r="A300">
            <v>1235172057</v>
          </cell>
          <cell r="B300" t="str">
            <v>S16</v>
          </cell>
          <cell r="C300" t="str">
            <v>SEQUOIA HOSP</v>
          </cell>
        </row>
        <row r="301">
          <cell r="A301">
            <v>1568646735</v>
          </cell>
          <cell r="B301" t="str">
            <v>S16</v>
          </cell>
          <cell r="C301" t="str">
            <v>SEQUOIA HOSP</v>
          </cell>
        </row>
        <row r="302">
          <cell r="A302">
            <v>1154428688</v>
          </cell>
          <cell r="B302" t="str">
            <v>S17</v>
          </cell>
          <cell r="C302" t="str">
            <v>SETON MED CTR</v>
          </cell>
        </row>
        <row r="303">
          <cell r="A303">
            <v>1396728630</v>
          </cell>
          <cell r="B303" t="str">
            <v>S18</v>
          </cell>
          <cell r="C303" t="str">
            <v>SHARP CHULA VISTA MED CTR</v>
          </cell>
        </row>
        <row r="304">
          <cell r="A304">
            <v>1154304475</v>
          </cell>
          <cell r="B304" t="str">
            <v>S19</v>
          </cell>
          <cell r="C304" t="str">
            <v>SHARP CORONADO HOSP AND HCARE CTR</v>
          </cell>
        </row>
        <row r="305">
          <cell r="A305">
            <v>1407839921</v>
          </cell>
          <cell r="B305" t="str">
            <v>S20</v>
          </cell>
          <cell r="C305" t="str">
            <v>SHARP MEM HOSP</v>
          </cell>
        </row>
        <row r="306">
          <cell r="A306">
            <v>1346384468</v>
          </cell>
          <cell r="B306" t="str">
            <v>S21</v>
          </cell>
          <cell r="C306" t="str">
            <v>SHARP MESA VISTA HOSP - PSYCH</v>
          </cell>
        </row>
        <row r="307">
          <cell r="A307">
            <v>1033187182</v>
          </cell>
          <cell r="B307" t="str">
            <v>S22</v>
          </cell>
          <cell r="C307" t="str">
            <v>SHASTA REG MED CTR</v>
          </cell>
        </row>
        <row r="308">
          <cell r="A308">
            <v>1205089026</v>
          </cell>
          <cell r="B308" t="str">
            <v>S22</v>
          </cell>
          <cell r="C308" t="str">
            <v>SHASTA REG MED CTR</v>
          </cell>
        </row>
        <row r="309">
          <cell r="A309">
            <v>1750491247</v>
          </cell>
          <cell r="B309" t="str">
            <v>S23</v>
          </cell>
          <cell r="C309" t="str">
            <v>SHERMAN OAKS HOSP</v>
          </cell>
        </row>
        <row r="310">
          <cell r="A310">
            <v>1962530451</v>
          </cell>
          <cell r="B310" t="str">
            <v>S24</v>
          </cell>
          <cell r="C310" t="str">
            <v>SHRINERS HOSPITAL- SACRAMENTO</v>
          </cell>
        </row>
        <row r="311">
          <cell r="A311">
            <v>1508908591</v>
          </cell>
          <cell r="B311" t="str">
            <v>S25</v>
          </cell>
          <cell r="C311" t="str">
            <v>SHRINERS HOSPITAL- LA</v>
          </cell>
        </row>
        <row r="312">
          <cell r="A312">
            <v>1659361392</v>
          </cell>
          <cell r="B312" t="str">
            <v>S26</v>
          </cell>
          <cell r="C312" t="str">
            <v>SIERRA NEVADA MEM HOSP</v>
          </cell>
        </row>
        <row r="313">
          <cell r="A313">
            <v>1639101116</v>
          </cell>
          <cell r="B313" t="str">
            <v>S27</v>
          </cell>
          <cell r="C313" t="str">
            <v>SIERRA VIST REG MED CTR</v>
          </cell>
        </row>
        <row r="314">
          <cell r="A314">
            <v>1528066685</v>
          </cell>
          <cell r="B314" t="str">
            <v>S28</v>
          </cell>
          <cell r="C314" t="str">
            <v>SIERRA VISTA HOSP</v>
          </cell>
        </row>
        <row r="315">
          <cell r="A315">
            <v>1427293216</v>
          </cell>
          <cell r="B315" t="str">
            <v>S29</v>
          </cell>
          <cell r="C315" t="str">
            <v>SILVER LAKE MED CTR</v>
          </cell>
        </row>
        <row r="316">
          <cell r="A316">
            <v>1063495190</v>
          </cell>
          <cell r="B316" t="str">
            <v>S73</v>
          </cell>
          <cell r="C316" t="str">
            <v>SIMI VALLEY HOSP AND HCARE-SYCAMORE</v>
          </cell>
        </row>
        <row r="317">
          <cell r="A317">
            <v>1033100854</v>
          </cell>
          <cell r="B317" t="str">
            <v>S30</v>
          </cell>
          <cell r="C317" t="str">
            <v>SONORA REG MED CTR</v>
          </cell>
        </row>
        <row r="318">
          <cell r="A318">
            <v>1780673376</v>
          </cell>
          <cell r="B318" t="str">
            <v>S31</v>
          </cell>
          <cell r="C318" t="str">
            <v>SONORA REG MED CTR Greenly</v>
          </cell>
        </row>
        <row r="319">
          <cell r="A319">
            <v>1649253972</v>
          </cell>
          <cell r="B319" t="str">
            <v>S32</v>
          </cell>
          <cell r="C319" t="str">
            <v>SOUTH COAST MED CTR</v>
          </cell>
        </row>
        <row r="320">
          <cell r="A320">
            <v>1245221050</v>
          </cell>
          <cell r="B320" t="str">
            <v>S33</v>
          </cell>
          <cell r="C320" t="str">
            <v>SOUTHWEST HCARE SYSTEM</v>
          </cell>
        </row>
        <row r="321">
          <cell r="A321">
            <v>1205845567</v>
          </cell>
          <cell r="B321" t="str">
            <v>S34</v>
          </cell>
          <cell r="C321" t="str">
            <v>ST AGNES MED CTR</v>
          </cell>
        </row>
        <row r="322">
          <cell r="A322">
            <v>1689769911</v>
          </cell>
          <cell r="B322" t="str">
            <v>S35</v>
          </cell>
          <cell r="C322" t="str">
            <v>ST BERNARDINE MED CTR</v>
          </cell>
        </row>
        <row r="323">
          <cell r="A323">
            <v>1083732853</v>
          </cell>
          <cell r="B323" t="str">
            <v>S36</v>
          </cell>
          <cell r="C323" t="str">
            <v>ST ELIZABETH COMM HOSP</v>
          </cell>
        </row>
        <row r="324">
          <cell r="A324">
            <v>1487697215</v>
          </cell>
          <cell r="B324" t="str">
            <v>S37</v>
          </cell>
          <cell r="C324" t="str">
            <v>ST FRANCIS MED CTR</v>
          </cell>
        </row>
        <row r="325">
          <cell r="A325">
            <v>1316061997</v>
          </cell>
          <cell r="B325" t="str">
            <v>S74</v>
          </cell>
          <cell r="C325" t="str">
            <v>ST FRANCIS MEM HOSP</v>
          </cell>
        </row>
        <row r="326">
          <cell r="A326">
            <v>1720078082</v>
          </cell>
          <cell r="B326" t="str">
            <v>S38</v>
          </cell>
          <cell r="C326" t="str">
            <v>ST HELENA HOSP</v>
          </cell>
        </row>
        <row r="327">
          <cell r="A327">
            <v>1851381990</v>
          </cell>
          <cell r="B327" t="str">
            <v>S39</v>
          </cell>
          <cell r="C327" t="str">
            <v>ST HELENA HOSP CTR FOR BEHAV HEALTH</v>
          </cell>
        </row>
        <row r="328">
          <cell r="A328">
            <v>1194877332</v>
          </cell>
          <cell r="B328" t="str">
            <v>S40</v>
          </cell>
          <cell r="C328" t="str">
            <v>ST JOHN'S PLEASANT VALLEY HOSP</v>
          </cell>
        </row>
        <row r="329">
          <cell r="A329">
            <v>1073665360</v>
          </cell>
          <cell r="B329" t="str">
            <v>S41</v>
          </cell>
          <cell r="C329" t="str">
            <v>ST JOHN'S REG MED CTR</v>
          </cell>
        </row>
        <row r="330">
          <cell r="A330">
            <v>1609858950</v>
          </cell>
          <cell r="B330" t="str">
            <v>S42</v>
          </cell>
          <cell r="C330" t="str">
            <v>ST JOSEPH HOSP-EUREKA</v>
          </cell>
        </row>
        <row r="331">
          <cell r="A331">
            <v>1912982216</v>
          </cell>
          <cell r="B331" t="str">
            <v>S43</v>
          </cell>
          <cell r="C331" t="str">
            <v>ST JOSEPH HOSP-ORANGE</v>
          </cell>
        </row>
        <row r="332">
          <cell r="A332">
            <v>1053443473</v>
          </cell>
          <cell r="B332" t="str">
            <v>S44</v>
          </cell>
          <cell r="C332" t="str">
            <v>ST JOSEPH'S BEHAV HEALTH CTR - PSYCH</v>
          </cell>
        </row>
        <row r="333">
          <cell r="A333">
            <v>1528190931</v>
          </cell>
          <cell r="B333" t="str">
            <v>S45</v>
          </cell>
          <cell r="C333" t="str">
            <v>ST JOSEPHS MED CTR OF STOCKTON</v>
          </cell>
        </row>
        <row r="334">
          <cell r="A334">
            <v>1891904942</v>
          </cell>
          <cell r="B334" t="str">
            <v>S47</v>
          </cell>
          <cell r="C334" t="str">
            <v>ST JUDE MED CTR</v>
          </cell>
        </row>
        <row r="335">
          <cell r="A335">
            <v>1386746337</v>
          </cell>
          <cell r="B335" t="str">
            <v>S48</v>
          </cell>
          <cell r="C335" t="str">
            <v>ST LOUISE REG HOSP</v>
          </cell>
        </row>
        <row r="336">
          <cell r="A336">
            <v>1881712933</v>
          </cell>
          <cell r="B336" t="str">
            <v>S49</v>
          </cell>
          <cell r="C336" t="str">
            <v>ST LUKES HOSP</v>
          </cell>
        </row>
        <row r="337">
          <cell r="A337">
            <v>1194840421</v>
          </cell>
          <cell r="B337" t="str">
            <v>S50</v>
          </cell>
          <cell r="C337" t="str">
            <v>ST MARY MED CTR</v>
          </cell>
        </row>
        <row r="338">
          <cell r="A338">
            <v>1669456299</v>
          </cell>
          <cell r="B338" t="str">
            <v>S51</v>
          </cell>
          <cell r="C338" t="str">
            <v>ST MARY REG MED CTR</v>
          </cell>
        </row>
        <row r="339">
          <cell r="A339">
            <v>1174667158</v>
          </cell>
          <cell r="B339" t="str">
            <v>S52</v>
          </cell>
          <cell r="C339" t="str">
            <v>ST MARYS MED CTR-SF</v>
          </cell>
        </row>
        <row r="340">
          <cell r="A340">
            <v>1942298153</v>
          </cell>
          <cell r="B340" t="str">
            <v>S53</v>
          </cell>
          <cell r="C340" t="str">
            <v>ST ROSE HOSP</v>
          </cell>
        </row>
        <row r="341">
          <cell r="A341">
            <v>1124004304</v>
          </cell>
          <cell r="B341" t="str">
            <v>S54</v>
          </cell>
          <cell r="C341" t="str">
            <v>ST VINCENT MED CTR</v>
          </cell>
        </row>
        <row r="342">
          <cell r="A342">
            <v>1124026273</v>
          </cell>
          <cell r="B342" t="str">
            <v>S55</v>
          </cell>
          <cell r="C342" t="str">
            <v>ST. JOHN'S HEALTH CTR</v>
          </cell>
        </row>
        <row r="343">
          <cell r="A343">
            <v>1871543215</v>
          </cell>
          <cell r="B343" t="str">
            <v>S56</v>
          </cell>
          <cell r="C343" t="str">
            <v>STANFORD HOSP</v>
          </cell>
        </row>
        <row r="344">
          <cell r="A344">
            <v>1437121886</v>
          </cell>
          <cell r="B344" t="str">
            <v>S57</v>
          </cell>
          <cell r="C344" t="str">
            <v>STANISLAUS SURGICAL HOSP</v>
          </cell>
        </row>
        <row r="345">
          <cell r="A345">
            <v>1497748081</v>
          </cell>
          <cell r="B345" t="str">
            <v>S58</v>
          </cell>
          <cell r="C345" t="str">
            <v>SUN HEALTH ROBERT H BALLARD REHAB HOSP</v>
          </cell>
        </row>
        <row r="346">
          <cell r="A346">
            <v>1124077110</v>
          </cell>
          <cell r="B346" t="str">
            <v>S59</v>
          </cell>
          <cell r="C346" t="str">
            <v>SUTTER AMADOR HOSP</v>
          </cell>
        </row>
        <row r="347">
          <cell r="A347">
            <v>1447494323</v>
          </cell>
          <cell r="B347" t="str">
            <v>S59</v>
          </cell>
          <cell r="C347" t="str">
            <v>SUTTER AMADOR HOSP</v>
          </cell>
        </row>
        <row r="348">
          <cell r="A348">
            <v>1194774299</v>
          </cell>
          <cell r="B348" t="str">
            <v>S60</v>
          </cell>
          <cell r="C348" t="str">
            <v>SUTTER AUBURN FAITH HOSP</v>
          </cell>
        </row>
        <row r="349">
          <cell r="A349">
            <v>1457367062</v>
          </cell>
          <cell r="B349" t="str">
            <v>S61</v>
          </cell>
          <cell r="C349" t="str">
            <v>SUTTER COAST HOSP</v>
          </cell>
        </row>
        <row r="350">
          <cell r="A350">
            <v>1770532608</v>
          </cell>
          <cell r="B350" t="str">
            <v>S62</v>
          </cell>
          <cell r="C350" t="str">
            <v>SUTTER DAVIS HOSP</v>
          </cell>
        </row>
        <row r="351">
          <cell r="A351">
            <v>1124135132</v>
          </cell>
          <cell r="B351" t="str">
            <v>S63</v>
          </cell>
          <cell r="C351" t="str">
            <v>SUTTER DELTA MED CTR</v>
          </cell>
        </row>
        <row r="352">
          <cell r="A352">
            <v>1811129752</v>
          </cell>
          <cell r="B352" t="str">
            <v>S63</v>
          </cell>
          <cell r="C352" t="str">
            <v>SUTTER DELTA MED CTR</v>
          </cell>
        </row>
        <row r="353">
          <cell r="A353">
            <v>1811946734</v>
          </cell>
          <cell r="B353" t="str">
            <v>S64</v>
          </cell>
          <cell r="C353" t="str">
            <v>SUTTER GEN HOSP</v>
          </cell>
        </row>
        <row r="354">
          <cell r="A354">
            <v>1063407229</v>
          </cell>
          <cell r="B354" t="str">
            <v>S65</v>
          </cell>
          <cell r="C354" t="str">
            <v>SUTTER LAKESIDE HOSP</v>
          </cell>
        </row>
        <row r="355">
          <cell r="A355">
            <v>1952634008</v>
          </cell>
          <cell r="B355" t="str">
            <v>S65</v>
          </cell>
          <cell r="C355" t="str">
            <v>SUTTER LAKESIDE HOSP</v>
          </cell>
        </row>
        <row r="356">
          <cell r="A356">
            <v>1306069539</v>
          </cell>
          <cell r="B356" t="str">
            <v>S66</v>
          </cell>
          <cell r="C356" t="str">
            <v>SUTTER MATERNITY AND SRG CTR OF S CRUZ</v>
          </cell>
        </row>
        <row r="357">
          <cell r="A357">
            <v>1972749893</v>
          </cell>
          <cell r="B357" t="str">
            <v>S66</v>
          </cell>
          <cell r="C357" t="str">
            <v>SUTTER MATERNITY AND SRG CTR OF S CRUZ</v>
          </cell>
        </row>
        <row r="358">
          <cell r="A358">
            <v>1700855756</v>
          </cell>
          <cell r="B358" t="str">
            <v>S67</v>
          </cell>
          <cell r="C358" t="str">
            <v>SUTTER MED CTR OF SANTA ROSA</v>
          </cell>
        </row>
        <row r="359">
          <cell r="A359">
            <v>1740413798</v>
          </cell>
          <cell r="B359" t="str">
            <v>S67</v>
          </cell>
          <cell r="C359" t="str">
            <v>SUTTER MED CTR OF SANTA ROSA</v>
          </cell>
        </row>
        <row r="360">
          <cell r="A360">
            <v>1356390264</v>
          </cell>
          <cell r="B360" t="str">
            <v>S68</v>
          </cell>
          <cell r="C360" t="str">
            <v>SUTTER ROSEVILLE MED CTR</v>
          </cell>
        </row>
        <row r="361">
          <cell r="A361">
            <v>1366686248</v>
          </cell>
          <cell r="B361" t="str">
            <v>S69</v>
          </cell>
          <cell r="C361" t="str">
            <v>SUTTER SOLANO MED CTR</v>
          </cell>
        </row>
        <row r="362">
          <cell r="A362">
            <v>1831177203</v>
          </cell>
          <cell r="B362" t="str">
            <v>S69</v>
          </cell>
          <cell r="C362" t="str">
            <v>SUTTER SOLANO MED CTR</v>
          </cell>
        </row>
        <row r="363">
          <cell r="A363">
            <v>1336333954</v>
          </cell>
          <cell r="B363" t="str">
            <v>S70</v>
          </cell>
          <cell r="C363" t="str">
            <v>SUTTER SURG HOSP-NORTH VALLEY</v>
          </cell>
        </row>
        <row r="364">
          <cell r="A364">
            <v>1043291164</v>
          </cell>
          <cell r="B364" t="str">
            <v>S71</v>
          </cell>
          <cell r="C364" t="str">
            <v>SUTTER TRACY COMM HOSP</v>
          </cell>
        </row>
        <row r="365">
          <cell r="A365">
            <v>1770726861</v>
          </cell>
          <cell r="B365" t="str">
            <v>S71</v>
          </cell>
          <cell r="C365" t="str">
            <v>SUTTER TRACY COMM HOSP</v>
          </cell>
        </row>
        <row r="366">
          <cell r="A366">
            <v>1952634008</v>
          </cell>
          <cell r="B366" t="str">
            <v>S72</v>
          </cell>
          <cell r="C366" t="str">
            <v>SUTTER WEST BAY</v>
          </cell>
        </row>
        <row r="367">
          <cell r="A367">
            <v>1447336508</v>
          </cell>
          <cell r="B367" t="str">
            <v>T01</v>
          </cell>
          <cell r="C367" t="str">
            <v>TELECARE/SOLANO PARK - PSYCH</v>
          </cell>
        </row>
        <row r="368">
          <cell r="A368">
            <v>1639166200</v>
          </cell>
          <cell r="B368" t="str">
            <v>T02</v>
          </cell>
          <cell r="C368" t="str">
            <v>TEMPLE COMM HOSP</v>
          </cell>
        </row>
        <row r="369">
          <cell r="A369">
            <v>1467459776</v>
          </cell>
          <cell r="B369" t="str">
            <v>T03</v>
          </cell>
          <cell r="C369" t="str">
            <v>TORRANCE MEM MED CTR</v>
          </cell>
        </row>
        <row r="370">
          <cell r="A370">
            <v>1043373053</v>
          </cell>
          <cell r="B370" t="str">
            <v>T04</v>
          </cell>
          <cell r="C370" t="str">
            <v>TRI-CITY REG MED CTR</v>
          </cell>
        </row>
        <row r="371">
          <cell r="A371">
            <v>1689743601</v>
          </cell>
          <cell r="B371" t="str">
            <v>T05</v>
          </cell>
          <cell r="C371" t="str">
            <v>TUSTIN HOSP MED CTR</v>
          </cell>
        </row>
        <row r="372">
          <cell r="A372">
            <v>1396778197</v>
          </cell>
          <cell r="B372" t="str">
            <v>T06</v>
          </cell>
          <cell r="C372" t="str">
            <v>TWIN CITIES COMM HOSP</v>
          </cell>
        </row>
        <row r="373">
          <cell r="A373">
            <v>1235120676</v>
          </cell>
          <cell r="B373" t="str">
            <v>U01</v>
          </cell>
          <cell r="C373" t="str">
            <v>UKIAH VALLEY MED CTR/HOSP DR</v>
          </cell>
        </row>
        <row r="374">
          <cell r="A374">
            <v>1184655417</v>
          </cell>
          <cell r="B374" t="str">
            <v>U02</v>
          </cell>
          <cell r="C374" t="str">
            <v>USC KENNETH NORRIS JR CANCER HOSP</v>
          </cell>
        </row>
        <row r="375">
          <cell r="A375">
            <v>1770728438</v>
          </cell>
          <cell r="B375" t="str">
            <v>U02</v>
          </cell>
          <cell r="C375" t="str">
            <v>USC KENNETH NORRIS JR CANCER HOSP</v>
          </cell>
        </row>
        <row r="376">
          <cell r="A376">
            <v>1558394361</v>
          </cell>
          <cell r="B376" t="str">
            <v>U03</v>
          </cell>
          <cell r="C376" t="str">
            <v>USC UNIVERSITY HOSP</v>
          </cell>
        </row>
        <row r="377">
          <cell r="A377">
            <v>1952546616</v>
          </cell>
          <cell r="B377" t="str">
            <v>U03</v>
          </cell>
          <cell r="C377" t="str">
            <v>USC UNIVERSITY HOSP</v>
          </cell>
        </row>
        <row r="378">
          <cell r="A378">
            <v>1144389941</v>
          </cell>
          <cell r="B378" t="str">
            <v>V01</v>
          </cell>
          <cell r="C378" t="str">
            <v>VALLEY MEM HOSP</v>
          </cell>
        </row>
        <row r="379">
          <cell r="A379">
            <v>1578529285</v>
          </cell>
          <cell r="B379" t="str">
            <v>V02</v>
          </cell>
          <cell r="C379" t="str">
            <v>VALLEY PRES HOSP</v>
          </cell>
        </row>
        <row r="380">
          <cell r="A380">
            <v>1528054632</v>
          </cell>
          <cell r="B380" t="str">
            <v>V03</v>
          </cell>
          <cell r="C380" t="str">
            <v>VERDUGO HILLS HOSP</v>
          </cell>
        </row>
        <row r="381">
          <cell r="A381">
            <v>1952311953</v>
          </cell>
          <cell r="B381" t="str">
            <v>V04</v>
          </cell>
          <cell r="C381" t="str">
            <v>VICTOR VALLEY COMM HOSP</v>
          </cell>
        </row>
        <row r="382">
          <cell r="A382">
            <v>1831356286</v>
          </cell>
          <cell r="B382" t="str">
            <v>K43</v>
          </cell>
          <cell r="C382" t="str">
            <v>VISTA HOSP OF RIVERSIDE - CHOW - Kindred Riverside</v>
          </cell>
        </row>
        <row r="383">
          <cell r="A383">
            <v>1619061660</v>
          </cell>
          <cell r="B383" t="str">
            <v>V05</v>
          </cell>
          <cell r="C383" t="str">
            <v>VISTA HOSP OF SOUTH BAY</v>
          </cell>
        </row>
        <row r="384">
          <cell r="A384">
            <v>1710958228</v>
          </cell>
          <cell r="B384" t="str">
            <v>W01</v>
          </cell>
          <cell r="C384" t="str">
            <v>WATSONVILLE COMM HOSP</v>
          </cell>
        </row>
        <row r="385">
          <cell r="A385">
            <v>1114998705</v>
          </cell>
          <cell r="B385" t="str">
            <v>W02</v>
          </cell>
          <cell r="C385" t="str">
            <v>WEST ANAHEIM MED CTR</v>
          </cell>
        </row>
        <row r="386">
          <cell r="A386">
            <v>1871501916</v>
          </cell>
          <cell r="B386" t="str">
            <v>W02</v>
          </cell>
          <cell r="C386" t="str">
            <v>WEST ANAHEIM MED CTR</v>
          </cell>
        </row>
        <row r="387">
          <cell r="A387">
            <v>1023065729</v>
          </cell>
          <cell r="B387" t="str">
            <v>W03</v>
          </cell>
          <cell r="C387" t="str">
            <v>WEST HILLS HOSP AND MED CTR</v>
          </cell>
        </row>
        <row r="388">
          <cell r="A388">
            <v>1790778488</v>
          </cell>
          <cell r="B388" t="str">
            <v>W04</v>
          </cell>
          <cell r="C388" t="str">
            <v>WESTERN MED CTR-ANAHEIM</v>
          </cell>
        </row>
        <row r="389">
          <cell r="A389">
            <v>1982697678</v>
          </cell>
          <cell r="B389" t="str">
            <v>W08</v>
          </cell>
          <cell r="C389" t="str">
            <v>WESTERN MED CTR-SANTA ANA</v>
          </cell>
        </row>
        <row r="390">
          <cell r="A390">
            <v>1215927470</v>
          </cell>
          <cell r="B390" t="str">
            <v>W05</v>
          </cell>
          <cell r="C390" t="str">
            <v>WHITE MEM MED CTR</v>
          </cell>
        </row>
        <row r="391">
          <cell r="A391">
            <v>1023000569</v>
          </cell>
          <cell r="B391" t="str">
            <v>W06</v>
          </cell>
          <cell r="C391" t="str">
            <v>WHITTIER HOSP MED CTR</v>
          </cell>
        </row>
        <row r="392">
          <cell r="A392">
            <v>1922116037</v>
          </cell>
          <cell r="B392" t="str">
            <v>W07</v>
          </cell>
          <cell r="C392" t="str">
            <v>WOODLAND MEM HOSP</v>
          </cell>
        </row>
        <row r="393">
          <cell r="A393">
            <v>1821351016</v>
          </cell>
          <cell r="B393" t="str">
            <v>E03</v>
          </cell>
          <cell r="C393" t="str">
            <v>EDEN MED CTR</v>
          </cell>
        </row>
        <row r="394">
          <cell r="A394">
            <v>1548536006</v>
          </cell>
          <cell r="B394" t="str">
            <v>S07</v>
          </cell>
          <cell r="C394" t="str">
            <v>SAN LEANDRO HOSP</v>
          </cell>
        </row>
        <row r="395">
          <cell r="A395">
            <v>1891059127</v>
          </cell>
          <cell r="B395" t="str">
            <v>C29</v>
          </cell>
          <cell r="C395" t="str">
            <v>COMM AND MISSION HOSP OF HUNT PK</v>
          </cell>
        </row>
        <row r="396">
          <cell r="A396">
            <v>1205146289</v>
          </cell>
          <cell r="B396" t="str">
            <v>R01</v>
          </cell>
          <cell r="C396" t="str">
            <v>RANCHO SPECIALTY HOSP - SOLD - Now Kindred - Rancho</v>
          </cell>
        </row>
        <row r="397">
          <cell r="A397">
            <v>1952342297</v>
          </cell>
          <cell r="B397" t="str">
            <v>C07</v>
          </cell>
          <cell r="C397" t="str">
            <v>CEDARS-SINAI MED CTR</v>
          </cell>
        </row>
        <row r="398">
          <cell r="A398">
            <v>1457520942</v>
          </cell>
          <cell r="B398" t="str">
            <v>C39</v>
          </cell>
          <cell r="C398" t="str">
            <v>COLORADO RIVER MEDICAL CENTER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
  <sheetViews>
    <sheetView showGridLines="0" tabSelected="1" zoomScaleNormal="100" workbookViewId="0">
      <selection activeCell="A6" sqref="A6:E6"/>
    </sheetView>
  </sheetViews>
  <sheetFormatPr defaultRowHeight="12.75" x14ac:dyDescent="0.2"/>
  <cols>
    <col min="1" max="1" width="25.7109375" customWidth="1"/>
    <col min="2" max="3" width="15.7109375" customWidth="1"/>
    <col min="4" max="5" width="35.7109375" customWidth="1"/>
  </cols>
  <sheetData>
    <row r="1" spans="1:11" s="4" customFormat="1" x14ac:dyDescent="0.2">
      <c r="A1" s="202"/>
      <c r="B1" s="203"/>
      <c r="C1" s="204"/>
      <c r="D1" s="203"/>
      <c r="E1" s="205"/>
      <c r="F1" s="43"/>
    </row>
    <row r="2" spans="1:11" s="4" customFormat="1" x14ac:dyDescent="0.2">
      <c r="A2" s="206"/>
      <c r="B2" s="37"/>
      <c r="C2" s="207"/>
      <c r="D2" s="37"/>
      <c r="E2" s="208"/>
      <c r="F2" s="43"/>
      <c r="G2"/>
      <c r="H2"/>
      <c r="I2"/>
      <c r="J2"/>
      <c r="K2"/>
    </row>
    <row r="3" spans="1:11" s="4" customFormat="1" x14ac:dyDescent="0.2">
      <c r="A3" s="206"/>
      <c r="B3" s="209"/>
      <c r="C3" s="38"/>
      <c r="D3" s="37"/>
      <c r="E3" s="208"/>
      <c r="F3" s="43"/>
      <c r="G3"/>
      <c r="H3"/>
      <c r="I3"/>
      <c r="J3"/>
      <c r="K3"/>
    </row>
    <row r="4" spans="1:11" s="4" customFormat="1" x14ac:dyDescent="0.2">
      <c r="A4" s="206"/>
      <c r="B4" s="37"/>
      <c r="C4" s="38"/>
      <c r="D4" s="37"/>
      <c r="E4" s="208"/>
      <c r="F4" s="43"/>
      <c r="G4"/>
      <c r="H4"/>
    </row>
    <row r="5" spans="1:11" s="4" customFormat="1" x14ac:dyDescent="0.2">
      <c r="A5" s="210"/>
      <c r="B5" s="211"/>
      <c r="C5" s="212"/>
      <c r="D5" s="211"/>
      <c r="E5" s="213"/>
      <c r="F5" s="43"/>
    </row>
    <row r="6" spans="1:11" ht="20.25" x14ac:dyDescent="0.2">
      <c r="A6" s="261" t="s">
        <v>1236</v>
      </c>
      <c r="B6" s="262"/>
      <c r="C6" s="262"/>
      <c r="D6" s="262"/>
      <c r="E6" s="263"/>
    </row>
    <row r="7" spans="1:11" x14ac:dyDescent="0.2">
      <c r="A7" s="264" t="s">
        <v>2572</v>
      </c>
      <c r="B7" s="265"/>
      <c r="C7" s="265"/>
      <c r="D7" s="265"/>
      <c r="E7" s="266"/>
    </row>
    <row r="8" spans="1:11" x14ac:dyDescent="0.2">
      <c r="A8" s="103"/>
      <c r="B8" s="104"/>
      <c r="C8" s="104"/>
      <c r="D8" s="104"/>
      <c r="E8" s="105"/>
    </row>
    <row r="9" spans="1:11" ht="49.7" customHeight="1" x14ac:dyDescent="0.2">
      <c r="A9" s="267" t="s">
        <v>2145</v>
      </c>
      <c r="B9" s="268"/>
      <c r="C9" s="268"/>
      <c r="D9" s="268"/>
      <c r="E9" s="269"/>
      <c r="G9" s="251"/>
    </row>
    <row r="10" spans="1:11" x14ac:dyDescent="0.2">
      <c r="A10" s="103"/>
      <c r="B10" s="104"/>
      <c r="C10" s="104"/>
      <c r="D10" s="104"/>
      <c r="E10" s="105"/>
    </row>
    <row r="11" spans="1:11" ht="62.45" customHeight="1" x14ac:dyDescent="0.2">
      <c r="A11" s="270" t="s">
        <v>2130</v>
      </c>
      <c r="B11" s="271"/>
      <c r="C11" s="271"/>
      <c r="D11" s="271"/>
      <c r="E11" s="272"/>
      <c r="G11" s="251"/>
    </row>
    <row r="12" spans="1:11" ht="12.75" customHeight="1" x14ac:dyDescent="0.2">
      <c r="A12" s="106"/>
      <c r="B12" s="107"/>
      <c r="C12" s="107"/>
      <c r="D12" s="107"/>
      <c r="E12" s="108"/>
    </row>
    <row r="13" spans="1:11" ht="25.5" customHeight="1" x14ac:dyDescent="0.2">
      <c r="A13" s="270" t="s">
        <v>2015</v>
      </c>
      <c r="B13" s="271"/>
      <c r="C13" s="271"/>
      <c r="D13" s="271"/>
      <c r="E13" s="272"/>
    </row>
    <row r="14" spans="1:11" ht="12.75" customHeight="1" x14ac:dyDescent="0.2">
      <c r="A14" s="106"/>
      <c r="B14" s="107"/>
      <c r="C14" s="107"/>
      <c r="D14" s="107"/>
      <c r="E14" s="108"/>
    </row>
    <row r="15" spans="1:11" ht="25.5" customHeight="1" x14ac:dyDescent="0.2">
      <c r="A15" s="273" t="s">
        <v>2569</v>
      </c>
      <c r="B15" s="274"/>
      <c r="C15" s="274"/>
      <c r="D15" s="274"/>
      <c r="E15" s="275"/>
    </row>
    <row r="16" spans="1:11" ht="12.75" customHeight="1" x14ac:dyDescent="0.2">
      <c r="A16" s="109"/>
      <c r="B16" s="110"/>
      <c r="C16" s="110"/>
      <c r="D16" s="110"/>
      <c r="E16" s="111"/>
    </row>
    <row r="17" spans="1:10" ht="40.700000000000003" customHeight="1" x14ac:dyDescent="0.2">
      <c r="A17" s="258" t="s">
        <v>2129</v>
      </c>
      <c r="B17" s="259"/>
      <c r="C17" s="259"/>
      <c r="D17" s="259"/>
      <c r="E17" s="260"/>
      <c r="F17" s="2"/>
      <c r="G17" s="2"/>
      <c r="H17" s="3"/>
      <c r="I17" s="3"/>
      <c r="J17" s="3"/>
    </row>
  </sheetData>
  <sheetProtection sheet="1" objects="1" scenarios="1"/>
  <mergeCells count="7">
    <mergeCell ref="A17:E17"/>
    <mergeCell ref="A6:E6"/>
    <mergeCell ref="A7:E7"/>
    <mergeCell ref="A9:E9"/>
    <mergeCell ref="A11:E11"/>
    <mergeCell ref="A13:E13"/>
    <mergeCell ref="A15:E15"/>
  </mergeCells>
  <printOptions horizontalCentered="1"/>
  <pageMargins left="0.4" right="0.4" top="1.25" bottom="0.75" header="0.5" footer="0.5"/>
  <pageSetup orientation="landscape" r:id="rId1"/>
  <headerFooter scaleWithDoc="0">
    <oddFooter>&amp;L&amp;8Mississippi Division of Medicaid DRG Pricing Calculator&amp;C&amp;8Tab 1 - Cover&amp;R&amp;8 2019-20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2"/>
  <sheetViews>
    <sheetView showGridLines="0" topLeftCell="A7" zoomScale="90" zoomScaleNormal="90" workbookViewId="0">
      <selection activeCell="D40" sqref="D40"/>
    </sheetView>
  </sheetViews>
  <sheetFormatPr defaultRowHeight="12.75" x14ac:dyDescent="0.2"/>
  <cols>
    <col min="1" max="1" width="2.85546875" style="4" customWidth="1"/>
    <col min="2" max="2" width="7.5703125" style="57" customWidth="1"/>
    <col min="3" max="3" width="69.42578125" style="6" customWidth="1"/>
    <col min="4" max="4" width="48.28515625" style="45" customWidth="1"/>
    <col min="5" max="5" width="5.85546875" style="6" customWidth="1"/>
    <col min="6" max="6" width="76.140625" style="58" customWidth="1"/>
    <col min="7" max="7" width="5.42578125" style="43" customWidth="1"/>
    <col min="8" max="8" width="11.42578125" style="4" customWidth="1"/>
    <col min="9" max="9" width="10.28515625" style="4" customWidth="1"/>
    <col min="10" max="10" width="22.5703125" style="4" customWidth="1"/>
    <col min="11" max="254" width="9.140625" style="4"/>
    <col min="255" max="255" width="3.42578125" style="4" customWidth="1"/>
    <col min="256" max="256" width="67.28515625" style="4" bestFit="1" customWidth="1"/>
    <col min="257" max="257" width="2.28515625" style="4" bestFit="1" customWidth="1"/>
    <col min="258" max="258" width="18.140625" style="4" customWidth="1"/>
    <col min="259" max="259" width="2.7109375" style="4" customWidth="1"/>
    <col min="260" max="260" width="70.140625" style="4" customWidth="1"/>
    <col min="261" max="261" width="70.28515625" style="4" customWidth="1"/>
    <col min="262" max="262" width="35.85546875" style="4" customWidth="1"/>
    <col min="263" max="263" width="19.28515625" style="4" customWidth="1"/>
    <col min="264" max="264" width="9.140625" style="4" customWidth="1"/>
    <col min="265" max="265" width="13.42578125" style="4" customWidth="1"/>
    <col min="266" max="510" width="9.140625" style="4"/>
    <col min="511" max="511" width="3.42578125" style="4" customWidth="1"/>
    <col min="512" max="512" width="67.28515625" style="4" bestFit="1" customWidth="1"/>
    <col min="513" max="513" width="2.28515625" style="4" bestFit="1" customWidth="1"/>
    <col min="514" max="514" width="18.140625" style="4" customWidth="1"/>
    <col min="515" max="515" width="2.7109375" style="4" customWidth="1"/>
    <col min="516" max="516" width="70.140625" style="4" customWidth="1"/>
    <col min="517" max="517" width="70.28515625" style="4" customWidth="1"/>
    <col min="518" max="518" width="35.85546875" style="4" customWidth="1"/>
    <col min="519" max="519" width="19.28515625" style="4" customWidth="1"/>
    <col min="520" max="520" width="9.140625" style="4" customWidth="1"/>
    <col min="521" max="521" width="13.42578125" style="4" customWidth="1"/>
    <col min="522" max="766" width="9.140625" style="4"/>
    <col min="767" max="767" width="3.42578125" style="4" customWidth="1"/>
    <col min="768" max="768" width="67.28515625" style="4" bestFit="1" customWidth="1"/>
    <col min="769" max="769" width="2.28515625" style="4" bestFit="1" customWidth="1"/>
    <col min="770" max="770" width="18.140625" style="4" customWidth="1"/>
    <col min="771" max="771" width="2.7109375" style="4" customWidth="1"/>
    <col min="772" max="772" width="70.140625" style="4" customWidth="1"/>
    <col min="773" max="773" width="70.28515625" style="4" customWidth="1"/>
    <col min="774" max="774" width="35.85546875" style="4" customWidth="1"/>
    <col min="775" max="775" width="19.28515625" style="4" customWidth="1"/>
    <col min="776" max="776" width="9.140625" style="4" customWidth="1"/>
    <col min="777" max="777" width="13.42578125" style="4" customWidth="1"/>
    <col min="778" max="1022" width="9.140625" style="4"/>
    <col min="1023" max="1023" width="3.42578125" style="4" customWidth="1"/>
    <col min="1024" max="1024" width="67.28515625" style="4" bestFit="1" customWidth="1"/>
    <col min="1025" max="1025" width="2.28515625" style="4" bestFit="1" customWidth="1"/>
    <col min="1026" max="1026" width="18.140625" style="4" customWidth="1"/>
    <col min="1027" max="1027" width="2.7109375" style="4" customWidth="1"/>
    <col min="1028" max="1028" width="70.140625" style="4" customWidth="1"/>
    <col min="1029" max="1029" width="70.28515625" style="4" customWidth="1"/>
    <col min="1030" max="1030" width="35.85546875" style="4" customWidth="1"/>
    <col min="1031" max="1031" width="19.28515625" style="4" customWidth="1"/>
    <col min="1032" max="1032" width="9.140625" style="4" customWidth="1"/>
    <col min="1033" max="1033" width="13.42578125" style="4" customWidth="1"/>
    <col min="1034" max="1278" width="9.140625" style="4"/>
    <col min="1279" max="1279" width="3.42578125" style="4" customWidth="1"/>
    <col min="1280" max="1280" width="67.28515625" style="4" bestFit="1" customWidth="1"/>
    <col min="1281" max="1281" width="2.28515625" style="4" bestFit="1" customWidth="1"/>
    <col min="1282" max="1282" width="18.140625" style="4" customWidth="1"/>
    <col min="1283" max="1283" width="2.7109375" style="4" customWidth="1"/>
    <col min="1284" max="1284" width="70.140625" style="4" customWidth="1"/>
    <col min="1285" max="1285" width="70.28515625" style="4" customWidth="1"/>
    <col min="1286" max="1286" width="35.85546875" style="4" customWidth="1"/>
    <col min="1287" max="1287" width="19.28515625" style="4" customWidth="1"/>
    <col min="1288" max="1288" width="9.140625" style="4" customWidth="1"/>
    <col min="1289" max="1289" width="13.42578125" style="4" customWidth="1"/>
    <col min="1290" max="1534" width="9.140625" style="4"/>
    <col min="1535" max="1535" width="3.42578125" style="4" customWidth="1"/>
    <col min="1536" max="1536" width="67.28515625" style="4" bestFit="1" customWidth="1"/>
    <col min="1537" max="1537" width="2.28515625" style="4" bestFit="1" customWidth="1"/>
    <col min="1538" max="1538" width="18.140625" style="4" customWidth="1"/>
    <col min="1539" max="1539" width="2.7109375" style="4" customWidth="1"/>
    <col min="1540" max="1540" width="70.140625" style="4" customWidth="1"/>
    <col min="1541" max="1541" width="70.28515625" style="4" customWidth="1"/>
    <col min="1542" max="1542" width="35.85546875" style="4" customWidth="1"/>
    <col min="1543" max="1543" width="19.28515625" style="4" customWidth="1"/>
    <col min="1544" max="1544" width="9.140625" style="4" customWidth="1"/>
    <col min="1545" max="1545" width="13.42578125" style="4" customWidth="1"/>
    <col min="1546" max="1790" width="9.140625" style="4"/>
    <col min="1791" max="1791" width="3.42578125" style="4" customWidth="1"/>
    <col min="1792" max="1792" width="67.28515625" style="4" bestFit="1" customWidth="1"/>
    <col min="1793" max="1793" width="2.28515625" style="4" bestFit="1" customWidth="1"/>
    <col min="1794" max="1794" width="18.140625" style="4" customWidth="1"/>
    <col min="1795" max="1795" width="2.7109375" style="4" customWidth="1"/>
    <col min="1796" max="1796" width="70.140625" style="4" customWidth="1"/>
    <col min="1797" max="1797" width="70.28515625" style="4" customWidth="1"/>
    <col min="1798" max="1798" width="35.85546875" style="4" customWidth="1"/>
    <col min="1799" max="1799" width="19.28515625" style="4" customWidth="1"/>
    <col min="1800" max="1800" width="9.140625" style="4" customWidth="1"/>
    <col min="1801" max="1801" width="13.42578125" style="4" customWidth="1"/>
    <col min="1802" max="2046" width="9.140625" style="4"/>
    <col min="2047" max="2047" width="3.42578125" style="4" customWidth="1"/>
    <col min="2048" max="2048" width="67.28515625" style="4" bestFit="1" customWidth="1"/>
    <col min="2049" max="2049" width="2.28515625" style="4" bestFit="1" customWidth="1"/>
    <col min="2050" max="2050" width="18.140625" style="4" customWidth="1"/>
    <col min="2051" max="2051" width="2.7109375" style="4" customWidth="1"/>
    <col min="2052" max="2052" width="70.140625" style="4" customWidth="1"/>
    <col min="2053" max="2053" width="70.28515625" style="4" customWidth="1"/>
    <col min="2054" max="2054" width="35.85546875" style="4" customWidth="1"/>
    <col min="2055" max="2055" width="19.28515625" style="4" customWidth="1"/>
    <col min="2056" max="2056" width="9.140625" style="4" customWidth="1"/>
    <col min="2057" max="2057" width="13.42578125" style="4" customWidth="1"/>
    <col min="2058" max="2302" width="9.140625" style="4"/>
    <col min="2303" max="2303" width="3.42578125" style="4" customWidth="1"/>
    <col min="2304" max="2304" width="67.28515625" style="4" bestFit="1" customWidth="1"/>
    <col min="2305" max="2305" width="2.28515625" style="4" bestFit="1" customWidth="1"/>
    <col min="2306" max="2306" width="18.140625" style="4" customWidth="1"/>
    <col min="2307" max="2307" width="2.7109375" style="4" customWidth="1"/>
    <col min="2308" max="2308" width="70.140625" style="4" customWidth="1"/>
    <col min="2309" max="2309" width="70.28515625" style="4" customWidth="1"/>
    <col min="2310" max="2310" width="35.85546875" style="4" customWidth="1"/>
    <col min="2311" max="2311" width="19.28515625" style="4" customWidth="1"/>
    <col min="2312" max="2312" width="9.140625" style="4" customWidth="1"/>
    <col min="2313" max="2313" width="13.42578125" style="4" customWidth="1"/>
    <col min="2314" max="2558" width="9.140625" style="4"/>
    <col min="2559" max="2559" width="3.42578125" style="4" customWidth="1"/>
    <col min="2560" max="2560" width="67.28515625" style="4" bestFit="1" customWidth="1"/>
    <col min="2561" max="2561" width="2.28515625" style="4" bestFit="1" customWidth="1"/>
    <col min="2562" max="2562" width="18.140625" style="4" customWidth="1"/>
    <col min="2563" max="2563" width="2.7109375" style="4" customWidth="1"/>
    <col min="2564" max="2564" width="70.140625" style="4" customWidth="1"/>
    <col min="2565" max="2565" width="70.28515625" style="4" customWidth="1"/>
    <col min="2566" max="2566" width="35.85546875" style="4" customWidth="1"/>
    <col min="2567" max="2567" width="19.28515625" style="4" customWidth="1"/>
    <col min="2568" max="2568" width="9.140625" style="4" customWidth="1"/>
    <col min="2569" max="2569" width="13.42578125" style="4" customWidth="1"/>
    <col min="2570" max="2814" width="9.140625" style="4"/>
    <col min="2815" max="2815" width="3.42578125" style="4" customWidth="1"/>
    <col min="2816" max="2816" width="67.28515625" style="4" bestFit="1" customWidth="1"/>
    <col min="2817" max="2817" width="2.28515625" style="4" bestFit="1" customWidth="1"/>
    <col min="2818" max="2818" width="18.140625" style="4" customWidth="1"/>
    <col min="2819" max="2819" width="2.7109375" style="4" customWidth="1"/>
    <col min="2820" max="2820" width="70.140625" style="4" customWidth="1"/>
    <col min="2821" max="2821" width="70.28515625" style="4" customWidth="1"/>
    <col min="2822" max="2822" width="35.85546875" style="4" customWidth="1"/>
    <col min="2823" max="2823" width="19.28515625" style="4" customWidth="1"/>
    <col min="2824" max="2824" width="9.140625" style="4" customWidth="1"/>
    <col min="2825" max="2825" width="13.42578125" style="4" customWidth="1"/>
    <col min="2826" max="3070" width="9.140625" style="4"/>
    <col min="3071" max="3071" width="3.42578125" style="4" customWidth="1"/>
    <col min="3072" max="3072" width="67.28515625" style="4" bestFit="1" customWidth="1"/>
    <col min="3073" max="3073" width="2.28515625" style="4" bestFit="1" customWidth="1"/>
    <col min="3074" max="3074" width="18.140625" style="4" customWidth="1"/>
    <col min="3075" max="3075" width="2.7109375" style="4" customWidth="1"/>
    <col min="3076" max="3076" width="70.140625" style="4" customWidth="1"/>
    <col min="3077" max="3077" width="70.28515625" style="4" customWidth="1"/>
    <col min="3078" max="3078" width="35.85546875" style="4" customWidth="1"/>
    <col min="3079" max="3079" width="19.28515625" style="4" customWidth="1"/>
    <col min="3080" max="3080" width="9.140625" style="4" customWidth="1"/>
    <col min="3081" max="3081" width="13.42578125" style="4" customWidth="1"/>
    <col min="3082" max="3326" width="9.140625" style="4"/>
    <col min="3327" max="3327" width="3.42578125" style="4" customWidth="1"/>
    <col min="3328" max="3328" width="67.28515625" style="4" bestFit="1" customWidth="1"/>
    <col min="3329" max="3329" width="2.28515625" style="4" bestFit="1" customWidth="1"/>
    <col min="3330" max="3330" width="18.140625" style="4" customWidth="1"/>
    <col min="3331" max="3331" width="2.7109375" style="4" customWidth="1"/>
    <col min="3332" max="3332" width="70.140625" style="4" customWidth="1"/>
    <col min="3333" max="3333" width="70.28515625" style="4" customWidth="1"/>
    <col min="3334" max="3334" width="35.85546875" style="4" customWidth="1"/>
    <col min="3335" max="3335" width="19.28515625" style="4" customWidth="1"/>
    <col min="3336" max="3336" width="9.140625" style="4" customWidth="1"/>
    <col min="3337" max="3337" width="13.42578125" style="4" customWidth="1"/>
    <col min="3338" max="3582" width="9.140625" style="4"/>
    <col min="3583" max="3583" width="3.42578125" style="4" customWidth="1"/>
    <col min="3584" max="3584" width="67.28515625" style="4" bestFit="1" customWidth="1"/>
    <col min="3585" max="3585" width="2.28515625" style="4" bestFit="1" customWidth="1"/>
    <col min="3586" max="3586" width="18.140625" style="4" customWidth="1"/>
    <col min="3587" max="3587" width="2.7109375" style="4" customWidth="1"/>
    <col min="3588" max="3588" width="70.140625" style="4" customWidth="1"/>
    <col min="3589" max="3589" width="70.28515625" style="4" customWidth="1"/>
    <col min="3590" max="3590" width="35.85546875" style="4" customWidth="1"/>
    <col min="3591" max="3591" width="19.28515625" style="4" customWidth="1"/>
    <col min="3592" max="3592" width="9.140625" style="4" customWidth="1"/>
    <col min="3593" max="3593" width="13.42578125" style="4" customWidth="1"/>
    <col min="3594" max="3838" width="9.140625" style="4"/>
    <col min="3839" max="3839" width="3.42578125" style="4" customWidth="1"/>
    <col min="3840" max="3840" width="67.28515625" style="4" bestFit="1" customWidth="1"/>
    <col min="3841" max="3841" width="2.28515625" style="4" bestFit="1" customWidth="1"/>
    <col min="3842" max="3842" width="18.140625" style="4" customWidth="1"/>
    <col min="3843" max="3843" width="2.7109375" style="4" customWidth="1"/>
    <col min="3844" max="3844" width="70.140625" style="4" customWidth="1"/>
    <col min="3845" max="3845" width="70.28515625" style="4" customWidth="1"/>
    <col min="3846" max="3846" width="35.85546875" style="4" customWidth="1"/>
    <col min="3847" max="3847" width="19.28515625" style="4" customWidth="1"/>
    <col min="3848" max="3848" width="9.140625" style="4" customWidth="1"/>
    <col min="3849" max="3849" width="13.42578125" style="4" customWidth="1"/>
    <col min="3850" max="4094" width="9.140625" style="4"/>
    <col min="4095" max="4095" width="3.42578125" style="4" customWidth="1"/>
    <col min="4096" max="4096" width="67.28515625" style="4" bestFit="1" customWidth="1"/>
    <col min="4097" max="4097" width="2.28515625" style="4" bestFit="1" customWidth="1"/>
    <col min="4098" max="4098" width="18.140625" style="4" customWidth="1"/>
    <col min="4099" max="4099" width="2.7109375" style="4" customWidth="1"/>
    <col min="4100" max="4100" width="70.140625" style="4" customWidth="1"/>
    <col min="4101" max="4101" width="70.28515625" style="4" customWidth="1"/>
    <col min="4102" max="4102" width="35.85546875" style="4" customWidth="1"/>
    <col min="4103" max="4103" width="19.28515625" style="4" customWidth="1"/>
    <col min="4104" max="4104" width="9.140625" style="4" customWidth="1"/>
    <col min="4105" max="4105" width="13.42578125" style="4" customWidth="1"/>
    <col min="4106" max="4350" width="9.140625" style="4"/>
    <col min="4351" max="4351" width="3.42578125" style="4" customWidth="1"/>
    <col min="4352" max="4352" width="67.28515625" style="4" bestFit="1" customWidth="1"/>
    <col min="4353" max="4353" width="2.28515625" style="4" bestFit="1" customWidth="1"/>
    <col min="4354" max="4354" width="18.140625" style="4" customWidth="1"/>
    <col min="4355" max="4355" width="2.7109375" style="4" customWidth="1"/>
    <col min="4356" max="4356" width="70.140625" style="4" customWidth="1"/>
    <col min="4357" max="4357" width="70.28515625" style="4" customWidth="1"/>
    <col min="4358" max="4358" width="35.85546875" style="4" customWidth="1"/>
    <col min="4359" max="4359" width="19.28515625" style="4" customWidth="1"/>
    <col min="4360" max="4360" width="9.140625" style="4" customWidth="1"/>
    <col min="4361" max="4361" width="13.42578125" style="4" customWidth="1"/>
    <col min="4362" max="4606" width="9.140625" style="4"/>
    <col min="4607" max="4607" width="3.42578125" style="4" customWidth="1"/>
    <col min="4608" max="4608" width="67.28515625" style="4" bestFit="1" customWidth="1"/>
    <col min="4609" max="4609" width="2.28515625" style="4" bestFit="1" customWidth="1"/>
    <col min="4610" max="4610" width="18.140625" style="4" customWidth="1"/>
    <col min="4611" max="4611" width="2.7109375" style="4" customWidth="1"/>
    <col min="4612" max="4612" width="70.140625" style="4" customWidth="1"/>
    <col min="4613" max="4613" width="70.28515625" style="4" customWidth="1"/>
    <col min="4614" max="4614" width="35.85546875" style="4" customWidth="1"/>
    <col min="4615" max="4615" width="19.28515625" style="4" customWidth="1"/>
    <col min="4616" max="4616" width="9.140625" style="4" customWidth="1"/>
    <col min="4617" max="4617" width="13.42578125" style="4" customWidth="1"/>
    <col min="4618" max="4862" width="9.140625" style="4"/>
    <col min="4863" max="4863" width="3.42578125" style="4" customWidth="1"/>
    <col min="4864" max="4864" width="67.28515625" style="4" bestFit="1" customWidth="1"/>
    <col min="4865" max="4865" width="2.28515625" style="4" bestFit="1" customWidth="1"/>
    <col min="4866" max="4866" width="18.140625" style="4" customWidth="1"/>
    <col min="4867" max="4867" width="2.7109375" style="4" customWidth="1"/>
    <col min="4868" max="4868" width="70.140625" style="4" customWidth="1"/>
    <col min="4869" max="4869" width="70.28515625" style="4" customWidth="1"/>
    <col min="4870" max="4870" width="35.85546875" style="4" customWidth="1"/>
    <col min="4871" max="4871" width="19.28515625" style="4" customWidth="1"/>
    <col min="4872" max="4872" width="9.140625" style="4" customWidth="1"/>
    <col min="4873" max="4873" width="13.42578125" style="4" customWidth="1"/>
    <col min="4874" max="5118" width="9.140625" style="4"/>
    <col min="5119" max="5119" width="3.42578125" style="4" customWidth="1"/>
    <col min="5120" max="5120" width="67.28515625" style="4" bestFit="1" customWidth="1"/>
    <col min="5121" max="5121" width="2.28515625" style="4" bestFit="1" customWidth="1"/>
    <col min="5122" max="5122" width="18.140625" style="4" customWidth="1"/>
    <col min="5123" max="5123" width="2.7109375" style="4" customWidth="1"/>
    <col min="5124" max="5124" width="70.140625" style="4" customWidth="1"/>
    <col min="5125" max="5125" width="70.28515625" style="4" customWidth="1"/>
    <col min="5126" max="5126" width="35.85546875" style="4" customWidth="1"/>
    <col min="5127" max="5127" width="19.28515625" style="4" customWidth="1"/>
    <col min="5128" max="5128" width="9.140625" style="4" customWidth="1"/>
    <col min="5129" max="5129" width="13.42578125" style="4" customWidth="1"/>
    <col min="5130" max="5374" width="9.140625" style="4"/>
    <col min="5375" max="5375" width="3.42578125" style="4" customWidth="1"/>
    <col min="5376" max="5376" width="67.28515625" style="4" bestFit="1" customWidth="1"/>
    <col min="5377" max="5377" width="2.28515625" style="4" bestFit="1" customWidth="1"/>
    <col min="5378" max="5378" width="18.140625" style="4" customWidth="1"/>
    <col min="5379" max="5379" width="2.7109375" style="4" customWidth="1"/>
    <col min="5380" max="5380" width="70.140625" style="4" customWidth="1"/>
    <col min="5381" max="5381" width="70.28515625" style="4" customWidth="1"/>
    <col min="5382" max="5382" width="35.85546875" style="4" customWidth="1"/>
    <col min="5383" max="5383" width="19.28515625" style="4" customWidth="1"/>
    <col min="5384" max="5384" width="9.140625" style="4" customWidth="1"/>
    <col min="5385" max="5385" width="13.42578125" style="4" customWidth="1"/>
    <col min="5386" max="5630" width="9.140625" style="4"/>
    <col min="5631" max="5631" width="3.42578125" style="4" customWidth="1"/>
    <col min="5632" max="5632" width="67.28515625" style="4" bestFit="1" customWidth="1"/>
    <col min="5633" max="5633" width="2.28515625" style="4" bestFit="1" customWidth="1"/>
    <col min="5634" max="5634" width="18.140625" style="4" customWidth="1"/>
    <col min="5635" max="5635" width="2.7109375" style="4" customWidth="1"/>
    <col min="5636" max="5636" width="70.140625" style="4" customWidth="1"/>
    <col min="5637" max="5637" width="70.28515625" style="4" customWidth="1"/>
    <col min="5638" max="5638" width="35.85546875" style="4" customWidth="1"/>
    <col min="5639" max="5639" width="19.28515625" style="4" customWidth="1"/>
    <col min="5640" max="5640" width="9.140625" style="4" customWidth="1"/>
    <col min="5641" max="5641" width="13.42578125" style="4" customWidth="1"/>
    <col min="5642" max="5886" width="9.140625" style="4"/>
    <col min="5887" max="5887" width="3.42578125" style="4" customWidth="1"/>
    <col min="5888" max="5888" width="67.28515625" style="4" bestFit="1" customWidth="1"/>
    <col min="5889" max="5889" width="2.28515625" style="4" bestFit="1" customWidth="1"/>
    <col min="5890" max="5890" width="18.140625" style="4" customWidth="1"/>
    <col min="5891" max="5891" width="2.7109375" style="4" customWidth="1"/>
    <col min="5892" max="5892" width="70.140625" style="4" customWidth="1"/>
    <col min="5893" max="5893" width="70.28515625" style="4" customWidth="1"/>
    <col min="5894" max="5894" width="35.85546875" style="4" customWidth="1"/>
    <col min="5895" max="5895" width="19.28515625" style="4" customWidth="1"/>
    <col min="5896" max="5896" width="9.140625" style="4" customWidth="1"/>
    <col min="5897" max="5897" width="13.42578125" style="4" customWidth="1"/>
    <col min="5898" max="6142" width="9.140625" style="4"/>
    <col min="6143" max="6143" width="3.42578125" style="4" customWidth="1"/>
    <col min="6144" max="6144" width="67.28515625" style="4" bestFit="1" customWidth="1"/>
    <col min="6145" max="6145" width="2.28515625" style="4" bestFit="1" customWidth="1"/>
    <col min="6146" max="6146" width="18.140625" style="4" customWidth="1"/>
    <col min="6147" max="6147" width="2.7109375" style="4" customWidth="1"/>
    <col min="6148" max="6148" width="70.140625" style="4" customWidth="1"/>
    <col min="6149" max="6149" width="70.28515625" style="4" customWidth="1"/>
    <col min="6150" max="6150" width="35.85546875" style="4" customWidth="1"/>
    <col min="6151" max="6151" width="19.28515625" style="4" customWidth="1"/>
    <col min="6152" max="6152" width="9.140625" style="4" customWidth="1"/>
    <col min="6153" max="6153" width="13.42578125" style="4" customWidth="1"/>
    <col min="6154" max="6398" width="9.140625" style="4"/>
    <col min="6399" max="6399" width="3.42578125" style="4" customWidth="1"/>
    <col min="6400" max="6400" width="67.28515625" style="4" bestFit="1" customWidth="1"/>
    <col min="6401" max="6401" width="2.28515625" style="4" bestFit="1" customWidth="1"/>
    <col min="6402" max="6402" width="18.140625" style="4" customWidth="1"/>
    <col min="6403" max="6403" width="2.7109375" style="4" customWidth="1"/>
    <col min="6404" max="6404" width="70.140625" style="4" customWidth="1"/>
    <col min="6405" max="6405" width="70.28515625" style="4" customWidth="1"/>
    <col min="6406" max="6406" width="35.85546875" style="4" customWidth="1"/>
    <col min="6407" max="6407" width="19.28515625" style="4" customWidth="1"/>
    <col min="6408" max="6408" width="9.140625" style="4" customWidth="1"/>
    <col min="6409" max="6409" width="13.42578125" style="4" customWidth="1"/>
    <col min="6410" max="6654" width="9.140625" style="4"/>
    <col min="6655" max="6655" width="3.42578125" style="4" customWidth="1"/>
    <col min="6656" max="6656" width="67.28515625" style="4" bestFit="1" customWidth="1"/>
    <col min="6657" max="6657" width="2.28515625" style="4" bestFit="1" customWidth="1"/>
    <col min="6658" max="6658" width="18.140625" style="4" customWidth="1"/>
    <col min="6659" max="6659" width="2.7109375" style="4" customWidth="1"/>
    <col min="6660" max="6660" width="70.140625" style="4" customWidth="1"/>
    <col min="6661" max="6661" width="70.28515625" style="4" customWidth="1"/>
    <col min="6662" max="6662" width="35.85546875" style="4" customWidth="1"/>
    <col min="6663" max="6663" width="19.28515625" style="4" customWidth="1"/>
    <col min="6664" max="6664" width="9.140625" style="4" customWidth="1"/>
    <col min="6665" max="6665" width="13.42578125" style="4" customWidth="1"/>
    <col min="6666" max="6910" width="9.140625" style="4"/>
    <col min="6911" max="6911" width="3.42578125" style="4" customWidth="1"/>
    <col min="6912" max="6912" width="67.28515625" style="4" bestFit="1" customWidth="1"/>
    <col min="6913" max="6913" width="2.28515625" style="4" bestFit="1" customWidth="1"/>
    <col min="6914" max="6914" width="18.140625" style="4" customWidth="1"/>
    <col min="6915" max="6915" width="2.7109375" style="4" customWidth="1"/>
    <col min="6916" max="6916" width="70.140625" style="4" customWidth="1"/>
    <col min="6917" max="6917" width="70.28515625" style="4" customWidth="1"/>
    <col min="6918" max="6918" width="35.85546875" style="4" customWidth="1"/>
    <col min="6919" max="6919" width="19.28515625" style="4" customWidth="1"/>
    <col min="6920" max="6920" width="9.140625" style="4" customWidth="1"/>
    <col min="6921" max="6921" width="13.42578125" style="4" customWidth="1"/>
    <col min="6922" max="7166" width="9.140625" style="4"/>
    <col min="7167" max="7167" width="3.42578125" style="4" customWidth="1"/>
    <col min="7168" max="7168" width="67.28515625" style="4" bestFit="1" customWidth="1"/>
    <col min="7169" max="7169" width="2.28515625" style="4" bestFit="1" customWidth="1"/>
    <col min="7170" max="7170" width="18.140625" style="4" customWidth="1"/>
    <col min="7171" max="7171" width="2.7109375" style="4" customWidth="1"/>
    <col min="7172" max="7172" width="70.140625" style="4" customWidth="1"/>
    <col min="7173" max="7173" width="70.28515625" style="4" customWidth="1"/>
    <col min="7174" max="7174" width="35.85546875" style="4" customWidth="1"/>
    <col min="7175" max="7175" width="19.28515625" style="4" customWidth="1"/>
    <col min="7176" max="7176" width="9.140625" style="4" customWidth="1"/>
    <col min="7177" max="7177" width="13.42578125" style="4" customWidth="1"/>
    <col min="7178" max="7422" width="9.140625" style="4"/>
    <col min="7423" max="7423" width="3.42578125" style="4" customWidth="1"/>
    <col min="7424" max="7424" width="67.28515625" style="4" bestFit="1" customWidth="1"/>
    <col min="7425" max="7425" width="2.28515625" style="4" bestFit="1" customWidth="1"/>
    <col min="7426" max="7426" width="18.140625" style="4" customWidth="1"/>
    <col min="7427" max="7427" width="2.7109375" style="4" customWidth="1"/>
    <col min="7428" max="7428" width="70.140625" style="4" customWidth="1"/>
    <col min="7429" max="7429" width="70.28515625" style="4" customWidth="1"/>
    <col min="7430" max="7430" width="35.85546875" style="4" customWidth="1"/>
    <col min="7431" max="7431" width="19.28515625" style="4" customWidth="1"/>
    <col min="7432" max="7432" width="9.140625" style="4" customWidth="1"/>
    <col min="7433" max="7433" width="13.42578125" style="4" customWidth="1"/>
    <col min="7434" max="7678" width="9.140625" style="4"/>
    <col min="7679" max="7679" width="3.42578125" style="4" customWidth="1"/>
    <col min="7680" max="7680" width="67.28515625" style="4" bestFit="1" customWidth="1"/>
    <col min="7681" max="7681" width="2.28515625" style="4" bestFit="1" customWidth="1"/>
    <col min="7682" max="7682" width="18.140625" style="4" customWidth="1"/>
    <col min="7683" max="7683" width="2.7109375" style="4" customWidth="1"/>
    <col min="7684" max="7684" width="70.140625" style="4" customWidth="1"/>
    <col min="7685" max="7685" width="70.28515625" style="4" customWidth="1"/>
    <col min="7686" max="7686" width="35.85546875" style="4" customWidth="1"/>
    <col min="7687" max="7687" width="19.28515625" style="4" customWidth="1"/>
    <col min="7688" max="7688" width="9.140625" style="4" customWidth="1"/>
    <col min="7689" max="7689" width="13.42578125" style="4" customWidth="1"/>
    <col min="7690" max="7934" width="9.140625" style="4"/>
    <col min="7935" max="7935" width="3.42578125" style="4" customWidth="1"/>
    <col min="7936" max="7936" width="67.28515625" style="4" bestFit="1" customWidth="1"/>
    <col min="7937" max="7937" width="2.28515625" style="4" bestFit="1" customWidth="1"/>
    <col min="7938" max="7938" width="18.140625" style="4" customWidth="1"/>
    <col min="7939" max="7939" width="2.7109375" style="4" customWidth="1"/>
    <col min="7940" max="7940" width="70.140625" style="4" customWidth="1"/>
    <col min="7941" max="7941" width="70.28515625" style="4" customWidth="1"/>
    <col min="7942" max="7942" width="35.85546875" style="4" customWidth="1"/>
    <col min="7943" max="7943" width="19.28515625" style="4" customWidth="1"/>
    <col min="7944" max="7944" width="9.140625" style="4" customWidth="1"/>
    <col min="7945" max="7945" width="13.42578125" style="4" customWidth="1"/>
    <col min="7946" max="8190" width="9.140625" style="4"/>
    <col min="8191" max="8191" width="3.42578125" style="4" customWidth="1"/>
    <col min="8192" max="8192" width="67.28515625" style="4" bestFit="1" customWidth="1"/>
    <col min="8193" max="8193" width="2.28515625" style="4" bestFit="1" customWidth="1"/>
    <col min="8194" max="8194" width="18.140625" style="4" customWidth="1"/>
    <col min="8195" max="8195" width="2.7109375" style="4" customWidth="1"/>
    <col min="8196" max="8196" width="70.140625" style="4" customWidth="1"/>
    <col min="8197" max="8197" width="70.28515625" style="4" customWidth="1"/>
    <col min="8198" max="8198" width="35.85546875" style="4" customWidth="1"/>
    <col min="8199" max="8199" width="19.28515625" style="4" customWidth="1"/>
    <col min="8200" max="8200" width="9.140625" style="4" customWidth="1"/>
    <col min="8201" max="8201" width="13.42578125" style="4" customWidth="1"/>
    <col min="8202" max="8446" width="9.140625" style="4"/>
    <col min="8447" max="8447" width="3.42578125" style="4" customWidth="1"/>
    <col min="8448" max="8448" width="67.28515625" style="4" bestFit="1" customWidth="1"/>
    <col min="8449" max="8449" width="2.28515625" style="4" bestFit="1" customWidth="1"/>
    <col min="8450" max="8450" width="18.140625" style="4" customWidth="1"/>
    <col min="8451" max="8451" width="2.7109375" style="4" customWidth="1"/>
    <col min="8452" max="8452" width="70.140625" style="4" customWidth="1"/>
    <col min="8453" max="8453" width="70.28515625" style="4" customWidth="1"/>
    <col min="8454" max="8454" width="35.85546875" style="4" customWidth="1"/>
    <col min="8455" max="8455" width="19.28515625" style="4" customWidth="1"/>
    <col min="8456" max="8456" width="9.140625" style="4" customWidth="1"/>
    <col min="8457" max="8457" width="13.42578125" style="4" customWidth="1"/>
    <col min="8458" max="8702" width="9.140625" style="4"/>
    <col min="8703" max="8703" width="3.42578125" style="4" customWidth="1"/>
    <col min="8704" max="8704" width="67.28515625" style="4" bestFit="1" customWidth="1"/>
    <col min="8705" max="8705" width="2.28515625" style="4" bestFit="1" customWidth="1"/>
    <col min="8706" max="8706" width="18.140625" style="4" customWidth="1"/>
    <col min="8707" max="8707" width="2.7109375" style="4" customWidth="1"/>
    <col min="8708" max="8708" width="70.140625" style="4" customWidth="1"/>
    <col min="8709" max="8709" width="70.28515625" style="4" customWidth="1"/>
    <col min="8710" max="8710" width="35.85546875" style="4" customWidth="1"/>
    <col min="8711" max="8711" width="19.28515625" style="4" customWidth="1"/>
    <col min="8712" max="8712" width="9.140625" style="4" customWidth="1"/>
    <col min="8713" max="8713" width="13.42578125" style="4" customWidth="1"/>
    <col min="8714" max="8958" width="9.140625" style="4"/>
    <col min="8959" max="8959" width="3.42578125" style="4" customWidth="1"/>
    <col min="8960" max="8960" width="67.28515625" style="4" bestFit="1" customWidth="1"/>
    <col min="8961" max="8961" width="2.28515625" style="4" bestFit="1" customWidth="1"/>
    <col min="8962" max="8962" width="18.140625" style="4" customWidth="1"/>
    <col min="8963" max="8963" width="2.7109375" style="4" customWidth="1"/>
    <col min="8964" max="8964" width="70.140625" style="4" customWidth="1"/>
    <col min="8965" max="8965" width="70.28515625" style="4" customWidth="1"/>
    <col min="8966" max="8966" width="35.85546875" style="4" customWidth="1"/>
    <col min="8967" max="8967" width="19.28515625" style="4" customWidth="1"/>
    <col min="8968" max="8968" width="9.140625" style="4" customWidth="1"/>
    <col min="8969" max="8969" width="13.42578125" style="4" customWidth="1"/>
    <col min="8970" max="9214" width="9.140625" style="4"/>
    <col min="9215" max="9215" width="3.42578125" style="4" customWidth="1"/>
    <col min="9216" max="9216" width="67.28515625" style="4" bestFit="1" customWidth="1"/>
    <col min="9217" max="9217" width="2.28515625" style="4" bestFit="1" customWidth="1"/>
    <col min="9218" max="9218" width="18.140625" style="4" customWidth="1"/>
    <col min="9219" max="9219" width="2.7109375" style="4" customWidth="1"/>
    <col min="9220" max="9220" width="70.140625" style="4" customWidth="1"/>
    <col min="9221" max="9221" width="70.28515625" style="4" customWidth="1"/>
    <col min="9222" max="9222" width="35.85546875" style="4" customWidth="1"/>
    <col min="9223" max="9223" width="19.28515625" style="4" customWidth="1"/>
    <col min="9224" max="9224" width="9.140625" style="4" customWidth="1"/>
    <col min="9225" max="9225" width="13.42578125" style="4" customWidth="1"/>
    <col min="9226" max="9470" width="9.140625" style="4"/>
    <col min="9471" max="9471" width="3.42578125" style="4" customWidth="1"/>
    <col min="9472" max="9472" width="67.28515625" style="4" bestFit="1" customWidth="1"/>
    <col min="9473" max="9473" width="2.28515625" style="4" bestFit="1" customWidth="1"/>
    <col min="9474" max="9474" width="18.140625" style="4" customWidth="1"/>
    <col min="9475" max="9475" width="2.7109375" style="4" customWidth="1"/>
    <col min="9476" max="9476" width="70.140625" style="4" customWidth="1"/>
    <col min="9477" max="9477" width="70.28515625" style="4" customWidth="1"/>
    <col min="9478" max="9478" width="35.85546875" style="4" customWidth="1"/>
    <col min="9479" max="9479" width="19.28515625" style="4" customWidth="1"/>
    <col min="9480" max="9480" width="9.140625" style="4" customWidth="1"/>
    <col min="9481" max="9481" width="13.42578125" style="4" customWidth="1"/>
    <col min="9482" max="9726" width="9.140625" style="4"/>
    <col min="9727" max="9727" width="3.42578125" style="4" customWidth="1"/>
    <col min="9728" max="9728" width="67.28515625" style="4" bestFit="1" customWidth="1"/>
    <col min="9729" max="9729" width="2.28515625" style="4" bestFit="1" customWidth="1"/>
    <col min="9730" max="9730" width="18.140625" style="4" customWidth="1"/>
    <col min="9731" max="9731" width="2.7109375" style="4" customWidth="1"/>
    <col min="9732" max="9732" width="70.140625" style="4" customWidth="1"/>
    <col min="9733" max="9733" width="70.28515625" style="4" customWidth="1"/>
    <col min="9734" max="9734" width="35.85546875" style="4" customWidth="1"/>
    <col min="9735" max="9735" width="19.28515625" style="4" customWidth="1"/>
    <col min="9736" max="9736" width="9.140625" style="4" customWidth="1"/>
    <col min="9737" max="9737" width="13.42578125" style="4" customWidth="1"/>
    <col min="9738" max="9982" width="9.140625" style="4"/>
    <col min="9983" max="9983" width="3.42578125" style="4" customWidth="1"/>
    <col min="9984" max="9984" width="67.28515625" style="4" bestFit="1" customWidth="1"/>
    <col min="9985" max="9985" width="2.28515625" style="4" bestFit="1" customWidth="1"/>
    <col min="9986" max="9986" width="18.140625" style="4" customWidth="1"/>
    <col min="9987" max="9987" width="2.7109375" style="4" customWidth="1"/>
    <col min="9988" max="9988" width="70.140625" style="4" customWidth="1"/>
    <col min="9989" max="9989" width="70.28515625" style="4" customWidth="1"/>
    <col min="9990" max="9990" width="35.85546875" style="4" customWidth="1"/>
    <col min="9991" max="9991" width="19.28515625" style="4" customWidth="1"/>
    <col min="9992" max="9992" width="9.140625" style="4" customWidth="1"/>
    <col min="9993" max="9993" width="13.42578125" style="4" customWidth="1"/>
    <col min="9994" max="10238" width="9.140625" style="4"/>
    <col min="10239" max="10239" width="3.42578125" style="4" customWidth="1"/>
    <col min="10240" max="10240" width="67.28515625" style="4" bestFit="1" customWidth="1"/>
    <col min="10241" max="10241" width="2.28515625" style="4" bestFit="1" customWidth="1"/>
    <col min="10242" max="10242" width="18.140625" style="4" customWidth="1"/>
    <col min="10243" max="10243" width="2.7109375" style="4" customWidth="1"/>
    <col min="10244" max="10244" width="70.140625" style="4" customWidth="1"/>
    <col min="10245" max="10245" width="70.28515625" style="4" customWidth="1"/>
    <col min="10246" max="10246" width="35.85546875" style="4" customWidth="1"/>
    <col min="10247" max="10247" width="19.28515625" style="4" customWidth="1"/>
    <col min="10248" max="10248" width="9.140625" style="4" customWidth="1"/>
    <col min="10249" max="10249" width="13.42578125" style="4" customWidth="1"/>
    <col min="10250" max="10494" width="9.140625" style="4"/>
    <col min="10495" max="10495" width="3.42578125" style="4" customWidth="1"/>
    <col min="10496" max="10496" width="67.28515625" style="4" bestFit="1" customWidth="1"/>
    <col min="10497" max="10497" width="2.28515625" style="4" bestFit="1" customWidth="1"/>
    <col min="10498" max="10498" width="18.140625" style="4" customWidth="1"/>
    <col min="10499" max="10499" width="2.7109375" style="4" customWidth="1"/>
    <col min="10500" max="10500" width="70.140625" style="4" customWidth="1"/>
    <col min="10501" max="10501" width="70.28515625" style="4" customWidth="1"/>
    <col min="10502" max="10502" width="35.85546875" style="4" customWidth="1"/>
    <col min="10503" max="10503" width="19.28515625" style="4" customWidth="1"/>
    <col min="10504" max="10504" width="9.140625" style="4" customWidth="1"/>
    <col min="10505" max="10505" width="13.42578125" style="4" customWidth="1"/>
    <col min="10506" max="10750" width="9.140625" style="4"/>
    <col min="10751" max="10751" width="3.42578125" style="4" customWidth="1"/>
    <col min="10752" max="10752" width="67.28515625" style="4" bestFit="1" customWidth="1"/>
    <col min="10753" max="10753" width="2.28515625" style="4" bestFit="1" customWidth="1"/>
    <col min="10754" max="10754" width="18.140625" style="4" customWidth="1"/>
    <col min="10755" max="10755" width="2.7109375" style="4" customWidth="1"/>
    <col min="10756" max="10756" width="70.140625" style="4" customWidth="1"/>
    <col min="10757" max="10757" width="70.28515625" style="4" customWidth="1"/>
    <col min="10758" max="10758" width="35.85546875" style="4" customWidth="1"/>
    <col min="10759" max="10759" width="19.28515625" style="4" customWidth="1"/>
    <col min="10760" max="10760" width="9.140625" style="4" customWidth="1"/>
    <col min="10761" max="10761" width="13.42578125" style="4" customWidth="1"/>
    <col min="10762" max="11006" width="9.140625" style="4"/>
    <col min="11007" max="11007" width="3.42578125" style="4" customWidth="1"/>
    <col min="11008" max="11008" width="67.28515625" style="4" bestFit="1" customWidth="1"/>
    <col min="11009" max="11009" width="2.28515625" style="4" bestFit="1" customWidth="1"/>
    <col min="11010" max="11010" width="18.140625" style="4" customWidth="1"/>
    <col min="11011" max="11011" width="2.7109375" style="4" customWidth="1"/>
    <col min="11012" max="11012" width="70.140625" style="4" customWidth="1"/>
    <col min="11013" max="11013" width="70.28515625" style="4" customWidth="1"/>
    <col min="11014" max="11014" width="35.85546875" style="4" customWidth="1"/>
    <col min="11015" max="11015" width="19.28515625" style="4" customWidth="1"/>
    <col min="11016" max="11016" width="9.140625" style="4" customWidth="1"/>
    <col min="11017" max="11017" width="13.42578125" style="4" customWidth="1"/>
    <col min="11018" max="11262" width="9.140625" style="4"/>
    <col min="11263" max="11263" width="3.42578125" style="4" customWidth="1"/>
    <col min="11264" max="11264" width="67.28515625" style="4" bestFit="1" customWidth="1"/>
    <col min="11265" max="11265" width="2.28515625" style="4" bestFit="1" customWidth="1"/>
    <col min="11266" max="11266" width="18.140625" style="4" customWidth="1"/>
    <col min="11267" max="11267" width="2.7109375" style="4" customWidth="1"/>
    <col min="11268" max="11268" width="70.140625" style="4" customWidth="1"/>
    <col min="11269" max="11269" width="70.28515625" style="4" customWidth="1"/>
    <col min="11270" max="11270" width="35.85546875" style="4" customWidth="1"/>
    <col min="11271" max="11271" width="19.28515625" style="4" customWidth="1"/>
    <col min="11272" max="11272" width="9.140625" style="4" customWidth="1"/>
    <col min="11273" max="11273" width="13.42578125" style="4" customWidth="1"/>
    <col min="11274" max="11518" width="9.140625" style="4"/>
    <col min="11519" max="11519" width="3.42578125" style="4" customWidth="1"/>
    <col min="11520" max="11520" width="67.28515625" style="4" bestFit="1" customWidth="1"/>
    <col min="11521" max="11521" width="2.28515625" style="4" bestFit="1" customWidth="1"/>
    <col min="11522" max="11522" width="18.140625" style="4" customWidth="1"/>
    <col min="11523" max="11523" width="2.7109375" style="4" customWidth="1"/>
    <col min="11524" max="11524" width="70.140625" style="4" customWidth="1"/>
    <col min="11525" max="11525" width="70.28515625" style="4" customWidth="1"/>
    <col min="11526" max="11526" width="35.85546875" style="4" customWidth="1"/>
    <col min="11527" max="11527" width="19.28515625" style="4" customWidth="1"/>
    <col min="11528" max="11528" width="9.140625" style="4" customWidth="1"/>
    <col min="11529" max="11529" width="13.42578125" style="4" customWidth="1"/>
    <col min="11530" max="11774" width="9.140625" style="4"/>
    <col min="11775" max="11775" width="3.42578125" style="4" customWidth="1"/>
    <col min="11776" max="11776" width="67.28515625" style="4" bestFit="1" customWidth="1"/>
    <col min="11777" max="11777" width="2.28515625" style="4" bestFit="1" customWidth="1"/>
    <col min="11778" max="11778" width="18.140625" style="4" customWidth="1"/>
    <col min="11779" max="11779" width="2.7109375" style="4" customWidth="1"/>
    <col min="11780" max="11780" width="70.140625" style="4" customWidth="1"/>
    <col min="11781" max="11781" width="70.28515625" style="4" customWidth="1"/>
    <col min="11782" max="11782" width="35.85546875" style="4" customWidth="1"/>
    <col min="11783" max="11783" width="19.28515625" style="4" customWidth="1"/>
    <col min="11784" max="11784" width="9.140625" style="4" customWidth="1"/>
    <col min="11785" max="11785" width="13.42578125" style="4" customWidth="1"/>
    <col min="11786" max="12030" width="9.140625" style="4"/>
    <col min="12031" max="12031" width="3.42578125" style="4" customWidth="1"/>
    <col min="12032" max="12032" width="67.28515625" style="4" bestFit="1" customWidth="1"/>
    <col min="12033" max="12033" width="2.28515625" style="4" bestFit="1" customWidth="1"/>
    <col min="12034" max="12034" width="18.140625" style="4" customWidth="1"/>
    <col min="12035" max="12035" width="2.7109375" style="4" customWidth="1"/>
    <col min="12036" max="12036" width="70.140625" style="4" customWidth="1"/>
    <col min="12037" max="12037" width="70.28515625" style="4" customWidth="1"/>
    <col min="12038" max="12038" width="35.85546875" style="4" customWidth="1"/>
    <col min="12039" max="12039" width="19.28515625" style="4" customWidth="1"/>
    <col min="12040" max="12040" width="9.140625" style="4" customWidth="1"/>
    <col min="12041" max="12041" width="13.42578125" style="4" customWidth="1"/>
    <col min="12042" max="12286" width="9.140625" style="4"/>
    <col min="12287" max="12287" width="3.42578125" style="4" customWidth="1"/>
    <col min="12288" max="12288" width="67.28515625" style="4" bestFit="1" customWidth="1"/>
    <col min="12289" max="12289" width="2.28515625" style="4" bestFit="1" customWidth="1"/>
    <col min="12290" max="12290" width="18.140625" style="4" customWidth="1"/>
    <col min="12291" max="12291" width="2.7109375" style="4" customWidth="1"/>
    <col min="12292" max="12292" width="70.140625" style="4" customWidth="1"/>
    <col min="12293" max="12293" width="70.28515625" style="4" customWidth="1"/>
    <col min="12294" max="12294" width="35.85546875" style="4" customWidth="1"/>
    <col min="12295" max="12295" width="19.28515625" style="4" customWidth="1"/>
    <col min="12296" max="12296" width="9.140625" style="4" customWidth="1"/>
    <col min="12297" max="12297" width="13.42578125" style="4" customWidth="1"/>
    <col min="12298" max="12542" width="9.140625" style="4"/>
    <col min="12543" max="12543" width="3.42578125" style="4" customWidth="1"/>
    <col min="12544" max="12544" width="67.28515625" style="4" bestFit="1" customWidth="1"/>
    <col min="12545" max="12545" width="2.28515625" style="4" bestFit="1" customWidth="1"/>
    <col min="12546" max="12546" width="18.140625" style="4" customWidth="1"/>
    <col min="12547" max="12547" width="2.7109375" style="4" customWidth="1"/>
    <col min="12548" max="12548" width="70.140625" style="4" customWidth="1"/>
    <col min="12549" max="12549" width="70.28515625" style="4" customWidth="1"/>
    <col min="12550" max="12550" width="35.85546875" style="4" customWidth="1"/>
    <col min="12551" max="12551" width="19.28515625" style="4" customWidth="1"/>
    <col min="12552" max="12552" width="9.140625" style="4" customWidth="1"/>
    <col min="12553" max="12553" width="13.42578125" style="4" customWidth="1"/>
    <col min="12554" max="12798" width="9.140625" style="4"/>
    <col min="12799" max="12799" width="3.42578125" style="4" customWidth="1"/>
    <col min="12800" max="12800" width="67.28515625" style="4" bestFit="1" customWidth="1"/>
    <col min="12801" max="12801" width="2.28515625" style="4" bestFit="1" customWidth="1"/>
    <col min="12802" max="12802" width="18.140625" style="4" customWidth="1"/>
    <col min="12803" max="12803" width="2.7109375" style="4" customWidth="1"/>
    <col min="12804" max="12804" width="70.140625" style="4" customWidth="1"/>
    <col min="12805" max="12805" width="70.28515625" style="4" customWidth="1"/>
    <col min="12806" max="12806" width="35.85546875" style="4" customWidth="1"/>
    <col min="12807" max="12807" width="19.28515625" style="4" customWidth="1"/>
    <col min="12808" max="12808" width="9.140625" style="4" customWidth="1"/>
    <col min="12809" max="12809" width="13.42578125" style="4" customWidth="1"/>
    <col min="12810" max="13054" width="9.140625" style="4"/>
    <col min="13055" max="13055" width="3.42578125" style="4" customWidth="1"/>
    <col min="13056" max="13056" width="67.28515625" style="4" bestFit="1" customWidth="1"/>
    <col min="13057" max="13057" width="2.28515625" style="4" bestFit="1" customWidth="1"/>
    <col min="13058" max="13058" width="18.140625" style="4" customWidth="1"/>
    <col min="13059" max="13059" width="2.7109375" style="4" customWidth="1"/>
    <col min="13060" max="13060" width="70.140625" style="4" customWidth="1"/>
    <col min="13061" max="13061" width="70.28515625" style="4" customWidth="1"/>
    <col min="13062" max="13062" width="35.85546875" style="4" customWidth="1"/>
    <col min="13063" max="13063" width="19.28515625" style="4" customWidth="1"/>
    <col min="13064" max="13064" width="9.140625" style="4" customWidth="1"/>
    <col min="13065" max="13065" width="13.42578125" style="4" customWidth="1"/>
    <col min="13066" max="13310" width="9.140625" style="4"/>
    <col min="13311" max="13311" width="3.42578125" style="4" customWidth="1"/>
    <col min="13312" max="13312" width="67.28515625" style="4" bestFit="1" customWidth="1"/>
    <col min="13313" max="13313" width="2.28515625" style="4" bestFit="1" customWidth="1"/>
    <col min="13314" max="13314" width="18.140625" style="4" customWidth="1"/>
    <col min="13315" max="13315" width="2.7109375" style="4" customWidth="1"/>
    <col min="13316" max="13316" width="70.140625" style="4" customWidth="1"/>
    <col min="13317" max="13317" width="70.28515625" style="4" customWidth="1"/>
    <col min="13318" max="13318" width="35.85546875" style="4" customWidth="1"/>
    <col min="13319" max="13319" width="19.28515625" style="4" customWidth="1"/>
    <col min="13320" max="13320" width="9.140625" style="4" customWidth="1"/>
    <col min="13321" max="13321" width="13.42578125" style="4" customWidth="1"/>
    <col min="13322" max="13566" width="9.140625" style="4"/>
    <col min="13567" max="13567" width="3.42578125" style="4" customWidth="1"/>
    <col min="13568" max="13568" width="67.28515625" style="4" bestFit="1" customWidth="1"/>
    <col min="13569" max="13569" width="2.28515625" style="4" bestFit="1" customWidth="1"/>
    <col min="13570" max="13570" width="18.140625" style="4" customWidth="1"/>
    <col min="13571" max="13571" width="2.7109375" style="4" customWidth="1"/>
    <col min="13572" max="13572" width="70.140625" style="4" customWidth="1"/>
    <col min="13573" max="13573" width="70.28515625" style="4" customWidth="1"/>
    <col min="13574" max="13574" width="35.85546875" style="4" customWidth="1"/>
    <col min="13575" max="13575" width="19.28515625" style="4" customWidth="1"/>
    <col min="13576" max="13576" width="9.140625" style="4" customWidth="1"/>
    <col min="13577" max="13577" width="13.42578125" style="4" customWidth="1"/>
    <col min="13578" max="13822" width="9.140625" style="4"/>
    <col min="13823" max="13823" width="3.42578125" style="4" customWidth="1"/>
    <col min="13824" max="13824" width="67.28515625" style="4" bestFit="1" customWidth="1"/>
    <col min="13825" max="13825" width="2.28515625" style="4" bestFit="1" customWidth="1"/>
    <col min="13826" max="13826" width="18.140625" style="4" customWidth="1"/>
    <col min="13827" max="13827" width="2.7109375" style="4" customWidth="1"/>
    <col min="13828" max="13828" width="70.140625" style="4" customWidth="1"/>
    <col min="13829" max="13829" width="70.28515625" style="4" customWidth="1"/>
    <col min="13830" max="13830" width="35.85546875" style="4" customWidth="1"/>
    <col min="13831" max="13831" width="19.28515625" style="4" customWidth="1"/>
    <col min="13832" max="13832" width="9.140625" style="4" customWidth="1"/>
    <col min="13833" max="13833" width="13.42578125" style="4" customWidth="1"/>
    <col min="13834" max="14078" width="9.140625" style="4"/>
    <col min="14079" max="14079" width="3.42578125" style="4" customWidth="1"/>
    <col min="14080" max="14080" width="67.28515625" style="4" bestFit="1" customWidth="1"/>
    <col min="14081" max="14081" width="2.28515625" style="4" bestFit="1" customWidth="1"/>
    <col min="14082" max="14082" width="18.140625" style="4" customWidth="1"/>
    <col min="14083" max="14083" width="2.7109375" style="4" customWidth="1"/>
    <col min="14084" max="14084" width="70.140625" style="4" customWidth="1"/>
    <col min="14085" max="14085" width="70.28515625" style="4" customWidth="1"/>
    <col min="14086" max="14086" width="35.85546875" style="4" customWidth="1"/>
    <col min="14087" max="14087" width="19.28515625" style="4" customWidth="1"/>
    <col min="14088" max="14088" width="9.140625" style="4" customWidth="1"/>
    <col min="14089" max="14089" width="13.42578125" style="4" customWidth="1"/>
    <col min="14090" max="14334" width="9.140625" style="4"/>
    <col min="14335" max="14335" width="3.42578125" style="4" customWidth="1"/>
    <col min="14336" max="14336" width="67.28515625" style="4" bestFit="1" customWidth="1"/>
    <col min="14337" max="14337" width="2.28515625" style="4" bestFit="1" customWidth="1"/>
    <col min="14338" max="14338" width="18.140625" style="4" customWidth="1"/>
    <col min="14339" max="14339" width="2.7109375" style="4" customWidth="1"/>
    <col min="14340" max="14340" width="70.140625" style="4" customWidth="1"/>
    <col min="14341" max="14341" width="70.28515625" style="4" customWidth="1"/>
    <col min="14342" max="14342" width="35.85546875" style="4" customWidth="1"/>
    <col min="14343" max="14343" width="19.28515625" style="4" customWidth="1"/>
    <col min="14344" max="14344" width="9.140625" style="4" customWidth="1"/>
    <col min="14345" max="14345" width="13.42578125" style="4" customWidth="1"/>
    <col min="14346" max="14590" width="9.140625" style="4"/>
    <col min="14591" max="14591" width="3.42578125" style="4" customWidth="1"/>
    <col min="14592" max="14592" width="67.28515625" style="4" bestFit="1" customWidth="1"/>
    <col min="14593" max="14593" width="2.28515625" style="4" bestFit="1" customWidth="1"/>
    <col min="14594" max="14594" width="18.140625" style="4" customWidth="1"/>
    <col min="14595" max="14595" width="2.7109375" style="4" customWidth="1"/>
    <col min="14596" max="14596" width="70.140625" style="4" customWidth="1"/>
    <col min="14597" max="14597" width="70.28515625" style="4" customWidth="1"/>
    <col min="14598" max="14598" width="35.85546875" style="4" customWidth="1"/>
    <col min="14599" max="14599" width="19.28515625" style="4" customWidth="1"/>
    <col min="14600" max="14600" width="9.140625" style="4" customWidth="1"/>
    <col min="14601" max="14601" width="13.42578125" style="4" customWidth="1"/>
    <col min="14602" max="14846" width="9.140625" style="4"/>
    <col min="14847" max="14847" width="3.42578125" style="4" customWidth="1"/>
    <col min="14848" max="14848" width="67.28515625" style="4" bestFit="1" customWidth="1"/>
    <col min="14849" max="14849" width="2.28515625" style="4" bestFit="1" customWidth="1"/>
    <col min="14850" max="14850" width="18.140625" style="4" customWidth="1"/>
    <col min="14851" max="14851" width="2.7109375" style="4" customWidth="1"/>
    <col min="14852" max="14852" width="70.140625" style="4" customWidth="1"/>
    <col min="14853" max="14853" width="70.28515625" style="4" customWidth="1"/>
    <col min="14854" max="14854" width="35.85546875" style="4" customWidth="1"/>
    <col min="14855" max="14855" width="19.28515625" style="4" customWidth="1"/>
    <col min="14856" max="14856" width="9.140625" style="4" customWidth="1"/>
    <col min="14857" max="14857" width="13.42578125" style="4" customWidth="1"/>
    <col min="14858" max="15102" width="9.140625" style="4"/>
    <col min="15103" max="15103" width="3.42578125" style="4" customWidth="1"/>
    <col min="15104" max="15104" width="67.28515625" style="4" bestFit="1" customWidth="1"/>
    <col min="15105" max="15105" width="2.28515625" style="4" bestFit="1" customWidth="1"/>
    <col min="15106" max="15106" width="18.140625" style="4" customWidth="1"/>
    <col min="15107" max="15107" width="2.7109375" style="4" customWidth="1"/>
    <col min="15108" max="15108" width="70.140625" style="4" customWidth="1"/>
    <col min="15109" max="15109" width="70.28515625" style="4" customWidth="1"/>
    <col min="15110" max="15110" width="35.85546875" style="4" customWidth="1"/>
    <col min="15111" max="15111" width="19.28515625" style="4" customWidth="1"/>
    <col min="15112" max="15112" width="9.140625" style="4" customWidth="1"/>
    <col min="15113" max="15113" width="13.42578125" style="4" customWidth="1"/>
    <col min="15114" max="15358" width="9.140625" style="4"/>
    <col min="15359" max="15359" width="3.42578125" style="4" customWidth="1"/>
    <col min="15360" max="15360" width="67.28515625" style="4" bestFit="1" customWidth="1"/>
    <col min="15361" max="15361" width="2.28515625" style="4" bestFit="1" customWidth="1"/>
    <col min="15362" max="15362" width="18.140625" style="4" customWidth="1"/>
    <col min="15363" max="15363" width="2.7109375" style="4" customWidth="1"/>
    <col min="15364" max="15364" width="70.140625" style="4" customWidth="1"/>
    <col min="15365" max="15365" width="70.28515625" style="4" customWidth="1"/>
    <col min="15366" max="15366" width="35.85546875" style="4" customWidth="1"/>
    <col min="15367" max="15367" width="19.28515625" style="4" customWidth="1"/>
    <col min="15368" max="15368" width="9.140625" style="4" customWidth="1"/>
    <col min="15369" max="15369" width="13.42578125" style="4" customWidth="1"/>
    <col min="15370" max="15614" width="9.140625" style="4"/>
    <col min="15615" max="15615" width="3.42578125" style="4" customWidth="1"/>
    <col min="15616" max="15616" width="67.28515625" style="4" bestFit="1" customWidth="1"/>
    <col min="15617" max="15617" width="2.28515625" style="4" bestFit="1" customWidth="1"/>
    <col min="15618" max="15618" width="18.140625" style="4" customWidth="1"/>
    <col min="15619" max="15619" width="2.7109375" style="4" customWidth="1"/>
    <col min="15620" max="15620" width="70.140625" style="4" customWidth="1"/>
    <col min="15621" max="15621" width="70.28515625" style="4" customWidth="1"/>
    <col min="15622" max="15622" width="35.85546875" style="4" customWidth="1"/>
    <col min="15623" max="15623" width="19.28515625" style="4" customWidth="1"/>
    <col min="15624" max="15624" width="9.140625" style="4" customWidth="1"/>
    <col min="15625" max="15625" width="13.42578125" style="4" customWidth="1"/>
    <col min="15626" max="15870" width="9.140625" style="4"/>
    <col min="15871" max="15871" width="3.42578125" style="4" customWidth="1"/>
    <col min="15872" max="15872" width="67.28515625" style="4" bestFit="1" customWidth="1"/>
    <col min="15873" max="15873" width="2.28515625" style="4" bestFit="1" customWidth="1"/>
    <col min="15874" max="15874" width="18.140625" style="4" customWidth="1"/>
    <col min="15875" max="15875" width="2.7109375" style="4" customWidth="1"/>
    <col min="15876" max="15876" width="70.140625" style="4" customWidth="1"/>
    <col min="15877" max="15877" width="70.28515625" style="4" customWidth="1"/>
    <col min="15878" max="15878" width="35.85546875" style="4" customWidth="1"/>
    <col min="15879" max="15879" width="19.28515625" style="4" customWidth="1"/>
    <col min="15880" max="15880" width="9.140625" style="4" customWidth="1"/>
    <col min="15881" max="15881" width="13.42578125" style="4" customWidth="1"/>
    <col min="15882" max="16126" width="9.140625" style="4"/>
    <col min="16127" max="16127" width="3.42578125" style="4" customWidth="1"/>
    <col min="16128" max="16128" width="67.28515625" style="4" bestFit="1" customWidth="1"/>
    <col min="16129" max="16129" width="2.28515625" style="4" bestFit="1" customWidth="1"/>
    <col min="16130" max="16130" width="18.140625" style="4" customWidth="1"/>
    <col min="16131" max="16131" width="2.7109375" style="4" customWidth="1"/>
    <col min="16132" max="16132" width="70.140625" style="4" customWidth="1"/>
    <col min="16133" max="16133" width="70.28515625" style="4" customWidth="1"/>
    <col min="16134" max="16134" width="35.85546875" style="4" customWidth="1"/>
    <col min="16135" max="16135" width="19.28515625" style="4" customWidth="1"/>
    <col min="16136" max="16136" width="9.140625" style="4" customWidth="1"/>
    <col min="16137" max="16137" width="13.42578125" style="4" customWidth="1"/>
    <col min="16138" max="16384" width="9.140625" style="4"/>
  </cols>
  <sheetData>
    <row r="1" spans="2:10" x14ac:dyDescent="0.2">
      <c r="B1" s="181"/>
      <c r="C1" s="182"/>
      <c r="D1" s="183"/>
      <c r="E1" s="182"/>
      <c r="F1" s="184"/>
    </row>
    <row r="2" spans="2:10" x14ac:dyDescent="0.2">
      <c r="B2" s="185"/>
      <c r="C2" s="129"/>
      <c r="D2" s="130"/>
      <c r="E2" s="129"/>
      <c r="F2" s="186"/>
      <c r="H2"/>
      <c r="I2"/>
      <c r="J2"/>
    </row>
    <row r="3" spans="2:10" x14ac:dyDescent="0.2">
      <c r="B3" s="185"/>
      <c r="C3" s="131"/>
      <c r="D3" s="187"/>
      <c r="E3" s="187"/>
      <c r="F3" s="186"/>
      <c r="H3"/>
      <c r="I3"/>
      <c r="J3"/>
    </row>
    <row r="4" spans="2:10" x14ac:dyDescent="0.2">
      <c r="B4" s="185"/>
      <c r="C4" s="129"/>
      <c r="D4" s="187"/>
      <c r="E4" s="129"/>
      <c r="F4" s="186"/>
    </row>
    <row r="5" spans="2:10" x14ac:dyDescent="0.2">
      <c r="B5" s="185"/>
      <c r="C5" s="129"/>
      <c r="D5" s="130"/>
      <c r="E5" s="129"/>
      <c r="F5" s="186"/>
    </row>
    <row r="6" spans="2:10" x14ac:dyDescent="0.2">
      <c r="B6" s="185"/>
      <c r="C6" s="129"/>
      <c r="D6" s="130"/>
      <c r="E6" s="129"/>
      <c r="F6" s="186"/>
    </row>
    <row r="7" spans="2:10" ht="23.25" customHeight="1" x14ac:dyDescent="0.2">
      <c r="B7" s="279" t="s">
        <v>1236</v>
      </c>
      <c r="C7" s="280"/>
      <c r="D7" s="280"/>
      <c r="E7" s="280"/>
      <c r="F7" s="281"/>
      <c r="G7" s="4"/>
    </row>
    <row r="8" spans="2:10" ht="12.75" customHeight="1" x14ac:dyDescent="0.2">
      <c r="B8" s="282" t="s">
        <v>2572</v>
      </c>
      <c r="C8" s="283"/>
      <c r="D8" s="283"/>
      <c r="E8" s="283"/>
      <c r="F8" s="284"/>
      <c r="G8" s="4"/>
    </row>
    <row r="9" spans="2:10" ht="12.75" customHeight="1" x14ac:dyDescent="0.2">
      <c r="B9" s="188" t="s">
        <v>1832</v>
      </c>
      <c r="C9" s="81"/>
      <c r="D9" s="82"/>
      <c r="E9" s="83"/>
      <c r="F9" s="189"/>
    </row>
    <row r="10" spans="2:10" ht="12.75" customHeight="1" x14ac:dyDescent="0.2">
      <c r="B10" s="286" t="s">
        <v>2580</v>
      </c>
      <c r="C10" s="287"/>
      <c r="D10" s="287"/>
      <c r="E10" s="287"/>
      <c r="F10" s="288"/>
    </row>
    <row r="11" spans="2:10" ht="12.75" customHeight="1" x14ac:dyDescent="0.2">
      <c r="B11" s="286" t="s">
        <v>2018</v>
      </c>
      <c r="C11" s="287"/>
      <c r="D11" s="287"/>
      <c r="E11" s="287"/>
      <c r="F11" s="288"/>
    </row>
    <row r="12" spans="2:10" ht="12.75" customHeight="1" x14ac:dyDescent="0.2">
      <c r="B12" s="289" t="s">
        <v>2581</v>
      </c>
      <c r="C12" s="290"/>
      <c r="D12" s="290"/>
      <c r="E12" s="290"/>
      <c r="F12" s="291"/>
    </row>
    <row r="13" spans="2:10" s="42" customFormat="1" ht="12.75" customHeight="1" x14ac:dyDescent="0.2">
      <c r="B13" s="198" t="s">
        <v>1825</v>
      </c>
      <c r="C13" s="199" t="s">
        <v>1826</v>
      </c>
      <c r="D13" s="199" t="s">
        <v>1833</v>
      </c>
      <c r="E13" s="200" t="s">
        <v>1209</v>
      </c>
      <c r="F13" s="201" t="s">
        <v>1210</v>
      </c>
    </row>
    <row r="14" spans="2:10" ht="12.75" customHeight="1" x14ac:dyDescent="0.2">
      <c r="B14" s="165"/>
      <c r="C14" s="84"/>
      <c r="D14" s="84"/>
      <c r="E14" s="85"/>
      <c r="F14" s="166"/>
    </row>
    <row r="15" spans="2:10" ht="12.75" customHeight="1" x14ac:dyDescent="0.2">
      <c r="B15" s="167">
        <v>15</v>
      </c>
      <c r="C15" s="86" t="s">
        <v>1824</v>
      </c>
      <c r="D15" s="87"/>
      <c r="E15" s="88"/>
      <c r="F15" s="168" t="s">
        <v>1269</v>
      </c>
      <c r="G15" s="46"/>
      <c r="H15" s="285" t="s">
        <v>1211</v>
      </c>
      <c r="I15" s="285"/>
    </row>
    <row r="16" spans="2:10" ht="12.75" customHeight="1" x14ac:dyDescent="0.2">
      <c r="B16" s="167">
        <v>16</v>
      </c>
      <c r="C16" s="47" t="s">
        <v>1212</v>
      </c>
      <c r="D16" s="76">
        <v>0</v>
      </c>
      <c r="E16" s="143"/>
      <c r="F16" s="169" t="s">
        <v>1888</v>
      </c>
      <c r="H16" s="101" t="s">
        <v>1217</v>
      </c>
      <c r="I16" s="101" t="s">
        <v>1216</v>
      </c>
    </row>
    <row r="17" spans="2:9" ht="24.75" customHeight="1" x14ac:dyDescent="0.2">
      <c r="B17" s="167">
        <v>17</v>
      </c>
      <c r="C17" s="47" t="s">
        <v>1831</v>
      </c>
      <c r="D17" s="76" t="s">
        <v>1339</v>
      </c>
      <c r="E17" s="143"/>
      <c r="F17" s="170" t="s">
        <v>2525</v>
      </c>
      <c r="H17" s="48"/>
      <c r="I17" s="48"/>
    </row>
    <row r="18" spans="2:9" x14ac:dyDescent="0.2">
      <c r="B18" s="167">
        <v>18</v>
      </c>
      <c r="C18" s="144" t="s">
        <v>2582</v>
      </c>
      <c r="D18" s="77" t="s">
        <v>1216</v>
      </c>
      <c r="E18" s="143"/>
      <c r="F18" s="170" t="s">
        <v>2526</v>
      </c>
      <c r="H18" s="48"/>
      <c r="I18" s="48"/>
    </row>
    <row r="19" spans="2:9" ht="12.75" customHeight="1" x14ac:dyDescent="0.2">
      <c r="B19" s="167">
        <v>19</v>
      </c>
      <c r="C19" s="47" t="s">
        <v>1213</v>
      </c>
      <c r="D19" s="95">
        <f>IF(D18="No",VLOOKUP(D17,CCR_list,2,FALSE),VLOOKUP(D17,CCR_list,3,FALSE))</f>
        <v>0.28120000000000001</v>
      </c>
      <c r="E19" s="143"/>
      <c r="F19" s="170" t="s">
        <v>1875</v>
      </c>
    </row>
    <row r="20" spans="2:9" ht="12.75" customHeight="1" x14ac:dyDescent="0.2">
      <c r="B20" s="167">
        <v>20</v>
      </c>
      <c r="C20" s="47" t="s">
        <v>1214</v>
      </c>
      <c r="D20" s="78">
        <v>86</v>
      </c>
      <c r="E20" s="143"/>
      <c r="F20" s="170" t="s">
        <v>1215</v>
      </c>
    </row>
    <row r="21" spans="2:9" ht="12.75" customHeight="1" x14ac:dyDescent="0.2">
      <c r="B21" s="167">
        <v>21</v>
      </c>
      <c r="C21" s="47" t="s">
        <v>1872</v>
      </c>
      <c r="D21" s="78">
        <v>86</v>
      </c>
      <c r="E21" s="143"/>
      <c r="F21" s="170" t="s">
        <v>1834</v>
      </c>
    </row>
    <row r="22" spans="2:9" ht="12.75" customHeight="1" x14ac:dyDescent="0.2">
      <c r="B22" s="167">
        <v>22</v>
      </c>
      <c r="C22" s="47" t="s">
        <v>2589</v>
      </c>
      <c r="D22" s="79" t="s">
        <v>1216</v>
      </c>
      <c r="E22" s="143"/>
      <c r="F22" s="170" t="s">
        <v>1215</v>
      </c>
    </row>
    <row r="23" spans="2:9" ht="12.75" customHeight="1" x14ac:dyDescent="0.2">
      <c r="B23" s="167">
        <v>23</v>
      </c>
      <c r="C23" s="47" t="s">
        <v>1218</v>
      </c>
      <c r="D23" s="79">
        <v>0</v>
      </c>
      <c r="E23" s="143"/>
      <c r="F23" s="170" t="s">
        <v>1253</v>
      </c>
    </row>
    <row r="24" spans="2:9" ht="12.75" customHeight="1" x14ac:dyDescent="0.2">
      <c r="B24" s="167">
        <v>24</v>
      </c>
      <c r="C24" s="47" t="s">
        <v>1264</v>
      </c>
      <c r="D24" s="79" t="s">
        <v>1216</v>
      </c>
      <c r="E24" s="148"/>
      <c r="F24" s="170" t="s">
        <v>1220</v>
      </c>
    </row>
    <row r="25" spans="2:9" ht="12.75" customHeight="1" x14ac:dyDescent="0.2">
      <c r="B25" s="167">
        <v>25</v>
      </c>
      <c r="C25" s="86" t="s">
        <v>1224</v>
      </c>
      <c r="D25" s="89"/>
      <c r="E25" s="88"/>
      <c r="F25" s="168" t="s">
        <v>2517</v>
      </c>
    </row>
    <row r="26" spans="2:9" ht="12.75" customHeight="1" x14ac:dyDescent="0.2">
      <c r="B26" s="167">
        <v>26</v>
      </c>
      <c r="C26" s="47" t="s">
        <v>1268</v>
      </c>
      <c r="D26" s="96">
        <v>6574</v>
      </c>
      <c r="E26" s="143"/>
      <c r="F26" s="170" t="s">
        <v>1876</v>
      </c>
    </row>
    <row r="27" spans="2:9" ht="12.75" customHeight="1" x14ac:dyDescent="0.2">
      <c r="B27" s="167">
        <v>27</v>
      </c>
      <c r="C27" s="47" t="s">
        <v>1237</v>
      </c>
      <c r="D27" s="96">
        <v>850</v>
      </c>
      <c r="E27" s="143"/>
      <c r="F27" s="170" t="s">
        <v>1906</v>
      </c>
    </row>
    <row r="28" spans="2:9" ht="12.75" customHeight="1" x14ac:dyDescent="0.2">
      <c r="B28" s="167">
        <v>28</v>
      </c>
      <c r="C28" s="47" t="s">
        <v>1238</v>
      </c>
      <c r="D28" s="97">
        <v>30</v>
      </c>
      <c r="E28" s="143"/>
      <c r="F28" s="170" t="s">
        <v>1908</v>
      </c>
    </row>
    <row r="29" spans="2:9" ht="12.75" customHeight="1" x14ac:dyDescent="0.2">
      <c r="B29" s="167">
        <v>29</v>
      </c>
      <c r="C29" s="47" t="s">
        <v>1239</v>
      </c>
      <c r="D29" s="98">
        <v>47000</v>
      </c>
      <c r="E29" s="143"/>
      <c r="F29" s="170" t="s">
        <v>2514</v>
      </c>
    </row>
    <row r="30" spans="2:9" ht="12.75" customHeight="1" x14ac:dyDescent="0.2">
      <c r="B30" s="167">
        <v>30</v>
      </c>
      <c r="C30" s="128" t="s">
        <v>1240</v>
      </c>
      <c r="D30" s="197">
        <v>0.6</v>
      </c>
      <c r="E30" s="143"/>
      <c r="F30" s="170" t="s">
        <v>1877</v>
      </c>
    </row>
    <row r="31" spans="2:9" ht="12.75" customHeight="1" x14ac:dyDescent="0.2">
      <c r="B31" s="167">
        <v>31</v>
      </c>
      <c r="C31" s="128" t="s">
        <v>1889</v>
      </c>
      <c r="D31" s="99">
        <v>19</v>
      </c>
      <c r="E31" s="143"/>
      <c r="F31" s="170" t="s">
        <v>1878</v>
      </c>
    </row>
    <row r="32" spans="2:9" ht="12.75" customHeight="1" x14ac:dyDescent="0.2">
      <c r="B32" s="167">
        <v>32</v>
      </c>
      <c r="C32" s="128" t="s">
        <v>1890</v>
      </c>
      <c r="D32" s="98">
        <v>450</v>
      </c>
      <c r="E32" s="143"/>
      <c r="F32" s="170" t="s">
        <v>1879</v>
      </c>
    </row>
    <row r="33" spans="1:9" ht="12.75" customHeight="1" x14ac:dyDescent="0.2">
      <c r="B33" s="167">
        <v>33</v>
      </c>
      <c r="C33" s="128" t="s">
        <v>1255</v>
      </c>
      <c r="D33" s="100">
        <v>1.5</v>
      </c>
      <c r="E33" s="143"/>
      <c r="F33" s="196" t="s">
        <v>2518</v>
      </c>
    </row>
    <row r="34" spans="1:9" ht="12.75" customHeight="1" x14ac:dyDescent="0.2">
      <c r="B34" s="167">
        <v>34</v>
      </c>
      <c r="C34" s="128" t="s">
        <v>1835</v>
      </c>
      <c r="D34" s="100">
        <v>1.4</v>
      </c>
      <c r="E34" s="143"/>
      <c r="F34" s="196" t="s">
        <v>2148</v>
      </c>
    </row>
    <row r="35" spans="1:9" ht="12.75" customHeight="1" x14ac:dyDescent="0.2">
      <c r="B35" s="167">
        <v>35</v>
      </c>
      <c r="C35" s="128" t="s">
        <v>1244</v>
      </c>
      <c r="D35" s="100">
        <v>2</v>
      </c>
      <c r="E35" s="143"/>
      <c r="F35" s="170" t="s">
        <v>1245</v>
      </c>
    </row>
    <row r="36" spans="1:9" ht="12.75" customHeight="1" x14ac:dyDescent="0.2">
      <c r="B36" s="167">
        <v>36</v>
      </c>
      <c r="C36" s="128" t="s">
        <v>1242</v>
      </c>
      <c r="D36" s="100">
        <v>2</v>
      </c>
      <c r="E36" s="143"/>
      <c r="F36" s="170" t="s">
        <v>1266</v>
      </c>
      <c r="H36" s="50"/>
      <c r="I36" s="50"/>
    </row>
    <row r="37" spans="1:9" ht="12.75" customHeight="1" x14ac:dyDescent="0.2">
      <c r="B37" s="167">
        <v>37</v>
      </c>
      <c r="C37" s="128" t="s">
        <v>1243</v>
      </c>
      <c r="D37" s="100">
        <v>1.6</v>
      </c>
      <c r="E37" s="143"/>
      <c r="F37" s="170" t="s">
        <v>1266</v>
      </c>
      <c r="H37" s="50"/>
      <c r="I37" s="50"/>
    </row>
    <row r="38" spans="1:9" ht="12.75" customHeight="1" x14ac:dyDescent="0.2">
      <c r="B38" s="167">
        <v>38</v>
      </c>
      <c r="C38" s="128" t="s">
        <v>1891</v>
      </c>
      <c r="D38" s="100">
        <v>1.5</v>
      </c>
      <c r="E38" s="143"/>
      <c r="F38" s="170" t="s">
        <v>1265</v>
      </c>
      <c r="H38" s="50"/>
      <c r="I38" s="50"/>
    </row>
    <row r="39" spans="1:9" ht="12.75" customHeight="1" x14ac:dyDescent="0.2">
      <c r="B39" s="167">
        <v>39</v>
      </c>
      <c r="C39" s="90" t="s">
        <v>2132</v>
      </c>
      <c r="D39" s="91"/>
      <c r="E39" s="92"/>
      <c r="F39" s="171" t="s">
        <v>2519</v>
      </c>
      <c r="H39" s="50"/>
      <c r="I39" s="50"/>
    </row>
    <row r="40" spans="1:9" ht="12.75" customHeight="1" x14ac:dyDescent="0.2">
      <c r="A40" s="4">
        <v>-2</v>
      </c>
      <c r="B40" s="167">
        <v>40</v>
      </c>
      <c r="C40" s="47" t="s">
        <v>2512</v>
      </c>
      <c r="D40" s="79" t="s">
        <v>1207</v>
      </c>
      <c r="E40" s="147"/>
      <c r="F40" s="170" t="s">
        <v>1221</v>
      </c>
    </row>
    <row r="41" spans="1:9" s="50" customFormat="1" ht="43.5" customHeight="1" x14ac:dyDescent="0.2">
      <c r="B41" s="167">
        <v>41</v>
      </c>
      <c r="C41" s="47" t="s">
        <v>1222</v>
      </c>
      <c r="D41" s="149" t="str">
        <f>VLOOKUP(D40,'3-DRG table'!$B$14:$D$1319,3,FALSE)</f>
        <v>Liver &amp;/or Intest Transpl</v>
      </c>
      <c r="E41" s="147"/>
      <c r="F41" s="170" t="s">
        <v>1223</v>
      </c>
      <c r="G41" s="49"/>
      <c r="H41" s="4"/>
      <c r="I41" s="4"/>
    </row>
    <row r="42" spans="1:9" s="50" customFormat="1" ht="12.75" customHeight="1" x14ac:dyDescent="0.2">
      <c r="B42" s="167">
        <v>42</v>
      </c>
      <c r="C42" s="47" t="s">
        <v>1241</v>
      </c>
      <c r="D42" s="150" t="str">
        <f>VLOOKUP(D40,'3-DRG table'!$B$14:$D$1319,2,FALSE)</f>
        <v>001</v>
      </c>
      <c r="E42" s="147"/>
      <c r="F42" s="196" t="s">
        <v>2556</v>
      </c>
      <c r="G42" s="49"/>
      <c r="H42" s="4"/>
      <c r="I42" s="4"/>
    </row>
    <row r="43" spans="1:9" s="50" customFormat="1" ht="12.75" customHeight="1" x14ac:dyDescent="0.2">
      <c r="B43" s="167">
        <v>43</v>
      </c>
      <c r="C43" s="144" t="s">
        <v>2559</v>
      </c>
      <c r="D43" s="149">
        <f>IF(AND(D42&gt;="740",D42&lt;="776"),1,0)</f>
        <v>0</v>
      </c>
      <c r="E43" s="147"/>
      <c r="F43" s="196" t="s">
        <v>2555</v>
      </c>
      <c r="G43" s="49"/>
      <c r="H43" s="4"/>
      <c r="I43" s="4"/>
    </row>
    <row r="44" spans="1:9" s="50" customFormat="1" ht="12.75" customHeight="1" x14ac:dyDescent="0.2">
      <c r="B44" s="167">
        <v>44</v>
      </c>
      <c r="C44" s="128" t="s">
        <v>1892</v>
      </c>
      <c r="D44" s="149" t="str">
        <f>VLOOKUP(D40,'3-DRG table'!$B$14:$O$1319,14,FALSE)</f>
        <v>T</v>
      </c>
      <c r="E44" s="147"/>
      <c r="F44" s="170" t="s">
        <v>2562</v>
      </c>
      <c r="G44" s="49"/>
      <c r="H44" s="4"/>
      <c r="I44" s="4"/>
    </row>
    <row r="45" spans="1:9" ht="12.75" customHeight="1" x14ac:dyDescent="0.2">
      <c r="B45" s="167">
        <v>45</v>
      </c>
      <c r="C45" s="47" t="s">
        <v>2511</v>
      </c>
      <c r="D45" s="149" t="str">
        <f>IF(D23&lt;21,VLOOKUP(D40,'3-DRG table'!$B$14:$N$1319,12,FALSE),VLOOKUP(D40,'3-DRG table'!$B$14:$N$1319,13,FALSE))</f>
        <v>Pediatric Transplant</v>
      </c>
      <c r="E45" s="147"/>
      <c r="F45" s="170" t="s">
        <v>1223</v>
      </c>
    </row>
    <row r="46" spans="1:9" ht="12.75" customHeight="1" x14ac:dyDescent="0.2">
      <c r="B46" s="167">
        <v>46</v>
      </c>
      <c r="C46" s="128" t="s">
        <v>1893</v>
      </c>
      <c r="D46" s="151">
        <f>VLOOKUP(D40,'3-DRG table'!$B$14:$E$1319,4,FALSE)</f>
        <v>7.0671600000000003</v>
      </c>
      <c r="E46" s="147"/>
      <c r="F46" s="169" t="s">
        <v>1880</v>
      </c>
      <c r="G46" s="59"/>
    </row>
    <row r="47" spans="1:9" ht="12.75" customHeight="1" x14ac:dyDescent="0.2">
      <c r="B47" s="167">
        <v>47</v>
      </c>
      <c r="C47" s="128" t="s">
        <v>1894</v>
      </c>
      <c r="D47" s="151">
        <f>IF(OR(D45="Obstetrics",D45="Normal newborn"),ROUND((D46*D33),5),IF(D45="Neonate",ROUND((D46*D34),5),IF(D42="860",ROUND((D46*D35),5),IF(D44="T",ROUND((D46*D38),5),IF(AND(D43=1,D23&lt;=20),ROUND((D46*D36),5),IF(AND(D43=1,D23&gt;=21),ROUND((D46*D37),5),D46))))))</f>
        <v>10.60074</v>
      </c>
      <c r="E47" s="147"/>
      <c r="F47" s="169" t="s">
        <v>1905</v>
      </c>
    </row>
    <row r="48" spans="1:9" ht="12.75" customHeight="1" x14ac:dyDescent="0.2">
      <c r="B48" s="167">
        <v>48</v>
      </c>
      <c r="C48" s="128" t="s">
        <v>1895</v>
      </c>
      <c r="D48" s="146">
        <f>VLOOKUP(D40,'3-DRG table'!$B$14:$N$1319,11,FALSE)</f>
        <v>9.67</v>
      </c>
      <c r="E48" s="147"/>
      <c r="F48" s="170" t="s">
        <v>1881</v>
      </c>
    </row>
    <row r="49" spans="2:9" ht="12.75" customHeight="1" x14ac:dyDescent="0.2">
      <c r="B49" s="167">
        <v>49</v>
      </c>
      <c r="C49" s="144" t="s">
        <v>2523</v>
      </c>
      <c r="D49" s="146" t="str">
        <f>VLOOKUP(D40,'3-DRG table'!$B$14:$P$1320,15,0)</f>
        <v>C</v>
      </c>
      <c r="E49" s="147"/>
      <c r="F49" s="170" t="s">
        <v>2123</v>
      </c>
    </row>
    <row r="50" spans="2:9" ht="12.75" customHeight="1" x14ac:dyDescent="0.2">
      <c r="B50" s="167">
        <f>B49+1</f>
        <v>50</v>
      </c>
      <c r="C50" s="86" t="s">
        <v>1225</v>
      </c>
      <c r="D50" s="87"/>
      <c r="E50" s="93"/>
      <c r="F50" s="172"/>
    </row>
    <row r="51" spans="2:9" ht="12.75" customHeight="1" x14ac:dyDescent="0.2">
      <c r="B51" s="167">
        <f t="shared" ref="B51:B89" si="0">B50+1</f>
        <v>51</v>
      </c>
      <c r="C51" s="47" t="s">
        <v>1219</v>
      </c>
      <c r="D51" s="152" t="str">
        <f>D24</f>
        <v>No</v>
      </c>
      <c r="E51" s="148"/>
      <c r="F51" s="170" t="s">
        <v>1836</v>
      </c>
    </row>
    <row r="52" spans="2:9" ht="12.75" customHeight="1" x14ac:dyDescent="0.2">
      <c r="B52" s="167">
        <f t="shared" si="0"/>
        <v>52</v>
      </c>
      <c r="C52" s="47" t="s">
        <v>2131</v>
      </c>
      <c r="D52" s="153" t="str">
        <f>IF(D21&gt;D28,"Yes","No")</f>
        <v>Yes</v>
      </c>
      <c r="E52" s="148"/>
      <c r="F52" s="170" t="s">
        <v>2520</v>
      </c>
      <c r="H52" s="52"/>
      <c r="I52" s="52"/>
    </row>
    <row r="53" spans="2:9" x14ac:dyDescent="0.2">
      <c r="B53" s="167">
        <f t="shared" si="0"/>
        <v>53</v>
      </c>
      <c r="C53" s="144" t="s">
        <v>2583</v>
      </c>
      <c r="D53" s="154" t="str">
        <f>IF(AND(D51="Yes",D52="Yes"),D20*D27,"0")</f>
        <v>0</v>
      </c>
      <c r="E53" s="148"/>
      <c r="F53" s="170" t="s">
        <v>1907</v>
      </c>
    </row>
    <row r="54" spans="2:9" ht="12.75" customHeight="1" x14ac:dyDescent="0.2">
      <c r="B54" s="167">
        <f t="shared" si="0"/>
        <v>54</v>
      </c>
      <c r="C54" s="86" t="s">
        <v>1226</v>
      </c>
      <c r="D54" s="87"/>
      <c r="E54" s="93"/>
      <c r="F54" s="172"/>
    </row>
    <row r="55" spans="2:9" ht="12.75" customHeight="1" x14ac:dyDescent="0.2">
      <c r="B55" s="167">
        <f t="shared" si="0"/>
        <v>55</v>
      </c>
      <c r="C55" s="47" t="s">
        <v>1227</v>
      </c>
      <c r="D55" s="155">
        <f>ROUND(IF(D51="No",D26*D47,"0"),2)</f>
        <v>69689.259999999995</v>
      </c>
      <c r="E55" s="143"/>
      <c r="F55" s="173" t="s">
        <v>1837</v>
      </c>
    </row>
    <row r="56" spans="2:9" ht="12.75" customHeight="1" x14ac:dyDescent="0.2">
      <c r="B56" s="167">
        <f t="shared" si="0"/>
        <v>56</v>
      </c>
      <c r="C56" s="86" t="s">
        <v>1228</v>
      </c>
      <c r="D56" s="87"/>
      <c r="E56" s="93"/>
      <c r="F56" s="172"/>
    </row>
    <row r="57" spans="2:9" s="52" customFormat="1" ht="12.75" customHeight="1" x14ac:dyDescent="0.2">
      <c r="B57" s="167">
        <f t="shared" si="0"/>
        <v>57</v>
      </c>
      <c r="C57" s="156" t="s">
        <v>1229</v>
      </c>
      <c r="D57" s="152" t="str">
        <f>D22</f>
        <v>No</v>
      </c>
      <c r="E57" s="157"/>
      <c r="F57" s="174" t="s">
        <v>1838</v>
      </c>
      <c r="G57" s="51"/>
      <c r="H57" s="4"/>
      <c r="I57" s="4"/>
    </row>
    <row r="58" spans="2:9" ht="12.75" customHeight="1" x14ac:dyDescent="0.2">
      <c r="B58" s="167">
        <f t="shared" si="0"/>
        <v>58</v>
      </c>
      <c r="C58" s="128" t="s">
        <v>1873</v>
      </c>
      <c r="D58" s="158">
        <f>IF(D57="Yes",ROUND((D55/D48)*(D21+1),2),0)</f>
        <v>0</v>
      </c>
      <c r="E58" s="143"/>
      <c r="F58" s="194" t="s">
        <v>2527</v>
      </c>
      <c r="G58" s="53"/>
    </row>
    <row r="59" spans="2:9" ht="25.5" x14ac:dyDescent="0.2">
      <c r="B59" s="167">
        <f t="shared" si="0"/>
        <v>59</v>
      </c>
      <c r="C59" s="128" t="s">
        <v>1896</v>
      </c>
      <c r="D59" s="159" t="str">
        <f>IF(D58&gt;D55,"Transfer Adj does not apply",IF(D58=0,"NA","Transfer adj applied"))</f>
        <v>NA</v>
      </c>
      <c r="E59" s="143"/>
      <c r="F59" s="175" t="s">
        <v>1897</v>
      </c>
    </row>
    <row r="60" spans="2:9" ht="42" customHeight="1" x14ac:dyDescent="0.2">
      <c r="B60" s="167">
        <f t="shared" si="0"/>
        <v>60</v>
      </c>
      <c r="C60" s="47" t="s">
        <v>1252</v>
      </c>
      <c r="D60" s="160">
        <f>ROUND(IF(D59="Transfer Adj does not apply", D55,IF(D59="NA",D55,IF(AND(D59="Transfer Adjustment Applied",D58&gt;D55),D55,D58))),2)</f>
        <v>69689.259999999995</v>
      </c>
      <c r="E60" s="143"/>
      <c r="F60" s="176" t="s">
        <v>2521</v>
      </c>
      <c r="G60" s="54"/>
    </row>
    <row r="61" spans="2:9" ht="12.75" customHeight="1" x14ac:dyDescent="0.2">
      <c r="B61" s="167">
        <f t="shared" si="0"/>
        <v>61</v>
      </c>
      <c r="C61" s="86" t="s">
        <v>1246</v>
      </c>
      <c r="D61" s="87"/>
      <c r="E61" s="93"/>
      <c r="F61" s="172"/>
    </row>
    <row r="62" spans="2:9" ht="12.75" customHeight="1" x14ac:dyDescent="0.2">
      <c r="B62" s="167">
        <f t="shared" si="0"/>
        <v>62</v>
      </c>
      <c r="C62" s="47" t="s">
        <v>2515</v>
      </c>
      <c r="D62" s="161" t="str">
        <f>IF(D49="C","Cost Outlier",IF(D49="D","Day Outlier"))</f>
        <v>Cost Outlier</v>
      </c>
      <c r="E62" s="148"/>
      <c r="F62" s="170" t="s">
        <v>1882</v>
      </c>
    </row>
    <row r="63" spans="2:9" ht="12.75" customHeight="1" x14ac:dyDescent="0.2">
      <c r="B63" s="167">
        <f t="shared" si="0"/>
        <v>63</v>
      </c>
      <c r="C63" s="94" t="s">
        <v>1251</v>
      </c>
      <c r="D63" s="87"/>
      <c r="E63" s="93"/>
      <c r="F63" s="172"/>
    </row>
    <row r="64" spans="2:9" ht="12.75" customHeight="1" x14ac:dyDescent="0.2">
      <c r="B64" s="167">
        <f t="shared" si="0"/>
        <v>64</v>
      </c>
      <c r="C64" s="47" t="s">
        <v>1230</v>
      </c>
      <c r="D64" s="145">
        <f>IF(D62="Cost Outlier",ROUND(D16*D19,2),"$0.00")</f>
        <v>0</v>
      </c>
      <c r="E64" s="143"/>
      <c r="F64" s="176" t="s">
        <v>1839</v>
      </c>
    </row>
    <row r="65" spans="2:9" ht="12.75" customHeight="1" x14ac:dyDescent="0.2">
      <c r="B65" s="167">
        <f t="shared" si="0"/>
        <v>65</v>
      </c>
      <c r="C65" s="128" t="s">
        <v>1898</v>
      </c>
      <c r="D65" s="145">
        <f>ROUND(IF(D59="Transfer adj Applied",D60-D64,D55-D64),2)</f>
        <v>69689.259999999995</v>
      </c>
      <c r="E65" s="143"/>
      <c r="F65" s="176" t="s">
        <v>2584</v>
      </c>
    </row>
    <row r="66" spans="2:9" ht="12.75" customHeight="1" x14ac:dyDescent="0.2">
      <c r="B66" s="167">
        <f t="shared" si="0"/>
        <v>66</v>
      </c>
      <c r="C66" s="144" t="s">
        <v>2120</v>
      </c>
      <c r="D66" s="145" t="str">
        <f>IF(D65&lt;0,"L",IF(D65&gt;0,"G"))</f>
        <v>G</v>
      </c>
      <c r="E66" s="143"/>
      <c r="F66" s="176" t="s">
        <v>2121</v>
      </c>
    </row>
    <row r="67" spans="2:9" ht="12.75" customHeight="1" x14ac:dyDescent="0.2">
      <c r="B67" s="167">
        <f t="shared" si="0"/>
        <v>67</v>
      </c>
      <c r="C67" s="128" t="s">
        <v>1899</v>
      </c>
      <c r="D67" s="145">
        <f>ROUND(IF(D65&lt;0,D65*(-1),0),2)</f>
        <v>0</v>
      </c>
      <c r="E67" s="143"/>
      <c r="F67" s="176" t="s">
        <v>1883</v>
      </c>
    </row>
    <row r="68" spans="2:9" ht="36.75" customHeight="1" x14ac:dyDescent="0.2">
      <c r="B68" s="167">
        <f t="shared" si="0"/>
        <v>68</v>
      </c>
      <c r="C68" s="47" t="s">
        <v>2570</v>
      </c>
      <c r="D68" s="190">
        <f>IF(AND(D67&gt;D29,D62="Cost Outlier"),1,0)</f>
        <v>0</v>
      </c>
      <c r="E68" s="143"/>
      <c r="F68" s="177" t="s">
        <v>2568</v>
      </c>
    </row>
    <row r="69" spans="2:9" ht="12.75" customHeight="1" x14ac:dyDescent="0.2">
      <c r="B69" s="167">
        <f t="shared" si="0"/>
        <v>69</v>
      </c>
      <c r="C69" s="128" t="s">
        <v>1900</v>
      </c>
      <c r="D69" s="158">
        <f>ROUND(IF(D68=1,D67-D29,"$0.00"),2)</f>
        <v>0</v>
      </c>
      <c r="E69" s="143"/>
      <c r="F69" s="177" t="s">
        <v>2128</v>
      </c>
    </row>
    <row r="70" spans="2:9" ht="12.75" customHeight="1" x14ac:dyDescent="0.2">
      <c r="B70" s="167">
        <f t="shared" si="0"/>
        <v>70</v>
      </c>
      <c r="C70" s="128" t="s">
        <v>1874</v>
      </c>
      <c r="D70" s="142">
        <f>IF(AND(D62="Cost Outlier",D68=1),ROUND(D69*D30,2),0)</f>
        <v>0</v>
      </c>
      <c r="E70" s="143"/>
      <c r="F70" s="177" t="s">
        <v>2522</v>
      </c>
    </row>
    <row r="71" spans="2:9" ht="12.75" customHeight="1" x14ac:dyDescent="0.2">
      <c r="B71" s="167">
        <f t="shared" si="0"/>
        <v>71</v>
      </c>
      <c r="C71" s="94" t="s">
        <v>1247</v>
      </c>
      <c r="D71" s="86"/>
      <c r="E71" s="86"/>
      <c r="F71" s="178"/>
    </row>
    <row r="72" spans="2:9" ht="12.75" customHeight="1" x14ac:dyDescent="0.2">
      <c r="B72" s="167">
        <f t="shared" si="0"/>
        <v>72</v>
      </c>
      <c r="C72" s="47" t="s">
        <v>1840</v>
      </c>
      <c r="D72" s="162">
        <f>IF(D43=1,"Day Outlier",0)</f>
        <v>0</v>
      </c>
      <c r="E72" s="143"/>
      <c r="F72" s="176" t="s">
        <v>1884</v>
      </c>
    </row>
    <row r="73" spans="2:9" ht="12.75" customHeight="1" x14ac:dyDescent="0.2">
      <c r="B73" s="167">
        <f t="shared" si="0"/>
        <v>73</v>
      </c>
      <c r="C73" s="47" t="s">
        <v>2571</v>
      </c>
      <c r="D73" s="191">
        <f>IF(D21&gt;D31,1,0)</f>
        <v>1</v>
      </c>
      <c r="E73" s="143"/>
      <c r="F73" s="176" t="s">
        <v>2124</v>
      </c>
    </row>
    <row r="74" spans="2:9" ht="12.75" customHeight="1" x14ac:dyDescent="0.2">
      <c r="B74" s="167">
        <f t="shared" si="0"/>
        <v>74</v>
      </c>
      <c r="C74" s="47" t="s">
        <v>1248</v>
      </c>
      <c r="D74" s="145">
        <f>IF(D43=1,((D21-D31)*D32),0)</f>
        <v>0</v>
      </c>
      <c r="E74" s="143"/>
      <c r="F74" s="176" t="s">
        <v>2563</v>
      </c>
    </row>
    <row r="75" spans="2:9" ht="12.75" customHeight="1" x14ac:dyDescent="0.2">
      <c r="B75" s="167">
        <f t="shared" si="0"/>
        <v>75</v>
      </c>
      <c r="C75" s="94" t="s">
        <v>1249</v>
      </c>
      <c r="D75" s="86"/>
      <c r="E75" s="86"/>
      <c r="F75" s="178"/>
    </row>
    <row r="76" spans="2:9" ht="12.75" customHeight="1" x14ac:dyDescent="0.2">
      <c r="B76" s="167">
        <f t="shared" si="0"/>
        <v>76</v>
      </c>
      <c r="C76" s="128" t="s">
        <v>1901</v>
      </c>
      <c r="D76" s="160">
        <f>ROUND(IF(AND(D49="C",D68=1),(D60+D70),IF(AND(D49="D",D73=1),(D60+D74),D60)),2)</f>
        <v>69689.259999999995</v>
      </c>
      <c r="E76" s="143"/>
      <c r="F76" s="176" t="s">
        <v>2554</v>
      </c>
      <c r="G76" s="55"/>
    </row>
    <row r="77" spans="2:9" ht="12.75" customHeight="1" x14ac:dyDescent="0.2">
      <c r="B77" s="167">
        <f t="shared" si="0"/>
        <v>77</v>
      </c>
      <c r="C77" s="86" t="s">
        <v>1232</v>
      </c>
      <c r="D77" s="87"/>
      <c r="E77" s="93"/>
      <c r="F77" s="172"/>
    </row>
    <row r="78" spans="2:9" ht="12.75" customHeight="1" x14ac:dyDescent="0.2">
      <c r="B78" s="167">
        <f t="shared" si="0"/>
        <v>78</v>
      </c>
      <c r="C78" s="128" t="s">
        <v>1902</v>
      </c>
      <c r="D78" s="191">
        <f>IF(D21&lt;D20,1,0)</f>
        <v>0</v>
      </c>
      <c r="E78" s="143"/>
      <c r="F78" s="176" t="s">
        <v>2557</v>
      </c>
    </row>
    <row r="79" spans="2:9" ht="12.75" customHeight="1" x14ac:dyDescent="0.2">
      <c r="B79" s="167">
        <f t="shared" si="0"/>
        <v>79</v>
      </c>
      <c r="C79" s="128" t="s">
        <v>1903</v>
      </c>
      <c r="D79" s="145" t="str">
        <f>IF(D78=1,ROUND((D76/D48)*(D21+1),2),"NA")</f>
        <v>NA</v>
      </c>
      <c r="E79" s="143"/>
      <c r="F79" s="194" t="s">
        <v>2558</v>
      </c>
      <c r="G79" s="56"/>
      <c r="H79" s="52"/>
      <c r="I79" s="52"/>
    </row>
    <row r="80" spans="2:9" ht="19.5" customHeight="1" x14ac:dyDescent="0.2">
      <c r="B80" s="167">
        <f t="shared" si="0"/>
        <v>80</v>
      </c>
      <c r="C80" s="128" t="s">
        <v>1904</v>
      </c>
      <c r="D80" s="145">
        <f>ROUND(IF(D79&gt;D76,D76,D79),2)</f>
        <v>69689.259999999995</v>
      </c>
      <c r="E80" s="143"/>
      <c r="F80" s="176" t="s">
        <v>2560</v>
      </c>
      <c r="H80" s="52"/>
      <c r="I80" s="52"/>
    </row>
    <row r="81" spans="2:9" ht="12.75" customHeight="1" x14ac:dyDescent="0.2">
      <c r="B81" s="167">
        <f t="shared" si="0"/>
        <v>81</v>
      </c>
      <c r="C81" s="94" t="s">
        <v>1250</v>
      </c>
      <c r="D81" s="86"/>
      <c r="E81" s="86"/>
      <c r="F81" s="178"/>
    </row>
    <row r="82" spans="2:9" ht="12.75" customHeight="1" x14ac:dyDescent="0.2">
      <c r="B82" s="167">
        <f t="shared" si="0"/>
        <v>82</v>
      </c>
      <c r="C82" s="47" t="s">
        <v>1231</v>
      </c>
      <c r="D82" s="158">
        <f>D80</f>
        <v>69689.259999999995</v>
      </c>
      <c r="E82" s="143"/>
      <c r="F82" s="177" t="s">
        <v>2553</v>
      </c>
    </row>
    <row r="83" spans="2:9" ht="12.75" customHeight="1" x14ac:dyDescent="0.2">
      <c r="B83" s="167">
        <f t="shared" si="0"/>
        <v>83</v>
      </c>
      <c r="C83" s="102" t="s">
        <v>1233</v>
      </c>
      <c r="D83" s="91"/>
      <c r="E83" s="92"/>
      <c r="F83" s="179"/>
    </row>
    <row r="84" spans="2:9" s="193" customFormat="1" ht="12.75" customHeight="1" x14ac:dyDescent="0.2">
      <c r="B84" s="167">
        <f t="shared" si="0"/>
        <v>84</v>
      </c>
      <c r="C84" s="47" t="s">
        <v>2524</v>
      </c>
      <c r="D84" s="142">
        <f>ROUND(IF(D82&gt;D16,D16,D82),2)</f>
        <v>0</v>
      </c>
      <c r="E84" s="148"/>
      <c r="F84" s="170" t="s">
        <v>2585</v>
      </c>
      <c r="G84" s="192"/>
    </row>
    <row r="85" spans="2:9" s="52" customFormat="1" ht="26.25" customHeight="1" x14ac:dyDescent="0.2">
      <c r="B85" s="167">
        <f t="shared" si="0"/>
        <v>85</v>
      </c>
      <c r="C85" s="129" t="s">
        <v>1261</v>
      </c>
      <c r="D85" s="80">
        <v>0</v>
      </c>
      <c r="E85" s="157"/>
      <c r="F85" s="196" t="s">
        <v>2564</v>
      </c>
      <c r="G85" s="51"/>
      <c r="H85" s="4"/>
      <c r="I85" s="4"/>
    </row>
    <row r="86" spans="2:9" s="52" customFormat="1" ht="19.5" customHeight="1" x14ac:dyDescent="0.2">
      <c r="B86" s="167">
        <f t="shared" si="0"/>
        <v>86</v>
      </c>
      <c r="C86" s="129" t="s">
        <v>1234</v>
      </c>
      <c r="D86" s="163">
        <f>ROUND(IF(D51="Yes",D53,(D84+D85)),2)</f>
        <v>0</v>
      </c>
      <c r="E86" s="157"/>
      <c r="F86" s="195" t="s">
        <v>2566</v>
      </c>
      <c r="G86" s="51"/>
      <c r="H86" s="4"/>
      <c r="I86" s="4"/>
    </row>
    <row r="87" spans="2:9" ht="12.75" customHeight="1" x14ac:dyDescent="0.2">
      <c r="B87" s="167">
        <f t="shared" si="0"/>
        <v>87</v>
      </c>
      <c r="C87" s="47" t="s">
        <v>1262</v>
      </c>
      <c r="D87" s="80">
        <v>0</v>
      </c>
      <c r="E87" s="143"/>
      <c r="F87" s="180" t="s">
        <v>1841</v>
      </c>
    </row>
    <row r="88" spans="2:9" ht="12.75" customHeight="1" x14ac:dyDescent="0.2">
      <c r="B88" s="167">
        <f t="shared" si="0"/>
        <v>88</v>
      </c>
      <c r="C88" s="47" t="s">
        <v>1263</v>
      </c>
      <c r="D88" s="80">
        <v>0</v>
      </c>
      <c r="E88" s="143"/>
      <c r="F88" s="177" t="s">
        <v>1842</v>
      </c>
    </row>
    <row r="89" spans="2:9" ht="12.75" customHeight="1" x14ac:dyDescent="0.2">
      <c r="B89" s="167">
        <f t="shared" si="0"/>
        <v>89</v>
      </c>
      <c r="C89" s="47" t="s">
        <v>1235</v>
      </c>
      <c r="D89" s="164">
        <f>ROUND(IF((D86-D87-D88)&gt;0,D86-D87-D88,0),2)</f>
        <v>0</v>
      </c>
      <c r="E89" s="143"/>
      <c r="F89" s="195" t="s">
        <v>2567</v>
      </c>
    </row>
    <row r="90" spans="2:9" ht="12.75" customHeight="1" x14ac:dyDescent="0.2">
      <c r="B90" s="276" t="s">
        <v>2599</v>
      </c>
      <c r="C90" s="277"/>
      <c r="D90" s="277"/>
      <c r="E90" s="277"/>
      <c r="F90" s="278"/>
    </row>
    <row r="91" spans="2:9" x14ac:dyDescent="0.2">
      <c r="B91" s="44"/>
      <c r="C91" s="37"/>
      <c r="D91" s="38"/>
      <c r="E91" s="37"/>
      <c r="F91" s="60"/>
      <c r="G91" s="61"/>
    </row>
    <row r="92" spans="2:9" x14ac:dyDescent="0.2">
      <c r="B92" s="44"/>
      <c r="C92" s="37"/>
      <c r="D92" s="38"/>
      <c r="E92" s="37"/>
      <c r="F92" s="60"/>
      <c r="G92" s="61"/>
    </row>
  </sheetData>
  <sheetProtection sheet="1" objects="1" scenarios="1"/>
  <mergeCells count="7">
    <mergeCell ref="B90:F90"/>
    <mergeCell ref="B7:F7"/>
    <mergeCell ref="B8:F8"/>
    <mergeCell ref="H15:I15"/>
    <mergeCell ref="B10:F10"/>
    <mergeCell ref="B11:F11"/>
    <mergeCell ref="B12:F12"/>
  </mergeCells>
  <dataValidations count="3">
    <dataValidation type="list" allowBlank="1" showInputMessage="1" showErrorMessage="1" errorTitle="NICU Valid Input Values" error="Please enter Yes or No." sqref="WVJ983073 D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D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D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D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D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D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D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D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D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D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D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D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D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D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D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xr:uid="{00000000-0002-0000-0100-000000000000}">
      <formula1>NICU</formula1>
    </dataValidation>
    <dataValidation type="list" allowBlank="1" showInputMessage="1" showErrorMessage="1" sqref="D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D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D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D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D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D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D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D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D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D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D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D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D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D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D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D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D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D65567:D65568 IX65567:IX65568 ST65567:ST65568 ACP65567:ACP65568 AML65567:AML65568 AWH65567:AWH65568 BGD65567:BGD65568 BPZ65567:BPZ65568 BZV65567:BZV65568 CJR65567:CJR65568 CTN65567:CTN65568 DDJ65567:DDJ65568 DNF65567:DNF65568 DXB65567:DXB65568 EGX65567:EGX65568 EQT65567:EQT65568 FAP65567:FAP65568 FKL65567:FKL65568 FUH65567:FUH65568 GED65567:GED65568 GNZ65567:GNZ65568 GXV65567:GXV65568 HHR65567:HHR65568 HRN65567:HRN65568 IBJ65567:IBJ65568 ILF65567:ILF65568 IVB65567:IVB65568 JEX65567:JEX65568 JOT65567:JOT65568 JYP65567:JYP65568 KIL65567:KIL65568 KSH65567:KSH65568 LCD65567:LCD65568 LLZ65567:LLZ65568 LVV65567:LVV65568 MFR65567:MFR65568 MPN65567:MPN65568 MZJ65567:MZJ65568 NJF65567:NJF65568 NTB65567:NTB65568 OCX65567:OCX65568 OMT65567:OMT65568 OWP65567:OWP65568 PGL65567:PGL65568 PQH65567:PQH65568 QAD65567:QAD65568 QJZ65567:QJZ65568 QTV65567:QTV65568 RDR65567:RDR65568 RNN65567:RNN65568 RXJ65567:RXJ65568 SHF65567:SHF65568 SRB65567:SRB65568 TAX65567:TAX65568 TKT65567:TKT65568 TUP65567:TUP65568 UEL65567:UEL65568 UOH65567:UOH65568 UYD65567:UYD65568 VHZ65567:VHZ65568 VRV65567:VRV65568 WBR65567:WBR65568 WLN65567:WLN65568 WVJ65567:WVJ65568 D131103:D131104 IX131103:IX131104 ST131103:ST131104 ACP131103:ACP131104 AML131103:AML131104 AWH131103:AWH131104 BGD131103:BGD131104 BPZ131103:BPZ131104 BZV131103:BZV131104 CJR131103:CJR131104 CTN131103:CTN131104 DDJ131103:DDJ131104 DNF131103:DNF131104 DXB131103:DXB131104 EGX131103:EGX131104 EQT131103:EQT131104 FAP131103:FAP131104 FKL131103:FKL131104 FUH131103:FUH131104 GED131103:GED131104 GNZ131103:GNZ131104 GXV131103:GXV131104 HHR131103:HHR131104 HRN131103:HRN131104 IBJ131103:IBJ131104 ILF131103:ILF131104 IVB131103:IVB131104 JEX131103:JEX131104 JOT131103:JOT131104 JYP131103:JYP131104 KIL131103:KIL131104 KSH131103:KSH131104 LCD131103:LCD131104 LLZ131103:LLZ131104 LVV131103:LVV131104 MFR131103:MFR131104 MPN131103:MPN131104 MZJ131103:MZJ131104 NJF131103:NJF131104 NTB131103:NTB131104 OCX131103:OCX131104 OMT131103:OMT131104 OWP131103:OWP131104 PGL131103:PGL131104 PQH131103:PQH131104 QAD131103:QAD131104 QJZ131103:QJZ131104 QTV131103:QTV131104 RDR131103:RDR131104 RNN131103:RNN131104 RXJ131103:RXJ131104 SHF131103:SHF131104 SRB131103:SRB131104 TAX131103:TAX131104 TKT131103:TKT131104 TUP131103:TUP131104 UEL131103:UEL131104 UOH131103:UOH131104 UYD131103:UYD131104 VHZ131103:VHZ131104 VRV131103:VRV131104 WBR131103:WBR131104 WLN131103:WLN131104 WVJ131103:WVJ131104 D196639:D196640 IX196639:IX196640 ST196639:ST196640 ACP196639:ACP196640 AML196639:AML196640 AWH196639:AWH196640 BGD196639:BGD196640 BPZ196639:BPZ196640 BZV196639:BZV196640 CJR196639:CJR196640 CTN196639:CTN196640 DDJ196639:DDJ196640 DNF196639:DNF196640 DXB196639:DXB196640 EGX196639:EGX196640 EQT196639:EQT196640 FAP196639:FAP196640 FKL196639:FKL196640 FUH196639:FUH196640 GED196639:GED196640 GNZ196639:GNZ196640 GXV196639:GXV196640 HHR196639:HHR196640 HRN196639:HRN196640 IBJ196639:IBJ196640 ILF196639:ILF196640 IVB196639:IVB196640 JEX196639:JEX196640 JOT196639:JOT196640 JYP196639:JYP196640 KIL196639:KIL196640 KSH196639:KSH196640 LCD196639:LCD196640 LLZ196639:LLZ196640 LVV196639:LVV196640 MFR196639:MFR196640 MPN196639:MPN196640 MZJ196639:MZJ196640 NJF196639:NJF196640 NTB196639:NTB196640 OCX196639:OCX196640 OMT196639:OMT196640 OWP196639:OWP196640 PGL196639:PGL196640 PQH196639:PQH196640 QAD196639:QAD196640 QJZ196639:QJZ196640 QTV196639:QTV196640 RDR196639:RDR196640 RNN196639:RNN196640 RXJ196639:RXJ196640 SHF196639:SHF196640 SRB196639:SRB196640 TAX196639:TAX196640 TKT196639:TKT196640 TUP196639:TUP196640 UEL196639:UEL196640 UOH196639:UOH196640 UYD196639:UYD196640 VHZ196639:VHZ196640 VRV196639:VRV196640 WBR196639:WBR196640 WLN196639:WLN196640 WVJ196639:WVJ196640 D262175:D262176 IX262175:IX262176 ST262175:ST262176 ACP262175:ACP262176 AML262175:AML262176 AWH262175:AWH262176 BGD262175:BGD262176 BPZ262175:BPZ262176 BZV262175:BZV262176 CJR262175:CJR262176 CTN262175:CTN262176 DDJ262175:DDJ262176 DNF262175:DNF262176 DXB262175:DXB262176 EGX262175:EGX262176 EQT262175:EQT262176 FAP262175:FAP262176 FKL262175:FKL262176 FUH262175:FUH262176 GED262175:GED262176 GNZ262175:GNZ262176 GXV262175:GXV262176 HHR262175:HHR262176 HRN262175:HRN262176 IBJ262175:IBJ262176 ILF262175:ILF262176 IVB262175:IVB262176 JEX262175:JEX262176 JOT262175:JOT262176 JYP262175:JYP262176 KIL262175:KIL262176 KSH262175:KSH262176 LCD262175:LCD262176 LLZ262175:LLZ262176 LVV262175:LVV262176 MFR262175:MFR262176 MPN262175:MPN262176 MZJ262175:MZJ262176 NJF262175:NJF262176 NTB262175:NTB262176 OCX262175:OCX262176 OMT262175:OMT262176 OWP262175:OWP262176 PGL262175:PGL262176 PQH262175:PQH262176 QAD262175:QAD262176 QJZ262175:QJZ262176 QTV262175:QTV262176 RDR262175:RDR262176 RNN262175:RNN262176 RXJ262175:RXJ262176 SHF262175:SHF262176 SRB262175:SRB262176 TAX262175:TAX262176 TKT262175:TKT262176 TUP262175:TUP262176 UEL262175:UEL262176 UOH262175:UOH262176 UYD262175:UYD262176 VHZ262175:VHZ262176 VRV262175:VRV262176 WBR262175:WBR262176 WLN262175:WLN262176 WVJ262175:WVJ262176 D327711:D327712 IX327711:IX327712 ST327711:ST327712 ACP327711:ACP327712 AML327711:AML327712 AWH327711:AWH327712 BGD327711:BGD327712 BPZ327711:BPZ327712 BZV327711:BZV327712 CJR327711:CJR327712 CTN327711:CTN327712 DDJ327711:DDJ327712 DNF327711:DNF327712 DXB327711:DXB327712 EGX327711:EGX327712 EQT327711:EQT327712 FAP327711:FAP327712 FKL327711:FKL327712 FUH327711:FUH327712 GED327711:GED327712 GNZ327711:GNZ327712 GXV327711:GXV327712 HHR327711:HHR327712 HRN327711:HRN327712 IBJ327711:IBJ327712 ILF327711:ILF327712 IVB327711:IVB327712 JEX327711:JEX327712 JOT327711:JOT327712 JYP327711:JYP327712 KIL327711:KIL327712 KSH327711:KSH327712 LCD327711:LCD327712 LLZ327711:LLZ327712 LVV327711:LVV327712 MFR327711:MFR327712 MPN327711:MPN327712 MZJ327711:MZJ327712 NJF327711:NJF327712 NTB327711:NTB327712 OCX327711:OCX327712 OMT327711:OMT327712 OWP327711:OWP327712 PGL327711:PGL327712 PQH327711:PQH327712 QAD327711:QAD327712 QJZ327711:QJZ327712 QTV327711:QTV327712 RDR327711:RDR327712 RNN327711:RNN327712 RXJ327711:RXJ327712 SHF327711:SHF327712 SRB327711:SRB327712 TAX327711:TAX327712 TKT327711:TKT327712 TUP327711:TUP327712 UEL327711:UEL327712 UOH327711:UOH327712 UYD327711:UYD327712 VHZ327711:VHZ327712 VRV327711:VRV327712 WBR327711:WBR327712 WLN327711:WLN327712 WVJ327711:WVJ327712 D393247:D393248 IX393247:IX393248 ST393247:ST393248 ACP393247:ACP393248 AML393247:AML393248 AWH393247:AWH393248 BGD393247:BGD393248 BPZ393247:BPZ393248 BZV393247:BZV393248 CJR393247:CJR393248 CTN393247:CTN393248 DDJ393247:DDJ393248 DNF393247:DNF393248 DXB393247:DXB393248 EGX393247:EGX393248 EQT393247:EQT393248 FAP393247:FAP393248 FKL393247:FKL393248 FUH393247:FUH393248 GED393247:GED393248 GNZ393247:GNZ393248 GXV393247:GXV393248 HHR393247:HHR393248 HRN393247:HRN393248 IBJ393247:IBJ393248 ILF393247:ILF393248 IVB393247:IVB393248 JEX393247:JEX393248 JOT393247:JOT393248 JYP393247:JYP393248 KIL393247:KIL393248 KSH393247:KSH393248 LCD393247:LCD393248 LLZ393247:LLZ393248 LVV393247:LVV393248 MFR393247:MFR393248 MPN393247:MPN393248 MZJ393247:MZJ393248 NJF393247:NJF393248 NTB393247:NTB393248 OCX393247:OCX393248 OMT393247:OMT393248 OWP393247:OWP393248 PGL393247:PGL393248 PQH393247:PQH393248 QAD393247:QAD393248 QJZ393247:QJZ393248 QTV393247:QTV393248 RDR393247:RDR393248 RNN393247:RNN393248 RXJ393247:RXJ393248 SHF393247:SHF393248 SRB393247:SRB393248 TAX393247:TAX393248 TKT393247:TKT393248 TUP393247:TUP393248 UEL393247:UEL393248 UOH393247:UOH393248 UYD393247:UYD393248 VHZ393247:VHZ393248 VRV393247:VRV393248 WBR393247:WBR393248 WLN393247:WLN393248 WVJ393247:WVJ393248 D458783:D458784 IX458783:IX458784 ST458783:ST458784 ACP458783:ACP458784 AML458783:AML458784 AWH458783:AWH458784 BGD458783:BGD458784 BPZ458783:BPZ458784 BZV458783:BZV458784 CJR458783:CJR458784 CTN458783:CTN458784 DDJ458783:DDJ458784 DNF458783:DNF458784 DXB458783:DXB458784 EGX458783:EGX458784 EQT458783:EQT458784 FAP458783:FAP458784 FKL458783:FKL458784 FUH458783:FUH458784 GED458783:GED458784 GNZ458783:GNZ458784 GXV458783:GXV458784 HHR458783:HHR458784 HRN458783:HRN458784 IBJ458783:IBJ458784 ILF458783:ILF458784 IVB458783:IVB458784 JEX458783:JEX458784 JOT458783:JOT458784 JYP458783:JYP458784 KIL458783:KIL458784 KSH458783:KSH458784 LCD458783:LCD458784 LLZ458783:LLZ458784 LVV458783:LVV458784 MFR458783:MFR458784 MPN458783:MPN458784 MZJ458783:MZJ458784 NJF458783:NJF458784 NTB458783:NTB458784 OCX458783:OCX458784 OMT458783:OMT458784 OWP458783:OWP458784 PGL458783:PGL458784 PQH458783:PQH458784 QAD458783:QAD458784 QJZ458783:QJZ458784 QTV458783:QTV458784 RDR458783:RDR458784 RNN458783:RNN458784 RXJ458783:RXJ458784 SHF458783:SHF458784 SRB458783:SRB458784 TAX458783:TAX458784 TKT458783:TKT458784 TUP458783:TUP458784 UEL458783:UEL458784 UOH458783:UOH458784 UYD458783:UYD458784 VHZ458783:VHZ458784 VRV458783:VRV458784 WBR458783:WBR458784 WLN458783:WLN458784 WVJ458783:WVJ458784 D524319:D524320 IX524319:IX524320 ST524319:ST524320 ACP524319:ACP524320 AML524319:AML524320 AWH524319:AWH524320 BGD524319:BGD524320 BPZ524319:BPZ524320 BZV524319:BZV524320 CJR524319:CJR524320 CTN524319:CTN524320 DDJ524319:DDJ524320 DNF524319:DNF524320 DXB524319:DXB524320 EGX524319:EGX524320 EQT524319:EQT524320 FAP524319:FAP524320 FKL524319:FKL524320 FUH524319:FUH524320 GED524319:GED524320 GNZ524319:GNZ524320 GXV524319:GXV524320 HHR524319:HHR524320 HRN524319:HRN524320 IBJ524319:IBJ524320 ILF524319:ILF524320 IVB524319:IVB524320 JEX524319:JEX524320 JOT524319:JOT524320 JYP524319:JYP524320 KIL524319:KIL524320 KSH524319:KSH524320 LCD524319:LCD524320 LLZ524319:LLZ524320 LVV524319:LVV524320 MFR524319:MFR524320 MPN524319:MPN524320 MZJ524319:MZJ524320 NJF524319:NJF524320 NTB524319:NTB524320 OCX524319:OCX524320 OMT524319:OMT524320 OWP524319:OWP524320 PGL524319:PGL524320 PQH524319:PQH524320 QAD524319:QAD524320 QJZ524319:QJZ524320 QTV524319:QTV524320 RDR524319:RDR524320 RNN524319:RNN524320 RXJ524319:RXJ524320 SHF524319:SHF524320 SRB524319:SRB524320 TAX524319:TAX524320 TKT524319:TKT524320 TUP524319:TUP524320 UEL524319:UEL524320 UOH524319:UOH524320 UYD524319:UYD524320 VHZ524319:VHZ524320 VRV524319:VRV524320 WBR524319:WBR524320 WLN524319:WLN524320 WVJ524319:WVJ524320 D589855:D589856 IX589855:IX589856 ST589855:ST589856 ACP589855:ACP589856 AML589855:AML589856 AWH589855:AWH589856 BGD589855:BGD589856 BPZ589855:BPZ589856 BZV589855:BZV589856 CJR589855:CJR589856 CTN589855:CTN589856 DDJ589855:DDJ589856 DNF589855:DNF589856 DXB589855:DXB589856 EGX589855:EGX589856 EQT589855:EQT589856 FAP589855:FAP589856 FKL589855:FKL589856 FUH589855:FUH589856 GED589855:GED589856 GNZ589855:GNZ589856 GXV589855:GXV589856 HHR589855:HHR589856 HRN589855:HRN589856 IBJ589855:IBJ589856 ILF589855:ILF589856 IVB589855:IVB589856 JEX589855:JEX589856 JOT589855:JOT589856 JYP589855:JYP589856 KIL589855:KIL589856 KSH589855:KSH589856 LCD589855:LCD589856 LLZ589855:LLZ589856 LVV589855:LVV589856 MFR589855:MFR589856 MPN589855:MPN589856 MZJ589855:MZJ589856 NJF589855:NJF589856 NTB589855:NTB589856 OCX589855:OCX589856 OMT589855:OMT589856 OWP589855:OWP589856 PGL589855:PGL589856 PQH589855:PQH589856 QAD589855:QAD589856 QJZ589855:QJZ589856 QTV589855:QTV589856 RDR589855:RDR589856 RNN589855:RNN589856 RXJ589855:RXJ589856 SHF589855:SHF589856 SRB589855:SRB589856 TAX589855:TAX589856 TKT589855:TKT589856 TUP589855:TUP589856 UEL589855:UEL589856 UOH589855:UOH589856 UYD589855:UYD589856 VHZ589855:VHZ589856 VRV589855:VRV589856 WBR589855:WBR589856 WLN589855:WLN589856 WVJ589855:WVJ589856 D655391:D655392 IX655391:IX655392 ST655391:ST655392 ACP655391:ACP655392 AML655391:AML655392 AWH655391:AWH655392 BGD655391:BGD655392 BPZ655391:BPZ655392 BZV655391:BZV655392 CJR655391:CJR655392 CTN655391:CTN655392 DDJ655391:DDJ655392 DNF655391:DNF655392 DXB655391:DXB655392 EGX655391:EGX655392 EQT655391:EQT655392 FAP655391:FAP655392 FKL655391:FKL655392 FUH655391:FUH655392 GED655391:GED655392 GNZ655391:GNZ655392 GXV655391:GXV655392 HHR655391:HHR655392 HRN655391:HRN655392 IBJ655391:IBJ655392 ILF655391:ILF655392 IVB655391:IVB655392 JEX655391:JEX655392 JOT655391:JOT655392 JYP655391:JYP655392 KIL655391:KIL655392 KSH655391:KSH655392 LCD655391:LCD655392 LLZ655391:LLZ655392 LVV655391:LVV655392 MFR655391:MFR655392 MPN655391:MPN655392 MZJ655391:MZJ655392 NJF655391:NJF655392 NTB655391:NTB655392 OCX655391:OCX655392 OMT655391:OMT655392 OWP655391:OWP655392 PGL655391:PGL655392 PQH655391:PQH655392 QAD655391:QAD655392 QJZ655391:QJZ655392 QTV655391:QTV655392 RDR655391:RDR655392 RNN655391:RNN655392 RXJ655391:RXJ655392 SHF655391:SHF655392 SRB655391:SRB655392 TAX655391:TAX655392 TKT655391:TKT655392 TUP655391:TUP655392 UEL655391:UEL655392 UOH655391:UOH655392 UYD655391:UYD655392 VHZ655391:VHZ655392 VRV655391:VRV655392 WBR655391:WBR655392 WLN655391:WLN655392 WVJ655391:WVJ655392 D720927:D720928 IX720927:IX720928 ST720927:ST720928 ACP720927:ACP720928 AML720927:AML720928 AWH720927:AWH720928 BGD720927:BGD720928 BPZ720927:BPZ720928 BZV720927:BZV720928 CJR720927:CJR720928 CTN720927:CTN720928 DDJ720927:DDJ720928 DNF720927:DNF720928 DXB720927:DXB720928 EGX720927:EGX720928 EQT720927:EQT720928 FAP720927:FAP720928 FKL720927:FKL720928 FUH720927:FUH720928 GED720927:GED720928 GNZ720927:GNZ720928 GXV720927:GXV720928 HHR720927:HHR720928 HRN720927:HRN720928 IBJ720927:IBJ720928 ILF720927:ILF720928 IVB720927:IVB720928 JEX720927:JEX720928 JOT720927:JOT720928 JYP720927:JYP720928 KIL720927:KIL720928 KSH720927:KSH720928 LCD720927:LCD720928 LLZ720927:LLZ720928 LVV720927:LVV720928 MFR720927:MFR720928 MPN720927:MPN720928 MZJ720927:MZJ720928 NJF720927:NJF720928 NTB720927:NTB720928 OCX720927:OCX720928 OMT720927:OMT720928 OWP720927:OWP720928 PGL720927:PGL720928 PQH720927:PQH720928 QAD720927:QAD720928 QJZ720927:QJZ720928 QTV720927:QTV720928 RDR720927:RDR720928 RNN720927:RNN720928 RXJ720927:RXJ720928 SHF720927:SHF720928 SRB720927:SRB720928 TAX720927:TAX720928 TKT720927:TKT720928 TUP720927:TUP720928 UEL720927:UEL720928 UOH720927:UOH720928 UYD720927:UYD720928 VHZ720927:VHZ720928 VRV720927:VRV720928 WBR720927:WBR720928 WLN720927:WLN720928 WVJ720927:WVJ720928 D786463:D786464 IX786463:IX786464 ST786463:ST786464 ACP786463:ACP786464 AML786463:AML786464 AWH786463:AWH786464 BGD786463:BGD786464 BPZ786463:BPZ786464 BZV786463:BZV786464 CJR786463:CJR786464 CTN786463:CTN786464 DDJ786463:DDJ786464 DNF786463:DNF786464 DXB786463:DXB786464 EGX786463:EGX786464 EQT786463:EQT786464 FAP786463:FAP786464 FKL786463:FKL786464 FUH786463:FUH786464 GED786463:GED786464 GNZ786463:GNZ786464 GXV786463:GXV786464 HHR786463:HHR786464 HRN786463:HRN786464 IBJ786463:IBJ786464 ILF786463:ILF786464 IVB786463:IVB786464 JEX786463:JEX786464 JOT786463:JOT786464 JYP786463:JYP786464 KIL786463:KIL786464 KSH786463:KSH786464 LCD786463:LCD786464 LLZ786463:LLZ786464 LVV786463:LVV786464 MFR786463:MFR786464 MPN786463:MPN786464 MZJ786463:MZJ786464 NJF786463:NJF786464 NTB786463:NTB786464 OCX786463:OCX786464 OMT786463:OMT786464 OWP786463:OWP786464 PGL786463:PGL786464 PQH786463:PQH786464 QAD786463:QAD786464 QJZ786463:QJZ786464 QTV786463:QTV786464 RDR786463:RDR786464 RNN786463:RNN786464 RXJ786463:RXJ786464 SHF786463:SHF786464 SRB786463:SRB786464 TAX786463:TAX786464 TKT786463:TKT786464 TUP786463:TUP786464 UEL786463:UEL786464 UOH786463:UOH786464 UYD786463:UYD786464 VHZ786463:VHZ786464 VRV786463:VRV786464 WBR786463:WBR786464 WLN786463:WLN786464 WVJ786463:WVJ786464 D851999:D852000 IX851999:IX852000 ST851999:ST852000 ACP851999:ACP852000 AML851999:AML852000 AWH851999:AWH852000 BGD851999:BGD852000 BPZ851999:BPZ852000 BZV851999:BZV852000 CJR851999:CJR852000 CTN851999:CTN852000 DDJ851999:DDJ852000 DNF851999:DNF852000 DXB851999:DXB852000 EGX851999:EGX852000 EQT851999:EQT852000 FAP851999:FAP852000 FKL851999:FKL852000 FUH851999:FUH852000 GED851999:GED852000 GNZ851999:GNZ852000 GXV851999:GXV852000 HHR851999:HHR852000 HRN851999:HRN852000 IBJ851999:IBJ852000 ILF851999:ILF852000 IVB851999:IVB852000 JEX851999:JEX852000 JOT851999:JOT852000 JYP851999:JYP852000 KIL851999:KIL852000 KSH851999:KSH852000 LCD851999:LCD852000 LLZ851999:LLZ852000 LVV851999:LVV852000 MFR851999:MFR852000 MPN851999:MPN852000 MZJ851999:MZJ852000 NJF851999:NJF852000 NTB851999:NTB852000 OCX851999:OCX852000 OMT851999:OMT852000 OWP851999:OWP852000 PGL851999:PGL852000 PQH851999:PQH852000 QAD851999:QAD852000 QJZ851999:QJZ852000 QTV851999:QTV852000 RDR851999:RDR852000 RNN851999:RNN852000 RXJ851999:RXJ852000 SHF851999:SHF852000 SRB851999:SRB852000 TAX851999:TAX852000 TKT851999:TKT852000 TUP851999:TUP852000 UEL851999:UEL852000 UOH851999:UOH852000 UYD851999:UYD852000 VHZ851999:VHZ852000 VRV851999:VRV852000 WBR851999:WBR852000 WLN851999:WLN852000 WVJ851999:WVJ852000 D917535:D917536 IX917535:IX917536 ST917535:ST917536 ACP917535:ACP917536 AML917535:AML917536 AWH917535:AWH917536 BGD917535:BGD917536 BPZ917535:BPZ917536 BZV917535:BZV917536 CJR917535:CJR917536 CTN917535:CTN917536 DDJ917535:DDJ917536 DNF917535:DNF917536 DXB917535:DXB917536 EGX917535:EGX917536 EQT917535:EQT917536 FAP917535:FAP917536 FKL917535:FKL917536 FUH917535:FUH917536 GED917535:GED917536 GNZ917535:GNZ917536 GXV917535:GXV917536 HHR917535:HHR917536 HRN917535:HRN917536 IBJ917535:IBJ917536 ILF917535:ILF917536 IVB917535:IVB917536 JEX917535:JEX917536 JOT917535:JOT917536 JYP917535:JYP917536 KIL917535:KIL917536 KSH917535:KSH917536 LCD917535:LCD917536 LLZ917535:LLZ917536 LVV917535:LVV917536 MFR917535:MFR917536 MPN917535:MPN917536 MZJ917535:MZJ917536 NJF917535:NJF917536 NTB917535:NTB917536 OCX917535:OCX917536 OMT917535:OMT917536 OWP917535:OWP917536 PGL917535:PGL917536 PQH917535:PQH917536 QAD917535:QAD917536 QJZ917535:QJZ917536 QTV917535:QTV917536 RDR917535:RDR917536 RNN917535:RNN917536 RXJ917535:RXJ917536 SHF917535:SHF917536 SRB917535:SRB917536 TAX917535:TAX917536 TKT917535:TKT917536 TUP917535:TUP917536 UEL917535:UEL917536 UOH917535:UOH917536 UYD917535:UYD917536 VHZ917535:VHZ917536 VRV917535:VRV917536 WBR917535:WBR917536 WLN917535:WLN917536 WVJ917535:WVJ917536 D983071:D983072 IX983071:IX983072 ST983071:ST983072 ACP983071:ACP983072 AML983071:AML983072 AWH983071:AWH983072 BGD983071:BGD983072 BPZ983071:BPZ983072 BZV983071:BZV983072 CJR983071:CJR983072 CTN983071:CTN983072 DDJ983071:DDJ983072 DNF983071:DNF983072 DXB983071:DXB983072 EGX983071:EGX983072 EQT983071:EQT983072 FAP983071:FAP983072 FKL983071:FKL983072 FUH983071:FUH983072 GED983071:GED983072 GNZ983071:GNZ983072 GXV983071:GXV983072 HHR983071:HHR983072 HRN983071:HRN983072 IBJ983071:IBJ983072 ILF983071:ILF983072 IVB983071:IVB983072 JEX983071:JEX983072 JOT983071:JOT983072 JYP983071:JYP983072 KIL983071:KIL983072 KSH983071:KSH983072 LCD983071:LCD983072 LLZ983071:LLZ983072 LVV983071:LVV983072 MFR983071:MFR983072 MPN983071:MPN983072 MZJ983071:MZJ983072 NJF983071:NJF983072 NTB983071:NTB983072 OCX983071:OCX983072 OMT983071:OMT983072 OWP983071:OWP983072 PGL983071:PGL983072 PQH983071:PQH983072 QAD983071:QAD983072 QJZ983071:QJZ983072 QTV983071:QTV983072 RDR983071:RDR983072 RNN983071:RNN983072 RXJ983071:RXJ983072 SHF983071:SHF983072 SRB983071:SRB983072 TAX983071:TAX983072 TKT983071:TKT983072 TUP983071:TUP983072 UEL983071:UEL983072 UOH983071:UOH983072 UYD983071:UYD983072 VHZ983071:VHZ983072 VRV983071:VRV983072 WBR983071:WBR983072 WLN983071:WLN983072 WVJ983071:WVJ983072 D18" xr:uid="{00000000-0002-0000-0100-000001000000}">
      <formula1>$H$16:$I$16</formula1>
    </dataValidation>
    <dataValidation type="whole" operator="lessThanOrEqual" allowBlank="1" showInputMessage="1" showErrorMessage="1" sqref="D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D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D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D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D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D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D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D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D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D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D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D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D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D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D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D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xr:uid="{00000000-0002-0000-0100-000002000000}">
      <formula1>110</formula1>
    </dataValidation>
  </dataValidations>
  <pageMargins left="0.25" right="0.25" top="1" bottom="0.75" header="0.5" footer="0.5"/>
  <pageSetup scale="44" pageOrder="overThenDown" orientation="portrait" r:id="rId1"/>
  <headerFooter scaleWithDoc="0">
    <oddFooter>&amp;L&amp;8Mississippi Division of Medicaid DRG Pricing Calculator&amp;C&amp;8Tab 2 - Calculator&amp;R&amp;8 2019-20</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'4-CCR table'!$C$9:$C$164</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320"/>
  <sheetViews>
    <sheetView showGridLines="0" zoomScaleNormal="100" workbookViewId="0">
      <pane ySplit="11" topLeftCell="A12" activePane="bottomLeft" state="frozen"/>
      <selection pane="bottomLeft" activeCell="H15" sqref="H15"/>
    </sheetView>
  </sheetViews>
  <sheetFormatPr defaultColWidth="9.140625" defaultRowHeight="12" x14ac:dyDescent="0.2"/>
  <cols>
    <col min="1" max="1" width="2.28515625" style="40" customWidth="1"/>
    <col min="2" max="2" width="6.42578125" style="40" customWidth="1"/>
    <col min="3" max="3" width="11" style="41" customWidth="1"/>
    <col min="4" max="4" width="35.7109375" style="40" bestFit="1" customWidth="1"/>
    <col min="5" max="5" width="10.42578125" style="40" customWidth="1"/>
    <col min="6" max="6" width="11.42578125" style="62" customWidth="1"/>
    <col min="7" max="7" width="10.5703125" style="62" customWidth="1"/>
    <col min="8" max="8" width="10.85546875" style="40" bestFit="1" customWidth="1"/>
    <col min="9" max="9" width="9.140625" style="40" customWidth="1"/>
    <col min="10" max="10" width="11.7109375" style="40" customWidth="1"/>
    <col min="11" max="11" width="11.28515625" style="40" customWidth="1"/>
    <col min="12" max="12" width="10.140625" style="40" customWidth="1"/>
    <col min="13" max="13" width="23" style="40" bestFit="1" customWidth="1"/>
    <col min="14" max="14" width="19.5703125" style="40" bestFit="1" customWidth="1"/>
    <col min="15" max="15" width="10.85546875" style="40" customWidth="1"/>
    <col min="16" max="16" width="10.140625" style="40" customWidth="1"/>
    <col min="17" max="17" width="11" style="65" customWidth="1"/>
    <col min="18" max="16384" width="9.140625" style="40"/>
  </cols>
  <sheetData>
    <row r="1" spans="1:17" s="5" customFormat="1" ht="20.25" x14ac:dyDescent="0.3">
      <c r="A1" s="298" t="s">
        <v>2590</v>
      </c>
      <c r="B1" s="299"/>
      <c r="C1" s="299"/>
      <c r="D1" s="299"/>
      <c r="E1" s="299"/>
      <c r="F1" s="299"/>
      <c r="G1" s="299"/>
      <c r="H1" s="299"/>
      <c r="I1" s="299"/>
      <c r="J1" s="299"/>
      <c r="K1" s="299"/>
      <c r="L1" s="299"/>
      <c r="M1" s="299"/>
      <c r="N1" s="299"/>
      <c r="O1" s="299"/>
      <c r="P1" s="299"/>
      <c r="Q1" s="300"/>
    </row>
    <row r="2" spans="1:17" s="39" customFormat="1" ht="3.75" customHeight="1" x14ac:dyDescent="0.2">
      <c r="A2" s="234"/>
      <c r="B2" s="235"/>
      <c r="C2" s="236"/>
      <c r="D2" s="235"/>
      <c r="E2" s="237"/>
      <c r="F2" s="238"/>
      <c r="G2" s="238"/>
      <c r="H2" s="239"/>
      <c r="I2" s="239"/>
      <c r="J2" s="239"/>
      <c r="K2" s="239"/>
      <c r="L2" s="240"/>
      <c r="M2" s="241"/>
      <c r="N2" s="241"/>
      <c r="O2" s="242"/>
      <c r="P2" s="242"/>
      <c r="Q2" s="243"/>
    </row>
    <row r="3" spans="1:17" s="36" customFormat="1" ht="12.75" x14ac:dyDescent="0.2">
      <c r="A3" s="301" t="s">
        <v>2017</v>
      </c>
      <c r="B3" s="302"/>
      <c r="C3" s="302"/>
      <c r="D3" s="302"/>
      <c r="E3" s="302"/>
      <c r="F3" s="302"/>
      <c r="G3" s="302"/>
      <c r="H3" s="302"/>
      <c r="I3" s="302"/>
      <c r="J3" s="302"/>
      <c r="K3" s="302"/>
      <c r="L3" s="302"/>
      <c r="M3" s="302"/>
      <c r="N3" s="302"/>
      <c r="O3" s="302"/>
      <c r="P3" s="302"/>
      <c r="Q3" s="303"/>
    </row>
    <row r="4" spans="1:17" s="37" customFormat="1" ht="12.75" x14ac:dyDescent="0.2">
      <c r="A4" s="304" t="s">
        <v>2573</v>
      </c>
      <c r="B4" s="305"/>
      <c r="C4" s="305"/>
      <c r="D4" s="305"/>
      <c r="E4" s="305"/>
      <c r="F4" s="305"/>
      <c r="G4" s="305"/>
      <c r="H4" s="305"/>
      <c r="I4" s="305"/>
      <c r="J4" s="305"/>
      <c r="K4" s="305"/>
      <c r="L4" s="305"/>
      <c r="M4" s="305"/>
      <c r="N4" s="305"/>
      <c r="O4" s="305"/>
      <c r="P4" s="305"/>
      <c r="Q4" s="306"/>
    </row>
    <row r="5" spans="1:17" s="37" customFormat="1" ht="12.75" x14ac:dyDescent="0.2">
      <c r="A5" s="307" t="s">
        <v>2146</v>
      </c>
      <c r="B5" s="308"/>
      <c r="C5" s="308"/>
      <c r="D5" s="308"/>
      <c r="E5" s="308"/>
      <c r="F5" s="308"/>
      <c r="G5" s="308"/>
      <c r="H5" s="308"/>
      <c r="I5" s="308"/>
      <c r="J5" s="308"/>
      <c r="K5" s="308"/>
      <c r="L5" s="308"/>
      <c r="M5" s="308"/>
      <c r="N5" s="308"/>
      <c r="O5" s="308"/>
      <c r="P5" s="308"/>
      <c r="Q5" s="309"/>
    </row>
    <row r="6" spans="1:17" s="37" customFormat="1" ht="12.75" x14ac:dyDescent="0.2">
      <c r="A6" s="310" t="s">
        <v>2513</v>
      </c>
      <c r="B6" s="311"/>
      <c r="C6" s="311"/>
      <c r="D6" s="311"/>
      <c r="E6" s="311"/>
      <c r="F6" s="311"/>
      <c r="G6" s="311"/>
      <c r="H6" s="311"/>
      <c r="I6" s="311"/>
      <c r="J6" s="311"/>
      <c r="K6" s="311"/>
      <c r="L6" s="311"/>
      <c r="M6" s="311"/>
      <c r="N6" s="311"/>
      <c r="O6" s="311"/>
      <c r="P6" s="311"/>
      <c r="Q6" s="312"/>
    </row>
    <row r="7" spans="1:17" s="36" customFormat="1" ht="12.75" x14ac:dyDescent="0.2">
      <c r="A7" s="310" t="s">
        <v>2543</v>
      </c>
      <c r="B7" s="311"/>
      <c r="C7" s="311"/>
      <c r="D7" s="311"/>
      <c r="E7" s="311"/>
      <c r="F7" s="311"/>
      <c r="G7" s="311"/>
      <c r="H7" s="311"/>
      <c r="I7" s="311"/>
      <c r="J7" s="311"/>
      <c r="K7" s="311"/>
      <c r="L7" s="311"/>
      <c r="M7" s="311"/>
      <c r="N7" s="311"/>
      <c r="O7" s="311"/>
      <c r="P7" s="311"/>
      <c r="Q7" s="312"/>
    </row>
    <row r="8" spans="1:17" s="37" customFormat="1" ht="12.75" x14ac:dyDescent="0.2">
      <c r="A8" s="313" t="s">
        <v>2016</v>
      </c>
      <c r="B8" s="314"/>
      <c r="C8" s="314"/>
      <c r="D8" s="314"/>
      <c r="E8" s="314"/>
      <c r="F8" s="314"/>
      <c r="G8" s="314"/>
      <c r="H8" s="314"/>
      <c r="I8" s="314"/>
      <c r="J8" s="314"/>
      <c r="K8" s="314"/>
      <c r="L8" s="314"/>
      <c r="M8" s="314"/>
      <c r="N8" s="314"/>
      <c r="O8" s="314"/>
      <c r="P8" s="314"/>
      <c r="Q8" s="315"/>
    </row>
    <row r="9" spans="1:17" s="37" customFormat="1" ht="25.5" customHeight="1" x14ac:dyDescent="0.2">
      <c r="A9" s="316" t="s">
        <v>2516</v>
      </c>
      <c r="B9" s="317"/>
      <c r="C9" s="317"/>
      <c r="D9" s="317"/>
      <c r="E9" s="317"/>
      <c r="F9" s="317"/>
      <c r="G9" s="317"/>
      <c r="H9" s="317"/>
      <c r="I9" s="317"/>
      <c r="J9" s="317"/>
      <c r="K9" s="317"/>
      <c r="L9" s="317"/>
      <c r="M9" s="317"/>
      <c r="N9" s="317"/>
      <c r="O9" s="317"/>
      <c r="P9" s="317"/>
      <c r="Q9" s="318"/>
    </row>
    <row r="10" spans="1:17" s="64" customFormat="1" ht="12.75" x14ac:dyDescent="0.2">
      <c r="A10" s="292" t="s">
        <v>2579</v>
      </c>
      <c r="B10" s="293"/>
      <c r="C10" s="293"/>
      <c r="D10" s="293"/>
      <c r="E10" s="293"/>
      <c r="F10" s="293"/>
      <c r="G10" s="293"/>
      <c r="H10" s="293"/>
      <c r="I10" s="293"/>
      <c r="J10" s="293"/>
      <c r="K10" s="293"/>
      <c r="L10" s="293"/>
      <c r="M10" s="293"/>
      <c r="N10" s="293"/>
      <c r="O10" s="293"/>
      <c r="P10" s="293"/>
      <c r="Q10" s="294"/>
    </row>
    <row r="11" spans="1:17" s="63" customFormat="1" ht="13.5" thickBot="1" x14ac:dyDescent="0.25">
      <c r="A11" s="295" t="s">
        <v>2025</v>
      </c>
      <c r="B11" s="296"/>
      <c r="C11" s="296"/>
      <c r="D11" s="296"/>
      <c r="E11" s="296"/>
      <c r="F11" s="296"/>
      <c r="G11" s="296"/>
      <c r="H11" s="296"/>
      <c r="I11" s="296"/>
      <c r="J11" s="296"/>
      <c r="K11" s="296"/>
      <c r="L11" s="296"/>
      <c r="M11" s="296"/>
      <c r="N11" s="296"/>
      <c r="O11" s="296"/>
      <c r="P11" s="296"/>
      <c r="Q11" s="297"/>
    </row>
    <row r="12" spans="1:17" s="39" customFormat="1" ht="3.75" customHeight="1" x14ac:dyDescent="0.2">
      <c r="A12" s="234"/>
      <c r="B12" s="235"/>
      <c r="C12" s="236"/>
      <c r="D12" s="235"/>
      <c r="E12" s="237"/>
      <c r="F12" s="238"/>
      <c r="G12" s="238"/>
      <c r="H12" s="239"/>
      <c r="I12" s="239"/>
      <c r="J12" s="239"/>
      <c r="K12" s="239"/>
      <c r="L12" s="240"/>
      <c r="M12" s="241"/>
      <c r="N12" s="241"/>
      <c r="O12" s="242"/>
      <c r="P12" s="242"/>
      <c r="Q12" s="243"/>
    </row>
    <row r="13" spans="1:17" s="7" customFormat="1" ht="36" x14ac:dyDescent="0.2">
      <c r="A13" s="116"/>
      <c r="B13" s="114" t="s">
        <v>1208</v>
      </c>
      <c r="C13" s="115" t="s">
        <v>1267</v>
      </c>
      <c r="D13" s="115" t="s">
        <v>1260</v>
      </c>
      <c r="E13" s="132" t="s">
        <v>1843</v>
      </c>
      <c r="F13" s="132" t="s">
        <v>1256</v>
      </c>
      <c r="G13" s="132" t="s">
        <v>1257</v>
      </c>
      <c r="H13" s="132" t="s">
        <v>2509</v>
      </c>
      <c r="I13" s="132" t="s">
        <v>2510</v>
      </c>
      <c r="J13" s="132" t="s">
        <v>1270</v>
      </c>
      <c r="K13" s="132" t="s">
        <v>1271</v>
      </c>
      <c r="L13" s="132" t="s">
        <v>1254</v>
      </c>
      <c r="M13" s="132" t="s">
        <v>1519</v>
      </c>
      <c r="N13" s="132" t="s">
        <v>2019</v>
      </c>
      <c r="O13" s="133" t="s">
        <v>1823</v>
      </c>
      <c r="P13" s="133" t="s">
        <v>2122</v>
      </c>
      <c r="Q13" s="134" t="s">
        <v>2552</v>
      </c>
    </row>
    <row r="14" spans="1:17" s="72" customFormat="1" x14ac:dyDescent="0.2">
      <c r="A14" s="66"/>
      <c r="B14" s="67" t="s">
        <v>1207</v>
      </c>
      <c r="C14" s="221" t="s">
        <v>1520</v>
      </c>
      <c r="D14" s="66" t="s">
        <v>2149</v>
      </c>
      <c r="E14" s="68">
        <v>7.0671600000000003</v>
      </c>
      <c r="F14" s="74">
        <v>1.5</v>
      </c>
      <c r="G14" s="74">
        <v>1.5</v>
      </c>
      <c r="H14" s="68">
        <f t="shared" ref="H14:H77" si="0">ROUND(E14*F14,5)</f>
        <v>10.60074</v>
      </c>
      <c r="I14" s="70">
        <f t="shared" ref="I14:I77" si="1">ROUND(E14*G14,5)</f>
        <v>10.60074</v>
      </c>
      <c r="J14" s="71">
        <f>ROUND((H14*'2-Calculator'!$D$26),2)</f>
        <v>69689.259999999995</v>
      </c>
      <c r="K14" s="71">
        <f>ROUND((I14*'2-Calculator'!$D$26),2)</f>
        <v>69689.259999999995</v>
      </c>
      <c r="L14" s="69">
        <v>9.67</v>
      </c>
      <c r="M14" s="66" t="s">
        <v>2529</v>
      </c>
      <c r="N14" s="66" t="s">
        <v>2530</v>
      </c>
      <c r="O14" s="66" t="s">
        <v>1258</v>
      </c>
      <c r="P14" s="66" t="s">
        <v>1833</v>
      </c>
      <c r="Q14" s="141">
        <v>0</v>
      </c>
    </row>
    <row r="15" spans="1:17" s="72" customFormat="1" x14ac:dyDescent="0.2">
      <c r="A15" s="66"/>
      <c r="B15" s="67" t="s">
        <v>1206</v>
      </c>
      <c r="C15" s="221" t="s">
        <v>1520</v>
      </c>
      <c r="D15" s="66" t="s">
        <v>2149</v>
      </c>
      <c r="E15" s="68">
        <v>7.1906299999999996</v>
      </c>
      <c r="F15" s="74">
        <v>1.5</v>
      </c>
      <c r="G15" s="74">
        <v>1.5</v>
      </c>
      <c r="H15" s="68">
        <f t="shared" si="0"/>
        <v>10.78595</v>
      </c>
      <c r="I15" s="70">
        <f t="shared" si="1"/>
        <v>10.78595</v>
      </c>
      <c r="J15" s="71">
        <f>ROUND((H15*'2-Calculator'!$D$26),2)</f>
        <v>70906.84</v>
      </c>
      <c r="K15" s="71">
        <f>ROUND((I15*'2-Calculator'!$D$26),2)</f>
        <v>70906.84</v>
      </c>
      <c r="L15" s="69">
        <v>10.08</v>
      </c>
      <c r="M15" s="66" t="s">
        <v>2529</v>
      </c>
      <c r="N15" s="66" t="s">
        <v>2530</v>
      </c>
      <c r="O15" s="66" t="s">
        <v>1258</v>
      </c>
      <c r="P15" s="66" t="s">
        <v>1833</v>
      </c>
      <c r="Q15" s="141">
        <v>3</v>
      </c>
    </row>
    <row r="16" spans="1:17" s="72" customFormat="1" x14ac:dyDescent="0.2">
      <c r="A16" s="66"/>
      <c r="B16" s="67" t="s">
        <v>1205</v>
      </c>
      <c r="C16" s="221" t="s">
        <v>1520</v>
      </c>
      <c r="D16" s="66" t="s">
        <v>2149</v>
      </c>
      <c r="E16" s="68">
        <v>8.8484800000000003</v>
      </c>
      <c r="F16" s="74">
        <v>1.5</v>
      </c>
      <c r="G16" s="74">
        <v>1.5</v>
      </c>
      <c r="H16" s="68">
        <f t="shared" si="0"/>
        <v>13.27272</v>
      </c>
      <c r="I16" s="70">
        <f t="shared" si="1"/>
        <v>13.27272</v>
      </c>
      <c r="J16" s="71">
        <f>ROUND((H16*'2-Calculator'!$D$26),2)</f>
        <v>87254.86</v>
      </c>
      <c r="K16" s="71">
        <f>ROUND((I16*'2-Calculator'!$D$26),2)</f>
        <v>87254.86</v>
      </c>
      <c r="L16" s="69">
        <v>14.49</v>
      </c>
      <c r="M16" s="66" t="s">
        <v>2529</v>
      </c>
      <c r="N16" s="66" t="s">
        <v>2530</v>
      </c>
      <c r="O16" s="66" t="s">
        <v>1258</v>
      </c>
      <c r="P16" s="66" t="s">
        <v>1833</v>
      </c>
      <c r="Q16" s="141">
        <v>4</v>
      </c>
    </row>
    <row r="17" spans="1:17" s="72" customFormat="1" x14ac:dyDescent="0.2">
      <c r="A17" s="66"/>
      <c r="B17" s="67" t="s">
        <v>1204</v>
      </c>
      <c r="C17" s="221" t="s">
        <v>1520</v>
      </c>
      <c r="D17" s="66" t="s">
        <v>2149</v>
      </c>
      <c r="E17" s="68">
        <v>14.09076</v>
      </c>
      <c r="F17" s="74">
        <v>1.5</v>
      </c>
      <c r="G17" s="74">
        <v>1.5</v>
      </c>
      <c r="H17" s="68">
        <f t="shared" si="0"/>
        <v>21.136140000000001</v>
      </c>
      <c r="I17" s="70">
        <f t="shared" si="1"/>
        <v>21.136140000000001</v>
      </c>
      <c r="J17" s="71">
        <f>ROUND((H17*'2-Calculator'!$D$26),2)</f>
        <v>138948.98000000001</v>
      </c>
      <c r="K17" s="71">
        <f>ROUND((I17*'2-Calculator'!$D$26),2)</f>
        <v>138948.98000000001</v>
      </c>
      <c r="L17" s="69">
        <v>35.85</v>
      </c>
      <c r="M17" s="66" t="s">
        <v>2529</v>
      </c>
      <c r="N17" s="66" t="s">
        <v>2530</v>
      </c>
      <c r="O17" s="66" t="s">
        <v>1258</v>
      </c>
      <c r="P17" s="66" t="s">
        <v>1833</v>
      </c>
      <c r="Q17" s="141">
        <v>5</v>
      </c>
    </row>
    <row r="18" spans="1:17" s="72" customFormat="1" x14ac:dyDescent="0.2">
      <c r="A18" s="66"/>
      <c r="B18" s="67" t="s">
        <v>1203</v>
      </c>
      <c r="C18" s="221" t="s">
        <v>1521</v>
      </c>
      <c r="D18" s="66" t="s">
        <v>2150</v>
      </c>
      <c r="E18" s="68">
        <v>8.9132499999999997</v>
      </c>
      <c r="F18" s="74">
        <v>1.5</v>
      </c>
      <c r="G18" s="74">
        <v>1.5</v>
      </c>
      <c r="H18" s="68">
        <f t="shared" si="0"/>
        <v>13.36988</v>
      </c>
      <c r="I18" s="70">
        <f t="shared" si="1"/>
        <v>13.36988</v>
      </c>
      <c r="J18" s="71">
        <f>ROUND((H18*'2-Calculator'!$D$26),2)</f>
        <v>87893.59</v>
      </c>
      <c r="K18" s="71">
        <f>ROUND((I18*'2-Calculator'!$D$26),2)</f>
        <v>87893.59</v>
      </c>
      <c r="L18" s="69">
        <v>11</v>
      </c>
      <c r="M18" s="66" t="s">
        <v>2529</v>
      </c>
      <c r="N18" s="66" t="s">
        <v>2530</v>
      </c>
      <c r="O18" s="66" t="s">
        <v>1258</v>
      </c>
      <c r="P18" s="66" t="s">
        <v>1833</v>
      </c>
      <c r="Q18" s="141">
        <v>0</v>
      </c>
    </row>
    <row r="19" spans="1:17" s="72" customFormat="1" x14ac:dyDescent="0.2">
      <c r="A19" s="66"/>
      <c r="B19" s="67" t="s">
        <v>1202</v>
      </c>
      <c r="C19" s="221" t="s">
        <v>1521</v>
      </c>
      <c r="D19" s="66" t="s">
        <v>2150</v>
      </c>
      <c r="E19" s="68">
        <v>10.12937</v>
      </c>
      <c r="F19" s="74">
        <v>1.5</v>
      </c>
      <c r="G19" s="74">
        <v>1.5</v>
      </c>
      <c r="H19" s="68">
        <f t="shared" si="0"/>
        <v>15.19406</v>
      </c>
      <c r="I19" s="70">
        <f t="shared" si="1"/>
        <v>15.19406</v>
      </c>
      <c r="J19" s="71">
        <f>ROUND((H19*'2-Calculator'!$D$26),2)</f>
        <v>99885.75</v>
      </c>
      <c r="K19" s="71">
        <f>ROUND((I19*'2-Calculator'!$D$26),2)</f>
        <v>99885.75</v>
      </c>
      <c r="L19" s="69">
        <v>16.25</v>
      </c>
      <c r="M19" s="66" t="s">
        <v>2529</v>
      </c>
      <c r="N19" s="66" t="s">
        <v>2530</v>
      </c>
      <c r="O19" s="66" t="s">
        <v>1258</v>
      </c>
      <c r="P19" s="66" t="s">
        <v>1833</v>
      </c>
      <c r="Q19" s="141">
        <v>0</v>
      </c>
    </row>
    <row r="20" spans="1:17" s="72" customFormat="1" x14ac:dyDescent="0.2">
      <c r="A20" s="66"/>
      <c r="B20" s="67" t="s">
        <v>1201</v>
      </c>
      <c r="C20" s="221" t="s">
        <v>1521</v>
      </c>
      <c r="D20" s="66" t="s">
        <v>2150</v>
      </c>
      <c r="E20" s="68">
        <v>12.18431</v>
      </c>
      <c r="F20" s="74">
        <v>1.5</v>
      </c>
      <c r="G20" s="74">
        <v>1.5</v>
      </c>
      <c r="H20" s="68">
        <f t="shared" si="0"/>
        <v>18.27647</v>
      </c>
      <c r="I20" s="70">
        <f t="shared" si="1"/>
        <v>18.27647</v>
      </c>
      <c r="J20" s="71">
        <f>ROUND((H20*'2-Calculator'!$D$26),2)</f>
        <v>120149.51</v>
      </c>
      <c r="K20" s="71">
        <f>ROUND((I20*'2-Calculator'!$D$26),2)</f>
        <v>120149.51</v>
      </c>
      <c r="L20" s="69">
        <v>22.52</v>
      </c>
      <c r="M20" s="66" t="s">
        <v>2529</v>
      </c>
      <c r="N20" s="66" t="s">
        <v>2530</v>
      </c>
      <c r="O20" s="66" t="s">
        <v>1258</v>
      </c>
      <c r="P20" s="66" t="s">
        <v>1833</v>
      </c>
      <c r="Q20" s="141">
        <v>1</v>
      </c>
    </row>
    <row r="21" spans="1:17" s="72" customFormat="1" x14ac:dyDescent="0.2">
      <c r="A21" s="66"/>
      <c r="B21" s="67" t="s">
        <v>1200</v>
      </c>
      <c r="C21" s="221" t="s">
        <v>1521</v>
      </c>
      <c r="D21" s="66" t="s">
        <v>2150</v>
      </c>
      <c r="E21" s="68">
        <v>18.78989</v>
      </c>
      <c r="F21" s="74">
        <v>1.5</v>
      </c>
      <c r="G21" s="74">
        <v>1.5</v>
      </c>
      <c r="H21" s="68">
        <f t="shared" si="0"/>
        <v>28.184840000000001</v>
      </c>
      <c r="I21" s="70">
        <f t="shared" si="1"/>
        <v>28.184840000000001</v>
      </c>
      <c r="J21" s="71">
        <f>ROUND((H21*'2-Calculator'!$D$26),2)</f>
        <v>185287.14</v>
      </c>
      <c r="K21" s="71">
        <f>ROUND((I21*'2-Calculator'!$D$26),2)</f>
        <v>185287.14</v>
      </c>
      <c r="L21" s="69">
        <v>50.6</v>
      </c>
      <c r="M21" s="66" t="s">
        <v>2529</v>
      </c>
      <c r="N21" s="66" t="s">
        <v>2530</v>
      </c>
      <c r="O21" s="66" t="s">
        <v>1258</v>
      </c>
      <c r="P21" s="66" t="s">
        <v>1833</v>
      </c>
      <c r="Q21" s="141">
        <v>1</v>
      </c>
    </row>
    <row r="22" spans="1:17" s="72" customFormat="1" x14ac:dyDescent="0.2">
      <c r="A22" s="66"/>
      <c r="B22" s="67" t="s">
        <v>1199</v>
      </c>
      <c r="C22" s="221" t="s">
        <v>1522</v>
      </c>
      <c r="D22" s="66" t="s">
        <v>2416</v>
      </c>
      <c r="E22" s="68">
        <v>5.0964700000000001</v>
      </c>
      <c r="F22" s="74">
        <v>1</v>
      </c>
      <c r="G22" s="74">
        <v>1</v>
      </c>
      <c r="H22" s="68">
        <f t="shared" si="0"/>
        <v>5.0964700000000001</v>
      </c>
      <c r="I22" s="70">
        <f t="shared" si="1"/>
        <v>5.0964700000000001</v>
      </c>
      <c r="J22" s="71">
        <f>ROUND((H22*'2-Calculator'!$D$26),2)</f>
        <v>33504.19</v>
      </c>
      <c r="K22" s="71">
        <f>ROUND((I22*'2-Calculator'!$D$26),2)</f>
        <v>33504.19</v>
      </c>
      <c r="L22" s="69">
        <v>12</v>
      </c>
      <c r="M22" s="66" t="s">
        <v>2531</v>
      </c>
      <c r="N22" s="66" t="s">
        <v>2532</v>
      </c>
      <c r="O22" s="66"/>
      <c r="P22" s="66" t="s">
        <v>1833</v>
      </c>
      <c r="Q22" s="141">
        <v>0</v>
      </c>
    </row>
    <row r="23" spans="1:17" s="72" customFormat="1" x14ac:dyDescent="0.2">
      <c r="A23" s="66"/>
      <c r="B23" s="67" t="s">
        <v>1198</v>
      </c>
      <c r="C23" s="221" t="s">
        <v>1522</v>
      </c>
      <c r="D23" s="66" t="s">
        <v>2565</v>
      </c>
      <c r="E23" s="68">
        <v>6.55966</v>
      </c>
      <c r="F23" s="74">
        <v>1</v>
      </c>
      <c r="G23" s="74">
        <v>1</v>
      </c>
      <c r="H23" s="68">
        <f t="shared" si="0"/>
        <v>6.55966</v>
      </c>
      <c r="I23" s="70">
        <f t="shared" si="1"/>
        <v>6.55966</v>
      </c>
      <c r="J23" s="71">
        <f>ROUND((H23*'2-Calculator'!$D$26),2)</f>
        <v>43123.199999999997</v>
      </c>
      <c r="K23" s="71">
        <f>ROUND((I23*'2-Calculator'!$D$26),2)</f>
        <v>43123.199999999997</v>
      </c>
      <c r="L23" s="69">
        <v>16.329999999999998</v>
      </c>
      <c r="M23" s="66" t="s">
        <v>2531</v>
      </c>
      <c r="N23" s="66" t="s">
        <v>2532</v>
      </c>
      <c r="O23" s="66"/>
      <c r="P23" s="66" t="s">
        <v>1833</v>
      </c>
      <c r="Q23" s="141">
        <v>4</v>
      </c>
    </row>
    <row r="24" spans="1:17" s="72" customFormat="1" x14ac:dyDescent="0.2">
      <c r="A24" s="66"/>
      <c r="B24" s="67" t="s">
        <v>1197</v>
      </c>
      <c r="C24" s="221" t="s">
        <v>1522</v>
      </c>
      <c r="D24" s="66" t="s">
        <v>2565</v>
      </c>
      <c r="E24" s="68">
        <v>9.2436699999999998</v>
      </c>
      <c r="F24" s="74">
        <v>1</v>
      </c>
      <c r="G24" s="74">
        <v>1</v>
      </c>
      <c r="H24" s="68">
        <f t="shared" si="0"/>
        <v>9.2436699999999998</v>
      </c>
      <c r="I24" s="70">
        <f t="shared" si="1"/>
        <v>9.2436699999999998</v>
      </c>
      <c r="J24" s="71">
        <f>ROUND((H24*'2-Calculator'!$D$26),2)</f>
        <v>60767.89</v>
      </c>
      <c r="K24" s="71">
        <f>ROUND((I24*'2-Calculator'!$D$26),2)</f>
        <v>60767.89</v>
      </c>
      <c r="L24" s="69">
        <v>30.94</v>
      </c>
      <c r="M24" s="66" t="s">
        <v>2531</v>
      </c>
      <c r="N24" s="66" t="s">
        <v>2532</v>
      </c>
      <c r="O24" s="66"/>
      <c r="P24" s="66" t="s">
        <v>1833</v>
      </c>
      <c r="Q24" s="141">
        <v>8</v>
      </c>
    </row>
    <row r="25" spans="1:17" s="72" customFormat="1" x14ac:dyDescent="0.2">
      <c r="A25" s="66"/>
      <c r="B25" s="67" t="s">
        <v>1196</v>
      </c>
      <c r="C25" s="221" t="s">
        <v>1522</v>
      </c>
      <c r="D25" s="66" t="s">
        <v>2416</v>
      </c>
      <c r="E25" s="68">
        <v>13.70895</v>
      </c>
      <c r="F25" s="74">
        <v>1</v>
      </c>
      <c r="G25" s="74">
        <v>1</v>
      </c>
      <c r="H25" s="68">
        <f t="shared" si="0"/>
        <v>13.70895</v>
      </c>
      <c r="I25" s="70">
        <f t="shared" si="1"/>
        <v>13.70895</v>
      </c>
      <c r="J25" s="71">
        <f>ROUND((H25*'2-Calculator'!$D$26),2)</f>
        <v>90122.64</v>
      </c>
      <c r="K25" s="71">
        <f>ROUND((I25*'2-Calculator'!$D$26),2)</f>
        <v>90122.64</v>
      </c>
      <c r="L25" s="69">
        <v>48.66</v>
      </c>
      <c r="M25" s="66" t="s">
        <v>2531</v>
      </c>
      <c r="N25" s="66" t="s">
        <v>2532</v>
      </c>
      <c r="O25" s="66"/>
      <c r="P25" s="66" t="s">
        <v>1833</v>
      </c>
      <c r="Q25" s="141">
        <v>97</v>
      </c>
    </row>
    <row r="26" spans="1:17" s="72" customFormat="1" x14ac:dyDescent="0.2">
      <c r="A26" s="66"/>
      <c r="B26" s="67" t="s">
        <v>1195</v>
      </c>
      <c r="C26" s="221" t="s">
        <v>1523</v>
      </c>
      <c r="D26" s="66" t="s">
        <v>2417</v>
      </c>
      <c r="E26" s="68">
        <v>4.6636499999999996</v>
      </c>
      <c r="F26" s="74">
        <v>1</v>
      </c>
      <c r="G26" s="74">
        <v>1</v>
      </c>
      <c r="H26" s="68">
        <f t="shared" si="0"/>
        <v>4.6636499999999996</v>
      </c>
      <c r="I26" s="70">
        <f t="shared" si="1"/>
        <v>4.6636499999999996</v>
      </c>
      <c r="J26" s="71">
        <f>ROUND((H26*'2-Calculator'!$D$26),2)</f>
        <v>30658.84</v>
      </c>
      <c r="K26" s="71">
        <f>ROUND((I26*'2-Calculator'!$D$26),2)</f>
        <v>30658.84</v>
      </c>
      <c r="L26" s="69">
        <v>28</v>
      </c>
      <c r="M26" s="66" t="s">
        <v>2531</v>
      </c>
      <c r="N26" s="66" t="s">
        <v>2532</v>
      </c>
      <c r="O26" s="66"/>
      <c r="P26" s="66" t="s">
        <v>1833</v>
      </c>
      <c r="Q26" s="141">
        <v>0</v>
      </c>
    </row>
    <row r="27" spans="1:17" s="72" customFormat="1" x14ac:dyDescent="0.2">
      <c r="A27" s="66"/>
      <c r="B27" s="67" t="s">
        <v>1194</v>
      </c>
      <c r="C27" s="221" t="s">
        <v>1523</v>
      </c>
      <c r="D27" s="66" t="s">
        <v>2417</v>
      </c>
      <c r="E27" s="68">
        <v>4.9798999999999998</v>
      </c>
      <c r="F27" s="74">
        <v>1</v>
      </c>
      <c r="G27" s="74">
        <v>1</v>
      </c>
      <c r="H27" s="68">
        <f t="shared" si="0"/>
        <v>4.9798999999999998</v>
      </c>
      <c r="I27" s="70">
        <f t="shared" si="1"/>
        <v>4.9798999999999998</v>
      </c>
      <c r="J27" s="71">
        <f>ROUND((H27*'2-Calculator'!$D$26),2)</f>
        <v>32737.86</v>
      </c>
      <c r="K27" s="71">
        <f>ROUND((I27*'2-Calculator'!$D$26),2)</f>
        <v>32737.86</v>
      </c>
      <c r="L27" s="69">
        <v>15</v>
      </c>
      <c r="M27" s="66" t="s">
        <v>2531</v>
      </c>
      <c r="N27" s="66" t="s">
        <v>2532</v>
      </c>
      <c r="O27" s="66"/>
      <c r="P27" s="66" t="s">
        <v>1833</v>
      </c>
      <c r="Q27" s="141">
        <v>0</v>
      </c>
    </row>
    <row r="28" spans="1:17" s="72" customFormat="1" x14ac:dyDescent="0.2">
      <c r="A28" s="66"/>
      <c r="B28" s="67" t="s">
        <v>1193</v>
      </c>
      <c r="C28" s="221" t="s">
        <v>1523</v>
      </c>
      <c r="D28" s="66" t="s">
        <v>2417</v>
      </c>
      <c r="E28" s="68">
        <v>6.74376</v>
      </c>
      <c r="F28" s="74">
        <v>1</v>
      </c>
      <c r="G28" s="74">
        <v>1</v>
      </c>
      <c r="H28" s="68">
        <f t="shared" si="0"/>
        <v>6.74376</v>
      </c>
      <c r="I28" s="70">
        <f t="shared" si="1"/>
        <v>6.74376</v>
      </c>
      <c r="J28" s="71">
        <f>ROUND((H28*'2-Calculator'!$D$26),2)</f>
        <v>44333.48</v>
      </c>
      <c r="K28" s="71">
        <f>ROUND((I28*'2-Calculator'!$D$26),2)</f>
        <v>44333.48</v>
      </c>
      <c r="L28" s="69">
        <v>23.01</v>
      </c>
      <c r="M28" s="66" t="s">
        <v>2531</v>
      </c>
      <c r="N28" s="66" t="s">
        <v>2532</v>
      </c>
      <c r="O28" s="66"/>
      <c r="P28" s="66" t="s">
        <v>1833</v>
      </c>
      <c r="Q28" s="141">
        <v>14</v>
      </c>
    </row>
    <row r="29" spans="1:17" s="72" customFormat="1" x14ac:dyDescent="0.2">
      <c r="A29" s="66"/>
      <c r="B29" s="67" t="s">
        <v>1192</v>
      </c>
      <c r="C29" s="221" t="s">
        <v>1523</v>
      </c>
      <c r="D29" s="66" t="s">
        <v>2417</v>
      </c>
      <c r="E29" s="68">
        <v>9.7022300000000001</v>
      </c>
      <c r="F29" s="74">
        <v>1</v>
      </c>
      <c r="G29" s="74">
        <v>1</v>
      </c>
      <c r="H29" s="68">
        <f t="shared" si="0"/>
        <v>9.7022300000000001</v>
      </c>
      <c r="I29" s="70">
        <f t="shared" si="1"/>
        <v>9.7022300000000001</v>
      </c>
      <c r="J29" s="71">
        <f>ROUND((H29*'2-Calculator'!$D$26),2)</f>
        <v>63782.46</v>
      </c>
      <c r="K29" s="71">
        <f>ROUND((I29*'2-Calculator'!$D$26),2)</f>
        <v>63782.46</v>
      </c>
      <c r="L29" s="69">
        <v>36.04</v>
      </c>
      <c r="M29" s="66" t="s">
        <v>2531</v>
      </c>
      <c r="N29" s="66" t="s">
        <v>2532</v>
      </c>
      <c r="O29" s="66"/>
      <c r="P29" s="66" t="s">
        <v>1833</v>
      </c>
      <c r="Q29" s="141">
        <v>78</v>
      </c>
    </row>
    <row r="30" spans="1:17" s="72" customFormat="1" x14ac:dyDescent="0.2">
      <c r="A30" s="66"/>
      <c r="B30" s="67" t="s">
        <v>1191</v>
      </c>
      <c r="C30" s="221" t="s">
        <v>1524</v>
      </c>
      <c r="D30" s="66" t="s">
        <v>2151</v>
      </c>
      <c r="E30" s="68">
        <v>5.6238099999999998</v>
      </c>
      <c r="F30" s="74">
        <v>1.5</v>
      </c>
      <c r="G30" s="74">
        <v>1.5</v>
      </c>
      <c r="H30" s="68">
        <f t="shared" si="0"/>
        <v>8.4357199999999999</v>
      </c>
      <c r="I30" s="70">
        <f t="shared" si="1"/>
        <v>8.4357199999999999</v>
      </c>
      <c r="J30" s="71">
        <f>ROUND((H30*'2-Calculator'!$D$26),2)</f>
        <v>55456.42</v>
      </c>
      <c r="K30" s="71">
        <f>ROUND((I30*'2-Calculator'!$D$26),2)</f>
        <v>55456.42</v>
      </c>
      <c r="L30" s="69">
        <v>8</v>
      </c>
      <c r="M30" s="66" t="s">
        <v>2529</v>
      </c>
      <c r="N30" s="66" t="s">
        <v>2530</v>
      </c>
      <c r="O30" s="66" t="s">
        <v>1258</v>
      </c>
      <c r="P30" s="66" t="s">
        <v>1833</v>
      </c>
      <c r="Q30" s="141">
        <v>0</v>
      </c>
    </row>
    <row r="31" spans="1:17" s="72" customFormat="1" x14ac:dyDescent="0.2">
      <c r="A31" s="66"/>
      <c r="B31" s="67" t="s">
        <v>1190</v>
      </c>
      <c r="C31" s="221" t="s">
        <v>1524</v>
      </c>
      <c r="D31" s="66" t="s">
        <v>2151</v>
      </c>
      <c r="E31" s="68">
        <v>7.4867100000000004</v>
      </c>
      <c r="F31" s="74">
        <v>1.5</v>
      </c>
      <c r="G31" s="74">
        <v>1.5</v>
      </c>
      <c r="H31" s="68">
        <f t="shared" si="0"/>
        <v>11.23007</v>
      </c>
      <c r="I31" s="70">
        <f t="shared" si="1"/>
        <v>11.23007</v>
      </c>
      <c r="J31" s="71">
        <f>ROUND((H31*'2-Calculator'!$D$26),2)</f>
        <v>73826.48</v>
      </c>
      <c r="K31" s="71">
        <f>ROUND((I31*'2-Calculator'!$D$26),2)</f>
        <v>73826.48</v>
      </c>
      <c r="L31" s="69">
        <v>8.57</v>
      </c>
      <c r="M31" s="66" t="s">
        <v>2529</v>
      </c>
      <c r="N31" s="66" t="s">
        <v>2530</v>
      </c>
      <c r="O31" s="66" t="s">
        <v>1258</v>
      </c>
      <c r="P31" s="66" t="s">
        <v>1833</v>
      </c>
      <c r="Q31" s="141">
        <v>0</v>
      </c>
    </row>
    <row r="32" spans="1:17" s="72" customFormat="1" x14ac:dyDescent="0.2">
      <c r="A32" s="66"/>
      <c r="B32" s="67" t="s">
        <v>1189</v>
      </c>
      <c r="C32" s="221" t="s">
        <v>1524</v>
      </c>
      <c r="D32" s="66" t="s">
        <v>2151</v>
      </c>
      <c r="E32" s="68">
        <v>9.2747799999999998</v>
      </c>
      <c r="F32" s="74">
        <v>1.5</v>
      </c>
      <c r="G32" s="74">
        <v>1.5</v>
      </c>
      <c r="H32" s="68">
        <f t="shared" si="0"/>
        <v>13.91217</v>
      </c>
      <c r="I32" s="70">
        <f t="shared" si="1"/>
        <v>13.91217</v>
      </c>
      <c r="J32" s="71">
        <f>ROUND((H32*'2-Calculator'!$D$26),2)</f>
        <v>91458.61</v>
      </c>
      <c r="K32" s="71">
        <f>ROUND((I32*'2-Calculator'!$D$26),2)</f>
        <v>91458.61</v>
      </c>
      <c r="L32" s="69">
        <v>8.67</v>
      </c>
      <c r="M32" s="66" t="s">
        <v>2529</v>
      </c>
      <c r="N32" s="66" t="s">
        <v>2530</v>
      </c>
      <c r="O32" s="66" t="s">
        <v>1258</v>
      </c>
      <c r="P32" s="66" t="s">
        <v>1833</v>
      </c>
      <c r="Q32" s="141">
        <v>0</v>
      </c>
    </row>
    <row r="33" spans="1:17" s="72" customFormat="1" x14ac:dyDescent="0.2">
      <c r="A33" s="66"/>
      <c r="B33" s="67" t="s">
        <v>1188</v>
      </c>
      <c r="C33" s="221" t="s">
        <v>1524</v>
      </c>
      <c r="D33" s="66" t="s">
        <v>2151</v>
      </c>
      <c r="E33" s="68">
        <v>13.97499</v>
      </c>
      <c r="F33" s="74">
        <v>1.5</v>
      </c>
      <c r="G33" s="74">
        <v>1.5</v>
      </c>
      <c r="H33" s="68">
        <f t="shared" si="0"/>
        <v>20.962489999999999</v>
      </c>
      <c r="I33" s="70">
        <f t="shared" si="1"/>
        <v>20.962489999999999</v>
      </c>
      <c r="J33" s="71">
        <f>ROUND((H33*'2-Calculator'!$D$26),2)</f>
        <v>137807.41</v>
      </c>
      <c r="K33" s="71">
        <f>ROUND((I33*'2-Calculator'!$D$26),2)</f>
        <v>137807.41</v>
      </c>
      <c r="L33" s="69">
        <v>12.5</v>
      </c>
      <c r="M33" s="66" t="s">
        <v>2529</v>
      </c>
      <c r="N33" s="66" t="s">
        <v>2530</v>
      </c>
      <c r="O33" s="66" t="s">
        <v>1258</v>
      </c>
      <c r="P33" s="66" t="s">
        <v>1833</v>
      </c>
      <c r="Q33" s="141">
        <v>0</v>
      </c>
    </row>
    <row r="34" spans="1:17" s="72" customFormat="1" x14ac:dyDescent="0.2">
      <c r="A34" s="66"/>
      <c r="B34" s="67" t="s">
        <v>2152</v>
      </c>
      <c r="C34" s="221" t="s">
        <v>2398</v>
      </c>
      <c r="D34" s="66" t="s">
        <v>2418</v>
      </c>
      <c r="E34" s="68">
        <v>4.4629500000000002</v>
      </c>
      <c r="F34" s="74">
        <v>1.5</v>
      </c>
      <c r="G34" s="74">
        <v>1.5</v>
      </c>
      <c r="H34" s="68">
        <f t="shared" si="0"/>
        <v>6.6944299999999997</v>
      </c>
      <c r="I34" s="70">
        <f t="shared" si="1"/>
        <v>6.6944299999999997</v>
      </c>
      <c r="J34" s="71">
        <f>ROUND((H34*'2-Calculator'!$D$26),2)</f>
        <v>44009.18</v>
      </c>
      <c r="K34" s="71">
        <f>ROUND((I34*'2-Calculator'!$D$26),2)</f>
        <v>44009.18</v>
      </c>
      <c r="L34" s="69">
        <v>5.22</v>
      </c>
      <c r="M34" s="66" t="s">
        <v>2529</v>
      </c>
      <c r="N34" s="66" t="s">
        <v>2530</v>
      </c>
      <c r="O34" s="66" t="s">
        <v>1258</v>
      </c>
      <c r="P34" s="66" t="s">
        <v>1833</v>
      </c>
      <c r="Q34" s="141">
        <v>0</v>
      </c>
    </row>
    <row r="35" spans="1:17" s="72" customFormat="1" x14ac:dyDescent="0.2">
      <c r="A35" s="66"/>
      <c r="B35" s="67" t="s">
        <v>2153</v>
      </c>
      <c r="C35" s="221" t="s">
        <v>2398</v>
      </c>
      <c r="D35" s="66" t="s">
        <v>2418</v>
      </c>
      <c r="E35" s="68">
        <v>5.6406099999999997</v>
      </c>
      <c r="F35" s="74">
        <v>1.5</v>
      </c>
      <c r="G35" s="74">
        <v>1.5</v>
      </c>
      <c r="H35" s="68">
        <f t="shared" si="0"/>
        <v>8.4609199999999998</v>
      </c>
      <c r="I35" s="70">
        <f t="shared" si="1"/>
        <v>8.4609199999999998</v>
      </c>
      <c r="J35" s="71">
        <f>ROUND((H35*'2-Calculator'!$D$26),2)</f>
        <v>55622.09</v>
      </c>
      <c r="K35" s="71">
        <f>ROUND((I35*'2-Calculator'!$D$26),2)</f>
        <v>55622.09</v>
      </c>
      <c r="L35" s="69">
        <v>17.75</v>
      </c>
      <c r="M35" s="66" t="s">
        <v>2529</v>
      </c>
      <c r="N35" s="66" t="s">
        <v>2530</v>
      </c>
      <c r="O35" s="66" t="s">
        <v>1258</v>
      </c>
      <c r="P35" s="66" t="s">
        <v>1833</v>
      </c>
      <c r="Q35" s="141">
        <v>3</v>
      </c>
    </row>
    <row r="36" spans="1:17" s="72" customFormat="1" x14ac:dyDescent="0.2">
      <c r="A36" s="66"/>
      <c r="B36" s="67" t="s">
        <v>2154</v>
      </c>
      <c r="C36" s="221" t="s">
        <v>2398</v>
      </c>
      <c r="D36" s="66" t="s">
        <v>2418</v>
      </c>
      <c r="E36" s="68">
        <v>7.46591</v>
      </c>
      <c r="F36" s="74">
        <v>1.5</v>
      </c>
      <c r="G36" s="74">
        <v>1.5</v>
      </c>
      <c r="H36" s="68">
        <f t="shared" si="0"/>
        <v>11.198869999999999</v>
      </c>
      <c r="I36" s="70">
        <f t="shared" si="1"/>
        <v>11.198869999999999</v>
      </c>
      <c r="J36" s="71">
        <f>ROUND((H36*'2-Calculator'!$D$26),2)</f>
        <v>73621.37</v>
      </c>
      <c r="K36" s="71">
        <f>ROUND((I36*'2-Calculator'!$D$26),2)</f>
        <v>73621.37</v>
      </c>
      <c r="L36" s="69">
        <v>23.01</v>
      </c>
      <c r="M36" s="66" t="s">
        <v>2529</v>
      </c>
      <c r="N36" s="66" t="s">
        <v>2530</v>
      </c>
      <c r="O36" s="66" t="s">
        <v>1258</v>
      </c>
      <c r="P36" s="66" t="s">
        <v>1833</v>
      </c>
      <c r="Q36" s="141">
        <v>11</v>
      </c>
    </row>
    <row r="37" spans="1:17" s="72" customFormat="1" x14ac:dyDescent="0.2">
      <c r="A37" s="66"/>
      <c r="B37" s="67" t="s">
        <v>2155</v>
      </c>
      <c r="C37" s="221" t="s">
        <v>2398</v>
      </c>
      <c r="D37" s="66" t="s">
        <v>2418</v>
      </c>
      <c r="E37" s="68">
        <v>14.248950000000001</v>
      </c>
      <c r="F37" s="74">
        <v>1.5</v>
      </c>
      <c r="G37" s="74">
        <v>1.5</v>
      </c>
      <c r="H37" s="68">
        <f t="shared" si="0"/>
        <v>21.373429999999999</v>
      </c>
      <c r="I37" s="70">
        <f t="shared" si="1"/>
        <v>21.373429999999999</v>
      </c>
      <c r="J37" s="71">
        <f>ROUND((H37*'2-Calculator'!$D$26),2)</f>
        <v>140508.93</v>
      </c>
      <c r="K37" s="71">
        <f>ROUND((I37*'2-Calculator'!$D$26),2)</f>
        <v>140508.93</v>
      </c>
      <c r="L37" s="69">
        <v>45.03</v>
      </c>
      <c r="M37" s="66" t="s">
        <v>2529</v>
      </c>
      <c r="N37" s="66" t="s">
        <v>2530</v>
      </c>
      <c r="O37" s="66" t="s">
        <v>1258</v>
      </c>
      <c r="P37" s="66" t="s">
        <v>1833</v>
      </c>
      <c r="Q37" s="141">
        <v>6</v>
      </c>
    </row>
    <row r="38" spans="1:17" s="72" customFormat="1" x14ac:dyDescent="0.2">
      <c r="A38" s="66"/>
      <c r="B38" s="67" t="s">
        <v>2156</v>
      </c>
      <c r="C38" s="221" t="s">
        <v>2399</v>
      </c>
      <c r="D38" s="66" t="s">
        <v>2419</v>
      </c>
      <c r="E38" s="68">
        <v>4.4629500000000002</v>
      </c>
      <c r="F38" s="74">
        <v>1.5</v>
      </c>
      <c r="G38" s="74">
        <v>1.5</v>
      </c>
      <c r="H38" s="68">
        <f t="shared" si="0"/>
        <v>6.6944299999999997</v>
      </c>
      <c r="I38" s="70">
        <f t="shared" si="1"/>
        <v>6.6944299999999997</v>
      </c>
      <c r="J38" s="71">
        <f>ROUND((H38*'2-Calculator'!$D$26),2)</f>
        <v>44009.18</v>
      </c>
      <c r="K38" s="71">
        <f>ROUND((I38*'2-Calculator'!$D$26),2)</f>
        <v>44009.18</v>
      </c>
      <c r="L38" s="69">
        <v>22.57</v>
      </c>
      <c r="M38" s="66" t="s">
        <v>2529</v>
      </c>
      <c r="N38" s="66" t="s">
        <v>2530</v>
      </c>
      <c r="O38" s="66" t="s">
        <v>1258</v>
      </c>
      <c r="P38" s="66" t="s">
        <v>1833</v>
      </c>
      <c r="Q38" s="141">
        <v>0</v>
      </c>
    </row>
    <row r="39" spans="1:17" s="72" customFormat="1" x14ac:dyDescent="0.2">
      <c r="A39" s="66"/>
      <c r="B39" s="67" t="s">
        <v>2157</v>
      </c>
      <c r="C39" s="221" t="s">
        <v>2399</v>
      </c>
      <c r="D39" s="66" t="s">
        <v>2419</v>
      </c>
      <c r="E39" s="68">
        <v>4.4974400000000001</v>
      </c>
      <c r="F39" s="74">
        <v>1.5</v>
      </c>
      <c r="G39" s="74">
        <v>1.5</v>
      </c>
      <c r="H39" s="68">
        <f t="shared" si="0"/>
        <v>6.7461599999999997</v>
      </c>
      <c r="I39" s="70">
        <f t="shared" si="1"/>
        <v>6.7461599999999997</v>
      </c>
      <c r="J39" s="71">
        <f>ROUND((H39*'2-Calculator'!$D$26),2)</f>
        <v>44349.26</v>
      </c>
      <c r="K39" s="71">
        <f>ROUND((I39*'2-Calculator'!$D$26),2)</f>
        <v>44349.26</v>
      </c>
      <c r="L39" s="69">
        <v>16</v>
      </c>
      <c r="M39" s="66" t="s">
        <v>2529</v>
      </c>
      <c r="N39" s="66" t="s">
        <v>2530</v>
      </c>
      <c r="O39" s="66" t="s">
        <v>1258</v>
      </c>
      <c r="P39" s="66" t="s">
        <v>1833</v>
      </c>
      <c r="Q39" s="141">
        <v>2</v>
      </c>
    </row>
    <row r="40" spans="1:17" s="72" customFormat="1" x14ac:dyDescent="0.2">
      <c r="A40" s="66"/>
      <c r="B40" s="67" t="s">
        <v>2158</v>
      </c>
      <c r="C40" s="221" t="s">
        <v>2399</v>
      </c>
      <c r="D40" s="66" t="s">
        <v>2419</v>
      </c>
      <c r="E40" s="68">
        <v>5.8850100000000003</v>
      </c>
      <c r="F40" s="74">
        <v>1.5</v>
      </c>
      <c r="G40" s="74">
        <v>1.5</v>
      </c>
      <c r="H40" s="68">
        <f t="shared" si="0"/>
        <v>8.8275199999999998</v>
      </c>
      <c r="I40" s="70">
        <f t="shared" si="1"/>
        <v>8.8275199999999998</v>
      </c>
      <c r="J40" s="71">
        <f>ROUND((H40*'2-Calculator'!$D$26),2)</f>
        <v>58032.12</v>
      </c>
      <c r="K40" s="71">
        <f>ROUND((I40*'2-Calculator'!$D$26),2)</f>
        <v>58032.12</v>
      </c>
      <c r="L40" s="69">
        <v>18.170000000000002</v>
      </c>
      <c r="M40" s="66" t="s">
        <v>2529</v>
      </c>
      <c r="N40" s="66" t="s">
        <v>2530</v>
      </c>
      <c r="O40" s="66" t="s">
        <v>1258</v>
      </c>
      <c r="P40" s="66" t="s">
        <v>1833</v>
      </c>
      <c r="Q40" s="141">
        <v>11</v>
      </c>
    </row>
    <row r="41" spans="1:17" s="72" customFormat="1" x14ac:dyDescent="0.2">
      <c r="A41" s="66"/>
      <c r="B41" s="67" t="s">
        <v>2159</v>
      </c>
      <c r="C41" s="221" t="s">
        <v>2399</v>
      </c>
      <c r="D41" s="66" t="s">
        <v>2419</v>
      </c>
      <c r="E41" s="68">
        <v>9.2305200000000003</v>
      </c>
      <c r="F41" s="74">
        <v>1.5</v>
      </c>
      <c r="G41" s="74">
        <v>1.5</v>
      </c>
      <c r="H41" s="68">
        <f t="shared" si="0"/>
        <v>13.84578</v>
      </c>
      <c r="I41" s="70">
        <f t="shared" si="1"/>
        <v>13.84578</v>
      </c>
      <c r="J41" s="71">
        <f>ROUND((H41*'2-Calculator'!$D$26),2)</f>
        <v>91022.16</v>
      </c>
      <c r="K41" s="71">
        <f>ROUND((I41*'2-Calculator'!$D$26),2)</f>
        <v>91022.16</v>
      </c>
      <c r="L41" s="69">
        <v>24.24</v>
      </c>
      <c r="M41" s="66" t="s">
        <v>2529</v>
      </c>
      <c r="N41" s="66" t="s">
        <v>2530</v>
      </c>
      <c r="O41" s="66" t="s">
        <v>1258</v>
      </c>
      <c r="P41" s="66" t="s">
        <v>1833</v>
      </c>
      <c r="Q41" s="141">
        <v>5</v>
      </c>
    </row>
    <row r="42" spans="1:17" s="72" customFormat="1" x14ac:dyDescent="0.2">
      <c r="A42" s="66"/>
      <c r="B42" s="67" t="s">
        <v>2160</v>
      </c>
      <c r="C42" s="221" t="s">
        <v>2400</v>
      </c>
      <c r="D42" s="66" t="s">
        <v>2161</v>
      </c>
      <c r="E42" s="68">
        <v>5.0964700000000001</v>
      </c>
      <c r="F42" s="74">
        <v>1</v>
      </c>
      <c r="G42" s="74">
        <v>1</v>
      </c>
      <c r="H42" s="68">
        <f t="shared" si="0"/>
        <v>5.0964700000000001</v>
      </c>
      <c r="I42" s="70">
        <f t="shared" si="1"/>
        <v>5.0964700000000001</v>
      </c>
      <c r="J42" s="71">
        <f>ROUND((H42*'2-Calculator'!$D$26),2)</f>
        <v>33504.19</v>
      </c>
      <c r="K42" s="71">
        <f>ROUND((I42*'2-Calculator'!$D$26),2)</f>
        <v>33504.19</v>
      </c>
      <c r="L42" s="69">
        <v>7</v>
      </c>
      <c r="M42" s="66" t="s">
        <v>2531</v>
      </c>
      <c r="N42" s="66" t="s">
        <v>2532</v>
      </c>
      <c r="O42" s="66"/>
      <c r="P42" s="66" t="s">
        <v>1833</v>
      </c>
      <c r="Q42" s="141">
        <v>0</v>
      </c>
    </row>
    <row r="43" spans="1:17" s="72" customFormat="1" x14ac:dyDescent="0.2">
      <c r="A43" s="66"/>
      <c r="B43" s="67" t="s">
        <v>2162</v>
      </c>
      <c r="C43" s="221" t="s">
        <v>2400</v>
      </c>
      <c r="D43" s="66" t="s">
        <v>2161</v>
      </c>
      <c r="E43" s="68">
        <v>6.55966</v>
      </c>
      <c r="F43" s="74">
        <v>1</v>
      </c>
      <c r="G43" s="74">
        <v>1</v>
      </c>
      <c r="H43" s="68">
        <f t="shared" si="0"/>
        <v>6.55966</v>
      </c>
      <c r="I43" s="70">
        <f t="shared" si="1"/>
        <v>6.55966</v>
      </c>
      <c r="J43" s="71">
        <f>ROUND((H43*'2-Calculator'!$D$26),2)</f>
        <v>43123.199999999997</v>
      </c>
      <c r="K43" s="71">
        <f>ROUND((I43*'2-Calculator'!$D$26),2)</f>
        <v>43123.199999999997</v>
      </c>
      <c r="L43" s="69">
        <v>4</v>
      </c>
      <c r="M43" s="66" t="s">
        <v>2531</v>
      </c>
      <c r="N43" s="66" t="s">
        <v>2532</v>
      </c>
      <c r="O43" s="66"/>
      <c r="P43" s="66" t="s">
        <v>1833</v>
      </c>
      <c r="Q43" s="141">
        <v>0</v>
      </c>
    </row>
    <row r="44" spans="1:17" s="72" customFormat="1" x14ac:dyDescent="0.2">
      <c r="A44" s="66"/>
      <c r="B44" s="67" t="s">
        <v>2163</v>
      </c>
      <c r="C44" s="221" t="s">
        <v>2400</v>
      </c>
      <c r="D44" s="66" t="s">
        <v>2161</v>
      </c>
      <c r="E44" s="68">
        <v>9.2436699999999998</v>
      </c>
      <c r="F44" s="74">
        <v>1</v>
      </c>
      <c r="G44" s="74">
        <v>1</v>
      </c>
      <c r="H44" s="68">
        <f t="shared" si="0"/>
        <v>9.2436699999999998</v>
      </c>
      <c r="I44" s="70">
        <f t="shared" si="1"/>
        <v>9.2436699999999998</v>
      </c>
      <c r="J44" s="71">
        <f>ROUND((H44*'2-Calculator'!$D$26),2)</f>
        <v>60767.89</v>
      </c>
      <c r="K44" s="71">
        <f>ROUND((I44*'2-Calculator'!$D$26),2)</f>
        <v>60767.89</v>
      </c>
      <c r="L44" s="69">
        <v>11.28</v>
      </c>
      <c r="M44" s="66" t="s">
        <v>2531</v>
      </c>
      <c r="N44" s="66" t="s">
        <v>2532</v>
      </c>
      <c r="O44" s="66"/>
      <c r="P44" s="66" t="s">
        <v>1833</v>
      </c>
      <c r="Q44" s="141">
        <v>0</v>
      </c>
    </row>
    <row r="45" spans="1:17" s="72" customFormat="1" x14ac:dyDescent="0.2">
      <c r="A45" s="66"/>
      <c r="B45" s="67" t="s">
        <v>2164</v>
      </c>
      <c r="C45" s="221" t="s">
        <v>2400</v>
      </c>
      <c r="D45" s="66" t="s">
        <v>2161</v>
      </c>
      <c r="E45" s="68">
        <v>13.43642</v>
      </c>
      <c r="F45" s="74">
        <v>1</v>
      </c>
      <c r="G45" s="74">
        <v>1</v>
      </c>
      <c r="H45" s="68">
        <f t="shared" si="0"/>
        <v>13.43642</v>
      </c>
      <c r="I45" s="70">
        <f t="shared" si="1"/>
        <v>13.43642</v>
      </c>
      <c r="J45" s="71">
        <f>ROUND((H45*'2-Calculator'!$D$26),2)</f>
        <v>88331.03</v>
      </c>
      <c r="K45" s="71">
        <f>ROUND((I45*'2-Calculator'!$D$26),2)</f>
        <v>88331.03</v>
      </c>
      <c r="L45" s="69">
        <v>34.43</v>
      </c>
      <c r="M45" s="66" t="s">
        <v>2531</v>
      </c>
      <c r="N45" s="66" t="s">
        <v>2532</v>
      </c>
      <c r="O45" s="66"/>
      <c r="P45" s="66" t="s">
        <v>1833</v>
      </c>
      <c r="Q45" s="141">
        <v>15</v>
      </c>
    </row>
    <row r="46" spans="1:17" s="72" customFormat="1" x14ac:dyDescent="0.2">
      <c r="A46" s="66"/>
      <c r="B46" s="67" t="s">
        <v>2165</v>
      </c>
      <c r="C46" s="221" t="s">
        <v>2401</v>
      </c>
      <c r="D46" s="66" t="s">
        <v>2420</v>
      </c>
      <c r="E46" s="68">
        <v>1.4742299999999999</v>
      </c>
      <c r="F46" s="74">
        <v>1</v>
      </c>
      <c r="G46" s="74">
        <v>1</v>
      </c>
      <c r="H46" s="68">
        <f t="shared" si="0"/>
        <v>1.4742299999999999</v>
      </c>
      <c r="I46" s="70">
        <f t="shared" si="1"/>
        <v>1.4742299999999999</v>
      </c>
      <c r="J46" s="71">
        <f>ROUND((H46*'2-Calculator'!$D$26),2)</f>
        <v>9691.59</v>
      </c>
      <c r="K46" s="71">
        <f>ROUND((I46*'2-Calculator'!$D$26),2)</f>
        <v>9691.59</v>
      </c>
      <c r="L46" s="69">
        <v>4.3099999999999996</v>
      </c>
      <c r="M46" s="66" t="s">
        <v>2531</v>
      </c>
      <c r="N46" s="66" t="s">
        <v>2532</v>
      </c>
      <c r="O46" s="66"/>
      <c r="P46" s="66" t="s">
        <v>1833</v>
      </c>
      <c r="Q46" s="141">
        <v>1</v>
      </c>
    </row>
    <row r="47" spans="1:17" s="72" customFormat="1" x14ac:dyDescent="0.2">
      <c r="A47" s="66"/>
      <c r="B47" s="66" t="s">
        <v>2166</v>
      </c>
      <c r="C47" s="221" t="s">
        <v>2401</v>
      </c>
      <c r="D47" s="66" t="s">
        <v>2420</v>
      </c>
      <c r="E47" s="68">
        <v>1.8974800000000001</v>
      </c>
      <c r="F47" s="74">
        <v>1</v>
      </c>
      <c r="G47" s="74">
        <v>1</v>
      </c>
      <c r="H47" s="68">
        <f t="shared" si="0"/>
        <v>1.8974800000000001</v>
      </c>
      <c r="I47" s="70">
        <f t="shared" si="1"/>
        <v>1.8974800000000001</v>
      </c>
      <c r="J47" s="71">
        <f>ROUND((H47*'2-Calculator'!$D$26),2)</f>
        <v>12474.03</v>
      </c>
      <c r="K47" s="71">
        <f>ROUND((I47*'2-Calculator'!$D$26),2)</f>
        <v>12474.03</v>
      </c>
      <c r="L47" s="69">
        <v>5.86</v>
      </c>
      <c r="M47" s="66" t="s">
        <v>2531</v>
      </c>
      <c r="N47" s="66" t="s">
        <v>2532</v>
      </c>
      <c r="O47" s="66"/>
      <c r="P47" s="66" t="s">
        <v>1833</v>
      </c>
      <c r="Q47" s="141">
        <v>0</v>
      </c>
    </row>
    <row r="48" spans="1:17" s="72" customFormat="1" x14ac:dyDescent="0.2">
      <c r="A48" s="66"/>
      <c r="B48" s="66" t="s">
        <v>2167</v>
      </c>
      <c r="C48" s="221" t="s">
        <v>2401</v>
      </c>
      <c r="D48" s="66" t="s">
        <v>2420</v>
      </c>
      <c r="E48" s="68">
        <v>2.67387</v>
      </c>
      <c r="F48" s="74">
        <v>1</v>
      </c>
      <c r="G48" s="74">
        <v>1</v>
      </c>
      <c r="H48" s="68">
        <f t="shared" si="0"/>
        <v>2.67387</v>
      </c>
      <c r="I48" s="70">
        <f t="shared" si="1"/>
        <v>2.67387</v>
      </c>
      <c r="J48" s="71">
        <f>ROUND((H48*'2-Calculator'!$D$26),2)</f>
        <v>17578.02</v>
      </c>
      <c r="K48" s="71">
        <f>ROUND((I48*'2-Calculator'!$D$26),2)</f>
        <v>17578.02</v>
      </c>
      <c r="L48" s="69">
        <v>8.5</v>
      </c>
      <c r="M48" s="66" t="s">
        <v>2531</v>
      </c>
      <c r="N48" s="66" t="s">
        <v>2532</v>
      </c>
      <c r="O48" s="66"/>
      <c r="P48" s="66" t="s">
        <v>1833</v>
      </c>
      <c r="Q48" s="141">
        <v>0</v>
      </c>
    </row>
    <row r="49" spans="1:17" s="72" customFormat="1" x14ac:dyDescent="0.2">
      <c r="A49" s="66"/>
      <c r="B49" s="66" t="s">
        <v>2168</v>
      </c>
      <c r="C49" s="221" t="s">
        <v>2401</v>
      </c>
      <c r="D49" s="66" t="s">
        <v>2420</v>
      </c>
      <c r="E49" s="68">
        <v>9.4532000000000007</v>
      </c>
      <c r="F49" s="74">
        <v>1</v>
      </c>
      <c r="G49" s="74">
        <v>1</v>
      </c>
      <c r="H49" s="68">
        <f t="shared" si="0"/>
        <v>9.4532000000000007</v>
      </c>
      <c r="I49" s="70">
        <f t="shared" si="1"/>
        <v>9.4532000000000007</v>
      </c>
      <c r="J49" s="71">
        <f>ROUND((H49*'2-Calculator'!$D$26),2)</f>
        <v>62145.34</v>
      </c>
      <c r="K49" s="71">
        <f>ROUND((I49*'2-Calculator'!$D$26),2)</f>
        <v>62145.34</v>
      </c>
      <c r="L49" s="69">
        <v>26.5</v>
      </c>
      <c r="M49" s="66" t="s">
        <v>2531</v>
      </c>
      <c r="N49" s="66" t="s">
        <v>2532</v>
      </c>
      <c r="O49" s="66"/>
      <c r="P49" s="66" t="s">
        <v>1833</v>
      </c>
      <c r="Q49" s="141">
        <v>4</v>
      </c>
    </row>
    <row r="50" spans="1:17" s="72" customFormat="1" x14ac:dyDescent="0.2">
      <c r="A50" s="66"/>
      <c r="B50" s="66" t="s">
        <v>1187</v>
      </c>
      <c r="C50" s="221" t="s">
        <v>1525</v>
      </c>
      <c r="D50" s="66" t="s">
        <v>2169</v>
      </c>
      <c r="E50" s="68">
        <v>1.6593599999999999</v>
      </c>
      <c r="F50" s="74">
        <v>1</v>
      </c>
      <c r="G50" s="74">
        <v>1</v>
      </c>
      <c r="H50" s="68">
        <f t="shared" si="0"/>
        <v>1.6593599999999999</v>
      </c>
      <c r="I50" s="70">
        <f t="shared" si="1"/>
        <v>1.6593599999999999</v>
      </c>
      <c r="J50" s="71">
        <f>ROUND((H50*'2-Calculator'!$D$26),2)</f>
        <v>10908.63</v>
      </c>
      <c r="K50" s="71">
        <f>ROUND((I50*'2-Calculator'!$D$26),2)</f>
        <v>10908.63</v>
      </c>
      <c r="L50" s="69">
        <v>5.22</v>
      </c>
      <c r="M50" s="66" t="s">
        <v>2531</v>
      </c>
      <c r="N50" s="66" t="s">
        <v>2532</v>
      </c>
      <c r="O50" s="66"/>
      <c r="P50" s="66" t="s">
        <v>1833</v>
      </c>
      <c r="Q50" s="141">
        <v>3</v>
      </c>
    </row>
    <row r="51" spans="1:17" s="72" customFormat="1" x14ac:dyDescent="0.2">
      <c r="A51" s="66"/>
      <c r="B51" s="66" t="s">
        <v>1186</v>
      </c>
      <c r="C51" s="221" t="s">
        <v>1525</v>
      </c>
      <c r="D51" s="66" t="s">
        <v>2169</v>
      </c>
      <c r="E51" s="68">
        <v>2.1876099999999998</v>
      </c>
      <c r="F51" s="74">
        <v>1</v>
      </c>
      <c r="G51" s="74">
        <v>1</v>
      </c>
      <c r="H51" s="68">
        <f t="shared" si="0"/>
        <v>2.1876099999999998</v>
      </c>
      <c r="I51" s="70">
        <f t="shared" si="1"/>
        <v>2.1876099999999998</v>
      </c>
      <c r="J51" s="71">
        <f>ROUND((H51*'2-Calculator'!$D$26),2)</f>
        <v>14381.35</v>
      </c>
      <c r="K51" s="71">
        <f>ROUND((I51*'2-Calculator'!$D$26),2)</f>
        <v>14381.35</v>
      </c>
      <c r="L51" s="69">
        <v>5.91</v>
      </c>
      <c r="M51" s="66" t="s">
        <v>2531</v>
      </c>
      <c r="N51" s="66" t="s">
        <v>2532</v>
      </c>
      <c r="O51" s="66"/>
      <c r="P51" s="66" t="s">
        <v>1833</v>
      </c>
      <c r="Q51" s="141">
        <v>4</v>
      </c>
    </row>
    <row r="52" spans="1:17" s="72" customFormat="1" x14ac:dyDescent="0.2">
      <c r="A52" s="66"/>
      <c r="B52" s="66" t="s">
        <v>1185</v>
      </c>
      <c r="C52" s="221" t="s">
        <v>1525</v>
      </c>
      <c r="D52" s="66" t="s">
        <v>2169</v>
      </c>
      <c r="E52" s="68">
        <v>2.9651700000000001</v>
      </c>
      <c r="F52" s="74">
        <v>1</v>
      </c>
      <c r="G52" s="74">
        <v>1</v>
      </c>
      <c r="H52" s="68">
        <f t="shared" si="0"/>
        <v>2.9651700000000001</v>
      </c>
      <c r="I52" s="70">
        <f t="shared" si="1"/>
        <v>2.9651700000000001</v>
      </c>
      <c r="J52" s="71">
        <f>ROUND((H52*'2-Calculator'!$D$26),2)</f>
        <v>19493.03</v>
      </c>
      <c r="K52" s="71">
        <f>ROUND((I52*'2-Calculator'!$D$26),2)</f>
        <v>19493.03</v>
      </c>
      <c r="L52" s="69">
        <v>9.49</v>
      </c>
      <c r="M52" s="66" t="s">
        <v>2531</v>
      </c>
      <c r="N52" s="66" t="s">
        <v>2532</v>
      </c>
      <c r="O52" s="66"/>
      <c r="P52" s="66" t="s">
        <v>1833</v>
      </c>
      <c r="Q52" s="141">
        <v>5</v>
      </c>
    </row>
    <row r="53" spans="1:17" s="72" customFormat="1" x14ac:dyDescent="0.2">
      <c r="A53" s="66"/>
      <c r="B53" s="66" t="s">
        <v>1184</v>
      </c>
      <c r="C53" s="221" t="s">
        <v>1525</v>
      </c>
      <c r="D53" s="66" t="s">
        <v>2169</v>
      </c>
      <c r="E53" s="68">
        <v>6.1745200000000002</v>
      </c>
      <c r="F53" s="74">
        <v>1</v>
      </c>
      <c r="G53" s="74">
        <v>1</v>
      </c>
      <c r="H53" s="68">
        <f t="shared" si="0"/>
        <v>6.1745200000000002</v>
      </c>
      <c r="I53" s="70">
        <f t="shared" si="1"/>
        <v>6.1745200000000002</v>
      </c>
      <c r="J53" s="71">
        <f>ROUND((H53*'2-Calculator'!$D$26),2)</f>
        <v>40591.29</v>
      </c>
      <c r="K53" s="71">
        <f>ROUND((I53*'2-Calculator'!$D$26),2)</f>
        <v>40591.29</v>
      </c>
      <c r="L53" s="69">
        <v>16.43</v>
      </c>
      <c r="M53" s="66" t="s">
        <v>2531</v>
      </c>
      <c r="N53" s="66" t="s">
        <v>2532</v>
      </c>
      <c r="O53" s="66"/>
      <c r="P53" s="66" t="s">
        <v>1833</v>
      </c>
      <c r="Q53" s="141">
        <v>16</v>
      </c>
    </row>
    <row r="54" spans="1:17" s="72" customFormat="1" x14ac:dyDescent="0.2">
      <c r="A54" s="66"/>
      <c r="B54" s="66" t="s">
        <v>1183</v>
      </c>
      <c r="C54" s="221" t="s">
        <v>1526</v>
      </c>
      <c r="D54" s="66" t="s">
        <v>2170</v>
      </c>
      <c r="E54" s="68">
        <v>1.8927400000000001</v>
      </c>
      <c r="F54" s="74">
        <v>1</v>
      </c>
      <c r="G54" s="74">
        <v>1</v>
      </c>
      <c r="H54" s="68">
        <f t="shared" si="0"/>
        <v>1.8927400000000001</v>
      </c>
      <c r="I54" s="70">
        <f t="shared" si="1"/>
        <v>1.8927400000000001</v>
      </c>
      <c r="J54" s="71">
        <f>ROUND((H54*'2-Calculator'!$D$26),2)</f>
        <v>12442.87</v>
      </c>
      <c r="K54" s="71">
        <f>ROUND((I54*'2-Calculator'!$D$26),2)</f>
        <v>12442.87</v>
      </c>
      <c r="L54" s="69">
        <v>3.2</v>
      </c>
      <c r="M54" s="66" t="s">
        <v>2531</v>
      </c>
      <c r="N54" s="66" t="s">
        <v>2532</v>
      </c>
      <c r="O54" s="66"/>
      <c r="P54" s="66" t="s">
        <v>1833</v>
      </c>
      <c r="Q54" s="141">
        <v>20</v>
      </c>
    </row>
    <row r="55" spans="1:17" s="72" customFormat="1" x14ac:dyDescent="0.2">
      <c r="A55" s="66"/>
      <c r="B55" s="66" t="s">
        <v>1182</v>
      </c>
      <c r="C55" s="221" t="s">
        <v>1526</v>
      </c>
      <c r="D55" s="66" t="s">
        <v>2170</v>
      </c>
      <c r="E55" s="68">
        <v>2.4474200000000002</v>
      </c>
      <c r="F55" s="74">
        <v>1</v>
      </c>
      <c r="G55" s="74">
        <v>1</v>
      </c>
      <c r="H55" s="68">
        <f t="shared" si="0"/>
        <v>2.4474200000000002</v>
      </c>
      <c r="I55" s="70">
        <f t="shared" si="1"/>
        <v>2.4474200000000002</v>
      </c>
      <c r="J55" s="71">
        <f>ROUND((H55*'2-Calculator'!$D$26),2)</f>
        <v>16089.34</v>
      </c>
      <c r="K55" s="71">
        <f>ROUND((I55*'2-Calculator'!$D$26),2)</f>
        <v>16089.34</v>
      </c>
      <c r="L55" s="69">
        <v>4.72</v>
      </c>
      <c r="M55" s="66" t="s">
        <v>2531</v>
      </c>
      <c r="N55" s="66" t="s">
        <v>2532</v>
      </c>
      <c r="O55" s="66"/>
      <c r="P55" s="66" t="s">
        <v>1833</v>
      </c>
      <c r="Q55" s="141">
        <v>41</v>
      </c>
    </row>
    <row r="56" spans="1:17" s="72" customFormat="1" x14ac:dyDescent="0.2">
      <c r="A56" s="66"/>
      <c r="B56" s="66" t="s">
        <v>1181</v>
      </c>
      <c r="C56" s="221" t="s">
        <v>1526</v>
      </c>
      <c r="D56" s="66" t="s">
        <v>2170</v>
      </c>
      <c r="E56" s="68">
        <v>3.6578200000000001</v>
      </c>
      <c r="F56" s="74">
        <v>1</v>
      </c>
      <c r="G56" s="74">
        <v>1</v>
      </c>
      <c r="H56" s="68">
        <f t="shared" si="0"/>
        <v>3.6578200000000001</v>
      </c>
      <c r="I56" s="70">
        <f t="shared" si="1"/>
        <v>3.6578200000000001</v>
      </c>
      <c r="J56" s="71">
        <f>ROUND((H56*'2-Calculator'!$D$26),2)</f>
        <v>24046.51</v>
      </c>
      <c r="K56" s="71">
        <f>ROUND((I56*'2-Calculator'!$D$26),2)</f>
        <v>24046.51</v>
      </c>
      <c r="L56" s="69">
        <v>8.2200000000000006</v>
      </c>
      <c r="M56" s="66" t="s">
        <v>2531</v>
      </c>
      <c r="N56" s="66" t="s">
        <v>2532</v>
      </c>
      <c r="O56" s="66"/>
      <c r="P56" s="66" t="s">
        <v>1833</v>
      </c>
      <c r="Q56" s="141">
        <v>45</v>
      </c>
    </row>
    <row r="57" spans="1:17" s="72" customFormat="1" x14ac:dyDescent="0.2">
      <c r="A57" s="66"/>
      <c r="B57" s="66" t="s">
        <v>1180</v>
      </c>
      <c r="C57" s="221" t="s">
        <v>1526</v>
      </c>
      <c r="D57" s="66" t="s">
        <v>2170</v>
      </c>
      <c r="E57" s="68">
        <v>6.2839</v>
      </c>
      <c r="F57" s="74">
        <v>1</v>
      </c>
      <c r="G57" s="74">
        <v>1</v>
      </c>
      <c r="H57" s="68">
        <f t="shared" si="0"/>
        <v>6.2839</v>
      </c>
      <c r="I57" s="70">
        <f t="shared" si="1"/>
        <v>6.2839</v>
      </c>
      <c r="J57" s="71">
        <f>ROUND((H57*'2-Calculator'!$D$26),2)</f>
        <v>41310.36</v>
      </c>
      <c r="K57" s="71">
        <f>ROUND((I57*'2-Calculator'!$D$26),2)</f>
        <v>41310.36</v>
      </c>
      <c r="L57" s="69">
        <v>18.100000000000001</v>
      </c>
      <c r="M57" s="66" t="s">
        <v>2531</v>
      </c>
      <c r="N57" s="66" t="s">
        <v>2532</v>
      </c>
      <c r="O57" s="66"/>
      <c r="P57" s="66" t="s">
        <v>1833</v>
      </c>
      <c r="Q57" s="141">
        <v>51</v>
      </c>
    </row>
    <row r="58" spans="1:17" s="72" customFormat="1" x14ac:dyDescent="0.2">
      <c r="A58" s="66"/>
      <c r="B58" s="66" t="s">
        <v>1179</v>
      </c>
      <c r="C58" s="221" t="s">
        <v>1527</v>
      </c>
      <c r="D58" s="66" t="s">
        <v>2171</v>
      </c>
      <c r="E58" s="68">
        <v>1.22488</v>
      </c>
      <c r="F58" s="74">
        <v>1</v>
      </c>
      <c r="G58" s="74">
        <v>1</v>
      </c>
      <c r="H58" s="68">
        <f t="shared" si="0"/>
        <v>1.22488</v>
      </c>
      <c r="I58" s="70">
        <f t="shared" si="1"/>
        <v>1.22488</v>
      </c>
      <c r="J58" s="71">
        <f>ROUND((H58*'2-Calculator'!$D$26),2)</f>
        <v>8052.36</v>
      </c>
      <c r="K58" s="71">
        <f>ROUND((I58*'2-Calculator'!$D$26),2)</f>
        <v>8052.36</v>
      </c>
      <c r="L58" s="69">
        <v>2.2599999999999998</v>
      </c>
      <c r="M58" s="66" t="s">
        <v>2531</v>
      </c>
      <c r="N58" s="66" t="s">
        <v>2532</v>
      </c>
      <c r="O58" s="66"/>
      <c r="P58" s="66" t="s">
        <v>1833</v>
      </c>
      <c r="Q58" s="141">
        <v>12</v>
      </c>
    </row>
    <row r="59" spans="1:17" s="72" customFormat="1" x14ac:dyDescent="0.2">
      <c r="A59" s="66"/>
      <c r="B59" s="66" t="s">
        <v>1178</v>
      </c>
      <c r="C59" s="221" t="s">
        <v>1527</v>
      </c>
      <c r="D59" s="66" t="s">
        <v>2171</v>
      </c>
      <c r="E59" s="68">
        <v>1.4415199999999999</v>
      </c>
      <c r="F59" s="74">
        <v>1</v>
      </c>
      <c r="G59" s="74">
        <v>1</v>
      </c>
      <c r="H59" s="68">
        <f t="shared" si="0"/>
        <v>1.4415199999999999</v>
      </c>
      <c r="I59" s="70">
        <f t="shared" si="1"/>
        <v>1.4415199999999999</v>
      </c>
      <c r="J59" s="71">
        <f>ROUND((H59*'2-Calculator'!$D$26),2)</f>
        <v>9476.5499999999993</v>
      </c>
      <c r="K59" s="71">
        <f>ROUND((I59*'2-Calculator'!$D$26),2)</f>
        <v>9476.5499999999993</v>
      </c>
      <c r="L59" s="69">
        <v>3.67</v>
      </c>
      <c r="M59" s="66" t="s">
        <v>2531</v>
      </c>
      <c r="N59" s="66" t="s">
        <v>2532</v>
      </c>
      <c r="O59" s="66"/>
      <c r="P59" s="66" t="s">
        <v>1833</v>
      </c>
      <c r="Q59" s="141">
        <v>19</v>
      </c>
    </row>
    <row r="60" spans="1:17" s="72" customFormat="1" x14ac:dyDescent="0.2">
      <c r="A60" s="66"/>
      <c r="B60" s="66" t="s">
        <v>1177</v>
      </c>
      <c r="C60" s="221" t="s">
        <v>1527</v>
      </c>
      <c r="D60" s="66" t="s">
        <v>2171</v>
      </c>
      <c r="E60" s="68">
        <v>2.2438899999999999</v>
      </c>
      <c r="F60" s="74">
        <v>1</v>
      </c>
      <c r="G60" s="74">
        <v>1</v>
      </c>
      <c r="H60" s="68">
        <f t="shared" si="0"/>
        <v>2.2438899999999999</v>
      </c>
      <c r="I60" s="70">
        <f t="shared" si="1"/>
        <v>2.2438899999999999</v>
      </c>
      <c r="J60" s="71">
        <f>ROUND((H60*'2-Calculator'!$D$26),2)</f>
        <v>14751.33</v>
      </c>
      <c r="K60" s="71">
        <f>ROUND((I60*'2-Calculator'!$D$26),2)</f>
        <v>14751.33</v>
      </c>
      <c r="L60" s="69">
        <v>6.39</v>
      </c>
      <c r="M60" s="66" t="s">
        <v>2531</v>
      </c>
      <c r="N60" s="66" t="s">
        <v>2532</v>
      </c>
      <c r="O60" s="66"/>
      <c r="P60" s="66" t="s">
        <v>1833</v>
      </c>
      <c r="Q60" s="141">
        <v>12</v>
      </c>
    </row>
    <row r="61" spans="1:17" s="72" customFormat="1" x14ac:dyDescent="0.2">
      <c r="A61" s="66"/>
      <c r="B61" s="66" t="s">
        <v>1176</v>
      </c>
      <c r="C61" s="221" t="s">
        <v>1527</v>
      </c>
      <c r="D61" s="66" t="s">
        <v>2171</v>
      </c>
      <c r="E61" s="68">
        <v>5.0071300000000001</v>
      </c>
      <c r="F61" s="74">
        <v>1</v>
      </c>
      <c r="G61" s="74">
        <v>1</v>
      </c>
      <c r="H61" s="68">
        <f t="shared" si="0"/>
        <v>5.0071300000000001</v>
      </c>
      <c r="I61" s="70">
        <f t="shared" si="1"/>
        <v>5.0071300000000001</v>
      </c>
      <c r="J61" s="71">
        <f>ROUND((H61*'2-Calculator'!$D$26),2)</f>
        <v>32916.870000000003</v>
      </c>
      <c r="K61" s="71">
        <f>ROUND((I61*'2-Calculator'!$D$26),2)</f>
        <v>32916.870000000003</v>
      </c>
      <c r="L61" s="69">
        <v>22.64</v>
      </c>
      <c r="M61" s="66" t="s">
        <v>2531</v>
      </c>
      <c r="N61" s="66" t="s">
        <v>2532</v>
      </c>
      <c r="O61" s="66"/>
      <c r="P61" s="66" t="s">
        <v>1833</v>
      </c>
      <c r="Q61" s="141">
        <v>4</v>
      </c>
    </row>
    <row r="62" spans="1:17" s="72" customFormat="1" x14ac:dyDescent="0.2">
      <c r="A62" s="66"/>
      <c r="B62" s="66" t="s">
        <v>1175</v>
      </c>
      <c r="C62" s="221" t="s">
        <v>1528</v>
      </c>
      <c r="D62" s="66" t="s">
        <v>2172</v>
      </c>
      <c r="E62" s="68">
        <v>1.2491000000000001</v>
      </c>
      <c r="F62" s="74">
        <v>1</v>
      </c>
      <c r="G62" s="74">
        <v>1</v>
      </c>
      <c r="H62" s="68">
        <f t="shared" si="0"/>
        <v>1.2491000000000001</v>
      </c>
      <c r="I62" s="70">
        <f t="shared" si="1"/>
        <v>1.2491000000000001</v>
      </c>
      <c r="J62" s="71">
        <f>ROUND((H62*'2-Calculator'!$D$26),2)</f>
        <v>8211.58</v>
      </c>
      <c r="K62" s="71">
        <f>ROUND((I62*'2-Calculator'!$D$26),2)</f>
        <v>8211.58</v>
      </c>
      <c r="L62" s="69">
        <v>2.83</v>
      </c>
      <c r="M62" s="66" t="s">
        <v>2531</v>
      </c>
      <c r="N62" s="66" t="s">
        <v>2532</v>
      </c>
      <c r="O62" s="66"/>
      <c r="P62" s="66" t="s">
        <v>1833</v>
      </c>
      <c r="Q62" s="141">
        <v>10</v>
      </c>
    </row>
    <row r="63" spans="1:17" s="72" customFormat="1" x14ac:dyDescent="0.2">
      <c r="A63" s="66"/>
      <c r="B63" s="66" t="s">
        <v>1174</v>
      </c>
      <c r="C63" s="221" t="s">
        <v>1528</v>
      </c>
      <c r="D63" s="66" t="s">
        <v>2172</v>
      </c>
      <c r="E63" s="68">
        <v>1.7747299999999999</v>
      </c>
      <c r="F63" s="74">
        <v>1</v>
      </c>
      <c r="G63" s="74">
        <v>1</v>
      </c>
      <c r="H63" s="68">
        <f t="shared" si="0"/>
        <v>1.7747299999999999</v>
      </c>
      <c r="I63" s="70">
        <f t="shared" si="1"/>
        <v>1.7747299999999999</v>
      </c>
      <c r="J63" s="71">
        <f>ROUND((H63*'2-Calculator'!$D$26),2)</f>
        <v>11667.08</v>
      </c>
      <c r="K63" s="71">
        <f>ROUND((I63*'2-Calculator'!$D$26),2)</f>
        <v>11667.08</v>
      </c>
      <c r="L63" s="69">
        <v>5.19</v>
      </c>
      <c r="M63" s="66" t="s">
        <v>2531</v>
      </c>
      <c r="N63" s="66" t="s">
        <v>2532</v>
      </c>
      <c r="O63" s="66"/>
      <c r="P63" s="66" t="s">
        <v>1833</v>
      </c>
      <c r="Q63" s="141">
        <v>18</v>
      </c>
    </row>
    <row r="64" spans="1:17" s="72" customFormat="1" x14ac:dyDescent="0.2">
      <c r="A64" s="66"/>
      <c r="B64" s="66" t="s">
        <v>1173</v>
      </c>
      <c r="C64" s="221" t="s">
        <v>1528</v>
      </c>
      <c r="D64" s="66" t="s">
        <v>2172</v>
      </c>
      <c r="E64" s="68">
        <v>3.4754</v>
      </c>
      <c r="F64" s="74">
        <v>1</v>
      </c>
      <c r="G64" s="74">
        <v>1</v>
      </c>
      <c r="H64" s="68">
        <f t="shared" si="0"/>
        <v>3.4754</v>
      </c>
      <c r="I64" s="70">
        <f t="shared" si="1"/>
        <v>3.4754</v>
      </c>
      <c r="J64" s="71">
        <f>ROUND((H64*'2-Calculator'!$D$26),2)</f>
        <v>22847.279999999999</v>
      </c>
      <c r="K64" s="71">
        <f>ROUND((I64*'2-Calculator'!$D$26),2)</f>
        <v>22847.279999999999</v>
      </c>
      <c r="L64" s="69">
        <v>9.74</v>
      </c>
      <c r="M64" s="66" t="s">
        <v>2531</v>
      </c>
      <c r="N64" s="66" t="s">
        <v>2532</v>
      </c>
      <c r="O64" s="66"/>
      <c r="P64" s="66" t="s">
        <v>1833</v>
      </c>
      <c r="Q64" s="141">
        <v>15</v>
      </c>
    </row>
    <row r="65" spans="1:17" s="72" customFormat="1" x14ac:dyDescent="0.2">
      <c r="A65" s="66"/>
      <c r="B65" s="66" t="s">
        <v>1172</v>
      </c>
      <c r="C65" s="221" t="s">
        <v>1528</v>
      </c>
      <c r="D65" s="66" t="s">
        <v>2172</v>
      </c>
      <c r="E65" s="68">
        <v>6.3028300000000002</v>
      </c>
      <c r="F65" s="74">
        <v>1</v>
      </c>
      <c r="G65" s="74">
        <v>1</v>
      </c>
      <c r="H65" s="68">
        <f t="shared" si="0"/>
        <v>6.3028300000000002</v>
      </c>
      <c r="I65" s="70">
        <f t="shared" si="1"/>
        <v>6.3028300000000002</v>
      </c>
      <c r="J65" s="71">
        <f>ROUND((H65*'2-Calculator'!$D$26),2)</f>
        <v>41434.800000000003</v>
      </c>
      <c r="K65" s="71">
        <f>ROUND((I65*'2-Calculator'!$D$26),2)</f>
        <v>41434.800000000003</v>
      </c>
      <c r="L65" s="69">
        <v>20.83</v>
      </c>
      <c r="M65" s="66" t="s">
        <v>2531</v>
      </c>
      <c r="N65" s="66" t="s">
        <v>2532</v>
      </c>
      <c r="O65" s="66"/>
      <c r="P65" s="66" t="s">
        <v>1833</v>
      </c>
      <c r="Q65" s="141">
        <v>4</v>
      </c>
    </row>
    <row r="66" spans="1:17" s="72" customFormat="1" x14ac:dyDescent="0.2">
      <c r="A66" s="66"/>
      <c r="B66" s="66" t="s">
        <v>1171</v>
      </c>
      <c r="C66" s="221" t="s">
        <v>1529</v>
      </c>
      <c r="D66" s="66" t="s">
        <v>2173</v>
      </c>
      <c r="E66" s="68">
        <v>1.1128800000000001</v>
      </c>
      <c r="F66" s="74">
        <v>1</v>
      </c>
      <c r="G66" s="74">
        <v>1</v>
      </c>
      <c r="H66" s="68">
        <f t="shared" si="0"/>
        <v>1.1128800000000001</v>
      </c>
      <c r="I66" s="70">
        <f t="shared" si="1"/>
        <v>1.1128800000000001</v>
      </c>
      <c r="J66" s="71">
        <f>ROUND((H66*'2-Calculator'!$D$26),2)</f>
        <v>7316.07</v>
      </c>
      <c r="K66" s="71">
        <f>ROUND((I66*'2-Calculator'!$D$26),2)</f>
        <v>7316.07</v>
      </c>
      <c r="L66" s="69">
        <v>1.53</v>
      </c>
      <c r="M66" s="66" t="s">
        <v>2531</v>
      </c>
      <c r="N66" s="66" t="s">
        <v>2532</v>
      </c>
      <c r="O66" s="66"/>
      <c r="P66" s="66" t="s">
        <v>1833</v>
      </c>
      <c r="Q66" s="141">
        <v>18</v>
      </c>
    </row>
    <row r="67" spans="1:17" s="72" customFormat="1" x14ac:dyDescent="0.2">
      <c r="A67" s="66"/>
      <c r="B67" s="66" t="s">
        <v>1170</v>
      </c>
      <c r="C67" s="221" t="s">
        <v>1529</v>
      </c>
      <c r="D67" s="66" t="s">
        <v>2173</v>
      </c>
      <c r="E67" s="68">
        <v>1.42032</v>
      </c>
      <c r="F67" s="74">
        <v>1</v>
      </c>
      <c r="G67" s="74">
        <v>1</v>
      </c>
      <c r="H67" s="68">
        <f t="shared" si="0"/>
        <v>1.42032</v>
      </c>
      <c r="I67" s="70">
        <f t="shared" si="1"/>
        <v>1.42032</v>
      </c>
      <c r="J67" s="71">
        <f>ROUND((H67*'2-Calculator'!$D$26),2)</f>
        <v>9337.18</v>
      </c>
      <c r="K67" s="71">
        <f>ROUND((I67*'2-Calculator'!$D$26),2)</f>
        <v>9337.18</v>
      </c>
      <c r="L67" s="69">
        <v>2.33</v>
      </c>
      <c r="M67" s="66" t="s">
        <v>2531</v>
      </c>
      <c r="N67" s="66" t="s">
        <v>2532</v>
      </c>
      <c r="O67" s="66"/>
      <c r="P67" s="66" t="s">
        <v>1833</v>
      </c>
      <c r="Q67" s="141">
        <v>40</v>
      </c>
    </row>
    <row r="68" spans="1:17" s="72" customFormat="1" x14ac:dyDescent="0.2">
      <c r="A68" s="66"/>
      <c r="B68" s="66" t="s">
        <v>1169</v>
      </c>
      <c r="C68" s="221" t="s">
        <v>1529</v>
      </c>
      <c r="D68" s="66" t="s">
        <v>2173</v>
      </c>
      <c r="E68" s="68">
        <v>2.6650499999999999</v>
      </c>
      <c r="F68" s="74">
        <v>1</v>
      </c>
      <c r="G68" s="74">
        <v>1</v>
      </c>
      <c r="H68" s="68">
        <f t="shared" si="0"/>
        <v>2.6650499999999999</v>
      </c>
      <c r="I68" s="70">
        <f t="shared" si="1"/>
        <v>2.6650499999999999</v>
      </c>
      <c r="J68" s="71">
        <f>ROUND((H68*'2-Calculator'!$D$26),2)</f>
        <v>17520.04</v>
      </c>
      <c r="K68" s="71">
        <f>ROUND((I68*'2-Calculator'!$D$26),2)</f>
        <v>17520.04</v>
      </c>
      <c r="L68" s="69">
        <v>6.22</v>
      </c>
      <c r="M68" s="66" t="s">
        <v>2531</v>
      </c>
      <c r="N68" s="66" t="s">
        <v>2532</v>
      </c>
      <c r="O68" s="66"/>
      <c r="P68" s="66" t="s">
        <v>1833</v>
      </c>
      <c r="Q68" s="141">
        <v>26</v>
      </c>
    </row>
    <row r="69" spans="1:17" s="72" customFormat="1" x14ac:dyDescent="0.2">
      <c r="A69" s="66"/>
      <c r="B69" s="66" t="s">
        <v>1168</v>
      </c>
      <c r="C69" s="221" t="s">
        <v>1529</v>
      </c>
      <c r="D69" s="66" t="s">
        <v>2173</v>
      </c>
      <c r="E69" s="68">
        <v>5.30647</v>
      </c>
      <c r="F69" s="74">
        <v>1</v>
      </c>
      <c r="G69" s="74">
        <v>1</v>
      </c>
      <c r="H69" s="68">
        <f t="shared" si="0"/>
        <v>5.30647</v>
      </c>
      <c r="I69" s="70">
        <f t="shared" si="1"/>
        <v>5.30647</v>
      </c>
      <c r="J69" s="71">
        <f>ROUND((H69*'2-Calculator'!$D$26),2)</f>
        <v>34884.730000000003</v>
      </c>
      <c r="K69" s="71">
        <f>ROUND((I69*'2-Calculator'!$D$26),2)</f>
        <v>34884.730000000003</v>
      </c>
      <c r="L69" s="69">
        <v>14.44</v>
      </c>
      <c r="M69" s="66" t="s">
        <v>2531</v>
      </c>
      <c r="N69" s="66" t="s">
        <v>2532</v>
      </c>
      <c r="O69" s="66"/>
      <c r="P69" s="66" t="s">
        <v>1833</v>
      </c>
      <c r="Q69" s="141">
        <v>17</v>
      </c>
    </row>
    <row r="70" spans="1:17" s="72" customFormat="1" x14ac:dyDescent="0.2">
      <c r="A70" s="66"/>
      <c r="B70" s="66" t="s">
        <v>1167</v>
      </c>
      <c r="C70" s="221" t="s">
        <v>1530</v>
      </c>
      <c r="D70" s="66" t="s">
        <v>2174</v>
      </c>
      <c r="E70" s="68">
        <v>1.1389199999999999</v>
      </c>
      <c r="F70" s="74">
        <v>1</v>
      </c>
      <c r="G70" s="74">
        <v>1</v>
      </c>
      <c r="H70" s="68">
        <f t="shared" si="0"/>
        <v>1.1389199999999999</v>
      </c>
      <c r="I70" s="70">
        <f t="shared" si="1"/>
        <v>1.1389199999999999</v>
      </c>
      <c r="J70" s="71">
        <f>ROUND((H70*'2-Calculator'!$D$26),2)</f>
        <v>7487.26</v>
      </c>
      <c r="K70" s="71">
        <f>ROUND((I70*'2-Calculator'!$D$26),2)</f>
        <v>7487.26</v>
      </c>
      <c r="L70" s="69">
        <v>1.93</v>
      </c>
      <c r="M70" s="66" t="s">
        <v>2531</v>
      </c>
      <c r="N70" s="66" t="s">
        <v>2532</v>
      </c>
      <c r="O70" s="66"/>
      <c r="P70" s="66" t="s">
        <v>1833</v>
      </c>
      <c r="Q70" s="141">
        <v>9</v>
      </c>
    </row>
    <row r="71" spans="1:17" s="72" customFormat="1" x14ac:dyDescent="0.2">
      <c r="A71" s="66"/>
      <c r="B71" s="66" t="s">
        <v>1166</v>
      </c>
      <c r="C71" s="221" t="s">
        <v>1530</v>
      </c>
      <c r="D71" s="66" t="s">
        <v>2174</v>
      </c>
      <c r="E71" s="68">
        <v>1.5273600000000001</v>
      </c>
      <c r="F71" s="74">
        <v>1</v>
      </c>
      <c r="G71" s="74">
        <v>1</v>
      </c>
      <c r="H71" s="68">
        <f t="shared" si="0"/>
        <v>1.5273600000000001</v>
      </c>
      <c r="I71" s="70">
        <f t="shared" si="1"/>
        <v>1.5273600000000001</v>
      </c>
      <c r="J71" s="71">
        <f>ROUND((H71*'2-Calculator'!$D$26),2)</f>
        <v>10040.86</v>
      </c>
      <c r="K71" s="71">
        <f>ROUND((I71*'2-Calculator'!$D$26),2)</f>
        <v>10040.86</v>
      </c>
      <c r="L71" s="69">
        <v>3.49</v>
      </c>
      <c r="M71" s="66" t="s">
        <v>2531</v>
      </c>
      <c r="N71" s="66" t="s">
        <v>2532</v>
      </c>
      <c r="O71" s="66"/>
      <c r="P71" s="66" t="s">
        <v>1833</v>
      </c>
      <c r="Q71" s="141">
        <v>2</v>
      </c>
    </row>
    <row r="72" spans="1:17" s="72" customFormat="1" x14ac:dyDescent="0.2">
      <c r="A72" s="66"/>
      <c r="B72" s="66" t="s">
        <v>1165</v>
      </c>
      <c r="C72" s="221" t="s">
        <v>1530</v>
      </c>
      <c r="D72" s="66" t="s">
        <v>2174</v>
      </c>
      <c r="E72" s="68">
        <v>2.2547999999999999</v>
      </c>
      <c r="F72" s="74">
        <v>1</v>
      </c>
      <c r="G72" s="74">
        <v>1</v>
      </c>
      <c r="H72" s="68">
        <f t="shared" si="0"/>
        <v>2.2547999999999999</v>
      </c>
      <c r="I72" s="70">
        <f t="shared" si="1"/>
        <v>2.2547999999999999</v>
      </c>
      <c r="J72" s="71">
        <f>ROUND((H72*'2-Calculator'!$D$26),2)</f>
        <v>14823.06</v>
      </c>
      <c r="K72" s="71">
        <f>ROUND((I72*'2-Calculator'!$D$26),2)</f>
        <v>14823.06</v>
      </c>
      <c r="L72" s="69">
        <v>8.9499999999999993</v>
      </c>
      <c r="M72" s="66" t="s">
        <v>2531</v>
      </c>
      <c r="N72" s="66" t="s">
        <v>2532</v>
      </c>
      <c r="O72" s="66"/>
      <c r="P72" s="66" t="s">
        <v>1833</v>
      </c>
      <c r="Q72" s="141">
        <v>12</v>
      </c>
    </row>
    <row r="73" spans="1:17" s="72" customFormat="1" x14ac:dyDescent="0.2">
      <c r="A73" s="66"/>
      <c r="B73" s="66" t="s">
        <v>1164</v>
      </c>
      <c r="C73" s="221" t="s">
        <v>1530</v>
      </c>
      <c r="D73" s="66" t="s">
        <v>2174</v>
      </c>
      <c r="E73" s="68">
        <v>4.3281400000000003</v>
      </c>
      <c r="F73" s="74">
        <v>1</v>
      </c>
      <c r="G73" s="74">
        <v>1</v>
      </c>
      <c r="H73" s="68">
        <f t="shared" si="0"/>
        <v>4.3281400000000003</v>
      </c>
      <c r="I73" s="70">
        <f t="shared" si="1"/>
        <v>4.3281400000000003</v>
      </c>
      <c r="J73" s="71">
        <f>ROUND((H73*'2-Calculator'!$D$26),2)</f>
        <v>28453.19</v>
      </c>
      <c r="K73" s="71">
        <f>ROUND((I73*'2-Calculator'!$D$26),2)</f>
        <v>28453.19</v>
      </c>
      <c r="L73" s="69">
        <v>18.68</v>
      </c>
      <c r="M73" s="66" t="s">
        <v>2531</v>
      </c>
      <c r="N73" s="66" t="s">
        <v>2532</v>
      </c>
      <c r="O73" s="66"/>
      <c r="P73" s="66" t="s">
        <v>1833</v>
      </c>
      <c r="Q73" s="141">
        <v>5</v>
      </c>
    </row>
    <row r="74" spans="1:17" s="72" customFormat="1" x14ac:dyDescent="0.2">
      <c r="A74" s="66"/>
      <c r="B74" s="66" t="s">
        <v>1163</v>
      </c>
      <c r="C74" s="221" t="s">
        <v>1531</v>
      </c>
      <c r="D74" s="66" t="s">
        <v>2175</v>
      </c>
      <c r="E74" s="68">
        <v>0.81706000000000001</v>
      </c>
      <c r="F74" s="74">
        <v>1</v>
      </c>
      <c r="G74" s="74">
        <v>1</v>
      </c>
      <c r="H74" s="68">
        <f t="shared" si="0"/>
        <v>0.81706000000000001</v>
      </c>
      <c r="I74" s="70">
        <f t="shared" si="1"/>
        <v>0.81706000000000001</v>
      </c>
      <c r="J74" s="71">
        <f>ROUND((H74*'2-Calculator'!$D$26),2)</f>
        <v>5371.35</v>
      </c>
      <c r="K74" s="71">
        <f>ROUND((I74*'2-Calculator'!$D$26),2)</f>
        <v>5371.35</v>
      </c>
      <c r="L74" s="69">
        <v>5.64</v>
      </c>
      <c r="M74" s="66" t="s">
        <v>2531</v>
      </c>
      <c r="N74" s="66" t="s">
        <v>2532</v>
      </c>
      <c r="O74" s="66"/>
      <c r="P74" s="66" t="s">
        <v>1833</v>
      </c>
      <c r="Q74" s="141">
        <v>3</v>
      </c>
    </row>
    <row r="75" spans="1:17" s="72" customFormat="1" x14ac:dyDescent="0.2">
      <c r="A75" s="66"/>
      <c r="B75" s="66" t="s">
        <v>1162</v>
      </c>
      <c r="C75" s="221" t="s">
        <v>1531</v>
      </c>
      <c r="D75" s="66" t="s">
        <v>2175</v>
      </c>
      <c r="E75" s="68">
        <v>0.97055000000000002</v>
      </c>
      <c r="F75" s="74">
        <v>1</v>
      </c>
      <c r="G75" s="74">
        <v>1</v>
      </c>
      <c r="H75" s="68">
        <f t="shared" si="0"/>
        <v>0.97055000000000002</v>
      </c>
      <c r="I75" s="70">
        <f t="shared" si="1"/>
        <v>0.97055000000000002</v>
      </c>
      <c r="J75" s="71">
        <f>ROUND((H75*'2-Calculator'!$D$26),2)</f>
        <v>6380.4</v>
      </c>
      <c r="K75" s="71">
        <f>ROUND((I75*'2-Calculator'!$D$26),2)</f>
        <v>6380.4</v>
      </c>
      <c r="L75" s="69">
        <v>7.34</v>
      </c>
      <c r="M75" s="66" t="s">
        <v>2531</v>
      </c>
      <c r="N75" s="66" t="s">
        <v>2532</v>
      </c>
      <c r="O75" s="66"/>
      <c r="P75" s="66" t="s">
        <v>1833</v>
      </c>
      <c r="Q75" s="141">
        <v>8</v>
      </c>
    </row>
    <row r="76" spans="1:17" s="72" customFormat="1" x14ac:dyDescent="0.2">
      <c r="A76" s="66"/>
      <c r="B76" s="66" t="s">
        <v>1161</v>
      </c>
      <c r="C76" s="221" t="s">
        <v>1531</v>
      </c>
      <c r="D76" s="66" t="s">
        <v>2175</v>
      </c>
      <c r="E76" s="68">
        <v>1.3608899999999999</v>
      </c>
      <c r="F76" s="74">
        <v>1</v>
      </c>
      <c r="G76" s="74">
        <v>1</v>
      </c>
      <c r="H76" s="68">
        <f t="shared" si="0"/>
        <v>1.3608899999999999</v>
      </c>
      <c r="I76" s="70">
        <f t="shared" si="1"/>
        <v>1.3608899999999999</v>
      </c>
      <c r="J76" s="71">
        <f>ROUND((H76*'2-Calculator'!$D$26),2)</f>
        <v>8946.49</v>
      </c>
      <c r="K76" s="71">
        <f>ROUND((I76*'2-Calculator'!$D$26),2)</f>
        <v>8946.49</v>
      </c>
      <c r="L76" s="69">
        <v>12.54</v>
      </c>
      <c r="M76" s="66" t="s">
        <v>2531</v>
      </c>
      <c r="N76" s="66" t="s">
        <v>2532</v>
      </c>
      <c r="O76" s="66"/>
      <c r="P76" s="66" t="s">
        <v>1833</v>
      </c>
      <c r="Q76" s="141">
        <v>7</v>
      </c>
    </row>
    <row r="77" spans="1:17" s="72" customFormat="1" x14ac:dyDescent="0.2">
      <c r="A77" s="66"/>
      <c r="B77" s="66" t="s">
        <v>1160</v>
      </c>
      <c r="C77" s="221" t="s">
        <v>1531</v>
      </c>
      <c r="D77" s="66" t="s">
        <v>2175</v>
      </c>
      <c r="E77" s="68">
        <v>3.02508</v>
      </c>
      <c r="F77" s="74">
        <v>1</v>
      </c>
      <c r="G77" s="74">
        <v>1</v>
      </c>
      <c r="H77" s="68">
        <f t="shared" si="0"/>
        <v>3.02508</v>
      </c>
      <c r="I77" s="70">
        <f t="shared" si="1"/>
        <v>3.02508</v>
      </c>
      <c r="J77" s="71">
        <f>ROUND((H77*'2-Calculator'!$D$26),2)</f>
        <v>19886.88</v>
      </c>
      <c r="K77" s="71">
        <f>ROUND((I77*'2-Calculator'!$D$26),2)</f>
        <v>19886.88</v>
      </c>
      <c r="L77" s="69">
        <v>14.48</v>
      </c>
      <c r="M77" s="66" t="s">
        <v>2531</v>
      </c>
      <c r="N77" s="66" t="s">
        <v>2532</v>
      </c>
      <c r="O77" s="66"/>
      <c r="P77" s="66" t="s">
        <v>1833</v>
      </c>
      <c r="Q77" s="141">
        <v>4</v>
      </c>
    </row>
    <row r="78" spans="1:17" s="72" customFormat="1" x14ac:dyDescent="0.2">
      <c r="A78" s="66"/>
      <c r="B78" s="66" t="s">
        <v>1159</v>
      </c>
      <c r="C78" s="221" t="s">
        <v>1532</v>
      </c>
      <c r="D78" s="66" t="s">
        <v>2176</v>
      </c>
      <c r="E78" s="68">
        <v>0.69850999999999996</v>
      </c>
      <c r="F78" s="74">
        <v>1</v>
      </c>
      <c r="G78" s="74">
        <v>1</v>
      </c>
      <c r="H78" s="68">
        <f t="shared" ref="H78:H141" si="2">ROUND(E78*F78,5)</f>
        <v>0.69850999999999996</v>
      </c>
      <c r="I78" s="70">
        <f t="shared" ref="I78:I141" si="3">ROUND(E78*G78,5)</f>
        <v>0.69850999999999996</v>
      </c>
      <c r="J78" s="71">
        <f>ROUND((H78*'2-Calculator'!$D$26),2)</f>
        <v>4592</v>
      </c>
      <c r="K78" s="71">
        <f>ROUND((I78*'2-Calculator'!$D$26),2)</f>
        <v>4592</v>
      </c>
      <c r="L78" s="69">
        <v>3.12</v>
      </c>
      <c r="M78" s="66" t="s">
        <v>2531</v>
      </c>
      <c r="N78" s="66" t="s">
        <v>2532</v>
      </c>
      <c r="O78" s="66"/>
      <c r="P78" s="66" t="s">
        <v>1833</v>
      </c>
      <c r="Q78" s="141">
        <v>3</v>
      </c>
    </row>
    <row r="79" spans="1:17" s="72" customFormat="1" x14ac:dyDescent="0.2">
      <c r="A79" s="66"/>
      <c r="B79" s="66" t="s">
        <v>1158</v>
      </c>
      <c r="C79" s="221" t="s">
        <v>1532</v>
      </c>
      <c r="D79" s="66" t="s">
        <v>2176</v>
      </c>
      <c r="E79" s="68">
        <v>0.73150000000000004</v>
      </c>
      <c r="F79" s="74">
        <v>1</v>
      </c>
      <c r="G79" s="74">
        <v>1</v>
      </c>
      <c r="H79" s="68">
        <f t="shared" si="2"/>
        <v>0.73150000000000004</v>
      </c>
      <c r="I79" s="70">
        <f t="shared" si="3"/>
        <v>0.73150000000000004</v>
      </c>
      <c r="J79" s="71">
        <f>ROUND((H79*'2-Calculator'!$D$26),2)</f>
        <v>4808.88</v>
      </c>
      <c r="K79" s="71">
        <f>ROUND((I79*'2-Calculator'!$D$26),2)</f>
        <v>4808.88</v>
      </c>
      <c r="L79" s="69">
        <v>3.85</v>
      </c>
      <c r="M79" s="66" t="s">
        <v>2531</v>
      </c>
      <c r="N79" s="66" t="s">
        <v>2532</v>
      </c>
      <c r="O79" s="66"/>
      <c r="P79" s="66" t="s">
        <v>1833</v>
      </c>
      <c r="Q79" s="141">
        <v>18</v>
      </c>
    </row>
    <row r="80" spans="1:17" s="72" customFormat="1" x14ac:dyDescent="0.2">
      <c r="A80" s="66"/>
      <c r="B80" s="66" t="s">
        <v>1157</v>
      </c>
      <c r="C80" s="221" t="s">
        <v>1532</v>
      </c>
      <c r="D80" s="66" t="s">
        <v>2176</v>
      </c>
      <c r="E80" s="68">
        <v>1.02599</v>
      </c>
      <c r="F80" s="74">
        <v>1</v>
      </c>
      <c r="G80" s="74">
        <v>1</v>
      </c>
      <c r="H80" s="68">
        <f t="shared" si="2"/>
        <v>1.02599</v>
      </c>
      <c r="I80" s="70">
        <f t="shared" si="3"/>
        <v>1.02599</v>
      </c>
      <c r="J80" s="71">
        <f>ROUND((H80*'2-Calculator'!$D$26),2)</f>
        <v>6744.86</v>
      </c>
      <c r="K80" s="71">
        <f>ROUND((I80*'2-Calculator'!$D$26),2)</f>
        <v>6744.86</v>
      </c>
      <c r="L80" s="69">
        <v>5.65</v>
      </c>
      <c r="M80" s="66" t="s">
        <v>2531</v>
      </c>
      <c r="N80" s="66" t="s">
        <v>2532</v>
      </c>
      <c r="O80" s="66"/>
      <c r="P80" s="66" t="s">
        <v>1833</v>
      </c>
      <c r="Q80" s="141">
        <v>33</v>
      </c>
    </row>
    <row r="81" spans="1:17" s="72" customFormat="1" x14ac:dyDescent="0.2">
      <c r="A81" s="66"/>
      <c r="B81" s="66" t="s">
        <v>1156</v>
      </c>
      <c r="C81" s="221" t="s">
        <v>1532</v>
      </c>
      <c r="D81" s="66" t="s">
        <v>2176</v>
      </c>
      <c r="E81" s="68">
        <v>1.64249</v>
      </c>
      <c r="F81" s="74">
        <v>1</v>
      </c>
      <c r="G81" s="74">
        <v>1</v>
      </c>
      <c r="H81" s="68">
        <f t="shared" si="2"/>
        <v>1.64249</v>
      </c>
      <c r="I81" s="70">
        <f t="shared" si="3"/>
        <v>1.64249</v>
      </c>
      <c r="J81" s="71">
        <f>ROUND((H81*'2-Calculator'!$D$26),2)</f>
        <v>10797.73</v>
      </c>
      <c r="K81" s="71">
        <f>ROUND((I81*'2-Calculator'!$D$26),2)</f>
        <v>10797.73</v>
      </c>
      <c r="L81" s="69">
        <v>10.199999999999999</v>
      </c>
      <c r="M81" s="66" t="s">
        <v>2531</v>
      </c>
      <c r="N81" s="66" t="s">
        <v>2532</v>
      </c>
      <c r="O81" s="66"/>
      <c r="P81" s="66" t="s">
        <v>1833</v>
      </c>
      <c r="Q81" s="141">
        <v>9</v>
      </c>
    </row>
    <row r="82" spans="1:17" s="72" customFormat="1" x14ac:dyDescent="0.2">
      <c r="A82" s="66"/>
      <c r="B82" s="66" t="s">
        <v>1155</v>
      </c>
      <c r="C82" s="221" t="s">
        <v>1533</v>
      </c>
      <c r="D82" s="66" t="s">
        <v>2177</v>
      </c>
      <c r="E82" s="68">
        <v>0.52771000000000001</v>
      </c>
      <c r="F82" s="74">
        <v>1</v>
      </c>
      <c r="G82" s="74">
        <v>1</v>
      </c>
      <c r="H82" s="68">
        <f t="shared" si="2"/>
        <v>0.52771000000000001</v>
      </c>
      <c r="I82" s="70">
        <f t="shared" si="3"/>
        <v>0.52771000000000001</v>
      </c>
      <c r="J82" s="71">
        <f>ROUND((H82*'2-Calculator'!$D$26),2)</f>
        <v>3469.17</v>
      </c>
      <c r="K82" s="71">
        <f>ROUND((I82*'2-Calculator'!$D$26),2)</f>
        <v>3469.17</v>
      </c>
      <c r="L82" s="69">
        <v>4.41</v>
      </c>
      <c r="M82" s="66" t="s">
        <v>2531</v>
      </c>
      <c r="N82" s="66" t="s">
        <v>2532</v>
      </c>
      <c r="O82" s="66"/>
      <c r="P82" s="66" t="s">
        <v>1833</v>
      </c>
      <c r="Q82" s="141">
        <v>5</v>
      </c>
    </row>
    <row r="83" spans="1:17" s="72" customFormat="1" x14ac:dyDescent="0.2">
      <c r="A83" s="66"/>
      <c r="B83" s="66" t="s">
        <v>1154</v>
      </c>
      <c r="C83" s="221" t="s">
        <v>1533</v>
      </c>
      <c r="D83" s="66" t="s">
        <v>2177</v>
      </c>
      <c r="E83" s="68">
        <v>0.75424999999999998</v>
      </c>
      <c r="F83" s="74">
        <v>1</v>
      </c>
      <c r="G83" s="74">
        <v>1</v>
      </c>
      <c r="H83" s="68">
        <f t="shared" si="2"/>
        <v>0.75424999999999998</v>
      </c>
      <c r="I83" s="70">
        <f t="shared" si="3"/>
        <v>0.75424999999999998</v>
      </c>
      <c r="J83" s="71">
        <f>ROUND((H83*'2-Calculator'!$D$26),2)</f>
        <v>4958.4399999999996</v>
      </c>
      <c r="K83" s="71">
        <f>ROUND((I83*'2-Calculator'!$D$26),2)</f>
        <v>4958.4399999999996</v>
      </c>
      <c r="L83" s="69">
        <v>12.07</v>
      </c>
      <c r="M83" s="66" t="s">
        <v>2531</v>
      </c>
      <c r="N83" s="66" t="s">
        <v>2532</v>
      </c>
      <c r="O83" s="66"/>
      <c r="P83" s="66" t="s">
        <v>1833</v>
      </c>
      <c r="Q83" s="141">
        <v>22</v>
      </c>
    </row>
    <row r="84" spans="1:17" s="72" customFormat="1" x14ac:dyDescent="0.2">
      <c r="A84" s="66"/>
      <c r="B84" s="66" t="s">
        <v>1153</v>
      </c>
      <c r="C84" s="221" t="s">
        <v>1533</v>
      </c>
      <c r="D84" s="66" t="s">
        <v>2177</v>
      </c>
      <c r="E84" s="68">
        <v>1.0523499999999999</v>
      </c>
      <c r="F84" s="74">
        <v>1</v>
      </c>
      <c r="G84" s="74">
        <v>1</v>
      </c>
      <c r="H84" s="68">
        <f t="shared" si="2"/>
        <v>1.0523499999999999</v>
      </c>
      <c r="I84" s="70">
        <f t="shared" si="3"/>
        <v>1.0523499999999999</v>
      </c>
      <c r="J84" s="71">
        <f>ROUND((H84*'2-Calculator'!$D$26),2)</f>
        <v>6918.15</v>
      </c>
      <c r="K84" s="71">
        <f>ROUND((I84*'2-Calculator'!$D$26),2)</f>
        <v>6918.15</v>
      </c>
      <c r="L84" s="69">
        <v>8.85</v>
      </c>
      <c r="M84" s="66" t="s">
        <v>2531</v>
      </c>
      <c r="N84" s="66" t="s">
        <v>2532</v>
      </c>
      <c r="O84" s="66"/>
      <c r="P84" s="66" t="s">
        <v>1833</v>
      </c>
      <c r="Q84" s="141">
        <v>16</v>
      </c>
    </row>
    <row r="85" spans="1:17" s="72" customFormat="1" x14ac:dyDescent="0.2">
      <c r="A85" s="66"/>
      <c r="B85" s="66" t="s">
        <v>1152</v>
      </c>
      <c r="C85" s="221" t="s">
        <v>1533</v>
      </c>
      <c r="D85" s="66" t="s">
        <v>2177</v>
      </c>
      <c r="E85" s="68">
        <v>2.5079199999999999</v>
      </c>
      <c r="F85" s="74">
        <v>1</v>
      </c>
      <c r="G85" s="74">
        <v>1</v>
      </c>
      <c r="H85" s="68">
        <f t="shared" si="2"/>
        <v>2.5079199999999999</v>
      </c>
      <c r="I85" s="70">
        <f t="shared" si="3"/>
        <v>2.5079199999999999</v>
      </c>
      <c r="J85" s="71">
        <f>ROUND((H85*'2-Calculator'!$D$26),2)</f>
        <v>16487.07</v>
      </c>
      <c r="K85" s="71">
        <f>ROUND((I85*'2-Calculator'!$D$26),2)</f>
        <v>16487.07</v>
      </c>
      <c r="L85" s="69">
        <v>11.84</v>
      </c>
      <c r="M85" s="66" t="s">
        <v>2531</v>
      </c>
      <c r="N85" s="66" t="s">
        <v>2532</v>
      </c>
      <c r="O85" s="66"/>
      <c r="P85" s="66" t="s">
        <v>1833</v>
      </c>
      <c r="Q85" s="141">
        <v>4</v>
      </c>
    </row>
    <row r="86" spans="1:17" s="72" customFormat="1" x14ac:dyDescent="0.2">
      <c r="A86" s="66"/>
      <c r="B86" s="66" t="s">
        <v>1151</v>
      </c>
      <c r="C86" s="221" t="s">
        <v>1534</v>
      </c>
      <c r="D86" s="66" t="s">
        <v>2178</v>
      </c>
      <c r="E86" s="68">
        <v>0.67922000000000005</v>
      </c>
      <c r="F86" s="74">
        <v>1</v>
      </c>
      <c r="G86" s="74">
        <v>1</v>
      </c>
      <c r="H86" s="68">
        <f t="shared" si="2"/>
        <v>0.67922000000000005</v>
      </c>
      <c r="I86" s="70">
        <f t="shared" si="3"/>
        <v>0.67922000000000005</v>
      </c>
      <c r="J86" s="71">
        <f>ROUND((H86*'2-Calculator'!$D$26),2)</f>
        <v>4465.1899999999996</v>
      </c>
      <c r="K86" s="71">
        <f>ROUND((I86*'2-Calculator'!$D$26),2)</f>
        <v>4465.1899999999996</v>
      </c>
      <c r="L86" s="69">
        <v>3.98</v>
      </c>
      <c r="M86" s="66" t="s">
        <v>2531</v>
      </c>
      <c r="N86" s="66" t="s">
        <v>2532</v>
      </c>
      <c r="O86" s="66"/>
      <c r="P86" s="66" t="s">
        <v>1833</v>
      </c>
      <c r="Q86" s="141">
        <v>16</v>
      </c>
    </row>
    <row r="87" spans="1:17" s="72" customFormat="1" x14ac:dyDescent="0.2">
      <c r="A87" s="66"/>
      <c r="B87" s="66" t="s">
        <v>1150</v>
      </c>
      <c r="C87" s="221" t="s">
        <v>1534</v>
      </c>
      <c r="D87" s="66" t="s">
        <v>2178</v>
      </c>
      <c r="E87" s="68">
        <v>0.87033000000000005</v>
      </c>
      <c r="F87" s="74">
        <v>1</v>
      </c>
      <c r="G87" s="74">
        <v>1</v>
      </c>
      <c r="H87" s="68">
        <f t="shared" si="2"/>
        <v>0.87033000000000005</v>
      </c>
      <c r="I87" s="70">
        <f t="shared" si="3"/>
        <v>0.87033000000000005</v>
      </c>
      <c r="J87" s="71">
        <f>ROUND((H87*'2-Calculator'!$D$26),2)</f>
        <v>5721.55</v>
      </c>
      <c r="K87" s="71">
        <f>ROUND((I87*'2-Calculator'!$D$26),2)</f>
        <v>5721.55</v>
      </c>
      <c r="L87" s="69">
        <v>5.47</v>
      </c>
      <c r="M87" s="66" t="s">
        <v>2531</v>
      </c>
      <c r="N87" s="66" t="s">
        <v>2532</v>
      </c>
      <c r="O87" s="66"/>
      <c r="P87" s="66" t="s">
        <v>1833</v>
      </c>
      <c r="Q87" s="141">
        <v>25</v>
      </c>
    </row>
    <row r="88" spans="1:17" s="72" customFormat="1" x14ac:dyDescent="0.2">
      <c r="A88" s="66"/>
      <c r="B88" s="66" t="s">
        <v>1149</v>
      </c>
      <c r="C88" s="221" t="s">
        <v>1534</v>
      </c>
      <c r="D88" s="66" t="s">
        <v>2178</v>
      </c>
      <c r="E88" s="68">
        <v>1.3481000000000001</v>
      </c>
      <c r="F88" s="74">
        <v>1</v>
      </c>
      <c r="G88" s="74">
        <v>1</v>
      </c>
      <c r="H88" s="68">
        <f t="shared" si="2"/>
        <v>1.3481000000000001</v>
      </c>
      <c r="I88" s="70">
        <f t="shared" si="3"/>
        <v>1.3481000000000001</v>
      </c>
      <c r="J88" s="71">
        <f>ROUND((H88*'2-Calculator'!$D$26),2)</f>
        <v>8862.41</v>
      </c>
      <c r="K88" s="71">
        <f>ROUND((I88*'2-Calculator'!$D$26),2)</f>
        <v>8862.41</v>
      </c>
      <c r="L88" s="69">
        <v>7.79</v>
      </c>
      <c r="M88" s="66" t="s">
        <v>2531</v>
      </c>
      <c r="N88" s="66" t="s">
        <v>2532</v>
      </c>
      <c r="O88" s="66"/>
      <c r="P88" s="66" t="s">
        <v>1833</v>
      </c>
      <c r="Q88" s="141">
        <v>7</v>
      </c>
    </row>
    <row r="89" spans="1:17" s="72" customFormat="1" x14ac:dyDescent="0.2">
      <c r="A89" s="66"/>
      <c r="B89" s="66" t="s">
        <v>1148</v>
      </c>
      <c r="C89" s="221" t="s">
        <v>1534</v>
      </c>
      <c r="D89" s="66" t="s">
        <v>2178</v>
      </c>
      <c r="E89" s="68">
        <v>2.9313699999999998</v>
      </c>
      <c r="F89" s="74">
        <v>1</v>
      </c>
      <c r="G89" s="74">
        <v>1</v>
      </c>
      <c r="H89" s="68">
        <f t="shared" si="2"/>
        <v>2.9313699999999998</v>
      </c>
      <c r="I89" s="70">
        <f t="shared" si="3"/>
        <v>2.9313699999999998</v>
      </c>
      <c r="J89" s="71">
        <f>ROUND((H89*'2-Calculator'!$D$26),2)</f>
        <v>19270.830000000002</v>
      </c>
      <c r="K89" s="71">
        <f>ROUND((I89*'2-Calculator'!$D$26),2)</f>
        <v>19270.830000000002</v>
      </c>
      <c r="L89" s="69">
        <v>18.600000000000001</v>
      </c>
      <c r="M89" s="66" t="s">
        <v>2531</v>
      </c>
      <c r="N89" s="66" t="s">
        <v>2532</v>
      </c>
      <c r="O89" s="66"/>
      <c r="P89" s="66" t="s">
        <v>1833</v>
      </c>
      <c r="Q89" s="141">
        <v>1</v>
      </c>
    </row>
    <row r="90" spans="1:17" s="72" customFormat="1" x14ac:dyDescent="0.2">
      <c r="A90" s="66"/>
      <c r="B90" s="66" t="s">
        <v>1147</v>
      </c>
      <c r="C90" s="221" t="s">
        <v>1535</v>
      </c>
      <c r="D90" s="66" t="s">
        <v>2026</v>
      </c>
      <c r="E90" s="68">
        <v>0.71613000000000004</v>
      </c>
      <c r="F90" s="74">
        <v>1</v>
      </c>
      <c r="G90" s="74">
        <v>1</v>
      </c>
      <c r="H90" s="68">
        <f t="shared" si="2"/>
        <v>0.71613000000000004</v>
      </c>
      <c r="I90" s="70">
        <f t="shared" si="3"/>
        <v>0.71613000000000004</v>
      </c>
      <c r="J90" s="71">
        <f>ROUND((H90*'2-Calculator'!$D$26),2)</f>
        <v>4707.84</v>
      </c>
      <c r="K90" s="71">
        <f>ROUND((I90*'2-Calculator'!$D$26),2)</f>
        <v>4707.84</v>
      </c>
      <c r="L90" s="69">
        <v>2.99</v>
      </c>
      <c r="M90" s="66" t="s">
        <v>2531</v>
      </c>
      <c r="N90" s="66" t="s">
        <v>2532</v>
      </c>
      <c r="O90" s="66"/>
      <c r="P90" s="66" t="s">
        <v>1833</v>
      </c>
      <c r="Q90" s="141">
        <v>8</v>
      </c>
    </row>
    <row r="91" spans="1:17" s="72" customFormat="1" x14ac:dyDescent="0.2">
      <c r="A91" s="66"/>
      <c r="B91" s="66" t="s">
        <v>1146</v>
      </c>
      <c r="C91" s="221" t="s">
        <v>1535</v>
      </c>
      <c r="D91" s="66" t="s">
        <v>2026</v>
      </c>
      <c r="E91" s="68">
        <v>0.95831999999999995</v>
      </c>
      <c r="F91" s="74">
        <v>1</v>
      </c>
      <c r="G91" s="74">
        <v>1</v>
      </c>
      <c r="H91" s="68">
        <f t="shared" si="2"/>
        <v>0.95831999999999995</v>
      </c>
      <c r="I91" s="70">
        <f t="shared" si="3"/>
        <v>0.95831999999999995</v>
      </c>
      <c r="J91" s="71">
        <f>ROUND((H91*'2-Calculator'!$D$26),2)</f>
        <v>6300</v>
      </c>
      <c r="K91" s="71">
        <f>ROUND((I91*'2-Calculator'!$D$26),2)</f>
        <v>6300</v>
      </c>
      <c r="L91" s="69">
        <v>4</v>
      </c>
      <c r="M91" s="66" t="s">
        <v>2531</v>
      </c>
      <c r="N91" s="66" t="s">
        <v>2532</v>
      </c>
      <c r="O91" s="66"/>
      <c r="P91" s="66" t="s">
        <v>1833</v>
      </c>
      <c r="Q91" s="141">
        <v>12</v>
      </c>
    </row>
    <row r="92" spans="1:17" s="72" customFormat="1" x14ac:dyDescent="0.2">
      <c r="A92" s="66"/>
      <c r="B92" s="66" t="s">
        <v>1145</v>
      </c>
      <c r="C92" s="221" t="s">
        <v>1535</v>
      </c>
      <c r="D92" s="66" t="s">
        <v>2026</v>
      </c>
      <c r="E92" s="68">
        <v>1.36348</v>
      </c>
      <c r="F92" s="74">
        <v>1</v>
      </c>
      <c r="G92" s="74">
        <v>1</v>
      </c>
      <c r="H92" s="68">
        <f t="shared" si="2"/>
        <v>1.36348</v>
      </c>
      <c r="I92" s="70">
        <f t="shared" si="3"/>
        <v>1.36348</v>
      </c>
      <c r="J92" s="71">
        <f>ROUND((H92*'2-Calculator'!$D$26),2)</f>
        <v>8963.52</v>
      </c>
      <c r="K92" s="71">
        <f>ROUND((I92*'2-Calculator'!$D$26),2)</f>
        <v>8963.52</v>
      </c>
      <c r="L92" s="69">
        <v>5.79</v>
      </c>
      <c r="M92" s="66" t="s">
        <v>2531</v>
      </c>
      <c r="N92" s="66" t="s">
        <v>2532</v>
      </c>
      <c r="O92" s="66"/>
      <c r="P92" s="66" t="s">
        <v>1833</v>
      </c>
      <c r="Q92" s="141">
        <v>38</v>
      </c>
    </row>
    <row r="93" spans="1:17" s="72" customFormat="1" x14ac:dyDescent="0.2">
      <c r="A93" s="66"/>
      <c r="B93" s="66" t="s">
        <v>1144</v>
      </c>
      <c r="C93" s="221" t="s">
        <v>1535</v>
      </c>
      <c r="D93" s="66" t="s">
        <v>2026</v>
      </c>
      <c r="E93" s="68">
        <v>2.6655199999999999</v>
      </c>
      <c r="F93" s="74">
        <v>1</v>
      </c>
      <c r="G93" s="74">
        <v>1</v>
      </c>
      <c r="H93" s="68">
        <f t="shared" si="2"/>
        <v>2.6655199999999999</v>
      </c>
      <c r="I93" s="70">
        <f t="shared" si="3"/>
        <v>2.6655199999999999</v>
      </c>
      <c r="J93" s="71">
        <f>ROUND((H93*'2-Calculator'!$D$26),2)</f>
        <v>17523.13</v>
      </c>
      <c r="K93" s="71">
        <f>ROUND((I93*'2-Calculator'!$D$26),2)</f>
        <v>17523.13</v>
      </c>
      <c r="L93" s="69">
        <v>8.4700000000000006</v>
      </c>
      <c r="M93" s="66" t="s">
        <v>2531</v>
      </c>
      <c r="N93" s="66" t="s">
        <v>2532</v>
      </c>
      <c r="O93" s="66"/>
      <c r="P93" s="66" t="s">
        <v>1833</v>
      </c>
      <c r="Q93" s="141">
        <v>39</v>
      </c>
    </row>
    <row r="94" spans="1:17" s="72" customFormat="1" x14ac:dyDescent="0.2">
      <c r="A94" s="66"/>
      <c r="B94" s="66" t="s">
        <v>1143</v>
      </c>
      <c r="C94" s="221" t="s">
        <v>1536</v>
      </c>
      <c r="D94" s="66" t="s">
        <v>2421</v>
      </c>
      <c r="E94" s="68">
        <v>0.74829999999999997</v>
      </c>
      <c r="F94" s="74">
        <v>1</v>
      </c>
      <c r="G94" s="74">
        <v>1</v>
      </c>
      <c r="H94" s="68">
        <f t="shared" si="2"/>
        <v>0.74829999999999997</v>
      </c>
      <c r="I94" s="70">
        <f t="shared" si="3"/>
        <v>0.74829999999999997</v>
      </c>
      <c r="J94" s="71">
        <f>ROUND((H94*'2-Calculator'!$D$26),2)</f>
        <v>4919.32</v>
      </c>
      <c r="K94" s="71">
        <f>ROUND((I94*'2-Calculator'!$D$26),2)</f>
        <v>4919.32</v>
      </c>
      <c r="L94" s="69">
        <v>2.5499999999999998</v>
      </c>
      <c r="M94" s="66" t="s">
        <v>2531</v>
      </c>
      <c r="N94" s="66" t="s">
        <v>2532</v>
      </c>
      <c r="O94" s="66"/>
      <c r="P94" s="66" t="s">
        <v>1833</v>
      </c>
      <c r="Q94" s="141">
        <v>31</v>
      </c>
    </row>
    <row r="95" spans="1:17" s="72" customFormat="1" x14ac:dyDescent="0.2">
      <c r="A95" s="66"/>
      <c r="B95" s="66" t="s">
        <v>1142</v>
      </c>
      <c r="C95" s="221" t="s">
        <v>1536</v>
      </c>
      <c r="D95" s="66" t="s">
        <v>2421</v>
      </c>
      <c r="E95" s="68">
        <v>0.89810999999999996</v>
      </c>
      <c r="F95" s="74">
        <v>1</v>
      </c>
      <c r="G95" s="74">
        <v>1</v>
      </c>
      <c r="H95" s="68">
        <f t="shared" si="2"/>
        <v>0.89810999999999996</v>
      </c>
      <c r="I95" s="70">
        <f t="shared" si="3"/>
        <v>0.89810999999999996</v>
      </c>
      <c r="J95" s="71">
        <f>ROUND((H95*'2-Calculator'!$D$26),2)</f>
        <v>5904.18</v>
      </c>
      <c r="K95" s="71">
        <f>ROUND((I95*'2-Calculator'!$D$26),2)</f>
        <v>5904.18</v>
      </c>
      <c r="L95" s="69">
        <v>3.37</v>
      </c>
      <c r="M95" s="66" t="s">
        <v>2531</v>
      </c>
      <c r="N95" s="66" t="s">
        <v>2532</v>
      </c>
      <c r="O95" s="66"/>
      <c r="P95" s="66" t="s">
        <v>1833</v>
      </c>
      <c r="Q95" s="141">
        <v>286</v>
      </c>
    </row>
    <row r="96" spans="1:17" s="72" customFormat="1" x14ac:dyDescent="0.2">
      <c r="A96" s="66"/>
      <c r="B96" s="66" t="s">
        <v>1141</v>
      </c>
      <c r="C96" s="221" t="s">
        <v>1536</v>
      </c>
      <c r="D96" s="66" t="s">
        <v>2421</v>
      </c>
      <c r="E96" s="68">
        <v>1.2469399999999999</v>
      </c>
      <c r="F96" s="74">
        <v>1</v>
      </c>
      <c r="G96" s="74">
        <v>1</v>
      </c>
      <c r="H96" s="68">
        <f t="shared" si="2"/>
        <v>1.2469399999999999</v>
      </c>
      <c r="I96" s="70">
        <f t="shared" si="3"/>
        <v>1.2469399999999999</v>
      </c>
      <c r="J96" s="71">
        <f>ROUND((H96*'2-Calculator'!$D$26),2)</f>
        <v>8197.3799999999992</v>
      </c>
      <c r="K96" s="71">
        <f>ROUND((I96*'2-Calculator'!$D$26),2)</f>
        <v>8197.3799999999992</v>
      </c>
      <c r="L96" s="69">
        <v>5.67</v>
      </c>
      <c r="M96" s="66" t="s">
        <v>2531</v>
      </c>
      <c r="N96" s="66" t="s">
        <v>2532</v>
      </c>
      <c r="O96" s="66"/>
      <c r="P96" s="66" t="s">
        <v>1833</v>
      </c>
      <c r="Q96" s="141">
        <v>175</v>
      </c>
    </row>
    <row r="97" spans="1:17" s="72" customFormat="1" x14ac:dyDescent="0.2">
      <c r="A97" s="66"/>
      <c r="B97" s="66" t="s">
        <v>1140</v>
      </c>
      <c r="C97" s="221" t="s">
        <v>1536</v>
      </c>
      <c r="D97" s="66" t="s">
        <v>2421</v>
      </c>
      <c r="E97" s="68">
        <v>2.49926</v>
      </c>
      <c r="F97" s="74">
        <v>1</v>
      </c>
      <c r="G97" s="74">
        <v>1</v>
      </c>
      <c r="H97" s="68">
        <f t="shared" si="2"/>
        <v>2.49926</v>
      </c>
      <c r="I97" s="70">
        <f t="shared" si="3"/>
        <v>2.49926</v>
      </c>
      <c r="J97" s="71">
        <f>ROUND((H97*'2-Calculator'!$D$26),2)</f>
        <v>16430.14</v>
      </c>
      <c r="K97" s="71">
        <f>ROUND((I97*'2-Calculator'!$D$26),2)</f>
        <v>16430.14</v>
      </c>
      <c r="L97" s="69">
        <v>10.8</v>
      </c>
      <c r="M97" s="66" t="s">
        <v>2531</v>
      </c>
      <c r="N97" s="66" t="s">
        <v>2532</v>
      </c>
      <c r="O97" s="66"/>
      <c r="P97" s="66" t="s">
        <v>1833</v>
      </c>
      <c r="Q97" s="141">
        <v>55</v>
      </c>
    </row>
    <row r="98" spans="1:17" s="72" customFormat="1" x14ac:dyDescent="0.2">
      <c r="A98" s="66"/>
      <c r="B98" s="66" t="s">
        <v>1139</v>
      </c>
      <c r="C98" s="221" t="s">
        <v>1537</v>
      </c>
      <c r="D98" s="66" t="s">
        <v>2422</v>
      </c>
      <c r="E98" s="68">
        <v>0.65659999999999996</v>
      </c>
      <c r="F98" s="74">
        <v>1</v>
      </c>
      <c r="G98" s="74">
        <v>1</v>
      </c>
      <c r="H98" s="68">
        <f t="shared" si="2"/>
        <v>0.65659999999999996</v>
      </c>
      <c r="I98" s="70">
        <f t="shared" si="3"/>
        <v>0.65659999999999996</v>
      </c>
      <c r="J98" s="71">
        <f>ROUND((H98*'2-Calculator'!$D$26),2)</f>
        <v>4316.49</v>
      </c>
      <c r="K98" s="71">
        <f>ROUND((I98*'2-Calculator'!$D$26),2)</f>
        <v>4316.49</v>
      </c>
      <c r="L98" s="69">
        <v>1.72</v>
      </c>
      <c r="M98" s="66" t="s">
        <v>2531</v>
      </c>
      <c r="N98" s="66" t="s">
        <v>2532</v>
      </c>
      <c r="O98" s="66"/>
      <c r="P98" s="66" t="s">
        <v>1833</v>
      </c>
      <c r="Q98" s="141">
        <v>0</v>
      </c>
    </row>
    <row r="99" spans="1:17" s="72" customFormat="1" x14ac:dyDescent="0.2">
      <c r="A99" s="66"/>
      <c r="B99" s="66" t="s">
        <v>1138</v>
      </c>
      <c r="C99" s="221" t="s">
        <v>1537</v>
      </c>
      <c r="D99" s="66" t="s">
        <v>2422</v>
      </c>
      <c r="E99" s="68">
        <v>0.77739000000000003</v>
      </c>
      <c r="F99" s="74">
        <v>1</v>
      </c>
      <c r="G99" s="74">
        <v>1</v>
      </c>
      <c r="H99" s="68">
        <f t="shared" si="2"/>
        <v>0.77739000000000003</v>
      </c>
      <c r="I99" s="70">
        <f t="shared" si="3"/>
        <v>0.77739000000000003</v>
      </c>
      <c r="J99" s="71">
        <f>ROUND((H99*'2-Calculator'!$D$26),2)</f>
        <v>5110.5600000000004</v>
      </c>
      <c r="K99" s="71">
        <f>ROUND((I99*'2-Calculator'!$D$26),2)</f>
        <v>5110.5600000000004</v>
      </c>
      <c r="L99" s="69">
        <v>2.66</v>
      </c>
      <c r="M99" s="66" t="s">
        <v>2531</v>
      </c>
      <c r="N99" s="66" t="s">
        <v>2532</v>
      </c>
      <c r="O99" s="66"/>
      <c r="P99" s="66" t="s">
        <v>1833</v>
      </c>
      <c r="Q99" s="141">
        <v>2</v>
      </c>
    </row>
    <row r="100" spans="1:17" s="72" customFormat="1" x14ac:dyDescent="0.2">
      <c r="A100" s="66"/>
      <c r="B100" s="66" t="s">
        <v>1137</v>
      </c>
      <c r="C100" s="221" t="s">
        <v>1537</v>
      </c>
      <c r="D100" s="66" t="s">
        <v>2422</v>
      </c>
      <c r="E100" s="68">
        <v>1.0539499999999999</v>
      </c>
      <c r="F100" s="74">
        <v>1</v>
      </c>
      <c r="G100" s="74">
        <v>1</v>
      </c>
      <c r="H100" s="68">
        <f t="shared" si="2"/>
        <v>1.0539499999999999</v>
      </c>
      <c r="I100" s="70">
        <f t="shared" si="3"/>
        <v>1.0539499999999999</v>
      </c>
      <c r="J100" s="71">
        <f>ROUND((H100*'2-Calculator'!$D$26),2)</f>
        <v>6928.67</v>
      </c>
      <c r="K100" s="71">
        <f>ROUND((I100*'2-Calculator'!$D$26),2)</f>
        <v>6928.67</v>
      </c>
      <c r="L100" s="69">
        <v>3.96</v>
      </c>
      <c r="M100" s="66" t="s">
        <v>2531</v>
      </c>
      <c r="N100" s="66" t="s">
        <v>2532</v>
      </c>
      <c r="O100" s="66"/>
      <c r="P100" s="66" t="s">
        <v>1833</v>
      </c>
      <c r="Q100" s="141">
        <v>1</v>
      </c>
    </row>
    <row r="101" spans="1:17" s="72" customFormat="1" x14ac:dyDescent="0.2">
      <c r="A101" s="66"/>
      <c r="B101" s="66" t="s">
        <v>1136</v>
      </c>
      <c r="C101" s="221" t="s">
        <v>1537</v>
      </c>
      <c r="D101" s="66" t="s">
        <v>2422</v>
      </c>
      <c r="E101" s="68">
        <v>2.5876700000000001</v>
      </c>
      <c r="F101" s="74">
        <v>1</v>
      </c>
      <c r="G101" s="74">
        <v>1</v>
      </c>
      <c r="H101" s="68">
        <f t="shared" si="2"/>
        <v>2.5876700000000001</v>
      </c>
      <c r="I101" s="70">
        <f t="shared" si="3"/>
        <v>2.5876700000000001</v>
      </c>
      <c r="J101" s="71">
        <f>ROUND((H101*'2-Calculator'!$D$26),2)</f>
        <v>17011.34</v>
      </c>
      <c r="K101" s="71">
        <f>ROUND((I101*'2-Calculator'!$D$26),2)</f>
        <v>17011.34</v>
      </c>
      <c r="L101" s="69">
        <v>18</v>
      </c>
      <c r="M101" s="66" t="s">
        <v>2531</v>
      </c>
      <c r="N101" s="66" t="s">
        <v>2532</v>
      </c>
      <c r="O101" s="66"/>
      <c r="P101" s="66" t="s">
        <v>1833</v>
      </c>
      <c r="Q101" s="141">
        <v>1</v>
      </c>
    </row>
    <row r="102" spans="1:17" s="72" customFormat="1" x14ac:dyDescent="0.2">
      <c r="A102" s="66"/>
      <c r="B102" s="66" t="s">
        <v>1135</v>
      </c>
      <c r="C102" s="221" t="s">
        <v>1538</v>
      </c>
      <c r="D102" s="66" t="s">
        <v>2027</v>
      </c>
      <c r="E102" s="68">
        <v>0.59569000000000005</v>
      </c>
      <c r="F102" s="74">
        <v>1</v>
      </c>
      <c r="G102" s="74">
        <v>1</v>
      </c>
      <c r="H102" s="68">
        <f t="shared" si="2"/>
        <v>0.59569000000000005</v>
      </c>
      <c r="I102" s="70">
        <f t="shared" si="3"/>
        <v>0.59569000000000005</v>
      </c>
      <c r="J102" s="71">
        <f>ROUND((H102*'2-Calculator'!$D$26),2)</f>
        <v>3916.07</v>
      </c>
      <c r="K102" s="71">
        <f>ROUND((I102*'2-Calculator'!$D$26),2)</f>
        <v>3916.07</v>
      </c>
      <c r="L102" s="69">
        <v>1.72</v>
      </c>
      <c r="M102" s="66" t="s">
        <v>2531</v>
      </c>
      <c r="N102" s="66" t="s">
        <v>2532</v>
      </c>
      <c r="O102" s="66"/>
      <c r="P102" s="66" t="s">
        <v>1833</v>
      </c>
      <c r="Q102" s="141">
        <v>16</v>
      </c>
    </row>
    <row r="103" spans="1:17" s="72" customFormat="1" x14ac:dyDescent="0.2">
      <c r="A103" s="66"/>
      <c r="B103" s="66" t="s">
        <v>1134</v>
      </c>
      <c r="C103" s="221" t="s">
        <v>1538</v>
      </c>
      <c r="D103" s="66" t="s">
        <v>2027</v>
      </c>
      <c r="E103" s="68">
        <v>0.66035999999999995</v>
      </c>
      <c r="F103" s="74">
        <v>1</v>
      </c>
      <c r="G103" s="74">
        <v>1</v>
      </c>
      <c r="H103" s="68">
        <f t="shared" si="2"/>
        <v>0.66035999999999995</v>
      </c>
      <c r="I103" s="70">
        <f t="shared" si="3"/>
        <v>0.66035999999999995</v>
      </c>
      <c r="J103" s="71">
        <f>ROUND((H103*'2-Calculator'!$D$26),2)</f>
        <v>4341.21</v>
      </c>
      <c r="K103" s="71">
        <f>ROUND((I103*'2-Calculator'!$D$26),2)</f>
        <v>4341.21</v>
      </c>
      <c r="L103" s="69">
        <v>2.2599999999999998</v>
      </c>
      <c r="M103" s="66" t="s">
        <v>2531</v>
      </c>
      <c r="N103" s="66" t="s">
        <v>2532</v>
      </c>
      <c r="O103" s="66"/>
      <c r="P103" s="66" t="s">
        <v>1833</v>
      </c>
      <c r="Q103" s="141">
        <v>30</v>
      </c>
    </row>
    <row r="104" spans="1:17" s="72" customFormat="1" x14ac:dyDescent="0.2">
      <c r="A104" s="66"/>
      <c r="B104" s="66" t="s">
        <v>1133</v>
      </c>
      <c r="C104" s="221" t="s">
        <v>1538</v>
      </c>
      <c r="D104" s="66" t="s">
        <v>2027</v>
      </c>
      <c r="E104" s="68">
        <v>0.82979000000000003</v>
      </c>
      <c r="F104" s="74">
        <v>1</v>
      </c>
      <c r="G104" s="74">
        <v>1</v>
      </c>
      <c r="H104" s="68">
        <f t="shared" si="2"/>
        <v>0.82979000000000003</v>
      </c>
      <c r="I104" s="70">
        <f t="shared" si="3"/>
        <v>0.82979000000000003</v>
      </c>
      <c r="J104" s="71">
        <f>ROUND((H104*'2-Calculator'!$D$26),2)</f>
        <v>5455.04</v>
      </c>
      <c r="K104" s="71">
        <f>ROUND((I104*'2-Calculator'!$D$26),2)</f>
        <v>5455.04</v>
      </c>
      <c r="L104" s="69">
        <v>3.42</v>
      </c>
      <c r="M104" s="66" t="s">
        <v>2531</v>
      </c>
      <c r="N104" s="66" t="s">
        <v>2532</v>
      </c>
      <c r="O104" s="66"/>
      <c r="P104" s="66" t="s">
        <v>1833</v>
      </c>
      <c r="Q104" s="141">
        <v>9</v>
      </c>
    </row>
    <row r="105" spans="1:17" s="72" customFormat="1" x14ac:dyDescent="0.2">
      <c r="A105" s="66"/>
      <c r="B105" s="66" t="s">
        <v>1132</v>
      </c>
      <c r="C105" s="221" t="s">
        <v>1538</v>
      </c>
      <c r="D105" s="66" t="s">
        <v>2027</v>
      </c>
      <c r="E105" s="68">
        <v>1.4795499999999999</v>
      </c>
      <c r="F105" s="74">
        <v>1</v>
      </c>
      <c r="G105" s="74">
        <v>1</v>
      </c>
      <c r="H105" s="68">
        <f t="shared" si="2"/>
        <v>1.4795499999999999</v>
      </c>
      <c r="I105" s="70">
        <f t="shared" si="3"/>
        <v>1.4795499999999999</v>
      </c>
      <c r="J105" s="71">
        <f>ROUND((H105*'2-Calculator'!$D$26),2)</f>
        <v>9726.56</v>
      </c>
      <c r="K105" s="71">
        <f>ROUND((I105*'2-Calculator'!$D$26),2)</f>
        <v>9726.56</v>
      </c>
      <c r="L105" s="69">
        <v>10.1</v>
      </c>
      <c r="M105" s="66" t="s">
        <v>2531</v>
      </c>
      <c r="N105" s="66" t="s">
        <v>2532</v>
      </c>
      <c r="O105" s="66"/>
      <c r="P105" s="66" t="s">
        <v>1833</v>
      </c>
      <c r="Q105" s="141">
        <v>0</v>
      </c>
    </row>
    <row r="106" spans="1:17" s="72" customFormat="1" x14ac:dyDescent="0.2">
      <c r="A106" s="66"/>
      <c r="B106" s="66" t="s">
        <v>1131</v>
      </c>
      <c r="C106" s="221" t="s">
        <v>1539</v>
      </c>
      <c r="D106" s="66" t="s">
        <v>2179</v>
      </c>
      <c r="E106" s="68">
        <v>0.54281999999999997</v>
      </c>
      <c r="F106" s="74">
        <v>1</v>
      </c>
      <c r="G106" s="74">
        <v>1</v>
      </c>
      <c r="H106" s="68">
        <f t="shared" si="2"/>
        <v>0.54281999999999997</v>
      </c>
      <c r="I106" s="70">
        <f t="shared" si="3"/>
        <v>0.54281999999999997</v>
      </c>
      <c r="J106" s="71">
        <f>ROUND((H106*'2-Calculator'!$D$26),2)</f>
        <v>3568.5</v>
      </c>
      <c r="K106" s="71">
        <f>ROUND((I106*'2-Calculator'!$D$26),2)</f>
        <v>3568.5</v>
      </c>
      <c r="L106" s="69">
        <v>2.82</v>
      </c>
      <c r="M106" s="66" t="s">
        <v>2531</v>
      </c>
      <c r="N106" s="66" t="s">
        <v>2532</v>
      </c>
      <c r="O106" s="66"/>
      <c r="P106" s="66" t="s">
        <v>1833</v>
      </c>
      <c r="Q106" s="141">
        <v>23</v>
      </c>
    </row>
    <row r="107" spans="1:17" s="72" customFormat="1" x14ac:dyDescent="0.2">
      <c r="A107" s="66"/>
      <c r="B107" s="66" t="s">
        <v>1130</v>
      </c>
      <c r="C107" s="221" t="s">
        <v>1539</v>
      </c>
      <c r="D107" s="66" t="s">
        <v>2179</v>
      </c>
      <c r="E107" s="68">
        <v>0.64176999999999995</v>
      </c>
      <c r="F107" s="74">
        <v>1</v>
      </c>
      <c r="G107" s="74">
        <v>1</v>
      </c>
      <c r="H107" s="68">
        <f t="shared" si="2"/>
        <v>0.64176999999999995</v>
      </c>
      <c r="I107" s="70">
        <f t="shared" si="3"/>
        <v>0.64176999999999995</v>
      </c>
      <c r="J107" s="71">
        <f>ROUND((H107*'2-Calculator'!$D$26),2)</f>
        <v>4219</v>
      </c>
      <c r="K107" s="71">
        <f>ROUND((I107*'2-Calculator'!$D$26),2)</f>
        <v>4219</v>
      </c>
      <c r="L107" s="69">
        <v>3.86</v>
      </c>
      <c r="M107" s="66" t="s">
        <v>2531</v>
      </c>
      <c r="N107" s="66" t="s">
        <v>2532</v>
      </c>
      <c r="O107" s="66"/>
      <c r="P107" s="66" t="s">
        <v>1833</v>
      </c>
      <c r="Q107" s="141">
        <v>91</v>
      </c>
    </row>
    <row r="108" spans="1:17" s="72" customFormat="1" x14ac:dyDescent="0.2">
      <c r="A108" s="66"/>
      <c r="B108" s="66" t="s">
        <v>1129</v>
      </c>
      <c r="C108" s="221" t="s">
        <v>1539</v>
      </c>
      <c r="D108" s="66" t="s">
        <v>2179</v>
      </c>
      <c r="E108" s="68">
        <v>0.88280000000000003</v>
      </c>
      <c r="F108" s="74">
        <v>1</v>
      </c>
      <c r="G108" s="74">
        <v>1</v>
      </c>
      <c r="H108" s="68">
        <f t="shared" si="2"/>
        <v>0.88280000000000003</v>
      </c>
      <c r="I108" s="70">
        <f t="shared" si="3"/>
        <v>0.88280000000000003</v>
      </c>
      <c r="J108" s="71">
        <f>ROUND((H108*'2-Calculator'!$D$26),2)</f>
        <v>5803.53</v>
      </c>
      <c r="K108" s="71">
        <f>ROUND((I108*'2-Calculator'!$D$26),2)</f>
        <v>5803.53</v>
      </c>
      <c r="L108" s="69">
        <v>5.68</v>
      </c>
      <c r="M108" s="66" t="s">
        <v>2531</v>
      </c>
      <c r="N108" s="66" t="s">
        <v>2532</v>
      </c>
      <c r="O108" s="66"/>
      <c r="P108" s="66" t="s">
        <v>1833</v>
      </c>
      <c r="Q108" s="141">
        <v>45</v>
      </c>
    </row>
    <row r="109" spans="1:17" s="72" customFormat="1" x14ac:dyDescent="0.2">
      <c r="A109" s="66"/>
      <c r="B109" s="66" t="s">
        <v>1128</v>
      </c>
      <c r="C109" s="221" t="s">
        <v>1539</v>
      </c>
      <c r="D109" s="66" t="s">
        <v>2179</v>
      </c>
      <c r="E109" s="68">
        <v>2.1642299999999999</v>
      </c>
      <c r="F109" s="74">
        <v>1</v>
      </c>
      <c r="G109" s="74">
        <v>1</v>
      </c>
      <c r="H109" s="68">
        <f t="shared" si="2"/>
        <v>2.1642299999999999</v>
      </c>
      <c r="I109" s="70">
        <f t="shared" si="3"/>
        <v>2.1642299999999999</v>
      </c>
      <c r="J109" s="71">
        <f>ROUND((H109*'2-Calculator'!$D$26),2)</f>
        <v>14227.65</v>
      </c>
      <c r="K109" s="71">
        <f>ROUND((I109*'2-Calculator'!$D$26),2)</f>
        <v>14227.65</v>
      </c>
      <c r="L109" s="69">
        <v>14.83</v>
      </c>
      <c r="M109" s="66" t="s">
        <v>2531</v>
      </c>
      <c r="N109" s="66" t="s">
        <v>2532</v>
      </c>
      <c r="O109" s="66"/>
      <c r="P109" s="66" t="s">
        <v>1833</v>
      </c>
      <c r="Q109" s="141">
        <v>2</v>
      </c>
    </row>
    <row r="110" spans="1:17" s="72" customFormat="1" x14ac:dyDescent="0.2">
      <c r="A110" s="66"/>
      <c r="B110" s="66" t="s">
        <v>1127</v>
      </c>
      <c r="C110" s="221" t="s">
        <v>1540</v>
      </c>
      <c r="D110" s="66" t="s">
        <v>2180</v>
      </c>
      <c r="E110" s="68">
        <v>0.93650999999999995</v>
      </c>
      <c r="F110" s="74">
        <v>1</v>
      </c>
      <c r="G110" s="74">
        <v>1</v>
      </c>
      <c r="H110" s="68">
        <f t="shared" si="2"/>
        <v>0.93650999999999995</v>
      </c>
      <c r="I110" s="70">
        <f t="shared" si="3"/>
        <v>0.93650999999999995</v>
      </c>
      <c r="J110" s="71">
        <f>ROUND((H110*'2-Calculator'!$D$26),2)</f>
        <v>6156.62</v>
      </c>
      <c r="K110" s="71">
        <f>ROUND((I110*'2-Calculator'!$D$26),2)</f>
        <v>6156.62</v>
      </c>
      <c r="L110" s="69">
        <v>4.6500000000000004</v>
      </c>
      <c r="M110" s="66" t="s">
        <v>2531</v>
      </c>
      <c r="N110" s="66" t="s">
        <v>2532</v>
      </c>
      <c r="O110" s="66"/>
      <c r="P110" s="66" t="s">
        <v>1833</v>
      </c>
      <c r="Q110" s="141">
        <v>3</v>
      </c>
    </row>
    <row r="111" spans="1:17" s="72" customFormat="1" x14ac:dyDescent="0.2">
      <c r="A111" s="66"/>
      <c r="B111" s="66" t="s">
        <v>1126</v>
      </c>
      <c r="C111" s="221" t="s">
        <v>1540</v>
      </c>
      <c r="D111" s="66" t="s">
        <v>2180</v>
      </c>
      <c r="E111" s="68">
        <v>1.7608900000000001</v>
      </c>
      <c r="F111" s="74">
        <v>1</v>
      </c>
      <c r="G111" s="74">
        <v>1</v>
      </c>
      <c r="H111" s="68">
        <f t="shared" si="2"/>
        <v>1.7608900000000001</v>
      </c>
      <c r="I111" s="70">
        <f t="shared" si="3"/>
        <v>1.7608900000000001</v>
      </c>
      <c r="J111" s="71">
        <f>ROUND((H111*'2-Calculator'!$D$26),2)</f>
        <v>11576.09</v>
      </c>
      <c r="K111" s="71">
        <f>ROUND((I111*'2-Calculator'!$D$26),2)</f>
        <v>11576.09</v>
      </c>
      <c r="L111" s="69">
        <v>8.14</v>
      </c>
      <c r="M111" s="66" t="s">
        <v>2531</v>
      </c>
      <c r="N111" s="66" t="s">
        <v>2532</v>
      </c>
      <c r="O111" s="66"/>
      <c r="P111" s="66" t="s">
        <v>1833</v>
      </c>
      <c r="Q111" s="141">
        <v>12</v>
      </c>
    </row>
    <row r="112" spans="1:17" s="72" customFormat="1" x14ac:dyDescent="0.2">
      <c r="A112" s="66"/>
      <c r="B112" s="66" t="s">
        <v>1125</v>
      </c>
      <c r="C112" s="221" t="s">
        <v>1540</v>
      </c>
      <c r="D112" s="66" t="s">
        <v>2180</v>
      </c>
      <c r="E112" s="68">
        <v>2.25014</v>
      </c>
      <c r="F112" s="74">
        <v>1</v>
      </c>
      <c r="G112" s="74">
        <v>1</v>
      </c>
      <c r="H112" s="68">
        <f t="shared" si="2"/>
        <v>2.25014</v>
      </c>
      <c r="I112" s="70">
        <f t="shared" si="3"/>
        <v>2.25014</v>
      </c>
      <c r="J112" s="71">
        <f>ROUND((H112*'2-Calculator'!$D$26),2)</f>
        <v>14792.42</v>
      </c>
      <c r="K112" s="71">
        <f>ROUND((I112*'2-Calculator'!$D$26),2)</f>
        <v>14792.42</v>
      </c>
      <c r="L112" s="69">
        <v>9.9600000000000009</v>
      </c>
      <c r="M112" s="66" t="s">
        <v>2531</v>
      </c>
      <c r="N112" s="66" t="s">
        <v>2532</v>
      </c>
      <c r="O112" s="66"/>
      <c r="P112" s="66" t="s">
        <v>1833</v>
      </c>
      <c r="Q112" s="141">
        <v>10</v>
      </c>
    </row>
    <row r="113" spans="1:17" s="72" customFormat="1" x14ac:dyDescent="0.2">
      <c r="A113" s="66"/>
      <c r="B113" s="66" t="s">
        <v>1124</v>
      </c>
      <c r="C113" s="221" t="s">
        <v>1540</v>
      </c>
      <c r="D113" s="66" t="s">
        <v>2180</v>
      </c>
      <c r="E113" s="68">
        <v>4.0382300000000004</v>
      </c>
      <c r="F113" s="74">
        <v>1</v>
      </c>
      <c r="G113" s="74">
        <v>1</v>
      </c>
      <c r="H113" s="68">
        <f t="shared" si="2"/>
        <v>4.0382300000000004</v>
      </c>
      <c r="I113" s="70">
        <f t="shared" si="3"/>
        <v>4.0382300000000004</v>
      </c>
      <c r="J113" s="71">
        <f>ROUND((H113*'2-Calculator'!$D$26),2)</f>
        <v>26547.32</v>
      </c>
      <c r="K113" s="71">
        <f>ROUND((I113*'2-Calculator'!$D$26),2)</f>
        <v>26547.32</v>
      </c>
      <c r="L113" s="69">
        <v>14.62</v>
      </c>
      <c r="M113" s="66" t="s">
        <v>2531</v>
      </c>
      <c r="N113" s="66" t="s">
        <v>2532</v>
      </c>
      <c r="O113" s="66"/>
      <c r="P113" s="66" t="s">
        <v>1833</v>
      </c>
      <c r="Q113" s="141">
        <v>6</v>
      </c>
    </row>
    <row r="114" spans="1:17" s="72" customFormat="1" x14ac:dyDescent="0.2">
      <c r="A114" s="66"/>
      <c r="B114" s="66" t="s">
        <v>1123</v>
      </c>
      <c r="C114" s="221" t="s">
        <v>1541</v>
      </c>
      <c r="D114" s="66" t="s">
        <v>2181</v>
      </c>
      <c r="E114" s="68">
        <v>0.59540999999999999</v>
      </c>
      <c r="F114" s="74">
        <v>1</v>
      </c>
      <c r="G114" s="74">
        <v>1</v>
      </c>
      <c r="H114" s="68">
        <f t="shared" si="2"/>
        <v>0.59540999999999999</v>
      </c>
      <c r="I114" s="70">
        <f t="shared" si="3"/>
        <v>0.59540999999999999</v>
      </c>
      <c r="J114" s="71">
        <f>ROUND((H114*'2-Calculator'!$D$26),2)</f>
        <v>3914.23</v>
      </c>
      <c r="K114" s="71">
        <f>ROUND((I114*'2-Calculator'!$D$26),2)</f>
        <v>3914.23</v>
      </c>
      <c r="L114" s="69">
        <v>3.13</v>
      </c>
      <c r="M114" s="66" t="s">
        <v>2531</v>
      </c>
      <c r="N114" s="66" t="s">
        <v>2532</v>
      </c>
      <c r="O114" s="66"/>
      <c r="P114" s="66" t="s">
        <v>1833</v>
      </c>
      <c r="Q114" s="141">
        <v>7</v>
      </c>
    </row>
    <row r="115" spans="1:17" s="72" customFormat="1" x14ac:dyDescent="0.2">
      <c r="A115" s="66"/>
      <c r="B115" s="66" t="s">
        <v>1122</v>
      </c>
      <c r="C115" s="221" t="s">
        <v>1541</v>
      </c>
      <c r="D115" s="66" t="s">
        <v>2181</v>
      </c>
      <c r="E115" s="68">
        <v>1.0509299999999999</v>
      </c>
      <c r="F115" s="74">
        <v>1</v>
      </c>
      <c r="G115" s="74">
        <v>1</v>
      </c>
      <c r="H115" s="68">
        <f t="shared" si="2"/>
        <v>1.0509299999999999</v>
      </c>
      <c r="I115" s="70">
        <f t="shared" si="3"/>
        <v>1.0509299999999999</v>
      </c>
      <c r="J115" s="71">
        <f>ROUND((H115*'2-Calculator'!$D$26),2)</f>
        <v>6908.81</v>
      </c>
      <c r="K115" s="71">
        <f>ROUND((I115*'2-Calculator'!$D$26),2)</f>
        <v>6908.81</v>
      </c>
      <c r="L115" s="69">
        <v>5.42</v>
      </c>
      <c r="M115" s="66" t="s">
        <v>2531</v>
      </c>
      <c r="N115" s="66" t="s">
        <v>2532</v>
      </c>
      <c r="O115" s="66"/>
      <c r="P115" s="66" t="s">
        <v>1833</v>
      </c>
      <c r="Q115" s="141">
        <v>9</v>
      </c>
    </row>
    <row r="116" spans="1:17" s="72" customFormat="1" x14ac:dyDescent="0.2">
      <c r="A116" s="66"/>
      <c r="B116" s="66" t="s">
        <v>1121</v>
      </c>
      <c r="C116" s="221" t="s">
        <v>1541</v>
      </c>
      <c r="D116" s="66" t="s">
        <v>2181</v>
      </c>
      <c r="E116" s="68">
        <v>1.7303200000000001</v>
      </c>
      <c r="F116" s="74">
        <v>1</v>
      </c>
      <c r="G116" s="74">
        <v>1</v>
      </c>
      <c r="H116" s="68">
        <f t="shared" si="2"/>
        <v>1.7303200000000001</v>
      </c>
      <c r="I116" s="70">
        <f t="shared" si="3"/>
        <v>1.7303200000000001</v>
      </c>
      <c r="J116" s="71">
        <f>ROUND((H116*'2-Calculator'!$D$26),2)</f>
        <v>11375.12</v>
      </c>
      <c r="K116" s="71">
        <f>ROUND((I116*'2-Calculator'!$D$26),2)</f>
        <v>11375.12</v>
      </c>
      <c r="L116" s="69">
        <v>7.87</v>
      </c>
      <c r="M116" s="66" t="s">
        <v>2531</v>
      </c>
      <c r="N116" s="66" t="s">
        <v>2532</v>
      </c>
      <c r="O116" s="66"/>
      <c r="P116" s="66" t="s">
        <v>1833</v>
      </c>
      <c r="Q116" s="141">
        <v>9</v>
      </c>
    </row>
    <row r="117" spans="1:17" s="72" customFormat="1" x14ac:dyDescent="0.2">
      <c r="A117" s="66"/>
      <c r="B117" s="66" t="s">
        <v>1120</v>
      </c>
      <c r="C117" s="221" t="s">
        <v>1541</v>
      </c>
      <c r="D117" s="66" t="s">
        <v>2181</v>
      </c>
      <c r="E117" s="68">
        <v>3.5723600000000002</v>
      </c>
      <c r="F117" s="74">
        <v>1</v>
      </c>
      <c r="G117" s="74">
        <v>1</v>
      </c>
      <c r="H117" s="68">
        <f t="shared" si="2"/>
        <v>3.5723600000000002</v>
      </c>
      <c r="I117" s="70">
        <f t="shared" si="3"/>
        <v>3.5723600000000002</v>
      </c>
      <c r="J117" s="71">
        <f>ROUND((H117*'2-Calculator'!$D$26),2)</f>
        <v>23484.69</v>
      </c>
      <c r="K117" s="71">
        <f>ROUND((I117*'2-Calculator'!$D$26),2)</f>
        <v>23484.69</v>
      </c>
      <c r="L117" s="69">
        <v>13.74</v>
      </c>
      <c r="M117" s="66" t="s">
        <v>2531</v>
      </c>
      <c r="N117" s="66" t="s">
        <v>2532</v>
      </c>
      <c r="O117" s="66"/>
      <c r="P117" s="66" t="s">
        <v>1833</v>
      </c>
      <c r="Q117" s="141">
        <v>7</v>
      </c>
    </row>
    <row r="118" spans="1:17" s="72" customFormat="1" x14ac:dyDescent="0.2">
      <c r="A118" s="66"/>
      <c r="B118" s="66" t="s">
        <v>1119</v>
      </c>
      <c r="C118" s="221" t="s">
        <v>1542</v>
      </c>
      <c r="D118" s="66" t="s">
        <v>2028</v>
      </c>
      <c r="E118" s="68">
        <v>0.54064000000000001</v>
      </c>
      <c r="F118" s="74">
        <v>1</v>
      </c>
      <c r="G118" s="74">
        <v>1</v>
      </c>
      <c r="H118" s="68">
        <f t="shared" si="2"/>
        <v>0.54064000000000001</v>
      </c>
      <c r="I118" s="70">
        <f t="shared" si="3"/>
        <v>0.54064000000000001</v>
      </c>
      <c r="J118" s="71">
        <f>ROUND((H118*'2-Calculator'!$D$26),2)</f>
        <v>3554.17</v>
      </c>
      <c r="K118" s="71">
        <f>ROUND((I118*'2-Calculator'!$D$26),2)</f>
        <v>3554.17</v>
      </c>
      <c r="L118" s="69">
        <v>2.6</v>
      </c>
      <c r="M118" s="66" t="s">
        <v>2531</v>
      </c>
      <c r="N118" s="66" t="s">
        <v>2532</v>
      </c>
      <c r="O118" s="66"/>
      <c r="P118" s="66" t="s">
        <v>1833</v>
      </c>
      <c r="Q118" s="141">
        <v>8</v>
      </c>
    </row>
    <row r="119" spans="1:17" s="72" customFormat="1" x14ac:dyDescent="0.2">
      <c r="A119" s="66"/>
      <c r="B119" s="66" t="s">
        <v>1118</v>
      </c>
      <c r="C119" s="221" t="s">
        <v>1542</v>
      </c>
      <c r="D119" s="66" t="s">
        <v>2028</v>
      </c>
      <c r="E119" s="68">
        <v>0.74728000000000006</v>
      </c>
      <c r="F119" s="74">
        <v>1</v>
      </c>
      <c r="G119" s="74">
        <v>1</v>
      </c>
      <c r="H119" s="68">
        <f t="shared" si="2"/>
        <v>0.74728000000000006</v>
      </c>
      <c r="I119" s="70">
        <f t="shared" si="3"/>
        <v>0.74728000000000006</v>
      </c>
      <c r="J119" s="71">
        <f>ROUND((H119*'2-Calculator'!$D$26),2)</f>
        <v>4912.62</v>
      </c>
      <c r="K119" s="71">
        <f>ROUND((I119*'2-Calculator'!$D$26),2)</f>
        <v>4912.62</v>
      </c>
      <c r="L119" s="69">
        <v>3.33</v>
      </c>
      <c r="M119" s="66" t="s">
        <v>2531</v>
      </c>
      <c r="N119" s="66" t="s">
        <v>2532</v>
      </c>
      <c r="O119" s="66"/>
      <c r="P119" s="66" t="s">
        <v>1833</v>
      </c>
      <c r="Q119" s="141">
        <v>5</v>
      </c>
    </row>
    <row r="120" spans="1:17" s="72" customFormat="1" x14ac:dyDescent="0.2">
      <c r="A120" s="66"/>
      <c r="B120" s="66" t="s">
        <v>1117</v>
      </c>
      <c r="C120" s="221" t="s">
        <v>1542</v>
      </c>
      <c r="D120" s="66" t="s">
        <v>2028</v>
      </c>
      <c r="E120" s="68">
        <v>1.24919</v>
      </c>
      <c r="F120" s="74">
        <v>1</v>
      </c>
      <c r="G120" s="74">
        <v>1</v>
      </c>
      <c r="H120" s="68">
        <f t="shared" si="2"/>
        <v>1.24919</v>
      </c>
      <c r="I120" s="70">
        <f t="shared" si="3"/>
        <v>1.24919</v>
      </c>
      <c r="J120" s="71">
        <f>ROUND((H120*'2-Calculator'!$D$26),2)</f>
        <v>8212.18</v>
      </c>
      <c r="K120" s="71">
        <f>ROUND((I120*'2-Calculator'!$D$26),2)</f>
        <v>8212.18</v>
      </c>
      <c r="L120" s="69">
        <v>5.93</v>
      </c>
      <c r="M120" s="66" t="s">
        <v>2531</v>
      </c>
      <c r="N120" s="66" t="s">
        <v>2532</v>
      </c>
      <c r="O120" s="66"/>
      <c r="P120" s="66" t="s">
        <v>1833</v>
      </c>
      <c r="Q120" s="141">
        <v>2</v>
      </c>
    </row>
    <row r="121" spans="1:17" s="72" customFormat="1" x14ac:dyDescent="0.2">
      <c r="A121" s="66"/>
      <c r="B121" s="66" t="s">
        <v>1116</v>
      </c>
      <c r="C121" s="221" t="s">
        <v>1542</v>
      </c>
      <c r="D121" s="66" t="s">
        <v>2028</v>
      </c>
      <c r="E121" s="68">
        <v>2.5180099999999999</v>
      </c>
      <c r="F121" s="74">
        <v>1</v>
      </c>
      <c r="G121" s="74">
        <v>1</v>
      </c>
      <c r="H121" s="68">
        <f t="shared" si="2"/>
        <v>2.5180099999999999</v>
      </c>
      <c r="I121" s="70">
        <f t="shared" si="3"/>
        <v>2.5180099999999999</v>
      </c>
      <c r="J121" s="71">
        <f>ROUND((H121*'2-Calculator'!$D$26),2)</f>
        <v>16553.400000000001</v>
      </c>
      <c r="K121" s="71">
        <f>ROUND((I121*'2-Calculator'!$D$26),2)</f>
        <v>16553.400000000001</v>
      </c>
      <c r="L121" s="69">
        <v>6.67</v>
      </c>
      <c r="M121" s="66" t="s">
        <v>2531</v>
      </c>
      <c r="N121" s="66" t="s">
        <v>2532</v>
      </c>
      <c r="O121" s="66"/>
      <c r="P121" s="66" t="s">
        <v>1833</v>
      </c>
      <c r="Q121" s="141">
        <v>0</v>
      </c>
    </row>
    <row r="122" spans="1:17" s="72" customFormat="1" x14ac:dyDescent="0.2">
      <c r="A122" s="66"/>
      <c r="B122" s="66" t="s">
        <v>1115</v>
      </c>
      <c r="C122" s="221" t="s">
        <v>1543</v>
      </c>
      <c r="D122" s="66" t="s">
        <v>2423</v>
      </c>
      <c r="E122" s="68">
        <v>0.53439000000000003</v>
      </c>
      <c r="F122" s="74">
        <v>1</v>
      </c>
      <c r="G122" s="74">
        <v>1</v>
      </c>
      <c r="H122" s="68">
        <f t="shared" si="2"/>
        <v>0.53439000000000003</v>
      </c>
      <c r="I122" s="70">
        <f t="shared" si="3"/>
        <v>0.53439000000000003</v>
      </c>
      <c r="J122" s="71">
        <f>ROUND((H122*'2-Calculator'!$D$26),2)</f>
        <v>3513.08</v>
      </c>
      <c r="K122" s="71">
        <f>ROUND((I122*'2-Calculator'!$D$26),2)</f>
        <v>3513.08</v>
      </c>
      <c r="L122" s="69">
        <v>2.1800000000000002</v>
      </c>
      <c r="M122" s="66" t="s">
        <v>2531</v>
      </c>
      <c r="N122" s="66" t="s">
        <v>2532</v>
      </c>
      <c r="O122" s="66"/>
      <c r="P122" s="66" t="s">
        <v>1833</v>
      </c>
      <c r="Q122" s="141">
        <v>3</v>
      </c>
    </row>
    <row r="123" spans="1:17" s="72" customFormat="1" x14ac:dyDescent="0.2">
      <c r="A123" s="66"/>
      <c r="B123" s="66" t="s">
        <v>1114</v>
      </c>
      <c r="C123" s="221" t="s">
        <v>1543</v>
      </c>
      <c r="D123" s="66" t="s">
        <v>2423</v>
      </c>
      <c r="E123" s="68">
        <v>0.62129999999999996</v>
      </c>
      <c r="F123" s="74">
        <v>1</v>
      </c>
      <c r="G123" s="74">
        <v>1</v>
      </c>
      <c r="H123" s="68">
        <f t="shared" si="2"/>
        <v>0.62129999999999996</v>
      </c>
      <c r="I123" s="70">
        <f t="shared" si="3"/>
        <v>0.62129999999999996</v>
      </c>
      <c r="J123" s="71">
        <f>ROUND((H123*'2-Calculator'!$D$26),2)</f>
        <v>4084.43</v>
      </c>
      <c r="K123" s="71">
        <f>ROUND((I123*'2-Calculator'!$D$26),2)</f>
        <v>4084.43</v>
      </c>
      <c r="L123" s="69">
        <v>3.37</v>
      </c>
      <c r="M123" s="66" t="s">
        <v>2531</v>
      </c>
      <c r="N123" s="66" t="s">
        <v>2532</v>
      </c>
      <c r="O123" s="66"/>
      <c r="P123" s="66" t="s">
        <v>1833</v>
      </c>
      <c r="Q123" s="141">
        <v>10</v>
      </c>
    </row>
    <row r="124" spans="1:17" s="72" customFormat="1" x14ac:dyDescent="0.2">
      <c r="A124" s="66"/>
      <c r="B124" s="66" t="s">
        <v>1113</v>
      </c>
      <c r="C124" s="221" t="s">
        <v>1543</v>
      </c>
      <c r="D124" s="66" t="s">
        <v>2423</v>
      </c>
      <c r="E124" s="68">
        <v>0.84799999999999998</v>
      </c>
      <c r="F124" s="74">
        <v>1</v>
      </c>
      <c r="G124" s="74">
        <v>1</v>
      </c>
      <c r="H124" s="68">
        <f t="shared" si="2"/>
        <v>0.84799999999999998</v>
      </c>
      <c r="I124" s="70">
        <f t="shared" si="3"/>
        <v>0.84799999999999998</v>
      </c>
      <c r="J124" s="71">
        <f>ROUND((H124*'2-Calculator'!$D$26),2)</f>
        <v>5574.75</v>
      </c>
      <c r="K124" s="71">
        <f>ROUND((I124*'2-Calculator'!$D$26),2)</f>
        <v>5574.75</v>
      </c>
      <c r="L124" s="69">
        <v>5.36</v>
      </c>
      <c r="M124" s="66" t="s">
        <v>2531</v>
      </c>
      <c r="N124" s="66" t="s">
        <v>2532</v>
      </c>
      <c r="O124" s="66"/>
      <c r="P124" s="66" t="s">
        <v>1833</v>
      </c>
      <c r="Q124" s="141">
        <v>87</v>
      </c>
    </row>
    <row r="125" spans="1:17" s="72" customFormat="1" x14ac:dyDescent="0.2">
      <c r="A125" s="66"/>
      <c r="B125" s="66" t="s">
        <v>1112</v>
      </c>
      <c r="C125" s="221" t="s">
        <v>1543</v>
      </c>
      <c r="D125" s="66" t="s">
        <v>2423</v>
      </c>
      <c r="E125" s="68">
        <v>2.0238200000000002</v>
      </c>
      <c r="F125" s="74">
        <v>1</v>
      </c>
      <c r="G125" s="74">
        <v>1</v>
      </c>
      <c r="H125" s="68">
        <f t="shared" si="2"/>
        <v>2.0238200000000002</v>
      </c>
      <c r="I125" s="70">
        <f t="shared" si="3"/>
        <v>2.0238200000000002</v>
      </c>
      <c r="J125" s="71">
        <f>ROUND((H125*'2-Calculator'!$D$26),2)</f>
        <v>13304.59</v>
      </c>
      <c r="K125" s="71">
        <f>ROUND((I125*'2-Calculator'!$D$26),2)</f>
        <v>13304.59</v>
      </c>
      <c r="L125" s="69">
        <v>12.25</v>
      </c>
      <c r="M125" s="66" t="s">
        <v>2531</v>
      </c>
      <c r="N125" s="66" t="s">
        <v>2532</v>
      </c>
      <c r="O125" s="66"/>
      <c r="P125" s="66" t="s">
        <v>1833</v>
      </c>
      <c r="Q125" s="141">
        <v>13</v>
      </c>
    </row>
    <row r="126" spans="1:17" s="72" customFormat="1" x14ac:dyDescent="0.2">
      <c r="A126" s="66"/>
      <c r="B126" s="66" t="s">
        <v>1111</v>
      </c>
      <c r="C126" s="221" t="s">
        <v>1544</v>
      </c>
      <c r="D126" s="66" t="s">
        <v>2029</v>
      </c>
      <c r="E126" s="68">
        <v>0.45415</v>
      </c>
      <c r="F126" s="74">
        <v>1</v>
      </c>
      <c r="G126" s="74">
        <v>1</v>
      </c>
      <c r="H126" s="68">
        <f t="shared" si="2"/>
        <v>0.45415</v>
      </c>
      <c r="I126" s="70">
        <f t="shared" si="3"/>
        <v>0.45415</v>
      </c>
      <c r="J126" s="71">
        <f>ROUND((H126*'2-Calculator'!$D$26),2)</f>
        <v>2985.58</v>
      </c>
      <c r="K126" s="71">
        <f>ROUND((I126*'2-Calculator'!$D$26),2)</f>
        <v>2985.58</v>
      </c>
      <c r="L126" s="69">
        <v>2.36</v>
      </c>
      <c r="M126" s="66" t="s">
        <v>2531</v>
      </c>
      <c r="N126" s="66" t="s">
        <v>2532</v>
      </c>
      <c r="O126" s="66"/>
      <c r="P126" s="66" t="s">
        <v>1833</v>
      </c>
      <c r="Q126" s="141">
        <v>107</v>
      </c>
    </row>
    <row r="127" spans="1:17" s="72" customFormat="1" x14ac:dyDescent="0.2">
      <c r="A127" s="66"/>
      <c r="B127" s="66" t="s">
        <v>1110</v>
      </c>
      <c r="C127" s="221" t="s">
        <v>1544</v>
      </c>
      <c r="D127" s="66" t="s">
        <v>2029</v>
      </c>
      <c r="E127" s="68">
        <v>0.56169000000000002</v>
      </c>
      <c r="F127" s="74">
        <v>1</v>
      </c>
      <c r="G127" s="74">
        <v>1</v>
      </c>
      <c r="H127" s="68">
        <f t="shared" si="2"/>
        <v>0.56169000000000002</v>
      </c>
      <c r="I127" s="70">
        <f t="shared" si="3"/>
        <v>0.56169000000000002</v>
      </c>
      <c r="J127" s="71">
        <f>ROUND((H127*'2-Calculator'!$D$26),2)</f>
        <v>3692.55</v>
      </c>
      <c r="K127" s="71">
        <f>ROUND((I127*'2-Calculator'!$D$26),2)</f>
        <v>3692.55</v>
      </c>
      <c r="L127" s="69">
        <v>2.85</v>
      </c>
      <c r="M127" s="66" t="s">
        <v>2531</v>
      </c>
      <c r="N127" s="66" t="s">
        <v>2532</v>
      </c>
      <c r="O127" s="66"/>
      <c r="P127" s="66" t="s">
        <v>1833</v>
      </c>
      <c r="Q127" s="141">
        <v>200</v>
      </c>
    </row>
    <row r="128" spans="1:17" s="72" customFormat="1" x14ac:dyDescent="0.2">
      <c r="A128" s="66"/>
      <c r="B128" s="66" t="s">
        <v>1109</v>
      </c>
      <c r="C128" s="221" t="s">
        <v>1544</v>
      </c>
      <c r="D128" s="66" t="s">
        <v>2029</v>
      </c>
      <c r="E128" s="68">
        <v>0.79581000000000002</v>
      </c>
      <c r="F128" s="74">
        <v>1</v>
      </c>
      <c r="G128" s="74">
        <v>1</v>
      </c>
      <c r="H128" s="68">
        <f t="shared" si="2"/>
        <v>0.79581000000000002</v>
      </c>
      <c r="I128" s="70">
        <f t="shared" si="3"/>
        <v>0.79581000000000002</v>
      </c>
      <c r="J128" s="71">
        <f>ROUND((H128*'2-Calculator'!$D$26),2)</f>
        <v>5231.6499999999996</v>
      </c>
      <c r="K128" s="71">
        <f>ROUND((I128*'2-Calculator'!$D$26),2)</f>
        <v>5231.6499999999996</v>
      </c>
      <c r="L128" s="69">
        <v>4.2300000000000004</v>
      </c>
      <c r="M128" s="66" t="s">
        <v>2531</v>
      </c>
      <c r="N128" s="66" t="s">
        <v>2532</v>
      </c>
      <c r="O128" s="66"/>
      <c r="P128" s="66" t="s">
        <v>1833</v>
      </c>
      <c r="Q128" s="141">
        <v>213</v>
      </c>
    </row>
    <row r="129" spans="1:17" s="72" customFormat="1" x14ac:dyDescent="0.2">
      <c r="A129" s="66"/>
      <c r="B129" s="66" t="s">
        <v>1108</v>
      </c>
      <c r="C129" s="221" t="s">
        <v>1544</v>
      </c>
      <c r="D129" s="66" t="s">
        <v>2029</v>
      </c>
      <c r="E129" s="68">
        <v>2.0201899999999999</v>
      </c>
      <c r="F129" s="74">
        <v>1</v>
      </c>
      <c r="G129" s="74">
        <v>1</v>
      </c>
      <c r="H129" s="68">
        <f t="shared" si="2"/>
        <v>2.0201899999999999</v>
      </c>
      <c r="I129" s="70">
        <f t="shared" si="3"/>
        <v>2.0201899999999999</v>
      </c>
      <c r="J129" s="71">
        <f>ROUND((H129*'2-Calculator'!$D$26),2)</f>
        <v>13280.73</v>
      </c>
      <c r="K129" s="71">
        <f>ROUND((I129*'2-Calculator'!$D$26),2)</f>
        <v>13280.73</v>
      </c>
      <c r="L129" s="69">
        <v>9.11</v>
      </c>
      <c r="M129" s="66" t="s">
        <v>2531</v>
      </c>
      <c r="N129" s="66" t="s">
        <v>2532</v>
      </c>
      <c r="O129" s="66"/>
      <c r="P129" s="66" t="s">
        <v>1833</v>
      </c>
      <c r="Q129" s="141">
        <v>57</v>
      </c>
    </row>
    <row r="130" spans="1:17" s="72" customFormat="1" x14ac:dyDescent="0.2">
      <c r="A130" s="66"/>
      <c r="B130" s="66" t="s">
        <v>1107</v>
      </c>
      <c r="C130" s="221" t="s">
        <v>1545</v>
      </c>
      <c r="D130" s="66" t="s">
        <v>2182</v>
      </c>
      <c r="E130" s="68">
        <v>0.49756</v>
      </c>
      <c r="F130" s="74">
        <v>1</v>
      </c>
      <c r="G130" s="74">
        <v>1</v>
      </c>
      <c r="H130" s="68">
        <f t="shared" si="2"/>
        <v>0.49756</v>
      </c>
      <c r="I130" s="70">
        <f t="shared" si="3"/>
        <v>0.49756</v>
      </c>
      <c r="J130" s="71">
        <f>ROUND((H130*'2-Calculator'!$D$26),2)</f>
        <v>3270.96</v>
      </c>
      <c r="K130" s="71">
        <f>ROUND((I130*'2-Calculator'!$D$26),2)</f>
        <v>3270.96</v>
      </c>
      <c r="L130" s="69">
        <v>2.6</v>
      </c>
      <c r="M130" s="66" t="s">
        <v>2531</v>
      </c>
      <c r="N130" s="66" t="s">
        <v>2532</v>
      </c>
      <c r="O130" s="66"/>
      <c r="P130" s="66" t="s">
        <v>1833</v>
      </c>
      <c r="Q130" s="141">
        <v>30</v>
      </c>
    </row>
    <row r="131" spans="1:17" s="72" customFormat="1" x14ac:dyDescent="0.2">
      <c r="A131" s="66"/>
      <c r="B131" s="66" t="s">
        <v>1106</v>
      </c>
      <c r="C131" s="221" t="s">
        <v>1545</v>
      </c>
      <c r="D131" s="66" t="s">
        <v>2182</v>
      </c>
      <c r="E131" s="68">
        <v>0.60824999999999996</v>
      </c>
      <c r="F131" s="74">
        <v>1</v>
      </c>
      <c r="G131" s="74">
        <v>1</v>
      </c>
      <c r="H131" s="68">
        <f t="shared" si="2"/>
        <v>0.60824999999999996</v>
      </c>
      <c r="I131" s="70">
        <f t="shared" si="3"/>
        <v>0.60824999999999996</v>
      </c>
      <c r="J131" s="71">
        <f>ROUND((H131*'2-Calculator'!$D$26),2)</f>
        <v>3998.64</v>
      </c>
      <c r="K131" s="71">
        <f>ROUND((I131*'2-Calculator'!$D$26),2)</f>
        <v>3998.64</v>
      </c>
      <c r="L131" s="69">
        <v>2.86</v>
      </c>
      <c r="M131" s="66" t="s">
        <v>2531</v>
      </c>
      <c r="N131" s="66" t="s">
        <v>2532</v>
      </c>
      <c r="O131" s="66"/>
      <c r="P131" s="66" t="s">
        <v>1833</v>
      </c>
      <c r="Q131" s="141">
        <v>31</v>
      </c>
    </row>
    <row r="132" spans="1:17" s="72" customFormat="1" x14ac:dyDescent="0.2">
      <c r="A132" s="66"/>
      <c r="B132" s="66" t="s">
        <v>1105</v>
      </c>
      <c r="C132" s="221" t="s">
        <v>1545</v>
      </c>
      <c r="D132" s="66" t="s">
        <v>2182</v>
      </c>
      <c r="E132" s="68">
        <v>0.75382000000000005</v>
      </c>
      <c r="F132" s="74">
        <v>1</v>
      </c>
      <c r="G132" s="74">
        <v>1</v>
      </c>
      <c r="H132" s="68">
        <f t="shared" si="2"/>
        <v>0.75382000000000005</v>
      </c>
      <c r="I132" s="70">
        <f t="shared" si="3"/>
        <v>0.75382000000000005</v>
      </c>
      <c r="J132" s="71">
        <f>ROUND((H132*'2-Calculator'!$D$26),2)</f>
        <v>4955.6099999999997</v>
      </c>
      <c r="K132" s="71">
        <f>ROUND((I132*'2-Calculator'!$D$26),2)</f>
        <v>4955.6099999999997</v>
      </c>
      <c r="L132" s="69">
        <v>3.69</v>
      </c>
      <c r="M132" s="66" t="s">
        <v>2531</v>
      </c>
      <c r="N132" s="66" t="s">
        <v>2532</v>
      </c>
      <c r="O132" s="66"/>
      <c r="P132" s="66" t="s">
        <v>1833</v>
      </c>
      <c r="Q132" s="141">
        <v>11</v>
      </c>
    </row>
    <row r="133" spans="1:17" s="72" customFormat="1" x14ac:dyDescent="0.2">
      <c r="A133" s="66"/>
      <c r="B133" s="66" t="s">
        <v>1104</v>
      </c>
      <c r="C133" s="221" t="s">
        <v>1545</v>
      </c>
      <c r="D133" s="66" t="s">
        <v>2182</v>
      </c>
      <c r="E133" s="68">
        <v>1.2374700000000001</v>
      </c>
      <c r="F133" s="74">
        <v>1</v>
      </c>
      <c r="G133" s="74">
        <v>1</v>
      </c>
      <c r="H133" s="68">
        <f t="shared" si="2"/>
        <v>1.2374700000000001</v>
      </c>
      <c r="I133" s="70">
        <f t="shared" si="3"/>
        <v>1.2374700000000001</v>
      </c>
      <c r="J133" s="71">
        <f>ROUND((H133*'2-Calculator'!$D$26),2)</f>
        <v>8135.13</v>
      </c>
      <c r="K133" s="71">
        <f>ROUND((I133*'2-Calculator'!$D$26),2)</f>
        <v>8135.13</v>
      </c>
      <c r="L133" s="69">
        <v>14</v>
      </c>
      <c r="M133" s="66" t="s">
        <v>2531</v>
      </c>
      <c r="N133" s="66" t="s">
        <v>2532</v>
      </c>
      <c r="O133" s="66"/>
      <c r="P133" s="66" t="s">
        <v>1833</v>
      </c>
      <c r="Q133" s="141">
        <v>0</v>
      </c>
    </row>
    <row r="134" spans="1:17" s="72" customFormat="1" x14ac:dyDescent="0.2">
      <c r="A134" s="66"/>
      <c r="B134" s="66" t="s">
        <v>1103</v>
      </c>
      <c r="C134" s="221" t="s">
        <v>1546</v>
      </c>
      <c r="D134" s="66" t="s">
        <v>2424</v>
      </c>
      <c r="E134" s="68">
        <v>0.57279999999999998</v>
      </c>
      <c r="F134" s="74">
        <v>1</v>
      </c>
      <c r="G134" s="74">
        <v>1</v>
      </c>
      <c r="H134" s="68">
        <f t="shared" si="2"/>
        <v>0.57279999999999998</v>
      </c>
      <c r="I134" s="70">
        <f t="shared" si="3"/>
        <v>0.57279999999999998</v>
      </c>
      <c r="J134" s="71">
        <f>ROUND((H134*'2-Calculator'!$D$26),2)</f>
        <v>3765.59</v>
      </c>
      <c r="K134" s="71">
        <f>ROUND((I134*'2-Calculator'!$D$26),2)</f>
        <v>3765.59</v>
      </c>
      <c r="L134" s="69">
        <v>2.21</v>
      </c>
      <c r="M134" s="66" t="s">
        <v>2531</v>
      </c>
      <c r="N134" s="66" t="s">
        <v>2532</v>
      </c>
      <c r="O134" s="66"/>
      <c r="P134" s="66" t="s">
        <v>1833</v>
      </c>
      <c r="Q134" s="141">
        <v>11</v>
      </c>
    </row>
    <row r="135" spans="1:17" s="72" customFormat="1" x14ac:dyDescent="0.2">
      <c r="A135" s="66"/>
      <c r="B135" s="66" t="s">
        <v>1102</v>
      </c>
      <c r="C135" s="221" t="s">
        <v>1546</v>
      </c>
      <c r="D135" s="66" t="s">
        <v>2424</v>
      </c>
      <c r="E135" s="68">
        <v>0.78466000000000002</v>
      </c>
      <c r="F135" s="74">
        <v>1</v>
      </c>
      <c r="G135" s="74">
        <v>1</v>
      </c>
      <c r="H135" s="68">
        <f t="shared" si="2"/>
        <v>0.78466000000000002</v>
      </c>
      <c r="I135" s="70">
        <f t="shared" si="3"/>
        <v>0.78466000000000002</v>
      </c>
      <c r="J135" s="71">
        <f>ROUND((H135*'2-Calculator'!$D$26),2)</f>
        <v>5158.3500000000004</v>
      </c>
      <c r="K135" s="71">
        <f>ROUND((I135*'2-Calculator'!$D$26),2)</f>
        <v>5158.3500000000004</v>
      </c>
      <c r="L135" s="69">
        <v>3.47</v>
      </c>
      <c r="M135" s="66" t="s">
        <v>2531</v>
      </c>
      <c r="N135" s="66" t="s">
        <v>2532</v>
      </c>
      <c r="O135" s="66"/>
      <c r="P135" s="66" t="s">
        <v>1833</v>
      </c>
      <c r="Q135" s="141">
        <v>19</v>
      </c>
    </row>
    <row r="136" spans="1:17" s="72" customFormat="1" x14ac:dyDescent="0.2">
      <c r="A136" s="66"/>
      <c r="B136" s="66" t="s">
        <v>1101</v>
      </c>
      <c r="C136" s="221" t="s">
        <v>1546</v>
      </c>
      <c r="D136" s="66" t="s">
        <v>2424</v>
      </c>
      <c r="E136" s="68">
        <v>1.24112</v>
      </c>
      <c r="F136" s="74">
        <v>1</v>
      </c>
      <c r="G136" s="74">
        <v>1</v>
      </c>
      <c r="H136" s="68">
        <f t="shared" si="2"/>
        <v>1.24112</v>
      </c>
      <c r="I136" s="70">
        <f t="shared" si="3"/>
        <v>1.24112</v>
      </c>
      <c r="J136" s="71">
        <f>ROUND((H136*'2-Calculator'!$D$26),2)</f>
        <v>8159.12</v>
      </c>
      <c r="K136" s="71">
        <f>ROUND((I136*'2-Calculator'!$D$26),2)</f>
        <v>8159.12</v>
      </c>
      <c r="L136" s="69">
        <v>5.37</v>
      </c>
      <c r="M136" s="66" t="s">
        <v>2531</v>
      </c>
      <c r="N136" s="66" t="s">
        <v>2532</v>
      </c>
      <c r="O136" s="66"/>
      <c r="P136" s="66" t="s">
        <v>1833</v>
      </c>
      <c r="Q136" s="141">
        <v>21</v>
      </c>
    </row>
    <row r="137" spans="1:17" s="72" customFormat="1" x14ac:dyDescent="0.2">
      <c r="A137" s="66"/>
      <c r="B137" s="66" t="s">
        <v>1100</v>
      </c>
      <c r="C137" s="221" t="s">
        <v>1546</v>
      </c>
      <c r="D137" s="66" t="s">
        <v>2424</v>
      </c>
      <c r="E137" s="68">
        <v>2.8189000000000002</v>
      </c>
      <c r="F137" s="74">
        <v>1</v>
      </c>
      <c r="G137" s="74">
        <v>1</v>
      </c>
      <c r="H137" s="68">
        <f t="shared" si="2"/>
        <v>2.8189000000000002</v>
      </c>
      <c r="I137" s="70">
        <f t="shared" si="3"/>
        <v>2.8189000000000002</v>
      </c>
      <c r="J137" s="71">
        <f>ROUND((H137*'2-Calculator'!$D$26),2)</f>
        <v>18531.45</v>
      </c>
      <c r="K137" s="71">
        <f>ROUND((I137*'2-Calculator'!$D$26),2)</f>
        <v>18531.45</v>
      </c>
      <c r="L137" s="69">
        <v>11.58</v>
      </c>
      <c r="M137" s="66" t="s">
        <v>2531</v>
      </c>
      <c r="N137" s="66" t="s">
        <v>2532</v>
      </c>
      <c r="O137" s="66"/>
      <c r="P137" s="66" t="s">
        <v>1833</v>
      </c>
      <c r="Q137" s="141">
        <v>10</v>
      </c>
    </row>
    <row r="138" spans="1:17" s="72" customFormat="1" x14ac:dyDescent="0.2">
      <c r="A138" s="66"/>
      <c r="B138" s="66" t="s">
        <v>1099</v>
      </c>
      <c r="C138" s="221" t="s">
        <v>1547</v>
      </c>
      <c r="D138" s="66" t="s">
        <v>2183</v>
      </c>
      <c r="E138" s="68">
        <v>0.56405000000000005</v>
      </c>
      <c r="F138" s="74">
        <v>1</v>
      </c>
      <c r="G138" s="74">
        <v>1</v>
      </c>
      <c r="H138" s="68">
        <f t="shared" si="2"/>
        <v>0.56405000000000005</v>
      </c>
      <c r="I138" s="70">
        <f t="shared" si="3"/>
        <v>0.56405000000000005</v>
      </c>
      <c r="J138" s="71">
        <f>ROUND((H138*'2-Calculator'!$D$26),2)</f>
        <v>3708.06</v>
      </c>
      <c r="K138" s="71">
        <f>ROUND((I138*'2-Calculator'!$D$26),2)</f>
        <v>3708.06</v>
      </c>
      <c r="L138" s="69">
        <v>2.1800000000000002</v>
      </c>
      <c r="M138" s="66" t="s">
        <v>2531</v>
      </c>
      <c r="N138" s="66" t="s">
        <v>2532</v>
      </c>
      <c r="O138" s="66"/>
      <c r="P138" s="66" t="s">
        <v>1833</v>
      </c>
      <c r="Q138" s="141">
        <v>0</v>
      </c>
    </row>
    <row r="139" spans="1:17" s="72" customFormat="1" x14ac:dyDescent="0.2">
      <c r="A139" s="66"/>
      <c r="B139" s="66" t="s">
        <v>1098</v>
      </c>
      <c r="C139" s="221" t="s">
        <v>1547</v>
      </c>
      <c r="D139" s="66" t="s">
        <v>2183</v>
      </c>
      <c r="E139" s="68">
        <v>0.79869000000000001</v>
      </c>
      <c r="F139" s="74">
        <v>1</v>
      </c>
      <c r="G139" s="74">
        <v>1</v>
      </c>
      <c r="H139" s="68">
        <f t="shared" si="2"/>
        <v>0.79869000000000001</v>
      </c>
      <c r="I139" s="70">
        <f t="shared" si="3"/>
        <v>0.79869000000000001</v>
      </c>
      <c r="J139" s="71">
        <f>ROUND((H139*'2-Calculator'!$D$26),2)</f>
        <v>5250.59</v>
      </c>
      <c r="K139" s="71">
        <f>ROUND((I139*'2-Calculator'!$D$26),2)</f>
        <v>5250.59</v>
      </c>
      <c r="L139" s="69">
        <v>2.17</v>
      </c>
      <c r="M139" s="66" t="s">
        <v>2531</v>
      </c>
      <c r="N139" s="66" t="s">
        <v>2532</v>
      </c>
      <c r="O139" s="66"/>
      <c r="P139" s="66" t="s">
        <v>1833</v>
      </c>
      <c r="Q139" s="141">
        <v>1</v>
      </c>
    </row>
    <row r="140" spans="1:17" s="72" customFormat="1" x14ac:dyDescent="0.2">
      <c r="A140" s="66"/>
      <c r="B140" s="66" t="s">
        <v>1097</v>
      </c>
      <c r="C140" s="221" t="s">
        <v>1547</v>
      </c>
      <c r="D140" s="66" t="s">
        <v>2183</v>
      </c>
      <c r="E140" s="68">
        <v>1.2784800000000001</v>
      </c>
      <c r="F140" s="74">
        <v>1</v>
      </c>
      <c r="G140" s="74">
        <v>1</v>
      </c>
      <c r="H140" s="68">
        <f t="shared" si="2"/>
        <v>1.2784800000000001</v>
      </c>
      <c r="I140" s="70">
        <f t="shared" si="3"/>
        <v>1.2784800000000001</v>
      </c>
      <c r="J140" s="71">
        <f>ROUND((H140*'2-Calculator'!$D$26),2)</f>
        <v>8404.73</v>
      </c>
      <c r="K140" s="71">
        <f>ROUND((I140*'2-Calculator'!$D$26),2)</f>
        <v>8404.73</v>
      </c>
      <c r="L140" s="69">
        <v>5.73</v>
      </c>
      <c r="M140" s="66" t="s">
        <v>2531</v>
      </c>
      <c r="N140" s="66" t="s">
        <v>2532</v>
      </c>
      <c r="O140" s="66"/>
      <c r="P140" s="66" t="s">
        <v>1833</v>
      </c>
      <c r="Q140" s="141">
        <v>0</v>
      </c>
    </row>
    <row r="141" spans="1:17" s="72" customFormat="1" x14ac:dyDescent="0.2">
      <c r="A141" s="66"/>
      <c r="B141" s="66" t="s">
        <v>1096</v>
      </c>
      <c r="C141" s="221" t="s">
        <v>1547</v>
      </c>
      <c r="D141" s="66" t="s">
        <v>2183</v>
      </c>
      <c r="E141" s="68">
        <v>2.6316700000000002</v>
      </c>
      <c r="F141" s="74">
        <v>1</v>
      </c>
      <c r="G141" s="74">
        <v>1</v>
      </c>
      <c r="H141" s="68">
        <f t="shared" si="2"/>
        <v>2.6316700000000002</v>
      </c>
      <c r="I141" s="70">
        <f t="shared" si="3"/>
        <v>2.6316700000000002</v>
      </c>
      <c r="J141" s="71">
        <f>ROUND((H141*'2-Calculator'!$D$26),2)</f>
        <v>17300.599999999999</v>
      </c>
      <c r="K141" s="71">
        <f>ROUND((I141*'2-Calculator'!$D$26),2)</f>
        <v>17300.599999999999</v>
      </c>
      <c r="L141" s="69">
        <v>11</v>
      </c>
      <c r="M141" s="66" t="s">
        <v>2531</v>
      </c>
      <c r="N141" s="66" t="s">
        <v>2532</v>
      </c>
      <c r="O141" s="66"/>
      <c r="P141" s="66" t="s">
        <v>1833</v>
      </c>
      <c r="Q141" s="141">
        <v>0</v>
      </c>
    </row>
    <row r="142" spans="1:17" s="72" customFormat="1" x14ac:dyDescent="0.2">
      <c r="A142" s="66"/>
      <c r="B142" s="66" t="s">
        <v>1095</v>
      </c>
      <c r="C142" s="221" t="s">
        <v>1548</v>
      </c>
      <c r="D142" s="66" t="s">
        <v>2184</v>
      </c>
      <c r="E142" s="68">
        <v>0.52683999999999997</v>
      </c>
      <c r="F142" s="74">
        <v>1</v>
      </c>
      <c r="G142" s="74">
        <v>1</v>
      </c>
      <c r="H142" s="68">
        <f t="shared" ref="H142:H205" si="4">ROUND(E142*F142,5)</f>
        <v>0.52683999999999997</v>
      </c>
      <c r="I142" s="70">
        <f t="shared" ref="I142:I205" si="5">ROUND(E142*G142,5)</f>
        <v>0.52683999999999997</v>
      </c>
      <c r="J142" s="71">
        <f>ROUND((H142*'2-Calculator'!$D$26),2)</f>
        <v>3463.45</v>
      </c>
      <c r="K142" s="71">
        <f>ROUND((I142*'2-Calculator'!$D$26),2)</f>
        <v>3463.45</v>
      </c>
      <c r="L142" s="69">
        <v>1.78</v>
      </c>
      <c r="M142" s="66" t="s">
        <v>2531</v>
      </c>
      <c r="N142" s="66" t="s">
        <v>2532</v>
      </c>
      <c r="O142" s="66"/>
      <c r="P142" s="66" t="s">
        <v>1833</v>
      </c>
      <c r="Q142" s="141">
        <v>13</v>
      </c>
    </row>
    <row r="143" spans="1:17" s="72" customFormat="1" x14ac:dyDescent="0.2">
      <c r="A143" s="66"/>
      <c r="B143" s="66" t="s">
        <v>1094</v>
      </c>
      <c r="C143" s="221" t="s">
        <v>1548</v>
      </c>
      <c r="D143" s="66" t="s">
        <v>2184</v>
      </c>
      <c r="E143" s="68">
        <v>0.72284000000000004</v>
      </c>
      <c r="F143" s="74">
        <v>1</v>
      </c>
      <c r="G143" s="74">
        <v>1</v>
      </c>
      <c r="H143" s="68">
        <f t="shared" si="4"/>
        <v>0.72284000000000004</v>
      </c>
      <c r="I143" s="70">
        <f t="shared" si="5"/>
        <v>0.72284000000000004</v>
      </c>
      <c r="J143" s="71">
        <f>ROUND((H143*'2-Calculator'!$D$26),2)</f>
        <v>4751.95</v>
      </c>
      <c r="K143" s="71">
        <f>ROUND((I143*'2-Calculator'!$D$26),2)</f>
        <v>4751.95</v>
      </c>
      <c r="L143" s="69">
        <v>2.57</v>
      </c>
      <c r="M143" s="66" t="s">
        <v>2531</v>
      </c>
      <c r="N143" s="66" t="s">
        <v>2532</v>
      </c>
      <c r="O143" s="66"/>
      <c r="P143" s="66" t="s">
        <v>1833</v>
      </c>
      <c r="Q143" s="141">
        <v>11</v>
      </c>
    </row>
    <row r="144" spans="1:17" s="72" customFormat="1" x14ac:dyDescent="0.2">
      <c r="A144" s="66"/>
      <c r="B144" s="66" t="s">
        <v>1093</v>
      </c>
      <c r="C144" s="221" t="s">
        <v>1548</v>
      </c>
      <c r="D144" s="66" t="s">
        <v>2184</v>
      </c>
      <c r="E144" s="68">
        <v>1.0704100000000001</v>
      </c>
      <c r="F144" s="74">
        <v>1</v>
      </c>
      <c r="G144" s="74">
        <v>1</v>
      </c>
      <c r="H144" s="68">
        <f t="shared" si="4"/>
        <v>1.0704100000000001</v>
      </c>
      <c r="I144" s="70">
        <f t="shared" si="5"/>
        <v>1.0704100000000001</v>
      </c>
      <c r="J144" s="71">
        <f>ROUND((H144*'2-Calculator'!$D$26),2)</f>
        <v>7036.88</v>
      </c>
      <c r="K144" s="71">
        <f>ROUND((I144*'2-Calculator'!$D$26),2)</f>
        <v>7036.88</v>
      </c>
      <c r="L144" s="69">
        <v>4.09</v>
      </c>
      <c r="M144" s="66" t="s">
        <v>2531</v>
      </c>
      <c r="N144" s="66" t="s">
        <v>2532</v>
      </c>
      <c r="O144" s="66"/>
      <c r="P144" s="66" t="s">
        <v>1833</v>
      </c>
      <c r="Q144" s="141">
        <v>11</v>
      </c>
    </row>
    <row r="145" spans="1:17" s="72" customFormat="1" x14ac:dyDescent="0.2">
      <c r="A145" s="66"/>
      <c r="B145" s="66" t="s">
        <v>1092</v>
      </c>
      <c r="C145" s="221" t="s">
        <v>1548</v>
      </c>
      <c r="D145" s="66" t="s">
        <v>2184</v>
      </c>
      <c r="E145" s="68">
        <v>2.5389300000000001</v>
      </c>
      <c r="F145" s="74">
        <v>1</v>
      </c>
      <c r="G145" s="74">
        <v>1</v>
      </c>
      <c r="H145" s="68">
        <f t="shared" si="4"/>
        <v>2.5389300000000001</v>
      </c>
      <c r="I145" s="70">
        <f t="shared" si="5"/>
        <v>2.5389300000000001</v>
      </c>
      <c r="J145" s="71">
        <f>ROUND((H145*'2-Calculator'!$D$26),2)</f>
        <v>16690.93</v>
      </c>
      <c r="K145" s="71">
        <f>ROUND((I145*'2-Calculator'!$D$26),2)</f>
        <v>16690.93</v>
      </c>
      <c r="L145" s="69">
        <v>9.07</v>
      </c>
      <c r="M145" s="66" t="s">
        <v>2531</v>
      </c>
      <c r="N145" s="66" t="s">
        <v>2532</v>
      </c>
      <c r="O145" s="66"/>
      <c r="P145" s="66" t="s">
        <v>1833</v>
      </c>
      <c r="Q145" s="141">
        <v>1</v>
      </c>
    </row>
    <row r="146" spans="1:17" s="72" customFormat="1" x14ac:dyDescent="0.2">
      <c r="A146" s="66"/>
      <c r="B146" s="66" t="s">
        <v>1091</v>
      </c>
      <c r="C146" s="221" t="s">
        <v>1549</v>
      </c>
      <c r="D146" s="66" t="s">
        <v>2185</v>
      </c>
      <c r="E146" s="68">
        <v>0.57818000000000003</v>
      </c>
      <c r="F146" s="74">
        <v>1</v>
      </c>
      <c r="G146" s="74">
        <v>1</v>
      </c>
      <c r="H146" s="68">
        <f t="shared" si="4"/>
        <v>0.57818000000000003</v>
      </c>
      <c r="I146" s="70">
        <f t="shared" si="5"/>
        <v>0.57818000000000003</v>
      </c>
      <c r="J146" s="71">
        <f>ROUND((H146*'2-Calculator'!$D$26),2)</f>
        <v>3800.96</v>
      </c>
      <c r="K146" s="71">
        <f>ROUND((I146*'2-Calculator'!$D$26),2)</f>
        <v>3800.96</v>
      </c>
      <c r="L146" s="69">
        <v>5.45</v>
      </c>
      <c r="M146" s="66" t="s">
        <v>2531</v>
      </c>
      <c r="N146" s="66" t="s">
        <v>2532</v>
      </c>
      <c r="O146" s="66"/>
      <c r="P146" s="66" t="s">
        <v>1833</v>
      </c>
      <c r="Q146" s="141">
        <v>51</v>
      </c>
    </row>
    <row r="147" spans="1:17" s="72" customFormat="1" x14ac:dyDescent="0.2">
      <c r="A147" s="66"/>
      <c r="B147" s="66" t="s">
        <v>1090</v>
      </c>
      <c r="C147" s="221" t="s">
        <v>1549</v>
      </c>
      <c r="D147" s="66" t="s">
        <v>2185</v>
      </c>
      <c r="E147" s="68">
        <v>0.70753999999999995</v>
      </c>
      <c r="F147" s="74">
        <v>1</v>
      </c>
      <c r="G147" s="74">
        <v>1</v>
      </c>
      <c r="H147" s="68">
        <f t="shared" si="4"/>
        <v>0.70753999999999995</v>
      </c>
      <c r="I147" s="70">
        <f t="shared" si="5"/>
        <v>0.70753999999999995</v>
      </c>
      <c r="J147" s="71">
        <f>ROUND((H147*'2-Calculator'!$D$26),2)</f>
        <v>4651.37</v>
      </c>
      <c r="K147" s="71">
        <f>ROUND((I147*'2-Calculator'!$D$26),2)</f>
        <v>4651.37</v>
      </c>
      <c r="L147" s="69">
        <v>9.14</v>
      </c>
      <c r="M147" s="66" t="s">
        <v>2531</v>
      </c>
      <c r="N147" s="66" t="s">
        <v>2532</v>
      </c>
      <c r="O147" s="66"/>
      <c r="P147" s="66" t="s">
        <v>1833</v>
      </c>
      <c r="Q147" s="141">
        <v>113</v>
      </c>
    </row>
    <row r="148" spans="1:17" s="72" customFormat="1" x14ac:dyDescent="0.2">
      <c r="A148" s="66"/>
      <c r="B148" s="66" t="s">
        <v>1089</v>
      </c>
      <c r="C148" s="221" t="s">
        <v>1549</v>
      </c>
      <c r="D148" s="66" t="s">
        <v>2185</v>
      </c>
      <c r="E148" s="68">
        <v>0.95952000000000004</v>
      </c>
      <c r="F148" s="74">
        <v>1</v>
      </c>
      <c r="G148" s="74">
        <v>1</v>
      </c>
      <c r="H148" s="68">
        <f t="shared" si="4"/>
        <v>0.95952000000000004</v>
      </c>
      <c r="I148" s="70">
        <f t="shared" si="5"/>
        <v>0.95952000000000004</v>
      </c>
      <c r="J148" s="71">
        <f>ROUND((H148*'2-Calculator'!$D$26),2)</f>
        <v>6307.88</v>
      </c>
      <c r="K148" s="71">
        <f>ROUND((I148*'2-Calculator'!$D$26),2)</f>
        <v>6307.88</v>
      </c>
      <c r="L148" s="69">
        <v>11.26</v>
      </c>
      <c r="M148" s="66" t="s">
        <v>2531</v>
      </c>
      <c r="N148" s="66" t="s">
        <v>2532</v>
      </c>
      <c r="O148" s="66"/>
      <c r="P148" s="66" t="s">
        <v>1833</v>
      </c>
      <c r="Q148" s="141">
        <v>61</v>
      </c>
    </row>
    <row r="149" spans="1:17" s="72" customFormat="1" x14ac:dyDescent="0.2">
      <c r="A149" s="66"/>
      <c r="B149" s="66" t="s">
        <v>1088</v>
      </c>
      <c r="C149" s="221" t="s">
        <v>1549</v>
      </c>
      <c r="D149" s="66" t="s">
        <v>2185</v>
      </c>
      <c r="E149" s="68">
        <v>2.0668500000000001</v>
      </c>
      <c r="F149" s="74">
        <v>1</v>
      </c>
      <c r="G149" s="74">
        <v>1</v>
      </c>
      <c r="H149" s="68">
        <f t="shared" si="4"/>
        <v>2.0668500000000001</v>
      </c>
      <c r="I149" s="70">
        <f t="shared" si="5"/>
        <v>2.0668500000000001</v>
      </c>
      <c r="J149" s="71">
        <f>ROUND((H149*'2-Calculator'!$D$26),2)</f>
        <v>13587.47</v>
      </c>
      <c r="K149" s="71">
        <f>ROUND((I149*'2-Calculator'!$D$26),2)</f>
        <v>13587.47</v>
      </c>
      <c r="L149" s="69">
        <v>18.98</v>
      </c>
      <c r="M149" s="66" t="s">
        <v>2531</v>
      </c>
      <c r="N149" s="66" t="s">
        <v>2532</v>
      </c>
      <c r="O149" s="66"/>
      <c r="P149" s="66" t="s">
        <v>1833</v>
      </c>
      <c r="Q149" s="141">
        <v>11</v>
      </c>
    </row>
    <row r="150" spans="1:17" s="72" customFormat="1" x14ac:dyDescent="0.2">
      <c r="A150" s="66"/>
      <c r="B150" s="66" t="s">
        <v>2186</v>
      </c>
      <c r="C150" s="221" t="s">
        <v>2402</v>
      </c>
      <c r="D150" s="66" t="s">
        <v>2425</v>
      </c>
      <c r="E150" s="68">
        <v>0.59831000000000001</v>
      </c>
      <c r="F150" s="74">
        <v>1</v>
      </c>
      <c r="G150" s="74">
        <v>1</v>
      </c>
      <c r="H150" s="68">
        <f t="shared" si="4"/>
        <v>0.59831000000000001</v>
      </c>
      <c r="I150" s="70">
        <f t="shared" si="5"/>
        <v>0.59831000000000001</v>
      </c>
      <c r="J150" s="71">
        <f>ROUND((H150*'2-Calculator'!$D$26),2)</f>
        <v>3933.29</v>
      </c>
      <c r="K150" s="71">
        <f>ROUND((I150*'2-Calculator'!$D$26),2)</f>
        <v>3933.29</v>
      </c>
      <c r="L150" s="69">
        <v>2.75</v>
      </c>
      <c r="M150" s="66" t="s">
        <v>2531</v>
      </c>
      <c r="N150" s="66" t="s">
        <v>2532</v>
      </c>
      <c r="O150" s="66"/>
      <c r="P150" s="66" t="s">
        <v>1833</v>
      </c>
      <c r="Q150" s="141">
        <v>0</v>
      </c>
    </row>
    <row r="151" spans="1:17" s="72" customFormat="1" x14ac:dyDescent="0.2">
      <c r="A151" s="66"/>
      <c r="B151" s="66" t="s">
        <v>2187</v>
      </c>
      <c r="C151" s="221" t="s">
        <v>2402</v>
      </c>
      <c r="D151" s="66" t="s">
        <v>2425</v>
      </c>
      <c r="E151" s="68">
        <v>0.69277999999999995</v>
      </c>
      <c r="F151" s="74">
        <v>1</v>
      </c>
      <c r="G151" s="74">
        <v>1</v>
      </c>
      <c r="H151" s="68">
        <f t="shared" si="4"/>
        <v>0.69277999999999995</v>
      </c>
      <c r="I151" s="70">
        <f t="shared" si="5"/>
        <v>0.69277999999999995</v>
      </c>
      <c r="J151" s="71">
        <f>ROUND((H151*'2-Calculator'!$D$26),2)</f>
        <v>4554.34</v>
      </c>
      <c r="K151" s="71">
        <f>ROUND((I151*'2-Calculator'!$D$26),2)</f>
        <v>4554.34</v>
      </c>
      <c r="L151" s="69">
        <v>4.08</v>
      </c>
      <c r="M151" s="66" t="s">
        <v>2531</v>
      </c>
      <c r="N151" s="66" t="s">
        <v>2532</v>
      </c>
      <c r="O151" s="66"/>
      <c r="P151" s="66" t="s">
        <v>1833</v>
      </c>
      <c r="Q151" s="141">
        <v>1</v>
      </c>
    </row>
    <row r="152" spans="1:17" s="72" customFormat="1" x14ac:dyDescent="0.2">
      <c r="A152" s="66"/>
      <c r="B152" s="66" t="s">
        <v>2188</v>
      </c>
      <c r="C152" s="221" t="s">
        <v>2402</v>
      </c>
      <c r="D152" s="66" t="s">
        <v>2425</v>
      </c>
      <c r="E152" s="68">
        <v>0.89390999999999998</v>
      </c>
      <c r="F152" s="74">
        <v>1</v>
      </c>
      <c r="G152" s="74">
        <v>1</v>
      </c>
      <c r="H152" s="68">
        <f t="shared" si="4"/>
        <v>0.89390999999999998</v>
      </c>
      <c r="I152" s="70">
        <f t="shared" si="5"/>
        <v>0.89390999999999998</v>
      </c>
      <c r="J152" s="71">
        <f>ROUND((H152*'2-Calculator'!$D$26),2)</f>
        <v>5876.56</v>
      </c>
      <c r="K152" s="71">
        <f>ROUND((I152*'2-Calculator'!$D$26),2)</f>
        <v>5876.56</v>
      </c>
      <c r="L152" s="69">
        <v>9.82</v>
      </c>
      <c r="M152" s="66" t="s">
        <v>2531</v>
      </c>
      <c r="N152" s="66" t="s">
        <v>2532</v>
      </c>
      <c r="O152" s="66"/>
      <c r="P152" s="66" t="s">
        <v>1833</v>
      </c>
      <c r="Q152" s="141">
        <v>4</v>
      </c>
    </row>
    <row r="153" spans="1:17" s="72" customFormat="1" x14ac:dyDescent="0.2">
      <c r="A153" s="66"/>
      <c r="B153" s="66" t="s">
        <v>2189</v>
      </c>
      <c r="C153" s="221" t="s">
        <v>2402</v>
      </c>
      <c r="D153" s="66" t="s">
        <v>2425</v>
      </c>
      <c r="E153" s="68">
        <v>2.0546799999999998</v>
      </c>
      <c r="F153" s="74">
        <v>1</v>
      </c>
      <c r="G153" s="74">
        <v>1</v>
      </c>
      <c r="H153" s="68">
        <f t="shared" si="4"/>
        <v>2.0546799999999998</v>
      </c>
      <c r="I153" s="70">
        <f t="shared" si="5"/>
        <v>2.0546799999999998</v>
      </c>
      <c r="J153" s="71">
        <f>ROUND((H153*'2-Calculator'!$D$26),2)</f>
        <v>13507.47</v>
      </c>
      <c r="K153" s="71">
        <f>ROUND((I153*'2-Calculator'!$D$26),2)</f>
        <v>13507.47</v>
      </c>
      <c r="L153" s="69">
        <v>9.77</v>
      </c>
      <c r="M153" s="66" t="s">
        <v>2531</v>
      </c>
      <c r="N153" s="66" t="s">
        <v>2532</v>
      </c>
      <c r="O153" s="66"/>
      <c r="P153" s="66" t="s">
        <v>1833</v>
      </c>
      <c r="Q153" s="141">
        <v>7</v>
      </c>
    </row>
    <row r="154" spans="1:17" s="72" customFormat="1" x14ac:dyDescent="0.2">
      <c r="A154" s="66"/>
      <c r="B154" s="66" t="s">
        <v>1087</v>
      </c>
      <c r="C154" s="221" t="s">
        <v>1550</v>
      </c>
      <c r="D154" s="66" t="s">
        <v>2426</v>
      </c>
      <c r="E154" s="68">
        <v>0.82172000000000001</v>
      </c>
      <c r="F154" s="74">
        <v>1</v>
      </c>
      <c r="G154" s="74">
        <v>1</v>
      </c>
      <c r="H154" s="68">
        <f t="shared" si="4"/>
        <v>0.82172000000000001</v>
      </c>
      <c r="I154" s="70">
        <f t="shared" si="5"/>
        <v>0.82172000000000001</v>
      </c>
      <c r="J154" s="71">
        <f>ROUND((H154*'2-Calculator'!$D$26),2)</f>
        <v>5401.99</v>
      </c>
      <c r="K154" s="71">
        <f>ROUND((I154*'2-Calculator'!$D$26),2)</f>
        <v>5401.99</v>
      </c>
      <c r="L154" s="69">
        <v>2.0699999999999998</v>
      </c>
      <c r="M154" s="66" t="s">
        <v>2531</v>
      </c>
      <c r="N154" s="66" t="s">
        <v>2532</v>
      </c>
      <c r="O154" s="66"/>
      <c r="P154" s="66" t="s">
        <v>1833</v>
      </c>
      <c r="Q154" s="141">
        <v>2</v>
      </c>
    </row>
    <row r="155" spans="1:17" s="72" customFormat="1" x14ac:dyDescent="0.2">
      <c r="A155" s="66"/>
      <c r="B155" s="66" t="s">
        <v>1086</v>
      </c>
      <c r="C155" s="221" t="s">
        <v>1550</v>
      </c>
      <c r="D155" s="66" t="s">
        <v>2426</v>
      </c>
      <c r="E155" s="68">
        <v>1.0181899999999999</v>
      </c>
      <c r="F155" s="74">
        <v>1</v>
      </c>
      <c r="G155" s="74">
        <v>1</v>
      </c>
      <c r="H155" s="68">
        <f t="shared" si="4"/>
        <v>1.0181899999999999</v>
      </c>
      <c r="I155" s="70">
        <f t="shared" si="5"/>
        <v>1.0181899999999999</v>
      </c>
      <c r="J155" s="71">
        <f>ROUND((H155*'2-Calculator'!$D$26),2)</f>
        <v>6693.58</v>
      </c>
      <c r="K155" s="71">
        <f>ROUND((I155*'2-Calculator'!$D$26),2)</f>
        <v>6693.58</v>
      </c>
      <c r="L155" s="69">
        <v>3.31</v>
      </c>
      <c r="M155" s="66" t="s">
        <v>2531</v>
      </c>
      <c r="N155" s="66" t="s">
        <v>2532</v>
      </c>
      <c r="O155" s="66"/>
      <c r="P155" s="66" t="s">
        <v>1833</v>
      </c>
      <c r="Q155" s="141">
        <v>2</v>
      </c>
    </row>
    <row r="156" spans="1:17" s="72" customFormat="1" x14ac:dyDescent="0.2">
      <c r="A156" s="66"/>
      <c r="B156" s="66" t="s">
        <v>1085</v>
      </c>
      <c r="C156" s="221" t="s">
        <v>1550</v>
      </c>
      <c r="D156" s="66" t="s">
        <v>2426</v>
      </c>
      <c r="E156" s="68">
        <v>1.47611</v>
      </c>
      <c r="F156" s="74">
        <v>1</v>
      </c>
      <c r="G156" s="74">
        <v>1</v>
      </c>
      <c r="H156" s="68">
        <f t="shared" si="4"/>
        <v>1.47611</v>
      </c>
      <c r="I156" s="70">
        <f t="shared" si="5"/>
        <v>1.47611</v>
      </c>
      <c r="J156" s="71">
        <f>ROUND((H156*'2-Calculator'!$D$26),2)</f>
        <v>9703.9500000000007</v>
      </c>
      <c r="K156" s="71">
        <f>ROUND((I156*'2-Calculator'!$D$26),2)</f>
        <v>9703.9500000000007</v>
      </c>
      <c r="L156" s="69">
        <v>4.8099999999999996</v>
      </c>
      <c r="M156" s="66" t="s">
        <v>2531</v>
      </c>
      <c r="N156" s="66" t="s">
        <v>2532</v>
      </c>
      <c r="O156" s="66"/>
      <c r="P156" s="66" t="s">
        <v>1833</v>
      </c>
      <c r="Q156" s="141">
        <v>2</v>
      </c>
    </row>
    <row r="157" spans="1:17" s="72" customFormat="1" x14ac:dyDescent="0.2">
      <c r="A157" s="66"/>
      <c r="B157" s="66" t="s">
        <v>1084</v>
      </c>
      <c r="C157" s="221" t="s">
        <v>1550</v>
      </c>
      <c r="D157" s="66" t="s">
        <v>2426</v>
      </c>
      <c r="E157" s="68">
        <v>3.3868999999999998</v>
      </c>
      <c r="F157" s="74">
        <v>1</v>
      </c>
      <c r="G157" s="74">
        <v>1</v>
      </c>
      <c r="H157" s="68">
        <f t="shared" si="4"/>
        <v>3.3868999999999998</v>
      </c>
      <c r="I157" s="70">
        <f t="shared" si="5"/>
        <v>3.3868999999999998</v>
      </c>
      <c r="J157" s="71">
        <f>ROUND((H157*'2-Calculator'!$D$26),2)</f>
        <v>22265.48</v>
      </c>
      <c r="K157" s="71">
        <f>ROUND((I157*'2-Calculator'!$D$26),2)</f>
        <v>22265.48</v>
      </c>
      <c r="L157" s="69">
        <v>36.5</v>
      </c>
      <c r="M157" s="66" t="s">
        <v>2531</v>
      </c>
      <c r="N157" s="66" t="s">
        <v>2532</v>
      </c>
      <c r="O157" s="66"/>
      <c r="P157" s="66" t="s">
        <v>1833</v>
      </c>
      <c r="Q157" s="141">
        <v>3</v>
      </c>
    </row>
    <row r="158" spans="1:17" s="72" customFormat="1" x14ac:dyDescent="0.2">
      <c r="A158" s="66"/>
      <c r="B158" s="73" t="s">
        <v>1083</v>
      </c>
      <c r="C158" s="221" t="s">
        <v>1551</v>
      </c>
      <c r="D158" s="66" t="s">
        <v>2427</v>
      </c>
      <c r="E158" s="68">
        <v>0.43597000000000002</v>
      </c>
      <c r="F158" s="74">
        <v>1</v>
      </c>
      <c r="G158" s="74">
        <v>1</v>
      </c>
      <c r="H158" s="68">
        <f t="shared" si="4"/>
        <v>0.43597000000000002</v>
      </c>
      <c r="I158" s="70">
        <f t="shared" si="5"/>
        <v>0.43597000000000002</v>
      </c>
      <c r="J158" s="71">
        <f>ROUND((H158*'2-Calculator'!$D$26),2)</f>
        <v>2866.07</v>
      </c>
      <c r="K158" s="71">
        <f>ROUND((I158*'2-Calculator'!$D$26),2)</f>
        <v>2866.07</v>
      </c>
      <c r="L158" s="69">
        <v>2.34</v>
      </c>
      <c r="M158" s="66" t="s">
        <v>2531</v>
      </c>
      <c r="N158" s="66" t="s">
        <v>2532</v>
      </c>
      <c r="O158" s="66"/>
      <c r="P158" s="66" t="s">
        <v>1833</v>
      </c>
      <c r="Q158" s="141">
        <v>11</v>
      </c>
    </row>
    <row r="159" spans="1:17" s="72" customFormat="1" x14ac:dyDescent="0.2">
      <c r="A159" s="66"/>
      <c r="B159" s="66" t="s">
        <v>1082</v>
      </c>
      <c r="C159" s="221" t="s">
        <v>1551</v>
      </c>
      <c r="D159" s="66" t="s">
        <v>2427</v>
      </c>
      <c r="E159" s="68">
        <v>0.57230000000000003</v>
      </c>
      <c r="F159" s="74">
        <v>1</v>
      </c>
      <c r="G159" s="74">
        <v>1</v>
      </c>
      <c r="H159" s="68">
        <f t="shared" si="4"/>
        <v>0.57230000000000003</v>
      </c>
      <c r="I159" s="70">
        <f t="shared" si="5"/>
        <v>0.57230000000000003</v>
      </c>
      <c r="J159" s="71">
        <f>ROUND((H159*'2-Calculator'!$D$26),2)</f>
        <v>3762.3</v>
      </c>
      <c r="K159" s="71">
        <f>ROUND((I159*'2-Calculator'!$D$26),2)</f>
        <v>3762.3</v>
      </c>
      <c r="L159" s="69">
        <v>3.05</v>
      </c>
      <c r="M159" s="66" t="s">
        <v>2531</v>
      </c>
      <c r="N159" s="66" t="s">
        <v>2532</v>
      </c>
      <c r="O159" s="66"/>
      <c r="P159" s="66" t="s">
        <v>1833</v>
      </c>
      <c r="Q159" s="141">
        <v>12</v>
      </c>
    </row>
    <row r="160" spans="1:17" s="72" customFormat="1" x14ac:dyDescent="0.2">
      <c r="A160" s="66"/>
      <c r="B160" s="66" t="s">
        <v>1081</v>
      </c>
      <c r="C160" s="221" t="s">
        <v>1551</v>
      </c>
      <c r="D160" s="66" t="s">
        <v>2427</v>
      </c>
      <c r="E160" s="68">
        <v>0.84567999999999999</v>
      </c>
      <c r="F160" s="74">
        <v>1</v>
      </c>
      <c r="G160" s="74">
        <v>1</v>
      </c>
      <c r="H160" s="68">
        <f t="shared" si="4"/>
        <v>0.84567999999999999</v>
      </c>
      <c r="I160" s="70">
        <f t="shared" si="5"/>
        <v>0.84567999999999999</v>
      </c>
      <c r="J160" s="71">
        <f>ROUND((H160*'2-Calculator'!$D$26),2)</f>
        <v>5559.5</v>
      </c>
      <c r="K160" s="71">
        <f>ROUND((I160*'2-Calculator'!$D$26),2)</f>
        <v>5559.5</v>
      </c>
      <c r="L160" s="69">
        <v>5.15</v>
      </c>
      <c r="M160" s="66" t="s">
        <v>2531</v>
      </c>
      <c r="N160" s="66" t="s">
        <v>2532</v>
      </c>
      <c r="O160" s="66"/>
      <c r="P160" s="66" t="s">
        <v>1833</v>
      </c>
      <c r="Q160" s="141">
        <v>7</v>
      </c>
    </row>
    <row r="161" spans="1:17" s="72" customFormat="1" x14ac:dyDescent="0.2">
      <c r="A161" s="66"/>
      <c r="B161" s="66" t="s">
        <v>1080</v>
      </c>
      <c r="C161" s="221" t="s">
        <v>1551</v>
      </c>
      <c r="D161" s="66" t="s">
        <v>2427</v>
      </c>
      <c r="E161" s="68">
        <v>1.91361</v>
      </c>
      <c r="F161" s="74">
        <v>1</v>
      </c>
      <c r="G161" s="74">
        <v>1</v>
      </c>
      <c r="H161" s="68">
        <f t="shared" si="4"/>
        <v>1.91361</v>
      </c>
      <c r="I161" s="70">
        <f t="shared" si="5"/>
        <v>1.91361</v>
      </c>
      <c r="J161" s="71">
        <f>ROUND((H161*'2-Calculator'!$D$26),2)</f>
        <v>12580.07</v>
      </c>
      <c r="K161" s="71">
        <f>ROUND((I161*'2-Calculator'!$D$26),2)</f>
        <v>12580.07</v>
      </c>
      <c r="L161" s="69">
        <v>9</v>
      </c>
      <c r="M161" s="66" t="s">
        <v>2531</v>
      </c>
      <c r="N161" s="66" t="s">
        <v>2532</v>
      </c>
      <c r="O161" s="66"/>
      <c r="P161" s="66" t="s">
        <v>1833</v>
      </c>
      <c r="Q161" s="141">
        <v>0</v>
      </c>
    </row>
    <row r="162" spans="1:17" s="72" customFormat="1" x14ac:dyDescent="0.2">
      <c r="A162" s="66"/>
      <c r="B162" s="66" t="s">
        <v>1079</v>
      </c>
      <c r="C162" s="221" t="s">
        <v>1552</v>
      </c>
      <c r="D162" s="66" t="s">
        <v>2190</v>
      </c>
      <c r="E162" s="68">
        <v>1.48428</v>
      </c>
      <c r="F162" s="74">
        <v>1</v>
      </c>
      <c r="G162" s="74">
        <v>1</v>
      </c>
      <c r="H162" s="68">
        <f t="shared" si="4"/>
        <v>1.48428</v>
      </c>
      <c r="I162" s="70">
        <f t="shared" si="5"/>
        <v>1.48428</v>
      </c>
      <c r="J162" s="71">
        <f>ROUND((H162*'2-Calculator'!$D$26),2)</f>
        <v>9757.66</v>
      </c>
      <c r="K162" s="71">
        <f>ROUND((I162*'2-Calculator'!$D$26),2)</f>
        <v>9757.66</v>
      </c>
      <c r="L162" s="69">
        <v>2.5499999999999998</v>
      </c>
      <c r="M162" s="66" t="s">
        <v>2531</v>
      </c>
      <c r="N162" s="66" t="s">
        <v>2532</v>
      </c>
      <c r="O162" s="66"/>
      <c r="P162" s="66" t="s">
        <v>1833</v>
      </c>
      <c r="Q162" s="141">
        <v>9</v>
      </c>
    </row>
    <row r="163" spans="1:17" s="72" customFormat="1" x14ac:dyDescent="0.2">
      <c r="A163" s="66"/>
      <c r="B163" s="66" t="s">
        <v>1078</v>
      </c>
      <c r="C163" s="221" t="s">
        <v>1552</v>
      </c>
      <c r="D163" s="66" t="s">
        <v>2190</v>
      </c>
      <c r="E163" s="68">
        <v>1.9463200000000001</v>
      </c>
      <c r="F163" s="74">
        <v>1</v>
      </c>
      <c r="G163" s="74">
        <v>1</v>
      </c>
      <c r="H163" s="68">
        <f t="shared" si="4"/>
        <v>1.9463200000000001</v>
      </c>
      <c r="I163" s="70">
        <f t="shared" si="5"/>
        <v>1.9463200000000001</v>
      </c>
      <c r="J163" s="71">
        <f>ROUND((H163*'2-Calculator'!$D$26),2)</f>
        <v>12795.11</v>
      </c>
      <c r="K163" s="71">
        <f>ROUND((I163*'2-Calculator'!$D$26),2)</f>
        <v>12795.11</v>
      </c>
      <c r="L163" s="69">
        <v>4.4800000000000004</v>
      </c>
      <c r="M163" s="66" t="s">
        <v>2531</v>
      </c>
      <c r="N163" s="66" t="s">
        <v>2532</v>
      </c>
      <c r="O163" s="66"/>
      <c r="P163" s="66" t="s">
        <v>1833</v>
      </c>
      <c r="Q163" s="141">
        <v>13</v>
      </c>
    </row>
    <row r="164" spans="1:17" s="72" customFormat="1" x14ac:dyDescent="0.2">
      <c r="A164" s="66"/>
      <c r="B164" s="66" t="s">
        <v>1077</v>
      </c>
      <c r="C164" s="221" t="s">
        <v>1552</v>
      </c>
      <c r="D164" s="66" t="s">
        <v>2190</v>
      </c>
      <c r="E164" s="68">
        <v>3.24261</v>
      </c>
      <c r="F164" s="74">
        <v>1</v>
      </c>
      <c r="G164" s="74">
        <v>1</v>
      </c>
      <c r="H164" s="68">
        <f t="shared" si="4"/>
        <v>3.24261</v>
      </c>
      <c r="I164" s="70">
        <f t="shared" si="5"/>
        <v>3.24261</v>
      </c>
      <c r="J164" s="71">
        <f>ROUND((H164*'2-Calculator'!$D$26),2)</f>
        <v>21316.92</v>
      </c>
      <c r="K164" s="71">
        <f>ROUND((I164*'2-Calculator'!$D$26),2)</f>
        <v>21316.92</v>
      </c>
      <c r="L164" s="69">
        <v>9.2799999999999994</v>
      </c>
      <c r="M164" s="66" t="s">
        <v>2531</v>
      </c>
      <c r="N164" s="66" t="s">
        <v>2532</v>
      </c>
      <c r="O164" s="66"/>
      <c r="P164" s="66" t="s">
        <v>1833</v>
      </c>
      <c r="Q164" s="141">
        <v>16</v>
      </c>
    </row>
    <row r="165" spans="1:17" s="72" customFormat="1" x14ac:dyDescent="0.2">
      <c r="A165" s="66"/>
      <c r="B165" s="66" t="s">
        <v>1076</v>
      </c>
      <c r="C165" s="221" t="s">
        <v>1552</v>
      </c>
      <c r="D165" s="66" t="s">
        <v>2190</v>
      </c>
      <c r="E165" s="68">
        <v>5.6708499999999997</v>
      </c>
      <c r="F165" s="74">
        <v>1</v>
      </c>
      <c r="G165" s="74">
        <v>1</v>
      </c>
      <c r="H165" s="68">
        <f t="shared" si="4"/>
        <v>5.6708499999999997</v>
      </c>
      <c r="I165" s="70">
        <f t="shared" si="5"/>
        <v>5.6708499999999997</v>
      </c>
      <c r="J165" s="71">
        <f>ROUND((H165*'2-Calculator'!$D$26),2)</f>
        <v>37280.17</v>
      </c>
      <c r="K165" s="71">
        <f>ROUND((I165*'2-Calculator'!$D$26),2)</f>
        <v>37280.17</v>
      </c>
      <c r="L165" s="69">
        <v>15.63</v>
      </c>
      <c r="M165" s="66" t="s">
        <v>2531</v>
      </c>
      <c r="N165" s="66" t="s">
        <v>2532</v>
      </c>
      <c r="O165" s="66"/>
      <c r="P165" s="66" t="s">
        <v>1833</v>
      </c>
      <c r="Q165" s="141">
        <v>1</v>
      </c>
    </row>
    <row r="166" spans="1:17" s="72" customFormat="1" x14ac:dyDescent="0.2">
      <c r="A166" s="66"/>
      <c r="B166" s="66" t="s">
        <v>1075</v>
      </c>
      <c r="C166" s="221" t="s">
        <v>1553</v>
      </c>
      <c r="D166" s="66" t="s">
        <v>2191</v>
      </c>
      <c r="E166" s="68">
        <v>1.5741400000000001</v>
      </c>
      <c r="F166" s="74">
        <v>1</v>
      </c>
      <c r="G166" s="74">
        <v>1</v>
      </c>
      <c r="H166" s="68">
        <f t="shared" si="4"/>
        <v>1.5741400000000001</v>
      </c>
      <c r="I166" s="70">
        <f t="shared" si="5"/>
        <v>1.5741400000000001</v>
      </c>
      <c r="J166" s="71">
        <f>ROUND((H166*'2-Calculator'!$D$26),2)</f>
        <v>10348.4</v>
      </c>
      <c r="K166" s="71">
        <f>ROUND((I166*'2-Calculator'!$D$26),2)</f>
        <v>10348.4</v>
      </c>
      <c r="L166" s="69">
        <v>2.74</v>
      </c>
      <c r="M166" s="66" t="s">
        <v>2531</v>
      </c>
      <c r="N166" s="66" t="s">
        <v>2532</v>
      </c>
      <c r="O166" s="66"/>
      <c r="P166" s="66" t="s">
        <v>1833</v>
      </c>
      <c r="Q166" s="141">
        <v>1</v>
      </c>
    </row>
    <row r="167" spans="1:17" s="72" customFormat="1" x14ac:dyDescent="0.2">
      <c r="A167" s="66"/>
      <c r="B167" s="66" t="s">
        <v>1074</v>
      </c>
      <c r="C167" s="221" t="s">
        <v>1553</v>
      </c>
      <c r="D167" s="66" t="s">
        <v>2191</v>
      </c>
      <c r="E167" s="68">
        <v>1.94536</v>
      </c>
      <c r="F167" s="74">
        <v>1</v>
      </c>
      <c r="G167" s="74">
        <v>1</v>
      </c>
      <c r="H167" s="68">
        <f t="shared" si="4"/>
        <v>1.94536</v>
      </c>
      <c r="I167" s="70">
        <f t="shared" si="5"/>
        <v>1.94536</v>
      </c>
      <c r="J167" s="71">
        <f>ROUND((H167*'2-Calculator'!$D$26),2)</f>
        <v>12788.8</v>
      </c>
      <c r="K167" s="71">
        <f>ROUND((I167*'2-Calculator'!$D$26),2)</f>
        <v>12788.8</v>
      </c>
      <c r="L167" s="69">
        <v>4.88</v>
      </c>
      <c r="M167" s="66" t="s">
        <v>2531</v>
      </c>
      <c r="N167" s="66" t="s">
        <v>2532</v>
      </c>
      <c r="O167" s="66"/>
      <c r="P167" s="66" t="s">
        <v>1833</v>
      </c>
      <c r="Q167" s="141">
        <v>5</v>
      </c>
    </row>
    <row r="168" spans="1:17" s="72" customFormat="1" x14ac:dyDescent="0.2">
      <c r="A168" s="66"/>
      <c r="B168" s="66" t="s">
        <v>1073</v>
      </c>
      <c r="C168" s="221" t="s">
        <v>1553</v>
      </c>
      <c r="D168" s="66" t="s">
        <v>2191</v>
      </c>
      <c r="E168" s="68">
        <v>3.3304</v>
      </c>
      <c r="F168" s="74">
        <v>1</v>
      </c>
      <c r="G168" s="74">
        <v>1</v>
      </c>
      <c r="H168" s="68">
        <f t="shared" si="4"/>
        <v>3.3304</v>
      </c>
      <c r="I168" s="70">
        <f t="shared" si="5"/>
        <v>3.3304</v>
      </c>
      <c r="J168" s="71">
        <f>ROUND((H168*'2-Calculator'!$D$26),2)</f>
        <v>21894.05</v>
      </c>
      <c r="K168" s="71">
        <f>ROUND((I168*'2-Calculator'!$D$26),2)</f>
        <v>21894.05</v>
      </c>
      <c r="L168" s="69">
        <v>12.05</v>
      </c>
      <c r="M168" s="66" t="s">
        <v>2531</v>
      </c>
      <c r="N168" s="66" t="s">
        <v>2532</v>
      </c>
      <c r="O168" s="66"/>
      <c r="P168" s="66" t="s">
        <v>1833</v>
      </c>
      <c r="Q168" s="141">
        <v>21</v>
      </c>
    </row>
    <row r="169" spans="1:17" s="72" customFormat="1" x14ac:dyDescent="0.2">
      <c r="A169" s="66"/>
      <c r="B169" s="66" t="s">
        <v>1072</v>
      </c>
      <c r="C169" s="221" t="s">
        <v>1553</v>
      </c>
      <c r="D169" s="66" t="s">
        <v>2191</v>
      </c>
      <c r="E169" s="68">
        <v>4.9150499999999999</v>
      </c>
      <c r="F169" s="74">
        <v>1</v>
      </c>
      <c r="G169" s="74">
        <v>1</v>
      </c>
      <c r="H169" s="68">
        <f t="shared" si="4"/>
        <v>4.9150499999999999</v>
      </c>
      <c r="I169" s="70">
        <f t="shared" si="5"/>
        <v>4.9150499999999999</v>
      </c>
      <c r="J169" s="71">
        <f>ROUND((H169*'2-Calculator'!$D$26),2)</f>
        <v>32311.54</v>
      </c>
      <c r="K169" s="71">
        <f>ROUND((I169*'2-Calculator'!$D$26),2)</f>
        <v>32311.54</v>
      </c>
      <c r="L169" s="69">
        <v>11.25</v>
      </c>
      <c r="M169" s="66" t="s">
        <v>2531</v>
      </c>
      <c r="N169" s="66" t="s">
        <v>2532</v>
      </c>
      <c r="O169" s="66"/>
      <c r="P169" s="66" t="s">
        <v>1833</v>
      </c>
      <c r="Q169" s="141">
        <v>2</v>
      </c>
    </row>
    <row r="170" spans="1:17" s="72" customFormat="1" x14ac:dyDescent="0.2">
      <c r="A170" s="66"/>
      <c r="B170" s="66" t="s">
        <v>1071</v>
      </c>
      <c r="C170" s="221" t="s">
        <v>1554</v>
      </c>
      <c r="D170" s="66" t="s">
        <v>2192</v>
      </c>
      <c r="E170" s="68">
        <v>1.04762</v>
      </c>
      <c r="F170" s="74">
        <v>1</v>
      </c>
      <c r="G170" s="74">
        <v>1</v>
      </c>
      <c r="H170" s="68">
        <f t="shared" si="4"/>
        <v>1.04762</v>
      </c>
      <c r="I170" s="70">
        <f t="shared" si="5"/>
        <v>1.04762</v>
      </c>
      <c r="J170" s="71">
        <f>ROUND((H170*'2-Calculator'!$D$26),2)</f>
        <v>6887.05</v>
      </c>
      <c r="K170" s="71">
        <f>ROUND((I170*'2-Calculator'!$D$26),2)</f>
        <v>6887.05</v>
      </c>
      <c r="L170" s="69">
        <v>2.08</v>
      </c>
      <c r="M170" s="66" t="s">
        <v>2531</v>
      </c>
      <c r="N170" s="66" t="s">
        <v>2532</v>
      </c>
      <c r="O170" s="66"/>
      <c r="P170" s="66" t="s">
        <v>1833</v>
      </c>
      <c r="Q170" s="141">
        <v>6</v>
      </c>
    </row>
    <row r="171" spans="1:17" s="72" customFormat="1" x14ac:dyDescent="0.2">
      <c r="A171" s="66"/>
      <c r="B171" s="66" t="s">
        <v>1070</v>
      </c>
      <c r="C171" s="221" t="s">
        <v>1554</v>
      </c>
      <c r="D171" s="66" t="s">
        <v>2192</v>
      </c>
      <c r="E171" s="68">
        <v>1.4471400000000001</v>
      </c>
      <c r="F171" s="74">
        <v>1</v>
      </c>
      <c r="G171" s="74">
        <v>1</v>
      </c>
      <c r="H171" s="68">
        <f t="shared" si="4"/>
        <v>1.4471400000000001</v>
      </c>
      <c r="I171" s="70">
        <f t="shared" si="5"/>
        <v>1.4471400000000001</v>
      </c>
      <c r="J171" s="71">
        <f>ROUND((H171*'2-Calculator'!$D$26),2)</f>
        <v>9513.5</v>
      </c>
      <c r="K171" s="71">
        <f>ROUND((I171*'2-Calculator'!$D$26),2)</f>
        <v>9513.5</v>
      </c>
      <c r="L171" s="69">
        <v>3.06</v>
      </c>
      <c r="M171" s="66" t="s">
        <v>2531</v>
      </c>
      <c r="N171" s="66" t="s">
        <v>2532</v>
      </c>
      <c r="O171" s="66"/>
      <c r="P171" s="66" t="s">
        <v>1833</v>
      </c>
      <c r="Q171" s="141">
        <v>9</v>
      </c>
    </row>
    <row r="172" spans="1:17" s="72" customFormat="1" x14ac:dyDescent="0.2">
      <c r="A172" s="66"/>
      <c r="B172" s="66" t="s">
        <v>1069</v>
      </c>
      <c r="C172" s="221" t="s">
        <v>1554</v>
      </c>
      <c r="D172" s="66" t="s">
        <v>2192</v>
      </c>
      <c r="E172" s="68">
        <v>2.1831100000000001</v>
      </c>
      <c r="F172" s="74">
        <v>1</v>
      </c>
      <c r="G172" s="74">
        <v>1</v>
      </c>
      <c r="H172" s="68">
        <f t="shared" si="4"/>
        <v>2.1831100000000001</v>
      </c>
      <c r="I172" s="70">
        <f t="shared" si="5"/>
        <v>2.1831100000000001</v>
      </c>
      <c r="J172" s="71">
        <f>ROUND((H172*'2-Calculator'!$D$26),2)</f>
        <v>14351.77</v>
      </c>
      <c r="K172" s="71">
        <f>ROUND((I172*'2-Calculator'!$D$26),2)</f>
        <v>14351.77</v>
      </c>
      <c r="L172" s="69">
        <v>7.43</v>
      </c>
      <c r="M172" s="66" t="s">
        <v>2531</v>
      </c>
      <c r="N172" s="66" t="s">
        <v>2532</v>
      </c>
      <c r="O172" s="66"/>
      <c r="P172" s="66" t="s">
        <v>1833</v>
      </c>
      <c r="Q172" s="141">
        <v>9</v>
      </c>
    </row>
    <row r="173" spans="1:17" s="72" customFormat="1" x14ac:dyDescent="0.2">
      <c r="A173" s="66"/>
      <c r="B173" s="66" t="s">
        <v>1068</v>
      </c>
      <c r="C173" s="221" t="s">
        <v>1554</v>
      </c>
      <c r="D173" s="66" t="s">
        <v>2192</v>
      </c>
      <c r="E173" s="68">
        <v>4.6605299999999996</v>
      </c>
      <c r="F173" s="74">
        <v>1</v>
      </c>
      <c r="G173" s="74">
        <v>1</v>
      </c>
      <c r="H173" s="68">
        <f t="shared" si="4"/>
        <v>4.6605299999999996</v>
      </c>
      <c r="I173" s="70">
        <f t="shared" si="5"/>
        <v>4.6605299999999996</v>
      </c>
      <c r="J173" s="71">
        <f>ROUND((H173*'2-Calculator'!$D$26),2)</f>
        <v>30638.32</v>
      </c>
      <c r="K173" s="71">
        <f>ROUND((I173*'2-Calculator'!$D$26),2)</f>
        <v>30638.32</v>
      </c>
      <c r="L173" s="69">
        <v>30.2</v>
      </c>
      <c r="M173" s="66" t="s">
        <v>2531</v>
      </c>
      <c r="N173" s="66" t="s">
        <v>2532</v>
      </c>
      <c r="O173" s="66"/>
      <c r="P173" s="66" t="s">
        <v>1833</v>
      </c>
      <c r="Q173" s="141">
        <v>3</v>
      </c>
    </row>
    <row r="174" spans="1:17" s="72" customFormat="1" x14ac:dyDescent="0.2">
      <c r="A174" s="66"/>
      <c r="B174" s="66" t="s">
        <v>1067</v>
      </c>
      <c r="C174" s="221" t="s">
        <v>1555</v>
      </c>
      <c r="D174" s="66" t="s">
        <v>2030</v>
      </c>
      <c r="E174" s="68">
        <v>0.72158</v>
      </c>
      <c r="F174" s="74">
        <v>1</v>
      </c>
      <c r="G174" s="74">
        <v>1</v>
      </c>
      <c r="H174" s="68">
        <f t="shared" si="4"/>
        <v>0.72158</v>
      </c>
      <c r="I174" s="70">
        <f t="shared" si="5"/>
        <v>0.72158</v>
      </c>
      <c r="J174" s="71">
        <f>ROUND((H174*'2-Calculator'!$D$26),2)</f>
        <v>4743.67</v>
      </c>
      <c r="K174" s="71">
        <f>ROUND((I174*'2-Calculator'!$D$26),2)</f>
        <v>4743.67</v>
      </c>
      <c r="L174" s="69">
        <v>1.55</v>
      </c>
      <c r="M174" s="66" t="s">
        <v>2531</v>
      </c>
      <c r="N174" s="66" t="s">
        <v>2532</v>
      </c>
      <c r="O174" s="66"/>
      <c r="P174" s="66" t="s">
        <v>1833</v>
      </c>
      <c r="Q174" s="141">
        <v>8</v>
      </c>
    </row>
    <row r="175" spans="1:17" s="72" customFormat="1" x14ac:dyDescent="0.2">
      <c r="A175" s="66"/>
      <c r="B175" s="66" t="s">
        <v>1066</v>
      </c>
      <c r="C175" s="221" t="s">
        <v>1555</v>
      </c>
      <c r="D175" s="66" t="s">
        <v>2030</v>
      </c>
      <c r="E175" s="68">
        <v>0.85306000000000004</v>
      </c>
      <c r="F175" s="74">
        <v>1</v>
      </c>
      <c r="G175" s="74">
        <v>1</v>
      </c>
      <c r="H175" s="68">
        <f t="shared" si="4"/>
        <v>0.85306000000000004</v>
      </c>
      <c r="I175" s="70">
        <f t="shared" si="5"/>
        <v>0.85306000000000004</v>
      </c>
      <c r="J175" s="71">
        <f>ROUND((H175*'2-Calculator'!$D$26),2)</f>
        <v>5608.02</v>
      </c>
      <c r="K175" s="71">
        <f>ROUND((I175*'2-Calculator'!$D$26),2)</f>
        <v>5608.02</v>
      </c>
      <c r="L175" s="69">
        <v>3.1</v>
      </c>
      <c r="M175" s="66" t="s">
        <v>2531</v>
      </c>
      <c r="N175" s="66" t="s">
        <v>2532</v>
      </c>
      <c r="O175" s="66"/>
      <c r="P175" s="66" t="s">
        <v>1833</v>
      </c>
      <c r="Q175" s="141">
        <v>7</v>
      </c>
    </row>
    <row r="176" spans="1:17" s="72" customFormat="1" x14ac:dyDescent="0.2">
      <c r="A176" s="66"/>
      <c r="B176" s="66" t="s">
        <v>1065</v>
      </c>
      <c r="C176" s="221" t="s">
        <v>1555</v>
      </c>
      <c r="D176" s="66" t="s">
        <v>2030</v>
      </c>
      <c r="E176" s="68">
        <v>1.16099</v>
      </c>
      <c r="F176" s="74">
        <v>1</v>
      </c>
      <c r="G176" s="74">
        <v>1</v>
      </c>
      <c r="H176" s="68">
        <f t="shared" si="4"/>
        <v>1.16099</v>
      </c>
      <c r="I176" s="70">
        <f t="shared" si="5"/>
        <v>1.16099</v>
      </c>
      <c r="J176" s="71">
        <f>ROUND((H176*'2-Calculator'!$D$26),2)</f>
        <v>7632.35</v>
      </c>
      <c r="K176" s="71">
        <f>ROUND((I176*'2-Calculator'!$D$26),2)</f>
        <v>7632.35</v>
      </c>
      <c r="L176" s="69">
        <v>7.67</v>
      </c>
      <c r="M176" s="66" t="s">
        <v>2531</v>
      </c>
      <c r="N176" s="66" t="s">
        <v>2532</v>
      </c>
      <c r="O176" s="66"/>
      <c r="P176" s="66" t="s">
        <v>1833</v>
      </c>
      <c r="Q176" s="141">
        <v>0</v>
      </c>
    </row>
    <row r="177" spans="1:17" s="72" customFormat="1" x14ac:dyDescent="0.2">
      <c r="A177" s="66"/>
      <c r="B177" s="66" t="s">
        <v>1064</v>
      </c>
      <c r="C177" s="221" t="s">
        <v>1555</v>
      </c>
      <c r="D177" s="66" t="s">
        <v>2030</v>
      </c>
      <c r="E177" s="68">
        <v>2.4399799999999998</v>
      </c>
      <c r="F177" s="74">
        <v>1</v>
      </c>
      <c r="G177" s="74">
        <v>1</v>
      </c>
      <c r="H177" s="68">
        <f t="shared" si="4"/>
        <v>2.4399799999999998</v>
      </c>
      <c r="I177" s="70">
        <f t="shared" si="5"/>
        <v>2.4399799999999998</v>
      </c>
      <c r="J177" s="71">
        <f>ROUND((H177*'2-Calculator'!$D$26),2)</f>
        <v>16040.43</v>
      </c>
      <c r="K177" s="71">
        <f>ROUND((I177*'2-Calculator'!$D$26),2)</f>
        <v>16040.43</v>
      </c>
      <c r="L177" s="69">
        <v>15.83</v>
      </c>
      <c r="M177" s="66" t="s">
        <v>2531</v>
      </c>
      <c r="N177" s="66" t="s">
        <v>2532</v>
      </c>
      <c r="O177" s="66"/>
      <c r="P177" s="66" t="s">
        <v>1833</v>
      </c>
      <c r="Q177" s="141">
        <v>0</v>
      </c>
    </row>
    <row r="178" spans="1:17" s="72" customFormat="1" x14ac:dyDescent="0.2">
      <c r="A178" s="66"/>
      <c r="B178" s="66" t="s">
        <v>1063</v>
      </c>
      <c r="C178" s="221" t="s">
        <v>1556</v>
      </c>
      <c r="D178" s="66" t="s">
        <v>2428</v>
      </c>
      <c r="E178" s="68">
        <v>0.44449</v>
      </c>
      <c r="F178" s="74">
        <v>1</v>
      </c>
      <c r="G178" s="74">
        <v>1</v>
      </c>
      <c r="H178" s="68">
        <f t="shared" si="4"/>
        <v>0.44449</v>
      </c>
      <c r="I178" s="70">
        <f t="shared" si="5"/>
        <v>0.44449</v>
      </c>
      <c r="J178" s="71">
        <f>ROUND((H178*'2-Calculator'!$D$26),2)</f>
        <v>2922.08</v>
      </c>
      <c r="K178" s="71">
        <f>ROUND((I178*'2-Calculator'!$D$26),2)</f>
        <v>2922.08</v>
      </c>
      <c r="L178" s="69">
        <v>1.61</v>
      </c>
      <c r="M178" s="66" t="s">
        <v>2531</v>
      </c>
      <c r="N178" s="66" t="s">
        <v>2532</v>
      </c>
      <c r="O178" s="66"/>
      <c r="P178" s="66" t="s">
        <v>1833</v>
      </c>
      <c r="Q178" s="141">
        <v>6</v>
      </c>
    </row>
    <row r="179" spans="1:17" s="72" customFormat="1" x14ac:dyDescent="0.2">
      <c r="A179" s="66"/>
      <c r="B179" s="66" t="s">
        <v>1062</v>
      </c>
      <c r="C179" s="221" t="s">
        <v>1556</v>
      </c>
      <c r="D179" s="66" t="s">
        <v>2428</v>
      </c>
      <c r="E179" s="68">
        <v>0.63932</v>
      </c>
      <c r="F179" s="74">
        <v>1</v>
      </c>
      <c r="G179" s="74">
        <v>1</v>
      </c>
      <c r="H179" s="68">
        <f t="shared" si="4"/>
        <v>0.63932</v>
      </c>
      <c r="I179" s="70">
        <f t="shared" si="5"/>
        <v>0.63932</v>
      </c>
      <c r="J179" s="71">
        <f>ROUND((H179*'2-Calculator'!$D$26),2)</f>
        <v>4202.8900000000003</v>
      </c>
      <c r="K179" s="71">
        <f>ROUND((I179*'2-Calculator'!$D$26),2)</f>
        <v>4202.8900000000003</v>
      </c>
      <c r="L179" s="69">
        <v>2.93</v>
      </c>
      <c r="M179" s="66" t="s">
        <v>2531</v>
      </c>
      <c r="N179" s="66" t="s">
        <v>2532</v>
      </c>
      <c r="O179" s="66"/>
      <c r="P179" s="66" t="s">
        <v>1833</v>
      </c>
      <c r="Q179" s="141">
        <v>9</v>
      </c>
    </row>
    <row r="180" spans="1:17" s="72" customFormat="1" x14ac:dyDescent="0.2">
      <c r="A180" s="66"/>
      <c r="B180" s="66" t="s">
        <v>1061</v>
      </c>
      <c r="C180" s="221" t="s">
        <v>1556</v>
      </c>
      <c r="D180" s="66" t="s">
        <v>2428</v>
      </c>
      <c r="E180" s="68">
        <v>1.1245499999999999</v>
      </c>
      <c r="F180" s="74">
        <v>1</v>
      </c>
      <c r="G180" s="74">
        <v>1</v>
      </c>
      <c r="H180" s="68">
        <f t="shared" si="4"/>
        <v>1.1245499999999999</v>
      </c>
      <c r="I180" s="70">
        <f t="shared" si="5"/>
        <v>1.1245499999999999</v>
      </c>
      <c r="J180" s="71">
        <f>ROUND((H180*'2-Calculator'!$D$26),2)</f>
        <v>7392.79</v>
      </c>
      <c r="K180" s="71">
        <f>ROUND((I180*'2-Calculator'!$D$26),2)</f>
        <v>7392.79</v>
      </c>
      <c r="L180" s="69">
        <v>4.8099999999999996</v>
      </c>
      <c r="M180" s="66" t="s">
        <v>2531</v>
      </c>
      <c r="N180" s="66" t="s">
        <v>2532</v>
      </c>
      <c r="O180" s="66"/>
      <c r="P180" s="66" t="s">
        <v>1833</v>
      </c>
      <c r="Q180" s="141">
        <v>5</v>
      </c>
    </row>
    <row r="181" spans="1:17" s="72" customFormat="1" x14ac:dyDescent="0.2">
      <c r="A181" s="66"/>
      <c r="B181" s="66" t="s">
        <v>1060</v>
      </c>
      <c r="C181" s="221" t="s">
        <v>1556</v>
      </c>
      <c r="D181" s="66" t="s">
        <v>2428</v>
      </c>
      <c r="E181" s="68">
        <v>3.25379</v>
      </c>
      <c r="F181" s="74">
        <v>1</v>
      </c>
      <c r="G181" s="74">
        <v>1</v>
      </c>
      <c r="H181" s="68">
        <f t="shared" si="4"/>
        <v>3.25379</v>
      </c>
      <c r="I181" s="70">
        <f t="shared" si="5"/>
        <v>3.25379</v>
      </c>
      <c r="J181" s="71">
        <f>ROUND((H181*'2-Calculator'!$D$26),2)</f>
        <v>21390.42</v>
      </c>
      <c r="K181" s="71">
        <f>ROUND((I181*'2-Calculator'!$D$26),2)</f>
        <v>21390.42</v>
      </c>
      <c r="L181" s="69">
        <v>9</v>
      </c>
      <c r="M181" s="66" t="s">
        <v>2531</v>
      </c>
      <c r="N181" s="66" t="s">
        <v>2532</v>
      </c>
      <c r="O181" s="66"/>
      <c r="P181" s="66" t="s">
        <v>1833</v>
      </c>
      <c r="Q181" s="141">
        <v>2</v>
      </c>
    </row>
    <row r="182" spans="1:17" s="72" customFormat="1" x14ac:dyDescent="0.2">
      <c r="A182" s="66"/>
      <c r="B182" s="66" t="s">
        <v>1059</v>
      </c>
      <c r="C182" s="221" t="s">
        <v>1557</v>
      </c>
      <c r="D182" s="66" t="s">
        <v>2193</v>
      </c>
      <c r="E182" s="68">
        <v>0.75590999999999997</v>
      </c>
      <c r="F182" s="74">
        <v>1</v>
      </c>
      <c r="G182" s="74">
        <v>1</v>
      </c>
      <c r="H182" s="68">
        <f t="shared" si="4"/>
        <v>0.75590999999999997</v>
      </c>
      <c r="I182" s="70">
        <f t="shared" si="5"/>
        <v>0.75590999999999997</v>
      </c>
      <c r="J182" s="71">
        <f>ROUND((H182*'2-Calculator'!$D$26),2)</f>
        <v>4969.3500000000004</v>
      </c>
      <c r="K182" s="71">
        <f>ROUND((I182*'2-Calculator'!$D$26),2)</f>
        <v>4969.3500000000004</v>
      </c>
      <c r="L182" s="69">
        <v>2.36</v>
      </c>
      <c r="M182" s="66" t="s">
        <v>2531</v>
      </c>
      <c r="N182" s="66" t="s">
        <v>2532</v>
      </c>
      <c r="O182" s="66"/>
      <c r="P182" s="66" t="s">
        <v>1833</v>
      </c>
      <c r="Q182" s="141">
        <v>14</v>
      </c>
    </row>
    <row r="183" spans="1:17" s="72" customFormat="1" x14ac:dyDescent="0.2">
      <c r="A183" s="66"/>
      <c r="B183" s="66" t="s">
        <v>1058</v>
      </c>
      <c r="C183" s="221" t="s">
        <v>1557</v>
      </c>
      <c r="D183" s="66" t="s">
        <v>2193</v>
      </c>
      <c r="E183" s="68">
        <v>1.03545</v>
      </c>
      <c r="F183" s="74">
        <v>1</v>
      </c>
      <c r="G183" s="74">
        <v>1</v>
      </c>
      <c r="H183" s="68">
        <f t="shared" si="4"/>
        <v>1.03545</v>
      </c>
      <c r="I183" s="70">
        <f t="shared" si="5"/>
        <v>1.03545</v>
      </c>
      <c r="J183" s="71">
        <f>ROUND((H183*'2-Calculator'!$D$26),2)</f>
        <v>6807.05</v>
      </c>
      <c r="K183" s="71">
        <f>ROUND((I183*'2-Calculator'!$D$26),2)</f>
        <v>6807.05</v>
      </c>
      <c r="L183" s="69">
        <v>4.03</v>
      </c>
      <c r="M183" s="66" t="s">
        <v>2531</v>
      </c>
      <c r="N183" s="66" t="s">
        <v>2532</v>
      </c>
      <c r="O183" s="66"/>
      <c r="P183" s="66" t="s">
        <v>1833</v>
      </c>
      <c r="Q183" s="141">
        <v>34</v>
      </c>
    </row>
    <row r="184" spans="1:17" s="72" customFormat="1" x14ac:dyDescent="0.2">
      <c r="A184" s="66"/>
      <c r="B184" s="66" t="s">
        <v>1057</v>
      </c>
      <c r="C184" s="221" t="s">
        <v>1557</v>
      </c>
      <c r="D184" s="66" t="s">
        <v>2193</v>
      </c>
      <c r="E184" s="68">
        <v>1.7010700000000001</v>
      </c>
      <c r="F184" s="74">
        <v>1</v>
      </c>
      <c r="G184" s="74">
        <v>1</v>
      </c>
      <c r="H184" s="68">
        <f t="shared" si="4"/>
        <v>1.7010700000000001</v>
      </c>
      <c r="I184" s="70">
        <f t="shared" si="5"/>
        <v>1.7010700000000001</v>
      </c>
      <c r="J184" s="71">
        <f>ROUND((H184*'2-Calculator'!$D$26),2)</f>
        <v>11182.83</v>
      </c>
      <c r="K184" s="71">
        <f>ROUND((I184*'2-Calculator'!$D$26),2)</f>
        <v>11182.83</v>
      </c>
      <c r="L184" s="69">
        <v>8.7799999999999994</v>
      </c>
      <c r="M184" s="66" t="s">
        <v>2531</v>
      </c>
      <c r="N184" s="66" t="s">
        <v>2532</v>
      </c>
      <c r="O184" s="66"/>
      <c r="P184" s="66" t="s">
        <v>1833</v>
      </c>
      <c r="Q184" s="141">
        <v>18</v>
      </c>
    </row>
    <row r="185" spans="1:17" s="72" customFormat="1" x14ac:dyDescent="0.2">
      <c r="A185" s="66"/>
      <c r="B185" s="66" t="s">
        <v>1056</v>
      </c>
      <c r="C185" s="221" t="s">
        <v>1557</v>
      </c>
      <c r="D185" s="66" t="s">
        <v>2193</v>
      </c>
      <c r="E185" s="68">
        <v>3.51884</v>
      </c>
      <c r="F185" s="74">
        <v>1</v>
      </c>
      <c r="G185" s="74">
        <v>1</v>
      </c>
      <c r="H185" s="68">
        <f t="shared" si="4"/>
        <v>3.51884</v>
      </c>
      <c r="I185" s="70">
        <f t="shared" si="5"/>
        <v>3.51884</v>
      </c>
      <c r="J185" s="71">
        <f>ROUND((H185*'2-Calculator'!$D$26),2)</f>
        <v>23132.85</v>
      </c>
      <c r="K185" s="71">
        <f>ROUND((I185*'2-Calculator'!$D$26),2)</f>
        <v>23132.85</v>
      </c>
      <c r="L185" s="69">
        <v>12.06</v>
      </c>
      <c r="M185" s="66" t="s">
        <v>2531</v>
      </c>
      <c r="N185" s="66" t="s">
        <v>2532</v>
      </c>
      <c r="O185" s="66"/>
      <c r="P185" s="66" t="s">
        <v>1833</v>
      </c>
      <c r="Q185" s="141">
        <v>4</v>
      </c>
    </row>
    <row r="186" spans="1:17" s="72" customFormat="1" x14ac:dyDescent="0.2">
      <c r="A186" s="66"/>
      <c r="B186" s="66" t="s">
        <v>1055</v>
      </c>
      <c r="C186" s="221" t="s">
        <v>1558</v>
      </c>
      <c r="D186" s="66" t="s">
        <v>2194</v>
      </c>
      <c r="E186" s="68">
        <v>0.60363999999999995</v>
      </c>
      <c r="F186" s="74">
        <v>1</v>
      </c>
      <c r="G186" s="74">
        <v>1</v>
      </c>
      <c r="H186" s="68">
        <f t="shared" si="4"/>
        <v>0.60363999999999995</v>
      </c>
      <c r="I186" s="70">
        <f t="shared" si="5"/>
        <v>0.60363999999999995</v>
      </c>
      <c r="J186" s="71">
        <f>ROUND((H186*'2-Calculator'!$D$26),2)</f>
        <v>3968.33</v>
      </c>
      <c r="K186" s="71">
        <f>ROUND((I186*'2-Calculator'!$D$26),2)</f>
        <v>3968.33</v>
      </c>
      <c r="L186" s="69">
        <v>4.71</v>
      </c>
      <c r="M186" s="66" t="s">
        <v>2531</v>
      </c>
      <c r="N186" s="66" t="s">
        <v>2532</v>
      </c>
      <c r="O186" s="66"/>
      <c r="P186" s="66" t="s">
        <v>1833</v>
      </c>
      <c r="Q186" s="141">
        <v>1</v>
      </c>
    </row>
    <row r="187" spans="1:17" s="72" customFormat="1" x14ac:dyDescent="0.2">
      <c r="A187" s="66"/>
      <c r="B187" s="66" t="s">
        <v>1054</v>
      </c>
      <c r="C187" s="221" t="s">
        <v>1558</v>
      </c>
      <c r="D187" s="66" t="s">
        <v>2194</v>
      </c>
      <c r="E187" s="68">
        <v>0.77581999999999995</v>
      </c>
      <c r="F187" s="74">
        <v>1</v>
      </c>
      <c r="G187" s="74">
        <v>1</v>
      </c>
      <c r="H187" s="68">
        <f t="shared" si="4"/>
        <v>0.77581999999999995</v>
      </c>
      <c r="I187" s="70">
        <f t="shared" si="5"/>
        <v>0.77581999999999995</v>
      </c>
      <c r="J187" s="71">
        <f>ROUND((H187*'2-Calculator'!$D$26),2)</f>
        <v>5100.24</v>
      </c>
      <c r="K187" s="71">
        <f>ROUND((I187*'2-Calculator'!$D$26),2)</f>
        <v>5100.24</v>
      </c>
      <c r="L187" s="69">
        <v>3.89</v>
      </c>
      <c r="M187" s="66" t="s">
        <v>2531</v>
      </c>
      <c r="N187" s="66" t="s">
        <v>2532</v>
      </c>
      <c r="O187" s="66"/>
      <c r="P187" s="66" t="s">
        <v>1833</v>
      </c>
      <c r="Q187" s="141">
        <v>6</v>
      </c>
    </row>
    <row r="188" spans="1:17" s="72" customFormat="1" x14ac:dyDescent="0.2">
      <c r="A188" s="66"/>
      <c r="B188" s="66" t="s">
        <v>1053</v>
      </c>
      <c r="C188" s="221" t="s">
        <v>1558</v>
      </c>
      <c r="D188" s="66" t="s">
        <v>2194</v>
      </c>
      <c r="E188" s="68">
        <v>1.1408</v>
      </c>
      <c r="F188" s="74">
        <v>1</v>
      </c>
      <c r="G188" s="74">
        <v>1</v>
      </c>
      <c r="H188" s="68">
        <f t="shared" si="4"/>
        <v>1.1408</v>
      </c>
      <c r="I188" s="70">
        <f t="shared" si="5"/>
        <v>1.1408</v>
      </c>
      <c r="J188" s="71">
        <f>ROUND((H188*'2-Calculator'!$D$26),2)</f>
        <v>7499.62</v>
      </c>
      <c r="K188" s="71">
        <f>ROUND((I188*'2-Calculator'!$D$26),2)</f>
        <v>7499.62</v>
      </c>
      <c r="L188" s="69">
        <v>7.04</v>
      </c>
      <c r="M188" s="66" t="s">
        <v>2531</v>
      </c>
      <c r="N188" s="66" t="s">
        <v>2532</v>
      </c>
      <c r="O188" s="66"/>
      <c r="P188" s="66" t="s">
        <v>1833</v>
      </c>
      <c r="Q188" s="141">
        <v>6</v>
      </c>
    </row>
    <row r="189" spans="1:17" s="72" customFormat="1" x14ac:dyDescent="0.2">
      <c r="A189" s="66"/>
      <c r="B189" s="66" t="s">
        <v>1052</v>
      </c>
      <c r="C189" s="221" t="s">
        <v>1558</v>
      </c>
      <c r="D189" s="66" t="s">
        <v>2194</v>
      </c>
      <c r="E189" s="68">
        <v>2.2197100000000001</v>
      </c>
      <c r="F189" s="74">
        <v>1</v>
      </c>
      <c r="G189" s="74">
        <v>1</v>
      </c>
      <c r="H189" s="68">
        <f t="shared" si="4"/>
        <v>2.2197100000000001</v>
      </c>
      <c r="I189" s="70">
        <f t="shared" si="5"/>
        <v>2.2197100000000001</v>
      </c>
      <c r="J189" s="71">
        <f>ROUND((H189*'2-Calculator'!$D$26),2)</f>
        <v>14592.37</v>
      </c>
      <c r="K189" s="71">
        <f>ROUND((I189*'2-Calculator'!$D$26),2)</f>
        <v>14592.37</v>
      </c>
      <c r="L189" s="69">
        <v>10.27</v>
      </c>
      <c r="M189" s="66" t="s">
        <v>2531</v>
      </c>
      <c r="N189" s="66" t="s">
        <v>2532</v>
      </c>
      <c r="O189" s="66"/>
      <c r="P189" s="66" t="s">
        <v>1833</v>
      </c>
      <c r="Q189" s="141">
        <v>2</v>
      </c>
    </row>
    <row r="190" spans="1:17" s="72" customFormat="1" x14ac:dyDescent="0.2">
      <c r="A190" s="66"/>
      <c r="B190" s="66" t="s">
        <v>1051</v>
      </c>
      <c r="C190" s="221" t="s">
        <v>1559</v>
      </c>
      <c r="D190" s="66" t="s">
        <v>2195</v>
      </c>
      <c r="E190" s="68">
        <v>0.48559999999999998</v>
      </c>
      <c r="F190" s="74">
        <v>1</v>
      </c>
      <c r="G190" s="74">
        <v>1</v>
      </c>
      <c r="H190" s="68">
        <f t="shared" si="4"/>
        <v>0.48559999999999998</v>
      </c>
      <c r="I190" s="70">
        <f t="shared" si="5"/>
        <v>0.48559999999999998</v>
      </c>
      <c r="J190" s="71">
        <f>ROUND((H190*'2-Calculator'!$D$26),2)</f>
        <v>3192.33</v>
      </c>
      <c r="K190" s="71">
        <f>ROUND((I190*'2-Calculator'!$D$26),2)</f>
        <v>3192.33</v>
      </c>
      <c r="L190" s="69">
        <v>1.95</v>
      </c>
      <c r="M190" s="66" t="s">
        <v>2531</v>
      </c>
      <c r="N190" s="66" t="s">
        <v>2532</v>
      </c>
      <c r="O190" s="66"/>
      <c r="P190" s="66" t="s">
        <v>1833</v>
      </c>
      <c r="Q190" s="141">
        <v>3</v>
      </c>
    </row>
    <row r="191" spans="1:17" s="72" customFormat="1" x14ac:dyDescent="0.2">
      <c r="A191" s="66"/>
      <c r="B191" s="66" t="s">
        <v>1050</v>
      </c>
      <c r="C191" s="221" t="s">
        <v>1559</v>
      </c>
      <c r="D191" s="66" t="s">
        <v>2195</v>
      </c>
      <c r="E191" s="68">
        <v>0.56118999999999997</v>
      </c>
      <c r="F191" s="74">
        <v>1</v>
      </c>
      <c r="G191" s="74">
        <v>1</v>
      </c>
      <c r="H191" s="68">
        <f t="shared" si="4"/>
        <v>0.56118999999999997</v>
      </c>
      <c r="I191" s="70">
        <f t="shared" si="5"/>
        <v>0.56118999999999997</v>
      </c>
      <c r="J191" s="71">
        <f>ROUND((H191*'2-Calculator'!$D$26),2)</f>
        <v>3689.26</v>
      </c>
      <c r="K191" s="71">
        <f>ROUND((I191*'2-Calculator'!$D$26),2)</f>
        <v>3689.26</v>
      </c>
      <c r="L191" s="69">
        <v>2.72</v>
      </c>
      <c r="M191" s="66" t="s">
        <v>2531</v>
      </c>
      <c r="N191" s="66" t="s">
        <v>2532</v>
      </c>
      <c r="O191" s="66"/>
      <c r="P191" s="66" t="s">
        <v>1833</v>
      </c>
      <c r="Q191" s="141">
        <v>5</v>
      </c>
    </row>
    <row r="192" spans="1:17" s="72" customFormat="1" x14ac:dyDescent="0.2">
      <c r="A192" s="66"/>
      <c r="B192" s="66" t="s">
        <v>1049</v>
      </c>
      <c r="C192" s="221" t="s">
        <v>1559</v>
      </c>
      <c r="D192" s="66" t="s">
        <v>2195</v>
      </c>
      <c r="E192" s="68">
        <v>0.69671000000000005</v>
      </c>
      <c r="F192" s="74">
        <v>1</v>
      </c>
      <c r="G192" s="74">
        <v>1</v>
      </c>
      <c r="H192" s="68">
        <f t="shared" si="4"/>
        <v>0.69671000000000005</v>
      </c>
      <c r="I192" s="70">
        <f t="shared" si="5"/>
        <v>0.69671000000000005</v>
      </c>
      <c r="J192" s="71">
        <f>ROUND((H192*'2-Calculator'!$D$26),2)</f>
        <v>4580.17</v>
      </c>
      <c r="K192" s="71">
        <f>ROUND((I192*'2-Calculator'!$D$26),2)</f>
        <v>4580.17</v>
      </c>
      <c r="L192" s="69">
        <v>4.09</v>
      </c>
      <c r="M192" s="66" t="s">
        <v>2531</v>
      </c>
      <c r="N192" s="66" t="s">
        <v>2532</v>
      </c>
      <c r="O192" s="66"/>
      <c r="P192" s="66" t="s">
        <v>1833</v>
      </c>
      <c r="Q192" s="141">
        <v>0</v>
      </c>
    </row>
    <row r="193" spans="1:17" s="72" customFormat="1" x14ac:dyDescent="0.2">
      <c r="A193" s="66"/>
      <c r="B193" s="66" t="s">
        <v>1048</v>
      </c>
      <c r="C193" s="221" t="s">
        <v>1559</v>
      </c>
      <c r="D193" s="66" t="s">
        <v>2195</v>
      </c>
      <c r="E193" s="68">
        <v>1.33657</v>
      </c>
      <c r="F193" s="74">
        <v>1</v>
      </c>
      <c r="G193" s="74">
        <v>1</v>
      </c>
      <c r="H193" s="68">
        <f t="shared" si="4"/>
        <v>1.33657</v>
      </c>
      <c r="I193" s="70">
        <f t="shared" si="5"/>
        <v>1.33657</v>
      </c>
      <c r="J193" s="71">
        <f>ROUND((H193*'2-Calculator'!$D$26),2)</f>
        <v>8786.61</v>
      </c>
      <c r="K193" s="71">
        <f>ROUND((I193*'2-Calculator'!$D$26),2)</f>
        <v>8786.61</v>
      </c>
      <c r="L193" s="69">
        <v>3.5</v>
      </c>
      <c r="M193" s="66" t="s">
        <v>2531</v>
      </c>
      <c r="N193" s="66" t="s">
        <v>2532</v>
      </c>
      <c r="O193" s="66"/>
      <c r="P193" s="66" t="s">
        <v>1833</v>
      </c>
      <c r="Q193" s="141">
        <v>0</v>
      </c>
    </row>
    <row r="194" spans="1:17" s="72" customFormat="1" x14ac:dyDescent="0.2">
      <c r="A194" s="66"/>
      <c r="B194" s="66" t="s">
        <v>1047</v>
      </c>
      <c r="C194" s="221" t="s">
        <v>1560</v>
      </c>
      <c r="D194" s="66" t="s">
        <v>2196</v>
      </c>
      <c r="E194" s="68">
        <v>0.30187000000000003</v>
      </c>
      <c r="F194" s="74">
        <v>1</v>
      </c>
      <c r="G194" s="74">
        <v>1</v>
      </c>
      <c r="H194" s="68">
        <f t="shared" si="4"/>
        <v>0.30187000000000003</v>
      </c>
      <c r="I194" s="70">
        <f t="shared" si="5"/>
        <v>0.30187000000000003</v>
      </c>
      <c r="J194" s="71">
        <f>ROUND((H194*'2-Calculator'!$D$26),2)</f>
        <v>1984.49</v>
      </c>
      <c r="K194" s="71">
        <f>ROUND((I194*'2-Calculator'!$D$26),2)</f>
        <v>1984.49</v>
      </c>
      <c r="L194" s="69">
        <v>1.85</v>
      </c>
      <c r="M194" s="66" t="s">
        <v>2533</v>
      </c>
      <c r="N194" s="66" t="s">
        <v>2534</v>
      </c>
      <c r="O194" s="66"/>
      <c r="P194" s="66" t="s">
        <v>1833</v>
      </c>
      <c r="Q194" s="141">
        <v>185</v>
      </c>
    </row>
    <row r="195" spans="1:17" s="72" customFormat="1" x14ac:dyDescent="0.2">
      <c r="A195" s="66"/>
      <c r="B195" s="66" t="s">
        <v>1046</v>
      </c>
      <c r="C195" s="221" t="s">
        <v>1560</v>
      </c>
      <c r="D195" s="66" t="s">
        <v>2196</v>
      </c>
      <c r="E195" s="68">
        <v>0.44264999999999999</v>
      </c>
      <c r="F195" s="74">
        <v>1</v>
      </c>
      <c r="G195" s="74">
        <v>1</v>
      </c>
      <c r="H195" s="68">
        <f t="shared" si="4"/>
        <v>0.44264999999999999</v>
      </c>
      <c r="I195" s="70">
        <f t="shared" si="5"/>
        <v>0.44264999999999999</v>
      </c>
      <c r="J195" s="71">
        <f>ROUND((H195*'2-Calculator'!$D$26),2)</f>
        <v>2909.98</v>
      </c>
      <c r="K195" s="71">
        <f>ROUND((I195*'2-Calculator'!$D$26),2)</f>
        <v>2909.98</v>
      </c>
      <c r="L195" s="69">
        <v>2.3199999999999998</v>
      </c>
      <c r="M195" s="66" t="s">
        <v>2533</v>
      </c>
      <c r="N195" s="66" t="s">
        <v>2534</v>
      </c>
      <c r="O195" s="66"/>
      <c r="P195" s="66" t="s">
        <v>1833</v>
      </c>
      <c r="Q195" s="141">
        <v>168</v>
      </c>
    </row>
    <row r="196" spans="1:17" s="72" customFormat="1" x14ac:dyDescent="0.2">
      <c r="A196" s="66"/>
      <c r="B196" s="66" t="s">
        <v>1045</v>
      </c>
      <c r="C196" s="221" t="s">
        <v>1560</v>
      </c>
      <c r="D196" s="66" t="s">
        <v>2196</v>
      </c>
      <c r="E196" s="68">
        <v>0.69672999999999996</v>
      </c>
      <c r="F196" s="74">
        <v>1</v>
      </c>
      <c r="G196" s="74">
        <v>1</v>
      </c>
      <c r="H196" s="68">
        <f t="shared" si="4"/>
        <v>0.69672999999999996</v>
      </c>
      <c r="I196" s="70">
        <f t="shared" si="5"/>
        <v>0.69672999999999996</v>
      </c>
      <c r="J196" s="71">
        <f>ROUND((H196*'2-Calculator'!$D$26),2)</f>
        <v>4580.3</v>
      </c>
      <c r="K196" s="71">
        <f>ROUND((I196*'2-Calculator'!$D$26),2)</f>
        <v>4580.3</v>
      </c>
      <c r="L196" s="69">
        <v>3.56</v>
      </c>
      <c r="M196" s="66" t="s">
        <v>2533</v>
      </c>
      <c r="N196" s="66" t="s">
        <v>2534</v>
      </c>
      <c r="O196" s="66"/>
      <c r="P196" s="66" t="s">
        <v>1833</v>
      </c>
      <c r="Q196" s="141">
        <v>71</v>
      </c>
    </row>
    <row r="197" spans="1:17" s="72" customFormat="1" x14ac:dyDescent="0.2">
      <c r="A197" s="66"/>
      <c r="B197" s="66" t="s">
        <v>1044</v>
      </c>
      <c r="C197" s="221" t="s">
        <v>1560</v>
      </c>
      <c r="D197" s="66" t="s">
        <v>2196</v>
      </c>
      <c r="E197" s="68">
        <v>1.47919</v>
      </c>
      <c r="F197" s="74">
        <v>1</v>
      </c>
      <c r="G197" s="74">
        <v>1</v>
      </c>
      <c r="H197" s="68">
        <f t="shared" si="4"/>
        <v>1.47919</v>
      </c>
      <c r="I197" s="70">
        <f t="shared" si="5"/>
        <v>1.47919</v>
      </c>
      <c r="J197" s="71">
        <f>ROUND((H197*'2-Calculator'!$D$26),2)</f>
        <v>9724.2000000000007</v>
      </c>
      <c r="K197" s="71">
        <f>ROUND((I197*'2-Calculator'!$D$26),2)</f>
        <v>9724.2000000000007</v>
      </c>
      <c r="L197" s="69">
        <v>9.15</v>
      </c>
      <c r="M197" s="66" t="s">
        <v>2533</v>
      </c>
      <c r="N197" s="66" t="s">
        <v>2534</v>
      </c>
      <c r="O197" s="66"/>
      <c r="P197" s="66" t="s">
        <v>1833</v>
      </c>
      <c r="Q197" s="141">
        <v>11</v>
      </c>
    </row>
    <row r="198" spans="1:17" s="72" customFormat="1" x14ac:dyDescent="0.2">
      <c r="A198" s="66"/>
      <c r="B198" s="66" t="s">
        <v>1043</v>
      </c>
      <c r="C198" s="221" t="s">
        <v>1561</v>
      </c>
      <c r="D198" s="66" t="s">
        <v>2429</v>
      </c>
      <c r="E198" s="68">
        <v>0.41758000000000001</v>
      </c>
      <c r="F198" s="74">
        <v>1</v>
      </c>
      <c r="G198" s="74">
        <v>1</v>
      </c>
      <c r="H198" s="68">
        <f t="shared" si="4"/>
        <v>0.41758000000000001</v>
      </c>
      <c r="I198" s="70">
        <f t="shared" si="5"/>
        <v>0.41758000000000001</v>
      </c>
      <c r="J198" s="71">
        <f>ROUND((H198*'2-Calculator'!$D$26),2)</f>
        <v>2745.17</v>
      </c>
      <c r="K198" s="71">
        <f>ROUND((I198*'2-Calculator'!$D$26),2)</f>
        <v>2745.17</v>
      </c>
      <c r="L198" s="69">
        <v>2.21</v>
      </c>
      <c r="M198" s="66" t="s">
        <v>2531</v>
      </c>
      <c r="N198" s="66" t="s">
        <v>2532</v>
      </c>
      <c r="O198" s="66"/>
      <c r="P198" s="66" t="s">
        <v>1833</v>
      </c>
      <c r="Q198" s="141">
        <v>13</v>
      </c>
    </row>
    <row r="199" spans="1:17" s="72" customFormat="1" x14ac:dyDescent="0.2">
      <c r="A199" s="66"/>
      <c r="B199" s="66" t="s">
        <v>1042</v>
      </c>
      <c r="C199" s="221" t="s">
        <v>1561</v>
      </c>
      <c r="D199" s="66" t="s">
        <v>2429</v>
      </c>
      <c r="E199" s="68">
        <v>0.59050999999999998</v>
      </c>
      <c r="F199" s="74">
        <v>1</v>
      </c>
      <c r="G199" s="74">
        <v>1</v>
      </c>
      <c r="H199" s="68">
        <f t="shared" si="4"/>
        <v>0.59050999999999998</v>
      </c>
      <c r="I199" s="70">
        <f t="shared" si="5"/>
        <v>0.59050999999999998</v>
      </c>
      <c r="J199" s="71">
        <f>ROUND((H199*'2-Calculator'!$D$26),2)</f>
        <v>3882.01</v>
      </c>
      <c r="K199" s="71">
        <f>ROUND((I199*'2-Calculator'!$D$26),2)</f>
        <v>3882.01</v>
      </c>
      <c r="L199" s="69">
        <v>2.98</v>
      </c>
      <c r="M199" s="66" t="s">
        <v>2531</v>
      </c>
      <c r="N199" s="66" t="s">
        <v>2532</v>
      </c>
      <c r="O199" s="66"/>
      <c r="P199" s="66" t="s">
        <v>1833</v>
      </c>
      <c r="Q199" s="141">
        <v>11</v>
      </c>
    </row>
    <row r="200" spans="1:17" s="72" customFormat="1" x14ac:dyDescent="0.2">
      <c r="A200" s="66"/>
      <c r="B200" s="66" t="s">
        <v>1041</v>
      </c>
      <c r="C200" s="221" t="s">
        <v>1561</v>
      </c>
      <c r="D200" s="66" t="s">
        <v>2429</v>
      </c>
      <c r="E200" s="68">
        <v>0.9476</v>
      </c>
      <c r="F200" s="74">
        <v>1</v>
      </c>
      <c r="G200" s="74">
        <v>1</v>
      </c>
      <c r="H200" s="68">
        <f t="shared" si="4"/>
        <v>0.9476</v>
      </c>
      <c r="I200" s="70">
        <f t="shared" si="5"/>
        <v>0.9476</v>
      </c>
      <c r="J200" s="71">
        <f>ROUND((H200*'2-Calculator'!$D$26),2)</f>
        <v>6229.52</v>
      </c>
      <c r="K200" s="71">
        <f>ROUND((I200*'2-Calculator'!$D$26),2)</f>
        <v>6229.52</v>
      </c>
      <c r="L200" s="69">
        <v>3.93</v>
      </c>
      <c r="M200" s="66" t="s">
        <v>2531</v>
      </c>
      <c r="N200" s="66" t="s">
        <v>2532</v>
      </c>
      <c r="O200" s="66"/>
      <c r="P200" s="66" t="s">
        <v>1833</v>
      </c>
      <c r="Q200" s="141">
        <v>3</v>
      </c>
    </row>
    <row r="201" spans="1:17" s="72" customFormat="1" x14ac:dyDescent="0.2">
      <c r="A201" s="66"/>
      <c r="B201" s="66" t="s">
        <v>1040</v>
      </c>
      <c r="C201" s="221" t="s">
        <v>1561</v>
      </c>
      <c r="D201" s="66" t="s">
        <v>2429</v>
      </c>
      <c r="E201" s="68">
        <v>1.98123</v>
      </c>
      <c r="F201" s="74">
        <v>1</v>
      </c>
      <c r="G201" s="74">
        <v>1</v>
      </c>
      <c r="H201" s="68">
        <f t="shared" si="4"/>
        <v>1.98123</v>
      </c>
      <c r="I201" s="70">
        <f t="shared" si="5"/>
        <v>1.98123</v>
      </c>
      <c r="J201" s="71">
        <f>ROUND((H201*'2-Calculator'!$D$26),2)</f>
        <v>13024.61</v>
      </c>
      <c r="K201" s="71">
        <f>ROUND((I201*'2-Calculator'!$D$26),2)</f>
        <v>13024.61</v>
      </c>
      <c r="L201" s="69">
        <v>15.67</v>
      </c>
      <c r="M201" s="66" t="s">
        <v>2531</v>
      </c>
      <c r="N201" s="66" t="s">
        <v>2532</v>
      </c>
      <c r="O201" s="66"/>
      <c r="P201" s="66" t="s">
        <v>1833</v>
      </c>
      <c r="Q201" s="141">
        <v>1</v>
      </c>
    </row>
    <row r="202" spans="1:17" s="72" customFormat="1" x14ac:dyDescent="0.2">
      <c r="A202" s="66"/>
      <c r="B202" s="66" t="s">
        <v>1039</v>
      </c>
      <c r="C202" s="221" t="s">
        <v>1562</v>
      </c>
      <c r="D202" s="66" t="s">
        <v>2197</v>
      </c>
      <c r="E202" s="68">
        <v>0.42225000000000001</v>
      </c>
      <c r="F202" s="74">
        <v>1</v>
      </c>
      <c r="G202" s="74">
        <v>1</v>
      </c>
      <c r="H202" s="68">
        <f t="shared" si="4"/>
        <v>0.42225000000000001</v>
      </c>
      <c r="I202" s="70">
        <f t="shared" si="5"/>
        <v>0.42225000000000001</v>
      </c>
      <c r="J202" s="71">
        <f>ROUND((H202*'2-Calculator'!$D$26),2)</f>
        <v>2775.87</v>
      </c>
      <c r="K202" s="71">
        <f>ROUND((I202*'2-Calculator'!$D$26),2)</f>
        <v>2775.87</v>
      </c>
      <c r="L202" s="69">
        <v>2.15</v>
      </c>
      <c r="M202" s="66" t="s">
        <v>2531</v>
      </c>
      <c r="N202" s="66" t="s">
        <v>2532</v>
      </c>
      <c r="O202" s="66"/>
      <c r="P202" s="66" t="s">
        <v>1833</v>
      </c>
      <c r="Q202" s="141">
        <v>30</v>
      </c>
    </row>
    <row r="203" spans="1:17" s="72" customFormat="1" x14ac:dyDescent="0.2">
      <c r="A203" s="66"/>
      <c r="B203" s="66" t="s">
        <v>1038</v>
      </c>
      <c r="C203" s="221" t="s">
        <v>1562</v>
      </c>
      <c r="D203" s="66" t="s">
        <v>2197</v>
      </c>
      <c r="E203" s="68">
        <v>0.60038000000000002</v>
      </c>
      <c r="F203" s="74">
        <v>1</v>
      </c>
      <c r="G203" s="74">
        <v>1</v>
      </c>
      <c r="H203" s="68">
        <f t="shared" si="4"/>
        <v>0.60038000000000002</v>
      </c>
      <c r="I203" s="70">
        <f t="shared" si="5"/>
        <v>0.60038000000000002</v>
      </c>
      <c r="J203" s="71">
        <f>ROUND((H203*'2-Calculator'!$D$26),2)</f>
        <v>3946.9</v>
      </c>
      <c r="K203" s="71">
        <f>ROUND((I203*'2-Calculator'!$D$26),2)</f>
        <v>3946.9</v>
      </c>
      <c r="L203" s="69">
        <v>2.8</v>
      </c>
      <c r="M203" s="66" t="s">
        <v>2531</v>
      </c>
      <c r="N203" s="66" t="s">
        <v>2532</v>
      </c>
      <c r="O203" s="66"/>
      <c r="P203" s="66" t="s">
        <v>1833</v>
      </c>
      <c r="Q203" s="141">
        <v>45</v>
      </c>
    </row>
    <row r="204" spans="1:17" s="72" customFormat="1" x14ac:dyDescent="0.2">
      <c r="A204" s="66"/>
      <c r="B204" s="66" t="s">
        <v>1037</v>
      </c>
      <c r="C204" s="221" t="s">
        <v>1562</v>
      </c>
      <c r="D204" s="66" t="s">
        <v>2197</v>
      </c>
      <c r="E204" s="68">
        <v>0.91271999999999998</v>
      </c>
      <c r="F204" s="74">
        <v>1</v>
      </c>
      <c r="G204" s="74">
        <v>1</v>
      </c>
      <c r="H204" s="68">
        <f t="shared" si="4"/>
        <v>0.91271999999999998</v>
      </c>
      <c r="I204" s="70">
        <f t="shared" si="5"/>
        <v>0.91271999999999998</v>
      </c>
      <c r="J204" s="71">
        <f>ROUND((H204*'2-Calculator'!$D$26),2)</f>
        <v>6000.22</v>
      </c>
      <c r="K204" s="71">
        <f>ROUND((I204*'2-Calculator'!$D$26),2)</f>
        <v>6000.22</v>
      </c>
      <c r="L204" s="69">
        <v>4.97</v>
      </c>
      <c r="M204" s="66" t="s">
        <v>2531</v>
      </c>
      <c r="N204" s="66" t="s">
        <v>2532</v>
      </c>
      <c r="O204" s="66"/>
      <c r="P204" s="66" t="s">
        <v>1833</v>
      </c>
      <c r="Q204" s="141">
        <v>26</v>
      </c>
    </row>
    <row r="205" spans="1:17" s="72" customFormat="1" x14ac:dyDescent="0.2">
      <c r="A205" s="66"/>
      <c r="B205" s="66" t="s">
        <v>1036</v>
      </c>
      <c r="C205" s="221" t="s">
        <v>1562</v>
      </c>
      <c r="D205" s="66" t="s">
        <v>2197</v>
      </c>
      <c r="E205" s="68">
        <v>1.8398099999999999</v>
      </c>
      <c r="F205" s="74">
        <v>1</v>
      </c>
      <c r="G205" s="74">
        <v>1</v>
      </c>
      <c r="H205" s="68">
        <f t="shared" si="4"/>
        <v>1.8398099999999999</v>
      </c>
      <c r="I205" s="70">
        <f t="shared" si="5"/>
        <v>1.8398099999999999</v>
      </c>
      <c r="J205" s="71">
        <f>ROUND((H205*'2-Calculator'!$D$26),2)</f>
        <v>12094.91</v>
      </c>
      <c r="K205" s="71">
        <f>ROUND((I205*'2-Calculator'!$D$26),2)</f>
        <v>12094.91</v>
      </c>
      <c r="L205" s="69">
        <v>10.32</v>
      </c>
      <c r="M205" s="66" t="s">
        <v>2531</v>
      </c>
      <c r="N205" s="66" t="s">
        <v>2532</v>
      </c>
      <c r="O205" s="66"/>
      <c r="P205" s="66" t="s">
        <v>1833</v>
      </c>
      <c r="Q205" s="141">
        <v>7</v>
      </c>
    </row>
    <row r="206" spans="1:17" s="72" customFormat="1" x14ac:dyDescent="0.2">
      <c r="A206" s="66"/>
      <c r="B206" s="66" t="s">
        <v>1035</v>
      </c>
      <c r="C206" s="221" t="s">
        <v>1563</v>
      </c>
      <c r="D206" s="66" t="s">
        <v>2198</v>
      </c>
      <c r="E206" s="68">
        <v>1.7520500000000001</v>
      </c>
      <c r="F206" s="74">
        <v>1</v>
      </c>
      <c r="G206" s="74">
        <v>1</v>
      </c>
      <c r="H206" s="68">
        <f t="shared" ref="H206:H269" si="6">ROUND(E206*F206,5)</f>
        <v>1.7520500000000001</v>
      </c>
      <c r="I206" s="70">
        <f t="shared" ref="I206:I269" si="7">ROUND(E206*G206,5)</f>
        <v>1.7520500000000001</v>
      </c>
      <c r="J206" s="71">
        <f>ROUND((H206*'2-Calculator'!$D$26),2)</f>
        <v>11517.98</v>
      </c>
      <c r="K206" s="71">
        <f>ROUND((I206*'2-Calculator'!$D$26),2)</f>
        <v>11517.98</v>
      </c>
      <c r="L206" s="69">
        <v>4.16</v>
      </c>
      <c r="M206" s="66" t="s">
        <v>2533</v>
      </c>
      <c r="N206" s="66" t="s">
        <v>2534</v>
      </c>
      <c r="O206" s="66"/>
      <c r="P206" s="66" t="s">
        <v>1833</v>
      </c>
      <c r="Q206" s="141">
        <v>4</v>
      </c>
    </row>
    <row r="207" spans="1:17" s="72" customFormat="1" x14ac:dyDescent="0.2">
      <c r="A207" s="66"/>
      <c r="B207" s="66" t="s">
        <v>1034</v>
      </c>
      <c r="C207" s="221" t="s">
        <v>1563</v>
      </c>
      <c r="D207" s="66" t="s">
        <v>2198</v>
      </c>
      <c r="E207" s="68">
        <v>2.2013600000000002</v>
      </c>
      <c r="F207" s="74">
        <v>1</v>
      </c>
      <c r="G207" s="74">
        <v>1</v>
      </c>
      <c r="H207" s="68">
        <f t="shared" si="6"/>
        <v>2.2013600000000002</v>
      </c>
      <c r="I207" s="70">
        <f t="shared" si="7"/>
        <v>2.2013600000000002</v>
      </c>
      <c r="J207" s="71">
        <f>ROUND((H207*'2-Calculator'!$D$26),2)</f>
        <v>14471.74</v>
      </c>
      <c r="K207" s="71">
        <f>ROUND((I207*'2-Calculator'!$D$26),2)</f>
        <v>14471.74</v>
      </c>
      <c r="L207" s="69">
        <v>5.13</v>
      </c>
      <c r="M207" s="66" t="s">
        <v>2533</v>
      </c>
      <c r="N207" s="66" t="s">
        <v>2534</v>
      </c>
      <c r="O207" s="66"/>
      <c r="P207" s="66" t="s">
        <v>1833</v>
      </c>
      <c r="Q207" s="141">
        <v>17</v>
      </c>
    </row>
    <row r="208" spans="1:17" s="72" customFormat="1" x14ac:dyDescent="0.2">
      <c r="A208" s="66"/>
      <c r="B208" s="66" t="s">
        <v>1033</v>
      </c>
      <c r="C208" s="221" t="s">
        <v>1563</v>
      </c>
      <c r="D208" s="66" t="s">
        <v>2198</v>
      </c>
      <c r="E208" s="68">
        <v>3.1040800000000002</v>
      </c>
      <c r="F208" s="74">
        <v>1</v>
      </c>
      <c r="G208" s="74">
        <v>1</v>
      </c>
      <c r="H208" s="68">
        <f t="shared" si="6"/>
        <v>3.1040800000000002</v>
      </c>
      <c r="I208" s="70">
        <f t="shared" si="7"/>
        <v>3.1040800000000002</v>
      </c>
      <c r="J208" s="71">
        <f>ROUND((H208*'2-Calculator'!$D$26),2)</f>
        <v>20406.22</v>
      </c>
      <c r="K208" s="71">
        <f>ROUND((I208*'2-Calculator'!$D$26),2)</f>
        <v>20406.22</v>
      </c>
      <c r="L208" s="69">
        <v>8.2799999999999994</v>
      </c>
      <c r="M208" s="66" t="s">
        <v>2533</v>
      </c>
      <c r="N208" s="66" t="s">
        <v>2534</v>
      </c>
      <c r="O208" s="66"/>
      <c r="P208" s="66" t="s">
        <v>1833</v>
      </c>
      <c r="Q208" s="141">
        <v>10</v>
      </c>
    </row>
    <row r="209" spans="1:17" s="72" customFormat="1" x14ac:dyDescent="0.2">
      <c r="A209" s="66"/>
      <c r="B209" s="66" t="s">
        <v>1032</v>
      </c>
      <c r="C209" s="221" t="s">
        <v>1563</v>
      </c>
      <c r="D209" s="66" t="s">
        <v>2198</v>
      </c>
      <c r="E209" s="68">
        <v>5.1991300000000003</v>
      </c>
      <c r="F209" s="74">
        <v>1</v>
      </c>
      <c r="G209" s="74">
        <v>1</v>
      </c>
      <c r="H209" s="68">
        <f t="shared" si="6"/>
        <v>5.1991300000000003</v>
      </c>
      <c r="I209" s="70">
        <f t="shared" si="7"/>
        <v>5.1991300000000003</v>
      </c>
      <c r="J209" s="71">
        <f>ROUND((H209*'2-Calculator'!$D$26),2)</f>
        <v>34179.08</v>
      </c>
      <c r="K209" s="71">
        <f>ROUND((I209*'2-Calculator'!$D$26),2)</f>
        <v>34179.08</v>
      </c>
      <c r="L209" s="69">
        <v>20.16</v>
      </c>
      <c r="M209" s="66" t="s">
        <v>2533</v>
      </c>
      <c r="N209" s="66" t="s">
        <v>2534</v>
      </c>
      <c r="O209" s="66"/>
      <c r="P209" s="66" t="s">
        <v>1833</v>
      </c>
      <c r="Q209" s="141">
        <v>3</v>
      </c>
    </row>
    <row r="210" spans="1:17" s="72" customFormat="1" x14ac:dyDescent="0.2">
      <c r="A210" s="66"/>
      <c r="B210" s="66" t="s">
        <v>1031</v>
      </c>
      <c r="C210" s="221" t="s">
        <v>1564</v>
      </c>
      <c r="D210" s="66" t="s">
        <v>2199</v>
      </c>
      <c r="E210" s="68">
        <v>1.4295500000000001</v>
      </c>
      <c r="F210" s="74">
        <v>1</v>
      </c>
      <c r="G210" s="74">
        <v>1</v>
      </c>
      <c r="H210" s="68">
        <f t="shared" si="6"/>
        <v>1.4295500000000001</v>
      </c>
      <c r="I210" s="70">
        <f t="shared" si="7"/>
        <v>1.4295500000000001</v>
      </c>
      <c r="J210" s="71">
        <f>ROUND((H210*'2-Calculator'!$D$26),2)</f>
        <v>9397.86</v>
      </c>
      <c r="K210" s="71">
        <f>ROUND((I210*'2-Calculator'!$D$26),2)</f>
        <v>9397.86</v>
      </c>
      <c r="L210" s="69">
        <v>3.32</v>
      </c>
      <c r="M210" s="66" t="s">
        <v>2533</v>
      </c>
      <c r="N210" s="66" t="s">
        <v>2534</v>
      </c>
      <c r="O210" s="66"/>
      <c r="P210" s="66" t="s">
        <v>1833</v>
      </c>
      <c r="Q210" s="141">
        <v>11</v>
      </c>
    </row>
    <row r="211" spans="1:17" s="72" customFormat="1" x14ac:dyDescent="0.2">
      <c r="A211" s="66"/>
      <c r="B211" s="66" t="s">
        <v>1030</v>
      </c>
      <c r="C211" s="221" t="s">
        <v>1564</v>
      </c>
      <c r="D211" s="66" t="s">
        <v>2199</v>
      </c>
      <c r="E211" s="68">
        <v>1.8500700000000001</v>
      </c>
      <c r="F211" s="74">
        <v>1</v>
      </c>
      <c r="G211" s="74">
        <v>1</v>
      </c>
      <c r="H211" s="68">
        <f t="shared" si="6"/>
        <v>1.8500700000000001</v>
      </c>
      <c r="I211" s="70">
        <f t="shared" si="7"/>
        <v>1.8500700000000001</v>
      </c>
      <c r="J211" s="71">
        <f>ROUND((H211*'2-Calculator'!$D$26),2)</f>
        <v>12162.36</v>
      </c>
      <c r="K211" s="71">
        <f>ROUND((I211*'2-Calculator'!$D$26),2)</f>
        <v>12162.36</v>
      </c>
      <c r="L211" s="69">
        <v>5.0599999999999996</v>
      </c>
      <c r="M211" s="66" t="s">
        <v>2533</v>
      </c>
      <c r="N211" s="66" t="s">
        <v>2534</v>
      </c>
      <c r="O211" s="66"/>
      <c r="P211" s="66" t="s">
        <v>1833</v>
      </c>
      <c r="Q211" s="141">
        <v>36</v>
      </c>
    </row>
    <row r="212" spans="1:17" s="72" customFormat="1" x14ac:dyDescent="0.2">
      <c r="A212" s="66"/>
      <c r="B212" s="66" t="s">
        <v>1029</v>
      </c>
      <c r="C212" s="221" t="s">
        <v>1564</v>
      </c>
      <c r="D212" s="66" t="s">
        <v>2199</v>
      </c>
      <c r="E212" s="68">
        <v>2.6841699999999999</v>
      </c>
      <c r="F212" s="74">
        <v>1</v>
      </c>
      <c r="G212" s="74">
        <v>1</v>
      </c>
      <c r="H212" s="68">
        <f t="shared" si="6"/>
        <v>2.6841699999999999</v>
      </c>
      <c r="I212" s="70">
        <f t="shared" si="7"/>
        <v>2.6841699999999999</v>
      </c>
      <c r="J212" s="71">
        <f>ROUND((H212*'2-Calculator'!$D$26),2)</f>
        <v>17645.73</v>
      </c>
      <c r="K212" s="71">
        <f>ROUND((I212*'2-Calculator'!$D$26),2)</f>
        <v>17645.73</v>
      </c>
      <c r="L212" s="69">
        <v>9.76</v>
      </c>
      <c r="M212" s="66" t="s">
        <v>2533</v>
      </c>
      <c r="N212" s="66" t="s">
        <v>2534</v>
      </c>
      <c r="O212" s="66"/>
      <c r="P212" s="66" t="s">
        <v>1833</v>
      </c>
      <c r="Q212" s="141">
        <v>28</v>
      </c>
    </row>
    <row r="213" spans="1:17" s="72" customFormat="1" x14ac:dyDescent="0.2">
      <c r="A213" s="66"/>
      <c r="B213" s="66" t="s">
        <v>1028</v>
      </c>
      <c r="C213" s="221" t="s">
        <v>1564</v>
      </c>
      <c r="D213" s="66" t="s">
        <v>2199</v>
      </c>
      <c r="E213" s="68">
        <v>4.6705399999999999</v>
      </c>
      <c r="F213" s="74">
        <v>1</v>
      </c>
      <c r="G213" s="74">
        <v>1</v>
      </c>
      <c r="H213" s="68">
        <f t="shared" si="6"/>
        <v>4.6705399999999999</v>
      </c>
      <c r="I213" s="70">
        <f t="shared" si="7"/>
        <v>4.6705399999999999</v>
      </c>
      <c r="J213" s="71">
        <f>ROUND((H213*'2-Calculator'!$D$26),2)</f>
        <v>30704.13</v>
      </c>
      <c r="K213" s="71">
        <f>ROUND((I213*'2-Calculator'!$D$26),2)</f>
        <v>30704.13</v>
      </c>
      <c r="L213" s="69">
        <v>20.27</v>
      </c>
      <c r="M213" s="66" t="s">
        <v>2533</v>
      </c>
      <c r="N213" s="66" t="s">
        <v>2534</v>
      </c>
      <c r="O213" s="66"/>
      <c r="P213" s="66" t="s">
        <v>1833</v>
      </c>
      <c r="Q213" s="141">
        <v>19</v>
      </c>
    </row>
    <row r="214" spans="1:17" s="72" customFormat="1" x14ac:dyDescent="0.2">
      <c r="A214" s="66"/>
      <c r="B214" s="66" t="s">
        <v>1027</v>
      </c>
      <c r="C214" s="221" t="s">
        <v>1565</v>
      </c>
      <c r="D214" s="66" t="s">
        <v>2430</v>
      </c>
      <c r="E214" s="68">
        <v>2.7657699999999998</v>
      </c>
      <c r="F214" s="74">
        <v>1</v>
      </c>
      <c r="G214" s="74">
        <v>1</v>
      </c>
      <c r="H214" s="68">
        <f t="shared" si="6"/>
        <v>2.7657699999999998</v>
      </c>
      <c r="I214" s="70">
        <f t="shared" si="7"/>
        <v>2.7657699999999998</v>
      </c>
      <c r="J214" s="71">
        <f>ROUND((H214*'2-Calculator'!$D$26),2)</f>
        <v>18182.169999999998</v>
      </c>
      <c r="K214" s="71">
        <f>ROUND((I214*'2-Calculator'!$D$26),2)</f>
        <v>18182.169999999998</v>
      </c>
      <c r="L214" s="69">
        <v>15</v>
      </c>
      <c r="M214" s="66" t="s">
        <v>2533</v>
      </c>
      <c r="N214" s="66" t="s">
        <v>2534</v>
      </c>
      <c r="O214" s="66"/>
      <c r="P214" s="66" t="s">
        <v>1833</v>
      </c>
      <c r="Q214" s="141">
        <v>1</v>
      </c>
    </row>
    <row r="215" spans="1:17" s="72" customFormat="1" x14ac:dyDescent="0.2">
      <c r="A215" s="66"/>
      <c r="B215" s="66" t="s">
        <v>1026</v>
      </c>
      <c r="C215" s="221" t="s">
        <v>1565</v>
      </c>
      <c r="D215" s="66" t="s">
        <v>2430</v>
      </c>
      <c r="E215" s="68">
        <v>2.9160499999999998</v>
      </c>
      <c r="F215" s="74">
        <v>1</v>
      </c>
      <c r="G215" s="74">
        <v>1</v>
      </c>
      <c r="H215" s="68">
        <f t="shared" si="6"/>
        <v>2.9160499999999998</v>
      </c>
      <c r="I215" s="70">
        <f t="shared" si="7"/>
        <v>2.9160499999999998</v>
      </c>
      <c r="J215" s="71">
        <f>ROUND((H215*'2-Calculator'!$D$26),2)</f>
        <v>19170.11</v>
      </c>
      <c r="K215" s="71">
        <f>ROUND((I215*'2-Calculator'!$D$26),2)</f>
        <v>19170.11</v>
      </c>
      <c r="L215" s="69">
        <v>11.89</v>
      </c>
      <c r="M215" s="66" t="s">
        <v>2533</v>
      </c>
      <c r="N215" s="66" t="s">
        <v>2534</v>
      </c>
      <c r="O215" s="66"/>
      <c r="P215" s="66" t="s">
        <v>1833</v>
      </c>
      <c r="Q215" s="141">
        <v>11</v>
      </c>
    </row>
    <row r="216" spans="1:17" s="72" customFormat="1" x14ac:dyDescent="0.2">
      <c r="A216" s="66"/>
      <c r="B216" s="66" t="s">
        <v>1025</v>
      </c>
      <c r="C216" s="221" t="s">
        <v>1565</v>
      </c>
      <c r="D216" s="66" t="s">
        <v>2430</v>
      </c>
      <c r="E216" s="68">
        <v>3.6452300000000002</v>
      </c>
      <c r="F216" s="74">
        <v>1</v>
      </c>
      <c r="G216" s="74">
        <v>1</v>
      </c>
      <c r="H216" s="68">
        <f t="shared" si="6"/>
        <v>3.6452300000000002</v>
      </c>
      <c r="I216" s="70">
        <f t="shared" si="7"/>
        <v>3.6452300000000002</v>
      </c>
      <c r="J216" s="71">
        <f>ROUND((H216*'2-Calculator'!$D$26),2)</f>
        <v>23963.74</v>
      </c>
      <c r="K216" s="71">
        <f>ROUND((I216*'2-Calculator'!$D$26),2)</f>
        <v>23963.74</v>
      </c>
      <c r="L216" s="69">
        <v>18.600000000000001</v>
      </c>
      <c r="M216" s="66" t="s">
        <v>2533</v>
      </c>
      <c r="N216" s="66" t="s">
        <v>2534</v>
      </c>
      <c r="O216" s="66"/>
      <c r="P216" s="66" t="s">
        <v>1833</v>
      </c>
      <c r="Q216" s="141">
        <v>73</v>
      </c>
    </row>
    <row r="217" spans="1:17" s="72" customFormat="1" x14ac:dyDescent="0.2">
      <c r="A217" s="66"/>
      <c r="B217" s="66" t="s">
        <v>1024</v>
      </c>
      <c r="C217" s="221" t="s">
        <v>1565</v>
      </c>
      <c r="D217" s="66" t="s">
        <v>2430</v>
      </c>
      <c r="E217" s="68">
        <v>4.8380200000000002</v>
      </c>
      <c r="F217" s="74">
        <v>1</v>
      </c>
      <c r="G217" s="74">
        <v>1</v>
      </c>
      <c r="H217" s="68">
        <f t="shared" si="6"/>
        <v>4.8380200000000002</v>
      </c>
      <c r="I217" s="70">
        <f t="shared" si="7"/>
        <v>4.8380200000000002</v>
      </c>
      <c r="J217" s="71">
        <f>ROUND((H217*'2-Calculator'!$D$26),2)</f>
        <v>31805.14</v>
      </c>
      <c r="K217" s="71">
        <f>ROUND((I217*'2-Calculator'!$D$26),2)</f>
        <v>31805.14</v>
      </c>
      <c r="L217" s="69">
        <v>21.9</v>
      </c>
      <c r="M217" s="66" t="s">
        <v>2533</v>
      </c>
      <c r="N217" s="66" t="s">
        <v>2534</v>
      </c>
      <c r="O217" s="66"/>
      <c r="P217" s="66" t="s">
        <v>1833</v>
      </c>
      <c r="Q217" s="141">
        <v>95</v>
      </c>
    </row>
    <row r="218" spans="1:17" s="72" customFormat="1" x14ac:dyDescent="0.2">
      <c r="A218" s="66"/>
      <c r="B218" s="66" t="s">
        <v>1023</v>
      </c>
      <c r="C218" s="221" t="s">
        <v>1566</v>
      </c>
      <c r="D218" s="66" t="s">
        <v>2200</v>
      </c>
      <c r="E218" s="68">
        <v>1.1081000000000001</v>
      </c>
      <c r="F218" s="74">
        <v>1</v>
      </c>
      <c r="G218" s="74">
        <v>1</v>
      </c>
      <c r="H218" s="68">
        <f t="shared" si="6"/>
        <v>1.1081000000000001</v>
      </c>
      <c r="I218" s="70">
        <f t="shared" si="7"/>
        <v>1.1081000000000001</v>
      </c>
      <c r="J218" s="71">
        <f>ROUND((H218*'2-Calculator'!$D$26),2)</f>
        <v>7284.65</v>
      </c>
      <c r="K218" s="71">
        <f>ROUND((I218*'2-Calculator'!$D$26),2)</f>
        <v>7284.65</v>
      </c>
      <c r="L218" s="69">
        <v>4.82</v>
      </c>
      <c r="M218" s="66" t="s">
        <v>2533</v>
      </c>
      <c r="N218" s="66" t="s">
        <v>2534</v>
      </c>
      <c r="O218" s="66"/>
      <c r="P218" s="66" t="s">
        <v>1833</v>
      </c>
      <c r="Q218" s="141">
        <v>2</v>
      </c>
    </row>
    <row r="219" spans="1:17" s="72" customFormat="1" x14ac:dyDescent="0.2">
      <c r="A219" s="66"/>
      <c r="B219" s="66" t="s">
        <v>1022</v>
      </c>
      <c r="C219" s="221" t="s">
        <v>1566</v>
      </c>
      <c r="D219" s="66" t="s">
        <v>2200</v>
      </c>
      <c r="E219" s="68">
        <v>1.42422</v>
      </c>
      <c r="F219" s="74">
        <v>1</v>
      </c>
      <c r="G219" s="74">
        <v>1</v>
      </c>
      <c r="H219" s="68">
        <f t="shared" si="6"/>
        <v>1.42422</v>
      </c>
      <c r="I219" s="70">
        <f t="shared" si="7"/>
        <v>1.42422</v>
      </c>
      <c r="J219" s="71">
        <f>ROUND((H219*'2-Calculator'!$D$26),2)</f>
        <v>9362.82</v>
      </c>
      <c r="K219" s="71">
        <f>ROUND((I219*'2-Calculator'!$D$26),2)</f>
        <v>9362.82</v>
      </c>
      <c r="L219" s="69">
        <v>6.77</v>
      </c>
      <c r="M219" s="66" t="s">
        <v>2533</v>
      </c>
      <c r="N219" s="66" t="s">
        <v>2534</v>
      </c>
      <c r="O219" s="66"/>
      <c r="P219" s="66" t="s">
        <v>1833</v>
      </c>
      <c r="Q219" s="141">
        <v>24</v>
      </c>
    </row>
    <row r="220" spans="1:17" s="72" customFormat="1" x14ac:dyDescent="0.2">
      <c r="A220" s="66"/>
      <c r="B220" s="66" t="s">
        <v>1021</v>
      </c>
      <c r="C220" s="221" t="s">
        <v>1566</v>
      </c>
      <c r="D220" s="66" t="s">
        <v>2200</v>
      </c>
      <c r="E220" s="68">
        <v>1.8604499999999999</v>
      </c>
      <c r="F220" s="74">
        <v>1</v>
      </c>
      <c r="G220" s="74">
        <v>1</v>
      </c>
      <c r="H220" s="68">
        <f t="shared" si="6"/>
        <v>1.8604499999999999</v>
      </c>
      <c r="I220" s="70">
        <f t="shared" si="7"/>
        <v>1.8604499999999999</v>
      </c>
      <c r="J220" s="71">
        <f>ROUND((H220*'2-Calculator'!$D$26),2)</f>
        <v>12230.6</v>
      </c>
      <c r="K220" s="71">
        <f>ROUND((I220*'2-Calculator'!$D$26),2)</f>
        <v>12230.6</v>
      </c>
      <c r="L220" s="69">
        <v>9.66</v>
      </c>
      <c r="M220" s="66" t="s">
        <v>2533</v>
      </c>
      <c r="N220" s="66" t="s">
        <v>2534</v>
      </c>
      <c r="O220" s="66"/>
      <c r="P220" s="66" t="s">
        <v>1833</v>
      </c>
      <c r="Q220" s="141">
        <v>30</v>
      </c>
    </row>
    <row r="221" spans="1:17" s="72" customFormat="1" x14ac:dyDescent="0.2">
      <c r="A221" s="66"/>
      <c r="B221" s="66" t="s">
        <v>1020</v>
      </c>
      <c r="C221" s="221" t="s">
        <v>1566</v>
      </c>
      <c r="D221" s="66" t="s">
        <v>2200</v>
      </c>
      <c r="E221" s="68">
        <v>2.46184</v>
      </c>
      <c r="F221" s="74">
        <v>1</v>
      </c>
      <c r="G221" s="74">
        <v>1</v>
      </c>
      <c r="H221" s="68">
        <f t="shared" si="6"/>
        <v>2.46184</v>
      </c>
      <c r="I221" s="70">
        <f t="shared" si="7"/>
        <v>2.46184</v>
      </c>
      <c r="J221" s="71">
        <f>ROUND((H221*'2-Calculator'!$D$26),2)</f>
        <v>16184.14</v>
      </c>
      <c r="K221" s="71">
        <f>ROUND((I221*'2-Calculator'!$D$26),2)</f>
        <v>16184.14</v>
      </c>
      <c r="L221" s="69">
        <v>12.87</v>
      </c>
      <c r="M221" s="66" t="s">
        <v>2533</v>
      </c>
      <c r="N221" s="66" t="s">
        <v>2534</v>
      </c>
      <c r="O221" s="66"/>
      <c r="P221" s="66" t="s">
        <v>1833</v>
      </c>
      <c r="Q221" s="141">
        <v>16</v>
      </c>
    </row>
    <row r="222" spans="1:17" s="72" customFormat="1" x14ac:dyDescent="0.2">
      <c r="A222" s="66"/>
      <c r="B222" s="66" t="s">
        <v>1019</v>
      </c>
      <c r="C222" s="221" t="s">
        <v>1567</v>
      </c>
      <c r="D222" s="66" t="s">
        <v>2201</v>
      </c>
      <c r="E222" s="68">
        <v>0.46594000000000002</v>
      </c>
      <c r="F222" s="74">
        <v>1</v>
      </c>
      <c r="G222" s="74">
        <v>1</v>
      </c>
      <c r="H222" s="68">
        <f t="shared" si="6"/>
        <v>0.46594000000000002</v>
      </c>
      <c r="I222" s="70">
        <f t="shared" si="7"/>
        <v>0.46594000000000002</v>
      </c>
      <c r="J222" s="71">
        <f>ROUND((H222*'2-Calculator'!$D$26),2)</f>
        <v>3063.09</v>
      </c>
      <c r="K222" s="71">
        <f>ROUND((I222*'2-Calculator'!$D$26),2)</f>
        <v>3063.09</v>
      </c>
      <c r="L222" s="69">
        <v>3.2</v>
      </c>
      <c r="M222" s="66" t="s">
        <v>2533</v>
      </c>
      <c r="N222" s="66" t="s">
        <v>2534</v>
      </c>
      <c r="O222" s="66"/>
      <c r="P222" s="66" t="s">
        <v>1833</v>
      </c>
      <c r="Q222" s="141">
        <v>3</v>
      </c>
    </row>
    <row r="223" spans="1:17" s="72" customFormat="1" x14ac:dyDescent="0.2">
      <c r="A223" s="66"/>
      <c r="B223" s="66" t="s">
        <v>1018</v>
      </c>
      <c r="C223" s="221" t="s">
        <v>1567</v>
      </c>
      <c r="D223" s="66" t="s">
        <v>2201</v>
      </c>
      <c r="E223" s="68">
        <v>0.50012000000000001</v>
      </c>
      <c r="F223" s="74">
        <v>1</v>
      </c>
      <c r="G223" s="74">
        <v>1</v>
      </c>
      <c r="H223" s="68">
        <f t="shared" si="6"/>
        <v>0.50012000000000001</v>
      </c>
      <c r="I223" s="70">
        <f t="shared" si="7"/>
        <v>0.50012000000000001</v>
      </c>
      <c r="J223" s="71">
        <f>ROUND((H223*'2-Calculator'!$D$26),2)</f>
        <v>3287.79</v>
      </c>
      <c r="K223" s="71">
        <f>ROUND((I223*'2-Calculator'!$D$26),2)</f>
        <v>3287.79</v>
      </c>
      <c r="L223" s="69">
        <v>9.3800000000000008</v>
      </c>
      <c r="M223" s="66" t="s">
        <v>2533</v>
      </c>
      <c r="N223" s="66" t="s">
        <v>2534</v>
      </c>
      <c r="O223" s="66"/>
      <c r="P223" s="66" t="s">
        <v>1833</v>
      </c>
      <c r="Q223" s="141">
        <v>12</v>
      </c>
    </row>
    <row r="224" spans="1:17" s="72" customFormat="1" x14ac:dyDescent="0.2">
      <c r="A224" s="66"/>
      <c r="B224" s="66" t="s">
        <v>1017</v>
      </c>
      <c r="C224" s="221" t="s">
        <v>1567</v>
      </c>
      <c r="D224" s="66" t="s">
        <v>2201</v>
      </c>
      <c r="E224" s="68">
        <v>0.77185999999999999</v>
      </c>
      <c r="F224" s="74">
        <v>1</v>
      </c>
      <c r="G224" s="74">
        <v>1</v>
      </c>
      <c r="H224" s="68">
        <f t="shared" si="6"/>
        <v>0.77185999999999999</v>
      </c>
      <c r="I224" s="70">
        <f t="shared" si="7"/>
        <v>0.77185999999999999</v>
      </c>
      <c r="J224" s="71">
        <f>ROUND((H224*'2-Calculator'!$D$26),2)</f>
        <v>5074.21</v>
      </c>
      <c r="K224" s="71">
        <f>ROUND((I224*'2-Calculator'!$D$26),2)</f>
        <v>5074.21</v>
      </c>
      <c r="L224" s="69">
        <v>9.77</v>
      </c>
      <c r="M224" s="66" t="s">
        <v>2533</v>
      </c>
      <c r="N224" s="66" t="s">
        <v>2534</v>
      </c>
      <c r="O224" s="66"/>
      <c r="P224" s="66" t="s">
        <v>1833</v>
      </c>
      <c r="Q224" s="141">
        <v>17</v>
      </c>
    </row>
    <row r="225" spans="1:17" s="72" customFormat="1" x14ac:dyDescent="0.2">
      <c r="A225" s="66"/>
      <c r="B225" s="66" t="s">
        <v>1016</v>
      </c>
      <c r="C225" s="221" t="s">
        <v>1567</v>
      </c>
      <c r="D225" s="66" t="s">
        <v>2201</v>
      </c>
      <c r="E225" s="68">
        <v>1.35402</v>
      </c>
      <c r="F225" s="74">
        <v>1</v>
      </c>
      <c r="G225" s="74">
        <v>1</v>
      </c>
      <c r="H225" s="68">
        <f t="shared" si="6"/>
        <v>1.35402</v>
      </c>
      <c r="I225" s="70">
        <f t="shared" si="7"/>
        <v>1.35402</v>
      </c>
      <c r="J225" s="71">
        <f>ROUND((H225*'2-Calculator'!$D$26),2)</f>
        <v>8901.33</v>
      </c>
      <c r="K225" s="71">
        <f>ROUND((I225*'2-Calculator'!$D$26),2)</f>
        <v>8901.33</v>
      </c>
      <c r="L225" s="69">
        <v>22.45</v>
      </c>
      <c r="M225" s="66" t="s">
        <v>2533</v>
      </c>
      <c r="N225" s="66" t="s">
        <v>2534</v>
      </c>
      <c r="O225" s="66"/>
      <c r="P225" s="66" t="s">
        <v>1833</v>
      </c>
      <c r="Q225" s="141">
        <v>12</v>
      </c>
    </row>
    <row r="226" spans="1:17" s="72" customFormat="1" x14ac:dyDescent="0.2">
      <c r="A226" s="66"/>
      <c r="B226" s="66" t="s">
        <v>1015</v>
      </c>
      <c r="C226" s="221" t="s">
        <v>1568</v>
      </c>
      <c r="D226" s="66" t="s">
        <v>2202</v>
      </c>
      <c r="E226" s="68">
        <v>0.45191999999999999</v>
      </c>
      <c r="F226" s="74">
        <v>1</v>
      </c>
      <c r="G226" s="74">
        <v>1</v>
      </c>
      <c r="H226" s="68">
        <f t="shared" si="6"/>
        <v>0.45191999999999999</v>
      </c>
      <c r="I226" s="70">
        <f t="shared" si="7"/>
        <v>0.45191999999999999</v>
      </c>
      <c r="J226" s="71">
        <f>ROUND((H226*'2-Calculator'!$D$26),2)</f>
        <v>2970.92</v>
      </c>
      <c r="K226" s="71">
        <f>ROUND((I226*'2-Calculator'!$D$26),2)</f>
        <v>2970.92</v>
      </c>
      <c r="L226" s="69">
        <v>1.85</v>
      </c>
      <c r="M226" s="66" t="s">
        <v>2533</v>
      </c>
      <c r="N226" s="66" t="s">
        <v>2534</v>
      </c>
      <c r="O226" s="66"/>
      <c r="P226" s="66" t="s">
        <v>1833</v>
      </c>
      <c r="Q226" s="141">
        <v>0</v>
      </c>
    </row>
    <row r="227" spans="1:17" s="72" customFormat="1" x14ac:dyDescent="0.2">
      <c r="A227" s="66"/>
      <c r="B227" s="66" t="s">
        <v>1014</v>
      </c>
      <c r="C227" s="221" t="s">
        <v>1568</v>
      </c>
      <c r="D227" s="66" t="s">
        <v>2202</v>
      </c>
      <c r="E227" s="68">
        <v>0.74658999999999998</v>
      </c>
      <c r="F227" s="74">
        <v>1</v>
      </c>
      <c r="G227" s="74">
        <v>1</v>
      </c>
      <c r="H227" s="68">
        <f t="shared" si="6"/>
        <v>0.74658999999999998</v>
      </c>
      <c r="I227" s="70">
        <f t="shared" si="7"/>
        <v>0.74658999999999998</v>
      </c>
      <c r="J227" s="71">
        <f>ROUND((H227*'2-Calculator'!$D$26),2)</f>
        <v>4908.08</v>
      </c>
      <c r="K227" s="71">
        <f>ROUND((I227*'2-Calculator'!$D$26),2)</f>
        <v>4908.08</v>
      </c>
      <c r="L227" s="69">
        <v>4.84</v>
      </c>
      <c r="M227" s="66" t="s">
        <v>2533</v>
      </c>
      <c r="N227" s="66" t="s">
        <v>2534</v>
      </c>
      <c r="O227" s="66"/>
      <c r="P227" s="66" t="s">
        <v>1833</v>
      </c>
      <c r="Q227" s="141">
        <v>161</v>
      </c>
    </row>
    <row r="228" spans="1:17" s="72" customFormat="1" x14ac:dyDescent="0.2">
      <c r="A228" s="66"/>
      <c r="B228" s="66" t="s">
        <v>1013</v>
      </c>
      <c r="C228" s="221" t="s">
        <v>1568</v>
      </c>
      <c r="D228" s="66" t="s">
        <v>2202</v>
      </c>
      <c r="E228" s="68">
        <v>1.1005799999999999</v>
      </c>
      <c r="F228" s="74">
        <v>1</v>
      </c>
      <c r="G228" s="74">
        <v>1</v>
      </c>
      <c r="H228" s="68">
        <f t="shared" si="6"/>
        <v>1.1005799999999999</v>
      </c>
      <c r="I228" s="70">
        <f t="shared" si="7"/>
        <v>1.1005799999999999</v>
      </c>
      <c r="J228" s="71">
        <f>ROUND((H228*'2-Calculator'!$D$26),2)</f>
        <v>7235.21</v>
      </c>
      <c r="K228" s="71">
        <f>ROUND((I228*'2-Calculator'!$D$26),2)</f>
        <v>7235.21</v>
      </c>
      <c r="L228" s="69">
        <v>5.6</v>
      </c>
      <c r="M228" s="66" t="s">
        <v>2533</v>
      </c>
      <c r="N228" s="66" t="s">
        <v>2534</v>
      </c>
      <c r="O228" s="66"/>
      <c r="P228" s="66" t="s">
        <v>1833</v>
      </c>
      <c r="Q228" s="141">
        <v>261</v>
      </c>
    </row>
    <row r="229" spans="1:17" s="72" customFormat="1" x14ac:dyDescent="0.2">
      <c r="A229" s="66"/>
      <c r="B229" s="66" t="s">
        <v>1012</v>
      </c>
      <c r="C229" s="221" t="s">
        <v>1568</v>
      </c>
      <c r="D229" s="66" t="s">
        <v>2202</v>
      </c>
      <c r="E229" s="68">
        <v>1.9656400000000001</v>
      </c>
      <c r="F229" s="74">
        <v>1</v>
      </c>
      <c r="G229" s="74">
        <v>1</v>
      </c>
      <c r="H229" s="68">
        <f t="shared" si="6"/>
        <v>1.9656400000000001</v>
      </c>
      <c r="I229" s="70">
        <f t="shared" si="7"/>
        <v>1.9656400000000001</v>
      </c>
      <c r="J229" s="71">
        <f>ROUND((H229*'2-Calculator'!$D$26),2)</f>
        <v>12922.12</v>
      </c>
      <c r="K229" s="71">
        <f>ROUND((I229*'2-Calculator'!$D$26),2)</f>
        <v>12922.12</v>
      </c>
      <c r="L229" s="69">
        <v>9.01</v>
      </c>
      <c r="M229" s="66" t="s">
        <v>2533</v>
      </c>
      <c r="N229" s="66" t="s">
        <v>2534</v>
      </c>
      <c r="O229" s="66"/>
      <c r="P229" s="66" t="s">
        <v>1833</v>
      </c>
      <c r="Q229" s="141">
        <v>220</v>
      </c>
    </row>
    <row r="230" spans="1:17" s="72" customFormat="1" x14ac:dyDescent="0.2">
      <c r="A230" s="66"/>
      <c r="B230" s="66" t="s">
        <v>1011</v>
      </c>
      <c r="C230" s="221" t="s">
        <v>1569</v>
      </c>
      <c r="D230" s="66" t="s">
        <v>2031</v>
      </c>
      <c r="E230" s="68">
        <v>0.66710999999999998</v>
      </c>
      <c r="F230" s="74">
        <v>1</v>
      </c>
      <c r="G230" s="74">
        <v>1</v>
      </c>
      <c r="H230" s="68">
        <f t="shared" si="6"/>
        <v>0.66710999999999998</v>
      </c>
      <c r="I230" s="70">
        <f t="shared" si="7"/>
        <v>0.66710999999999998</v>
      </c>
      <c r="J230" s="71">
        <f>ROUND((H230*'2-Calculator'!$D$26),2)</f>
        <v>4385.58</v>
      </c>
      <c r="K230" s="71">
        <f>ROUND((I230*'2-Calculator'!$D$26),2)</f>
        <v>4385.58</v>
      </c>
      <c r="L230" s="69">
        <v>2.5499999999999998</v>
      </c>
      <c r="M230" s="66" t="s">
        <v>2533</v>
      </c>
      <c r="N230" s="66" t="s">
        <v>2534</v>
      </c>
      <c r="O230" s="66"/>
      <c r="P230" s="66" t="s">
        <v>1833</v>
      </c>
      <c r="Q230" s="141">
        <v>15</v>
      </c>
    </row>
    <row r="231" spans="1:17" s="72" customFormat="1" x14ac:dyDescent="0.2">
      <c r="A231" s="66"/>
      <c r="B231" s="66" t="s">
        <v>1010</v>
      </c>
      <c r="C231" s="221" t="s">
        <v>1569</v>
      </c>
      <c r="D231" s="66" t="s">
        <v>2031</v>
      </c>
      <c r="E231" s="68">
        <v>0.85052000000000005</v>
      </c>
      <c r="F231" s="74">
        <v>1</v>
      </c>
      <c r="G231" s="74">
        <v>1</v>
      </c>
      <c r="H231" s="68">
        <f t="shared" si="6"/>
        <v>0.85052000000000005</v>
      </c>
      <c r="I231" s="70">
        <f t="shared" si="7"/>
        <v>0.85052000000000005</v>
      </c>
      <c r="J231" s="71">
        <f>ROUND((H231*'2-Calculator'!$D$26),2)</f>
        <v>5591.32</v>
      </c>
      <c r="K231" s="71">
        <f>ROUND((I231*'2-Calculator'!$D$26),2)</f>
        <v>5591.32</v>
      </c>
      <c r="L231" s="69">
        <v>3.38</v>
      </c>
      <c r="M231" s="66" t="s">
        <v>2533</v>
      </c>
      <c r="N231" s="66" t="s">
        <v>2534</v>
      </c>
      <c r="O231" s="66"/>
      <c r="P231" s="66" t="s">
        <v>1833</v>
      </c>
      <c r="Q231" s="141">
        <v>66</v>
      </c>
    </row>
    <row r="232" spans="1:17" s="72" customFormat="1" x14ac:dyDescent="0.2">
      <c r="A232" s="66"/>
      <c r="B232" s="66" t="s">
        <v>1009</v>
      </c>
      <c r="C232" s="221" t="s">
        <v>1569</v>
      </c>
      <c r="D232" s="66" t="s">
        <v>2031</v>
      </c>
      <c r="E232" s="68">
        <v>1.2244999999999999</v>
      </c>
      <c r="F232" s="74">
        <v>1</v>
      </c>
      <c r="G232" s="74">
        <v>1</v>
      </c>
      <c r="H232" s="68">
        <f t="shared" si="6"/>
        <v>1.2244999999999999</v>
      </c>
      <c r="I232" s="70">
        <f t="shared" si="7"/>
        <v>1.2244999999999999</v>
      </c>
      <c r="J232" s="71">
        <f>ROUND((H232*'2-Calculator'!$D$26),2)</f>
        <v>8049.86</v>
      </c>
      <c r="K232" s="71">
        <f>ROUND((I232*'2-Calculator'!$D$26),2)</f>
        <v>8049.86</v>
      </c>
      <c r="L232" s="69">
        <v>4.91</v>
      </c>
      <c r="M232" s="66" t="s">
        <v>2533</v>
      </c>
      <c r="N232" s="66" t="s">
        <v>2534</v>
      </c>
      <c r="O232" s="66"/>
      <c r="P232" s="66" t="s">
        <v>1833</v>
      </c>
      <c r="Q232" s="141">
        <v>78</v>
      </c>
    </row>
    <row r="233" spans="1:17" s="72" customFormat="1" x14ac:dyDescent="0.2">
      <c r="A233" s="66"/>
      <c r="B233" s="66" t="s">
        <v>1008</v>
      </c>
      <c r="C233" s="221" t="s">
        <v>1569</v>
      </c>
      <c r="D233" s="66" t="s">
        <v>2031</v>
      </c>
      <c r="E233" s="68">
        <v>2.1174599999999999</v>
      </c>
      <c r="F233" s="74">
        <v>1</v>
      </c>
      <c r="G233" s="74">
        <v>1</v>
      </c>
      <c r="H233" s="68">
        <f t="shared" si="6"/>
        <v>2.1174599999999999</v>
      </c>
      <c r="I233" s="70">
        <f t="shared" si="7"/>
        <v>2.1174599999999999</v>
      </c>
      <c r="J233" s="71">
        <f>ROUND((H233*'2-Calculator'!$D$26),2)</f>
        <v>13920.18</v>
      </c>
      <c r="K233" s="71">
        <f>ROUND((I233*'2-Calculator'!$D$26),2)</f>
        <v>13920.18</v>
      </c>
      <c r="L233" s="69">
        <v>8.08</v>
      </c>
      <c r="M233" s="66" t="s">
        <v>2533</v>
      </c>
      <c r="N233" s="66" t="s">
        <v>2534</v>
      </c>
      <c r="O233" s="66"/>
      <c r="P233" s="66" t="s">
        <v>1833</v>
      </c>
      <c r="Q233" s="141">
        <v>23</v>
      </c>
    </row>
    <row r="234" spans="1:17" s="72" customFormat="1" x14ac:dyDescent="0.2">
      <c r="A234" s="66"/>
      <c r="B234" s="66" t="s">
        <v>1007</v>
      </c>
      <c r="C234" s="221" t="s">
        <v>1570</v>
      </c>
      <c r="D234" s="66" t="s">
        <v>2203</v>
      </c>
      <c r="E234" s="68">
        <v>0.62936000000000003</v>
      </c>
      <c r="F234" s="74">
        <v>1</v>
      </c>
      <c r="G234" s="74">
        <v>1</v>
      </c>
      <c r="H234" s="68">
        <f t="shared" si="6"/>
        <v>0.62936000000000003</v>
      </c>
      <c r="I234" s="70">
        <f t="shared" si="7"/>
        <v>0.62936000000000003</v>
      </c>
      <c r="J234" s="71">
        <f>ROUND((H234*'2-Calculator'!$D$26),2)</f>
        <v>4137.41</v>
      </c>
      <c r="K234" s="71">
        <f>ROUND((I234*'2-Calculator'!$D$26),2)</f>
        <v>4137.41</v>
      </c>
      <c r="L234" s="69">
        <v>2.84</v>
      </c>
      <c r="M234" s="66" t="s">
        <v>2533</v>
      </c>
      <c r="N234" s="66" t="s">
        <v>2534</v>
      </c>
      <c r="O234" s="66"/>
      <c r="P234" s="66" t="s">
        <v>1833</v>
      </c>
      <c r="Q234" s="141">
        <v>6</v>
      </c>
    </row>
    <row r="235" spans="1:17" s="72" customFormat="1" x14ac:dyDescent="0.2">
      <c r="A235" s="66"/>
      <c r="B235" s="66" t="s">
        <v>1006</v>
      </c>
      <c r="C235" s="221" t="s">
        <v>1570</v>
      </c>
      <c r="D235" s="66" t="s">
        <v>2203</v>
      </c>
      <c r="E235" s="68">
        <v>0.80571000000000004</v>
      </c>
      <c r="F235" s="74">
        <v>1</v>
      </c>
      <c r="G235" s="74">
        <v>1</v>
      </c>
      <c r="H235" s="68">
        <f t="shared" si="6"/>
        <v>0.80571000000000004</v>
      </c>
      <c r="I235" s="70">
        <f t="shared" si="7"/>
        <v>0.80571000000000004</v>
      </c>
      <c r="J235" s="71">
        <f>ROUND((H235*'2-Calculator'!$D$26),2)</f>
        <v>5296.74</v>
      </c>
      <c r="K235" s="71">
        <f>ROUND((I235*'2-Calculator'!$D$26),2)</f>
        <v>5296.74</v>
      </c>
      <c r="L235" s="69">
        <v>3.54</v>
      </c>
      <c r="M235" s="66" t="s">
        <v>2533</v>
      </c>
      <c r="N235" s="66" t="s">
        <v>2534</v>
      </c>
      <c r="O235" s="66"/>
      <c r="P235" s="66" t="s">
        <v>1833</v>
      </c>
      <c r="Q235" s="141">
        <v>17</v>
      </c>
    </row>
    <row r="236" spans="1:17" s="72" customFormat="1" x14ac:dyDescent="0.2">
      <c r="A236" s="66"/>
      <c r="B236" s="66" t="s">
        <v>1005</v>
      </c>
      <c r="C236" s="221" t="s">
        <v>1570</v>
      </c>
      <c r="D236" s="66" t="s">
        <v>2203</v>
      </c>
      <c r="E236" s="68">
        <v>1.1939200000000001</v>
      </c>
      <c r="F236" s="74">
        <v>1</v>
      </c>
      <c r="G236" s="74">
        <v>1</v>
      </c>
      <c r="H236" s="68">
        <f t="shared" si="6"/>
        <v>1.1939200000000001</v>
      </c>
      <c r="I236" s="70">
        <f t="shared" si="7"/>
        <v>1.1939200000000001</v>
      </c>
      <c r="J236" s="71">
        <f>ROUND((H236*'2-Calculator'!$D$26),2)</f>
        <v>7848.83</v>
      </c>
      <c r="K236" s="71">
        <f>ROUND((I236*'2-Calculator'!$D$26),2)</f>
        <v>7848.83</v>
      </c>
      <c r="L236" s="69">
        <v>4.91</v>
      </c>
      <c r="M236" s="66" t="s">
        <v>2533</v>
      </c>
      <c r="N236" s="66" t="s">
        <v>2534</v>
      </c>
      <c r="O236" s="66"/>
      <c r="P236" s="66" t="s">
        <v>1833</v>
      </c>
      <c r="Q236" s="141">
        <v>10</v>
      </c>
    </row>
    <row r="237" spans="1:17" s="72" customFormat="1" x14ac:dyDescent="0.2">
      <c r="A237" s="66"/>
      <c r="B237" s="66" t="s">
        <v>1004</v>
      </c>
      <c r="C237" s="221" t="s">
        <v>1570</v>
      </c>
      <c r="D237" s="66" t="s">
        <v>2203</v>
      </c>
      <c r="E237" s="68">
        <v>2.2673899999999998</v>
      </c>
      <c r="F237" s="74">
        <v>1</v>
      </c>
      <c r="G237" s="74">
        <v>1</v>
      </c>
      <c r="H237" s="68">
        <f t="shared" si="6"/>
        <v>2.2673899999999998</v>
      </c>
      <c r="I237" s="70">
        <f t="shared" si="7"/>
        <v>2.2673899999999998</v>
      </c>
      <c r="J237" s="71">
        <f>ROUND((H237*'2-Calculator'!$D$26),2)</f>
        <v>14905.82</v>
      </c>
      <c r="K237" s="71">
        <f>ROUND((I237*'2-Calculator'!$D$26),2)</f>
        <v>14905.82</v>
      </c>
      <c r="L237" s="69">
        <v>8.1199999999999992</v>
      </c>
      <c r="M237" s="66" t="s">
        <v>2533</v>
      </c>
      <c r="N237" s="66" t="s">
        <v>2534</v>
      </c>
      <c r="O237" s="66"/>
      <c r="P237" s="66" t="s">
        <v>1833</v>
      </c>
      <c r="Q237" s="141">
        <v>7</v>
      </c>
    </row>
    <row r="238" spans="1:17" s="72" customFormat="1" x14ac:dyDescent="0.2">
      <c r="A238" s="66"/>
      <c r="B238" s="66" t="s">
        <v>1003</v>
      </c>
      <c r="C238" s="221" t="s">
        <v>1571</v>
      </c>
      <c r="D238" s="66" t="s">
        <v>2204</v>
      </c>
      <c r="E238" s="68">
        <v>0.72211000000000003</v>
      </c>
      <c r="F238" s="74">
        <v>1</v>
      </c>
      <c r="G238" s="74">
        <v>1</v>
      </c>
      <c r="H238" s="68">
        <f t="shared" si="6"/>
        <v>0.72211000000000003</v>
      </c>
      <c r="I238" s="70">
        <f t="shared" si="7"/>
        <v>0.72211000000000003</v>
      </c>
      <c r="J238" s="71">
        <f>ROUND((H238*'2-Calculator'!$D$26),2)</f>
        <v>4747.1499999999996</v>
      </c>
      <c r="K238" s="71">
        <f>ROUND((I238*'2-Calculator'!$D$26),2)</f>
        <v>4747.1499999999996</v>
      </c>
      <c r="L238" s="69">
        <v>3</v>
      </c>
      <c r="M238" s="66" t="s">
        <v>2533</v>
      </c>
      <c r="N238" s="66" t="s">
        <v>2534</v>
      </c>
      <c r="O238" s="66"/>
      <c r="P238" s="66" t="s">
        <v>1833</v>
      </c>
      <c r="Q238" s="141">
        <v>5</v>
      </c>
    </row>
    <row r="239" spans="1:17" s="72" customFormat="1" x14ac:dyDescent="0.2">
      <c r="A239" s="66"/>
      <c r="B239" s="66" t="s">
        <v>1002</v>
      </c>
      <c r="C239" s="221" t="s">
        <v>1571</v>
      </c>
      <c r="D239" s="66" t="s">
        <v>2204</v>
      </c>
      <c r="E239" s="68">
        <v>0.82709999999999995</v>
      </c>
      <c r="F239" s="74">
        <v>1</v>
      </c>
      <c r="G239" s="74">
        <v>1</v>
      </c>
      <c r="H239" s="68">
        <f t="shared" si="6"/>
        <v>0.82709999999999995</v>
      </c>
      <c r="I239" s="70">
        <f t="shared" si="7"/>
        <v>0.82709999999999995</v>
      </c>
      <c r="J239" s="71">
        <f>ROUND((H239*'2-Calculator'!$D$26),2)</f>
        <v>5437.36</v>
      </c>
      <c r="K239" s="71">
        <f>ROUND((I239*'2-Calculator'!$D$26),2)</f>
        <v>5437.36</v>
      </c>
      <c r="L239" s="69">
        <v>3.97</v>
      </c>
      <c r="M239" s="66" t="s">
        <v>2533</v>
      </c>
      <c r="N239" s="66" t="s">
        <v>2534</v>
      </c>
      <c r="O239" s="66"/>
      <c r="P239" s="66" t="s">
        <v>1833</v>
      </c>
      <c r="Q239" s="141">
        <v>37</v>
      </c>
    </row>
    <row r="240" spans="1:17" s="72" customFormat="1" x14ac:dyDescent="0.2">
      <c r="A240" s="66"/>
      <c r="B240" s="66" t="s">
        <v>1001</v>
      </c>
      <c r="C240" s="221" t="s">
        <v>1571</v>
      </c>
      <c r="D240" s="66" t="s">
        <v>2204</v>
      </c>
      <c r="E240" s="68">
        <v>1.2132099999999999</v>
      </c>
      <c r="F240" s="74">
        <v>1</v>
      </c>
      <c r="G240" s="74">
        <v>1</v>
      </c>
      <c r="H240" s="68">
        <f t="shared" si="6"/>
        <v>1.2132099999999999</v>
      </c>
      <c r="I240" s="70">
        <f t="shared" si="7"/>
        <v>1.2132099999999999</v>
      </c>
      <c r="J240" s="71">
        <f>ROUND((H240*'2-Calculator'!$D$26),2)</f>
        <v>7975.64</v>
      </c>
      <c r="K240" s="71">
        <f>ROUND((I240*'2-Calculator'!$D$26),2)</f>
        <v>7975.64</v>
      </c>
      <c r="L240" s="69">
        <v>5.65</v>
      </c>
      <c r="M240" s="66" t="s">
        <v>2533</v>
      </c>
      <c r="N240" s="66" t="s">
        <v>2534</v>
      </c>
      <c r="O240" s="66"/>
      <c r="P240" s="66" t="s">
        <v>1833</v>
      </c>
      <c r="Q240" s="141">
        <v>72</v>
      </c>
    </row>
    <row r="241" spans="1:17" s="72" customFormat="1" x14ac:dyDescent="0.2">
      <c r="A241" s="66"/>
      <c r="B241" s="66" t="s">
        <v>1000</v>
      </c>
      <c r="C241" s="221" t="s">
        <v>1571</v>
      </c>
      <c r="D241" s="66" t="s">
        <v>2204</v>
      </c>
      <c r="E241" s="68">
        <v>1.9655100000000001</v>
      </c>
      <c r="F241" s="74">
        <v>1</v>
      </c>
      <c r="G241" s="74">
        <v>1</v>
      </c>
      <c r="H241" s="68">
        <f t="shared" si="6"/>
        <v>1.9655100000000001</v>
      </c>
      <c r="I241" s="70">
        <f t="shared" si="7"/>
        <v>1.9655100000000001</v>
      </c>
      <c r="J241" s="71">
        <f>ROUND((H241*'2-Calculator'!$D$26),2)</f>
        <v>12921.26</v>
      </c>
      <c r="K241" s="71">
        <f>ROUND((I241*'2-Calculator'!$D$26),2)</f>
        <v>12921.26</v>
      </c>
      <c r="L241" s="69">
        <v>8.2799999999999994</v>
      </c>
      <c r="M241" s="66" t="s">
        <v>2533</v>
      </c>
      <c r="N241" s="66" t="s">
        <v>2534</v>
      </c>
      <c r="O241" s="66"/>
      <c r="P241" s="66" t="s">
        <v>1833</v>
      </c>
      <c r="Q241" s="141">
        <v>22</v>
      </c>
    </row>
    <row r="242" spans="1:17" s="72" customFormat="1" x14ac:dyDescent="0.2">
      <c r="A242" s="66"/>
      <c r="B242" s="66" t="s">
        <v>999</v>
      </c>
      <c r="C242" s="221" t="s">
        <v>1572</v>
      </c>
      <c r="D242" s="66" t="s">
        <v>2205</v>
      </c>
      <c r="E242" s="68">
        <v>0.62858000000000003</v>
      </c>
      <c r="F242" s="74">
        <v>1</v>
      </c>
      <c r="G242" s="74">
        <v>1</v>
      </c>
      <c r="H242" s="68">
        <f t="shared" si="6"/>
        <v>0.62858000000000003</v>
      </c>
      <c r="I242" s="70">
        <f t="shared" si="7"/>
        <v>0.62858000000000003</v>
      </c>
      <c r="J242" s="71">
        <f>ROUND((H242*'2-Calculator'!$D$26),2)</f>
        <v>4132.28</v>
      </c>
      <c r="K242" s="71">
        <f>ROUND((I242*'2-Calculator'!$D$26),2)</f>
        <v>4132.28</v>
      </c>
      <c r="L242" s="69">
        <v>3.78</v>
      </c>
      <c r="M242" s="66" t="s">
        <v>2533</v>
      </c>
      <c r="N242" s="66" t="s">
        <v>2534</v>
      </c>
      <c r="O242" s="66"/>
      <c r="P242" s="66" t="s">
        <v>1833</v>
      </c>
      <c r="Q242" s="141">
        <v>12</v>
      </c>
    </row>
    <row r="243" spans="1:17" s="72" customFormat="1" x14ac:dyDescent="0.2">
      <c r="A243" s="66"/>
      <c r="B243" s="66" t="s">
        <v>998</v>
      </c>
      <c r="C243" s="221" t="s">
        <v>1572</v>
      </c>
      <c r="D243" s="66" t="s">
        <v>2205</v>
      </c>
      <c r="E243" s="68">
        <v>0.82454000000000005</v>
      </c>
      <c r="F243" s="74">
        <v>1</v>
      </c>
      <c r="G243" s="74">
        <v>1</v>
      </c>
      <c r="H243" s="68">
        <f t="shared" si="6"/>
        <v>0.82454000000000005</v>
      </c>
      <c r="I243" s="70">
        <f t="shared" si="7"/>
        <v>0.82454000000000005</v>
      </c>
      <c r="J243" s="71">
        <f>ROUND((H243*'2-Calculator'!$D$26),2)</f>
        <v>5420.53</v>
      </c>
      <c r="K243" s="71">
        <f>ROUND((I243*'2-Calculator'!$D$26),2)</f>
        <v>5420.53</v>
      </c>
      <c r="L243" s="69">
        <v>4.55</v>
      </c>
      <c r="M243" s="66" t="s">
        <v>2533</v>
      </c>
      <c r="N243" s="66" t="s">
        <v>2534</v>
      </c>
      <c r="O243" s="66"/>
      <c r="P243" s="66" t="s">
        <v>1833</v>
      </c>
      <c r="Q243" s="141">
        <v>57</v>
      </c>
    </row>
    <row r="244" spans="1:17" s="72" customFormat="1" x14ac:dyDescent="0.2">
      <c r="A244" s="66"/>
      <c r="B244" s="66" t="s">
        <v>997</v>
      </c>
      <c r="C244" s="221" t="s">
        <v>1572</v>
      </c>
      <c r="D244" s="66" t="s">
        <v>2205</v>
      </c>
      <c r="E244" s="68">
        <v>1.1743300000000001</v>
      </c>
      <c r="F244" s="74">
        <v>1</v>
      </c>
      <c r="G244" s="74">
        <v>1</v>
      </c>
      <c r="H244" s="68">
        <f t="shared" si="6"/>
        <v>1.1743300000000001</v>
      </c>
      <c r="I244" s="70">
        <f t="shared" si="7"/>
        <v>1.1743300000000001</v>
      </c>
      <c r="J244" s="71">
        <f>ROUND((H244*'2-Calculator'!$D$26),2)</f>
        <v>7720.05</v>
      </c>
      <c r="K244" s="71">
        <f>ROUND((I244*'2-Calculator'!$D$26),2)</f>
        <v>7720.05</v>
      </c>
      <c r="L244" s="69">
        <v>6.49</v>
      </c>
      <c r="M244" s="66" t="s">
        <v>2533</v>
      </c>
      <c r="N244" s="66" t="s">
        <v>2534</v>
      </c>
      <c r="O244" s="66"/>
      <c r="P244" s="66" t="s">
        <v>1833</v>
      </c>
      <c r="Q244" s="141">
        <v>110</v>
      </c>
    </row>
    <row r="245" spans="1:17" s="72" customFormat="1" x14ac:dyDescent="0.2">
      <c r="A245" s="66"/>
      <c r="B245" s="66" t="s">
        <v>996</v>
      </c>
      <c r="C245" s="221" t="s">
        <v>1572</v>
      </c>
      <c r="D245" s="66" t="s">
        <v>2205</v>
      </c>
      <c r="E245" s="68">
        <v>1.97567</v>
      </c>
      <c r="F245" s="74">
        <v>1</v>
      </c>
      <c r="G245" s="74">
        <v>1</v>
      </c>
      <c r="H245" s="68">
        <f t="shared" si="6"/>
        <v>1.97567</v>
      </c>
      <c r="I245" s="70">
        <f t="shared" si="7"/>
        <v>1.97567</v>
      </c>
      <c r="J245" s="71">
        <f>ROUND((H245*'2-Calculator'!$D$26),2)</f>
        <v>12988.05</v>
      </c>
      <c r="K245" s="71">
        <f>ROUND((I245*'2-Calculator'!$D$26),2)</f>
        <v>12988.05</v>
      </c>
      <c r="L245" s="69">
        <v>9.35</v>
      </c>
      <c r="M245" s="66" t="s">
        <v>2533</v>
      </c>
      <c r="N245" s="66" t="s">
        <v>2534</v>
      </c>
      <c r="O245" s="66"/>
      <c r="P245" s="66" t="s">
        <v>1833</v>
      </c>
      <c r="Q245" s="141">
        <v>59</v>
      </c>
    </row>
    <row r="246" spans="1:17" s="72" customFormat="1" x14ac:dyDescent="0.2">
      <c r="A246" s="66"/>
      <c r="B246" s="66" t="s">
        <v>995</v>
      </c>
      <c r="C246" s="221" t="s">
        <v>1573</v>
      </c>
      <c r="D246" s="66" t="s">
        <v>2032</v>
      </c>
      <c r="E246" s="68">
        <v>0.26851000000000003</v>
      </c>
      <c r="F246" s="74">
        <v>1</v>
      </c>
      <c r="G246" s="74">
        <v>1</v>
      </c>
      <c r="H246" s="68">
        <f t="shared" si="6"/>
        <v>0.26851000000000003</v>
      </c>
      <c r="I246" s="70">
        <f t="shared" si="7"/>
        <v>0.26851000000000003</v>
      </c>
      <c r="J246" s="71">
        <f>ROUND((H246*'2-Calculator'!$D$26),2)</f>
        <v>1765.18</v>
      </c>
      <c r="K246" s="71">
        <f>ROUND((I246*'2-Calculator'!$D$26),2)</f>
        <v>1765.18</v>
      </c>
      <c r="L246" s="69">
        <v>2.3199999999999998</v>
      </c>
      <c r="M246" s="66" t="s">
        <v>2533</v>
      </c>
      <c r="N246" s="66" t="s">
        <v>2534</v>
      </c>
      <c r="O246" s="66"/>
      <c r="P246" s="66" t="s">
        <v>1833</v>
      </c>
      <c r="Q246" s="141">
        <v>371</v>
      </c>
    </row>
    <row r="247" spans="1:17" s="72" customFormat="1" x14ac:dyDescent="0.2">
      <c r="A247" s="66"/>
      <c r="B247" s="66" t="s">
        <v>994</v>
      </c>
      <c r="C247" s="221" t="s">
        <v>1573</v>
      </c>
      <c r="D247" s="66" t="s">
        <v>2032</v>
      </c>
      <c r="E247" s="68">
        <v>0.39350000000000002</v>
      </c>
      <c r="F247" s="74">
        <v>1</v>
      </c>
      <c r="G247" s="74">
        <v>1</v>
      </c>
      <c r="H247" s="68">
        <f t="shared" si="6"/>
        <v>0.39350000000000002</v>
      </c>
      <c r="I247" s="70">
        <f t="shared" si="7"/>
        <v>0.39350000000000002</v>
      </c>
      <c r="J247" s="71">
        <f>ROUND((H247*'2-Calculator'!$D$26),2)</f>
        <v>2586.87</v>
      </c>
      <c r="K247" s="71">
        <f>ROUND((I247*'2-Calculator'!$D$26),2)</f>
        <v>2586.87</v>
      </c>
      <c r="L247" s="69">
        <v>3.01</v>
      </c>
      <c r="M247" s="66" t="s">
        <v>2533</v>
      </c>
      <c r="N247" s="66" t="s">
        <v>2534</v>
      </c>
      <c r="O247" s="66"/>
      <c r="P247" s="66" t="s">
        <v>1833</v>
      </c>
      <c r="Q247" s="141">
        <v>258</v>
      </c>
    </row>
    <row r="248" spans="1:17" s="72" customFormat="1" x14ac:dyDescent="0.2">
      <c r="A248" s="66"/>
      <c r="B248" s="66" t="s">
        <v>993</v>
      </c>
      <c r="C248" s="221" t="s">
        <v>1573</v>
      </c>
      <c r="D248" s="66" t="s">
        <v>2032</v>
      </c>
      <c r="E248" s="68">
        <v>0.85634999999999994</v>
      </c>
      <c r="F248" s="74">
        <v>1</v>
      </c>
      <c r="G248" s="74">
        <v>1</v>
      </c>
      <c r="H248" s="68">
        <f t="shared" si="6"/>
        <v>0.85634999999999994</v>
      </c>
      <c r="I248" s="70">
        <f t="shared" si="7"/>
        <v>0.85634999999999994</v>
      </c>
      <c r="J248" s="71">
        <f>ROUND((H248*'2-Calculator'!$D$26),2)</f>
        <v>5629.64</v>
      </c>
      <c r="K248" s="71">
        <f>ROUND((I248*'2-Calculator'!$D$26),2)</f>
        <v>5629.64</v>
      </c>
      <c r="L248" s="69">
        <v>4.8</v>
      </c>
      <c r="M248" s="66" t="s">
        <v>2533</v>
      </c>
      <c r="N248" s="66" t="s">
        <v>2534</v>
      </c>
      <c r="O248" s="66"/>
      <c r="P248" s="66" t="s">
        <v>1833</v>
      </c>
      <c r="Q248" s="141">
        <v>112</v>
      </c>
    </row>
    <row r="249" spans="1:17" s="72" customFormat="1" x14ac:dyDescent="0.2">
      <c r="A249" s="66"/>
      <c r="B249" s="66" t="s">
        <v>992</v>
      </c>
      <c r="C249" s="221" t="s">
        <v>1573</v>
      </c>
      <c r="D249" s="66" t="s">
        <v>2032</v>
      </c>
      <c r="E249" s="68">
        <v>2.1262599999999998</v>
      </c>
      <c r="F249" s="74">
        <v>1</v>
      </c>
      <c r="G249" s="74">
        <v>1</v>
      </c>
      <c r="H249" s="68">
        <f t="shared" si="6"/>
        <v>2.1262599999999998</v>
      </c>
      <c r="I249" s="70">
        <f t="shared" si="7"/>
        <v>2.1262599999999998</v>
      </c>
      <c r="J249" s="71">
        <f>ROUND((H249*'2-Calculator'!$D$26),2)</f>
        <v>13978.03</v>
      </c>
      <c r="K249" s="71">
        <f>ROUND((I249*'2-Calculator'!$D$26),2)</f>
        <v>13978.03</v>
      </c>
      <c r="L249" s="69">
        <v>8.86</v>
      </c>
      <c r="M249" s="66" t="s">
        <v>2533</v>
      </c>
      <c r="N249" s="66" t="s">
        <v>2534</v>
      </c>
      <c r="O249" s="66"/>
      <c r="P249" s="66" t="s">
        <v>1833</v>
      </c>
      <c r="Q249" s="141">
        <v>12</v>
      </c>
    </row>
    <row r="250" spans="1:17" s="72" customFormat="1" x14ac:dyDescent="0.2">
      <c r="A250" s="66"/>
      <c r="B250" s="66" t="s">
        <v>991</v>
      </c>
      <c r="C250" s="221" t="s">
        <v>1574</v>
      </c>
      <c r="D250" s="66" t="s">
        <v>2206</v>
      </c>
      <c r="E250" s="68">
        <v>0.44177</v>
      </c>
      <c r="F250" s="74">
        <v>1</v>
      </c>
      <c r="G250" s="74">
        <v>1</v>
      </c>
      <c r="H250" s="68">
        <f t="shared" si="6"/>
        <v>0.44177</v>
      </c>
      <c r="I250" s="70">
        <f t="shared" si="7"/>
        <v>0.44177</v>
      </c>
      <c r="J250" s="71">
        <f>ROUND((H250*'2-Calculator'!$D$26),2)</f>
        <v>2904.2</v>
      </c>
      <c r="K250" s="71">
        <f>ROUND((I250*'2-Calculator'!$D$26),2)</f>
        <v>2904.2</v>
      </c>
      <c r="L250" s="69">
        <v>2.4900000000000002</v>
      </c>
      <c r="M250" s="66" t="s">
        <v>2533</v>
      </c>
      <c r="N250" s="66" t="s">
        <v>2534</v>
      </c>
      <c r="O250" s="66"/>
      <c r="P250" s="66" t="s">
        <v>1833</v>
      </c>
      <c r="Q250" s="141">
        <v>461</v>
      </c>
    </row>
    <row r="251" spans="1:17" s="72" customFormat="1" x14ac:dyDescent="0.2">
      <c r="A251" s="66"/>
      <c r="B251" s="66" t="s">
        <v>990</v>
      </c>
      <c r="C251" s="221" t="s">
        <v>1574</v>
      </c>
      <c r="D251" s="66" t="s">
        <v>2206</v>
      </c>
      <c r="E251" s="68">
        <v>0.62975999999999999</v>
      </c>
      <c r="F251" s="74">
        <v>1</v>
      </c>
      <c r="G251" s="74">
        <v>1</v>
      </c>
      <c r="H251" s="68">
        <f t="shared" si="6"/>
        <v>0.62975999999999999</v>
      </c>
      <c r="I251" s="70">
        <f t="shared" si="7"/>
        <v>0.62975999999999999</v>
      </c>
      <c r="J251" s="71">
        <f>ROUND((H251*'2-Calculator'!$D$26),2)</f>
        <v>4140.04</v>
      </c>
      <c r="K251" s="71">
        <f>ROUND((I251*'2-Calculator'!$D$26),2)</f>
        <v>4140.04</v>
      </c>
      <c r="L251" s="69">
        <v>3.15</v>
      </c>
      <c r="M251" s="66" t="s">
        <v>2533</v>
      </c>
      <c r="N251" s="66" t="s">
        <v>2534</v>
      </c>
      <c r="O251" s="66"/>
      <c r="P251" s="66" t="s">
        <v>1833</v>
      </c>
      <c r="Q251" s="141">
        <v>684</v>
      </c>
    </row>
    <row r="252" spans="1:17" s="72" customFormat="1" x14ac:dyDescent="0.2">
      <c r="A252" s="66"/>
      <c r="B252" s="66" t="s">
        <v>989</v>
      </c>
      <c r="C252" s="221" t="s">
        <v>1574</v>
      </c>
      <c r="D252" s="66" t="s">
        <v>2206</v>
      </c>
      <c r="E252" s="68">
        <v>0.96038000000000001</v>
      </c>
      <c r="F252" s="74">
        <v>1</v>
      </c>
      <c r="G252" s="74">
        <v>1</v>
      </c>
      <c r="H252" s="68">
        <f t="shared" si="6"/>
        <v>0.96038000000000001</v>
      </c>
      <c r="I252" s="70">
        <f t="shared" si="7"/>
        <v>0.96038000000000001</v>
      </c>
      <c r="J252" s="71">
        <f>ROUND((H252*'2-Calculator'!$D$26),2)</f>
        <v>6313.54</v>
      </c>
      <c r="K252" s="71">
        <f>ROUND((I252*'2-Calculator'!$D$26),2)</f>
        <v>6313.54</v>
      </c>
      <c r="L252" s="69">
        <v>4.84</v>
      </c>
      <c r="M252" s="66" t="s">
        <v>2533</v>
      </c>
      <c r="N252" s="66" t="s">
        <v>2534</v>
      </c>
      <c r="O252" s="66"/>
      <c r="P252" s="66" t="s">
        <v>1833</v>
      </c>
      <c r="Q252" s="141">
        <v>371</v>
      </c>
    </row>
    <row r="253" spans="1:17" s="72" customFormat="1" x14ac:dyDescent="0.2">
      <c r="A253" s="66"/>
      <c r="B253" s="66" t="s">
        <v>988</v>
      </c>
      <c r="C253" s="221" t="s">
        <v>1574</v>
      </c>
      <c r="D253" s="66" t="s">
        <v>2206</v>
      </c>
      <c r="E253" s="68">
        <v>1.76048</v>
      </c>
      <c r="F253" s="74">
        <v>1</v>
      </c>
      <c r="G253" s="74">
        <v>1</v>
      </c>
      <c r="H253" s="68">
        <f t="shared" si="6"/>
        <v>1.76048</v>
      </c>
      <c r="I253" s="70">
        <f t="shared" si="7"/>
        <v>1.76048</v>
      </c>
      <c r="J253" s="71">
        <f>ROUND((H253*'2-Calculator'!$D$26),2)</f>
        <v>11573.4</v>
      </c>
      <c r="K253" s="71">
        <f>ROUND((I253*'2-Calculator'!$D$26),2)</f>
        <v>11573.4</v>
      </c>
      <c r="L253" s="69">
        <v>8.07</v>
      </c>
      <c r="M253" s="66" t="s">
        <v>2533</v>
      </c>
      <c r="N253" s="66" t="s">
        <v>2534</v>
      </c>
      <c r="O253" s="66"/>
      <c r="P253" s="66" t="s">
        <v>1833</v>
      </c>
      <c r="Q253" s="141">
        <v>82</v>
      </c>
    </row>
    <row r="254" spans="1:17" s="72" customFormat="1" x14ac:dyDescent="0.2">
      <c r="A254" s="66"/>
      <c r="B254" s="66" t="s">
        <v>987</v>
      </c>
      <c r="C254" s="221" t="s">
        <v>1575</v>
      </c>
      <c r="D254" s="66" t="s">
        <v>2431</v>
      </c>
      <c r="E254" s="68">
        <v>0.51524999999999999</v>
      </c>
      <c r="F254" s="74">
        <v>1</v>
      </c>
      <c r="G254" s="74">
        <v>1</v>
      </c>
      <c r="H254" s="68">
        <f t="shared" si="6"/>
        <v>0.51524999999999999</v>
      </c>
      <c r="I254" s="70">
        <f t="shared" si="7"/>
        <v>0.51524999999999999</v>
      </c>
      <c r="J254" s="71">
        <f>ROUND((H254*'2-Calculator'!$D$26),2)</f>
        <v>3387.25</v>
      </c>
      <c r="K254" s="71">
        <f>ROUND((I254*'2-Calculator'!$D$26),2)</f>
        <v>3387.25</v>
      </c>
      <c r="L254" s="69">
        <v>2.67</v>
      </c>
      <c r="M254" s="66" t="s">
        <v>2533</v>
      </c>
      <c r="N254" s="66" t="s">
        <v>2534</v>
      </c>
      <c r="O254" s="66"/>
      <c r="P254" s="66" t="s">
        <v>1833</v>
      </c>
      <c r="Q254" s="141">
        <v>129</v>
      </c>
    </row>
    <row r="255" spans="1:17" s="72" customFormat="1" x14ac:dyDescent="0.2">
      <c r="A255" s="66"/>
      <c r="B255" s="66" t="s">
        <v>986</v>
      </c>
      <c r="C255" s="221" t="s">
        <v>1575</v>
      </c>
      <c r="D255" s="66" t="s">
        <v>2431</v>
      </c>
      <c r="E255" s="68">
        <v>0.64029999999999998</v>
      </c>
      <c r="F255" s="74">
        <v>1</v>
      </c>
      <c r="G255" s="74">
        <v>1</v>
      </c>
      <c r="H255" s="68">
        <f t="shared" si="6"/>
        <v>0.64029999999999998</v>
      </c>
      <c r="I255" s="70">
        <f t="shared" si="7"/>
        <v>0.64029999999999998</v>
      </c>
      <c r="J255" s="71">
        <f>ROUND((H255*'2-Calculator'!$D$26),2)</f>
        <v>4209.33</v>
      </c>
      <c r="K255" s="71">
        <f>ROUND((I255*'2-Calculator'!$D$26),2)</f>
        <v>4209.33</v>
      </c>
      <c r="L255" s="69">
        <v>3.28</v>
      </c>
      <c r="M255" s="66" t="s">
        <v>2533</v>
      </c>
      <c r="N255" s="66" t="s">
        <v>2534</v>
      </c>
      <c r="O255" s="66"/>
      <c r="P255" s="66" t="s">
        <v>1833</v>
      </c>
      <c r="Q255" s="141">
        <v>294</v>
      </c>
    </row>
    <row r="256" spans="1:17" s="72" customFormat="1" x14ac:dyDescent="0.2">
      <c r="A256" s="66"/>
      <c r="B256" s="66" t="s">
        <v>985</v>
      </c>
      <c r="C256" s="221" t="s">
        <v>1575</v>
      </c>
      <c r="D256" s="66" t="s">
        <v>2431</v>
      </c>
      <c r="E256" s="68">
        <v>0.85184000000000004</v>
      </c>
      <c r="F256" s="74">
        <v>1</v>
      </c>
      <c r="G256" s="74">
        <v>1</v>
      </c>
      <c r="H256" s="68">
        <f t="shared" si="6"/>
        <v>0.85184000000000004</v>
      </c>
      <c r="I256" s="70">
        <f t="shared" si="7"/>
        <v>0.85184000000000004</v>
      </c>
      <c r="J256" s="71">
        <f>ROUND((H256*'2-Calculator'!$D$26),2)</f>
        <v>5600</v>
      </c>
      <c r="K256" s="71">
        <f>ROUND((I256*'2-Calculator'!$D$26),2)</f>
        <v>5600</v>
      </c>
      <c r="L256" s="69">
        <v>4.38</v>
      </c>
      <c r="M256" s="66" t="s">
        <v>2533</v>
      </c>
      <c r="N256" s="66" t="s">
        <v>2534</v>
      </c>
      <c r="O256" s="66"/>
      <c r="P256" s="66" t="s">
        <v>1833</v>
      </c>
      <c r="Q256" s="141">
        <v>456</v>
      </c>
    </row>
    <row r="257" spans="1:17" s="72" customFormat="1" x14ac:dyDescent="0.2">
      <c r="A257" s="66"/>
      <c r="B257" s="66" t="s">
        <v>984</v>
      </c>
      <c r="C257" s="221" t="s">
        <v>1575</v>
      </c>
      <c r="D257" s="66" t="s">
        <v>2431</v>
      </c>
      <c r="E257" s="68">
        <v>1.60026</v>
      </c>
      <c r="F257" s="74">
        <v>1</v>
      </c>
      <c r="G257" s="74">
        <v>1</v>
      </c>
      <c r="H257" s="68">
        <f t="shared" si="6"/>
        <v>1.60026</v>
      </c>
      <c r="I257" s="70">
        <f t="shared" si="7"/>
        <v>1.60026</v>
      </c>
      <c r="J257" s="71">
        <f>ROUND((H257*'2-Calculator'!$D$26),2)</f>
        <v>10520.11</v>
      </c>
      <c r="K257" s="71">
        <f>ROUND((I257*'2-Calculator'!$D$26),2)</f>
        <v>10520.11</v>
      </c>
      <c r="L257" s="69">
        <v>6.82</v>
      </c>
      <c r="M257" s="66" t="s">
        <v>2533</v>
      </c>
      <c r="N257" s="66" t="s">
        <v>2534</v>
      </c>
      <c r="O257" s="66"/>
      <c r="P257" s="66" t="s">
        <v>1833</v>
      </c>
      <c r="Q257" s="141">
        <v>74</v>
      </c>
    </row>
    <row r="258" spans="1:17" s="72" customFormat="1" x14ac:dyDescent="0.2">
      <c r="A258" s="66"/>
      <c r="B258" s="66" t="s">
        <v>983</v>
      </c>
      <c r="C258" s="221" t="s">
        <v>1576</v>
      </c>
      <c r="D258" s="66" t="s">
        <v>2033</v>
      </c>
      <c r="E258" s="68">
        <v>0.34183999999999998</v>
      </c>
      <c r="F258" s="74">
        <v>1</v>
      </c>
      <c r="G258" s="74">
        <v>1</v>
      </c>
      <c r="H258" s="68">
        <f t="shared" si="6"/>
        <v>0.34183999999999998</v>
      </c>
      <c r="I258" s="70">
        <f t="shared" si="7"/>
        <v>0.34183999999999998</v>
      </c>
      <c r="J258" s="71">
        <f>ROUND((H258*'2-Calculator'!$D$26),2)</f>
        <v>2247.2600000000002</v>
      </c>
      <c r="K258" s="71">
        <f>ROUND((I258*'2-Calculator'!$D$26),2)</f>
        <v>2247.2600000000002</v>
      </c>
      <c r="L258" s="69">
        <v>2.0499999999999998</v>
      </c>
      <c r="M258" s="66" t="s">
        <v>2533</v>
      </c>
      <c r="N258" s="66" t="s">
        <v>2534</v>
      </c>
      <c r="O258" s="66"/>
      <c r="P258" s="66" t="s">
        <v>1833</v>
      </c>
      <c r="Q258" s="141">
        <v>393</v>
      </c>
    </row>
    <row r="259" spans="1:17" s="72" customFormat="1" x14ac:dyDescent="0.2">
      <c r="A259" s="66"/>
      <c r="B259" s="66" t="s">
        <v>982</v>
      </c>
      <c r="C259" s="221" t="s">
        <v>1576</v>
      </c>
      <c r="D259" s="66" t="s">
        <v>2033</v>
      </c>
      <c r="E259" s="68">
        <v>0.49818000000000001</v>
      </c>
      <c r="F259" s="74">
        <v>1</v>
      </c>
      <c r="G259" s="74">
        <v>1</v>
      </c>
      <c r="H259" s="68">
        <f t="shared" si="6"/>
        <v>0.49818000000000001</v>
      </c>
      <c r="I259" s="70">
        <f t="shared" si="7"/>
        <v>0.49818000000000001</v>
      </c>
      <c r="J259" s="71">
        <f>ROUND((H259*'2-Calculator'!$D$26),2)</f>
        <v>3275.04</v>
      </c>
      <c r="K259" s="71">
        <f>ROUND((I259*'2-Calculator'!$D$26),2)</f>
        <v>3275.04</v>
      </c>
      <c r="L259" s="69">
        <v>2.8</v>
      </c>
      <c r="M259" s="66" t="s">
        <v>2533</v>
      </c>
      <c r="N259" s="66" t="s">
        <v>2534</v>
      </c>
      <c r="O259" s="66"/>
      <c r="P259" s="66" t="s">
        <v>1833</v>
      </c>
      <c r="Q259" s="141">
        <v>261</v>
      </c>
    </row>
    <row r="260" spans="1:17" s="72" customFormat="1" x14ac:dyDescent="0.2">
      <c r="A260" s="66"/>
      <c r="B260" s="66" t="s">
        <v>981</v>
      </c>
      <c r="C260" s="221" t="s">
        <v>1576</v>
      </c>
      <c r="D260" s="66" t="s">
        <v>2033</v>
      </c>
      <c r="E260" s="68">
        <v>0.72450000000000003</v>
      </c>
      <c r="F260" s="74">
        <v>1</v>
      </c>
      <c r="G260" s="74">
        <v>1</v>
      </c>
      <c r="H260" s="68">
        <f t="shared" si="6"/>
        <v>0.72450000000000003</v>
      </c>
      <c r="I260" s="70">
        <f t="shared" si="7"/>
        <v>0.72450000000000003</v>
      </c>
      <c r="J260" s="71">
        <f>ROUND((H260*'2-Calculator'!$D$26),2)</f>
        <v>4762.8599999999997</v>
      </c>
      <c r="K260" s="71">
        <f>ROUND((I260*'2-Calculator'!$D$26),2)</f>
        <v>4762.8599999999997</v>
      </c>
      <c r="L260" s="69">
        <v>3.83</v>
      </c>
      <c r="M260" s="66" t="s">
        <v>2533</v>
      </c>
      <c r="N260" s="66" t="s">
        <v>2534</v>
      </c>
      <c r="O260" s="66"/>
      <c r="P260" s="66" t="s">
        <v>1833</v>
      </c>
      <c r="Q260" s="141">
        <v>94</v>
      </c>
    </row>
    <row r="261" spans="1:17" s="72" customFormat="1" x14ac:dyDescent="0.2">
      <c r="A261" s="66"/>
      <c r="B261" s="66" t="s">
        <v>980</v>
      </c>
      <c r="C261" s="221" t="s">
        <v>1576</v>
      </c>
      <c r="D261" s="66" t="s">
        <v>2033</v>
      </c>
      <c r="E261" s="68">
        <v>1.38317</v>
      </c>
      <c r="F261" s="74">
        <v>1</v>
      </c>
      <c r="G261" s="74">
        <v>1</v>
      </c>
      <c r="H261" s="68">
        <f t="shared" si="6"/>
        <v>1.38317</v>
      </c>
      <c r="I261" s="70">
        <f t="shared" si="7"/>
        <v>1.38317</v>
      </c>
      <c r="J261" s="71">
        <f>ROUND((H261*'2-Calculator'!$D$26),2)</f>
        <v>9092.9599999999991</v>
      </c>
      <c r="K261" s="71">
        <f>ROUND((I261*'2-Calculator'!$D$26),2)</f>
        <v>9092.9599999999991</v>
      </c>
      <c r="L261" s="69">
        <v>5.55</v>
      </c>
      <c r="M261" s="66" t="s">
        <v>2533</v>
      </c>
      <c r="N261" s="66" t="s">
        <v>2534</v>
      </c>
      <c r="O261" s="66"/>
      <c r="P261" s="66" t="s">
        <v>1833</v>
      </c>
      <c r="Q261" s="141">
        <v>13</v>
      </c>
    </row>
    <row r="262" spans="1:17" s="72" customFormat="1" x14ac:dyDescent="0.2">
      <c r="A262" s="66"/>
      <c r="B262" s="66" t="s">
        <v>979</v>
      </c>
      <c r="C262" s="221" t="s">
        <v>1577</v>
      </c>
      <c r="D262" s="66" t="s">
        <v>2207</v>
      </c>
      <c r="E262" s="68">
        <v>0.59945000000000004</v>
      </c>
      <c r="F262" s="74">
        <v>1</v>
      </c>
      <c r="G262" s="74">
        <v>1</v>
      </c>
      <c r="H262" s="68">
        <f t="shared" si="6"/>
        <v>0.59945000000000004</v>
      </c>
      <c r="I262" s="70">
        <f t="shared" si="7"/>
        <v>0.59945000000000004</v>
      </c>
      <c r="J262" s="71">
        <f>ROUND((H262*'2-Calculator'!$D$26),2)</f>
        <v>3940.78</v>
      </c>
      <c r="K262" s="71">
        <f>ROUND((I262*'2-Calculator'!$D$26),2)</f>
        <v>3940.78</v>
      </c>
      <c r="L262" s="69">
        <v>2.98</v>
      </c>
      <c r="M262" s="66" t="s">
        <v>2533</v>
      </c>
      <c r="N262" s="66" t="s">
        <v>2534</v>
      </c>
      <c r="O262" s="66"/>
      <c r="P262" s="66" t="s">
        <v>1833</v>
      </c>
      <c r="Q262" s="141">
        <v>3</v>
      </c>
    </row>
    <row r="263" spans="1:17" s="72" customFormat="1" x14ac:dyDescent="0.2">
      <c r="A263" s="66"/>
      <c r="B263" s="66" t="s">
        <v>978</v>
      </c>
      <c r="C263" s="221" t="s">
        <v>1577</v>
      </c>
      <c r="D263" s="66" t="s">
        <v>2207</v>
      </c>
      <c r="E263" s="68">
        <v>0.72746999999999995</v>
      </c>
      <c r="F263" s="74">
        <v>1</v>
      </c>
      <c r="G263" s="74">
        <v>1</v>
      </c>
      <c r="H263" s="68">
        <f t="shared" si="6"/>
        <v>0.72746999999999995</v>
      </c>
      <c r="I263" s="70">
        <f t="shared" si="7"/>
        <v>0.72746999999999995</v>
      </c>
      <c r="J263" s="71">
        <f>ROUND((H263*'2-Calculator'!$D$26),2)</f>
        <v>4782.3900000000003</v>
      </c>
      <c r="K263" s="71">
        <f>ROUND((I263*'2-Calculator'!$D$26),2)</f>
        <v>4782.3900000000003</v>
      </c>
      <c r="L263" s="69">
        <v>4.25</v>
      </c>
      <c r="M263" s="66" t="s">
        <v>2533</v>
      </c>
      <c r="N263" s="66" t="s">
        <v>2534</v>
      </c>
      <c r="O263" s="66"/>
      <c r="P263" s="66" t="s">
        <v>1833</v>
      </c>
      <c r="Q263" s="141">
        <v>7</v>
      </c>
    </row>
    <row r="264" spans="1:17" s="72" customFormat="1" x14ac:dyDescent="0.2">
      <c r="A264" s="66"/>
      <c r="B264" s="66" t="s">
        <v>977</v>
      </c>
      <c r="C264" s="221" t="s">
        <v>1577</v>
      </c>
      <c r="D264" s="66" t="s">
        <v>2207</v>
      </c>
      <c r="E264" s="68">
        <v>1.06385</v>
      </c>
      <c r="F264" s="74">
        <v>1</v>
      </c>
      <c r="G264" s="74">
        <v>1</v>
      </c>
      <c r="H264" s="68">
        <f t="shared" si="6"/>
        <v>1.06385</v>
      </c>
      <c r="I264" s="70">
        <f t="shared" si="7"/>
        <v>1.06385</v>
      </c>
      <c r="J264" s="71">
        <f>ROUND((H264*'2-Calculator'!$D$26),2)</f>
        <v>6993.75</v>
      </c>
      <c r="K264" s="71">
        <f>ROUND((I264*'2-Calculator'!$D$26),2)</f>
        <v>6993.75</v>
      </c>
      <c r="L264" s="69">
        <v>5.67</v>
      </c>
      <c r="M264" s="66" t="s">
        <v>2533</v>
      </c>
      <c r="N264" s="66" t="s">
        <v>2534</v>
      </c>
      <c r="O264" s="66"/>
      <c r="P264" s="66" t="s">
        <v>1833</v>
      </c>
      <c r="Q264" s="141">
        <v>19</v>
      </c>
    </row>
    <row r="265" spans="1:17" s="72" customFormat="1" x14ac:dyDescent="0.2">
      <c r="A265" s="66"/>
      <c r="B265" s="66" t="s">
        <v>976</v>
      </c>
      <c r="C265" s="221" t="s">
        <v>1577</v>
      </c>
      <c r="D265" s="66" t="s">
        <v>2207</v>
      </c>
      <c r="E265" s="68">
        <v>1.94326</v>
      </c>
      <c r="F265" s="74">
        <v>1</v>
      </c>
      <c r="G265" s="74">
        <v>1</v>
      </c>
      <c r="H265" s="68">
        <f t="shared" si="6"/>
        <v>1.94326</v>
      </c>
      <c r="I265" s="70">
        <f t="shared" si="7"/>
        <v>1.94326</v>
      </c>
      <c r="J265" s="71">
        <f>ROUND((H265*'2-Calculator'!$D$26),2)</f>
        <v>12774.99</v>
      </c>
      <c r="K265" s="71">
        <f>ROUND((I265*'2-Calculator'!$D$26),2)</f>
        <v>12774.99</v>
      </c>
      <c r="L265" s="69">
        <v>9.2200000000000006</v>
      </c>
      <c r="M265" s="66" t="s">
        <v>2533</v>
      </c>
      <c r="N265" s="66" t="s">
        <v>2534</v>
      </c>
      <c r="O265" s="66"/>
      <c r="P265" s="66" t="s">
        <v>1833</v>
      </c>
      <c r="Q265" s="141">
        <v>2</v>
      </c>
    </row>
    <row r="266" spans="1:17" s="72" customFormat="1" x14ac:dyDescent="0.2">
      <c r="A266" s="66"/>
      <c r="B266" s="66" t="s">
        <v>975</v>
      </c>
      <c r="C266" s="221" t="s">
        <v>1578</v>
      </c>
      <c r="D266" s="66" t="s">
        <v>2208</v>
      </c>
      <c r="E266" s="68">
        <v>0.47474</v>
      </c>
      <c r="F266" s="74">
        <v>1</v>
      </c>
      <c r="G266" s="74">
        <v>1</v>
      </c>
      <c r="H266" s="68">
        <f t="shared" si="6"/>
        <v>0.47474</v>
      </c>
      <c r="I266" s="70">
        <f t="shared" si="7"/>
        <v>0.47474</v>
      </c>
      <c r="J266" s="71">
        <f>ROUND((H266*'2-Calculator'!$D$26),2)</f>
        <v>3120.94</v>
      </c>
      <c r="K266" s="71">
        <f>ROUND((I266*'2-Calculator'!$D$26),2)</f>
        <v>3120.94</v>
      </c>
      <c r="L266" s="69">
        <v>2.96</v>
      </c>
      <c r="M266" s="66" t="s">
        <v>2533</v>
      </c>
      <c r="N266" s="66" t="s">
        <v>2534</v>
      </c>
      <c r="O266" s="66"/>
      <c r="P266" s="66" t="s">
        <v>1833</v>
      </c>
      <c r="Q266" s="141">
        <v>26</v>
      </c>
    </row>
    <row r="267" spans="1:17" s="72" customFormat="1" x14ac:dyDescent="0.2">
      <c r="A267" s="66"/>
      <c r="B267" s="66" t="s">
        <v>974</v>
      </c>
      <c r="C267" s="221" t="s">
        <v>1578</v>
      </c>
      <c r="D267" s="66" t="s">
        <v>2208</v>
      </c>
      <c r="E267" s="68">
        <v>0.66857999999999995</v>
      </c>
      <c r="F267" s="74">
        <v>1</v>
      </c>
      <c r="G267" s="74">
        <v>1</v>
      </c>
      <c r="H267" s="68">
        <f t="shared" si="6"/>
        <v>0.66857999999999995</v>
      </c>
      <c r="I267" s="70">
        <f t="shared" si="7"/>
        <v>0.66857999999999995</v>
      </c>
      <c r="J267" s="71">
        <f>ROUND((H267*'2-Calculator'!$D$26),2)</f>
        <v>4395.24</v>
      </c>
      <c r="K267" s="71">
        <f>ROUND((I267*'2-Calculator'!$D$26),2)</f>
        <v>4395.24</v>
      </c>
      <c r="L267" s="69">
        <v>3.24</v>
      </c>
      <c r="M267" s="66" t="s">
        <v>2533</v>
      </c>
      <c r="N267" s="66" t="s">
        <v>2534</v>
      </c>
      <c r="O267" s="66"/>
      <c r="P267" s="66" t="s">
        <v>1833</v>
      </c>
      <c r="Q267" s="141">
        <v>55</v>
      </c>
    </row>
    <row r="268" spans="1:17" s="72" customFormat="1" x14ac:dyDescent="0.2">
      <c r="A268" s="66"/>
      <c r="B268" s="66" t="s">
        <v>973</v>
      </c>
      <c r="C268" s="221" t="s">
        <v>1578</v>
      </c>
      <c r="D268" s="66" t="s">
        <v>2208</v>
      </c>
      <c r="E268" s="68">
        <v>0.99565999999999999</v>
      </c>
      <c r="F268" s="74">
        <v>1</v>
      </c>
      <c r="G268" s="74">
        <v>1</v>
      </c>
      <c r="H268" s="68">
        <f t="shared" si="6"/>
        <v>0.99565999999999999</v>
      </c>
      <c r="I268" s="70">
        <f t="shared" si="7"/>
        <v>0.99565999999999999</v>
      </c>
      <c r="J268" s="71">
        <f>ROUND((H268*'2-Calculator'!$D$26),2)</f>
        <v>6545.47</v>
      </c>
      <c r="K268" s="71">
        <f>ROUND((I268*'2-Calculator'!$D$26),2)</f>
        <v>6545.47</v>
      </c>
      <c r="L268" s="69">
        <v>5.33</v>
      </c>
      <c r="M268" s="66" t="s">
        <v>2533</v>
      </c>
      <c r="N268" s="66" t="s">
        <v>2534</v>
      </c>
      <c r="O268" s="66"/>
      <c r="P268" s="66" t="s">
        <v>1833</v>
      </c>
      <c r="Q268" s="141">
        <v>47</v>
      </c>
    </row>
    <row r="269" spans="1:17" s="72" customFormat="1" x14ac:dyDescent="0.2">
      <c r="A269" s="66"/>
      <c r="B269" s="66" t="s">
        <v>972</v>
      </c>
      <c r="C269" s="221" t="s">
        <v>1578</v>
      </c>
      <c r="D269" s="66" t="s">
        <v>2208</v>
      </c>
      <c r="E269" s="68">
        <v>1.67422</v>
      </c>
      <c r="F269" s="74">
        <v>1</v>
      </c>
      <c r="G269" s="74">
        <v>1</v>
      </c>
      <c r="H269" s="68">
        <f t="shared" si="6"/>
        <v>1.67422</v>
      </c>
      <c r="I269" s="70">
        <f t="shared" si="7"/>
        <v>1.67422</v>
      </c>
      <c r="J269" s="71">
        <f>ROUND((H269*'2-Calculator'!$D$26),2)</f>
        <v>11006.32</v>
      </c>
      <c r="K269" s="71">
        <f>ROUND((I269*'2-Calculator'!$D$26),2)</f>
        <v>11006.32</v>
      </c>
      <c r="L269" s="69">
        <v>9.2899999999999991</v>
      </c>
      <c r="M269" s="66" t="s">
        <v>2533</v>
      </c>
      <c r="N269" s="66" t="s">
        <v>2534</v>
      </c>
      <c r="O269" s="66"/>
      <c r="P269" s="66" t="s">
        <v>1833</v>
      </c>
      <c r="Q269" s="141">
        <v>28</v>
      </c>
    </row>
    <row r="270" spans="1:17" s="72" customFormat="1" x14ac:dyDescent="0.2">
      <c r="A270" s="66"/>
      <c r="B270" s="66" t="s">
        <v>971</v>
      </c>
      <c r="C270" s="221" t="s">
        <v>1579</v>
      </c>
      <c r="D270" s="66" t="s">
        <v>2209</v>
      </c>
      <c r="E270" s="68">
        <v>0.46561999999999998</v>
      </c>
      <c r="F270" s="74">
        <v>1</v>
      </c>
      <c r="G270" s="74">
        <v>1</v>
      </c>
      <c r="H270" s="68">
        <f t="shared" ref="H270:H333" si="8">ROUND(E270*F270,5)</f>
        <v>0.46561999999999998</v>
      </c>
      <c r="I270" s="70">
        <f t="shared" ref="I270:I333" si="9">ROUND(E270*G270,5)</f>
        <v>0.46561999999999998</v>
      </c>
      <c r="J270" s="71">
        <f>ROUND((H270*'2-Calculator'!$D$26),2)</f>
        <v>3060.99</v>
      </c>
      <c r="K270" s="71">
        <f>ROUND((I270*'2-Calculator'!$D$26),2)</f>
        <v>3060.99</v>
      </c>
      <c r="L270" s="69">
        <v>2.59</v>
      </c>
      <c r="M270" s="66" t="s">
        <v>2533</v>
      </c>
      <c r="N270" s="66" t="s">
        <v>2534</v>
      </c>
      <c r="O270" s="66"/>
      <c r="P270" s="66" t="s">
        <v>1833</v>
      </c>
      <c r="Q270" s="141">
        <v>30</v>
      </c>
    </row>
    <row r="271" spans="1:17" s="72" customFormat="1" x14ac:dyDescent="0.2">
      <c r="A271" s="66"/>
      <c r="B271" s="66" t="s">
        <v>970</v>
      </c>
      <c r="C271" s="221" t="s">
        <v>1579</v>
      </c>
      <c r="D271" s="66" t="s">
        <v>2209</v>
      </c>
      <c r="E271" s="68">
        <v>0.56799999999999995</v>
      </c>
      <c r="F271" s="74">
        <v>1</v>
      </c>
      <c r="G271" s="74">
        <v>1</v>
      </c>
      <c r="H271" s="68">
        <f t="shared" si="8"/>
        <v>0.56799999999999995</v>
      </c>
      <c r="I271" s="70">
        <f t="shared" si="9"/>
        <v>0.56799999999999995</v>
      </c>
      <c r="J271" s="71">
        <f>ROUND((H271*'2-Calculator'!$D$26),2)</f>
        <v>3734.03</v>
      </c>
      <c r="K271" s="71">
        <f>ROUND((I271*'2-Calculator'!$D$26),2)</f>
        <v>3734.03</v>
      </c>
      <c r="L271" s="69">
        <v>3.04</v>
      </c>
      <c r="M271" s="66" t="s">
        <v>2533</v>
      </c>
      <c r="N271" s="66" t="s">
        <v>2534</v>
      </c>
      <c r="O271" s="66"/>
      <c r="P271" s="66" t="s">
        <v>1833</v>
      </c>
      <c r="Q271" s="141">
        <v>28</v>
      </c>
    </row>
    <row r="272" spans="1:17" s="72" customFormat="1" x14ac:dyDescent="0.2">
      <c r="A272" s="66"/>
      <c r="B272" s="66" t="s">
        <v>969</v>
      </c>
      <c r="C272" s="221" t="s">
        <v>1579</v>
      </c>
      <c r="D272" s="66" t="s">
        <v>2209</v>
      </c>
      <c r="E272" s="68">
        <v>0.75754999999999995</v>
      </c>
      <c r="F272" s="74">
        <v>1</v>
      </c>
      <c r="G272" s="74">
        <v>1</v>
      </c>
      <c r="H272" s="68">
        <f t="shared" si="8"/>
        <v>0.75754999999999995</v>
      </c>
      <c r="I272" s="70">
        <f t="shared" si="9"/>
        <v>0.75754999999999995</v>
      </c>
      <c r="J272" s="71">
        <f>ROUND((H272*'2-Calculator'!$D$26),2)</f>
        <v>4980.13</v>
      </c>
      <c r="K272" s="71">
        <f>ROUND((I272*'2-Calculator'!$D$26),2)</f>
        <v>4980.13</v>
      </c>
      <c r="L272" s="69">
        <v>4.58</v>
      </c>
      <c r="M272" s="66" t="s">
        <v>2533</v>
      </c>
      <c r="N272" s="66" t="s">
        <v>2534</v>
      </c>
      <c r="O272" s="66"/>
      <c r="P272" s="66" t="s">
        <v>1833</v>
      </c>
      <c r="Q272" s="141">
        <v>25</v>
      </c>
    </row>
    <row r="273" spans="1:17" s="72" customFormat="1" x14ac:dyDescent="0.2">
      <c r="A273" s="66"/>
      <c r="B273" s="66" t="s">
        <v>968</v>
      </c>
      <c r="C273" s="221" t="s">
        <v>1579</v>
      </c>
      <c r="D273" s="66" t="s">
        <v>2209</v>
      </c>
      <c r="E273" s="68">
        <v>1.2234499999999999</v>
      </c>
      <c r="F273" s="74">
        <v>1</v>
      </c>
      <c r="G273" s="74">
        <v>1</v>
      </c>
      <c r="H273" s="68">
        <f t="shared" si="8"/>
        <v>1.2234499999999999</v>
      </c>
      <c r="I273" s="70">
        <f t="shared" si="9"/>
        <v>1.2234499999999999</v>
      </c>
      <c r="J273" s="71">
        <f>ROUND((H273*'2-Calculator'!$D$26),2)</f>
        <v>8042.96</v>
      </c>
      <c r="K273" s="71">
        <f>ROUND((I273*'2-Calculator'!$D$26),2)</f>
        <v>8042.96</v>
      </c>
      <c r="L273" s="69">
        <v>13</v>
      </c>
      <c r="M273" s="66" t="s">
        <v>2533</v>
      </c>
      <c r="N273" s="66" t="s">
        <v>2534</v>
      </c>
      <c r="O273" s="66"/>
      <c r="P273" s="66" t="s">
        <v>1833</v>
      </c>
      <c r="Q273" s="141">
        <v>3</v>
      </c>
    </row>
    <row r="274" spans="1:17" s="72" customFormat="1" x14ac:dyDescent="0.2">
      <c r="A274" s="66"/>
      <c r="B274" s="66" t="s">
        <v>2210</v>
      </c>
      <c r="C274" s="221" t="s">
        <v>2403</v>
      </c>
      <c r="D274" s="66" t="s">
        <v>2211</v>
      </c>
      <c r="E274" s="68">
        <v>0.44377</v>
      </c>
      <c r="F274" s="74">
        <v>1</v>
      </c>
      <c r="G274" s="74">
        <v>1</v>
      </c>
      <c r="H274" s="68">
        <f t="shared" si="8"/>
        <v>0.44377</v>
      </c>
      <c r="I274" s="70">
        <f t="shared" si="9"/>
        <v>0.44377</v>
      </c>
      <c r="J274" s="71">
        <f>ROUND((H274*'2-Calculator'!$D$26),2)</f>
        <v>2917.34</v>
      </c>
      <c r="K274" s="71">
        <f>ROUND((I274*'2-Calculator'!$D$26),2)</f>
        <v>2917.34</v>
      </c>
      <c r="L274" s="69">
        <v>2.15</v>
      </c>
      <c r="M274" s="66" t="s">
        <v>2533</v>
      </c>
      <c r="N274" s="66" t="s">
        <v>2534</v>
      </c>
      <c r="O274" s="66"/>
      <c r="P274" s="66" t="s">
        <v>1833</v>
      </c>
      <c r="Q274" s="141">
        <v>40</v>
      </c>
    </row>
    <row r="275" spans="1:17" s="72" customFormat="1" x14ac:dyDescent="0.2">
      <c r="A275" s="66"/>
      <c r="B275" s="66" t="s">
        <v>2212</v>
      </c>
      <c r="C275" s="221" t="s">
        <v>2403</v>
      </c>
      <c r="D275" s="66" t="s">
        <v>2211</v>
      </c>
      <c r="E275" s="68">
        <v>0.54505000000000003</v>
      </c>
      <c r="F275" s="74">
        <v>1</v>
      </c>
      <c r="G275" s="74">
        <v>1</v>
      </c>
      <c r="H275" s="68">
        <f t="shared" si="8"/>
        <v>0.54505000000000003</v>
      </c>
      <c r="I275" s="70">
        <f t="shared" si="9"/>
        <v>0.54505000000000003</v>
      </c>
      <c r="J275" s="71">
        <f>ROUND((H275*'2-Calculator'!$D$26),2)</f>
        <v>3583.16</v>
      </c>
      <c r="K275" s="71">
        <f>ROUND((I275*'2-Calculator'!$D$26),2)</f>
        <v>3583.16</v>
      </c>
      <c r="L275" s="69">
        <v>2.74</v>
      </c>
      <c r="M275" s="66" t="s">
        <v>2533</v>
      </c>
      <c r="N275" s="66" t="s">
        <v>2534</v>
      </c>
      <c r="O275" s="66"/>
      <c r="P275" s="66" t="s">
        <v>1833</v>
      </c>
      <c r="Q275" s="141">
        <v>47</v>
      </c>
    </row>
    <row r="276" spans="1:17" s="72" customFormat="1" x14ac:dyDescent="0.2">
      <c r="A276" s="66"/>
      <c r="B276" s="66" t="s">
        <v>2213</v>
      </c>
      <c r="C276" s="221" t="s">
        <v>2403</v>
      </c>
      <c r="D276" s="66" t="s">
        <v>2211</v>
      </c>
      <c r="E276" s="68">
        <v>0.74717</v>
      </c>
      <c r="F276" s="74">
        <v>1</v>
      </c>
      <c r="G276" s="74">
        <v>1</v>
      </c>
      <c r="H276" s="68">
        <f t="shared" si="8"/>
        <v>0.74717</v>
      </c>
      <c r="I276" s="70">
        <f t="shared" si="9"/>
        <v>0.74717</v>
      </c>
      <c r="J276" s="71">
        <f>ROUND((H276*'2-Calculator'!$D$26),2)</f>
        <v>4911.8999999999996</v>
      </c>
      <c r="K276" s="71">
        <f>ROUND((I276*'2-Calculator'!$D$26),2)</f>
        <v>4911.8999999999996</v>
      </c>
      <c r="L276" s="69">
        <v>3.41</v>
      </c>
      <c r="M276" s="66" t="s">
        <v>2533</v>
      </c>
      <c r="N276" s="66" t="s">
        <v>2534</v>
      </c>
      <c r="O276" s="66"/>
      <c r="P276" s="66" t="s">
        <v>1833</v>
      </c>
      <c r="Q276" s="141">
        <v>29</v>
      </c>
    </row>
    <row r="277" spans="1:17" s="72" customFormat="1" x14ac:dyDescent="0.2">
      <c r="A277" s="66"/>
      <c r="B277" s="66" t="s">
        <v>2214</v>
      </c>
      <c r="C277" s="221" t="s">
        <v>2403</v>
      </c>
      <c r="D277" s="66" t="s">
        <v>2211</v>
      </c>
      <c r="E277" s="68">
        <v>1.3045199999999999</v>
      </c>
      <c r="F277" s="74">
        <v>1</v>
      </c>
      <c r="G277" s="74">
        <v>1</v>
      </c>
      <c r="H277" s="68">
        <f t="shared" si="8"/>
        <v>1.3045199999999999</v>
      </c>
      <c r="I277" s="70">
        <f t="shared" si="9"/>
        <v>1.3045199999999999</v>
      </c>
      <c r="J277" s="71">
        <f>ROUND((H277*'2-Calculator'!$D$26),2)</f>
        <v>8575.91</v>
      </c>
      <c r="K277" s="71">
        <f>ROUND((I277*'2-Calculator'!$D$26),2)</f>
        <v>8575.91</v>
      </c>
      <c r="L277" s="69">
        <v>5.87</v>
      </c>
      <c r="M277" s="66" t="s">
        <v>2533</v>
      </c>
      <c r="N277" s="66" t="s">
        <v>2534</v>
      </c>
      <c r="O277" s="66"/>
      <c r="P277" s="66" t="s">
        <v>1833</v>
      </c>
      <c r="Q277" s="141">
        <v>6</v>
      </c>
    </row>
    <row r="278" spans="1:17" s="72" customFormat="1" x14ac:dyDescent="0.2">
      <c r="A278" s="66"/>
      <c r="B278" s="66" t="s">
        <v>967</v>
      </c>
      <c r="C278" s="221" t="s">
        <v>1580</v>
      </c>
      <c r="D278" s="66" t="s">
        <v>2215</v>
      </c>
      <c r="E278" s="68">
        <v>3.2852000000000001</v>
      </c>
      <c r="F278" s="74">
        <v>1</v>
      </c>
      <c r="G278" s="74">
        <v>1</v>
      </c>
      <c r="H278" s="68">
        <f t="shared" si="8"/>
        <v>3.2852000000000001</v>
      </c>
      <c r="I278" s="70">
        <f t="shared" si="9"/>
        <v>3.2852000000000001</v>
      </c>
      <c r="J278" s="71">
        <f>ROUND((H278*'2-Calculator'!$D$26),2)</f>
        <v>21596.9</v>
      </c>
      <c r="K278" s="71">
        <f>ROUND((I278*'2-Calculator'!$D$26),2)</f>
        <v>21596.9</v>
      </c>
      <c r="L278" s="69">
        <v>4.5</v>
      </c>
      <c r="M278" s="66" t="s">
        <v>2531</v>
      </c>
      <c r="N278" s="66" t="s">
        <v>2535</v>
      </c>
      <c r="O278" s="66"/>
      <c r="P278" s="66" t="s">
        <v>1833</v>
      </c>
      <c r="Q278" s="141">
        <v>10</v>
      </c>
    </row>
    <row r="279" spans="1:17" s="72" customFormat="1" x14ac:dyDescent="0.2">
      <c r="A279" s="66"/>
      <c r="B279" s="66" t="s">
        <v>966</v>
      </c>
      <c r="C279" s="221" t="s">
        <v>1580</v>
      </c>
      <c r="D279" s="66" t="s">
        <v>2215</v>
      </c>
      <c r="E279" s="68">
        <v>3.7299199999999999</v>
      </c>
      <c r="F279" s="74">
        <v>1</v>
      </c>
      <c r="G279" s="74">
        <v>1</v>
      </c>
      <c r="H279" s="68">
        <f t="shared" si="8"/>
        <v>3.7299199999999999</v>
      </c>
      <c r="I279" s="70">
        <f t="shared" si="9"/>
        <v>3.7299199999999999</v>
      </c>
      <c r="J279" s="71">
        <f>ROUND((H279*'2-Calculator'!$D$26),2)</f>
        <v>24520.49</v>
      </c>
      <c r="K279" s="71">
        <f>ROUND((I279*'2-Calculator'!$D$26),2)</f>
        <v>24520.49</v>
      </c>
      <c r="L279" s="69">
        <v>5.79</v>
      </c>
      <c r="M279" s="66" t="s">
        <v>2531</v>
      </c>
      <c r="N279" s="66" t="s">
        <v>2535</v>
      </c>
      <c r="O279" s="66"/>
      <c r="P279" s="66" t="s">
        <v>1833</v>
      </c>
      <c r="Q279" s="141">
        <v>35</v>
      </c>
    </row>
    <row r="280" spans="1:17" s="72" customFormat="1" x14ac:dyDescent="0.2">
      <c r="A280" s="66"/>
      <c r="B280" s="66" t="s">
        <v>965</v>
      </c>
      <c r="C280" s="221" t="s">
        <v>1580</v>
      </c>
      <c r="D280" s="66" t="s">
        <v>2215</v>
      </c>
      <c r="E280" s="68">
        <v>4.8643799999999997</v>
      </c>
      <c r="F280" s="74">
        <v>1</v>
      </c>
      <c r="G280" s="74">
        <v>1</v>
      </c>
      <c r="H280" s="68">
        <f t="shared" si="8"/>
        <v>4.8643799999999997</v>
      </c>
      <c r="I280" s="70">
        <f t="shared" si="9"/>
        <v>4.8643799999999997</v>
      </c>
      <c r="J280" s="71">
        <f>ROUND((H280*'2-Calculator'!$D$26),2)</f>
        <v>31978.43</v>
      </c>
      <c r="K280" s="71">
        <f>ROUND((I280*'2-Calculator'!$D$26),2)</f>
        <v>31978.43</v>
      </c>
      <c r="L280" s="69">
        <v>8.98</v>
      </c>
      <c r="M280" s="66" t="s">
        <v>2531</v>
      </c>
      <c r="N280" s="66" t="s">
        <v>2535</v>
      </c>
      <c r="O280" s="66"/>
      <c r="P280" s="66" t="s">
        <v>1833</v>
      </c>
      <c r="Q280" s="141">
        <v>39</v>
      </c>
    </row>
    <row r="281" spans="1:17" s="72" customFormat="1" x14ac:dyDescent="0.2">
      <c r="A281" s="66"/>
      <c r="B281" s="66" t="s">
        <v>964</v>
      </c>
      <c r="C281" s="221" t="s">
        <v>1580</v>
      </c>
      <c r="D281" s="66" t="s">
        <v>2215</v>
      </c>
      <c r="E281" s="68">
        <v>8.4492499999999993</v>
      </c>
      <c r="F281" s="74">
        <v>1</v>
      </c>
      <c r="G281" s="74">
        <v>1</v>
      </c>
      <c r="H281" s="68">
        <f t="shared" si="8"/>
        <v>8.4492499999999993</v>
      </c>
      <c r="I281" s="70">
        <f t="shared" si="9"/>
        <v>8.4492499999999993</v>
      </c>
      <c r="J281" s="71">
        <f>ROUND((H281*'2-Calculator'!$D$26),2)</f>
        <v>55545.37</v>
      </c>
      <c r="K281" s="71">
        <f>ROUND((I281*'2-Calculator'!$D$26),2)</f>
        <v>55545.37</v>
      </c>
      <c r="L281" s="69">
        <v>20.67</v>
      </c>
      <c r="M281" s="66" t="s">
        <v>2531</v>
      </c>
      <c r="N281" s="66" t="s">
        <v>2535</v>
      </c>
      <c r="O281" s="66"/>
      <c r="P281" s="66" t="s">
        <v>1833</v>
      </c>
      <c r="Q281" s="141">
        <v>22</v>
      </c>
    </row>
    <row r="282" spans="1:17" s="72" customFormat="1" x14ac:dyDescent="0.2">
      <c r="A282" s="66"/>
      <c r="B282" s="66" t="s">
        <v>963</v>
      </c>
      <c r="C282" s="221" t="s">
        <v>1581</v>
      </c>
      <c r="D282" s="66" t="s">
        <v>2216</v>
      </c>
      <c r="E282" s="68">
        <v>3.8331599999999999</v>
      </c>
      <c r="F282" s="74">
        <v>1</v>
      </c>
      <c r="G282" s="74">
        <v>1</v>
      </c>
      <c r="H282" s="68">
        <f t="shared" si="8"/>
        <v>3.8331599999999999</v>
      </c>
      <c r="I282" s="70">
        <f t="shared" si="9"/>
        <v>3.8331599999999999</v>
      </c>
      <c r="J282" s="71">
        <f>ROUND((H282*'2-Calculator'!$D$26),2)</f>
        <v>25199.19</v>
      </c>
      <c r="K282" s="71">
        <f>ROUND((I282*'2-Calculator'!$D$26),2)</f>
        <v>25199.19</v>
      </c>
      <c r="L282" s="69">
        <v>3.46</v>
      </c>
      <c r="M282" s="66" t="s">
        <v>2531</v>
      </c>
      <c r="N282" s="66" t="s">
        <v>2535</v>
      </c>
      <c r="O282" s="66"/>
      <c r="P282" s="66" t="s">
        <v>1833</v>
      </c>
      <c r="Q282" s="141">
        <v>11</v>
      </c>
    </row>
    <row r="283" spans="1:17" s="72" customFormat="1" x14ac:dyDescent="0.2">
      <c r="A283" s="66"/>
      <c r="B283" s="66" t="s">
        <v>962</v>
      </c>
      <c r="C283" s="221" t="s">
        <v>1581</v>
      </c>
      <c r="D283" s="66" t="s">
        <v>2216</v>
      </c>
      <c r="E283" s="68">
        <v>5.00739</v>
      </c>
      <c r="F283" s="74">
        <v>1</v>
      </c>
      <c r="G283" s="74">
        <v>1</v>
      </c>
      <c r="H283" s="68">
        <f t="shared" si="8"/>
        <v>5.00739</v>
      </c>
      <c r="I283" s="70">
        <f t="shared" si="9"/>
        <v>5.00739</v>
      </c>
      <c r="J283" s="71">
        <f>ROUND((H283*'2-Calculator'!$D$26),2)</f>
        <v>32918.58</v>
      </c>
      <c r="K283" s="71">
        <f>ROUND((I283*'2-Calculator'!$D$26),2)</f>
        <v>32918.58</v>
      </c>
      <c r="L283" s="69">
        <v>8.66</v>
      </c>
      <c r="M283" s="66" t="s">
        <v>2531</v>
      </c>
      <c r="N283" s="66" t="s">
        <v>2535</v>
      </c>
      <c r="O283" s="66"/>
      <c r="P283" s="66" t="s">
        <v>1833</v>
      </c>
      <c r="Q283" s="141">
        <v>14</v>
      </c>
    </row>
    <row r="284" spans="1:17" s="72" customFormat="1" x14ac:dyDescent="0.2">
      <c r="A284" s="66"/>
      <c r="B284" s="66" t="s">
        <v>961</v>
      </c>
      <c r="C284" s="221" t="s">
        <v>1581</v>
      </c>
      <c r="D284" s="66" t="s">
        <v>2216</v>
      </c>
      <c r="E284" s="68">
        <v>7.9840099999999996</v>
      </c>
      <c r="F284" s="74">
        <v>1</v>
      </c>
      <c r="G284" s="74">
        <v>1</v>
      </c>
      <c r="H284" s="68">
        <f t="shared" si="8"/>
        <v>7.9840099999999996</v>
      </c>
      <c r="I284" s="70">
        <f t="shared" si="9"/>
        <v>7.9840099999999996</v>
      </c>
      <c r="J284" s="71">
        <f>ROUND((H284*'2-Calculator'!$D$26),2)</f>
        <v>52486.879999999997</v>
      </c>
      <c r="K284" s="71">
        <f>ROUND((I284*'2-Calculator'!$D$26),2)</f>
        <v>52486.879999999997</v>
      </c>
      <c r="L284" s="69">
        <v>13.03</v>
      </c>
      <c r="M284" s="66" t="s">
        <v>2531</v>
      </c>
      <c r="N284" s="66" t="s">
        <v>2535</v>
      </c>
      <c r="O284" s="66"/>
      <c r="P284" s="66" t="s">
        <v>1833</v>
      </c>
      <c r="Q284" s="141">
        <v>2</v>
      </c>
    </row>
    <row r="285" spans="1:17" s="72" customFormat="1" x14ac:dyDescent="0.2">
      <c r="A285" s="66"/>
      <c r="B285" s="66" t="s">
        <v>960</v>
      </c>
      <c r="C285" s="221" t="s">
        <v>1581</v>
      </c>
      <c r="D285" s="66" t="s">
        <v>2216</v>
      </c>
      <c r="E285" s="68">
        <v>20.322510000000001</v>
      </c>
      <c r="F285" s="74">
        <v>1</v>
      </c>
      <c r="G285" s="74">
        <v>1</v>
      </c>
      <c r="H285" s="68">
        <f t="shared" si="8"/>
        <v>20.322510000000001</v>
      </c>
      <c r="I285" s="70">
        <f t="shared" si="9"/>
        <v>20.322510000000001</v>
      </c>
      <c r="J285" s="71">
        <f>ROUND((H285*'2-Calculator'!$D$26),2)</f>
        <v>133600.18</v>
      </c>
      <c r="K285" s="71">
        <f>ROUND((I285*'2-Calculator'!$D$26),2)</f>
        <v>133600.18</v>
      </c>
      <c r="L285" s="69">
        <v>28.24</v>
      </c>
      <c r="M285" s="66" t="s">
        <v>2531</v>
      </c>
      <c r="N285" s="66" t="s">
        <v>2535</v>
      </c>
      <c r="O285" s="66"/>
      <c r="P285" s="66" t="s">
        <v>1833</v>
      </c>
      <c r="Q285" s="141">
        <v>8</v>
      </c>
    </row>
    <row r="286" spans="1:17" s="72" customFormat="1" x14ac:dyDescent="0.2">
      <c r="A286" s="66"/>
      <c r="B286" s="66" t="s">
        <v>959</v>
      </c>
      <c r="C286" s="221" t="s">
        <v>1582</v>
      </c>
      <c r="D286" s="66" t="s">
        <v>2432</v>
      </c>
      <c r="E286" s="68">
        <v>4.1113400000000002</v>
      </c>
      <c r="F286" s="74">
        <v>1</v>
      </c>
      <c r="G286" s="74">
        <v>1</v>
      </c>
      <c r="H286" s="68">
        <f t="shared" si="8"/>
        <v>4.1113400000000002</v>
      </c>
      <c r="I286" s="70">
        <f t="shared" si="9"/>
        <v>4.1113400000000002</v>
      </c>
      <c r="J286" s="71">
        <f>ROUND((H286*'2-Calculator'!$D$26),2)</f>
        <v>27027.95</v>
      </c>
      <c r="K286" s="71">
        <f>ROUND((I286*'2-Calculator'!$D$26),2)</f>
        <v>27027.95</v>
      </c>
      <c r="L286" s="69">
        <v>6.75</v>
      </c>
      <c r="M286" s="66" t="s">
        <v>2531</v>
      </c>
      <c r="N286" s="66" t="s">
        <v>2535</v>
      </c>
      <c r="O286" s="66"/>
      <c r="P286" s="66" t="s">
        <v>1833</v>
      </c>
      <c r="Q286" s="141">
        <v>2</v>
      </c>
    </row>
    <row r="287" spans="1:17" s="72" customFormat="1" x14ac:dyDescent="0.2">
      <c r="A287" s="66"/>
      <c r="B287" s="66" t="s">
        <v>958</v>
      </c>
      <c r="C287" s="221" t="s">
        <v>1582</v>
      </c>
      <c r="D287" s="66" t="s">
        <v>2432</v>
      </c>
      <c r="E287" s="68">
        <v>4.96997</v>
      </c>
      <c r="F287" s="74">
        <v>1</v>
      </c>
      <c r="G287" s="74">
        <v>1</v>
      </c>
      <c r="H287" s="68">
        <f t="shared" si="8"/>
        <v>4.96997</v>
      </c>
      <c r="I287" s="70">
        <f t="shared" si="9"/>
        <v>4.96997</v>
      </c>
      <c r="J287" s="71">
        <f>ROUND((H287*'2-Calculator'!$D$26),2)</f>
        <v>32672.58</v>
      </c>
      <c r="K287" s="71">
        <f>ROUND((I287*'2-Calculator'!$D$26),2)</f>
        <v>32672.58</v>
      </c>
      <c r="L287" s="69">
        <v>8.5</v>
      </c>
      <c r="M287" s="66" t="s">
        <v>2531</v>
      </c>
      <c r="N287" s="66" t="s">
        <v>2535</v>
      </c>
      <c r="O287" s="66"/>
      <c r="P287" s="66" t="s">
        <v>1833</v>
      </c>
      <c r="Q287" s="141">
        <v>2</v>
      </c>
    </row>
    <row r="288" spans="1:17" s="72" customFormat="1" x14ac:dyDescent="0.2">
      <c r="A288" s="66"/>
      <c r="B288" s="66" t="s">
        <v>957</v>
      </c>
      <c r="C288" s="221" t="s">
        <v>1582</v>
      </c>
      <c r="D288" s="66" t="s">
        <v>2432</v>
      </c>
      <c r="E288" s="68">
        <v>6.2394600000000002</v>
      </c>
      <c r="F288" s="74">
        <v>1</v>
      </c>
      <c r="G288" s="74">
        <v>1</v>
      </c>
      <c r="H288" s="68">
        <f t="shared" si="8"/>
        <v>6.2394600000000002</v>
      </c>
      <c r="I288" s="70">
        <f t="shared" si="9"/>
        <v>6.2394600000000002</v>
      </c>
      <c r="J288" s="71">
        <f>ROUND((H288*'2-Calculator'!$D$26),2)</f>
        <v>41018.21</v>
      </c>
      <c r="K288" s="71">
        <f>ROUND((I288*'2-Calculator'!$D$26),2)</f>
        <v>41018.21</v>
      </c>
      <c r="L288" s="69">
        <v>11.55</v>
      </c>
      <c r="M288" s="66" t="s">
        <v>2531</v>
      </c>
      <c r="N288" s="66" t="s">
        <v>2535</v>
      </c>
      <c r="O288" s="66"/>
      <c r="P288" s="66" t="s">
        <v>1833</v>
      </c>
      <c r="Q288" s="141">
        <v>2</v>
      </c>
    </row>
    <row r="289" spans="1:17" s="72" customFormat="1" x14ac:dyDescent="0.2">
      <c r="A289" s="66"/>
      <c r="B289" s="66" t="s">
        <v>956</v>
      </c>
      <c r="C289" s="221" t="s">
        <v>1582</v>
      </c>
      <c r="D289" s="66" t="s">
        <v>2432</v>
      </c>
      <c r="E289" s="68">
        <v>9.3716899999999992</v>
      </c>
      <c r="F289" s="74">
        <v>1</v>
      </c>
      <c r="G289" s="74">
        <v>1</v>
      </c>
      <c r="H289" s="68">
        <f t="shared" si="8"/>
        <v>9.3716899999999992</v>
      </c>
      <c r="I289" s="70">
        <f t="shared" si="9"/>
        <v>9.3716899999999992</v>
      </c>
      <c r="J289" s="71">
        <f>ROUND((H289*'2-Calculator'!$D$26),2)</f>
        <v>61609.49</v>
      </c>
      <c r="K289" s="71">
        <f>ROUND((I289*'2-Calculator'!$D$26),2)</f>
        <v>61609.49</v>
      </c>
      <c r="L289" s="69">
        <v>20.49</v>
      </c>
      <c r="M289" s="66" t="s">
        <v>2531</v>
      </c>
      <c r="N289" s="66" t="s">
        <v>2535</v>
      </c>
      <c r="O289" s="66"/>
      <c r="P289" s="66" t="s">
        <v>1833</v>
      </c>
      <c r="Q289" s="141">
        <v>5</v>
      </c>
    </row>
    <row r="290" spans="1:17" s="72" customFormat="1" x14ac:dyDescent="0.2">
      <c r="A290" s="66"/>
      <c r="B290" s="66" t="s">
        <v>955</v>
      </c>
      <c r="C290" s="221" t="s">
        <v>1583</v>
      </c>
      <c r="D290" s="66" t="s">
        <v>2433</v>
      </c>
      <c r="E290" s="68">
        <v>3.70045</v>
      </c>
      <c r="F290" s="74">
        <v>1</v>
      </c>
      <c r="G290" s="74">
        <v>1</v>
      </c>
      <c r="H290" s="68">
        <f t="shared" si="8"/>
        <v>3.70045</v>
      </c>
      <c r="I290" s="70">
        <f t="shared" si="9"/>
        <v>3.70045</v>
      </c>
      <c r="J290" s="71">
        <f>ROUND((H290*'2-Calculator'!$D$26),2)</f>
        <v>24326.76</v>
      </c>
      <c r="K290" s="71">
        <f>ROUND((I290*'2-Calculator'!$D$26),2)</f>
        <v>24326.76</v>
      </c>
      <c r="L290" s="69">
        <v>4.68</v>
      </c>
      <c r="M290" s="66" t="s">
        <v>2531</v>
      </c>
      <c r="N290" s="66" t="s">
        <v>2535</v>
      </c>
      <c r="O290" s="66"/>
      <c r="P290" s="66" t="s">
        <v>1833</v>
      </c>
      <c r="Q290" s="141">
        <v>4</v>
      </c>
    </row>
    <row r="291" spans="1:17" s="72" customFormat="1" x14ac:dyDescent="0.2">
      <c r="A291" s="66"/>
      <c r="B291" s="66" t="s">
        <v>954</v>
      </c>
      <c r="C291" s="221" t="s">
        <v>1583</v>
      </c>
      <c r="D291" s="66" t="s">
        <v>2433</v>
      </c>
      <c r="E291" s="68">
        <v>4.3004800000000003</v>
      </c>
      <c r="F291" s="74">
        <v>1</v>
      </c>
      <c r="G291" s="74">
        <v>1</v>
      </c>
      <c r="H291" s="68">
        <f t="shared" si="8"/>
        <v>4.3004800000000003</v>
      </c>
      <c r="I291" s="70">
        <f t="shared" si="9"/>
        <v>4.3004800000000003</v>
      </c>
      <c r="J291" s="71">
        <f>ROUND((H291*'2-Calculator'!$D$26),2)</f>
        <v>28271.360000000001</v>
      </c>
      <c r="K291" s="71">
        <f>ROUND((I291*'2-Calculator'!$D$26),2)</f>
        <v>28271.360000000001</v>
      </c>
      <c r="L291" s="69">
        <v>5.94</v>
      </c>
      <c r="M291" s="66" t="s">
        <v>2531</v>
      </c>
      <c r="N291" s="66" t="s">
        <v>2535</v>
      </c>
      <c r="O291" s="66"/>
      <c r="P291" s="66" t="s">
        <v>1833</v>
      </c>
      <c r="Q291" s="141">
        <v>8</v>
      </c>
    </row>
    <row r="292" spans="1:17" s="72" customFormat="1" x14ac:dyDescent="0.2">
      <c r="A292" s="66"/>
      <c r="B292" s="66" t="s">
        <v>953</v>
      </c>
      <c r="C292" s="221" t="s">
        <v>1583</v>
      </c>
      <c r="D292" s="66" t="s">
        <v>2433</v>
      </c>
      <c r="E292" s="68">
        <v>5.2676299999999996</v>
      </c>
      <c r="F292" s="74">
        <v>1</v>
      </c>
      <c r="G292" s="74">
        <v>1</v>
      </c>
      <c r="H292" s="68">
        <f t="shared" si="8"/>
        <v>5.2676299999999996</v>
      </c>
      <c r="I292" s="70">
        <f t="shared" si="9"/>
        <v>5.2676299999999996</v>
      </c>
      <c r="J292" s="71">
        <f>ROUND((H292*'2-Calculator'!$D$26),2)</f>
        <v>34629.4</v>
      </c>
      <c r="K292" s="71">
        <f>ROUND((I292*'2-Calculator'!$D$26),2)</f>
        <v>34629.4</v>
      </c>
      <c r="L292" s="69">
        <v>8.44</v>
      </c>
      <c r="M292" s="66" t="s">
        <v>2531</v>
      </c>
      <c r="N292" s="66" t="s">
        <v>2535</v>
      </c>
      <c r="O292" s="66"/>
      <c r="P292" s="66" t="s">
        <v>1833</v>
      </c>
      <c r="Q292" s="141">
        <v>13</v>
      </c>
    </row>
    <row r="293" spans="1:17" s="72" customFormat="1" x14ac:dyDescent="0.2">
      <c r="A293" s="66"/>
      <c r="B293" s="66" t="s">
        <v>952</v>
      </c>
      <c r="C293" s="221" t="s">
        <v>1583</v>
      </c>
      <c r="D293" s="66" t="s">
        <v>2433</v>
      </c>
      <c r="E293" s="68">
        <v>8.1882900000000003</v>
      </c>
      <c r="F293" s="74">
        <v>1</v>
      </c>
      <c r="G293" s="74">
        <v>1</v>
      </c>
      <c r="H293" s="68">
        <f t="shared" si="8"/>
        <v>8.1882900000000003</v>
      </c>
      <c r="I293" s="70">
        <f t="shared" si="9"/>
        <v>8.1882900000000003</v>
      </c>
      <c r="J293" s="71">
        <f>ROUND((H293*'2-Calculator'!$D$26),2)</f>
        <v>53829.82</v>
      </c>
      <c r="K293" s="71">
        <f>ROUND((I293*'2-Calculator'!$D$26),2)</f>
        <v>53829.82</v>
      </c>
      <c r="L293" s="69">
        <v>18.84</v>
      </c>
      <c r="M293" s="66" t="s">
        <v>2531</v>
      </c>
      <c r="N293" s="66" t="s">
        <v>2535</v>
      </c>
      <c r="O293" s="66"/>
      <c r="P293" s="66" t="s">
        <v>1833</v>
      </c>
      <c r="Q293" s="141">
        <v>10</v>
      </c>
    </row>
    <row r="294" spans="1:17" s="72" customFormat="1" x14ac:dyDescent="0.2">
      <c r="A294" s="66"/>
      <c r="B294" s="66" t="s">
        <v>951</v>
      </c>
      <c r="C294" s="221" t="s">
        <v>1584</v>
      </c>
      <c r="D294" s="66" t="s">
        <v>2034</v>
      </c>
      <c r="E294" s="68">
        <v>4.0449099999999998</v>
      </c>
      <c r="F294" s="74">
        <v>1</v>
      </c>
      <c r="G294" s="74">
        <v>1</v>
      </c>
      <c r="H294" s="68">
        <f t="shared" si="8"/>
        <v>4.0449099999999998</v>
      </c>
      <c r="I294" s="70">
        <f t="shared" si="9"/>
        <v>4.0449099999999998</v>
      </c>
      <c r="J294" s="71">
        <f>ROUND((H294*'2-Calculator'!$D$26),2)</f>
        <v>26591.24</v>
      </c>
      <c r="K294" s="71">
        <f>ROUND((I294*'2-Calculator'!$D$26),2)</f>
        <v>26591.24</v>
      </c>
      <c r="L294" s="69">
        <v>7</v>
      </c>
      <c r="M294" s="66" t="s">
        <v>2531</v>
      </c>
      <c r="N294" s="66" t="s">
        <v>2535</v>
      </c>
      <c r="O294" s="66"/>
      <c r="P294" s="66" t="s">
        <v>1833</v>
      </c>
      <c r="Q294" s="141">
        <v>0</v>
      </c>
    </row>
    <row r="295" spans="1:17" s="72" customFormat="1" x14ac:dyDescent="0.2">
      <c r="A295" s="66"/>
      <c r="B295" s="66" t="s">
        <v>950</v>
      </c>
      <c r="C295" s="221" t="s">
        <v>1584</v>
      </c>
      <c r="D295" s="66" t="s">
        <v>2034</v>
      </c>
      <c r="E295" s="68">
        <v>4.4190500000000004</v>
      </c>
      <c r="F295" s="74">
        <v>1</v>
      </c>
      <c r="G295" s="74">
        <v>1</v>
      </c>
      <c r="H295" s="68">
        <f t="shared" si="8"/>
        <v>4.4190500000000004</v>
      </c>
      <c r="I295" s="70">
        <f t="shared" si="9"/>
        <v>4.4190500000000004</v>
      </c>
      <c r="J295" s="71">
        <f>ROUND((H295*'2-Calculator'!$D$26),2)</f>
        <v>29050.83</v>
      </c>
      <c r="K295" s="71">
        <f>ROUND((I295*'2-Calculator'!$D$26),2)</f>
        <v>29050.83</v>
      </c>
      <c r="L295" s="69">
        <v>8.1</v>
      </c>
      <c r="M295" s="66" t="s">
        <v>2531</v>
      </c>
      <c r="N295" s="66" t="s">
        <v>2535</v>
      </c>
      <c r="O295" s="66"/>
      <c r="P295" s="66" t="s">
        <v>1833</v>
      </c>
      <c r="Q295" s="141">
        <v>12</v>
      </c>
    </row>
    <row r="296" spans="1:17" s="72" customFormat="1" x14ac:dyDescent="0.2">
      <c r="A296" s="66"/>
      <c r="B296" s="66" t="s">
        <v>949</v>
      </c>
      <c r="C296" s="221" t="s">
        <v>1584</v>
      </c>
      <c r="D296" s="66" t="s">
        <v>2034</v>
      </c>
      <c r="E296" s="68">
        <v>5.3559700000000001</v>
      </c>
      <c r="F296" s="74">
        <v>1</v>
      </c>
      <c r="G296" s="74">
        <v>1</v>
      </c>
      <c r="H296" s="68">
        <f t="shared" si="8"/>
        <v>5.3559700000000001</v>
      </c>
      <c r="I296" s="70">
        <f t="shared" si="9"/>
        <v>5.3559700000000001</v>
      </c>
      <c r="J296" s="71">
        <f>ROUND((H296*'2-Calculator'!$D$26),2)</f>
        <v>35210.15</v>
      </c>
      <c r="K296" s="71">
        <f>ROUND((I296*'2-Calculator'!$D$26),2)</f>
        <v>35210.15</v>
      </c>
      <c r="L296" s="69">
        <v>10.119999999999999</v>
      </c>
      <c r="M296" s="66" t="s">
        <v>2531</v>
      </c>
      <c r="N296" s="66" t="s">
        <v>2535</v>
      </c>
      <c r="O296" s="66"/>
      <c r="P296" s="66" t="s">
        <v>1833</v>
      </c>
      <c r="Q296" s="141">
        <v>14</v>
      </c>
    </row>
    <row r="297" spans="1:17" s="72" customFormat="1" x14ac:dyDescent="0.2">
      <c r="A297" s="66"/>
      <c r="B297" s="66" t="s">
        <v>948</v>
      </c>
      <c r="C297" s="221" t="s">
        <v>1584</v>
      </c>
      <c r="D297" s="66" t="s">
        <v>2034</v>
      </c>
      <c r="E297" s="68">
        <v>7.47201</v>
      </c>
      <c r="F297" s="74">
        <v>1</v>
      </c>
      <c r="G297" s="74">
        <v>1</v>
      </c>
      <c r="H297" s="68">
        <f t="shared" si="8"/>
        <v>7.47201</v>
      </c>
      <c r="I297" s="70">
        <f t="shared" si="9"/>
        <v>7.47201</v>
      </c>
      <c r="J297" s="71">
        <f>ROUND((H297*'2-Calculator'!$D$26),2)</f>
        <v>49120.99</v>
      </c>
      <c r="K297" s="71">
        <f>ROUND((I297*'2-Calculator'!$D$26),2)</f>
        <v>49120.99</v>
      </c>
      <c r="L297" s="69">
        <v>15.25</v>
      </c>
      <c r="M297" s="66" t="s">
        <v>2531</v>
      </c>
      <c r="N297" s="66" t="s">
        <v>2535</v>
      </c>
      <c r="O297" s="66"/>
      <c r="P297" s="66" t="s">
        <v>1833</v>
      </c>
      <c r="Q297" s="141">
        <v>14</v>
      </c>
    </row>
    <row r="298" spans="1:17" s="72" customFormat="1" x14ac:dyDescent="0.2">
      <c r="A298" s="66"/>
      <c r="B298" s="66" t="s">
        <v>947</v>
      </c>
      <c r="C298" s="221" t="s">
        <v>1585</v>
      </c>
      <c r="D298" s="66" t="s">
        <v>2035</v>
      </c>
      <c r="E298" s="68">
        <v>3.3958699999999999</v>
      </c>
      <c r="F298" s="74">
        <v>1</v>
      </c>
      <c r="G298" s="74">
        <v>1</v>
      </c>
      <c r="H298" s="68">
        <f t="shared" si="8"/>
        <v>3.3958699999999999</v>
      </c>
      <c r="I298" s="70">
        <f t="shared" si="9"/>
        <v>3.3958699999999999</v>
      </c>
      <c r="J298" s="71">
        <f>ROUND((H298*'2-Calculator'!$D$26),2)</f>
        <v>22324.45</v>
      </c>
      <c r="K298" s="71">
        <f>ROUND((I298*'2-Calculator'!$D$26),2)</f>
        <v>22324.45</v>
      </c>
      <c r="L298" s="69">
        <v>5.1100000000000003</v>
      </c>
      <c r="M298" s="66" t="s">
        <v>2531</v>
      </c>
      <c r="N298" s="66" t="s">
        <v>2535</v>
      </c>
      <c r="O298" s="66"/>
      <c r="P298" s="66" t="s">
        <v>1833</v>
      </c>
      <c r="Q298" s="141">
        <v>5</v>
      </c>
    </row>
    <row r="299" spans="1:17" s="72" customFormat="1" x14ac:dyDescent="0.2">
      <c r="A299" s="66"/>
      <c r="B299" s="66" t="s">
        <v>946</v>
      </c>
      <c r="C299" s="221" t="s">
        <v>1585</v>
      </c>
      <c r="D299" s="66" t="s">
        <v>2035</v>
      </c>
      <c r="E299" s="68">
        <v>3.7810000000000001</v>
      </c>
      <c r="F299" s="74">
        <v>1</v>
      </c>
      <c r="G299" s="74">
        <v>1</v>
      </c>
      <c r="H299" s="68">
        <f t="shared" si="8"/>
        <v>3.7810000000000001</v>
      </c>
      <c r="I299" s="70">
        <f t="shared" si="9"/>
        <v>3.7810000000000001</v>
      </c>
      <c r="J299" s="71">
        <f>ROUND((H299*'2-Calculator'!$D$26),2)</f>
        <v>24856.29</v>
      </c>
      <c r="K299" s="71">
        <f>ROUND((I299*'2-Calculator'!$D$26),2)</f>
        <v>24856.29</v>
      </c>
      <c r="L299" s="69">
        <v>5.91</v>
      </c>
      <c r="M299" s="66" t="s">
        <v>2531</v>
      </c>
      <c r="N299" s="66" t="s">
        <v>2535</v>
      </c>
      <c r="O299" s="66"/>
      <c r="P299" s="66" t="s">
        <v>1833</v>
      </c>
      <c r="Q299" s="141">
        <v>20</v>
      </c>
    </row>
    <row r="300" spans="1:17" s="72" customFormat="1" x14ac:dyDescent="0.2">
      <c r="A300" s="66"/>
      <c r="B300" s="66" t="s">
        <v>945</v>
      </c>
      <c r="C300" s="221" t="s">
        <v>1585</v>
      </c>
      <c r="D300" s="66" t="s">
        <v>2035</v>
      </c>
      <c r="E300" s="68">
        <v>4.5689500000000001</v>
      </c>
      <c r="F300" s="74">
        <v>1</v>
      </c>
      <c r="G300" s="74">
        <v>1</v>
      </c>
      <c r="H300" s="68">
        <f t="shared" si="8"/>
        <v>4.5689500000000001</v>
      </c>
      <c r="I300" s="70">
        <f t="shared" si="9"/>
        <v>4.5689500000000001</v>
      </c>
      <c r="J300" s="71">
        <f>ROUND((H300*'2-Calculator'!$D$26),2)</f>
        <v>30036.28</v>
      </c>
      <c r="K300" s="71">
        <f>ROUND((I300*'2-Calculator'!$D$26),2)</f>
        <v>30036.28</v>
      </c>
      <c r="L300" s="69">
        <v>8.02</v>
      </c>
      <c r="M300" s="66" t="s">
        <v>2531</v>
      </c>
      <c r="N300" s="66" t="s">
        <v>2535</v>
      </c>
      <c r="O300" s="66"/>
      <c r="P300" s="66" t="s">
        <v>1833</v>
      </c>
      <c r="Q300" s="141">
        <v>46</v>
      </c>
    </row>
    <row r="301" spans="1:17" s="72" customFormat="1" x14ac:dyDescent="0.2">
      <c r="A301" s="66"/>
      <c r="B301" s="66" t="s">
        <v>944</v>
      </c>
      <c r="C301" s="221" t="s">
        <v>1585</v>
      </c>
      <c r="D301" s="66" t="s">
        <v>2035</v>
      </c>
      <c r="E301" s="68">
        <v>6.65212</v>
      </c>
      <c r="F301" s="74">
        <v>1</v>
      </c>
      <c r="G301" s="74">
        <v>1</v>
      </c>
      <c r="H301" s="68">
        <f t="shared" si="8"/>
        <v>6.65212</v>
      </c>
      <c r="I301" s="70">
        <f t="shared" si="9"/>
        <v>6.65212</v>
      </c>
      <c r="J301" s="71">
        <f>ROUND((H301*'2-Calculator'!$D$26),2)</f>
        <v>43731.040000000001</v>
      </c>
      <c r="K301" s="71">
        <f>ROUND((I301*'2-Calculator'!$D$26),2)</f>
        <v>43731.040000000001</v>
      </c>
      <c r="L301" s="69">
        <v>14.88</v>
      </c>
      <c r="M301" s="66" t="s">
        <v>2531</v>
      </c>
      <c r="N301" s="66" t="s">
        <v>2535</v>
      </c>
      <c r="O301" s="66"/>
      <c r="P301" s="66" t="s">
        <v>1833</v>
      </c>
      <c r="Q301" s="141">
        <v>8</v>
      </c>
    </row>
    <row r="302" spans="1:17" s="72" customFormat="1" x14ac:dyDescent="0.2">
      <c r="A302" s="66"/>
      <c r="B302" s="66" t="s">
        <v>943</v>
      </c>
      <c r="C302" s="221" t="s">
        <v>1586</v>
      </c>
      <c r="D302" s="66" t="s">
        <v>2434</v>
      </c>
      <c r="E302" s="68">
        <v>2.4032</v>
      </c>
      <c r="F302" s="74">
        <v>1</v>
      </c>
      <c r="G302" s="74">
        <v>1</v>
      </c>
      <c r="H302" s="68">
        <f t="shared" si="8"/>
        <v>2.4032</v>
      </c>
      <c r="I302" s="70">
        <f t="shared" si="9"/>
        <v>2.4032</v>
      </c>
      <c r="J302" s="71">
        <f>ROUND((H302*'2-Calculator'!$D$26),2)</f>
        <v>15798.64</v>
      </c>
      <c r="K302" s="71">
        <f>ROUND((I302*'2-Calculator'!$D$26),2)</f>
        <v>15798.64</v>
      </c>
      <c r="L302" s="69">
        <v>2.2799999999999998</v>
      </c>
      <c r="M302" s="66" t="s">
        <v>2531</v>
      </c>
      <c r="N302" s="66" t="s">
        <v>2535</v>
      </c>
      <c r="O302" s="66"/>
      <c r="P302" s="66" t="s">
        <v>1833</v>
      </c>
      <c r="Q302" s="141">
        <v>5</v>
      </c>
    </row>
    <row r="303" spans="1:17" s="72" customFormat="1" x14ac:dyDescent="0.2">
      <c r="A303" s="66"/>
      <c r="B303" s="66" t="s">
        <v>942</v>
      </c>
      <c r="C303" s="221" t="s">
        <v>1586</v>
      </c>
      <c r="D303" s="66" t="s">
        <v>2434</v>
      </c>
      <c r="E303" s="68">
        <v>2.7028099999999999</v>
      </c>
      <c r="F303" s="74">
        <v>1</v>
      </c>
      <c r="G303" s="74">
        <v>1</v>
      </c>
      <c r="H303" s="68">
        <f t="shared" si="8"/>
        <v>2.7028099999999999</v>
      </c>
      <c r="I303" s="70">
        <f t="shared" si="9"/>
        <v>2.7028099999999999</v>
      </c>
      <c r="J303" s="71">
        <f>ROUND((H303*'2-Calculator'!$D$26),2)</f>
        <v>17768.27</v>
      </c>
      <c r="K303" s="71">
        <f>ROUND((I303*'2-Calculator'!$D$26),2)</f>
        <v>17768.27</v>
      </c>
      <c r="L303" s="69">
        <v>3.15</v>
      </c>
      <c r="M303" s="66" t="s">
        <v>2531</v>
      </c>
      <c r="N303" s="66" t="s">
        <v>2535</v>
      </c>
      <c r="O303" s="66"/>
      <c r="P303" s="66" t="s">
        <v>1833</v>
      </c>
      <c r="Q303" s="141">
        <v>8</v>
      </c>
    </row>
    <row r="304" spans="1:17" s="72" customFormat="1" x14ac:dyDescent="0.2">
      <c r="A304" s="66"/>
      <c r="B304" s="66" t="s">
        <v>941</v>
      </c>
      <c r="C304" s="221" t="s">
        <v>1586</v>
      </c>
      <c r="D304" s="66" t="s">
        <v>2434</v>
      </c>
      <c r="E304" s="68">
        <v>3.8299699999999999</v>
      </c>
      <c r="F304" s="74">
        <v>1</v>
      </c>
      <c r="G304" s="74">
        <v>1</v>
      </c>
      <c r="H304" s="68">
        <f t="shared" si="8"/>
        <v>3.8299699999999999</v>
      </c>
      <c r="I304" s="70">
        <f t="shared" si="9"/>
        <v>3.8299699999999999</v>
      </c>
      <c r="J304" s="71">
        <f>ROUND((H304*'2-Calculator'!$D$26),2)</f>
        <v>25178.22</v>
      </c>
      <c r="K304" s="71">
        <f>ROUND((I304*'2-Calculator'!$D$26),2)</f>
        <v>25178.22</v>
      </c>
      <c r="L304" s="69">
        <v>7.52</v>
      </c>
      <c r="M304" s="66" t="s">
        <v>2531</v>
      </c>
      <c r="N304" s="66" t="s">
        <v>2535</v>
      </c>
      <c r="O304" s="66"/>
      <c r="P304" s="66" t="s">
        <v>1833</v>
      </c>
      <c r="Q304" s="141">
        <v>8</v>
      </c>
    </row>
    <row r="305" spans="1:17" s="72" customFormat="1" x14ac:dyDescent="0.2">
      <c r="A305" s="66"/>
      <c r="B305" s="66" t="s">
        <v>940</v>
      </c>
      <c r="C305" s="221" t="s">
        <v>1586</v>
      </c>
      <c r="D305" s="66" t="s">
        <v>2434</v>
      </c>
      <c r="E305" s="68">
        <v>6.4618500000000001</v>
      </c>
      <c r="F305" s="74">
        <v>1</v>
      </c>
      <c r="G305" s="74">
        <v>1</v>
      </c>
      <c r="H305" s="68">
        <f t="shared" si="8"/>
        <v>6.4618500000000001</v>
      </c>
      <c r="I305" s="70">
        <f t="shared" si="9"/>
        <v>6.4618500000000001</v>
      </c>
      <c r="J305" s="71">
        <f>ROUND((H305*'2-Calculator'!$D$26),2)</f>
        <v>42480.2</v>
      </c>
      <c r="K305" s="71">
        <f>ROUND((I305*'2-Calculator'!$D$26),2)</f>
        <v>42480.2</v>
      </c>
      <c r="L305" s="69">
        <v>17.7</v>
      </c>
      <c r="M305" s="66" t="s">
        <v>2531</v>
      </c>
      <c r="N305" s="66" t="s">
        <v>2535</v>
      </c>
      <c r="O305" s="66"/>
      <c r="P305" s="66" t="s">
        <v>1833</v>
      </c>
      <c r="Q305" s="141">
        <v>7</v>
      </c>
    </row>
    <row r="306" spans="1:17" s="72" customFormat="1" x14ac:dyDescent="0.2">
      <c r="A306" s="66"/>
      <c r="B306" s="66" t="s">
        <v>939</v>
      </c>
      <c r="C306" s="221" t="s">
        <v>1587</v>
      </c>
      <c r="D306" s="66" t="s">
        <v>2217</v>
      </c>
      <c r="E306" s="68">
        <v>1.75726</v>
      </c>
      <c r="F306" s="74">
        <v>1</v>
      </c>
      <c r="G306" s="74">
        <v>1</v>
      </c>
      <c r="H306" s="68">
        <f t="shared" si="8"/>
        <v>1.75726</v>
      </c>
      <c r="I306" s="70">
        <f t="shared" si="9"/>
        <v>1.75726</v>
      </c>
      <c r="J306" s="71">
        <f>ROUND((H306*'2-Calculator'!$D$26),2)</f>
        <v>11552.23</v>
      </c>
      <c r="K306" s="71">
        <f>ROUND((I306*'2-Calculator'!$D$26),2)</f>
        <v>11552.23</v>
      </c>
      <c r="L306" s="69">
        <v>4.1399999999999997</v>
      </c>
      <c r="M306" s="66" t="s">
        <v>2531</v>
      </c>
      <c r="N306" s="66" t="s">
        <v>2535</v>
      </c>
      <c r="O306" s="66"/>
      <c r="P306" s="66" t="s">
        <v>1833</v>
      </c>
      <c r="Q306" s="141">
        <v>7</v>
      </c>
    </row>
    <row r="307" spans="1:17" s="72" customFormat="1" x14ac:dyDescent="0.2">
      <c r="A307" s="66"/>
      <c r="B307" s="66" t="s">
        <v>938</v>
      </c>
      <c r="C307" s="221" t="s">
        <v>1587</v>
      </c>
      <c r="D307" s="66" t="s">
        <v>2217</v>
      </c>
      <c r="E307" s="68">
        <v>2.21576</v>
      </c>
      <c r="F307" s="74">
        <v>1</v>
      </c>
      <c r="G307" s="74">
        <v>1</v>
      </c>
      <c r="H307" s="68">
        <f t="shared" si="8"/>
        <v>2.21576</v>
      </c>
      <c r="I307" s="70">
        <f t="shared" si="9"/>
        <v>2.21576</v>
      </c>
      <c r="J307" s="71">
        <f>ROUND((H307*'2-Calculator'!$D$26),2)</f>
        <v>14566.41</v>
      </c>
      <c r="K307" s="71">
        <f>ROUND((I307*'2-Calculator'!$D$26),2)</f>
        <v>14566.41</v>
      </c>
      <c r="L307" s="69">
        <v>5.17</v>
      </c>
      <c r="M307" s="66" t="s">
        <v>2531</v>
      </c>
      <c r="N307" s="66" t="s">
        <v>2535</v>
      </c>
      <c r="O307" s="66"/>
      <c r="P307" s="66" t="s">
        <v>1833</v>
      </c>
      <c r="Q307" s="141">
        <v>18</v>
      </c>
    </row>
    <row r="308" spans="1:17" s="72" customFormat="1" x14ac:dyDescent="0.2">
      <c r="A308" s="66"/>
      <c r="B308" s="66" t="s">
        <v>937</v>
      </c>
      <c r="C308" s="221" t="s">
        <v>1587</v>
      </c>
      <c r="D308" s="66" t="s">
        <v>2217</v>
      </c>
      <c r="E308" s="68">
        <v>3.5282499999999999</v>
      </c>
      <c r="F308" s="74">
        <v>1</v>
      </c>
      <c r="G308" s="74">
        <v>1</v>
      </c>
      <c r="H308" s="68">
        <f t="shared" si="8"/>
        <v>3.5282499999999999</v>
      </c>
      <c r="I308" s="70">
        <f t="shared" si="9"/>
        <v>3.5282499999999999</v>
      </c>
      <c r="J308" s="71">
        <f>ROUND((H308*'2-Calculator'!$D$26),2)</f>
        <v>23194.720000000001</v>
      </c>
      <c r="K308" s="71">
        <f>ROUND((I308*'2-Calculator'!$D$26),2)</f>
        <v>23194.720000000001</v>
      </c>
      <c r="L308" s="69">
        <v>8.4600000000000009</v>
      </c>
      <c r="M308" s="66" t="s">
        <v>2531</v>
      </c>
      <c r="N308" s="66" t="s">
        <v>2535</v>
      </c>
      <c r="O308" s="66"/>
      <c r="P308" s="66" t="s">
        <v>1833</v>
      </c>
      <c r="Q308" s="141">
        <v>15</v>
      </c>
    </row>
    <row r="309" spans="1:17" s="72" customFormat="1" x14ac:dyDescent="0.2">
      <c r="A309" s="66"/>
      <c r="B309" s="66" t="s">
        <v>936</v>
      </c>
      <c r="C309" s="221" t="s">
        <v>1587</v>
      </c>
      <c r="D309" s="66" t="s">
        <v>2217</v>
      </c>
      <c r="E309" s="68">
        <v>6.1524900000000002</v>
      </c>
      <c r="F309" s="74">
        <v>1</v>
      </c>
      <c r="G309" s="74">
        <v>1</v>
      </c>
      <c r="H309" s="68">
        <f t="shared" si="8"/>
        <v>6.1524900000000002</v>
      </c>
      <c r="I309" s="70">
        <f t="shared" si="9"/>
        <v>6.1524900000000002</v>
      </c>
      <c r="J309" s="71">
        <f>ROUND((H309*'2-Calculator'!$D$26),2)</f>
        <v>40446.47</v>
      </c>
      <c r="K309" s="71">
        <f>ROUND((I309*'2-Calculator'!$D$26),2)</f>
        <v>40446.47</v>
      </c>
      <c r="L309" s="69">
        <v>12.27</v>
      </c>
      <c r="M309" s="66" t="s">
        <v>2531</v>
      </c>
      <c r="N309" s="66" t="s">
        <v>2535</v>
      </c>
      <c r="O309" s="66"/>
      <c r="P309" s="66" t="s">
        <v>1833</v>
      </c>
      <c r="Q309" s="141">
        <v>8</v>
      </c>
    </row>
    <row r="310" spans="1:17" s="72" customFormat="1" x14ac:dyDescent="0.2">
      <c r="A310" s="66"/>
      <c r="B310" s="66" t="s">
        <v>935</v>
      </c>
      <c r="C310" s="221" t="s">
        <v>1588</v>
      </c>
      <c r="D310" s="66" t="s">
        <v>2435</v>
      </c>
      <c r="E310" s="68">
        <v>2.4646599999999999</v>
      </c>
      <c r="F310" s="74">
        <v>1</v>
      </c>
      <c r="G310" s="74">
        <v>1</v>
      </c>
      <c r="H310" s="68">
        <f t="shared" si="8"/>
        <v>2.4646599999999999</v>
      </c>
      <c r="I310" s="70">
        <f t="shared" si="9"/>
        <v>2.4646599999999999</v>
      </c>
      <c r="J310" s="71">
        <f>ROUND((H310*'2-Calculator'!$D$26),2)</f>
        <v>16202.67</v>
      </c>
      <c r="K310" s="71">
        <f>ROUND((I310*'2-Calculator'!$D$26),2)</f>
        <v>16202.67</v>
      </c>
      <c r="L310" s="69">
        <v>5</v>
      </c>
      <c r="M310" s="66" t="s">
        <v>2531</v>
      </c>
      <c r="N310" s="66" t="s">
        <v>2535</v>
      </c>
      <c r="O310" s="66"/>
      <c r="P310" s="66" t="s">
        <v>1833</v>
      </c>
      <c r="Q310" s="141">
        <v>0</v>
      </c>
    </row>
    <row r="311" spans="1:17" s="72" customFormat="1" x14ac:dyDescent="0.2">
      <c r="A311" s="66"/>
      <c r="B311" s="66" t="s">
        <v>934</v>
      </c>
      <c r="C311" s="221" t="s">
        <v>1588</v>
      </c>
      <c r="D311" s="66" t="s">
        <v>2435</v>
      </c>
      <c r="E311" s="68">
        <v>2.4820500000000001</v>
      </c>
      <c r="F311" s="74">
        <v>1</v>
      </c>
      <c r="G311" s="74">
        <v>1</v>
      </c>
      <c r="H311" s="68">
        <f t="shared" si="8"/>
        <v>2.4820500000000001</v>
      </c>
      <c r="I311" s="70">
        <f t="shared" si="9"/>
        <v>2.4820500000000001</v>
      </c>
      <c r="J311" s="71">
        <f>ROUND((H311*'2-Calculator'!$D$26),2)</f>
        <v>16317</v>
      </c>
      <c r="K311" s="71">
        <f>ROUND((I311*'2-Calculator'!$D$26),2)</f>
        <v>16317</v>
      </c>
      <c r="L311" s="69">
        <v>5.5</v>
      </c>
      <c r="M311" s="66" t="s">
        <v>2531</v>
      </c>
      <c r="N311" s="66" t="s">
        <v>2535</v>
      </c>
      <c r="O311" s="66"/>
      <c r="P311" s="66" t="s">
        <v>1833</v>
      </c>
      <c r="Q311" s="141">
        <v>0</v>
      </c>
    </row>
    <row r="312" spans="1:17" s="72" customFormat="1" x14ac:dyDescent="0.2">
      <c r="A312" s="66"/>
      <c r="B312" s="66" t="s">
        <v>933</v>
      </c>
      <c r="C312" s="221" t="s">
        <v>1588</v>
      </c>
      <c r="D312" s="66" t="s">
        <v>2435</v>
      </c>
      <c r="E312" s="68">
        <v>2.9125899999999998</v>
      </c>
      <c r="F312" s="74">
        <v>1</v>
      </c>
      <c r="G312" s="74">
        <v>1</v>
      </c>
      <c r="H312" s="68">
        <f t="shared" si="8"/>
        <v>2.9125899999999998</v>
      </c>
      <c r="I312" s="70">
        <f t="shared" si="9"/>
        <v>2.9125899999999998</v>
      </c>
      <c r="J312" s="71">
        <f>ROUND((H312*'2-Calculator'!$D$26),2)</f>
        <v>19147.37</v>
      </c>
      <c r="K312" s="71">
        <f>ROUND((I312*'2-Calculator'!$D$26),2)</f>
        <v>19147.37</v>
      </c>
      <c r="L312" s="69">
        <v>9.19</v>
      </c>
      <c r="M312" s="66" t="s">
        <v>2531</v>
      </c>
      <c r="N312" s="66" t="s">
        <v>2535</v>
      </c>
      <c r="O312" s="66"/>
      <c r="P312" s="66" t="s">
        <v>1833</v>
      </c>
      <c r="Q312" s="141">
        <v>0</v>
      </c>
    </row>
    <row r="313" spans="1:17" s="72" customFormat="1" x14ac:dyDescent="0.2">
      <c r="A313" s="66"/>
      <c r="B313" s="66" t="s">
        <v>932</v>
      </c>
      <c r="C313" s="221" t="s">
        <v>1588</v>
      </c>
      <c r="D313" s="66" t="s">
        <v>2435</v>
      </c>
      <c r="E313" s="68">
        <v>4.7440499999999997</v>
      </c>
      <c r="F313" s="74">
        <v>1</v>
      </c>
      <c r="G313" s="74">
        <v>1</v>
      </c>
      <c r="H313" s="68">
        <f t="shared" si="8"/>
        <v>4.7440499999999997</v>
      </c>
      <c r="I313" s="70">
        <f t="shared" si="9"/>
        <v>4.7440499999999997</v>
      </c>
      <c r="J313" s="71">
        <f>ROUND((H313*'2-Calculator'!$D$26),2)</f>
        <v>31187.38</v>
      </c>
      <c r="K313" s="71">
        <f>ROUND((I313*'2-Calculator'!$D$26),2)</f>
        <v>31187.38</v>
      </c>
      <c r="L313" s="69">
        <v>10.86</v>
      </c>
      <c r="M313" s="66" t="s">
        <v>2531</v>
      </c>
      <c r="N313" s="66" t="s">
        <v>2535</v>
      </c>
      <c r="O313" s="66"/>
      <c r="P313" s="66" t="s">
        <v>1833</v>
      </c>
      <c r="Q313" s="141">
        <v>0</v>
      </c>
    </row>
    <row r="314" spans="1:17" s="72" customFormat="1" x14ac:dyDescent="0.2">
      <c r="A314" s="66"/>
      <c r="B314" s="66" t="s">
        <v>931</v>
      </c>
      <c r="C314" s="221" t="s">
        <v>1589</v>
      </c>
      <c r="D314" s="66" t="s">
        <v>2436</v>
      </c>
      <c r="E314" s="68">
        <v>1.3261099999999999</v>
      </c>
      <c r="F314" s="74">
        <v>1</v>
      </c>
      <c r="G314" s="74">
        <v>1</v>
      </c>
      <c r="H314" s="68">
        <f t="shared" si="8"/>
        <v>1.3261099999999999</v>
      </c>
      <c r="I314" s="70">
        <f t="shared" si="9"/>
        <v>1.3261099999999999</v>
      </c>
      <c r="J314" s="71">
        <f>ROUND((H314*'2-Calculator'!$D$26),2)</f>
        <v>8717.85</v>
      </c>
      <c r="K314" s="71">
        <f>ROUND((I314*'2-Calculator'!$D$26),2)</f>
        <v>8717.85</v>
      </c>
      <c r="L314" s="69">
        <v>2.5</v>
      </c>
      <c r="M314" s="66" t="s">
        <v>2531</v>
      </c>
      <c r="N314" s="66" t="s">
        <v>2535</v>
      </c>
      <c r="O314" s="66"/>
      <c r="P314" s="66" t="s">
        <v>1833</v>
      </c>
      <c r="Q314" s="141">
        <v>6</v>
      </c>
    </row>
    <row r="315" spans="1:17" s="72" customFormat="1" x14ac:dyDescent="0.2">
      <c r="A315" s="66"/>
      <c r="B315" s="66" t="s">
        <v>930</v>
      </c>
      <c r="C315" s="221" t="s">
        <v>1589</v>
      </c>
      <c r="D315" s="66" t="s">
        <v>2436</v>
      </c>
      <c r="E315" s="68">
        <v>1.6807399999999999</v>
      </c>
      <c r="F315" s="74">
        <v>1</v>
      </c>
      <c r="G315" s="74">
        <v>1</v>
      </c>
      <c r="H315" s="68">
        <f t="shared" si="8"/>
        <v>1.6807399999999999</v>
      </c>
      <c r="I315" s="70">
        <f t="shared" si="9"/>
        <v>1.6807399999999999</v>
      </c>
      <c r="J315" s="71">
        <f>ROUND((H315*'2-Calculator'!$D$26),2)</f>
        <v>11049.18</v>
      </c>
      <c r="K315" s="71">
        <f>ROUND((I315*'2-Calculator'!$D$26),2)</f>
        <v>11049.18</v>
      </c>
      <c r="L315" s="69">
        <v>3.35</v>
      </c>
      <c r="M315" s="66" t="s">
        <v>2531</v>
      </c>
      <c r="N315" s="66" t="s">
        <v>2535</v>
      </c>
      <c r="O315" s="66"/>
      <c r="P315" s="66" t="s">
        <v>1833</v>
      </c>
      <c r="Q315" s="141">
        <v>5</v>
      </c>
    </row>
    <row r="316" spans="1:17" s="72" customFormat="1" x14ac:dyDescent="0.2">
      <c r="A316" s="66"/>
      <c r="B316" s="66" t="s">
        <v>929</v>
      </c>
      <c r="C316" s="221" t="s">
        <v>1589</v>
      </c>
      <c r="D316" s="66" t="s">
        <v>2436</v>
      </c>
      <c r="E316" s="68">
        <v>2.2348400000000002</v>
      </c>
      <c r="F316" s="74">
        <v>1</v>
      </c>
      <c r="G316" s="74">
        <v>1</v>
      </c>
      <c r="H316" s="68">
        <f t="shared" si="8"/>
        <v>2.2348400000000002</v>
      </c>
      <c r="I316" s="70">
        <f t="shared" si="9"/>
        <v>2.2348400000000002</v>
      </c>
      <c r="J316" s="71">
        <f>ROUND((H316*'2-Calculator'!$D$26),2)</f>
        <v>14691.84</v>
      </c>
      <c r="K316" s="71">
        <f>ROUND((I316*'2-Calculator'!$D$26),2)</f>
        <v>14691.84</v>
      </c>
      <c r="L316" s="69">
        <v>5.57</v>
      </c>
      <c r="M316" s="66" t="s">
        <v>2531</v>
      </c>
      <c r="N316" s="66" t="s">
        <v>2535</v>
      </c>
      <c r="O316" s="66"/>
      <c r="P316" s="66" t="s">
        <v>1833</v>
      </c>
      <c r="Q316" s="141">
        <v>8</v>
      </c>
    </row>
    <row r="317" spans="1:17" s="72" customFormat="1" x14ac:dyDescent="0.2">
      <c r="A317" s="66"/>
      <c r="B317" s="66" t="s">
        <v>928</v>
      </c>
      <c r="C317" s="221" t="s">
        <v>1589</v>
      </c>
      <c r="D317" s="66" t="s">
        <v>2436</v>
      </c>
      <c r="E317" s="68">
        <v>3.7153100000000001</v>
      </c>
      <c r="F317" s="74">
        <v>1</v>
      </c>
      <c r="G317" s="74">
        <v>1</v>
      </c>
      <c r="H317" s="68">
        <f t="shared" si="8"/>
        <v>3.7153100000000001</v>
      </c>
      <c r="I317" s="70">
        <f t="shared" si="9"/>
        <v>3.7153100000000001</v>
      </c>
      <c r="J317" s="71">
        <f>ROUND((H317*'2-Calculator'!$D$26),2)</f>
        <v>24424.45</v>
      </c>
      <c r="K317" s="71">
        <f>ROUND((I317*'2-Calculator'!$D$26),2)</f>
        <v>24424.45</v>
      </c>
      <c r="L317" s="69">
        <v>13.42</v>
      </c>
      <c r="M317" s="66" t="s">
        <v>2531</v>
      </c>
      <c r="N317" s="66" t="s">
        <v>2535</v>
      </c>
      <c r="O317" s="66"/>
      <c r="P317" s="66" t="s">
        <v>1833</v>
      </c>
      <c r="Q317" s="141">
        <v>1</v>
      </c>
    </row>
    <row r="318" spans="1:17" s="72" customFormat="1" x14ac:dyDescent="0.2">
      <c r="A318" s="66"/>
      <c r="B318" s="66" t="s">
        <v>927</v>
      </c>
      <c r="C318" s="221" t="s">
        <v>1590</v>
      </c>
      <c r="D318" s="66" t="s">
        <v>2437</v>
      </c>
      <c r="E318" s="68">
        <v>2.05762</v>
      </c>
      <c r="F318" s="74">
        <v>1</v>
      </c>
      <c r="G318" s="74">
        <v>1</v>
      </c>
      <c r="H318" s="68">
        <f t="shared" si="8"/>
        <v>2.05762</v>
      </c>
      <c r="I318" s="70">
        <f t="shared" si="9"/>
        <v>2.05762</v>
      </c>
      <c r="J318" s="71">
        <f>ROUND((H318*'2-Calculator'!$D$26),2)</f>
        <v>13526.79</v>
      </c>
      <c r="K318" s="71">
        <f>ROUND((I318*'2-Calculator'!$D$26),2)</f>
        <v>13526.79</v>
      </c>
      <c r="L318" s="69">
        <v>2.16</v>
      </c>
      <c r="M318" s="66" t="s">
        <v>2531</v>
      </c>
      <c r="N318" s="66" t="s">
        <v>2535</v>
      </c>
      <c r="O318" s="66"/>
      <c r="P318" s="66" t="s">
        <v>1833</v>
      </c>
      <c r="Q318" s="141">
        <v>50</v>
      </c>
    </row>
    <row r="319" spans="1:17" s="72" customFormat="1" x14ac:dyDescent="0.2">
      <c r="A319" s="66"/>
      <c r="B319" s="66" t="s">
        <v>926</v>
      </c>
      <c r="C319" s="221" t="s">
        <v>1590</v>
      </c>
      <c r="D319" s="66" t="s">
        <v>2437</v>
      </c>
      <c r="E319" s="68">
        <v>2.1923400000000002</v>
      </c>
      <c r="F319" s="74">
        <v>1</v>
      </c>
      <c r="G319" s="74">
        <v>1</v>
      </c>
      <c r="H319" s="68">
        <f t="shared" si="8"/>
        <v>2.1923400000000002</v>
      </c>
      <c r="I319" s="70">
        <f t="shared" si="9"/>
        <v>2.1923400000000002</v>
      </c>
      <c r="J319" s="71">
        <f>ROUND((H319*'2-Calculator'!$D$26),2)</f>
        <v>14412.44</v>
      </c>
      <c r="K319" s="71">
        <f>ROUND((I319*'2-Calculator'!$D$26),2)</f>
        <v>14412.44</v>
      </c>
      <c r="L319" s="69">
        <v>2.61</v>
      </c>
      <c r="M319" s="66" t="s">
        <v>2531</v>
      </c>
      <c r="N319" s="66" t="s">
        <v>2535</v>
      </c>
      <c r="O319" s="66"/>
      <c r="P319" s="66" t="s">
        <v>1833</v>
      </c>
      <c r="Q319" s="141">
        <v>81</v>
      </c>
    </row>
    <row r="320" spans="1:17" s="72" customFormat="1" x14ac:dyDescent="0.2">
      <c r="A320" s="66"/>
      <c r="B320" s="66" t="s">
        <v>925</v>
      </c>
      <c r="C320" s="221" t="s">
        <v>1590</v>
      </c>
      <c r="D320" s="66" t="s">
        <v>2437</v>
      </c>
      <c r="E320" s="68">
        <v>2.7195900000000002</v>
      </c>
      <c r="F320" s="74">
        <v>1</v>
      </c>
      <c r="G320" s="74">
        <v>1</v>
      </c>
      <c r="H320" s="68">
        <f t="shared" si="8"/>
        <v>2.7195900000000002</v>
      </c>
      <c r="I320" s="70">
        <f t="shared" si="9"/>
        <v>2.7195900000000002</v>
      </c>
      <c r="J320" s="71">
        <f>ROUND((H320*'2-Calculator'!$D$26),2)</f>
        <v>17878.580000000002</v>
      </c>
      <c r="K320" s="71">
        <f>ROUND((I320*'2-Calculator'!$D$26),2)</f>
        <v>17878.580000000002</v>
      </c>
      <c r="L320" s="69">
        <v>4.5199999999999996</v>
      </c>
      <c r="M320" s="66" t="s">
        <v>2531</v>
      </c>
      <c r="N320" s="66" t="s">
        <v>2535</v>
      </c>
      <c r="O320" s="66"/>
      <c r="P320" s="66" t="s">
        <v>1833</v>
      </c>
      <c r="Q320" s="141">
        <v>42</v>
      </c>
    </row>
    <row r="321" spans="1:17" s="72" customFormat="1" x14ac:dyDescent="0.2">
      <c r="A321" s="66"/>
      <c r="B321" s="66" t="s">
        <v>924</v>
      </c>
      <c r="C321" s="221" t="s">
        <v>1590</v>
      </c>
      <c r="D321" s="66" t="s">
        <v>2437</v>
      </c>
      <c r="E321" s="68">
        <v>4.1530899999999997</v>
      </c>
      <c r="F321" s="74">
        <v>1</v>
      </c>
      <c r="G321" s="74">
        <v>1</v>
      </c>
      <c r="H321" s="68">
        <f t="shared" si="8"/>
        <v>4.1530899999999997</v>
      </c>
      <c r="I321" s="70">
        <f t="shared" si="9"/>
        <v>4.1530899999999997</v>
      </c>
      <c r="J321" s="71">
        <f>ROUND((H321*'2-Calculator'!$D$26),2)</f>
        <v>27302.41</v>
      </c>
      <c r="K321" s="71">
        <f>ROUND((I321*'2-Calculator'!$D$26),2)</f>
        <v>27302.41</v>
      </c>
      <c r="L321" s="69">
        <v>8.3000000000000007</v>
      </c>
      <c r="M321" s="66" t="s">
        <v>2531</v>
      </c>
      <c r="N321" s="66" t="s">
        <v>2535</v>
      </c>
      <c r="O321" s="66"/>
      <c r="P321" s="66" t="s">
        <v>1833</v>
      </c>
      <c r="Q321" s="141">
        <v>29</v>
      </c>
    </row>
    <row r="322" spans="1:17" s="72" customFormat="1" x14ac:dyDescent="0.2">
      <c r="A322" s="66"/>
      <c r="B322" s="66" t="s">
        <v>923</v>
      </c>
      <c r="C322" s="221" t="s">
        <v>1591</v>
      </c>
      <c r="D322" s="66" t="s">
        <v>2438</v>
      </c>
      <c r="E322" s="68">
        <v>1.8423099999999999</v>
      </c>
      <c r="F322" s="74">
        <v>1</v>
      </c>
      <c r="G322" s="74">
        <v>1</v>
      </c>
      <c r="H322" s="68">
        <f t="shared" si="8"/>
        <v>1.8423099999999999</v>
      </c>
      <c r="I322" s="70">
        <f t="shared" si="9"/>
        <v>1.8423099999999999</v>
      </c>
      <c r="J322" s="71">
        <f>ROUND((H322*'2-Calculator'!$D$26),2)</f>
        <v>12111.35</v>
      </c>
      <c r="K322" s="71">
        <f>ROUND((I322*'2-Calculator'!$D$26),2)</f>
        <v>12111.35</v>
      </c>
      <c r="L322" s="69">
        <v>1.92</v>
      </c>
      <c r="M322" s="66" t="s">
        <v>2531</v>
      </c>
      <c r="N322" s="66" t="s">
        <v>2535</v>
      </c>
      <c r="O322" s="66"/>
      <c r="P322" s="66" t="s">
        <v>1833</v>
      </c>
      <c r="Q322" s="141">
        <v>18</v>
      </c>
    </row>
    <row r="323" spans="1:17" s="72" customFormat="1" x14ac:dyDescent="0.2">
      <c r="A323" s="66"/>
      <c r="B323" s="66" t="s">
        <v>922</v>
      </c>
      <c r="C323" s="221" t="s">
        <v>1591</v>
      </c>
      <c r="D323" s="66" t="s">
        <v>2438</v>
      </c>
      <c r="E323" s="68">
        <v>2.0563099999999999</v>
      </c>
      <c r="F323" s="74">
        <v>1</v>
      </c>
      <c r="G323" s="74">
        <v>1</v>
      </c>
      <c r="H323" s="68">
        <f t="shared" si="8"/>
        <v>2.0563099999999999</v>
      </c>
      <c r="I323" s="70">
        <f t="shared" si="9"/>
        <v>2.0563099999999999</v>
      </c>
      <c r="J323" s="71">
        <f>ROUND((H323*'2-Calculator'!$D$26),2)</f>
        <v>13518.18</v>
      </c>
      <c r="K323" s="71">
        <f>ROUND((I323*'2-Calculator'!$D$26),2)</f>
        <v>13518.18</v>
      </c>
      <c r="L323" s="69">
        <v>2.52</v>
      </c>
      <c r="M323" s="66" t="s">
        <v>2531</v>
      </c>
      <c r="N323" s="66" t="s">
        <v>2535</v>
      </c>
      <c r="O323" s="66"/>
      <c r="P323" s="66" t="s">
        <v>1833</v>
      </c>
      <c r="Q323" s="141">
        <v>49</v>
      </c>
    </row>
    <row r="324" spans="1:17" s="72" customFormat="1" x14ac:dyDescent="0.2">
      <c r="A324" s="66"/>
      <c r="B324" s="66" t="s">
        <v>921</v>
      </c>
      <c r="C324" s="221" t="s">
        <v>1591</v>
      </c>
      <c r="D324" s="66" t="s">
        <v>2438</v>
      </c>
      <c r="E324" s="68">
        <v>2.6417000000000002</v>
      </c>
      <c r="F324" s="74">
        <v>1</v>
      </c>
      <c r="G324" s="74">
        <v>1</v>
      </c>
      <c r="H324" s="68">
        <f t="shared" si="8"/>
        <v>2.6417000000000002</v>
      </c>
      <c r="I324" s="70">
        <f t="shared" si="9"/>
        <v>2.6417000000000002</v>
      </c>
      <c r="J324" s="71">
        <f>ROUND((H324*'2-Calculator'!$D$26),2)</f>
        <v>17366.54</v>
      </c>
      <c r="K324" s="71">
        <f>ROUND((I324*'2-Calculator'!$D$26),2)</f>
        <v>17366.54</v>
      </c>
      <c r="L324" s="69">
        <v>4.67</v>
      </c>
      <c r="M324" s="66" t="s">
        <v>2531</v>
      </c>
      <c r="N324" s="66" t="s">
        <v>2535</v>
      </c>
      <c r="O324" s="66"/>
      <c r="P324" s="66" t="s">
        <v>1833</v>
      </c>
      <c r="Q324" s="141">
        <v>41</v>
      </c>
    </row>
    <row r="325" spans="1:17" s="72" customFormat="1" x14ac:dyDescent="0.2">
      <c r="A325" s="66"/>
      <c r="B325" s="66" t="s">
        <v>920</v>
      </c>
      <c r="C325" s="221" t="s">
        <v>1591</v>
      </c>
      <c r="D325" s="66" t="s">
        <v>2438</v>
      </c>
      <c r="E325" s="68">
        <v>4.7089699999999999</v>
      </c>
      <c r="F325" s="74">
        <v>1</v>
      </c>
      <c r="G325" s="74">
        <v>1</v>
      </c>
      <c r="H325" s="68">
        <f t="shared" si="8"/>
        <v>4.7089699999999999</v>
      </c>
      <c r="I325" s="70">
        <f t="shared" si="9"/>
        <v>4.7089699999999999</v>
      </c>
      <c r="J325" s="71">
        <f>ROUND((H325*'2-Calculator'!$D$26),2)</f>
        <v>30956.77</v>
      </c>
      <c r="K325" s="71">
        <f>ROUND((I325*'2-Calculator'!$D$26),2)</f>
        <v>30956.77</v>
      </c>
      <c r="L325" s="69">
        <v>7.32</v>
      </c>
      <c r="M325" s="66" t="s">
        <v>2531</v>
      </c>
      <c r="N325" s="66" t="s">
        <v>2535</v>
      </c>
      <c r="O325" s="66"/>
      <c r="P325" s="66" t="s">
        <v>1833</v>
      </c>
      <c r="Q325" s="141">
        <v>12</v>
      </c>
    </row>
    <row r="326" spans="1:17" s="72" customFormat="1" x14ac:dyDescent="0.2">
      <c r="A326" s="66"/>
      <c r="B326" s="66" t="s">
        <v>919</v>
      </c>
      <c r="C326" s="221" t="s">
        <v>1592</v>
      </c>
      <c r="D326" s="66" t="s">
        <v>2218</v>
      </c>
      <c r="E326" s="68">
        <v>1.6271800000000001</v>
      </c>
      <c r="F326" s="74">
        <v>1</v>
      </c>
      <c r="G326" s="74">
        <v>1</v>
      </c>
      <c r="H326" s="68">
        <f t="shared" si="8"/>
        <v>1.6271800000000001</v>
      </c>
      <c r="I326" s="70">
        <f t="shared" si="9"/>
        <v>1.6271800000000001</v>
      </c>
      <c r="J326" s="71">
        <f>ROUND((H326*'2-Calculator'!$D$26),2)</f>
        <v>10697.08</v>
      </c>
      <c r="K326" s="71">
        <f>ROUND((I326*'2-Calculator'!$D$26),2)</f>
        <v>10697.08</v>
      </c>
      <c r="L326" s="69">
        <v>3.92</v>
      </c>
      <c r="M326" s="66" t="s">
        <v>2531</v>
      </c>
      <c r="N326" s="66" t="s">
        <v>2535</v>
      </c>
      <c r="O326" s="66"/>
      <c r="P326" s="66" t="s">
        <v>1833</v>
      </c>
      <c r="Q326" s="141">
        <v>0</v>
      </c>
    </row>
    <row r="327" spans="1:17" s="72" customFormat="1" x14ac:dyDescent="0.2">
      <c r="A327" s="66"/>
      <c r="B327" s="66" t="s">
        <v>918</v>
      </c>
      <c r="C327" s="221" t="s">
        <v>1592</v>
      </c>
      <c r="D327" s="66" t="s">
        <v>2218</v>
      </c>
      <c r="E327" s="68">
        <v>2.6623399999999999</v>
      </c>
      <c r="F327" s="74">
        <v>1</v>
      </c>
      <c r="G327" s="74">
        <v>1</v>
      </c>
      <c r="H327" s="68">
        <f t="shared" si="8"/>
        <v>2.6623399999999999</v>
      </c>
      <c r="I327" s="70">
        <f t="shared" si="9"/>
        <v>2.6623399999999999</v>
      </c>
      <c r="J327" s="71">
        <f>ROUND((H327*'2-Calculator'!$D$26),2)</f>
        <v>17502.22</v>
      </c>
      <c r="K327" s="71">
        <f>ROUND((I327*'2-Calculator'!$D$26),2)</f>
        <v>17502.22</v>
      </c>
      <c r="L327" s="69">
        <v>2.88</v>
      </c>
      <c r="M327" s="66" t="s">
        <v>2531</v>
      </c>
      <c r="N327" s="66" t="s">
        <v>2535</v>
      </c>
      <c r="O327" s="66"/>
      <c r="P327" s="66" t="s">
        <v>1833</v>
      </c>
      <c r="Q327" s="141">
        <v>0</v>
      </c>
    </row>
    <row r="328" spans="1:17" s="72" customFormat="1" x14ac:dyDescent="0.2">
      <c r="A328" s="66"/>
      <c r="B328" s="66" t="s">
        <v>917</v>
      </c>
      <c r="C328" s="221" t="s">
        <v>1592</v>
      </c>
      <c r="D328" s="66" t="s">
        <v>2218</v>
      </c>
      <c r="E328" s="68">
        <v>4.0567299999999999</v>
      </c>
      <c r="F328" s="74">
        <v>1</v>
      </c>
      <c r="G328" s="74">
        <v>1</v>
      </c>
      <c r="H328" s="68">
        <f t="shared" si="8"/>
        <v>4.0567299999999999</v>
      </c>
      <c r="I328" s="70">
        <f t="shared" si="9"/>
        <v>4.0567299999999999</v>
      </c>
      <c r="J328" s="71">
        <f>ROUND((H328*'2-Calculator'!$D$26),2)</f>
        <v>26668.94</v>
      </c>
      <c r="K328" s="71">
        <f>ROUND((I328*'2-Calculator'!$D$26),2)</f>
        <v>26668.94</v>
      </c>
      <c r="L328" s="69">
        <v>5.35</v>
      </c>
      <c r="M328" s="66" t="s">
        <v>2531</v>
      </c>
      <c r="N328" s="66" t="s">
        <v>2535</v>
      </c>
      <c r="O328" s="66"/>
      <c r="P328" s="66" t="s">
        <v>1833</v>
      </c>
      <c r="Q328" s="141">
        <v>6</v>
      </c>
    </row>
    <row r="329" spans="1:17" s="72" customFormat="1" x14ac:dyDescent="0.2">
      <c r="A329" s="66"/>
      <c r="B329" s="66" t="s">
        <v>916</v>
      </c>
      <c r="C329" s="221" t="s">
        <v>1592</v>
      </c>
      <c r="D329" s="66" t="s">
        <v>2218</v>
      </c>
      <c r="E329" s="68">
        <v>6.6511399999999998</v>
      </c>
      <c r="F329" s="74">
        <v>1</v>
      </c>
      <c r="G329" s="74">
        <v>1</v>
      </c>
      <c r="H329" s="68">
        <f t="shared" si="8"/>
        <v>6.6511399999999998</v>
      </c>
      <c r="I329" s="70">
        <f t="shared" si="9"/>
        <v>6.6511399999999998</v>
      </c>
      <c r="J329" s="71">
        <f>ROUND((H329*'2-Calculator'!$D$26),2)</f>
        <v>43724.59</v>
      </c>
      <c r="K329" s="71">
        <f>ROUND((I329*'2-Calculator'!$D$26),2)</f>
        <v>43724.59</v>
      </c>
      <c r="L329" s="69">
        <v>12.11</v>
      </c>
      <c r="M329" s="66" t="s">
        <v>2531</v>
      </c>
      <c r="N329" s="66" t="s">
        <v>2535</v>
      </c>
      <c r="O329" s="66"/>
      <c r="P329" s="66" t="s">
        <v>1833</v>
      </c>
      <c r="Q329" s="141">
        <v>0</v>
      </c>
    </row>
    <row r="330" spans="1:17" s="72" customFormat="1" x14ac:dyDescent="0.2">
      <c r="A330" s="66"/>
      <c r="B330" s="66" t="s">
        <v>915</v>
      </c>
      <c r="C330" s="221" t="s">
        <v>1593</v>
      </c>
      <c r="D330" s="66" t="s">
        <v>2219</v>
      </c>
      <c r="E330" s="68">
        <v>1.0532999999999999</v>
      </c>
      <c r="F330" s="74">
        <v>1</v>
      </c>
      <c r="G330" s="74">
        <v>1</v>
      </c>
      <c r="H330" s="68">
        <f t="shared" si="8"/>
        <v>1.0532999999999999</v>
      </c>
      <c r="I330" s="70">
        <f t="shared" si="9"/>
        <v>1.0532999999999999</v>
      </c>
      <c r="J330" s="71">
        <f>ROUND((H330*'2-Calculator'!$D$26),2)</f>
        <v>6924.39</v>
      </c>
      <c r="K330" s="71">
        <f>ROUND((I330*'2-Calculator'!$D$26),2)</f>
        <v>6924.39</v>
      </c>
      <c r="L330" s="69">
        <v>2.84</v>
      </c>
      <c r="M330" s="66" t="s">
        <v>2531</v>
      </c>
      <c r="N330" s="66" t="s">
        <v>2535</v>
      </c>
      <c r="O330" s="66"/>
      <c r="P330" s="66" t="s">
        <v>1833</v>
      </c>
      <c r="Q330" s="141">
        <v>0</v>
      </c>
    </row>
    <row r="331" spans="1:17" s="72" customFormat="1" x14ac:dyDescent="0.2">
      <c r="A331" s="66"/>
      <c r="B331" s="66" t="s">
        <v>914</v>
      </c>
      <c r="C331" s="221" t="s">
        <v>1593</v>
      </c>
      <c r="D331" s="66" t="s">
        <v>2219</v>
      </c>
      <c r="E331" s="68">
        <v>1.4136200000000001</v>
      </c>
      <c r="F331" s="74">
        <v>1</v>
      </c>
      <c r="G331" s="74">
        <v>1</v>
      </c>
      <c r="H331" s="68">
        <f t="shared" si="8"/>
        <v>1.4136200000000001</v>
      </c>
      <c r="I331" s="70">
        <f t="shared" si="9"/>
        <v>1.4136200000000001</v>
      </c>
      <c r="J331" s="71">
        <f>ROUND((H331*'2-Calculator'!$D$26),2)</f>
        <v>9293.14</v>
      </c>
      <c r="K331" s="71">
        <f>ROUND((I331*'2-Calculator'!$D$26),2)</f>
        <v>9293.14</v>
      </c>
      <c r="L331" s="69">
        <v>3.06</v>
      </c>
      <c r="M331" s="66" t="s">
        <v>2531</v>
      </c>
      <c r="N331" s="66" t="s">
        <v>2535</v>
      </c>
      <c r="O331" s="66"/>
      <c r="P331" s="66" t="s">
        <v>1833</v>
      </c>
      <c r="Q331" s="141">
        <v>2</v>
      </c>
    </row>
    <row r="332" spans="1:17" s="72" customFormat="1" x14ac:dyDescent="0.2">
      <c r="A332" s="66"/>
      <c r="B332" s="66" t="s">
        <v>913</v>
      </c>
      <c r="C332" s="221" t="s">
        <v>1593</v>
      </c>
      <c r="D332" s="66" t="s">
        <v>2219</v>
      </c>
      <c r="E332" s="68">
        <v>2.1120000000000001</v>
      </c>
      <c r="F332" s="74">
        <v>1</v>
      </c>
      <c r="G332" s="74">
        <v>1</v>
      </c>
      <c r="H332" s="68">
        <f t="shared" si="8"/>
        <v>2.1120000000000001</v>
      </c>
      <c r="I332" s="70">
        <f t="shared" si="9"/>
        <v>2.1120000000000001</v>
      </c>
      <c r="J332" s="71">
        <f>ROUND((H332*'2-Calculator'!$D$26),2)</f>
        <v>13884.29</v>
      </c>
      <c r="K332" s="71">
        <f>ROUND((I332*'2-Calculator'!$D$26),2)</f>
        <v>13884.29</v>
      </c>
      <c r="L332" s="69">
        <v>5.16</v>
      </c>
      <c r="M332" s="66" t="s">
        <v>2531</v>
      </c>
      <c r="N332" s="66" t="s">
        <v>2535</v>
      </c>
      <c r="O332" s="66"/>
      <c r="P332" s="66" t="s">
        <v>1833</v>
      </c>
      <c r="Q332" s="141">
        <v>1</v>
      </c>
    </row>
    <row r="333" spans="1:17" s="72" customFormat="1" x14ac:dyDescent="0.2">
      <c r="A333" s="66"/>
      <c r="B333" s="66" t="s">
        <v>912</v>
      </c>
      <c r="C333" s="221" t="s">
        <v>1593</v>
      </c>
      <c r="D333" s="66" t="s">
        <v>2219</v>
      </c>
      <c r="E333" s="68">
        <v>3.7038600000000002</v>
      </c>
      <c r="F333" s="74">
        <v>1</v>
      </c>
      <c r="G333" s="74">
        <v>1</v>
      </c>
      <c r="H333" s="68">
        <f t="shared" si="8"/>
        <v>3.7038600000000002</v>
      </c>
      <c r="I333" s="70">
        <f t="shared" si="9"/>
        <v>3.7038600000000002</v>
      </c>
      <c r="J333" s="71">
        <f>ROUND((H333*'2-Calculator'!$D$26),2)</f>
        <v>24349.18</v>
      </c>
      <c r="K333" s="71">
        <f>ROUND((I333*'2-Calculator'!$D$26),2)</f>
        <v>24349.18</v>
      </c>
      <c r="L333" s="69">
        <v>10.36</v>
      </c>
      <c r="M333" s="66" t="s">
        <v>2531</v>
      </c>
      <c r="N333" s="66" t="s">
        <v>2535</v>
      </c>
      <c r="O333" s="66"/>
      <c r="P333" s="66" t="s">
        <v>1833</v>
      </c>
      <c r="Q333" s="141">
        <v>0</v>
      </c>
    </row>
    <row r="334" spans="1:17" s="72" customFormat="1" x14ac:dyDescent="0.2">
      <c r="A334" s="66"/>
      <c r="B334" s="66" t="s">
        <v>911</v>
      </c>
      <c r="C334" s="221" t="s">
        <v>1594</v>
      </c>
      <c r="D334" s="66" t="s">
        <v>2220</v>
      </c>
      <c r="E334" s="68">
        <v>1.3113999999999999</v>
      </c>
      <c r="F334" s="74">
        <v>1</v>
      </c>
      <c r="G334" s="74">
        <v>1</v>
      </c>
      <c r="H334" s="68">
        <f t="shared" ref="H334:H397" si="10">ROUND(E334*F334,5)</f>
        <v>1.3113999999999999</v>
      </c>
      <c r="I334" s="70">
        <f t="shared" ref="I334:I397" si="11">ROUND(E334*G334,5)</f>
        <v>1.3113999999999999</v>
      </c>
      <c r="J334" s="71">
        <f>ROUND((H334*'2-Calculator'!$D$26),2)</f>
        <v>8621.14</v>
      </c>
      <c r="K334" s="71">
        <f>ROUND((I334*'2-Calculator'!$D$26),2)</f>
        <v>8621.14</v>
      </c>
      <c r="L334" s="69">
        <v>3.29</v>
      </c>
      <c r="M334" s="66" t="s">
        <v>2531</v>
      </c>
      <c r="N334" s="66" t="s">
        <v>2535</v>
      </c>
      <c r="O334" s="66"/>
      <c r="P334" s="66" t="s">
        <v>1833</v>
      </c>
      <c r="Q334" s="141">
        <v>3</v>
      </c>
    </row>
    <row r="335" spans="1:17" s="72" customFormat="1" x14ac:dyDescent="0.2">
      <c r="A335" s="66"/>
      <c r="B335" s="66" t="s">
        <v>910</v>
      </c>
      <c r="C335" s="221" t="s">
        <v>1594</v>
      </c>
      <c r="D335" s="66" t="s">
        <v>2220</v>
      </c>
      <c r="E335" s="68">
        <v>1.58277</v>
      </c>
      <c r="F335" s="74">
        <v>1</v>
      </c>
      <c r="G335" s="74">
        <v>1</v>
      </c>
      <c r="H335" s="68">
        <f t="shared" si="10"/>
        <v>1.58277</v>
      </c>
      <c r="I335" s="70">
        <f t="shared" si="11"/>
        <v>1.58277</v>
      </c>
      <c r="J335" s="71">
        <f>ROUND((H335*'2-Calculator'!$D$26),2)</f>
        <v>10405.129999999999</v>
      </c>
      <c r="K335" s="71">
        <f>ROUND((I335*'2-Calculator'!$D$26),2)</f>
        <v>10405.129999999999</v>
      </c>
      <c r="L335" s="69">
        <v>4.88</v>
      </c>
      <c r="M335" s="66" t="s">
        <v>2531</v>
      </c>
      <c r="N335" s="66" t="s">
        <v>2535</v>
      </c>
      <c r="O335" s="66"/>
      <c r="P335" s="66" t="s">
        <v>1833</v>
      </c>
      <c r="Q335" s="141">
        <v>8</v>
      </c>
    </row>
    <row r="336" spans="1:17" s="72" customFormat="1" x14ac:dyDescent="0.2">
      <c r="A336" s="66"/>
      <c r="B336" s="66" t="s">
        <v>909</v>
      </c>
      <c r="C336" s="221" t="s">
        <v>1594</v>
      </c>
      <c r="D336" s="66" t="s">
        <v>2220</v>
      </c>
      <c r="E336" s="68">
        <v>2.2110699999999999</v>
      </c>
      <c r="F336" s="74">
        <v>1</v>
      </c>
      <c r="G336" s="74">
        <v>1</v>
      </c>
      <c r="H336" s="68">
        <f t="shared" si="10"/>
        <v>2.2110699999999999</v>
      </c>
      <c r="I336" s="70">
        <f t="shared" si="11"/>
        <v>2.2110699999999999</v>
      </c>
      <c r="J336" s="71">
        <f>ROUND((H336*'2-Calculator'!$D$26),2)</f>
        <v>14535.57</v>
      </c>
      <c r="K336" s="71">
        <f>ROUND((I336*'2-Calculator'!$D$26),2)</f>
        <v>14535.57</v>
      </c>
      <c r="L336" s="69">
        <v>8.4700000000000006</v>
      </c>
      <c r="M336" s="66" t="s">
        <v>2531</v>
      </c>
      <c r="N336" s="66" t="s">
        <v>2535</v>
      </c>
      <c r="O336" s="66"/>
      <c r="P336" s="66" t="s">
        <v>1833</v>
      </c>
      <c r="Q336" s="141">
        <v>17</v>
      </c>
    </row>
    <row r="337" spans="1:17" s="72" customFormat="1" x14ac:dyDescent="0.2">
      <c r="A337" s="66"/>
      <c r="B337" s="66" t="s">
        <v>908</v>
      </c>
      <c r="C337" s="221" t="s">
        <v>1594</v>
      </c>
      <c r="D337" s="66" t="s">
        <v>2220</v>
      </c>
      <c r="E337" s="68">
        <v>3.7158199999999999</v>
      </c>
      <c r="F337" s="74">
        <v>1</v>
      </c>
      <c r="G337" s="74">
        <v>1</v>
      </c>
      <c r="H337" s="68">
        <f t="shared" si="10"/>
        <v>3.7158199999999999</v>
      </c>
      <c r="I337" s="70">
        <f t="shared" si="11"/>
        <v>3.7158199999999999</v>
      </c>
      <c r="J337" s="71">
        <f>ROUND((H337*'2-Calculator'!$D$26),2)</f>
        <v>24427.8</v>
      </c>
      <c r="K337" s="71">
        <f>ROUND((I337*'2-Calculator'!$D$26),2)</f>
        <v>24427.8</v>
      </c>
      <c r="L337" s="69">
        <v>13.12</v>
      </c>
      <c r="M337" s="66" t="s">
        <v>2531</v>
      </c>
      <c r="N337" s="66" t="s">
        <v>2535</v>
      </c>
      <c r="O337" s="66"/>
      <c r="P337" s="66" t="s">
        <v>1833</v>
      </c>
      <c r="Q337" s="141">
        <v>11</v>
      </c>
    </row>
    <row r="338" spans="1:17" s="72" customFormat="1" x14ac:dyDescent="0.2">
      <c r="A338" s="66"/>
      <c r="B338" s="66" t="s">
        <v>2036</v>
      </c>
      <c r="C338" s="221" t="s">
        <v>2037</v>
      </c>
      <c r="D338" s="66" t="s">
        <v>2038</v>
      </c>
      <c r="E338" s="68">
        <v>1.47868</v>
      </c>
      <c r="F338" s="74">
        <v>1</v>
      </c>
      <c r="G338" s="74">
        <v>1</v>
      </c>
      <c r="H338" s="68">
        <f t="shared" si="10"/>
        <v>1.47868</v>
      </c>
      <c r="I338" s="70">
        <f t="shared" si="11"/>
        <v>1.47868</v>
      </c>
      <c r="J338" s="71">
        <f>ROUND((H338*'2-Calculator'!$D$26),2)</f>
        <v>9720.84</v>
      </c>
      <c r="K338" s="71">
        <f>ROUND((I338*'2-Calculator'!$D$26),2)</f>
        <v>9720.84</v>
      </c>
      <c r="L338" s="69">
        <v>2.63</v>
      </c>
      <c r="M338" s="66" t="s">
        <v>2531</v>
      </c>
      <c r="N338" s="66" t="s">
        <v>2535</v>
      </c>
      <c r="O338" s="66"/>
      <c r="P338" s="66" t="s">
        <v>1833</v>
      </c>
      <c r="Q338" s="141">
        <v>20</v>
      </c>
    </row>
    <row r="339" spans="1:17" s="72" customFormat="1" x14ac:dyDescent="0.2">
      <c r="A339" s="66"/>
      <c r="B339" s="66" t="s">
        <v>2039</v>
      </c>
      <c r="C339" s="221" t="s">
        <v>2037</v>
      </c>
      <c r="D339" s="66" t="s">
        <v>2038</v>
      </c>
      <c r="E339" s="68">
        <v>1.99387</v>
      </c>
      <c r="F339" s="74">
        <v>1</v>
      </c>
      <c r="G339" s="74">
        <v>1</v>
      </c>
      <c r="H339" s="68">
        <f t="shared" si="10"/>
        <v>1.99387</v>
      </c>
      <c r="I339" s="70">
        <f t="shared" si="11"/>
        <v>1.99387</v>
      </c>
      <c r="J339" s="71">
        <f>ROUND((H339*'2-Calculator'!$D$26),2)</f>
        <v>13107.7</v>
      </c>
      <c r="K339" s="71">
        <f>ROUND((I339*'2-Calculator'!$D$26),2)</f>
        <v>13107.7</v>
      </c>
      <c r="L339" s="69">
        <v>4.54</v>
      </c>
      <c r="M339" s="66" t="s">
        <v>2531</v>
      </c>
      <c r="N339" s="66" t="s">
        <v>2535</v>
      </c>
      <c r="O339" s="66"/>
      <c r="P339" s="66" t="s">
        <v>1833</v>
      </c>
      <c r="Q339" s="141">
        <v>59</v>
      </c>
    </row>
    <row r="340" spans="1:17" s="72" customFormat="1" x14ac:dyDescent="0.2">
      <c r="A340" s="66"/>
      <c r="B340" s="66" t="s">
        <v>2040</v>
      </c>
      <c r="C340" s="221" t="s">
        <v>2037</v>
      </c>
      <c r="D340" s="66" t="s">
        <v>2038</v>
      </c>
      <c r="E340" s="68">
        <v>3.1210100000000001</v>
      </c>
      <c r="F340" s="74">
        <v>1</v>
      </c>
      <c r="G340" s="74">
        <v>1</v>
      </c>
      <c r="H340" s="68">
        <f t="shared" si="10"/>
        <v>3.1210100000000001</v>
      </c>
      <c r="I340" s="70">
        <f t="shared" si="11"/>
        <v>3.1210100000000001</v>
      </c>
      <c r="J340" s="71">
        <f>ROUND((H340*'2-Calculator'!$D$26),2)</f>
        <v>20517.52</v>
      </c>
      <c r="K340" s="71">
        <f>ROUND((I340*'2-Calculator'!$D$26),2)</f>
        <v>20517.52</v>
      </c>
      <c r="L340" s="69">
        <v>9.43</v>
      </c>
      <c r="M340" s="66" t="s">
        <v>2531</v>
      </c>
      <c r="N340" s="66" t="s">
        <v>2535</v>
      </c>
      <c r="O340" s="66"/>
      <c r="P340" s="66" t="s">
        <v>1833</v>
      </c>
      <c r="Q340" s="141">
        <v>53</v>
      </c>
    </row>
    <row r="341" spans="1:17" s="72" customFormat="1" x14ac:dyDescent="0.2">
      <c r="A341" s="66"/>
      <c r="B341" s="66" t="s">
        <v>2041</v>
      </c>
      <c r="C341" s="221" t="s">
        <v>2037</v>
      </c>
      <c r="D341" s="66" t="s">
        <v>2038</v>
      </c>
      <c r="E341" s="68">
        <v>5.6126800000000001</v>
      </c>
      <c r="F341" s="74">
        <v>1</v>
      </c>
      <c r="G341" s="74">
        <v>1</v>
      </c>
      <c r="H341" s="68">
        <f t="shared" si="10"/>
        <v>5.6126800000000001</v>
      </c>
      <c r="I341" s="70">
        <f t="shared" si="11"/>
        <v>5.6126800000000001</v>
      </c>
      <c r="J341" s="71">
        <f>ROUND((H341*'2-Calculator'!$D$26),2)</f>
        <v>36897.760000000002</v>
      </c>
      <c r="K341" s="71">
        <f>ROUND((I341*'2-Calculator'!$D$26),2)</f>
        <v>36897.760000000002</v>
      </c>
      <c r="L341" s="69">
        <v>16.91</v>
      </c>
      <c r="M341" s="66" t="s">
        <v>2531</v>
      </c>
      <c r="N341" s="66" t="s">
        <v>2535</v>
      </c>
      <c r="O341" s="66"/>
      <c r="P341" s="66" t="s">
        <v>1833</v>
      </c>
      <c r="Q341" s="141">
        <v>6</v>
      </c>
    </row>
    <row r="342" spans="1:17" s="72" customFormat="1" x14ac:dyDescent="0.2">
      <c r="A342" s="66"/>
      <c r="B342" s="66" t="s">
        <v>2042</v>
      </c>
      <c r="C342" s="221" t="s">
        <v>2043</v>
      </c>
      <c r="D342" s="66" t="s">
        <v>2044</v>
      </c>
      <c r="E342" s="68">
        <v>1.8194900000000001</v>
      </c>
      <c r="F342" s="74">
        <v>1</v>
      </c>
      <c r="G342" s="74">
        <v>1</v>
      </c>
      <c r="H342" s="68">
        <f t="shared" si="10"/>
        <v>1.8194900000000001</v>
      </c>
      <c r="I342" s="70">
        <f t="shared" si="11"/>
        <v>1.8194900000000001</v>
      </c>
      <c r="J342" s="71">
        <f>ROUND((H342*'2-Calculator'!$D$26),2)</f>
        <v>11961.33</v>
      </c>
      <c r="K342" s="71">
        <f>ROUND((I342*'2-Calculator'!$D$26),2)</f>
        <v>11961.33</v>
      </c>
      <c r="L342" s="69">
        <v>1.78</v>
      </c>
      <c r="M342" s="66" t="s">
        <v>2531</v>
      </c>
      <c r="N342" s="66" t="s">
        <v>2535</v>
      </c>
      <c r="O342" s="66"/>
      <c r="P342" s="66" t="s">
        <v>1833</v>
      </c>
      <c r="Q342" s="141">
        <v>4</v>
      </c>
    </row>
    <row r="343" spans="1:17" s="72" customFormat="1" x14ac:dyDescent="0.2">
      <c r="A343" s="66"/>
      <c r="B343" s="66" t="s">
        <v>2045</v>
      </c>
      <c r="C343" s="221" t="s">
        <v>2043</v>
      </c>
      <c r="D343" s="66" t="s">
        <v>2044</v>
      </c>
      <c r="E343" s="68">
        <v>2.1435399999999998</v>
      </c>
      <c r="F343" s="74">
        <v>1</v>
      </c>
      <c r="G343" s="74">
        <v>1</v>
      </c>
      <c r="H343" s="68">
        <f t="shared" si="10"/>
        <v>2.1435399999999998</v>
      </c>
      <c r="I343" s="70">
        <f t="shared" si="11"/>
        <v>2.1435399999999998</v>
      </c>
      <c r="J343" s="71">
        <f>ROUND((H343*'2-Calculator'!$D$26),2)</f>
        <v>14091.63</v>
      </c>
      <c r="K343" s="71">
        <f>ROUND((I343*'2-Calculator'!$D$26),2)</f>
        <v>14091.63</v>
      </c>
      <c r="L343" s="69">
        <v>3.35</v>
      </c>
      <c r="M343" s="66" t="s">
        <v>2531</v>
      </c>
      <c r="N343" s="66" t="s">
        <v>2535</v>
      </c>
      <c r="O343" s="66"/>
      <c r="P343" s="66" t="s">
        <v>1833</v>
      </c>
      <c r="Q343" s="141">
        <v>17</v>
      </c>
    </row>
    <row r="344" spans="1:17" s="72" customFormat="1" x14ac:dyDescent="0.2">
      <c r="A344" s="66"/>
      <c r="B344" s="66" t="s">
        <v>2046</v>
      </c>
      <c r="C344" s="221" t="s">
        <v>2043</v>
      </c>
      <c r="D344" s="66" t="s">
        <v>2044</v>
      </c>
      <c r="E344" s="68">
        <v>2.8637600000000001</v>
      </c>
      <c r="F344" s="74">
        <v>1</v>
      </c>
      <c r="G344" s="74">
        <v>1</v>
      </c>
      <c r="H344" s="68">
        <f t="shared" si="10"/>
        <v>2.8637600000000001</v>
      </c>
      <c r="I344" s="70">
        <f t="shared" si="11"/>
        <v>2.8637600000000001</v>
      </c>
      <c r="J344" s="71">
        <f>ROUND((H344*'2-Calculator'!$D$26),2)</f>
        <v>18826.36</v>
      </c>
      <c r="K344" s="71">
        <f>ROUND((I344*'2-Calculator'!$D$26),2)</f>
        <v>18826.36</v>
      </c>
      <c r="L344" s="69">
        <v>6.77</v>
      </c>
      <c r="M344" s="66" t="s">
        <v>2531</v>
      </c>
      <c r="N344" s="66" t="s">
        <v>2535</v>
      </c>
      <c r="O344" s="66"/>
      <c r="P344" s="66" t="s">
        <v>1833</v>
      </c>
      <c r="Q344" s="141">
        <v>27</v>
      </c>
    </row>
    <row r="345" spans="1:17" s="72" customFormat="1" x14ac:dyDescent="0.2">
      <c r="A345" s="66"/>
      <c r="B345" s="66" t="s">
        <v>2047</v>
      </c>
      <c r="C345" s="221" t="s">
        <v>2043</v>
      </c>
      <c r="D345" s="66" t="s">
        <v>2044</v>
      </c>
      <c r="E345" s="68">
        <v>4.9176299999999999</v>
      </c>
      <c r="F345" s="74">
        <v>1</v>
      </c>
      <c r="G345" s="74">
        <v>1</v>
      </c>
      <c r="H345" s="68">
        <f t="shared" si="10"/>
        <v>4.9176299999999999</v>
      </c>
      <c r="I345" s="70">
        <f t="shared" si="11"/>
        <v>4.9176299999999999</v>
      </c>
      <c r="J345" s="71">
        <f>ROUND((H345*'2-Calculator'!$D$26),2)</f>
        <v>32328.5</v>
      </c>
      <c r="K345" s="71">
        <f>ROUND((I345*'2-Calculator'!$D$26),2)</f>
        <v>32328.5</v>
      </c>
      <c r="L345" s="69">
        <v>18.45</v>
      </c>
      <c r="M345" s="66" t="s">
        <v>2531</v>
      </c>
      <c r="N345" s="66" t="s">
        <v>2535</v>
      </c>
      <c r="O345" s="66"/>
      <c r="P345" s="66" t="s">
        <v>1833</v>
      </c>
      <c r="Q345" s="141">
        <v>20</v>
      </c>
    </row>
    <row r="346" spans="1:17" s="72" customFormat="1" x14ac:dyDescent="0.2">
      <c r="A346" s="66"/>
      <c r="B346" s="66" t="s">
        <v>907</v>
      </c>
      <c r="C346" s="221" t="s">
        <v>1595</v>
      </c>
      <c r="D346" s="66" t="s">
        <v>2048</v>
      </c>
      <c r="E346" s="68">
        <v>0.80586000000000002</v>
      </c>
      <c r="F346" s="74">
        <v>1</v>
      </c>
      <c r="G346" s="74">
        <v>1</v>
      </c>
      <c r="H346" s="68">
        <f t="shared" si="10"/>
        <v>0.80586000000000002</v>
      </c>
      <c r="I346" s="70">
        <f t="shared" si="11"/>
        <v>0.80586000000000002</v>
      </c>
      <c r="J346" s="71">
        <f>ROUND((H346*'2-Calculator'!$D$26),2)</f>
        <v>5297.72</v>
      </c>
      <c r="K346" s="71">
        <f>ROUND((I346*'2-Calculator'!$D$26),2)</f>
        <v>5297.72</v>
      </c>
      <c r="L346" s="69">
        <v>1.78</v>
      </c>
      <c r="M346" s="66" t="s">
        <v>2531</v>
      </c>
      <c r="N346" s="66" t="s">
        <v>2535</v>
      </c>
      <c r="O346" s="66"/>
      <c r="P346" s="66" t="s">
        <v>1833</v>
      </c>
      <c r="Q346" s="141">
        <v>31</v>
      </c>
    </row>
    <row r="347" spans="1:17" s="72" customFormat="1" x14ac:dyDescent="0.2">
      <c r="A347" s="66"/>
      <c r="B347" s="66" t="s">
        <v>906</v>
      </c>
      <c r="C347" s="221" t="s">
        <v>1595</v>
      </c>
      <c r="D347" s="66" t="s">
        <v>2048</v>
      </c>
      <c r="E347" s="68">
        <v>0.89105000000000001</v>
      </c>
      <c r="F347" s="74">
        <v>1</v>
      </c>
      <c r="G347" s="74">
        <v>1</v>
      </c>
      <c r="H347" s="68">
        <f t="shared" si="10"/>
        <v>0.89105000000000001</v>
      </c>
      <c r="I347" s="70">
        <f t="shared" si="11"/>
        <v>0.89105000000000001</v>
      </c>
      <c r="J347" s="71">
        <f>ROUND((H347*'2-Calculator'!$D$26),2)</f>
        <v>5857.76</v>
      </c>
      <c r="K347" s="71">
        <f>ROUND((I347*'2-Calculator'!$D$26),2)</f>
        <v>5857.76</v>
      </c>
      <c r="L347" s="69">
        <v>2.4700000000000002</v>
      </c>
      <c r="M347" s="66" t="s">
        <v>2531</v>
      </c>
      <c r="N347" s="66" t="s">
        <v>2535</v>
      </c>
      <c r="O347" s="66"/>
      <c r="P347" s="66" t="s">
        <v>1833</v>
      </c>
      <c r="Q347" s="141">
        <v>83</v>
      </c>
    </row>
    <row r="348" spans="1:17" s="72" customFormat="1" x14ac:dyDescent="0.2">
      <c r="A348" s="66"/>
      <c r="B348" s="66" t="s">
        <v>905</v>
      </c>
      <c r="C348" s="221" t="s">
        <v>1595</v>
      </c>
      <c r="D348" s="66" t="s">
        <v>2048</v>
      </c>
      <c r="E348" s="68">
        <v>1.1864699999999999</v>
      </c>
      <c r="F348" s="74">
        <v>1</v>
      </c>
      <c r="G348" s="74">
        <v>1</v>
      </c>
      <c r="H348" s="68">
        <f t="shared" si="10"/>
        <v>1.1864699999999999</v>
      </c>
      <c r="I348" s="70">
        <f t="shared" si="11"/>
        <v>1.1864699999999999</v>
      </c>
      <c r="J348" s="71">
        <f>ROUND((H348*'2-Calculator'!$D$26),2)</f>
        <v>7799.85</v>
      </c>
      <c r="K348" s="71">
        <f>ROUND((I348*'2-Calculator'!$D$26),2)</f>
        <v>7799.85</v>
      </c>
      <c r="L348" s="69">
        <v>4.3499999999999996</v>
      </c>
      <c r="M348" s="66" t="s">
        <v>2531</v>
      </c>
      <c r="N348" s="66" t="s">
        <v>2535</v>
      </c>
      <c r="O348" s="66"/>
      <c r="P348" s="66" t="s">
        <v>1833</v>
      </c>
      <c r="Q348" s="141">
        <v>51</v>
      </c>
    </row>
    <row r="349" spans="1:17" s="72" customFormat="1" x14ac:dyDescent="0.2">
      <c r="A349" s="66"/>
      <c r="B349" s="66" t="s">
        <v>904</v>
      </c>
      <c r="C349" s="221" t="s">
        <v>1595</v>
      </c>
      <c r="D349" s="66" t="s">
        <v>2048</v>
      </c>
      <c r="E349" s="68">
        <v>2.10745</v>
      </c>
      <c r="F349" s="74">
        <v>1</v>
      </c>
      <c r="G349" s="74">
        <v>1</v>
      </c>
      <c r="H349" s="68">
        <f t="shared" si="10"/>
        <v>2.10745</v>
      </c>
      <c r="I349" s="70">
        <f t="shared" si="11"/>
        <v>2.10745</v>
      </c>
      <c r="J349" s="71">
        <f>ROUND((H349*'2-Calculator'!$D$26),2)</f>
        <v>13854.38</v>
      </c>
      <c r="K349" s="71">
        <f>ROUND((I349*'2-Calculator'!$D$26),2)</f>
        <v>13854.38</v>
      </c>
      <c r="L349" s="69">
        <v>6.3</v>
      </c>
      <c r="M349" s="66" t="s">
        <v>2531</v>
      </c>
      <c r="N349" s="66" t="s">
        <v>2535</v>
      </c>
      <c r="O349" s="66"/>
      <c r="P349" s="66" t="s">
        <v>1833</v>
      </c>
      <c r="Q349" s="141">
        <v>21</v>
      </c>
    </row>
    <row r="350" spans="1:17" s="72" customFormat="1" x14ac:dyDescent="0.2">
      <c r="A350" s="66"/>
      <c r="B350" s="66" t="s">
        <v>903</v>
      </c>
      <c r="C350" s="221" t="s">
        <v>1596</v>
      </c>
      <c r="D350" s="66" t="s">
        <v>2439</v>
      </c>
      <c r="E350" s="68">
        <v>0.88536000000000004</v>
      </c>
      <c r="F350" s="74">
        <v>1</v>
      </c>
      <c r="G350" s="74">
        <v>1</v>
      </c>
      <c r="H350" s="68">
        <f t="shared" si="10"/>
        <v>0.88536000000000004</v>
      </c>
      <c r="I350" s="70">
        <f t="shared" si="11"/>
        <v>0.88536000000000004</v>
      </c>
      <c r="J350" s="71">
        <f>ROUND((H350*'2-Calculator'!$D$26),2)</f>
        <v>5820.36</v>
      </c>
      <c r="K350" s="71">
        <f>ROUND((I350*'2-Calculator'!$D$26),2)</f>
        <v>5820.36</v>
      </c>
      <c r="L350" s="69">
        <v>1.77</v>
      </c>
      <c r="M350" s="66" t="s">
        <v>2531</v>
      </c>
      <c r="N350" s="66" t="s">
        <v>2535</v>
      </c>
      <c r="O350" s="66"/>
      <c r="P350" s="66" t="s">
        <v>1833</v>
      </c>
      <c r="Q350" s="141">
        <v>21</v>
      </c>
    </row>
    <row r="351" spans="1:17" s="72" customFormat="1" x14ac:dyDescent="0.2">
      <c r="A351" s="66"/>
      <c r="B351" s="66" t="s">
        <v>902</v>
      </c>
      <c r="C351" s="221" t="s">
        <v>1596</v>
      </c>
      <c r="D351" s="66" t="s">
        <v>2439</v>
      </c>
      <c r="E351" s="68">
        <v>1.0244</v>
      </c>
      <c r="F351" s="74">
        <v>1</v>
      </c>
      <c r="G351" s="74">
        <v>1</v>
      </c>
      <c r="H351" s="68">
        <f t="shared" si="10"/>
        <v>1.0244</v>
      </c>
      <c r="I351" s="70">
        <f t="shared" si="11"/>
        <v>1.0244</v>
      </c>
      <c r="J351" s="71">
        <f>ROUND((H351*'2-Calculator'!$D$26),2)</f>
        <v>6734.41</v>
      </c>
      <c r="K351" s="71">
        <f>ROUND((I351*'2-Calculator'!$D$26),2)</f>
        <v>6734.41</v>
      </c>
      <c r="L351" s="69">
        <v>2.34</v>
      </c>
      <c r="M351" s="66" t="s">
        <v>2531</v>
      </c>
      <c r="N351" s="66" t="s">
        <v>2535</v>
      </c>
      <c r="O351" s="66"/>
      <c r="P351" s="66" t="s">
        <v>1833</v>
      </c>
      <c r="Q351" s="141">
        <v>45</v>
      </c>
    </row>
    <row r="352" spans="1:17" s="72" customFormat="1" x14ac:dyDescent="0.2">
      <c r="A352" s="66"/>
      <c r="B352" s="66" t="s">
        <v>901</v>
      </c>
      <c r="C352" s="221" t="s">
        <v>1596</v>
      </c>
      <c r="D352" s="66" t="s">
        <v>2439</v>
      </c>
      <c r="E352" s="68">
        <v>1.33799</v>
      </c>
      <c r="F352" s="74">
        <v>1</v>
      </c>
      <c r="G352" s="74">
        <v>1</v>
      </c>
      <c r="H352" s="68">
        <f t="shared" si="10"/>
        <v>1.33799</v>
      </c>
      <c r="I352" s="70">
        <f t="shared" si="11"/>
        <v>1.33799</v>
      </c>
      <c r="J352" s="71">
        <f>ROUND((H352*'2-Calculator'!$D$26),2)</f>
        <v>8795.9500000000007</v>
      </c>
      <c r="K352" s="71">
        <f>ROUND((I352*'2-Calculator'!$D$26),2)</f>
        <v>8795.9500000000007</v>
      </c>
      <c r="L352" s="69">
        <v>4.0599999999999996</v>
      </c>
      <c r="M352" s="66" t="s">
        <v>2531</v>
      </c>
      <c r="N352" s="66" t="s">
        <v>2535</v>
      </c>
      <c r="O352" s="66"/>
      <c r="P352" s="66" t="s">
        <v>1833</v>
      </c>
      <c r="Q352" s="141">
        <v>16</v>
      </c>
    </row>
    <row r="353" spans="1:17" s="72" customFormat="1" x14ac:dyDescent="0.2">
      <c r="A353" s="66"/>
      <c r="B353" s="66" t="s">
        <v>900</v>
      </c>
      <c r="C353" s="221" t="s">
        <v>1596</v>
      </c>
      <c r="D353" s="66" t="s">
        <v>2439</v>
      </c>
      <c r="E353" s="68">
        <v>2.4819100000000001</v>
      </c>
      <c r="F353" s="74">
        <v>1</v>
      </c>
      <c r="G353" s="74">
        <v>1</v>
      </c>
      <c r="H353" s="68">
        <f t="shared" si="10"/>
        <v>2.4819100000000001</v>
      </c>
      <c r="I353" s="70">
        <f t="shared" si="11"/>
        <v>2.4819100000000001</v>
      </c>
      <c r="J353" s="71">
        <f>ROUND((H353*'2-Calculator'!$D$26),2)</f>
        <v>16316.08</v>
      </c>
      <c r="K353" s="71">
        <f>ROUND((I353*'2-Calculator'!$D$26),2)</f>
        <v>16316.08</v>
      </c>
      <c r="L353" s="69">
        <v>8.69</v>
      </c>
      <c r="M353" s="66" t="s">
        <v>2531</v>
      </c>
      <c r="N353" s="66" t="s">
        <v>2535</v>
      </c>
      <c r="O353" s="66"/>
      <c r="P353" s="66" t="s">
        <v>1833</v>
      </c>
      <c r="Q353" s="141">
        <v>0</v>
      </c>
    </row>
    <row r="354" spans="1:17" s="72" customFormat="1" x14ac:dyDescent="0.2">
      <c r="A354" s="66"/>
      <c r="B354" s="66" t="s">
        <v>899</v>
      </c>
      <c r="C354" s="221" t="s">
        <v>1597</v>
      </c>
      <c r="D354" s="66" t="s">
        <v>2440</v>
      </c>
      <c r="E354" s="68">
        <v>0.93371000000000004</v>
      </c>
      <c r="F354" s="74">
        <v>1</v>
      </c>
      <c r="G354" s="74">
        <v>1</v>
      </c>
      <c r="H354" s="68">
        <f t="shared" si="10"/>
        <v>0.93371000000000004</v>
      </c>
      <c r="I354" s="70">
        <f t="shared" si="11"/>
        <v>0.93371000000000004</v>
      </c>
      <c r="J354" s="71">
        <f>ROUND((H354*'2-Calculator'!$D$26),2)</f>
        <v>6138.21</v>
      </c>
      <c r="K354" s="71">
        <f>ROUND((I354*'2-Calculator'!$D$26),2)</f>
        <v>6138.21</v>
      </c>
      <c r="L354" s="69">
        <v>1.99</v>
      </c>
      <c r="M354" s="66" t="s">
        <v>2531</v>
      </c>
      <c r="N354" s="66" t="s">
        <v>2535</v>
      </c>
      <c r="O354" s="66"/>
      <c r="P354" s="66" t="s">
        <v>1833</v>
      </c>
      <c r="Q354" s="141">
        <v>19</v>
      </c>
    </row>
    <row r="355" spans="1:17" s="72" customFormat="1" x14ac:dyDescent="0.2">
      <c r="A355" s="66"/>
      <c r="B355" s="66" t="s">
        <v>898</v>
      </c>
      <c r="C355" s="221" t="s">
        <v>1597</v>
      </c>
      <c r="D355" s="66" t="s">
        <v>2440</v>
      </c>
      <c r="E355" s="68">
        <v>1.1440900000000001</v>
      </c>
      <c r="F355" s="74">
        <v>1</v>
      </c>
      <c r="G355" s="74">
        <v>1</v>
      </c>
      <c r="H355" s="68">
        <f t="shared" si="10"/>
        <v>1.1440900000000001</v>
      </c>
      <c r="I355" s="70">
        <f t="shared" si="11"/>
        <v>1.1440900000000001</v>
      </c>
      <c r="J355" s="71">
        <f>ROUND((H355*'2-Calculator'!$D$26),2)</f>
        <v>7521.25</v>
      </c>
      <c r="K355" s="71">
        <f>ROUND((I355*'2-Calculator'!$D$26),2)</f>
        <v>7521.25</v>
      </c>
      <c r="L355" s="69">
        <v>3.36</v>
      </c>
      <c r="M355" s="66" t="s">
        <v>2531</v>
      </c>
      <c r="N355" s="66" t="s">
        <v>2535</v>
      </c>
      <c r="O355" s="66"/>
      <c r="P355" s="66" t="s">
        <v>1833</v>
      </c>
      <c r="Q355" s="141">
        <v>81</v>
      </c>
    </row>
    <row r="356" spans="1:17" s="72" customFormat="1" x14ac:dyDescent="0.2">
      <c r="A356" s="66"/>
      <c r="B356" s="66" t="s">
        <v>897</v>
      </c>
      <c r="C356" s="221" t="s">
        <v>1597</v>
      </c>
      <c r="D356" s="66" t="s">
        <v>2440</v>
      </c>
      <c r="E356" s="68">
        <v>1.6254500000000001</v>
      </c>
      <c r="F356" s="74">
        <v>1</v>
      </c>
      <c r="G356" s="74">
        <v>1</v>
      </c>
      <c r="H356" s="68">
        <f t="shared" si="10"/>
        <v>1.6254500000000001</v>
      </c>
      <c r="I356" s="70">
        <f t="shared" si="11"/>
        <v>1.6254500000000001</v>
      </c>
      <c r="J356" s="71">
        <f>ROUND((H356*'2-Calculator'!$D$26),2)</f>
        <v>10685.71</v>
      </c>
      <c r="K356" s="71">
        <f>ROUND((I356*'2-Calculator'!$D$26),2)</f>
        <v>10685.71</v>
      </c>
      <c r="L356" s="69">
        <v>6.49</v>
      </c>
      <c r="M356" s="66" t="s">
        <v>2531</v>
      </c>
      <c r="N356" s="66" t="s">
        <v>2535</v>
      </c>
      <c r="O356" s="66"/>
      <c r="P356" s="66" t="s">
        <v>1833</v>
      </c>
      <c r="Q356" s="141">
        <v>82</v>
      </c>
    </row>
    <row r="357" spans="1:17" s="72" customFormat="1" x14ac:dyDescent="0.2">
      <c r="A357" s="66"/>
      <c r="B357" s="66" t="s">
        <v>896</v>
      </c>
      <c r="C357" s="221" t="s">
        <v>1597</v>
      </c>
      <c r="D357" s="66" t="s">
        <v>2440</v>
      </c>
      <c r="E357" s="68">
        <v>3.0175800000000002</v>
      </c>
      <c r="F357" s="74">
        <v>1</v>
      </c>
      <c r="G357" s="74">
        <v>1</v>
      </c>
      <c r="H357" s="68">
        <f t="shared" si="10"/>
        <v>3.0175800000000002</v>
      </c>
      <c r="I357" s="70">
        <f t="shared" si="11"/>
        <v>3.0175800000000002</v>
      </c>
      <c r="J357" s="71">
        <f>ROUND((H357*'2-Calculator'!$D$26),2)</f>
        <v>19837.57</v>
      </c>
      <c r="K357" s="71">
        <f>ROUND((I357*'2-Calculator'!$D$26),2)</f>
        <v>19837.57</v>
      </c>
      <c r="L357" s="69">
        <v>12.34</v>
      </c>
      <c r="M357" s="66" t="s">
        <v>2531</v>
      </c>
      <c r="N357" s="66" t="s">
        <v>2535</v>
      </c>
      <c r="O357" s="66"/>
      <c r="P357" s="66" t="s">
        <v>1833</v>
      </c>
      <c r="Q357" s="141">
        <v>27</v>
      </c>
    </row>
    <row r="358" spans="1:17" s="72" customFormat="1" x14ac:dyDescent="0.2">
      <c r="A358" s="66"/>
      <c r="B358" s="66" t="s">
        <v>895</v>
      </c>
      <c r="C358" s="221" t="s">
        <v>1598</v>
      </c>
      <c r="D358" s="66" t="s">
        <v>2049</v>
      </c>
      <c r="E358" s="68">
        <v>0.83674999999999999</v>
      </c>
      <c r="F358" s="74">
        <v>1</v>
      </c>
      <c r="G358" s="74">
        <v>1</v>
      </c>
      <c r="H358" s="68">
        <f t="shared" si="10"/>
        <v>0.83674999999999999</v>
      </c>
      <c r="I358" s="70">
        <f t="shared" si="11"/>
        <v>0.83674999999999999</v>
      </c>
      <c r="J358" s="71">
        <f>ROUND((H358*'2-Calculator'!$D$26),2)</f>
        <v>5500.79</v>
      </c>
      <c r="K358" s="71">
        <f>ROUND((I358*'2-Calculator'!$D$26),2)</f>
        <v>5500.79</v>
      </c>
      <c r="L358" s="69">
        <v>5.29</v>
      </c>
      <c r="M358" s="66" t="s">
        <v>2531</v>
      </c>
      <c r="N358" s="66" t="s">
        <v>2535</v>
      </c>
      <c r="O358" s="66"/>
      <c r="P358" s="66" t="s">
        <v>1833</v>
      </c>
      <c r="Q358" s="141">
        <v>0</v>
      </c>
    </row>
    <row r="359" spans="1:17" s="72" customFormat="1" x14ac:dyDescent="0.2">
      <c r="A359" s="66"/>
      <c r="B359" s="66" t="s">
        <v>894</v>
      </c>
      <c r="C359" s="221" t="s">
        <v>1598</v>
      </c>
      <c r="D359" s="66" t="s">
        <v>2049</v>
      </c>
      <c r="E359" s="68">
        <v>1.1146100000000001</v>
      </c>
      <c r="F359" s="74">
        <v>1</v>
      </c>
      <c r="G359" s="74">
        <v>1</v>
      </c>
      <c r="H359" s="68">
        <f t="shared" si="10"/>
        <v>1.1146100000000001</v>
      </c>
      <c r="I359" s="70">
        <f t="shared" si="11"/>
        <v>1.1146100000000001</v>
      </c>
      <c r="J359" s="71">
        <f>ROUND((H359*'2-Calculator'!$D$26),2)</f>
        <v>7327.45</v>
      </c>
      <c r="K359" s="71">
        <f>ROUND((I359*'2-Calculator'!$D$26),2)</f>
        <v>7327.45</v>
      </c>
      <c r="L359" s="69">
        <v>5.77</v>
      </c>
      <c r="M359" s="66" t="s">
        <v>2531</v>
      </c>
      <c r="N359" s="66" t="s">
        <v>2535</v>
      </c>
      <c r="O359" s="66"/>
      <c r="P359" s="66" t="s">
        <v>1833</v>
      </c>
      <c r="Q359" s="141">
        <v>4</v>
      </c>
    </row>
    <row r="360" spans="1:17" s="72" customFormat="1" x14ac:dyDescent="0.2">
      <c r="A360" s="66"/>
      <c r="B360" s="66" t="s">
        <v>893</v>
      </c>
      <c r="C360" s="221" t="s">
        <v>1598</v>
      </c>
      <c r="D360" s="66" t="s">
        <v>2049</v>
      </c>
      <c r="E360" s="68">
        <v>1.61151</v>
      </c>
      <c r="F360" s="74">
        <v>1</v>
      </c>
      <c r="G360" s="74">
        <v>1</v>
      </c>
      <c r="H360" s="68">
        <f t="shared" si="10"/>
        <v>1.61151</v>
      </c>
      <c r="I360" s="70">
        <f t="shared" si="11"/>
        <v>1.61151</v>
      </c>
      <c r="J360" s="71">
        <f>ROUND((H360*'2-Calculator'!$D$26),2)</f>
        <v>10594.07</v>
      </c>
      <c r="K360" s="71">
        <f>ROUND((I360*'2-Calculator'!$D$26),2)</f>
        <v>10594.07</v>
      </c>
      <c r="L360" s="69">
        <v>9.59</v>
      </c>
      <c r="M360" s="66" t="s">
        <v>2531</v>
      </c>
      <c r="N360" s="66" t="s">
        <v>2535</v>
      </c>
      <c r="O360" s="66"/>
      <c r="P360" s="66" t="s">
        <v>1833</v>
      </c>
      <c r="Q360" s="141">
        <v>2</v>
      </c>
    </row>
    <row r="361" spans="1:17" s="72" customFormat="1" x14ac:dyDescent="0.2">
      <c r="A361" s="66"/>
      <c r="B361" s="66" t="s">
        <v>892</v>
      </c>
      <c r="C361" s="221" t="s">
        <v>1598</v>
      </c>
      <c r="D361" s="66" t="s">
        <v>2049</v>
      </c>
      <c r="E361" s="68">
        <v>2.6274799999999998</v>
      </c>
      <c r="F361" s="74">
        <v>1</v>
      </c>
      <c r="G361" s="74">
        <v>1</v>
      </c>
      <c r="H361" s="68">
        <f t="shared" si="10"/>
        <v>2.6274799999999998</v>
      </c>
      <c r="I361" s="70">
        <f t="shared" si="11"/>
        <v>2.6274799999999998</v>
      </c>
      <c r="J361" s="71">
        <f>ROUND((H361*'2-Calculator'!$D$26),2)</f>
        <v>17273.05</v>
      </c>
      <c r="K361" s="71">
        <f>ROUND((I361*'2-Calculator'!$D$26),2)</f>
        <v>17273.05</v>
      </c>
      <c r="L361" s="69">
        <v>11.13</v>
      </c>
      <c r="M361" s="66" t="s">
        <v>2531</v>
      </c>
      <c r="N361" s="66" t="s">
        <v>2535</v>
      </c>
      <c r="O361" s="66"/>
      <c r="P361" s="66" t="s">
        <v>1833</v>
      </c>
      <c r="Q361" s="141">
        <v>4</v>
      </c>
    </row>
    <row r="362" spans="1:17" s="72" customFormat="1" x14ac:dyDescent="0.2">
      <c r="A362" s="66"/>
      <c r="B362" s="66" t="s">
        <v>891</v>
      </c>
      <c r="C362" s="221" t="s">
        <v>1599</v>
      </c>
      <c r="D362" s="66" t="s">
        <v>2050</v>
      </c>
      <c r="E362" s="68">
        <v>0.51110999999999995</v>
      </c>
      <c r="F362" s="74">
        <v>1</v>
      </c>
      <c r="G362" s="74">
        <v>1</v>
      </c>
      <c r="H362" s="68">
        <f t="shared" si="10"/>
        <v>0.51110999999999995</v>
      </c>
      <c r="I362" s="70">
        <f t="shared" si="11"/>
        <v>0.51110999999999995</v>
      </c>
      <c r="J362" s="71">
        <f>ROUND((H362*'2-Calculator'!$D$26),2)</f>
        <v>3360.04</v>
      </c>
      <c r="K362" s="71">
        <f>ROUND((I362*'2-Calculator'!$D$26),2)</f>
        <v>3360.04</v>
      </c>
      <c r="L362" s="69">
        <v>2.41</v>
      </c>
      <c r="M362" s="66" t="s">
        <v>2531</v>
      </c>
      <c r="N362" s="66" t="s">
        <v>2535</v>
      </c>
      <c r="O362" s="66"/>
      <c r="P362" s="66" t="s">
        <v>1833</v>
      </c>
      <c r="Q362" s="141">
        <v>133</v>
      </c>
    </row>
    <row r="363" spans="1:17" s="72" customFormat="1" x14ac:dyDescent="0.2">
      <c r="A363" s="66"/>
      <c r="B363" s="66" t="s">
        <v>890</v>
      </c>
      <c r="C363" s="221" t="s">
        <v>1599</v>
      </c>
      <c r="D363" s="66" t="s">
        <v>2050</v>
      </c>
      <c r="E363" s="68">
        <v>0.65461000000000003</v>
      </c>
      <c r="F363" s="74">
        <v>1</v>
      </c>
      <c r="G363" s="74">
        <v>1</v>
      </c>
      <c r="H363" s="68">
        <f t="shared" si="10"/>
        <v>0.65461000000000003</v>
      </c>
      <c r="I363" s="70">
        <f t="shared" si="11"/>
        <v>0.65461000000000003</v>
      </c>
      <c r="J363" s="71">
        <f>ROUND((H363*'2-Calculator'!$D$26),2)</f>
        <v>4303.41</v>
      </c>
      <c r="K363" s="71">
        <f>ROUND((I363*'2-Calculator'!$D$26),2)</f>
        <v>4303.41</v>
      </c>
      <c r="L363" s="69">
        <v>3.35</v>
      </c>
      <c r="M363" s="66" t="s">
        <v>2531</v>
      </c>
      <c r="N363" s="66" t="s">
        <v>2535</v>
      </c>
      <c r="O363" s="66"/>
      <c r="P363" s="66" t="s">
        <v>1833</v>
      </c>
      <c r="Q363" s="141">
        <v>471</v>
      </c>
    </row>
    <row r="364" spans="1:17" s="72" customFormat="1" x14ac:dyDescent="0.2">
      <c r="A364" s="66"/>
      <c r="B364" s="66" t="s">
        <v>889</v>
      </c>
      <c r="C364" s="221" t="s">
        <v>1599</v>
      </c>
      <c r="D364" s="66" t="s">
        <v>2050</v>
      </c>
      <c r="E364" s="68">
        <v>0.95094000000000001</v>
      </c>
      <c r="F364" s="74">
        <v>1</v>
      </c>
      <c r="G364" s="74">
        <v>1</v>
      </c>
      <c r="H364" s="68">
        <f t="shared" si="10"/>
        <v>0.95094000000000001</v>
      </c>
      <c r="I364" s="70">
        <f t="shared" si="11"/>
        <v>0.95094000000000001</v>
      </c>
      <c r="J364" s="71">
        <f>ROUND((H364*'2-Calculator'!$D$26),2)</f>
        <v>6251.48</v>
      </c>
      <c r="K364" s="71">
        <f>ROUND((I364*'2-Calculator'!$D$26),2)</f>
        <v>6251.48</v>
      </c>
      <c r="L364" s="69">
        <v>5.35</v>
      </c>
      <c r="M364" s="66" t="s">
        <v>2531</v>
      </c>
      <c r="N364" s="66" t="s">
        <v>2535</v>
      </c>
      <c r="O364" s="66"/>
      <c r="P364" s="66" t="s">
        <v>1833</v>
      </c>
      <c r="Q364" s="141">
        <v>601</v>
      </c>
    </row>
    <row r="365" spans="1:17" s="72" customFormat="1" x14ac:dyDescent="0.2">
      <c r="A365" s="66"/>
      <c r="B365" s="66" t="s">
        <v>888</v>
      </c>
      <c r="C365" s="221" t="s">
        <v>1599</v>
      </c>
      <c r="D365" s="66" t="s">
        <v>2050</v>
      </c>
      <c r="E365" s="68">
        <v>1.75261</v>
      </c>
      <c r="F365" s="74">
        <v>1</v>
      </c>
      <c r="G365" s="74">
        <v>1</v>
      </c>
      <c r="H365" s="68">
        <f t="shared" si="10"/>
        <v>1.75261</v>
      </c>
      <c r="I365" s="70">
        <f t="shared" si="11"/>
        <v>1.75261</v>
      </c>
      <c r="J365" s="71">
        <f>ROUND((H365*'2-Calculator'!$D$26),2)</f>
        <v>11521.66</v>
      </c>
      <c r="K365" s="71">
        <f>ROUND((I365*'2-Calculator'!$D$26),2)</f>
        <v>11521.66</v>
      </c>
      <c r="L365" s="69">
        <v>9.43</v>
      </c>
      <c r="M365" s="66" t="s">
        <v>2531</v>
      </c>
      <c r="N365" s="66" t="s">
        <v>2535</v>
      </c>
      <c r="O365" s="66"/>
      <c r="P365" s="66" t="s">
        <v>1833</v>
      </c>
      <c r="Q365" s="141">
        <v>99</v>
      </c>
    </row>
    <row r="366" spans="1:17" s="72" customFormat="1" x14ac:dyDescent="0.2">
      <c r="A366" s="66"/>
      <c r="B366" s="66" t="s">
        <v>887</v>
      </c>
      <c r="C366" s="221" t="s">
        <v>1600</v>
      </c>
      <c r="D366" s="66" t="s">
        <v>2051</v>
      </c>
      <c r="E366" s="68">
        <v>0.46510000000000001</v>
      </c>
      <c r="F366" s="74">
        <v>1</v>
      </c>
      <c r="G366" s="74">
        <v>1</v>
      </c>
      <c r="H366" s="68">
        <f t="shared" si="10"/>
        <v>0.46510000000000001</v>
      </c>
      <c r="I366" s="70">
        <f t="shared" si="11"/>
        <v>0.46510000000000001</v>
      </c>
      <c r="J366" s="71">
        <f>ROUND((H366*'2-Calculator'!$D$26),2)</f>
        <v>3057.57</v>
      </c>
      <c r="K366" s="71">
        <f>ROUND((I366*'2-Calculator'!$D$26),2)</f>
        <v>3057.57</v>
      </c>
      <c r="L366" s="69">
        <v>1.25</v>
      </c>
      <c r="M366" s="66" t="s">
        <v>2531</v>
      </c>
      <c r="N366" s="66" t="s">
        <v>2535</v>
      </c>
      <c r="O366" s="66"/>
      <c r="P366" s="66" t="s">
        <v>1833</v>
      </c>
      <c r="Q366" s="141">
        <v>0</v>
      </c>
    </row>
    <row r="367" spans="1:17" s="72" customFormat="1" x14ac:dyDescent="0.2">
      <c r="A367" s="66"/>
      <c r="B367" s="66" t="s">
        <v>886</v>
      </c>
      <c r="C367" s="221" t="s">
        <v>1600</v>
      </c>
      <c r="D367" s="66" t="s">
        <v>2051</v>
      </c>
      <c r="E367" s="68">
        <v>0.53032000000000001</v>
      </c>
      <c r="F367" s="74">
        <v>1</v>
      </c>
      <c r="G367" s="74">
        <v>1</v>
      </c>
      <c r="H367" s="68">
        <f t="shared" si="10"/>
        <v>0.53032000000000001</v>
      </c>
      <c r="I367" s="70">
        <f t="shared" si="11"/>
        <v>0.53032000000000001</v>
      </c>
      <c r="J367" s="71">
        <f>ROUND((H367*'2-Calculator'!$D$26),2)</f>
        <v>3486.32</v>
      </c>
      <c r="K367" s="71">
        <f>ROUND((I367*'2-Calculator'!$D$26),2)</f>
        <v>3486.32</v>
      </c>
      <c r="L367" s="69">
        <v>2</v>
      </c>
      <c r="M367" s="66" t="s">
        <v>2531</v>
      </c>
      <c r="N367" s="66" t="s">
        <v>2535</v>
      </c>
      <c r="O367" s="66"/>
      <c r="P367" s="66" t="s">
        <v>1833</v>
      </c>
      <c r="Q367" s="141">
        <v>4</v>
      </c>
    </row>
    <row r="368" spans="1:17" s="72" customFormat="1" x14ac:dyDescent="0.2">
      <c r="A368" s="66"/>
      <c r="B368" s="66" t="s">
        <v>885</v>
      </c>
      <c r="C368" s="221" t="s">
        <v>1600</v>
      </c>
      <c r="D368" s="66" t="s">
        <v>2051</v>
      </c>
      <c r="E368" s="68">
        <v>1.04871</v>
      </c>
      <c r="F368" s="74">
        <v>1</v>
      </c>
      <c r="G368" s="74">
        <v>1</v>
      </c>
      <c r="H368" s="68">
        <f t="shared" si="10"/>
        <v>1.04871</v>
      </c>
      <c r="I368" s="70">
        <f t="shared" si="11"/>
        <v>1.04871</v>
      </c>
      <c r="J368" s="71">
        <f>ROUND((H368*'2-Calculator'!$D$26),2)</f>
        <v>6894.22</v>
      </c>
      <c r="K368" s="71">
        <f>ROUND((I368*'2-Calculator'!$D$26),2)</f>
        <v>6894.22</v>
      </c>
      <c r="L368" s="69">
        <v>2.74</v>
      </c>
      <c r="M368" s="66" t="s">
        <v>2531</v>
      </c>
      <c r="N368" s="66" t="s">
        <v>2535</v>
      </c>
      <c r="O368" s="66"/>
      <c r="P368" s="66" t="s">
        <v>1833</v>
      </c>
      <c r="Q368" s="141">
        <v>9</v>
      </c>
    </row>
    <row r="369" spans="1:17" s="72" customFormat="1" x14ac:dyDescent="0.2">
      <c r="A369" s="66"/>
      <c r="B369" s="66" t="s">
        <v>884</v>
      </c>
      <c r="C369" s="221" t="s">
        <v>1600</v>
      </c>
      <c r="D369" s="66" t="s">
        <v>2051</v>
      </c>
      <c r="E369" s="68">
        <v>2.6113499999999998</v>
      </c>
      <c r="F369" s="74">
        <v>1</v>
      </c>
      <c r="G369" s="74">
        <v>1</v>
      </c>
      <c r="H369" s="68">
        <f t="shared" si="10"/>
        <v>2.6113499999999998</v>
      </c>
      <c r="I369" s="70">
        <f t="shared" si="11"/>
        <v>2.6113499999999998</v>
      </c>
      <c r="J369" s="71">
        <f>ROUND((H369*'2-Calculator'!$D$26),2)</f>
        <v>17167.009999999998</v>
      </c>
      <c r="K369" s="71">
        <f>ROUND((I369*'2-Calculator'!$D$26),2)</f>
        <v>17167.009999999998</v>
      </c>
      <c r="L369" s="69">
        <v>5.25</v>
      </c>
      <c r="M369" s="66" t="s">
        <v>2531</v>
      </c>
      <c r="N369" s="66" t="s">
        <v>2535</v>
      </c>
      <c r="O369" s="66"/>
      <c r="P369" s="66" t="s">
        <v>1833</v>
      </c>
      <c r="Q369" s="141">
        <v>21</v>
      </c>
    </row>
    <row r="370" spans="1:17" s="72" customFormat="1" x14ac:dyDescent="0.2">
      <c r="A370" s="66"/>
      <c r="B370" s="66" t="s">
        <v>883</v>
      </c>
      <c r="C370" s="221" t="s">
        <v>1601</v>
      </c>
      <c r="D370" s="66" t="s">
        <v>2221</v>
      </c>
      <c r="E370" s="68">
        <v>0.45495999999999998</v>
      </c>
      <c r="F370" s="74">
        <v>1</v>
      </c>
      <c r="G370" s="74">
        <v>1</v>
      </c>
      <c r="H370" s="68">
        <f t="shared" si="10"/>
        <v>0.45495999999999998</v>
      </c>
      <c r="I370" s="70">
        <f t="shared" si="11"/>
        <v>0.45495999999999998</v>
      </c>
      <c r="J370" s="71">
        <f>ROUND((H370*'2-Calculator'!$D$26),2)</f>
        <v>2990.91</v>
      </c>
      <c r="K370" s="71">
        <f>ROUND((I370*'2-Calculator'!$D$26),2)</f>
        <v>2990.91</v>
      </c>
      <c r="L370" s="69">
        <v>2.68</v>
      </c>
      <c r="M370" s="66" t="s">
        <v>2531</v>
      </c>
      <c r="N370" s="66" t="s">
        <v>2535</v>
      </c>
      <c r="O370" s="66"/>
      <c r="P370" s="66" t="s">
        <v>1833</v>
      </c>
      <c r="Q370" s="141">
        <v>14</v>
      </c>
    </row>
    <row r="371" spans="1:17" s="72" customFormat="1" x14ac:dyDescent="0.2">
      <c r="A371" s="66"/>
      <c r="B371" s="66" t="s">
        <v>882</v>
      </c>
      <c r="C371" s="221" t="s">
        <v>1601</v>
      </c>
      <c r="D371" s="66" t="s">
        <v>2221</v>
      </c>
      <c r="E371" s="68">
        <v>0.61836000000000002</v>
      </c>
      <c r="F371" s="74">
        <v>1</v>
      </c>
      <c r="G371" s="74">
        <v>1</v>
      </c>
      <c r="H371" s="68">
        <f t="shared" si="10"/>
        <v>0.61836000000000002</v>
      </c>
      <c r="I371" s="70">
        <f t="shared" si="11"/>
        <v>0.61836000000000002</v>
      </c>
      <c r="J371" s="71">
        <f>ROUND((H371*'2-Calculator'!$D$26),2)</f>
        <v>4065.1</v>
      </c>
      <c r="K371" s="71">
        <f>ROUND((I371*'2-Calculator'!$D$26),2)</f>
        <v>4065.1</v>
      </c>
      <c r="L371" s="69">
        <v>3.52</v>
      </c>
      <c r="M371" s="66" t="s">
        <v>2531</v>
      </c>
      <c r="N371" s="66" t="s">
        <v>2535</v>
      </c>
      <c r="O371" s="66"/>
      <c r="P371" s="66" t="s">
        <v>1833</v>
      </c>
      <c r="Q371" s="141">
        <v>61</v>
      </c>
    </row>
    <row r="372" spans="1:17" s="72" customFormat="1" x14ac:dyDescent="0.2">
      <c r="A372" s="66"/>
      <c r="B372" s="66" t="s">
        <v>881</v>
      </c>
      <c r="C372" s="221" t="s">
        <v>1601</v>
      </c>
      <c r="D372" s="66" t="s">
        <v>2221</v>
      </c>
      <c r="E372" s="68">
        <v>0.93250999999999995</v>
      </c>
      <c r="F372" s="74">
        <v>1</v>
      </c>
      <c r="G372" s="74">
        <v>1</v>
      </c>
      <c r="H372" s="68">
        <f t="shared" si="10"/>
        <v>0.93250999999999995</v>
      </c>
      <c r="I372" s="70">
        <f t="shared" si="11"/>
        <v>0.93250999999999995</v>
      </c>
      <c r="J372" s="71">
        <f>ROUND((H372*'2-Calculator'!$D$26),2)</f>
        <v>6130.32</v>
      </c>
      <c r="K372" s="71">
        <f>ROUND((I372*'2-Calculator'!$D$26),2)</f>
        <v>6130.32</v>
      </c>
      <c r="L372" s="69">
        <v>4.7300000000000004</v>
      </c>
      <c r="M372" s="66" t="s">
        <v>2531</v>
      </c>
      <c r="N372" s="66" t="s">
        <v>2535</v>
      </c>
      <c r="O372" s="66"/>
      <c r="P372" s="66" t="s">
        <v>1833</v>
      </c>
      <c r="Q372" s="141">
        <v>67</v>
      </c>
    </row>
    <row r="373" spans="1:17" s="72" customFormat="1" x14ac:dyDescent="0.2">
      <c r="A373" s="66"/>
      <c r="B373" s="66" t="s">
        <v>880</v>
      </c>
      <c r="C373" s="221" t="s">
        <v>1601</v>
      </c>
      <c r="D373" s="66" t="s">
        <v>2221</v>
      </c>
      <c r="E373" s="68">
        <v>1.94292</v>
      </c>
      <c r="F373" s="74">
        <v>1</v>
      </c>
      <c r="G373" s="74">
        <v>1</v>
      </c>
      <c r="H373" s="68">
        <f t="shared" si="10"/>
        <v>1.94292</v>
      </c>
      <c r="I373" s="70">
        <f t="shared" si="11"/>
        <v>1.94292</v>
      </c>
      <c r="J373" s="71">
        <f>ROUND((H373*'2-Calculator'!$D$26),2)</f>
        <v>12772.76</v>
      </c>
      <c r="K373" s="71">
        <f>ROUND((I373*'2-Calculator'!$D$26),2)</f>
        <v>12772.76</v>
      </c>
      <c r="L373" s="69">
        <v>9.85</v>
      </c>
      <c r="M373" s="66" t="s">
        <v>2531</v>
      </c>
      <c r="N373" s="66" t="s">
        <v>2535</v>
      </c>
      <c r="O373" s="66"/>
      <c r="P373" s="66" t="s">
        <v>1833</v>
      </c>
      <c r="Q373" s="141">
        <v>5</v>
      </c>
    </row>
    <row r="374" spans="1:17" s="72" customFormat="1" x14ac:dyDescent="0.2">
      <c r="A374" s="66"/>
      <c r="B374" s="66" t="s">
        <v>879</v>
      </c>
      <c r="C374" s="221" t="s">
        <v>1602</v>
      </c>
      <c r="D374" s="66" t="s">
        <v>2222</v>
      </c>
      <c r="E374" s="68">
        <v>0.43226999999999999</v>
      </c>
      <c r="F374" s="74">
        <v>1</v>
      </c>
      <c r="G374" s="74">
        <v>1</v>
      </c>
      <c r="H374" s="68">
        <f t="shared" si="10"/>
        <v>0.43226999999999999</v>
      </c>
      <c r="I374" s="70">
        <f t="shared" si="11"/>
        <v>0.43226999999999999</v>
      </c>
      <c r="J374" s="71">
        <f>ROUND((H374*'2-Calculator'!$D$26),2)</f>
        <v>2841.74</v>
      </c>
      <c r="K374" s="71">
        <f>ROUND((I374*'2-Calculator'!$D$26),2)</f>
        <v>2841.74</v>
      </c>
      <c r="L374" s="69">
        <v>1.75</v>
      </c>
      <c r="M374" s="66" t="s">
        <v>2531</v>
      </c>
      <c r="N374" s="66" t="s">
        <v>2535</v>
      </c>
      <c r="O374" s="66"/>
      <c r="P374" s="66" t="s">
        <v>1833</v>
      </c>
      <c r="Q374" s="141">
        <v>29</v>
      </c>
    </row>
    <row r="375" spans="1:17" s="72" customFormat="1" x14ac:dyDescent="0.2">
      <c r="A375" s="66"/>
      <c r="B375" s="66" t="s">
        <v>878</v>
      </c>
      <c r="C375" s="221" t="s">
        <v>1602</v>
      </c>
      <c r="D375" s="66" t="s">
        <v>2222</v>
      </c>
      <c r="E375" s="68">
        <v>0.51319000000000004</v>
      </c>
      <c r="F375" s="74">
        <v>1</v>
      </c>
      <c r="G375" s="74">
        <v>1</v>
      </c>
      <c r="H375" s="68">
        <f t="shared" si="10"/>
        <v>0.51319000000000004</v>
      </c>
      <c r="I375" s="70">
        <f t="shared" si="11"/>
        <v>0.51319000000000004</v>
      </c>
      <c r="J375" s="71">
        <f>ROUND((H375*'2-Calculator'!$D$26),2)</f>
        <v>3373.71</v>
      </c>
      <c r="K375" s="71">
        <f>ROUND((I375*'2-Calculator'!$D$26),2)</f>
        <v>3373.71</v>
      </c>
      <c r="L375" s="69">
        <v>2.2200000000000002</v>
      </c>
      <c r="M375" s="66" t="s">
        <v>2531</v>
      </c>
      <c r="N375" s="66" t="s">
        <v>2535</v>
      </c>
      <c r="O375" s="66"/>
      <c r="P375" s="66" t="s">
        <v>1833</v>
      </c>
      <c r="Q375" s="141">
        <v>64</v>
      </c>
    </row>
    <row r="376" spans="1:17" s="72" customFormat="1" x14ac:dyDescent="0.2">
      <c r="A376" s="66"/>
      <c r="B376" s="66" t="s">
        <v>877</v>
      </c>
      <c r="C376" s="221" t="s">
        <v>1602</v>
      </c>
      <c r="D376" s="66" t="s">
        <v>2222</v>
      </c>
      <c r="E376" s="68">
        <v>0.69721999999999995</v>
      </c>
      <c r="F376" s="74">
        <v>1</v>
      </c>
      <c r="G376" s="74">
        <v>1</v>
      </c>
      <c r="H376" s="68">
        <f t="shared" si="10"/>
        <v>0.69721999999999995</v>
      </c>
      <c r="I376" s="70">
        <f t="shared" si="11"/>
        <v>0.69721999999999995</v>
      </c>
      <c r="J376" s="71">
        <f>ROUND((H376*'2-Calculator'!$D$26),2)</f>
        <v>4583.5200000000004</v>
      </c>
      <c r="K376" s="71">
        <f>ROUND((I376*'2-Calculator'!$D$26),2)</f>
        <v>4583.5200000000004</v>
      </c>
      <c r="L376" s="69">
        <v>3.26</v>
      </c>
      <c r="M376" s="66" t="s">
        <v>2531</v>
      </c>
      <c r="N376" s="66" t="s">
        <v>2535</v>
      </c>
      <c r="O376" s="66"/>
      <c r="P376" s="66" t="s">
        <v>1833</v>
      </c>
      <c r="Q376" s="141">
        <v>34</v>
      </c>
    </row>
    <row r="377" spans="1:17" s="72" customFormat="1" x14ac:dyDescent="0.2">
      <c r="A377" s="66"/>
      <c r="B377" s="66" t="s">
        <v>876</v>
      </c>
      <c r="C377" s="221" t="s">
        <v>1602</v>
      </c>
      <c r="D377" s="66" t="s">
        <v>2222</v>
      </c>
      <c r="E377" s="68">
        <v>2.0541800000000001</v>
      </c>
      <c r="F377" s="74">
        <v>1</v>
      </c>
      <c r="G377" s="74">
        <v>1</v>
      </c>
      <c r="H377" s="68">
        <f t="shared" si="10"/>
        <v>2.0541800000000001</v>
      </c>
      <c r="I377" s="70">
        <f t="shared" si="11"/>
        <v>2.0541800000000001</v>
      </c>
      <c r="J377" s="71">
        <f>ROUND((H377*'2-Calculator'!$D$26),2)</f>
        <v>13504.18</v>
      </c>
      <c r="K377" s="71">
        <f>ROUND((I377*'2-Calculator'!$D$26),2)</f>
        <v>13504.18</v>
      </c>
      <c r="L377" s="69">
        <v>8.07</v>
      </c>
      <c r="M377" s="66" t="s">
        <v>2531</v>
      </c>
      <c r="N377" s="66" t="s">
        <v>2535</v>
      </c>
      <c r="O377" s="66"/>
      <c r="P377" s="66" t="s">
        <v>1833</v>
      </c>
      <c r="Q377" s="141">
        <v>1</v>
      </c>
    </row>
    <row r="378" spans="1:17" s="72" customFormat="1" x14ac:dyDescent="0.2">
      <c r="A378" s="66"/>
      <c r="B378" s="66" t="s">
        <v>875</v>
      </c>
      <c r="C378" s="221" t="s">
        <v>1603</v>
      </c>
      <c r="D378" s="66" t="s">
        <v>2052</v>
      </c>
      <c r="E378" s="68">
        <v>0.44795000000000001</v>
      </c>
      <c r="F378" s="74">
        <v>1</v>
      </c>
      <c r="G378" s="74">
        <v>1</v>
      </c>
      <c r="H378" s="68">
        <f t="shared" si="10"/>
        <v>0.44795000000000001</v>
      </c>
      <c r="I378" s="70">
        <f t="shared" si="11"/>
        <v>0.44795000000000001</v>
      </c>
      <c r="J378" s="71">
        <f>ROUND((H378*'2-Calculator'!$D$26),2)</f>
        <v>2944.82</v>
      </c>
      <c r="K378" s="71">
        <f>ROUND((I378*'2-Calculator'!$D$26),2)</f>
        <v>2944.82</v>
      </c>
      <c r="L378" s="69">
        <v>2.08</v>
      </c>
      <c r="M378" s="66" t="s">
        <v>2531</v>
      </c>
      <c r="N378" s="66" t="s">
        <v>2535</v>
      </c>
      <c r="O378" s="66"/>
      <c r="P378" s="66" t="s">
        <v>1833</v>
      </c>
      <c r="Q378" s="141">
        <v>26</v>
      </c>
    </row>
    <row r="379" spans="1:17" s="72" customFormat="1" x14ac:dyDescent="0.2">
      <c r="A379" s="66"/>
      <c r="B379" s="66" t="s">
        <v>874</v>
      </c>
      <c r="C379" s="221" t="s">
        <v>1603</v>
      </c>
      <c r="D379" s="66" t="s">
        <v>2052</v>
      </c>
      <c r="E379" s="68">
        <v>0.55145999999999995</v>
      </c>
      <c r="F379" s="74">
        <v>1</v>
      </c>
      <c r="G379" s="74">
        <v>1</v>
      </c>
      <c r="H379" s="68">
        <f t="shared" si="10"/>
        <v>0.55145999999999995</v>
      </c>
      <c r="I379" s="70">
        <f t="shared" si="11"/>
        <v>0.55145999999999995</v>
      </c>
      <c r="J379" s="71">
        <f>ROUND((H379*'2-Calculator'!$D$26),2)</f>
        <v>3625.3</v>
      </c>
      <c r="K379" s="71">
        <f>ROUND((I379*'2-Calculator'!$D$26),2)</f>
        <v>3625.3</v>
      </c>
      <c r="L379" s="69">
        <v>2.48</v>
      </c>
      <c r="M379" s="66" t="s">
        <v>2531</v>
      </c>
      <c r="N379" s="66" t="s">
        <v>2535</v>
      </c>
      <c r="O379" s="66"/>
      <c r="P379" s="66" t="s">
        <v>1833</v>
      </c>
      <c r="Q379" s="141">
        <v>117</v>
      </c>
    </row>
    <row r="380" spans="1:17" s="72" customFormat="1" x14ac:dyDescent="0.2">
      <c r="A380" s="66"/>
      <c r="B380" s="66" t="s">
        <v>873</v>
      </c>
      <c r="C380" s="221" t="s">
        <v>1603</v>
      </c>
      <c r="D380" s="66" t="s">
        <v>2052</v>
      </c>
      <c r="E380" s="68">
        <v>0.77568999999999999</v>
      </c>
      <c r="F380" s="74">
        <v>1</v>
      </c>
      <c r="G380" s="74">
        <v>1</v>
      </c>
      <c r="H380" s="68">
        <f t="shared" si="10"/>
        <v>0.77568999999999999</v>
      </c>
      <c r="I380" s="70">
        <f t="shared" si="11"/>
        <v>0.77568999999999999</v>
      </c>
      <c r="J380" s="71">
        <f>ROUND((H380*'2-Calculator'!$D$26),2)</f>
        <v>5099.3900000000003</v>
      </c>
      <c r="K380" s="71">
        <f>ROUND((I380*'2-Calculator'!$D$26),2)</f>
        <v>5099.3900000000003</v>
      </c>
      <c r="L380" s="69">
        <v>3.75</v>
      </c>
      <c r="M380" s="66" t="s">
        <v>2531</v>
      </c>
      <c r="N380" s="66" t="s">
        <v>2535</v>
      </c>
      <c r="O380" s="66"/>
      <c r="P380" s="66" t="s">
        <v>1833</v>
      </c>
      <c r="Q380" s="141">
        <v>92</v>
      </c>
    </row>
    <row r="381" spans="1:17" s="72" customFormat="1" x14ac:dyDescent="0.2">
      <c r="A381" s="66"/>
      <c r="B381" s="66" t="s">
        <v>872</v>
      </c>
      <c r="C381" s="221" t="s">
        <v>1603</v>
      </c>
      <c r="D381" s="66" t="s">
        <v>2052</v>
      </c>
      <c r="E381" s="68">
        <v>1.86636</v>
      </c>
      <c r="F381" s="74">
        <v>1</v>
      </c>
      <c r="G381" s="74">
        <v>1</v>
      </c>
      <c r="H381" s="68">
        <f t="shared" si="10"/>
        <v>1.86636</v>
      </c>
      <c r="I381" s="70">
        <f t="shared" si="11"/>
        <v>1.86636</v>
      </c>
      <c r="J381" s="71">
        <f>ROUND((H381*'2-Calculator'!$D$26),2)</f>
        <v>12269.45</v>
      </c>
      <c r="K381" s="71">
        <f>ROUND((I381*'2-Calculator'!$D$26),2)</f>
        <v>12269.45</v>
      </c>
      <c r="L381" s="69">
        <v>5.59</v>
      </c>
      <c r="M381" s="66" t="s">
        <v>2531</v>
      </c>
      <c r="N381" s="66" t="s">
        <v>2535</v>
      </c>
      <c r="O381" s="66"/>
      <c r="P381" s="66" t="s">
        <v>1833</v>
      </c>
      <c r="Q381" s="141">
        <v>8</v>
      </c>
    </row>
    <row r="382" spans="1:17" s="72" customFormat="1" x14ac:dyDescent="0.2">
      <c r="A382" s="66"/>
      <c r="B382" s="66" t="s">
        <v>871</v>
      </c>
      <c r="C382" s="221" t="s">
        <v>1604</v>
      </c>
      <c r="D382" s="66" t="s">
        <v>2223</v>
      </c>
      <c r="E382" s="68">
        <v>0.46659</v>
      </c>
      <c r="F382" s="74">
        <v>1</v>
      </c>
      <c r="G382" s="74">
        <v>1</v>
      </c>
      <c r="H382" s="68">
        <f t="shared" si="10"/>
        <v>0.46659</v>
      </c>
      <c r="I382" s="70">
        <f t="shared" si="11"/>
        <v>0.46659</v>
      </c>
      <c r="J382" s="71">
        <f>ROUND((H382*'2-Calculator'!$D$26),2)</f>
        <v>3067.36</v>
      </c>
      <c r="K382" s="71">
        <f>ROUND((I382*'2-Calculator'!$D$26),2)</f>
        <v>3067.36</v>
      </c>
      <c r="L382" s="69">
        <v>1.65</v>
      </c>
      <c r="M382" s="66" t="s">
        <v>2531</v>
      </c>
      <c r="N382" s="66" t="s">
        <v>2535</v>
      </c>
      <c r="O382" s="66"/>
      <c r="P382" s="66" t="s">
        <v>1833</v>
      </c>
      <c r="Q382" s="141">
        <v>1</v>
      </c>
    </row>
    <row r="383" spans="1:17" s="72" customFormat="1" x14ac:dyDescent="0.2">
      <c r="A383" s="66"/>
      <c r="B383" s="66" t="s">
        <v>870</v>
      </c>
      <c r="C383" s="221" t="s">
        <v>1604</v>
      </c>
      <c r="D383" s="66" t="s">
        <v>2223</v>
      </c>
      <c r="E383" s="68">
        <v>0.57765</v>
      </c>
      <c r="F383" s="74">
        <v>1</v>
      </c>
      <c r="G383" s="74">
        <v>1</v>
      </c>
      <c r="H383" s="68">
        <f t="shared" si="10"/>
        <v>0.57765</v>
      </c>
      <c r="I383" s="70">
        <f t="shared" si="11"/>
        <v>0.57765</v>
      </c>
      <c r="J383" s="71">
        <f>ROUND((H383*'2-Calculator'!$D$26),2)</f>
        <v>3797.47</v>
      </c>
      <c r="K383" s="71">
        <f>ROUND((I383*'2-Calculator'!$D$26),2)</f>
        <v>3797.47</v>
      </c>
      <c r="L383" s="69">
        <v>3.36</v>
      </c>
      <c r="M383" s="66" t="s">
        <v>2531</v>
      </c>
      <c r="N383" s="66" t="s">
        <v>2535</v>
      </c>
      <c r="O383" s="66"/>
      <c r="P383" s="66" t="s">
        <v>1833</v>
      </c>
      <c r="Q383" s="141">
        <v>7</v>
      </c>
    </row>
    <row r="384" spans="1:17" s="72" customFormat="1" x14ac:dyDescent="0.2">
      <c r="A384" s="66"/>
      <c r="B384" s="66" t="s">
        <v>869</v>
      </c>
      <c r="C384" s="221" t="s">
        <v>1604</v>
      </c>
      <c r="D384" s="66" t="s">
        <v>2223</v>
      </c>
      <c r="E384" s="68">
        <v>0.90034000000000003</v>
      </c>
      <c r="F384" s="74">
        <v>1</v>
      </c>
      <c r="G384" s="74">
        <v>1</v>
      </c>
      <c r="H384" s="68">
        <f t="shared" si="10"/>
        <v>0.90034000000000003</v>
      </c>
      <c r="I384" s="70">
        <f t="shared" si="11"/>
        <v>0.90034000000000003</v>
      </c>
      <c r="J384" s="71">
        <f>ROUND((H384*'2-Calculator'!$D$26),2)</f>
        <v>5918.84</v>
      </c>
      <c r="K384" s="71">
        <f>ROUND((I384*'2-Calculator'!$D$26),2)</f>
        <v>5918.84</v>
      </c>
      <c r="L384" s="69">
        <v>5.62</v>
      </c>
      <c r="M384" s="66" t="s">
        <v>2531</v>
      </c>
      <c r="N384" s="66" t="s">
        <v>2535</v>
      </c>
      <c r="O384" s="66"/>
      <c r="P384" s="66" t="s">
        <v>1833</v>
      </c>
      <c r="Q384" s="141">
        <v>6</v>
      </c>
    </row>
    <row r="385" spans="1:17" s="72" customFormat="1" x14ac:dyDescent="0.2">
      <c r="A385" s="66"/>
      <c r="B385" s="66" t="s">
        <v>868</v>
      </c>
      <c r="C385" s="221" t="s">
        <v>1604</v>
      </c>
      <c r="D385" s="66" t="s">
        <v>2223</v>
      </c>
      <c r="E385" s="68">
        <v>1.96343</v>
      </c>
      <c r="F385" s="74">
        <v>1</v>
      </c>
      <c r="G385" s="74">
        <v>1</v>
      </c>
      <c r="H385" s="68">
        <f t="shared" si="10"/>
        <v>1.96343</v>
      </c>
      <c r="I385" s="70">
        <f t="shared" si="11"/>
        <v>1.96343</v>
      </c>
      <c r="J385" s="71">
        <f>ROUND((H385*'2-Calculator'!$D$26),2)</f>
        <v>12907.59</v>
      </c>
      <c r="K385" s="71">
        <f>ROUND((I385*'2-Calculator'!$D$26),2)</f>
        <v>12907.59</v>
      </c>
      <c r="L385" s="69">
        <v>12.02</v>
      </c>
      <c r="M385" s="66" t="s">
        <v>2531</v>
      </c>
      <c r="N385" s="66" t="s">
        <v>2535</v>
      </c>
      <c r="O385" s="66"/>
      <c r="P385" s="66" t="s">
        <v>1833</v>
      </c>
      <c r="Q385" s="141">
        <v>1</v>
      </c>
    </row>
    <row r="386" spans="1:17" s="72" customFormat="1" x14ac:dyDescent="0.2">
      <c r="A386" s="66"/>
      <c r="B386" s="66" t="s">
        <v>867</v>
      </c>
      <c r="C386" s="221" t="s">
        <v>1605</v>
      </c>
      <c r="D386" s="66" t="s">
        <v>2224</v>
      </c>
      <c r="E386" s="68">
        <v>0.42523</v>
      </c>
      <c r="F386" s="74">
        <v>1</v>
      </c>
      <c r="G386" s="74">
        <v>1</v>
      </c>
      <c r="H386" s="68">
        <f t="shared" si="10"/>
        <v>0.42523</v>
      </c>
      <c r="I386" s="70">
        <f t="shared" si="11"/>
        <v>0.42523</v>
      </c>
      <c r="J386" s="71">
        <f>ROUND((H386*'2-Calculator'!$D$26),2)</f>
        <v>2795.46</v>
      </c>
      <c r="K386" s="71">
        <f>ROUND((I386*'2-Calculator'!$D$26),2)</f>
        <v>2795.46</v>
      </c>
      <c r="L386" s="69">
        <v>1.81</v>
      </c>
      <c r="M386" s="66" t="s">
        <v>2531</v>
      </c>
      <c r="N386" s="66" t="s">
        <v>2535</v>
      </c>
      <c r="O386" s="66"/>
      <c r="P386" s="66" t="s">
        <v>1833</v>
      </c>
      <c r="Q386" s="141">
        <v>34</v>
      </c>
    </row>
    <row r="387" spans="1:17" s="72" customFormat="1" x14ac:dyDescent="0.2">
      <c r="A387" s="66"/>
      <c r="B387" s="66" t="s">
        <v>866</v>
      </c>
      <c r="C387" s="221" t="s">
        <v>1605</v>
      </c>
      <c r="D387" s="66" t="s">
        <v>2224</v>
      </c>
      <c r="E387" s="68">
        <v>0.55698000000000003</v>
      </c>
      <c r="F387" s="74">
        <v>1</v>
      </c>
      <c r="G387" s="74">
        <v>1</v>
      </c>
      <c r="H387" s="68">
        <f t="shared" si="10"/>
        <v>0.55698000000000003</v>
      </c>
      <c r="I387" s="70">
        <f t="shared" si="11"/>
        <v>0.55698000000000003</v>
      </c>
      <c r="J387" s="71">
        <f>ROUND((H387*'2-Calculator'!$D$26),2)</f>
        <v>3661.59</v>
      </c>
      <c r="K387" s="71">
        <f>ROUND((I387*'2-Calculator'!$D$26),2)</f>
        <v>3661.59</v>
      </c>
      <c r="L387" s="69">
        <v>2.44</v>
      </c>
      <c r="M387" s="66" t="s">
        <v>2531</v>
      </c>
      <c r="N387" s="66" t="s">
        <v>2535</v>
      </c>
      <c r="O387" s="66"/>
      <c r="P387" s="66" t="s">
        <v>1833</v>
      </c>
      <c r="Q387" s="141">
        <v>105</v>
      </c>
    </row>
    <row r="388" spans="1:17" s="72" customFormat="1" x14ac:dyDescent="0.2">
      <c r="A388" s="66"/>
      <c r="B388" s="66" t="s">
        <v>865</v>
      </c>
      <c r="C388" s="221" t="s">
        <v>1605</v>
      </c>
      <c r="D388" s="66" t="s">
        <v>2224</v>
      </c>
      <c r="E388" s="68">
        <v>0.84987999999999997</v>
      </c>
      <c r="F388" s="74">
        <v>1</v>
      </c>
      <c r="G388" s="74">
        <v>1</v>
      </c>
      <c r="H388" s="68">
        <f t="shared" si="10"/>
        <v>0.84987999999999997</v>
      </c>
      <c r="I388" s="70">
        <f t="shared" si="11"/>
        <v>0.84987999999999997</v>
      </c>
      <c r="J388" s="71">
        <f>ROUND((H388*'2-Calculator'!$D$26),2)</f>
        <v>5587.11</v>
      </c>
      <c r="K388" s="71">
        <f>ROUND((I388*'2-Calculator'!$D$26),2)</f>
        <v>5587.11</v>
      </c>
      <c r="L388" s="69">
        <v>4.24</v>
      </c>
      <c r="M388" s="66" t="s">
        <v>2531</v>
      </c>
      <c r="N388" s="66" t="s">
        <v>2535</v>
      </c>
      <c r="O388" s="66"/>
      <c r="P388" s="66" t="s">
        <v>1833</v>
      </c>
      <c r="Q388" s="141">
        <v>91</v>
      </c>
    </row>
    <row r="389" spans="1:17" s="72" customFormat="1" x14ac:dyDescent="0.2">
      <c r="A389" s="66"/>
      <c r="B389" s="66" t="s">
        <v>864</v>
      </c>
      <c r="C389" s="221" t="s">
        <v>1605</v>
      </c>
      <c r="D389" s="66" t="s">
        <v>2224</v>
      </c>
      <c r="E389" s="68">
        <v>1.7279800000000001</v>
      </c>
      <c r="F389" s="74">
        <v>1</v>
      </c>
      <c r="G389" s="74">
        <v>1</v>
      </c>
      <c r="H389" s="68">
        <f t="shared" si="10"/>
        <v>1.7279800000000001</v>
      </c>
      <c r="I389" s="70">
        <f t="shared" si="11"/>
        <v>1.7279800000000001</v>
      </c>
      <c r="J389" s="71">
        <f>ROUND((H389*'2-Calculator'!$D$26),2)</f>
        <v>11359.74</v>
      </c>
      <c r="K389" s="71">
        <f>ROUND((I389*'2-Calculator'!$D$26),2)</f>
        <v>11359.74</v>
      </c>
      <c r="L389" s="69">
        <v>7.97</v>
      </c>
      <c r="M389" s="66" t="s">
        <v>2531</v>
      </c>
      <c r="N389" s="66" t="s">
        <v>2535</v>
      </c>
      <c r="O389" s="66"/>
      <c r="P389" s="66" t="s">
        <v>1833</v>
      </c>
      <c r="Q389" s="141">
        <v>12</v>
      </c>
    </row>
    <row r="390" spans="1:17" s="72" customFormat="1" x14ac:dyDescent="0.2">
      <c r="A390" s="66"/>
      <c r="B390" s="66" t="s">
        <v>863</v>
      </c>
      <c r="C390" s="221" t="s">
        <v>1606</v>
      </c>
      <c r="D390" s="66" t="s">
        <v>2053</v>
      </c>
      <c r="E390" s="68">
        <v>0.42425000000000002</v>
      </c>
      <c r="F390" s="74">
        <v>1</v>
      </c>
      <c r="G390" s="74">
        <v>1</v>
      </c>
      <c r="H390" s="68">
        <f t="shared" si="10"/>
        <v>0.42425000000000002</v>
      </c>
      <c r="I390" s="70">
        <f t="shared" si="11"/>
        <v>0.42425000000000002</v>
      </c>
      <c r="J390" s="71">
        <f>ROUND((H390*'2-Calculator'!$D$26),2)</f>
        <v>2789.02</v>
      </c>
      <c r="K390" s="71">
        <f>ROUND((I390*'2-Calculator'!$D$26),2)</f>
        <v>2789.02</v>
      </c>
      <c r="L390" s="69">
        <v>1.6</v>
      </c>
      <c r="M390" s="66" t="s">
        <v>2531</v>
      </c>
      <c r="N390" s="66" t="s">
        <v>2535</v>
      </c>
      <c r="O390" s="66"/>
      <c r="P390" s="66" t="s">
        <v>1833</v>
      </c>
      <c r="Q390" s="141">
        <v>13</v>
      </c>
    </row>
    <row r="391" spans="1:17" s="72" customFormat="1" x14ac:dyDescent="0.2">
      <c r="A391" s="66"/>
      <c r="B391" s="66" t="s">
        <v>862</v>
      </c>
      <c r="C391" s="221" t="s">
        <v>1606</v>
      </c>
      <c r="D391" s="66" t="s">
        <v>2053</v>
      </c>
      <c r="E391" s="68">
        <v>0.51483999999999996</v>
      </c>
      <c r="F391" s="74">
        <v>1</v>
      </c>
      <c r="G391" s="74">
        <v>1</v>
      </c>
      <c r="H391" s="68">
        <f t="shared" si="10"/>
        <v>0.51483999999999996</v>
      </c>
      <c r="I391" s="70">
        <f t="shared" si="11"/>
        <v>0.51483999999999996</v>
      </c>
      <c r="J391" s="71">
        <f>ROUND((H391*'2-Calculator'!$D$26),2)</f>
        <v>3384.56</v>
      </c>
      <c r="K391" s="71">
        <f>ROUND((I391*'2-Calculator'!$D$26),2)</f>
        <v>3384.56</v>
      </c>
      <c r="L391" s="69">
        <v>2.13</v>
      </c>
      <c r="M391" s="66" t="s">
        <v>2531</v>
      </c>
      <c r="N391" s="66" t="s">
        <v>2535</v>
      </c>
      <c r="O391" s="66"/>
      <c r="P391" s="66" t="s">
        <v>1833</v>
      </c>
      <c r="Q391" s="141">
        <v>54</v>
      </c>
    </row>
    <row r="392" spans="1:17" s="72" customFormat="1" x14ac:dyDescent="0.2">
      <c r="A392" s="66"/>
      <c r="B392" s="66" t="s">
        <v>861</v>
      </c>
      <c r="C392" s="221" t="s">
        <v>1606</v>
      </c>
      <c r="D392" s="66" t="s">
        <v>2053</v>
      </c>
      <c r="E392" s="68">
        <v>0.67686999999999997</v>
      </c>
      <c r="F392" s="74">
        <v>1</v>
      </c>
      <c r="G392" s="74">
        <v>1</v>
      </c>
      <c r="H392" s="68">
        <f t="shared" si="10"/>
        <v>0.67686999999999997</v>
      </c>
      <c r="I392" s="70">
        <f t="shared" si="11"/>
        <v>0.67686999999999997</v>
      </c>
      <c r="J392" s="71">
        <f>ROUND((H392*'2-Calculator'!$D$26),2)</f>
        <v>4449.74</v>
      </c>
      <c r="K392" s="71">
        <f>ROUND((I392*'2-Calculator'!$D$26),2)</f>
        <v>4449.74</v>
      </c>
      <c r="L392" s="69">
        <v>2.72</v>
      </c>
      <c r="M392" s="66" t="s">
        <v>2531</v>
      </c>
      <c r="N392" s="66" t="s">
        <v>2535</v>
      </c>
      <c r="O392" s="66"/>
      <c r="P392" s="66" t="s">
        <v>1833</v>
      </c>
      <c r="Q392" s="141">
        <v>19</v>
      </c>
    </row>
    <row r="393" spans="1:17" s="72" customFormat="1" x14ac:dyDescent="0.2">
      <c r="A393" s="66"/>
      <c r="B393" s="66" t="s">
        <v>860</v>
      </c>
      <c r="C393" s="221" t="s">
        <v>1606</v>
      </c>
      <c r="D393" s="66" t="s">
        <v>2053</v>
      </c>
      <c r="E393" s="68">
        <v>1.0280499999999999</v>
      </c>
      <c r="F393" s="74">
        <v>1</v>
      </c>
      <c r="G393" s="74">
        <v>1</v>
      </c>
      <c r="H393" s="68">
        <f t="shared" si="10"/>
        <v>1.0280499999999999</v>
      </c>
      <c r="I393" s="70">
        <f t="shared" si="11"/>
        <v>1.0280499999999999</v>
      </c>
      <c r="J393" s="71">
        <f>ROUND((H393*'2-Calculator'!$D$26),2)</f>
        <v>6758.4</v>
      </c>
      <c r="K393" s="71">
        <f>ROUND((I393*'2-Calculator'!$D$26),2)</f>
        <v>6758.4</v>
      </c>
      <c r="L393" s="69">
        <v>6.18</v>
      </c>
      <c r="M393" s="66" t="s">
        <v>2531</v>
      </c>
      <c r="N393" s="66" t="s">
        <v>2535</v>
      </c>
      <c r="O393" s="66"/>
      <c r="P393" s="66" t="s">
        <v>1833</v>
      </c>
      <c r="Q393" s="141">
        <v>0</v>
      </c>
    </row>
    <row r="394" spans="1:17" s="72" customFormat="1" x14ac:dyDescent="0.2">
      <c r="A394" s="66"/>
      <c r="B394" s="66" t="s">
        <v>859</v>
      </c>
      <c r="C394" s="221" t="s">
        <v>1607</v>
      </c>
      <c r="D394" s="66" t="s">
        <v>2054</v>
      </c>
      <c r="E394" s="68">
        <v>0.48947000000000002</v>
      </c>
      <c r="F394" s="74">
        <v>1</v>
      </c>
      <c r="G394" s="74">
        <v>1</v>
      </c>
      <c r="H394" s="68">
        <f t="shared" si="10"/>
        <v>0.48947000000000002</v>
      </c>
      <c r="I394" s="70">
        <f t="shared" si="11"/>
        <v>0.48947000000000002</v>
      </c>
      <c r="J394" s="71">
        <f>ROUND((H394*'2-Calculator'!$D$26),2)</f>
        <v>3217.78</v>
      </c>
      <c r="K394" s="71">
        <f>ROUND((I394*'2-Calculator'!$D$26),2)</f>
        <v>3217.78</v>
      </c>
      <c r="L394" s="69">
        <v>2.0099999999999998</v>
      </c>
      <c r="M394" s="66" t="s">
        <v>2531</v>
      </c>
      <c r="N394" s="66" t="s">
        <v>2535</v>
      </c>
      <c r="O394" s="66"/>
      <c r="P394" s="66" t="s">
        <v>1833</v>
      </c>
      <c r="Q394" s="141">
        <v>14</v>
      </c>
    </row>
    <row r="395" spans="1:17" s="72" customFormat="1" x14ac:dyDescent="0.2">
      <c r="A395" s="66"/>
      <c r="B395" s="66" t="s">
        <v>858</v>
      </c>
      <c r="C395" s="221" t="s">
        <v>1607</v>
      </c>
      <c r="D395" s="66" t="s">
        <v>2054</v>
      </c>
      <c r="E395" s="68">
        <v>0.57982999999999996</v>
      </c>
      <c r="F395" s="74">
        <v>1</v>
      </c>
      <c r="G395" s="74">
        <v>1</v>
      </c>
      <c r="H395" s="68">
        <f t="shared" si="10"/>
        <v>0.57982999999999996</v>
      </c>
      <c r="I395" s="70">
        <f t="shared" si="11"/>
        <v>0.57982999999999996</v>
      </c>
      <c r="J395" s="71">
        <f>ROUND((H395*'2-Calculator'!$D$26),2)</f>
        <v>3811.8</v>
      </c>
      <c r="K395" s="71">
        <f>ROUND((I395*'2-Calculator'!$D$26),2)</f>
        <v>3811.8</v>
      </c>
      <c r="L395" s="69">
        <v>2.72</v>
      </c>
      <c r="M395" s="66" t="s">
        <v>2531</v>
      </c>
      <c r="N395" s="66" t="s">
        <v>2535</v>
      </c>
      <c r="O395" s="66"/>
      <c r="P395" s="66" t="s">
        <v>1833</v>
      </c>
      <c r="Q395" s="141">
        <v>53</v>
      </c>
    </row>
    <row r="396" spans="1:17" s="72" customFormat="1" x14ac:dyDescent="0.2">
      <c r="A396" s="66"/>
      <c r="B396" s="66" t="s">
        <v>857</v>
      </c>
      <c r="C396" s="221" t="s">
        <v>1607</v>
      </c>
      <c r="D396" s="66" t="s">
        <v>2054</v>
      </c>
      <c r="E396" s="68">
        <v>0.74485999999999997</v>
      </c>
      <c r="F396" s="74">
        <v>1</v>
      </c>
      <c r="G396" s="74">
        <v>1</v>
      </c>
      <c r="H396" s="68">
        <f t="shared" si="10"/>
        <v>0.74485999999999997</v>
      </c>
      <c r="I396" s="70">
        <f t="shared" si="11"/>
        <v>0.74485999999999997</v>
      </c>
      <c r="J396" s="71">
        <f>ROUND((H396*'2-Calculator'!$D$26),2)</f>
        <v>4896.71</v>
      </c>
      <c r="K396" s="71">
        <f>ROUND((I396*'2-Calculator'!$D$26),2)</f>
        <v>4896.71</v>
      </c>
      <c r="L396" s="69">
        <v>3.85</v>
      </c>
      <c r="M396" s="66" t="s">
        <v>2531</v>
      </c>
      <c r="N396" s="66" t="s">
        <v>2535</v>
      </c>
      <c r="O396" s="66"/>
      <c r="P396" s="66" t="s">
        <v>1833</v>
      </c>
      <c r="Q396" s="141">
        <v>25</v>
      </c>
    </row>
    <row r="397" spans="1:17" s="72" customFormat="1" x14ac:dyDescent="0.2">
      <c r="A397" s="66"/>
      <c r="B397" s="66" t="s">
        <v>856</v>
      </c>
      <c r="C397" s="221" t="s">
        <v>1607</v>
      </c>
      <c r="D397" s="66" t="s">
        <v>2054</v>
      </c>
      <c r="E397" s="68">
        <v>1.3060099999999999</v>
      </c>
      <c r="F397" s="74">
        <v>1</v>
      </c>
      <c r="G397" s="74">
        <v>1</v>
      </c>
      <c r="H397" s="68">
        <f t="shared" si="10"/>
        <v>1.3060099999999999</v>
      </c>
      <c r="I397" s="70">
        <f t="shared" si="11"/>
        <v>1.3060099999999999</v>
      </c>
      <c r="J397" s="71">
        <f>ROUND((H397*'2-Calculator'!$D$26),2)</f>
        <v>8585.7099999999991</v>
      </c>
      <c r="K397" s="71">
        <f>ROUND((I397*'2-Calculator'!$D$26),2)</f>
        <v>8585.7099999999991</v>
      </c>
      <c r="L397" s="69">
        <v>5.93</v>
      </c>
      <c r="M397" s="66" t="s">
        <v>2531</v>
      </c>
      <c r="N397" s="66" t="s">
        <v>2535</v>
      </c>
      <c r="O397" s="66"/>
      <c r="P397" s="66" t="s">
        <v>1833</v>
      </c>
      <c r="Q397" s="141">
        <v>1</v>
      </c>
    </row>
    <row r="398" spans="1:17" s="72" customFormat="1" x14ac:dyDescent="0.2">
      <c r="A398" s="66"/>
      <c r="B398" s="66" t="s">
        <v>855</v>
      </c>
      <c r="C398" s="221" t="s">
        <v>1608</v>
      </c>
      <c r="D398" s="66" t="s">
        <v>2055</v>
      </c>
      <c r="E398" s="68">
        <v>0.44403999999999999</v>
      </c>
      <c r="F398" s="74">
        <v>1</v>
      </c>
      <c r="G398" s="74">
        <v>1</v>
      </c>
      <c r="H398" s="68">
        <f t="shared" ref="H398:H461" si="12">ROUND(E398*F398,5)</f>
        <v>0.44403999999999999</v>
      </c>
      <c r="I398" s="70">
        <f t="shared" ref="I398:I461" si="13">ROUND(E398*G398,5)</f>
        <v>0.44403999999999999</v>
      </c>
      <c r="J398" s="71">
        <f>ROUND((H398*'2-Calculator'!$D$26),2)</f>
        <v>2919.12</v>
      </c>
      <c r="K398" s="71">
        <f>ROUND((I398*'2-Calculator'!$D$26),2)</f>
        <v>2919.12</v>
      </c>
      <c r="L398" s="69">
        <v>2</v>
      </c>
      <c r="M398" s="66" t="s">
        <v>2531</v>
      </c>
      <c r="N398" s="66" t="s">
        <v>2535</v>
      </c>
      <c r="O398" s="66"/>
      <c r="P398" s="66" t="s">
        <v>1833</v>
      </c>
      <c r="Q398" s="141">
        <v>1</v>
      </c>
    </row>
    <row r="399" spans="1:17" s="72" customFormat="1" x14ac:dyDescent="0.2">
      <c r="A399" s="66"/>
      <c r="B399" s="66" t="s">
        <v>854</v>
      </c>
      <c r="C399" s="221" t="s">
        <v>1608</v>
      </c>
      <c r="D399" s="66" t="s">
        <v>2055</v>
      </c>
      <c r="E399" s="68">
        <v>0.58118999999999998</v>
      </c>
      <c r="F399" s="74">
        <v>1</v>
      </c>
      <c r="G399" s="74">
        <v>1</v>
      </c>
      <c r="H399" s="68">
        <f t="shared" si="12"/>
        <v>0.58118999999999998</v>
      </c>
      <c r="I399" s="70">
        <f t="shared" si="13"/>
        <v>0.58118999999999998</v>
      </c>
      <c r="J399" s="71">
        <f>ROUND((H399*'2-Calculator'!$D$26),2)</f>
        <v>3820.74</v>
      </c>
      <c r="K399" s="71">
        <f>ROUND((I399*'2-Calculator'!$D$26),2)</f>
        <v>3820.74</v>
      </c>
      <c r="L399" s="69">
        <v>2.79</v>
      </c>
      <c r="M399" s="66" t="s">
        <v>2531</v>
      </c>
      <c r="N399" s="66" t="s">
        <v>2535</v>
      </c>
      <c r="O399" s="66"/>
      <c r="P399" s="66" t="s">
        <v>1833</v>
      </c>
      <c r="Q399" s="141">
        <v>6</v>
      </c>
    </row>
    <row r="400" spans="1:17" s="72" customFormat="1" x14ac:dyDescent="0.2">
      <c r="A400" s="66"/>
      <c r="B400" s="66" t="s">
        <v>853</v>
      </c>
      <c r="C400" s="221" t="s">
        <v>1608</v>
      </c>
      <c r="D400" s="66" t="s">
        <v>2055</v>
      </c>
      <c r="E400" s="68">
        <v>0.86441000000000001</v>
      </c>
      <c r="F400" s="74">
        <v>1</v>
      </c>
      <c r="G400" s="74">
        <v>1</v>
      </c>
      <c r="H400" s="68">
        <f t="shared" si="12"/>
        <v>0.86441000000000001</v>
      </c>
      <c r="I400" s="70">
        <f t="shared" si="13"/>
        <v>0.86441000000000001</v>
      </c>
      <c r="J400" s="71">
        <f>ROUND((H400*'2-Calculator'!$D$26),2)</f>
        <v>5682.63</v>
      </c>
      <c r="K400" s="71">
        <f>ROUND((I400*'2-Calculator'!$D$26),2)</f>
        <v>5682.63</v>
      </c>
      <c r="L400" s="69">
        <v>4.22</v>
      </c>
      <c r="M400" s="66" t="s">
        <v>2531</v>
      </c>
      <c r="N400" s="66" t="s">
        <v>2535</v>
      </c>
      <c r="O400" s="66"/>
      <c r="P400" s="66" t="s">
        <v>1833</v>
      </c>
      <c r="Q400" s="141">
        <v>5</v>
      </c>
    </row>
    <row r="401" spans="1:17" s="72" customFormat="1" x14ac:dyDescent="0.2">
      <c r="A401" s="66"/>
      <c r="B401" s="66" t="s">
        <v>852</v>
      </c>
      <c r="C401" s="221" t="s">
        <v>1608</v>
      </c>
      <c r="D401" s="66" t="s">
        <v>2055</v>
      </c>
      <c r="E401" s="68">
        <v>2.1892499999999999</v>
      </c>
      <c r="F401" s="74">
        <v>1</v>
      </c>
      <c r="G401" s="74">
        <v>1</v>
      </c>
      <c r="H401" s="68">
        <f t="shared" si="12"/>
        <v>2.1892499999999999</v>
      </c>
      <c r="I401" s="70">
        <f t="shared" si="13"/>
        <v>2.1892499999999999</v>
      </c>
      <c r="J401" s="71">
        <f>ROUND((H401*'2-Calculator'!$D$26),2)</f>
        <v>14392.13</v>
      </c>
      <c r="K401" s="71">
        <f>ROUND((I401*'2-Calculator'!$D$26),2)</f>
        <v>14392.13</v>
      </c>
      <c r="L401" s="69">
        <v>10.5</v>
      </c>
      <c r="M401" s="66" t="s">
        <v>2531</v>
      </c>
      <c r="N401" s="66" t="s">
        <v>2535</v>
      </c>
      <c r="O401" s="66"/>
      <c r="P401" s="66" t="s">
        <v>1833</v>
      </c>
      <c r="Q401" s="141">
        <v>1</v>
      </c>
    </row>
    <row r="402" spans="1:17" s="72" customFormat="1" x14ac:dyDescent="0.2">
      <c r="A402" s="66"/>
      <c r="B402" s="66" t="s">
        <v>851</v>
      </c>
      <c r="C402" s="221" t="s">
        <v>1609</v>
      </c>
      <c r="D402" s="66" t="s">
        <v>2441</v>
      </c>
      <c r="E402" s="68">
        <v>0.60172000000000003</v>
      </c>
      <c r="F402" s="74">
        <v>1</v>
      </c>
      <c r="G402" s="74">
        <v>1</v>
      </c>
      <c r="H402" s="68">
        <f t="shared" si="12"/>
        <v>0.60172000000000003</v>
      </c>
      <c r="I402" s="70">
        <f t="shared" si="13"/>
        <v>0.60172000000000003</v>
      </c>
      <c r="J402" s="71">
        <f>ROUND((H402*'2-Calculator'!$D$26),2)</f>
        <v>3955.71</v>
      </c>
      <c r="K402" s="71">
        <f>ROUND((I402*'2-Calculator'!$D$26),2)</f>
        <v>3955.71</v>
      </c>
      <c r="L402" s="69">
        <v>2.34</v>
      </c>
      <c r="M402" s="66" t="s">
        <v>2531</v>
      </c>
      <c r="N402" s="66" t="s">
        <v>2535</v>
      </c>
      <c r="O402" s="66"/>
      <c r="P402" s="66" t="s">
        <v>1833</v>
      </c>
      <c r="Q402" s="141">
        <v>2</v>
      </c>
    </row>
    <row r="403" spans="1:17" s="72" customFormat="1" x14ac:dyDescent="0.2">
      <c r="A403" s="66"/>
      <c r="B403" s="66" t="s">
        <v>850</v>
      </c>
      <c r="C403" s="221" t="s">
        <v>1609</v>
      </c>
      <c r="D403" s="66" t="s">
        <v>2441</v>
      </c>
      <c r="E403" s="68">
        <v>0.63666999999999996</v>
      </c>
      <c r="F403" s="74">
        <v>1</v>
      </c>
      <c r="G403" s="74">
        <v>1</v>
      </c>
      <c r="H403" s="68">
        <f t="shared" si="12"/>
        <v>0.63666999999999996</v>
      </c>
      <c r="I403" s="70">
        <f t="shared" si="13"/>
        <v>0.63666999999999996</v>
      </c>
      <c r="J403" s="71">
        <f>ROUND((H403*'2-Calculator'!$D$26),2)</f>
        <v>4185.47</v>
      </c>
      <c r="K403" s="71">
        <f>ROUND((I403*'2-Calculator'!$D$26),2)</f>
        <v>4185.47</v>
      </c>
      <c r="L403" s="69">
        <v>3.11</v>
      </c>
      <c r="M403" s="66" t="s">
        <v>2531</v>
      </c>
      <c r="N403" s="66" t="s">
        <v>2535</v>
      </c>
      <c r="O403" s="66"/>
      <c r="P403" s="66" t="s">
        <v>1833</v>
      </c>
      <c r="Q403" s="141">
        <v>12</v>
      </c>
    </row>
    <row r="404" spans="1:17" s="72" customFormat="1" x14ac:dyDescent="0.2">
      <c r="A404" s="66"/>
      <c r="B404" s="66" t="s">
        <v>849</v>
      </c>
      <c r="C404" s="221" t="s">
        <v>1609</v>
      </c>
      <c r="D404" s="66" t="s">
        <v>2441</v>
      </c>
      <c r="E404" s="68">
        <v>1.0699099999999999</v>
      </c>
      <c r="F404" s="74">
        <v>1</v>
      </c>
      <c r="G404" s="74">
        <v>1</v>
      </c>
      <c r="H404" s="68">
        <f t="shared" si="12"/>
        <v>1.0699099999999999</v>
      </c>
      <c r="I404" s="70">
        <f t="shared" si="13"/>
        <v>1.0699099999999999</v>
      </c>
      <c r="J404" s="71">
        <f>ROUND((H404*'2-Calculator'!$D$26),2)</f>
        <v>7033.59</v>
      </c>
      <c r="K404" s="71">
        <f>ROUND((I404*'2-Calculator'!$D$26),2)</f>
        <v>7033.59</v>
      </c>
      <c r="L404" s="69">
        <v>5.42</v>
      </c>
      <c r="M404" s="66" t="s">
        <v>2531</v>
      </c>
      <c r="N404" s="66" t="s">
        <v>2535</v>
      </c>
      <c r="O404" s="66"/>
      <c r="P404" s="66" t="s">
        <v>1833</v>
      </c>
      <c r="Q404" s="141">
        <v>19</v>
      </c>
    </row>
    <row r="405" spans="1:17" s="72" customFormat="1" x14ac:dyDescent="0.2">
      <c r="A405" s="66"/>
      <c r="B405" s="66" t="s">
        <v>848</v>
      </c>
      <c r="C405" s="221" t="s">
        <v>1609</v>
      </c>
      <c r="D405" s="66" t="s">
        <v>2441</v>
      </c>
      <c r="E405" s="68">
        <v>2.0715499999999998</v>
      </c>
      <c r="F405" s="74">
        <v>1</v>
      </c>
      <c r="G405" s="74">
        <v>1</v>
      </c>
      <c r="H405" s="68">
        <f t="shared" si="12"/>
        <v>2.0715499999999998</v>
      </c>
      <c r="I405" s="70">
        <f t="shared" si="13"/>
        <v>2.0715499999999998</v>
      </c>
      <c r="J405" s="71">
        <f>ROUND((H405*'2-Calculator'!$D$26),2)</f>
        <v>13618.37</v>
      </c>
      <c r="K405" s="71">
        <f>ROUND((I405*'2-Calculator'!$D$26),2)</f>
        <v>13618.37</v>
      </c>
      <c r="L405" s="69">
        <v>10.130000000000001</v>
      </c>
      <c r="M405" s="66" t="s">
        <v>2531</v>
      </c>
      <c r="N405" s="66" t="s">
        <v>2535</v>
      </c>
      <c r="O405" s="66"/>
      <c r="P405" s="66" t="s">
        <v>1833</v>
      </c>
      <c r="Q405" s="141">
        <v>13</v>
      </c>
    </row>
    <row r="406" spans="1:17" s="72" customFormat="1" x14ac:dyDescent="0.2">
      <c r="A406" s="66"/>
      <c r="B406" s="66" t="s">
        <v>847</v>
      </c>
      <c r="C406" s="221" t="s">
        <v>1610</v>
      </c>
      <c r="D406" s="66" t="s">
        <v>2225</v>
      </c>
      <c r="E406" s="68">
        <v>0.48788999999999999</v>
      </c>
      <c r="F406" s="74">
        <v>1</v>
      </c>
      <c r="G406" s="74">
        <v>1</v>
      </c>
      <c r="H406" s="68">
        <f t="shared" si="12"/>
        <v>0.48788999999999999</v>
      </c>
      <c r="I406" s="70">
        <f t="shared" si="13"/>
        <v>0.48788999999999999</v>
      </c>
      <c r="J406" s="71">
        <f>ROUND((H406*'2-Calculator'!$D$26),2)</f>
        <v>3207.39</v>
      </c>
      <c r="K406" s="71">
        <f>ROUND((I406*'2-Calculator'!$D$26),2)</f>
        <v>3207.39</v>
      </c>
      <c r="L406" s="69">
        <v>2.23</v>
      </c>
      <c r="M406" s="66" t="s">
        <v>2531</v>
      </c>
      <c r="N406" s="66" t="s">
        <v>2535</v>
      </c>
      <c r="O406" s="66"/>
      <c r="P406" s="66" t="s">
        <v>1833</v>
      </c>
      <c r="Q406" s="141">
        <v>27</v>
      </c>
    </row>
    <row r="407" spans="1:17" s="72" customFormat="1" x14ac:dyDescent="0.2">
      <c r="A407" s="66"/>
      <c r="B407" s="66" t="s">
        <v>846</v>
      </c>
      <c r="C407" s="221" t="s">
        <v>1610</v>
      </c>
      <c r="D407" s="66" t="s">
        <v>2225</v>
      </c>
      <c r="E407" s="68">
        <v>0.63934000000000002</v>
      </c>
      <c r="F407" s="74">
        <v>1</v>
      </c>
      <c r="G407" s="74">
        <v>1</v>
      </c>
      <c r="H407" s="68">
        <f t="shared" si="12"/>
        <v>0.63934000000000002</v>
      </c>
      <c r="I407" s="70">
        <f t="shared" si="13"/>
        <v>0.63934000000000002</v>
      </c>
      <c r="J407" s="71">
        <f>ROUND((H407*'2-Calculator'!$D$26),2)</f>
        <v>4203.0200000000004</v>
      </c>
      <c r="K407" s="71">
        <f>ROUND((I407*'2-Calculator'!$D$26),2)</f>
        <v>4203.0200000000004</v>
      </c>
      <c r="L407" s="69">
        <v>2.95</v>
      </c>
      <c r="M407" s="66" t="s">
        <v>2531</v>
      </c>
      <c r="N407" s="66" t="s">
        <v>2535</v>
      </c>
      <c r="O407" s="66"/>
      <c r="P407" s="66" t="s">
        <v>1833</v>
      </c>
      <c r="Q407" s="141">
        <v>25</v>
      </c>
    </row>
    <row r="408" spans="1:17" s="72" customFormat="1" x14ac:dyDescent="0.2">
      <c r="A408" s="66"/>
      <c r="B408" s="66" t="s">
        <v>845</v>
      </c>
      <c r="C408" s="221" t="s">
        <v>1610</v>
      </c>
      <c r="D408" s="66" t="s">
        <v>2225</v>
      </c>
      <c r="E408" s="68">
        <v>0.93749000000000005</v>
      </c>
      <c r="F408" s="74">
        <v>1</v>
      </c>
      <c r="G408" s="74">
        <v>1</v>
      </c>
      <c r="H408" s="68">
        <f t="shared" si="12"/>
        <v>0.93749000000000005</v>
      </c>
      <c r="I408" s="70">
        <f t="shared" si="13"/>
        <v>0.93749000000000005</v>
      </c>
      <c r="J408" s="71">
        <f>ROUND((H408*'2-Calculator'!$D$26),2)</f>
        <v>6163.06</v>
      </c>
      <c r="K408" s="71">
        <f>ROUND((I408*'2-Calculator'!$D$26),2)</f>
        <v>6163.06</v>
      </c>
      <c r="L408" s="69">
        <v>4.8499999999999996</v>
      </c>
      <c r="M408" s="66" t="s">
        <v>2531</v>
      </c>
      <c r="N408" s="66" t="s">
        <v>2535</v>
      </c>
      <c r="O408" s="66"/>
      <c r="P408" s="66" t="s">
        <v>1833</v>
      </c>
      <c r="Q408" s="141">
        <v>32</v>
      </c>
    </row>
    <row r="409" spans="1:17" s="72" customFormat="1" x14ac:dyDescent="0.2">
      <c r="A409" s="66"/>
      <c r="B409" s="66" t="s">
        <v>844</v>
      </c>
      <c r="C409" s="221" t="s">
        <v>1610</v>
      </c>
      <c r="D409" s="66" t="s">
        <v>2225</v>
      </c>
      <c r="E409" s="68">
        <v>1.92645</v>
      </c>
      <c r="F409" s="74">
        <v>1</v>
      </c>
      <c r="G409" s="74">
        <v>1</v>
      </c>
      <c r="H409" s="68">
        <f t="shared" si="12"/>
        <v>1.92645</v>
      </c>
      <c r="I409" s="70">
        <f t="shared" si="13"/>
        <v>1.92645</v>
      </c>
      <c r="J409" s="71">
        <f>ROUND((H409*'2-Calculator'!$D$26),2)</f>
        <v>12664.48</v>
      </c>
      <c r="K409" s="71">
        <f>ROUND((I409*'2-Calculator'!$D$26),2)</f>
        <v>12664.48</v>
      </c>
      <c r="L409" s="69">
        <v>8.66</v>
      </c>
      <c r="M409" s="66" t="s">
        <v>2531</v>
      </c>
      <c r="N409" s="66" t="s">
        <v>2535</v>
      </c>
      <c r="O409" s="66"/>
      <c r="P409" s="66" t="s">
        <v>1833</v>
      </c>
      <c r="Q409" s="141">
        <v>9</v>
      </c>
    </row>
    <row r="410" spans="1:17" s="72" customFormat="1" x14ac:dyDescent="0.2">
      <c r="A410" s="66"/>
      <c r="B410" s="66" t="s">
        <v>843</v>
      </c>
      <c r="C410" s="221" t="s">
        <v>1611</v>
      </c>
      <c r="D410" s="66" t="s">
        <v>2226</v>
      </c>
      <c r="E410" s="68">
        <v>1.29874</v>
      </c>
      <c r="F410" s="74">
        <v>1</v>
      </c>
      <c r="G410" s="74">
        <v>1</v>
      </c>
      <c r="H410" s="68">
        <f t="shared" si="12"/>
        <v>1.29874</v>
      </c>
      <c r="I410" s="70">
        <f t="shared" si="13"/>
        <v>1.29874</v>
      </c>
      <c r="J410" s="71">
        <f>ROUND((H410*'2-Calculator'!$D$26),2)</f>
        <v>8537.92</v>
      </c>
      <c r="K410" s="71">
        <f>ROUND((I410*'2-Calculator'!$D$26),2)</f>
        <v>8537.92</v>
      </c>
      <c r="L410" s="69">
        <v>2.66</v>
      </c>
      <c r="M410" s="66" t="s">
        <v>2531</v>
      </c>
      <c r="N410" s="66" t="s">
        <v>2536</v>
      </c>
      <c r="O410" s="66"/>
      <c r="P410" s="66" t="s">
        <v>1833</v>
      </c>
      <c r="Q410" s="141">
        <v>13</v>
      </c>
    </row>
    <row r="411" spans="1:17" s="72" customFormat="1" x14ac:dyDescent="0.2">
      <c r="A411" s="66"/>
      <c r="B411" s="66" t="s">
        <v>842</v>
      </c>
      <c r="C411" s="221" t="s">
        <v>1611</v>
      </c>
      <c r="D411" s="66" t="s">
        <v>2226</v>
      </c>
      <c r="E411" s="68">
        <v>1.8165500000000001</v>
      </c>
      <c r="F411" s="74">
        <v>1</v>
      </c>
      <c r="G411" s="74">
        <v>1</v>
      </c>
      <c r="H411" s="68">
        <f t="shared" si="12"/>
        <v>1.8165500000000001</v>
      </c>
      <c r="I411" s="70">
        <f t="shared" si="13"/>
        <v>1.8165500000000001</v>
      </c>
      <c r="J411" s="71">
        <f>ROUND((H411*'2-Calculator'!$D$26),2)</f>
        <v>11942</v>
      </c>
      <c r="K411" s="71">
        <f>ROUND((I411*'2-Calculator'!$D$26),2)</f>
        <v>11942</v>
      </c>
      <c r="L411" s="69">
        <v>6</v>
      </c>
      <c r="M411" s="66" t="s">
        <v>2531</v>
      </c>
      <c r="N411" s="66" t="s">
        <v>2536</v>
      </c>
      <c r="O411" s="66"/>
      <c r="P411" s="66" t="s">
        <v>1833</v>
      </c>
      <c r="Q411" s="141">
        <v>14</v>
      </c>
    </row>
    <row r="412" spans="1:17" s="72" customFormat="1" x14ac:dyDescent="0.2">
      <c r="A412" s="66"/>
      <c r="B412" s="66" t="s">
        <v>841</v>
      </c>
      <c r="C412" s="221" t="s">
        <v>1611</v>
      </c>
      <c r="D412" s="66" t="s">
        <v>2226</v>
      </c>
      <c r="E412" s="68">
        <v>2.99396</v>
      </c>
      <c r="F412" s="74">
        <v>1</v>
      </c>
      <c r="G412" s="74">
        <v>1</v>
      </c>
      <c r="H412" s="68">
        <f t="shared" si="12"/>
        <v>2.99396</v>
      </c>
      <c r="I412" s="70">
        <f t="shared" si="13"/>
        <v>2.99396</v>
      </c>
      <c r="J412" s="71">
        <f>ROUND((H412*'2-Calculator'!$D$26),2)</f>
        <v>19682.29</v>
      </c>
      <c r="K412" s="71">
        <f>ROUND((I412*'2-Calculator'!$D$26),2)</f>
        <v>19682.29</v>
      </c>
      <c r="L412" s="69">
        <v>11.03</v>
      </c>
      <c r="M412" s="66" t="s">
        <v>2531</v>
      </c>
      <c r="N412" s="66" t="s">
        <v>2536</v>
      </c>
      <c r="O412" s="66"/>
      <c r="P412" s="66" t="s">
        <v>1833</v>
      </c>
      <c r="Q412" s="141">
        <v>13</v>
      </c>
    </row>
    <row r="413" spans="1:17" s="72" customFormat="1" x14ac:dyDescent="0.2">
      <c r="A413" s="66"/>
      <c r="B413" s="66" t="s">
        <v>840</v>
      </c>
      <c r="C413" s="221" t="s">
        <v>1611</v>
      </c>
      <c r="D413" s="66" t="s">
        <v>2226</v>
      </c>
      <c r="E413" s="68">
        <v>5.6266400000000001</v>
      </c>
      <c r="F413" s="74">
        <v>1</v>
      </c>
      <c r="G413" s="74">
        <v>1</v>
      </c>
      <c r="H413" s="68">
        <f t="shared" si="12"/>
        <v>5.6266400000000001</v>
      </c>
      <c r="I413" s="70">
        <f t="shared" si="13"/>
        <v>5.6266400000000001</v>
      </c>
      <c r="J413" s="71">
        <f>ROUND((H413*'2-Calculator'!$D$26),2)</f>
        <v>36989.53</v>
      </c>
      <c r="K413" s="71">
        <f>ROUND((I413*'2-Calculator'!$D$26),2)</f>
        <v>36989.53</v>
      </c>
      <c r="L413" s="69">
        <v>20.76</v>
      </c>
      <c r="M413" s="66" t="s">
        <v>2531</v>
      </c>
      <c r="N413" s="66" t="s">
        <v>2536</v>
      </c>
      <c r="O413" s="66"/>
      <c r="P413" s="66" t="s">
        <v>1833</v>
      </c>
      <c r="Q413" s="141">
        <v>12</v>
      </c>
    </row>
    <row r="414" spans="1:17" s="72" customFormat="1" x14ac:dyDescent="0.2">
      <c r="A414" s="66"/>
      <c r="B414" s="66" t="s">
        <v>839</v>
      </c>
      <c r="C414" s="221" t="s">
        <v>1612</v>
      </c>
      <c r="D414" s="66" t="s">
        <v>2227</v>
      </c>
      <c r="E414" s="68">
        <v>1.04481</v>
      </c>
      <c r="F414" s="74">
        <v>1</v>
      </c>
      <c r="G414" s="74">
        <v>1</v>
      </c>
      <c r="H414" s="68">
        <f t="shared" si="12"/>
        <v>1.04481</v>
      </c>
      <c r="I414" s="70">
        <f t="shared" si="13"/>
        <v>1.04481</v>
      </c>
      <c r="J414" s="71">
        <f>ROUND((H414*'2-Calculator'!$D$26),2)</f>
        <v>6868.58</v>
      </c>
      <c r="K414" s="71">
        <f>ROUND((I414*'2-Calculator'!$D$26),2)</f>
        <v>6868.58</v>
      </c>
      <c r="L414" s="69">
        <v>2.35</v>
      </c>
      <c r="M414" s="66" t="s">
        <v>2531</v>
      </c>
      <c r="N414" s="66" t="s">
        <v>2536</v>
      </c>
      <c r="O414" s="66"/>
      <c r="P414" s="66" t="s">
        <v>1833</v>
      </c>
      <c r="Q414" s="141">
        <v>55</v>
      </c>
    </row>
    <row r="415" spans="1:17" s="72" customFormat="1" x14ac:dyDescent="0.2">
      <c r="A415" s="66"/>
      <c r="B415" s="66" t="s">
        <v>838</v>
      </c>
      <c r="C415" s="221" t="s">
        <v>1612</v>
      </c>
      <c r="D415" s="66" t="s">
        <v>2227</v>
      </c>
      <c r="E415" s="68">
        <v>1.3545199999999999</v>
      </c>
      <c r="F415" s="74">
        <v>1</v>
      </c>
      <c r="G415" s="74">
        <v>1</v>
      </c>
      <c r="H415" s="68">
        <f t="shared" si="12"/>
        <v>1.3545199999999999</v>
      </c>
      <c r="I415" s="70">
        <f t="shared" si="13"/>
        <v>1.3545199999999999</v>
      </c>
      <c r="J415" s="71">
        <f>ROUND((H415*'2-Calculator'!$D$26),2)</f>
        <v>8904.61</v>
      </c>
      <c r="K415" s="71">
        <f>ROUND((I415*'2-Calculator'!$D$26),2)</f>
        <v>8904.61</v>
      </c>
      <c r="L415" s="69">
        <v>4.1100000000000003</v>
      </c>
      <c r="M415" s="66" t="s">
        <v>2531</v>
      </c>
      <c r="N415" s="66" t="s">
        <v>2536</v>
      </c>
      <c r="O415" s="66"/>
      <c r="P415" s="66" t="s">
        <v>1833</v>
      </c>
      <c r="Q415" s="141">
        <v>15</v>
      </c>
    </row>
    <row r="416" spans="1:17" s="72" customFormat="1" x14ac:dyDescent="0.2">
      <c r="A416" s="66"/>
      <c r="B416" s="66" t="s">
        <v>837</v>
      </c>
      <c r="C416" s="221" t="s">
        <v>1612</v>
      </c>
      <c r="D416" s="66" t="s">
        <v>2227</v>
      </c>
      <c r="E416" s="68">
        <v>2.33127</v>
      </c>
      <c r="F416" s="74">
        <v>1</v>
      </c>
      <c r="G416" s="74">
        <v>1</v>
      </c>
      <c r="H416" s="68">
        <f t="shared" si="12"/>
        <v>2.33127</v>
      </c>
      <c r="I416" s="70">
        <f t="shared" si="13"/>
        <v>2.33127</v>
      </c>
      <c r="J416" s="71">
        <f>ROUND((H416*'2-Calculator'!$D$26),2)</f>
        <v>15325.77</v>
      </c>
      <c r="K416" s="71">
        <f>ROUND((I416*'2-Calculator'!$D$26),2)</f>
        <v>15325.77</v>
      </c>
      <c r="L416" s="69">
        <v>7.44</v>
      </c>
      <c r="M416" s="66" t="s">
        <v>2531</v>
      </c>
      <c r="N416" s="66" t="s">
        <v>2536</v>
      </c>
      <c r="O416" s="66"/>
      <c r="P416" s="66" t="s">
        <v>1833</v>
      </c>
      <c r="Q416" s="141">
        <v>4</v>
      </c>
    </row>
    <row r="417" spans="1:17" s="72" customFormat="1" x14ac:dyDescent="0.2">
      <c r="A417" s="66"/>
      <c r="B417" s="66" t="s">
        <v>836</v>
      </c>
      <c r="C417" s="221" t="s">
        <v>1612</v>
      </c>
      <c r="D417" s="66" t="s">
        <v>2227</v>
      </c>
      <c r="E417" s="68">
        <v>4.6895600000000002</v>
      </c>
      <c r="F417" s="74">
        <v>1</v>
      </c>
      <c r="G417" s="74">
        <v>1</v>
      </c>
      <c r="H417" s="68">
        <f t="shared" si="12"/>
        <v>4.6895600000000002</v>
      </c>
      <c r="I417" s="70">
        <f t="shared" si="13"/>
        <v>4.6895600000000002</v>
      </c>
      <c r="J417" s="71">
        <f>ROUND((H417*'2-Calculator'!$D$26),2)</f>
        <v>30829.17</v>
      </c>
      <c r="K417" s="71">
        <f>ROUND((I417*'2-Calculator'!$D$26),2)</f>
        <v>30829.17</v>
      </c>
      <c r="L417" s="69">
        <v>12.24</v>
      </c>
      <c r="M417" s="66" t="s">
        <v>2531</v>
      </c>
      <c r="N417" s="66" t="s">
        <v>2536</v>
      </c>
      <c r="O417" s="66"/>
      <c r="P417" s="66" t="s">
        <v>1833</v>
      </c>
      <c r="Q417" s="141">
        <v>1</v>
      </c>
    </row>
    <row r="418" spans="1:17" s="72" customFormat="1" x14ac:dyDescent="0.2">
      <c r="A418" s="66"/>
      <c r="B418" s="66" t="s">
        <v>835</v>
      </c>
      <c r="C418" s="221" t="s">
        <v>1613</v>
      </c>
      <c r="D418" s="66" t="s">
        <v>2228</v>
      </c>
      <c r="E418" s="68">
        <v>1.10829</v>
      </c>
      <c r="F418" s="74">
        <v>1</v>
      </c>
      <c r="G418" s="74">
        <v>1</v>
      </c>
      <c r="H418" s="68">
        <f t="shared" si="12"/>
        <v>1.10829</v>
      </c>
      <c r="I418" s="70">
        <f t="shared" si="13"/>
        <v>1.10829</v>
      </c>
      <c r="J418" s="71">
        <f>ROUND((H418*'2-Calculator'!$D$26),2)</f>
        <v>7285.9</v>
      </c>
      <c r="K418" s="71">
        <f>ROUND((I418*'2-Calculator'!$D$26),2)</f>
        <v>7285.9</v>
      </c>
      <c r="L418" s="69">
        <v>3.51</v>
      </c>
      <c r="M418" s="66" t="s">
        <v>2531</v>
      </c>
      <c r="N418" s="66" t="s">
        <v>2536</v>
      </c>
      <c r="O418" s="66"/>
      <c r="P418" s="66" t="s">
        <v>1833</v>
      </c>
      <c r="Q418" s="141">
        <v>32</v>
      </c>
    </row>
    <row r="419" spans="1:17" s="72" customFormat="1" x14ac:dyDescent="0.2">
      <c r="A419" s="66"/>
      <c r="B419" s="66" t="s">
        <v>834</v>
      </c>
      <c r="C419" s="221" t="s">
        <v>1613</v>
      </c>
      <c r="D419" s="66" t="s">
        <v>2228</v>
      </c>
      <c r="E419" s="68">
        <v>1.4563200000000001</v>
      </c>
      <c r="F419" s="74">
        <v>1</v>
      </c>
      <c r="G419" s="74">
        <v>1</v>
      </c>
      <c r="H419" s="68">
        <f t="shared" si="12"/>
        <v>1.4563200000000001</v>
      </c>
      <c r="I419" s="70">
        <f t="shared" si="13"/>
        <v>1.4563200000000001</v>
      </c>
      <c r="J419" s="71">
        <f>ROUND((H419*'2-Calculator'!$D$26),2)</f>
        <v>9573.85</v>
      </c>
      <c r="K419" s="71">
        <f>ROUND((I419*'2-Calculator'!$D$26),2)</f>
        <v>9573.85</v>
      </c>
      <c r="L419" s="69">
        <v>5.51</v>
      </c>
      <c r="M419" s="66" t="s">
        <v>2531</v>
      </c>
      <c r="N419" s="66" t="s">
        <v>2536</v>
      </c>
      <c r="O419" s="66"/>
      <c r="P419" s="66" t="s">
        <v>1833</v>
      </c>
      <c r="Q419" s="141">
        <v>15</v>
      </c>
    </row>
    <row r="420" spans="1:17" s="72" customFormat="1" x14ac:dyDescent="0.2">
      <c r="A420" s="66"/>
      <c r="B420" s="66" t="s">
        <v>833</v>
      </c>
      <c r="C420" s="221" t="s">
        <v>1613</v>
      </c>
      <c r="D420" s="66" t="s">
        <v>2228</v>
      </c>
      <c r="E420" s="68">
        <v>2.2682600000000002</v>
      </c>
      <c r="F420" s="74">
        <v>1</v>
      </c>
      <c r="G420" s="74">
        <v>1</v>
      </c>
      <c r="H420" s="68">
        <f t="shared" si="12"/>
        <v>2.2682600000000002</v>
      </c>
      <c r="I420" s="70">
        <f t="shared" si="13"/>
        <v>2.2682600000000002</v>
      </c>
      <c r="J420" s="71">
        <f>ROUND((H420*'2-Calculator'!$D$26),2)</f>
        <v>14911.54</v>
      </c>
      <c r="K420" s="71">
        <f>ROUND((I420*'2-Calculator'!$D$26),2)</f>
        <v>14911.54</v>
      </c>
      <c r="L420" s="69">
        <v>8.92</v>
      </c>
      <c r="M420" s="66" t="s">
        <v>2531</v>
      </c>
      <c r="N420" s="66" t="s">
        <v>2536</v>
      </c>
      <c r="O420" s="66"/>
      <c r="P420" s="66" t="s">
        <v>1833</v>
      </c>
      <c r="Q420" s="141">
        <v>4</v>
      </c>
    </row>
    <row r="421" spans="1:17" s="72" customFormat="1" x14ac:dyDescent="0.2">
      <c r="A421" s="66"/>
      <c r="B421" s="66" t="s">
        <v>832</v>
      </c>
      <c r="C421" s="221" t="s">
        <v>1613</v>
      </c>
      <c r="D421" s="66" t="s">
        <v>2228</v>
      </c>
      <c r="E421" s="68">
        <v>4.6327600000000002</v>
      </c>
      <c r="F421" s="74">
        <v>1</v>
      </c>
      <c r="G421" s="74">
        <v>1</v>
      </c>
      <c r="H421" s="68">
        <f t="shared" si="12"/>
        <v>4.6327600000000002</v>
      </c>
      <c r="I421" s="70">
        <f t="shared" si="13"/>
        <v>4.6327600000000002</v>
      </c>
      <c r="J421" s="71">
        <f>ROUND((H421*'2-Calculator'!$D$26),2)</f>
        <v>30455.759999999998</v>
      </c>
      <c r="K421" s="71">
        <f>ROUND((I421*'2-Calculator'!$D$26),2)</f>
        <v>30455.759999999998</v>
      </c>
      <c r="L421" s="69">
        <v>15.79</v>
      </c>
      <c r="M421" s="66" t="s">
        <v>2531</v>
      </c>
      <c r="N421" s="66" t="s">
        <v>2536</v>
      </c>
      <c r="O421" s="66"/>
      <c r="P421" s="66" t="s">
        <v>1833</v>
      </c>
      <c r="Q421" s="141">
        <v>4</v>
      </c>
    </row>
    <row r="422" spans="1:17" s="72" customFormat="1" x14ac:dyDescent="0.2">
      <c r="A422" s="66"/>
      <c r="B422" s="66" t="s">
        <v>831</v>
      </c>
      <c r="C422" s="221" t="s">
        <v>1614</v>
      </c>
      <c r="D422" s="66" t="s">
        <v>2056</v>
      </c>
      <c r="E422" s="68">
        <v>1.1695</v>
      </c>
      <c r="F422" s="74">
        <v>1</v>
      </c>
      <c r="G422" s="74">
        <v>1</v>
      </c>
      <c r="H422" s="68">
        <f t="shared" si="12"/>
        <v>1.1695</v>
      </c>
      <c r="I422" s="70">
        <f t="shared" si="13"/>
        <v>1.1695</v>
      </c>
      <c r="J422" s="71">
        <f>ROUND((H422*'2-Calculator'!$D$26),2)</f>
        <v>7688.29</v>
      </c>
      <c r="K422" s="71">
        <f>ROUND((I422*'2-Calculator'!$D$26),2)</f>
        <v>7688.29</v>
      </c>
      <c r="L422" s="69">
        <v>4.9400000000000004</v>
      </c>
      <c r="M422" s="66" t="s">
        <v>2531</v>
      </c>
      <c r="N422" s="66" t="s">
        <v>2536</v>
      </c>
      <c r="O422" s="66"/>
      <c r="P422" s="66" t="s">
        <v>1833</v>
      </c>
      <c r="Q422" s="141">
        <v>16</v>
      </c>
    </row>
    <row r="423" spans="1:17" s="72" customFormat="1" x14ac:dyDescent="0.2">
      <c r="A423" s="66"/>
      <c r="B423" s="66" t="s">
        <v>830</v>
      </c>
      <c r="C423" s="221" t="s">
        <v>1614</v>
      </c>
      <c r="D423" s="66" t="s">
        <v>2056</v>
      </c>
      <c r="E423" s="68">
        <v>1.5175399999999999</v>
      </c>
      <c r="F423" s="74">
        <v>1</v>
      </c>
      <c r="G423" s="74">
        <v>1</v>
      </c>
      <c r="H423" s="68">
        <f t="shared" si="12"/>
        <v>1.5175399999999999</v>
      </c>
      <c r="I423" s="70">
        <f t="shared" si="13"/>
        <v>1.5175399999999999</v>
      </c>
      <c r="J423" s="71">
        <f>ROUND((H423*'2-Calculator'!$D$26),2)</f>
        <v>9976.31</v>
      </c>
      <c r="K423" s="71">
        <f>ROUND((I423*'2-Calculator'!$D$26),2)</f>
        <v>9976.31</v>
      </c>
      <c r="L423" s="69">
        <v>6.7</v>
      </c>
      <c r="M423" s="66" t="s">
        <v>2531</v>
      </c>
      <c r="N423" s="66" t="s">
        <v>2536</v>
      </c>
      <c r="O423" s="66"/>
      <c r="P423" s="66" t="s">
        <v>1833</v>
      </c>
      <c r="Q423" s="141">
        <v>13</v>
      </c>
    </row>
    <row r="424" spans="1:17" s="72" customFormat="1" x14ac:dyDescent="0.2">
      <c r="A424" s="66"/>
      <c r="B424" s="66" t="s">
        <v>829</v>
      </c>
      <c r="C424" s="221" t="s">
        <v>1614</v>
      </c>
      <c r="D424" s="66" t="s">
        <v>2056</v>
      </c>
      <c r="E424" s="68">
        <v>2.1617000000000002</v>
      </c>
      <c r="F424" s="74">
        <v>1</v>
      </c>
      <c r="G424" s="74">
        <v>1</v>
      </c>
      <c r="H424" s="68">
        <f t="shared" si="12"/>
        <v>2.1617000000000002</v>
      </c>
      <c r="I424" s="70">
        <f t="shared" si="13"/>
        <v>2.1617000000000002</v>
      </c>
      <c r="J424" s="71">
        <f>ROUND((H424*'2-Calculator'!$D$26),2)</f>
        <v>14211.02</v>
      </c>
      <c r="K424" s="71">
        <f>ROUND((I424*'2-Calculator'!$D$26),2)</f>
        <v>14211.02</v>
      </c>
      <c r="L424" s="69">
        <v>9.5399999999999991</v>
      </c>
      <c r="M424" s="66" t="s">
        <v>2531</v>
      </c>
      <c r="N424" s="66" t="s">
        <v>2536</v>
      </c>
      <c r="O424" s="66"/>
      <c r="P424" s="66" t="s">
        <v>1833</v>
      </c>
      <c r="Q424" s="141">
        <v>10</v>
      </c>
    </row>
    <row r="425" spans="1:17" s="72" customFormat="1" x14ac:dyDescent="0.2">
      <c r="A425" s="66"/>
      <c r="B425" s="66" t="s">
        <v>828</v>
      </c>
      <c r="C425" s="221" t="s">
        <v>1614</v>
      </c>
      <c r="D425" s="66" t="s">
        <v>2056</v>
      </c>
      <c r="E425" s="68">
        <v>4.2556700000000003</v>
      </c>
      <c r="F425" s="74">
        <v>1</v>
      </c>
      <c r="G425" s="74">
        <v>1</v>
      </c>
      <c r="H425" s="68">
        <f t="shared" si="12"/>
        <v>4.2556700000000003</v>
      </c>
      <c r="I425" s="70">
        <f t="shared" si="13"/>
        <v>4.2556700000000003</v>
      </c>
      <c r="J425" s="71">
        <f>ROUND((H425*'2-Calculator'!$D$26),2)</f>
        <v>27976.77</v>
      </c>
      <c r="K425" s="71">
        <f>ROUND((I425*'2-Calculator'!$D$26),2)</f>
        <v>27976.77</v>
      </c>
      <c r="L425" s="69">
        <v>16.57</v>
      </c>
      <c r="M425" s="66" t="s">
        <v>2531</v>
      </c>
      <c r="N425" s="66" t="s">
        <v>2536</v>
      </c>
      <c r="O425" s="66"/>
      <c r="P425" s="66" t="s">
        <v>1833</v>
      </c>
      <c r="Q425" s="141">
        <v>2</v>
      </c>
    </row>
    <row r="426" spans="1:17" s="72" customFormat="1" x14ac:dyDescent="0.2">
      <c r="A426" s="66"/>
      <c r="B426" s="66" t="s">
        <v>827</v>
      </c>
      <c r="C426" s="221" t="s">
        <v>1615</v>
      </c>
      <c r="D426" s="66" t="s">
        <v>2229</v>
      </c>
      <c r="E426" s="68">
        <v>0.65254999999999996</v>
      </c>
      <c r="F426" s="74">
        <v>1</v>
      </c>
      <c r="G426" s="74">
        <v>1</v>
      </c>
      <c r="H426" s="68">
        <f t="shared" si="12"/>
        <v>0.65254999999999996</v>
      </c>
      <c r="I426" s="70">
        <f t="shared" si="13"/>
        <v>0.65254999999999996</v>
      </c>
      <c r="J426" s="71">
        <f>ROUND((H426*'2-Calculator'!$D$26),2)</f>
        <v>4289.8599999999997</v>
      </c>
      <c r="K426" s="71">
        <f>ROUND((I426*'2-Calculator'!$D$26),2)</f>
        <v>4289.8599999999997</v>
      </c>
      <c r="L426" s="69">
        <v>2.96</v>
      </c>
      <c r="M426" s="66" t="s">
        <v>2531</v>
      </c>
      <c r="N426" s="66" t="s">
        <v>2536</v>
      </c>
      <c r="O426" s="66"/>
      <c r="P426" s="66" t="s">
        <v>1833</v>
      </c>
      <c r="Q426" s="141">
        <v>4</v>
      </c>
    </row>
    <row r="427" spans="1:17" s="72" customFormat="1" x14ac:dyDescent="0.2">
      <c r="A427" s="66"/>
      <c r="B427" s="66" t="s">
        <v>826</v>
      </c>
      <c r="C427" s="221" t="s">
        <v>1615</v>
      </c>
      <c r="D427" s="66" t="s">
        <v>2229</v>
      </c>
      <c r="E427" s="68">
        <v>0.88712000000000002</v>
      </c>
      <c r="F427" s="74">
        <v>1</v>
      </c>
      <c r="G427" s="74">
        <v>1</v>
      </c>
      <c r="H427" s="68">
        <f t="shared" si="12"/>
        <v>0.88712000000000002</v>
      </c>
      <c r="I427" s="70">
        <f t="shared" si="13"/>
        <v>0.88712000000000002</v>
      </c>
      <c r="J427" s="71">
        <f>ROUND((H427*'2-Calculator'!$D$26),2)</f>
        <v>5831.93</v>
      </c>
      <c r="K427" s="71">
        <f>ROUND((I427*'2-Calculator'!$D$26),2)</f>
        <v>5831.93</v>
      </c>
      <c r="L427" s="69">
        <v>4.6500000000000004</v>
      </c>
      <c r="M427" s="66" t="s">
        <v>2531</v>
      </c>
      <c r="N427" s="66" t="s">
        <v>2536</v>
      </c>
      <c r="O427" s="66"/>
      <c r="P427" s="66" t="s">
        <v>1833</v>
      </c>
      <c r="Q427" s="141">
        <v>6</v>
      </c>
    </row>
    <row r="428" spans="1:17" s="72" customFormat="1" x14ac:dyDescent="0.2">
      <c r="A428" s="66"/>
      <c r="B428" s="66" t="s">
        <v>825</v>
      </c>
      <c r="C428" s="221" t="s">
        <v>1615</v>
      </c>
      <c r="D428" s="66" t="s">
        <v>2229</v>
      </c>
      <c r="E428" s="68">
        <v>1.43353</v>
      </c>
      <c r="F428" s="74">
        <v>1</v>
      </c>
      <c r="G428" s="74">
        <v>1</v>
      </c>
      <c r="H428" s="68">
        <f t="shared" si="12"/>
        <v>1.43353</v>
      </c>
      <c r="I428" s="70">
        <f t="shared" si="13"/>
        <v>1.43353</v>
      </c>
      <c r="J428" s="71">
        <f>ROUND((H428*'2-Calculator'!$D$26),2)</f>
        <v>9424.0300000000007</v>
      </c>
      <c r="K428" s="71">
        <f>ROUND((I428*'2-Calculator'!$D$26),2)</f>
        <v>9424.0300000000007</v>
      </c>
      <c r="L428" s="69">
        <v>12.24</v>
      </c>
      <c r="M428" s="66" t="s">
        <v>2531</v>
      </c>
      <c r="N428" s="66" t="s">
        <v>2536</v>
      </c>
      <c r="O428" s="66"/>
      <c r="P428" s="66" t="s">
        <v>1833</v>
      </c>
      <c r="Q428" s="141">
        <v>2</v>
      </c>
    </row>
    <row r="429" spans="1:17" s="72" customFormat="1" x14ac:dyDescent="0.2">
      <c r="A429" s="66"/>
      <c r="B429" s="66" t="s">
        <v>824</v>
      </c>
      <c r="C429" s="221" t="s">
        <v>1615</v>
      </c>
      <c r="D429" s="66" t="s">
        <v>2229</v>
      </c>
      <c r="E429" s="68">
        <v>2.6756099999999998</v>
      </c>
      <c r="F429" s="74">
        <v>1</v>
      </c>
      <c r="G429" s="74">
        <v>1</v>
      </c>
      <c r="H429" s="68">
        <f t="shared" si="12"/>
        <v>2.6756099999999998</v>
      </c>
      <c r="I429" s="70">
        <f t="shared" si="13"/>
        <v>2.6756099999999998</v>
      </c>
      <c r="J429" s="71">
        <f>ROUND((H429*'2-Calculator'!$D$26),2)</f>
        <v>17589.46</v>
      </c>
      <c r="K429" s="71">
        <f>ROUND((I429*'2-Calculator'!$D$26),2)</f>
        <v>17589.46</v>
      </c>
      <c r="L429" s="69">
        <v>8.86</v>
      </c>
      <c r="M429" s="66" t="s">
        <v>2531</v>
      </c>
      <c r="N429" s="66" t="s">
        <v>2536</v>
      </c>
      <c r="O429" s="66"/>
      <c r="P429" s="66" t="s">
        <v>1833</v>
      </c>
      <c r="Q429" s="141">
        <v>0</v>
      </c>
    </row>
    <row r="430" spans="1:17" s="72" customFormat="1" x14ac:dyDescent="0.2">
      <c r="A430" s="66"/>
      <c r="B430" s="66" t="s">
        <v>823</v>
      </c>
      <c r="C430" s="221" t="s">
        <v>1616</v>
      </c>
      <c r="D430" s="66" t="s">
        <v>2230</v>
      </c>
      <c r="E430" s="68">
        <v>1.0280400000000001</v>
      </c>
      <c r="F430" s="74">
        <v>1</v>
      </c>
      <c r="G430" s="74">
        <v>1</v>
      </c>
      <c r="H430" s="68">
        <f t="shared" si="12"/>
        <v>1.0280400000000001</v>
      </c>
      <c r="I430" s="70">
        <f t="shared" si="13"/>
        <v>1.0280400000000001</v>
      </c>
      <c r="J430" s="71">
        <f>ROUND((H430*'2-Calculator'!$D$26),2)</f>
        <v>6758.33</v>
      </c>
      <c r="K430" s="71">
        <f>ROUND((I430*'2-Calculator'!$D$26),2)</f>
        <v>6758.33</v>
      </c>
      <c r="L430" s="69">
        <v>3.06</v>
      </c>
      <c r="M430" s="66" t="s">
        <v>2531</v>
      </c>
      <c r="N430" s="66" t="s">
        <v>2536</v>
      </c>
      <c r="O430" s="66"/>
      <c r="P430" s="66" t="s">
        <v>1833</v>
      </c>
      <c r="Q430" s="141">
        <v>22</v>
      </c>
    </row>
    <row r="431" spans="1:17" s="72" customFormat="1" x14ac:dyDescent="0.2">
      <c r="A431" s="66"/>
      <c r="B431" s="66" t="s">
        <v>822</v>
      </c>
      <c r="C431" s="221" t="s">
        <v>1616</v>
      </c>
      <c r="D431" s="66" t="s">
        <v>2230</v>
      </c>
      <c r="E431" s="68">
        <v>1.32714</v>
      </c>
      <c r="F431" s="74">
        <v>1</v>
      </c>
      <c r="G431" s="74">
        <v>1</v>
      </c>
      <c r="H431" s="68">
        <f t="shared" si="12"/>
        <v>1.32714</v>
      </c>
      <c r="I431" s="70">
        <f t="shared" si="13"/>
        <v>1.32714</v>
      </c>
      <c r="J431" s="71">
        <f>ROUND((H431*'2-Calculator'!$D$26),2)</f>
        <v>8724.6200000000008</v>
      </c>
      <c r="K431" s="71">
        <f>ROUND((I431*'2-Calculator'!$D$26),2)</f>
        <v>8724.6200000000008</v>
      </c>
      <c r="L431" s="69">
        <v>4.22</v>
      </c>
      <c r="M431" s="66" t="s">
        <v>2531</v>
      </c>
      <c r="N431" s="66" t="s">
        <v>2536</v>
      </c>
      <c r="O431" s="66"/>
      <c r="P431" s="66" t="s">
        <v>1833</v>
      </c>
      <c r="Q431" s="141">
        <v>34</v>
      </c>
    </row>
    <row r="432" spans="1:17" s="72" customFormat="1" x14ac:dyDescent="0.2">
      <c r="A432" s="66"/>
      <c r="B432" s="66" t="s">
        <v>821</v>
      </c>
      <c r="C432" s="221" t="s">
        <v>1616</v>
      </c>
      <c r="D432" s="66" t="s">
        <v>2230</v>
      </c>
      <c r="E432" s="68">
        <v>2.0918600000000001</v>
      </c>
      <c r="F432" s="74">
        <v>1</v>
      </c>
      <c r="G432" s="74">
        <v>1</v>
      </c>
      <c r="H432" s="68">
        <f t="shared" si="12"/>
        <v>2.0918600000000001</v>
      </c>
      <c r="I432" s="70">
        <f t="shared" si="13"/>
        <v>2.0918600000000001</v>
      </c>
      <c r="J432" s="71">
        <f>ROUND((H432*'2-Calculator'!$D$26),2)</f>
        <v>13751.89</v>
      </c>
      <c r="K432" s="71">
        <f>ROUND((I432*'2-Calculator'!$D$26),2)</f>
        <v>13751.89</v>
      </c>
      <c r="L432" s="69">
        <v>7.53</v>
      </c>
      <c r="M432" s="66" t="s">
        <v>2531</v>
      </c>
      <c r="N432" s="66" t="s">
        <v>2536</v>
      </c>
      <c r="O432" s="66"/>
      <c r="P432" s="66" t="s">
        <v>1833</v>
      </c>
      <c r="Q432" s="141">
        <v>11</v>
      </c>
    </row>
    <row r="433" spans="1:17" s="72" customFormat="1" x14ac:dyDescent="0.2">
      <c r="A433" s="66"/>
      <c r="B433" s="66" t="s">
        <v>820</v>
      </c>
      <c r="C433" s="221" t="s">
        <v>1616</v>
      </c>
      <c r="D433" s="66" t="s">
        <v>2230</v>
      </c>
      <c r="E433" s="68">
        <v>3.94774</v>
      </c>
      <c r="F433" s="74">
        <v>1</v>
      </c>
      <c r="G433" s="74">
        <v>1</v>
      </c>
      <c r="H433" s="68">
        <f t="shared" si="12"/>
        <v>3.94774</v>
      </c>
      <c r="I433" s="70">
        <f t="shared" si="13"/>
        <v>3.94774</v>
      </c>
      <c r="J433" s="71">
        <f>ROUND((H433*'2-Calculator'!$D$26),2)</f>
        <v>25952.44</v>
      </c>
      <c r="K433" s="71">
        <f>ROUND((I433*'2-Calculator'!$D$26),2)</f>
        <v>25952.44</v>
      </c>
      <c r="L433" s="69">
        <v>15.88</v>
      </c>
      <c r="M433" s="66" t="s">
        <v>2531</v>
      </c>
      <c r="N433" s="66" t="s">
        <v>2536</v>
      </c>
      <c r="O433" s="66"/>
      <c r="P433" s="66" t="s">
        <v>1833</v>
      </c>
      <c r="Q433" s="141">
        <v>2</v>
      </c>
    </row>
    <row r="434" spans="1:17" s="72" customFormat="1" x14ac:dyDescent="0.2">
      <c r="A434" s="66"/>
      <c r="B434" s="66" t="s">
        <v>819</v>
      </c>
      <c r="C434" s="221" t="s">
        <v>1617</v>
      </c>
      <c r="D434" s="66" t="s">
        <v>2231</v>
      </c>
      <c r="E434" s="68">
        <v>0.76500000000000001</v>
      </c>
      <c r="F434" s="74">
        <v>1</v>
      </c>
      <c r="G434" s="74">
        <v>1</v>
      </c>
      <c r="H434" s="68">
        <f t="shared" si="12"/>
        <v>0.76500000000000001</v>
      </c>
      <c r="I434" s="70">
        <f t="shared" si="13"/>
        <v>0.76500000000000001</v>
      </c>
      <c r="J434" s="71">
        <f>ROUND((H434*'2-Calculator'!$D$26),2)</f>
        <v>5029.1099999999997</v>
      </c>
      <c r="K434" s="71">
        <f>ROUND((I434*'2-Calculator'!$D$26),2)</f>
        <v>5029.1099999999997</v>
      </c>
      <c r="L434" s="69">
        <v>1.94</v>
      </c>
      <c r="M434" s="66" t="s">
        <v>2531</v>
      </c>
      <c r="N434" s="66" t="s">
        <v>2536</v>
      </c>
      <c r="O434" s="66"/>
      <c r="P434" s="66" t="s">
        <v>1833</v>
      </c>
      <c r="Q434" s="141">
        <v>7</v>
      </c>
    </row>
    <row r="435" spans="1:17" s="72" customFormat="1" x14ac:dyDescent="0.2">
      <c r="A435" s="66"/>
      <c r="B435" s="66" t="s">
        <v>818</v>
      </c>
      <c r="C435" s="221" t="s">
        <v>1617</v>
      </c>
      <c r="D435" s="66" t="s">
        <v>2231</v>
      </c>
      <c r="E435" s="68">
        <v>1.00264</v>
      </c>
      <c r="F435" s="74">
        <v>1</v>
      </c>
      <c r="G435" s="74">
        <v>1</v>
      </c>
      <c r="H435" s="68">
        <f t="shared" si="12"/>
        <v>1.00264</v>
      </c>
      <c r="I435" s="70">
        <f t="shared" si="13"/>
        <v>1.00264</v>
      </c>
      <c r="J435" s="71">
        <f>ROUND((H435*'2-Calculator'!$D$26),2)</f>
        <v>6591.36</v>
      </c>
      <c r="K435" s="71">
        <f>ROUND((I435*'2-Calculator'!$D$26),2)</f>
        <v>6591.36</v>
      </c>
      <c r="L435" s="69">
        <v>3.32</v>
      </c>
      <c r="M435" s="66" t="s">
        <v>2531</v>
      </c>
      <c r="N435" s="66" t="s">
        <v>2536</v>
      </c>
      <c r="O435" s="66"/>
      <c r="P435" s="66" t="s">
        <v>1833</v>
      </c>
      <c r="Q435" s="141">
        <v>4</v>
      </c>
    </row>
    <row r="436" spans="1:17" s="72" customFormat="1" x14ac:dyDescent="0.2">
      <c r="A436" s="66"/>
      <c r="B436" s="66" t="s">
        <v>817</v>
      </c>
      <c r="C436" s="221" t="s">
        <v>1617</v>
      </c>
      <c r="D436" s="66" t="s">
        <v>2231</v>
      </c>
      <c r="E436" s="68">
        <v>1.51223</v>
      </c>
      <c r="F436" s="74">
        <v>1</v>
      </c>
      <c r="G436" s="74">
        <v>1</v>
      </c>
      <c r="H436" s="68">
        <f t="shared" si="12"/>
        <v>1.51223</v>
      </c>
      <c r="I436" s="70">
        <f t="shared" si="13"/>
        <v>1.51223</v>
      </c>
      <c r="J436" s="71">
        <f>ROUND((H436*'2-Calculator'!$D$26),2)</f>
        <v>9941.4</v>
      </c>
      <c r="K436" s="71">
        <f>ROUND((I436*'2-Calculator'!$D$26),2)</f>
        <v>9941.4</v>
      </c>
      <c r="L436" s="69">
        <v>5.41</v>
      </c>
      <c r="M436" s="66" t="s">
        <v>2531</v>
      </c>
      <c r="N436" s="66" t="s">
        <v>2536</v>
      </c>
      <c r="O436" s="66"/>
      <c r="P436" s="66" t="s">
        <v>1833</v>
      </c>
      <c r="Q436" s="141">
        <v>5</v>
      </c>
    </row>
    <row r="437" spans="1:17" s="72" customFormat="1" x14ac:dyDescent="0.2">
      <c r="A437" s="66"/>
      <c r="B437" s="66" t="s">
        <v>816</v>
      </c>
      <c r="C437" s="221" t="s">
        <v>1617</v>
      </c>
      <c r="D437" s="66" t="s">
        <v>2231</v>
      </c>
      <c r="E437" s="68">
        <v>3.22411</v>
      </c>
      <c r="F437" s="74">
        <v>1</v>
      </c>
      <c r="G437" s="74">
        <v>1</v>
      </c>
      <c r="H437" s="68">
        <f t="shared" si="12"/>
        <v>3.22411</v>
      </c>
      <c r="I437" s="70">
        <f t="shared" si="13"/>
        <v>3.22411</v>
      </c>
      <c r="J437" s="71">
        <f>ROUND((H437*'2-Calculator'!$D$26),2)</f>
        <v>21195.3</v>
      </c>
      <c r="K437" s="71">
        <f>ROUND((I437*'2-Calculator'!$D$26),2)</f>
        <v>21195.3</v>
      </c>
      <c r="L437" s="69">
        <v>13.31</v>
      </c>
      <c r="M437" s="66" t="s">
        <v>2531</v>
      </c>
      <c r="N437" s="66" t="s">
        <v>2536</v>
      </c>
      <c r="O437" s="66"/>
      <c r="P437" s="66" t="s">
        <v>1833</v>
      </c>
      <c r="Q437" s="141">
        <v>1</v>
      </c>
    </row>
    <row r="438" spans="1:17" s="72" customFormat="1" x14ac:dyDescent="0.2">
      <c r="A438" s="66"/>
      <c r="B438" s="66" t="s">
        <v>815</v>
      </c>
      <c r="C438" s="221" t="s">
        <v>1618</v>
      </c>
      <c r="D438" s="66" t="s">
        <v>2232</v>
      </c>
      <c r="E438" s="68">
        <v>1.0534600000000001</v>
      </c>
      <c r="F438" s="74">
        <v>1</v>
      </c>
      <c r="G438" s="74">
        <v>1</v>
      </c>
      <c r="H438" s="68">
        <f t="shared" si="12"/>
        <v>1.0534600000000001</v>
      </c>
      <c r="I438" s="70">
        <f t="shared" si="13"/>
        <v>1.0534600000000001</v>
      </c>
      <c r="J438" s="71">
        <f>ROUND((H438*'2-Calculator'!$D$26),2)</f>
        <v>6925.45</v>
      </c>
      <c r="K438" s="71">
        <f>ROUND((I438*'2-Calculator'!$D$26),2)</f>
        <v>6925.45</v>
      </c>
      <c r="L438" s="69">
        <v>3.57</v>
      </c>
      <c r="M438" s="66" t="s">
        <v>2531</v>
      </c>
      <c r="N438" s="66" t="s">
        <v>2536</v>
      </c>
      <c r="O438" s="66"/>
      <c r="P438" s="66" t="s">
        <v>1833</v>
      </c>
      <c r="Q438" s="141">
        <v>9</v>
      </c>
    </row>
    <row r="439" spans="1:17" s="72" customFormat="1" x14ac:dyDescent="0.2">
      <c r="A439" s="66"/>
      <c r="B439" s="66" t="s">
        <v>814</v>
      </c>
      <c r="C439" s="221" t="s">
        <v>1618</v>
      </c>
      <c r="D439" s="66" t="s">
        <v>2232</v>
      </c>
      <c r="E439" s="68">
        <v>1.4099600000000001</v>
      </c>
      <c r="F439" s="74">
        <v>1</v>
      </c>
      <c r="G439" s="74">
        <v>1</v>
      </c>
      <c r="H439" s="68">
        <f t="shared" si="12"/>
        <v>1.4099600000000001</v>
      </c>
      <c r="I439" s="70">
        <f t="shared" si="13"/>
        <v>1.4099600000000001</v>
      </c>
      <c r="J439" s="71">
        <f>ROUND((H439*'2-Calculator'!$D$26),2)</f>
        <v>9269.08</v>
      </c>
      <c r="K439" s="71">
        <f>ROUND((I439*'2-Calculator'!$D$26),2)</f>
        <v>9269.08</v>
      </c>
      <c r="L439" s="69">
        <v>4.8499999999999996</v>
      </c>
      <c r="M439" s="66" t="s">
        <v>2531</v>
      </c>
      <c r="N439" s="66" t="s">
        <v>2536</v>
      </c>
      <c r="O439" s="66"/>
      <c r="P439" s="66" t="s">
        <v>1833</v>
      </c>
      <c r="Q439" s="141">
        <v>13</v>
      </c>
    </row>
    <row r="440" spans="1:17" s="72" customFormat="1" x14ac:dyDescent="0.2">
      <c r="A440" s="66"/>
      <c r="B440" s="66" t="s">
        <v>813</v>
      </c>
      <c r="C440" s="221" t="s">
        <v>1618</v>
      </c>
      <c r="D440" s="66" t="s">
        <v>2232</v>
      </c>
      <c r="E440" s="68">
        <v>2.2408600000000001</v>
      </c>
      <c r="F440" s="74">
        <v>1</v>
      </c>
      <c r="G440" s="74">
        <v>1</v>
      </c>
      <c r="H440" s="68">
        <f t="shared" si="12"/>
        <v>2.2408600000000001</v>
      </c>
      <c r="I440" s="70">
        <f t="shared" si="13"/>
        <v>2.2408600000000001</v>
      </c>
      <c r="J440" s="71">
        <f>ROUND((H440*'2-Calculator'!$D$26),2)</f>
        <v>14731.41</v>
      </c>
      <c r="K440" s="71">
        <f>ROUND((I440*'2-Calculator'!$D$26),2)</f>
        <v>14731.41</v>
      </c>
      <c r="L440" s="69">
        <v>7.1</v>
      </c>
      <c r="M440" s="66" t="s">
        <v>2531</v>
      </c>
      <c r="N440" s="66" t="s">
        <v>2536</v>
      </c>
      <c r="O440" s="66"/>
      <c r="P440" s="66" t="s">
        <v>1833</v>
      </c>
      <c r="Q440" s="141">
        <v>7</v>
      </c>
    </row>
    <row r="441" spans="1:17" s="72" customFormat="1" x14ac:dyDescent="0.2">
      <c r="A441" s="66"/>
      <c r="B441" s="66" t="s">
        <v>812</v>
      </c>
      <c r="C441" s="221" t="s">
        <v>1618</v>
      </c>
      <c r="D441" s="66" t="s">
        <v>2232</v>
      </c>
      <c r="E441" s="68">
        <v>4.4959499999999997</v>
      </c>
      <c r="F441" s="74">
        <v>1</v>
      </c>
      <c r="G441" s="74">
        <v>1</v>
      </c>
      <c r="H441" s="68">
        <f t="shared" si="12"/>
        <v>4.4959499999999997</v>
      </c>
      <c r="I441" s="70">
        <f t="shared" si="13"/>
        <v>4.4959499999999997</v>
      </c>
      <c r="J441" s="71">
        <f>ROUND((H441*'2-Calculator'!$D$26),2)</f>
        <v>29556.38</v>
      </c>
      <c r="K441" s="71">
        <f>ROUND((I441*'2-Calculator'!$D$26),2)</f>
        <v>29556.38</v>
      </c>
      <c r="L441" s="69">
        <v>14.48</v>
      </c>
      <c r="M441" s="66" t="s">
        <v>2531</v>
      </c>
      <c r="N441" s="66" t="s">
        <v>2536</v>
      </c>
      <c r="O441" s="66"/>
      <c r="P441" s="66" t="s">
        <v>1833</v>
      </c>
      <c r="Q441" s="141">
        <v>2</v>
      </c>
    </row>
    <row r="442" spans="1:17" s="72" customFormat="1" x14ac:dyDescent="0.2">
      <c r="A442" s="66"/>
      <c r="B442" s="66" t="s">
        <v>2233</v>
      </c>
      <c r="C442" s="221" t="s">
        <v>2404</v>
      </c>
      <c r="D442" s="66" t="s">
        <v>2442</v>
      </c>
      <c r="E442" s="68">
        <v>1.3758600000000001</v>
      </c>
      <c r="F442" s="74">
        <v>1</v>
      </c>
      <c r="G442" s="74">
        <v>1</v>
      </c>
      <c r="H442" s="68">
        <f t="shared" si="12"/>
        <v>1.3758600000000001</v>
      </c>
      <c r="I442" s="70">
        <f t="shared" si="13"/>
        <v>1.3758600000000001</v>
      </c>
      <c r="J442" s="71">
        <f>ROUND((H442*'2-Calculator'!$D$26),2)</f>
        <v>9044.9</v>
      </c>
      <c r="K442" s="71">
        <f>ROUND((I442*'2-Calculator'!$D$26),2)</f>
        <v>9044.9</v>
      </c>
      <c r="L442" s="69">
        <v>4.74</v>
      </c>
      <c r="M442" s="66" t="s">
        <v>2531</v>
      </c>
      <c r="N442" s="66" t="s">
        <v>2536</v>
      </c>
      <c r="O442" s="66"/>
      <c r="P442" s="66" t="s">
        <v>1833</v>
      </c>
      <c r="Q442" s="141">
        <v>29</v>
      </c>
    </row>
    <row r="443" spans="1:17" s="72" customFormat="1" x14ac:dyDescent="0.2">
      <c r="A443" s="66"/>
      <c r="B443" s="66" t="s">
        <v>2234</v>
      </c>
      <c r="C443" s="221" t="s">
        <v>2404</v>
      </c>
      <c r="D443" s="66" t="s">
        <v>2442</v>
      </c>
      <c r="E443" s="68">
        <v>1.7388999999999999</v>
      </c>
      <c r="F443" s="74">
        <v>1</v>
      </c>
      <c r="G443" s="74">
        <v>1</v>
      </c>
      <c r="H443" s="68">
        <f t="shared" si="12"/>
        <v>1.7388999999999999</v>
      </c>
      <c r="I443" s="70">
        <f t="shared" si="13"/>
        <v>1.7388999999999999</v>
      </c>
      <c r="J443" s="71">
        <f>ROUND((H443*'2-Calculator'!$D$26),2)</f>
        <v>11431.53</v>
      </c>
      <c r="K443" s="71">
        <f>ROUND((I443*'2-Calculator'!$D$26),2)</f>
        <v>11431.53</v>
      </c>
      <c r="L443" s="69">
        <v>6.51</v>
      </c>
      <c r="M443" s="66" t="s">
        <v>2531</v>
      </c>
      <c r="N443" s="66" t="s">
        <v>2536</v>
      </c>
      <c r="O443" s="66"/>
      <c r="P443" s="66" t="s">
        <v>1833</v>
      </c>
      <c r="Q443" s="141">
        <v>59</v>
      </c>
    </row>
    <row r="444" spans="1:17" s="72" customFormat="1" x14ac:dyDescent="0.2">
      <c r="A444" s="66"/>
      <c r="B444" s="66" t="s">
        <v>2235</v>
      </c>
      <c r="C444" s="221" t="s">
        <v>2404</v>
      </c>
      <c r="D444" s="66" t="s">
        <v>2442</v>
      </c>
      <c r="E444" s="68">
        <v>2.5750299999999999</v>
      </c>
      <c r="F444" s="74">
        <v>1</v>
      </c>
      <c r="G444" s="74">
        <v>1</v>
      </c>
      <c r="H444" s="68">
        <f t="shared" si="12"/>
        <v>2.5750299999999999</v>
      </c>
      <c r="I444" s="70">
        <f t="shared" si="13"/>
        <v>2.5750299999999999</v>
      </c>
      <c r="J444" s="71">
        <f>ROUND((H444*'2-Calculator'!$D$26),2)</f>
        <v>16928.25</v>
      </c>
      <c r="K444" s="71">
        <f>ROUND((I444*'2-Calculator'!$D$26),2)</f>
        <v>16928.25</v>
      </c>
      <c r="L444" s="69">
        <v>10.78</v>
      </c>
      <c r="M444" s="66" t="s">
        <v>2531</v>
      </c>
      <c r="N444" s="66" t="s">
        <v>2536</v>
      </c>
      <c r="O444" s="66"/>
      <c r="P444" s="66" t="s">
        <v>1833</v>
      </c>
      <c r="Q444" s="141">
        <v>34</v>
      </c>
    </row>
    <row r="445" spans="1:17" s="72" customFormat="1" x14ac:dyDescent="0.2">
      <c r="A445" s="66"/>
      <c r="B445" s="66" t="s">
        <v>2236</v>
      </c>
      <c r="C445" s="221" t="s">
        <v>2404</v>
      </c>
      <c r="D445" s="66" t="s">
        <v>2442</v>
      </c>
      <c r="E445" s="68">
        <v>4.8620099999999997</v>
      </c>
      <c r="F445" s="74">
        <v>1</v>
      </c>
      <c r="G445" s="74">
        <v>1</v>
      </c>
      <c r="H445" s="68">
        <f t="shared" si="12"/>
        <v>4.8620099999999997</v>
      </c>
      <c r="I445" s="70">
        <f t="shared" si="13"/>
        <v>4.8620099999999997</v>
      </c>
      <c r="J445" s="71">
        <f>ROUND((H445*'2-Calculator'!$D$26),2)</f>
        <v>31962.85</v>
      </c>
      <c r="K445" s="71">
        <f>ROUND((I445*'2-Calculator'!$D$26),2)</f>
        <v>31962.85</v>
      </c>
      <c r="L445" s="69">
        <v>20.68</v>
      </c>
      <c r="M445" s="66" t="s">
        <v>2531</v>
      </c>
      <c r="N445" s="66" t="s">
        <v>2536</v>
      </c>
      <c r="O445" s="66"/>
      <c r="P445" s="66" t="s">
        <v>1833</v>
      </c>
      <c r="Q445" s="141">
        <v>31</v>
      </c>
    </row>
    <row r="446" spans="1:17" s="72" customFormat="1" x14ac:dyDescent="0.2">
      <c r="A446" s="66"/>
      <c r="B446" s="66" t="s">
        <v>2237</v>
      </c>
      <c r="C446" s="221" t="s">
        <v>2405</v>
      </c>
      <c r="D446" s="66" t="s">
        <v>2443</v>
      </c>
      <c r="E446" s="68">
        <v>1.4738100000000001</v>
      </c>
      <c r="F446" s="74">
        <v>1</v>
      </c>
      <c r="G446" s="74">
        <v>1</v>
      </c>
      <c r="H446" s="68">
        <f t="shared" si="12"/>
        <v>1.4738100000000001</v>
      </c>
      <c r="I446" s="70">
        <f t="shared" si="13"/>
        <v>1.4738100000000001</v>
      </c>
      <c r="J446" s="71">
        <f>ROUND((H446*'2-Calculator'!$D$26),2)</f>
        <v>9688.83</v>
      </c>
      <c r="K446" s="71">
        <f>ROUND((I446*'2-Calculator'!$D$26),2)</f>
        <v>9688.83</v>
      </c>
      <c r="L446" s="69">
        <v>4.24</v>
      </c>
      <c r="M446" s="66" t="s">
        <v>2531</v>
      </c>
      <c r="N446" s="66" t="s">
        <v>2536</v>
      </c>
      <c r="O446" s="66"/>
      <c r="P446" s="66" t="s">
        <v>1833</v>
      </c>
      <c r="Q446" s="141">
        <v>46</v>
      </c>
    </row>
    <row r="447" spans="1:17" s="72" customFormat="1" x14ac:dyDescent="0.2">
      <c r="A447" s="66"/>
      <c r="B447" s="66" t="s">
        <v>2238</v>
      </c>
      <c r="C447" s="221" t="s">
        <v>2405</v>
      </c>
      <c r="D447" s="66" t="s">
        <v>2443</v>
      </c>
      <c r="E447" s="68">
        <v>1.82463</v>
      </c>
      <c r="F447" s="74">
        <v>1</v>
      </c>
      <c r="G447" s="74">
        <v>1</v>
      </c>
      <c r="H447" s="68">
        <f t="shared" si="12"/>
        <v>1.82463</v>
      </c>
      <c r="I447" s="70">
        <f t="shared" si="13"/>
        <v>1.82463</v>
      </c>
      <c r="J447" s="71">
        <f>ROUND((H447*'2-Calculator'!$D$26),2)</f>
        <v>11995.12</v>
      </c>
      <c r="K447" s="71">
        <f>ROUND((I447*'2-Calculator'!$D$26),2)</f>
        <v>11995.12</v>
      </c>
      <c r="L447" s="69">
        <v>5.68</v>
      </c>
      <c r="M447" s="66" t="s">
        <v>2531</v>
      </c>
      <c r="N447" s="66" t="s">
        <v>2536</v>
      </c>
      <c r="O447" s="66"/>
      <c r="P447" s="66" t="s">
        <v>1833</v>
      </c>
      <c r="Q447" s="141">
        <v>81</v>
      </c>
    </row>
    <row r="448" spans="1:17" s="72" customFormat="1" x14ac:dyDescent="0.2">
      <c r="A448" s="66"/>
      <c r="B448" s="66" t="s">
        <v>2239</v>
      </c>
      <c r="C448" s="221" t="s">
        <v>2405</v>
      </c>
      <c r="D448" s="66" t="s">
        <v>2443</v>
      </c>
      <c r="E448" s="68">
        <v>2.66547</v>
      </c>
      <c r="F448" s="74">
        <v>1</v>
      </c>
      <c r="G448" s="74">
        <v>1</v>
      </c>
      <c r="H448" s="68">
        <f t="shared" si="12"/>
        <v>2.66547</v>
      </c>
      <c r="I448" s="70">
        <f t="shared" si="13"/>
        <v>2.66547</v>
      </c>
      <c r="J448" s="71">
        <f>ROUND((H448*'2-Calculator'!$D$26),2)</f>
        <v>17522.8</v>
      </c>
      <c r="K448" s="71">
        <f>ROUND((I448*'2-Calculator'!$D$26),2)</f>
        <v>17522.8</v>
      </c>
      <c r="L448" s="69">
        <v>9.9499999999999993</v>
      </c>
      <c r="M448" s="66" t="s">
        <v>2531</v>
      </c>
      <c r="N448" s="66" t="s">
        <v>2536</v>
      </c>
      <c r="O448" s="66"/>
      <c r="P448" s="66" t="s">
        <v>1833</v>
      </c>
      <c r="Q448" s="141">
        <v>46</v>
      </c>
    </row>
    <row r="449" spans="1:17" s="72" customFormat="1" x14ac:dyDescent="0.2">
      <c r="A449" s="66"/>
      <c r="B449" s="66" t="s">
        <v>2240</v>
      </c>
      <c r="C449" s="221" t="s">
        <v>2405</v>
      </c>
      <c r="D449" s="66" t="s">
        <v>2443</v>
      </c>
      <c r="E449" s="68">
        <v>4.99099</v>
      </c>
      <c r="F449" s="74">
        <v>1</v>
      </c>
      <c r="G449" s="74">
        <v>1</v>
      </c>
      <c r="H449" s="68">
        <f t="shared" si="12"/>
        <v>4.99099</v>
      </c>
      <c r="I449" s="70">
        <f t="shared" si="13"/>
        <v>4.99099</v>
      </c>
      <c r="J449" s="71">
        <f>ROUND((H449*'2-Calculator'!$D$26),2)</f>
        <v>32810.769999999997</v>
      </c>
      <c r="K449" s="71">
        <f>ROUND((I449*'2-Calculator'!$D$26),2)</f>
        <v>32810.769999999997</v>
      </c>
      <c r="L449" s="69">
        <v>17.89</v>
      </c>
      <c r="M449" s="66" t="s">
        <v>2531</v>
      </c>
      <c r="N449" s="66" t="s">
        <v>2536</v>
      </c>
      <c r="O449" s="66"/>
      <c r="P449" s="66" t="s">
        <v>1833</v>
      </c>
      <c r="Q449" s="141">
        <v>16</v>
      </c>
    </row>
    <row r="450" spans="1:17" s="72" customFormat="1" x14ac:dyDescent="0.2">
      <c r="A450" s="66"/>
      <c r="B450" s="66" t="s">
        <v>2241</v>
      </c>
      <c r="C450" s="221" t="s">
        <v>2406</v>
      </c>
      <c r="D450" s="66" t="s">
        <v>2444</v>
      </c>
      <c r="E450" s="68">
        <v>1.06165</v>
      </c>
      <c r="F450" s="74">
        <v>1</v>
      </c>
      <c r="G450" s="74">
        <v>1</v>
      </c>
      <c r="H450" s="68">
        <f t="shared" si="12"/>
        <v>1.06165</v>
      </c>
      <c r="I450" s="70">
        <f t="shared" si="13"/>
        <v>1.06165</v>
      </c>
      <c r="J450" s="71">
        <f>ROUND((H450*'2-Calculator'!$D$26),2)</f>
        <v>6979.29</v>
      </c>
      <c r="K450" s="71">
        <f>ROUND((I450*'2-Calculator'!$D$26),2)</f>
        <v>6979.29</v>
      </c>
      <c r="L450" s="69">
        <v>1.89</v>
      </c>
      <c r="M450" s="66" t="s">
        <v>2531</v>
      </c>
      <c r="N450" s="66" t="s">
        <v>2536</v>
      </c>
      <c r="O450" s="66"/>
      <c r="P450" s="66" t="s">
        <v>1833</v>
      </c>
      <c r="Q450" s="141">
        <v>1</v>
      </c>
    </row>
    <row r="451" spans="1:17" s="72" customFormat="1" x14ac:dyDescent="0.2">
      <c r="A451" s="66"/>
      <c r="B451" s="66" t="s">
        <v>2242</v>
      </c>
      <c r="C451" s="221" t="s">
        <v>2406</v>
      </c>
      <c r="D451" s="66" t="s">
        <v>2444</v>
      </c>
      <c r="E451" s="68">
        <v>1.2518899999999999</v>
      </c>
      <c r="F451" s="74">
        <v>1</v>
      </c>
      <c r="G451" s="74">
        <v>1</v>
      </c>
      <c r="H451" s="68">
        <f t="shared" si="12"/>
        <v>1.2518899999999999</v>
      </c>
      <c r="I451" s="70">
        <f t="shared" si="13"/>
        <v>1.2518899999999999</v>
      </c>
      <c r="J451" s="71">
        <f>ROUND((H451*'2-Calculator'!$D$26),2)</f>
        <v>8229.92</v>
      </c>
      <c r="K451" s="71">
        <f>ROUND((I451*'2-Calculator'!$D$26),2)</f>
        <v>8229.92</v>
      </c>
      <c r="L451" s="69">
        <v>3.11</v>
      </c>
      <c r="M451" s="66" t="s">
        <v>2531</v>
      </c>
      <c r="N451" s="66" t="s">
        <v>2536</v>
      </c>
      <c r="O451" s="66"/>
      <c r="P451" s="66" t="s">
        <v>1833</v>
      </c>
      <c r="Q451" s="141">
        <v>5</v>
      </c>
    </row>
    <row r="452" spans="1:17" s="72" customFormat="1" x14ac:dyDescent="0.2">
      <c r="A452" s="66"/>
      <c r="B452" s="66" t="s">
        <v>2243</v>
      </c>
      <c r="C452" s="221" t="s">
        <v>2406</v>
      </c>
      <c r="D452" s="66" t="s">
        <v>2444</v>
      </c>
      <c r="E452" s="68">
        <v>2.0020600000000002</v>
      </c>
      <c r="F452" s="74">
        <v>1</v>
      </c>
      <c r="G452" s="74">
        <v>1</v>
      </c>
      <c r="H452" s="68">
        <f t="shared" si="12"/>
        <v>2.0020600000000002</v>
      </c>
      <c r="I452" s="70">
        <f t="shared" si="13"/>
        <v>2.0020600000000002</v>
      </c>
      <c r="J452" s="71">
        <f>ROUND((H452*'2-Calculator'!$D$26),2)</f>
        <v>13161.54</v>
      </c>
      <c r="K452" s="71">
        <f>ROUND((I452*'2-Calculator'!$D$26),2)</f>
        <v>13161.54</v>
      </c>
      <c r="L452" s="69">
        <v>5.48</v>
      </c>
      <c r="M452" s="66" t="s">
        <v>2531</v>
      </c>
      <c r="N452" s="66" t="s">
        <v>2536</v>
      </c>
      <c r="O452" s="66"/>
      <c r="P452" s="66" t="s">
        <v>1833</v>
      </c>
      <c r="Q452" s="141">
        <v>10</v>
      </c>
    </row>
    <row r="453" spans="1:17" s="72" customFormat="1" x14ac:dyDescent="0.2">
      <c r="A453" s="66"/>
      <c r="B453" s="66" t="s">
        <v>2244</v>
      </c>
      <c r="C453" s="221" t="s">
        <v>2406</v>
      </c>
      <c r="D453" s="66" t="s">
        <v>2444</v>
      </c>
      <c r="E453" s="68">
        <v>4.4598300000000002</v>
      </c>
      <c r="F453" s="74">
        <v>1</v>
      </c>
      <c r="G453" s="74">
        <v>1</v>
      </c>
      <c r="H453" s="68">
        <f t="shared" si="12"/>
        <v>4.4598300000000002</v>
      </c>
      <c r="I453" s="70">
        <f t="shared" si="13"/>
        <v>4.4598300000000002</v>
      </c>
      <c r="J453" s="71">
        <f>ROUND((H453*'2-Calculator'!$D$26),2)</f>
        <v>29318.92</v>
      </c>
      <c r="K453" s="71">
        <f>ROUND((I453*'2-Calculator'!$D$26),2)</f>
        <v>29318.92</v>
      </c>
      <c r="L453" s="69">
        <v>9.4600000000000009</v>
      </c>
      <c r="M453" s="66" t="s">
        <v>2531</v>
      </c>
      <c r="N453" s="66" t="s">
        <v>2536</v>
      </c>
      <c r="O453" s="66"/>
      <c r="P453" s="66" t="s">
        <v>1833</v>
      </c>
      <c r="Q453" s="141">
        <v>3</v>
      </c>
    </row>
    <row r="454" spans="1:17" s="72" customFormat="1" x14ac:dyDescent="0.2">
      <c r="A454" s="66"/>
      <c r="B454" s="66" t="s">
        <v>2245</v>
      </c>
      <c r="C454" s="221" t="s">
        <v>2407</v>
      </c>
      <c r="D454" s="66" t="s">
        <v>2246</v>
      </c>
      <c r="E454" s="68">
        <v>1.10399</v>
      </c>
      <c r="F454" s="74">
        <v>1</v>
      </c>
      <c r="G454" s="74">
        <v>1</v>
      </c>
      <c r="H454" s="68">
        <f t="shared" si="12"/>
        <v>1.10399</v>
      </c>
      <c r="I454" s="70">
        <f t="shared" si="13"/>
        <v>1.10399</v>
      </c>
      <c r="J454" s="71">
        <f>ROUND((H454*'2-Calculator'!$D$26),2)</f>
        <v>7257.63</v>
      </c>
      <c r="K454" s="71">
        <f>ROUND((I454*'2-Calculator'!$D$26),2)</f>
        <v>7257.63</v>
      </c>
      <c r="L454" s="69">
        <v>3.14</v>
      </c>
      <c r="M454" s="66" t="s">
        <v>2531</v>
      </c>
      <c r="N454" s="66" t="s">
        <v>2536</v>
      </c>
      <c r="O454" s="66"/>
      <c r="P454" s="66" t="s">
        <v>1833</v>
      </c>
      <c r="Q454" s="141">
        <v>53</v>
      </c>
    </row>
    <row r="455" spans="1:17" s="72" customFormat="1" x14ac:dyDescent="0.2">
      <c r="A455" s="66"/>
      <c r="B455" s="66" t="s">
        <v>2247</v>
      </c>
      <c r="C455" s="221" t="s">
        <v>2407</v>
      </c>
      <c r="D455" s="66" t="s">
        <v>2246</v>
      </c>
      <c r="E455" s="68">
        <v>1.1045100000000001</v>
      </c>
      <c r="F455" s="74">
        <v>1</v>
      </c>
      <c r="G455" s="74">
        <v>1</v>
      </c>
      <c r="H455" s="68">
        <f t="shared" si="12"/>
        <v>1.1045100000000001</v>
      </c>
      <c r="I455" s="70">
        <f t="shared" si="13"/>
        <v>1.1045100000000001</v>
      </c>
      <c r="J455" s="71">
        <f>ROUND((H455*'2-Calculator'!$D$26),2)</f>
        <v>7261.05</v>
      </c>
      <c r="K455" s="71">
        <f>ROUND((I455*'2-Calculator'!$D$26),2)</f>
        <v>7261.05</v>
      </c>
      <c r="L455" s="69">
        <v>4.3</v>
      </c>
      <c r="M455" s="66" t="s">
        <v>2531</v>
      </c>
      <c r="N455" s="66" t="s">
        <v>2536</v>
      </c>
      <c r="O455" s="66"/>
      <c r="P455" s="66" t="s">
        <v>1833</v>
      </c>
      <c r="Q455" s="141">
        <v>25</v>
      </c>
    </row>
    <row r="456" spans="1:17" s="72" customFormat="1" x14ac:dyDescent="0.2">
      <c r="A456" s="66"/>
      <c r="B456" s="66" t="s">
        <v>2248</v>
      </c>
      <c r="C456" s="221" t="s">
        <v>2407</v>
      </c>
      <c r="D456" s="66" t="s">
        <v>2246</v>
      </c>
      <c r="E456" s="68">
        <v>1.8413299999999999</v>
      </c>
      <c r="F456" s="74">
        <v>1</v>
      </c>
      <c r="G456" s="74">
        <v>1</v>
      </c>
      <c r="H456" s="68">
        <f t="shared" si="12"/>
        <v>1.8413299999999999</v>
      </c>
      <c r="I456" s="70">
        <f t="shared" si="13"/>
        <v>1.8413299999999999</v>
      </c>
      <c r="J456" s="71">
        <f>ROUND((H456*'2-Calculator'!$D$26),2)</f>
        <v>12104.9</v>
      </c>
      <c r="K456" s="71">
        <f>ROUND((I456*'2-Calculator'!$D$26),2)</f>
        <v>12104.9</v>
      </c>
      <c r="L456" s="69">
        <v>7.37</v>
      </c>
      <c r="M456" s="66" t="s">
        <v>2531</v>
      </c>
      <c r="N456" s="66" t="s">
        <v>2536</v>
      </c>
      <c r="O456" s="66"/>
      <c r="P456" s="66" t="s">
        <v>1833</v>
      </c>
      <c r="Q456" s="141">
        <v>3</v>
      </c>
    </row>
    <row r="457" spans="1:17" s="72" customFormat="1" x14ac:dyDescent="0.2">
      <c r="A457" s="66"/>
      <c r="B457" s="66" t="s">
        <v>2249</v>
      </c>
      <c r="C457" s="221" t="s">
        <v>2407</v>
      </c>
      <c r="D457" s="66" t="s">
        <v>2246</v>
      </c>
      <c r="E457" s="68">
        <v>3.42746</v>
      </c>
      <c r="F457" s="74">
        <v>1</v>
      </c>
      <c r="G457" s="74">
        <v>1</v>
      </c>
      <c r="H457" s="68">
        <f t="shared" si="12"/>
        <v>3.42746</v>
      </c>
      <c r="I457" s="70">
        <f t="shared" si="13"/>
        <v>3.42746</v>
      </c>
      <c r="J457" s="71">
        <f>ROUND((H457*'2-Calculator'!$D$26),2)</f>
        <v>22532.12</v>
      </c>
      <c r="K457" s="71">
        <f>ROUND((I457*'2-Calculator'!$D$26),2)</f>
        <v>22532.12</v>
      </c>
      <c r="L457" s="69">
        <v>12</v>
      </c>
      <c r="M457" s="66" t="s">
        <v>2531</v>
      </c>
      <c r="N457" s="66" t="s">
        <v>2536</v>
      </c>
      <c r="O457" s="66"/>
      <c r="P457" s="66" t="s">
        <v>1833</v>
      </c>
      <c r="Q457" s="141">
        <v>0</v>
      </c>
    </row>
    <row r="458" spans="1:17" s="72" customFormat="1" x14ac:dyDescent="0.2">
      <c r="A458" s="66"/>
      <c r="B458" s="66" t="s">
        <v>2250</v>
      </c>
      <c r="C458" s="221" t="s">
        <v>2408</v>
      </c>
      <c r="D458" s="66" t="s">
        <v>2251</v>
      </c>
      <c r="E458" s="68">
        <v>0.78761999999999999</v>
      </c>
      <c r="F458" s="74">
        <v>1</v>
      </c>
      <c r="G458" s="74">
        <v>1</v>
      </c>
      <c r="H458" s="68">
        <f t="shared" si="12"/>
        <v>0.78761999999999999</v>
      </c>
      <c r="I458" s="70">
        <f t="shared" si="13"/>
        <v>0.78761999999999999</v>
      </c>
      <c r="J458" s="71">
        <f>ROUND((H458*'2-Calculator'!$D$26),2)</f>
        <v>5177.8100000000004</v>
      </c>
      <c r="K458" s="71">
        <f>ROUND((I458*'2-Calculator'!$D$26),2)</f>
        <v>5177.8100000000004</v>
      </c>
      <c r="L458" s="69">
        <v>1.59</v>
      </c>
      <c r="M458" s="66" t="s">
        <v>2531</v>
      </c>
      <c r="N458" s="66" t="s">
        <v>2536</v>
      </c>
      <c r="O458" s="66"/>
      <c r="P458" s="66" t="s">
        <v>1833</v>
      </c>
      <c r="Q458" s="141">
        <v>50</v>
      </c>
    </row>
    <row r="459" spans="1:17" s="72" customFormat="1" x14ac:dyDescent="0.2">
      <c r="A459" s="66"/>
      <c r="B459" s="66" t="s">
        <v>2252</v>
      </c>
      <c r="C459" s="221" t="s">
        <v>2408</v>
      </c>
      <c r="D459" s="66" t="s">
        <v>2251</v>
      </c>
      <c r="E459" s="68">
        <v>1.09857</v>
      </c>
      <c r="F459" s="74">
        <v>1</v>
      </c>
      <c r="G459" s="74">
        <v>1</v>
      </c>
      <c r="H459" s="68">
        <f t="shared" si="12"/>
        <v>1.09857</v>
      </c>
      <c r="I459" s="70">
        <f t="shared" si="13"/>
        <v>1.09857</v>
      </c>
      <c r="J459" s="71">
        <f>ROUND((H459*'2-Calculator'!$D$26),2)</f>
        <v>7222</v>
      </c>
      <c r="K459" s="71">
        <f>ROUND((I459*'2-Calculator'!$D$26),2)</f>
        <v>7222</v>
      </c>
      <c r="L459" s="69">
        <v>2.2599999999999998</v>
      </c>
      <c r="M459" s="66" t="s">
        <v>2531</v>
      </c>
      <c r="N459" s="66" t="s">
        <v>2536</v>
      </c>
      <c r="O459" s="66"/>
      <c r="P459" s="66" t="s">
        <v>1833</v>
      </c>
      <c r="Q459" s="141">
        <v>17</v>
      </c>
    </row>
    <row r="460" spans="1:17" s="72" customFormat="1" x14ac:dyDescent="0.2">
      <c r="A460" s="66"/>
      <c r="B460" s="66" t="s">
        <v>2253</v>
      </c>
      <c r="C460" s="221" t="s">
        <v>2408</v>
      </c>
      <c r="D460" s="66" t="s">
        <v>2251</v>
      </c>
      <c r="E460" s="68">
        <v>1.80565</v>
      </c>
      <c r="F460" s="74">
        <v>1</v>
      </c>
      <c r="G460" s="74">
        <v>1</v>
      </c>
      <c r="H460" s="68">
        <f t="shared" si="12"/>
        <v>1.80565</v>
      </c>
      <c r="I460" s="70">
        <f t="shared" si="13"/>
        <v>1.80565</v>
      </c>
      <c r="J460" s="71">
        <f>ROUND((H460*'2-Calculator'!$D$26),2)</f>
        <v>11870.34</v>
      </c>
      <c r="K460" s="71">
        <f>ROUND((I460*'2-Calculator'!$D$26),2)</f>
        <v>11870.34</v>
      </c>
      <c r="L460" s="69">
        <v>4.41</v>
      </c>
      <c r="M460" s="66" t="s">
        <v>2531</v>
      </c>
      <c r="N460" s="66" t="s">
        <v>2536</v>
      </c>
      <c r="O460" s="66"/>
      <c r="P460" s="66" t="s">
        <v>1833</v>
      </c>
      <c r="Q460" s="141">
        <v>6</v>
      </c>
    </row>
    <row r="461" spans="1:17" s="72" customFormat="1" x14ac:dyDescent="0.2">
      <c r="A461" s="66"/>
      <c r="B461" s="66" t="s">
        <v>2254</v>
      </c>
      <c r="C461" s="221" t="s">
        <v>2408</v>
      </c>
      <c r="D461" s="66" t="s">
        <v>2251</v>
      </c>
      <c r="E461" s="68">
        <v>3.3086000000000002</v>
      </c>
      <c r="F461" s="74">
        <v>1</v>
      </c>
      <c r="G461" s="74">
        <v>1</v>
      </c>
      <c r="H461" s="68">
        <f t="shared" si="12"/>
        <v>3.3086000000000002</v>
      </c>
      <c r="I461" s="70">
        <f t="shared" si="13"/>
        <v>3.3086000000000002</v>
      </c>
      <c r="J461" s="71">
        <f>ROUND((H461*'2-Calculator'!$D$26),2)</f>
        <v>21750.74</v>
      </c>
      <c r="K461" s="71">
        <f>ROUND((I461*'2-Calculator'!$D$26),2)</f>
        <v>21750.74</v>
      </c>
      <c r="L461" s="69">
        <v>12</v>
      </c>
      <c r="M461" s="66" t="s">
        <v>2531</v>
      </c>
      <c r="N461" s="66" t="s">
        <v>2536</v>
      </c>
      <c r="O461" s="66"/>
      <c r="P461" s="66" t="s">
        <v>1833</v>
      </c>
      <c r="Q461" s="141">
        <v>0</v>
      </c>
    </row>
    <row r="462" spans="1:17" s="72" customFormat="1" x14ac:dyDescent="0.2">
      <c r="A462" s="66"/>
      <c r="B462" s="66" t="s">
        <v>811</v>
      </c>
      <c r="C462" s="221" t="s">
        <v>1619</v>
      </c>
      <c r="D462" s="66" t="s">
        <v>2255</v>
      </c>
      <c r="E462" s="68">
        <v>0.60475000000000001</v>
      </c>
      <c r="F462" s="74">
        <v>1</v>
      </c>
      <c r="G462" s="74">
        <v>1</v>
      </c>
      <c r="H462" s="68">
        <f t="shared" ref="H462:H525" si="14">ROUND(E462*F462,5)</f>
        <v>0.60475000000000001</v>
      </c>
      <c r="I462" s="70">
        <f t="shared" ref="I462:I525" si="15">ROUND(E462*G462,5)</f>
        <v>0.60475000000000001</v>
      </c>
      <c r="J462" s="71">
        <f>ROUND((H462*'2-Calculator'!$D$26),2)</f>
        <v>3975.63</v>
      </c>
      <c r="K462" s="71">
        <f>ROUND((I462*'2-Calculator'!$D$26),2)</f>
        <v>3975.63</v>
      </c>
      <c r="L462" s="69">
        <v>3.72</v>
      </c>
      <c r="M462" s="66" t="s">
        <v>2531</v>
      </c>
      <c r="N462" s="66" t="s">
        <v>2536</v>
      </c>
      <c r="O462" s="66"/>
      <c r="P462" s="66" t="s">
        <v>1833</v>
      </c>
      <c r="Q462" s="141">
        <v>4</v>
      </c>
    </row>
    <row r="463" spans="1:17" s="72" customFormat="1" x14ac:dyDescent="0.2">
      <c r="A463" s="66"/>
      <c r="B463" s="66" t="s">
        <v>810</v>
      </c>
      <c r="C463" s="221" t="s">
        <v>1619</v>
      </c>
      <c r="D463" s="66" t="s">
        <v>2255</v>
      </c>
      <c r="E463" s="68">
        <v>0.79566999999999999</v>
      </c>
      <c r="F463" s="74">
        <v>1</v>
      </c>
      <c r="G463" s="74">
        <v>1</v>
      </c>
      <c r="H463" s="68">
        <f t="shared" si="14"/>
        <v>0.79566999999999999</v>
      </c>
      <c r="I463" s="70">
        <f t="shared" si="15"/>
        <v>0.79566999999999999</v>
      </c>
      <c r="J463" s="71">
        <f>ROUND((H463*'2-Calculator'!$D$26),2)</f>
        <v>5230.7299999999996</v>
      </c>
      <c r="K463" s="71">
        <f>ROUND((I463*'2-Calculator'!$D$26),2)</f>
        <v>5230.7299999999996</v>
      </c>
      <c r="L463" s="69">
        <v>4.2</v>
      </c>
      <c r="M463" s="66" t="s">
        <v>2531</v>
      </c>
      <c r="N463" s="66" t="s">
        <v>2536</v>
      </c>
      <c r="O463" s="66"/>
      <c r="P463" s="66" t="s">
        <v>1833</v>
      </c>
      <c r="Q463" s="141">
        <v>37</v>
      </c>
    </row>
    <row r="464" spans="1:17" s="72" customFormat="1" x14ac:dyDescent="0.2">
      <c r="A464" s="66"/>
      <c r="B464" s="66" t="s">
        <v>809</v>
      </c>
      <c r="C464" s="221" t="s">
        <v>1619</v>
      </c>
      <c r="D464" s="66" t="s">
        <v>2255</v>
      </c>
      <c r="E464" s="68">
        <v>1.2290300000000001</v>
      </c>
      <c r="F464" s="74">
        <v>1</v>
      </c>
      <c r="G464" s="74">
        <v>1</v>
      </c>
      <c r="H464" s="68">
        <f t="shared" si="14"/>
        <v>1.2290300000000001</v>
      </c>
      <c r="I464" s="70">
        <f t="shared" si="15"/>
        <v>1.2290300000000001</v>
      </c>
      <c r="J464" s="71">
        <f>ROUND((H464*'2-Calculator'!$D$26),2)</f>
        <v>8079.64</v>
      </c>
      <c r="K464" s="71">
        <f>ROUND((I464*'2-Calculator'!$D$26),2)</f>
        <v>8079.64</v>
      </c>
      <c r="L464" s="69">
        <v>6.49</v>
      </c>
      <c r="M464" s="66" t="s">
        <v>2531</v>
      </c>
      <c r="N464" s="66" t="s">
        <v>2536</v>
      </c>
      <c r="O464" s="66"/>
      <c r="P464" s="66" t="s">
        <v>1833</v>
      </c>
      <c r="Q464" s="141">
        <v>35</v>
      </c>
    </row>
    <row r="465" spans="1:17" s="72" customFormat="1" x14ac:dyDescent="0.2">
      <c r="A465" s="66"/>
      <c r="B465" s="66" t="s">
        <v>808</v>
      </c>
      <c r="C465" s="221" t="s">
        <v>1619</v>
      </c>
      <c r="D465" s="66" t="s">
        <v>2255</v>
      </c>
      <c r="E465" s="68">
        <v>2.26607</v>
      </c>
      <c r="F465" s="74">
        <v>1</v>
      </c>
      <c r="G465" s="74">
        <v>1</v>
      </c>
      <c r="H465" s="68">
        <f t="shared" si="14"/>
        <v>2.26607</v>
      </c>
      <c r="I465" s="70">
        <f t="shared" si="15"/>
        <v>2.26607</v>
      </c>
      <c r="J465" s="71">
        <f>ROUND((H465*'2-Calculator'!$D$26),2)</f>
        <v>14897.14</v>
      </c>
      <c r="K465" s="71">
        <f>ROUND((I465*'2-Calculator'!$D$26),2)</f>
        <v>14897.14</v>
      </c>
      <c r="L465" s="69">
        <v>11.43</v>
      </c>
      <c r="M465" s="66" t="s">
        <v>2531</v>
      </c>
      <c r="N465" s="66" t="s">
        <v>2536</v>
      </c>
      <c r="O465" s="66"/>
      <c r="P465" s="66" t="s">
        <v>1833</v>
      </c>
      <c r="Q465" s="141">
        <v>14</v>
      </c>
    </row>
    <row r="466" spans="1:17" s="72" customFormat="1" x14ac:dyDescent="0.2">
      <c r="A466" s="66"/>
      <c r="B466" s="66" t="s">
        <v>807</v>
      </c>
      <c r="C466" s="221" t="s">
        <v>1620</v>
      </c>
      <c r="D466" s="66" t="s">
        <v>2057</v>
      </c>
      <c r="E466" s="68">
        <v>0.59953000000000001</v>
      </c>
      <c r="F466" s="74">
        <v>1</v>
      </c>
      <c r="G466" s="74">
        <v>1</v>
      </c>
      <c r="H466" s="68">
        <f t="shared" si="14"/>
        <v>0.59953000000000001</v>
      </c>
      <c r="I466" s="70">
        <f t="shared" si="15"/>
        <v>0.59953000000000001</v>
      </c>
      <c r="J466" s="71">
        <f>ROUND((H466*'2-Calculator'!$D$26),2)</f>
        <v>3941.31</v>
      </c>
      <c r="K466" s="71">
        <f>ROUND((I466*'2-Calculator'!$D$26),2)</f>
        <v>3941.31</v>
      </c>
      <c r="L466" s="69">
        <v>2.5499999999999998</v>
      </c>
      <c r="M466" s="66" t="s">
        <v>2531</v>
      </c>
      <c r="N466" s="66" t="s">
        <v>2536</v>
      </c>
      <c r="O466" s="66"/>
      <c r="P466" s="66" t="s">
        <v>1833</v>
      </c>
      <c r="Q466" s="141">
        <v>40</v>
      </c>
    </row>
    <row r="467" spans="1:17" s="72" customFormat="1" x14ac:dyDescent="0.2">
      <c r="A467" s="66"/>
      <c r="B467" s="66" t="s">
        <v>806</v>
      </c>
      <c r="C467" s="221" t="s">
        <v>1620</v>
      </c>
      <c r="D467" s="66" t="s">
        <v>2057</v>
      </c>
      <c r="E467" s="68">
        <v>0.78688000000000002</v>
      </c>
      <c r="F467" s="74">
        <v>1</v>
      </c>
      <c r="G467" s="74">
        <v>1</v>
      </c>
      <c r="H467" s="68">
        <f t="shared" si="14"/>
        <v>0.78688000000000002</v>
      </c>
      <c r="I467" s="70">
        <f t="shared" si="15"/>
        <v>0.78688000000000002</v>
      </c>
      <c r="J467" s="71">
        <f>ROUND((H467*'2-Calculator'!$D$26),2)</f>
        <v>5172.95</v>
      </c>
      <c r="K467" s="71">
        <f>ROUND((I467*'2-Calculator'!$D$26),2)</f>
        <v>5172.95</v>
      </c>
      <c r="L467" s="69">
        <v>3.11</v>
      </c>
      <c r="M467" s="66" t="s">
        <v>2531</v>
      </c>
      <c r="N467" s="66" t="s">
        <v>2536</v>
      </c>
      <c r="O467" s="66"/>
      <c r="P467" s="66" t="s">
        <v>1833</v>
      </c>
      <c r="Q467" s="141">
        <v>73</v>
      </c>
    </row>
    <row r="468" spans="1:17" s="72" customFormat="1" x14ac:dyDescent="0.2">
      <c r="A468" s="66"/>
      <c r="B468" s="66" t="s">
        <v>805</v>
      </c>
      <c r="C468" s="221" t="s">
        <v>1620</v>
      </c>
      <c r="D468" s="66" t="s">
        <v>2057</v>
      </c>
      <c r="E468" s="68">
        <v>1.19608</v>
      </c>
      <c r="F468" s="74">
        <v>1</v>
      </c>
      <c r="G468" s="74">
        <v>1</v>
      </c>
      <c r="H468" s="68">
        <f t="shared" si="14"/>
        <v>1.19608</v>
      </c>
      <c r="I468" s="70">
        <f t="shared" si="15"/>
        <v>1.19608</v>
      </c>
      <c r="J468" s="71">
        <f>ROUND((H468*'2-Calculator'!$D$26),2)</f>
        <v>7863.03</v>
      </c>
      <c r="K468" s="71">
        <f>ROUND((I468*'2-Calculator'!$D$26),2)</f>
        <v>7863.03</v>
      </c>
      <c r="L468" s="69">
        <v>4.83</v>
      </c>
      <c r="M468" s="66" t="s">
        <v>2531</v>
      </c>
      <c r="N468" s="66" t="s">
        <v>2536</v>
      </c>
      <c r="O468" s="66"/>
      <c r="P468" s="66" t="s">
        <v>1833</v>
      </c>
      <c r="Q468" s="141">
        <v>68</v>
      </c>
    </row>
    <row r="469" spans="1:17" s="72" customFormat="1" x14ac:dyDescent="0.2">
      <c r="A469" s="66"/>
      <c r="B469" s="66" t="s">
        <v>804</v>
      </c>
      <c r="C469" s="221" t="s">
        <v>1620</v>
      </c>
      <c r="D469" s="66" t="s">
        <v>2057</v>
      </c>
      <c r="E469" s="68">
        <v>2.9541499999999998</v>
      </c>
      <c r="F469" s="74">
        <v>1</v>
      </c>
      <c r="G469" s="74">
        <v>1</v>
      </c>
      <c r="H469" s="68">
        <f t="shared" si="14"/>
        <v>2.9541499999999998</v>
      </c>
      <c r="I469" s="70">
        <f t="shared" si="15"/>
        <v>2.9541499999999998</v>
      </c>
      <c r="J469" s="71">
        <f>ROUND((H469*'2-Calculator'!$D$26),2)</f>
        <v>19420.580000000002</v>
      </c>
      <c r="K469" s="71">
        <f>ROUND((I469*'2-Calculator'!$D$26),2)</f>
        <v>19420.580000000002</v>
      </c>
      <c r="L469" s="69">
        <v>9.56</v>
      </c>
      <c r="M469" s="66" t="s">
        <v>2531</v>
      </c>
      <c r="N469" s="66" t="s">
        <v>2536</v>
      </c>
      <c r="O469" s="66"/>
      <c r="P469" s="66" t="s">
        <v>1833</v>
      </c>
      <c r="Q469" s="141">
        <v>5</v>
      </c>
    </row>
    <row r="470" spans="1:17" s="72" customFormat="1" x14ac:dyDescent="0.2">
      <c r="A470" s="66"/>
      <c r="B470" s="66" t="s">
        <v>803</v>
      </c>
      <c r="C470" s="221" t="s">
        <v>1621</v>
      </c>
      <c r="D470" s="66" t="s">
        <v>2256</v>
      </c>
      <c r="E470" s="68">
        <v>0.52849000000000002</v>
      </c>
      <c r="F470" s="74">
        <v>1</v>
      </c>
      <c r="G470" s="74">
        <v>1</v>
      </c>
      <c r="H470" s="68">
        <f t="shared" si="14"/>
        <v>0.52849000000000002</v>
      </c>
      <c r="I470" s="70">
        <f t="shared" si="15"/>
        <v>0.52849000000000002</v>
      </c>
      <c r="J470" s="71">
        <f>ROUND((H470*'2-Calculator'!$D$26),2)</f>
        <v>3474.29</v>
      </c>
      <c r="K470" s="71">
        <f>ROUND((I470*'2-Calculator'!$D$26),2)</f>
        <v>3474.29</v>
      </c>
      <c r="L470" s="69">
        <v>2.37</v>
      </c>
      <c r="M470" s="66" t="s">
        <v>2531</v>
      </c>
      <c r="N470" s="66" t="s">
        <v>2536</v>
      </c>
      <c r="O470" s="66"/>
      <c r="P470" s="66" t="s">
        <v>1833</v>
      </c>
      <c r="Q470" s="141">
        <v>0</v>
      </c>
    </row>
    <row r="471" spans="1:17" s="72" customFormat="1" x14ac:dyDescent="0.2">
      <c r="A471" s="66"/>
      <c r="B471" s="66" t="s">
        <v>802</v>
      </c>
      <c r="C471" s="221" t="s">
        <v>1621</v>
      </c>
      <c r="D471" s="66" t="s">
        <v>2256</v>
      </c>
      <c r="E471" s="68">
        <v>0.68662999999999996</v>
      </c>
      <c r="F471" s="74">
        <v>1</v>
      </c>
      <c r="G471" s="74">
        <v>1</v>
      </c>
      <c r="H471" s="68">
        <f t="shared" si="14"/>
        <v>0.68662999999999996</v>
      </c>
      <c r="I471" s="70">
        <f t="shared" si="15"/>
        <v>0.68662999999999996</v>
      </c>
      <c r="J471" s="71">
        <f>ROUND((H471*'2-Calculator'!$D$26),2)</f>
        <v>4513.91</v>
      </c>
      <c r="K471" s="71">
        <f>ROUND((I471*'2-Calculator'!$D$26),2)</f>
        <v>4513.91</v>
      </c>
      <c r="L471" s="69">
        <v>2.84</v>
      </c>
      <c r="M471" s="66" t="s">
        <v>2531</v>
      </c>
      <c r="N471" s="66" t="s">
        <v>2536</v>
      </c>
      <c r="O471" s="66"/>
      <c r="P471" s="66" t="s">
        <v>1833</v>
      </c>
      <c r="Q471" s="141">
        <v>9</v>
      </c>
    </row>
    <row r="472" spans="1:17" s="72" customFormat="1" x14ac:dyDescent="0.2">
      <c r="A472" s="66"/>
      <c r="B472" s="66" t="s">
        <v>801</v>
      </c>
      <c r="C472" s="221" t="s">
        <v>1621</v>
      </c>
      <c r="D472" s="66" t="s">
        <v>2256</v>
      </c>
      <c r="E472" s="68">
        <v>1.0447299999999999</v>
      </c>
      <c r="F472" s="74">
        <v>1</v>
      </c>
      <c r="G472" s="74">
        <v>1</v>
      </c>
      <c r="H472" s="68">
        <f t="shared" si="14"/>
        <v>1.0447299999999999</v>
      </c>
      <c r="I472" s="70">
        <f t="shared" si="15"/>
        <v>1.0447299999999999</v>
      </c>
      <c r="J472" s="71">
        <f>ROUND((H472*'2-Calculator'!$D$26),2)</f>
        <v>6868.06</v>
      </c>
      <c r="K472" s="71">
        <f>ROUND((I472*'2-Calculator'!$D$26),2)</f>
        <v>6868.06</v>
      </c>
      <c r="L472" s="69">
        <v>4.82</v>
      </c>
      <c r="M472" s="66" t="s">
        <v>2531</v>
      </c>
      <c r="N472" s="66" t="s">
        <v>2536</v>
      </c>
      <c r="O472" s="66"/>
      <c r="P472" s="66" t="s">
        <v>1833</v>
      </c>
      <c r="Q472" s="141">
        <v>23</v>
      </c>
    </row>
    <row r="473" spans="1:17" s="72" customFormat="1" x14ac:dyDescent="0.2">
      <c r="A473" s="66"/>
      <c r="B473" s="66" t="s">
        <v>800</v>
      </c>
      <c r="C473" s="221" t="s">
        <v>1621</v>
      </c>
      <c r="D473" s="66" t="s">
        <v>2256</v>
      </c>
      <c r="E473" s="68">
        <v>2.5549599999999999</v>
      </c>
      <c r="F473" s="74">
        <v>1</v>
      </c>
      <c r="G473" s="74">
        <v>1</v>
      </c>
      <c r="H473" s="68">
        <f t="shared" si="14"/>
        <v>2.5549599999999999</v>
      </c>
      <c r="I473" s="70">
        <f t="shared" si="15"/>
        <v>2.5549599999999999</v>
      </c>
      <c r="J473" s="71">
        <f>ROUND((H473*'2-Calculator'!$D$26),2)</f>
        <v>16796.310000000001</v>
      </c>
      <c r="K473" s="71">
        <f>ROUND((I473*'2-Calculator'!$D$26),2)</f>
        <v>16796.310000000001</v>
      </c>
      <c r="L473" s="69">
        <v>14.28</v>
      </c>
      <c r="M473" s="66" t="s">
        <v>2531</v>
      </c>
      <c r="N473" s="66" t="s">
        <v>2536</v>
      </c>
      <c r="O473" s="66"/>
      <c r="P473" s="66" t="s">
        <v>1833</v>
      </c>
      <c r="Q473" s="141">
        <v>9</v>
      </c>
    </row>
    <row r="474" spans="1:17" s="72" customFormat="1" x14ac:dyDescent="0.2">
      <c r="A474" s="66"/>
      <c r="B474" s="66" t="s">
        <v>799</v>
      </c>
      <c r="C474" s="221" t="s">
        <v>1622</v>
      </c>
      <c r="D474" s="66" t="s">
        <v>2257</v>
      </c>
      <c r="E474" s="68">
        <v>0.51673999999999998</v>
      </c>
      <c r="F474" s="74">
        <v>1</v>
      </c>
      <c r="G474" s="74">
        <v>1</v>
      </c>
      <c r="H474" s="68">
        <f t="shared" si="14"/>
        <v>0.51673999999999998</v>
      </c>
      <c r="I474" s="70">
        <f t="shared" si="15"/>
        <v>0.51673999999999998</v>
      </c>
      <c r="J474" s="71">
        <f>ROUND((H474*'2-Calculator'!$D$26),2)</f>
        <v>3397.05</v>
      </c>
      <c r="K474" s="71">
        <f>ROUND((I474*'2-Calculator'!$D$26),2)</f>
        <v>3397.05</v>
      </c>
      <c r="L474" s="69">
        <v>2.04</v>
      </c>
      <c r="M474" s="66" t="s">
        <v>2531</v>
      </c>
      <c r="N474" s="66" t="s">
        <v>2536</v>
      </c>
      <c r="O474" s="66"/>
      <c r="P474" s="66" t="s">
        <v>1833</v>
      </c>
      <c r="Q474" s="141">
        <v>16</v>
      </c>
    </row>
    <row r="475" spans="1:17" s="72" customFormat="1" x14ac:dyDescent="0.2">
      <c r="A475" s="66"/>
      <c r="B475" s="66" t="s">
        <v>798</v>
      </c>
      <c r="C475" s="221" t="s">
        <v>1622</v>
      </c>
      <c r="D475" s="66" t="s">
        <v>2257</v>
      </c>
      <c r="E475" s="68">
        <v>0.64168000000000003</v>
      </c>
      <c r="F475" s="74">
        <v>1</v>
      </c>
      <c r="G475" s="74">
        <v>1</v>
      </c>
      <c r="H475" s="68">
        <f t="shared" si="14"/>
        <v>0.64168000000000003</v>
      </c>
      <c r="I475" s="70">
        <f t="shared" si="15"/>
        <v>0.64168000000000003</v>
      </c>
      <c r="J475" s="71">
        <f>ROUND((H475*'2-Calculator'!$D$26),2)</f>
        <v>4218.3999999999996</v>
      </c>
      <c r="K475" s="71">
        <f>ROUND((I475*'2-Calculator'!$D$26),2)</f>
        <v>4218.3999999999996</v>
      </c>
      <c r="L475" s="69">
        <v>2.74</v>
      </c>
      <c r="M475" s="66" t="s">
        <v>2531</v>
      </c>
      <c r="N475" s="66" t="s">
        <v>2536</v>
      </c>
      <c r="O475" s="66"/>
      <c r="P475" s="66" t="s">
        <v>1833</v>
      </c>
      <c r="Q475" s="141">
        <v>42</v>
      </c>
    </row>
    <row r="476" spans="1:17" s="72" customFormat="1" x14ac:dyDescent="0.2">
      <c r="A476" s="66"/>
      <c r="B476" s="66" t="s">
        <v>797</v>
      </c>
      <c r="C476" s="221" t="s">
        <v>1622</v>
      </c>
      <c r="D476" s="66" t="s">
        <v>2257</v>
      </c>
      <c r="E476" s="68">
        <v>0.92552000000000001</v>
      </c>
      <c r="F476" s="74">
        <v>1</v>
      </c>
      <c r="G476" s="74">
        <v>1</v>
      </c>
      <c r="H476" s="68">
        <f t="shared" si="14"/>
        <v>0.92552000000000001</v>
      </c>
      <c r="I476" s="70">
        <f t="shared" si="15"/>
        <v>0.92552000000000001</v>
      </c>
      <c r="J476" s="71">
        <f>ROUND((H476*'2-Calculator'!$D$26),2)</f>
        <v>6084.37</v>
      </c>
      <c r="K476" s="71">
        <f>ROUND((I476*'2-Calculator'!$D$26),2)</f>
        <v>6084.37</v>
      </c>
      <c r="L476" s="69">
        <v>5.14</v>
      </c>
      <c r="M476" s="66" t="s">
        <v>2531</v>
      </c>
      <c r="N476" s="66" t="s">
        <v>2536</v>
      </c>
      <c r="O476" s="66"/>
      <c r="P476" s="66" t="s">
        <v>1833</v>
      </c>
      <c r="Q476" s="141">
        <v>28</v>
      </c>
    </row>
    <row r="477" spans="1:17" s="72" customFormat="1" x14ac:dyDescent="0.2">
      <c r="A477" s="66"/>
      <c r="B477" s="66" t="s">
        <v>796</v>
      </c>
      <c r="C477" s="221" t="s">
        <v>1622</v>
      </c>
      <c r="D477" s="66" t="s">
        <v>2257</v>
      </c>
      <c r="E477" s="68">
        <v>2.0487899999999999</v>
      </c>
      <c r="F477" s="74">
        <v>1</v>
      </c>
      <c r="G477" s="74">
        <v>1</v>
      </c>
      <c r="H477" s="68">
        <f t="shared" si="14"/>
        <v>2.0487899999999999</v>
      </c>
      <c r="I477" s="70">
        <f t="shared" si="15"/>
        <v>2.0487899999999999</v>
      </c>
      <c r="J477" s="71">
        <f>ROUND((H477*'2-Calculator'!$D$26),2)</f>
        <v>13468.75</v>
      </c>
      <c r="K477" s="71">
        <f>ROUND((I477*'2-Calculator'!$D$26),2)</f>
        <v>13468.75</v>
      </c>
      <c r="L477" s="69">
        <v>9.48</v>
      </c>
      <c r="M477" s="66" t="s">
        <v>2531</v>
      </c>
      <c r="N477" s="66" t="s">
        <v>2536</v>
      </c>
      <c r="O477" s="66"/>
      <c r="P477" s="66" t="s">
        <v>1833</v>
      </c>
      <c r="Q477" s="141">
        <v>6</v>
      </c>
    </row>
    <row r="478" spans="1:17" s="72" customFormat="1" x14ac:dyDescent="0.2">
      <c r="A478" s="66"/>
      <c r="B478" s="66" t="s">
        <v>795</v>
      </c>
      <c r="C478" s="221" t="s">
        <v>1623</v>
      </c>
      <c r="D478" s="66" t="s">
        <v>2058</v>
      </c>
      <c r="E478" s="68">
        <v>0.51154999999999995</v>
      </c>
      <c r="F478" s="74">
        <v>1</v>
      </c>
      <c r="G478" s="74">
        <v>1</v>
      </c>
      <c r="H478" s="68">
        <f t="shared" si="14"/>
        <v>0.51154999999999995</v>
      </c>
      <c r="I478" s="70">
        <f t="shared" si="15"/>
        <v>0.51154999999999995</v>
      </c>
      <c r="J478" s="71">
        <f>ROUND((H478*'2-Calculator'!$D$26),2)</f>
        <v>3362.93</v>
      </c>
      <c r="K478" s="71">
        <f>ROUND((I478*'2-Calculator'!$D$26),2)</f>
        <v>3362.93</v>
      </c>
      <c r="L478" s="69">
        <v>3.03</v>
      </c>
      <c r="M478" s="66" t="s">
        <v>2531</v>
      </c>
      <c r="N478" s="66" t="s">
        <v>2536</v>
      </c>
      <c r="O478" s="66"/>
      <c r="P478" s="66" t="s">
        <v>1833</v>
      </c>
      <c r="Q478" s="141">
        <v>30</v>
      </c>
    </row>
    <row r="479" spans="1:17" s="72" customFormat="1" x14ac:dyDescent="0.2">
      <c r="A479" s="66"/>
      <c r="B479" s="66" t="s">
        <v>794</v>
      </c>
      <c r="C479" s="221" t="s">
        <v>1623</v>
      </c>
      <c r="D479" s="66" t="s">
        <v>2058</v>
      </c>
      <c r="E479" s="68">
        <v>0.65902000000000005</v>
      </c>
      <c r="F479" s="74">
        <v>1</v>
      </c>
      <c r="G479" s="74">
        <v>1</v>
      </c>
      <c r="H479" s="68">
        <f t="shared" si="14"/>
        <v>0.65902000000000005</v>
      </c>
      <c r="I479" s="70">
        <f t="shared" si="15"/>
        <v>0.65902000000000005</v>
      </c>
      <c r="J479" s="71">
        <f>ROUND((H479*'2-Calculator'!$D$26),2)</f>
        <v>4332.3999999999996</v>
      </c>
      <c r="K479" s="71">
        <f>ROUND((I479*'2-Calculator'!$D$26),2)</f>
        <v>4332.3999999999996</v>
      </c>
      <c r="L479" s="69">
        <v>3.37</v>
      </c>
      <c r="M479" s="66" t="s">
        <v>2531</v>
      </c>
      <c r="N479" s="66" t="s">
        <v>2536</v>
      </c>
      <c r="O479" s="66"/>
      <c r="P479" s="66" t="s">
        <v>1833</v>
      </c>
      <c r="Q479" s="141">
        <v>45</v>
      </c>
    </row>
    <row r="480" spans="1:17" s="72" customFormat="1" x14ac:dyDescent="0.2">
      <c r="A480" s="66"/>
      <c r="B480" s="66" t="s">
        <v>793</v>
      </c>
      <c r="C480" s="221" t="s">
        <v>1623</v>
      </c>
      <c r="D480" s="66" t="s">
        <v>2058</v>
      </c>
      <c r="E480" s="68">
        <v>1.00562</v>
      </c>
      <c r="F480" s="74">
        <v>1</v>
      </c>
      <c r="G480" s="74">
        <v>1</v>
      </c>
      <c r="H480" s="68">
        <f t="shared" si="14"/>
        <v>1.00562</v>
      </c>
      <c r="I480" s="70">
        <f t="shared" si="15"/>
        <v>1.00562</v>
      </c>
      <c r="J480" s="71">
        <f>ROUND((H480*'2-Calculator'!$D$26),2)</f>
        <v>6610.95</v>
      </c>
      <c r="K480" s="71">
        <f>ROUND((I480*'2-Calculator'!$D$26),2)</f>
        <v>6610.95</v>
      </c>
      <c r="L480" s="69">
        <v>4.9400000000000004</v>
      </c>
      <c r="M480" s="66" t="s">
        <v>2531</v>
      </c>
      <c r="N480" s="66" t="s">
        <v>2536</v>
      </c>
      <c r="O480" s="66"/>
      <c r="P480" s="66" t="s">
        <v>1833</v>
      </c>
      <c r="Q480" s="141">
        <v>17</v>
      </c>
    </row>
    <row r="481" spans="1:17" s="72" customFormat="1" x14ac:dyDescent="0.2">
      <c r="A481" s="66"/>
      <c r="B481" s="66" t="s">
        <v>792</v>
      </c>
      <c r="C481" s="221" t="s">
        <v>1623</v>
      </c>
      <c r="D481" s="66" t="s">
        <v>2058</v>
      </c>
      <c r="E481" s="68">
        <v>2.1782499999999998</v>
      </c>
      <c r="F481" s="74">
        <v>1</v>
      </c>
      <c r="G481" s="74">
        <v>1</v>
      </c>
      <c r="H481" s="68">
        <f t="shared" si="14"/>
        <v>2.1782499999999998</v>
      </c>
      <c r="I481" s="70">
        <f t="shared" si="15"/>
        <v>2.1782499999999998</v>
      </c>
      <c r="J481" s="71">
        <f>ROUND((H481*'2-Calculator'!$D$26),2)</f>
        <v>14319.82</v>
      </c>
      <c r="K481" s="71">
        <f>ROUND((I481*'2-Calculator'!$D$26),2)</f>
        <v>14319.82</v>
      </c>
      <c r="L481" s="69">
        <v>10.94</v>
      </c>
      <c r="M481" s="66" t="s">
        <v>2531</v>
      </c>
      <c r="N481" s="66" t="s">
        <v>2536</v>
      </c>
      <c r="O481" s="66"/>
      <c r="P481" s="66" t="s">
        <v>1833</v>
      </c>
      <c r="Q481" s="141">
        <v>4</v>
      </c>
    </row>
    <row r="482" spans="1:17" s="72" customFormat="1" x14ac:dyDescent="0.2">
      <c r="A482" s="66"/>
      <c r="B482" s="66" t="s">
        <v>791</v>
      </c>
      <c r="C482" s="221" t="s">
        <v>1624</v>
      </c>
      <c r="D482" s="66" t="s">
        <v>2059</v>
      </c>
      <c r="E482" s="68">
        <v>0.56350999999999996</v>
      </c>
      <c r="F482" s="74">
        <v>1</v>
      </c>
      <c r="G482" s="74">
        <v>1</v>
      </c>
      <c r="H482" s="68">
        <f t="shared" si="14"/>
        <v>0.56350999999999996</v>
      </c>
      <c r="I482" s="70">
        <f t="shared" si="15"/>
        <v>0.56350999999999996</v>
      </c>
      <c r="J482" s="71">
        <f>ROUND((H482*'2-Calculator'!$D$26),2)</f>
        <v>3704.51</v>
      </c>
      <c r="K482" s="71">
        <f>ROUND((I482*'2-Calculator'!$D$26),2)</f>
        <v>3704.51</v>
      </c>
      <c r="L482" s="69">
        <v>3.1</v>
      </c>
      <c r="M482" s="66" t="s">
        <v>2531</v>
      </c>
      <c r="N482" s="66" t="s">
        <v>2536</v>
      </c>
      <c r="O482" s="66"/>
      <c r="P482" s="66" t="s">
        <v>1833</v>
      </c>
      <c r="Q482" s="141">
        <v>20</v>
      </c>
    </row>
    <row r="483" spans="1:17" s="72" customFormat="1" x14ac:dyDescent="0.2">
      <c r="A483" s="66"/>
      <c r="B483" s="66" t="s">
        <v>790</v>
      </c>
      <c r="C483" s="221" t="s">
        <v>1624</v>
      </c>
      <c r="D483" s="66" t="s">
        <v>2059</v>
      </c>
      <c r="E483" s="68">
        <v>0.68420000000000003</v>
      </c>
      <c r="F483" s="74">
        <v>1</v>
      </c>
      <c r="G483" s="74">
        <v>1</v>
      </c>
      <c r="H483" s="68">
        <f t="shared" si="14"/>
        <v>0.68420000000000003</v>
      </c>
      <c r="I483" s="70">
        <f t="shared" si="15"/>
        <v>0.68420000000000003</v>
      </c>
      <c r="J483" s="71">
        <f>ROUND((H483*'2-Calculator'!$D$26),2)</f>
        <v>4497.93</v>
      </c>
      <c r="K483" s="71">
        <f>ROUND((I483*'2-Calculator'!$D$26),2)</f>
        <v>4497.93</v>
      </c>
      <c r="L483" s="69">
        <v>3.94</v>
      </c>
      <c r="M483" s="66" t="s">
        <v>2531</v>
      </c>
      <c r="N483" s="66" t="s">
        <v>2536</v>
      </c>
      <c r="O483" s="66"/>
      <c r="P483" s="66" t="s">
        <v>1833</v>
      </c>
      <c r="Q483" s="141">
        <v>34</v>
      </c>
    </row>
    <row r="484" spans="1:17" s="72" customFormat="1" x14ac:dyDescent="0.2">
      <c r="A484" s="66"/>
      <c r="B484" s="66" t="s">
        <v>789</v>
      </c>
      <c r="C484" s="221" t="s">
        <v>1624</v>
      </c>
      <c r="D484" s="66" t="s">
        <v>2059</v>
      </c>
      <c r="E484" s="68">
        <v>1.01285</v>
      </c>
      <c r="F484" s="74">
        <v>1</v>
      </c>
      <c r="G484" s="74">
        <v>1</v>
      </c>
      <c r="H484" s="68">
        <f t="shared" si="14"/>
        <v>1.01285</v>
      </c>
      <c r="I484" s="70">
        <f t="shared" si="15"/>
        <v>1.01285</v>
      </c>
      <c r="J484" s="71">
        <f>ROUND((H484*'2-Calculator'!$D$26),2)</f>
        <v>6658.48</v>
      </c>
      <c r="K484" s="71">
        <f>ROUND((I484*'2-Calculator'!$D$26),2)</f>
        <v>6658.48</v>
      </c>
      <c r="L484" s="69">
        <v>6.01</v>
      </c>
      <c r="M484" s="66" t="s">
        <v>2531</v>
      </c>
      <c r="N484" s="66" t="s">
        <v>2536</v>
      </c>
      <c r="O484" s="66"/>
      <c r="P484" s="66" t="s">
        <v>1833</v>
      </c>
      <c r="Q484" s="141">
        <v>20</v>
      </c>
    </row>
    <row r="485" spans="1:17" s="72" customFormat="1" x14ac:dyDescent="0.2">
      <c r="A485" s="66"/>
      <c r="B485" s="66" t="s">
        <v>788</v>
      </c>
      <c r="C485" s="221" t="s">
        <v>1624</v>
      </c>
      <c r="D485" s="66" t="s">
        <v>2059</v>
      </c>
      <c r="E485" s="68">
        <v>1.82117</v>
      </c>
      <c r="F485" s="74">
        <v>1</v>
      </c>
      <c r="G485" s="74">
        <v>1</v>
      </c>
      <c r="H485" s="68">
        <f t="shared" si="14"/>
        <v>1.82117</v>
      </c>
      <c r="I485" s="70">
        <f t="shared" si="15"/>
        <v>1.82117</v>
      </c>
      <c r="J485" s="71">
        <f>ROUND((H485*'2-Calculator'!$D$26),2)</f>
        <v>11972.37</v>
      </c>
      <c r="K485" s="71">
        <f>ROUND((I485*'2-Calculator'!$D$26),2)</f>
        <v>11972.37</v>
      </c>
      <c r="L485" s="69">
        <v>9.0500000000000007</v>
      </c>
      <c r="M485" s="66" t="s">
        <v>2531</v>
      </c>
      <c r="N485" s="66" t="s">
        <v>2536</v>
      </c>
      <c r="O485" s="66"/>
      <c r="P485" s="66" t="s">
        <v>1833</v>
      </c>
      <c r="Q485" s="141">
        <v>3</v>
      </c>
    </row>
    <row r="486" spans="1:17" s="72" customFormat="1" x14ac:dyDescent="0.2">
      <c r="A486" s="66"/>
      <c r="B486" s="66" t="s">
        <v>787</v>
      </c>
      <c r="C486" s="221" t="s">
        <v>1625</v>
      </c>
      <c r="D486" s="66" t="s">
        <v>2258</v>
      </c>
      <c r="E486" s="68">
        <v>0.62543000000000004</v>
      </c>
      <c r="F486" s="74">
        <v>1</v>
      </c>
      <c r="G486" s="74">
        <v>1</v>
      </c>
      <c r="H486" s="68">
        <f t="shared" si="14"/>
        <v>0.62543000000000004</v>
      </c>
      <c r="I486" s="70">
        <f t="shared" si="15"/>
        <v>0.62543000000000004</v>
      </c>
      <c r="J486" s="71">
        <f>ROUND((H486*'2-Calculator'!$D$26),2)</f>
        <v>4111.58</v>
      </c>
      <c r="K486" s="71">
        <f>ROUND((I486*'2-Calculator'!$D$26),2)</f>
        <v>4111.58</v>
      </c>
      <c r="L486" s="69">
        <v>2.64</v>
      </c>
      <c r="M486" s="66" t="s">
        <v>2531</v>
      </c>
      <c r="N486" s="66" t="s">
        <v>2536</v>
      </c>
      <c r="O486" s="66"/>
      <c r="P486" s="66" t="s">
        <v>1833</v>
      </c>
      <c r="Q486" s="141">
        <v>2</v>
      </c>
    </row>
    <row r="487" spans="1:17" s="72" customFormat="1" x14ac:dyDescent="0.2">
      <c r="A487" s="66"/>
      <c r="B487" s="66" t="s">
        <v>786</v>
      </c>
      <c r="C487" s="221" t="s">
        <v>1625</v>
      </c>
      <c r="D487" s="66" t="s">
        <v>2258</v>
      </c>
      <c r="E487" s="68">
        <v>0.76375000000000004</v>
      </c>
      <c r="F487" s="74">
        <v>1</v>
      </c>
      <c r="G487" s="74">
        <v>1</v>
      </c>
      <c r="H487" s="68">
        <f t="shared" si="14"/>
        <v>0.76375000000000004</v>
      </c>
      <c r="I487" s="70">
        <f t="shared" si="15"/>
        <v>0.76375000000000004</v>
      </c>
      <c r="J487" s="71">
        <f>ROUND((H487*'2-Calculator'!$D$26),2)</f>
        <v>5020.8900000000003</v>
      </c>
      <c r="K487" s="71">
        <f>ROUND((I487*'2-Calculator'!$D$26),2)</f>
        <v>5020.8900000000003</v>
      </c>
      <c r="L487" s="69">
        <v>3.36</v>
      </c>
      <c r="M487" s="66" t="s">
        <v>2531</v>
      </c>
      <c r="N487" s="66" t="s">
        <v>2536</v>
      </c>
      <c r="O487" s="66"/>
      <c r="P487" s="66" t="s">
        <v>1833</v>
      </c>
      <c r="Q487" s="141">
        <v>3</v>
      </c>
    </row>
    <row r="488" spans="1:17" s="72" customFormat="1" x14ac:dyDescent="0.2">
      <c r="A488" s="66"/>
      <c r="B488" s="66" t="s">
        <v>785</v>
      </c>
      <c r="C488" s="221" t="s">
        <v>1625</v>
      </c>
      <c r="D488" s="66" t="s">
        <v>2258</v>
      </c>
      <c r="E488" s="68">
        <v>1.12897</v>
      </c>
      <c r="F488" s="74">
        <v>1</v>
      </c>
      <c r="G488" s="74">
        <v>1</v>
      </c>
      <c r="H488" s="68">
        <f t="shared" si="14"/>
        <v>1.12897</v>
      </c>
      <c r="I488" s="70">
        <f t="shared" si="15"/>
        <v>1.12897</v>
      </c>
      <c r="J488" s="71">
        <f>ROUND((H488*'2-Calculator'!$D$26),2)</f>
        <v>7421.85</v>
      </c>
      <c r="K488" s="71">
        <f>ROUND((I488*'2-Calculator'!$D$26),2)</f>
        <v>7421.85</v>
      </c>
      <c r="L488" s="69">
        <v>5.78</v>
      </c>
      <c r="M488" s="66" t="s">
        <v>2531</v>
      </c>
      <c r="N488" s="66" t="s">
        <v>2536</v>
      </c>
      <c r="O488" s="66"/>
      <c r="P488" s="66" t="s">
        <v>1833</v>
      </c>
      <c r="Q488" s="141">
        <v>4</v>
      </c>
    </row>
    <row r="489" spans="1:17" s="72" customFormat="1" x14ac:dyDescent="0.2">
      <c r="A489" s="66"/>
      <c r="B489" s="66" t="s">
        <v>784</v>
      </c>
      <c r="C489" s="221" t="s">
        <v>1625</v>
      </c>
      <c r="D489" s="66" t="s">
        <v>2258</v>
      </c>
      <c r="E489" s="68">
        <v>2.1714000000000002</v>
      </c>
      <c r="F489" s="74">
        <v>1</v>
      </c>
      <c r="G489" s="74">
        <v>1</v>
      </c>
      <c r="H489" s="68">
        <f t="shared" si="14"/>
        <v>2.1714000000000002</v>
      </c>
      <c r="I489" s="70">
        <f t="shared" si="15"/>
        <v>2.1714000000000002</v>
      </c>
      <c r="J489" s="71">
        <f>ROUND((H489*'2-Calculator'!$D$26),2)</f>
        <v>14274.78</v>
      </c>
      <c r="K489" s="71">
        <f>ROUND((I489*'2-Calculator'!$D$26),2)</f>
        <v>14274.78</v>
      </c>
      <c r="L489" s="69">
        <v>10.029999999999999</v>
      </c>
      <c r="M489" s="66" t="s">
        <v>2531</v>
      </c>
      <c r="N489" s="66" t="s">
        <v>2536</v>
      </c>
      <c r="O489" s="66"/>
      <c r="P489" s="66" t="s">
        <v>1833</v>
      </c>
      <c r="Q489" s="141">
        <v>2</v>
      </c>
    </row>
    <row r="490" spans="1:17" s="72" customFormat="1" x14ac:dyDescent="0.2">
      <c r="A490" s="66"/>
      <c r="B490" s="66" t="s">
        <v>783</v>
      </c>
      <c r="C490" s="221" t="s">
        <v>1626</v>
      </c>
      <c r="D490" s="66" t="s">
        <v>2060</v>
      </c>
      <c r="E490" s="68">
        <v>0.48912</v>
      </c>
      <c r="F490" s="74">
        <v>1</v>
      </c>
      <c r="G490" s="74">
        <v>1</v>
      </c>
      <c r="H490" s="68">
        <f t="shared" si="14"/>
        <v>0.48912</v>
      </c>
      <c r="I490" s="70">
        <f t="shared" si="15"/>
        <v>0.48912</v>
      </c>
      <c r="J490" s="71">
        <f>ROUND((H490*'2-Calculator'!$D$26),2)</f>
        <v>3215.47</v>
      </c>
      <c r="K490" s="71">
        <f>ROUND((I490*'2-Calculator'!$D$26),2)</f>
        <v>3215.47</v>
      </c>
      <c r="L490" s="69">
        <v>2.73</v>
      </c>
      <c r="M490" s="66" t="s">
        <v>2531</v>
      </c>
      <c r="N490" s="66" t="s">
        <v>2536</v>
      </c>
      <c r="O490" s="66"/>
      <c r="P490" s="66" t="s">
        <v>1833</v>
      </c>
      <c r="Q490" s="141">
        <v>77</v>
      </c>
    </row>
    <row r="491" spans="1:17" s="72" customFormat="1" x14ac:dyDescent="0.2">
      <c r="A491" s="66"/>
      <c r="B491" s="66" t="s">
        <v>782</v>
      </c>
      <c r="C491" s="221" t="s">
        <v>1626</v>
      </c>
      <c r="D491" s="66" t="s">
        <v>2060</v>
      </c>
      <c r="E491" s="68">
        <v>0.61550000000000005</v>
      </c>
      <c r="F491" s="74">
        <v>1</v>
      </c>
      <c r="G491" s="74">
        <v>1</v>
      </c>
      <c r="H491" s="68">
        <f t="shared" si="14"/>
        <v>0.61550000000000005</v>
      </c>
      <c r="I491" s="70">
        <f t="shared" si="15"/>
        <v>0.61550000000000005</v>
      </c>
      <c r="J491" s="71">
        <f>ROUND((H491*'2-Calculator'!$D$26),2)</f>
        <v>4046.3</v>
      </c>
      <c r="K491" s="71">
        <f>ROUND((I491*'2-Calculator'!$D$26),2)</f>
        <v>4046.3</v>
      </c>
      <c r="L491" s="69">
        <v>3.53</v>
      </c>
      <c r="M491" s="66" t="s">
        <v>2531</v>
      </c>
      <c r="N491" s="66" t="s">
        <v>2536</v>
      </c>
      <c r="O491" s="66"/>
      <c r="P491" s="66" t="s">
        <v>1833</v>
      </c>
      <c r="Q491" s="141">
        <v>91</v>
      </c>
    </row>
    <row r="492" spans="1:17" s="72" customFormat="1" x14ac:dyDescent="0.2">
      <c r="A492" s="66"/>
      <c r="B492" s="66" t="s">
        <v>781</v>
      </c>
      <c r="C492" s="221" t="s">
        <v>1626</v>
      </c>
      <c r="D492" s="66" t="s">
        <v>2060</v>
      </c>
      <c r="E492" s="68">
        <v>0.94108999999999998</v>
      </c>
      <c r="F492" s="74">
        <v>1</v>
      </c>
      <c r="G492" s="74">
        <v>1</v>
      </c>
      <c r="H492" s="68">
        <f t="shared" si="14"/>
        <v>0.94108999999999998</v>
      </c>
      <c r="I492" s="70">
        <f t="shared" si="15"/>
        <v>0.94108999999999998</v>
      </c>
      <c r="J492" s="71">
        <f>ROUND((H492*'2-Calculator'!$D$26),2)</f>
        <v>6186.73</v>
      </c>
      <c r="K492" s="71">
        <f>ROUND((I492*'2-Calculator'!$D$26),2)</f>
        <v>6186.73</v>
      </c>
      <c r="L492" s="69">
        <v>5.91</v>
      </c>
      <c r="M492" s="66" t="s">
        <v>2531</v>
      </c>
      <c r="N492" s="66" t="s">
        <v>2536</v>
      </c>
      <c r="O492" s="66"/>
      <c r="P492" s="66" t="s">
        <v>1833</v>
      </c>
      <c r="Q492" s="141">
        <v>41</v>
      </c>
    </row>
    <row r="493" spans="1:17" s="72" customFormat="1" x14ac:dyDescent="0.2">
      <c r="A493" s="66"/>
      <c r="B493" s="66" t="s">
        <v>780</v>
      </c>
      <c r="C493" s="221" t="s">
        <v>1626</v>
      </c>
      <c r="D493" s="66" t="s">
        <v>2060</v>
      </c>
      <c r="E493" s="68">
        <v>2.1165600000000002</v>
      </c>
      <c r="F493" s="74">
        <v>1</v>
      </c>
      <c r="G493" s="74">
        <v>1</v>
      </c>
      <c r="H493" s="68">
        <f t="shared" si="14"/>
        <v>2.1165600000000002</v>
      </c>
      <c r="I493" s="70">
        <f t="shared" si="15"/>
        <v>2.1165600000000002</v>
      </c>
      <c r="J493" s="71">
        <f>ROUND((H493*'2-Calculator'!$D$26),2)</f>
        <v>13914.27</v>
      </c>
      <c r="K493" s="71">
        <f>ROUND((I493*'2-Calculator'!$D$26),2)</f>
        <v>13914.27</v>
      </c>
      <c r="L493" s="69">
        <v>10.130000000000001</v>
      </c>
      <c r="M493" s="66" t="s">
        <v>2531</v>
      </c>
      <c r="N493" s="66" t="s">
        <v>2536</v>
      </c>
      <c r="O493" s="66"/>
      <c r="P493" s="66" t="s">
        <v>1833</v>
      </c>
      <c r="Q493" s="141">
        <v>11</v>
      </c>
    </row>
    <row r="494" spans="1:17" s="72" customFormat="1" x14ac:dyDescent="0.2">
      <c r="A494" s="66"/>
      <c r="B494" s="66" t="s">
        <v>779</v>
      </c>
      <c r="C494" s="221" t="s">
        <v>1627</v>
      </c>
      <c r="D494" s="66" t="s">
        <v>2259</v>
      </c>
      <c r="E494" s="68">
        <v>0.51754</v>
      </c>
      <c r="F494" s="74">
        <v>1</v>
      </c>
      <c r="G494" s="74">
        <v>1</v>
      </c>
      <c r="H494" s="68">
        <f t="shared" si="14"/>
        <v>0.51754</v>
      </c>
      <c r="I494" s="70">
        <f t="shared" si="15"/>
        <v>0.51754</v>
      </c>
      <c r="J494" s="71">
        <f>ROUND((H494*'2-Calculator'!$D$26),2)</f>
        <v>3402.31</v>
      </c>
      <c r="K494" s="71">
        <f>ROUND((I494*'2-Calculator'!$D$26),2)</f>
        <v>3402.31</v>
      </c>
      <c r="L494" s="69">
        <v>2.98</v>
      </c>
      <c r="M494" s="66" t="s">
        <v>2531</v>
      </c>
      <c r="N494" s="66" t="s">
        <v>2536</v>
      </c>
      <c r="O494" s="66"/>
      <c r="P494" s="66" t="s">
        <v>1833</v>
      </c>
      <c r="Q494" s="141">
        <v>47</v>
      </c>
    </row>
    <row r="495" spans="1:17" s="72" customFormat="1" x14ac:dyDescent="0.2">
      <c r="A495" s="66"/>
      <c r="B495" s="66" t="s">
        <v>778</v>
      </c>
      <c r="C495" s="221" t="s">
        <v>1627</v>
      </c>
      <c r="D495" s="66" t="s">
        <v>2259</v>
      </c>
      <c r="E495" s="68">
        <v>0.71687999999999996</v>
      </c>
      <c r="F495" s="74">
        <v>1</v>
      </c>
      <c r="G495" s="74">
        <v>1</v>
      </c>
      <c r="H495" s="68">
        <f t="shared" si="14"/>
        <v>0.71687999999999996</v>
      </c>
      <c r="I495" s="70">
        <f t="shared" si="15"/>
        <v>0.71687999999999996</v>
      </c>
      <c r="J495" s="71">
        <f>ROUND((H495*'2-Calculator'!$D$26),2)</f>
        <v>4712.7700000000004</v>
      </c>
      <c r="K495" s="71">
        <f>ROUND((I495*'2-Calculator'!$D$26),2)</f>
        <v>4712.7700000000004</v>
      </c>
      <c r="L495" s="69">
        <v>4.24</v>
      </c>
      <c r="M495" s="66" t="s">
        <v>2531</v>
      </c>
      <c r="N495" s="66" t="s">
        <v>2536</v>
      </c>
      <c r="O495" s="66"/>
      <c r="P495" s="66" t="s">
        <v>1833</v>
      </c>
      <c r="Q495" s="141">
        <v>73</v>
      </c>
    </row>
    <row r="496" spans="1:17" s="72" customFormat="1" x14ac:dyDescent="0.2">
      <c r="A496" s="66"/>
      <c r="B496" s="66" t="s">
        <v>777</v>
      </c>
      <c r="C496" s="221" t="s">
        <v>1627</v>
      </c>
      <c r="D496" s="66" t="s">
        <v>2259</v>
      </c>
      <c r="E496" s="68">
        <v>1.03678</v>
      </c>
      <c r="F496" s="74">
        <v>1</v>
      </c>
      <c r="G496" s="74">
        <v>1</v>
      </c>
      <c r="H496" s="68">
        <f t="shared" si="14"/>
        <v>1.03678</v>
      </c>
      <c r="I496" s="70">
        <f t="shared" si="15"/>
        <v>1.03678</v>
      </c>
      <c r="J496" s="71">
        <f>ROUND((H496*'2-Calculator'!$D$26),2)</f>
        <v>6815.79</v>
      </c>
      <c r="K496" s="71">
        <f>ROUND((I496*'2-Calculator'!$D$26),2)</f>
        <v>6815.79</v>
      </c>
      <c r="L496" s="69">
        <v>6.14</v>
      </c>
      <c r="M496" s="66" t="s">
        <v>2531</v>
      </c>
      <c r="N496" s="66" t="s">
        <v>2536</v>
      </c>
      <c r="O496" s="66"/>
      <c r="P496" s="66" t="s">
        <v>1833</v>
      </c>
      <c r="Q496" s="141">
        <v>40</v>
      </c>
    </row>
    <row r="497" spans="1:17" s="72" customFormat="1" x14ac:dyDescent="0.2">
      <c r="A497" s="66"/>
      <c r="B497" s="66" t="s">
        <v>776</v>
      </c>
      <c r="C497" s="221" t="s">
        <v>1627</v>
      </c>
      <c r="D497" s="66" t="s">
        <v>2259</v>
      </c>
      <c r="E497" s="68">
        <v>2.1507999999999998</v>
      </c>
      <c r="F497" s="74">
        <v>1</v>
      </c>
      <c r="G497" s="74">
        <v>1</v>
      </c>
      <c r="H497" s="68">
        <f t="shared" si="14"/>
        <v>2.1507999999999998</v>
      </c>
      <c r="I497" s="70">
        <f t="shared" si="15"/>
        <v>2.1507999999999998</v>
      </c>
      <c r="J497" s="71">
        <f>ROUND((H497*'2-Calculator'!$D$26),2)</f>
        <v>14139.36</v>
      </c>
      <c r="K497" s="71">
        <f>ROUND((I497*'2-Calculator'!$D$26),2)</f>
        <v>14139.36</v>
      </c>
      <c r="L497" s="69">
        <v>12.39</v>
      </c>
      <c r="M497" s="66" t="s">
        <v>2531</v>
      </c>
      <c r="N497" s="66" t="s">
        <v>2536</v>
      </c>
      <c r="O497" s="66"/>
      <c r="P497" s="66" t="s">
        <v>1833</v>
      </c>
      <c r="Q497" s="141">
        <v>10</v>
      </c>
    </row>
    <row r="498" spans="1:17" s="72" customFormat="1" x14ac:dyDescent="0.2">
      <c r="A498" s="66"/>
      <c r="B498" s="66" t="s">
        <v>775</v>
      </c>
      <c r="C498" s="221" t="s">
        <v>1628</v>
      </c>
      <c r="D498" s="66" t="s">
        <v>2260</v>
      </c>
      <c r="E498" s="68">
        <v>0.39656000000000002</v>
      </c>
      <c r="F498" s="74">
        <v>1</v>
      </c>
      <c r="G498" s="74">
        <v>1</v>
      </c>
      <c r="H498" s="68">
        <f t="shared" si="14"/>
        <v>0.39656000000000002</v>
      </c>
      <c r="I498" s="70">
        <f t="shared" si="15"/>
        <v>0.39656000000000002</v>
      </c>
      <c r="J498" s="71">
        <f>ROUND((H498*'2-Calculator'!$D$26),2)</f>
        <v>2606.9899999999998</v>
      </c>
      <c r="K498" s="71">
        <f>ROUND((I498*'2-Calculator'!$D$26),2)</f>
        <v>2606.9899999999998</v>
      </c>
      <c r="L498" s="69">
        <v>2.14</v>
      </c>
      <c r="M498" s="66" t="s">
        <v>2531</v>
      </c>
      <c r="N498" s="66" t="s">
        <v>2536</v>
      </c>
      <c r="O498" s="66"/>
      <c r="P498" s="66" t="s">
        <v>1833</v>
      </c>
      <c r="Q498" s="141">
        <v>186</v>
      </c>
    </row>
    <row r="499" spans="1:17" s="72" customFormat="1" x14ac:dyDescent="0.2">
      <c r="A499" s="66"/>
      <c r="B499" s="66" t="s">
        <v>774</v>
      </c>
      <c r="C499" s="221" t="s">
        <v>1628</v>
      </c>
      <c r="D499" s="66" t="s">
        <v>2260</v>
      </c>
      <c r="E499" s="68">
        <v>0.50902999999999998</v>
      </c>
      <c r="F499" s="74">
        <v>1</v>
      </c>
      <c r="G499" s="74">
        <v>1</v>
      </c>
      <c r="H499" s="68">
        <f t="shared" si="14"/>
        <v>0.50902999999999998</v>
      </c>
      <c r="I499" s="70">
        <f t="shared" si="15"/>
        <v>0.50902999999999998</v>
      </c>
      <c r="J499" s="71">
        <f>ROUND((H499*'2-Calculator'!$D$26),2)</f>
        <v>3346.36</v>
      </c>
      <c r="K499" s="71">
        <f>ROUND((I499*'2-Calculator'!$D$26),2)</f>
        <v>3346.36</v>
      </c>
      <c r="L499" s="69">
        <v>2.75</v>
      </c>
      <c r="M499" s="66" t="s">
        <v>2531</v>
      </c>
      <c r="N499" s="66" t="s">
        <v>2536</v>
      </c>
      <c r="O499" s="66"/>
      <c r="P499" s="66" t="s">
        <v>1833</v>
      </c>
      <c r="Q499" s="141">
        <v>219</v>
      </c>
    </row>
    <row r="500" spans="1:17" s="72" customFormat="1" x14ac:dyDescent="0.2">
      <c r="A500" s="66"/>
      <c r="B500" s="66" t="s">
        <v>773</v>
      </c>
      <c r="C500" s="221" t="s">
        <v>1628</v>
      </c>
      <c r="D500" s="66" t="s">
        <v>2260</v>
      </c>
      <c r="E500" s="68">
        <v>0.70816000000000001</v>
      </c>
      <c r="F500" s="74">
        <v>1</v>
      </c>
      <c r="G500" s="74">
        <v>1</v>
      </c>
      <c r="H500" s="68">
        <f t="shared" si="14"/>
        <v>0.70816000000000001</v>
      </c>
      <c r="I500" s="70">
        <f t="shared" si="15"/>
        <v>0.70816000000000001</v>
      </c>
      <c r="J500" s="71">
        <f>ROUND((H500*'2-Calculator'!$D$26),2)</f>
        <v>4655.4399999999996</v>
      </c>
      <c r="K500" s="71">
        <f>ROUND((I500*'2-Calculator'!$D$26),2)</f>
        <v>4655.4399999999996</v>
      </c>
      <c r="L500" s="69">
        <v>4.05</v>
      </c>
      <c r="M500" s="66" t="s">
        <v>2531</v>
      </c>
      <c r="N500" s="66" t="s">
        <v>2536</v>
      </c>
      <c r="O500" s="66"/>
      <c r="P500" s="66" t="s">
        <v>1833</v>
      </c>
      <c r="Q500" s="141">
        <v>77</v>
      </c>
    </row>
    <row r="501" spans="1:17" s="72" customFormat="1" x14ac:dyDescent="0.2">
      <c r="A501" s="66"/>
      <c r="B501" s="66" t="s">
        <v>772</v>
      </c>
      <c r="C501" s="221" t="s">
        <v>1628</v>
      </c>
      <c r="D501" s="66" t="s">
        <v>2260</v>
      </c>
      <c r="E501" s="68">
        <v>1.59039</v>
      </c>
      <c r="F501" s="74">
        <v>1</v>
      </c>
      <c r="G501" s="74">
        <v>1</v>
      </c>
      <c r="H501" s="68">
        <f t="shared" si="14"/>
        <v>1.59039</v>
      </c>
      <c r="I501" s="70">
        <f t="shared" si="15"/>
        <v>1.59039</v>
      </c>
      <c r="J501" s="71">
        <f>ROUND((H501*'2-Calculator'!$D$26),2)</f>
        <v>10455.219999999999</v>
      </c>
      <c r="K501" s="71">
        <f>ROUND((I501*'2-Calculator'!$D$26),2)</f>
        <v>10455.219999999999</v>
      </c>
      <c r="L501" s="69">
        <v>8.65</v>
      </c>
      <c r="M501" s="66" t="s">
        <v>2531</v>
      </c>
      <c r="N501" s="66" t="s">
        <v>2536</v>
      </c>
      <c r="O501" s="66"/>
      <c r="P501" s="66" t="s">
        <v>1833</v>
      </c>
      <c r="Q501" s="141">
        <v>9</v>
      </c>
    </row>
    <row r="502" spans="1:17" s="72" customFormat="1" x14ac:dyDescent="0.2">
      <c r="A502" s="66"/>
      <c r="B502" s="66" t="s">
        <v>771</v>
      </c>
      <c r="C502" s="221" t="s">
        <v>1629</v>
      </c>
      <c r="D502" s="66" t="s">
        <v>2061</v>
      </c>
      <c r="E502" s="68">
        <v>0.45282</v>
      </c>
      <c r="F502" s="74">
        <v>1</v>
      </c>
      <c r="G502" s="74">
        <v>1</v>
      </c>
      <c r="H502" s="68">
        <f t="shared" si="14"/>
        <v>0.45282</v>
      </c>
      <c r="I502" s="70">
        <f t="shared" si="15"/>
        <v>0.45282</v>
      </c>
      <c r="J502" s="71">
        <f>ROUND((H502*'2-Calculator'!$D$26),2)</f>
        <v>2976.84</v>
      </c>
      <c r="K502" s="71">
        <f>ROUND((I502*'2-Calculator'!$D$26),2)</f>
        <v>2976.84</v>
      </c>
      <c r="L502" s="69">
        <v>2.15</v>
      </c>
      <c r="M502" s="66" t="s">
        <v>2531</v>
      </c>
      <c r="N502" s="66" t="s">
        <v>2536</v>
      </c>
      <c r="O502" s="66"/>
      <c r="P502" s="66" t="s">
        <v>1833</v>
      </c>
      <c r="Q502" s="141">
        <v>21</v>
      </c>
    </row>
    <row r="503" spans="1:17" s="72" customFormat="1" x14ac:dyDescent="0.2">
      <c r="A503" s="66"/>
      <c r="B503" s="66" t="s">
        <v>770</v>
      </c>
      <c r="C503" s="221" t="s">
        <v>1629</v>
      </c>
      <c r="D503" s="66" t="s">
        <v>2061</v>
      </c>
      <c r="E503" s="68">
        <v>0.57713000000000003</v>
      </c>
      <c r="F503" s="74">
        <v>1</v>
      </c>
      <c r="G503" s="74">
        <v>1</v>
      </c>
      <c r="H503" s="68">
        <f t="shared" si="14"/>
        <v>0.57713000000000003</v>
      </c>
      <c r="I503" s="70">
        <f t="shared" si="15"/>
        <v>0.57713000000000003</v>
      </c>
      <c r="J503" s="71">
        <f>ROUND((H503*'2-Calculator'!$D$26),2)</f>
        <v>3794.05</v>
      </c>
      <c r="K503" s="71">
        <f>ROUND((I503*'2-Calculator'!$D$26),2)</f>
        <v>3794.05</v>
      </c>
      <c r="L503" s="69">
        <v>2.69</v>
      </c>
      <c r="M503" s="66" t="s">
        <v>2531</v>
      </c>
      <c r="N503" s="66" t="s">
        <v>2536</v>
      </c>
      <c r="O503" s="66"/>
      <c r="P503" s="66" t="s">
        <v>1833</v>
      </c>
      <c r="Q503" s="141">
        <v>39</v>
      </c>
    </row>
    <row r="504" spans="1:17" s="72" customFormat="1" x14ac:dyDescent="0.2">
      <c r="A504" s="66"/>
      <c r="B504" s="66" t="s">
        <v>769</v>
      </c>
      <c r="C504" s="221" t="s">
        <v>1629</v>
      </c>
      <c r="D504" s="66" t="s">
        <v>2061</v>
      </c>
      <c r="E504" s="68">
        <v>0.78707000000000005</v>
      </c>
      <c r="F504" s="74">
        <v>1</v>
      </c>
      <c r="G504" s="74">
        <v>1</v>
      </c>
      <c r="H504" s="68">
        <f t="shared" si="14"/>
        <v>0.78707000000000005</v>
      </c>
      <c r="I504" s="70">
        <f t="shared" si="15"/>
        <v>0.78707000000000005</v>
      </c>
      <c r="J504" s="71">
        <f>ROUND((H504*'2-Calculator'!$D$26),2)</f>
        <v>5174.2</v>
      </c>
      <c r="K504" s="71">
        <f>ROUND((I504*'2-Calculator'!$D$26),2)</f>
        <v>5174.2</v>
      </c>
      <c r="L504" s="69">
        <v>4.43</v>
      </c>
      <c r="M504" s="66" t="s">
        <v>2531</v>
      </c>
      <c r="N504" s="66" t="s">
        <v>2536</v>
      </c>
      <c r="O504" s="66"/>
      <c r="P504" s="66" t="s">
        <v>1833</v>
      </c>
      <c r="Q504" s="141">
        <v>13</v>
      </c>
    </row>
    <row r="505" spans="1:17" s="72" customFormat="1" x14ac:dyDescent="0.2">
      <c r="A505" s="66"/>
      <c r="B505" s="66" t="s">
        <v>768</v>
      </c>
      <c r="C505" s="221" t="s">
        <v>1629</v>
      </c>
      <c r="D505" s="66" t="s">
        <v>2061</v>
      </c>
      <c r="E505" s="68">
        <v>1.5711900000000001</v>
      </c>
      <c r="F505" s="74">
        <v>1</v>
      </c>
      <c r="G505" s="74">
        <v>1</v>
      </c>
      <c r="H505" s="68">
        <f t="shared" si="14"/>
        <v>1.5711900000000001</v>
      </c>
      <c r="I505" s="70">
        <f t="shared" si="15"/>
        <v>1.5711900000000001</v>
      </c>
      <c r="J505" s="71">
        <f>ROUND((H505*'2-Calculator'!$D$26),2)</f>
        <v>10329</v>
      </c>
      <c r="K505" s="71">
        <f>ROUND((I505*'2-Calculator'!$D$26),2)</f>
        <v>10329</v>
      </c>
      <c r="L505" s="69">
        <v>8.5</v>
      </c>
      <c r="M505" s="66" t="s">
        <v>2531</v>
      </c>
      <c r="N505" s="66" t="s">
        <v>2536</v>
      </c>
      <c r="O505" s="66"/>
      <c r="P505" s="66" t="s">
        <v>1833</v>
      </c>
      <c r="Q505" s="141">
        <v>1</v>
      </c>
    </row>
    <row r="506" spans="1:17" s="72" customFormat="1" x14ac:dyDescent="0.2">
      <c r="A506" s="66"/>
      <c r="B506" s="66" t="s">
        <v>767</v>
      </c>
      <c r="C506" s="221" t="s">
        <v>1630</v>
      </c>
      <c r="D506" s="66" t="s">
        <v>2261</v>
      </c>
      <c r="E506" s="68">
        <v>0.51783999999999997</v>
      </c>
      <c r="F506" s="74">
        <v>1</v>
      </c>
      <c r="G506" s="74">
        <v>1</v>
      </c>
      <c r="H506" s="68">
        <f t="shared" si="14"/>
        <v>0.51783999999999997</v>
      </c>
      <c r="I506" s="70">
        <f t="shared" si="15"/>
        <v>0.51783999999999997</v>
      </c>
      <c r="J506" s="71">
        <f>ROUND((H506*'2-Calculator'!$D$26),2)</f>
        <v>3404.28</v>
      </c>
      <c r="K506" s="71">
        <f>ROUND((I506*'2-Calculator'!$D$26),2)</f>
        <v>3404.28</v>
      </c>
      <c r="L506" s="69">
        <v>3.31</v>
      </c>
      <c r="M506" s="66" t="s">
        <v>2531</v>
      </c>
      <c r="N506" s="66" t="s">
        <v>2536</v>
      </c>
      <c r="O506" s="66"/>
      <c r="P506" s="66" t="s">
        <v>1833</v>
      </c>
      <c r="Q506" s="141">
        <v>6</v>
      </c>
    </row>
    <row r="507" spans="1:17" s="72" customFormat="1" x14ac:dyDescent="0.2">
      <c r="A507" s="66"/>
      <c r="B507" s="66" t="s">
        <v>766</v>
      </c>
      <c r="C507" s="221" t="s">
        <v>1630</v>
      </c>
      <c r="D507" s="66" t="s">
        <v>2261</v>
      </c>
      <c r="E507" s="68">
        <v>0.72158</v>
      </c>
      <c r="F507" s="74">
        <v>1</v>
      </c>
      <c r="G507" s="74">
        <v>1</v>
      </c>
      <c r="H507" s="68">
        <f t="shared" si="14"/>
        <v>0.72158</v>
      </c>
      <c r="I507" s="70">
        <f t="shared" si="15"/>
        <v>0.72158</v>
      </c>
      <c r="J507" s="71">
        <f>ROUND((H507*'2-Calculator'!$D$26),2)</f>
        <v>4743.67</v>
      </c>
      <c r="K507" s="71">
        <f>ROUND((I507*'2-Calculator'!$D$26),2)</f>
        <v>4743.67</v>
      </c>
      <c r="L507" s="69">
        <v>3.87</v>
      </c>
      <c r="M507" s="66" t="s">
        <v>2531</v>
      </c>
      <c r="N507" s="66" t="s">
        <v>2536</v>
      </c>
      <c r="O507" s="66"/>
      <c r="P507" s="66" t="s">
        <v>1833</v>
      </c>
      <c r="Q507" s="141">
        <v>16</v>
      </c>
    </row>
    <row r="508" spans="1:17" s="72" customFormat="1" x14ac:dyDescent="0.2">
      <c r="A508" s="66"/>
      <c r="B508" s="66" t="s">
        <v>765</v>
      </c>
      <c r="C508" s="221" t="s">
        <v>1630</v>
      </c>
      <c r="D508" s="66" t="s">
        <v>2261</v>
      </c>
      <c r="E508" s="68">
        <v>1.04813</v>
      </c>
      <c r="F508" s="74">
        <v>1</v>
      </c>
      <c r="G508" s="74">
        <v>1</v>
      </c>
      <c r="H508" s="68">
        <f t="shared" si="14"/>
        <v>1.04813</v>
      </c>
      <c r="I508" s="70">
        <f t="shared" si="15"/>
        <v>1.04813</v>
      </c>
      <c r="J508" s="71">
        <f>ROUND((H508*'2-Calculator'!$D$26),2)</f>
        <v>6890.41</v>
      </c>
      <c r="K508" s="71">
        <f>ROUND((I508*'2-Calculator'!$D$26),2)</f>
        <v>6890.41</v>
      </c>
      <c r="L508" s="69">
        <v>5.82</v>
      </c>
      <c r="M508" s="66" t="s">
        <v>2531</v>
      </c>
      <c r="N508" s="66" t="s">
        <v>2536</v>
      </c>
      <c r="O508" s="66"/>
      <c r="P508" s="66" t="s">
        <v>1833</v>
      </c>
      <c r="Q508" s="141">
        <v>11</v>
      </c>
    </row>
    <row r="509" spans="1:17" s="72" customFormat="1" x14ac:dyDescent="0.2">
      <c r="A509" s="66"/>
      <c r="B509" s="66" t="s">
        <v>764</v>
      </c>
      <c r="C509" s="221" t="s">
        <v>1630</v>
      </c>
      <c r="D509" s="66" t="s">
        <v>2261</v>
      </c>
      <c r="E509" s="68">
        <v>2.40903</v>
      </c>
      <c r="F509" s="74">
        <v>1</v>
      </c>
      <c r="G509" s="74">
        <v>1</v>
      </c>
      <c r="H509" s="68">
        <f t="shared" si="14"/>
        <v>2.40903</v>
      </c>
      <c r="I509" s="70">
        <f t="shared" si="15"/>
        <v>2.40903</v>
      </c>
      <c r="J509" s="71">
        <f>ROUND((H509*'2-Calculator'!$D$26),2)</f>
        <v>15836.96</v>
      </c>
      <c r="K509" s="71">
        <f>ROUND((I509*'2-Calculator'!$D$26),2)</f>
        <v>15836.96</v>
      </c>
      <c r="L509" s="69">
        <v>12.21</v>
      </c>
      <c r="M509" s="66" t="s">
        <v>2531</v>
      </c>
      <c r="N509" s="66" t="s">
        <v>2536</v>
      </c>
      <c r="O509" s="66"/>
      <c r="P509" s="66" t="s">
        <v>1833</v>
      </c>
      <c r="Q509" s="141">
        <v>4</v>
      </c>
    </row>
    <row r="510" spans="1:17" s="72" customFormat="1" x14ac:dyDescent="0.2">
      <c r="A510" s="66"/>
      <c r="B510" s="66" t="s">
        <v>763</v>
      </c>
      <c r="C510" s="221" t="s">
        <v>1631</v>
      </c>
      <c r="D510" s="66" t="s">
        <v>2262</v>
      </c>
      <c r="E510" s="68">
        <v>0.53749000000000002</v>
      </c>
      <c r="F510" s="74">
        <v>1</v>
      </c>
      <c r="G510" s="74">
        <v>1</v>
      </c>
      <c r="H510" s="68">
        <f t="shared" si="14"/>
        <v>0.53749000000000002</v>
      </c>
      <c r="I510" s="70">
        <f t="shared" si="15"/>
        <v>0.53749000000000002</v>
      </c>
      <c r="J510" s="71">
        <f>ROUND((H510*'2-Calculator'!$D$26),2)</f>
        <v>3533.46</v>
      </c>
      <c r="K510" s="71">
        <f>ROUND((I510*'2-Calculator'!$D$26),2)</f>
        <v>3533.46</v>
      </c>
      <c r="L510" s="69">
        <v>2.37</v>
      </c>
      <c r="M510" s="66" t="s">
        <v>2531</v>
      </c>
      <c r="N510" s="66" t="s">
        <v>2536</v>
      </c>
      <c r="O510" s="66"/>
      <c r="P510" s="66" t="s">
        <v>1833</v>
      </c>
      <c r="Q510" s="141">
        <v>13</v>
      </c>
    </row>
    <row r="511" spans="1:17" s="72" customFormat="1" x14ac:dyDescent="0.2">
      <c r="A511" s="66"/>
      <c r="B511" s="66" t="s">
        <v>762</v>
      </c>
      <c r="C511" s="221" t="s">
        <v>1631</v>
      </c>
      <c r="D511" s="66" t="s">
        <v>2262</v>
      </c>
      <c r="E511" s="68">
        <v>0.70657000000000003</v>
      </c>
      <c r="F511" s="74">
        <v>1</v>
      </c>
      <c r="G511" s="74">
        <v>1</v>
      </c>
      <c r="H511" s="68">
        <f t="shared" si="14"/>
        <v>0.70657000000000003</v>
      </c>
      <c r="I511" s="70">
        <f t="shared" si="15"/>
        <v>0.70657000000000003</v>
      </c>
      <c r="J511" s="71">
        <f>ROUND((H511*'2-Calculator'!$D$26),2)</f>
        <v>4644.99</v>
      </c>
      <c r="K511" s="71">
        <f>ROUND((I511*'2-Calculator'!$D$26),2)</f>
        <v>4644.99</v>
      </c>
      <c r="L511" s="69">
        <v>2.94</v>
      </c>
      <c r="M511" s="66" t="s">
        <v>2531</v>
      </c>
      <c r="N511" s="66" t="s">
        <v>2536</v>
      </c>
      <c r="O511" s="66"/>
      <c r="P511" s="66" t="s">
        <v>1833</v>
      </c>
      <c r="Q511" s="141">
        <v>67</v>
      </c>
    </row>
    <row r="512" spans="1:17" s="72" customFormat="1" x14ac:dyDescent="0.2">
      <c r="A512" s="66"/>
      <c r="B512" s="66" t="s">
        <v>761</v>
      </c>
      <c r="C512" s="221" t="s">
        <v>1631</v>
      </c>
      <c r="D512" s="66" t="s">
        <v>2262</v>
      </c>
      <c r="E512" s="68">
        <v>1.07128</v>
      </c>
      <c r="F512" s="74">
        <v>1</v>
      </c>
      <c r="G512" s="74">
        <v>1</v>
      </c>
      <c r="H512" s="68">
        <f t="shared" si="14"/>
        <v>1.07128</v>
      </c>
      <c r="I512" s="70">
        <f t="shared" si="15"/>
        <v>1.07128</v>
      </c>
      <c r="J512" s="71">
        <f>ROUND((H512*'2-Calculator'!$D$26),2)</f>
        <v>7042.59</v>
      </c>
      <c r="K512" s="71">
        <f>ROUND((I512*'2-Calculator'!$D$26),2)</f>
        <v>7042.59</v>
      </c>
      <c r="L512" s="69">
        <v>4.63</v>
      </c>
      <c r="M512" s="66" t="s">
        <v>2531</v>
      </c>
      <c r="N512" s="66" t="s">
        <v>2536</v>
      </c>
      <c r="O512" s="66"/>
      <c r="P512" s="66" t="s">
        <v>1833</v>
      </c>
      <c r="Q512" s="141">
        <v>67</v>
      </c>
    </row>
    <row r="513" spans="1:17" s="72" customFormat="1" x14ac:dyDescent="0.2">
      <c r="A513" s="66"/>
      <c r="B513" s="66" t="s">
        <v>760</v>
      </c>
      <c r="C513" s="221" t="s">
        <v>1631</v>
      </c>
      <c r="D513" s="66" t="s">
        <v>2262</v>
      </c>
      <c r="E513" s="68">
        <v>2.1101800000000002</v>
      </c>
      <c r="F513" s="74">
        <v>1</v>
      </c>
      <c r="G513" s="74">
        <v>1</v>
      </c>
      <c r="H513" s="68">
        <f t="shared" si="14"/>
        <v>2.1101800000000002</v>
      </c>
      <c r="I513" s="70">
        <f t="shared" si="15"/>
        <v>2.1101800000000002</v>
      </c>
      <c r="J513" s="71">
        <f>ROUND((H513*'2-Calculator'!$D$26),2)</f>
        <v>13872.32</v>
      </c>
      <c r="K513" s="71">
        <f>ROUND((I513*'2-Calculator'!$D$26),2)</f>
        <v>13872.32</v>
      </c>
      <c r="L513" s="69">
        <v>7.79</v>
      </c>
      <c r="M513" s="66" t="s">
        <v>2531</v>
      </c>
      <c r="N513" s="66" t="s">
        <v>2536</v>
      </c>
      <c r="O513" s="66"/>
      <c r="P513" s="66" t="s">
        <v>1833</v>
      </c>
      <c r="Q513" s="141">
        <v>19</v>
      </c>
    </row>
    <row r="514" spans="1:17" s="72" customFormat="1" x14ac:dyDescent="0.2">
      <c r="A514" s="66"/>
      <c r="B514" s="66" t="s">
        <v>759</v>
      </c>
      <c r="C514" s="221" t="s">
        <v>1632</v>
      </c>
      <c r="D514" s="66" t="s">
        <v>2263</v>
      </c>
      <c r="E514" s="68">
        <v>0.48581000000000002</v>
      </c>
      <c r="F514" s="74">
        <v>1</v>
      </c>
      <c r="G514" s="74">
        <v>1</v>
      </c>
      <c r="H514" s="68">
        <f t="shared" si="14"/>
        <v>0.48581000000000002</v>
      </c>
      <c r="I514" s="70">
        <f t="shared" si="15"/>
        <v>0.48581000000000002</v>
      </c>
      <c r="J514" s="71">
        <f>ROUND((H514*'2-Calculator'!$D$26),2)</f>
        <v>3193.71</v>
      </c>
      <c r="K514" s="71">
        <f>ROUND((I514*'2-Calculator'!$D$26),2)</f>
        <v>3193.71</v>
      </c>
      <c r="L514" s="69">
        <v>2.57</v>
      </c>
      <c r="M514" s="66" t="s">
        <v>2531</v>
      </c>
      <c r="N514" s="66" t="s">
        <v>2536</v>
      </c>
      <c r="O514" s="66"/>
      <c r="P514" s="66" t="s">
        <v>1833</v>
      </c>
      <c r="Q514" s="141">
        <v>129</v>
      </c>
    </row>
    <row r="515" spans="1:17" s="72" customFormat="1" x14ac:dyDescent="0.2">
      <c r="A515" s="66"/>
      <c r="B515" s="66" t="s">
        <v>758</v>
      </c>
      <c r="C515" s="221" t="s">
        <v>1632</v>
      </c>
      <c r="D515" s="66" t="s">
        <v>2263</v>
      </c>
      <c r="E515" s="68">
        <v>0.65983999999999998</v>
      </c>
      <c r="F515" s="74">
        <v>1</v>
      </c>
      <c r="G515" s="74">
        <v>1</v>
      </c>
      <c r="H515" s="68">
        <f t="shared" si="14"/>
        <v>0.65983999999999998</v>
      </c>
      <c r="I515" s="70">
        <f t="shared" si="15"/>
        <v>0.65983999999999998</v>
      </c>
      <c r="J515" s="71">
        <f>ROUND((H515*'2-Calculator'!$D$26),2)</f>
        <v>4337.79</v>
      </c>
      <c r="K515" s="71">
        <f>ROUND((I515*'2-Calculator'!$D$26),2)</f>
        <v>4337.79</v>
      </c>
      <c r="L515" s="69">
        <v>3.43</v>
      </c>
      <c r="M515" s="66" t="s">
        <v>2531</v>
      </c>
      <c r="N515" s="66" t="s">
        <v>2536</v>
      </c>
      <c r="O515" s="66"/>
      <c r="P515" s="66" t="s">
        <v>1833</v>
      </c>
      <c r="Q515" s="141">
        <v>125</v>
      </c>
    </row>
    <row r="516" spans="1:17" s="72" customFormat="1" x14ac:dyDescent="0.2">
      <c r="A516" s="66"/>
      <c r="B516" s="66" t="s">
        <v>757</v>
      </c>
      <c r="C516" s="221" t="s">
        <v>1632</v>
      </c>
      <c r="D516" s="66" t="s">
        <v>2263</v>
      </c>
      <c r="E516" s="68">
        <v>0.96292</v>
      </c>
      <c r="F516" s="74">
        <v>1</v>
      </c>
      <c r="G516" s="74">
        <v>1</v>
      </c>
      <c r="H516" s="68">
        <f t="shared" si="14"/>
        <v>0.96292</v>
      </c>
      <c r="I516" s="70">
        <f t="shared" si="15"/>
        <v>0.96292</v>
      </c>
      <c r="J516" s="71">
        <f>ROUND((H516*'2-Calculator'!$D$26),2)</f>
        <v>6330.24</v>
      </c>
      <c r="K516" s="71">
        <f>ROUND((I516*'2-Calculator'!$D$26),2)</f>
        <v>6330.24</v>
      </c>
      <c r="L516" s="69">
        <v>5.63</v>
      </c>
      <c r="M516" s="66" t="s">
        <v>2531</v>
      </c>
      <c r="N516" s="66" t="s">
        <v>2536</v>
      </c>
      <c r="O516" s="66"/>
      <c r="P516" s="66" t="s">
        <v>1833</v>
      </c>
      <c r="Q516" s="141">
        <v>82</v>
      </c>
    </row>
    <row r="517" spans="1:17" s="72" customFormat="1" x14ac:dyDescent="0.2">
      <c r="A517" s="66"/>
      <c r="B517" s="66" t="s">
        <v>756</v>
      </c>
      <c r="C517" s="221" t="s">
        <v>1632</v>
      </c>
      <c r="D517" s="66" t="s">
        <v>2263</v>
      </c>
      <c r="E517" s="68">
        <v>1.94922</v>
      </c>
      <c r="F517" s="74">
        <v>1</v>
      </c>
      <c r="G517" s="74">
        <v>1</v>
      </c>
      <c r="H517" s="68">
        <f t="shared" si="14"/>
        <v>1.94922</v>
      </c>
      <c r="I517" s="70">
        <f t="shared" si="15"/>
        <v>1.94922</v>
      </c>
      <c r="J517" s="71">
        <f>ROUND((H517*'2-Calculator'!$D$26),2)</f>
        <v>12814.17</v>
      </c>
      <c r="K517" s="71">
        <f>ROUND((I517*'2-Calculator'!$D$26),2)</f>
        <v>12814.17</v>
      </c>
      <c r="L517" s="69">
        <v>10.17</v>
      </c>
      <c r="M517" s="66" t="s">
        <v>2531</v>
      </c>
      <c r="N517" s="66" t="s">
        <v>2536</v>
      </c>
      <c r="O517" s="66"/>
      <c r="P517" s="66" t="s">
        <v>1833</v>
      </c>
      <c r="Q517" s="141">
        <v>19</v>
      </c>
    </row>
    <row r="518" spans="1:17" s="72" customFormat="1" x14ac:dyDescent="0.2">
      <c r="A518" s="66"/>
      <c r="B518" s="66" t="s">
        <v>755</v>
      </c>
      <c r="C518" s="221" t="s">
        <v>1633</v>
      </c>
      <c r="D518" s="66" t="s">
        <v>2264</v>
      </c>
      <c r="E518" s="68">
        <v>1.4495</v>
      </c>
      <c r="F518" s="74">
        <v>1</v>
      </c>
      <c r="G518" s="74">
        <v>1</v>
      </c>
      <c r="H518" s="68">
        <f t="shared" si="14"/>
        <v>1.4495</v>
      </c>
      <c r="I518" s="70">
        <f t="shared" si="15"/>
        <v>1.4495</v>
      </c>
      <c r="J518" s="71">
        <f>ROUND((H518*'2-Calculator'!$D$26),2)</f>
        <v>9529.01</v>
      </c>
      <c r="K518" s="71">
        <f>ROUND((I518*'2-Calculator'!$D$26),2)</f>
        <v>9529.01</v>
      </c>
      <c r="L518" s="69">
        <v>4.8600000000000003</v>
      </c>
      <c r="M518" s="66" t="s">
        <v>2531</v>
      </c>
      <c r="N518" s="66" t="s">
        <v>2536</v>
      </c>
      <c r="O518" s="66"/>
      <c r="P518" s="66" t="s">
        <v>1833</v>
      </c>
      <c r="Q518" s="141">
        <v>1</v>
      </c>
    </row>
    <row r="519" spans="1:17" s="72" customFormat="1" x14ac:dyDescent="0.2">
      <c r="A519" s="66"/>
      <c r="B519" s="66" t="s">
        <v>754</v>
      </c>
      <c r="C519" s="221" t="s">
        <v>1633</v>
      </c>
      <c r="D519" s="66" t="s">
        <v>2264</v>
      </c>
      <c r="E519" s="68">
        <v>1.9126700000000001</v>
      </c>
      <c r="F519" s="74">
        <v>1</v>
      </c>
      <c r="G519" s="74">
        <v>1</v>
      </c>
      <c r="H519" s="68">
        <f t="shared" si="14"/>
        <v>1.9126700000000001</v>
      </c>
      <c r="I519" s="70">
        <f t="shared" si="15"/>
        <v>1.9126700000000001</v>
      </c>
      <c r="J519" s="71">
        <f>ROUND((H519*'2-Calculator'!$D$26),2)</f>
        <v>12573.89</v>
      </c>
      <c r="K519" s="71">
        <f>ROUND((I519*'2-Calculator'!$D$26),2)</f>
        <v>12573.89</v>
      </c>
      <c r="L519" s="69">
        <v>6.38</v>
      </c>
      <c r="M519" s="66" t="s">
        <v>2531</v>
      </c>
      <c r="N519" s="66" t="s">
        <v>2536</v>
      </c>
      <c r="O519" s="66"/>
      <c r="P519" s="66" t="s">
        <v>1833</v>
      </c>
      <c r="Q519" s="141">
        <v>5</v>
      </c>
    </row>
    <row r="520" spans="1:17" s="72" customFormat="1" x14ac:dyDescent="0.2">
      <c r="A520" s="66"/>
      <c r="B520" s="66" t="s">
        <v>753</v>
      </c>
      <c r="C520" s="221" t="s">
        <v>1633</v>
      </c>
      <c r="D520" s="66" t="s">
        <v>2264</v>
      </c>
      <c r="E520" s="68">
        <v>3.01444</v>
      </c>
      <c r="F520" s="74">
        <v>1</v>
      </c>
      <c r="G520" s="74">
        <v>1</v>
      </c>
      <c r="H520" s="68">
        <f t="shared" si="14"/>
        <v>3.01444</v>
      </c>
      <c r="I520" s="70">
        <f t="shared" si="15"/>
        <v>3.01444</v>
      </c>
      <c r="J520" s="71">
        <f>ROUND((H520*'2-Calculator'!$D$26),2)</f>
        <v>19816.93</v>
      </c>
      <c r="K520" s="71">
        <f>ROUND((I520*'2-Calculator'!$D$26),2)</f>
        <v>19816.93</v>
      </c>
      <c r="L520" s="69">
        <v>9.18</v>
      </c>
      <c r="M520" s="66" t="s">
        <v>2531</v>
      </c>
      <c r="N520" s="66" t="s">
        <v>2536</v>
      </c>
      <c r="O520" s="66"/>
      <c r="P520" s="66" t="s">
        <v>1833</v>
      </c>
      <c r="Q520" s="141">
        <v>6</v>
      </c>
    </row>
    <row r="521" spans="1:17" s="72" customFormat="1" x14ac:dyDescent="0.2">
      <c r="A521" s="66"/>
      <c r="B521" s="66" t="s">
        <v>752</v>
      </c>
      <c r="C521" s="221" t="s">
        <v>1633</v>
      </c>
      <c r="D521" s="66" t="s">
        <v>2264</v>
      </c>
      <c r="E521" s="68">
        <v>5.7383699999999997</v>
      </c>
      <c r="F521" s="74">
        <v>1</v>
      </c>
      <c r="G521" s="74">
        <v>1</v>
      </c>
      <c r="H521" s="68">
        <f t="shared" si="14"/>
        <v>5.7383699999999997</v>
      </c>
      <c r="I521" s="70">
        <f t="shared" si="15"/>
        <v>5.7383699999999997</v>
      </c>
      <c r="J521" s="71">
        <f>ROUND((H521*'2-Calculator'!$D$26),2)</f>
        <v>37724.04</v>
      </c>
      <c r="K521" s="71">
        <f>ROUND((I521*'2-Calculator'!$D$26),2)</f>
        <v>37724.04</v>
      </c>
      <c r="L521" s="69">
        <v>20.5</v>
      </c>
      <c r="M521" s="66" t="s">
        <v>2531</v>
      </c>
      <c r="N521" s="66" t="s">
        <v>2536</v>
      </c>
      <c r="O521" s="66"/>
      <c r="P521" s="66" t="s">
        <v>1833</v>
      </c>
      <c r="Q521" s="141">
        <v>3</v>
      </c>
    </row>
    <row r="522" spans="1:17" s="72" customFormat="1" x14ac:dyDescent="0.2">
      <c r="A522" s="66"/>
      <c r="B522" s="66" t="s">
        <v>751</v>
      </c>
      <c r="C522" s="221" t="s">
        <v>1634</v>
      </c>
      <c r="D522" s="66" t="s">
        <v>2265</v>
      </c>
      <c r="E522" s="68">
        <v>1.32047</v>
      </c>
      <c r="F522" s="74">
        <v>1</v>
      </c>
      <c r="G522" s="74">
        <v>1</v>
      </c>
      <c r="H522" s="68">
        <f t="shared" si="14"/>
        <v>1.32047</v>
      </c>
      <c r="I522" s="70">
        <f t="shared" si="15"/>
        <v>1.32047</v>
      </c>
      <c r="J522" s="71">
        <f>ROUND((H522*'2-Calculator'!$D$26),2)</f>
        <v>8680.77</v>
      </c>
      <c r="K522" s="71">
        <f>ROUND((I522*'2-Calculator'!$D$26),2)</f>
        <v>8680.77</v>
      </c>
      <c r="L522" s="69">
        <v>4.6399999999999997</v>
      </c>
      <c r="M522" s="66" t="s">
        <v>2531</v>
      </c>
      <c r="N522" s="66" t="s">
        <v>2536</v>
      </c>
      <c r="O522" s="66"/>
      <c r="P522" s="66" t="s">
        <v>1833</v>
      </c>
      <c r="Q522" s="141">
        <v>1</v>
      </c>
    </row>
    <row r="523" spans="1:17" s="72" customFormat="1" x14ac:dyDescent="0.2">
      <c r="A523" s="66"/>
      <c r="B523" s="66" t="s">
        <v>750</v>
      </c>
      <c r="C523" s="221" t="s">
        <v>1634</v>
      </c>
      <c r="D523" s="66" t="s">
        <v>2265</v>
      </c>
      <c r="E523" s="68">
        <v>1.7659</v>
      </c>
      <c r="F523" s="74">
        <v>1</v>
      </c>
      <c r="G523" s="74">
        <v>1</v>
      </c>
      <c r="H523" s="68">
        <f t="shared" si="14"/>
        <v>1.7659</v>
      </c>
      <c r="I523" s="70">
        <f t="shared" si="15"/>
        <v>1.7659</v>
      </c>
      <c r="J523" s="71">
        <f>ROUND((H523*'2-Calculator'!$D$26),2)</f>
        <v>11609.03</v>
      </c>
      <c r="K523" s="71">
        <f>ROUND((I523*'2-Calculator'!$D$26),2)</f>
        <v>11609.03</v>
      </c>
      <c r="L523" s="69">
        <v>5.97</v>
      </c>
      <c r="M523" s="66" t="s">
        <v>2531</v>
      </c>
      <c r="N523" s="66" t="s">
        <v>2536</v>
      </c>
      <c r="O523" s="66"/>
      <c r="P523" s="66" t="s">
        <v>1833</v>
      </c>
      <c r="Q523" s="141">
        <v>3</v>
      </c>
    </row>
    <row r="524" spans="1:17" s="72" customFormat="1" x14ac:dyDescent="0.2">
      <c r="A524" s="66"/>
      <c r="B524" s="66" t="s">
        <v>749</v>
      </c>
      <c r="C524" s="221" t="s">
        <v>1634</v>
      </c>
      <c r="D524" s="66" t="s">
        <v>2265</v>
      </c>
      <c r="E524" s="68">
        <v>2.55837</v>
      </c>
      <c r="F524" s="74">
        <v>1</v>
      </c>
      <c r="G524" s="74">
        <v>1</v>
      </c>
      <c r="H524" s="68">
        <f t="shared" si="14"/>
        <v>2.55837</v>
      </c>
      <c r="I524" s="70">
        <f t="shared" si="15"/>
        <v>2.55837</v>
      </c>
      <c r="J524" s="71">
        <f>ROUND((H524*'2-Calculator'!$D$26),2)</f>
        <v>16818.72</v>
      </c>
      <c r="K524" s="71">
        <f>ROUND((I524*'2-Calculator'!$D$26),2)</f>
        <v>16818.72</v>
      </c>
      <c r="L524" s="69">
        <v>11.84</v>
      </c>
      <c r="M524" s="66" t="s">
        <v>2531</v>
      </c>
      <c r="N524" s="66" t="s">
        <v>2536</v>
      </c>
      <c r="O524" s="66"/>
      <c r="P524" s="66" t="s">
        <v>1833</v>
      </c>
      <c r="Q524" s="141">
        <v>1</v>
      </c>
    </row>
    <row r="525" spans="1:17" s="72" customFormat="1" x14ac:dyDescent="0.2">
      <c r="A525" s="66"/>
      <c r="B525" s="66" t="s">
        <v>748</v>
      </c>
      <c r="C525" s="221" t="s">
        <v>1634</v>
      </c>
      <c r="D525" s="66" t="s">
        <v>2265</v>
      </c>
      <c r="E525" s="68">
        <v>4.5476000000000001</v>
      </c>
      <c r="F525" s="74">
        <v>1</v>
      </c>
      <c r="G525" s="74">
        <v>1</v>
      </c>
      <c r="H525" s="68">
        <f t="shared" si="14"/>
        <v>4.5476000000000001</v>
      </c>
      <c r="I525" s="70">
        <f t="shared" si="15"/>
        <v>4.5476000000000001</v>
      </c>
      <c r="J525" s="71">
        <f>ROUND((H525*'2-Calculator'!$D$26),2)</f>
        <v>29895.919999999998</v>
      </c>
      <c r="K525" s="71">
        <f>ROUND((I525*'2-Calculator'!$D$26),2)</f>
        <v>29895.919999999998</v>
      </c>
      <c r="L525" s="69">
        <v>23.46</v>
      </c>
      <c r="M525" s="66" t="s">
        <v>2531</v>
      </c>
      <c r="N525" s="66" t="s">
        <v>2536</v>
      </c>
      <c r="O525" s="66"/>
      <c r="P525" s="66" t="s">
        <v>1833</v>
      </c>
      <c r="Q525" s="141">
        <v>2</v>
      </c>
    </row>
    <row r="526" spans="1:17" s="72" customFormat="1" x14ac:dyDescent="0.2">
      <c r="A526" s="66"/>
      <c r="B526" s="66" t="s">
        <v>747</v>
      </c>
      <c r="C526" s="221" t="s">
        <v>1635</v>
      </c>
      <c r="D526" s="66" t="s">
        <v>2266</v>
      </c>
      <c r="E526" s="68">
        <v>0.97011999999999998</v>
      </c>
      <c r="F526" s="74">
        <v>1</v>
      </c>
      <c r="G526" s="74">
        <v>1</v>
      </c>
      <c r="H526" s="68">
        <f t="shared" ref="H526:H589" si="16">ROUND(E526*F526,5)</f>
        <v>0.97011999999999998</v>
      </c>
      <c r="I526" s="70">
        <f t="shared" ref="I526:I589" si="17">ROUND(E526*G526,5)</f>
        <v>0.97011999999999998</v>
      </c>
      <c r="J526" s="71">
        <f>ROUND((H526*'2-Calculator'!$D$26),2)</f>
        <v>6377.57</v>
      </c>
      <c r="K526" s="71">
        <f>ROUND((I526*'2-Calculator'!$D$26),2)</f>
        <v>6377.57</v>
      </c>
      <c r="L526" s="69">
        <v>2.4900000000000002</v>
      </c>
      <c r="M526" s="66" t="s">
        <v>2531</v>
      </c>
      <c r="N526" s="66" t="s">
        <v>2536</v>
      </c>
      <c r="O526" s="66"/>
      <c r="P526" s="66" t="s">
        <v>1833</v>
      </c>
      <c r="Q526" s="141">
        <v>55</v>
      </c>
    </row>
    <row r="527" spans="1:17" s="72" customFormat="1" x14ac:dyDescent="0.2">
      <c r="A527" s="66"/>
      <c r="B527" s="66" t="s">
        <v>746</v>
      </c>
      <c r="C527" s="221" t="s">
        <v>1635</v>
      </c>
      <c r="D527" s="66" t="s">
        <v>2266</v>
      </c>
      <c r="E527" s="68">
        <v>1.2707200000000001</v>
      </c>
      <c r="F527" s="74">
        <v>1</v>
      </c>
      <c r="G527" s="74">
        <v>1</v>
      </c>
      <c r="H527" s="68">
        <f t="shared" si="16"/>
        <v>1.2707200000000001</v>
      </c>
      <c r="I527" s="70">
        <f t="shared" si="17"/>
        <v>1.2707200000000001</v>
      </c>
      <c r="J527" s="71">
        <f>ROUND((H527*'2-Calculator'!$D$26),2)</f>
        <v>8353.7099999999991</v>
      </c>
      <c r="K527" s="71">
        <f>ROUND((I527*'2-Calculator'!$D$26),2)</f>
        <v>8353.7099999999991</v>
      </c>
      <c r="L527" s="69">
        <v>3.47</v>
      </c>
      <c r="M527" s="66" t="s">
        <v>2531</v>
      </c>
      <c r="N527" s="66" t="s">
        <v>2536</v>
      </c>
      <c r="O527" s="66"/>
      <c r="P527" s="66" t="s">
        <v>1833</v>
      </c>
      <c r="Q527" s="141">
        <v>123</v>
      </c>
    </row>
    <row r="528" spans="1:17" s="72" customFormat="1" x14ac:dyDescent="0.2">
      <c r="A528" s="66"/>
      <c r="B528" s="66" t="s">
        <v>745</v>
      </c>
      <c r="C528" s="221" t="s">
        <v>1635</v>
      </c>
      <c r="D528" s="66" t="s">
        <v>2266</v>
      </c>
      <c r="E528" s="68">
        <v>1.74593</v>
      </c>
      <c r="F528" s="74">
        <v>1</v>
      </c>
      <c r="G528" s="74">
        <v>1</v>
      </c>
      <c r="H528" s="68">
        <f t="shared" si="16"/>
        <v>1.74593</v>
      </c>
      <c r="I528" s="70">
        <f t="shared" si="17"/>
        <v>1.74593</v>
      </c>
      <c r="J528" s="71">
        <f>ROUND((H528*'2-Calculator'!$D$26),2)</f>
        <v>11477.74</v>
      </c>
      <c r="K528" s="71">
        <f>ROUND((I528*'2-Calculator'!$D$26),2)</f>
        <v>11477.74</v>
      </c>
      <c r="L528" s="69">
        <v>5.77</v>
      </c>
      <c r="M528" s="66" t="s">
        <v>2531</v>
      </c>
      <c r="N528" s="66" t="s">
        <v>2536</v>
      </c>
      <c r="O528" s="66"/>
      <c r="P528" s="66" t="s">
        <v>1833</v>
      </c>
      <c r="Q528" s="141">
        <v>54</v>
      </c>
    </row>
    <row r="529" spans="1:17" s="72" customFormat="1" x14ac:dyDescent="0.2">
      <c r="A529" s="66"/>
      <c r="B529" s="66" t="s">
        <v>744</v>
      </c>
      <c r="C529" s="221" t="s">
        <v>1635</v>
      </c>
      <c r="D529" s="66" t="s">
        <v>2266</v>
      </c>
      <c r="E529" s="68">
        <v>3.5485899999999999</v>
      </c>
      <c r="F529" s="74">
        <v>1</v>
      </c>
      <c r="G529" s="74">
        <v>1</v>
      </c>
      <c r="H529" s="68">
        <f t="shared" si="16"/>
        <v>3.5485899999999999</v>
      </c>
      <c r="I529" s="70">
        <f t="shared" si="17"/>
        <v>3.5485899999999999</v>
      </c>
      <c r="J529" s="71">
        <f>ROUND((H529*'2-Calculator'!$D$26),2)</f>
        <v>23328.43</v>
      </c>
      <c r="K529" s="71">
        <f>ROUND((I529*'2-Calculator'!$D$26),2)</f>
        <v>23328.43</v>
      </c>
      <c r="L529" s="69">
        <v>14.02</v>
      </c>
      <c r="M529" s="66" t="s">
        <v>2531</v>
      </c>
      <c r="N529" s="66" t="s">
        <v>2536</v>
      </c>
      <c r="O529" s="66"/>
      <c r="P529" s="66" t="s">
        <v>1833</v>
      </c>
      <c r="Q529" s="141">
        <v>3</v>
      </c>
    </row>
    <row r="530" spans="1:17" s="72" customFormat="1" x14ac:dyDescent="0.2">
      <c r="A530" s="66"/>
      <c r="B530" s="66" t="s">
        <v>743</v>
      </c>
      <c r="C530" s="221" t="s">
        <v>1636</v>
      </c>
      <c r="D530" s="66" t="s">
        <v>2267</v>
      </c>
      <c r="E530" s="68">
        <v>1.2573799999999999</v>
      </c>
      <c r="F530" s="74">
        <v>1</v>
      </c>
      <c r="G530" s="74">
        <v>1</v>
      </c>
      <c r="H530" s="68">
        <f t="shared" si="16"/>
        <v>1.2573799999999999</v>
      </c>
      <c r="I530" s="70">
        <f t="shared" si="17"/>
        <v>1.2573799999999999</v>
      </c>
      <c r="J530" s="71">
        <f>ROUND((H530*'2-Calculator'!$D$26),2)</f>
        <v>8266.02</v>
      </c>
      <c r="K530" s="71">
        <f>ROUND((I530*'2-Calculator'!$D$26),2)</f>
        <v>8266.02</v>
      </c>
      <c r="L530" s="69">
        <v>4.2</v>
      </c>
      <c r="M530" s="66" t="s">
        <v>2531</v>
      </c>
      <c r="N530" s="66" t="s">
        <v>2536</v>
      </c>
      <c r="O530" s="66"/>
      <c r="P530" s="66" t="s">
        <v>1833</v>
      </c>
      <c r="Q530" s="141">
        <v>4</v>
      </c>
    </row>
    <row r="531" spans="1:17" s="72" customFormat="1" x14ac:dyDescent="0.2">
      <c r="A531" s="66"/>
      <c r="B531" s="66" t="s">
        <v>742</v>
      </c>
      <c r="C531" s="221" t="s">
        <v>1636</v>
      </c>
      <c r="D531" s="66" t="s">
        <v>2267</v>
      </c>
      <c r="E531" s="68">
        <v>1.4990300000000001</v>
      </c>
      <c r="F531" s="74">
        <v>1</v>
      </c>
      <c r="G531" s="74">
        <v>1</v>
      </c>
      <c r="H531" s="68">
        <f t="shared" si="16"/>
        <v>1.4990300000000001</v>
      </c>
      <c r="I531" s="70">
        <f t="shared" si="17"/>
        <v>1.4990300000000001</v>
      </c>
      <c r="J531" s="71">
        <f>ROUND((H531*'2-Calculator'!$D$26),2)</f>
        <v>9854.6200000000008</v>
      </c>
      <c r="K531" s="71">
        <f>ROUND((I531*'2-Calculator'!$D$26),2)</f>
        <v>9854.6200000000008</v>
      </c>
      <c r="L531" s="69">
        <v>4.18</v>
      </c>
      <c r="M531" s="66" t="s">
        <v>2531</v>
      </c>
      <c r="N531" s="66" t="s">
        <v>2536</v>
      </c>
      <c r="O531" s="66"/>
      <c r="P531" s="66" t="s">
        <v>1833</v>
      </c>
      <c r="Q531" s="141">
        <v>2</v>
      </c>
    </row>
    <row r="532" spans="1:17" s="72" customFormat="1" x14ac:dyDescent="0.2">
      <c r="A532" s="66"/>
      <c r="B532" s="66" t="s">
        <v>741</v>
      </c>
      <c r="C532" s="221" t="s">
        <v>1636</v>
      </c>
      <c r="D532" s="66" t="s">
        <v>2267</v>
      </c>
      <c r="E532" s="68">
        <v>2.2337400000000001</v>
      </c>
      <c r="F532" s="74">
        <v>1</v>
      </c>
      <c r="G532" s="74">
        <v>1</v>
      </c>
      <c r="H532" s="68">
        <f t="shared" si="16"/>
        <v>2.2337400000000001</v>
      </c>
      <c r="I532" s="70">
        <f t="shared" si="17"/>
        <v>2.2337400000000001</v>
      </c>
      <c r="J532" s="71">
        <f>ROUND((H532*'2-Calculator'!$D$26),2)</f>
        <v>14684.61</v>
      </c>
      <c r="K532" s="71">
        <f>ROUND((I532*'2-Calculator'!$D$26),2)</f>
        <v>14684.61</v>
      </c>
      <c r="L532" s="69">
        <v>8.6199999999999992</v>
      </c>
      <c r="M532" s="66" t="s">
        <v>2531</v>
      </c>
      <c r="N532" s="66" t="s">
        <v>2536</v>
      </c>
      <c r="O532" s="66"/>
      <c r="P532" s="66" t="s">
        <v>1833</v>
      </c>
      <c r="Q532" s="141">
        <v>2</v>
      </c>
    </row>
    <row r="533" spans="1:17" s="72" customFormat="1" x14ac:dyDescent="0.2">
      <c r="A533" s="66"/>
      <c r="B533" s="66" t="s">
        <v>740</v>
      </c>
      <c r="C533" s="221" t="s">
        <v>1636</v>
      </c>
      <c r="D533" s="66" t="s">
        <v>2267</v>
      </c>
      <c r="E533" s="68">
        <v>4.5192300000000003</v>
      </c>
      <c r="F533" s="74">
        <v>1</v>
      </c>
      <c r="G533" s="74">
        <v>1</v>
      </c>
      <c r="H533" s="68">
        <f t="shared" si="16"/>
        <v>4.5192300000000003</v>
      </c>
      <c r="I533" s="70">
        <f t="shared" si="17"/>
        <v>4.5192300000000003</v>
      </c>
      <c r="J533" s="71">
        <f>ROUND((H533*'2-Calculator'!$D$26),2)</f>
        <v>29709.42</v>
      </c>
      <c r="K533" s="71">
        <f>ROUND((I533*'2-Calculator'!$D$26),2)</f>
        <v>29709.42</v>
      </c>
      <c r="L533" s="69">
        <v>20.16</v>
      </c>
      <c r="M533" s="66" t="s">
        <v>2531</v>
      </c>
      <c r="N533" s="66" t="s">
        <v>2536</v>
      </c>
      <c r="O533" s="66"/>
      <c r="P533" s="66" t="s">
        <v>1833</v>
      </c>
      <c r="Q533" s="141">
        <v>2</v>
      </c>
    </row>
    <row r="534" spans="1:17" s="72" customFormat="1" x14ac:dyDescent="0.2">
      <c r="A534" s="66"/>
      <c r="B534" s="66" t="s">
        <v>739</v>
      </c>
      <c r="C534" s="221" t="s">
        <v>1637</v>
      </c>
      <c r="D534" s="66" t="s">
        <v>2268</v>
      </c>
      <c r="E534" s="68">
        <v>0.48326000000000002</v>
      </c>
      <c r="F534" s="74">
        <v>1</v>
      </c>
      <c r="G534" s="74">
        <v>1</v>
      </c>
      <c r="H534" s="68">
        <f t="shared" si="16"/>
        <v>0.48326000000000002</v>
      </c>
      <c r="I534" s="70">
        <f t="shared" si="17"/>
        <v>0.48326000000000002</v>
      </c>
      <c r="J534" s="71">
        <f>ROUND((H534*'2-Calculator'!$D$26),2)</f>
        <v>3176.95</v>
      </c>
      <c r="K534" s="71">
        <f>ROUND((I534*'2-Calculator'!$D$26),2)</f>
        <v>3176.95</v>
      </c>
      <c r="L534" s="69">
        <v>2.62</v>
      </c>
      <c r="M534" s="66" t="s">
        <v>2531</v>
      </c>
      <c r="N534" s="66" t="s">
        <v>2536</v>
      </c>
      <c r="O534" s="66"/>
      <c r="P534" s="66" t="s">
        <v>1833</v>
      </c>
      <c r="Q534" s="141">
        <v>6</v>
      </c>
    </row>
    <row r="535" spans="1:17" s="72" customFormat="1" x14ac:dyDescent="0.2">
      <c r="A535" s="66"/>
      <c r="B535" s="66" t="s">
        <v>738</v>
      </c>
      <c r="C535" s="221" t="s">
        <v>1637</v>
      </c>
      <c r="D535" s="66" t="s">
        <v>2268</v>
      </c>
      <c r="E535" s="68">
        <v>0.65027999999999997</v>
      </c>
      <c r="F535" s="74">
        <v>1</v>
      </c>
      <c r="G535" s="74">
        <v>1</v>
      </c>
      <c r="H535" s="68">
        <f t="shared" si="16"/>
        <v>0.65027999999999997</v>
      </c>
      <c r="I535" s="70">
        <f t="shared" si="17"/>
        <v>0.65027999999999997</v>
      </c>
      <c r="J535" s="71">
        <f>ROUND((H535*'2-Calculator'!$D$26),2)</f>
        <v>4274.9399999999996</v>
      </c>
      <c r="K535" s="71">
        <f>ROUND((I535*'2-Calculator'!$D$26),2)</f>
        <v>4274.9399999999996</v>
      </c>
      <c r="L535" s="69">
        <v>4</v>
      </c>
      <c r="M535" s="66" t="s">
        <v>2531</v>
      </c>
      <c r="N535" s="66" t="s">
        <v>2536</v>
      </c>
      <c r="O535" s="66"/>
      <c r="P535" s="66" t="s">
        <v>1833</v>
      </c>
      <c r="Q535" s="141">
        <v>46</v>
      </c>
    </row>
    <row r="536" spans="1:17" s="72" customFormat="1" x14ac:dyDescent="0.2">
      <c r="A536" s="66"/>
      <c r="B536" s="66" t="s">
        <v>737</v>
      </c>
      <c r="C536" s="221" t="s">
        <v>1637</v>
      </c>
      <c r="D536" s="66" t="s">
        <v>2268</v>
      </c>
      <c r="E536" s="68">
        <v>1.046</v>
      </c>
      <c r="F536" s="74">
        <v>1</v>
      </c>
      <c r="G536" s="74">
        <v>1</v>
      </c>
      <c r="H536" s="68">
        <f t="shared" si="16"/>
        <v>1.046</v>
      </c>
      <c r="I536" s="70">
        <f t="shared" si="17"/>
        <v>1.046</v>
      </c>
      <c r="J536" s="71">
        <f>ROUND((H536*'2-Calculator'!$D$26),2)</f>
        <v>6876.4</v>
      </c>
      <c r="K536" s="71">
        <f>ROUND((I536*'2-Calculator'!$D$26),2)</f>
        <v>6876.4</v>
      </c>
      <c r="L536" s="69">
        <v>5.43</v>
      </c>
      <c r="M536" s="66" t="s">
        <v>2531</v>
      </c>
      <c r="N536" s="66" t="s">
        <v>2536</v>
      </c>
      <c r="O536" s="66"/>
      <c r="P536" s="66" t="s">
        <v>1833</v>
      </c>
      <c r="Q536" s="141">
        <v>80</v>
      </c>
    </row>
    <row r="537" spans="1:17" s="72" customFormat="1" x14ac:dyDescent="0.2">
      <c r="A537" s="66"/>
      <c r="B537" s="66" t="s">
        <v>736</v>
      </c>
      <c r="C537" s="221" t="s">
        <v>1637</v>
      </c>
      <c r="D537" s="66" t="s">
        <v>2268</v>
      </c>
      <c r="E537" s="68">
        <v>2.4901300000000002</v>
      </c>
      <c r="F537" s="74">
        <v>1</v>
      </c>
      <c r="G537" s="74">
        <v>1</v>
      </c>
      <c r="H537" s="68">
        <f t="shared" si="16"/>
        <v>2.4901300000000002</v>
      </c>
      <c r="I537" s="70">
        <f t="shared" si="17"/>
        <v>2.4901300000000002</v>
      </c>
      <c r="J537" s="71">
        <f>ROUND((H537*'2-Calculator'!$D$26),2)</f>
        <v>16370.11</v>
      </c>
      <c r="K537" s="71">
        <f>ROUND((I537*'2-Calculator'!$D$26),2)</f>
        <v>16370.11</v>
      </c>
      <c r="L537" s="69">
        <v>10.029999999999999</v>
      </c>
      <c r="M537" s="66" t="s">
        <v>2531</v>
      </c>
      <c r="N537" s="66" t="s">
        <v>2536</v>
      </c>
      <c r="O537" s="66"/>
      <c r="P537" s="66" t="s">
        <v>1833</v>
      </c>
      <c r="Q537" s="141">
        <v>24</v>
      </c>
    </row>
    <row r="538" spans="1:17" s="72" customFormat="1" x14ac:dyDescent="0.2">
      <c r="A538" s="66"/>
      <c r="B538" s="66" t="s">
        <v>735</v>
      </c>
      <c r="C538" s="221" t="s">
        <v>1638</v>
      </c>
      <c r="D538" s="66" t="s">
        <v>2062</v>
      </c>
      <c r="E538" s="68">
        <v>0.52964</v>
      </c>
      <c r="F538" s="74">
        <v>1</v>
      </c>
      <c r="G538" s="74">
        <v>1</v>
      </c>
      <c r="H538" s="68">
        <f t="shared" si="16"/>
        <v>0.52964</v>
      </c>
      <c r="I538" s="70">
        <f t="shared" si="17"/>
        <v>0.52964</v>
      </c>
      <c r="J538" s="71">
        <f>ROUND((H538*'2-Calculator'!$D$26),2)</f>
        <v>3481.85</v>
      </c>
      <c r="K538" s="71">
        <f>ROUND((I538*'2-Calculator'!$D$26),2)</f>
        <v>3481.85</v>
      </c>
      <c r="L538" s="69">
        <v>2.4700000000000002</v>
      </c>
      <c r="M538" s="66" t="s">
        <v>2531</v>
      </c>
      <c r="N538" s="66" t="s">
        <v>2536</v>
      </c>
      <c r="O538" s="66"/>
      <c r="P538" s="66" t="s">
        <v>1833</v>
      </c>
      <c r="Q538" s="141">
        <v>5</v>
      </c>
    </row>
    <row r="539" spans="1:17" s="72" customFormat="1" x14ac:dyDescent="0.2">
      <c r="A539" s="66"/>
      <c r="B539" s="66" t="s">
        <v>734</v>
      </c>
      <c r="C539" s="221" t="s">
        <v>1638</v>
      </c>
      <c r="D539" s="66" t="s">
        <v>2062</v>
      </c>
      <c r="E539" s="68">
        <v>0.71008000000000004</v>
      </c>
      <c r="F539" s="74">
        <v>1</v>
      </c>
      <c r="G539" s="74">
        <v>1</v>
      </c>
      <c r="H539" s="68">
        <f t="shared" si="16"/>
        <v>0.71008000000000004</v>
      </c>
      <c r="I539" s="70">
        <f t="shared" si="17"/>
        <v>0.71008000000000004</v>
      </c>
      <c r="J539" s="71">
        <f>ROUND((H539*'2-Calculator'!$D$26),2)</f>
        <v>4668.07</v>
      </c>
      <c r="K539" s="71">
        <f>ROUND((I539*'2-Calculator'!$D$26),2)</f>
        <v>4668.07</v>
      </c>
      <c r="L539" s="69">
        <v>3.63</v>
      </c>
      <c r="M539" s="66" t="s">
        <v>2531</v>
      </c>
      <c r="N539" s="66" t="s">
        <v>2536</v>
      </c>
      <c r="O539" s="66"/>
      <c r="P539" s="66" t="s">
        <v>1833</v>
      </c>
      <c r="Q539" s="141">
        <v>39</v>
      </c>
    </row>
    <row r="540" spans="1:17" s="72" customFormat="1" x14ac:dyDescent="0.2">
      <c r="A540" s="66"/>
      <c r="B540" s="66" t="s">
        <v>733</v>
      </c>
      <c r="C540" s="221" t="s">
        <v>1638</v>
      </c>
      <c r="D540" s="66" t="s">
        <v>2062</v>
      </c>
      <c r="E540" s="68">
        <v>1.12924</v>
      </c>
      <c r="F540" s="74">
        <v>1</v>
      </c>
      <c r="G540" s="74">
        <v>1</v>
      </c>
      <c r="H540" s="68">
        <f t="shared" si="16"/>
        <v>1.12924</v>
      </c>
      <c r="I540" s="70">
        <f t="shared" si="17"/>
        <v>1.12924</v>
      </c>
      <c r="J540" s="71">
        <f>ROUND((H540*'2-Calculator'!$D$26),2)</f>
        <v>7423.62</v>
      </c>
      <c r="K540" s="71">
        <f>ROUND((I540*'2-Calculator'!$D$26),2)</f>
        <v>7423.62</v>
      </c>
      <c r="L540" s="69">
        <v>5.74</v>
      </c>
      <c r="M540" s="66" t="s">
        <v>2531</v>
      </c>
      <c r="N540" s="66" t="s">
        <v>2536</v>
      </c>
      <c r="O540" s="66"/>
      <c r="P540" s="66" t="s">
        <v>1833</v>
      </c>
      <c r="Q540" s="141">
        <v>102</v>
      </c>
    </row>
    <row r="541" spans="1:17" s="72" customFormat="1" x14ac:dyDescent="0.2">
      <c r="A541" s="66"/>
      <c r="B541" s="66" t="s">
        <v>732</v>
      </c>
      <c r="C541" s="221" t="s">
        <v>1638</v>
      </c>
      <c r="D541" s="66" t="s">
        <v>2062</v>
      </c>
      <c r="E541" s="68">
        <v>2.4043100000000002</v>
      </c>
      <c r="F541" s="74">
        <v>1</v>
      </c>
      <c r="G541" s="74">
        <v>1</v>
      </c>
      <c r="H541" s="68">
        <f t="shared" si="16"/>
        <v>2.4043100000000002</v>
      </c>
      <c r="I541" s="70">
        <f t="shared" si="17"/>
        <v>2.4043100000000002</v>
      </c>
      <c r="J541" s="71">
        <f>ROUND((H541*'2-Calculator'!$D$26),2)</f>
        <v>15805.93</v>
      </c>
      <c r="K541" s="71">
        <f>ROUND((I541*'2-Calculator'!$D$26),2)</f>
        <v>15805.93</v>
      </c>
      <c r="L541" s="69">
        <v>10.73</v>
      </c>
      <c r="M541" s="66" t="s">
        <v>2531</v>
      </c>
      <c r="N541" s="66" t="s">
        <v>2536</v>
      </c>
      <c r="O541" s="66"/>
      <c r="P541" s="66" t="s">
        <v>1833</v>
      </c>
      <c r="Q541" s="141">
        <v>21</v>
      </c>
    </row>
    <row r="542" spans="1:17" s="72" customFormat="1" x14ac:dyDescent="0.2">
      <c r="A542" s="66"/>
      <c r="B542" s="66" t="s">
        <v>731</v>
      </c>
      <c r="C542" s="221" t="s">
        <v>1639</v>
      </c>
      <c r="D542" s="66" t="s">
        <v>2269</v>
      </c>
      <c r="E542" s="68">
        <v>0.61046999999999996</v>
      </c>
      <c r="F542" s="74">
        <v>1</v>
      </c>
      <c r="G542" s="74">
        <v>1</v>
      </c>
      <c r="H542" s="68">
        <f t="shared" si="16"/>
        <v>0.61046999999999996</v>
      </c>
      <c r="I542" s="70">
        <f t="shared" si="17"/>
        <v>0.61046999999999996</v>
      </c>
      <c r="J542" s="71">
        <f>ROUND((H542*'2-Calculator'!$D$26),2)</f>
        <v>4013.23</v>
      </c>
      <c r="K542" s="71">
        <f>ROUND((I542*'2-Calculator'!$D$26),2)</f>
        <v>4013.23</v>
      </c>
      <c r="L542" s="69">
        <v>1.63</v>
      </c>
      <c r="M542" s="66" t="s">
        <v>2531</v>
      </c>
      <c r="N542" s="66" t="s">
        <v>2536</v>
      </c>
      <c r="O542" s="66"/>
      <c r="P542" s="66" t="s">
        <v>1833</v>
      </c>
      <c r="Q542" s="141">
        <v>3</v>
      </c>
    </row>
    <row r="543" spans="1:17" s="72" customFormat="1" x14ac:dyDescent="0.2">
      <c r="A543" s="66"/>
      <c r="B543" s="66" t="s">
        <v>730</v>
      </c>
      <c r="C543" s="221" t="s">
        <v>1639</v>
      </c>
      <c r="D543" s="66" t="s">
        <v>2269</v>
      </c>
      <c r="E543" s="68">
        <v>0.84767000000000003</v>
      </c>
      <c r="F543" s="74">
        <v>1</v>
      </c>
      <c r="G543" s="74">
        <v>1</v>
      </c>
      <c r="H543" s="68">
        <f t="shared" si="16"/>
        <v>0.84767000000000003</v>
      </c>
      <c r="I543" s="70">
        <f t="shared" si="17"/>
        <v>0.84767000000000003</v>
      </c>
      <c r="J543" s="71">
        <f>ROUND((H543*'2-Calculator'!$D$26),2)</f>
        <v>5572.58</v>
      </c>
      <c r="K543" s="71">
        <f>ROUND((I543*'2-Calculator'!$D$26),2)</f>
        <v>5572.58</v>
      </c>
      <c r="L543" s="69">
        <v>3.75</v>
      </c>
      <c r="M543" s="66" t="s">
        <v>2531</v>
      </c>
      <c r="N543" s="66" t="s">
        <v>2536</v>
      </c>
      <c r="O543" s="66"/>
      <c r="P543" s="66" t="s">
        <v>1833</v>
      </c>
      <c r="Q543" s="141">
        <v>21</v>
      </c>
    </row>
    <row r="544" spans="1:17" s="72" customFormat="1" x14ac:dyDescent="0.2">
      <c r="A544" s="66"/>
      <c r="B544" s="66" t="s">
        <v>729</v>
      </c>
      <c r="C544" s="221" t="s">
        <v>1639</v>
      </c>
      <c r="D544" s="66" t="s">
        <v>2269</v>
      </c>
      <c r="E544" s="68">
        <v>1.19079</v>
      </c>
      <c r="F544" s="74">
        <v>1</v>
      </c>
      <c r="G544" s="74">
        <v>1</v>
      </c>
      <c r="H544" s="68">
        <f t="shared" si="16"/>
        <v>1.19079</v>
      </c>
      <c r="I544" s="70">
        <f t="shared" si="17"/>
        <v>1.19079</v>
      </c>
      <c r="J544" s="71">
        <f>ROUND((H544*'2-Calculator'!$D$26),2)</f>
        <v>7828.25</v>
      </c>
      <c r="K544" s="71">
        <f>ROUND((I544*'2-Calculator'!$D$26),2)</f>
        <v>7828.25</v>
      </c>
      <c r="L544" s="69">
        <v>5.78</v>
      </c>
      <c r="M544" s="66" t="s">
        <v>2531</v>
      </c>
      <c r="N544" s="66" t="s">
        <v>2536</v>
      </c>
      <c r="O544" s="66"/>
      <c r="P544" s="66" t="s">
        <v>1833</v>
      </c>
      <c r="Q544" s="141">
        <v>27</v>
      </c>
    </row>
    <row r="545" spans="1:17" s="72" customFormat="1" x14ac:dyDescent="0.2">
      <c r="A545" s="66"/>
      <c r="B545" s="66" t="s">
        <v>728</v>
      </c>
      <c r="C545" s="221" t="s">
        <v>1639</v>
      </c>
      <c r="D545" s="66" t="s">
        <v>2269</v>
      </c>
      <c r="E545" s="68">
        <v>2.21915</v>
      </c>
      <c r="F545" s="74">
        <v>1</v>
      </c>
      <c r="G545" s="74">
        <v>1</v>
      </c>
      <c r="H545" s="68">
        <f t="shared" si="16"/>
        <v>2.21915</v>
      </c>
      <c r="I545" s="70">
        <f t="shared" si="17"/>
        <v>2.21915</v>
      </c>
      <c r="J545" s="71">
        <f>ROUND((H545*'2-Calculator'!$D$26),2)</f>
        <v>14588.69</v>
      </c>
      <c r="K545" s="71">
        <f>ROUND((I545*'2-Calculator'!$D$26),2)</f>
        <v>14588.69</v>
      </c>
      <c r="L545" s="69">
        <v>8.7100000000000009</v>
      </c>
      <c r="M545" s="66" t="s">
        <v>2531</v>
      </c>
      <c r="N545" s="66" t="s">
        <v>2536</v>
      </c>
      <c r="O545" s="66"/>
      <c r="P545" s="66" t="s">
        <v>1833</v>
      </c>
      <c r="Q545" s="141">
        <v>11</v>
      </c>
    </row>
    <row r="546" spans="1:17" s="72" customFormat="1" x14ac:dyDescent="0.2">
      <c r="A546" s="66"/>
      <c r="B546" s="66" t="s">
        <v>727</v>
      </c>
      <c r="C546" s="221" t="s">
        <v>1640</v>
      </c>
      <c r="D546" s="66" t="s">
        <v>2270</v>
      </c>
      <c r="E546" s="68">
        <v>0.54151000000000005</v>
      </c>
      <c r="F546" s="74">
        <v>1</v>
      </c>
      <c r="G546" s="74">
        <v>1</v>
      </c>
      <c r="H546" s="68">
        <f t="shared" si="16"/>
        <v>0.54151000000000005</v>
      </c>
      <c r="I546" s="70">
        <f t="shared" si="17"/>
        <v>0.54151000000000005</v>
      </c>
      <c r="J546" s="71">
        <f>ROUND((H546*'2-Calculator'!$D$26),2)</f>
        <v>3559.89</v>
      </c>
      <c r="K546" s="71">
        <f>ROUND((I546*'2-Calculator'!$D$26),2)</f>
        <v>3559.89</v>
      </c>
      <c r="L546" s="69">
        <v>2.82</v>
      </c>
      <c r="M546" s="66" t="s">
        <v>2531</v>
      </c>
      <c r="N546" s="66" t="s">
        <v>2536</v>
      </c>
      <c r="O546" s="66"/>
      <c r="P546" s="66" t="s">
        <v>1833</v>
      </c>
      <c r="Q546" s="141">
        <v>125</v>
      </c>
    </row>
    <row r="547" spans="1:17" s="72" customFormat="1" x14ac:dyDescent="0.2">
      <c r="A547" s="66"/>
      <c r="B547" s="66" t="s">
        <v>726</v>
      </c>
      <c r="C547" s="221" t="s">
        <v>1640</v>
      </c>
      <c r="D547" s="66" t="s">
        <v>2270</v>
      </c>
      <c r="E547" s="68">
        <v>0.69396999999999998</v>
      </c>
      <c r="F547" s="74">
        <v>1</v>
      </c>
      <c r="G547" s="74">
        <v>1</v>
      </c>
      <c r="H547" s="68">
        <f t="shared" si="16"/>
        <v>0.69396999999999998</v>
      </c>
      <c r="I547" s="70">
        <f t="shared" si="17"/>
        <v>0.69396999999999998</v>
      </c>
      <c r="J547" s="71">
        <f>ROUND((H547*'2-Calculator'!$D$26),2)</f>
        <v>4562.16</v>
      </c>
      <c r="K547" s="71">
        <f>ROUND((I547*'2-Calculator'!$D$26),2)</f>
        <v>4562.16</v>
      </c>
      <c r="L547" s="69">
        <v>3.51</v>
      </c>
      <c r="M547" s="66" t="s">
        <v>2531</v>
      </c>
      <c r="N547" s="66" t="s">
        <v>2536</v>
      </c>
      <c r="O547" s="66"/>
      <c r="P547" s="66" t="s">
        <v>1833</v>
      </c>
      <c r="Q547" s="141">
        <v>175</v>
      </c>
    </row>
    <row r="548" spans="1:17" s="72" customFormat="1" x14ac:dyDescent="0.2">
      <c r="A548" s="66"/>
      <c r="B548" s="66" t="s">
        <v>725</v>
      </c>
      <c r="C548" s="221" t="s">
        <v>1640</v>
      </c>
      <c r="D548" s="66" t="s">
        <v>2270</v>
      </c>
      <c r="E548" s="68">
        <v>1.1068800000000001</v>
      </c>
      <c r="F548" s="74">
        <v>1</v>
      </c>
      <c r="G548" s="74">
        <v>1</v>
      </c>
      <c r="H548" s="68">
        <f t="shared" si="16"/>
        <v>1.1068800000000001</v>
      </c>
      <c r="I548" s="70">
        <f t="shared" si="17"/>
        <v>1.1068800000000001</v>
      </c>
      <c r="J548" s="71">
        <f>ROUND((H548*'2-Calculator'!$D$26),2)</f>
        <v>7276.63</v>
      </c>
      <c r="K548" s="71">
        <f>ROUND((I548*'2-Calculator'!$D$26),2)</f>
        <v>7276.63</v>
      </c>
      <c r="L548" s="69">
        <v>5.33</v>
      </c>
      <c r="M548" s="66" t="s">
        <v>2531</v>
      </c>
      <c r="N548" s="66" t="s">
        <v>2536</v>
      </c>
      <c r="O548" s="66"/>
      <c r="P548" s="66" t="s">
        <v>1833</v>
      </c>
      <c r="Q548" s="141">
        <v>78</v>
      </c>
    </row>
    <row r="549" spans="1:17" s="72" customFormat="1" x14ac:dyDescent="0.2">
      <c r="A549" s="66"/>
      <c r="B549" s="66" t="s">
        <v>724</v>
      </c>
      <c r="C549" s="221" t="s">
        <v>1640</v>
      </c>
      <c r="D549" s="66" t="s">
        <v>2270</v>
      </c>
      <c r="E549" s="68">
        <v>2.8719199999999998</v>
      </c>
      <c r="F549" s="74">
        <v>1</v>
      </c>
      <c r="G549" s="74">
        <v>1</v>
      </c>
      <c r="H549" s="68">
        <f t="shared" si="16"/>
        <v>2.8719199999999998</v>
      </c>
      <c r="I549" s="70">
        <f t="shared" si="17"/>
        <v>2.8719199999999998</v>
      </c>
      <c r="J549" s="71">
        <f>ROUND((H549*'2-Calculator'!$D$26),2)</f>
        <v>18880</v>
      </c>
      <c r="K549" s="71">
        <f>ROUND((I549*'2-Calculator'!$D$26),2)</f>
        <v>18880</v>
      </c>
      <c r="L549" s="69">
        <v>12.98</v>
      </c>
      <c r="M549" s="66" t="s">
        <v>2531</v>
      </c>
      <c r="N549" s="66" t="s">
        <v>2536</v>
      </c>
      <c r="O549" s="66"/>
      <c r="P549" s="66" t="s">
        <v>1833</v>
      </c>
      <c r="Q549" s="141">
        <v>8</v>
      </c>
    </row>
    <row r="550" spans="1:17" s="72" customFormat="1" x14ac:dyDescent="0.2">
      <c r="A550" s="66"/>
      <c r="B550" s="66" t="s">
        <v>723</v>
      </c>
      <c r="C550" s="221" t="s">
        <v>1641</v>
      </c>
      <c r="D550" s="66" t="s">
        <v>2271</v>
      </c>
      <c r="E550" s="68">
        <v>0.52012000000000003</v>
      </c>
      <c r="F550" s="74">
        <v>1</v>
      </c>
      <c r="G550" s="74">
        <v>1</v>
      </c>
      <c r="H550" s="68">
        <f t="shared" si="16"/>
        <v>0.52012000000000003</v>
      </c>
      <c r="I550" s="70">
        <f t="shared" si="17"/>
        <v>0.52012000000000003</v>
      </c>
      <c r="J550" s="71">
        <f>ROUND((H550*'2-Calculator'!$D$26),2)</f>
        <v>3419.27</v>
      </c>
      <c r="K550" s="71">
        <f>ROUND((I550*'2-Calculator'!$D$26),2)</f>
        <v>3419.27</v>
      </c>
      <c r="L550" s="69">
        <v>1.78</v>
      </c>
      <c r="M550" s="66" t="s">
        <v>2531</v>
      </c>
      <c r="N550" s="66" t="s">
        <v>2536</v>
      </c>
      <c r="O550" s="66"/>
      <c r="P550" s="66" t="s">
        <v>1833</v>
      </c>
      <c r="Q550" s="141">
        <v>11</v>
      </c>
    </row>
    <row r="551" spans="1:17" s="72" customFormat="1" x14ac:dyDescent="0.2">
      <c r="A551" s="66"/>
      <c r="B551" s="66" t="s">
        <v>722</v>
      </c>
      <c r="C551" s="221" t="s">
        <v>1641</v>
      </c>
      <c r="D551" s="66" t="s">
        <v>2271</v>
      </c>
      <c r="E551" s="68">
        <v>0.64329999999999998</v>
      </c>
      <c r="F551" s="74">
        <v>1</v>
      </c>
      <c r="G551" s="74">
        <v>1</v>
      </c>
      <c r="H551" s="68">
        <f t="shared" si="16"/>
        <v>0.64329999999999998</v>
      </c>
      <c r="I551" s="70">
        <f t="shared" si="17"/>
        <v>0.64329999999999998</v>
      </c>
      <c r="J551" s="71">
        <f>ROUND((H551*'2-Calculator'!$D$26),2)</f>
        <v>4229.05</v>
      </c>
      <c r="K551" s="71">
        <f>ROUND((I551*'2-Calculator'!$D$26),2)</f>
        <v>4229.05</v>
      </c>
      <c r="L551" s="69">
        <v>3.14</v>
      </c>
      <c r="M551" s="66" t="s">
        <v>2531</v>
      </c>
      <c r="N551" s="66" t="s">
        <v>2536</v>
      </c>
      <c r="O551" s="66"/>
      <c r="P551" s="66" t="s">
        <v>1833</v>
      </c>
      <c r="Q551" s="141">
        <v>42</v>
      </c>
    </row>
    <row r="552" spans="1:17" s="72" customFormat="1" x14ac:dyDescent="0.2">
      <c r="A552" s="66"/>
      <c r="B552" s="66" t="s">
        <v>721</v>
      </c>
      <c r="C552" s="221" t="s">
        <v>1641</v>
      </c>
      <c r="D552" s="66" t="s">
        <v>2271</v>
      </c>
      <c r="E552" s="68">
        <v>1.12157</v>
      </c>
      <c r="F552" s="74">
        <v>1</v>
      </c>
      <c r="G552" s="74">
        <v>1</v>
      </c>
      <c r="H552" s="68">
        <f t="shared" si="16"/>
        <v>1.12157</v>
      </c>
      <c r="I552" s="70">
        <f t="shared" si="17"/>
        <v>1.12157</v>
      </c>
      <c r="J552" s="71">
        <f>ROUND((H552*'2-Calculator'!$D$26),2)</f>
        <v>7373.2</v>
      </c>
      <c r="K552" s="71">
        <f>ROUND((I552*'2-Calculator'!$D$26),2)</f>
        <v>7373.2</v>
      </c>
      <c r="L552" s="69">
        <v>5.07</v>
      </c>
      <c r="M552" s="66" t="s">
        <v>2531</v>
      </c>
      <c r="N552" s="66" t="s">
        <v>2536</v>
      </c>
      <c r="O552" s="66"/>
      <c r="P552" s="66" t="s">
        <v>1833</v>
      </c>
      <c r="Q552" s="141">
        <v>54</v>
      </c>
    </row>
    <row r="553" spans="1:17" s="72" customFormat="1" x14ac:dyDescent="0.2">
      <c r="A553" s="66"/>
      <c r="B553" s="66" t="s">
        <v>720</v>
      </c>
      <c r="C553" s="221" t="s">
        <v>1641</v>
      </c>
      <c r="D553" s="66" t="s">
        <v>2271</v>
      </c>
      <c r="E553" s="68">
        <v>2.2417899999999999</v>
      </c>
      <c r="F553" s="74">
        <v>1</v>
      </c>
      <c r="G553" s="74">
        <v>1</v>
      </c>
      <c r="H553" s="68">
        <f t="shared" si="16"/>
        <v>2.2417899999999999</v>
      </c>
      <c r="I553" s="70">
        <f t="shared" si="17"/>
        <v>2.2417899999999999</v>
      </c>
      <c r="J553" s="71">
        <f>ROUND((H553*'2-Calculator'!$D$26),2)</f>
        <v>14737.53</v>
      </c>
      <c r="K553" s="71">
        <f>ROUND((I553*'2-Calculator'!$D$26),2)</f>
        <v>14737.53</v>
      </c>
      <c r="L553" s="69">
        <v>9.2899999999999991</v>
      </c>
      <c r="M553" s="66" t="s">
        <v>2531</v>
      </c>
      <c r="N553" s="66" t="s">
        <v>2536</v>
      </c>
      <c r="O553" s="66"/>
      <c r="P553" s="66" t="s">
        <v>1833</v>
      </c>
      <c r="Q553" s="141">
        <v>14</v>
      </c>
    </row>
    <row r="554" spans="1:17" s="72" customFormat="1" x14ac:dyDescent="0.2">
      <c r="A554" s="66"/>
      <c r="B554" s="66" t="s">
        <v>719</v>
      </c>
      <c r="C554" s="221" t="s">
        <v>1642</v>
      </c>
      <c r="D554" s="66" t="s">
        <v>2272</v>
      </c>
      <c r="E554" s="68">
        <v>0.59372999999999998</v>
      </c>
      <c r="F554" s="74">
        <v>1</v>
      </c>
      <c r="G554" s="74">
        <v>1</v>
      </c>
      <c r="H554" s="68">
        <f t="shared" si="16"/>
        <v>0.59372999999999998</v>
      </c>
      <c r="I554" s="70">
        <f t="shared" si="17"/>
        <v>0.59372999999999998</v>
      </c>
      <c r="J554" s="71">
        <f>ROUND((H554*'2-Calculator'!$D$26),2)</f>
        <v>3903.18</v>
      </c>
      <c r="K554" s="71">
        <f>ROUND((I554*'2-Calculator'!$D$26),2)</f>
        <v>3903.18</v>
      </c>
      <c r="L554" s="69">
        <v>2.25</v>
      </c>
      <c r="M554" s="66" t="s">
        <v>2531</v>
      </c>
      <c r="N554" s="66" t="s">
        <v>2536</v>
      </c>
      <c r="O554" s="66"/>
      <c r="P554" s="66" t="s">
        <v>1833</v>
      </c>
      <c r="Q554" s="141">
        <v>17</v>
      </c>
    </row>
    <row r="555" spans="1:17" s="72" customFormat="1" x14ac:dyDescent="0.2">
      <c r="A555" s="66"/>
      <c r="B555" s="66" t="s">
        <v>718</v>
      </c>
      <c r="C555" s="221" t="s">
        <v>1642</v>
      </c>
      <c r="D555" s="66" t="s">
        <v>2272</v>
      </c>
      <c r="E555" s="68">
        <v>0.84863999999999995</v>
      </c>
      <c r="F555" s="74">
        <v>1</v>
      </c>
      <c r="G555" s="74">
        <v>1</v>
      </c>
      <c r="H555" s="68">
        <f t="shared" si="16"/>
        <v>0.84863999999999995</v>
      </c>
      <c r="I555" s="70">
        <f t="shared" si="17"/>
        <v>0.84863999999999995</v>
      </c>
      <c r="J555" s="71">
        <f>ROUND((H555*'2-Calculator'!$D$26),2)</f>
        <v>5578.96</v>
      </c>
      <c r="K555" s="71">
        <f>ROUND((I555*'2-Calculator'!$D$26),2)</f>
        <v>5578.96</v>
      </c>
      <c r="L555" s="69">
        <v>3.17</v>
      </c>
      <c r="M555" s="66" t="s">
        <v>2531</v>
      </c>
      <c r="N555" s="66" t="s">
        <v>2536</v>
      </c>
      <c r="O555" s="66"/>
      <c r="P555" s="66" t="s">
        <v>1833</v>
      </c>
      <c r="Q555" s="141">
        <v>34</v>
      </c>
    </row>
    <row r="556" spans="1:17" s="72" customFormat="1" x14ac:dyDescent="0.2">
      <c r="A556" s="66"/>
      <c r="B556" s="66" t="s">
        <v>717</v>
      </c>
      <c r="C556" s="221" t="s">
        <v>1642</v>
      </c>
      <c r="D556" s="66" t="s">
        <v>2272</v>
      </c>
      <c r="E556" s="68">
        <v>1.3011299999999999</v>
      </c>
      <c r="F556" s="74">
        <v>1</v>
      </c>
      <c r="G556" s="74">
        <v>1</v>
      </c>
      <c r="H556" s="68">
        <f t="shared" si="16"/>
        <v>1.3011299999999999</v>
      </c>
      <c r="I556" s="70">
        <f t="shared" si="17"/>
        <v>1.3011299999999999</v>
      </c>
      <c r="J556" s="71">
        <f>ROUND((H556*'2-Calculator'!$D$26),2)</f>
        <v>8553.6299999999992</v>
      </c>
      <c r="K556" s="71">
        <f>ROUND((I556*'2-Calculator'!$D$26),2)</f>
        <v>8553.6299999999992</v>
      </c>
      <c r="L556" s="69">
        <v>5.0599999999999996</v>
      </c>
      <c r="M556" s="66" t="s">
        <v>2531</v>
      </c>
      <c r="N556" s="66" t="s">
        <v>2536</v>
      </c>
      <c r="O556" s="66"/>
      <c r="P556" s="66" t="s">
        <v>1833</v>
      </c>
      <c r="Q556" s="141">
        <v>24</v>
      </c>
    </row>
    <row r="557" spans="1:17" s="72" customFormat="1" x14ac:dyDescent="0.2">
      <c r="A557" s="66"/>
      <c r="B557" s="66" t="s">
        <v>716</v>
      </c>
      <c r="C557" s="221" t="s">
        <v>1642</v>
      </c>
      <c r="D557" s="66" t="s">
        <v>2272</v>
      </c>
      <c r="E557" s="68">
        <v>2.6401500000000002</v>
      </c>
      <c r="F557" s="74">
        <v>1</v>
      </c>
      <c r="G557" s="74">
        <v>1</v>
      </c>
      <c r="H557" s="68">
        <f t="shared" si="16"/>
        <v>2.6401500000000002</v>
      </c>
      <c r="I557" s="70">
        <f t="shared" si="17"/>
        <v>2.6401500000000002</v>
      </c>
      <c r="J557" s="71">
        <f>ROUND((H557*'2-Calculator'!$D$26),2)</f>
        <v>17356.349999999999</v>
      </c>
      <c r="K557" s="71">
        <f>ROUND((I557*'2-Calculator'!$D$26),2)</f>
        <v>17356.349999999999</v>
      </c>
      <c r="L557" s="69">
        <v>9.52</v>
      </c>
      <c r="M557" s="66" t="s">
        <v>2531</v>
      </c>
      <c r="N557" s="66" t="s">
        <v>2536</v>
      </c>
      <c r="O557" s="66"/>
      <c r="P557" s="66" t="s">
        <v>1833</v>
      </c>
      <c r="Q557" s="141">
        <v>1</v>
      </c>
    </row>
    <row r="558" spans="1:17" s="72" customFormat="1" x14ac:dyDescent="0.2">
      <c r="A558" s="66"/>
      <c r="B558" s="66" t="s">
        <v>715</v>
      </c>
      <c r="C558" s="221" t="s">
        <v>1643</v>
      </c>
      <c r="D558" s="66" t="s">
        <v>2063</v>
      </c>
      <c r="E558" s="68">
        <v>1.74072</v>
      </c>
      <c r="F558" s="74">
        <v>1</v>
      </c>
      <c r="G558" s="74">
        <v>1</v>
      </c>
      <c r="H558" s="68">
        <f t="shared" si="16"/>
        <v>1.74072</v>
      </c>
      <c r="I558" s="70">
        <f t="shared" si="17"/>
        <v>1.74072</v>
      </c>
      <c r="J558" s="71">
        <f>ROUND((H558*'2-Calculator'!$D$26),2)</f>
        <v>11443.49</v>
      </c>
      <c r="K558" s="71">
        <f>ROUND((I558*'2-Calculator'!$D$26),2)</f>
        <v>11443.49</v>
      </c>
      <c r="L558" s="69">
        <v>2.5</v>
      </c>
      <c r="M558" s="66" t="s">
        <v>2531</v>
      </c>
      <c r="N558" s="66" t="s">
        <v>2532</v>
      </c>
      <c r="O558" s="66"/>
      <c r="P558" s="66" t="s">
        <v>1833</v>
      </c>
      <c r="Q558" s="141">
        <v>108</v>
      </c>
    </row>
    <row r="559" spans="1:17" s="72" customFormat="1" x14ac:dyDescent="0.2">
      <c r="A559" s="66"/>
      <c r="B559" s="66" t="s">
        <v>714</v>
      </c>
      <c r="C559" s="221" t="s">
        <v>1643</v>
      </c>
      <c r="D559" s="66" t="s">
        <v>2063</v>
      </c>
      <c r="E559" s="68">
        <v>1.8782799999999999</v>
      </c>
      <c r="F559" s="74">
        <v>1</v>
      </c>
      <c r="G559" s="74">
        <v>1</v>
      </c>
      <c r="H559" s="68">
        <f t="shared" si="16"/>
        <v>1.8782799999999999</v>
      </c>
      <c r="I559" s="70">
        <f t="shared" si="17"/>
        <v>1.8782799999999999</v>
      </c>
      <c r="J559" s="71">
        <f>ROUND((H559*'2-Calculator'!$D$26),2)</f>
        <v>12347.81</v>
      </c>
      <c r="K559" s="71">
        <f>ROUND((I559*'2-Calculator'!$D$26),2)</f>
        <v>12347.81</v>
      </c>
      <c r="L559" s="69">
        <v>2.72</v>
      </c>
      <c r="M559" s="66" t="s">
        <v>2531</v>
      </c>
      <c r="N559" s="66" t="s">
        <v>2532</v>
      </c>
      <c r="O559" s="66"/>
      <c r="P559" s="66" t="s">
        <v>1833</v>
      </c>
      <c r="Q559" s="141">
        <v>89</v>
      </c>
    </row>
    <row r="560" spans="1:17" s="72" customFormat="1" x14ac:dyDescent="0.2">
      <c r="A560" s="66"/>
      <c r="B560" s="66" t="s">
        <v>713</v>
      </c>
      <c r="C560" s="221" t="s">
        <v>1643</v>
      </c>
      <c r="D560" s="66" t="s">
        <v>2063</v>
      </c>
      <c r="E560" s="68">
        <v>2.3780899999999998</v>
      </c>
      <c r="F560" s="74">
        <v>1</v>
      </c>
      <c r="G560" s="74">
        <v>1</v>
      </c>
      <c r="H560" s="68">
        <f t="shared" si="16"/>
        <v>2.3780899999999998</v>
      </c>
      <c r="I560" s="70">
        <f t="shared" si="17"/>
        <v>2.3780899999999998</v>
      </c>
      <c r="J560" s="71">
        <f>ROUND((H560*'2-Calculator'!$D$26),2)</f>
        <v>15633.56</v>
      </c>
      <c r="K560" s="71">
        <f>ROUND((I560*'2-Calculator'!$D$26),2)</f>
        <v>15633.56</v>
      </c>
      <c r="L560" s="69">
        <v>4.55</v>
      </c>
      <c r="M560" s="66" t="s">
        <v>2531</v>
      </c>
      <c r="N560" s="66" t="s">
        <v>2532</v>
      </c>
      <c r="O560" s="66"/>
      <c r="P560" s="66" t="s">
        <v>1833</v>
      </c>
      <c r="Q560" s="141">
        <v>17</v>
      </c>
    </row>
    <row r="561" spans="1:17" s="72" customFormat="1" x14ac:dyDescent="0.2">
      <c r="A561" s="66"/>
      <c r="B561" s="66" t="s">
        <v>712</v>
      </c>
      <c r="C561" s="221" t="s">
        <v>1643</v>
      </c>
      <c r="D561" s="66" t="s">
        <v>2063</v>
      </c>
      <c r="E561" s="68">
        <v>3.7688799999999998</v>
      </c>
      <c r="F561" s="74">
        <v>1</v>
      </c>
      <c r="G561" s="74">
        <v>1</v>
      </c>
      <c r="H561" s="68">
        <f t="shared" si="16"/>
        <v>3.7688799999999998</v>
      </c>
      <c r="I561" s="70">
        <f t="shared" si="17"/>
        <v>3.7688799999999998</v>
      </c>
      <c r="J561" s="71">
        <f>ROUND((H561*'2-Calculator'!$D$26),2)</f>
        <v>24776.62</v>
      </c>
      <c r="K561" s="71">
        <f>ROUND((I561*'2-Calculator'!$D$26),2)</f>
        <v>24776.62</v>
      </c>
      <c r="L561" s="69">
        <v>10.75</v>
      </c>
      <c r="M561" s="66" t="s">
        <v>2531</v>
      </c>
      <c r="N561" s="66" t="s">
        <v>2532</v>
      </c>
      <c r="O561" s="66"/>
      <c r="P561" s="66" t="s">
        <v>1833</v>
      </c>
      <c r="Q561" s="141">
        <v>1</v>
      </c>
    </row>
    <row r="562" spans="1:17" s="72" customFormat="1" x14ac:dyDescent="0.2">
      <c r="A562" s="66"/>
      <c r="B562" s="66" t="s">
        <v>711</v>
      </c>
      <c r="C562" s="221" t="s">
        <v>1644</v>
      </c>
      <c r="D562" s="66" t="s">
        <v>2064</v>
      </c>
      <c r="E562" s="68">
        <v>1.6990700000000001</v>
      </c>
      <c r="F562" s="74">
        <v>1</v>
      </c>
      <c r="G562" s="74">
        <v>1</v>
      </c>
      <c r="H562" s="68">
        <f t="shared" si="16"/>
        <v>1.6990700000000001</v>
      </c>
      <c r="I562" s="70">
        <f t="shared" si="17"/>
        <v>1.6990700000000001</v>
      </c>
      <c r="J562" s="71">
        <f>ROUND((H562*'2-Calculator'!$D$26),2)</f>
        <v>11169.69</v>
      </c>
      <c r="K562" s="71">
        <f>ROUND((I562*'2-Calculator'!$D$26),2)</f>
        <v>11169.69</v>
      </c>
      <c r="L562" s="69">
        <v>2.12</v>
      </c>
      <c r="M562" s="66" t="s">
        <v>2531</v>
      </c>
      <c r="N562" s="66" t="s">
        <v>2532</v>
      </c>
      <c r="O562" s="66"/>
      <c r="P562" s="66" t="s">
        <v>1833</v>
      </c>
      <c r="Q562" s="141">
        <v>117</v>
      </c>
    </row>
    <row r="563" spans="1:17" s="72" customFormat="1" x14ac:dyDescent="0.2">
      <c r="A563" s="66"/>
      <c r="B563" s="66" t="s">
        <v>710</v>
      </c>
      <c r="C563" s="221" t="s">
        <v>1644</v>
      </c>
      <c r="D563" s="66" t="s">
        <v>2064</v>
      </c>
      <c r="E563" s="68">
        <v>1.86497</v>
      </c>
      <c r="F563" s="74">
        <v>1</v>
      </c>
      <c r="G563" s="74">
        <v>1</v>
      </c>
      <c r="H563" s="68">
        <f t="shared" si="16"/>
        <v>1.86497</v>
      </c>
      <c r="I563" s="70">
        <f t="shared" si="17"/>
        <v>1.86497</v>
      </c>
      <c r="J563" s="71">
        <f>ROUND((H563*'2-Calculator'!$D$26),2)</f>
        <v>12260.31</v>
      </c>
      <c r="K563" s="71">
        <f>ROUND((I563*'2-Calculator'!$D$26),2)</f>
        <v>12260.31</v>
      </c>
      <c r="L563" s="69">
        <v>2.5099999999999998</v>
      </c>
      <c r="M563" s="66" t="s">
        <v>2531</v>
      </c>
      <c r="N563" s="66" t="s">
        <v>2532</v>
      </c>
      <c r="O563" s="66"/>
      <c r="P563" s="66" t="s">
        <v>1833</v>
      </c>
      <c r="Q563" s="141">
        <v>156</v>
      </c>
    </row>
    <row r="564" spans="1:17" s="72" customFormat="1" x14ac:dyDescent="0.2">
      <c r="A564" s="66"/>
      <c r="B564" s="66" t="s">
        <v>709</v>
      </c>
      <c r="C564" s="221" t="s">
        <v>1644</v>
      </c>
      <c r="D564" s="66" t="s">
        <v>2064</v>
      </c>
      <c r="E564" s="68">
        <v>2.2852600000000001</v>
      </c>
      <c r="F564" s="74">
        <v>1</v>
      </c>
      <c r="G564" s="74">
        <v>1</v>
      </c>
      <c r="H564" s="68">
        <f t="shared" si="16"/>
        <v>2.2852600000000001</v>
      </c>
      <c r="I564" s="70">
        <f t="shared" si="17"/>
        <v>2.2852600000000001</v>
      </c>
      <c r="J564" s="71">
        <f>ROUND((H564*'2-Calculator'!$D$26),2)</f>
        <v>15023.3</v>
      </c>
      <c r="K564" s="71">
        <f>ROUND((I564*'2-Calculator'!$D$26),2)</f>
        <v>15023.3</v>
      </c>
      <c r="L564" s="69">
        <v>4.13</v>
      </c>
      <c r="M564" s="66" t="s">
        <v>2531</v>
      </c>
      <c r="N564" s="66" t="s">
        <v>2532</v>
      </c>
      <c r="O564" s="66"/>
      <c r="P564" s="66" t="s">
        <v>1833</v>
      </c>
      <c r="Q564" s="141">
        <v>15</v>
      </c>
    </row>
    <row r="565" spans="1:17" s="72" customFormat="1" x14ac:dyDescent="0.2">
      <c r="A565" s="66"/>
      <c r="B565" s="66" t="s">
        <v>708</v>
      </c>
      <c r="C565" s="221" t="s">
        <v>1644</v>
      </c>
      <c r="D565" s="66" t="s">
        <v>2064</v>
      </c>
      <c r="E565" s="68">
        <v>3.8113700000000001</v>
      </c>
      <c r="F565" s="74">
        <v>1</v>
      </c>
      <c r="G565" s="74">
        <v>1</v>
      </c>
      <c r="H565" s="68">
        <f t="shared" si="16"/>
        <v>3.8113700000000001</v>
      </c>
      <c r="I565" s="70">
        <f t="shared" si="17"/>
        <v>3.8113700000000001</v>
      </c>
      <c r="J565" s="71">
        <f>ROUND((H565*'2-Calculator'!$D$26),2)</f>
        <v>25055.95</v>
      </c>
      <c r="K565" s="71">
        <f>ROUND((I565*'2-Calculator'!$D$26),2)</f>
        <v>25055.95</v>
      </c>
      <c r="L565" s="69">
        <v>13</v>
      </c>
      <c r="M565" s="66" t="s">
        <v>2531</v>
      </c>
      <c r="N565" s="66" t="s">
        <v>2532</v>
      </c>
      <c r="O565" s="66"/>
      <c r="P565" s="66" t="s">
        <v>1833</v>
      </c>
      <c r="Q565" s="141">
        <v>3</v>
      </c>
    </row>
    <row r="566" spans="1:17" s="72" customFormat="1" x14ac:dyDescent="0.2">
      <c r="A566" s="66"/>
      <c r="B566" s="66" t="s">
        <v>707</v>
      </c>
      <c r="C566" s="221" t="s">
        <v>1645</v>
      </c>
      <c r="D566" s="66" t="s">
        <v>2273</v>
      </c>
      <c r="E566" s="68">
        <v>4.3458800000000002</v>
      </c>
      <c r="F566" s="74">
        <v>1</v>
      </c>
      <c r="G566" s="74">
        <v>1</v>
      </c>
      <c r="H566" s="68">
        <f t="shared" si="16"/>
        <v>4.3458800000000002</v>
      </c>
      <c r="I566" s="70">
        <f t="shared" si="17"/>
        <v>4.3458800000000002</v>
      </c>
      <c r="J566" s="71">
        <f>ROUND((H566*'2-Calculator'!$D$26),2)</f>
        <v>28569.82</v>
      </c>
      <c r="K566" s="71">
        <f>ROUND((I566*'2-Calculator'!$D$26),2)</f>
        <v>28569.82</v>
      </c>
      <c r="L566" s="69">
        <v>3.77</v>
      </c>
      <c r="M566" s="66" t="s">
        <v>2531</v>
      </c>
      <c r="N566" s="66" t="s">
        <v>2532</v>
      </c>
      <c r="O566" s="66"/>
      <c r="P566" s="66" t="s">
        <v>1833</v>
      </c>
      <c r="Q566" s="141">
        <v>29</v>
      </c>
    </row>
    <row r="567" spans="1:17" s="72" customFormat="1" x14ac:dyDescent="0.2">
      <c r="A567" s="66"/>
      <c r="B567" s="66" t="s">
        <v>706</v>
      </c>
      <c r="C567" s="221" t="s">
        <v>1645</v>
      </c>
      <c r="D567" s="66" t="s">
        <v>2273</v>
      </c>
      <c r="E567" s="68">
        <v>5.1687099999999999</v>
      </c>
      <c r="F567" s="74">
        <v>1</v>
      </c>
      <c r="G567" s="74">
        <v>1</v>
      </c>
      <c r="H567" s="68">
        <f t="shared" si="16"/>
        <v>5.1687099999999999</v>
      </c>
      <c r="I567" s="70">
        <f t="shared" si="17"/>
        <v>5.1687099999999999</v>
      </c>
      <c r="J567" s="71">
        <f>ROUND((H567*'2-Calculator'!$D$26),2)</f>
        <v>33979.1</v>
      </c>
      <c r="K567" s="71">
        <f>ROUND((I567*'2-Calculator'!$D$26),2)</f>
        <v>33979.1</v>
      </c>
      <c r="L567" s="69">
        <v>5</v>
      </c>
      <c r="M567" s="66" t="s">
        <v>2531</v>
      </c>
      <c r="N567" s="66" t="s">
        <v>2532</v>
      </c>
      <c r="O567" s="66"/>
      <c r="P567" s="66" t="s">
        <v>1833</v>
      </c>
      <c r="Q567" s="141">
        <v>17</v>
      </c>
    </row>
    <row r="568" spans="1:17" s="72" customFormat="1" x14ac:dyDescent="0.2">
      <c r="A568" s="66"/>
      <c r="B568" s="66" t="s">
        <v>705</v>
      </c>
      <c r="C568" s="221" t="s">
        <v>1645</v>
      </c>
      <c r="D568" s="66" t="s">
        <v>2273</v>
      </c>
      <c r="E568" s="68">
        <v>7.19747</v>
      </c>
      <c r="F568" s="74">
        <v>1</v>
      </c>
      <c r="G568" s="74">
        <v>1</v>
      </c>
      <c r="H568" s="68">
        <f t="shared" si="16"/>
        <v>7.19747</v>
      </c>
      <c r="I568" s="70">
        <f t="shared" si="17"/>
        <v>7.19747</v>
      </c>
      <c r="J568" s="71">
        <f>ROUND((H568*'2-Calculator'!$D$26),2)</f>
        <v>47316.17</v>
      </c>
      <c r="K568" s="71">
        <f>ROUND((I568*'2-Calculator'!$D$26),2)</f>
        <v>47316.17</v>
      </c>
      <c r="L568" s="69">
        <v>7.79</v>
      </c>
      <c r="M568" s="66" t="s">
        <v>2531</v>
      </c>
      <c r="N568" s="66" t="s">
        <v>2532</v>
      </c>
      <c r="O568" s="66"/>
      <c r="P568" s="66" t="s">
        <v>1833</v>
      </c>
      <c r="Q568" s="141">
        <v>15</v>
      </c>
    </row>
    <row r="569" spans="1:17" s="72" customFormat="1" x14ac:dyDescent="0.2">
      <c r="A569" s="66"/>
      <c r="B569" s="66" t="s">
        <v>704</v>
      </c>
      <c r="C569" s="221" t="s">
        <v>1645</v>
      </c>
      <c r="D569" s="66" t="s">
        <v>2273</v>
      </c>
      <c r="E569" s="68">
        <v>9.6166800000000006</v>
      </c>
      <c r="F569" s="74">
        <v>1</v>
      </c>
      <c r="G569" s="74">
        <v>1</v>
      </c>
      <c r="H569" s="68">
        <f t="shared" si="16"/>
        <v>9.6166800000000006</v>
      </c>
      <c r="I569" s="70">
        <f t="shared" si="17"/>
        <v>9.6166800000000006</v>
      </c>
      <c r="J569" s="71">
        <f>ROUND((H569*'2-Calculator'!$D$26),2)</f>
        <v>63220.05</v>
      </c>
      <c r="K569" s="71">
        <f>ROUND((I569*'2-Calculator'!$D$26),2)</f>
        <v>63220.05</v>
      </c>
      <c r="L569" s="69">
        <v>15.84</v>
      </c>
      <c r="M569" s="66" t="s">
        <v>2531</v>
      </c>
      <c r="N569" s="66" t="s">
        <v>2532</v>
      </c>
      <c r="O569" s="66"/>
      <c r="P569" s="66" t="s">
        <v>1833</v>
      </c>
      <c r="Q569" s="141">
        <v>5</v>
      </c>
    </row>
    <row r="570" spans="1:17" s="72" customFormat="1" x14ac:dyDescent="0.2">
      <c r="A570" s="66"/>
      <c r="B570" s="66" t="s">
        <v>703</v>
      </c>
      <c r="C570" s="221" t="s">
        <v>1646</v>
      </c>
      <c r="D570" s="66" t="s">
        <v>2274</v>
      </c>
      <c r="E570" s="68">
        <v>2.8243200000000002</v>
      </c>
      <c r="F570" s="74">
        <v>1</v>
      </c>
      <c r="G570" s="74">
        <v>1</v>
      </c>
      <c r="H570" s="68">
        <f t="shared" si="16"/>
        <v>2.8243200000000002</v>
      </c>
      <c r="I570" s="70">
        <f t="shared" si="17"/>
        <v>2.8243200000000002</v>
      </c>
      <c r="J570" s="71">
        <f>ROUND((H570*'2-Calculator'!$D$26),2)</f>
        <v>18567.080000000002</v>
      </c>
      <c r="K570" s="71">
        <f>ROUND((I570*'2-Calculator'!$D$26),2)</f>
        <v>18567.080000000002</v>
      </c>
      <c r="L570" s="69">
        <v>2.59</v>
      </c>
      <c r="M570" s="66" t="s">
        <v>2531</v>
      </c>
      <c r="N570" s="66" t="s">
        <v>2532</v>
      </c>
      <c r="O570" s="66"/>
      <c r="P570" s="66" t="s">
        <v>1833</v>
      </c>
      <c r="Q570" s="141">
        <v>74</v>
      </c>
    </row>
    <row r="571" spans="1:17" s="72" customFormat="1" x14ac:dyDescent="0.2">
      <c r="A571" s="66"/>
      <c r="B571" s="66" t="s">
        <v>702</v>
      </c>
      <c r="C571" s="221" t="s">
        <v>1646</v>
      </c>
      <c r="D571" s="66" t="s">
        <v>2274</v>
      </c>
      <c r="E571" s="68">
        <v>3.3224</v>
      </c>
      <c r="F571" s="74">
        <v>1</v>
      </c>
      <c r="G571" s="74">
        <v>1</v>
      </c>
      <c r="H571" s="68">
        <f t="shared" si="16"/>
        <v>3.3224</v>
      </c>
      <c r="I571" s="70">
        <f t="shared" si="17"/>
        <v>3.3224</v>
      </c>
      <c r="J571" s="71">
        <f>ROUND((H571*'2-Calculator'!$D$26),2)</f>
        <v>21841.46</v>
      </c>
      <c r="K571" s="71">
        <f>ROUND((I571*'2-Calculator'!$D$26),2)</f>
        <v>21841.46</v>
      </c>
      <c r="L571" s="69">
        <v>3.53</v>
      </c>
      <c r="M571" s="66" t="s">
        <v>2531</v>
      </c>
      <c r="N571" s="66" t="s">
        <v>2532</v>
      </c>
      <c r="O571" s="66"/>
      <c r="P571" s="66" t="s">
        <v>1833</v>
      </c>
      <c r="Q571" s="141">
        <v>45</v>
      </c>
    </row>
    <row r="572" spans="1:17" s="72" customFormat="1" x14ac:dyDescent="0.2">
      <c r="A572" s="66"/>
      <c r="B572" s="66" t="s">
        <v>701</v>
      </c>
      <c r="C572" s="221" t="s">
        <v>1646</v>
      </c>
      <c r="D572" s="66" t="s">
        <v>2274</v>
      </c>
      <c r="E572" s="68">
        <v>4.6794399999999996</v>
      </c>
      <c r="F572" s="74">
        <v>1</v>
      </c>
      <c r="G572" s="74">
        <v>1</v>
      </c>
      <c r="H572" s="68">
        <f t="shared" si="16"/>
        <v>4.6794399999999996</v>
      </c>
      <c r="I572" s="70">
        <f t="shared" si="17"/>
        <v>4.6794399999999996</v>
      </c>
      <c r="J572" s="71">
        <f>ROUND((H572*'2-Calculator'!$D$26),2)</f>
        <v>30762.639999999999</v>
      </c>
      <c r="K572" s="71">
        <f>ROUND((I572*'2-Calculator'!$D$26),2)</f>
        <v>30762.639999999999</v>
      </c>
      <c r="L572" s="69">
        <v>6.53</v>
      </c>
      <c r="M572" s="66" t="s">
        <v>2531</v>
      </c>
      <c r="N572" s="66" t="s">
        <v>2532</v>
      </c>
      <c r="O572" s="66"/>
      <c r="P572" s="66" t="s">
        <v>1833</v>
      </c>
      <c r="Q572" s="141">
        <v>17</v>
      </c>
    </row>
    <row r="573" spans="1:17" s="72" customFormat="1" x14ac:dyDescent="0.2">
      <c r="A573" s="66"/>
      <c r="B573" s="66" t="s">
        <v>700</v>
      </c>
      <c r="C573" s="221" t="s">
        <v>1646</v>
      </c>
      <c r="D573" s="66" t="s">
        <v>2274</v>
      </c>
      <c r="E573" s="68">
        <v>7.5609700000000002</v>
      </c>
      <c r="F573" s="74">
        <v>1</v>
      </c>
      <c r="G573" s="74">
        <v>1</v>
      </c>
      <c r="H573" s="68">
        <f t="shared" si="16"/>
        <v>7.5609700000000002</v>
      </c>
      <c r="I573" s="70">
        <f t="shared" si="17"/>
        <v>7.5609700000000002</v>
      </c>
      <c r="J573" s="71">
        <f>ROUND((H573*'2-Calculator'!$D$26),2)</f>
        <v>49705.82</v>
      </c>
      <c r="K573" s="71">
        <f>ROUND((I573*'2-Calculator'!$D$26),2)</f>
        <v>49705.82</v>
      </c>
      <c r="L573" s="69">
        <v>17.77</v>
      </c>
      <c r="M573" s="66" t="s">
        <v>2531</v>
      </c>
      <c r="N573" s="66" t="s">
        <v>2532</v>
      </c>
      <c r="O573" s="66"/>
      <c r="P573" s="66" t="s">
        <v>1833</v>
      </c>
      <c r="Q573" s="141">
        <v>6</v>
      </c>
    </row>
    <row r="574" spans="1:17" s="72" customFormat="1" x14ac:dyDescent="0.2">
      <c r="A574" s="66"/>
      <c r="B574" s="66" t="s">
        <v>699</v>
      </c>
      <c r="C574" s="221" t="s">
        <v>1647</v>
      </c>
      <c r="D574" s="66" t="s">
        <v>2445</v>
      </c>
      <c r="E574" s="68">
        <v>1.0702799999999999</v>
      </c>
      <c r="F574" s="74">
        <v>1</v>
      </c>
      <c r="G574" s="74">
        <v>1</v>
      </c>
      <c r="H574" s="68">
        <f t="shared" si="16"/>
        <v>1.0702799999999999</v>
      </c>
      <c r="I574" s="70">
        <f t="shared" si="17"/>
        <v>1.0702799999999999</v>
      </c>
      <c r="J574" s="71">
        <f>ROUND((H574*'2-Calculator'!$D$26),2)</f>
        <v>7036.02</v>
      </c>
      <c r="K574" s="71">
        <f>ROUND((I574*'2-Calculator'!$D$26),2)</f>
        <v>7036.02</v>
      </c>
      <c r="L574" s="69">
        <v>5.17</v>
      </c>
      <c r="M574" s="66" t="s">
        <v>2531</v>
      </c>
      <c r="N574" s="66" t="s">
        <v>2532</v>
      </c>
      <c r="O574" s="66"/>
      <c r="P574" s="66" t="s">
        <v>1833</v>
      </c>
      <c r="Q574" s="141">
        <v>17</v>
      </c>
    </row>
    <row r="575" spans="1:17" s="72" customFormat="1" x14ac:dyDescent="0.2">
      <c r="A575" s="66"/>
      <c r="B575" s="66" t="s">
        <v>698</v>
      </c>
      <c r="C575" s="221" t="s">
        <v>1647</v>
      </c>
      <c r="D575" s="66" t="s">
        <v>2445</v>
      </c>
      <c r="E575" s="68">
        <v>1.39869</v>
      </c>
      <c r="F575" s="74">
        <v>1</v>
      </c>
      <c r="G575" s="74">
        <v>1</v>
      </c>
      <c r="H575" s="68">
        <f t="shared" si="16"/>
        <v>1.39869</v>
      </c>
      <c r="I575" s="70">
        <f t="shared" si="17"/>
        <v>1.39869</v>
      </c>
      <c r="J575" s="71">
        <f>ROUND((H575*'2-Calculator'!$D$26),2)</f>
        <v>9194.99</v>
      </c>
      <c r="K575" s="71">
        <f>ROUND((I575*'2-Calculator'!$D$26),2)</f>
        <v>9194.99</v>
      </c>
      <c r="L575" s="69">
        <v>7.01</v>
      </c>
      <c r="M575" s="66" t="s">
        <v>2531</v>
      </c>
      <c r="N575" s="66" t="s">
        <v>2532</v>
      </c>
      <c r="O575" s="66"/>
      <c r="P575" s="66" t="s">
        <v>1833</v>
      </c>
      <c r="Q575" s="141">
        <v>55</v>
      </c>
    </row>
    <row r="576" spans="1:17" s="72" customFormat="1" x14ac:dyDescent="0.2">
      <c r="A576" s="66"/>
      <c r="B576" s="66" t="s">
        <v>697</v>
      </c>
      <c r="C576" s="221" t="s">
        <v>1647</v>
      </c>
      <c r="D576" s="66" t="s">
        <v>2445</v>
      </c>
      <c r="E576" s="68">
        <v>2.2753700000000001</v>
      </c>
      <c r="F576" s="74">
        <v>1</v>
      </c>
      <c r="G576" s="74">
        <v>1</v>
      </c>
      <c r="H576" s="68">
        <f t="shared" si="16"/>
        <v>2.2753700000000001</v>
      </c>
      <c r="I576" s="70">
        <f t="shared" si="17"/>
        <v>2.2753700000000001</v>
      </c>
      <c r="J576" s="71">
        <f>ROUND((H576*'2-Calculator'!$D$26),2)</f>
        <v>14958.28</v>
      </c>
      <c r="K576" s="71">
        <f>ROUND((I576*'2-Calculator'!$D$26),2)</f>
        <v>14958.28</v>
      </c>
      <c r="L576" s="69">
        <v>10.39</v>
      </c>
      <c r="M576" s="66" t="s">
        <v>2531</v>
      </c>
      <c r="N576" s="66" t="s">
        <v>2532</v>
      </c>
      <c r="O576" s="66"/>
      <c r="P576" s="66" t="s">
        <v>1833</v>
      </c>
      <c r="Q576" s="141">
        <v>63</v>
      </c>
    </row>
    <row r="577" spans="1:17" s="72" customFormat="1" x14ac:dyDescent="0.2">
      <c r="A577" s="66"/>
      <c r="B577" s="66" t="s">
        <v>696</v>
      </c>
      <c r="C577" s="221" t="s">
        <v>1647</v>
      </c>
      <c r="D577" s="66" t="s">
        <v>2445</v>
      </c>
      <c r="E577" s="68">
        <v>4.3973399999999998</v>
      </c>
      <c r="F577" s="74">
        <v>1</v>
      </c>
      <c r="G577" s="74">
        <v>1</v>
      </c>
      <c r="H577" s="68">
        <f t="shared" si="16"/>
        <v>4.3973399999999998</v>
      </c>
      <c r="I577" s="70">
        <f t="shared" si="17"/>
        <v>4.3973399999999998</v>
      </c>
      <c r="J577" s="71">
        <f>ROUND((H577*'2-Calculator'!$D$26),2)</f>
        <v>28908.11</v>
      </c>
      <c r="K577" s="71">
        <f>ROUND((I577*'2-Calculator'!$D$26),2)</f>
        <v>28908.11</v>
      </c>
      <c r="L577" s="69">
        <v>20.59</v>
      </c>
      <c r="M577" s="66" t="s">
        <v>2531</v>
      </c>
      <c r="N577" s="66" t="s">
        <v>2532</v>
      </c>
      <c r="O577" s="66"/>
      <c r="P577" s="66" t="s">
        <v>1833</v>
      </c>
      <c r="Q577" s="141">
        <v>12</v>
      </c>
    </row>
    <row r="578" spans="1:17" s="72" customFormat="1" x14ac:dyDescent="0.2">
      <c r="A578" s="66"/>
      <c r="B578" s="66" t="s">
        <v>695</v>
      </c>
      <c r="C578" s="221" t="s">
        <v>1648</v>
      </c>
      <c r="D578" s="66" t="s">
        <v>2065</v>
      </c>
      <c r="E578" s="68">
        <v>1.33206</v>
      </c>
      <c r="F578" s="74">
        <v>1</v>
      </c>
      <c r="G578" s="74">
        <v>1</v>
      </c>
      <c r="H578" s="68">
        <f t="shared" si="16"/>
        <v>1.33206</v>
      </c>
      <c r="I578" s="70">
        <f t="shared" si="17"/>
        <v>1.33206</v>
      </c>
      <c r="J578" s="71">
        <f>ROUND((H578*'2-Calculator'!$D$26),2)</f>
        <v>8756.9599999999991</v>
      </c>
      <c r="K578" s="71">
        <f>ROUND((I578*'2-Calculator'!$D$26),2)</f>
        <v>8756.9599999999991</v>
      </c>
      <c r="L578" s="69">
        <v>3.61</v>
      </c>
      <c r="M578" s="66" t="s">
        <v>2531</v>
      </c>
      <c r="N578" s="66" t="s">
        <v>2532</v>
      </c>
      <c r="O578" s="66"/>
      <c r="P578" s="66" t="s">
        <v>1833</v>
      </c>
      <c r="Q578" s="141">
        <v>55</v>
      </c>
    </row>
    <row r="579" spans="1:17" s="72" customFormat="1" x14ac:dyDescent="0.2">
      <c r="A579" s="66"/>
      <c r="B579" s="66" t="s">
        <v>694</v>
      </c>
      <c r="C579" s="221" t="s">
        <v>1648</v>
      </c>
      <c r="D579" s="66" t="s">
        <v>2065</v>
      </c>
      <c r="E579" s="68">
        <v>1.5983499999999999</v>
      </c>
      <c r="F579" s="74">
        <v>1</v>
      </c>
      <c r="G579" s="74">
        <v>1</v>
      </c>
      <c r="H579" s="68">
        <f t="shared" si="16"/>
        <v>1.5983499999999999</v>
      </c>
      <c r="I579" s="70">
        <f t="shared" si="17"/>
        <v>1.5983499999999999</v>
      </c>
      <c r="J579" s="71">
        <f>ROUND((H579*'2-Calculator'!$D$26),2)</f>
        <v>10507.55</v>
      </c>
      <c r="K579" s="71">
        <f>ROUND((I579*'2-Calculator'!$D$26),2)</f>
        <v>10507.55</v>
      </c>
      <c r="L579" s="69">
        <v>4.74</v>
      </c>
      <c r="M579" s="66" t="s">
        <v>2531</v>
      </c>
      <c r="N579" s="66" t="s">
        <v>2532</v>
      </c>
      <c r="O579" s="66"/>
      <c r="P579" s="66" t="s">
        <v>1833</v>
      </c>
      <c r="Q579" s="141">
        <v>61</v>
      </c>
    </row>
    <row r="580" spans="1:17" s="72" customFormat="1" x14ac:dyDescent="0.2">
      <c r="A580" s="66"/>
      <c r="B580" s="66" t="s">
        <v>693</v>
      </c>
      <c r="C580" s="221" t="s">
        <v>1648</v>
      </c>
      <c r="D580" s="66" t="s">
        <v>2065</v>
      </c>
      <c r="E580" s="68">
        <v>2.0882399999999999</v>
      </c>
      <c r="F580" s="74">
        <v>1</v>
      </c>
      <c r="G580" s="74">
        <v>1</v>
      </c>
      <c r="H580" s="68">
        <f t="shared" si="16"/>
        <v>2.0882399999999999</v>
      </c>
      <c r="I580" s="70">
        <f t="shared" si="17"/>
        <v>2.0882399999999999</v>
      </c>
      <c r="J580" s="71">
        <f>ROUND((H580*'2-Calculator'!$D$26),2)</f>
        <v>13728.09</v>
      </c>
      <c r="K580" s="71">
        <f>ROUND((I580*'2-Calculator'!$D$26),2)</f>
        <v>13728.09</v>
      </c>
      <c r="L580" s="69">
        <v>6.85</v>
      </c>
      <c r="M580" s="66" t="s">
        <v>2531</v>
      </c>
      <c r="N580" s="66" t="s">
        <v>2532</v>
      </c>
      <c r="O580" s="66"/>
      <c r="P580" s="66" t="s">
        <v>1833</v>
      </c>
      <c r="Q580" s="141">
        <v>27</v>
      </c>
    </row>
    <row r="581" spans="1:17" s="72" customFormat="1" x14ac:dyDescent="0.2">
      <c r="A581" s="66"/>
      <c r="B581" s="66" t="s">
        <v>692</v>
      </c>
      <c r="C581" s="221" t="s">
        <v>1648</v>
      </c>
      <c r="D581" s="66" t="s">
        <v>2065</v>
      </c>
      <c r="E581" s="68">
        <v>3.40083</v>
      </c>
      <c r="F581" s="74">
        <v>1</v>
      </c>
      <c r="G581" s="74">
        <v>1</v>
      </c>
      <c r="H581" s="68">
        <f t="shared" si="16"/>
        <v>3.40083</v>
      </c>
      <c r="I581" s="70">
        <f t="shared" si="17"/>
        <v>3.40083</v>
      </c>
      <c r="J581" s="71">
        <f>ROUND((H581*'2-Calculator'!$D$26),2)</f>
        <v>22357.06</v>
      </c>
      <c r="K581" s="71">
        <f>ROUND((I581*'2-Calculator'!$D$26),2)</f>
        <v>22357.06</v>
      </c>
      <c r="L581" s="69">
        <v>10.73</v>
      </c>
      <c r="M581" s="66" t="s">
        <v>2531</v>
      </c>
      <c r="N581" s="66" t="s">
        <v>2532</v>
      </c>
      <c r="O581" s="66"/>
      <c r="P581" s="66" t="s">
        <v>1833</v>
      </c>
      <c r="Q581" s="141">
        <v>3</v>
      </c>
    </row>
    <row r="582" spans="1:17" s="72" customFormat="1" x14ac:dyDescent="0.2">
      <c r="A582" s="66"/>
      <c r="B582" s="66" t="s">
        <v>691</v>
      </c>
      <c r="C582" s="221" t="s">
        <v>1649</v>
      </c>
      <c r="D582" s="66" t="s">
        <v>2066</v>
      </c>
      <c r="E582" s="68">
        <v>1.2004900000000001</v>
      </c>
      <c r="F582" s="74">
        <v>1</v>
      </c>
      <c r="G582" s="74">
        <v>1</v>
      </c>
      <c r="H582" s="68">
        <f t="shared" si="16"/>
        <v>1.2004900000000001</v>
      </c>
      <c r="I582" s="70">
        <f t="shared" si="17"/>
        <v>1.2004900000000001</v>
      </c>
      <c r="J582" s="71">
        <f>ROUND((H582*'2-Calculator'!$D$26),2)</f>
        <v>7892.02</v>
      </c>
      <c r="K582" s="71">
        <f>ROUND((I582*'2-Calculator'!$D$26),2)</f>
        <v>7892.02</v>
      </c>
      <c r="L582" s="69">
        <v>2.73</v>
      </c>
      <c r="M582" s="66" t="s">
        <v>2531</v>
      </c>
      <c r="N582" s="66" t="s">
        <v>2532</v>
      </c>
      <c r="O582" s="66"/>
      <c r="P582" s="66" t="s">
        <v>1833</v>
      </c>
      <c r="Q582" s="141">
        <v>22</v>
      </c>
    </row>
    <row r="583" spans="1:17" s="72" customFormat="1" x14ac:dyDescent="0.2">
      <c r="A583" s="66"/>
      <c r="B583" s="66" t="s">
        <v>690</v>
      </c>
      <c r="C583" s="221" t="s">
        <v>1649</v>
      </c>
      <c r="D583" s="66" t="s">
        <v>2066</v>
      </c>
      <c r="E583" s="68">
        <v>1.748</v>
      </c>
      <c r="F583" s="74">
        <v>1</v>
      </c>
      <c r="G583" s="74">
        <v>1</v>
      </c>
      <c r="H583" s="68">
        <f t="shared" si="16"/>
        <v>1.748</v>
      </c>
      <c r="I583" s="70">
        <f t="shared" si="17"/>
        <v>1.748</v>
      </c>
      <c r="J583" s="71">
        <f>ROUND((H583*'2-Calculator'!$D$26),2)</f>
        <v>11491.35</v>
      </c>
      <c r="K583" s="71">
        <f>ROUND((I583*'2-Calculator'!$D$26),2)</f>
        <v>11491.35</v>
      </c>
      <c r="L583" s="69">
        <v>4.55</v>
      </c>
      <c r="M583" s="66" t="s">
        <v>2531</v>
      </c>
      <c r="N583" s="66" t="s">
        <v>2532</v>
      </c>
      <c r="O583" s="66"/>
      <c r="P583" s="66" t="s">
        <v>1833</v>
      </c>
      <c r="Q583" s="141">
        <v>36</v>
      </c>
    </row>
    <row r="584" spans="1:17" s="72" customFormat="1" x14ac:dyDescent="0.2">
      <c r="A584" s="66"/>
      <c r="B584" s="66" t="s">
        <v>689</v>
      </c>
      <c r="C584" s="221" t="s">
        <v>1649</v>
      </c>
      <c r="D584" s="66" t="s">
        <v>2066</v>
      </c>
      <c r="E584" s="68">
        <v>2.4995500000000002</v>
      </c>
      <c r="F584" s="74">
        <v>1</v>
      </c>
      <c r="G584" s="74">
        <v>1</v>
      </c>
      <c r="H584" s="68">
        <f t="shared" si="16"/>
        <v>2.4995500000000002</v>
      </c>
      <c r="I584" s="70">
        <f t="shared" si="17"/>
        <v>2.4995500000000002</v>
      </c>
      <c r="J584" s="71">
        <f>ROUND((H584*'2-Calculator'!$D$26),2)</f>
        <v>16432.04</v>
      </c>
      <c r="K584" s="71">
        <f>ROUND((I584*'2-Calculator'!$D$26),2)</f>
        <v>16432.04</v>
      </c>
      <c r="L584" s="69">
        <v>9.66</v>
      </c>
      <c r="M584" s="66" t="s">
        <v>2531</v>
      </c>
      <c r="N584" s="66" t="s">
        <v>2532</v>
      </c>
      <c r="O584" s="66"/>
      <c r="P584" s="66" t="s">
        <v>1833</v>
      </c>
      <c r="Q584" s="141">
        <v>33</v>
      </c>
    </row>
    <row r="585" spans="1:17" s="72" customFormat="1" x14ac:dyDescent="0.2">
      <c r="A585" s="66"/>
      <c r="B585" s="66" t="s">
        <v>688</v>
      </c>
      <c r="C585" s="221" t="s">
        <v>1649</v>
      </c>
      <c r="D585" s="66" t="s">
        <v>2066</v>
      </c>
      <c r="E585" s="68">
        <v>4.4937100000000001</v>
      </c>
      <c r="F585" s="74">
        <v>1</v>
      </c>
      <c r="G585" s="74">
        <v>1</v>
      </c>
      <c r="H585" s="68">
        <f t="shared" si="16"/>
        <v>4.4937100000000001</v>
      </c>
      <c r="I585" s="70">
        <f t="shared" si="17"/>
        <v>4.4937100000000001</v>
      </c>
      <c r="J585" s="71">
        <f>ROUND((H585*'2-Calculator'!$D$26),2)</f>
        <v>29541.65</v>
      </c>
      <c r="K585" s="71">
        <f>ROUND((I585*'2-Calculator'!$D$26),2)</f>
        <v>29541.65</v>
      </c>
      <c r="L585" s="69">
        <v>16.18</v>
      </c>
      <c r="M585" s="66" t="s">
        <v>2531</v>
      </c>
      <c r="N585" s="66" t="s">
        <v>2532</v>
      </c>
      <c r="O585" s="66"/>
      <c r="P585" s="66" t="s">
        <v>1833</v>
      </c>
      <c r="Q585" s="141">
        <v>5</v>
      </c>
    </row>
    <row r="586" spans="1:17" s="72" customFormat="1" x14ac:dyDescent="0.2">
      <c r="A586" s="66"/>
      <c r="B586" s="66" t="s">
        <v>687</v>
      </c>
      <c r="C586" s="221" t="s">
        <v>1650</v>
      </c>
      <c r="D586" s="66" t="s">
        <v>2275</v>
      </c>
      <c r="E586" s="68">
        <v>0.90669999999999995</v>
      </c>
      <c r="F586" s="74">
        <v>1</v>
      </c>
      <c r="G586" s="74">
        <v>1</v>
      </c>
      <c r="H586" s="68">
        <f t="shared" si="16"/>
        <v>0.90669999999999995</v>
      </c>
      <c r="I586" s="70">
        <f t="shared" si="17"/>
        <v>0.90669999999999995</v>
      </c>
      <c r="J586" s="71">
        <f>ROUND((H586*'2-Calculator'!$D$26),2)</f>
        <v>5960.65</v>
      </c>
      <c r="K586" s="71">
        <f>ROUND((I586*'2-Calculator'!$D$26),2)</f>
        <v>5960.65</v>
      </c>
      <c r="L586" s="69">
        <v>2</v>
      </c>
      <c r="M586" s="66" t="s">
        <v>2531</v>
      </c>
      <c r="N586" s="66" t="s">
        <v>2532</v>
      </c>
      <c r="O586" s="66"/>
      <c r="P586" s="66" t="s">
        <v>1833</v>
      </c>
      <c r="Q586" s="141">
        <v>5</v>
      </c>
    </row>
    <row r="587" spans="1:17" s="72" customFormat="1" x14ac:dyDescent="0.2">
      <c r="A587" s="66"/>
      <c r="B587" s="66" t="s">
        <v>686</v>
      </c>
      <c r="C587" s="221" t="s">
        <v>1650</v>
      </c>
      <c r="D587" s="66" t="s">
        <v>2275</v>
      </c>
      <c r="E587" s="68">
        <v>1.2077899999999999</v>
      </c>
      <c r="F587" s="74">
        <v>1</v>
      </c>
      <c r="G587" s="74">
        <v>1</v>
      </c>
      <c r="H587" s="68">
        <f t="shared" si="16"/>
        <v>1.2077899999999999</v>
      </c>
      <c r="I587" s="70">
        <f t="shared" si="17"/>
        <v>1.2077899999999999</v>
      </c>
      <c r="J587" s="71">
        <f>ROUND((H587*'2-Calculator'!$D$26),2)</f>
        <v>7940.01</v>
      </c>
      <c r="K587" s="71">
        <f>ROUND((I587*'2-Calculator'!$D$26),2)</f>
        <v>7940.01</v>
      </c>
      <c r="L587" s="69">
        <v>2.7</v>
      </c>
      <c r="M587" s="66" t="s">
        <v>2531</v>
      </c>
      <c r="N587" s="66" t="s">
        <v>2532</v>
      </c>
      <c r="O587" s="66"/>
      <c r="P587" s="66" t="s">
        <v>1833</v>
      </c>
      <c r="Q587" s="141">
        <v>18</v>
      </c>
    </row>
    <row r="588" spans="1:17" s="72" customFormat="1" x14ac:dyDescent="0.2">
      <c r="A588" s="66"/>
      <c r="B588" s="66" t="s">
        <v>685</v>
      </c>
      <c r="C588" s="221" t="s">
        <v>1650</v>
      </c>
      <c r="D588" s="66" t="s">
        <v>2275</v>
      </c>
      <c r="E588" s="68">
        <v>1.79044</v>
      </c>
      <c r="F588" s="74">
        <v>1</v>
      </c>
      <c r="G588" s="74">
        <v>1</v>
      </c>
      <c r="H588" s="68">
        <f t="shared" si="16"/>
        <v>1.79044</v>
      </c>
      <c r="I588" s="70">
        <f t="shared" si="17"/>
        <v>1.79044</v>
      </c>
      <c r="J588" s="71">
        <f>ROUND((H588*'2-Calculator'!$D$26),2)</f>
        <v>11770.35</v>
      </c>
      <c r="K588" s="71">
        <f>ROUND((I588*'2-Calculator'!$D$26),2)</f>
        <v>11770.35</v>
      </c>
      <c r="L588" s="69">
        <v>6.35</v>
      </c>
      <c r="M588" s="66" t="s">
        <v>2531</v>
      </c>
      <c r="N588" s="66" t="s">
        <v>2532</v>
      </c>
      <c r="O588" s="66"/>
      <c r="P588" s="66" t="s">
        <v>1833</v>
      </c>
      <c r="Q588" s="141">
        <v>2</v>
      </c>
    </row>
    <row r="589" spans="1:17" s="72" customFormat="1" x14ac:dyDescent="0.2">
      <c r="A589" s="66"/>
      <c r="B589" s="66" t="s">
        <v>684</v>
      </c>
      <c r="C589" s="221" t="s">
        <v>1650</v>
      </c>
      <c r="D589" s="66" t="s">
        <v>2275</v>
      </c>
      <c r="E589" s="68">
        <v>3.5901299999999998</v>
      </c>
      <c r="F589" s="74">
        <v>1</v>
      </c>
      <c r="G589" s="74">
        <v>1</v>
      </c>
      <c r="H589" s="68">
        <f t="shared" si="16"/>
        <v>3.5901299999999998</v>
      </c>
      <c r="I589" s="70">
        <f t="shared" si="17"/>
        <v>3.5901299999999998</v>
      </c>
      <c r="J589" s="71">
        <f>ROUND((H589*'2-Calculator'!$D$26),2)</f>
        <v>23601.51</v>
      </c>
      <c r="K589" s="71">
        <f>ROUND((I589*'2-Calculator'!$D$26),2)</f>
        <v>23601.51</v>
      </c>
      <c r="L589" s="69">
        <v>9.3800000000000008</v>
      </c>
      <c r="M589" s="66" t="s">
        <v>2531</v>
      </c>
      <c r="N589" s="66" t="s">
        <v>2532</v>
      </c>
      <c r="O589" s="66"/>
      <c r="P589" s="66" t="s">
        <v>1833</v>
      </c>
      <c r="Q589" s="141">
        <v>0</v>
      </c>
    </row>
    <row r="590" spans="1:17" s="72" customFormat="1" x14ac:dyDescent="0.2">
      <c r="A590" s="66"/>
      <c r="B590" s="66" t="s">
        <v>683</v>
      </c>
      <c r="C590" s="221" t="s">
        <v>1651</v>
      </c>
      <c r="D590" s="66" t="s">
        <v>2276</v>
      </c>
      <c r="E590" s="68">
        <v>1.20835</v>
      </c>
      <c r="F590" s="74">
        <v>1</v>
      </c>
      <c r="G590" s="74">
        <v>1</v>
      </c>
      <c r="H590" s="68">
        <f t="shared" ref="H590:H653" si="18">ROUND(E590*F590,5)</f>
        <v>1.20835</v>
      </c>
      <c r="I590" s="70">
        <f t="shared" ref="I590:I653" si="19">ROUND(E590*G590,5)</f>
        <v>1.20835</v>
      </c>
      <c r="J590" s="71">
        <f>ROUND((H590*'2-Calculator'!$D$26),2)</f>
        <v>7943.69</v>
      </c>
      <c r="K590" s="71">
        <f>ROUND((I590*'2-Calculator'!$D$26),2)</f>
        <v>7943.69</v>
      </c>
      <c r="L590" s="69">
        <v>3.6</v>
      </c>
      <c r="M590" s="66" t="s">
        <v>2531</v>
      </c>
      <c r="N590" s="66" t="s">
        <v>2532</v>
      </c>
      <c r="O590" s="66"/>
      <c r="P590" s="66" t="s">
        <v>1833</v>
      </c>
      <c r="Q590" s="141">
        <v>2</v>
      </c>
    </row>
    <row r="591" spans="1:17" s="72" customFormat="1" x14ac:dyDescent="0.2">
      <c r="A591" s="66"/>
      <c r="B591" s="66" t="s">
        <v>682</v>
      </c>
      <c r="C591" s="221" t="s">
        <v>1651</v>
      </c>
      <c r="D591" s="66" t="s">
        <v>2276</v>
      </c>
      <c r="E591" s="68">
        <v>1.8406100000000001</v>
      </c>
      <c r="F591" s="74">
        <v>1</v>
      </c>
      <c r="G591" s="74">
        <v>1</v>
      </c>
      <c r="H591" s="68">
        <f t="shared" si="18"/>
        <v>1.8406100000000001</v>
      </c>
      <c r="I591" s="70">
        <f t="shared" si="19"/>
        <v>1.8406100000000001</v>
      </c>
      <c r="J591" s="71">
        <f>ROUND((H591*'2-Calculator'!$D$26),2)</f>
        <v>12100.17</v>
      </c>
      <c r="K591" s="71">
        <f>ROUND((I591*'2-Calculator'!$D$26),2)</f>
        <v>12100.17</v>
      </c>
      <c r="L591" s="69">
        <v>7.05</v>
      </c>
      <c r="M591" s="66" t="s">
        <v>2531</v>
      </c>
      <c r="N591" s="66" t="s">
        <v>2532</v>
      </c>
      <c r="O591" s="66"/>
      <c r="P591" s="66" t="s">
        <v>1833</v>
      </c>
      <c r="Q591" s="141">
        <v>4</v>
      </c>
    </row>
    <row r="592" spans="1:17" s="72" customFormat="1" x14ac:dyDescent="0.2">
      <c r="A592" s="66"/>
      <c r="B592" s="66" t="s">
        <v>681</v>
      </c>
      <c r="C592" s="221" t="s">
        <v>1651</v>
      </c>
      <c r="D592" s="66" t="s">
        <v>2276</v>
      </c>
      <c r="E592" s="68">
        <v>3.1508699999999998</v>
      </c>
      <c r="F592" s="74">
        <v>1</v>
      </c>
      <c r="G592" s="74">
        <v>1</v>
      </c>
      <c r="H592" s="68">
        <f t="shared" si="18"/>
        <v>3.1508699999999998</v>
      </c>
      <c r="I592" s="70">
        <f t="shared" si="19"/>
        <v>3.1508699999999998</v>
      </c>
      <c r="J592" s="71">
        <f>ROUND((H592*'2-Calculator'!$D$26),2)</f>
        <v>20713.82</v>
      </c>
      <c r="K592" s="71">
        <f>ROUND((I592*'2-Calculator'!$D$26),2)</f>
        <v>20713.82</v>
      </c>
      <c r="L592" s="69">
        <v>10.97</v>
      </c>
      <c r="M592" s="66" t="s">
        <v>2531</v>
      </c>
      <c r="N592" s="66" t="s">
        <v>2532</v>
      </c>
      <c r="O592" s="66"/>
      <c r="P592" s="66" t="s">
        <v>1833</v>
      </c>
      <c r="Q592" s="141">
        <v>6</v>
      </c>
    </row>
    <row r="593" spans="1:17" s="72" customFormat="1" x14ac:dyDescent="0.2">
      <c r="A593" s="66"/>
      <c r="B593" s="66" t="s">
        <v>680</v>
      </c>
      <c r="C593" s="221" t="s">
        <v>1651</v>
      </c>
      <c r="D593" s="66" t="s">
        <v>2276</v>
      </c>
      <c r="E593" s="68">
        <v>7.3272399999999998</v>
      </c>
      <c r="F593" s="74">
        <v>1</v>
      </c>
      <c r="G593" s="74">
        <v>1</v>
      </c>
      <c r="H593" s="68">
        <f t="shared" si="18"/>
        <v>7.3272399999999998</v>
      </c>
      <c r="I593" s="70">
        <f t="shared" si="19"/>
        <v>7.3272399999999998</v>
      </c>
      <c r="J593" s="71">
        <f>ROUND((H593*'2-Calculator'!$D$26),2)</f>
        <v>48169.279999999999</v>
      </c>
      <c r="K593" s="71">
        <f>ROUND((I593*'2-Calculator'!$D$26),2)</f>
        <v>48169.279999999999</v>
      </c>
      <c r="L593" s="69">
        <v>21.19</v>
      </c>
      <c r="M593" s="66" t="s">
        <v>2531</v>
      </c>
      <c r="N593" s="66" t="s">
        <v>2532</v>
      </c>
      <c r="O593" s="66"/>
      <c r="P593" s="66" t="s">
        <v>1833</v>
      </c>
      <c r="Q593" s="141">
        <v>0</v>
      </c>
    </row>
    <row r="594" spans="1:17" s="72" customFormat="1" x14ac:dyDescent="0.2">
      <c r="A594" s="66"/>
      <c r="B594" s="66" t="s">
        <v>679</v>
      </c>
      <c r="C594" s="221" t="s">
        <v>1652</v>
      </c>
      <c r="D594" s="66" t="s">
        <v>2277</v>
      </c>
      <c r="E594" s="68">
        <v>1.11374</v>
      </c>
      <c r="F594" s="74">
        <v>1</v>
      </c>
      <c r="G594" s="74">
        <v>1</v>
      </c>
      <c r="H594" s="68">
        <f t="shared" si="18"/>
        <v>1.11374</v>
      </c>
      <c r="I594" s="70">
        <f t="shared" si="19"/>
        <v>1.11374</v>
      </c>
      <c r="J594" s="71">
        <f>ROUND((H594*'2-Calculator'!$D$26),2)</f>
        <v>7321.73</v>
      </c>
      <c r="K594" s="71">
        <f>ROUND((I594*'2-Calculator'!$D$26),2)</f>
        <v>7321.73</v>
      </c>
      <c r="L594" s="69">
        <v>2.8</v>
      </c>
      <c r="M594" s="66" t="s">
        <v>2531</v>
      </c>
      <c r="N594" s="66" t="s">
        <v>2532</v>
      </c>
      <c r="O594" s="66"/>
      <c r="P594" s="66" t="s">
        <v>1833</v>
      </c>
      <c r="Q594" s="141">
        <v>41</v>
      </c>
    </row>
    <row r="595" spans="1:17" s="72" customFormat="1" x14ac:dyDescent="0.2">
      <c r="A595" s="66"/>
      <c r="B595" s="66" t="s">
        <v>678</v>
      </c>
      <c r="C595" s="221" t="s">
        <v>1652</v>
      </c>
      <c r="D595" s="66" t="s">
        <v>2277</v>
      </c>
      <c r="E595" s="68">
        <v>1.5180400000000001</v>
      </c>
      <c r="F595" s="74">
        <v>1</v>
      </c>
      <c r="G595" s="74">
        <v>1</v>
      </c>
      <c r="H595" s="68">
        <f t="shared" si="18"/>
        <v>1.5180400000000001</v>
      </c>
      <c r="I595" s="70">
        <f t="shared" si="19"/>
        <v>1.5180400000000001</v>
      </c>
      <c r="J595" s="71">
        <f>ROUND((H595*'2-Calculator'!$D$26),2)</f>
        <v>9979.59</v>
      </c>
      <c r="K595" s="71">
        <f>ROUND((I595*'2-Calculator'!$D$26),2)</f>
        <v>9979.59</v>
      </c>
      <c r="L595" s="69">
        <v>3.95</v>
      </c>
      <c r="M595" s="66" t="s">
        <v>2531</v>
      </c>
      <c r="N595" s="66" t="s">
        <v>2532</v>
      </c>
      <c r="O595" s="66"/>
      <c r="P595" s="66" t="s">
        <v>1833</v>
      </c>
      <c r="Q595" s="141">
        <v>124</v>
      </c>
    </row>
    <row r="596" spans="1:17" s="72" customFormat="1" x14ac:dyDescent="0.2">
      <c r="A596" s="66"/>
      <c r="B596" s="66" t="s">
        <v>677</v>
      </c>
      <c r="C596" s="221" t="s">
        <v>1652</v>
      </c>
      <c r="D596" s="66" t="s">
        <v>2277</v>
      </c>
      <c r="E596" s="68">
        <v>2.23075</v>
      </c>
      <c r="F596" s="74">
        <v>1</v>
      </c>
      <c r="G596" s="74">
        <v>1</v>
      </c>
      <c r="H596" s="68">
        <f t="shared" si="18"/>
        <v>2.23075</v>
      </c>
      <c r="I596" s="70">
        <f t="shared" si="19"/>
        <v>2.23075</v>
      </c>
      <c r="J596" s="71">
        <f>ROUND((H596*'2-Calculator'!$D$26),2)</f>
        <v>14664.95</v>
      </c>
      <c r="K596" s="71">
        <f>ROUND((I596*'2-Calculator'!$D$26),2)</f>
        <v>14664.95</v>
      </c>
      <c r="L596" s="69">
        <v>8.3800000000000008</v>
      </c>
      <c r="M596" s="66" t="s">
        <v>2531</v>
      </c>
      <c r="N596" s="66" t="s">
        <v>2532</v>
      </c>
      <c r="O596" s="66"/>
      <c r="P596" s="66" t="s">
        <v>1833</v>
      </c>
      <c r="Q596" s="141">
        <v>36</v>
      </c>
    </row>
    <row r="597" spans="1:17" s="72" customFormat="1" x14ac:dyDescent="0.2">
      <c r="A597" s="66"/>
      <c r="B597" s="66" t="s">
        <v>676</v>
      </c>
      <c r="C597" s="221" t="s">
        <v>1652</v>
      </c>
      <c r="D597" s="66" t="s">
        <v>2277</v>
      </c>
      <c r="E597" s="68">
        <v>4.1821200000000003</v>
      </c>
      <c r="F597" s="74">
        <v>1</v>
      </c>
      <c r="G597" s="74">
        <v>1</v>
      </c>
      <c r="H597" s="68">
        <f t="shared" si="18"/>
        <v>4.1821200000000003</v>
      </c>
      <c r="I597" s="70">
        <f t="shared" si="19"/>
        <v>4.1821200000000003</v>
      </c>
      <c r="J597" s="71">
        <f>ROUND((H597*'2-Calculator'!$D$26),2)</f>
        <v>27493.26</v>
      </c>
      <c r="K597" s="71">
        <f>ROUND((I597*'2-Calculator'!$D$26),2)</f>
        <v>27493.26</v>
      </c>
      <c r="L597" s="69">
        <v>16.010000000000002</v>
      </c>
      <c r="M597" s="66" t="s">
        <v>2531</v>
      </c>
      <c r="N597" s="66" t="s">
        <v>2532</v>
      </c>
      <c r="O597" s="66"/>
      <c r="P597" s="66" t="s">
        <v>1833</v>
      </c>
      <c r="Q597" s="141">
        <v>2</v>
      </c>
    </row>
    <row r="598" spans="1:17" s="72" customFormat="1" x14ac:dyDescent="0.2">
      <c r="A598" s="66"/>
      <c r="B598" s="66" t="s">
        <v>675</v>
      </c>
      <c r="C598" s="221" t="s">
        <v>1653</v>
      </c>
      <c r="D598" s="66" t="s">
        <v>2446</v>
      </c>
      <c r="E598" s="68">
        <v>0.96023000000000003</v>
      </c>
      <c r="F598" s="74">
        <v>1</v>
      </c>
      <c r="G598" s="74">
        <v>1</v>
      </c>
      <c r="H598" s="68">
        <f t="shared" si="18"/>
        <v>0.96023000000000003</v>
      </c>
      <c r="I598" s="70">
        <f t="shared" si="19"/>
        <v>0.96023000000000003</v>
      </c>
      <c r="J598" s="71">
        <f>ROUND((H598*'2-Calculator'!$D$26),2)</f>
        <v>6312.55</v>
      </c>
      <c r="K598" s="71">
        <f>ROUND((I598*'2-Calculator'!$D$26),2)</f>
        <v>6312.55</v>
      </c>
      <c r="L598" s="69">
        <v>2.5099999999999998</v>
      </c>
      <c r="M598" s="66" t="s">
        <v>2531</v>
      </c>
      <c r="N598" s="66" t="s">
        <v>2532</v>
      </c>
      <c r="O598" s="66"/>
      <c r="P598" s="66" t="s">
        <v>1833</v>
      </c>
      <c r="Q598" s="141">
        <v>3</v>
      </c>
    </row>
    <row r="599" spans="1:17" s="72" customFormat="1" x14ac:dyDescent="0.2">
      <c r="A599" s="66"/>
      <c r="B599" s="66" t="s">
        <v>674</v>
      </c>
      <c r="C599" s="221" t="s">
        <v>1653</v>
      </c>
      <c r="D599" s="66" t="s">
        <v>2446</v>
      </c>
      <c r="E599" s="68">
        <v>1.1364399999999999</v>
      </c>
      <c r="F599" s="74">
        <v>1</v>
      </c>
      <c r="G599" s="74">
        <v>1</v>
      </c>
      <c r="H599" s="68">
        <f t="shared" si="18"/>
        <v>1.1364399999999999</v>
      </c>
      <c r="I599" s="70">
        <f t="shared" si="19"/>
        <v>1.1364399999999999</v>
      </c>
      <c r="J599" s="71">
        <f>ROUND((H599*'2-Calculator'!$D$26),2)</f>
        <v>7470.96</v>
      </c>
      <c r="K599" s="71">
        <f>ROUND((I599*'2-Calculator'!$D$26),2)</f>
        <v>7470.96</v>
      </c>
      <c r="L599" s="69">
        <v>4.57</v>
      </c>
      <c r="M599" s="66" t="s">
        <v>2531</v>
      </c>
      <c r="N599" s="66" t="s">
        <v>2532</v>
      </c>
      <c r="O599" s="66"/>
      <c r="P599" s="66" t="s">
        <v>1833</v>
      </c>
      <c r="Q599" s="141">
        <v>36</v>
      </c>
    </row>
    <row r="600" spans="1:17" s="72" customFormat="1" x14ac:dyDescent="0.2">
      <c r="A600" s="66"/>
      <c r="B600" s="66" t="s">
        <v>673</v>
      </c>
      <c r="C600" s="221" t="s">
        <v>1653</v>
      </c>
      <c r="D600" s="66" t="s">
        <v>2446</v>
      </c>
      <c r="E600" s="68">
        <v>1.5683</v>
      </c>
      <c r="F600" s="74">
        <v>1</v>
      </c>
      <c r="G600" s="74">
        <v>1</v>
      </c>
      <c r="H600" s="68">
        <f t="shared" si="18"/>
        <v>1.5683</v>
      </c>
      <c r="I600" s="70">
        <f t="shared" si="19"/>
        <v>1.5683</v>
      </c>
      <c r="J600" s="71">
        <f>ROUND((H600*'2-Calculator'!$D$26),2)</f>
        <v>10310</v>
      </c>
      <c r="K600" s="71">
        <f>ROUND((I600*'2-Calculator'!$D$26),2)</f>
        <v>10310</v>
      </c>
      <c r="L600" s="69">
        <v>7.41</v>
      </c>
      <c r="M600" s="66" t="s">
        <v>2531</v>
      </c>
      <c r="N600" s="66" t="s">
        <v>2532</v>
      </c>
      <c r="O600" s="66"/>
      <c r="P600" s="66" t="s">
        <v>1833</v>
      </c>
      <c r="Q600" s="141">
        <v>39</v>
      </c>
    </row>
    <row r="601" spans="1:17" s="72" customFormat="1" x14ac:dyDescent="0.2">
      <c r="A601" s="66"/>
      <c r="B601" s="66" t="s">
        <v>672</v>
      </c>
      <c r="C601" s="221" t="s">
        <v>1653</v>
      </c>
      <c r="D601" s="66" t="s">
        <v>2446</v>
      </c>
      <c r="E601" s="68">
        <v>3.1635300000000002</v>
      </c>
      <c r="F601" s="74">
        <v>1</v>
      </c>
      <c r="G601" s="74">
        <v>1</v>
      </c>
      <c r="H601" s="68">
        <f t="shared" si="18"/>
        <v>3.1635300000000002</v>
      </c>
      <c r="I601" s="70">
        <f t="shared" si="19"/>
        <v>3.1635300000000002</v>
      </c>
      <c r="J601" s="71">
        <f>ROUND((H601*'2-Calculator'!$D$26),2)</f>
        <v>20797.05</v>
      </c>
      <c r="K601" s="71">
        <f>ROUND((I601*'2-Calculator'!$D$26),2)</f>
        <v>20797.05</v>
      </c>
      <c r="L601" s="69">
        <v>12.89</v>
      </c>
      <c r="M601" s="66" t="s">
        <v>2531</v>
      </c>
      <c r="N601" s="66" t="s">
        <v>2532</v>
      </c>
      <c r="O601" s="66"/>
      <c r="P601" s="66" t="s">
        <v>1833</v>
      </c>
      <c r="Q601" s="141">
        <v>5</v>
      </c>
    </row>
    <row r="602" spans="1:17" s="72" customFormat="1" x14ac:dyDescent="0.2">
      <c r="A602" s="66"/>
      <c r="B602" s="66" t="s">
        <v>671</v>
      </c>
      <c r="C602" s="221" t="s">
        <v>1654</v>
      </c>
      <c r="D602" s="66" t="s">
        <v>2447</v>
      </c>
      <c r="E602" s="68">
        <v>0.84365000000000001</v>
      </c>
      <c r="F602" s="74">
        <v>1</v>
      </c>
      <c r="G602" s="74">
        <v>1</v>
      </c>
      <c r="H602" s="68">
        <f t="shared" si="18"/>
        <v>0.84365000000000001</v>
      </c>
      <c r="I602" s="70">
        <f t="shared" si="19"/>
        <v>0.84365000000000001</v>
      </c>
      <c r="J602" s="71">
        <f>ROUND((H602*'2-Calculator'!$D$26),2)</f>
        <v>5546.16</v>
      </c>
      <c r="K602" s="71">
        <f>ROUND((I602*'2-Calculator'!$D$26),2)</f>
        <v>5546.16</v>
      </c>
      <c r="L602" s="69">
        <v>1.9</v>
      </c>
      <c r="M602" s="66" t="s">
        <v>2531</v>
      </c>
      <c r="N602" s="66" t="s">
        <v>2532</v>
      </c>
      <c r="O602" s="66"/>
      <c r="P602" s="66" t="s">
        <v>1833</v>
      </c>
      <c r="Q602" s="141">
        <v>11</v>
      </c>
    </row>
    <row r="603" spans="1:17" s="72" customFormat="1" x14ac:dyDescent="0.2">
      <c r="A603" s="66"/>
      <c r="B603" s="66" t="s">
        <v>670</v>
      </c>
      <c r="C603" s="221" t="s">
        <v>1654</v>
      </c>
      <c r="D603" s="66" t="s">
        <v>2447</v>
      </c>
      <c r="E603" s="68">
        <v>1.5710599999999999</v>
      </c>
      <c r="F603" s="74">
        <v>1</v>
      </c>
      <c r="G603" s="74">
        <v>1</v>
      </c>
      <c r="H603" s="68">
        <f t="shared" si="18"/>
        <v>1.5710599999999999</v>
      </c>
      <c r="I603" s="70">
        <f t="shared" si="19"/>
        <v>1.5710599999999999</v>
      </c>
      <c r="J603" s="71">
        <f>ROUND((H603*'2-Calculator'!$D$26),2)</f>
        <v>10328.15</v>
      </c>
      <c r="K603" s="71">
        <f>ROUND((I603*'2-Calculator'!$D$26),2)</f>
        <v>10328.15</v>
      </c>
      <c r="L603" s="69">
        <v>2.46</v>
      </c>
      <c r="M603" s="66" t="s">
        <v>2531</v>
      </c>
      <c r="N603" s="66" t="s">
        <v>2532</v>
      </c>
      <c r="O603" s="66"/>
      <c r="P603" s="66" t="s">
        <v>1833</v>
      </c>
      <c r="Q603" s="141">
        <v>58</v>
      </c>
    </row>
    <row r="604" spans="1:17" s="72" customFormat="1" x14ac:dyDescent="0.2">
      <c r="A604" s="66"/>
      <c r="B604" s="66" t="s">
        <v>669</v>
      </c>
      <c r="C604" s="221" t="s">
        <v>1654</v>
      </c>
      <c r="D604" s="66" t="s">
        <v>2447</v>
      </c>
      <c r="E604" s="68">
        <v>2.2209400000000001</v>
      </c>
      <c r="F604" s="74">
        <v>1</v>
      </c>
      <c r="G604" s="74">
        <v>1</v>
      </c>
      <c r="H604" s="68">
        <f t="shared" si="18"/>
        <v>2.2209400000000001</v>
      </c>
      <c r="I604" s="70">
        <f t="shared" si="19"/>
        <v>2.2209400000000001</v>
      </c>
      <c r="J604" s="71">
        <f>ROUND((H604*'2-Calculator'!$D$26),2)</f>
        <v>14600.46</v>
      </c>
      <c r="K604" s="71">
        <f>ROUND((I604*'2-Calculator'!$D$26),2)</f>
        <v>14600.46</v>
      </c>
      <c r="L604" s="69">
        <v>6.02</v>
      </c>
      <c r="M604" s="66" t="s">
        <v>2531</v>
      </c>
      <c r="N604" s="66" t="s">
        <v>2532</v>
      </c>
      <c r="O604" s="66"/>
      <c r="P604" s="66" t="s">
        <v>1833</v>
      </c>
      <c r="Q604" s="141">
        <v>11</v>
      </c>
    </row>
    <row r="605" spans="1:17" s="72" customFormat="1" x14ac:dyDescent="0.2">
      <c r="A605" s="66"/>
      <c r="B605" s="66" t="s">
        <v>668</v>
      </c>
      <c r="C605" s="221" t="s">
        <v>1654</v>
      </c>
      <c r="D605" s="66" t="s">
        <v>2447</v>
      </c>
      <c r="E605" s="68">
        <v>3.9799099999999998</v>
      </c>
      <c r="F605" s="74">
        <v>1</v>
      </c>
      <c r="G605" s="74">
        <v>1</v>
      </c>
      <c r="H605" s="68">
        <f t="shared" si="18"/>
        <v>3.9799099999999998</v>
      </c>
      <c r="I605" s="70">
        <f t="shared" si="19"/>
        <v>3.9799099999999998</v>
      </c>
      <c r="J605" s="71">
        <f>ROUND((H605*'2-Calculator'!$D$26),2)</f>
        <v>26163.93</v>
      </c>
      <c r="K605" s="71">
        <f>ROUND((I605*'2-Calculator'!$D$26),2)</f>
        <v>26163.93</v>
      </c>
      <c r="L605" s="69">
        <v>8.07</v>
      </c>
      <c r="M605" s="66" t="s">
        <v>2531</v>
      </c>
      <c r="N605" s="66" t="s">
        <v>2532</v>
      </c>
      <c r="O605" s="66"/>
      <c r="P605" s="66" t="s">
        <v>1833</v>
      </c>
      <c r="Q605" s="141">
        <v>0</v>
      </c>
    </row>
    <row r="606" spans="1:17" s="72" customFormat="1" x14ac:dyDescent="0.2">
      <c r="A606" s="66"/>
      <c r="B606" s="66" t="s">
        <v>667</v>
      </c>
      <c r="C606" s="221" t="s">
        <v>1655</v>
      </c>
      <c r="D606" s="66" t="s">
        <v>2278</v>
      </c>
      <c r="E606" s="68">
        <v>0.72624999999999995</v>
      </c>
      <c r="F606" s="74">
        <v>1</v>
      </c>
      <c r="G606" s="74">
        <v>1</v>
      </c>
      <c r="H606" s="68">
        <f t="shared" si="18"/>
        <v>0.72624999999999995</v>
      </c>
      <c r="I606" s="70">
        <f t="shared" si="19"/>
        <v>0.72624999999999995</v>
      </c>
      <c r="J606" s="71">
        <f>ROUND((H606*'2-Calculator'!$D$26),2)</f>
        <v>4774.37</v>
      </c>
      <c r="K606" s="71">
        <f>ROUND((I606*'2-Calculator'!$D$26),2)</f>
        <v>4774.37</v>
      </c>
      <c r="L606" s="69">
        <v>2.7</v>
      </c>
      <c r="M606" s="66" t="s">
        <v>2531</v>
      </c>
      <c r="N606" s="66" t="s">
        <v>2532</v>
      </c>
      <c r="O606" s="66"/>
      <c r="P606" s="66" t="s">
        <v>1833</v>
      </c>
      <c r="Q606" s="141">
        <v>13</v>
      </c>
    </row>
    <row r="607" spans="1:17" s="72" customFormat="1" x14ac:dyDescent="0.2">
      <c r="A607" s="66"/>
      <c r="B607" s="66" t="s">
        <v>666</v>
      </c>
      <c r="C607" s="221" t="s">
        <v>1655</v>
      </c>
      <c r="D607" s="66" t="s">
        <v>2278</v>
      </c>
      <c r="E607" s="68">
        <v>1.0255700000000001</v>
      </c>
      <c r="F607" s="74">
        <v>1</v>
      </c>
      <c r="G607" s="74">
        <v>1</v>
      </c>
      <c r="H607" s="68">
        <f t="shared" si="18"/>
        <v>1.0255700000000001</v>
      </c>
      <c r="I607" s="70">
        <f t="shared" si="19"/>
        <v>1.0255700000000001</v>
      </c>
      <c r="J607" s="71">
        <f>ROUND((H607*'2-Calculator'!$D$26),2)</f>
        <v>6742.1</v>
      </c>
      <c r="K607" s="71">
        <f>ROUND((I607*'2-Calculator'!$D$26),2)</f>
        <v>6742.1</v>
      </c>
      <c r="L607" s="69">
        <v>4.2300000000000004</v>
      </c>
      <c r="M607" s="66" t="s">
        <v>2531</v>
      </c>
      <c r="N607" s="66" t="s">
        <v>2532</v>
      </c>
      <c r="O607" s="66"/>
      <c r="P607" s="66" t="s">
        <v>1833</v>
      </c>
      <c r="Q607" s="141">
        <v>12</v>
      </c>
    </row>
    <row r="608" spans="1:17" s="72" customFormat="1" x14ac:dyDescent="0.2">
      <c r="A608" s="66"/>
      <c r="B608" s="66" t="s">
        <v>665</v>
      </c>
      <c r="C608" s="221" t="s">
        <v>1655</v>
      </c>
      <c r="D608" s="66" t="s">
        <v>2278</v>
      </c>
      <c r="E608" s="68">
        <v>1.6376299999999999</v>
      </c>
      <c r="F608" s="74">
        <v>1</v>
      </c>
      <c r="G608" s="74">
        <v>1</v>
      </c>
      <c r="H608" s="68">
        <f t="shared" si="18"/>
        <v>1.6376299999999999</v>
      </c>
      <c r="I608" s="70">
        <f t="shared" si="19"/>
        <v>1.6376299999999999</v>
      </c>
      <c r="J608" s="71">
        <f>ROUND((H608*'2-Calculator'!$D$26),2)</f>
        <v>10765.78</v>
      </c>
      <c r="K608" s="71">
        <f>ROUND((I608*'2-Calculator'!$D$26),2)</f>
        <v>10765.78</v>
      </c>
      <c r="L608" s="69">
        <v>6.5</v>
      </c>
      <c r="M608" s="66" t="s">
        <v>2531</v>
      </c>
      <c r="N608" s="66" t="s">
        <v>2532</v>
      </c>
      <c r="O608" s="66"/>
      <c r="P608" s="66" t="s">
        <v>1833</v>
      </c>
      <c r="Q608" s="141">
        <v>6</v>
      </c>
    </row>
    <row r="609" spans="1:17" s="72" customFormat="1" x14ac:dyDescent="0.2">
      <c r="A609" s="66"/>
      <c r="B609" s="66" t="s">
        <v>664</v>
      </c>
      <c r="C609" s="221" t="s">
        <v>1655</v>
      </c>
      <c r="D609" s="66" t="s">
        <v>2278</v>
      </c>
      <c r="E609" s="68">
        <v>3.18614</v>
      </c>
      <c r="F609" s="74">
        <v>1</v>
      </c>
      <c r="G609" s="74">
        <v>1</v>
      </c>
      <c r="H609" s="68">
        <f t="shared" si="18"/>
        <v>3.18614</v>
      </c>
      <c r="I609" s="70">
        <f t="shared" si="19"/>
        <v>3.18614</v>
      </c>
      <c r="J609" s="71">
        <f>ROUND((H609*'2-Calculator'!$D$26),2)</f>
        <v>20945.68</v>
      </c>
      <c r="K609" s="71">
        <f>ROUND((I609*'2-Calculator'!$D$26),2)</f>
        <v>20945.68</v>
      </c>
      <c r="L609" s="69">
        <v>11.75</v>
      </c>
      <c r="M609" s="66" t="s">
        <v>2531</v>
      </c>
      <c r="N609" s="66" t="s">
        <v>2532</v>
      </c>
      <c r="O609" s="66"/>
      <c r="P609" s="66" t="s">
        <v>1833</v>
      </c>
      <c r="Q609" s="141">
        <v>0</v>
      </c>
    </row>
    <row r="610" spans="1:17" s="72" customFormat="1" x14ac:dyDescent="0.2">
      <c r="A610" s="66"/>
      <c r="B610" s="66" t="s">
        <v>663</v>
      </c>
      <c r="C610" s="221" t="s">
        <v>1656</v>
      </c>
      <c r="D610" s="66" t="s">
        <v>2279</v>
      </c>
      <c r="E610" s="68">
        <v>0.84955000000000003</v>
      </c>
      <c r="F610" s="74">
        <v>1</v>
      </c>
      <c r="G610" s="74">
        <v>1</v>
      </c>
      <c r="H610" s="68">
        <f t="shared" si="18"/>
        <v>0.84955000000000003</v>
      </c>
      <c r="I610" s="70">
        <f t="shared" si="19"/>
        <v>0.84955000000000003</v>
      </c>
      <c r="J610" s="71">
        <f>ROUND((H610*'2-Calculator'!$D$26),2)</f>
        <v>5584.94</v>
      </c>
      <c r="K610" s="71">
        <f>ROUND((I610*'2-Calculator'!$D$26),2)</f>
        <v>5584.94</v>
      </c>
      <c r="L610" s="69">
        <v>3.06</v>
      </c>
      <c r="M610" s="66" t="s">
        <v>2531</v>
      </c>
      <c r="N610" s="66" t="s">
        <v>2532</v>
      </c>
      <c r="O610" s="66"/>
      <c r="P610" s="66" t="s">
        <v>1833</v>
      </c>
      <c r="Q610" s="141">
        <v>6</v>
      </c>
    </row>
    <row r="611" spans="1:17" s="72" customFormat="1" x14ac:dyDescent="0.2">
      <c r="A611" s="66"/>
      <c r="B611" s="66" t="s">
        <v>662</v>
      </c>
      <c r="C611" s="221" t="s">
        <v>1656</v>
      </c>
      <c r="D611" s="66" t="s">
        <v>2279</v>
      </c>
      <c r="E611" s="68">
        <v>1.1679900000000001</v>
      </c>
      <c r="F611" s="74">
        <v>1</v>
      </c>
      <c r="G611" s="74">
        <v>1</v>
      </c>
      <c r="H611" s="68">
        <f t="shared" si="18"/>
        <v>1.1679900000000001</v>
      </c>
      <c r="I611" s="70">
        <f t="shared" si="19"/>
        <v>1.1679900000000001</v>
      </c>
      <c r="J611" s="71">
        <f>ROUND((H611*'2-Calculator'!$D$26),2)</f>
        <v>7678.37</v>
      </c>
      <c r="K611" s="71">
        <f>ROUND((I611*'2-Calculator'!$D$26),2)</f>
        <v>7678.37</v>
      </c>
      <c r="L611" s="69">
        <v>5.07</v>
      </c>
      <c r="M611" s="66" t="s">
        <v>2531</v>
      </c>
      <c r="N611" s="66" t="s">
        <v>2532</v>
      </c>
      <c r="O611" s="66"/>
      <c r="P611" s="66" t="s">
        <v>1833</v>
      </c>
      <c r="Q611" s="141">
        <v>13</v>
      </c>
    </row>
    <row r="612" spans="1:17" s="72" customFormat="1" x14ac:dyDescent="0.2">
      <c r="A612" s="66"/>
      <c r="B612" s="66" t="s">
        <v>661</v>
      </c>
      <c r="C612" s="221" t="s">
        <v>1656</v>
      </c>
      <c r="D612" s="66" t="s">
        <v>2279</v>
      </c>
      <c r="E612" s="68">
        <v>1.9099299999999999</v>
      </c>
      <c r="F612" s="74">
        <v>1</v>
      </c>
      <c r="G612" s="74">
        <v>1</v>
      </c>
      <c r="H612" s="68">
        <f t="shared" si="18"/>
        <v>1.9099299999999999</v>
      </c>
      <c r="I612" s="70">
        <f t="shared" si="19"/>
        <v>1.9099299999999999</v>
      </c>
      <c r="J612" s="71">
        <f>ROUND((H612*'2-Calculator'!$D$26),2)</f>
        <v>12555.88</v>
      </c>
      <c r="K612" s="71">
        <f>ROUND((I612*'2-Calculator'!$D$26),2)</f>
        <v>12555.88</v>
      </c>
      <c r="L612" s="69">
        <v>9.3699999999999992</v>
      </c>
      <c r="M612" s="66" t="s">
        <v>2531</v>
      </c>
      <c r="N612" s="66" t="s">
        <v>2532</v>
      </c>
      <c r="O612" s="66"/>
      <c r="P612" s="66" t="s">
        <v>1833</v>
      </c>
      <c r="Q612" s="141">
        <v>13</v>
      </c>
    </row>
    <row r="613" spans="1:17" s="72" customFormat="1" x14ac:dyDescent="0.2">
      <c r="A613" s="66"/>
      <c r="B613" s="66" t="s">
        <v>660</v>
      </c>
      <c r="C613" s="221" t="s">
        <v>1656</v>
      </c>
      <c r="D613" s="66" t="s">
        <v>2279</v>
      </c>
      <c r="E613" s="68">
        <v>4.2716500000000002</v>
      </c>
      <c r="F613" s="74">
        <v>1</v>
      </c>
      <c r="G613" s="74">
        <v>1</v>
      </c>
      <c r="H613" s="68">
        <f t="shared" si="18"/>
        <v>4.2716500000000002</v>
      </c>
      <c r="I613" s="70">
        <f t="shared" si="19"/>
        <v>4.2716500000000002</v>
      </c>
      <c r="J613" s="71">
        <f>ROUND((H613*'2-Calculator'!$D$26),2)</f>
        <v>28081.83</v>
      </c>
      <c r="K613" s="71">
        <f>ROUND((I613*'2-Calculator'!$D$26),2)</f>
        <v>28081.83</v>
      </c>
      <c r="L613" s="69">
        <v>20.239999999999998</v>
      </c>
      <c r="M613" s="66" t="s">
        <v>2531</v>
      </c>
      <c r="N613" s="66" t="s">
        <v>2532</v>
      </c>
      <c r="O613" s="66"/>
      <c r="P613" s="66" t="s">
        <v>1833</v>
      </c>
      <c r="Q613" s="141">
        <v>6</v>
      </c>
    </row>
    <row r="614" spans="1:17" s="72" customFormat="1" x14ac:dyDescent="0.2">
      <c r="A614" s="66"/>
      <c r="B614" s="66" t="s">
        <v>659</v>
      </c>
      <c r="C614" s="221" t="s">
        <v>1657</v>
      </c>
      <c r="D614" s="66" t="s">
        <v>2280</v>
      </c>
      <c r="E614" s="68">
        <v>0.92967</v>
      </c>
      <c r="F614" s="74">
        <v>1</v>
      </c>
      <c r="G614" s="74">
        <v>1</v>
      </c>
      <c r="H614" s="68">
        <f t="shared" si="18"/>
        <v>0.92967</v>
      </c>
      <c r="I614" s="70">
        <f t="shared" si="19"/>
        <v>0.92967</v>
      </c>
      <c r="J614" s="71">
        <f>ROUND((H614*'2-Calculator'!$D$26),2)</f>
        <v>6111.65</v>
      </c>
      <c r="K614" s="71">
        <f>ROUND((I614*'2-Calculator'!$D$26),2)</f>
        <v>6111.65</v>
      </c>
      <c r="L614" s="69">
        <v>2.35</v>
      </c>
      <c r="M614" s="66" t="s">
        <v>2531</v>
      </c>
      <c r="N614" s="66" t="s">
        <v>2532</v>
      </c>
      <c r="O614" s="66"/>
      <c r="P614" s="66" t="s">
        <v>1833</v>
      </c>
      <c r="Q614" s="141">
        <v>15</v>
      </c>
    </row>
    <row r="615" spans="1:17" s="72" customFormat="1" x14ac:dyDescent="0.2">
      <c r="A615" s="66"/>
      <c r="B615" s="66" t="s">
        <v>658</v>
      </c>
      <c r="C615" s="221" t="s">
        <v>1657</v>
      </c>
      <c r="D615" s="66" t="s">
        <v>2280</v>
      </c>
      <c r="E615" s="68">
        <v>1.45198</v>
      </c>
      <c r="F615" s="74">
        <v>1</v>
      </c>
      <c r="G615" s="74">
        <v>1</v>
      </c>
      <c r="H615" s="68">
        <f t="shared" si="18"/>
        <v>1.45198</v>
      </c>
      <c r="I615" s="70">
        <f t="shared" si="19"/>
        <v>1.45198</v>
      </c>
      <c r="J615" s="71">
        <f>ROUND((H615*'2-Calculator'!$D$26),2)</f>
        <v>9545.32</v>
      </c>
      <c r="K615" s="71">
        <f>ROUND((I615*'2-Calculator'!$D$26),2)</f>
        <v>9545.32</v>
      </c>
      <c r="L615" s="69">
        <v>3.82</v>
      </c>
      <c r="M615" s="66" t="s">
        <v>2531</v>
      </c>
      <c r="N615" s="66" t="s">
        <v>2532</v>
      </c>
      <c r="O615" s="66"/>
      <c r="P615" s="66" t="s">
        <v>1833</v>
      </c>
      <c r="Q615" s="141">
        <v>23</v>
      </c>
    </row>
    <row r="616" spans="1:17" s="72" customFormat="1" x14ac:dyDescent="0.2">
      <c r="A616" s="66"/>
      <c r="B616" s="66" t="s">
        <v>657</v>
      </c>
      <c r="C616" s="221" t="s">
        <v>1657</v>
      </c>
      <c r="D616" s="66" t="s">
        <v>2280</v>
      </c>
      <c r="E616" s="68">
        <v>2.0390100000000002</v>
      </c>
      <c r="F616" s="74">
        <v>1</v>
      </c>
      <c r="G616" s="74">
        <v>1</v>
      </c>
      <c r="H616" s="68">
        <f t="shared" si="18"/>
        <v>2.0390100000000002</v>
      </c>
      <c r="I616" s="70">
        <f t="shared" si="19"/>
        <v>2.0390100000000002</v>
      </c>
      <c r="J616" s="71">
        <f>ROUND((H616*'2-Calculator'!$D$26),2)</f>
        <v>13404.45</v>
      </c>
      <c r="K616" s="71">
        <f>ROUND((I616*'2-Calculator'!$D$26),2)</f>
        <v>13404.45</v>
      </c>
      <c r="L616" s="69">
        <v>8.25</v>
      </c>
      <c r="M616" s="66" t="s">
        <v>2531</v>
      </c>
      <c r="N616" s="66" t="s">
        <v>2532</v>
      </c>
      <c r="O616" s="66"/>
      <c r="P616" s="66" t="s">
        <v>1833</v>
      </c>
      <c r="Q616" s="141">
        <v>8</v>
      </c>
    </row>
    <row r="617" spans="1:17" s="72" customFormat="1" x14ac:dyDescent="0.2">
      <c r="A617" s="66"/>
      <c r="B617" s="66" t="s">
        <v>656</v>
      </c>
      <c r="C617" s="221" t="s">
        <v>1657</v>
      </c>
      <c r="D617" s="66" t="s">
        <v>2280</v>
      </c>
      <c r="E617" s="68">
        <v>3.6064699999999998</v>
      </c>
      <c r="F617" s="74">
        <v>1</v>
      </c>
      <c r="G617" s="74">
        <v>1</v>
      </c>
      <c r="H617" s="68">
        <f t="shared" si="18"/>
        <v>3.6064699999999998</v>
      </c>
      <c r="I617" s="70">
        <f t="shared" si="19"/>
        <v>3.6064699999999998</v>
      </c>
      <c r="J617" s="71">
        <f>ROUND((H617*'2-Calculator'!$D$26),2)</f>
        <v>23708.93</v>
      </c>
      <c r="K617" s="71">
        <f>ROUND((I617*'2-Calculator'!$D$26),2)</f>
        <v>23708.93</v>
      </c>
      <c r="L617" s="69">
        <v>17.079999999999998</v>
      </c>
      <c r="M617" s="66" t="s">
        <v>2531</v>
      </c>
      <c r="N617" s="66" t="s">
        <v>2532</v>
      </c>
      <c r="O617" s="66"/>
      <c r="P617" s="66" t="s">
        <v>1833</v>
      </c>
      <c r="Q617" s="141">
        <v>1</v>
      </c>
    </row>
    <row r="618" spans="1:17" s="72" customFormat="1" x14ac:dyDescent="0.2">
      <c r="A618" s="66"/>
      <c r="B618" s="66" t="s">
        <v>655</v>
      </c>
      <c r="C618" s="221" t="s">
        <v>1658</v>
      </c>
      <c r="D618" s="66" t="s">
        <v>2281</v>
      </c>
      <c r="E618" s="68">
        <v>1.65703</v>
      </c>
      <c r="F618" s="74">
        <v>1</v>
      </c>
      <c r="G618" s="74">
        <v>1</v>
      </c>
      <c r="H618" s="68">
        <f t="shared" si="18"/>
        <v>1.65703</v>
      </c>
      <c r="I618" s="70">
        <f t="shared" si="19"/>
        <v>1.65703</v>
      </c>
      <c r="J618" s="71">
        <f>ROUND((H618*'2-Calculator'!$D$26),2)</f>
        <v>10893.32</v>
      </c>
      <c r="K618" s="71">
        <f>ROUND((I618*'2-Calculator'!$D$26),2)</f>
        <v>10893.32</v>
      </c>
      <c r="L618" s="69">
        <v>1.58</v>
      </c>
      <c r="M618" s="66" t="s">
        <v>2531</v>
      </c>
      <c r="N618" s="66" t="s">
        <v>2532</v>
      </c>
      <c r="O618" s="66"/>
      <c r="P618" s="66" t="s">
        <v>1833</v>
      </c>
      <c r="Q618" s="141">
        <v>40</v>
      </c>
    </row>
    <row r="619" spans="1:17" s="72" customFormat="1" x14ac:dyDescent="0.2">
      <c r="A619" s="66"/>
      <c r="B619" s="66" t="s">
        <v>654</v>
      </c>
      <c r="C619" s="221" t="s">
        <v>1658</v>
      </c>
      <c r="D619" s="66" t="s">
        <v>2281</v>
      </c>
      <c r="E619" s="68">
        <v>2.0750999999999999</v>
      </c>
      <c r="F619" s="74">
        <v>1</v>
      </c>
      <c r="G619" s="74">
        <v>1</v>
      </c>
      <c r="H619" s="68">
        <f t="shared" si="18"/>
        <v>2.0750999999999999</v>
      </c>
      <c r="I619" s="70">
        <f t="shared" si="19"/>
        <v>2.0750999999999999</v>
      </c>
      <c r="J619" s="71">
        <f>ROUND((H619*'2-Calculator'!$D$26),2)</f>
        <v>13641.71</v>
      </c>
      <c r="K619" s="71">
        <f>ROUND((I619*'2-Calculator'!$D$26),2)</f>
        <v>13641.71</v>
      </c>
      <c r="L619" s="69">
        <v>2.74</v>
      </c>
      <c r="M619" s="66" t="s">
        <v>2531</v>
      </c>
      <c r="N619" s="66" t="s">
        <v>2532</v>
      </c>
      <c r="O619" s="66"/>
      <c r="P619" s="66" t="s">
        <v>1833</v>
      </c>
      <c r="Q619" s="141">
        <v>46</v>
      </c>
    </row>
    <row r="620" spans="1:17" s="72" customFormat="1" x14ac:dyDescent="0.2">
      <c r="A620" s="66"/>
      <c r="B620" s="66" t="s">
        <v>653</v>
      </c>
      <c r="C620" s="221" t="s">
        <v>1658</v>
      </c>
      <c r="D620" s="66" t="s">
        <v>2281</v>
      </c>
      <c r="E620" s="68">
        <v>3.3257300000000001</v>
      </c>
      <c r="F620" s="74">
        <v>1</v>
      </c>
      <c r="G620" s="74">
        <v>1</v>
      </c>
      <c r="H620" s="68">
        <f t="shared" si="18"/>
        <v>3.3257300000000001</v>
      </c>
      <c r="I620" s="70">
        <f t="shared" si="19"/>
        <v>3.3257300000000001</v>
      </c>
      <c r="J620" s="71">
        <f>ROUND((H620*'2-Calculator'!$D$26),2)</f>
        <v>21863.35</v>
      </c>
      <c r="K620" s="71">
        <f>ROUND((I620*'2-Calculator'!$D$26),2)</f>
        <v>21863.35</v>
      </c>
      <c r="L620" s="69">
        <v>7.05</v>
      </c>
      <c r="M620" s="66" t="s">
        <v>2531</v>
      </c>
      <c r="N620" s="66" t="s">
        <v>2532</v>
      </c>
      <c r="O620" s="66"/>
      <c r="P620" s="66" t="s">
        <v>1833</v>
      </c>
      <c r="Q620" s="141">
        <v>16</v>
      </c>
    </row>
    <row r="621" spans="1:17" s="72" customFormat="1" x14ac:dyDescent="0.2">
      <c r="A621" s="66"/>
      <c r="B621" s="66" t="s">
        <v>652</v>
      </c>
      <c r="C621" s="221" t="s">
        <v>1658</v>
      </c>
      <c r="D621" s="66" t="s">
        <v>2281</v>
      </c>
      <c r="E621" s="68">
        <v>6.1758699999999997</v>
      </c>
      <c r="F621" s="74">
        <v>1</v>
      </c>
      <c r="G621" s="74">
        <v>1</v>
      </c>
      <c r="H621" s="68">
        <f t="shared" si="18"/>
        <v>6.1758699999999997</v>
      </c>
      <c r="I621" s="70">
        <f t="shared" si="19"/>
        <v>6.1758699999999997</v>
      </c>
      <c r="J621" s="71">
        <f>ROUND((H621*'2-Calculator'!$D$26),2)</f>
        <v>40600.17</v>
      </c>
      <c r="K621" s="71">
        <f>ROUND((I621*'2-Calculator'!$D$26),2)</f>
        <v>40600.17</v>
      </c>
      <c r="L621" s="69">
        <v>16.63</v>
      </c>
      <c r="M621" s="66" t="s">
        <v>2531</v>
      </c>
      <c r="N621" s="66" t="s">
        <v>2532</v>
      </c>
      <c r="O621" s="66"/>
      <c r="P621" s="66" t="s">
        <v>1833</v>
      </c>
      <c r="Q621" s="141">
        <v>3</v>
      </c>
    </row>
    <row r="622" spans="1:17" s="72" customFormat="1" x14ac:dyDescent="0.2">
      <c r="A622" s="66"/>
      <c r="B622" s="66" t="s">
        <v>2067</v>
      </c>
      <c r="C622" s="221" t="s">
        <v>2068</v>
      </c>
      <c r="D622" s="66" t="s">
        <v>2069</v>
      </c>
      <c r="E622" s="68">
        <v>1.7135899999999999</v>
      </c>
      <c r="F622" s="74">
        <v>1</v>
      </c>
      <c r="G622" s="74">
        <v>1</v>
      </c>
      <c r="H622" s="68">
        <f t="shared" si="18"/>
        <v>1.7135899999999999</v>
      </c>
      <c r="I622" s="70">
        <f t="shared" si="19"/>
        <v>1.7135899999999999</v>
      </c>
      <c r="J622" s="71">
        <f>ROUND((H622*'2-Calculator'!$D$26),2)</f>
        <v>11265.14</v>
      </c>
      <c r="K622" s="71">
        <f>ROUND((I622*'2-Calculator'!$D$26),2)</f>
        <v>11265.14</v>
      </c>
      <c r="L622" s="69">
        <v>1.34</v>
      </c>
      <c r="M622" s="66" t="s">
        <v>2531</v>
      </c>
      <c r="N622" s="66" t="s">
        <v>2532</v>
      </c>
      <c r="O622" s="66"/>
      <c r="P622" s="66" t="s">
        <v>1833</v>
      </c>
      <c r="Q622" s="141">
        <v>4</v>
      </c>
    </row>
    <row r="623" spans="1:17" s="72" customFormat="1" x14ac:dyDescent="0.2">
      <c r="A623" s="66"/>
      <c r="B623" s="66" t="s">
        <v>2070</v>
      </c>
      <c r="C623" s="221" t="s">
        <v>2068</v>
      </c>
      <c r="D623" s="66" t="s">
        <v>2069</v>
      </c>
      <c r="E623" s="68">
        <v>1.8384799999999999</v>
      </c>
      <c r="F623" s="74">
        <v>1</v>
      </c>
      <c r="G623" s="74">
        <v>1</v>
      </c>
      <c r="H623" s="68">
        <f t="shared" si="18"/>
        <v>1.8384799999999999</v>
      </c>
      <c r="I623" s="70">
        <f t="shared" si="19"/>
        <v>1.8384799999999999</v>
      </c>
      <c r="J623" s="71">
        <f>ROUND((H623*'2-Calculator'!$D$26),2)</f>
        <v>12086.17</v>
      </c>
      <c r="K623" s="71">
        <f>ROUND((I623*'2-Calculator'!$D$26),2)</f>
        <v>12086.17</v>
      </c>
      <c r="L623" s="69">
        <v>1.87</v>
      </c>
      <c r="M623" s="66" t="s">
        <v>2531</v>
      </c>
      <c r="N623" s="66" t="s">
        <v>2532</v>
      </c>
      <c r="O623" s="66"/>
      <c r="P623" s="66" t="s">
        <v>1833</v>
      </c>
      <c r="Q623" s="141">
        <v>3</v>
      </c>
    </row>
    <row r="624" spans="1:17" s="72" customFormat="1" x14ac:dyDescent="0.2">
      <c r="A624" s="66"/>
      <c r="B624" s="66" t="s">
        <v>2071</v>
      </c>
      <c r="C624" s="221" t="s">
        <v>2068</v>
      </c>
      <c r="D624" s="66" t="s">
        <v>2069</v>
      </c>
      <c r="E624" s="68">
        <v>2.3828999999999998</v>
      </c>
      <c r="F624" s="74">
        <v>1</v>
      </c>
      <c r="G624" s="74">
        <v>1</v>
      </c>
      <c r="H624" s="68">
        <f t="shared" si="18"/>
        <v>2.3828999999999998</v>
      </c>
      <c r="I624" s="70">
        <f t="shared" si="19"/>
        <v>2.3828999999999998</v>
      </c>
      <c r="J624" s="71">
        <f>ROUND((H624*'2-Calculator'!$D$26),2)</f>
        <v>15665.18</v>
      </c>
      <c r="K624" s="71">
        <f>ROUND((I624*'2-Calculator'!$D$26),2)</f>
        <v>15665.18</v>
      </c>
      <c r="L624" s="69">
        <v>4.24</v>
      </c>
      <c r="M624" s="66" t="s">
        <v>2531</v>
      </c>
      <c r="N624" s="66" t="s">
        <v>2532</v>
      </c>
      <c r="O624" s="66"/>
      <c r="P624" s="66" t="s">
        <v>1833</v>
      </c>
      <c r="Q624" s="141">
        <v>2</v>
      </c>
    </row>
    <row r="625" spans="1:17" s="72" customFormat="1" x14ac:dyDescent="0.2">
      <c r="A625" s="66"/>
      <c r="B625" s="66" t="s">
        <v>2072</v>
      </c>
      <c r="C625" s="221" t="s">
        <v>2068</v>
      </c>
      <c r="D625" s="66" t="s">
        <v>2069</v>
      </c>
      <c r="E625" s="68">
        <v>3.82538</v>
      </c>
      <c r="F625" s="74">
        <v>1</v>
      </c>
      <c r="G625" s="74">
        <v>1</v>
      </c>
      <c r="H625" s="68">
        <f t="shared" si="18"/>
        <v>3.82538</v>
      </c>
      <c r="I625" s="70">
        <f t="shared" si="19"/>
        <v>3.82538</v>
      </c>
      <c r="J625" s="71">
        <f>ROUND((H625*'2-Calculator'!$D$26),2)</f>
        <v>25148.05</v>
      </c>
      <c r="K625" s="71">
        <f>ROUND((I625*'2-Calculator'!$D$26),2)</f>
        <v>25148.05</v>
      </c>
      <c r="L625" s="69">
        <v>7</v>
      </c>
      <c r="M625" s="66" t="s">
        <v>2531</v>
      </c>
      <c r="N625" s="66" t="s">
        <v>2532</v>
      </c>
      <c r="O625" s="66"/>
      <c r="P625" s="66" t="s">
        <v>1833</v>
      </c>
      <c r="Q625" s="141">
        <v>0</v>
      </c>
    </row>
    <row r="626" spans="1:17" s="72" customFormat="1" x14ac:dyDescent="0.2">
      <c r="A626" s="66"/>
      <c r="B626" s="66" t="s">
        <v>651</v>
      </c>
      <c r="C626" s="221" t="s">
        <v>1659</v>
      </c>
      <c r="D626" s="66" t="s">
        <v>2073</v>
      </c>
      <c r="E626" s="68">
        <v>0.44095000000000001</v>
      </c>
      <c r="F626" s="74">
        <v>1</v>
      </c>
      <c r="G626" s="74">
        <v>1</v>
      </c>
      <c r="H626" s="68">
        <f t="shared" si="18"/>
        <v>0.44095000000000001</v>
      </c>
      <c r="I626" s="70">
        <f t="shared" si="19"/>
        <v>0.44095000000000001</v>
      </c>
      <c r="J626" s="71">
        <f>ROUND((H626*'2-Calculator'!$D$26),2)</f>
        <v>2898.81</v>
      </c>
      <c r="K626" s="71">
        <f>ROUND((I626*'2-Calculator'!$D$26),2)</f>
        <v>2898.81</v>
      </c>
      <c r="L626" s="69">
        <v>2.99</v>
      </c>
      <c r="M626" s="66" t="s">
        <v>2531</v>
      </c>
      <c r="N626" s="66" t="s">
        <v>2532</v>
      </c>
      <c r="O626" s="66"/>
      <c r="P626" s="66" t="s">
        <v>1833</v>
      </c>
      <c r="Q626" s="141">
        <v>3</v>
      </c>
    </row>
    <row r="627" spans="1:17" s="72" customFormat="1" x14ac:dyDescent="0.2">
      <c r="A627" s="66"/>
      <c r="B627" s="66" t="s">
        <v>650</v>
      </c>
      <c r="C627" s="221" t="s">
        <v>1659</v>
      </c>
      <c r="D627" s="66" t="s">
        <v>2073</v>
      </c>
      <c r="E627" s="68">
        <v>0.54264000000000001</v>
      </c>
      <c r="F627" s="74">
        <v>1</v>
      </c>
      <c r="G627" s="74">
        <v>1</v>
      </c>
      <c r="H627" s="68">
        <f t="shared" si="18"/>
        <v>0.54264000000000001</v>
      </c>
      <c r="I627" s="70">
        <f t="shared" si="19"/>
        <v>0.54264000000000001</v>
      </c>
      <c r="J627" s="71">
        <f>ROUND((H627*'2-Calculator'!$D$26),2)</f>
        <v>3567.32</v>
      </c>
      <c r="K627" s="71">
        <f>ROUND((I627*'2-Calculator'!$D$26),2)</f>
        <v>3567.32</v>
      </c>
      <c r="L627" s="69">
        <v>3.37</v>
      </c>
      <c r="M627" s="66" t="s">
        <v>2531</v>
      </c>
      <c r="N627" s="66" t="s">
        <v>2532</v>
      </c>
      <c r="O627" s="66"/>
      <c r="P627" s="66" t="s">
        <v>1833</v>
      </c>
      <c r="Q627" s="141">
        <v>5</v>
      </c>
    </row>
    <row r="628" spans="1:17" s="72" customFormat="1" x14ac:dyDescent="0.2">
      <c r="A628" s="66"/>
      <c r="B628" s="66" t="s">
        <v>649</v>
      </c>
      <c r="C628" s="221" t="s">
        <v>1659</v>
      </c>
      <c r="D628" s="66" t="s">
        <v>2073</v>
      </c>
      <c r="E628" s="68">
        <v>0.77905000000000002</v>
      </c>
      <c r="F628" s="74">
        <v>1</v>
      </c>
      <c r="G628" s="74">
        <v>1</v>
      </c>
      <c r="H628" s="68">
        <f t="shared" si="18"/>
        <v>0.77905000000000002</v>
      </c>
      <c r="I628" s="70">
        <f t="shared" si="19"/>
        <v>0.77905000000000002</v>
      </c>
      <c r="J628" s="71">
        <f>ROUND((H628*'2-Calculator'!$D$26),2)</f>
        <v>5121.47</v>
      </c>
      <c r="K628" s="71">
        <f>ROUND((I628*'2-Calculator'!$D$26),2)</f>
        <v>5121.47</v>
      </c>
      <c r="L628" s="69">
        <v>4.7300000000000004</v>
      </c>
      <c r="M628" s="66" t="s">
        <v>2531</v>
      </c>
      <c r="N628" s="66" t="s">
        <v>2532</v>
      </c>
      <c r="O628" s="66"/>
      <c r="P628" s="66" t="s">
        <v>1833</v>
      </c>
      <c r="Q628" s="141">
        <v>3</v>
      </c>
    </row>
    <row r="629" spans="1:17" s="72" customFormat="1" x14ac:dyDescent="0.2">
      <c r="A629" s="66"/>
      <c r="B629" s="66" t="s">
        <v>648</v>
      </c>
      <c r="C629" s="221" t="s">
        <v>1659</v>
      </c>
      <c r="D629" s="66" t="s">
        <v>2073</v>
      </c>
      <c r="E629" s="68">
        <v>1.5965100000000001</v>
      </c>
      <c r="F629" s="74">
        <v>1</v>
      </c>
      <c r="G629" s="74">
        <v>1</v>
      </c>
      <c r="H629" s="68">
        <f t="shared" si="18"/>
        <v>1.5965100000000001</v>
      </c>
      <c r="I629" s="70">
        <f t="shared" si="19"/>
        <v>1.5965100000000001</v>
      </c>
      <c r="J629" s="71">
        <f>ROUND((H629*'2-Calculator'!$D$26),2)</f>
        <v>10495.46</v>
      </c>
      <c r="K629" s="71">
        <f>ROUND((I629*'2-Calculator'!$D$26),2)</f>
        <v>10495.46</v>
      </c>
      <c r="L629" s="69">
        <v>7</v>
      </c>
      <c r="M629" s="66" t="s">
        <v>2531</v>
      </c>
      <c r="N629" s="66" t="s">
        <v>2532</v>
      </c>
      <c r="O629" s="66"/>
      <c r="P629" s="66" t="s">
        <v>1833</v>
      </c>
      <c r="Q629" s="141">
        <v>0</v>
      </c>
    </row>
    <row r="630" spans="1:17" s="72" customFormat="1" x14ac:dyDescent="0.2">
      <c r="A630" s="66"/>
      <c r="B630" s="66" t="s">
        <v>647</v>
      </c>
      <c r="C630" s="221" t="s">
        <v>1660</v>
      </c>
      <c r="D630" s="66" t="s">
        <v>2448</v>
      </c>
      <c r="E630" s="68">
        <v>0.46540999999999999</v>
      </c>
      <c r="F630" s="74">
        <v>1</v>
      </c>
      <c r="G630" s="74">
        <v>1</v>
      </c>
      <c r="H630" s="68">
        <f t="shared" si="18"/>
        <v>0.46540999999999999</v>
      </c>
      <c r="I630" s="70">
        <f t="shared" si="19"/>
        <v>0.46540999999999999</v>
      </c>
      <c r="J630" s="71">
        <f>ROUND((H630*'2-Calculator'!$D$26),2)</f>
        <v>3059.61</v>
      </c>
      <c r="K630" s="71">
        <f>ROUND((I630*'2-Calculator'!$D$26),2)</f>
        <v>3059.61</v>
      </c>
      <c r="L630" s="69">
        <v>3.28</v>
      </c>
      <c r="M630" s="66" t="s">
        <v>2531</v>
      </c>
      <c r="N630" s="66" t="s">
        <v>2532</v>
      </c>
      <c r="O630" s="66"/>
      <c r="P630" s="66" t="s">
        <v>1833</v>
      </c>
      <c r="Q630" s="141">
        <v>2</v>
      </c>
    </row>
    <row r="631" spans="1:17" s="72" customFormat="1" x14ac:dyDescent="0.2">
      <c r="A631" s="66"/>
      <c r="B631" s="66" t="s">
        <v>646</v>
      </c>
      <c r="C631" s="221" t="s">
        <v>1660</v>
      </c>
      <c r="D631" s="66" t="s">
        <v>2448</v>
      </c>
      <c r="E631" s="68">
        <v>0.57211000000000001</v>
      </c>
      <c r="F631" s="74">
        <v>1</v>
      </c>
      <c r="G631" s="74">
        <v>1</v>
      </c>
      <c r="H631" s="68">
        <f t="shared" si="18"/>
        <v>0.57211000000000001</v>
      </c>
      <c r="I631" s="70">
        <f t="shared" si="19"/>
        <v>0.57211000000000001</v>
      </c>
      <c r="J631" s="71">
        <f>ROUND((H631*'2-Calculator'!$D$26),2)</f>
        <v>3761.05</v>
      </c>
      <c r="K631" s="71">
        <f>ROUND((I631*'2-Calculator'!$D$26),2)</f>
        <v>3761.05</v>
      </c>
      <c r="L631" s="69">
        <v>3.52</v>
      </c>
      <c r="M631" s="66" t="s">
        <v>2531</v>
      </c>
      <c r="N631" s="66" t="s">
        <v>2532</v>
      </c>
      <c r="O631" s="66"/>
      <c r="P631" s="66" t="s">
        <v>1833</v>
      </c>
      <c r="Q631" s="141">
        <v>6</v>
      </c>
    </row>
    <row r="632" spans="1:17" s="72" customFormat="1" x14ac:dyDescent="0.2">
      <c r="A632" s="66"/>
      <c r="B632" s="66" t="s">
        <v>645</v>
      </c>
      <c r="C632" s="221" t="s">
        <v>1660</v>
      </c>
      <c r="D632" s="66" t="s">
        <v>2448</v>
      </c>
      <c r="E632" s="68">
        <v>0.75753000000000004</v>
      </c>
      <c r="F632" s="74">
        <v>1</v>
      </c>
      <c r="G632" s="74">
        <v>1</v>
      </c>
      <c r="H632" s="68">
        <f t="shared" si="18"/>
        <v>0.75753000000000004</v>
      </c>
      <c r="I632" s="70">
        <f t="shared" si="19"/>
        <v>0.75753000000000004</v>
      </c>
      <c r="J632" s="71">
        <f>ROUND((H632*'2-Calculator'!$D$26),2)</f>
        <v>4980</v>
      </c>
      <c r="K632" s="71">
        <f>ROUND((I632*'2-Calculator'!$D$26),2)</f>
        <v>4980</v>
      </c>
      <c r="L632" s="69">
        <v>4.62</v>
      </c>
      <c r="M632" s="66" t="s">
        <v>2531</v>
      </c>
      <c r="N632" s="66" t="s">
        <v>2532</v>
      </c>
      <c r="O632" s="66"/>
      <c r="P632" s="66" t="s">
        <v>1833</v>
      </c>
      <c r="Q632" s="141">
        <v>4</v>
      </c>
    </row>
    <row r="633" spans="1:17" s="72" customFormat="1" x14ac:dyDescent="0.2">
      <c r="A633" s="66"/>
      <c r="B633" s="66" t="s">
        <v>644</v>
      </c>
      <c r="C633" s="221" t="s">
        <v>1660</v>
      </c>
      <c r="D633" s="66" t="s">
        <v>2448</v>
      </c>
      <c r="E633" s="68">
        <v>1.7469600000000001</v>
      </c>
      <c r="F633" s="74">
        <v>1</v>
      </c>
      <c r="G633" s="74">
        <v>1</v>
      </c>
      <c r="H633" s="68">
        <f t="shared" si="18"/>
        <v>1.7469600000000001</v>
      </c>
      <c r="I633" s="70">
        <f t="shared" si="19"/>
        <v>1.7469600000000001</v>
      </c>
      <c r="J633" s="71">
        <f>ROUND((H633*'2-Calculator'!$D$26),2)</f>
        <v>11484.52</v>
      </c>
      <c r="K633" s="71">
        <f>ROUND((I633*'2-Calculator'!$D$26),2)</f>
        <v>11484.52</v>
      </c>
      <c r="L633" s="69">
        <v>7.75</v>
      </c>
      <c r="M633" s="66" t="s">
        <v>2531</v>
      </c>
      <c r="N633" s="66" t="s">
        <v>2532</v>
      </c>
      <c r="O633" s="66"/>
      <c r="P633" s="66" t="s">
        <v>1833</v>
      </c>
      <c r="Q633" s="141">
        <v>0</v>
      </c>
    </row>
    <row r="634" spans="1:17" s="72" customFormat="1" x14ac:dyDescent="0.2">
      <c r="A634" s="66"/>
      <c r="B634" s="66" t="s">
        <v>643</v>
      </c>
      <c r="C634" s="221" t="s">
        <v>1661</v>
      </c>
      <c r="D634" s="66" t="s">
        <v>2282</v>
      </c>
      <c r="E634" s="68">
        <v>0.43562000000000001</v>
      </c>
      <c r="F634" s="74">
        <v>1</v>
      </c>
      <c r="G634" s="74">
        <v>1</v>
      </c>
      <c r="H634" s="68">
        <f t="shared" si="18"/>
        <v>0.43562000000000001</v>
      </c>
      <c r="I634" s="70">
        <f t="shared" si="19"/>
        <v>0.43562000000000001</v>
      </c>
      <c r="J634" s="71">
        <f>ROUND((H634*'2-Calculator'!$D$26),2)</f>
        <v>2863.77</v>
      </c>
      <c r="K634" s="71">
        <f>ROUND((I634*'2-Calculator'!$D$26),2)</f>
        <v>2863.77</v>
      </c>
      <c r="L634" s="69">
        <v>2.15</v>
      </c>
      <c r="M634" s="66" t="s">
        <v>2531</v>
      </c>
      <c r="N634" s="66" t="s">
        <v>2532</v>
      </c>
      <c r="O634" s="66"/>
      <c r="P634" s="66" t="s">
        <v>1833</v>
      </c>
      <c r="Q634" s="141">
        <v>13</v>
      </c>
    </row>
    <row r="635" spans="1:17" s="72" customFormat="1" x14ac:dyDescent="0.2">
      <c r="A635" s="66"/>
      <c r="B635" s="66" t="s">
        <v>642</v>
      </c>
      <c r="C635" s="221" t="s">
        <v>1661</v>
      </c>
      <c r="D635" s="66" t="s">
        <v>2282</v>
      </c>
      <c r="E635" s="68">
        <v>0.61246999999999996</v>
      </c>
      <c r="F635" s="74">
        <v>1</v>
      </c>
      <c r="G635" s="74">
        <v>1</v>
      </c>
      <c r="H635" s="68">
        <f t="shared" si="18"/>
        <v>0.61246999999999996</v>
      </c>
      <c r="I635" s="70">
        <f t="shared" si="19"/>
        <v>0.61246999999999996</v>
      </c>
      <c r="J635" s="71">
        <f>ROUND((H635*'2-Calculator'!$D$26),2)</f>
        <v>4026.38</v>
      </c>
      <c r="K635" s="71">
        <f>ROUND((I635*'2-Calculator'!$D$26),2)</f>
        <v>4026.38</v>
      </c>
      <c r="L635" s="69">
        <v>3.4</v>
      </c>
      <c r="M635" s="66" t="s">
        <v>2531</v>
      </c>
      <c r="N635" s="66" t="s">
        <v>2532</v>
      </c>
      <c r="O635" s="66"/>
      <c r="P635" s="66" t="s">
        <v>1833</v>
      </c>
      <c r="Q635" s="141">
        <v>17</v>
      </c>
    </row>
    <row r="636" spans="1:17" s="72" customFormat="1" x14ac:dyDescent="0.2">
      <c r="A636" s="66"/>
      <c r="B636" s="66" t="s">
        <v>641</v>
      </c>
      <c r="C636" s="221" t="s">
        <v>1661</v>
      </c>
      <c r="D636" s="66" t="s">
        <v>2282</v>
      </c>
      <c r="E636" s="68">
        <v>0.85970000000000002</v>
      </c>
      <c r="F636" s="74">
        <v>1</v>
      </c>
      <c r="G636" s="74">
        <v>1</v>
      </c>
      <c r="H636" s="68">
        <f t="shared" si="18"/>
        <v>0.85970000000000002</v>
      </c>
      <c r="I636" s="70">
        <f t="shared" si="19"/>
        <v>0.85970000000000002</v>
      </c>
      <c r="J636" s="71">
        <f>ROUND((H636*'2-Calculator'!$D$26),2)</f>
        <v>5651.67</v>
      </c>
      <c r="K636" s="71">
        <f>ROUND((I636*'2-Calculator'!$D$26),2)</f>
        <v>5651.67</v>
      </c>
      <c r="L636" s="69">
        <v>4.57</v>
      </c>
      <c r="M636" s="66" t="s">
        <v>2531</v>
      </c>
      <c r="N636" s="66" t="s">
        <v>2532</v>
      </c>
      <c r="O636" s="66"/>
      <c r="P636" s="66" t="s">
        <v>1833</v>
      </c>
      <c r="Q636" s="141">
        <v>6</v>
      </c>
    </row>
    <row r="637" spans="1:17" s="72" customFormat="1" x14ac:dyDescent="0.2">
      <c r="A637" s="66"/>
      <c r="B637" s="66" t="s">
        <v>640</v>
      </c>
      <c r="C637" s="221" t="s">
        <v>1661</v>
      </c>
      <c r="D637" s="66" t="s">
        <v>2282</v>
      </c>
      <c r="E637" s="68">
        <v>1.94885</v>
      </c>
      <c r="F637" s="74">
        <v>1</v>
      </c>
      <c r="G637" s="74">
        <v>1</v>
      </c>
      <c r="H637" s="68">
        <f t="shared" si="18"/>
        <v>1.94885</v>
      </c>
      <c r="I637" s="70">
        <f t="shared" si="19"/>
        <v>1.94885</v>
      </c>
      <c r="J637" s="71">
        <f>ROUND((H637*'2-Calculator'!$D$26),2)</f>
        <v>12811.74</v>
      </c>
      <c r="K637" s="71">
        <f>ROUND((I637*'2-Calculator'!$D$26),2)</f>
        <v>12811.74</v>
      </c>
      <c r="L637" s="69">
        <v>10.69</v>
      </c>
      <c r="M637" s="66" t="s">
        <v>2531</v>
      </c>
      <c r="N637" s="66" t="s">
        <v>2532</v>
      </c>
      <c r="O637" s="66"/>
      <c r="P637" s="66" t="s">
        <v>1833</v>
      </c>
      <c r="Q637" s="141">
        <v>2</v>
      </c>
    </row>
    <row r="638" spans="1:17" s="72" customFormat="1" x14ac:dyDescent="0.2">
      <c r="A638" s="66"/>
      <c r="B638" s="66" t="s">
        <v>639</v>
      </c>
      <c r="C638" s="221" t="s">
        <v>1662</v>
      </c>
      <c r="D638" s="66" t="s">
        <v>2283</v>
      </c>
      <c r="E638" s="68">
        <v>0.66047</v>
      </c>
      <c r="F638" s="74">
        <v>1</v>
      </c>
      <c r="G638" s="74">
        <v>1</v>
      </c>
      <c r="H638" s="68">
        <f t="shared" si="18"/>
        <v>0.66047</v>
      </c>
      <c r="I638" s="70">
        <f t="shared" si="19"/>
        <v>0.66047</v>
      </c>
      <c r="J638" s="71">
        <f>ROUND((H638*'2-Calculator'!$D$26),2)</f>
        <v>4341.93</v>
      </c>
      <c r="K638" s="71">
        <f>ROUND((I638*'2-Calculator'!$D$26),2)</f>
        <v>4341.93</v>
      </c>
      <c r="L638" s="69">
        <v>2.76</v>
      </c>
      <c r="M638" s="66" t="s">
        <v>2531</v>
      </c>
      <c r="N638" s="66" t="s">
        <v>2532</v>
      </c>
      <c r="O638" s="66"/>
      <c r="P638" s="66" t="s">
        <v>1833</v>
      </c>
      <c r="Q638" s="141">
        <v>3</v>
      </c>
    </row>
    <row r="639" spans="1:17" s="72" customFormat="1" x14ac:dyDescent="0.2">
      <c r="A639" s="66"/>
      <c r="B639" s="66" t="s">
        <v>638</v>
      </c>
      <c r="C639" s="221" t="s">
        <v>1662</v>
      </c>
      <c r="D639" s="66" t="s">
        <v>2283</v>
      </c>
      <c r="E639" s="68">
        <v>0.80886999999999998</v>
      </c>
      <c r="F639" s="74">
        <v>1</v>
      </c>
      <c r="G639" s="74">
        <v>1</v>
      </c>
      <c r="H639" s="68">
        <f t="shared" si="18"/>
        <v>0.80886999999999998</v>
      </c>
      <c r="I639" s="70">
        <f t="shared" si="19"/>
        <v>0.80886999999999998</v>
      </c>
      <c r="J639" s="71">
        <f>ROUND((H639*'2-Calculator'!$D$26),2)</f>
        <v>5317.51</v>
      </c>
      <c r="K639" s="71">
        <f>ROUND((I639*'2-Calculator'!$D$26),2)</f>
        <v>5317.51</v>
      </c>
      <c r="L639" s="69">
        <v>4.9400000000000004</v>
      </c>
      <c r="M639" s="66" t="s">
        <v>2531</v>
      </c>
      <c r="N639" s="66" t="s">
        <v>2532</v>
      </c>
      <c r="O639" s="66"/>
      <c r="P639" s="66" t="s">
        <v>1833</v>
      </c>
      <c r="Q639" s="141">
        <v>12</v>
      </c>
    </row>
    <row r="640" spans="1:17" s="72" customFormat="1" x14ac:dyDescent="0.2">
      <c r="A640" s="66"/>
      <c r="B640" s="66" t="s">
        <v>637</v>
      </c>
      <c r="C640" s="221" t="s">
        <v>1662</v>
      </c>
      <c r="D640" s="66" t="s">
        <v>2283</v>
      </c>
      <c r="E640" s="68">
        <v>1.3008200000000001</v>
      </c>
      <c r="F640" s="74">
        <v>1</v>
      </c>
      <c r="G640" s="74">
        <v>1</v>
      </c>
      <c r="H640" s="68">
        <f t="shared" si="18"/>
        <v>1.3008200000000001</v>
      </c>
      <c r="I640" s="70">
        <f t="shared" si="19"/>
        <v>1.3008200000000001</v>
      </c>
      <c r="J640" s="71">
        <f>ROUND((H640*'2-Calculator'!$D$26),2)</f>
        <v>8551.59</v>
      </c>
      <c r="K640" s="71">
        <f>ROUND((I640*'2-Calculator'!$D$26),2)</f>
        <v>8551.59</v>
      </c>
      <c r="L640" s="69">
        <v>7.57</v>
      </c>
      <c r="M640" s="66" t="s">
        <v>2531</v>
      </c>
      <c r="N640" s="66" t="s">
        <v>2532</v>
      </c>
      <c r="O640" s="66"/>
      <c r="P640" s="66" t="s">
        <v>1833</v>
      </c>
      <c r="Q640" s="141">
        <v>15</v>
      </c>
    </row>
    <row r="641" spans="1:17" s="72" customFormat="1" x14ac:dyDescent="0.2">
      <c r="A641" s="66"/>
      <c r="B641" s="66" t="s">
        <v>636</v>
      </c>
      <c r="C641" s="221" t="s">
        <v>1662</v>
      </c>
      <c r="D641" s="66" t="s">
        <v>2283</v>
      </c>
      <c r="E641" s="68">
        <v>2.1076800000000002</v>
      </c>
      <c r="F641" s="74">
        <v>1</v>
      </c>
      <c r="G641" s="74">
        <v>1</v>
      </c>
      <c r="H641" s="68">
        <f t="shared" si="18"/>
        <v>2.1076800000000002</v>
      </c>
      <c r="I641" s="70">
        <f t="shared" si="19"/>
        <v>2.1076800000000002</v>
      </c>
      <c r="J641" s="71">
        <f>ROUND((H641*'2-Calculator'!$D$26),2)</f>
        <v>13855.89</v>
      </c>
      <c r="K641" s="71">
        <f>ROUND((I641*'2-Calculator'!$D$26),2)</f>
        <v>13855.89</v>
      </c>
      <c r="L641" s="69">
        <v>12.78</v>
      </c>
      <c r="M641" s="66" t="s">
        <v>2531</v>
      </c>
      <c r="N641" s="66" t="s">
        <v>2532</v>
      </c>
      <c r="O641" s="66"/>
      <c r="P641" s="66" t="s">
        <v>1833</v>
      </c>
      <c r="Q641" s="141">
        <v>2</v>
      </c>
    </row>
    <row r="642" spans="1:17" s="72" customFormat="1" x14ac:dyDescent="0.2">
      <c r="A642" s="66"/>
      <c r="B642" s="66" t="s">
        <v>635</v>
      </c>
      <c r="C642" s="221" t="s">
        <v>1663</v>
      </c>
      <c r="D642" s="66" t="s">
        <v>2284</v>
      </c>
      <c r="E642" s="68">
        <v>0.63488999999999995</v>
      </c>
      <c r="F642" s="74">
        <v>1</v>
      </c>
      <c r="G642" s="74">
        <v>1</v>
      </c>
      <c r="H642" s="68">
        <f t="shared" si="18"/>
        <v>0.63488999999999995</v>
      </c>
      <c r="I642" s="70">
        <f t="shared" si="19"/>
        <v>0.63488999999999995</v>
      </c>
      <c r="J642" s="71">
        <f>ROUND((H642*'2-Calculator'!$D$26),2)</f>
        <v>4173.7700000000004</v>
      </c>
      <c r="K642" s="71">
        <f>ROUND((I642*'2-Calculator'!$D$26),2)</f>
        <v>4173.7700000000004</v>
      </c>
      <c r="L642" s="69">
        <v>4.16</v>
      </c>
      <c r="M642" s="66" t="s">
        <v>2531</v>
      </c>
      <c r="N642" s="66" t="s">
        <v>2532</v>
      </c>
      <c r="O642" s="66"/>
      <c r="P642" s="66" t="s">
        <v>1833</v>
      </c>
      <c r="Q642" s="141">
        <v>14</v>
      </c>
    </row>
    <row r="643" spans="1:17" s="72" customFormat="1" x14ac:dyDescent="0.2">
      <c r="A643" s="66"/>
      <c r="B643" s="66" t="s">
        <v>634</v>
      </c>
      <c r="C643" s="221" t="s">
        <v>1663</v>
      </c>
      <c r="D643" s="66" t="s">
        <v>2284</v>
      </c>
      <c r="E643" s="68">
        <v>0.82808999999999999</v>
      </c>
      <c r="F643" s="74">
        <v>1</v>
      </c>
      <c r="G643" s="74">
        <v>1</v>
      </c>
      <c r="H643" s="68">
        <f t="shared" si="18"/>
        <v>0.82808999999999999</v>
      </c>
      <c r="I643" s="70">
        <f t="shared" si="19"/>
        <v>0.82808999999999999</v>
      </c>
      <c r="J643" s="71">
        <f>ROUND((H643*'2-Calculator'!$D$26),2)</f>
        <v>5443.86</v>
      </c>
      <c r="K643" s="71">
        <f>ROUND((I643*'2-Calculator'!$D$26),2)</f>
        <v>5443.86</v>
      </c>
      <c r="L643" s="69">
        <v>5.38</v>
      </c>
      <c r="M643" s="66" t="s">
        <v>2531</v>
      </c>
      <c r="N643" s="66" t="s">
        <v>2532</v>
      </c>
      <c r="O643" s="66"/>
      <c r="P643" s="66" t="s">
        <v>1833</v>
      </c>
      <c r="Q643" s="141">
        <v>44</v>
      </c>
    </row>
    <row r="644" spans="1:17" s="72" customFormat="1" x14ac:dyDescent="0.2">
      <c r="A644" s="66"/>
      <c r="B644" s="66" t="s">
        <v>633</v>
      </c>
      <c r="C644" s="221" t="s">
        <v>1663</v>
      </c>
      <c r="D644" s="66" t="s">
        <v>2284</v>
      </c>
      <c r="E644" s="68">
        <v>1.2502899999999999</v>
      </c>
      <c r="F644" s="74">
        <v>1</v>
      </c>
      <c r="G644" s="74">
        <v>1</v>
      </c>
      <c r="H644" s="68">
        <f t="shared" si="18"/>
        <v>1.2502899999999999</v>
      </c>
      <c r="I644" s="70">
        <f t="shared" si="19"/>
        <v>1.2502899999999999</v>
      </c>
      <c r="J644" s="71">
        <f>ROUND((H644*'2-Calculator'!$D$26),2)</f>
        <v>8219.41</v>
      </c>
      <c r="K644" s="71">
        <f>ROUND((I644*'2-Calculator'!$D$26),2)</f>
        <v>8219.41</v>
      </c>
      <c r="L644" s="69">
        <v>7.37</v>
      </c>
      <c r="M644" s="66" t="s">
        <v>2531</v>
      </c>
      <c r="N644" s="66" t="s">
        <v>2532</v>
      </c>
      <c r="O644" s="66"/>
      <c r="P644" s="66" t="s">
        <v>1833</v>
      </c>
      <c r="Q644" s="141">
        <v>36</v>
      </c>
    </row>
    <row r="645" spans="1:17" s="72" customFormat="1" x14ac:dyDescent="0.2">
      <c r="A645" s="66"/>
      <c r="B645" s="66" t="s">
        <v>632</v>
      </c>
      <c r="C645" s="221" t="s">
        <v>1663</v>
      </c>
      <c r="D645" s="66" t="s">
        <v>2284</v>
      </c>
      <c r="E645" s="68">
        <v>2.4388700000000001</v>
      </c>
      <c r="F645" s="74">
        <v>1</v>
      </c>
      <c r="G645" s="74">
        <v>1</v>
      </c>
      <c r="H645" s="68">
        <f t="shared" si="18"/>
        <v>2.4388700000000001</v>
      </c>
      <c r="I645" s="70">
        <f t="shared" si="19"/>
        <v>2.4388700000000001</v>
      </c>
      <c r="J645" s="71">
        <f>ROUND((H645*'2-Calculator'!$D$26),2)</f>
        <v>16033.13</v>
      </c>
      <c r="K645" s="71">
        <f>ROUND((I645*'2-Calculator'!$D$26),2)</f>
        <v>16033.13</v>
      </c>
      <c r="L645" s="69">
        <v>16.62</v>
      </c>
      <c r="M645" s="66" t="s">
        <v>2531</v>
      </c>
      <c r="N645" s="66" t="s">
        <v>2532</v>
      </c>
      <c r="O645" s="66"/>
      <c r="P645" s="66" t="s">
        <v>1833</v>
      </c>
      <c r="Q645" s="141">
        <v>6</v>
      </c>
    </row>
    <row r="646" spans="1:17" s="72" customFormat="1" x14ac:dyDescent="0.2">
      <c r="A646" s="66"/>
      <c r="B646" s="66" t="s">
        <v>631</v>
      </c>
      <c r="C646" s="221" t="s">
        <v>1664</v>
      </c>
      <c r="D646" s="66" t="s">
        <v>2285</v>
      </c>
      <c r="E646" s="68">
        <v>0.53566000000000003</v>
      </c>
      <c r="F646" s="74">
        <v>1</v>
      </c>
      <c r="G646" s="74">
        <v>1</v>
      </c>
      <c r="H646" s="68">
        <f t="shared" si="18"/>
        <v>0.53566000000000003</v>
      </c>
      <c r="I646" s="70">
        <f t="shared" si="19"/>
        <v>0.53566000000000003</v>
      </c>
      <c r="J646" s="71">
        <f>ROUND((H646*'2-Calculator'!$D$26),2)</f>
        <v>3521.43</v>
      </c>
      <c r="K646" s="71">
        <f>ROUND((I646*'2-Calculator'!$D$26),2)</f>
        <v>3521.43</v>
      </c>
      <c r="L646" s="69">
        <v>3.15</v>
      </c>
      <c r="M646" s="66" t="s">
        <v>2531</v>
      </c>
      <c r="N646" s="66" t="s">
        <v>2532</v>
      </c>
      <c r="O646" s="66"/>
      <c r="P646" s="66" t="s">
        <v>1833</v>
      </c>
      <c r="Q646" s="141">
        <v>24</v>
      </c>
    </row>
    <row r="647" spans="1:17" s="72" customFormat="1" x14ac:dyDescent="0.2">
      <c r="A647" s="66"/>
      <c r="B647" s="66" t="s">
        <v>630</v>
      </c>
      <c r="C647" s="221" t="s">
        <v>1664</v>
      </c>
      <c r="D647" s="66" t="s">
        <v>2285</v>
      </c>
      <c r="E647" s="68">
        <v>0.72938000000000003</v>
      </c>
      <c r="F647" s="74">
        <v>1</v>
      </c>
      <c r="G647" s="74">
        <v>1</v>
      </c>
      <c r="H647" s="68">
        <f t="shared" si="18"/>
        <v>0.72938000000000003</v>
      </c>
      <c r="I647" s="70">
        <f t="shared" si="19"/>
        <v>0.72938000000000003</v>
      </c>
      <c r="J647" s="71">
        <f>ROUND((H647*'2-Calculator'!$D$26),2)</f>
        <v>4794.9399999999996</v>
      </c>
      <c r="K647" s="71">
        <f>ROUND((I647*'2-Calculator'!$D$26),2)</f>
        <v>4794.9399999999996</v>
      </c>
      <c r="L647" s="69">
        <v>4.26</v>
      </c>
      <c r="M647" s="66" t="s">
        <v>2531</v>
      </c>
      <c r="N647" s="66" t="s">
        <v>2532</v>
      </c>
      <c r="O647" s="66"/>
      <c r="P647" s="66" t="s">
        <v>1833</v>
      </c>
      <c r="Q647" s="141">
        <v>33</v>
      </c>
    </row>
    <row r="648" spans="1:17" s="72" customFormat="1" x14ac:dyDescent="0.2">
      <c r="A648" s="66"/>
      <c r="B648" s="66" t="s">
        <v>629</v>
      </c>
      <c r="C648" s="221" t="s">
        <v>1664</v>
      </c>
      <c r="D648" s="66" t="s">
        <v>2285</v>
      </c>
      <c r="E648" s="68">
        <v>1.1853499999999999</v>
      </c>
      <c r="F648" s="74">
        <v>1</v>
      </c>
      <c r="G648" s="74">
        <v>1</v>
      </c>
      <c r="H648" s="68">
        <f t="shared" si="18"/>
        <v>1.1853499999999999</v>
      </c>
      <c r="I648" s="70">
        <f t="shared" si="19"/>
        <v>1.1853499999999999</v>
      </c>
      <c r="J648" s="71">
        <f>ROUND((H648*'2-Calculator'!$D$26),2)</f>
        <v>7792.49</v>
      </c>
      <c r="K648" s="71">
        <f>ROUND((I648*'2-Calculator'!$D$26),2)</f>
        <v>7792.49</v>
      </c>
      <c r="L648" s="69">
        <v>7.02</v>
      </c>
      <c r="M648" s="66" t="s">
        <v>2531</v>
      </c>
      <c r="N648" s="66" t="s">
        <v>2532</v>
      </c>
      <c r="O648" s="66"/>
      <c r="P648" s="66" t="s">
        <v>1833</v>
      </c>
      <c r="Q648" s="141">
        <v>22</v>
      </c>
    </row>
    <row r="649" spans="1:17" s="72" customFormat="1" x14ac:dyDescent="0.2">
      <c r="A649" s="66"/>
      <c r="B649" s="66" t="s">
        <v>628</v>
      </c>
      <c r="C649" s="221" t="s">
        <v>1664</v>
      </c>
      <c r="D649" s="66" t="s">
        <v>2285</v>
      </c>
      <c r="E649" s="68">
        <v>2.82782</v>
      </c>
      <c r="F649" s="74">
        <v>1</v>
      </c>
      <c r="G649" s="74">
        <v>1</v>
      </c>
      <c r="H649" s="68">
        <f t="shared" si="18"/>
        <v>2.82782</v>
      </c>
      <c r="I649" s="70">
        <f t="shared" si="19"/>
        <v>2.82782</v>
      </c>
      <c r="J649" s="71">
        <f>ROUND((H649*'2-Calculator'!$D$26),2)</f>
        <v>18590.09</v>
      </c>
      <c r="K649" s="71">
        <f>ROUND((I649*'2-Calculator'!$D$26),2)</f>
        <v>18590.09</v>
      </c>
      <c r="L649" s="69">
        <v>13.6</v>
      </c>
      <c r="M649" s="66" t="s">
        <v>2531</v>
      </c>
      <c r="N649" s="66" t="s">
        <v>2532</v>
      </c>
      <c r="O649" s="66"/>
      <c r="P649" s="66" t="s">
        <v>1833</v>
      </c>
      <c r="Q649" s="141">
        <v>8</v>
      </c>
    </row>
    <row r="650" spans="1:17" s="72" customFormat="1" x14ac:dyDescent="0.2">
      <c r="A650" s="66"/>
      <c r="B650" s="66" t="s">
        <v>627</v>
      </c>
      <c r="C650" s="221" t="s">
        <v>1665</v>
      </c>
      <c r="D650" s="66" t="s">
        <v>2286</v>
      </c>
      <c r="E650" s="68">
        <v>0.53963000000000005</v>
      </c>
      <c r="F650" s="74">
        <v>1</v>
      </c>
      <c r="G650" s="74">
        <v>1</v>
      </c>
      <c r="H650" s="68">
        <f t="shared" si="18"/>
        <v>0.53963000000000005</v>
      </c>
      <c r="I650" s="70">
        <f t="shared" si="19"/>
        <v>0.53963000000000005</v>
      </c>
      <c r="J650" s="71">
        <f>ROUND((H650*'2-Calculator'!$D$26),2)</f>
        <v>3547.53</v>
      </c>
      <c r="K650" s="71">
        <f>ROUND((I650*'2-Calculator'!$D$26),2)</f>
        <v>3547.53</v>
      </c>
      <c r="L650" s="69">
        <v>3.2</v>
      </c>
      <c r="M650" s="66" t="s">
        <v>2531</v>
      </c>
      <c r="N650" s="66" t="s">
        <v>2532</v>
      </c>
      <c r="O650" s="66"/>
      <c r="P650" s="66" t="s">
        <v>1833</v>
      </c>
      <c r="Q650" s="141">
        <v>27</v>
      </c>
    </row>
    <row r="651" spans="1:17" s="72" customFormat="1" x14ac:dyDescent="0.2">
      <c r="A651" s="66"/>
      <c r="B651" s="66" t="s">
        <v>626</v>
      </c>
      <c r="C651" s="221" t="s">
        <v>1665</v>
      </c>
      <c r="D651" s="66" t="s">
        <v>2286</v>
      </c>
      <c r="E651" s="68">
        <v>0.69676000000000005</v>
      </c>
      <c r="F651" s="74">
        <v>1</v>
      </c>
      <c r="G651" s="74">
        <v>1</v>
      </c>
      <c r="H651" s="68">
        <f t="shared" si="18"/>
        <v>0.69676000000000005</v>
      </c>
      <c r="I651" s="70">
        <f t="shared" si="19"/>
        <v>0.69676000000000005</v>
      </c>
      <c r="J651" s="71">
        <f>ROUND((H651*'2-Calculator'!$D$26),2)</f>
        <v>4580.5</v>
      </c>
      <c r="K651" s="71">
        <f>ROUND((I651*'2-Calculator'!$D$26),2)</f>
        <v>4580.5</v>
      </c>
      <c r="L651" s="69">
        <v>3.69</v>
      </c>
      <c r="M651" s="66" t="s">
        <v>2531</v>
      </c>
      <c r="N651" s="66" t="s">
        <v>2532</v>
      </c>
      <c r="O651" s="66"/>
      <c r="P651" s="66" t="s">
        <v>1833</v>
      </c>
      <c r="Q651" s="141">
        <v>37</v>
      </c>
    </row>
    <row r="652" spans="1:17" s="72" customFormat="1" x14ac:dyDescent="0.2">
      <c r="A652" s="66"/>
      <c r="B652" s="66" t="s">
        <v>625</v>
      </c>
      <c r="C652" s="221" t="s">
        <v>1665</v>
      </c>
      <c r="D652" s="66" t="s">
        <v>2286</v>
      </c>
      <c r="E652" s="68">
        <v>0.96536999999999995</v>
      </c>
      <c r="F652" s="74">
        <v>1</v>
      </c>
      <c r="G652" s="74">
        <v>1</v>
      </c>
      <c r="H652" s="68">
        <f t="shared" si="18"/>
        <v>0.96536999999999995</v>
      </c>
      <c r="I652" s="70">
        <f t="shared" si="19"/>
        <v>0.96536999999999995</v>
      </c>
      <c r="J652" s="71">
        <f>ROUND((H652*'2-Calculator'!$D$26),2)</f>
        <v>6346.34</v>
      </c>
      <c r="K652" s="71">
        <f>ROUND((I652*'2-Calculator'!$D$26),2)</f>
        <v>6346.34</v>
      </c>
      <c r="L652" s="69">
        <v>5.16</v>
      </c>
      <c r="M652" s="66" t="s">
        <v>2531</v>
      </c>
      <c r="N652" s="66" t="s">
        <v>2532</v>
      </c>
      <c r="O652" s="66"/>
      <c r="P652" s="66" t="s">
        <v>1833</v>
      </c>
      <c r="Q652" s="141">
        <v>22</v>
      </c>
    </row>
    <row r="653" spans="1:17" s="72" customFormat="1" x14ac:dyDescent="0.2">
      <c r="A653" s="66"/>
      <c r="B653" s="66" t="s">
        <v>624</v>
      </c>
      <c r="C653" s="221" t="s">
        <v>1665</v>
      </c>
      <c r="D653" s="66" t="s">
        <v>2286</v>
      </c>
      <c r="E653" s="68">
        <v>2.33901</v>
      </c>
      <c r="F653" s="74">
        <v>1</v>
      </c>
      <c r="G653" s="74">
        <v>1</v>
      </c>
      <c r="H653" s="68">
        <f t="shared" si="18"/>
        <v>2.33901</v>
      </c>
      <c r="I653" s="70">
        <f t="shared" si="19"/>
        <v>2.33901</v>
      </c>
      <c r="J653" s="71">
        <f>ROUND((H653*'2-Calculator'!$D$26),2)</f>
        <v>15376.65</v>
      </c>
      <c r="K653" s="71">
        <f>ROUND((I653*'2-Calculator'!$D$26),2)</f>
        <v>15376.65</v>
      </c>
      <c r="L653" s="69">
        <v>9.92</v>
      </c>
      <c r="M653" s="66" t="s">
        <v>2531</v>
      </c>
      <c r="N653" s="66" t="s">
        <v>2532</v>
      </c>
      <c r="O653" s="66"/>
      <c r="P653" s="66" t="s">
        <v>1833</v>
      </c>
      <c r="Q653" s="141">
        <v>4</v>
      </c>
    </row>
    <row r="654" spans="1:17" s="72" customFormat="1" x14ac:dyDescent="0.2">
      <c r="A654" s="66"/>
      <c r="B654" s="66" t="s">
        <v>623</v>
      </c>
      <c r="C654" s="221" t="s">
        <v>1666</v>
      </c>
      <c r="D654" s="66" t="s">
        <v>2449</v>
      </c>
      <c r="E654" s="68">
        <v>0.45343</v>
      </c>
      <c r="F654" s="74">
        <v>1</v>
      </c>
      <c r="G654" s="74">
        <v>1</v>
      </c>
      <c r="H654" s="68">
        <f t="shared" ref="H654:H717" si="20">ROUND(E654*F654,5)</f>
        <v>0.45343</v>
      </c>
      <c r="I654" s="70">
        <f t="shared" ref="I654:I717" si="21">ROUND(E654*G654,5)</f>
        <v>0.45343</v>
      </c>
      <c r="J654" s="71">
        <f>ROUND((H654*'2-Calculator'!$D$26),2)</f>
        <v>2980.85</v>
      </c>
      <c r="K654" s="71">
        <f>ROUND((I654*'2-Calculator'!$D$26),2)</f>
        <v>2980.85</v>
      </c>
      <c r="L654" s="69">
        <v>2.1</v>
      </c>
      <c r="M654" s="66" t="s">
        <v>2531</v>
      </c>
      <c r="N654" s="66" t="s">
        <v>2532</v>
      </c>
      <c r="O654" s="66"/>
      <c r="P654" s="66" t="s">
        <v>1833</v>
      </c>
      <c r="Q654" s="141">
        <v>3</v>
      </c>
    </row>
    <row r="655" spans="1:17" s="72" customFormat="1" x14ac:dyDescent="0.2">
      <c r="A655" s="66"/>
      <c r="B655" s="66" t="s">
        <v>622</v>
      </c>
      <c r="C655" s="221" t="s">
        <v>1666</v>
      </c>
      <c r="D655" s="66" t="s">
        <v>2449</v>
      </c>
      <c r="E655" s="68">
        <v>0.65100000000000002</v>
      </c>
      <c r="F655" s="74">
        <v>1</v>
      </c>
      <c r="G655" s="74">
        <v>1</v>
      </c>
      <c r="H655" s="68">
        <f t="shared" si="20"/>
        <v>0.65100000000000002</v>
      </c>
      <c r="I655" s="70">
        <f t="shared" si="21"/>
        <v>0.65100000000000002</v>
      </c>
      <c r="J655" s="71">
        <f>ROUND((H655*'2-Calculator'!$D$26),2)</f>
        <v>4279.67</v>
      </c>
      <c r="K655" s="71">
        <f>ROUND((I655*'2-Calculator'!$D$26),2)</f>
        <v>4279.67</v>
      </c>
      <c r="L655" s="69">
        <v>3.75</v>
      </c>
      <c r="M655" s="66" t="s">
        <v>2531</v>
      </c>
      <c r="N655" s="66" t="s">
        <v>2532</v>
      </c>
      <c r="O655" s="66"/>
      <c r="P655" s="66" t="s">
        <v>1833</v>
      </c>
      <c r="Q655" s="141">
        <v>23</v>
      </c>
    </row>
    <row r="656" spans="1:17" s="72" customFormat="1" x14ac:dyDescent="0.2">
      <c r="A656" s="66"/>
      <c r="B656" s="66" t="s">
        <v>621</v>
      </c>
      <c r="C656" s="221" t="s">
        <v>1666</v>
      </c>
      <c r="D656" s="66" t="s">
        <v>2449</v>
      </c>
      <c r="E656" s="68">
        <v>1.0140499999999999</v>
      </c>
      <c r="F656" s="74">
        <v>1</v>
      </c>
      <c r="G656" s="74">
        <v>1</v>
      </c>
      <c r="H656" s="68">
        <f t="shared" si="20"/>
        <v>1.0140499999999999</v>
      </c>
      <c r="I656" s="70">
        <f t="shared" si="21"/>
        <v>1.0140499999999999</v>
      </c>
      <c r="J656" s="71">
        <f>ROUND((H656*'2-Calculator'!$D$26),2)</f>
        <v>6666.36</v>
      </c>
      <c r="K656" s="71">
        <f>ROUND((I656*'2-Calculator'!$D$26),2)</f>
        <v>6666.36</v>
      </c>
      <c r="L656" s="69">
        <v>6.68</v>
      </c>
      <c r="M656" s="66" t="s">
        <v>2531</v>
      </c>
      <c r="N656" s="66" t="s">
        <v>2532</v>
      </c>
      <c r="O656" s="66"/>
      <c r="P656" s="66" t="s">
        <v>1833</v>
      </c>
      <c r="Q656" s="141">
        <v>12</v>
      </c>
    </row>
    <row r="657" spans="1:17" s="72" customFormat="1" x14ac:dyDescent="0.2">
      <c r="A657" s="66"/>
      <c r="B657" s="66" t="s">
        <v>620</v>
      </c>
      <c r="C657" s="221" t="s">
        <v>1666</v>
      </c>
      <c r="D657" s="66" t="s">
        <v>2449</v>
      </c>
      <c r="E657" s="68">
        <v>2.0871400000000002</v>
      </c>
      <c r="F657" s="74">
        <v>1</v>
      </c>
      <c r="G657" s="74">
        <v>1</v>
      </c>
      <c r="H657" s="68">
        <f t="shared" si="20"/>
        <v>2.0871400000000002</v>
      </c>
      <c r="I657" s="70">
        <f t="shared" si="21"/>
        <v>2.0871400000000002</v>
      </c>
      <c r="J657" s="71">
        <f>ROUND((H657*'2-Calculator'!$D$26),2)</f>
        <v>13720.86</v>
      </c>
      <c r="K657" s="71">
        <f>ROUND((I657*'2-Calculator'!$D$26),2)</f>
        <v>13720.86</v>
      </c>
      <c r="L657" s="69">
        <v>10.74</v>
      </c>
      <c r="M657" s="66" t="s">
        <v>2531</v>
      </c>
      <c r="N657" s="66" t="s">
        <v>2532</v>
      </c>
      <c r="O657" s="66"/>
      <c r="P657" s="66" t="s">
        <v>1833</v>
      </c>
      <c r="Q657" s="141">
        <v>2</v>
      </c>
    </row>
    <row r="658" spans="1:17" s="72" customFormat="1" x14ac:dyDescent="0.2">
      <c r="A658" s="66"/>
      <c r="B658" s="66" t="s">
        <v>619</v>
      </c>
      <c r="C658" s="221" t="s">
        <v>1667</v>
      </c>
      <c r="D658" s="66" t="s">
        <v>2287</v>
      </c>
      <c r="E658" s="68">
        <v>0.43852000000000002</v>
      </c>
      <c r="F658" s="74">
        <v>1</v>
      </c>
      <c r="G658" s="74">
        <v>1</v>
      </c>
      <c r="H658" s="68">
        <f t="shared" si="20"/>
        <v>0.43852000000000002</v>
      </c>
      <c r="I658" s="70">
        <f t="shared" si="21"/>
        <v>0.43852000000000002</v>
      </c>
      <c r="J658" s="71">
        <f>ROUND((H658*'2-Calculator'!$D$26),2)</f>
        <v>2882.83</v>
      </c>
      <c r="K658" s="71">
        <f>ROUND((I658*'2-Calculator'!$D$26),2)</f>
        <v>2882.83</v>
      </c>
      <c r="L658" s="69">
        <v>2.52</v>
      </c>
      <c r="M658" s="66" t="s">
        <v>2531</v>
      </c>
      <c r="N658" s="66" t="s">
        <v>2532</v>
      </c>
      <c r="O658" s="66"/>
      <c r="P658" s="66" t="s">
        <v>1833</v>
      </c>
      <c r="Q658" s="141">
        <v>31</v>
      </c>
    </row>
    <row r="659" spans="1:17" s="72" customFormat="1" x14ac:dyDescent="0.2">
      <c r="A659" s="66"/>
      <c r="B659" s="66" t="s">
        <v>618</v>
      </c>
      <c r="C659" s="221" t="s">
        <v>1667</v>
      </c>
      <c r="D659" s="66" t="s">
        <v>2287</v>
      </c>
      <c r="E659" s="68">
        <v>0.56411</v>
      </c>
      <c r="F659" s="74">
        <v>1</v>
      </c>
      <c r="G659" s="74">
        <v>1</v>
      </c>
      <c r="H659" s="68">
        <f t="shared" si="20"/>
        <v>0.56411</v>
      </c>
      <c r="I659" s="70">
        <f t="shared" si="21"/>
        <v>0.56411</v>
      </c>
      <c r="J659" s="71">
        <f>ROUND((H659*'2-Calculator'!$D$26),2)</f>
        <v>3708.46</v>
      </c>
      <c r="K659" s="71">
        <f>ROUND((I659*'2-Calculator'!$D$26),2)</f>
        <v>3708.46</v>
      </c>
      <c r="L659" s="69">
        <v>3.48</v>
      </c>
      <c r="M659" s="66" t="s">
        <v>2531</v>
      </c>
      <c r="N659" s="66" t="s">
        <v>2532</v>
      </c>
      <c r="O659" s="66"/>
      <c r="P659" s="66" t="s">
        <v>1833</v>
      </c>
      <c r="Q659" s="141">
        <v>61</v>
      </c>
    </row>
    <row r="660" spans="1:17" s="72" customFormat="1" x14ac:dyDescent="0.2">
      <c r="A660" s="66"/>
      <c r="B660" s="66" t="s">
        <v>617</v>
      </c>
      <c r="C660" s="221" t="s">
        <v>1667</v>
      </c>
      <c r="D660" s="66" t="s">
        <v>2287</v>
      </c>
      <c r="E660" s="68">
        <v>0.87465999999999999</v>
      </c>
      <c r="F660" s="74">
        <v>1</v>
      </c>
      <c r="G660" s="74">
        <v>1</v>
      </c>
      <c r="H660" s="68">
        <f t="shared" si="20"/>
        <v>0.87465999999999999</v>
      </c>
      <c r="I660" s="70">
        <f t="shared" si="21"/>
        <v>0.87465999999999999</v>
      </c>
      <c r="J660" s="71">
        <f>ROUND((H660*'2-Calculator'!$D$26),2)</f>
        <v>5750.01</v>
      </c>
      <c r="K660" s="71">
        <f>ROUND((I660*'2-Calculator'!$D$26),2)</f>
        <v>5750.01</v>
      </c>
      <c r="L660" s="69">
        <v>5.08</v>
      </c>
      <c r="M660" s="66" t="s">
        <v>2531</v>
      </c>
      <c r="N660" s="66" t="s">
        <v>2532</v>
      </c>
      <c r="O660" s="66"/>
      <c r="P660" s="66" t="s">
        <v>1833</v>
      </c>
      <c r="Q660" s="141">
        <v>39</v>
      </c>
    </row>
    <row r="661" spans="1:17" s="72" customFormat="1" x14ac:dyDescent="0.2">
      <c r="A661" s="66"/>
      <c r="B661" s="66" t="s">
        <v>616</v>
      </c>
      <c r="C661" s="221" t="s">
        <v>1667</v>
      </c>
      <c r="D661" s="66" t="s">
        <v>2287</v>
      </c>
      <c r="E661" s="68">
        <v>1.95346</v>
      </c>
      <c r="F661" s="74">
        <v>1</v>
      </c>
      <c r="G661" s="74">
        <v>1</v>
      </c>
      <c r="H661" s="68">
        <f t="shared" si="20"/>
        <v>1.95346</v>
      </c>
      <c r="I661" s="70">
        <f t="shared" si="21"/>
        <v>1.95346</v>
      </c>
      <c r="J661" s="71">
        <f>ROUND((H661*'2-Calculator'!$D$26),2)</f>
        <v>12842.05</v>
      </c>
      <c r="K661" s="71">
        <f>ROUND((I661*'2-Calculator'!$D$26),2)</f>
        <v>12842.05</v>
      </c>
      <c r="L661" s="69">
        <v>10.67</v>
      </c>
      <c r="M661" s="66" t="s">
        <v>2531</v>
      </c>
      <c r="N661" s="66" t="s">
        <v>2532</v>
      </c>
      <c r="O661" s="66"/>
      <c r="P661" s="66" t="s">
        <v>1833</v>
      </c>
      <c r="Q661" s="141">
        <v>3</v>
      </c>
    </row>
    <row r="662" spans="1:17" s="72" customFormat="1" x14ac:dyDescent="0.2">
      <c r="A662" s="66"/>
      <c r="B662" s="66" t="s">
        <v>615</v>
      </c>
      <c r="C662" s="221" t="s">
        <v>1668</v>
      </c>
      <c r="D662" s="66" t="s">
        <v>2288</v>
      </c>
      <c r="E662" s="68">
        <v>1.12114</v>
      </c>
      <c r="F662" s="74">
        <v>1</v>
      </c>
      <c r="G662" s="74">
        <v>1</v>
      </c>
      <c r="H662" s="68">
        <f t="shared" si="20"/>
        <v>1.12114</v>
      </c>
      <c r="I662" s="70">
        <f t="shared" si="21"/>
        <v>1.12114</v>
      </c>
      <c r="J662" s="71">
        <f>ROUND((H662*'2-Calculator'!$D$26),2)</f>
        <v>7370.37</v>
      </c>
      <c r="K662" s="71">
        <f>ROUND((I662*'2-Calculator'!$D$26),2)</f>
        <v>7370.37</v>
      </c>
      <c r="L662" s="69">
        <v>3.15</v>
      </c>
      <c r="M662" s="66" t="s">
        <v>2531</v>
      </c>
      <c r="N662" s="66" t="s">
        <v>2532</v>
      </c>
      <c r="O662" s="66"/>
      <c r="P662" s="66" t="s">
        <v>1833</v>
      </c>
      <c r="Q662" s="141">
        <v>16</v>
      </c>
    </row>
    <row r="663" spans="1:17" s="72" customFormat="1" x14ac:dyDescent="0.2">
      <c r="A663" s="66"/>
      <c r="B663" s="66" t="s">
        <v>614</v>
      </c>
      <c r="C663" s="221" t="s">
        <v>1668</v>
      </c>
      <c r="D663" s="66" t="s">
        <v>2288</v>
      </c>
      <c r="E663" s="68">
        <v>1.4512799999999999</v>
      </c>
      <c r="F663" s="74">
        <v>1</v>
      </c>
      <c r="G663" s="74">
        <v>1</v>
      </c>
      <c r="H663" s="68">
        <f t="shared" si="20"/>
        <v>1.4512799999999999</v>
      </c>
      <c r="I663" s="70">
        <f t="shared" si="21"/>
        <v>1.4512799999999999</v>
      </c>
      <c r="J663" s="71">
        <f>ROUND((H663*'2-Calculator'!$D$26),2)</f>
        <v>9540.7099999999991</v>
      </c>
      <c r="K663" s="71">
        <f>ROUND((I663*'2-Calculator'!$D$26),2)</f>
        <v>9540.7099999999991</v>
      </c>
      <c r="L663" s="69">
        <v>5.37</v>
      </c>
      <c r="M663" s="66" t="s">
        <v>2531</v>
      </c>
      <c r="N663" s="66" t="s">
        <v>2532</v>
      </c>
      <c r="O663" s="66"/>
      <c r="P663" s="66" t="s">
        <v>1833</v>
      </c>
      <c r="Q663" s="141">
        <v>17</v>
      </c>
    </row>
    <row r="664" spans="1:17" s="72" customFormat="1" x14ac:dyDescent="0.2">
      <c r="A664" s="66"/>
      <c r="B664" s="66" t="s">
        <v>613</v>
      </c>
      <c r="C664" s="221" t="s">
        <v>1668</v>
      </c>
      <c r="D664" s="66" t="s">
        <v>2288</v>
      </c>
      <c r="E664" s="68">
        <v>2.1239699999999999</v>
      </c>
      <c r="F664" s="74">
        <v>1</v>
      </c>
      <c r="G664" s="74">
        <v>1</v>
      </c>
      <c r="H664" s="68">
        <f t="shared" si="20"/>
        <v>2.1239699999999999</v>
      </c>
      <c r="I664" s="70">
        <f t="shared" si="21"/>
        <v>2.1239699999999999</v>
      </c>
      <c r="J664" s="71">
        <f>ROUND((H664*'2-Calculator'!$D$26),2)</f>
        <v>13962.98</v>
      </c>
      <c r="K664" s="71">
        <f>ROUND((I664*'2-Calculator'!$D$26),2)</f>
        <v>13962.98</v>
      </c>
      <c r="L664" s="69">
        <v>9.48</v>
      </c>
      <c r="M664" s="66" t="s">
        <v>2531</v>
      </c>
      <c r="N664" s="66" t="s">
        <v>2532</v>
      </c>
      <c r="O664" s="66"/>
      <c r="P664" s="66" t="s">
        <v>1833</v>
      </c>
      <c r="Q664" s="141">
        <v>5</v>
      </c>
    </row>
    <row r="665" spans="1:17" s="72" customFormat="1" x14ac:dyDescent="0.2">
      <c r="A665" s="66"/>
      <c r="B665" s="66" t="s">
        <v>612</v>
      </c>
      <c r="C665" s="221" t="s">
        <v>1668</v>
      </c>
      <c r="D665" s="66" t="s">
        <v>2288</v>
      </c>
      <c r="E665" s="68">
        <v>4.2790800000000004</v>
      </c>
      <c r="F665" s="74">
        <v>1</v>
      </c>
      <c r="G665" s="74">
        <v>1</v>
      </c>
      <c r="H665" s="68">
        <f t="shared" si="20"/>
        <v>4.2790800000000004</v>
      </c>
      <c r="I665" s="70">
        <f t="shared" si="21"/>
        <v>4.2790800000000004</v>
      </c>
      <c r="J665" s="71">
        <f>ROUND((H665*'2-Calculator'!$D$26),2)</f>
        <v>28130.67</v>
      </c>
      <c r="K665" s="71">
        <f>ROUND((I665*'2-Calculator'!$D$26),2)</f>
        <v>28130.67</v>
      </c>
      <c r="L665" s="69">
        <v>16.55</v>
      </c>
      <c r="M665" s="66" t="s">
        <v>2531</v>
      </c>
      <c r="N665" s="66" t="s">
        <v>2532</v>
      </c>
      <c r="O665" s="66"/>
      <c r="P665" s="66" t="s">
        <v>1833</v>
      </c>
      <c r="Q665" s="141">
        <v>3</v>
      </c>
    </row>
    <row r="666" spans="1:17" s="72" customFormat="1" x14ac:dyDescent="0.2">
      <c r="A666" s="66"/>
      <c r="B666" s="66" t="s">
        <v>611</v>
      </c>
      <c r="C666" s="221" t="s">
        <v>1669</v>
      </c>
      <c r="D666" s="66" t="s">
        <v>2289</v>
      </c>
      <c r="E666" s="68">
        <v>1.14147</v>
      </c>
      <c r="F666" s="74">
        <v>1</v>
      </c>
      <c r="G666" s="74">
        <v>1</v>
      </c>
      <c r="H666" s="68">
        <f t="shared" si="20"/>
        <v>1.14147</v>
      </c>
      <c r="I666" s="70">
        <f t="shared" si="21"/>
        <v>1.14147</v>
      </c>
      <c r="J666" s="71">
        <f>ROUND((H666*'2-Calculator'!$D$26),2)</f>
        <v>7504.02</v>
      </c>
      <c r="K666" s="71">
        <f>ROUND((I666*'2-Calculator'!$D$26),2)</f>
        <v>7504.02</v>
      </c>
      <c r="L666" s="69">
        <v>1.63</v>
      </c>
      <c r="M666" s="66" t="s">
        <v>2531</v>
      </c>
      <c r="N666" s="66" t="s">
        <v>2532</v>
      </c>
      <c r="O666" s="66"/>
      <c r="P666" s="66" t="s">
        <v>1833</v>
      </c>
      <c r="Q666" s="141">
        <v>6</v>
      </c>
    </row>
    <row r="667" spans="1:17" s="72" customFormat="1" x14ac:dyDescent="0.2">
      <c r="A667" s="66"/>
      <c r="B667" s="66" t="s">
        <v>610</v>
      </c>
      <c r="C667" s="221" t="s">
        <v>1669</v>
      </c>
      <c r="D667" s="66" t="s">
        <v>2289</v>
      </c>
      <c r="E667" s="68">
        <v>1.4612700000000001</v>
      </c>
      <c r="F667" s="74">
        <v>1</v>
      </c>
      <c r="G667" s="74">
        <v>1</v>
      </c>
      <c r="H667" s="68">
        <f t="shared" si="20"/>
        <v>1.4612700000000001</v>
      </c>
      <c r="I667" s="70">
        <f t="shared" si="21"/>
        <v>1.4612700000000001</v>
      </c>
      <c r="J667" s="71">
        <f>ROUND((H667*'2-Calculator'!$D$26),2)</f>
        <v>9606.39</v>
      </c>
      <c r="K667" s="71">
        <f>ROUND((I667*'2-Calculator'!$D$26),2)</f>
        <v>9606.39</v>
      </c>
      <c r="L667" s="69">
        <v>2.08</v>
      </c>
      <c r="M667" s="66" t="s">
        <v>2531</v>
      </c>
      <c r="N667" s="66" t="s">
        <v>2532</v>
      </c>
      <c r="O667" s="66"/>
      <c r="P667" s="66" t="s">
        <v>1833</v>
      </c>
      <c r="Q667" s="141">
        <v>20</v>
      </c>
    </row>
    <row r="668" spans="1:17" s="72" customFormat="1" x14ac:dyDescent="0.2">
      <c r="A668" s="66"/>
      <c r="B668" s="66" t="s">
        <v>609</v>
      </c>
      <c r="C668" s="221" t="s">
        <v>1669</v>
      </c>
      <c r="D668" s="66" t="s">
        <v>2289</v>
      </c>
      <c r="E668" s="68">
        <v>1.79562</v>
      </c>
      <c r="F668" s="74">
        <v>1</v>
      </c>
      <c r="G668" s="74">
        <v>1</v>
      </c>
      <c r="H668" s="68">
        <f t="shared" si="20"/>
        <v>1.79562</v>
      </c>
      <c r="I668" s="70">
        <f t="shared" si="21"/>
        <v>1.79562</v>
      </c>
      <c r="J668" s="71">
        <f>ROUND((H668*'2-Calculator'!$D$26),2)</f>
        <v>11804.41</v>
      </c>
      <c r="K668" s="71">
        <f>ROUND((I668*'2-Calculator'!$D$26),2)</f>
        <v>11804.41</v>
      </c>
      <c r="L668" s="69">
        <v>3.75</v>
      </c>
      <c r="M668" s="66" t="s">
        <v>2531</v>
      </c>
      <c r="N668" s="66" t="s">
        <v>2532</v>
      </c>
      <c r="O668" s="66"/>
      <c r="P668" s="66" t="s">
        <v>1833</v>
      </c>
      <c r="Q668" s="141">
        <v>2</v>
      </c>
    </row>
    <row r="669" spans="1:17" s="72" customFormat="1" x14ac:dyDescent="0.2">
      <c r="A669" s="66"/>
      <c r="B669" s="66" t="s">
        <v>608</v>
      </c>
      <c r="C669" s="221" t="s">
        <v>1669</v>
      </c>
      <c r="D669" s="66" t="s">
        <v>2289</v>
      </c>
      <c r="E669" s="68">
        <v>3.3583500000000002</v>
      </c>
      <c r="F669" s="74">
        <v>1</v>
      </c>
      <c r="G669" s="74">
        <v>1</v>
      </c>
      <c r="H669" s="68">
        <f t="shared" si="20"/>
        <v>3.3583500000000002</v>
      </c>
      <c r="I669" s="70">
        <f t="shared" si="21"/>
        <v>3.3583500000000002</v>
      </c>
      <c r="J669" s="71">
        <f>ROUND((H669*'2-Calculator'!$D$26),2)</f>
        <v>22077.79</v>
      </c>
      <c r="K669" s="71">
        <f>ROUND((I669*'2-Calculator'!$D$26),2)</f>
        <v>22077.79</v>
      </c>
      <c r="L669" s="69">
        <v>9.5</v>
      </c>
      <c r="M669" s="66" t="s">
        <v>2531</v>
      </c>
      <c r="N669" s="66" t="s">
        <v>2532</v>
      </c>
      <c r="O669" s="66"/>
      <c r="P669" s="66" t="s">
        <v>1833</v>
      </c>
      <c r="Q669" s="141">
        <v>0</v>
      </c>
    </row>
    <row r="670" spans="1:17" s="72" customFormat="1" x14ac:dyDescent="0.2">
      <c r="A670" s="66"/>
      <c r="B670" s="66" t="s">
        <v>607</v>
      </c>
      <c r="C670" s="221" t="s">
        <v>1670</v>
      </c>
      <c r="D670" s="66" t="s">
        <v>2290</v>
      </c>
      <c r="E670" s="68">
        <v>0.90022000000000002</v>
      </c>
      <c r="F670" s="74">
        <v>1</v>
      </c>
      <c r="G670" s="74">
        <v>1</v>
      </c>
      <c r="H670" s="68">
        <f t="shared" si="20"/>
        <v>0.90022000000000002</v>
      </c>
      <c r="I670" s="70">
        <f t="shared" si="21"/>
        <v>0.90022000000000002</v>
      </c>
      <c r="J670" s="71">
        <f>ROUND((H670*'2-Calculator'!$D$26),2)</f>
        <v>5918.05</v>
      </c>
      <c r="K670" s="71">
        <f>ROUND((I670*'2-Calculator'!$D$26),2)</f>
        <v>5918.05</v>
      </c>
      <c r="L670" s="69">
        <v>1.97</v>
      </c>
      <c r="M670" s="66" t="s">
        <v>2531</v>
      </c>
      <c r="N670" s="66" t="s">
        <v>2532</v>
      </c>
      <c r="O670" s="66"/>
      <c r="P670" s="66" t="s">
        <v>1833</v>
      </c>
      <c r="Q670" s="141">
        <v>8</v>
      </c>
    </row>
    <row r="671" spans="1:17" s="72" customFormat="1" x14ac:dyDescent="0.2">
      <c r="A671" s="66"/>
      <c r="B671" s="66" t="s">
        <v>606</v>
      </c>
      <c r="C671" s="221" t="s">
        <v>1670</v>
      </c>
      <c r="D671" s="66" t="s">
        <v>2290</v>
      </c>
      <c r="E671" s="68">
        <v>1.5454300000000001</v>
      </c>
      <c r="F671" s="74">
        <v>1</v>
      </c>
      <c r="G671" s="74">
        <v>1</v>
      </c>
      <c r="H671" s="68">
        <f t="shared" si="20"/>
        <v>1.5454300000000001</v>
      </c>
      <c r="I671" s="70">
        <f t="shared" si="21"/>
        <v>1.5454300000000001</v>
      </c>
      <c r="J671" s="71">
        <f>ROUND((H671*'2-Calculator'!$D$26),2)</f>
        <v>10159.66</v>
      </c>
      <c r="K671" s="71">
        <f>ROUND((I671*'2-Calculator'!$D$26),2)</f>
        <v>10159.66</v>
      </c>
      <c r="L671" s="69">
        <v>3.19</v>
      </c>
      <c r="M671" s="66" t="s">
        <v>2531</v>
      </c>
      <c r="N671" s="66" t="s">
        <v>2532</v>
      </c>
      <c r="O671" s="66"/>
      <c r="P671" s="66" t="s">
        <v>1833</v>
      </c>
      <c r="Q671" s="141">
        <v>6</v>
      </c>
    </row>
    <row r="672" spans="1:17" s="72" customFormat="1" x14ac:dyDescent="0.2">
      <c r="A672" s="66"/>
      <c r="B672" s="66" t="s">
        <v>605</v>
      </c>
      <c r="C672" s="221" t="s">
        <v>1670</v>
      </c>
      <c r="D672" s="66" t="s">
        <v>2290</v>
      </c>
      <c r="E672" s="68">
        <v>2.0424099999999998</v>
      </c>
      <c r="F672" s="74">
        <v>1</v>
      </c>
      <c r="G672" s="74">
        <v>1</v>
      </c>
      <c r="H672" s="68">
        <f t="shared" si="20"/>
        <v>2.0424099999999998</v>
      </c>
      <c r="I672" s="70">
        <f t="shared" si="21"/>
        <v>2.0424099999999998</v>
      </c>
      <c r="J672" s="71">
        <f>ROUND((H672*'2-Calculator'!$D$26),2)</f>
        <v>13426.8</v>
      </c>
      <c r="K672" s="71">
        <f>ROUND((I672*'2-Calculator'!$D$26),2)</f>
        <v>13426.8</v>
      </c>
      <c r="L672" s="69">
        <v>4.3499999999999996</v>
      </c>
      <c r="M672" s="66" t="s">
        <v>2531</v>
      </c>
      <c r="N672" s="66" t="s">
        <v>2532</v>
      </c>
      <c r="O672" s="66"/>
      <c r="P672" s="66" t="s">
        <v>1833</v>
      </c>
      <c r="Q672" s="141">
        <v>4</v>
      </c>
    </row>
    <row r="673" spans="1:17" s="72" customFormat="1" x14ac:dyDescent="0.2">
      <c r="A673" s="66"/>
      <c r="B673" s="66" t="s">
        <v>604</v>
      </c>
      <c r="C673" s="221" t="s">
        <v>1670</v>
      </c>
      <c r="D673" s="66" t="s">
        <v>2290</v>
      </c>
      <c r="E673" s="68">
        <v>4.0787399999999998</v>
      </c>
      <c r="F673" s="74">
        <v>1</v>
      </c>
      <c r="G673" s="74">
        <v>1</v>
      </c>
      <c r="H673" s="68">
        <f t="shared" si="20"/>
        <v>4.0787399999999998</v>
      </c>
      <c r="I673" s="70">
        <f t="shared" si="21"/>
        <v>4.0787399999999998</v>
      </c>
      <c r="J673" s="71">
        <f>ROUND((H673*'2-Calculator'!$D$26),2)</f>
        <v>26813.64</v>
      </c>
      <c r="K673" s="71">
        <f>ROUND((I673*'2-Calculator'!$D$26),2)</f>
        <v>26813.64</v>
      </c>
      <c r="L673" s="69">
        <v>12.33</v>
      </c>
      <c r="M673" s="66" t="s">
        <v>2531</v>
      </c>
      <c r="N673" s="66" t="s">
        <v>2532</v>
      </c>
      <c r="O673" s="66"/>
      <c r="P673" s="66" t="s">
        <v>1833</v>
      </c>
      <c r="Q673" s="141">
        <v>1</v>
      </c>
    </row>
    <row r="674" spans="1:17" s="72" customFormat="1" x14ac:dyDescent="0.2">
      <c r="A674" s="66"/>
      <c r="B674" s="66" t="s">
        <v>603</v>
      </c>
      <c r="C674" s="221" t="s">
        <v>1671</v>
      </c>
      <c r="D674" s="66" t="s">
        <v>2291</v>
      </c>
      <c r="E674" s="68">
        <v>0.75236000000000003</v>
      </c>
      <c r="F674" s="74">
        <v>1</v>
      </c>
      <c r="G674" s="74">
        <v>1</v>
      </c>
      <c r="H674" s="68">
        <f t="shared" si="20"/>
        <v>0.75236000000000003</v>
      </c>
      <c r="I674" s="70">
        <f t="shared" si="21"/>
        <v>0.75236000000000003</v>
      </c>
      <c r="J674" s="71">
        <f>ROUND((H674*'2-Calculator'!$D$26),2)</f>
        <v>4946.01</v>
      </c>
      <c r="K674" s="71">
        <f>ROUND((I674*'2-Calculator'!$D$26),2)</f>
        <v>4946.01</v>
      </c>
      <c r="L674" s="69">
        <v>3.19</v>
      </c>
      <c r="M674" s="66" t="s">
        <v>2531</v>
      </c>
      <c r="N674" s="66" t="s">
        <v>2532</v>
      </c>
      <c r="O674" s="66"/>
      <c r="P674" s="66" t="s">
        <v>1833</v>
      </c>
      <c r="Q674" s="141">
        <v>76</v>
      </c>
    </row>
    <row r="675" spans="1:17" s="72" customFormat="1" x14ac:dyDescent="0.2">
      <c r="A675" s="66"/>
      <c r="B675" s="66" t="s">
        <v>602</v>
      </c>
      <c r="C675" s="221" t="s">
        <v>1671</v>
      </c>
      <c r="D675" s="66" t="s">
        <v>2291</v>
      </c>
      <c r="E675" s="68">
        <v>1.04924</v>
      </c>
      <c r="F675" s="74">
        <v>1</v>
      </c>
      <c r="G675" s="74">
        <v>1</v>
      </c>
      <c r="H675" s="68">
        <f t="shared" si="20"/>
        <v>1.04924</v>
      </c>
      <c r="I675" s="70">
        <f t="shared" si="21"/>
        <v>1.04924</v>
      </c>
      <c r="J675" s="71">
        <f>ROUND((H675*'2-Calculator'!$D$26),2)</f>
        <v>6897.7</v>
      </c>
      <c r="K675" s="71">
        <f>ROUND((I675*'2-Calculator'!$D$26),2)</f>
        <v>6897.7</v>
      </c>
      <c r="L675" s="69">
        <v>4.37</v>
      </c>
      <c r="M675" s="66" t="s">
        <v>2531</v>
      </c>
      <c r="N675" s="66" t="s">
        <v>2532</v>
      </c>
      <c r="O675" s="66"/>
      <c r="P675" s="66" t="s">
        <v>1833</v>
      </c>
      <c r="Q675" s="141">
        <v>74</v>
      </c>
    </row>
    <row r="676" spans="1:17" s="72" customFormat="1" x14ac:dyDescent="0.2">
      <c r="A676" s="66"/>
      <c r="B676" s="66" t="s">
        <v>601</v>
      </c>
      <c r="C676" s="221" t="s">
        <v>1671</v>
      </c>
      <c r="D676" s="66" t="s">
        <v>2291</v>
      </c>
      <c r="E676" s="68">
        <v>1.60249</v>
      </c>
      <c r="F676" s="74">
        <v>1</v>
      </c>
      <c r="G676" s="74">
        <v>1</v>
      </c>
      <c r="H676" s="68">
        <f t="shared" si="20"/>
        <v>1.60249</v>
      </c>
      <c r="I676" s="70">
        <f t="shared" si="21"/>
        <v>1.60249</v>
      </c>
      <c r="J676" s="71">
        <f>ROUND((H676*'2-Calculator'!$D$26),2)</f>
        <v>10534.77</v>
      </c>
      <c r="K676" s="71">
        <f>ROUND((I676*'2-Calculator'!$D$26),2)</f>
        <v>10534.77</v>
      </c>
      <c r="L676" s="69">
        <v>7.8</v>
      </c>
      <c r="M676" s="66" t="s">
        <v>2531</v>
      </c>
      <c r="N676" s="66" t="s">
        <v>2532</v>
      </c>
      <c r="O676" s="66"/>
      <c r="P676" s="66" t="s">
        <v>1833</v>
      </c>
      <c r="Q676" s="141">
        <v>30</v>
      </c>
    </row>
    <row r="677" spans="1:17" s="72" customFormat="1" x14ac:dyDescent="0.2">
      <c r="A677" s="66"/>
      <c r="B677" s="66" t="s">
        <v>600</v>
      </c>
      <c r="C677" s="221" t="s">
        <v>1671</v>
      </c>
      <c r="D677" s="66" t="s">
        <v>2291</v>
      </c>
      <c r="E677" s="68">
        <v>2.9040300000000001</v>
      </c>
      <c r="F677" s="74">
        <v>1</v>
      </c>
      <c r="G677" s="74">
        <v>1</v>
      </c>
      <c r="H677" s="68">
        <f t="shared" si="20"/>
        <v>2.9040300000000001</v>
      </c>
      <c r="I677" s="70">
        <f t="shared" si="21"/>
        <v>2.9040300000000001</v>
      </c>
      <c r="J677" s="71">
        <f>ROUND((H677*'2-Calculator'!$D$26),2)</f>
        <v>19091.09</v>
      </c>
      <c r="K677" s="71">
        <f>ROUND((I677*'2-Calculator'!$D$26),2)</f>
        <v>19091.09</v>
      </c>
      <c r="L677" s="69">
        <v>23</v>
      </c>
      <c r="M677" s="66" t="s">
        <v>2531</v>
      </c>
      <c r="N677" s="66" t="s">
        <v>2532</v>
      </c>
      <c r="O677" s="66"/>
      <c r="P677" s="66" t="s">
        <v>1833</v>
      </c>
      <c r="Q677" s="141">
        <v>3</v>
      </c>
    </row>
    <row r="678" spans="1:17" s="72" customFormat="1" x14ac:dyDescent="0.2">
      <c r="A678" s="66"/>
      <c r="B678" s="66" t="s">
        <v>599</v>
      </c>
      <c r="C678" s="221" t="s">
        <v>1672</v>
      </c>
      <c r="D678" s="66" t="s">
        <v>2074</v>
      </c>
      <c r="E678" s="68">
        <v>0.53771000000000002</v>
      </c>
      <c r="F678" s="74">
        <v>1</v>
      </c>
      <c r="G678" s="74">
        <v>1</v>
      </c>
      <c r="H678" s="68">
        <f t="shared" si="20"/>
        <v>0.53771000000000002</v>
      </c>
      <c r="I678" s="70">
        <f t="shared" si="21"/>
        <v>0.53771000000000002</v>
      </c>
      <c r="J678" s="71">
        <f>ROUND((H678*'2-Calculator'!$D$26),2)</f>
        <v>3534.91</v>
      </c>
      <c r="K678" s="71">
        <f>ROUND((I678*'2-Calculator'!$D$26),2)</f>
        <v>3534.91</v>
      </c>
      <c r="L678" s="69">
        <v>3</v>
      </c>
      <c r="M678" s="66" t="s">
        <v>2531</v>
      </c>
      <c r="N678" s="66" t="s">
        <v>2532</v>
      </c>
      <c r="O678" s="66"/>
      <c r="P678" s="66" t="s">
        <v>1833</v>
      </c>
      <c r="Q678" s="141">
        <v>8</v>
      </c>
    </row>
    <row r="679" spans="1:17" s="72" customFormat="1" x14ac:dyDescent="0.2">
      <c r="A679" s="66"/>
      <c r="B679" s="66" t="s">
        <v>598</v>
      </c>
      <c r="C679" s="221" t="s">
        <v>1672</v>
      </c>
      <c r="D679" s="66" t="s">
        <v>2074</v>
      </c>
      <c r="E679" s="68">
        <v>0.64834000000000003</v>
      </c>
      <c r="F679" s="74">
        <v>1</v>
      </c>
      <c r="G679" s="74">
        <v>1</v>
      </c>
      <c r="H679" s="68">
        <f t="shared" si="20"/>
        <v>0.64834000000000003</v>
      </c>
      <c r="I679" s="70">
        <f t="shared" si="21"/>
        <v>0.64834000000000003</v>
      </c>
      <c r="J679" s="71">
        <f>ROUND((H679*'2-Calculator'!$D$26),2)</f>
        <v>4262.1899999999996</v>
      </c>
      <c r="K679" s="71">
        <f>ROUND((I679*'2-Calculator'!$D$26),2)</f>
        <v>4262.1899999999996</v>
      </c>
      <c r="L679" s="69">
        <v>4.22</v>
      </c>
      <c r="M679" s="66" t="s">
        <v>2531</v>
      </c>
      <c r="N679" s="66" t="s">
        <v>2532</v>
      </c>
      <c r="O679" s="66"/>
      <c r="P679" s="66" t="s">
        <v>1833</v>
      </c>
      <c r="Q679" s="141">
        <v>45</v>
      </c>
    </row>
    <row r="680" spans="1:17" s="72" customFormat="1" x14ac:dyDescent="0.2">
      <c r="A680" s="66"/>
      <c r="B680" s="66" t="s">
        <v>597</v>
      </c>
      <c r="C680" s="221" t="s">
        <v>1672</v>
      </c>
      <c r="D680" s="66" t="s">
        <v>2074</v>
      </c>
      <c r="E680" s="68">
        <v>0.90159999999999996</v>
      </c>
      <c r="F680" s="74">
        <v>1</v>
      </c>
      <c r="G680" s="74">
        <v>1</v>
      </c>
      <c r="H680" s="68">
        <f t="shared" si="20"/>
        <v>0.90159999999999996</v>
      </c>
      <c r="I680" s="70">
        <f t="shared" si="21"/>
        <v>0.90159999999999996</v>
      </c>
      <c r="J680" s="71">
        <f>ROUND((H680*'2-Calculator'!$D$26),2)</f>
        <v>5927.12</v>
      </c>
      <c r="K680" s="71">
        <f>ROUND((I680*'2-Calculator'!$D$26),2)</f>
        <v>5927.12</v>
      </c>
      <c r="L680" s="69">
        <v>6.32</v>
      </c>
      <c r="M680" s="66" t="s">
        <v>2531</v>
      </c>
      <c r="N680" s="66" t="s">
        <v>2532</v>
      </c>
      <c r="O680" s="66"/>
      <c r="P680" s="66" t="s">
        <v>1833</v>
      </c>
      <c r="Q680" s="141">
        <v>33</v>
      </c>
    </row>
    <row r="681" spans="1:17" s="72" customFormat="1" x14ac:dyDescent="0.2">
      <c r="A681" s="66"/>
      <c r="B681" s="66" t="s">
        <v>596</v>
      </c>
      <c r="C681" s="221" t="s">
        <v>1672</v>
      </c>
      <c r="D681" s="66" t="s">
        <v>2074</v>
      </c>
      <c r="E681" s="68">
        <v>1.73525</v>
      </c>
      <c r="F681" s="74">
        <v>1</v>
      </c>
      <c r="G681" s="74">
        <v>1</v>
      </c>
      <c r="H681" s="68">
        <f t="shared" si="20"/>
        <v>1.73525</v>
      </c>
      <c r="I681" s="70">
        <f t="shared" si="21"/>
        <v>1.73525</v>
      </c>
      <c r="J681" s="71">
        <f>ROUND((H681*'2-Calculator'!$D$26),2)</f>
        <v>11407.53</v>
      </c>
      <c r="K681" s="71">
        <f>ROUND((I681*'2-Calculator'!$D$26),2)</f>
        <v>11407.53</v>
      </c>
      <c r="L681" s="69">
        <v>13.16</v>
      </c>
      <c r="M681" s="66" t="s">
        <v>2531</v>
      </c>
      <c r="N681" s="66" t="s">
        <v>2532</v>
      </c>
      <c r="O681" s="66"/>
      <c r="P681" s="66" t="s">
        <v>1833</v>
      </c>
      <c r="Q681" s="141">
        <v>5</v>
      </c>
    </row>
    <row r="682" spans="1:17" s="72" customFormat="1" x14ac:dyDescent="0.2">
      <c r="A682" s="66"/>
      <c r="B682" s="66" t="s">
        <v>595</v>
      </c>
      <c r="C682" s="221" t="s">
        <v>1673</v>
      </c>
      <c r="D682" s="66" t="s">
        <v>2292</v>
      </c>
      <c r="E682" s="68">
        <v>0.36521999999999999</v>
      </c>
      <c r="F682" s="74">
        <v>1</v>
      </c>
      <c r="G682" s="74">
        <v>1</v>
      </c>
      <c r="H682" s="68">
        <f t="shared" si="20"/>
        <v>0.36521999999999999</v>
      </c>
      <c r="I682" s="70">
        <f t="shared" si="21"/>
        <v>0.36521999999999999</v>
      </c>
      <c r="J682" s="71">
        <f>ROUND((H682*'2-Calculator'!$D$26),2)</f>
        <v>2400.96</v>
      </c>
      <c r="K682" s="71">
        <f>ROUND((I682*'2-Calculator'!$D$26),2)</f>
        <v>2400.96</v>
      </c>
      <c r="L682" s="69">
        <v>2.59</v>
      </c>
      <c r="M682" s="66" t="s">
        <v>2531</v>
      </c>
      <c r="N682" s="66" t="s">
        <v>2532</v>
      </c>
      <c r="O682" s="66"/>
      <c r="P682" s="66" t="s">
        <v>1833</v>
      </c>
      <c r="Q682" s="141">
        <v>18</v>
      </c>
    </row>
    <row r="683" spans="1:17" s="72" customFormat="1" x14ac:dyDescent="0.2">
      <c r="A683" s="66"/>
      <c r="B683" s="66" t="s">
        <v>594</v>
      </c>
      <c r="C683" s="221" t="s">
        <v>1673</v>
      </c>
      <c r="D683" s="66" t="s">
        <v>2292</v>
      </c>
      <c r="E683" s="68">
        <v>0.60577999999999999</v>
      </c>
      <c r="F683" s="74">
        <v>1</v>
      </c>
      <c r="G683" s="74">
        <v>1</v>
      </c>
      <c r="H683" s="68">
        <f t="shared" si="20"/>
        <v>0.60577999999999999</v>
      </c>
      <c r="I683" s="70">
        <f t="shared" si="21"/>
        <v>0.60577999999999999</v>
      </c>
      <c r="J683" s="71">
        <f>ROUND((H683*'2-Calculator'!$D$26),2)</f>
        <v>3982.4</v>
      </c>
      <c r="K683" s="71">
        <f>ROUND((I683*'2-Calculator'!$D$26),2)</f>
        <v>3982.4</v>
      </c>
      <c r="L683" s="69">
        <v>4.29</v>
      </c>
      <c r="M683" s="66" t="s">
        <v>2531</v>
      </c>
      <c r="N683" s="66" t="s">
        <v>2532</v>
      </c>
      <c r="O683" s="66"/>
      <c r="P683" s="66" t="s">
        <v>1833</v>
      </c>
      <c r="Q683" s="141">
        <v>17</v>
      </c>
    </row>
    <row r="684" spans="1:17" s="72" customFormat="1" x14ac:dyDescent="0.2">
      <c r="A684" s="66"/>
      <c r="B684" s="66" t="s">
        <v>593</v>
      </c>
      <c r="C684" s="221" t="s">
        <v>1673</v>
      </c>
      <c r="D684" s="66" t="s">
        <v>2292</v>
      </c>
      <c r="E684" s="68">
        <v>1.08219</v>
      </c>
      <c r="F684" s="74">
        <v>1</v>
      </c>
      <c r="G684" s="74">
        <v>1</v>
      </c>
      <c r="H684" s="68">
        <f t="shared" si="20"/>
        <v>1.08219</v>
      </c>
      <c r="I684" s="70">
        <f t="shared" si="21"/>
        <v>1.08219</v>
      </c>
      <c r="J684" s="71">
        <f>ROUND((H684*'2-Calculator'!$D$26),2)</f>
        <v>7114.32</v>
      </c>
      <c r="K684" s="71">
        <f>ROUND((I684*'2-Calculator'!$D$26),2)</f>
        <v>7114.32</v>
      </c>
      <c r="L684" s="69">
        <v>8.35</v>
      </c>
      <c r="M684" s="66" t="s">
        <v>2531</v>
      </c>
      <c r="N684" s="66" t="s">
        <v>2532</v>
      </c>
      <c r="O684" s="66"/>
      <c r="P684" s="66" t="s">
        <v>1833</v>
      </c>
      <c r="Q684" s="141">
        <v>3</v>
      </c>
    </row>
    <row r="685" spans="1:17" s="72" customFormat="1" x14ac:dyDescent="0.2">
      <c r="A685" s="66"/>
      <c r="B685" s="66" t="s">
        <v>592</v>
      </c>
      <c r="C685" s="221" t="s">
        <v>1673</v>
      </c>
      <c r="D685" s="66" t="s">
        <v>2292</v>
      </c>
      <c r="E685" s="68">
        <v>2.9280400000000002</v>
      </c>
      <c r="F685" s="74">
        <v>1</v>
      </c>
      <c r="G685" s="74">
        <v>1</v>
      </c>
      <c r="H685" s="68">
        <f t="shared" si="20"/>
        <v>2.9280400000000002</v>
      </c>
      <c r="I685" s="70">
        <f t="shared" si="21"/>
        <v>2.9280400000000002</v>
      </c>
      <c r="J685" s="71">
        <f>ROUND((H685*'2-Calculator'!$D$26),2)</f>
        <v>19248.93</v>
      </c>
      <c r="K685" s="71">
        <f>ROUND((I685*'2-Calculator'!$D$26),2)</f>
        <v>19248.93</v>
      </c>
      <c r="L685" s="69">
        <v>13.71</v>
      </c>
      <c r="M685" s="66" t="s">
        <v>2531</v>
      </c>
      <c r="N685" s="66" t="s">
        <v>2532</v>
      </c>
      <c r="O685" s="66"/>
      <c r="P685" s="66" t="s">
        <v>1833</v>
      </c>
      <c r="Q685" s="141">
        <v>2</v>
      </c>
    </row>
    <row r="686" spans="1:17" s="72" customFormat="1" x14ac:dyDescent="0.2">
      <c r="A686" s="66"/>
      <c r="B686" s="66" t="s">
        <v>591</v>
      </c>
      <c r="C686" s="221" t="s">
        <v>1674</v>
      </c>
      <c r="D686" s="66" t="s">
        <v>2293</v>
      </c>
      <c r="E686" s="68">
        <v>0.45034999999999997</v>
      </c>
      <c r="F686" s="74">
        <v>1</v>
      </c>
      <c r="G686" s="74">
        <v>1</v>
      </c>
      <c r="H686" s="68">
        <f t="shared" si="20"/>
        <v>0.45034999999999997</v>
      </c>
      <c r="I686" s="70">
        <f t="shared" si="21"/>
        <v>0.45034999999999997</v>
      </c>
      <c r="J686" s="71">
        <f>ROUND((H686*'2-Calculator'!$D$26),2)</f>
        <v>2960.6</v>
      </c>
      <c r="K686" s="71">
        <f>ROUND((I686*'2-Calculator'!$D$26),2)</f>
        <v>2960.6</v>
      </c>
      <c r="L686" s="69">
        <v>2.25</v>
      </c>
      <c r="M686" s="66" t="s">
        <v>2531</v>
      </c>
      <c r="N686" s="66" t="s">
        <v>2532</v>
      </c>
      <c r="O686" s="66"/>
      <c r="P686" s="66" t="s">
        <v>1833</v>
      </c>
      <c r="Q686" s="141">
        <v>0</v>
      </c>
    </row>
    <row r="687" spans="1:17" s="72" customFormat="1" x14ac:dyDescent="0.2">
      <c r="A687" s="66"/>
      <c r="B687" s="66" t="s">
        <v>590</v>
      </c>
      <c r="C687" s="221" t="s">
        <v>1674</v>
      </c>
      <c r="D687" s="66" t="s">
        <v>2293</v>
      </c>
      <c r="E687" s="68">
        <v>0.62439</v>
      </c>
      <c r="F687" s="74">
        <v>1</v>
      </c>
      <c r="G687" s="74">
        <v>1</v>
      </c>
      <c r="H687" s="68">
        <f t="shared" si="20"/>
        <v>0.62439</v>
      </c>
      <c r="I687" s="70">
        <f t="shared" si="21"/>
        <v>0.62439</v>
      </c>
      <c r="J687" s="71">
        <f>ROUND((H687*'2-Calculator'!$D$26),2)</f>
        <v>4104.74</v>
      </c>
      <c r="K687" s="71">
        <f>ROUND((I687*'2-Calculator'!$D$26),2)</f>
        <v>4104.74</v>
      </c>
      <c r="L687" s="69">
        <v>3.48</v>
      </c>
      <c r="M687" s="66" t="s">
        <v>2531</v>
      </c>
      <c r="N687" s="66" t="s">
        <v>2532</v>
      </c>
      <c r="O687" s="66"/>
      <c r="P687" s="66" t="s">
        <v>1833</v>
      </c>
      <c r="Q687" s="141">
        <v>3</v>
      </c>
    </row>
    <row r="688" spans="1:17" s="72" customFormat="1" x14ac:dyDescent="0.2">
      <c r="A688" s="66"/>
      <c r="B688" s="66" t="s">
        <v>589</v>
      </c>
      <c r="C688" s="221" t="s">
        <v>1674</v>
      </c>
      <c r="D688" s="66" t="s">
        <v>2293</v>
      </c>
      <c r="E688" s="68">
        <v>1.0049300000000001</v>
      </c>
      <c r="F688" s="74">
        <v>1</v>
      </c>
      <c r="G688" s="74">
        <v>1</v>
      </c>
      <c r="H688" s="68">
        <f t="shared" si="20"/>
        <v>1.0049300000000001</v>
      </c>
      <c r="I688" s="70">
        <f t="shared" si="21"/>
        <v>1.0049300000000001</v>
      </c>
      <c r="J688" s="71">
        <f>ROUND((H688*'2-Calculator'!$D$26),2)</f>
        <v>6606.41</v>
      </c>
      <c r="K688" s="71">
        <f>ROUND((I688*'2-Calculator'!$D$26),2)</f>
        <v>6606.41</v>
      </c>
      <c r="L688" s="69">
        <v>5.41</v>
      </c>
      <c r="M688" s="66" t="s">
        <v>2531</v>
      </c>
      <c r="N688" s="66" t="s">
        <v>2532</v>
      </c>
      <c r="O688" s="66"/>
      <c r="P688" s="66" t="s">
        <v>1833</v>
      </c>
      <c r="Q688" s="141">
        <v>9</v>
      </c>
    </row>
    <row r="689" spans="1:17" s="72" customFormat="1" x14ac:dyDescent="0.2">
      <c r="A689" s="66"/>
      <c r="B689" s="66" t="s">
        <v>588</v>
      </c>
      <c r="C689" s="221" t="s">
        <v>1674</v>
      </c>
      <c r="D689" s="66" t="s">
        <v>2293</v>
      </c>
      <c r="E689" s="68">
        <v>1.60493</v>
      </c>
      <c r="F689" s="74">
        <v>1</v>
      </c>
      <c r="G689" s="74">
        <v>1</v>
      </c>
      <c r="H689" s="68">
        <f t="shared" si="20"/>
        <v>1.60493</v>
      </c>
      <c r="I689" s="70">
        <f t="shared" si="21"/>
        <v>1.60493</v>
      </c>
      <c r="J689" s="71">
        <f>ROUND((H689*'2-Calculator'!$D$26),2)</f>
        <v>10550.81</v>
      </c>
      <c r="K689" s="71">
        <f>ROUND((I689*'2-Calculator'!$D$26),2)</f>
        <v>10550.81</v>
      </c>
      <c r="L689" s="69">
        <v>10.82</v>
      </c>
      <c r="M689" s="66" t="s">
        <v>2531</v>
      </c>
      <c r="N689" s="66" t="s">
        <v>2532</v>
      </c>
      <c r="O689" s="66"/>
      <c r="P689" s="66" t="s">
        <v>1833</v>
      </c>
      <c r="Q689" s="141">
        <v>3</v>
      </c>
    </row>
    <row r="690" spans="1:17" s="72" customFormat="1" x14ac:dyDescent="0.2">
      <c r="A690" s="66"/>
      <c r="B690" s="66" t="s">
        <v>587</v>
      </c>
      <c r="C690" s="221" t="s">
        <v>1675</v>
      </c>
      <c r="D690" s="66" t="s">
        <v>2294</v>
      </c>
      <c r="E690" s="68">
        <v>0.42130000000000001</v>
      </c>
      <c r="F690" s="74">
        <v>1</v>
      </c>
      <c r="G690" s="74">
        <v>1</v>
      </c>
      <c r="H690" s="68">
        <f t="shared" si="20"/>
        <v>0.42130000000000001</v>
      </c>
      <c r="I690" s="70">
        <f t="shared" si="21"/>
        <v>0.42130000000000001</v>
      </c>
      <c r="J690" s="71">
        <f>ROUND((H690*'2-Calculator'!$D$26),2)</f>
        <v>2769.63</v>
      </c>
      <c r="K690" s="71">
        <f>ROUND((I690*'2-Calculator'!$D$26),2)</f>
        <v>2769.63</v>
      </c>
      <c r="L690" s="69">
        <v>2.67</v>
      </c>
      <c r="M690" s="66" t="s">
        <v>2531</v>
      </c>
      <c r="N690" s="66" t="s">
        <v>2532</v>
      </c>
      <c r="O690" s="66"/>
      <c r="P690" s="66" t="s">
        <v>1833</v>
      </c>
      <c r="Q690" s="141">
        <v>256</v>
      </c>
    </row>
    <row r="691" spans="1:17" s="72" customFormat="1" x14ac:dyDescent="0.2">
      <c r="A691" s="66"/>
      <c r="B691" s="66" t="s">
        <v>586</v>
      </c>
      <c r="C691" s="221" t="s">
        <v>1675</v>
      </c>
      <c r="D691" s="66" t="s">
        <v>2294</v>
      </c>
      <c r="E691" s="68">
        <v>0.57216999999999996</v>
      </c>
      <c r="F691" s="74">
        <v>1</v>
      </c>
      <c r="G691" s="74">
        <v>1</v>
      </c>
      <c r="H691" s="68">
        <f t="shared" si="20"/>
        <v>0.57216999999999996</v>
      </c>
      <c r="I691" s="70">
        <f t="shared" si="21"/>
        <v>0.57216999999999996</v>
      </c>
      <c r="J691" s="71">
        <f>ROUND((H691*'2-Calculator'!$D$26),2)</f>
        <v>3761.45</v>
      </c>
      <c r="K691" s="71">
        <f>ROUND((I691*'2-Calculator'!$D$26),2)</f>
        <v>3761.45</v>
      </c>
      <c r="L691" s="69">
        <v>3.55</v>
      </c>
      <c r="M691" s="66" t="s">
        <v>2531</v>
      </c>
      <c r="N691" s="66" t="s">
        <v>2532</v>
      </c>
      <c r="O691" s="66"/>
      <c r="P691" s="66" t="s">
        <v>1833</v>
      </c>
      <c r="Q691" s="141">
        <v>306</v>
      </c>
    </row>
    <row r="692" spans="1:17" s="72" customFormat="1" x14ac:dyDescent="0.2">
      <c r="A692" s="66"/>
      <c r="B692" s="66" t="s">
        <v>585</v>
      </c>
      <c r="C692" s="221" t="s">
        <v>1675</v>
      </c>
      <c r="D692" s="66" t="s">
        <v>2294</v>
      </c>
      <c r="E692" s="68">
        <v>0.86573999999999995</v>
      </c>
      <c r="F692" s="74">
        <v>1</v>
      </c>
      <c r="G692" s="74">
        <v>1</v>
      </c>
      <c r="H692" s="68">
        <f t="shared" si="20"/>
        <v>0.86573999999999995</v>
      </c>
      <c r="I692" s="70">
        <f t="shared" si="21"/>
        <v>0.86573999999999995</v>
      </c>
      <c r="J692" s="71">
        <f>ROUND((H692*'2-Calculator'!$D$26),2)</f>
        <v>5691.37</v>
      </c>
      <c r="K692" s="71">
        <f>ROUND((I692*'2-Calculator'!$D$26),2)</f>
        <v>5691.37</v>
      </c>
      <c r="L692" s="69">
        <v>5.36</v>
      </c>
      <c r="M692" s="66" t="s">
        <v>2531</v>
      </c>
      <c r="N692" s="66" t="s">
        <v>2532</v>
      </c>
      <c r="O692" s="66"/>
      <c r="P692" s="66" t="s">
        <v>1833</v>
      </c>
      <c r="Q692" s="141">
        <v>104</v>
      </c>
    </row>
    <row r="693" spans="1:17" s="72" customFormat="1" x14ac:dyDescent="0.2">
      <c r="A693" s="66"/>
      <c r="B693" s="66" t="s">
        <v>584</v>
      </c>
      <c r="C693" s="221" t="s">
        <v>1675</v>
      </c>
      <c r="D693" s="66" t="s">
        <v>2294</v>
      </c>
      <c r="E693" s="68">
        <v>1.8779699999999999</v>
      </c>
      <c r="F693" s="74">
        <v>1</v>
      </c>
      <c r="G693" s="74">
        <v>1</v>
      </c>
      <c r="H693" s="68">
        <f t="shared" si="20"/>
        <v>1.8779699999999999</v>
      </c>
      <c r="I693" s="70">
        <f t="shared" si="21"/>
        <v>1.8779699999999999</v>
      </c>
      <c r="J693" s="71">
        <f>ROUND((H693*'2-Calculator'!$D$26),2)</f>
        <v>12345.77</v>
      </c>
      <c r="K693" s="71">
        <f>ROUND((I693*'2-Calculator'!$D$26),2)</f>
        <v>12345.77</v>
      </c>
      <c r="L693" s="69">
        <v>10.16</v>
      </c>
      <c r="M693" s="66" t="s">
        <v>2531</v>
      </c>
      <c r="N693" s="66" t="s">
        <v>2532</v>
      </c>
      <c r="O693" s="66"/>
      <c r="P693" s="66" t="s">
        <v>1833</v>
      </c>
      <c r="Q693" s="141">
        <v>6</v>
      </c>
    </row>
    <row r="694" spans="1:17" s="72" customFormat="1" x14ac:dyDescent="0.2">
      <c r="A694" s="66"/>
      <c r="B694" s="66" t="s">
        <v>583</v>
      </c>
      <c r="C694" s="221" t="s">
        <v>1676</v>
      </c>
      <c r="D694" s="66" t="s">
        <v>2295</v>
      </c>
      <c r="E694" s="68">
        <v>0.48573</v>
      </c>
      <c r="F694" s="74">
        <v>1</v>
      </c>
      <c r="G694" s="74">
        <v>1</v>
      </c>
      <c r="H694" s="68">
        <f t="shared" si="20"/>
        <v>0.48573</v>
      </c>
      <c r="I694" s="70">
        <f t="shared" si="21"/>
        <v>0.48573</v>
      </c>
      <c r="J694" s="71">
        <f>ROUND((H694*'2-Calculator'!$D$26),2)</f>
        <v>3193.19</v>
      </c>
      <c r="K694" s="71">
        <f>ROUND((I694*'2-Calculator'!$D$26),2)</f>
        <v>3193.19</v>
      </c>
      <c r="L694" s="69">
        <v>1.91</v>
      </c>
      <c r="M694" s="66" t="s">
        <v>2531</v>
      </c>
      <c r="N694" s="66" t="s">
        <v>2532</v>
      </c>
      <c r="O694" s="66"/>
      <c r="P694" s="66" t="s">
        <v>1833</v>
      </c>
      <c r="Q694" s="141">
        <v>13</v>
      </c>
    </row>
    <row r="695" spans="1:17" s="72" customFormat="1" x14ac:dyDescent="0.2">
      <c r="A695" s="66"/>
      <c r="B695" s="66" t="s">
        <v>582</v>
      </c>
      <c r="C695" s="221" t="s">
        <v>1676</v>
      </c>
      <c r="D695" s="66" t="s">
        <v>2295</v>
      </c>
      <c r="E695" s="68">
        <v>0.62304000000000004</v>
      </c>
      <c r="F695" s="74">
        <v>1</v>
      </c>
      <c r="G695" s="74">
        <v>1</v>
      </c>
      <c r="H695" s="68">
        <f t="shared" si="20"/>
        <v>0.62304000000000004</v>
      </c>
      <c r="I695" s="70">
        <f t="shared" si="21"/>
        <v>0.62304000000000004</v>
      </c>
      <c r="J695" s="71">
        <f>ROUND((H695*'2-Calculator'!$D$26),2)</f>
        <v>4095.86</v>
      </c>
      <c r="K695" s="71">
        <f>ROUND((I695*'2-Calculator'!$D$26),2)</f>
        <v>4095.86</v>
      </c>
      <c r="L695" s="69">
        <v>3.09</v>
      </c>
      <c r="M695" s="66" t="s">
        <v>2531</v>
      </c>
      <c r="N695" s="66" t="s">
        <v>2532</v>
      </c>
      <c r="O695" s="66"/>
      <c r="P695" s="66" t="s">
        <v>1833</v>
      </c>
      <c r="Q695" s="141">
        <v>13</v>
      </c>
    </row>
    <row r="696" spans="1:17" s="72" customFormat="1" x14ac:dyDescent="0.2">
      <c r="A696" s="66"/>
      <c r="B696" s="66" t="s">
        <v>581</v>
      </c>
      <c r="C696" s="221" t="s">
        <v>1676</v>
      </c>
      <c r="D696" s="66" t="s">
        <v>2295</v>
      </c>
      <c r="E696" s="68">
        <v>0.91032999999999997</v>
      </c>
      <c r="F696" s="74">
        <v>1</v>
      </c>
      <c r="G696" s="74">
        <v>1</v>
      </c>
      <c r="H696" s="68">
        <f t="shared" si="20"/>
        <v>0.91032999999999997</v>
      </c>
      <c r="I696" s="70">
        <f t="shared" si="21"/>
        <v>0.91032999999999997</v>
      </c>
      <c r="J696" s="71">
        <f>ROUND((H696*'2-Calculator'!$D$26),2)</f>
        <v>5984.51</v>
      </c>
      <c r="K696" s="71">
        <f>ROUND((I696*'2-Calculator'!$D$26),2)</f>
        <v>5984.51</v>
      </c>
      <c r="L696" s="69">
        <v>4</v>
      </c>
      <c r="M696" s="66" t="s">
        <v>2531</v>
      </c>
      <c r="N696" s="66" t="s">
        <v>2532</v>
      </c>
      <c r="O696" s="66"/>
      <c r="P696" s="66" t="s">
        <v>1833</v>
      </c>
      <c r="Q696" s="141">
        <v>7</v>
      </c>
    </row>
    <row r="697" spans="1:17" s="72" customFormat="1" x14ac:dyDescent="0.2">
      <c r="A697" s="66"/>
      <c r="B697" s="66" t="s">
        <v>580</v>
      </c>
      <c r="C697" s="221" t="s">
        <v>1676</v>
      </c>
      <c r="D697" s="66" t="s">
        <v>2295</v>
      </c>
      <c r="E697" s="68">
        <v>1.9681599999999999</v>
      </c>
      <c r="F697" s="74">
        <v>1</v>
      </c>
      <c r="G697" s="74">
        <v>1</v>
      </c>
      <c r="H697" s="68">
        <f t="shared" si="20"/>
        <v>1.9681599999999999</v>
      </c>
      <c r="I697" s="70">
        <f t="shared" si="21"/>
        <v>1.9681599999999999</v>
      </c>
      <c r="J697" s="71">
        <f>ROUND((H697*'2-Calculator'!$D$26),2)</f>
        <v>12938.68</v>
      </c>
      <c r="K697" s="71">
        <f>ROUND((I697*'2-Calculator'!$D$26),2)</f>
        <v>12938.68</v>
      </c>
      <c r="L697" s="69">
        <v>18.7</v>
      </c>
      <c r="M697" s="66" t="s">
        <v>2531</v>
      </c>
      <c r="N697" s="66" t="s">
        <v>2532</v>
      </c>
      <c r="O697" s="66"/>
      <c r="P697" s="66" t="s">
        <v>1833</v>
      </c>
      <c r="Q697" s="141">
        <v>1</v>
      </c>
    </row>
    <row r="698" spans="1:17" s="72" customFormat="1" x14ac:dyDescent="0.2">
      <c r="A698" s="66"/>
      <c r="B698" s="66" t="s">
        <v>579</v>
      </c>
      <c r="C698" s="221" t="s">
        <v>1677</v>
      </c>
      <c r="D698" s="66" t="s">
        <v>2296</v>
      </c>
      <c r="E698" s="68">
        <v>0.37711</v>
      </c>
      <c r="F698" s="74">
        <v>1</v>
      </c>
      <c r="G698" s="74">
        <v>1</v>
      </c>
      <c r="H698" s="68">
        <f t="shared" si="20"/>
        <v>0.37711</v>
      </c>
      <c r="I698" s="70">
        <f t="shared" si="21"/>
        <v>0.37711</v>
      </c>
      <c r="J698" s="71">
        <f>ROUND((H698*'2-Calculator'!$D$26),2)</f>
        <v>2479.12</v>
      </c>
      <c r="K698" s="71">
        <f>ROUND((I698*'2-Calculator'!$D$26),2)</f>
        <v>2479.12</v>
      </c>
      <c r="L698" s="69">
        <v>2.4900000000000002</v>
      </c>
      <c r="M698" s="66" t="s">
        <v>2531</v>
      </c>
      <c r="N698" s="66" t="s">
        <v>2532</v>
      </c>
      <c r="O698" s="66"/>
      <c r="P698" s="66" t="s">
        <v>1833</v>
      </c>
      <c r="Q698" s="141">
        <v>43</v>
      </c>
    </row>
    <row r="699" spans="1:17" s="72" customFormat="1" x14ac:dyDescent="0.2">
      <c r="A699" s="66"/>
      <c r="B699" s="66" t="s">
        <v>578</v>
      </c>
      <c r="C699" s="221" t="s">
        <v>1677</v>
      </c>
      <c r="D699" s="66" t="s">
        <v>2296</v>
      </c>
      <c r="E699" s="68">
        <v>0.52515000000000001</v>
      </c>
      <c r="F699" s="74">
        <v>1</v>
      </c>
      <c r="G699" s="74">
        <v>1</v>
      </c>
      <c r="H699" s="68">
        <f t="shared" si="20"/>
        <v>0.52515000000000001</v>
      </c>
      <c r="I699" s="70">
        <f t="shared" si="21"/>
        <v>0.52515000000000001</v>
      </c>
      <c r="J699" s="71">
        <f>ROUND((H699*'2-Calculator'!$D$26),2)</f>
        <v>3452.34</v>
      </c>
      <c r="K699" s="71">
        <f>ROUND((I699*'2-Calculator'!$D$26),2)</f>
        <v>3452.34</v>
      </c>
      <c r="L699" s="69">
        <v>3.58</v>
      </c>
      <c r="M699" s="66" t="s">
        <v>2531</v>
      </c>
      <c r="N699" s="66" t="s">
        <v>2532</v>
      </c>
      <c r="O699" s="66"/>
      <c r="P699" s="66" t="s">
        <v>1833</v>
      </c>
      <c r="Q699" s="141">
        <v>52</v>
      </c>
    </row>
    <row r="700" spans="1:17" s="72" customFormat="1" x14ac:dyDescent="0.2">
      <c r="A700" s="66"/>
      <c r="B700" s="66" t="s">
        <v>577</v>
      </c>
      <c r="C700" s="221" t="s">
        <v>1677</v>
      </c>
      <c r="D700" s="66" t="s">
        <v>2296</v>
      </c>
      <c r="E700" s="68">
        <v>0.78808999999999996</v>
      </c>
      <c r="F700" s="74">
        <v>1</v>
      </c>
      <c r="G700" s="74">
        <v>1</v>
      </c>
      <c r="H700" s="68">
        <f t="shared" si="20"/>
        <v>0.78808999999999996</v>
      </c>
      <c r="I700" s="70">
        <f t="shared" si="21"/>
        <v>0.78808999999999996</v>
      </c>
      <c r="J700" s="71">
        <f>ROUND((H700*'2-Calculator'!$D$26),2)</f>
        <v>5180.8999999999996</v>
      </c>
      <c r="K700" s="71">
        <f>ROUND((I700*'2-Calculator'!$D$26),2)</f>
        <v>5180.8999999999996</v>
      </c>
      <c r="L700" s="69">
        <v>5.79</v>
      </c>
      <c r="M700" s="66" t="s">
        <v>2531</v>
      </c>
      <c r="N700" s="66" t="s">
        <v>2532</v>
      </c>
      <c r="O700" s="66"/>
      <c r="P700" s="66" t="s">
        <v>1833</v>
      </c>
      <c r="Q700" s="141">
        <v>10</v>
      </c>
    </row>
    <row r="701" spans="1:17" s="72" customFormat="1" x14ac:dyDescent="0.2">
      <c r="A701" s="66"/>
      <c r="B701" s="66" t="s">
        <v>576</v>
      </c>
      <c r="C701" s="221" t="s">
        <v>1677</v>
      </c>
      <c r="D701" s="66" t="s">
        <v>2296</v>
      </c>
      <c r="E701" s="68">
        <v>1.6468799999999999</v>
      </c>
      <c r="F701" s="74">
        <v>1</v>
      </c>
      <c r="G701" s="74">
        <v>1</v>
      </c>
      <c r="H701" s="68">
        <f t="shared" si="20"/>
        <v>1.6468799999999999</v>
      </c>
      <c r="I701" s="70">
        <f t="shared" si="21"/>
        <v>1.6468799999999999</v>
      </c>
      <c r="J701" s="71">
        <f>ROUND((H701*'2-Calculator'!$D$26),2)</f>
        <v>10826.59</v>
      </c>
      <c r="K701" s="71">
        <f>ROUND((I701*'2-Calculator'!$D$26),2)</f>
        <v>10826.59</v>
      </c>
      <c r="L701" s="69">
        <v>10.53</v>
      </c>
      <c r="M701" s="66" t="s">
        <v>2531</v>
      </c>
      <c r="N701" s="66" t="s">
        <v>2532</v>
      </c>
      <c r="O701" s="66"/>
      <c r="P701" s="66" t="s">
        <v>1833</v>
      </c>
      <c r="Q701" s="141">
        <v>1</v>
      </c>
    </row>
    <row r="702" spans="1:17" s="72" customFormat="1" x14ac:dyDescent="0.2">
      <c r="A702" s="66"/>
      <c r="B702" s="66" t="s">
        <v>575</v>
      </c>
      <c r="C702" s="221" t="s">
        <v>1678</v>
      </c>
      <c r="D702" s="66" t="s">
        <v>2450</v>
      </c>
      <c r="E702" s="68">
        <v>1.35172</v>
      </c>
      <c r="F702" s="74">
        <v>1</v>
      </c>
      <c r="G702" s="74">
        <v>1</v>
      </c>
      <c r="H702" s="68">
        <f t="shared" si="20"/>
        <v>1.35172</v>
      </c>
      <c r="I702" s="70">
        <f t="shared" si="21"/>
        <v>1.35172</v>
      </c>
      <c r="J702" s="71">
        <f>ROUND((H702*'2-Calculator'!$D$26),2)</f>
        <v>8886.2099999999991</v>
      </c>
      <c r="K702" s="71">
        <f>ROUND((I702*'2-Calculator'!$D$26),2)</f>
        <v>8886.2099999999991</v>
      </c>
      <c r="L702" s="69">
        <v>2.71</v>
      </c>
      <c r="M702" s="66" t="s">
        <v>2531</v>
      </c>
      <c r="N702" s="66" t="s">
        <v>2532</v>
      </c>
      <c r="O702" s="66"/>
      <c r="P702" s="66" t="s">
        <v>1833</v>
      </c>
      <c r="Q702" s="141">
        <v>5</v>
      </c>
    </row>
    <row r="703" spans="1:17" s="72" customFormat="1" x14ac:dyDescent="0.2">
      <c r="A703" s="66"/>
      <c r="B703" s="66" t="s">
        <v>574</v>
      </c>
      <c r="C703" s="221" t="s">
        <v>1678</v>
      </c>
      <c r="D703" s="66" t="s">
        <v>2450</v>
      </c>
      <c r="E703" s="68">
        <v>1.8180799999999999</v>
      </c>
      <c r="F703" s="74">
        <v>1</v>
      </c>
      <c r="G703" s="74">
        <v>1</v>
      </c>
      <c r="H703" s="68">
        <f t="shared" si="20"/>
        <v>1.8180799999999999</v>
      </c>
      <c r="I703" s="70">
        <f t="shared" si="21"/>
        <v>1.8180799999999999</v>
      </c>
      <c r="J703" s="71">
        <f>ROUND((H703*'2-Calculator'!$D$26),2)</f>
        <v>11952.06</v>
      </c>
      <c r="K703" s="71">
        <f>ROUND((I703*'2-Calculator'!$D$26),2)</f>
        <v>11952.06</v>
      </c>
      <c r="L703" s="69">
        <v>3.67</v>
      </c>
      <c r="M703" s="66" t="s">
        <v>2531</v>
      </c>
      <c r="N703" s="66" t="s">
        <v>2532</v>
      </c>
      <c r="O703" s="66"/>
      <c r="P703" s="66" t="s">
        <v>1833</v>
      </c>
      <c r="Q703" s="141">
        <v>0</v>
      </c>
    </row>
    <row r="704" spans="1:17" s="72" customFormat="1" x14ac:dyDescent="0.2">
      <c r="A704" s="66"/>
      <c r="B704" s="66" t="s">
        <v>573</v>
      </c>
      <c r="C704" s="221" t="s">
        <v>1678</v>
      </c>
      <c r="D704" s="66" t="s">
        <v>2450</v>
      </c>
      <c r="E704" s="68">
        <v>2.90069</v>
      </c>
      <c r="F704" s="74">
        <v>1</v>
      </c>
      <c r="G704" s="74">
        <v>1</v>
      </c>
      <c r="H704" s="68">
        <f t="shared" si="20"/>
        <v>2.90069</v>
      </c>
      <c r="I704" s="70">
        <f t="shared" si="21"/>
        <v>2.90069</v>
      </c>
      <c r="J704" s="71">
        <f>ROUND((H704*'2-Calculator'!$D$26),2)</f>
        <v>19069.14</v>
      </c>
      <c r="K704" s="71">
        <f>ROUND((I704*'2-Calculator'!$D$26),2)</f>
        <v>19069.14</v>
      </c>
      <c r="L704" s="69">
        <v>6.76</v>
      </c>
      <c r="M704" s="66" t="s">
        <v>2531</v>
      </c>
      <c r="N704" s="66" t="s">
        <v>2532</v>
      </c>
      <c r="O704" s="66"/>
      <c r="P704" s="66" t="s">
        <v>1833</v>
      </c>
      <c r="Q704" s="141">
        <v>0</v>
      </c>
    </row>
    <row r="705" spans="1:17" s="72" customFormat="1" x14ac:dyDescent="0.2">
      <c r="A705" s="66"/>
      <c r="B705" s="66" t="s">
        <v>572</v>
      </c>
      <c r="C705" s="221" t="s">
        <v>1678</v>
      </c>
      <c r="D705" s="66" t="s">
        <v>2450</v>
      </c>
      <c r="E705" s="68">
        <v>6.1354199999999999</v>
      </c>
      <c r="F705" s="74">
        <v>1</v>
      </c>
      <c r="G705" s="74">
        <v>1</v>
      </c>
      <c r="H705" s="68">
        <f t="shared" si="20"/>
        <v>6.1354199999999999</v>
      </c>
      <c r="I705" s="70">
        <f t="shared" si="21"/>
        <v>6.1354199999999999</v>
      </c>
      <c r="J705" s="71">
        <f>ROUND((H705*'2-Calculator'!$D$26),2)</f>
        <v>40334.25</v>
      </c>
      <c r="K705" s="71">
        <f>ROUND((I705*'2-Calculator'!$D$26),2)</f>
        <v>40334.25</v>
      </c>
      <c r="L705" s="69">
        <v>18</v>
      </c>
      <c r="M705" s="66" t="s">
        <v>2531</v>
      </c>
      <c r="N705" s="66" t="s">
        <v>2532</v>
      </c>
      <c r="O705" s="66"/>
      <c r="P705" s="66" t="s">
        <v>1833</v>
      </c>
      <c r="Q705" s="141">
        <v>0</v>
      </c>
    </row>
    <row r="706" spans="1:17" s="72" customFormat="1" x14ac:dyDescent="0.2">
      <c r="A706" s="66"/>
      <c r="B706" s="66" t="s">
        <v>571</v>
      </c>
      <c r="C706" s="221" t="s">
        <v>1679</v>
      </c>
      <c r="D706" s="66" t="s">
        <v>2297</v>
      </c>
      <c r="E706" s="68">
        <v>1.2417400000000001</v>
      </c>
      <c r="F706" s="74">
        <v>1</v>
      </c>
      <c r="G706" s="74">
        <v>1</v>
      </c>
      <c r="H706" s="68">
        <f t="shared" si="20"/>
        <v>1.2417400000000001</v>
      </c>
      <c r="I706" s="70">
        <f t="shared" si="21"/>
        <v>1.2417400000000001</v>
      </c>
      <c r="J706" s="71">
        <f>ROUND((H706*'2-Calculator'!$D$26),2)</f>
        <v>8163.2</v>
      </c>
      <c r="K706" s="71">
        <f>ROUND((I706*'2-Calculator'!$D$26),2)</f>
        <v>8163.2</v>
      </c>
      <c r="L706" s="69">
        <v>1.7</v>
      </c>
      <c r="M706" s="66" t="s">
        <v>2531</v>
      </c>
      <c r="N706" s="66" t="s">
        <v>2532</v>
      </c>
      <c r="O706" s="66"/>
      <c r="P706" s="66" t="s">
        <v>1833</v>
      </c>
      <c r="Q706" s="141">
        <v>2</v>
      </c>
    </row>
    <row r="707" spans="1:17" s="72" customFormat="1" x14ac:dyDescent="0.2">
      <c r="A707" s="66"/>
      <c r="B707" s="66" t="s">
        <v>570</v>
      </c>
      <c r="C707" s="221" t="s">
        <v>1679</v>
      </c>
      <c r="D707" s="66" t="s">
        <v>2297</v>
      </c>
      <c r="E707" s="68">
        <v>1.4056599999999999</v>
      </c>
      <c r="F707" s="74">
        <v>1</v>
      </c>
      <c r="G707" s="74">
        <v>1</v>
      </c>
      <c r="H707" s="68">
        <f t="shared" si="20"/>
        <v>1.4056599999999999</v>
      </c>
      <c r="I707" s="70">
        <f t="shared" si="21"/>
        <v>1.4056599999999999</v>
      </c>
      <c r="J707" s="71">
        <f>ROUND((H707*'2-Calculator'!$D$26),2)</f>
        <v>9240.81</v>
      </c>
      <c r="K707" s="71">
        <f>ROUND((I707*'2-Calculator'!$D$26),2)</f>
        <v>9240.81</v>
      </c>
      <c r="L707" s="69">
        <v>1.95</v>
      </c>
      <c r="M707" s="66" t="s">
        <v>2531</v>
      </c>
      <c r="N707" s="66" t="s">
        <v>2532</v>
      </c>
      <c r="O707" s="66"/>
      <c r="P707" s="66" t="s">
        <v>1833</v>
      </c>
      <c r="Q707" s="141">
        <v>0</v>
      </c>
    </row>
    <row r="708" spans="1:17" s="72" customFormat="1" x14ac:dyDescent="0.2">
      <c r="A708" s="66"/>
      <c r="B708" s="66" t="s">
        <v>569</v>
      </c>
      <c r="C708" s="221" t="s">
        <v>1679</v>
      </c>
      <c r="D708" s="66" t="s">
        <v>2297</v>
      </c>
      <c r="E708" s="68">
        <v>2.0421200000000002</v>
      </c>
      <c r="F708" s="74">
        <v>1</v>
      </c>
      <c r="G708" s="74">
        <v>1</v>
      </c>
      <c r="H708" s="68">
        <f t="shared" si="20"/>
        <v>2.0421200000000002</v>
      </c>
      <c r="I708" s="70">
        <f t="shared" si="21"/>
        <v>2.0421200000000002</v>
      </c>
      <c r="J708" s="71">
        <f>ROUND((H708*'2-Calculator'!$D$26),2)</f>
        <v>13424.9</v>
      </c>
      <c r="K708" s="71">
        <f>ROUND((I708*'2-Calculator'!$D$26),2)</f>
        <v>13424.9</v>
      </c>
      <c r="L708" s="69">
        <v>4.17</v>
      </c>
      <c r="M708" s="66" t="s">
        <v>2531</v>
      </c>
      <c r="N708" s="66" t="s">
        <v>2532</v>
      </c>
      <c r="O708" s="66"/>
      <c r="P708" s="66" t="s">
        <v>1833</v>
      </c>
      <c r="Q708" s="141">
        <v>1</v>
      </c>
    </row>
    <row r="709" spans="1:17" s="72" customFormat="1" x14ac:dyDescent="0.2">
      <c r="A709" s="66"/>
      <c r="B709" s="66" t="s">
        <v>568</v>
      </c>
      <c r="C709" s="221" t="s">
        <v>1679</v>
      </c>
      <c r="D709" s="66" t="s">
        <v>2297</v>
      </c>
      <c r="E709" s="68">
        <v>5.2057799999999999</v>
      </c>
      <c r="F709" s="74">
        <v>1</v>
      </c>
      <c r="G709" s="74">
        <v>1</v>
      </c>
      <c r="H709" s="68">
        <f t="shared" si="20"/>
        <v>5.2057799999999999</v>
      </c>
      <c r="I709" s="70">
        <f t="shared" si="21"/>
        <v>5.2057799999999999</v>
      </c>
      <c r="J709" s="71">
        <f>ROUND((H709*'2-Calculator'!$D$26),2)</f>
        <v>34222.800000000003</v>
      </c>
      <c r="K709" s="71">
        <f>ROUND((I709*'2-Calculator'!$D$26),2)</f>
        <v>34222.800000000003</v>
      </c>
      <c r="L709" s="69">
        <v>19.25</v>
      </c>
      <c r="M709" s="66" t="s">
        <v>2531</v>
      </c>
      <c r="N709" s="66" t="s">
        <v>2532</v>
      </c>
      <c r="O709" s="66"/>
      <c r="P709" s="66" t="s">
        <v>1833</v>
      </c>
      <c r="Q709" s="141">
        <v>0</v>
      </c>
    </row>
    <row r="710" spans="1:17" s="72" customFormat="1" x14ac:dyDescent="0.2">
      <c r="A710" s="66"/>
      <c r="B710" s="66" t="s">
        <v>567</v>
      </c>
      <c r="C710" s="221" t="s">
        <v>1680</v>
      </c>
      <c r="D710" s="66" t="s">
        <v>2298</v>
      </c>
      <c r="E710" s="68">
        <v>0.76283999999999996</v>
      </c>
      <c r="F710" s="74">
        <v>1</v>
      </c>
      <c r="G710" s="74">
        <v>1</v>
      </c>
      <c r="H710" s="68">
        <f t="shared" si="20"/>
        <v>0.76283999999999996</v>
      </c>
      <c r="I710" s="70">
        <f t="shared" si="21"/>
        <v>0.76283999999999996</v>
      </c>
      <c r="J710" s="71">
        <f>ROUND((H710*'2-Calculator'!$D$26),2)</f>
        <v>5014.91</v>
      </c>
      <c r="K710" s="71">
        <f>ROUND((I710*'2-Calculator'!$D$26),2)</f>
        <v>5014.91</v>
      </c>
      <c r="L710" s="69">
        <v>1.58</v>
      </c>
      <c r="M710" s="66" t="s">
        <v>2531</v>
      </c>
      <c r="N710" s="66" t="s">
        <v>2532</v>
      </c>
      <c r="O710" s="66"/>
      <c r="P710" s="66" t="s">
        <v>1833</v>
      </c>
      <c r="Q710" s="141">
        <v>7</v>
      </c>
    </row>
    <row r="711" spans="1:17" s="72" customFormat="1" x14ac:dyDescent="0.2">
      <c r="A711" s="66"/>
      <c r="B711" s="66" t="s">
        <v>566</v>
      </c>
      <c r="C711" s="221" t="s">
        <v>1680</v>
      </c>
      <c r="D711" s="66" t="s">
        <v>2298</v>
      </c>
      <c r="E711" s="68">
        <v>0.99436999999999998</v>
      </c>
      <c r="F711" s="74">
        <v>1</v>
      </c>
      <c r="G711" s="74">
        <v>1</v>
      </c>
      <c r="H711" s="68">
        <f t="shared" si="20"/>
        <v>0.99436999999999998</v>
      </c>
      <c r="I711" s="70">
        <f t="shared" si="21"/>
        <v>0.99436999999999998</v>
      </c>
      <c r="J711" s="71">
        <f>ROUND((H711*'2-Calculator'!$D$26),2)</f>
        <v>6536.99</v>
      </c>
      <c r="K711" s="71">
        <f>ROUND((I711*'2-Calculator'!$D$26),2)</f>
        <v>6536.99</v>
      </c>
      <c r="L711" s="69">
        <v>2.33</v>
      </c>
      <c r="M711" s="66" t="s">
        <v>2531</v>
      </c>
      <c r="N711" s="66" t="s">
        <v>2532</v>
      </c>
      <c r="O711" s="66"/>
      <c r="P711" s="66" t="s">
        <v>1833</v>
      </c>
      <c r="Q711" s="141">
        <v>7</v>
      </c>
    </row>
    <row r="712" spans="1:17" s="72" customFormat="1" x14ac:dyDescent="0.2">
      <c r="A712" s="66"/>
      <c r="B712" s="66" t="s">
        <v>565</v>
      </c>
      <c r="C712" s="221" t="s">
        <v>1680</v>
      </c>
      <c r="D712" s="66" t="s">
        <v>2298</v>
      </c>
      <c r="E712" s="68">
        <v>1.9295500000000001</v>
      </c>
      <c r="F712" s="74">
        <v>1</v>
      </c>
      <c r="G712" s="74">
        <v>1</v>
      </c>
      <c r="H712" s="68">
        <f t="shared" si="20"/>
        <v>1.9295500000000001</v>
      </c>
      <c r="I712" s="70">
        <f t="shared" si="21"/>
        <v>1.9295500000000001</v>
      </c>
      <c r="J712" s="71">
        <f>ROUND((H712*'2-Calculator'!$D$26),2)</f>
        <v>12684.86</v>
      </c>
      <c r="K712" s="71">
        <f>ROUND((I712*'2-Calculator'!$D$26),2)</f>
        <v>12684.86</v>
      </c>
      <c r="L712" s="69">
        <v>6.74</v>
      </c>
      <c r="M712" s="66" t="s">
        <v>2531</v>
      </c>
      <c r="N712" s="66" t="s">
        <v>2532</v>
      </c>
      <c r="O712" s="66"/>
      <c r="P712" s="66" t="s">
        <v>1833</v>
      </c>
      <c r="Q712" s="141">
        <v>4</v>
      </c>
    </row>
    <row r="713" spans="1:17" s="72" customFormat="1" x14ac:dyDescent="0.2">
      <c r="A713" s="66"/>
      <c r="B713" s="66" t="s">
        <v>564</v>
      </c>
      <c r="C713" s="221" t="s">
        <v>1680</v>
      </c>
      <c r="D713" s="66" t="s">
        <v>2298</v>
      </c>
      <c r="E713" s="68">
        <v>4.5084299999999997</v>
      </c>
      <c r="F713" s="74">
        <v>1</v>
      </c>
      <c r="G713" s="74">
        <v>1</v>
      </c>
      <c r="H713" s="68">
        <f t="shared" si="20"/>
        <v>4.5084299999999997</v>
      </c>
      <c r="I713" s="70">
        <f t="shared" si="21"/>
        <v>4.5084299999999997</v>
      </c>
      <c r="J713" s="71">
        <f>ROUND((H713*'2-Calculator'!$D$26),2)</f>
        <v>29638.42</v>
      </c>
      <c r="K713" s="71">
        <f>ROUND((I713*'2-Calculator'!$D$26),2)</f>
        <v>29638.42</v>
      </c>
      <c r="L713" s="69">
        <v>14.5</v>
      </c>
      <c r="M713" s="66" t="s">
        <v>2531</v>
      </c>
      <c r="N713" s="66" t="s">
        <v>2532</v>
      </c>
      <c r="O713" s="66"/>
      <c r="P713" s="66" t="s">
        <v>1833</v>
      </c>
      <c r="Q713" s="141">
        <v>0</v>
      </c>
    </row>
    <row r="714" spans="1:17" s="72" customFormat="1" x14ac:dyDescent="0.2">
      <c r="A714" s="66"/>
      <c r="B714" s="66" t="s">
        <v>563</v>
      </c>
      <c r="C714" s="221" t="s">
        <v>1681</v>
      </c>
      <c r="D714" s="66" t="s">
        <v>2299</v>
      </c>
      <c r="E714" s="68">
        <v>1.13165</v>
      </c>
      <c r="F714" s="74">
        <v>1</v>
      </c>
      <c r="G714" s="74">
        <v>1</v>
      </c>
      <c r="H714" s="68">
        <f t="shared" si="20"/>
        <v>1.13165</v>
      </c>
      <c r="I714" s="70">
        <f t="shared" si="21"/>
        <v>1.13165</v>
      </c>
      <c r="J714" s="71">
        <f>ROUND((H714*'2-Calculator'!$D$26),2)</f>
        <v>7439.47</v>
      </c>
      <c r="K714" s="71">
        <f>ROUND((I714*'2-Calculator'!$D$26),2)</f>
        <v>7439.47</v>
      </c>
      <c r="L714" s="69">
        <v>3.24</v>
      </c>
      <c r="M714" s="66" t="s">
        <v>2531</v>
      </c>
      <c r="N714" s="66" t="s">
        <v>2532</v>
      </c>
      <c r="O714" s="66"/>
      <c r="P714" s="66" t="s">
        <v>1833</v>
      </c>
      <c r="Q714" s="141">
        <v>1</v>
      </c>
    </row>
    <row r="715" spans="1:17" s="72" customFormat="1" x14ac:dyDescent="0.2">
      <c r="A715" s="66"/>
      <c r="B715" s="66" t="s">
        <v>562</v>
      </c>
      <c r="C715" s="221" t="s">
        <v>1681</v>
      </c>
      <c r="D715" s="66" t="s">
        <v>2299</v>
      </c>
      <c r="E715" s="68">
        <v>1.4826600000000001</v>
      </c>
      <c r="F715" s="74">
        <v>1</v>
      </c>
      <c r="G715" s="74">
        <v>1</v>
      </c>
      <c r="H715" s="68">
        <f t="shared" si="20"/>
        <v>1.4826600000000001</v>
      </c>
      <c r="I715" s="70">
        <f t="shared" si="21"/>
        <v>1.4826600000000001</v>
      </c>
      <c r="J715" s="71">
        <f>ROUND((H715*'2-Calculator'!$D$26),2)</f>
        <v>9747.01</v>
      </c>
      <c r="K715" s="71">
        <f>ROUND((I715*'2-Calculator'!$D$26),2)</f>
        <v>9747.01</v>
      </c>
      <c r="L715" s="69">
        <v>4.9800000000000004</v>
      </c>
      <c r="M715" s="66" t="s">
        <v>2531</v>
      </c>
      <c r="N715" s="66" t="s">
        <v>2532</v>
      </c>
      <c r="O715" s="66"/>
      <c r="P715" s="66" t="s">
        <v>1833</v>
      </c>
      <c r="Q715" s="141">
        <v>2</v>
      </c>
    </row>
    <row r="716" spans="1:17" s="72" customFormat="1" x14ac:dyDescent="0.2">
      <c r="A716" s="66"/>
      <c r="B716" s="66" t="s">
        <v>561</v>
      </c>
      <c r="C716" s="221" t="s">
        <v>1681</v>
      </c>
      <c r="D716" s="66" t="s">
        <v>2299</v>
      </c>
      <c r="E716" s="68">
        <v>2.1231100000000001</v>
      </c>
      <c r="F716" s="74">
        <v>1</v>
      </c>
      <c r="G716" s="74">
        <v>1</v>
      </c>
      <c r="H716" s="68">
        <f t="shared" si="20"/>
        <v>2.1231100000000001</v>
      </c>
      <c r="I716" s="70">
        <f t="shared" si="21"/>
        <v>2.1231100000000001</v>
      </c>
      <c r="J716" s="71">
        <f>ROUND((H716*'2-Calculator'!$D$26),2)</f>
        <v>13957.33</v>
      </c>
      <c r="K716" s="71">
        <f>ROUND((I716*'2-Calculator'!$D$26),2)</f>
        <v>13957.33</v>
      </c>
      <c r="L716" s="69">
        <v>10.029999999999999</v>
      </c>
      <c r="M716" s="66" t="s">
        <v>2531</v>
      </c>
      <c r="N716" s="66" t="s">
        <v>2532</v>
      </c>
      <c r="O716" s="66"/>
      <c r="P716" s="66" t="s">
        <v>1833</v>
      </c>
      <c r="Q716" s="141">
        <v>5</v>
      </c>
    </row>
    <row r="717" spans="1:17" s="72" customFormat="1" x14ac:dyDescent="0.2">
      <c r="A717" s="66"/>
      <c r="B717" s="66" t="s">
        <v>560</v>
      </c>
      <c r="C717" s="221" t="s">
        <v>1681</v>
      </c>
      <c r="D717" s="66" t="s">
        <v>2299</v>
      </c>
      <c r="E717" s="68">
        <v>4.4959100000000003</v>
      </c>
      <c r="F717" s="74">
        <v>1</v>
      </c>
      <c r="G717" s="74">
        <v>1</v>
      </c>
      <c r="H717" s="68">
        <f t="shared" si="20"/>
        <v>4.4959100000000003</v>
      </c>
      <c r="I717" s="70">
        <f t="shared" si="21"/>
        <v>4.4959100000000003</v>
      </c>
      <c r="J717" s="71">
        <f>ROUND((H717*'2-Calculator'!$D$26),2)</f>
        <v>29556.11</v>
      </c>
      <c r="K717" s="71">
        <f>ROUND((I717*'2-Calculator'!$D$26),2)</f>
        <v>29556.11</v>
      </c>
      <c r="L717" s="69">
        <v>21.11</v>
      </c>
      <c r="M717" s="66" t="s">
        <v>2531</v>
      </c>
      <c r="N717" s="66" t="s">
        <v>2532</v>
      </c>
      <c r="O717" s="66"/>
      <c r="P717" s="66" t="s">
        <v>1833</v>
      </c>
      <c r="Q717" s="141">
        <v>2</v>
      </c>
    </row>
    <row r="718" spans="1:17" s="72" customFormat="1" x14ac:dyDescent="0.2">
      <c r="A718" s="66"/>
      <c r="B718" s="66" t="s">
        <v>559</v>
      </c>
      <c r="C718" s="221" t="s">
        <v>1682</v>
      </c>
      <c r="D718" s="66" t="s">
        <v>2075</v>
      </c>
      <c r="E718" s="68">
        <v>0.38668999999999998</v>
      </c>
      <c r="F718" s="74">
        <v>1</v>
      </c>
      <c r="G718" s="74">
        <v>1</v>
      </c>
      <c r="H718" s="68">
        <f t="shared" ref="H718:H781" si="22">ROUND(E718*F718,5)</f>
        <v>0.38668999999999998</v>
      </c>
      <c r="I718" s="70">
        <f t="shared" ref="I718:I781" si="23">ROUND(E718*G718,5)</f>
        <v>0.38668999999999998</v>
      </c>
      <c r="J718" s="71">
        <f>ROUND((H718*'2-Calculator'!$D$26),2)</f>
        <v>2542.1</v>
      </c>
      <c r="K718" s="71">
        <f>ROUND((I718*'2-Calculator'!$D$26),2)</f>
        <v>2542.1</v>
      </c>
      <c r="L718" s="69">
        <v>2.4</v>
      </c>
      <c r="M718" s="66" t="s">
        <v>2531</v>
      </c>
      <c r="N718" s="66" t="s">
        <v>2532</v>
      </c>
      <c r="O718" s="66"/>
      <c r="P718" s="66" t="s">
        <v>1833</v>
      </c>
      <c r="Q718" s="141">
        <v>143</v>
      </c>
    </row>
    <row r="719" spans="1:17" s="72" customFormat="1" x14ac:dyDescent="0.2">
      <c r="A719" s="66"/>
      <c r="B719" s="66" t="s">
        <v>558</v>
      </c>
      <c r="C719" s="221" t="s">
        <v>1682</v>
      </c>
      <c r="D719" s="66" t="s">
        <v>2075</v>
      </c>
      <c r="E719" s="68">
        <v>0.52456999999999998</v>
      </c>
      <c r="F719" s="74">
        <v>1</v>
      </c>
      <c r="G719" s="74">
        <v>1</v>
      </c>
      <c r="H719" s="68">
        <f t="shared" si="22"/>
        <v>0.52456999999999998</v>
      </c>
      <c r="I719" s="70">
        <f t="shared" si="23"/>
        <v>0.52456999999999998</v>
      </c>
      <c r="J719" s="71">
        <f>ROUND((H719*'2-Calculator'!$D$26),2)</f>
        <v>3448.52</v>
      </c>
      <c r="K719" s="71">
        <f>ROUND((I719*'2-Calculator'!$D$26),2)</f>
        <v>3448.52</v>
      </c>
      <c r="L719" s="69">
        <v>2.65</v>
      </c>
      <c r="M719" s="66" t="s">
        <v>2531</v>
      </c>
      <c r="N719" s="66" t="s">
        <v>2532</v>
      </c>
      <c r="O719" s="66"/>
      <c r="P719" s="66" t="s">
        <v>1833</v>
      </c>
      <c r="Q719" s="141">
        <v>674</v>
      </c>
    </row>
    <row r="720" spans="1:17" s="72" customFormat="1" x14ac:dyDescent="0.2">
      <c r="A720" s="66"/>
      <c r="B720" s="66" t="s">
        <v>557</v>
      </c>
      <c r="C720" s="221" t="s">
        <v>1682</v>
      </c>
      <c r="D720" s="66" t="s">
        <v>2075</v>
      </c>
      <c r="E720" s="68">
        <v>0.76666999999999996</v>
      </c>
      <c r="F720" s="74">
        <v>1</v>
      </c>
      <c r="G720" s="74">
        <v>1</v>
      </c>
      <c r="H720" s="68">
        <f t="shared" si="22"/>
        <v>0.76666999999999996</v>
      </c>
      <c r="I720" s="70">
        <f t="shared" si="23"/>
        <v>0.76666999999999996</v>
      </c>
      <c r="J720" s="71">
        <f>ROUND((H720*'2-Calculator'!$D$26),2)</f>
        <v>5040.09</v>
      </c>
      <c r="K720" s="71">
        <f>ROUND((I720*'2-Calculator'!$D$26),2)</f>
        <v>5040.09</v>
      </c>
      <c r="L720" s="69">
        <v>4.1399999999999997</v>
      </c>
      <c r="M720" s="66" t="s">
        <v>2531</v>
      </c>
      <c r="N720" s="66" t="s">
        <v>2532</v>
      </c>
      <c r="O720" s="66"/>
      <c r="P720" s="66" t="s">
        <v>1833</v>
      </c>
      <c r="Q720" s="141">
        <v>246</v>
      </c>
    </row>
    <row r="721" spans="1:17" s="72" customFormat="1" x14ac:dyDescent="0.2">
      <c r="A721" s="66"/>
      <c r="B721" s="66" t="s">
        <v>556</v>
      </c>
      <c r="C721" s="221" t="s">
        <v>1682</v>
      </c>
      <c r="D721" s="66" t="s">
        <v>2075</v>
      </c>
      <c r="E721" s="68">
        <v>1.90489</v>
      </c>
      <c r="F721" s="74">
        <v>1</v>
      </c>
      <c r="G721" s="74">
        <v>1</v>
      </c>
      <c r="H721" s="68">
        <f t="shared" si="22"/>
        <v>1.90489</v>
      </c>
      <c r="I721" s="70">
        <f t="shared" si="23"/>
        <v>1.90489</v>
      </c>
      <c r="J721" s="71">
        <f>ROUND((H721*'2-Calculator'!$D$26),2)</f>
        <v>12522.75</v>
      </c>
      <c r="K721" s="71">
        <f>ROUND((I721*'2-Calculator'!$D$26),2)</f>
        <v>12522.75</v>
      </c>
      <c r="L721" s="69">
        <v>8.6</v>
      </c>
      <c r="M721" s="66" t="s">
        <v>2531</v>
      </c>
      <c r="N721" s="66" t="s">
        <v>2532</v>
      </c>
      <c r="O721" s="66"/>
      <c r="P721" s="66" t="s">
        <v>1833</v>
      </c>
      <c r="Q721" s="141">
        <v>46</v>
      </c>
    </row>
    <row r="722" spans="1:17" s="72" customFormat="1" x14ac:dyDescent="0.2">
      <c r="A722" s="66"/>
      <c r="B722" s="66" t="s">
        <v>555</v>
      </c>
      <c r="C722" s="221" t="s">
        <v>1683</v>
      </c>
      <c r="D722" s="66" t="s">
        <v>2300</v>
      </c>
      <c r="E722" s="68">
        <v>0.55013999999999996</v>
      </c>
      <c r="F722" s="74">
        <v>1</v>
      </c>
      <c r="G722" s="74">
        <v>1</v>
      </c>
      <c r="H722" s="68">
        <f t="shared" si="22"/>
        <v>0.55013999999999996</v>
      </c>
      <c r="I722" s="70">
        <f t="shared" si="23"/>
        <v>0.55013999999999996</v>
      </c>
      <c r="J722" s="71">
        <f>ROUND((H722*'2-Calculator'!$D$26),2)</f>
        <v>3616.62</v>
      </c>
      <c r="K722" s="71">
        <f>ROUND((I722*'2-Calculator'!$D$26),2)</f>
        <v>3616.62</v>
      </c>
      <c r="L722" s="69">
        <v>3.21</v>
      </c>
      <c r="M722" s="66" t="s">
        <v>2531</v>
      </c>
      <c r="N722" s="66" t="s">
        <v>2532</v>
      </c>
      <c r="O722" s="66"/>
      <c r="P722" s="66" t="s">
        <v>1833</v>
      </c>
      <c r="Q722" s="141">
        <v>63</v>
      </c>
    </row>
    <row r="723" spans="1:17" s="72" customFormat="1" x14ac:dyDescent="0.2">
      <c r="A723" s="66"/>
      <c r="B723" s="66" t="s">
        <v>554</v>
      </c>
      <c r="C723" s="221" t="s">
        <v>1683</v>
      </c>
      <c r="D723" s="66" t="s">
        <v>2300</v>
      </c>
      <c r="E723" s="68">
        <v>0.59348000000000001</v>
      </c>
      <c r="F723" s="74">
        <v>1</v>
      </c>
      <c r="G723" s="74">
        <v>1</v>
      </c>
      <c r="H723" s="68">
        <f t="shared" si="22"/>
        <v>0.59348000000000001</v>
      </c>
      <c r="I723" s="70">
        <f t="shared" si="23"/>
        <v>0.59348000000000001</v>
      </c>
      <c r="J723" s="71">
        <f>ROUND((H723*'2-Calculator'!$D$26),2)</f>
        <v>3901.54</v>
      </c>
      <c r="K723" s="71">
        <f>ROUND((I723*'2-Calculator'!$D$26),2)</f>
        <v>3901.54</v>
      </c>
      <c r="L723" s="69">
        <v>7.02</v>
      </c>
      <c r="M723" s="66" t="s">
        <v>2531</v>
      </c>
      <c r="N723" s="66" t="s">
        <v>2532</v>
      </c>
      <c r="O723" s="66"/>
      <c r="P723" s="66" t="s">
        <v>1833</v>
      </c>
      <c r="Q723" s="141">
        <v>53</v>
      </c>
    </row>
    <row r="724" spans="1:17" s="72" customFormat="1" x14ac:dyDescent="0.2">
      <c r="A724" s="66"/>
      <c r="B724" s="66" t="s">
        <v>553</v>
      </c>
      <c r="C724" s="221" t="s">
        <v>1683</v>
      </c>
      <c r="D724" s="66" t="s">
        <v>2300</v>
      </c>
      <c r="E724" s="68">
        <v>0.89334000000000002</v>
      </c>
      <c r="F724" s="74">
        <v>1</v>
      </c>
      <c r="G724" s="74">
        <v>1</v>
      </c>
      <c r="H724" s="68">
        <f t="shared" si="22"/>
        <v>0.89334000000000002</v>
      </c>
      <c r="I724" s="70">
        <f t="shared" si="23"/>
        <v>0.89334000000000002</v>
      </c>
      <c r="J724" s="71">
        <f>ROUND((H724*'2-Calculator'!$D$26),2)</f>
        <v>5872.82</v>
      </c>
      <c r="K724" s="71">
        <f>ROUND((I724*'2-Calculator'!$D$26),2)</f>
        <v>5872.82</v>
      </c>
      <c r="L724" s="69">
        <v>12.72</v>
      </c>
      <c r="M724" s="66" t="s">
        <v>2531</v>
      </c>
      <c r="N724" s="66" t="s">
        <v>2532</v>
      </c>
      <c r="O724" s="66"/>
      <c r="P724" s="66" t="s">
        <v>1833</v>
      </c>
      <c r="Q724" s="141">
        <v>52</v>
      </c>
    </row>
    <row r="725" spans="1:17" s="72" customFormat="1" x14ac:dyDescent="0.2">
      <c r="A725" s="66"/>
      <c r="B725" s="66" t="s">
        <v>552</v>
      </c>
      <c r="C725" s="221" t="s">
        <v>1683</v>
      </c>
      <c r="D725" s="66" t="s">
        <v>2300</v>
      </c>
      <c r="E725" s="68">
        <v>1.62259</v>
      </c>
      <c r="F725" s="74">
        <v>1</v>
      </c>
      <c r="G725" s="74">
        <v>1</v>
      </c>
      <c r="H725" s="68">
        <f t="shared" si="22"/>
        <v>1.62259</v>
      </c>
      <c r="I725" s="70">
        <f t="shared" si="23"/>
        <v>1.62259</v>
      </c>
      <c r="J725" s="71">
        <f>ROUND((H725*'2-Calculator'!$D$26),2)</f>
        <v>10666.91</v>
      </c>
      <c r="K725" s="71">
        <f>ROUND((I725*'2-Calculator'!$D$26),2)</f>
        <v>10666.91</v>
      </c>
      <c r="L725" s="69">
        <v>25.76</v>
      </c>
      <c r="M725" s="66" t="s">
        <v>2531</v>
      </c>
      <c r="N725" s="66" t="s">
        <v>2532</v>
      </c>
      <c r="O725" s="66"/>
      <c r="P725" s="66" t="s">
        <v>1833</v>
      </c>
      <c r="Q725" s="141">
        <v>11</v>
      </c>
    </row>
    <row r="726" spans="1:17" s="72" customFormat="1" x14ac:dyDescent="0.2">
      <c r="A726" s="66"/>
      <c r="B726" s="66" t="s">
        <v>551</v>
      </c>
      <c r="C726" s="221" t="s">
        <v>1684</v>
      </c>
      <c r="D726" s="66" t="s">
        <v>2301</v>
      </c>
      <c r="E726" s="68">
        <v>0.30795</v>
      </c>
      <c r="F726" s="74">
        <v>1</v>
      </c>
      <c r="G726" s="74">
        <v>1</v>
      </c>
      <c r="H726" s="68">
        <f t="shared" si="22"/>
        <v>0.30795</v>
      </c>
      <c r="I726" s="70">
        <f t="shared" si="23"/>
        <v>0.30795</v>
      </c>
      <c r="J726" s="71">
        <f>ROUND((H726*'2-Calculator'!$D$26),2)</f>
        <v>2024.46</v>
      </c>
      <c r="K726" s="71">
        <f>ROUND((I726*'2-Calculator'!$D$26),2)</f>
        <v>2024.46</v>
      </c>
      <c r="L726" s="69">
        <v>1.91</v>
      </c>
      <c r="M726" s="66" t="s">
        <v>2531</v>
      </c>
      <c r="N726" s="66" t="s">
        <v>2532</v>
      </c>
      <c r="O726" s="66"/>
      <c r="P726" s="66" t="s">
        <v>1833</v>
      </c>
      <c r="Q726" s="141">
        <v>68</v>
      </c>
    </row>
    <row r="727" spans="1:17" s="72" customFormat="1" x14ac:dyDescent="0.2">
      <c r="A727" s="66"/>
      <c r="B727" s="66" t="s">
        <v>550</v>
      </c>
      <c r="C727" s="221" t="s">
        <v>1684</v>
      </c>
      <c r="D727" s="66" t="s">
        <v>2301</v>
      </c>
      <c r="E727" s="68">
        <v>0.46382000000000001</v>
      </c>
      <c r="F727" s="74">
        <v>1</v>
      </c>
      <c r="G727" s="74">
        <v>1</v>
      </c>
      <c r="H727" s="68">
        <f t="shared" si="22"/>
        <v>0.46382000000000001</v>
      </c>
      <c r="I727" s="70">
        <f t="shared" si="23"/>
        <v>0.46382000000000001</v>
      </c>
      <c r="J727" s="71">
        <f>ROUND((H727*'2-Calculator'!$D$26),2)</f>
        <v>3049.15</v>
      </c>
      <c r="K727" s="71">
        <f>ROUND((I727*'2-Calculator'!$D$26),2)</f>
        <v>3049.15</v>
      </c>
      <c r="L727" s="69">
        <v>2.7</v>
      </c>
      <c r="M727" s="66" t="s">
        <v>2531</v>
      </c>
      <c r="N727" s="66" t="s">
        <v>2532</v>
      </c>
      <c r="O727" s="66"/>
      <c r="P727" s="66" t="s">
        <v>1833</v>
      </c>
      <c r="Q727" s="141">
        <v>101</v>
      </c>
    </row>
    <row r="728" spans="1:17" s="72" customFormat="1" x14ac:dyDescent="0.2">
      <c r="A728" s="66"/>
      <c r="B728" s="66" t="s">
        <v>549</v>
      </c>
      <c r="C728" s="221" t="s">
        <v>1684</v>
      </c>
      <c r="D728" s="66" t="s">
        <v>2301</v>
      </c>
      <c r="E728" s="68">
        <v>0.67845</v>
      </c>
      <c r="F728" s="74">
        <v>1</v>
      </c>
      <c r="G728" s="74">
        <v>1</v>
      </c>
      <c r="H728" s="68">
        <f t="shared" si="22"/>
        <v>0.67845</v>
      </c>
      <c r="I728" s="70">
        <f t="shared" si="23"/>
        <v>0.67845</v>
      </c>
      <c r="J728" s="71">
        <f>ROUND((H728*'2-Calculator'!$D$26),2)</f>
        <v>4460.13</v>
      </c>
      <c r="K728" s="71">
        <f>ROUND((I728*'2-Calculator'!$D$26),2)</f>
        <v>4460.13</v>
      </c>
      <c r="L728" s="69">
        <v>4.0999999999999996</v>
      </c>
      <c r="M728" s="66" t="s">
        <v>2531</v>
      </c>
      <c r="N728" s="66" t="s">
        <v>2532</v>
      </c>
      <c r="O728" s="66"/>
      <c r="P728" s="66" t="s">
        <v>1833</v>
      </c>
      <c r="Q728" s="141">
        <v>61</v>
      </c>
    </row>
    <row r="729" spans="1:17" s="72" customFormat="1" x14ac:dyDescent="0.2">
      <c r="A729" s="66"/>
      <c r="B729" s="66" t="s">
        <v>548</v>
      </c>
      <c r="C729" s="221" t="s">
        <v>1684</v>
      </c>
      <c r="D729" s="66" t="s">
        <v>2301</v>
      </c>
      <c r="E729" s="68">
        <v>1.33297</v>
      </c>
      <c r="F729" s="74">
        <v>1</v>
      </c>
      <c r="G729" s="74">
        <v>1</v>
      </c>
      <c r="H729" s="68">
        <f t="shared" si="22"/>
        <v>1.33297</v>
      </c>
      <c r="I729" s="70">
        <f t="shared" si="23"/>
        <v>1.33297</v>
      </c>
      <c r="J729" s="71">
        <f>ROUND((H729*'2-Calculator'!$D$26),2)</f>
        <v>8762.94</v>
      </c>
      <c r="K729" s="71">
        <f>ROUND((I729*'2-Calculator'!$D$26),2)</f>
        <v>8762.94</v>
      </c>
      <c r="L729" s="69">
        <v>8.4700000000000006</v>
      </c>
      <c r="M729" s="66" t="s">
        <v>2531</v>
      </c>
      <c r="N729" s="66" t="s">
        <v>2532</v>
      </c>
      <c r="O729" s="66"/>
      <c r="P729" s="66" t="s">
        <v>1833</v>
      </c>
      <c r="Q729" s="141">
        <v>4</v>
      </c>
    </row>
    <row r="730" spans="1:17" s="72" customFormat="1" x14ac:dyDescent="0.2">
      <c r="A730" s="66"/>
      <c r="B730" s="66" t="s">
        <v>547</v>
      </c>
      <c r="C730" s="221" t="s">
        <v>1685</v>
      </c>
      <c r="D730" s="66" t="s">
        <v>2076</v>
      </c>
      <c r="E730" s="68">
        <v>0.45609</v>
      </c>
      <c r="F730" s="74">
        <v>1</v>
      </c>
      <c r="G730" s="74">
        <v>1</v>
      </c>
      <c r="H730" s="68">
        <f t="shared" si="22"/>
        <v>0.45609</v>
      </c>
      <c r="I730" s="70">
        <f t="shared" si="23"/>
        <v>0.45609</v>
      </c>
      <c r="J730" s="71">
        <f>ROUND((H730*'2-Calculator'!$D$26),2)</f>
        <v>2998.34</v>
      </c>
      <c r="K730" s="71">
        <f>ROUND((I730*'2-Calculator'!$D$26),2)</f>
        <v>2998.34</v>
      </c>
      <c r="L730" s="69">
        <v>2.5</v>
      </c>
      <c r="M730" s="66" t="s">
        <v>2531</v>
      </c>
      <c r="N730" s="66" t="s">
        <v>2532</v>
      </c>
      <c r="O730" s="66"/>
      <c r="P730" s="66" t="s">
        <v>1833</v>
      </c>
      <c r="Q730" s="141">
        <v>4</v>
      </c>
    </row>
    <row r="731" spans="1:17" s="72" customFormat="1" x14ac:dyDescent="0.2">
      <c r="A731" s="66"/>
      <c r="B731" s="66" t="s">
        <v>546</v>
      </c>
      <c r="C731" s="221" t="s">
        <v>1685</v>
      </c>
      <c r="D731" s="66" t="s">
        <v>2076</v>
      </c>
      <c r="E731" s="68">
        <v>0.60867000000000004</v>
      </c>
      <c r="F731" s="74">
        <v>1</v>
      </c>
      <c r="G731" s="74">
        <v>1</v>
      </c>
      <c r="H731" s="68">
        <f t="shared" si="22"/>
        <v>0.60867000000000004</v>
      </c>
      <c r="I731" s="70">
        <f t="shared" si="23"/>
        <v>0.60867000000000004</v>
      </c>
      <c r="J731" s="71">
        <f>ROUND((H731*'2-Calculator'!$D$26),2)</f>
        <v>4001.4</v>
      </c>
      <c r="K731" s="71">
        <f>ROUND((I731*'2-Calculator'!$D$26),2)</f>
        <v>4001.4</v>
      </c>
      <c r="L731" s="69">
        <v>3.85</v>
      </c>
      <c r="M731" s="66" t="s">
        <v>2531</v>
      </c>
      <c r="N731" s="66" t="s">
        <v>2532</v>
      </c>
      <c r="O731" s="66"/>
      <c r="P731" s="66" t="s">
        <v>1833</v>
      </c>
      <c r="Q731" s="141">
        <v>8</v>
      </c>
    </row>
    <row r="732" spans="1:17" s="72" customFormat="1" x14ac:dyDescent="0.2">
      <c r="A732" s="66"/>
      <c r="B732" s="66" t="s">
        <v>545</v>
      </c>
      <c r="C732" s="221" t="s">
        <v>1685</v>
      </c>
      <c r="D732" s="66" t="s">
        <v>2076</v>
      </c>
      <c r="E732" s="68">
        <v>0.94837000000000005</v>
      </c>
      <c r="F732" s="74">
        <v>1</v>
      </c>
      <c r="G732" s="74">
        <v>1</v>
      </c>
      <c r="H732" s="68">
        <f t="shared" si="22"/>
        <v>0.94837000000000005</v>
      </c>
      <c r="I732" s="70">
        <f t="shared" si="23"/>
        <v>0.94837000000000005</v>
      </c>
      <c r="J732" s="71">
        <f>ROUND((H732*'2-Calculator'!$D$26),2)</f>
        <v>6234.58</v>
      </c>
      <c r="K732" s="71">
        <f>ROUND((I732*'2-Calculator'!$D$26),2)</f>
        <v>6234.58</v>
      </c>
      <c r="L732" s="69">
        <v>5.09</v>
      </c>
      <c r="M732" s="66" t="s">
        <v>2531</v>
      </c>
      <c r="N732" s="66" t="s">
        <v>2532</v>
      </c>
      <c r="O732" s="66"/>
      <c r="P732" s="66" t="s">
        <v>1833</v>
      </c>
      <c r="Q732" s="141">
        <v>5</v>
      </c>
    </row>
    <row r="733" spans="1:17" s="72" customFormat="1" x14ac:dyDescent="0.2">
      <c r="A733" s="66"/>
      <c r="B733" s="66" t="s">
        <v>544</v>
      </c>
      <c r="C733" s="221" t="s">
        <v>1685</v>
      </c>
      <c r="D733" s="66" t="s">
        <v>2076</v>
      </c>
      <c r="E733" s="68">
        <v>1.5799300000000001</v>
      </c>
      <c r="F733" s="74">
        <v>1</v>
      </c>
      <c r="G733" s="74">
        <v>1</v>
      </c>
      <c r="H733" s="68">
        <f t="shared" si="22"/>
        <v>1.5799300000000001</v>
      </c>
      <c r="I733" s="70">
        <f t="shared" si="23"/>
        <v>1.5799300000000001</v>
      </c>
      <c r="J733" s="71">
        <f>ROUND((H733*'2-Calculator'!$D$26),2)</f>
        <v>10386.459999999999</v>
      </c>
      <c r="K733" s="71">
        <f>ROUND((I733*'2-Calculator'!$D$26),2)</f>
        <v>10386.459999999999</v>
      </c>
      <c r="L733" s="69">
        <v>25.6</v>
      </c>
      <c r="M733" s="66" t="s">
        <v>2531</v>
      </c>
      <c r="N733" s="66" t="s">
        <v>2532</v>
      </c>
      <c r="O733" s="66"/>
      <c r="P733" s="66" t="s">
        <v>1833</v>
      </c>
      <c r="Q733" s="141">
        <v>1</v>
      </c>
    </row>
    <row r="734" spans="1:17" s="72" customFormat="1" x14ac:dyDescent="0.2">
      <c r="A734" s="66"/>
      <c r="B734" s="66" t="s">
        <v>543</v>
      </c>
      <c r="C734" s="221" t="s">
        <v>1686</v>
      </c>
      <c r="D734" s="66" t="s">
        <v>2302</v>
      </c>
      <c r="E734" s="68">
        <v>0.44268000000000002</v>
      </c>
      <c r="F734" s="74">
        <v>1</v>
      </c>
      <c r="G734" s="74">
        <v>1</v>
      </c>
      <c r="H734" s="68">
        <f t="shared" si="22"/>
        <v>0.44268000000000002</v>
      </c>
      <c r="I734" s="70">
        <f t="shared" si="23"/>
        <v>0.44268000000000002</v>
      </c>
      <c r="J734" s="71">
        <f>ROUND((H734*'2-Calculator'!$D$26),2)</f>
        <v>2910.18</v>
      </c>
      <c r="K734" s="71">
        <f>ROUND((I734*'2-Calculator'!$D$26),2)</f>
        <v>2910.18</v>
      </c>
      <c r="L734" s="69">
        <v>2.4700000000000002</v>
      </c>
      <c r="M734" s="66" t="s">
        <v>2531</v>
      </c>
      <c r="N734" s="66" t="s">
        <v>2532</v>
      </c>
      <c r="O734" s="66"/>
      <c r="P734" s="66" t="s">
        <v>1833</v>
      </c>
      <c r="Q734" s="141">
        <v>12</v>
      </c>
    </row>
    <row r="735" spans="1:17" s="72" customFormat="1" x14ac:dyDescent="0.2">
      <c r="A735" s="66"/>
      <c r="B735" s="66" t="s">
        <v>542</v>
      </c>
      <c r="C735" s="221" t="s">
        <v>1686</v>
      </c>
      <c r="D735" s="66" t="s">
        <v>2302</v>
      </c>
      <c r="E735" s="68">
        <v>0.63519000000000003</v>
      </c>
      <c r="F735" s="74">
        <v>1</v>
      </c>
      <c r="G735" s="74">
        <v>1</v>
      </c>
      <c r="H735" s="68">
        <f t="shared" si="22"/>
        <v>0.63519000000000003</v>
      </c>
      <c r="I735" s="70">
        <f t="shared" si="23"/>
        <v>0.63519000000000003</v>
      </c>
      <c r="J735" s="71">
        <f>ROUND((H735*'2-Calculator'!$D$26),2)</f>
        <v>4175.74</v>
      </c>
      <c r="K735" s="71">
        <f>ROUND((I735*'2-Calculator'!$D$26),2)</f>
        <v>4175.74</v>
      </c>
      <c r="L735" s="69">
        <v>3.26</v>
      </c>
      <c r="M735" s="66" t="s">
        <v>2531</v>
      </c>
      <c r="N735" s="66" t="s">
        <v>2532</v>
      </c>
      <c r="O735" s="66"/>
      <c r="P735" s="66" t="s">
        <v>1833</v>
      </c>
      <c r="Q735" s="141">
        <v>13</v>
      </c>
    </row>
    <row r="736" spans="1:17" s="72" customFormat="1" x14ac:dyDescent="0.2">
      <c r="A736" s="66"/>
      <c r="B736" s="66" t="s">
        <v>541</v>
      </c>
      <c r="C736" s="221" t="s">
        <v>1686</v>
      </c>
      <c r="D736" s="66" t="s">
        <v>2302</v>
      </c>
      <c r="E736" s="68">
        <v>0.95245000000000002</v>
      </c>
      <c r="F736" s="74">
        <v>1</v>
      </c>
      <c r="G736" s="74">
        <v>1</v>
      </c>
      <c r="H736" s="68">
        <f t="shared" si="22"/>
        <v>0.95245000000000002</v>
      </c>
      <c r="I736" s="70">
        <f t="shared" si="23"/>
        <v>0.95245000000000002</v>
      </c>
      <c r="J736" s="71">
        <f>ROUND((H736*'2-Calculator'!$D$26),2)</f>
        <v>6261.41</v>
      </c>
      <c r="K736" s="71">
        <f>ROUND((I736*'2-Calculator'!$D$26),2)</f>
        <v>6261.41</v>
      </c>
      <c r="L736" s="69">
        <v>5.23</v>
      </c>
      <c r="M736" s="66" t="s">
        <v>2531</v>
      </c>
      <c r="N736" s="66" t="s">
        <v>2532</v>
      </c>
      <c r="O736" s="66"/>
      <c r="P736" s="66" t="s">
        <v>1833</v>
      </c>
      <c r="Q736" s="141">
        <v>15</v>
      </c>
    </row>
    <row r="737" spans="1:17" s="72" customFormat="1" x14ac:dyDescent="0.2">
      <c r="A737" s="66"/>
      <c r="B737" s="66" t="s">
        <v>540</v>
      </c>
      <c r="C737" s="221" t="s">
        <v>1686</v>
      </c>
      <c r="D737" s="66" t="s">
        <v>2302</v>
      </c>
      <c r="E737" s="68">
        <v>1.9205700000000001</v>
      </c>
      <c r="F737" s="74">
        <v>1</v>
      </c>
      <c r="G737" s="74">
        <v>1</v>
      </c>
      <c r="H737" s="68">
        <f t="shared" si="22"/>
        <v>1.9205700000000001</v>
      </c>
      <c r="I737" s="70">
        <f t="shared" si="23"/>
        <v>1.9205700000000001</v>
      </c>
      <c r="J737" s="71">
        <f>ROUND((H737*'2-Calculator'!$D$26),2)</f>
        <v>12625.83</v>
      </c>
      <c r="K737" s="71">
        <f>ROUND((I737*'2-Calculator'!$D$26),2)</f>
        <v>12625.83</v>
      </c>
      <c r="L737" s="69">
        <v>9.44</v>
      </c>
      <c r="M737" s="66" t="s">
        <v>2531</v>
      </c>
      <c r="N737" s="66" t="s">
        <v>2532</v>
      </c>
      <c r="O737" s="66"/>
      <c r="P737" s="66" t="s">
        <v>1833</v>
      </c>
      <c r="Q737" s="141">
        <v>6</v>
      </c>
    </row>
    <row r="738" spans="1:17" s="72" customFormat="1" x14ac:dyDescent="0.2">
      <c r="A738" s="66"/>
      <c r="B738" s="66" t="s">
        <v>539</v>
      </c>
      <c r="C738" s="221" t="s">
        <v>1687</v>
      </c>
      <c r="D738" s="66" t="s">
        <v>2303</v>
      </c>
      <c r="E738" s="68">
        <v>0.40726000000000001</v>
      </c>
      <c r="F738" s="74">
        <v>1</v>
      </c>
      <c r="G738" s="74">
        <v>1</v>
      </c>
      <c r="H738" s="68">
        <f t="shared" si="22"/>
        <v>0.40726000000000001</v>
      </c>
      <c r="I738" s="70">
        <f t="shared" si="23"/>
        <v>0.40726000000000001</v>
      </c>
      <c r="J738" s="71">
        <f>ROUND((H738*'2-Calculator'!$D$26),2)</f>
        <v>2677.33</v>
      </c>
      <c r="K738" s="71">
        <f>ROUND((I738*'2-Calculator'!$D$26),2)</f>
        <v>2677.33</v>
      </c>
      <c r="L738" s="69">
        <v>2.13</v>
      </c>
      <c r="M738" s="66" t="s">
        <v>2531</v>
      </c>
      <c r="N738" s="66" t="s">
        <v>2532</v>
      </c>
      <c r="O738" s="66"/>
      <c r="P738" s="66" t="s">
        <v>1833</v>
      </c>
      <c r="Q738" s="141">
        <v>17</v>
      </c>
    </row>
    <row r="739" spans="1:17" s="72" customFormat="1" x14ac:dyDescent="0.2">
      <c r="A739" s="66"/>
      <c r="B739" s="66" t="s">
        <v>538</v>
      </c>
      <c r="C739" s="221" t="s">
        <v>1687</v>
      </c>
      <c r="D739" s="66" t="s">
        <v>2303</v>
      </c>
      <c r="E739" s="68">
        <v>0.51978000000000002</v>
      </c>
      <c r="F739" s="74">
        <v>1</v>
      </c>
      <c r="G739" s="74">
        <v>1</v>
      </c>
      <c r="H739" s="68">
        <f t="shared" si="22"/>
        <v>0.51978000000000002</v>
      </c>
      <c r="I739" s="70">
        <f t="shared" si="23"/>
        <v>0.51978000000000002</v>
      </c>
      <c r="J739" s="71">
        <f>ROUND((H739*'2-Calculator'!$D$26),2)</f>
        <v>3417.03</v>
      </c>
      <c r="K739" s="71">
        <f>ROUND((I739*'2-Calculator'!$D$26),2)</f>
        <v>3417.03</v>
      </c>
      <c r="L739" s="69">
        <v>2.82</v>
      </c>
      <c r="M739" s="66" t="s">
        <v>2531</v>
      </c>
      <c r="N739" s="66" t="s">
        <v>2532</v>
      </c>
      <c r="O739" s="66"/>
      <c r="P739" s="66" t="s">
        <v>1833</v>
      </c>
      <c r="Q739" s="141">
        <v>80</v>
      </c>
    </row>
    <row r="740" spans="1:17" s="72" customFormat="1" x14ac:dyDescent="0.2">
      <c r="A740" s="66"/>
      <c r="B740" s="66" t="s">
        <v>537</v>
      </c>
      <c r="C740" s="221" t="s">
        <v>1687</v>
      </c>
      <c r="D740" s="66" t="s">
        <v>2303</v>
      </c>
      <c r="E740" s="68">
        <v>0.75161999999999995</v>
      </c>
      <c r="F740" s="74">
        <v>1</v>
      </c>
      <c r="G740" s="74">
        <v>1</v>
      </c>
      <c r="H740" s="68">
        <f t="shared" si="22"/>
        <v>0.75161999999999995</v>
      </c>
      <c r="I740" s="70">
        <f t="shared" si="23"/>
        <v>0.75161999999999995</v>
      </c>
      <c r="J740" s="71">
        <f>ROUND((H740*'2-Calculator'!$D$26),2)</f>
        <v>4941.1499999999996</v>
      </c>
      <c r="K740" s="71">
        <f>ROUND((I740*'2-Calculator'!$D$26),2)</f>
        <v>4941.1499999999996</v>
      </c>
      <c r="L740" s="69">
        <v>4.07</v>
      </c>
      <c r="M740" s="66" t="s">
        <v>2531</v>
      </c>
      <c r="N740" s="66" t="s">
        <v>2532</v>
      </c>
      <c r="O740" s="66"/>
      <c r="P740" s="66" t="s">
        <v>1833</v>
      </c>
      <c r="Q740" s="141">
        <v>76</v>
      </c>
    </row>
    <row r="741" spans="1:17" s="72" customFormat="1" x14ac:dyDescent="0.2">
      <c r="A741" s="66"/>
      <c r="B741" s="66" t="s">
        <v>536</v>
      </c>
      <c r="C741" s="221" t="s">
        <v>1687</v>
      </c>
      <c r="D741" s="66" t="s">
        <v>2303</v>
      </c>
      <c r="E741" s="68">
        <v>1.6268</v>
      </c>
      <c r="F741" s="74">
        <v>1</v>
      </c>
      <c r="G741" s="74">
        <v>1</v>
      </c>
      <c r="H741" s="68">
        <f t="shared" si="22"/>
        <v>1.6268</v>
      </c>
      <c r="I741" s="70">
        <f t="shared" si="23"/>
        <v>1.6268</v>
      </c>
      <c r="J741" s="71">
        <f>ROUND((H741*'2-Calculator'!$D$26),2)</f>
        <v>10694.58</v>
      </c>
      <c r="K741" s="71">
        <f>ROUND((I741*'2-Calculator'!$D$26),2)</f>
        <v>10694.58</v>
      </c>
      <c r="L741" s="69">
        <v>8.7899999999999991</v>
      </c>
      <c r="M741" s="66" t="s">
        <v>2531</v>
      </c>
      <c r="N741" s="66" t="s">
        <v>2532</v>
      </c>
      <c r="O741" s="66"/>
      <c r="P741" s="66" t="s">
        <v>1833</v>
      </c>
      <c r="Q741" s="141">
        <v>6</v>
      </c>
    </row>
    <row r="742" spans="1:17" s="72" customFormat="1" x14ac:dyDescent="0.2">
      <c r="A742" s="66"/>
      <c r="B742" s="66" t="s">
        <v>2304</v>
      </c>
      <c r="C742" s="221" t="s">
        <v>2409</v>
      </c>
      <c r="D742" s="66" t="s">
        <v>2451</v>
      </c>
      <c r="E742" s="68">
        <v>0.39101000000000002</v>
      </c>
      <c r="F742" s="74">
        <v>1</v>
      </c>
      <c r="G742" s="74">
        <v>1</v>
      </c>
      <c r="H742" s="68">
        <f t="shared" si="22"/>
        <v>0.39101000000000002</v>
      </c>
      <c r="I742" s="70">
        <f t="shared" si="23"/>
        <v>0.39101000000000002</v>
      </c>
      <c r="J742" s="71">
        <f>ROUND((H742*'2-Calculator'!$D$26),2)</f>
        <v>2570.5</v>
      </c>
      <c r="K742" s="71">
        <f>ROUND((I742*'2-Calculator'!$D$26),2)</f>
        <v>2570.5</v>
      </c>
      <c r="L742" s="69">
        <v>2.16</v>
      </c>
      <c r="M742" s="66" t="s">
        <v>2531</v>
      </c>
      <c r="N742" s="66" t="s">
        <v>2532</v>
      </c>
      <c r="O742" s="66"/>
      <c r="P742" s="66" t="s">
        <v>1833</v>
      </c>
      <c r="Q742" s="141">
        <v>23</v>
      </c>
    </row>
    <row r="743" spans="1:17" s="72" customFormat="1" x14ac:dyDescent="0.2">
      <c r="A743" s="66"/>
      <c r="B743" s="66" t="s">
        <v>2305</v>
      </c>
      <c r="C743" s="221" t="s">
        <v>2409</v>
      </c>
      <c r="D743" s="66" t="s">
        <v>2451</v>
      </c>
      <c r="E743" s="68">
        <v>0.51990000000000003</v>
      </c>
      <c r="F743" s="74">
        <v>1</v>
      </c>
      <c r="G743" s="74">
        <v>1</v>
      </c>
      <c r="H743" s="68">
        <f t="shared" si="22"/>
        <v>0.51990000000000003</v>
      </c>
      <c r="I743" s="70">
        <f t="shared" si="23"/>
        <v>0.51990000000000003</v>
      </c>
      <c r="J743" s="71">
        <f>ROUND((H743*'2-Calculator'!$D$26),2)</f>
        <v>3417.82</v>
      </c>
      <c r="K743" s="71">
        <f>ROUND((I743*'2-Calculator'!$D$26),2)</f>
        <v>3417.82</v>
      </c>
      <c r="L743" s="69">
        <v>3.2</v>
      </c>
      <c r="M743" s="66" t="s">
        <v>2531</v>
      </c>
      <c r="N743" s="66" t="s">
        <v>2532</v>
      </c>
      <c r="O743" s="66"/>
      <c r="P743" s="66" t="s">
        <v>1833</v>
      </c>
      <c r="Q743" s="141">
        <v>58</v>
      </c>
    </row>
    <row r="744" spans="1:17" s="72" customFormat="1" x14ac:dyDescent="0.2">
      <c r="A744" s="66"/>
      <c r="B744" s="66" t="s">
        <v>2306</v>
      </c>
      <c r="C744" s="221" t="s">
        <v>2409</v>
      </c>
      <c r="D744" s="66" t="s">
        <v>2451</v>
      </c>
      <c r="E744" s="68">
        <v>0.75168000000000001</v>
      </c>
      <c r="F744" s="74">
        <v>1</v>
      </c>
      <c r="G744" s="74">
        <v>1</v>
      </c>
      <c r="H744" s="68">
        <f t="shared" si="22"/>
        <v>0.75168000000000001</v>
      </c>
      <c r="I744" s="70">
        <f t="shared" si="23"/>
        <v>0.75168000000000001</v>
      </c>
      <c r="J744" s="71">
        <f>ROUND((H744*'2-Calculator'!$D$26),2)</f>
        <v>4941.54</v>
      </c>
      <c r="K744" s="71">
        <f>ROUND((I744*'2-Calculator'!$D$26),2)</f>
        <v>4941.54</v>
      </c>
      <c r="L744" s="69">
        <v>5</v>
      </c>
      <c r="M744" s="66" t="s">
        <v>2531</v>
      </c>
      <c r="N744" s="66" t="s">
        <v>2532</v>
      </c>
      <c r="O744" s="66"/>
      <c r="P744" s="66" t="s">
        <v>1833</v>
      </c>
      <c r="Q744" s="141">
        <v>47</v>
      </c>
    </row>
    <row r="745" spans="1:17" s="72" customFormat="1" x14ac:dyDescent="0.2">
      <c r="A745" s="66"/>
      <c r="B745" s="66" t="s">
        <v>2307</v>
      </c>
      <c r="C745" s="221" t="s">
        <v>2409</v>
      </c>
      <c r="D745" s="66" t="s">
        <v>2451</v>
      </c>
      <c r="E745" s="68">
        <v>1.5851900000000001</v>
      </c>
      <c r="F745" s="74">
        <v>1</v>
      </c>
      <c r="G745" s="74">
        <v>1</v>
      </c>
      <c r="H745" s="68">
        <f t="shared" si="22"/>
        <v>1.5851900000000001</v>
      </c>
      <c r="I745" s="70">
        <f t="shared" si="23"/>
        <v>1.5851900000000001</v>
      </c>
      <c r="J745" s="71">
        <f>ROUND((H745*'2-Calculator'!$D$26),2)</f>
        <v>10421.040000000001</v>
      </c>
      <c r="K745" s="71">
        <f>ROUND((I745*'2-Calculator'!$D$26),2)</f>
        <v>10421.040000000001</v>
      </c>
      <c r="L745" s="69">
        <v>9.94</v>
      </c>
      <c r="M745" s="66" t="s">
        <v>2531</v>
      </c>
      <c r="N745" s="66" t="s">
        <v>2532</v>
      </c>
      <c r="O745" s="66"/>
      <c r="P745" s="66" t="s">
        <v>1833</v>
      </c>
      <c r="Q745" s="141">
        <v>11</v>
      </c>
    </row>
    <row r="746" spans="1:17" s="72" customFormat="1" x14ac:dyDescent="0.2">
      <c r="A746" s="66"/>
      <c r="B746" s="66" t="s">
        <v>2308</v>
      </c>
      <c r="C746" s="221" t="s">
        <v>2410</v>
      </c>
      <c r="D746" s="66" t="s">
        <v>2452</v>
      </c>
      <c r="E746" s="68">
        <v>0.44268000000000002</v>
      </c>
      <c r="F746" s="74">
        <v>1</v>
      </c>
      <c r="G746" s="74">
        <v>1</v>
      </c>
      <c r="H746" s="68">
        <f t="shared" si="22"/>
        <v>0.44268000000000002</v>
      </c>
      <c r="I746" s="70">
        <f t="shared" si="23"/>
        <v>0.44268000000000002</v>
      </c>
      <c r="J746" s="71">
        <f>ROUND((H746*'2-Calculator'!$D$26),2)</f>
        <v>2910.18</v>
      </c>
      <c r="K746" s="71">
        <f>ROUND((I746*'2-Calculator'!$D$26),2)</f>
        <v>2910.18</v>
      </c>
      <c r="L746" s="69">
        <v>2</v>
      </c>
      <c r="M746" s="66" t="s">
        <v>2531</v>
      </c>
      <c r="N746" s="66" t="s">
        <v>2532</v>
      </c>
      <c r="O746" s="66"/>
      <c r="P746" s="66" t="s">
        <v>1833</v>
      </c>
      <c r="Q746" s="141">
        <v>9</v>
      </c>
    </row>
    <row r="747" spans="1:17" s="72" customFormat="1" x14ac:dyDescent="0.2">
      <c r="A747" s="66"/>
      <c r="B747" s="66" t="s">
        <v>2309</v>
      </c>
      <c r="C747" s="221" t="s">
        <v>2410</v>
      </c>
      <c r="D747" s="66" t="s">
        <v>2452</v>
      </c>
      <c r="E747" s="68">
        <v>0.60511000000000004</v>
      </c>
      <c r="F747" s="74">
        <v>1</v>
      </c>
      <c r="G747" s="74">
        <v>1</v>
      </c>
      <c r="H747" s="68">
        <f t="shared" si="22"/>
        <v>0.60511000000000004</v>
      </c>
      <c r="I747" s="70">
        <f t="shared" si="23"/>
        <v>0.60511000000000004</v>
      </c>
      <c r="J747" s="71">
        <f>ROUND((H747*'2-Calculator'!$D$26),2)</f>
        <v>3977.99</v>
      </c>
      <c r="K747" s="71">
        <f>ROUND((I747*'2-Calculator'!$D$26),2)</f>
        <v>3977.99</v>
      </c>
      <c r="L747" s="69">
        <v>2.8</v>
      </c>
      <c r="M747" s="66" t="s">
        <v>2531</v>
      </c>
      <c r="N747" s="66" t="s">
        <v>2532</v>
      </c>
      <c r="O747" s="66"/>
      <c r="P747" s="66" t="s">
        <v>1833</v>
      </c>
      <c r="Q747" s="141">
        <v>12</v>
      </c>
    </row>
    <row r="748" spans="1:17" s="72" customFormat="1" x14ac:dyDescent="0.2">
      <c r="A748" s="66"/>
      <c r="B748" s="66" t="s">
        <v>2310</v>
      </c>
      <c r="C748" s="221" t="s">
        <v>2410</v>
      </c>
      <c r="D748" s="66" t="s">
        <v>2452</v>
      </c>
      <c r="E748" s="68">
        <v>0.94266000000000005</v>
      </c>
      <c r="F748" s="74">
        <v>1</v>
      </c>
      <c r="G748" s="74">
        <v>1</v>
      </c>
      <c r="H748" s="68">
        <f t="shared" si="22"/>
        <v>0.94266000000000005</v>
      </c>
      <c r="I748" s="70">
        <f t="shared" si="23"/>
        <v>0.94266000000000005</v>
      </c>
      <c r="J748" s="71">
        <f>ROUND((H748*'2-Calculator'!$D$26),2)</f>
        <v>6197.05</v>
      </c>
      <c r="K748" s="71">
        <f>ROUND((I748*'2-Calculator'!$D$26),2)</f>
        <v>6197.05</v>
      </c>
      <c r="L748" s="69">
        <v>6.02</v>
      </c>
      <c r="M748" s="66" t="s">
        <v>2531</v>
      </c>
      <c r="N748" s="66" t="s">
        <v>2532</v>
      </c>
      <c r="O748" s="66"/>
      <c r="P748" s="66" t="s">
        <v>1833</v>
      </c>
      <c r="Q748" s="141">
        <v>6</v>
      </c>
    </row>
    <row r="749" spans="1:17" s="72" customFormat="1" x14ac:dyDescent="0.2">
      <c r="A749" s="66"/>
      <c r="B749" s="66" t="s">
        <v>2311</v>
      </c>
      <c r="C749" s="221" t="s">
        <v>2410</v>
      </c>
      <c r="D749" s="66" t="s">
        <v>2452</v>
      </c>
      <c r="E749" s="68">
        <v>1.8530800000000001</v>
      </c>
      <c r="F749" s="74">
        <v>1</v>
      </c>
      <c r="G749" s="74">
        <v>1</v>
      </c>
      <c r="H749" s="68">
        <f t="shared" si="22"/>
        <v>1.8530800000000001</v>
      </c>
      <c r="I749" s="70">
        <f t="shared" si="23"/>
        <v>1.8530800000000001</v>
      </c>
      <c r="J749" s="71">
        <f>ROUND((H749*'2-Calculator'!$D$26),2)</f>
        <v>12182.15</v>
      </c>
      <c r="K749" s="71">
        <f>ROUND((I749*'2-Calculator'!$D$26),2)</f>
        <v>12182.15</v>
      </c>
      <c r="L749" s="69">
        <v>10</v>
      </c>
      <c r="M749" s="66" t="s">
        <v>2531</v>
      </c>
      <c r="N749" s="66" t="s">
        <v>2532</v>
      </c>
      <c r="O749" s="66"/>
      <c r="P749" s="66" t="s">
        <v>1833</v>
      </c>
      <c r="Q749" s="141">
        <v>0</v>
      </c>
    </row>
    <row r="750" spans="1:17" s="72" customFormat="1" x14ac:dyDescent="0.2">
      <c r="A750" s="66"/>
      <c r="B750" s="66" t="s">
        <v>535</v>
      </c>
      <c r="C750" s="221" t="s">
        <v>1688</v>
      </c>
      <c r="D750" s="66" t="s">
        <v>2312</v>
      </c>
      <c r="E750" s="68">
        <v>4.2879500000000004</v>
      </c>
      <c r="F750" s="74">
        <v>1.5</v>
      </c>
      <c r="G750" s="74">
        <v>1.5</v>
      </c>
      <c r="H750" s="68">
        <f t="shared" si="22"/>
        <v>6.4319300000000004</v>
      </c>
      <c r="I750" s="70">
        <f t="shared" si="23"/>
        <v>6.4319300000000004</v>
      </c>
      <c r="J750" s="71">
        <f>ROUND((H750*'2-Calculator'!$D$26),2)</f>
        <v>42283.51</v>
      </c>
      <c r="K750" s="71">
        <f>ROUND((I750*'2-Calculator'!$D$26),2)</f>
        <v>42283.51</v>
      </c>
      <c r="L750" s="69">
        <v>5.71</v>
      </c>
      <c r="M750" s="66" t="s">
        <v>2529</v>
      </c>
      <c r="N750" s="66" t="s">
        <v>2530</v>
      </c>
      <c r="O750" s="66" t="s">
        <v>1258</v>
      </c>
      <c r="P750" s="66" t="s">
        <v>1833</v>
      </c>
      <c r="Q750" s="141">
        <v>0</v>
      </c>
    </row>
    <row r="751" spans="1:17" s="72" customFormat="1" x14ac:dyDescent="0.2">
      <c r="A751" s="66"/>
      <c r="B751" s="66" t="s">
        <v>534</v>
      </c>
      <c r="C751" s="221" t="s">
        <v>1688</v>
      </c>
      <c r="D751" s="66" t="s">
        <v>2312</v>
      </c>
      <c r="E751" s="68">
        <v>4.9012200000000004</v>
      </c>
      <c r="F751" s="74">
        <v>1.5</v>
      </c>
      <c r="G751" s="74">
        <v>1.5</v>
      </c>
      <c r="H751" s="68">
        <f t="shared" si="22"/>
        <v>7.3518299999999996</v>
      </c>
      <c r="I751" s="70">
        <f t="shared" si="23"/>
        <v>7.3518299999999996</v>
      </c>
      <c r="J751" s="71">
        <f>ROUND((H751*'2-Calculator'!$D$26),2)</f>
        <v>48330.93</v>
      </c>
      <c r="K751" s="71">
        <f>ROUND((I751*'2-Calculator'!$D$26),2)</f>
        <v>48330.93</v>
      </c>
      <c r="L751" s="69">
        <v>5.52</v>
      </c>
      <c r="M751" s="66" t="s">
        <v>2529</v>
      </c>
      <c r="N751" s="66" t="s">
        <v>2530</v>
      </c>
      <c r="O751" s="66" t="s">
        <v>1258</v>
      </c>
      <c r="P751" s="66" t="s">
        <v>1833</v>
      </c>
      <c r="Q751" s="141">
        <v>1</v>
      </c>
    </row>
    <row r="752" spans="1:17" s="72" customFormat="1" x14ac:dyDescent="0.2">
      <c r="A752" s="66"/>
      <c r="B752" s="66" t="s">
        <v>533</v>
      </c>
      <c r="C752" s="221" t="s">
        <v>1688</v>
      </c>
      <c r="D752" s="66" t="s">
        <v>2312</v>
      </c>
      <c r="E752" s="68">
        <v>5.7345499999999996</v>
      </c>
      <c r="F752" s="74">
        <v>1.5</v>
      </c>
      <c r="G752" s="74">
        <v>1.5</v>
      </c>
      <c r="H752" s="68">
        <f t="shared" si="22"/>
        <v>8.6018299999999996</v>
      </c>
      <c r="I752" s="70">
        <f t="shared" si="23"/>
        <v>8.6018299999999996</v>
      </c>
      <c r="J752" s="71">
        <f>ROUND((H752*'2-Calculator'!$D$26),2)</f>
        <v>56548.43</v>
      </c>
      <c r="K752" s="71">
        <f>ROUND((I752*'2-Calculator'!$D$26),2)</f>
        <v>56548.43</v>
      </c>
      <c r="L752" s="69">
        <v>8.3699999999999992</v>
      </c>
      <c r="M752" s="66" t="s">
        <v>2529</v>
      </c>
      <c r="N752" s="66" t="s">
        <v>2530</v>
      </c>
      <c r="O752" s="66" t="s">
        <v>1258</v>
      </c>
      <c r="P752" s="66" t="s">
        <v>1833</v>
      </c>
      <c r="Q752" s="141">
        <v>2</v>
      </c>
    </row>
    <row r="753" spans="1:17" s="72" customFormat="1" x14ac:dyDescent="0.2">
      <c r="A753" s="66"/>
      <c r="B753" s="66" t="s">
        <v>532</v>
      </c>
      <c r="C753" s="221" t="s">
        <v>1688</v>
      </c>
      <c r="D753" s="66" t="s">
        <v>2312</v>
      </c>
      <c r="E753" s="68">
        <v>8.5792699999999993</v>
      </c>
      <c r="F753" s="74">
        <v>1.5</v>
      </c>
      <c r="G753" s="74">
        <v>1.5</v>
      </c>
      <c r="H753" s="68">
        <f t="shared" si="22"/>
        <v>12.86891</v>
      </c>
      <c r="I753" s="70">
        <f t="shared" si="23"/>
        <v>12.86891</v>
      </c>
      <c r="J753" s="71">
        <f>ROUND((H753*'2-Calculator'!$D$26),2)</f>
        <v>84600.21</v>
      </c>
      <c r="K753" s="71">
        <f>ROUND((I753*'2-Calculator'!$D$26),2)</f>
        <v>84600.21</v>
      </c>
      <c r="L753" s="69">
        <v>22.95</v>
      </c>
      <c r="M753" s="66" t="s">
        <v>2529</v>
      </c>
      <c r="N753" s="66" t="s">
        <v>2530</v>
      </c>
      <c r="O753" s="66" t="s">
        <v>1258</v>
      </c>
      <c r="P753" s="66" t="s">
        <v>1833</v>
      </c>
      <c r="Q753" s="141">
        <v>1</v>
      </c>
    </row>
    <row r="754" spans="1:17" s="72" customFormat="1" x14ac:dyDescent="0.2">
      <c r="A754" s="66"/>
      <c r="B754" s="66" t="s">
        <v>531</v>
      </c>
      <c r="C754" s="221" t="s">
        <v>1689</v>
      </c>
      <c r="D754" s="66" t="s">
        <v>2313</v>
      </c>
      <c r="E754" s="68">
        <v>1.42222</v>
      </c>
      <c r="F754" s="74">
        <v>1</v>
      </c>
      <c r="G754" s="74">
        <v>1</v>
      </c>
      <c r="H754" s="68">
        <f t="shared" si="22"/>
        <v>1.42222</v>
      </c>
      <c r="I754" s="70">
        <f t="shared" si="23"/>
        <v>1.42222</v>
      </c>
      <c r="J754" s="71">
        <f>ROUND((H754*'2-Calculator'!$D$26),2)</f>
        <v>9349.67</v>
      </c>
      <c r="K754" s="71">
        <f>ROUND((I754*'2-Calculator'!$D$26),2)</f>
        <v>9349.67</v>
      </c>
      <c r="L754" s="69">
        <v>4.93</v>
      </c>
      <c r="M754" s="66" t="s">
        <v>2531</v>
      </c>
      <c r="N754" s="66" t="s">
        <v>2532</v>
      </c>
      <c r="O754" s="66"/>
      <c r="P754" s="66" t="s">
        <v>1833</v>
      </c>
      <c r="Q754" s="141">
        <v>1</v>
      </c>
    </row>
    <row r="755" spans="1:17" s="72" customFormat="1" x14ac:dyDescent="0.2">
      <c r="A755" s="66"/>
      <c r="B755" s="66" t="s">
        <v>530</v>
      </c>
      <c r="C755" s="221" t="s">
        <v>1689</v>
      </c>
      <c r="D755" s="66" t="s">
        <v>2313</v>
      </c>
      <c r="E755" s="68">
        <v>2.1812100000000001</v>
      </c>
      <c r="F755" s="74">
        <v>1</v>
      </c>
      <c r="G755" s="74">
        <v>1</v>
      </c>
      <c r="H755" s="68">
        <f t="shared" si="22"/>
        <v>2.1812100000000001</v>
      </c>
      <c r="I755" s="70">
        <f t="shared" si="23"/>
        <v>2.1812100000000001</v>
      </c>
      <c r="J755" s="71">
        <f>ROUND((H755*'2-Calculator'!$D$26),2)</f>
        <v>14339.27</v>
      </c>
      <c r="K755" s="71">
        <f>ROUND((I755*'2-Calculator'!$D$26),2)</f>
        <v>14339.27</v>
      </c>
      <c r="L755" s="69">
        <v>7.05</v>
      </c>
      <c r="M755" s="66" t="s">
        <v>2531</v>
      </c>
      <c r="N755" s="66" t="s">
        <v>2532</v>
      </c>
      <c r="O755" s="66"/>
      <c r="P755" s="66" t="s">
        <v>1833</v>
      </c>
      <c r="Q755" s="141">
        <v>3</v>
      </c>
    </row>
    <row r="756" spans="1:17" s="72" customFormat="1" x14ac:dyDescent="0.2">
      <c r="A756" s="66"/>
      <c r="B756" s="66" t="s">
        <v>529</v>
      </c>
      <c r="C756" s="221" t="s">
        <v>1689</v>
      </c>
      <c r="D756" s="66" t="s">
        <v>2313</v>
      </c>
      <c r="E756" s="68">
        <v>2.99804</v>
      </c>
      <c r="F756" s="74">
        <v>1</v>
      </c>
      <c r="G756" s="74">
        <v>1</v>
      </c>
      <c r="H756" s="68">
        <f t="shared" si="22"/>
        <v>2.99804</v>
      </c>
      <c r="I756" s="70">
        <f t="shared" si="23"/>
        <v>2.99804</v>
      </c>
      <c r="J756" s="71">
        <f>ROUND((H756*'2-Calculator'!$D$26),2)</f>
        <v>19709.11</v>
      </c>
      <c r="K756" s="71">
        <f>ROUND((I756*'2-Calculator'!$D$26),2)</f>
        <v>19709.11</v>
      </c>
      <c r="L756" s="69">
        <v>10.38</v>
      </c>
      <c r="M756" s="66" t="s">
        <v>2531</v>
      </c>
      <c r="N756" s="66" t="s">
        <v>2532</v>
      </c>
      <c r="O756" s="66"/>
      <c r="P756" s="66" t="s">
        <v>1833</v>
      </c>
      <c r="Q756" s="141">
        <v>3</v>
      </c>
    </row>
    <row r="757" spans="1:17" s="72" customFormat="1" x14ac:dyDescent="0.2">
      <c r="A757" s="66"/>
      <c r="B757" s="66" t="s">
        <v>528</v>
      </c>
      <c r="C757" s="221" t="s">
        <v>1689</v>
      </c>
      <c r="D757" s="66" t="s">
        <v>2313</v>
      </c>
      <c r="E757" s="68">
        <v>5.80511</v>
      </c>
      <c r="F757" s="74">
        <v>1</v>
      </c>
      <c r="G757" s="74">
        <v>1</v>
      </c>
      <c r="H757" s="68">
        <f t="shared" si="22"/>
        <v>5.80511</v>
      </c>
      <c r="I757" s="70">
        <f t="shared" si="23"/>
        <v>5.80511</v>
      </c>
      <c r="J757" s="71">
        <f>ROUND((H757*'2-Calculator'!$D$26),2)</f>
        <v>38162.79</v>
      </c>
      <c r="K757" s="71">
        <f>ROUND((I757*'2-Calculator'!$D$26),2)</f>
        <v>38162.79</v>
      </c>
      <c r="L757" s="69">
        <v>28</v>
      </c>
      <c r="M757" s="66" t="s">
        <v>2531</v>
      </c>
      <c r="N757" s="66" t="s">
        <v>2532</v>
      </c>
      <c r="O757" s="66"/>
      <c r="P757" s="66" t="s">
        <v>1833</v>
      </c>
      <c r="Q757" s="141">
        <v>2</v>
      </c>
    </row>
    <row r="758" spans="1:17" s="72" customFormat="1" x14ac:dyDescent="0.2">
      <c r="A758" s="66"/>
      <c r="B758" s="66" t="s">
        <v>527</v>
      </c>
      <c r="C758" s="221" t="s">
        <v>1690</v>
      </c>
      <c r="D758" s="66" t="s">
        <v>2314</v>
      </c>
      <c r="E758" s="68">
        <v>1.3495999999999999</v>
      </c>
      <c r="F758" s="74">
        <v>1</v>
      </c>
      <c r="G758" s="74">
        <v>1</v>
      </c>
      <c r="H758" s="68">
        <f t="shared" si="22"/>
        <v>1.3495999999999999</v>
      </c>
      <c r="I758" s="70">
        <f t="shared" si="23"/>
        <v>1.3495999999999999</v>
      </c>
      <c r="J758" s="71">
        <f>ROUND((H758*'2-Calculator'!$D$26),2)</f>
        <v>8872.27</v>
      </c>
      <c r="K758" s="71">
        <f>ROUND((I758*'2-Calculator'!$D$26),2)</f>
        <v>8872.27</v>
      </c>
      <c r="L758" s="69">
        <v>2.4</v>
      </c>
      <c r="M758" s="66" t="s">
        <v>2531</v>
      </c>
      <c r="N758" s="66" t="s">
        <v>2532</v>
      </c>
      <c r="O758" s="66"/>
      <c r="P758" s="66" t="s">
        <v>1833</v>
      </c>
      <c r="Q758" s="141">
        <v>6</v>
      </c>
    </row>
    <row r="759" spans="1:17" s="72" customFormat="1" x14ac:dyDescent="0.2">
      <c r="A759" s="66"/>
      <c r="B759" s="66" t="s">
        <v>526</v>
      </c>
      <c r="C759" s="221" t="s">
        <v>1690</v>
      </c>
      <c r="D759" s="66" t="s">
        <v>2314</v>
      </c>
      <c r="E759" s="68">
        <v>1.57985</v>
      </c>
      <c r="F759" s="74">
        <v>1</v>
      </c>
      <c r="G759" s="74">
        <v>1</v>
      </c>
      <c r="H759" s="68">
        <f t="shared" si="22"/>
        <v>1.57985</v>
      </c>
      <c r="I759" s="70">
        <f t="shared" si="23"/>
        <v>1.57985</v>
      </c>
      <c r="J759" s="71">
        <f>ROUND((H759*'2-Calculator'!$D$26),2)</f>
        <v>10385.93</v>
      </c>
      <c r="K759" s="71">
        <f>ROUND((I759*'2-Calculator'!$D$26),2)</f>
        <v>10385.93</v>
      </c>
      <c r="L759" s="69">
        <v>3.27</v>
      </c>
      <c r="M759" s="66" t="s">
        <v>2531</v>
      </c>
      <c r="N759" s="66" t="s">
        <v>2532</v>
      </c>
      <c r="O759" s="66"/>
      <c r="P759" s="66" t="s">
        <v>1833</v>
      </c>
      <c r="Q759" s="141">
        <v>18</v>
      </c>
    </row>
    <row r="760" spans="1:17" s="72" customFormat="1" x14ac:dyDescent="0.2">
      <c r="A760" s="66"/>
      <c r="B760" s="66" t="s">
        <v>525</v>
      </c>
      <c r="C760" s="221" t="s">
        <v>1690</v>
      </c>
      <c r="D760" s="66" t="s">
        <v>2314</v>
      </c>
      <c r="E760" s="68">
        <v>2.2726199999999999</v>
      </c>
      <c r="F760" s="74">
        <v>1</v>
      </c>
      <c r="G760" s="74">
        <v>1</v>
      </c>
      <c r="H760" s="68">
        <f t="shared" si="22"/>
        <v>2.2726199999999999</v>
      </c>
      <c r="I760" s="70">
        <f t="shared" si="23"/>
        <v>2.2726199999999999</v>
      </c>
      <c r="J760" s="71">
        <f>ROUND((H760*'2-Calculator'!$D$26),2)</f>
        <v>14940.2</v>
      </c>
      <c r="K760" s="71">
        <f>ROUND((I760*'2-Calculator'!$D$26),2)</f>
        <v>14940.2</v>
      </c>
      <c r="L760" s="69">
        <v>5.91</v>
      </c>
      <c r="M760" s="66" t="s">
        <v>2531</v>
      </c>
      <c r="N760" s="66" t="s">
        <v>2532</v>
      </c>
      <c r="O760" s="66"/>
      <c r="P760" s="66" t="s">
        <v>1833</v>
      </c>
      <c r="Q760" s="141">
        <v>8</v>
      </c>
    </row>
    <row r="761" spans="1:17" s="72" customFormat="1" x14ac:dyDescent="0.2">
      <c r="A761" s="66"/>
      <c r="B761" s="66" t="s">
        <v>524</v>
      </c>
      <c r="C761" s="221" t="s">
        <v>1690</v>
      </c>
      <c r="D761" s="66" t="s">
        <v>2314</v>
      </c>
      <c r="E761" s="68">
        <v>4.4835099999999999</v>
      </c>
      <c r="F761" s="74">
        <v>1</v>
      </c>
      <c r="G761" s="74">
        <v>1</v>
      </c>
      <c r="H761" s="68">
        <f t="shared" si="22"/>
        <v>4.4835099999999999</v>
      </c>
      <c r="I761" s="70">
        <f t="shared" si="23"/>
        <v>4.4835099999999999</v>
      </c>
      <c r="J761" s="71">
        <f>ROUND((H761*'2-Calculator'!$D$26),2)</f>
        <v>29474.59</v>
      </c>
      <c r="K761" s="71">
        <f>ROUND((I761*'2-Calculator'!$D$26),2)</f>
        <v>29474.59</v>
      </c>
      <c r="L761" s="69">
        <v>13.08</v>
      </c>
      <c r="M761" s="66" t="s">
        <v>2531</v>
      </c>
      <c r="N761" s="66" t="s">
        <v>2532</v>
      </c>
      <c r="O761" s="66"/>
      <c r="P761" s="66" t="s">
        <v>1833</v>
      </c>
      <c r="Q761" s="141">
        <v>1</v>
      </c>
    </row>
    <row r="762" spans="1:17" s="72" customFormat="1" x14ac:dyDescent="0.2">
      <c r="A762" s="66"/>
      <c r="B762" s="66" t="s">
        <v>523</v>
      </c>
      <c r="C762" s="221" t="s">
        <v>1691</v>
      </c>
      <c r="D762" s="66" t="s">
        <v>2315</v>
      </c>
      <c r="E762" s="68">
        <v>1.15367</v>
      </c>
      <c r="F762" s="74">
        <v>1</v>
      </c>
      <c r="G762" s="74">
        <v>1</v>
      </c>
      <c r="H762" s="68">
        <f t="shared" si="22"/>
        <v>1.15367</v>
      </c>
      <c r="I762" s="70">
        <f t="shared" si="23"/>
        <v>1.15367</v>
      </c>
      <c r="J762" s="71">
        <f>ROUND((H762*'2-Calculator'!$D$26),2)</f>
        <v>7584.23</v>
      </c>
      <c r="K762" s="71">
        <f>ROUND((I762*'2-Calculator'!$D$26),2)</f>
        <v>7584.23</v>
      </c>
      <c r="L762" s="69">
        <v>2.1800000000000002</v>
      </c>
      <c r="M762" s="66" t="s">
        <v>2531</v>
      </c>
      <c r="N762" s="66" t="s">
        <v>2532</v>
      </c>
      <c r="O762" s="66"/>
      <c r="P762" s="66" t="s">
        <v>1833</v>
      </c>
      <c r="Q762" s="141">
        <v>30</v>
      </c>
    </row>
    <row r="763" spans="1:17" s="72" customFormat="1" x14ac:dyDescent="0.2">
      <c r="A763" s="66"/>
      <c r="B763" s="66" t="s">
        <v>522</v>
      </c>
      <c r="C763" s="221" t="s">
        <v>1691</v>
      </c>
      <c r="D763" s="66" t="s">
        <v>2315</v>
      </c>
      <c r="E763" s="68">
        <v>1.2955099999999999</v>
      </c>
      <c r="F763" s="74">
        <v>1</v>
      </c>
      <c r="G763" s="74">
        <v>1</v>
      </c>
      <c r="H763" s="68">
        <f t="shared" si="22"/>
        <v>1.2955099999999999</v>
      </c>
      <c r="I763" s="70">
        <f t="shared" si="23"/>
        <v>1.2955099999999999</v>
      </c>
      <c r="J763" s="71">
        <f>ROUND((H763*'2-Calculator'!$D$26),2)</f>
        <v>8516.68</v>
      </c>
      <c r="K763" s="71">
        <f>ROUND((I763*'2-Calculator'!$D$26),2)</f>
        <v>8516.68</v>
      </c>
      <c r="L763" s="69">
        <v>3.07</v>
      </c>
      <c r="M763" s="66" t="s">
        <v>2531</v>
      </c>
      <c r="N763" s="66" t="s">
        <v>2532</v>
      </c>
      <c r="O763" s="66"/>
      <c r="P763" s="66" t="s">
        <v>1833</v>
      </c>
      <c r="Q763" s="141">
        <v>23</v>
      </c>
    </row>
    <row r="764" spans="1:17" s="72" customFormat="1" x14ac:dyDescent="0.2">
      <c r="A764" s="66"/>
      <c r="B764" s="66" t="s">
        <v>521</v>
      </c>
      <c r="C764" s="221" t="s">
        <v>1691</v>
      </c>
      <c r="D764" s="66" t="s">
        <v>2315</v>
      </c>
      <c r="E764" s="68">
        <v>1.8406</v>
      </c>
      <c r="F764" s="74">
        <v>1</v>
      </c>
      <c r="G764" s="74">
        <v>1</v>
      </c>
      <c r="H764" s="68">
        <f t="shared" si="22"/>
        <v>1.8406</v>
      </c>
      <c r="I764" s="70">
        <f t="shared" si="23"/>
        <v>1.8406</v>
      </c>
      <c r="J764" s="71">
        <f>ROUND((H764*'2-Calculator'!$D$26),2)</f>
        <v>12100.1</v>
      </c>
      <c r="K764" s="71">
        <f>ROUND((I764*'2-Calculator'!$D$26),2)</f>
        <v>12100.1</v>
      </c>
      <c r="L764" s="69">
        <v>6.8</v>
      </c>
      <c r="M764" s="66" t="s">
        <v>2531</v>
      </c>
      <c r="N764" s="66" t="s">
        <v>2532</v>
      </c>
      <c r="O764" s="66"/>
      <c r="P764" s="66" t="s">
        <v>1833</v>
      </c>
      <c r="Q764" s="141">
        <v>8</v>
      </c>
    </row>
    <row r="765" spans="1:17" s="72" customFormat="1" x14ac:dyDescent="0.2">
      <c r="A765" s="66"/>
      <c r="B765" s="66" t="s">
        <v>520</v>
      </c>
      <c r="C765" s="221" t="s">
        <v>1691</v>
      </c>
      <c r="D765" s="66" t="s">
        <v>2315</v>
      </c>
      <c r="E765" s="68">
        <v>3.5286599999999999</v>
      </c>
      <c r="F765" s="74">
        <v>1</v>
      </c>
      <c r="G765" s="74">
        <v>1</v>
      </c>
      <c r="H765" s="68">
        <f t="shared" si="22"/>
        <v>3.5286599999999999</v>
      </c>
      <c r="I765" s="70">
        <f t="shared" si="23"/>
        <v>3.5286599999999999</v>
      </c>
      <c r="J765" s="71">
        <f>ROUND((H765*'2-Calculator'!$D$26),2)</f>
        <v>23197.41</v>
      </c>
      <c r="K765" s="71">
        <f>ROUND((I765*'2-Calculator'!$D$26),2)</f>
        <v>23197.41</v>
      </c>
      <c r="L765" s="69">
        <v>15.14</v>
      </c>
      <c r="M765" s="66" t="s">
        <v>2531</v>
      </c>
      <c r="N765" s="66" t="s">
        <v>2532</v>
      </c>
      <c r="O765" s="66"/>
      <c r="P765" s="66" t="s">
        <v>1833</v>
      </c>
      <c r="Q765" s="141">
        <v>1</v>
      </c>
    </row>
    <row r="766" spans="1:17" s="72" customFormat="1" x14ac:dyDescent="0.2">
      <c r="A766" s="66"/>
      <c r="B766" s="66" t="s">
        <v>519</v>
      </c>
      <c r="C766" s="221" t="s">
        <v>1692</v>
      </c>
      <c r="D766" s="66" t="s">
        <v>2453</v>
      </c>
      <c r="E766" s="68">
        <v>1.0589500000000001</v>
      </c>
      <c r="F766" s="74">
        <v>1</v>
      </c>
      <c r="G766" s="74">
        <v>1</v>
      </c>
      <c r="H766" s="68">
        <f t="shared" si="22"/>
        <v>1.0589500000000001</v>
      </c>
      <c r="I766" s="70">
        <f t="shared" si="23"/>
        <v>1.0589500000000001</v>
      </c>
      <c r="J766" s="71">
        <f>ROUND((H766*'2-Calculator'!$D$26),2)</f>
        <v>6961.54</v>
      </c>
      <c r="K766" s="71">
        <f>ROUND((I766*'2-Calculator'!$D$26),2)</f>
        <v>6961.54</v>
      </c>
      <c r="L766" s="69">
        <v>1.67</v>
      </c>
      <c r="M766" s="66" t="s">
        <v>2531</v>
      </c>
      <c r="N766" s="66" t="s">
        <v>2532</v>
      </c>
      <c r="O766" s="66"/>
      <c r="P766" s="66" t="s">
        <v>1833</v>
      </c>
      <c r="Q766" s="141">
        <v>0</v>
      </c>
    </row>
    <row r="767" spans="1:17" s="72" customFormat="1" x14ac:dyDescent="0.2">
      <c r="A767" s="66"/>
      <c r="B767" s="66" t="s">
        <v>518</v>
      </c>
      <c r="C767" s="221" t="s">
        <v>1692</v>
      </c>
      <c r="D767" s="66" t="s">
        <v>2453</v>
      </c>
      <c r="E767" s="68">
        <v>1.49841</v>
      </c>
      <c r="F767" s="74">
        <v>1</v>
      </c>
      <c r="G767" s="74">
        <v>1</v>
      </c>
      <c r="H767" s="68">
        <f t="shared" si="22"/>
        <v>1.49841</v>
      </c>
      <c r="I767" s="70">
        <f t="shared" si="23"/>
        <v>1.49841</v>
      </c>
      <c r="J767" s="71">
        <f>ROUND((H767*'2-Calculator'!$D$26),2)</f>
        <v>9850.5499999999993</v>
      </c>
      <c r="K767" s="71">
        <f>ROUND((I767*'2-Calculator'!$D$26),2)</f>
        <v>9850.5499999999993</v>
      </c>
      <c r="L767" s="69">
        <v>5.74</v>
      </c>
      <c r="M767" s="66" t="s">
        <v>2531</v>
      </c>
      <c r="N767" s="66" t="s">
        <v>2532</v>
      </c>
      <c r="O767" s="66"/>
      <c r="P767" s="66" t="s">
        <v>1833</v>
      </c>
      <c r="Q767" s="141">
        <v>4</v>
      </c>
    </row>
    <row r="768" spans="1:17" s="72" customFormat="1" x14ac:dyDescent="0.2">
      <c r="A768" s="66"/>
      <c r="B768" s="66" t="s">
        <v>517</v>
      </c>
      <c r="C768" s="221" t="s">
        <v>1692</v>
      </c>
      <c r="D768" s="66" t="s">
        <v>2453</v>
      </c>
      <c r="E768" s="68">
        <v>2.0671200000000001</v>
      </c>
      <c r="F768" s="74">
        <v>1</v>
      </c>
      <c r="G768" s="74">
        <v>1</v>
      </c>
      <c r="H768" s="68">
        <f t="shared" si="22"/>
        <v>2.0671200000000001</v>
      </c>
      <c r="I768" s="70">
        <f t="shared" si="23"/>
        <v>2.0671200000000001</v>
      </c>
      <c r="J768" s="71">
        <f>ROUND((H768*'2-Calculator'!$D$26),2)</f>
        <v>13589.25</v>
      </c>
      <c r="K768" s="71">
        <f>ROUND((I768*'2-Calculator'!$D$26),2)</f>
        <v>13589.25</v>
      </c>
      <c r="L768" s="69">
        <v>11.81</v>
      </c>
      <c r="M768" s="66" t="s">
        <v>2531</v>
      </c>
      <c r="N768" s="66" t="s">
        <v>2532</v>
      </c>
      <c r="O768" s="66"/>
      <c r="P768" s="66" t="s">
        <v>1833</v>
      </c>
      <c r="Q768" s="141">
        <v>7</v>
      </c>
    </row>
    <row r="769" spans="1:17" s="72" customFormat="1" x14ac:dyDescent="0.2">
      <c r="A769" s="66"/>
      <c r="B769" s="66" t="s">
        <v>516</v>
      </c>
      <c r="C769" s="221" t="s">
        <v>1692</v>
      </c>
      <c r="D769" s="66" t="s">
        <v>2453</v>
      </c>
      <c r="E769" s="68">
        <v>3.8844699999999999</v>
      </c>
      <c r="F769" s="74">
        <v>1</v>
      </c>
      <c r="G769" s="74">
        <v>1</v>
      </c>
      <c r="H769" s="68">
        <f t="shared" si="22"/>
        <v>3.8844699999999999</v>
      </c>
      <c r="I769" s="70">
        <f t="shared" si="23"/>
        <v>3.8844699999999999</v>
      </c>
      <c r="J769" s="71">
        <f>ROUND((H769*'2-Calculator'!$D$26),2)</f>
        <v>25536.51</v>
      </c>
      <c r="K769" s="71">
        <f>ROUND((I769*'2-Calculator'!$D$26),2)</f>
        <v>25536.51</v>
      </c>
      <c r="L769" s="69">
        <v>24.42</v>
      </c>
      <c r="M769" s="66" t="s">
        <v>2531</v>
      </c>
      <c r="N769" s="66" t="s">
        <v>2532</v>
      </c>
      <c r="O769" s="66"/>
      <c r="P769" s="66" t="s">
        <v>1833</v>
      </c>
      <c r="Q769" s="141">
        <v>5</v>
      </c>
    </row>
    <row r="770" spans="1:17" s="72" customFormat="1" x14ac:dyDescent="0.2">
      <c r="A770" s="66"/>
      <c r="B770" s="66" t="s">
        <v>515</v>
      </c>
      <c r="C770" s="221" t="s">
        <v>1693</v>
      </c>
      <c r="D770" s="66" t="s">
        <v>2316</v>
      </c>
      <c r="E770" s="68">
        <v>1.14195</v>
      </c>
      <c r="F770" s="74">
        <v>1</v>
      </c>
      <c r="G770" s="74">
        <v>1</v>
      </c>
      <c r="H770" s="68">
        <f t="shared" si="22"/>
        <v>1.14195</v>
      </c>
      <c r="I770" s="70">
        <f t="shared" si="23"/>
        <v>1.14195</v>
      </c>
      <c r="J770" s="71">
        <f>ROUND((H770*'2-Calculator'!$D$26),2)</f>
        <v>7507.18</v>
      </c>
      <c r="K770" s="71">
        <f>ROUND((I770*'2-Calculator'!$D$26),2)</f>
        <v>7507.18</v>
      </c>
      <c r="L770" s="69">
        <v>2.4900000000000002</v>
      </c>
      <c r="M770" s="66" t="s">
        <v>2531</v>
      </c>
      <c r="N770" s="66" t="s">
        <v>2532</v>
      </c>
      <c r="O770" s="66"/>
      <c r="P770" s="66" t="s">
        <v>1833</v>
      </c>
      <c r="Q770" s="141">
        <v>2</v>
      </c>
    </row>
    <row r="771" spans="1:17" s="72" customFormat="1" x14ac:dyDescent="0.2">
      <c r="A771" s="66"/>
      <c r="B771" s="66" t="s">
        <v>514</v>
      </c>
      <c r="C771" s="221" t="s">
        <v>1693</v>
      </c>
      <c r="D771" s="66" t="s">
        <v>2316</v>
      </c>
      <c r="E771" s="68">
        <v>1.5134799999999999</v>
      </c>
      <c r="F771" s="74">
        <v>1</v>
      </c>
      <c r="G771" s="74">
        <v>1</v>
      </c>
      <c r="H771" s="68">
        <f t="shared" si="22"/>
        <v>1.5134799999999999</v>
      </c>
      <c r="I771" s="70">
        <f t="shared" si="23"/>
        <v>1.5134799999999999</v>
      </c>
      <c r="J771" s="71">
        <f>ROUND((H771*'2-Calculator'!$D$26),2)</f>
        <v>9949.6200000000008</v>
      </c>
      <c r="K771" s="71">
        <f>ROUND((I771*'2-Calculator'!$D$26),2)</f>
        <v>9949.6200000000008</v>
      </c>
      <c r="L771" s="69">
        <v>3.65</v>
      </c>
      <c r="M771" s="66" t="s">
        <v>2531</v>
      </c>
      <c r="N771" s="66" t="s">
        <v>2532</v>
      </c>
      <c r="O771" s="66"/>
      <c r="P771" s="66" t="s">
        <v>1833</v>
      </c>
      <c r="Q771" s="141">
        <v>6</v>
      </c>
    </row>
    <row r="772" spans="1:17" s="72" customFormat="1" x14ac:dyDescent="0.2">
      <c r="A772" s="66"/>
      <c r="B772" s="66" t="s">
        <v>513</v>
      </c>
      <c r="C772" s="221" t="s">
        <v>1693</v>
      </c>
      <c r="D772" s="66" t="s">
        <v>2316</v>
      </c>
      <c r="E772" s="68">
        <v>2.3100399999999999</v>
      </c>
      <c r="F772" s="74">
        <v>1</v>
      </c>
      <c r="G772" s="74">
        <v>1</v>
      </c>
      <c r="H772" s="68">
        <f t="shared" si="22"/>
        <v>2.3100399999999999</v>
      </c>
      <c r="I772" s="70">
        <f t="shared" si="23"/>
        <v>2.3100399999999999</v>
      </c>
      <c r="J772" s="71">
        <f>ROUND((H772*'2-Calculator'!$D$26),2)</f>
        <v>15186.2</v>
      </c>
      <c r="K772" s="71">
        <f>ROUND((I772*'2-Calculator'!$D$26),2)</f>
        <v>15186.2</v>
      </c>
      <c r="L772" s="69">
        <v>9.08</v>
      </c>
      <c r="M772" s="66" t="s">
        <v>2531</v>
      </c>
      <c r="N772" s="66" t="s">
        <v>2532</v>
      </c>
      <c r="O772" s="66"/>
      <c r="P772" s="66" t="s">
        <v>1833</v>
      </c>
      <c r="Q772" s="141">
        <v>4</v>
      </c>
    </row>
    <row r="773" spans="1:17" s="72" customFormat="1" x14ac:dyDescent="0.2">
      <c r="A773" s="66"/>
      <c r="B773" s="66" t="s">
        <v>512</v>
      </c>
      <c r="C773" s="221" t="s">
        <v>1693</v>
      </c>
      <c r="D773" s="66" t="s">
        <v>2316</v>
      </c>
      <c r="E773" s="68">
        <v>4.2240200000000003</v>
      </c>
      <c r="F773" s="74">
        <v>1</v>
      </c>
      <c r="G773" s="74">
        <v>1</v>
      </c>
      <c r="H773" s="68">
        <f t="shared" si="22"/>
        <v>4.2240200000000003</v>
      </c>
      <c r="I773" s="70">
        <f t="shared" si="23"/>
        <v>4.2240200000000003</v>
      </c>
      <c r="J773" s="71">
        <f>ROUND((H773*'2-Calculator'!$D$26),2)</f>
        <v>27768.71</v>
      </c>
      <c r="K773" s="71">
        <f>ROUND((I773*'2-Calculator'!$D$26),2)</f>
        <v>27768.71</v>
      </c>
      <c r="L773" s="69">
        <v>22.67</v>
      </c>
      <c r="M773" s="66" t="s">
        <v>2531</v>
      </c>
      <c r="N773" s="66" t="s">
        <v>2532</v>
      </c>
      <c r="O773" s="66"/>
      <c r="P773" s="66" t="s">
        <v>1833</v>
      </c>
      <c r="Q773" s="141">
        <v>1</v>
      </c>
    </row>
    <row r="774" spans="1:17" s="72" customFormat="1" x14ac:dyDescent="0.2">
      <c r="A774" s="66"/>
      <c r="B774" s="66" t="s">
        <v>511</v>
      </c>
      <c r="C774" s="221" t="s">
        <v>1694</v>
      </c>
      <c r="D774" s="66" t="s">
        <v>2317</v>
      </c>
      <c r="E774" s="68">
        <v>0.7238</v>
      </c>
      <c r="F774" s="74">
        <v>1</v>
      </c>
      <c r="G774" s="74">
        <v>1</v>
      </c>
      <c r="H774" s="68">
        <f t="shared" si="22"/>
        <v>0.7238</v>
      </c>
      <c r="I774" s="70">
        <f t="shared" si="23"/>
        <v>0.7238</v>
      </c>
      <c r="J774" s="71">
        <f>ROUND((H774*'2-Calculator'!$D$26),2)</f>
        <v>4758.26</v>
      </c>
      <c r="K774" s="71">
        <f>ROUND((I774*'2-Calculator'!$D$26),2)</f>
        <v>4758.26</v>
      </c>
      <c r="L774" s="69">
        <v>1.91</v>
      </c>
      <c r="M774" s="66" t="s">
        <v>2531</v>
      </c>
      <c r="N774" s="66" t="s">
        <v>2532</v>
      </c>
      <c r="O774" s="66"/>
      <c r="P774" s="66" t="s">
        <v>1833</v>
      </c>
      <c r="Q774" s="141">
        <v>6</v>
      </c>
    </row>
    <row r="775" spans="1:17" s="72" customFormat="1" x14ac:dyDescent="0.2">
      <c r="A775" s="66"/>
      <c r="B775" s="66" t="s">
        <v>510</v>
      </c>
      <c r="C775" s="221" t="s">
        <v>1694</v>
      </c>
      <c r="D775" s="66" t="s">
        <v>2317</v>
      </c>
      <c r="E775" s="68">
        <v>0.89029999999999998</v>
      </c>
      <c r="F775" s="74">
        <v>1</v>
      </c>
      <c r="G775" s="74">
        <v>1</v>
      </c>
      <c r="H775" s="68">
        <f t="shared" si="22"/>
        <v>0.89029999999999998</v>
      </c>
      <c r="I775" s="70">
        <f t="shared" si="23"/>
        <v>0.89029999999999998</v>
      </c>
      <c r="J775" s="71">
        <f>ROUND((H775*'2-Calculator'!$D$26),2)</f>
        <v>5852.83</v>
      </c>
      <c r="K775" s="71">
        <f>ROUND((I775*'2-Calculator'!$D$26),2)</f>
        <v>5852.83</v>
      </c>
      <c r="L775" s="69">
        <v>2.79</v>
      </c>
      <c r="M775" s="66" t="s">
        <v>2531</v>
      </c>
      <c r="N775" s="66" t="s">
        <v>2532</v>
      </c>
      <c r="O775" s="66"/>
      <c r="P775" s="66" t="s">
        <v>1833</v>
      </c>
      <c r="Q775" s="141">
        <v>11</v>
      </c>
    </row>
    <row r="776" spans="1:17" s="72" customFormat="1" x14ac:dyDescent="0.2">
      <c r="A776" s="66"/>
      <c r="B776" s="66" t="s">
        <v>509</v>
      </c>
      <c r="C776" s="221" t="s">
        <v>1694</v>
      </c>
      <c r="D776" s="66" t="s">
        <v>2317</v>
      </c>
      <c r="E776" s="68">
        <v>1.42804</v>
      </c>
      <c r="F776" s="74">
        <v>1</v>
      </c>
      <c r="G776" s="74">
        <v>1</v>
      </c>
      <c r="H776" s="68">
        <f t="shared" si="22"/>
        <v>1.42804</v>
      </c>
      <c r="I776" s="70">
        <f t="shared" si="23"/>
        <v>1.42804</v>
      </c>
      <c r="J776" s="71">
        <f>ROUND((H776*'2-Calculator'!$D$26),2)</f>
        <v>9387.93</v>
      </c>
      <c r="K776" s="71">
        <f>ROUND((I776*'2-Calculator'!$D$26),2)</f>
        <v>9387.93</v>
      </c>
      <c r="L776" s="69">
        <v>5.8</v>
      </c>
      <c r="M776" s="66" t="s">
        <v>2531</v>
      </c>
      <c r="N776" s="66" t="s">
        <v>2532</v>
      </c>
      <c r="O776" s="66"/>
      <c r="P776" s="66" t="s">
        <v>1833</v>
      </c>
      <c r="Q776" s="141">
        <v>3</v>
      </c>
    </row>
    <row r="777" spans="1:17" s="72" customFormat="1" x14ac:dyDescent="0.2">
      <c r="A777" s="66"/>
      <c r="B777" s="66" t="s">
        <v>508</v>
      </c>
      <c r="C777" s="221" t="s">
        <v>1694</v>
      </c>
      <c r="D777" s="66" t="s">
        <v>2317</v>
      </c>
      <c r="E777" s="68">
        <v>2.9411999999999998</v>
      </c>
      <c r="F777" s="74">
        <v>1</v>
      </c>
      <c r="G777" s="74">
        <v>1</v>
      </c>
      <c r="H777" s="68">
        <f t="shared" si="22"/>
        <v>2.9411999999999998</v>
      </c>
      <c r="I777" s="70">
        <f t="shared" si="23"/>
        <v>2.9411999999999998</v>
      </c>
      <c r="J777" s="71">
        <f>ROUND((H777*'2-Calculator'!$D$26),2)</f>
        <v>19335.45</v>
      </c>
      <c r="K777" s="71">
        <f>ROUND((I777*'2-Calculator'!$D$26),2)</f>
        <v>19335.45</v>
      </c>
      <c r="L777" s="69">
        <v>14.12</v>
      </c>
      <c r="M777" s="66" t="s">
        <v>2531</v>
      </c>
      <c r="N777" s="66" t="s">
        <v>2532</v>
      </c>
      <c r="O777" s="66"/>
      <c r="P777" s="66" t="s">
        <v>1833</v>
      </c>
      <c r="Q777" s="141">
        <v>2</v>
      </c>
    </row>
    <row r="778" spans="1:17" s="72" customFormat="1" x14ac:dyDescent="0.2">
      <c r="A778" s="66"/>
      <c r="B778" s="66" t="s">
        <v>507</v>
      </c>
      <c r="C778" s="221" t="s">
        <v>1695</v>
      </c>
      <c r="D778" s="66" t="s">
        <v>2318</v>
      </c>
      <c r="E778" s="68">
        <v>1.14629</v>
      </c>
      <c r="F778" s="74">
        <v>1</v>
      </c>
      <c r="G778" s="74">
        <v>1</v>
      </c>
      <c r="H778" s="68">
        <f t="shared" si="22"/>
        <v>1.14629</v>
      </c>
      <c r="I778" s="70">
        <f t="shared" si="23"/>
        <v>1.14629</v>
      </c>
      <c r="J778" s="71">
        <f>ROUND((H778*'2-Calculator'!$D$26),2)</f>
        <v>7535.71</v>
      </c>
      <c r="K778" s="71">
        <f>ROUND((I778*'2-Calculator'!$D$26),2)</f>
        <v>7535.71</v>
      </c>
      <c r="L778" s="69">
        <v>3.21</v>
      </c>
      <c r="M778" s="66" t="s">
        <v>2531</v>
      </c>
      <c r="N778" s="66" t="s">
        <v>2532</v>
      </c>
      <c r="O778" s="66"/>
      <c r="P778" s="66" t="s">
        <v>1833</v>
      </c>
      <c r="Q778" s="141">
        <v>0</v>
      </c>
    </row>
    <row r="779" spans="1:17" s="72" customFormat="1" x14ac:dyDescent="0.2">
      <c r="A779" s="66"/>
      <c r="B779" s="66" t="s">
        <v>506</v>
      </c>
      <c r="C779" s="221" t="s">
        <v>1695</v>
      </c>
      <c r="D779" s="66" t="s">
        <v>2318</v>
      </c>
      <c r="E779" s="68">
        <v>1.37351</v>
      </c>
      <c r="F779" s="74">
        <v>1</v>
      </c>
      <c r="G779" s="74">
        <v>1</v>
      </c>
      <c r="H779" s="68">
        <f t="shared" si="22"/>
        <v>1.37351</v>
      </c>
      <c r="I779" s="70">
        <f t="shared" si="23"/>
        <v>1.37351</v>
      </c>
      <c r="J779" s="71">
        <f>ROUND((H779*'2-Calculator'!$D$26),2)</f>
        <v>9029.4500000000007</v>
      </c>
      <c r="K779" s="71">
        <f>ROUND((I779*'2-Calculator'!$D$26),2)</f>
        <v>9029.4500000000007</v>
      </c>
      <c r="L779" s="69">
        <v>5.87</v>
      </c>
      <c r="M779" s="66" t="s">
        <v>2531</v>
      </c>
      <c r="N779" s="66" t="s">
        <v>2532</v>
      </c>
      <c r="O779" s="66"/>
      <c r="P779" s="66" t="s">
        <v>1833</v>
      </c>
      <c r="Q779" s="141">
        <v>2</v>
      </c>
    </row>
    <row r="780" spans="1:17" s="72" customFormat="1" x14ac:dyDescent="0.2">
      <c r="A780" s="66"/>
      <c r="B780" s="66" t="s">
        <v>505</v>
      </c>
      <c r="C780" s="221" t="s">
        <v>1695</v>
      </c>
      <c r="D780" s="66" t="s">
        <v>2318</v>
      </c>
      <c r="E780" s="68">
        <v>2.0348700000000002</v>
      </c>
      <c r="F780" s="74">
        <v>1</v>
      </c>
      <c r="G780" s="74">
        <v>1</v>
      </c>
      <c r="H780" s="68">
        <f t="shared" si="22"/>
        <v>2.0348700000000002</v>
      </c>
      <c r="I780" s="70">
        <f t="shared" si="23"/>
        <v>2.0348700000000002</v>
      </c>
      <c r="J780" s="71">
        <f>ROUND((H780*'2-Calculator'!$D$26),2)</f>
        <v>13377.24</v>
      </c>
      <c r="K780" s="71">
        <f>ROUND((I780*'2-Calculator'!$D$26),2)</f>
        <v>13377.24</v>
      </c>
      <c r="L780" s="69">
        <v>8.58</v>
      </c>
      <c r="M780" s="66" t="s">
        <v>2531</v>
      </c>
      <c r="N780" s="66" t="s">
        <v>2532</v>
      </c>
      <c r="O780" s="66"/>
      <c r="P780" s="66" t="s">
        <v>1833</v>
      </c>
      <c r="Q780" s="141">
        <v>6</v>
      </c>
    </row>
    <row r="781" spans="1:17" s="72" customFormat="1" x14ac:dyDescent="0.2">
      <c r="A781" s="66"/>
      <c r="B781" s="66" t="s">
        <v>504</v>
      </c>
      <c r="C781" s="221" t="s">
        <v>1695</v>
      </c>
      <c r="D781" s="66" t="s">
        <v>2318</v>
      </c>
      <c r="E781" s="68">
        <v>3.9802599999999999</v>
      </c>
      <c r="F781" s="74">
        <v>1</v>
      </c>
      <c r="G781" s="74">
        <v>1</v>
      </c>
      <c r="H781" s="68">
        <f t="shared" si="22"/>
        <v>3.9802599999999999</v>
      </c>
      <c r="I781" s="70">
        <f t="shared" si="23"/>
        <v>3.9802599999999999</v>
      </c>
      <c r="J781" s="71">
        <f>ROUND((H781*'2-Calculator'!$D$26),2)</f>
        <v>26166.23</v>
      </c>
      <c r="K781" s="71">
        <f>ROUND((I781*'2-Calculator'!$D$26),2)</f>
        <v>26166.23</v>
      </c>
      <c r="L781" s="69">
        <v>21.22</v>
      </c>
      <c r="M781" s="66" t="s">
        <v>2531</v>
      </c>
      <c r="N781" s="66" t="s">
        <v>2532</v>
      </c>
      <c r="O781" s="66"/>
      <c r="P781" s="66" t="s">
        <v>1833</v>
      </c>
      <c r="Q781" s="141">
        <v>2</v>
      </c>
    </row>
    <row r="782" spans="1:17" s="72" customFormat="1" x14ac:dyDescent="0.2">
      <c r="A782" s="66"/>
      <c r="B782" s="66" t="s">
        <v>503</v>
      </c>
      <c r="C782" s="221" t="s">
        <v>1696</v>
      </c>
      <c r="D782" s="66" t="s">
        <v>2319</v>
      </c>
      <c r="E782" s="68">
        <v>0.44585000000000002</v>
      </c>
      <c r="F782" s="74">
        <v>1</v>
      </c>
      <c r="G782" s="74">
        <v>1</v>
      </c>
      <c r="H782" s="68">
        <f t="shared" ref="H782:H845" si="24">ROUND(E782*F782,5)</f>
        <v>0.44585000000000002</v>
      </c>
      <c r="I782" s="70">
        <f t="shared" ref="I782:I845" si="25">ROUND(E782*G782,5)</f>
        <v>0.44585000000000002</v>
      </c>
      <c r="J782" s="71">
        <f>ROUND((H782*'2-Calculator'!$D$26),2)</f>
        <v>2931.02</v>
      </c>
      <c r="K782" s="71">
        <f>ROUND((I782*'2-Calculator'!$D$26),2)</f>
        <v>2931.02</v>
      </c>
      <c r="L782" s="69">
        <v>2.35</v>
      </c>
      <c r="M782" s="66" t="s">
        <v>2531</v>
      </c>
      <c r="N782" s="66" t="s">
        <v>2532</v>
      </c>
      <c r="O782" s="66"/>
      <c r="P782" s="66" t="s">
        <v>1833</v>
      </c>
      <c r="Q782" s="141">
        <v>0</v>
      </c>
    </row>
    <row r="783" spans="1:17" s="72" customFormat="1" x14ac:dyDescent="0.2">
      <c r="A783" s="66"/>
      <c r="B783" s="66" t="s">
        <v>502</v>
      </c>
      <c r="C783" s="221" t="s">
        <v>1696</v>
      </c>
      <c r="D783" s="66" t="s">
        <v>2319</v>
      </c>
      <c r="E783" s="68">
        <v>0.67949999999999999</v>
      </c>
      <c r="F783" s="74">
        <v>1</v>
      </c>
      <c r="G783" s="74">
        <v>1</v>
      </c>
      <c r="H783" s="68">
        <f t="shared" si="24"/>
        <v>0.67949999999999999</v>
      </c>
      <c r="I783" s="70">
        <f t="shared" si="25"/>
        <v>0.67949999999999999</v>
      </c>
      <c r="J783" s="71">
        <f>ROUND((H783*'2-Calculator'!$D$26),2)</f>
        <v>4467.03</v>
      </c>
      <c r="K783" s="71">
        <f>ROUND((I783*'2-Calculator'!$D$26),2)</f>
        <v>4467.03</v>
      </c>
      <c r="L783" s="69">
        <v>2.95</v>
      </c>
      <c r="M783" s="66" t="s">
        <v>2531</v>
      </c>
      <c r="N783" s="66" t="s">
        <v>2532</v>
      </c>
      <c r="O783" s="66"/>
      <c r="P783" s="66" t="s">
        <v>1833</v>
      </c>
      <c r="Q783" s="141">
        <v>3</v>
      </c>
    </row>
    <row r="784" spans="1:17" s="72" customFormat="1" x14ac:dyDescent="0.2">
      <c r="A784" s="66"/>
      <c r="B784" s="66" t="s">
        <v>501</v>
      </c>
      <c r="C784" s="221" t="s">
        <v>1696</v>
      </c>
      <c r="D784" s="66" t="s">
        <v>2319</v>
      </c>
      <c r="E784" s="68">
        <v>1.1106400000000001</v>
      </c>
      <c r="F784" s="74">
        <v>1</v>
      </c>
      <c r="G784" s="74">
        <v>1</v>
      </c>
      <c r="H784" s="68">
        <f t="shared" si="24"/>
        <v>1.1106400000000001</v>
      </c>
      <c r="I784" s="70">
        <f t="shared" si="25"/>
        <v>1.1106400000000001</v>
      </c>
      <c r="J784" s="71">
        <f>ROUND((H784*'2-Calculator'!$D$26),2)</f>
        <v>7301.35</v>
      </c>
      <c r="K784" s="71">
        <f>ROUND((I784*'2-Calculator'!$D$26),2)</f>
        <v>7301.35</v>
      </c>
      <c r="L784" s="69">
        <v>6.08</v>
      </c>
      <c r="M784" s="66" t="s">
        <v>2531</v>
      </c>
      <c r="N784" s="66" t="s">
        <v>2532</v>
      </c>
      <c r="O784" s="66"/>
      <c r="P784" s="66" t="s">
        <v>1833</v>
      </c>
      <c r="Q784" s="141">
        <v>2</v>
      </c>
    </row>
    <row r="785" spans="1:17" s="72" customFormat="1" x14ac:dyDescent="0.2">
      <c r="A785" s="66"/>
      <c r="B785" s="66" t="s">
        <v>500</v>
      </c>
      <c r="C785" s="221" t="s">
        <v>1696</v>
      </c>
      <c r="D785" s="66" t="s">
        <v>2319</v>
      </c>
      <c r="E785" s="68">
        <v>1.91038</v>
      </c>
      <c r="F785" s="74">
        <v>1</v>
      </c>
      <c r="G785" s="74">
        <v>1</v>
      </c>
      <c r="H785" s="68">
        <f t="shared" si="24"/>
        <v>1.91038</v>
      </c>
      <c r="I785" s="70">
        <f t="shared" si="25"/>
        <v>1.91038</v>
      </c>
      <c r="J785" s="71">
        <f>ROUND((H785*'2-Calculator'!$D$26),2)</f>
        <v>12558.84</v>
      </c>
      <c r="K785" s="71">
        <f>ROUND((I785*'2-Calculator'!$D$26),2)</f>
        <v>12558.84</v>
      </c>
      <c r="L785" s="69">
        <v>8.52</v>
      </c>
      <c r="M785" s="66" t="s">
        <v>2531</v>
      </c>
      <c r="N785" s="66" t="s">
        <v>2532</v>
      </c>
      <c r="O785" s="66"/>
      <c r="P785" s="66" t="s">
        <v>1833</v>
      </c>
      <c r="Q785" s="141">
        <v>0</v>
      </c>
    </row>
    <row r="786" spans="1:17" s="72" customFormat="1" x14ac:dyDescent="0.2">
      <c r="A786" s="66"/>
      <c r="B786" s="66" t="s">
        <v>499</v>
      </c>
      <c r="C786" s="221" t="s">
        <v>1697</v>
      </c>
      <c r="D786" s="66" t="s">
        <v>2077</v>
      </c>
      <c r="E786" s="68">
        <v>0.37709999999999999</v>
      </c>
      <c r="F786" s="74">
        <v>1</v>
      </c>
      <c r="G786" s="74">
        <v>1</v>
      </c>
      <c r="H786" s="68">
        <f t="shared" si="24"/>
        <v>0.37709999999999999</v>
      </c>
      <c r="I786" s="70">
        <f t="shared" si="25"/>
        <v>0.37709999999999999</v>
      </c>
      <c r="J786" s="71">
        <f>ROUND((H786*'2-Calculator'!$D$26),2)</f>
        <v>2479.06</v>
      </c>
      <c r="K786" s="71">
        <f>ROUND((I786*'2-Calculator'!$D$26),2)</f>
        <v>2479.06</v>
      </c>
      <c r="L786" s="69">
        <v>2.54</v>
      </c>
      <c r="M786" s="66" t="s">
        <v>2531</v>
      </c>
      <c r="N786" s="66" t="s">
        <v>2532</v>
      </c>
      <c r="O786" s="66"/>
      <c r="P786" s="66" t="s">
        <v>1833</v>
      </c>
      <c r="Q786" s="141">
        <v>8</v>
      </c>
    </row>
    <row r="787" spans="1:17" s="72" customFormat="1" x14ac:dyDescent="0.2">
      <c r="A787" s="66"/>
      <c r="B787" s="66" t="s">
        <v>498</v>
      </c>
      <c r="C787" s="221" t="s">
        <v>1697</v>
      </c>
      <c r="D787" s="66" t="s">
        <v>2077</v>
      </c>
      <c r="E787" s="68">
        <v>0.53759000000000001</v>
      </c>
      <c r="F787" s="74">
        <v>1</v>
      </c>
      <c r="G787" s="74">
        <v>1</v>
      </c>
      <c r="H787" s="68">
        <f t="shared" si="24"/>
        <v>0.53759000000000001</v>
      </c>
      <c r="I787" s="70">
        <f t="shared" si="25"/>
        <v>0.53759000000000001</v>
      </c>
      <c r="J787" s="71">
        <f>ROUND((H787*'2-Calculator'!$D$26),2)</f>
        <v>3534.12</v>
      </c>
      <c r="K787" s="71">
        <f>ROUND((I787*'2-Calculator'!$D$26),2)</f>
        <v>3534.12</v>
      </c>
      <c r="L787" s="69">
        <v>3.49</v>
      </c>
      <c r="M787" s="66" t="s">
        <v>2531</v>
      </c>
      <c r="N787" s="66" t="s">
        <v>2532</v>
      </c>
      <c r="O787" s="66"/>
      <c r="P787" s="66" t="s">
        <v>1833</v>
      </c>
      <c r="Q787" s="141">
        <v>15</v>
      </c>
    </row>
    <row r="788" spans="1:17" s="72" customFormat="1" x14ac:dyDescent="0.2">
      <c r="A788" s="66"/>
      <c r="B788" s="66" t="s">
        <v>497</v>
      </c>
      <c r="C788" s="221" t="s">
        <v>1697</v>
      </c>
      <c r="D788" s="66" t="s">
        <v>2077</v>
      </c>
      <c r="E788" s="68">
        <v>1.02488</v>
      </c>
      <c r="F788" s="74">
        <v>1</v>
      </c>
      <c r="G788" s="74">
        <v>1</v>
      </c>
      <c r="H788" s="68">
        <f t="shared" si="24"/>
        <v>1.02488</v>
      </c>
      <c r="I788" s="70">
        <f t="shared" si="25"/>
        <v>1.02488</v>
      </c>
      <c r="J788" s="71">
        <f>ROUND((H788*'2-Calculator'!$D$26),2)</f>
        <v>6737.56</v>
      </c>
      <c r="K788" s="71">
        <f>ROUND((I788*'2-Calculator'!$D$26),2)</f>
        <v>6737.56</v>
      </c>
      <c r="L788" s="69">
        <v>6.72</v>
      </c>
      <c r="M788" s="66" t="s">
        <v>2531</v>
      </c>
      <c r="N788" s="66" t="s">
        <v>2532</v>
      </c>
      <c r="O788" s="66"/>
      <c r="P788" s="66" t="s">
        <v>1833</v>
      </c>
      <c r="Q788" s="141">
        <v>15</v>
      </c>
    </row>
    <row r="789" spans="1:17" s="72" customFormat="1" x14ac:dyDescent="0.2">
      <c r="A789" s="66"/>
      <c r="B789" s="66" t="s">
        <v>496</v>
      </c>
      <c r="C789" s="221" t="s">
        <v>1697</v>
      </c>
      <c r="D789" s="66" t="s">
        <v>2077</v>
      </c>
      <c r="E789" s="68">
        <v>1.97075</v>
      </c>
      <c r="F789" s="74">
        <v>1</v>
      </c>
      <c r="G789" s="74">
        <v>1</v>
      </c>
      <c r="H789" s="68">
        <f t="shared" si="24"/>
        <v>1.97075</v>
      </c>
      <c r="I789" s="70">
        <f t="shared" si="25"/>
        <v>1.97075</v>
      </c>
      <c r="J789" s="71">
        <f>ROUND((H789*'2-Calculator'!$D$26),2)</f>
        <v>12955.71</v>
      </c>
      <c r="K789" s="71">
        <f>ROUND((I789*'2-Calculator'!$D$26),2)</f>
        <v>12955.71</v>
      </c>
      <c r="L789" s="69">
        <v>12.33</v>
      </c>
      <c r="M789" s="66" t="s">
        <v>2531</v>
      </c>
      <c r="N789" s="66" t="s">
        <v>2532</v>
      </c>
      <c r="O789" s="66"/>
      <c r="P789" s="66" t="s">
        <v>1833</v>
      </c>
      <c r="Q789" s="141">
        <v>3</v>
      </c>
    </row>
    <row r="790" spans="1:17" s="72" customFormat="1" x14ac:dyDescent="0.2">
      <c r="A790" s="66"/>
      <c r="B790" s="66" t="s">
        <v>495</v>
      </c>
      <c r="C790" s="221" t="s">
        <v>1698</v>
      </c>
      <c r="D790" s="66" t="s">
        <v>2320</v>
      </c>
      <c r="E790" s="68">
        <v>0.43292000000000003</v>
      </c>
      <c r="F790" s="74">
        <v>1</v>
      </c>
      <c r="G790" s="74">
        <v>1</v>
      </c>
      <c r="H790" s="68">
        <f t="shared" si="24"/>
        <v>0.43292000000000003</v>
      </c>
      <c r="I790" s="70">
        <f t="shared" si="25"/>
        <v>0.43292000000000003</v>
      </c>
      <c r="J790" s="71">
        <f>ROUND((H790*'2-Calculator'!$D$26),2)</f>
        <v>2846.02</v>
      </c>
      <c r="K790" s="71">
        <f>ROUND((I790*'2-Calculator'!$D$26),2)</f>
        <v>2846.02</v>
      </c>
      <c r="L790" s="69">
        <v>2.56</v>
      </c>
      <c r="M790" s="66" t="s">
        <v>2531</v>
      </c>
      <c r="N790" s="66" t="s">
        <v>2532</v>
      </c>
      <c r="O790" s="66"/>
      <c r="P790" s="66" t="s">
        <v>1833</v>
      </c>
      <c r="Q790" s="141">
        <v>181</v>
      </c>
    </row>
    <row r="791" spans="1:17" s="72" customFormat="1" x14ac:dyDescent="0.2">
      <c r="A791" s="66"/>
      <c r="B791" s="66" t="s">
        <v>494</v>
      </c>
      <c r="C791" s="221" t="s">
        <v>1698</v>
      </c>
      <c r="D791" s="66" t="s">
        <v>2320</v>
      </c>
      <c r="E791" s="68">
        <v>0.56059000000000003</v>
      </c>
      <c r="F791" s="74">
        <v>1</v>
      </c>
      <c r="G791" s="74">
        <v>1</v>
      </c>
      <c r="H791" s="68">
        <f t="shared" si="24"/>
        <v>0.56059000000000003</v>
      </c>
      <c r="I791" s="70">
        <f t="shared" si="25"/>
        <v>0.56059000000000003</v>
      </c>
      <c r="J791" s="71">
        <f>ROUND((H791*'2-Calculator'!$D$26),2)</f>
        <v>3685.32</v>
      </c>
      <c r="K791" s="71">
        <f>ROUND((I791*'2-Calculator'!$D$26),2)</f>
        <v>3685.32</v>
      </c>
      <c r="L791" s="69">
        <v>3.29</v>
      </c>
      <c r="M791" s="66" t="s">
        <v>2531</v>
      </c>
      <c r="N791" s="66" t="s">
        <v>2532</v>
      </c>
      <c r="O791" s="66"/>
      <c r="P791" s="66" t="s">
        <v>1833</v>
      </c>
      <c r="Q791" s="141">
        <v>228</v>
      </c>
    </row>
    <row r="792" spans="1:17" s="72" customFormat="1" x14ac:dyDescent="0.2">
      <c r="A792" s="66"/>
      <c r="B792" s="66" t="s">
        <v>493</v>
      </c>
      <c r="C792" s="221" t="s">
        <v>1698</v>
      </c>
      <c r="D792" s="66" t="s">
        <v>2320</v>
      </c>
      <c r="E792" s="68">
        <v>0.76937</v>
      </c>
      <c r="F792" s="74">
        <v>1</v>
      </c>
      <c r="G792" s="74">
        <v>1</v>
      </c>
      <c r="H792" s="68">
        <f t="shared" si="24"/>
        <v>0.76937</v>
      </c>
      <c r="I792" s="70">
        <f t="shared" si="25"/>
        <v>0.76937</v>
      </c>
      <c r="J792" s="71">
        <f>ROUND((H792*'2-Calculator'!$D$26),2)</f>
        <v>5057.84</v>
      </c>
      <c r="K792" s="71">
        <f>ROUND((I792*'2-Calculator'!$D$26),2)</f>
        <v>5057.84</v>
      </c>
      <c r="L792" s="69">
        <v>4.75</v>
      </c>
      <c r="M792" s="66" t="s">
        <v>2531</v>
      </c>
      <c r="N792" s="66" t="s">
        <v>2532</v>
      </c>
      <c r="O792" s="66"/>
      <c r="P792" s="66" t="s">
        <v>1833</v>
      </c>
      <c r="Q792" s="141">
        <v>152</v>
      </c>
    </row>
    <row r="793" spans="1:17" s="72" customFormat="1" x14ac:dyDescent="0.2">
      <c r="A793" s="66"/>
      <c r="B793" s="66" t="s">
        <v>492</v>
      </c>
      <c r="C793" s="221" t="s">
        <v>1698</v>
      </c>
      <c r="D793" s="66" t="s">
        <v>2320</v>
      </c>
      <c r="E793" s="68">
        <v>1.43483</v>
      </c>
      <c r="F793" s="74">
        <v>1</v>
      </c>
      <c r="G793" s="74">
        <v>1</v>
      </c>
      <c r="H793" s="68">
        <f t="shared" si="24"/>
        <v>1.43483</v>
      </c>
      <c r="I793" s="70">
        <f t="shared" si="25"/>
        <v>1.43483</v>
      </c>
      <c r="J793" s="71">
        <f>ROUND((H793*'2-Calculator'!$D$26),2)</f>
        <v>9432.57</v>
      </c>
      <c r="K793" s="71">
        <f>ROUND((I793*'2-Calculator'!$D$26),2)</f>
        <v>9432.57</v>
      </c>
      <c r="L793" s="69">
        <v>8.82</v>
      </c>
      <c r="M793" s="66" t="s">
        <v>2531</v>
      </c>
      <c r="N793" s="66" t="s">
        <v>2532</v>
      </c>
      <c r="O793" s="66"/>
      <c r="P793" s="66" t="s">
        <v>1833</v>
      </c>
      <c r="Q793" s="141">
        <v>21</v>
      </c>
    </row>
    <row r="794" spans="1:17" s="72" customFormat="1" x14ac:dyDescent="0.2">
      <c r="A794" s="66"/>
      <c r="B794" s="66" t="s">
        <v>491</v>
      </c>
      <c r="C794" s="221" t="s">
        <v>1699</v>
      </c>
      <c r="D794" s="66" t="s">
        <v>2321</v>
      </c>
      <c r="E794" s="68">
        <v>0.48082000000000003</v>
      </c>
      <c r="F794" s="74">
        <v>1</v>
      </c>
      <c r="G794" s="74">
        <v>1</v>
      </c>
      <c r="H794" s="68">
        <f t="shared" si="24"/>
        <v>0.48082000000000003</v>
      </c>
      <c r="I794" s="70">
        <f t="shared" si="25"/>
        <v>0.48082000000000003</v>
      </c>
      <c r="J794" s="71">
        <f>ROUND((H794*'2-Calculator'!$D$26),2)</f>
        <v>3160.91</v>
      </c>
      <c r="K794" s="71">
        <f>ROUND((I794*'2-Calculator'!$D$26),2)</f>
        <v>3160.91</v>
      </c>
      <c r="L794" s="69">
        <v>1.78</v>
      </c>
      <c r="M794" s="66" t="s">
        <v>2531</v>
      </c>
      <c r="N794" s="66" t="s">
        <v>2532</v>
      </c>
      <c r="O794" s="66"/>
      <c r="P794" s="66" t="s">
        <v>1833</v>
      </c>
      <c r="Q794" s="141">
        <v>7</v>
      </c>
    </row>
    <row r="795" spans="1:17" s="72" customFormat="1" x14ac:dyDescent="0.2">
      <c r="A795" s="66"/>
      <c r="B795" s="66" t="s">
        <v>490</v>
      </c>
      <c r="C795" s="221" t="s">
        <v>1699</v>
      </c>
      <c r="D795" s="66" t="s">
        <v>2321</v>
      </c>
      <c r="E795" s="68">
        <v>0.5958</v>
      </c>
      <c r="F795" s="74">
        <v>1</v>
      </c>
      <c r="G795" s="74">
        <v>1</v>
      </c>
      <c r="H795" s="68">
        <f t="shared" si="24"/>
        <v>0.5958</v>
      </c>
      <c r="I795" s="70">
        <f t="shared" si="25"/>
        <v>0.5958</v>
      </c>
      <c r="J795" s="71">
        <f>ROUND((H795*'2-Calculator'!$D$26),2)</f>
        <v>3916.79</v>
      </c>
      <c r="K795" s="71">
        <f>ROUND((I795*'2-Calculator'!$D$26),2)</f>
        <v>3916.79</v>
      </c>
      <c r="L795" s="69">
        <v>2.06</v>
      </c>
      <c r="M795" s="66" t="s">
        <v>2531</v>
      </c>
      <c r="N795" s="66" t="s">
        <v>2532</v>
      </c>
      <c r="O795" s="66"/>
      <c r="P795" s="66" t="s">
        <v>1833</v>
      </c>
      <c r="Q795" s="141">
        <v>37</v>
      </c>
    </row>
    <row r="796" spans="1:17" s="72" customFormat="1" x14ac:dyDescent="0.2">
      <c r="A796" s="66"/>
      <c r="B796" s="66" t="s">
        <v>489</v>
      </c>
      <c r="C796" s="221" t="s">
        <v>1699</v>
      </c>
      <c r="D796" s="66" t="s">
        <v>2321</v>
      </c>
      <c r="E796" s="68">
        <v>0.99544999999999995</v>
      </c>
      <c r="F796" s="74">
        <v>1</v>
      </c>
      <c r="G796" s="74">
        <v>1</v>
      </c>
      <c r="H796" s="68">
        <f t="shared" si="24"/>
        <v>0.99544999999999995</v>
      </c>
      <c r="I796" s="70">
        <f t="shared" si="25"/>
        <v>0.99544999999999995</v>
      </c>
      <c r="J796" s="71">
        <f>ROUND((H796*'2-Calculator'!$D$26),2)</f>
        <v>6544.09</v>
      </c>
      <c r="K796" s="71">
        <f>ROUND((I796*'2-Calculator'!$D$26),2)</f>
        <v>6544.09</v>
      </c>
      <c r="L796" s="69">
        <v>3.65</v>
      </c>
      <c r="M796" s="66" t="s">
        <v>2531</v>
      </c>
      <c r="N796" s="66" t="s">
        <v>2532</v>
      </c>
      <c r="O796" s="66"/>
      <c r="P796" s="66" t="s">
        <v>1833</v>
      </c>
      <c r="Q796" s="141">
        <v>16</v>
      </c>
    </row>
    <row r="797" spans="1:17" s="72" customFormat="1" x14ac:dyDescent="0.2">
      <c r="A797" s="66"/>
      <c r="B797" s="66" t="s">
        <v>488</v>
      </c>
      <c r="C797" s="221" t="s">
        <v>1699</v>
      </c>
      <c r="D797" s="66" t="s">
        <v>2321</v>
      </c>
      <c r="E797" s="68">
        <v>2.0245000000000002</v>
      </c>
      <c r="F797" s="74">
        <v>1</v>
      </c>
      <c r="G797" s="74">
        <v>1</v>
      </c>
      <c r="H797" s="68">
        <f t="shared" si="24"/>
        <v>2.0245000000000002</v>
      </c>
      <c r="I797" s="70">
        <f t="shared" si="25"/>
        <v>2.0245000000000002</v>
      </c>
      <c r="J797" s="71">
        <f>ROUND((H797*'2-Calculator'!$D$26),2)</f>
        <v>13309.06</v>
      </c>
      <c r="K797" s="71">
        <f>ROUND((I797*'2-Calculator'!$D$26),2)</f>
        <v>13309.06</v>
      </c>
      <c r="L797" s="69">
        <v>6.72</v>
      </c>
      <c r="M797" s="66" t="s">
        <v>2531</v>
      </c>
      <c r="N797" s="66" t="s">
        <v>2532</v>
      </c>
      <c r="O797" s="66"/>
      <c r="P797" s="66" t="s">
        <v>1833</v>
      </c>
      <c r="Q797" s="141">
        <v>1</v>
      </c>
    </row>
    <row r="798" spans="1:17" s="72" customFormat="1" x14ac:dyDescent="0.2">
      <c r="A798" s="66"/>
      <c r="B798" s="66" t="s">
        <v>487</v>
      </c>
      <c r="C798" s="221" t="s">
        <v>1700</v>
      </c>
      <c r="D798" s="66" t="s">
        <v>2454</v>
      </c>
      <c r="E798" s="68">
        <v>0.45128000000000001</v>
      </c>
      <c r="F798" s="74">
        <v>1</v>
      </c>
      <c r="G798" s="74">
        <v>1</v>
      </c>
      <c r="H798" s="68">
        <f t="shared" si="24"/>
        <v>0.45128000000000001</v>
      </c>
      <c r="I798" s="70">
        <f t="shared" si="25"/>
        <v>0.45128000000000001</v>
      </c>
      <c r="J798" s="71">
        <f>ROUND((H798*'2-Calculator'!$D$26),2)</f>
        <v>2966.71</v>
      </c>
      <c r="K798" s="71">
        <f>ROUND((I798*'2-Calculator'!$D$26),2)</f>
        <v>2966.71</v>
      </c>
      <c r="L798" s="69">
        <v>1.92</v>
      </c>
      <c r="M798" s="66" t="s">
        <v>2531</v>
      </c>
      <c r="N798" s="66" t="s">
        <v>2532</v>
      </c>
      <c r="O798" s="66"/>
      <c r="P798" s="66" t="s">
        <v>1833</v>
      </c>
      <c r="Q798" s="141">
        <v>1</v>
      </c>
    </row>
    <row r="799" spans="1:17" s="72" customFormat="1" x14ac:dyDescent="0.2">
      <c r="A799" s="66"/>
      <c r="B799" s="66" t="s">
        <v>486</v>
      </c>
      <c r="C799" s="221" t="s">
        <v>1700</v>
      </c>
      <c r="D799" s="66" t="s">
        <v>2454</v>
      </c>
      <c r="E799" s="68">
        <v>0.66681999999999997</v>
      </c>
      <c r="F799" s="74">
        <v>1</v>
      </c>
      <c r="G799" s="74">
        <v>1</v>
      </c>
      <c r="H799" s="68">
        <f t="shared" si="24"/>
        <v>0.66681999999999997</v>
      </c>
      <c r="I799" s="70">
        <f t="shared" si="25"/>
        <v>0.66681999999999997</v>
      </c>
      <c r="J799" s="71">
        <f>ROUND((H799*'2-Calculator'!$D$26),2)</f>
        <v>4383.67</v>
      </c>
      <c r="K799" s="71">
        <f>ROUND((I799*'2-Calculator'!$D$26),2)</f>
        <v>4383.67</v>
      </c>
      <c r="L799" s="69">
        <v>3.39</v>
      </c>
      <c r="M799" s="66" t="s">
        <v>2531</v>
      </c>
      <c r="N799" s="66" t="s">
        <v>2532</v>
      </c>
      <c r="O799" s="66"/>
      <c r="P799" s="66" t="s">
        <v>1833</v>
      </c>
      <c r="Q799" s="141">
        <v>35</v>
      </c>
    </row>
    <row r="800" spans="1:17" s="72" customFormat="1" x14ac:dyDescent="0.2">
      <c r="A800" s="66"/>
      <c r="B800" s="66" t="s">
        <v>485</v>
      </c>
      <c r="C800" s="221" t="s">
        <v>1700</v>
      </c>
      <c r="D800" s="66" t="s">
        <v>2454</v>
      </c>
      <c r="E800" s="68">
        <v>0.97813000000000005</v>
      </c>
      <c r="F800" s="74">
        <v>1</v>
      </c>
      <c r="G800" s="74">
        <v>1</v>
      </c>
      <c r="H800" s="68">
        <f t="shared" si="24"/>
        <v>0.97813000000000005</v>
      </c>
      <c r="I800" s="70">
        <f t="shared" si="25"/>
        <v>0.97813000000000005</v>
      </c>
      <c r="J800" s="71">
        <f>ROUND((H800*'2-Calculator'!$D$26),2)</f>
        <v>6430.23</v>
      </c>
      <c r="K800" s="71">
        <f>ROUND((I800*'2-Calculator'!$D$26),2)</f>
        <v>6430.23</v>
      </c>
      <c r="L800" s="69">
        <v>5.47</v>
      </c>
      <c r="M800" s="66" t="s">
        <v>2531</v>
      </c>
      <c r="N800" s="66" t="s">
        <v>2532</v>
      </c>
      <c r="O800" s="66"/>
      <c r="P800" s="66" t="s">
        <v>1833</v>
      </c>
      <c r="Q800" s="141">
        <v>90</v>
      </c>
    </row>
    <row r="801" spans="1:17" s="72" customFormat="1" x14ac:dyDescent="0.2">
      <c r="A801" s="66"/>
      <c r="B801" s="66" t="s">
        <v>484</v>
      </c>
      <c r="C801" s="221" t="s">
        <v>1700</v>
      </c>
      <c r="D801" s="66" t="s">
        <v>2454</v>
      </c>
      <c r="E801" s="68">
        <v>1.84544</v>
      </c>
      <c r="F801" s="74">
        <v>1</v>
      </c>
      <c r="G801" s="74">
        <v>1</v>
      </c>
      <c r="H801" s="68">
        <f t="shared" si="24"/>
        <v>1.84544</v>
      </c>
      <c r="I801" s="70">
        <f t="shared" si="25"/>
        <v>1.84544</v>
      </c>
      <c r="J801" s="71">
        <f>ROUND((H801*'2-Calculator'!$D$26),2)</f>
        <v>12131.92</v>
      </c>
      <c r="K801" s="71">
        <f>ROUND((I801*'2-Calculator'!$D$26),2)</f>
        <v>12131.92</v>
      </c>
      <c r="L801" s="69">
        <v>9.42</v>
      </c>
      <c r="M801" s="66" t="s">
        <v>2531</v>
      </c>
      <c r="N801" s="66" t="s">
        <v>2532</v>
      </c>
      <c r="O801" s="66"/>
      <c r="P801" s="66" t="s">
        <v>1833</v>
      </c>
      <c r="Q801" s="141">
        <v>50</v>
      </c>
    </row>
    <row r="802" spans="1:17" s="72" customFormat="1" x14ac:dyDescent="0.2">
      <c r="A802" s="66"/>
      <c r="B802" s="66" t="s">
        <v>483</v>
      </c>
      <c r="C802" s="221" t="s">
        <v>1701</v>
      </c>
      <c r="D802" s="66" t="s">
        <v>2322</v>
      </c>
      <c r="E802" s="68">
        <v>0.44716</v>
      </c>
      <c r="F802" s="74">
        <v>1</v>
      </c>
      <c r="G802" s="74">
        <v>1</v>
      </c>
      <c r="H802" s="68">
        <f t="shared" si="24"/>
        <v>0.44716</v>
      </c>
      <c r="I802" s="70">
        <f t="shared" si="25"/>
        <v>0.44716</v>
      </c>
      <c r="J802" s="71">
        <f>ROUND((H802*'2-Calculator'!$D$26),2)</f>
        <v>2939.63</v>
      </c>
      <c r="K802" s="71">
        <f>ROUND((I802*'2-Calculator'!$D$26),2)</f>
        <v>2939.63</v>
      </c>
      <c r="L802" s="69">
        <v>2.5</v>
      </c>
      <c r="M802" s="66" t="s">
        <v>2531</v>
      </c>
      <c r="N802" s="66" t="s">
        <v>2532</v>
      </c>
      <c r="O802" s="66"/>
      <c r="P802" s="66" t="s">
        <v>1833</v>
      </c>
      <c r="Q802" s="141">
        <v>6</v>
      </c>
    </row>
    <row r="803" spans="1:17" s="72" customFormat="1" x14ac:dyDescent="0.2">
      <c r="A803" s="66"/>
      <c r="B803" s="66" t="s">
        <v>482</v>
      </c>
      <c r="C803" s="221" t="s">
        <v>1701</v>
      </c>
      <c r="D803" s="66" t="s">
        <v>2322</v>
      </c>
      <c r="E803" s="68">
        <v>0.61897999999999997</v>
      </c>
      <c r="F803" s="74">
        <v>1</v>
      </c>
      <c r="G803" s="74">
        <v>1</v>
      </c>
      <c r="H803" s="68">
        <f t="shared" si="24"/>
        <v>0.61897999999999997</v>
      </c>
      <c r="I803" s="70">
        <f t="shared" si="25"/>
        <v>0.61897999999999997</v>
      </c>
      <c r="J803" s="71">
        <f>ROUND((H803*'2-Calculator'!$D$26),2)</f>
        <v>4069.17</v>
      </c>
      <c r="K803" s="71">
        <f>ROUND((I803*'2-Calculator'!$D$26),2)</f>
        <v>4069.17</v>
      </c>
      <c r="L803" s="69">
        <v>3.34</v>
      </c>
      <c r="M803" s="66" t="s">
        <v>2531</v>
      </c>
      <c r="N803" s="66" t="s">
        <v>2532</v>
      </c>
      <c r="O803" s="66"/>
      <c r="P803" s="66" t="s">
        <v>1833</v>
      </c>
      <c r="Q803" s="141">
        <v>12</v>
      </c>
    </row>
    <row r="804" spans="1:17" s="72" customFormat="1" x14ac:dyDescent="0.2">
      <c r="A804" s="66"/>
      <c r="B804" s="66" t="s">
        <v>481</v>
      </c>
      <c r="C804" s="221" t="s">
        <v>1701</v>
      </c>
      <c r="D804" s="66" t="s">
        <v>2322</v>
      </c>
      <c r="E804" s="68">
        <v>0.89119999999999999</v>
      </c>
      <c r="F804" s="74">
        <v>1</v>
      </c>
      <c r="G804" s="74">
        <v>1</v>
      </c>
      <c r="H804" s="68">
        <f t="shared" si="24"/>
        <v>0.89119999999999999</v>
      </c>
      <c r="I804" s="70">
        <f t="shared" si="25"/>
        <v>0.89119999999999999</v>
      </c>
      <c r="J804" s="71">
        <f>ROUND((H804*'2-Calculator'!$D$26),2)</f>
        <v>5858.75</v>
      </c>
      <c r="K804" s="71">
        <f>ROUND((I804*'2-Calculator'!$D$26),2)</f>
        <v>5858.75</v>
      </c>
      <c r="L804" s="69">
        <v>5.31</v>
      </c>
      <c r="M804" s="66" t="s">
        <v>2531</v>
      </c>
      <c r="N804" s="66" t="s">
        <v>2532</v>
      </c>
      <c r="O804" s="66"/>
      <c r="P804" s="66" t="s">
        <v>1833</v>
      </c>
      <c r="Q804" s="141">
        <v>21</v>
      </c>
    </row>
    <row r="805" spans="1:17" s="72" customFormat="1" x14ac:dyDescent="0.2">
      <c r="A805" s="66"/>
      <c r="B805" s="66" t="s">
        <v>480</v>
      </c>
      <c r="C805" s="221" t="s">
        <v>1701</v>
      </c>
      <c r="D805" s="66" t="s">
        <v>2322</v>
      </c>
      <c r="E805" s="68">
        <v>1.8129999999999999</v>
      </c>
      <c r="F805" s="74">
        <v>1</v>
      </c>
      <c r="G805" s="74">
        <v>1</v>
      </c>
      <c r="H805" s="68">
        <f t="shared" si="24"/>
        <v>1.8129999999999999</v>
      </c>
      <c r="I805" s="70">
        <f t="shared" si="25"/>
        <v>1.8129999999999999</v>
      </c>
      <c r="J805" s="71">
        <f>ROUND((H805*'2-Calculator'!$D$26),2)</f>
        <v>11918.66</v>
      </c>
      <c r="K805" s="71">
        <f>ROUND((I805*'2-Calculator'!$D$26),2)</f>
        <v>11918.66</v>
      </c>
      <c r="L805" s="69">
        <v>8.6300000000000008</v>
      </c>
      <c r="M805" s="66" t="s">
        <v>2531</v>
      </c>
      <c r="N805" s="66" t="s">
        <v>2532</v>
      </c>
      <c r="O805" s="66"/>
      <c r="P805" s="66" t="s">
        <v>1833</v>
      </c>
      <c r="Q805" s="141">
        <v>1</v>
      </c>
    </row>
    <row r="806" spans="1:17" s="72" customFormat="1" x14ac:dyDescent="0.2">
      <c r="A806" s="66"/>
      <c r="B806" s="66" t="s">
        <v>2078</v>
      </c>
      <c r="C806" s="221" t="s">
        <v>2079</v>
      </c>
      <c r="D806" s="66" t="s">
        <v>2080</v>
      </c>
      <c r="E806" s="68">
        <v>0.44571</v>
      </c>
      <c r="F806" s="74">
        <v>1</v>
      </c>
      <c r="G806" s="74">
        <v>1</v>
      </c>
      <c r="H806" s="68">
        <f t="shared" si="24"/>
        <v>0.44571</v>
      </c>
      <c r="I806" s="70">
        <f t="shared" si="25"/>
        <v>0.44571</v>
      </c>
      <c r="J806" s="71">
        <f>ROUND((H806*'2-Calculator'!$D$26),2)</f>
        <v>2930.1</v>
      </c>
      <c r="K806" s="71">
        <f>ROUND((I806*'2-Calculator'!$D$26),2)</f>
        <v>2930.1</v>
      </c>
      <c r="L806" s="69">
        <v>2.37</v>
      </c>
      <c r="M806" s="66" t="s">
        <v>2531</v>
      </c>
      <c r="N806" s="66" t="s">
        <v>2532</v>
      </c>
      <c r="O806" s="66"/>
      <c r="P806" s="66" t="s">
        <v>1833</v>
      </c>
      <c r="Q806" s="141">
        <v>17</v>
      </c>
    </row>
    <row r="807" spans="1:17" s="72" customFormat="1" x14ac:dyDescent="0.2">
      <c r="A807" s="66"/>
      <c r="B807" s="66" t="s">
        <v>2081</v>
      </c>
      <c r="C807" s="221" t="s">
        <v>2079</v>
      </c>
      <c r="D807" s="66" t="s">
        <v>2080</v>
      </c>
      <c r="E807" s="68">
        <v>0.59750000000000003</v>
      </c>
      <c r="F807" s="74">
        <v>1</v>
      </c>
      <c r="G807" s="74">
        <v>1</v>
      </c>
      <c r="H807" s="68">
        <f t="shared" si="24"/>
        <v>0.59750000000000003</v>
      </c>
      <c r="I807" s="70">
        <f t="shared" si="25"/>
        <v>0.59750000000000003</v>
      </c>
      <c r="J807" s="71">
        <f>ROUND((H807*'2-Calculator'!$D$26),2)</f>
        <v>3927.97</v>
      </c>
      <c r="K807" s="71">
        <f>ROUND((I807*'2-Calculator'!$D$26),2)</f>
        <v>3927.97</v>
      </c>
      <c r="L807" s="69">
        <v>3.39</v>
      </c>
      <c r="M807" s="66" t="s">
        <v>2531</v>
      </c>
      <c r="N807" s="66" t="s">
        <v>2532</v>
      </c>
      <c r="O807" s="66"/>
      <c r="P807" s="66" t="s">
        <v>1833</v>
      </c>
      <c r="Q807" s="141">
        <v>221</v>
      </c>
    </row>
    <row r="808" spans="1:17" s="72" customFormat="1" x14ac:dyDescent="0.2">
      <c r="A808" s="66"/>
      <c r="B808" s="66" t="s">
        <v>2082</v>
      </c>
      <c r="C808" s="221" t="s">
        <v>2079</v>
      </c>
      <c r="D808" s="66" t="s">
        <v>2080</v>
      </c>
      <c r="E808" s="68">
        <v>0.94138999999999995</v>
      </c>
      <c r="F808" s="74">
        <v>1</v>
      </c>
      <c r="G808" s="74">
        <v>1</v>
      </c>
      <c r="H808" s="68">
        <f t="shared" si="24"/>
        <v>0.94138999999999995</v>
      </c>
      <c r="I808" s="70">
        <f t="shared" si="25"/>
        <v>0.94138999999999995</v>
      </c>
      <c r="J808" s="71">
        <f>ROUND((H808*'2-Calculator'!$D$26),2)</f>
        <v>6188.7</v>
      </c>
      <c r="K808" s="71">
        <f>ROUND((I808*'2-Calculator'!$D$26),2)</f>
        <v>6188.7</v>
      </c>
      <c r="L808" s="69">
        <v>5.64</v>
      </c>
      <c r="M808" s="66" t="s">
        <v>2531</v>
      </c>
      <c r="N808" s="66" t="s">
        <v>2532</v>
      </c>
      <c r="O808" s="66"/>
      <c r="P808" s="66" t="s">
        <v>1833</v>
      </c>
      <c r="Q808" s="141">
        <v>232</v>
      </c>
    </row>
    <row r="809" spans="1:17" s="72" customFormat="1" x14ac:dyDescent="0.2">
      <c r="A809" s="66"/>
      <c r="B809" s="66" t="s">
        <v>2083</v>
      </c>
      <c r="C809" s="221" t="s">
        <v>2079</v>
      </c>
      <c r="D809" s="66" t="s">
        <v>2080</v>
      </c>
      <c r="E809" s="68">
        <v>2.0810599999999999</v>
      </c>
      <c r="F809" s="74">
        <v>1</v>
      </c>
      <c r="G809" s="74">
        <v>1</v>
      </c>
      <c r="H809" s="68">
        <f t="shared" si="24"/>
        <v>2.0810599999999999</v>
      </c>
      <c r="I809" s="70">
        <f t="shared" si="25"/>
        <v>2.0810599999999999</v>
      </c>
      <c r="J809" s="71">
        <f>ROUND((H809*'2-Calculator'!$D$26),2)</f>
        <v>13680.89</v>
      </c>
      <c r="K809" s="71">
        <f>ROUND((I809*'2-Calculator'!$D$26),2)</f>
        <v>13680.89</v>
      </c>
      <c r="L809" s="69">
        <v>10.88</v>
      </c>
      <c r="M809" s="66" t="s">
        <v>2531</v>
      </c>
      <c r="N809" s="66" t="s">
        <v>2532</v>
      </c>
      <c r="O809" s="66"/>
      <c r="P809" s="66" t="s">
        <v>1833</v>
      </c>
      <c r="Q809" s="141">
        <v>37</v>
      </c>
    </row>
    <row r="810" spans="1:17" s="72" customFormat="1" x14ac:dyDescent="0.2">
      <c r="A810" s="66"/>
      <c r="B810" s="66" t="s">
        <v>2084</v>
      </c>
      <c r="C810" s="221" t="s">
        <v>2085</v>
      </c>
      <c r="D810" s="66" t="s">
        <v>2086</v>
      </c>
      <c r="E810" s="68">
        <v>0.45096999999999998</v>
      </c>
      <c r="F810" s="74">
        <v>1</v>
      </c>
      <c r="G810" s="74">
        <v>1</v>
      </c>
      <c r="H810" s="68">
        <f t="shared" si="24"/>
        <v>0.45096999999999998</v>
      </c>
      <c r="I810" s="70">
        <f t="shared" si="25"/>
        <v>0.45096999999999998</v>
      </c>
      <c r="J810" s="71">
        <f>ROUND((H810*'2-Calculator'!$D$26),2)</f>
        <v>2964.68</v>
      </c>
      <c r="K810" s="71">
        <f>ROUND((I810*'2-Calculator'!$D$26),2)</f>
        <v>2964.68</v>
      </c>
      <c r="L810" s="69">
        <v>2.1</v>
      </c>
      <c r="M810" s="66" t="s">
        <v>2531</v>
      </c>
      <c r="N810" s="66" t="s">
        <v>2532</v>
      </c>
      <c r="O810" s="66"/>
      <c r="P810" s="66" t="s">
        <v>1833</v>
      </c>
      <c r="Q810" s="141">
        <v>0</v>
      </c>
    </row>
    <row r="811" spans="1:17" s="72" customFormat="1" x14ac:dyDescent="0.2">
      <c r="A811" s="66"/>
      <c r="B811" s="66" t="s">
        <v>2087</v>
      </c>
      <c r="C811" s="221" t="s">
        <v>2085</v>
      </c>
      <c r="D811" s="66" t="s">
        <v>2086</v>
      </c>
      <c r="E811" s="68">
        <v>0.58664000000000005</v>
      </c>
      <c r="F811" s="74">
        <v>1</v>
      </c>
      <c r="G811" s="74">
        <v>1</v>
      </c>
      <c r="H811" s="68">
        <f t="shared" si="24"/>
        <v>0.58664000000000005</v>
      </c>
      <c r="I811" s="70">
        <f t="shared" si="25"/>
        <v>0.58664000000000005</v>
      </c>
      <c r="J811" s="71">
        <f>ROUND((H811*'2-Calculator'!$D$26),2)</f>
        <v>3856.57</v>
      </c>
      <c r="K811" s="71">
        <f>ROUND((I811*'2-Calculator'!$D$26),2)</f>
        <v>3856.57</v>
      </c>
      <c r="L811" s="69">
        <v>3</v>
      </c>
      <c r="M811" s="66" t="s">
        <v>2531</v>
      </c>
      <c r="N811" s="66" t="s">
        <v>2532</v>
      </c>
      <c r="O811" s="66"/>
      <c r="P811" s="66" t="s">
        <v>1833</v>
      </c>
      <c r="Q811" s="141">
        <v>42</v>
      </c>
    </row>
    <row r="812" spans="1:17" s="72" customFormat="1" x14ac:dyDescent="0.2">
      <c r="A812" s="66"/>
      <c r="B812" s="66" t="s">
        <v>2088</v>
      </c>
      <c r="C812" s="221" t="s">
        <v>2085</v>
      </c>
      <c r="D812" s="66" t="s">
        <v>2086</v>
      </c>
      <c r="E812" s="68">
        <v>0.86109000000000002</v>
      </c>
      <c r="F812" s="74">
        <v>1</v>
      </c>
      <c r="G812" s="74">
        <v>1</v>
      </c>
      <c r="H812" s="68">
        <f t="shared" si="24"/>
        <v>0.86109000000000002</v>
      </c>
      <c r="I812" s="70">
        <f t="shared" si="25"/>
        <v>0.86109000000000002</v>
      </c>
      <c r="J812" s="71">
        <f>ROUND((H812*'2-Calculator'!$D$26),2)</f>
        <v>5660.81</v>
      </c>
      <c r="K812" s="71">
        <f>ROUND((I812*'2-Calculator'!$D$26),2)</f>
        <v>5660.81</v>
      </c>
      <c r="L812" s="69">
        <v>4.84</v>
      </c>
      <c r="M812" s="66" t="s">
        <v>2531</v>
      </c>
      <c r="N812" s="66" t="s">
        <v>2532</v>
      </c>
      <c r="O812" s="66"/>
      <c r="P812" s="66" t="s">
        <v>1833</v>
      </c>
      <c r="Q812" s="141">
        <v>50</v>
      </c>
    </row>
    <row r="813" spans="1:17" s="72" customFormat="1" x14ac:dyDescent="0.2">
      <c r="A813" s="66"/>
      <c r="B813" s="66" t="s">
        <v>2089</v>
      </c>
      <c r="C813" s="221" t="s">
        <v>2085</v>
      </c>
      <c r="D813" s="66" t="s">
        <v>2086</v>
      </c>
      <c r="E813" s="68">
        <v>1.75099</v>
      </c>
      <c r="F813" s="74">
        <v>1</v>
      </c>
      <c r="G813" s="74">
        <v>1</v>
      </c>
      <c r="H813" s="68">
        <f t="shared" si="24"/>
        <v>1.75099</v>
      </c>
      <c r="I813" s="70">
        <f t="shared" si="25"/>
        <v>1.75099</v>
      </c>
      <c r="J813" s="71">
        <f>ROUND((H813*'2-Calculator'!$D$26),2)</f>
        <v>11511.01</v>
      </c>
      <c r="K813" s="71">
        <f>ROUND((I813*'2-Calculator'!$D$26),2)</f>
        <v>11511.01</v>
      </c>
      <c r="L813" s="69">
        <v>8.6199999999999992</v>
      </c>
      <c r="M813" s="66" t="s">
        <v>2531</v>
      </c>
      <c r="N813" s="66" t="s">
        <v>2532</v>
      </c>
      <c r="O813" s="66"/>
      <c r="P813" s="66" t="s">
        <v>1833</v>
      </c>
      <c r="Q813" s="141">
        <v>6</v>
      </c>
    </row>
    <row r="814" spans="1:17" s="72" customFormat="1" x14ac:dyDescent="0.2">
      <c r="A814" s="66"/>
      <c r="B814" s="66" t="s">
        <v>479</v>
      </c>
      <c r="C814" s="221" t="s">
        <v>1702</v>
      </c>
      <c r="D814" s="66" t="s">
        <v>2323</v>
      </c>
      <c r="E814" s="68">
        <v>1.2522800000000001</v>
      </c>
      <c r="F814" s="74">
        <v>1</v>
      </c>
      <c r="G814" s="74">
        <v>1</v>
      </c>
      <c r="H814" s="68">
        <f t="shared" si="24"/>
        <v>1.2522800000000001</v>
      </c>
      <c r="I814" s="70">
        <f t="shared" si="25"/>
        <v>1.2522800000000001</v>
      </c>
      <c r="J814" s="71">
        <f>ROUND((H814*'2-Calculator'!$D$26),2)</f>
        <v>8232.49</v>
      </c>
      <c r="K814" s="71">
        <f>ROUND((I814*'2-Calculator'!$D$26),2)</f>
        <v>8232.49</v>
      </c>
      <c r="L814" s="69">
        <v>1.67</v>
      </c>
      <c r="M814" s="66" t="s">
        <v>2531</v>
      </c>
      <c r="N814" s="66" t="s">
        <v>2532</v>
      </c>
      <c r="O814" s="66"/>
      <c r="P814" s="66" t="s">
        <v>1833</v>
      </c>
      <c r="Q814" s="141">
        <v>6</v>
      </c>
    </row>
    <row r="815" spans="1:17" s="72" customFormat="1" x14ac:dyDescent="0.2">
      <c r="A815" s="66"/>
      <c r="B815" s="66" t="s">
        <v>478</v>
      </c>
      <c r="C815" s="221" t="s">
        <v>1702</v>
      </c>
      <c r="D815" s="66" t="s">
        <v>2323</v>
      </c>
      <c r="E815" s="68">
        <v>1.3938699999999999</v>
      </c>
      <c r="F815" s="74">
        <v>1</v>
      </c>
      <c r="G815" s="74">
        <v>1</v>
      </c>
      <c r="H815" s="68">
        <f t="shared" si="24"/>
        <v>1.3938699999999999</v>
      </c>
      <c r="I815" s="70">
        <f t="shared" si="25"/>
        <v>1.3938699999999999</v>
      </c>
      <c r="J815" s="71">
        <f>ROUND((H815*'2-Calculator'!$D$26),2)</f>
        <v>9163.2999999999993</v>
      </c>
      <c r="K815" s="71">
        <f>ROUND((I815*'2-Calculator'!$D$26),2)</f>
        <v>9163.2999999999993</v>
      </c>
      <c r="L815" s="69">
        <v>2.2599999999999998</v>
      </c>
      <c r="M815" s="66" t="s">
        <v>2531</v>
      </c>
      <c r="N815" s="66" t="s">
        <v>2532</v>
      </c>
      <c r="O815" s="66"/>
      <c r="P815" s="66" t="s">
        <v>1833</v>
      </c>
      <c r="Q815" s="141">
        <v>0</v>
      </c>
    </row>
    <row r="816" spans="1:17" s="72" customFormat="1" x14ac:dyDescent="0.2">
      <c r="A816" s="66"/>
      <c r="B816" s="66" t="s">
        <v>477</v>
      </c>
      <c r="C816" s="221" t="s">
        <v>1702</v>
      </c>
      <c r="D816" s="66" t="s">
        <v>2323</v>
      </c>
      <c r="E816" s="68">
        <v>2.2161200000000001</v>
      </c>
      <c r="F816" s="74">
        <v>1</v>
      </c>
      <c r="G816" s="74">
        <v>1</v>
      </c>
      <c r="H816" s="68">
        <f t="shared" si="24"/>
        <v>2.2161200000000001</v>
      </c>
      <c r="I816" s="70">
        <f t="shared" si="25"/>
        <v>2.2161200000000001</v>
      </c>
      <c r="J816" s="71">
        <f>ROUND((H816*'2-Calculator'!$D$26),2)</f>
        <v>14568.77</v>
      </c>
      <c r="K816" s="71">
        <f>ROUND((I816*'2-Calculator'!$D$26),2)</f>
        <v>14568.77</v>
      </c>
      <c r="L816" s="69">
        <v>7</v>
      </c>
      <c r="M816" s="66" t="s">
        <v>2531</v>
      </c>
      <c r="N816" s="66" t="s">
        <v>2532</v>
      </c>
      <c r="O816" s="66"/>
      <c r="P816" s="66" t="s">
        <v>1833</v>
      </c>
      <c r="Q816" s="141">
        <v>0</v>
      </c>
    </row>
    <row r="817" spans="1:17" s="72" customFormat="1" x14ac:dyDescent="0.2">
      <c r="A817" s="66"/>
      <c r="B817" s="66" t="s">
        <v>476</v>
      </c>
      <c r="C817" s="221" t="s">
        <v>1702</v>
      </c>
      <c r="D817" s="66" t="s">
        <v>2323</v>
      </c>
      <c r="E817" s="68">
        <v>4.6093599999999997</v>
      </c>
      <c r="F817" s="74">
        <v>1</v>
      </c>
      <c r="G817" s="74">
        <v>1</v>
      </c>
      <c r="H817" s="68">
        <f t="shared" si="24"/>
        <v>4.6093599999999997</v>
      </c>
      <c r="I817" s="70">
        <f t="shared" si="25"/>
        <v>4.6093599999999997</v>
      </c>
      <c r="J817" s="71">
        <f>ROUND((H817*'2-Calculator'!$D$26),2)</f>
        <v>30301.93</v>
      </c>
      <c r="K817" s="71">
        <f>ROUND((I817*'2-Calculator'!$D$26),2)</f>
        <v>30301.93</v>
      </c>
      <c r="L817" s="69">
        <v>13.67</v>
      </c>
      <c r="M817" s="66" t="s">
        <v>2531</v>
      </c>
      <c r="N817" s="66" t="s">
        <v>2532</v>
      </c>
      <c r="O817" s="66"/>
      <c r="P817" s="66" t="s">
        <v>1833</v>
      </c>
      <c r="Q817" s="141">
        <v>0</v>
      </c>
    </row>
    <row r="818" spans="1:17" s="72" customFormat="1" x14ac:dyDescent="0.2">
      <c r="A818" s="66"/>
      <c r="B818" s="66" t="s">
        <v>475</v>
      </c>
      <c r="C818" s="221" t="s">
        <v>1703</v>
      </c>
      <c r="D818" s="66" t="s">
        <v>2090</v>
      </c>
      <c r="E818" s="68">
        <v>0.63046999999999997</v>
      </c>
      <c r="F818" s="74">
        <v>1</v>
      </c>
      <c r="G818" s="74">
        <v>1</v>
      </c>
      <c r="H818" s="68">
        <f t="shared" si="24"/>
        <v>0.63046999999999997</v>
      </c>
      <c r="I818" s="70">
        <f t="shared" si="25"/>
        <v>0.63046999999999997</v>
      </c>
      <c r="J818" s="71">
        <f>ROUND((H818*'2-Calculator'!$D$26),2)</f>
        <v>4144.71</v>
      </c>
      <c r="K818" s="71">
        <f>ROUND((I818*'2-Calculator'!$D$26),2)</f>
        <v>4144.71</v>
      </c>
      <c r="L818" s="69">
        <v>1.59</v>
      </c>
      <c r="M818" s="66" t="s">
        <v>2531</v>
      </c>
      <c r="N818" s="66" t="s">
        <v>2532</v>
      </c>
      <c r="O818" s="66"/>
      <c r="P818" s="66" t="s">
        <v>1833</v>
      </c>
      <c r="Q818" s="141">
        <v>1</v>
      </c>
    </row>
    <row r="819" spans="1:17" s="72" customFormat="1" x14ac:dyDescent="0.2">
      <c r="A819" s="66"/>
      <c r="B819" s="66" t="s">
        <v>474</v>
      </c>
      <c r="C819" s="221" t="s">
        <v>1703</v>
      </c>
      <c r="D819" s="66" t="s">
        <v>2090</v>
      </c>
      <c r="E819" s="68">
        <v>0.81999</v>
      </c>
      <c r="F819" s="74">
        <v>1</v>
      </c>
      <c r="G819" s="74">
        <v>1</v>
      </c>
      <c r="H819" s="68">
        <f t="shared" si="24"/>
        <v>0.81999</v>
      </c>
      <c r="I819" s="70">
        <f t="shared" si="25"/>
        <v>0.81999</v>
      </c>
      <c r="J819" s="71">
        <f>ROUND((H819*'2-Calculator'!$D$26),2)</f>
        <v>5390.61</v>
      </c>
      <c r="K819" s="71">
        <f>ROUND((I819*'2-Calculator'!$D$26),2)</f>
        <v>5390.61</v>
      </c>
      <c r="L819" s="69">
        <v>2.27</v>
      </c>
      <c r="M819" s="66" t="s">
        <v>2531</v>
      </c>
      <c r="N819" s="66" t="s">
        <v>2532</v>
      </c>
      <c r="O819" s="66"/>
      <c r="P819" s="66" t="s">
        <v>1833</v>
      </c>
      <c r="Q819" s="141">
        <v>2</v>
      </c>
    </row>
    <row r="820" spans="1:17" s="72" customFormat="1" x14ac:dyDescent="0.2">
      <c r="A820" s="66"/>
      <c r="B820" s="66" t="s">
        <v>473</v>
      </c>
      <c r="C820" s="221" t="s">
        <v>1703</v>
      </c>
      <c r="D820" s="66" t="s">
        <v>2090</v>
      </c>
      <c r="E820" s="68">
        <v>1.4933799999999999</v>
      </c>
      <c r="F820" s="74">
        <v>1</v>
      </c>
      <c r="G820" s="74">
        <v>1</v>
      </c>
      <c r="H820" s="68">
        <f t="shared" si="24"/>
        <v>1.4933799999999999</v>
      </c>
      <c r="I820" s="70">
        <f t="shared" si="25"/>
        <v>1.4933799999999999</v>
      </c>
      <c r="J820" s="71">
        <f>ROUND((H820*'2-Calculator'!$D$26),2)</f>
        <v>9817.48</v>
      </c>
      <c r="K820" s="71">
        <f>ROUND((I820*'2-Calculator'!$D$26),2)</f>
        <v>9817.48</v>
      </c>
      <c r="L820" s="69">
        <v>7.15</v>
      </c>
      <c r="M820" s="66" t="s">
        <v>2531</v>
      </c>
      <c r="N820" s="66" t="s">
        <v>2532</v>
      </c>
      <c r="O820" s="66"/>
      <c r="P820" s="66" t="s">
        <v>1833</v>
      </c>
      <c r="Q820" s="141">
        <v>1</v>
      </c>
    </row>
    <row r="821" spans="1:17" s="72" customFormat="1" x14ac:dyDescent="0.2">
      <c r="A821" s="66"/>
      <c r="B821" s="66" t="s">
        <v>472</v>
      </c>
      <c r="C821" s="221" t="s">
        <v>1703</v>
      </c>
      <c r="D821" s="66" t="s">
        <v>2090</v>
      </c>
      <c r="E821" s="68">
        <v>2.8548200000000001</v>
      </c>
      <c r="F821" s="74">
        <v>1</v>
      </c>
      <c r="G821" s="74">
        <v>1</v>
      </c>
      <c r="H821" s="68">
        <f t="shared" si="24"/>
        <v>2.8548200000000001</v>
      </c>
      <c r="I821" s="70">
        <f t="shared" si="25"/>
        <v>2.8548200000000001</v>
      </c>
      <c r="J821" s="71">
        <f>ROUND((H821*'2-Calculator'!$D$26),2)</f>
        <v>18767.59</v>
      </c>
      <c r="K821" s="71">
        <f>ROUND((I821*'2-Calculator'!$D$26),2)</f>
        <v>18767.59</v>
      </c>
      <c r="L821" s="69">
        <v>11.5</v>
      </c>
      <c r="M821" s="66" t="s">
        <v>2531</v>
      </c>
      <c r="N821" s="66" t="s">
        <v>2532</v>
      </c>
      <c r="O821" s="66"/>
      <c r="P821" s="66" t="s">
        <v>1833</v>
      </c>
      <c r="Q821" s="141">
        <v>0</v>
      </c>
    </row>
    <row r="822" spans="1:17" s="72" customFormat="1" x14ac:dyDescent="0.2">
      <c r="A822" s="66"/>
      <c r="B822" s="66" t="s">
        <v>471</v>
      </c>
      <c r="C822" s="221" t="s">
        <v>1704</v>
      </c>
      <c r="D822" s="66" t="s">
        <v>2455</v>
      </c>
      <c r="E822" s="68">
        <v>0.72552000000000005</v>
      </c>
      <c r="F822" s="74">
        <v>1</v>
      </c>
      <c r="G822" s="74">
        <v>1</v>
      </c>
      <c r="H822" s="68">
        <f t="shared" si="24"/>
        <v>0.72552000000000005</v>
      </c>
      <c r="I822" s="70">
        <f t="shared" si="25"/>
        <v>0.72552000000000005</v>
      </c>
      <c r="J822" s="71">
        <f>ROUND((H822*'2-Calculator'!$D$26),2)</f>
        <v>4769.57</v>
      </c>
      <c r="K822" s="71">
        <f>ROUND((I822*'2-Calculator'!$D$26),2)</f>
        <v>4769.57</v>
      </c>
      <c r="L822" s="69">
        <v>2.34</v>
      </c>
      <c r="M822" s="66" t="s">
        <v>2531</v>
      </c>
      <c r="N822" s="66" t="s">
        <v>2532</v>
      </c>
      <c r="O822" s="66"/>
      <c r="P822" s="66" t="s">
        <v>1833</v>
      </c>
      <c r="Q822" s="141">
        <v>1</v>
      </c>
    </row>
    <row r="823" spans="1:17" s="72" customFormat="1" x14ac:dyDescent="0.2">
      <c r="A823" s="66"/>
      <c r="B823" s="66" t="s">
        <v>470</v>
      </c>
      <c r="C823" s="221" t="s">
        <v>1704</v>
      </c>
      <c r="D823" s="66" t="s">
        <v>2455</v>
      </c>
      <c r="E823" s="68">
        <v>1.0838099999999999</v>
      </c>
      <c r="F823" s="74">
        <v>1</v>
      </c>
      <c r="G823" s="74">
        <v>1</v>
      </c>
      <c r="H823" s="68">
        <f t="shared" si="24"/>
        <v>1.0838099999999999</v>
      </c>
      <c r="I823" s="70">
        <f t="shared" si="25"/>
        <v>1.0838099999999999</v>
      </c>
      <c r="J823" s="71">
        <f>ROUND((H823*'2-Calculator'!$D$26),2)</f>
        <v>7124.97</v>
      </c>
      <c r="K823" s="71">
        <f>ROUND((I823*'2-Calculator'!$D$26),2)</f>
        <v>7124.97</v>
      </c>
      <c r="L823" s="69">
        <v>4.49</v>
      </c>
      <c r="M823" s="66" t="s">
        <v>2531</v>
      </c>
      <c r="N823" s="66" t="s">
        <v>2532</v>
      </c>
      <c r="O823" s="66"/>
      <c r="P823" s="66" t="s">
        <v>1833</v>
      </c>
      <c r="Q823" s="141">
        <v>2</v>
      </c>
    </row>
    <row r="824" spans="1:17" s="72" customFormat="1" x14ac:dyDescent="0.2">
      <c r="A824" s="66"/>
      <c r="B824" s="66" t="s">
        <v>469</v>
      </c>
      <c r="C824" s="221" t="s">
        <v>1704</v>
      </c>
      <c r="D824" s="66" t="s">
        <v>2455</v>
      </c>
      <c r="E824" s="68">
        <v>1.8927400000000001</v>
      </c>
      <c r="F824" s="74">
        <v>1</v>
      </c>
      <c r="G824" s="74">
        <v>1</v>
      </c>
      <c r="H824" s="68">
        <f t="shared" si="24"/>
        <v>1.8927400000000001</v>
      </c>
      <c r="I824" s="70">
        <f t="shared" si="25"/>
        <v>1.8927400000000001</v>
      </c>
      <c r="J824" s="71">
        <f>ROUND((H824*'2-Calculator'!$D$26),2)</f>
        <v>12442.87</v>
      </c>
      <c r="K824" s="71">
        <f>ROUND((I824*'2-Calculator'!$D$26),2)</f>
        <v>12442.87</v>
      </c>
      <c r="L824" s="69">
        <v>6.74</v>
      </c>
      <c r="M824" s="66" t="s">
        <v>2531</v>
      </c>
      <c r="N824" s="66" t="s">
        <v>2532</v>
      </c>
      <c r="O824" s="66"/>
      <c r="P824" s="66" t="s">
        <v>1833</v>
      </c>
      <c r="Q824" s="141">
        <v>1</v>
      </c>
    </row>
    <row r="825" spans="1:17" s="72" customFormat="1" x14ac:dyDescent="0.2">
      <c r="A825" s="66"/>
      <c r="B825" s="66" t="s">
        <v>468</v>
      </c>
      <c r="C825" s="221" t="s">
        <v>1704</v>
      </c>
      <c r="D825" s="66" t="s">
        <v>2455</v>
      </c>
      <c r="E825" s="68">
        <v>3.8527800000000001</v>
      </c>
      <c r="F825" s="74">
        <v>1</v>
      </c>
      <c r="G825" s="74">
        <v>1</v>
      </c>
      <c r="H825" s="68">
        <f t="shared" si="24"/>
        <v>3.8527800000000001</v>
      </c>
      <c r="I825" s="70">
        <f t="shared" si="25"/>
        <v>3.8527800000000001</v>
      </c>
      <c r="J825" s="71">
        <f>ROUND((H825*'2-Calculator'!$D$26),2)</f>
        <v>25328.18</v>
      </c>
      <c r="K825" s="71">
        <f>ROUND((I825*'2-Calculator'!$D$26),2)</f>
        <v>25328.18</v>
      </c>
      <c r="L825" s="69">
        <v>11.75</v>
      </c>
      <c r="M825" s="66" t="s">
        <v>2531</v>
      </c>
      <c r="N825" s="66" t="s">
        <v>2532</v>
      </c>
      <c r="O825" s="66"/>
      <c r="P825" s="66" t="s">
        <v>1833</v>
      </c>
      <c r="Q825" s="141">
        <v>1</v>
      </c>
    </row>
    <row r="826" spans="1:17" s="72" customFormat="1" x14ac:dyDescent="0.2">
      <c r="A826" s="66"/>
      <c r="B826" s="66" t="s">
        <v>467</v>
      </c>
      <c r="C826" s="221" t="s">
        <v>1705</v>
      </c>
      <c r="D826" s="66" t="s">
        <v>2324</v>
      </c>
      <c r="E826" s="68">
        <v>0.81106999999999996</v>
      </c>
      <c r="F826" s="74">
        <v>1</v>
      </c>
      <c r="G826" s="74">
        <v>1</v>
      </c>
      <c r="H826" s="68">
        <f t="shared" si="24"/>
        <v>0.81106999999999996</v>
      </c>
      <c r="I826" s="70">
        <f t="shared" si="25"/>
        <v>0.81106999999999996</v>
      </c>
      <c r="J826" s="71">
        <f>ROUND((H826*'2-Calculator'!$D$26),2)</f>
        <v>5331.97</v>
      </c>
      <c r="K826" s="71">
        <f>ROUND((I826*'2-Calculator'!$D$26),2)</f>
        <v>5331.97</v>
      </c>
      <c r="L826" s="69">
        <v>1.92</v>
      </c>
      <c r="M826" s="66" t="s">
        <v>2531</v>
      </c>
      <c r="N826" s="66" t="s">
        <v>2532</v>
      </c>
      <c r="O826" s="66"/>
      <c r="P826" s="66" t="s">
        <v>1833</v>
      </c>
      <c r="Q826" s="141">
        <v>0</v>
      </c>
    </row>
    <row r="827" spans="1:17" s="72" customFormat="1" x14ac:dyDescent="0.2">
      <c r="A827" s="66"/>
      <c r="B827" s="66" t="s">
        <v>466</v>
      </c>
      <c r="C827" s="221" t="s">
        <v>1705</v>
      </c>
      <c r="D827" s="66" t="s">
        <v>2324</v>
      </c>
      <c r="E827" s="68">
        <v>1.26515</v>
      </c>
      <c r="F827" s="74">
        <v>1</v>
      </c>
      <c r="G827" s="74">
        <v>1</v>
      </c>
      <c r="H827" s="68">
        <f t="shared" si="24"/>
        <v>1.26515</v>
      </c>
      <c r="I827" s="70">
        <f t="shared" si="25"/>
        <v>1.26515</v>
      </c>
      <c r="J827" s="71">
        <f>ROUND((H827*'2-Calculator'!$D$26),2)</f>
        <v>8317.1</v>
      </c>
      <c r="K827" s="71">
        <f>ROUND((I827*'2-Calculator'!$D$26),2)</f>
        <v>8317.1</v>
      </c>
      <c r="L827" s="69">
        <v>1.52</v>
      </c>
      <c r="M827" s="66" t="s">
        <v>2531</v>
      </c>
      <c r="N827" s="66" t="s">
        <v>2532</v>
      </c>
      <c r="O827" s="66"/>
      <c r="P827" s="66" t="s">
        <v>1833</v>
      </c>
      <c r="Q827" s="141">
        <v>3</v>
      </c>
    </row>
    <row r="828" spans="1:17" s="72" customFormat="1" x14ac:dyDescent="0.2">
      <c r="A828" s="66"/>
      <c r="B828" s="66" t="s">
        <v>465</v>
      </c>
      <c r="C828" s="221" t="s">
        <v>1705</v>
      </c>
      <c r="D828" s="66" t="s">
        <v>2324</v>
      </c>
      <c r="E828" s="68">
        <v>1.57657</v>
      </c>
      <c r="F828" s="74">
        <v>1</v>
      </c>
      <c r="G828" s="74">
        <v>1</v>
      </c>
      <c r="H828" s="68">
        <f t="shared" si="24"/>
        <v>1.57657</v>
      </c>
      <c r="I828" s="70">
        <f t="shared" si="25"/>
        <v>1.57657</v>
      </c>
      <c r="J828" s="71">
        <f>ROUND((H828*'2-Calculator'!$D$26),2)</f>
        <v>10364.370000000001</v>
      </c>
      <c r="K828" s="71">
        <f>ROUND((I828*'2-Calculator'!$D$26),2)</f>
        <v>10364.370000000001</v>
      </c>
      <c r="L828" s="69">
        <v>2.77</v>
      </c>
      <c r="M828" s="66" t="s">
        <v>2531</v>
      </c>
      <c r="N828" s="66" t="s">
        <v>2532</v>
      </c>
      <c r="O828" s="66"/>
      <c r="P828" s="66" t="s">
        <v>1833</v>
      </c>
      <c r="Q828" s="141">
        <v>4</v>
      </c>
    </row>
    <row r="829" spans="1:17" s="72" customFormat="1" x14ac:dyDescent="0.2">
      <c r="A829" s="66"/>
      <c r="B829" s="66" t="s">
        <v>464</v>
      </c>
      <c r="C829" s="221" t="s">
        <v>1705</v>
      </c>
      <c r="D829" s="66" t="s">
        <v>2324</v>
      </c>
      <c r="E829" s="68">
        <v>3.9580000000000002</v>
      </c>
      <c r="F829" s="74">
        <v>1</v>
      </c>
      <c r="G829" s="74">
        <v>1</v>
      </c>
      <c r="H829" s="68">
        <f t="shared" si="24"/>
        <v>3.9580000000000002</v>
      </c>
      <c r="I829" s="70">
        <f t="shared" si="25"/>
        <v>3.9580000000000002</v>
      </c>
      <c r="J829" s="71">
        <f>ROUND((H829*'2-Calculator'!$D$26),2)</f>
        <v>26019.89</v>
      </c>
      <c r="K829" s="71">
        <f>ROUND((I829*'2-Calculator'!$D$26),2)</f>
        <v>26019.89</v>
      </c>
      <c r="L829" s="69">
        <v>8</v>
      </c>
      <c r="M829" s="66" t="s">
        <v>2531</v>
      </c>
      <c r="N829" s="66" t="s">
        <v>2532</v>
      </c>
      <c r="O829" s="66"/>
      <c r="P829" s="66" t="s">
        <v>1833</v>
      </c>
      <c r="Q829" s="141">
        <v>0</v>
      </c>
    </row>
    <row r="830" spans="1:17" s="72" customFormat="1" x14ac:dyDescent="0.2">
      <c r="A830" s="66"/>
      <c r="B830" s="66" t="s">
        <v>463</v>
      </c>
      <c r="C830" s="221" t="s">
        <v>1706</v>
      </c>
      <c r="D830" s="66" t="s">
        <v>2325</v>
      </c>
      <c r="E830" s="68">
        <v>0.39512999999999998</v>
      </c>
      <c r="F830" s="74">
        <v>1</v>
      </c>
      <c r="G830" s="74">
        <v>1</v>
      </c>
      <c r="H830" s="68">
        <f t="shared" si="24"/>
        <v>0.39512999999999998</v>
      </c>
      <c r="I830" s="70">
        <f t="shared" si="25"/>
        <v>0.39512999999999998</v>
      </c>
      <c r="J830" s="71">
        <f>ROUND((H830*'2-Calculator'!$D$26),2)</f>
        <v>2597.58</v>
      </c>
      <c r="K830" s="71">
        <f>ROUND((I830*'2-Calculator'!$D$26),2)</f>
        <v>2597.58</v>
      </c>
      <c r="L830" s="69">
        <v>1.78</v>
      </c>
      <c r="M830" s="66" t="s">
        <v>2531</v>
      </c>
      <c r="N830" s="66" t="s">
        <v>2532</v>
      </c>
      <c r="O830" s="66"/>
      <c r="P830" s="66" t="s">
        <v>1833</v>
      </c>
      <c r="Q830" s="141">
        <v>1</v>
      </c>
    </row>
    <row r="831" spans="1:17" s="72" customFormat="1" x14ac:dyDescent="0.2">
      <c r="A831" s="66"/>
      <c r="B831" s="66" t="s">
        <v>462</v>
      </c>
      <c r="C831" s="221" t="s">
        <v>1706</v>
      </c>
      <c r="D831" s="66" t="s">
        <v>2325</v>
      </c>
      <c r="E831" s="68">
        <v>0.66117000000000004</v>
      </c>
      <c r="F831" s="74">
        <v>1</v>
      </c>
      <c r="G831" s="74">
        <v>1</v>
      </c>
      <c r="H831" s="68">
        <f t="shared" si="24"/>
        <v>0.66117000000000004</v>
      </c>
      <c r="I831" s="70">
        <f t="shared" si="25"/>
        <v>0.66117000000000004</v>
      </c>
      <c r="J831" s="71">
        <f>ROUND((H831*'2-Calculator'!$D$26),2)</f>
        <v>4346.53</v>
      </c>
      <c r="K831" s="71">
        <f>ROUND((I831*'2-Calculator'!$D$26),2)</f>
        <v>4346.53</v>
      </c>
      <c r="L831" s="69">
        <v>3.93</v>
      </c>
      <c r="M831" s="66" t="s">
        <v>2531</v>
      </c>
      <c r="N831" s="66" t="s">
        <v>2532</v>
      </c>
      <c r="O831" s="66"/>
      <c r="P831" s="66" t="s">
        <v>1833</v>
      </c>
      <c r="Q831" s="141">
        <v>1</v>
      </c>
    </row>
    <row r="832" spans="1:17" s="72" customFormat="1" x14ac:dyDescent="0.2">
      <c r="A832" s="66"/>
      <c r="B832" s="66" t="s">
        <v>461</v>
      </c>
      <c r="C832" s="221" t="s">
        <v>1706</v>
      </c>
      <c r="D832" s="66" t="s">
        <v>2325</v>
      </c>
      <c r="E832" s="68">
        <v>1.04305</v>
      </c>
      <c r="F832" s="74">
        <v>1</v>
      </c>
      <c r="G832" s="74">
        <v>1</v>
      </c>
      <c r="H832" s="68">
        <f t="shared" si="24"/>
        <v>1.04305</v>
      </c>
      <c r="I832" s="70">
        <f t="shared" si="25"/>
        <v>1.04305</v>
      </c>
      <c r="J832" s="71">
        <f>ROUND((H832*'2-Calculator'!$D$26),2)</f>
        <v>6857.01</v>
      </c>
      <c r="K832" s="71">
        <f>ROUND((I832*'2-Calculator'!$D$26),2)</f>
        <v>6857.01</v>
      </c>
      <c r="L832" s="69">
        <v>5.57</v>
      </c>
      <c r="M832" s="66" t="s">
        <v>2531</v>
      </c>
      <c r="N832" s="66" t="s">
        <v>2532</v>
      </c>
      <c r="O832" s="66"/>
      <c r="P832" s="66" t="s">
        <v>1833</v>
      </c>
      <c r="Q832" s="141">
        <v>5</v>
      </c>
    </row>
    <row r="833" spans="1:17" s="72" customFormat="1" x14ac:dyDescent="0.2">
      <c r="A833" s="66"/>
      <c r="B833" s="66" t="s">
        <v>460</v>
      </c>
      <c r="C833" s="221" t="s">
        <v>1706</v>
      </c>
      <c r="D833" s="66" t="s">
        <v>2325</v>
      </c>
      <c r="E833" s="68">
        <v>1.51101</v>
      </c>
      <c r="F833" s="74">
        <v>1</v>
      </c>
      <c r="G833" s="74">
        <v>1</v>
      </c>
      <c r="H833" s="68">
        <f t="shared" si="24"/>
        <v>1.51101</v>
      </c>
      <c r="I833" s="70">
        <f t="shared" si="25"/>
        <v>1.51101</v>
      </c>
      <c r="J833" s="71">
        <f>ROUND((H833*'2-Calculator'!$D$26),2)</f>
        <v>9933.3799999999992</v>
      </c>
      <c r="K833" s="71">
        <f>ROUND((I833*'2-Calculator'!$D$26),2)</f>
        <v>9933.3799999999992</v>
      </c>
      <c r="L833" s="69">
        <v>8.44</v>
      </c>
      <c r="M833" s="66" t="s">
        <v>2531</v>
      </c>
      <c r="N833" s="66" t="s">
        <v>2532</v>
      </c>
      <c r="O833" s="66"/>
      <c r="P833" s="66" t="s">
        <v>1833</v>
      </c>
      <c r="Q833" s="141">
        <v>1</v>
      </c>
    </row>
    <row r="834" spans="1:17" s="72" customFormat="1" x14ac:dyDescent="0.2">
      <c r="A834" s="66"/>
      <c r="B834" s="66" t="s">
        <v>459</v>
      </c>
      <c r="C834" s="221" t="s">
        <v>1707</v>
      </c>
      <c r="D834" s="66" t="s">
        <v>2326</v>
      </c>
      <c r="E834" s="68">
        <v>0.41454999999999997</v>
      </c>
      <c r="F834" s="74">
        <v>1</v>
      </c>
      <c r="G834" s="74">
        <v>1</v>
      </c>
      <c r="H834" s="68">
        <f t="shared" si="24"/>
        <v>0.41454999999999997</v>
      </c>
      <c r="I834" s="70">
        <f t="shared" si="25"/>
        <v>0.41454999999999997</v>
      </c>
      <c r="J834" s="71">
        <f>ROUND((H834*'2-Calculator'!$D$26),2)</f>
        <v>2725.25</v>
      </c>
      <c r="K834" s="71">
        <f>ROUND((I834*'2-Calculator'!$D$26),2)</f>
        <v>2725.25</v>
      </c>
      <c r="L834" s="69">
        <v>2.57</v>
      </c>
      <c r="M834" s="66" t="s">
        <v>2531</v>
      </c>
      <c r="N834" s="66" t="s">
        <v>2532</v>
      </c>
      <c r="O834" s="66"/>
      <c r="P834" s="66" t="s">
        <v>1833</v>
      </c>
      <c r="Q834" s="141">
        <v>11</v>
      </c>
    </row>
    <row r="835" spans="1:17" s="72" customFormat="1" x14ac:dyDescent="0.2">
      <c r="A835" s="66"/>
      <c r="B835" s="66" t="s">
        <v>458</v>
      </c>
      <c r="C835" s="221" t="s">
        <v>1707</v>
      </c>
      <c r="D835" s="66" t="s">
        <v>2326</v>
      </c>
      <c r="E835" s="68">
        <v>0.56698000000000004</v>
      </c>
      <c r="F835" s="74">
        <v>1</v>
      </c>
      <c r="G835" s="74">
        <v>1</v>
      </c>
      <c r="H835" s="68">
        <f t="shared" si="24"/>
        <v>0.56698000000000004</v>
      </c>
      <c r="I835" s="70">
        <f t="shared" si="25"/>
        <v>0.56698000000000004</v>
      </c>
      <c r="J835" s="71">
        <f>ROUND((H835*'2-Calculator'!$D$26),2)</f>
        <v>3727.33</v>
      </c>
      <c r="K835" s="71">
        <f>ROUND((I835*'2-Calculator'!$D$26),2)</f>
        <v>3727.33</v>
      </c>
      <c r="L835" s="69">
        <v>3.19</v>
      </c>
      <c r="M835" s="66" t="s">
        <v>2531</v>
      </c>
      <c r="N835" s="66" t="s">
        <v>2532</v>
      </c>
      <c r="O835" s="66"/>
      <c r="P835" s="66" t="s">
        <v>1833</v>
      </c>
      <c r="Q835" s="141">
        <v>19</v>
      </c>
    </row>
    <row r="836" spans="1:17" s="72" customFormat="1" x14ac:dyDescent="0.2">
      <c r="A836" s="66"/>
      <c r="B836" s="66" t="s">
        <v>457</v>
      </c>
      <c r="C836" s="221" t="s">
        <v>1707</v>
      </c>
      <c r="D836" s="66" t="s">
        <v>2326</v>
      </c>
      <c r="E836" s="68">
        <v>0.85594000000000003</v>
      </c>
      <c r="F836" s="74">
        <v>1</v>
      </c>
      <c r="G836" s="74">
        <v>1</v>
      </c>
      <c r="H836" s="68">
        <f t="shared" si="24"/>
        <v>0.85594000000000003</v>
      </c>
      <c r="I836" s="70">
        <f t="shared" si="25"/>
        <v>0.85594000000000003</v>
      </c>
      <c r="J836" s="71">
        <f>ROUND((H836*'2-Calculator'!$D$26),2)</f>
        <v>5626.95</v>
      </c>
      <c r="K836" s="71">
        <f>ROUND((I836*'2-Calculator'!$D$26),2)</f>
        <v>5626.95</v>
      </c>
      <c r="L836" s="69">
        <v>4.7</v>
      </c>
      <c r="M836" s="66" t="s">
        <v>2531</v>
      </c>
      <c r="N836" s="66" t="s">
        <v>2532</v>
      </c>
      <c r="O836" s="66"/>
      <c r="P836" s="66" t="s">
        <v>1833</v>
      </c>
      <c r="Q836" s="141">
        <v>7</v>
      </c>
    </row>
    <row r="837" spans="1:17" s="72" customFormat="1" x14ac:dyDescent="0.2">
      <c r="A837" s="66"/>
      <c r="B837" s="66" t="s">
        <v>456</v>
      </c>
      <c r="C837" s="221" t="s">
        <v>1707</v>
      </c>
      <c r="D837" s="66" t="s">
        <v>2326</v>
      </c>
      <c r="E837" s="68">
        <v>1.82884</v>
      </c>
      <c r="F837" s="74">
        <v>1</v>
      </c>
      <c r="G837" s="74">
        <v>1</v>
      </c>
      <c r="H837" s="68">
        <f t="shared" si="24"/>
        <v>1.82884</v>
      </c>
      <c r="I837" s="70">
        <f t="shared" si="25"/>
        <v>1.82884</v>
      </c>
      <c r="J837" s="71">
        <f>ROUND((H837*'2-Calculator'!$D$26),2)</f>
        <v>12022.79</v>
      </c>
      <c r="K837" s="71">
        <f>ROUND((I837*'2-Calculator'!$D$26),2)</f>
        <v>12022.79</v>
      </c>
      <c r="L837" s="69">
        <v>13.92</v>
      </c>
      <c r="M837" s="66" t="s">
        <v>2531</v>
      </c>
      <c r="N837" s="66" t="s">
        <v>2532</v>
      </c>
      <c r="O837" s="66"/>
      <c r="P837" s="66" t="s">
        <v>1833</v>
      </c>
      <c r="Q837" s="141">
        <v>0</v>
      </c>
    </row>
    <row r="838" spans="1:17" s="72" customFormat="1" x14ac:dyDescent="0.2">
      <c r="A838" s="66"/>
      <c r="B838" s="66" t="s">
        <v>455</v>
      </c>
      <c r="C838" s="221" t="s">
        <v>1708</v>
      </c>
      <c r="D838" s="66" t="s">
        <v>2327</v>
      </c>
      <c r="E838" s="68">
        <v>1.1731</v>
      </c>
      <c r="F838" s="74">
        <v>1</v>
      </c>
      <c r="G838" s="74">
        <v>1</v>
      </c>
      <c r="H838" s="68">
        <f t="shared" si="24"/>
        <v>1.1731</v>
      </c>
      <c r="I838" s="70">
        <f t="shared" si="25"/>
        <v>1.1731</v>
      </c>
      <c r="J838" s="71">
        <f>ROUND((H838*'2-Calculator'!$D$26),2)</f>
        <v>7711.96</v>
      </c>
      <c r="K838" s="71">
        <f>ROUND((I838*'2-Calculator'!$D$26),2)</f>
        <v>7711.96</v>
      </c>
      <c r="L838" s="69">
        <v>2.52</v>
      </c>
      <c r="M838" s="66" t="s">
        <v>2531</v>
      </c>
      <c r="N838" s="66" t="s">
        <v>2532</v>
      </c>
      <c r="O838" s="66"/>
      <c r="P838" s="66" t="s">
        <v>1833</v>
      </c>
      <c r="Q838" s="141">
        <v>0</v>
      </c>
    </row>
    <row r="839" spans="1:17" s="72" customFormat="1" x14ac:dyDescent="0.2">
      <c r="A839" s="66"/>
      <c r="B839" s="66" t="s">
        <v>454</v>
      </c>
      <c r="C839" s="221" t="s">
        <v>1708</v>
      </c>
      <c r="D839" s="66" t="s">
        <v>2327</v>
      </c>
      <c r="E839" s="68">
        <v>1.44465</v>
      </c>
      <c r="F839" s="74">
        <v>1</v>
      </c>
      <c r="G839" s="74">
        <v>1</v>
      </c>
      <c r="H839" s="68">
        <f t="shared" si="24"/>
        <v>1.44465</v>
      </c>
      <c r="I839" s="70">
        <f t="shared" si="25"/>
        <v>1.44465</v>
      </c>
      <c r="J839" s="71">
        <f>ROUND((H839*'2-Calculator'!$D$26),2)</f>
        <v>9497.1299999999992</v>
      </c>
      <c r="K839" s="71">
        <f>ROUND((I839*'2-Calculator'!$D$26),2)</f>
        <v>9497.1299999999992</v>
      </c>
      <c r="L839" s="69">
        <v>3.19</v>
      </c>
      <c r="M839" s="66" t="s">
        <v>2531</v>
      </c>
      <c r="N839" s="66" t="s">
        <v>2532</v>
      </c>
      <c r="O839" s="66"/>
      <c r="P839" s="66" t="s">
        <v>1833</v>
      </c>
      <c r="Q839" s="141">
        <v>0</v>
      </c>
    </row>
    <row r="840" spans="1:17" s="72" customFormat="1" x14ac:dyDescent="0.2">
      <c r="A840" s="66"/>
      <c r="B840" s="66" t="s">
        <v>453</v>
      </c>
      <c r="C840" s="221" t="s">
        <v>1708</v>
      </c>
      <c r="D840" s="66" t="s">
        <v>2327</v>
      </c>
      <c r="E840" s="68">
        <v>2.5360800000000001</v>
      </c>
      <c r="F840" s="74">
        <v>1</v>
      </c>
      <c r="G840" s="74">
        <v>1</v>
      </c>
      <c r="H840" s="68">
        <f t="shared" si="24"/>
        <v>2.5360800000000001</v>
      </c>
      <c r="I840" s="70">
        <f t="shared" si="25"/>
        <v>2.5360800000000001</v>
      </c>
      <c r="J840" s="71">
        <f>ROUND((H840*'2-Calculator'!$D$26),2)</f>
        <v>16672.189999999999</v>
      </c>
      <c r="K840" s="71">
        <f>ROUND((I840*'2-Calculator'!$D$26),2)</f>
        <v>16672.189999999999</v>
      </c>
      <c r="L840" s="69">
        <v>7.25</v>
      </c>
      <c r="M840" s="66" t="s">
        <v>2531</v>
      </c>
      <c r="N840" s="66" t="s">
        <v>2532</v>
      </c>
      <c r="O840" s="66"/>
      <c r="P840" s="66" t="s">
        <v>1833</v>
      </c>
      <c r="Q840" s="141">
        <v>1</v>
      </c>
    </row>
    <row r="841" spans="1:17" s="72" customFormat="1" x14ac:dyDescent="0.2">
      <c r="A841" s="66"/>
      <c r="B841" s="66" t="s">
        <v>452</v>
      </c>
      <c r="C841" s="221" t="s">
        <v>1708</v>
      </c>
      <c r="D841" s="66" t="s">
        <v>2327</v>
      </c>
      <c r="E841" s="68">
        <v>5.1736000000000004</v>
      </c>
      <c r="F841" s="74">
        <v>1</v>
      </c>
      <c r="G841" s="74">
        <v>1</v>
      </c>
      <c r="H841" s="68">
        <f t="shared" si="24"/>
        <v>5.1736000000000004</v>
      </c>
      <c r="I841" s="70">
        <f t="shared" si="25"/>
        <v>5.1736000000000004</v>
      </c>
      <c r="J841" s="71">
        <f>ROUND((H841*'2-Calculator'!$D$26),2)</f>
        <v>34011.25</v>
      </c>
      <c r="K841" s="71">
        <f>ROUND((I841*'2-Calculator'!$D$26),2)</f>
        <v>34011.25</v>
      </c>
      <c r="L841" s="69">
        <v>21</v>
      </c>
      <c r="M841" s="66" t="s">
        <v>2531</v>
      </c>
      <c r="N841" s="66" t="s">
        <v>2532</v>
      </c>
      <c r="O841" s="66"/>
      <c r="P841" s="66" t="s">
        <v>1833</v>
      </c>
      <c r="Q841" s="141">
        <v>0</v>
      </c>
    </row>
    <row r="842" spans="1:17" s="72" customFormat="1" x14ac:dyDescent="0.2">
      <c r="A842" s="66"/>
      <c r="B842" s="66" t="s">
        <v>451</v>
      </c>
      <c r="C842" s="221" t="s">
        <v>1709</v>
      </c>
      <c r="D842" s="66" t="s">
        <v>2328</v>
      </c>
      <c r="E842" s="68">
        <v>1.2451399999999999</v>
      </c>
      <c r="F842" s="74">
        <v>1</v>
      </c>
      <c r="G842" s="74">
        <v>1</v>
      </c>
      <c r="H842" s="68">
        <f t="shared" si="24"/>
        <v>1.2451399999999999</v>
      </c>
      <c r="I842" s="70">
        <f t="shared" si="25"/>
        <v>1.2451399999999999</v>
      </c>
      <c r="J842" s="71">
        <f>ROUND((H842*'2-Calculator'!$D$26),2)</f>
        <v>8185.55</v>
      </c>
      <c r="K842" s="71">
        <f>ROUND((I842*'2-Calculator'!$D$26),2)</f>
        <v>8185.55</v>
      </c>
      <c r="L842" s="69">
        <v>3.17</v>
      </c>
      <c r="M842" s="66" t="s">
        <v>2531</v>
      </c>
      <c r="N842" s="66" t="s">
        <v>2532</v>
      </c>
      <c r="O842" s="66"/>
      <c r="P842" s="66" t="s">
        <v>1833</v>
      </c>
      <c r="Q842" s="141">
        <v>1</v>
      </c>
    </row>
    <row r="843" spans="1:17" s="72" customFormat="1" x14ac:dyDescent="0.2">
      <c r="A843" s="66"/>
      <c r="B843" s="66" t="s">
        <v>450</v>
      </c>
      <c r="C843" s="221" t="s">
        <v>1709</v>
      </c>
      <c r="D843" s="66" t="s">
        <v>2328</v>
      </c>
      <c r="E843" s="68">
        <v>1.51966</v>
      </c>
      <c r="F843" s="74">
        <v>1</v>
      </c>
      <c r="G843" s="74">
        <v>1</v>
      </c>
      <c r="H843" s="68">
        <f t="shared" si="24"/>
        <v>1.51966</v>
      </c>
      <c r="I843" s="70">
        <f t="shared" si="25"/>
        <v>1.51966</v>
      </c>
      <c r="J843" s="71">
        <f>ROUND((H843*'2-Calculator'!$D$26),2)</f>
        <v>9990.24</v>
      </c>
      <c r="K843" s="71">
        <f>ROUND((I843*'2-Calculator'!$D$26),2)</f>
        <v>9990.24</v>
      </c>
      <c r="L843" s="69">
        <v>3.97</v>
      </c>
      <c r="M843" s="66" t="s">
        <v>2531</v>
      </c>
      <c r="N843" s="66" t="s">
        <v>2532</v>
      </c>
      <c r="O843" s="66"/>
      <c r="P843" s="66" t="s">
        <v>1833</v>
      </c>
      <c r="Q843" s="141">
        <v>4</v>
      </c>
    </row>
    <row r="844" spans="1:17" s="72" customFormat="1" x14ac:dyDescent="0.2">
      <c r="A844" s="66"/>
      <c r="B844" s="66" t="s">
        <v>449</v>
      </c>
      <c r="C844" s="221" t="s">
        <v>1709</v>
      </c>
      <c r="D844" s="66" t="s">
        <v>2328</v>
      </c>
      <c r="E844" s="68">
        <v>2.2785000000000002</v>
      </c>
      <c r="F844" s="74">
        <v>1</v>
      </c>
      <c r="G844" s="74">
        <v>1</v>
      </c>
      <c r="H844" s="68">
        <f t="shared" si="24"/>
        <v>2.2785000000000002</v>
      </c>
      <c r="I844" s="70">
        <f t="shared" si="25"/>
        <v>2.2785000000000002</v>
      </c>
      <c r="J844" s="71">
        <f>ROUND((H844*'2-Calculator'!$D$26),2)</f>
        <v>14978.86</v>
      </c>
      <c r="K844" s="71">
        <f>ROUND((I844*'2-Calculator'!$D$26),2)</f>
        <v>14978.86</v>
      </c>
      <c r="L844" s="69">
        <v>8.3699999999999992</v>
      </c>
      <c r="M844" s="66" t="s">
        <v>2531</v>
      </c>
      <c r="N844" s="66" t="s">
        <v>2532</v>
      </c>
      <c r="O844" s="66"/>
      <c r="P844" s="66" t="s">
        <v>1833</v>
      </c>
      <c r="Q844" s="141">
        <v>2</v>
      </c>
    </row>
    <row r="845" spans="1:17" s="72" customFormat="1" x14ac:dyDescent="0.2">
      <c r="A845" s="66"/>
      <c r="B845" s="66" t="s">
        <v>448</v>
      </c>
      <c r="C845" s="221" t="s">
        <v>1709</v>
      </c>
      <c r="D845" s="66" t="s">
        <v>2328</v>
      </c>
      <c r="E845" s="68">
        <v>4.69895</v>
      </c>
      <c r="F845" s="74">
        <v>1</v>
      </c>
      <c r="G845" s="74">
        <v>1</v>
      </c>
      <c r="H845" s="68">
        <f t="shared" si="24"/>
        <v>4.69895</v>
      </c>
      <c r="I845" s="70">
        <f t="shared" si="25"/>
        <v>4.69895</v>
      </c>
      <c r="J845" s="71">
        <f>ROUND((H845*'2-Calculator'!$D$26),2)</f>
        <v>30890.9</v>
      </c>
      <c r="K845" s="71">
        <f>ROUND((I845*'2-Calculator'!$D$26),2)</f>
        <v>30890.9</v>
      </c>
      <c r="L845" s="69">
        <v>18.329999999999998</v>
      </c>
      <c r="M845" s="66" t="s">
        <v>2531</v>
      </c>
      <c r="N845" s="66" t="s">
        <v>2532</v>
      </c>
      <c r="O845" s="66"/>
      <c r="P845" s="66" t="s">
        <v>1833</v>
      </c>
      <c r="Q845" s="141">
        <v>0</v>
      </c>
    </row>
    <row r="846" spans="1:17" s="72" customFormat="1" x14ac:dyDescent="0.2">
      <c r="A846" s="66"/>
      <c r="B846" s="66" t="s">
        <v>447</v>
      </c>
      <c r="C846" s="221" t="s">
        <v>1710</v>
      </c>
      <c r="D846" s="66" t="s">
        <v>2329</v>
      </c>
      <c r="E846" s="68">
        <v>1.0826100000000001</v>
      </c>
      <c r="F846" s="74">
        <v>1</v>
      </c>
      <c r="G846" s="74">
        <v>1</v>
      </c>
      <c r="H846" s="68">
        <f t="shared" ref="H846:H909" si="26">ROUND(E846*F846,5)</f>
        <v>1.0826100000000001</v>
      </c>
      <c r="I846" s="70">
        <f t="shared" ref="I846:I909" si="27">ROUND(E846*G846,5)</f>
        <v>1.0826100000000001</v>
      </c>
      <c r="J846" s="71">
        <f>ROUND((H846*'2-Calculator'!$D$26),2)</f>
        <v>7117.08</v>
      </c>
      <c r="K846" s="71">
        <f>ROUND((I846*'2-Calculator'!$D$26),2)</f>
        <v>7117.08</v>
      </c>
      <c r="L846" s="69">
        <v>2.4300000000000002</v>
      </c>
      <c r="M846" s="66" t="s">
        <v>2531</v>
      </c>
      <c r="N846" s="66" t="s">
        <v>2532</v>
      </c>
      <c r="O846" s="66"/>
      <c r="P846" s="66" t="s">
        <v>1833</v>
      </c>
      <c r="Q846" s="141">
        <v>4</v>
      </c>
    </row>
    <row r="847" spans="1:17" s="72" customFormat="1" x14ac:dyDescent="0.2">
      <c r="A847" s="66"/>
      <c r="B847" s="66" t="s">
        <v>446</v>
      </c>
      <c r="C847" s="221" t="s">
        <v>1710</v>
      </c>
      <c r="D847" s="66" t="s">
        <v>2329</v>
      </c>
      <c r="E847" s="68">
        <v>1.2934099999999999</v>
      </c>
      <c r="F847" s="74">
        <v>1</v>
      </c>
      <c r="G847" s="74">
        <v>1</v>
      </c>
      <c r="H847" s="68">
        <f t="shared" si="26"/>
        <v>1.2934099999999999</v>
      </c>
      <c r="I847" s="70">
        <f t="shared" si="27"/>
        <v>1.2934099999999999</v>
      </c>
      <c r="J847" s="71">
        <f>ROUND((H847*'2-Calculator'!$D$26),2)</f>
        <v>8502.8799999999992</v>
      </c>
      <c r="K847" s="71">
        <f>ROUND((I847*'2-Calculator'!$D$26),2)</f>
        <v>8502.8799999999992</v>
      </c>
      <c r="L847" s="69">
        <v>3.23</v>
      </c>
      <c r="M847" s="66" t="s">
        <v>2531</v>
      </c>
      <c r="N847" s="66" t="s">
        <v>2532</v>
      </c>
      <c r="O847" s="66"/>
      <c r="P847" s="66" t="s">
        <v>1833</v>
      </c>
      <c r="Q847" s="141">
        <v>3</v>
      </c>
    </row>
    <row r="848" spans="1:17" s="72" customFormat="1" x14ac:dyDescent="0.2">
      <c r="A848" s="66"/>
      <c r="B848" s="66" t="s">
        <v>445</v>
      </c>
      <c r="C848" s="221" t="s">
        <v>1710</v>
      </c>
      <c r="D848" s="66" t="s">
        <v>2329</v>
      </c>
      <c r="E848" s="68">
        <v>1.92699</v>
      </c>
      <c r="F848" s="74">
        <v>1</v>
      </c>
      <c r="G848" s="74">
        <v>1</v>
      </c>
      <c r="H848" s="68">
        <f t="shared" si="26"/>
        <v>1.92699</v>
      </c>
      <c r="I848" s="70">
        <f t="shared" si="27"/>
        <v>1.92699</v>
      </c>
      <c r="J848" s="71">
        <f>ROUND((H848*'2-Calculator'!$D$26),2)</f>
        <v>12668.03</v>
      </c>
      <c r="K848" s="71">
        <f>ROUND((I848*'2-Calculator'!$D$26),2)</f>
        <v>12668.03</v>
      </c>
      <c r="L848" s="69">
        <v>7.51</v>
      </c>
      <c r="M848" s="66" t="s">
        <v>2531</v>
      </c>
      <c r="N848" s="66" t="s">
        <v>2532</v>
      </c>
      <c r="O848" s="66"/>
      <c r="P848" s="66" t="s">
        <v>1833</v>
      </c>
      <c r="Q848" s="141">
        <v>4</v>
      </c>
    </row>
    <row r="849" spans="1:17" s="72" customFormat="1" x14ac:dyDescent="0.2">
      <c r="A849" s="66"/>
      <c r="B849" s="66" t="s">
        <v>444</v>
      </c>
      <c r="C849" s="221" t="s">
        <v>1710</v>
      </c>
      <c r="D849" s="66" t="s">
        <v>2329</v>
      </c>
      <c r="E849" s="68">
        <v>3.8917899999999999</v>
      </c>
      <c r="F849" s="74">
        <v>1</v>
      </c>
      <c r="G849" s="74">
        <v>1</v>
      </c>
      <c r="H849" s="68">
        <f t="shared" si="26"/>
        <v>3.8917899999999999</v>
      </c>
      <c r="I849" s="70">
        <f t="shared" si="27"/>
        <v>3.8917899999999999</v>
      </c>
      <c r="J849" s="71">
        <f>ROUND((H849*'2-Calculator'!$D$26),2)</f>
        <v>25584.63</v>
      </c>
      <c r="K849" s="71">
        <f>ROUND((I849*'2-Calculator'!$D$26),2)</f>
        <v>25584.63</v>
      </c>
      <c r="L849" s="69">
        <v>10.83</v>
      </c>
      <c r="M849" s="66" t="s">
        <v>2531</v>
      </c>
      <c r="N849" s="66" t="s">
        <v>2532</v>
      </c>
      <c r="O849" s="66"/>
      <c r="P849" s="66" t="s">
        <v>1833</v>
      </c>
      <c r="Q849" s="141">
        <v>0</v>
      </c>
    </row>
    <row r="850" spans="1:17" s="72" customFormat="1" x14ac:dyDescent="0.2">
      <c r="A850" s="66"/>
      <c r="B850" s="66" t="s">
        <v>443</v>
      </c>
      <c r="C850" s="221" t="s">
        <v>1711</v>
      </c>
      <c r="D850" s="66" t="s">
        <v>2330</v>
      </c>
      <c r="E850" s="68">
        <v>0.87517999999999996</v>
      </c>
      <c r="F850" s="74">
        <v>1</v>
      </c>
      <c r="G850" s="74">
        <v>1</v>
      </c>
      <c r="H850" s="68">
        <f t="shared" si="26"/>
        <v>0.87517999999999996</v>
      </c>
      <c r="I850" s="70">
        <f t="shared" si="27"/>
        <v>0.87517999999999996</v>
      </c>
      <c r="J850" s="71">
        <f>ROUND((H850*'2-Calculator'!$D$26),2)</f>
        <v>5753.43</v>
      </c>
      <c r="K850" s="71">
        <f>ROUND((I850*'2-Calculator'!$D$26),2)</f>
        <v>5753.43</v>
      </c>
      <c r="L850" s="69">
        <v>1.89</v>
      </c>
      <c r="M850" s="66" t="s">
        <v>2531</v>
      </c>
      <c r="N850" s="66" t="s">
        <v>2532</v>
      </c>
      <c r="O850" s="66"/>
      <c r="P850" s="66" t="s">
        <v>1833</v>
      </c>
      <c r="Q850" s="141">
        <v>108</v>
      </c>
    </row>
    <row r="851" spans="1:17" s="72" customFormat="1" x14ac:dyDescent="0.2">
      <c r="A851" s="66"/>
      <c r="B851" s="66" t="s">
        <v>442</v>
      </c>
      <c r="C851" s="221" t="s">
        <v>1711</v>
      </c>
      <c r="D851" s="66" t="s">
        <v>2330</v>
      </c>
      <c r="E851" s="68">
        <v>1.0328599999999999</v>
      </c>
      <c r="F851" s="74">
        <v>1</v>
      </c>
      <c r="G851" s="74">
        <v>1</v>
      </c>
      <c r="H851" s="68">
        <f t="shared" si="26"/>
        <v>1.0328599999999999</v>
      </c>
      <c r="I851" s="70">
        <f t="shared" si="27"/>
        <v>1.0328599999999999</v>
      </c>
      <c r="J851" s="71">
        <f>ROUND((H851*'2-Calculator'!$D$26),2)</f>
        <v>6790.02</v>
      </c>
      <c r="K851" s="71">
        <f>ROUND((I851*'2-Calculator'!$D$26),2)</f>
        <v>6790.02</v>
      </c>
      <c r="L851" s="69">
        <v>2.46</v>
      </c>
      <c r="M851" s="66" t="s">
        <v>2531</v>
      </c>
      <c r="N851" s="66" t="s">
        <v>2532</v>
      </c>
      <c r="O851" s="66"/>
      <c r="P851" s="66" t="s">
        <v>1833</v>
      </c>
      <c r="Q851" s="141">
        <v>58</v>
      </c>
    </row>
    <row r="852" spans="1:17" s="72" customFormat="1" x14ac:dyDescent="0.2">
      <c r="A852" s="66"/>
      <c r="B852" s="66" t="s">
        <v>441</v>
      </c>
      <c r="C852" s="221" t="s">
        <v>1711</v>
      </c>
      <c r="D852" s="66" t="s">
        <v>2330</v>
      </c>
      <c r="E852" s="68">
        <v>1.6473199999999999</v>
      </c>
      <c r="F852" s="74">
        <v>1</v>
      </c>
      <c r="G852" s="74">
        <v>1</v>
      </c>
      <c r="H852" s="68">
        <f t="shared" si="26"/>
        <v>1.6473199999999999</v>
      </c>
      <c r="I852" s="70">
        <f t="shared" si="27"/>
        <v>1.6473199999999999</v>
      </c>
      <c r="J852" s="71">
        <f>ROUND((H852*'2-Calculator'!$D$26),2)</f>
        <v>10829.48</v>
      </c>
      <c r="K852" s="71">
        <f>ROUND((I852*'2-Calculator'!$D$26),2)</f>
        <v>10829.48</v>
      </c>
      <c r="L852" s="69">
        <v>4.92</v>
      </c>
      <c r="M852" s="66" t="s">
        <v>2531</v>
      </c>
      <c r="N852" s="66" t="s">
        <v>2532</v>
      </c>
      <c r="O852" s="66"/>
      <c r="P852" s="66" t="s">
        <v>1833</v>
      </c>
      <c r="Q852" s="141">
        <v>8</v>
      </c>
    </row>
    <row r="853" spans="1:17" s="72" customFormat="1" x14ac:dyDescent="0.2">
      <c r="A853" s="66"/>
      <c r="B853" s="66" t="s">
        <v>440</v>
      </c>
      <c r="C853" s="221" t="s">
        <v>1711</v>
      </c>
      <c r="D853" s="66" t="s">
        <v>2330</v>
      </c>
      <c r="E853" s="68">
        <v>3.7451400000000001</v>
      </c>
      <c r="F853" s="74">
        <v>1</v>
      </c>
      <c r="G853" s="74">
        <v>1</v>
      </c>
      <c r="H853" s="68">
        <f t="shared" si="26"/>
        <v>3.7451400000000001</v>
      </c>
      <c r="I853" s="70">
        <f t="shared" si="27"/>
        <v>3.7451400000000001</v>
      </c>
      <c r="J853" s="71">
        <f>ROUND((H853*'2-Calculator'!$D$26),2)</f>
        <v>24620.55</v>
      </c>
      <c r="K853" s="71">
        <f>ROUND((I853*'2-Calculator'!$D$26),2)</f>
        <v>24620.55</v>
      </c>
      <c r="L853" s="69">
        <v>11.67</v>
      </c>
      <c r="M853" s="66" t="s">
        <v>2531</v>
      </c>
      <c r="N853" s="66" t="s">
        <v>2532</v>
      </c>
      <c r="O853" s="66"/>
      <c r="P853" s="66" t="s">
        <v>1833</v>
      </c>
      <c r="Q853" s="141">
        <v>2</v>
      </c>
    </row>
    <row r="854" spans="1:17" s="72" customFormat="1" x14ac:dyDescent="0.2">
      <c r="A854" s="66"/>
      <c r="B854" s="66" t="s">
        <v>439</v>
      </c>
      <c r="C854" s="221" t="s">
        <v>1712</v>
      </c>
      <c r="D854" s="66" t="s">
        <v>2331</v>
      </c>
      <c r="E854" s="68">
        <v>0.69867000000000001</v>
      </c>
      <c r="F854" s="74">
        <v>1</v>
      </c>
      <c r="G854" s="74">
        <v>1</v>
      </c>
      <c r="H854" s="68">
        <f t="shared" si="26"/>
        <v>0.69867000000000001</v>
      </c>
      <c r="I854" s="70">
        <f t="shared" si="27"/>
        <v>0.69867000000000001</v>
      </c>
      <c r="J854" s="71">
        <f>ROUND((H854*'2-Calculator'!$D$26),2)</f>
        <v>4593.0600000000004</v>
      </c>
      <c r="K854" s="71">
        <f>ROUND((I854*'2-Calculator'!$D$26),2)</f>
        <v>4593.0600000000004</v>
      </c>
      <c r="L854" s="69">
        <v>1.55</v>
      </c>
      <c r="M854" s="66" t="s">
        <v>2531</v>
      </c>
      <c r="N854" s="66" t="s">
        <v>2532</v>
      </c>
      <c r="O854" s="66"/>
      <c r="P854" s="66" t="s">
        <v>1833</v>
      </c>
      <c r="Q854" s="141">
        <v>2</v>
      </c>
    </row>
    <row r="855" spans="1:17" s="72" customFormat="1" x14ac:dyDescent="0.2">
      <c r="A855" s="66"/>
      <c r="B855" s="66" t="s">
        <v>438</v>
      </c>
      <c r="C855" s="221" t="s">
        <v>1712</v>
      </c>
      <c r="D855" s="66" t="s">
        <v>2331</v>
      </c>
      <c r="E855" s="68">
        <v>1.0116799999999999</v>
      </c>
      <c r="F855" s="74">
        <v>1</v>
      </c>
      <c r="G855" s="74">
        <v>1</v>
      </c>
      <c r="H855" s="68">
        <f t="shared" si="26"/>
        <v>1.0116799999999999</v>
      </c>
      <c r="I855" s="70">
        <f t="shared" si="27"/>
        <v>1.0116799999999999</v>
      </c>
      <c r="J855" s="71">
        <f>ROUND((H855*'2-Calculator'!$D$26),2)</f>
        <v>6650.78</v>
      </c>
      <c r="K855" s="71">
        <f>ROUND((I855*'2-Calculator'!$D$26),2)</f>
        <v>6650.78</v>
      </c>
      <c r="L855" s="69">
        <v>1.8</v>
      </c>
      <c r="M855" s="66" t="s">
        <v>2531</v>
      </c>
      <c r="N855" s="66" t="s">
        <v>2532</v>
      </c>
      <c r="O855" s="66"/>
      <c r="P855" s="66" t="s">
        <v>1833</v>
      </c>
      <c r="Q855" s="141">
        <v>2</v>
      </c>
    </row>
    <row r="856" spans="1:17" s="72" customFormat="1" x14ac:dyDescent="0.2">
      <c r="A856" s="66"/>
      <c r="B856" s="66" t="s">
        <v>437</v>
      </c>
      <c r="C856" s="221" t="s">
        <v>1712</v>
      </c>
      <c r="D856" s="66" t="s">
        <v>2331</v>
      </c>
      <c r="E856" s="68">
        <v>1.7046300000000001</v>
      </c>
      <c r="F856" s="74">
        <v>1</v>
      </c>
      <c r="G856" s="74">
        <v>1</v>
      </c>
      <c r="H856" s="68">
        <f t="shared" si="26"/>
        <v>1.7046300000000001</v>
      </c>
      <c r="I856" s="70">
        <f t="shared" si="27"/>
        <v>1.7046300000000001</v>
      </c>
      <c r="J856" s="71">
        <f>ROUND((H856*'2-Calculator'!$D$26),2)</f>
        <v>11206.24</v>
      </c>
      <c r="K856" s="71">
        <f>ROUND((I856*'2-Calculator'!$D$26),2)</f>
        <v>11206.24</v>
      </c>
      <c r="L856" s="69">
        <v>10.86</v>
      </c>
      <c r="M856" s="66" t="s">
        <v>2531</v>
      </c>
      <c r="N856" s="66" t="s">
        <v>2532</v>
      </c>
      <c r="O856" s="66"/>
      <c r="P856" s="66" t="s">
        <v>1833</v>
      </c>
      <c r="Q856" s="141">
        <v>1</v>
      </c>
    </row>
    <row r="857" spans="1:17" s="72" customFormat="1" x14ac:dyDescent="0.2">
      <c r="A857" s="66"/>
      <c r="B857" s="66" t="s">
        <v>436</v>
      </c>
      <c r="C857" s="221" t="s">
        <v>1712</v>
      </c>
      <c r="D857" s="66" t="s">
        <v>2331</v>
      </c>
      <c r="E857" s="68">
        <v>4.7779400000000001</v>
      </c>
      <c r="F857" s="74">
        <v>1</v>
      </c>
      <c r="G857" s="74">
        <v>1</v>
      </c>
      <c r="H857" s="68">
        <f t="shared" si="26"/>
        <v>4.7779400000000001</v>
      </c>
      <c r="I857" s="70">
        <f t="shared" si="27"/>
        <v>4.7779400000000001</v>
      </c>
      <c r="J857" s="71">
        <f>ROUND((H857*'2-Calculator'!$D$26),2)</f>
        <v>31410.18</v>
      </c>
      <c r="K857" s="71">
        <f>ROUND((I857*'2-Calculator'!$D$26),2)</f>
        <v>31410.18</v>
      </c>
      <c r="L857" s="69">
        <v>16</v>
      </c>
      <c r="M857" s="66" t="s">
        <v>2531</v>
      </c>
      <c r="N857" s="66" t="s">
        <v>2532</v>
      </c>
      <c r="O857" s="66"/>
      <c r="P857" s="66" t="s">
        <v>1833</v>
      </c>
      <c r="Q857" s="141">
        <v>0</v>
      </c>
    </row>
    <row r="858" spans="1:17" s="72" customFormat="1" x14ac:dyDescent="0.2">
      <c r="A858" s="66"/>
      <c r="B858" s="66" t="s">
        <v>435</v>
      </c>
      <c r="C858" s="221" t="s">
        <v>1713</v>
      </c>
      <c r="D858" s="66" t="s">
        <v>2332</v>
      </c>
      <c r="E858" s="68">
        <v>0.61826000000000003</v>
      </c>
      <c r="F858" s="74">
        <v>1</v>
      </c>
      <c r="G858" s="74">
        <v>1</v>
      </c>
      <c r="H858" s="68">
        <f t="shared" si="26"/>
        <v>0.61826000000000003</v>
      </c>
      <c r="I858" s="70">
        <f t="shared" si="27"/>
        <v>0.61826000000000003</v>
      </c>
      <c r="J858" s="71">
        <f>ROUND((H858*'2-Calculator'!$D$26),2)</f>
        <v>4064.44</v>
      </c>
      <c r="K858" s="71">
        <f>ROUND((I858*'2-Calculator'!$D$26),2)</f>
        <v>4064.44</v>
      </c>
      <c r="L858" s="69">
        <v>1.74</v>
      </c>
      <c r="M858" s="66" t="s">
        <v>2531</v>
      </c>
      <c r="N858" s="66" t="s">
        <v>2532</v>
      </c>
      <c r="O858" s="66"/>
      <c r="P858" s="66" t="s">
        <v>1833</v>
      </c>
      <c r="Q858" s="141">
        <v>0</v>
      </c>
    </row>
    <row r="859" spans="1:17" s="72" customFormat="1" x14ac:dyDescent="0.2">
      <c r="A859" s="66"/>
      <c r="B859" s="66" t="s">
        <v>434</v>
      </c>
      <c r="C859" s="221" t="s">
        <v>1713</v>
      </c>
      <c r="D859" s="66" t="s">
        <v>2332</v>
      </c>
      <c r="E859" s="68">
        <v>0.8155</v>
      </c>
      <c r="F859" s="74">
        <v>1</v>
      </c>
      <c r="G859" s="74">
        <v>1</v>
      </c>
      <c r="H859" s="68">
        <f t="shared" si="26"/>
        <v>0.8155</v>
      </c>
      <c r="I859" s="70">
        <f t="shared" si="27"/>
        <v>0.8155</v>
      </c>
      <c r="J859" s="71">
        <f>ROUND((H859*'2-Calculator'!$D$26),2)</f>
        <v>5361.1</v>
      </c>
      <c r="K859" s="71">
        <f>ROUND((I859*'2-Calculator'!$D$26),2)</f>
        <v>5361.1</v>
      </c>
      <c r="L859" s="69">
        <v>2.11</v>
      </c>
      <c r="M859" s="66" t="s">
        <v>2531</v>
      </c>
      <c r="N859" s="66" t="s">
        <v>2532</v>
      </c>
      <c r="O859" s="66"/>
      <c r="P859" s="66" t="s">
        <v>1833</v>
      </c>
      <c r="Q859" s="141">
        <v>7</v>
      </c>
    </row>
    <row r="860" spans="1:17" s="72" customFormat="1" x14ac:dyDescent="0.2">
      <c r="A860" s="66"/>
      <c r="B860" s="66" t="s">
        <v>433</v>
      </c>
      <c r="C860" s="221" t="s">
        <v>1713</v>
      </c>
      <c r="D860" s="66" t="s">
        <v>2332</v>
      </c>
      <c r="E860" s="68">
        <v>1.40994</v>
      </c>
      <c r="F860" s="74">
        <v>1</v>
      </c>
      <c r="G860" s="74">
        <v>1</v>
      </c>
      <c r="H860" s="68">
        <f t="shared" si="26"/>
        <v>1.40994</v>
      </c>
      <c r="I860" s="70">
        <f t="shared" si="27"/>
        <v>1.40994</v>
      </c>
      <c r="J860" s="71">
        <f>ROUND((H860*'2-Calculator'!$D$26),2)</f>
        <v>9268.9500000000007</v>
      </c>
      <c r="K860" s="71">
        <f>ROUND((I860*'2-Calculator'!$D$26),2)</f>
        <v>9268.9500000000007</v>
      </c>
      <c r="L860" s="69">
        <v>5.93</v>
      </c>
      <c r="M860" s="66" t="s">
        <v>2531</v>
      </c>
      <c r="N860" s="66" t="s">
        <v>2532</v>
      </c>
      <c r="O860" s="66"/>
      <c r="P860" s="66" t="s">
        <v>1833</v>
      </c>
      <c r="Q860" s="141">
        <v>6</v>
      </c>
    </row>
    <row r="861" spans="1:17" s="72" customFormat="1" x14ac:dyDescent="0.2">
      <c r="A861" s="66"/>
      <c r="B861" s="66" t="s">
        <v>432</v>
      </c>
      <c r="C861" s="221" t="s">
        <v>1713</v>
      </c>
      <c r="D861" s="66" t="s">
        <v>2332</v>
      </c>
      <c r="E861" s="68">
        <v>3.03363</v>
      </c>
      <c r="F861" s="74">
        <v>1</v>
      </c>
      <c r="G861" s="74">
        <v>1</v>
      </c>
      <c r="H861" s="68">
        <f t="shared" si="26"/>
        <v>3.03363</v>
      </c>
      <c r="I861" s="70">
        <f t="shared" si="27"/>
        <v>3.03363</v>
      </c>
      <c r="J861" s="71">
        <f>ROUND((H861*'2-Calculator'!$D$26),2)</f>
        <v>19943.080000000002</v>
      </c>
      <c r="K861" s="71">
        <f>ROUND((I861*'2-Calculator'!$D$26),2)</f>
        <v>19943.080000000002</v>
      </c>
      <c r="L861" s="69">
        <v>27.5</v>
      </c>
      <c r="M861" s="66" t="s">
        <v>2531</v>
      </c>
      <c r="N861" s="66" t="s">
        <v>2532</v>
      </c>
      <c r="O861" s="66"/>
      <c r="P861" s="66" t="s">
        <v>1833</v>
      </c>
      <c r="Q861" s="141">
        <v>0</v>
      </c>
    </row>
    <row r="862" spans="1:17" s="72" customFormat="1" x14ac:dyDescent="0.2">
      <c r="A862" s="66"/>
      <c r="B862" s="66" t="s">
        <v>431</v>
      </c>
      <c r="C862" s="221" t="s">
        <v>1714</v>
      </c>
      <c r="D862" s="66" t="s">
        <v>2333</v>
      </c>
      <c r="E862" s="68">
        <v>0.71708000000000005</v>
      </c>
      <c r="F862" s="74">
        <v>1</v>
      </c>
      <c r="G862" s="74">
        <v>1</v>
      </c>
      <c r="H862" s="68">
        <f t="shared" si="26"/>
        <v>0.71708000000000005</v>
      </c>
      <c r="I862" s="70">
        <f t="shared" si="27"/>
        <v>0.71708000000000005</v>
      </c>
      <c r="J862" s="71">
        <f>ROUND((H862*'2-Calculator'!$D$26),2)</f>
        <v>4714.08</v>
      </c>
      <c r="K862" s="71">
        <f>ROUND((I862*'2-Calculator'!$D$26),2)</f>
        <v>4714.08</v>
      </c>
      <c r="L862" s="69">
        <v>2.12</v>
      </c>
      <c r="M862" s="66" t="s">
        <v>2531</v>
      </c>
      <c r="N862" s="66" t="s">
        <v>2532</v>
      </c>
      <c r="O862" s="66"/>
      <c r="P862" s="66" t="s">
        <v>1833</v>
      </c>
      <c r="Q862" s="141">
        <v>14</v>
      </c>
    </row>
    <row r="863" spans="1:17" s="72" customFormat="1" x14ac:dyDescent="0.2">
      <c r="A863" s="66"/>
      <c r="B863" s="66" t="s">
        <v>430</v>
      </c>
      <c r="C863" s="221" t="s">
        <v>1714</v>
      </c>
      <c r="D863" s="66" t="s">
        <v>2333</v>
      </c>
      <c r="E863" s="68">
        <v>1.01884</v>
      </c>
      <c r="F863" s="74">
        <v>1</v>
      </c>
      <c r="G863" s="74">
        <v>1</v>
      </c>
      <c r="H863" s="68">
        <f t="shared" si="26"/>
        <v>1.01884</v>
      </c>
      <c r="I863" s="70">
        <f t="shared" si="27"/>
        <v>1.01884</v>
      </c>
      <c r="J863" s="71">
        <f>ROUND((H863*'2-Calculator'!$D$26),2)</f>
        <v>6697.85</v>
      </c>
      <c r="K863" s="71">
        <f>ROUND((I863*'2-Calculator'!$D$26),2)</f>
        <v>6697.85</v>
      </c>
      <c r="L863" s="69">
        <v>3.67</v>
      </c>
      <c r="M863" s="66" t="s">
        <v>2531</v>
      </c>
      <c r="N863" s="66" t="s">
        <v>2532</v>
      </c>
      <c r="O863" s="66"/>
      <c r="P863" s="66" t="s">
        <v>1833</v>
      </c>
      <c r="Q863" s="141">
        <v>12</v>
      </c>
    </row>
    <row r="864" spans="1:17" s="72" customFormat="1" x14ac:dyDescent="0.2">
      <c r="A864" s="66"/>
      <c r="B864" s="66" t="s">
        <v>429</v>
      </c>
      <c r="C864" s="221" t="s">
        <v>1714</v>
      </c>
      <c r="D864" s="66" t="s">
        <v>2333</v>
      </c>
      <c r="E864" s="68">
        <v>1.7720400000000001</v>
      </c>
      <c r="F864" s="74">
        <v>1</v>
      </c>
      <c r="G864" s="74">
        <v>1</v>
      </c>
      <c r="H864" s="68">
        <f t="shared" si="26"/>
        <v>1.7720400000000001</v>
      </c>
      <c r="I864" s="70">
        <f t="shared" si="27"/>
        <v>1.7720400000000001</v>
      </c>
      <c r="J864" s="71">
        <f>ROUND((H864*'2-Calculator'!$D$26),2)</f>
        <v>11649.39</v>
      </c>
      <c r="K864" s="71">
        <f>ROUND((I864*'2-Calculator'!$D$26),2)</f>
        <v>11649.39</v>
      </c>
      <c r="L864" s="69">
        <v>8.51</v>
      </c>
      <c r="M864" s="66" t="s">
        <v>2531</v>
      </c>
      <c r="N864" s="66" t="s">
        <v>2532</v>
      </c>
      <c r="O864" s="66"/>
      <c r="P864" s="66" t="s">
        <v>1833</v>
      </c>
      <c r="Q864" s="141">
        <v>2</v>
      </c>
    </row>
    <row r="865" spans="1:17" s="72" customFormat="1" x14ac:dyDescent="0.2">
      <c r="A865" s="66"/>
      <c r="B865" s="66" t="s">
        <v>428</v>
      </c>
      <c r="C865" s="221" t="s">
        <v>1714</v>
      </c>
      <c r="D865" s="66" t="s">
        <v>2333</v>
      </c>
      <c r="E865" s="68">
        <v>4.0573499999999996</v>
      </c>
      <c r="F865" s="74">
        <v>1</v>
      </c>
      <c r="G865" s="74">
        <v>1</v>
      </c>
      <c r="H865" s="68">
        <f t="shared" si="26"/>
        <v>4.0573499999999996</v>
      </c>
      <c r="I865" s="70">
        <f t="shared" si="27"/>
        <v>4.0573499999999996</v>
      </c>
      <c r="J865" s="71">
        <f>ROUND((H865*'2-Calculator'!$D$26),2)</f>
        <v>26673.02</v>
      </c>
      <c r="K865" s="71">
        <f>ROUND((I865*'2-Calculator'!$D$26),2)</f>
        <v>26673.02</v>
      </c>
      <c r="L865" s="69">
        <v>16.399999999999999</v>
      </c>
      <c r="M865" s="66" t="s">
        <v>2531</v>
      </c>
      <c r="N865" s="66" t="s">
        <v>2532</v>
      </c>
      <c r="O865" s="66"/>
      <c r="P865" s="66" t="s">
        <v>1833</v>
      </c>
      <c r="Q865" s="141">
        <v>0</v>
      </c>
    </row>
    <row r="866" spans="1:17" s="72" customFormat="1" x14ac:dyDescent="0.2">
      <c r="A866" s="66"/>
      <c r="B866" s="66" t="s">
        <v>427</v>
      </c>
      <c r="C866" s="221" t="s">
        <v>1715</v>
      </c>
      <c r="D866" s="66" t="s">
        <v>2334</v>
      </c>
      <c r="E866" s="68">
        <v>0.85055999999999998</v>
      </c>
      <c r="F866" s="74">
        <v>1</v>
      </c>
      <c r="G866" s="74">
        <v>1</v>
      </c>
      <c r="H866" s="68">
        <f t="shared" si="26"/>
        <v>0.85055999999999998</v>
      </c>
      <c r="I866" s="70">
        <f t="shared" si="27"/>
        <v>0.85055999999999998</v>
      </c>
      <c r="J866" s="71">
        <f>ROUND((H866*'2-Calculator'!$D$26),2)</f>
        <v>5591.58</v>
      </c>
      <c r="K866" s="71">
        <f>ROUND((I866*'2-Calculator'!$D$26),2)</f>
        <v>5591.58</v>
      </c>
      <c r="L866" s="69">
        <v>2.0299999999999998</v>
      </c>
      <c r="M866" s="66" t="s">
        <v>2531</v>
      </c>
      <c r="N866" s="66" t="s">
        <v>2532</v>
      </c>
      <c r="O866" s="66"/>
      <c r="P866" s="66" t="s">
        <v>1833</v>
      </c>
      <c r="Q866" s="141">
        <v>77</v>
      </c>
    </row>
    <row r="867" spans="1:17" s="72" customFormat="1" x14ac:dyDescent="0.2">
      <c r="A867" s="66"/>
      <c r="B867" s="66" t="s">
        <v>426</v>
      </c>
      <c r="C867" s="221" t="s">
        <v>1715</v>
      </c>
      <c r="D867" s="66" t="s">
        <v>2334</v>
      </c>
      <c r="E867" s="68">
        <v>1.0522800000000001</v>
      </c>
      <c r="F867" s="74">
        <v>1</v>
      </c>
      <c r="G867" s="74">
        <v>1</v>
      </c>
      <c r="H867" s="68">
        <f t="shared" si="26"/>
        <v>1.0522800000000001</v>
      </c>
      <c r="I867" s="70">
        <f t="shared" si="27"/>
        <v>1.0522800000000001</v>
      </c>
      <c r="J867" s="71">
        <f>ROUND((H867*'2-Calculator'!$D$26),2)</f>
        <v>6917.69</v>
      </c>
      <c r="K867" s="71">
        <f>ROUND((I867*'2-Calculator'!$D$26),2)</f>
        <v>6917.69</v>
      </c>
      <c r="L867" s="69">
        <v>2.61</v>
      </c>
      <c r="M867" s="66" t="s">
        <v>2531</v>
      </c>
      <c r="N867" s="66" t="s">
        <v>2532</v>
      </c>
      <c r="O867" s="66"/>
      <c r="P867" s="66" t="s">
        <v>1833</v>
      </c>
      <c r="Q867" s="141">
        <v>51</v>
      </c>
    </row>
    <row r="868" spans="1:17" s="72" customFormat="1" x14ac:dyDescent="0.2">
      <c r="A868" s="66"/>
      <c r="B868" s="66" t="s">
        <v>425</v>
      </c>
      <c r="C868" s="221" t="s">
        <v>1715</v>
      </c>
      <c r="D868" s="66" t="s">
        <v>2334</v>
      </c>
      <c r="E868" s="68">
        <v>1.81568</v>
      </c>
      <c r="F868" s="74">
        <v>1</v>
      </c>
      <c r="G868" s="74">
        <v>1</v>
      </c>
      <c r="H868" s="68">
        <f t="shared" si="26"/>
        <v>1.81568</v>
      </c>
      <c r="I868" s="70">
        <f t="shared" si="27"/>
        <v>1.81568</v>
      </c>
      <c r="J868" s="71">
        <f>ROUND((H868*'2-Calculator'!$D$26),2)</f>
        <v>11936.28</v>
      </c>
      <c r="K868" s="71">
        <f>ROUND((I868*'2-Calculator'!$D$26),2)</f>
        <v>11936.28</v>
      </c>
      <c r="L868" s="69">
        <v>5.07</v>
      </c>
      <c r="M868" s="66" t="s">
        <v>2531</v>
      </c>
      <c r="N868" s="66" t="s">
        <v>2532</v>
      </c>
      <c r="O868" s="66"/>
      <c r="P868" s="66" t="s">
        <v>1833</v>
      </c>
      <c r="Q868" s="141">
        <v>2</v>
      </c>
    </row>
    <row r="869" spans="1:17" s="72" customFormat="1" x14ac:dyDescent="0.2">
      <c r="A869" s="66"/>
      <c r="B869" s="66" t="s">
        <v>424</v>
      </c>
      <c r="C869" s="221" t="s">
        <v>1715</v>
      </c>
      <c r="D869" s="66" t="s">
        <v>2334</v>
      </c>
      <c r="E869" s="68">
        <v>4.1455599999999997</v>
      </c>
      <c r="F869" s="74">
        <v>1</v>
      </c>
      <c r="G869" s="74">
        <v>1</v>
      </c>
      <c r="H869" s="68">
        <f t="shared" si="26"/>
        <v>4.1455599999999997</v>
      </c>
      <c r="I869" s="70">
        <f t="shared" si="27"/>
        <v>4.1455599999999997</v>
      </c>
      <c r="J869" s="71">
        <f>ROUND((H869*'2-Calculator'!$D$26),2)</f>
        <v>27252.91</v>
      </c>
      <c r="K869" s="71">
        <f>ROUND((I869*'2-Calculator'!$D$26),2)</f>
        <v>27252.91</v>
      </c>
      <c r="L869" s="69">
        <v>9.4</v>
      </c>
      <c r="M869" s="66" t="s">
        <v>2531</v>
      </c>
      <c r="N869" s="66" t="s">
        <v>2532</v>
      </c>
      <c r="O869" s="66"/>
      <c r="P869" s="66" t="s">
        <v>1833</v>
      </c>
      <c r="Q869" s="141">
        <v>0</v>
      </c>
    </row>
    <row r="870" spans="1:17" s="72" customFormat="1" x14ac:dyDescent="0.2">
      <c r="A870" s="66"/>
      <c r="B870" s="66" t="s">
        <v>423</v>
      </c>
      <c r="C870" s="221" t="s">
        <v>1716</v>
      </c>
      <c r="D870" s="66" t="s">
        <v>2335</v>
      </c>
      <c r="E870" s="68">
        <v>0.45644000000000001</v>
      </c>
      <c r="F870" s="74">
        <v>1</v>
      </c>
      <c r="G870" s="74">
        <v>1</v>
      </c>
      <c r="H870" s="68">
        <f t="shared" si="26"/>
        <v>0.45644000000000001</v>
      </c>
      <c r="I870" s="70">
        <f t="shared" si="27"/>
        <v>0.45644000000000001</v>
      </c>
      <c r="J870" s="71">
        <f>ROUND((H870*'2-Calculator'!$D$26),2)</f>
        <v>3000.64</v>
      </c>
      <c r="K870" s="71">
        <f>ROUND((I870*'2-Calculator'!$D$26),2)</f>
        <v>3000.64</v>
      </c>
      <c r="L870" s="69">
        <v>2.64</v>
      </c>
      <c r="M870" s="66" t="s">
        <v>2531</v>
      </c>
      <c r="N870" s="66" t="s">
        <v>2532</v>
      </c>
      <c r="O870" s="66"/>
      <c r="P870" s="66" t="s">
        <v>1833</v>
      </c>
      <c r="Q870" s="141">
        <v>1</v>
      </c>
    </row>
    <row r="871" spans="1:17" s="72" customFormat="1" x14ac:dyDescent="0.2">
      <c r="A871" s="66"/>
      <c r="B871" s="66" t="s">
        <v>422</v>
      </c>
      <c r="C871" s="221" t="s">
        <v>1716</v>
      </c>
      <c r="D871" s="66" t="s">
        <v>2335</v>
      </c>
      <c r="E871" s="68">
        <v>0.64581999999999995</v>
      </c>
      <c r="F871" s="74">
        <v>1</v>
      </c>
      <c r="G871" s="74">
        <v>1</v>
      </c>
      <c r="H871" s="68">
        <f t="shared" si="26"/>
        <v>0.64581999999999995</v>
      </c>
      <c r="I871" s="70">
        <f t="shared" si="27"/>
        <v>0.64581999999999995</v>
      </c>
      <c r="J871" s="71">
        <f>ROUND((H871*'2-Calculator'!$D$26),2)</f>
        <v>4245.62</v>
      </c>
      <c r="K871" s="71">
        <f>ROUND((I871*'2-Calculator'!$D$26),2)</f>
        <v>4245.62</v>
      </c>
      <c r="L871" s="69">
        <v>2.81</v>
      </c>
      <c r="M871" s="66" t="s">
        <v>2531</v>
      </c>
      <c r="N871" s="66" t="s">
        <v>2532</v>
      </c>
      <c r="O871" s="66"/>
      <c r="P871" s="66" t="s">
        <v>1833</v>
      </c>
      <c r="Q871" s="141">
        <v>10</v>
      </c>
    </row>
    <row r="872" spans="1:17" s="72" customFormat="1" x14ac:dyDescent="0.2">
      <c r="A872" s="66"/>
      <c r="B872" s="66" t="s">
        <v>421</v>
      </c>
      <c r="C872" s="221" t="s">
        <v>1716</v>
      </c>
      <c r="D872" s="66" t="s">
        <v>2335</v>
      </c>
      <c r="E872" s="68">
        <v>1.12775</v>
      </c>
      <c r="F872" s="74">
        <v>1</v>
      </c>
      <c r="G872" s="74">
        <v>1</v>
      </c>
      <c r="H872" s="68">
        <f t="shared" si="26"/>
        <v>1.12775</v>
      </c>
      <c r="I872" s="70">
        <f t="shared" si="27"/>
        <v>1.12775</v>
      </c>
      <c r="J872" s="71">
        <f>ROUND((H872*'2-Calculator'!$D$26),2)</f>
        <v>7413.83</v>
      </c>
      <c r="K872" s="71">
        <f>ROUND((I872*'2-Calculator'!$D$26),2)</f>
        <v>7413.83</v>
      </c>
      <c r="L872" s="69">
        <v>5.85</v>
      </c>
      <c r="M872" s="66" t="s">
        <v>2531</v>
      </c>
      <c r="N872" s="66" t="s">
        <v>2532</v>
      </c>
      <c r="O872" s="66"/>
      <c r="P872" s="66" t="s">
        <v>1833</v>
      </c>
      <c r="Q872" s="141">
        <v>18</v>
      </c>
    </row>
    <row r="873" spans="1:17" s="72" customFormat="1" x14ac:dyDescent="0.2">
      <c r="A873" s="66"/>
      <c r="B873" s="66" t="s">
        <v>420</v>
      </c>
      <c r="C873" s="221" t="s">
        <v>1716</v>
      </c>
      <c r="D873" s="66" t="s">
        <v>2335</v>
      </c>
      <c r="E873" s="68">
        <v>2.1072600000000001</v>
      </c>
      <c r="F873" s="74">
        <v>1</v>
      </c>
      <c r="G873" s="74">
        <v>1</v>
      </c>
      <c r="H873" s="68">
        <f t="shared" si="26"/>
        <v>2.1072600000000001</v>
      </c>
      <c r="I873" s="70">
        <f t="shared" si="27"/>
        <v>2.1072600000000001</v>
      </c>
      <c r="J873" s="71">
        <f>ROUND((H873*'2-Calculator'!$D$26),2)</f>
        <v>13853.13</v>
      </c>
      <c r="K873" s="71">
        <f>ROUND((I873*'2-Calculator'!$D$26),2)</f>
        <v>13853.13</v>
      </c>
      <c r="L873" s="69">
        <v>10.85</v>
      </c>
      <c r="M873" s="66" t="s">
        <v>2531</v>
      </c>
      <c r="N873" s="66" t="s">
        <v>2532</v>
      </c>
      <c r="O873" s="66"/>
      <c r="P873" s="66" t="s">
        <v>1833</v>
      </c>
      <c r="Q873" s="141">
        <v>0</v>
      </c>
    </row>
    <row r="874" spans="1:17" s="72" customFormat="1" x14ac:dyDescent="0.2">
      <c r="A874" s="66"/>
      <c r="B874" s="66" t="s">
        <v>419</v>
      </c>
      <c r="C874" s="221" t="s">
        <v>1717</v>
      </c>
      <c r="D874" s="66" t="s">
        <v>2336</v>
      </c>
      <c r="E874" s="68">
        <v>0.46922999999999998</v>
      </c>
      <c r="F874" s="74">
        <v>1</v>
      </c>
      <c r="G874" s="74">
        <v>1</v>
      </c>
      <c r="H874" s="68">
        <f t="shared" si="26"/>
        <v>0.46922999999999998</v>
      </c>
      <c r="I874" s="70">
        <f t="shared" si="27"/>
        <v>0.46922999999999998</v>
      </c>
      <c r="J874" s="71">
        <f>ROUND((H874*'2-Calculator'!$D$26),2)</f>
        <v>3084.72</v>
      </c>
      <c r="K874" s="71">
        <f>ROUND((I874*'2-Calculator'!$D$26),2)</f>
        <v>3084.72</v>
      </c>
      <c r="L874" s="69">
        <v>2.5299999999999998</v>
      </c>
      <c r="M874" s="66" t="s">
        <v>2531</v>
      </c>
      <c r="N874" s="66" t="s">
        <v>2532</v>
      </c>
      <c r="O874" s="66"/>
      <c r="P874" s="66" t="s">
        <v>1833</v>
      </c>
      <c r="Q874" s="141">
        <v>25</v>
      </c>
    </row>
    <row r="875" spans="1:17" s="72" customFormat="1" x14ac:dyDescent="0.2">
      <c r="A875" s="66"/>
      <c r="B875" s="66" t="s">
        <v>418</v>
      </c>
      <c r="C875" s="221" t="s">
        <v>1717</v>
      </c>
      <c r="D875" s="66" t="s">
        <v>2336</v>
      </c>
      <c r="E875" s="68">
        <v>0.63590999999999998</v>
      </c>
      <c r="F875" s="74">
        <v>1</v>
      </c>
      <c r="G875" s="74">
        <v>1</v>
      </c>
      <c r="H875" s="68">
        <f t="shared" si="26"/>
        <v>0.63590999999999998</v>
      </c>
      <c r="I875" s="70">
        <f t="shared" si="27"/>
        <v>0.63590999999999998</v>
      </c>
      <c r="J875" s="71">
        <f>ROUND((H875*'2-Calculator'!$D$26),2)</f>
        <v>4180.47</v>
      </c>
      <c r="K875" s="71">
        <f>ROUND((I875*'2-Calculator'!$D$26),2)</f>
        <v>4180.47</v>
      </c>
      <c r="L875" s="69">
        <v>3.44</v>
      </c>
      <c r="M875" s="66" t="s">
        <v>2531</v>
      </c>
      <c r="N875" s="66" t="s">
        <v>2532</v>
      </c>
      <c r="O875" s="66"/>
      <c r="P875" s="66" t="s">
        <v>1833</v>
      </c>
      <c r="Q875" s="141">
        <v>26</v>
      </c>
    </row>
    <row r="876" spans="1:17" s="72" customFormat="1" x14ac:dyDescent="0.2">
      <c r="A876" s="66"/>
      <c r="B876" s="66" t="s">
        <v>417</v>
      </c>
      <c r="C876" s="221" t="s">
        <v>1717</v>
      </c>
      <c r="D876" s="66" t="s">
        <v>2336</v>
      </c>
      <c r="E876" s="68">
        <v>0.98460999999999999</v>
      </c>
      <c r="F876" s="74">
        <v>1</v>
      </c>
      <c r="G876" s="74">
        <v>1</v>
      </c>
      <c r="H876" s="68">
        <f t="shared" si="26"/>
        <v>0.98460999999999999</v>
      </c>
      <c r="I876" s="70">
        <f t="shared" si="27"/>
        <v>0.98460999999999999</v>
      </c>
      <c r="J876" s="71">
        <f>ROUND((H876*'2-Calculator'!$D$26),2)</f>
        <v>6472.83</v>
      </c>
      <c r="K876" s="71">
        <f>ROUND((I876*'2-Calculator'!$D$26),2)</f>
        <v>6472.83</v>
      </c>
      <c r="L876" s="69">
        <v>6.24</v>
      </c>
      <c r="M876" s="66" t="s">
        <v>2531</v>
      </c>
      <c r="N876" s="66" t="s">
        <v>2532</v>
      </c>
      <c r="O876" s="66"/>
      <c r="P876" s="66" t="s">
        <v>1833</v>
      </c>
      <c r="Q876" s="141">
        <v>9</v>
      </c>
    </row>
    <row r="877" spans="1:17" s="72" customFormat="1" x14ac:dyDescent="0.2">
      <c r="A877" s="66"/>
      <c r="B877" s="66" t="s">
        <v>416</v>
      </c>
      <c r="C877" s="221" t="s">
        <v>1717</v>
      </c>
      <c r="D877" s="66" t="s">
        <v>2336</v>
      </c>
      <c r="E877" s="68">
        <v>1.70143</v>
      </c>
      <c r="F877" s="74">
        <v>1</v>
      </c>
      <c r="G877" s="74">
        <v>1</v>
      </c>
      <c r="H877" s="68">
        <f t="shared" si="26"/>
        <v>1.70143</v>
      </c>
      <c r="I877" s="70">
        <f t="shared" si="27"/>
        <v>1.70143</v>
      </c>
      <c r="J877" s="71">
        <f>ROUND((H877*'2-Calculator'!$D$26),2)</f>
        <v>11185.2</v>
      </c>
      <c r="K877" s="71">
        <f>ROUND((I877*'2-Calculator'!$D$26),2)</f>
        <v>11185.2</v>
      </c>
      <c r="L877" s="69">
        <v>14.09</v>
      </c>
      <c r="M877" s="66" t="s">
        <v>2531</v>
      </c>
      <c r="N877" s="66" t="s">
        <v>2532</v>
      </c>
      <c r="O877" s="66"/>
      <c r="P877" s="66" t="s">
        <v>1833</v>
      </c>
      <c r="Q877" s="141">
        <v>0</v>
      </c>
    </row>
    <row r="878" spans="1:17" s="72" customFormat="1" x14ac:dyDescent="0.2">
      <c r="A878" s="66"/>
      <c r="B878" s="66" t="s">
        <v>415</v>
      </c>
      <c r="C878" s="221" t="s">
        <v>1718</v>
      </c>
      <c r="D878" s="66" t="s">
        <v>2337</v>
      </c>
      <c r="E878" s="68">
        <v>0.38657000000000002</v>
      </c>
      <c r="F878" s="74">
        <v>1</v>
      </c>
      <c r="G878" s="74">
        <v>1</v>
      </c>
      <c r="H878" s="68">
        <f t="shared" si="26"/>
        <v>0.38657000000000002</v>
      </c>
      <c r="I878" s="70">
        <f t="shared" si="27"/>
        <v>0.38657000000000002</v>
      </c>
      <c r="J878" s="71">
        <f>ROUND((H878*'2-Calculator'!$D$26),2)</f>
        <v>2541.31</v>
      </c>
      <c r="K878" s="71">
        <f>ROUND((I878*'2-Calculator'!$D$26),2)</f>
        <v>2541.31</v>
      </c>
      <c r="L878" s="69">
        <v>1.59</v>
      </c>
      <c r="M878" s="66" t="s">
        <v>2531</v>
      </c>
      <c r="N878" s="66" t="s">
        <v>2532</v>
      </c>
      <c r="O878" s="66"/>
      <c r="P878" s="66" t="s">
        <v>1833</v>
      </c>
      <c r="Q878" s="141">
        <v>15</v>
      </c>
    </row>
    <row r="879" spans="1:17" s="72" customFormat="1" x14ac:dyDescent="0.2">
      <c r="A879" s="66"/>
      <c r="B879" s="66" t="s">
        <v>414</v>
      </c>
      <c r="C879" s="221" t="s">
        <v>1718</v>
      </c>
      <c r="D879" s="66" t="s">
        <v>2337</v>
      </c>
      <c r="E879" s="68">
        <v>0.49184</v>
      </c>
      <c r="F879" s="74">
        <v>1</v>
      </c>
      <c r="G879" s="74">
        <v>1</v>
      </c>
      <c r="H879" s="68">
        <f t="shared" si="26"/>
        <v>0.49184</v>
      </c>
      <c r="I879" s="70">
        <f t="shared" si="27"/>
        <v>0.49184</v>
      </c>
      <c r="J879" s="71">
        <f>ROUND((H879*'2-Calculator'!$D$26),2)</f>
        <v>3233.36</v>
      </c>
      <c r="K879" s="71">
        <f>ROUND((I879*'2-Calculator'!$D$26),2)</f>
        <v>3233.36</v>
      </c>
      <c r="L879" s="69">
        <v>2.19</v>
      </c>
      <c r="M879" s="66" t="s">
        <v>2531</v>
      </c>
      <c r="N879" s="66" t="s">
        <v>2532</v>
      </c>
      <c r="O879" s="66"/>
      <c r="P879" s="66" t="s">
        <v>1833</v>
      </c>
      <c r="Q879" s="141">
        <v>18</v>
      </c>
    </row>
    <row r="880" spans="1:17" s="72" customFormat="1" x14ac:dyDescent="0.2">
      <c r="A880" s="66"/>
      <c r="B880" s="66" t="s">
        <v>413</v>
      </c>
      <c r="C880" s="221" t="s">
        <v>1718</v>
      </c>
      <c r="D880" s="66" t="s">
        <v>2337</v>
      </c>
      <c r="E880" s="68">
        <v>0.82218999999999998</v>
      </c>
      <c r="F880" s="74">
        <v>1</v>
      </c>
      <c r="G880" s="74">
        <v>1</v>
      </c>
      <c r="H880" s="68">
        <f t="shared" si="26"/>
        <v>0.82218999999999998</v>
      </c>
      <c r="I880" s="70">
        <f t="shared" si="27"/>
        <v>0.82218999999999998</v>
      </c>
      <c r="J880" s="71">
        <f>ROUND((H880*'2-Calculator'!$D$26),2)</f>
        <v>5405.08</v>
      </c>
      <c r="K880" s="71">
        <f>ROUND((I880*'2-Calculator'!$D$26),2)</f>
        <v>5405.08</v>
      </c>
      <c r="L880" s="69">
        <v>3.86</v>
      </c>
      <c r="M880" s="66" t="s">
        <v>2531</v>
      </c>
      <c r="N880" s="66" t="s">
        <v>2532</v>
      </c>
      <c r="O880" s="66"/>
      <c r="P880" s="66" t="s">
        <v>1833</v>
      </c>
      <c r="Q880" s="141">
        <v>7</v>
      </c>
    </row>
    <row r="881" spans="1:17" s="72" customFormat="1" x14ac:dyDescent="0.2">
      <c r="A881" s="66"/>
      <c r="B881" s="66" t="s">
        <v>412</v>
      </c>
      <c r="C881" s="221" t="s">
        <v>1718</v>
      </c>
      <c r="D881" s="66" t="s">
        <v>2337</v>
      </c>
      <c r="E881" s="68">
        <v>1.56386</v>
      </c>
      <c r="F881" s="74">
        <v>1</v>
      </c>
      <c r="G881" s="74">
        <v>1</v>
      </c>
      <c r="H881" s="68">
        <f t="shared" si="26"/>
        <v>1.56386</v>
      </c>
      <c r="I881" s="70">
        <f t="shared" si="27"/>
        <v>1.56386</v>
      </c>
      <c r="J881" s="71">
        <f>ROUND((H881*'2-Calculator'!$D$26),2)</f>
        <v>10280.82</v>
      </c>
      <c r="K881" s="71">
        <f>ROUND((I881*'2-Calculator'!$D$26),2)</f>
        <v>10280.82</v>
      </c>
      <c r="L881" s="69">
        <v>8</v>
      </c>
      <c r="M881" s="66" t="s">
        <v>2531</v>
      </c>
      <c r="N881" s="66" t="s">
        <v>2532</v>
      </c>
      <c r="O881" s="66"/>
      <c r="P881" s="66" t="s">
        <v>1833</v>
      </c>
      <c r="Q881" s="141">
        <v>0</v>
      </c>
    </row>
    <row r="882" spans="1:17" s="72" customFormat="1" x14ac:dyDescent="0.2">
      <c r="A882" s="66"/>
      <c r="B882" s="66" t="s">
        <v>411</v>
      </c>
      <c r="C882" s="221" t="s">
        <v>1719</v>
      </c>
      <c r="D882" s="66" t="s">
        <v>2338</v>
      </c>
      <c r="E882" s="68">
        <v>0.56159999999999999</v>
      </c>
      <c r="F882" s="74">
        <v>1.5</v>
      </c>
      <c r="G882" s="74">
        <v>1.5</v>
      </c>
      <c r="H882" s="68">
        <f t="shared" si="26"/>
        <v>0.84240000000000004</v>
      </c>
      <c r="I882" s="70">
        <f t="shared" si="27"/>
        <v>0.84240000000000004</v>
      </c>
      <c r="J882" s="71">
        <f>ROUND((H882*'2-Calculator'!$D$26),2)</f>
        <v>5537.94</v>
      </c>
      <c r="K882" s="71">
        <f>ROUND((I882*'2-Calculator'!$D$26),2)</f>
        <v>5537.94</v>
      </c>
      <c r="L882" s="69">
        <v>2.96</v>
      </c>
      <c r="M882" s="66" t="s">
        <v>363</v>
      </c>
      <c r="N882" s="66" t="s">
        <v>363</v>
      </c>
      <c r="O882" s="66"/>
      <c r="P882" s="66" t="s">
        <v>1833</v>
      </c>
      <c r="Q882" s="141">
        <v>5399</v>
      </c>
    </row>
    <row r="883" spans="1:17" s="72" customFormat="1" x14ac:dyDescent="0.2">
      <c r="A883" s="66"/>
      <c r="B883" s="66" t="s">
        <v>410</v>
      </c>
      <c r="C883" s="221" t="s">
        <v>1719</v>
      </c>
      <c r="D883" s="66" t="s">
        <v>2338</v>
      </c>
      <c r="E883" s="68">
        <v>0.67023999999999995</v>
      </c>
      <c r="F883" s="74">
        <v>1.5</v>
      </c>
      <c r="G883" s="74">
        <v>1.5</v>
      </c>
      <c r="H883" s="68">
        <f t="shared" si="26"/>
        <v>1.00536</v>
      </c>
      <c r="I883" s="70">
        <f t="shared" si="27"/>
        <v>1.00536</v>
      </c>
      <c r="J883" s="71">
        <f>ROUND((H883*'2-Calculator'!$D$26),2)</f>
        <v>6609.24</v>
      </c>
      <c r="K883" s="71">
        <f>ROUND((I883*'2-Calculator'!$D$26),2)</f>
        <v>6609.24</v>
      </c>
      <c r="L883" s="69">
        <v>3.66</v>
      </c>
      <c r="M883" s="66" t="s">
        <v>363</v>
      </c>
      <c r="N883" s="66" t="s">
        <v>363</v>
      </c>
      <c r="O883" s="66"/>
      <c r="P883" s="66" t="s">
        <v>1833</v>
      </c>
      <c r="Q883" s="141">
        <v>2447</v>
      </c>
    </row>
    <row r="884" spans="1:17" s="72" customFormat="1" x14ac:dyDescent="0.2">
      <c r="A884" s="66"/>
      <c r="B884" s="66" t="s">
        <v>409</v>
      </c>
      <c r="C884" s="221" t="s">
        <v>1719</v>
      </c>
      <c r="D884" s="66" t="s">
        <v>2338</v>
      </c>
      <c r="E884" s="68">
        <v>0.89285000000000003</v>
      </c>
      <c r="F884" s="74">
        <v>1.5</v>
      </c>
      <c r="G884" s="74">
        <v>1.5</v>
      </c>
      <c r="H884" s="68">
        <f t="shared" si="26"/>
        <v>1.33928</v>
      </c>
      <c r="I884" s="70">
        <f t="shared" si="27"/>
        <v>1.33928</v>
      </c>
      <c r="J884" s="71">
        <f>ROUND((H884*'2-Calculator'!$D$26),2)</f>
        <v>8804.43</v>
      </c>
      <c r="K884" s="71">
        <f>ROUND((I884*'2-Calculator'!$D$26),2)</f>
        <v>8804.43</v>
      </c>
      <c r="L884" s="69">
        <v>5.21</v>
      </c>
      <c r="M884" s="66" t="s">
        <v>363</v>
      </c>
      <c r="N884" s="66" t="s">
        <v>363</v>
      </c>
      <c r="O884" s="66"/>
      <c r="P884" s="66" t="s">
        <v>1833</v>
      </c>
      <c r="Q884" s="141">
        <v>622</v>
      </c>
    </row>
    <row r="885" spans="1:17" s="72" customFormat="1" x14ac:dyDescent="0.2">
      <c r="A885" s="66"/>
      <c r="B885" s="66" t="s">
        <v>408</v>
      </c>
      <c r="C885" s="221" t="s">
        <v>1719</v>
      </c>
      <c r="D885" s="66" t="s">
        <v>2338</v>
      </c>
      <c r="E885" s="68">
        <v>2.15761</v>
      </c>
      <c r="F885" s="74">
        <v>1.5</v>
      </c>
      <c r="G885" s="74">
        <v>1.5</v>
      </c>
      <c r="H885" s="68">
        <f t="shared" si="26"/>
        <v>3.2364199999999999</v>
      </c>
      <c r="I885" s="70">
        <f t="shared" si="27"/>
        <v>3.2364199999999999</v>
      </c>
      <c r="J885" s="71">
        <f>ROUND((H885*'2-Calculator'!$D$26),2)</f>
        <v>21276.23</v>
      </c>
      <c r="K885" s="71">
        <f>ROUND((I885*'2-Calculator'!$D$26),2)</f>
        <v>21276.23</v>
      </c>
      <c r="L885" s="69">
        <v>7.88</v>
      </c>
      <c r="M885" s="66" t="s">
        <v>363</v>
      </c>
      <c r="N885" s="66" t="s">
        <v>363</v>
      </c>
      <c r="O885" s="66"/>
      <c r="P885" s="66" t="s">
        <v>1833</v>
      </c>
      <c r="Q885" s="141">
        <v>31</v>
      </c>
    </row>
    <row r="886" spans="1:17" s="72" customFormat="1" x14ac:dyDescent="0.2">
      <c r="A886" s="66"/>
      <c r="B886" s="66" t="s">
        <v>407</v>
      </c>
      <c r="C886" s="221" t="s">
        <v>1720</v>
      </c>
      <c r="D886" s="66" t="s">
        <v>2456</v>
      </c>
      <c r="E886" s="68">
        <v>0.56320999999999999</v>
      </c>
      <c r="F886" s="74">
        <v>1.5</v>
      </c>
      <c r="G886" s="74">
        <v>1.5</v>
      </c>
      <c r="H886" s="68">
        <f t="shared" si="26"/>
        <v>0.84482000000000002</v>
      </c>
      <c r="I886" s="70">
        <f t="shared" si="27"/>
        <v>0.84482000000000002</v>
      </c>
      <c r="J886" s="71">
        <f>ROUND((H886*'2-Calculator'!$D$26),2)</f>
        <v>5553.85</v>
      </c>
      <c r="K886" s="71">
        <f>ROUND((I886*'2-Calculator'!$D$26),2)</f>
        <v>5553.85</v>
      </c>
      <c r="L886" s="69">
        <v>2.14</v>
      </c>
      <c r="M886" s="66" t="s">
        <v>363</v>
      </c>
      <c r="N886" s="66" t="s">
        <v>363</v>
      </c>
      <c r="O886" s="66"/>
      <c r="P886" s="66" t="s">
        <v>1833</v>
      </c>
      <c r="Q886" s="141">
        <v>523</v>
      </c>
    </row>
    <row r="887" spans="1:17" s="72" customFormat="1" x14ac:dyDescent="0.2">
      <c r="A887" s="66"/>
      <c r="B887" s="66" t="s">
        <v>406</v>
      </c>
      <c r="C887" s="221" t="s">
        <v>1720</v>
      </c>
      <c r="D887" s="66" t="s">
        <v>2456</v>
      </c>
      <c r="E887" s="68">
        <v>0.60494000000000003</v>
      </c>
      <c r="F887" s="74">
        <v>1.5</v>
      </c>
      <c r="G887" s="74">
        <v>1.5</v>
      </c>
      <c r="H887" s="68">
        <f t="shared" si="26"/>
        <v>0.90741000000000005</v>
      </c>
      <c r="I887" s="70">
        <f t="shared" si="27"/>
        <v>0.90741000000000005</v>
      </c>
      <c r="J887" s="71">
        <f>ROUND((H887*'2-Calculator'!$D$26),2)</f>
        <v>5965.31</v>
      </c>
      <c r="K887" s="71">
        <f>ROUND((I887*'2-Calculator'!$D$26),2)</f>
        <v>5965.31</v>
      </c>
      <c r="L887" s="69">
        <v>2.2799999999999998</v>
      </c>
      <c r="M887" s="66" t="s">
        <v>363</v>
      </c>
      <c r="N887" s="66" t="s">
        <v>363</v>
      </c>
      <c r="O887" s="66"/>
      <c r="P887" s="66" t="s">
        <v>1833</v>
      </c>
      <c r="Q887" s="141">
        <v>301</v>
      </c>
    </row>
    <row r="888" spans="1:17" s="72" customFormat="1" x14ac:dyDescent="0.2">
      <c r="A888" s="66"/>
      <c r="B888" s="66" t="s">
        <v>405</v>
      </c>
      <c r="C888" s="221" t="s">
        <v>1720</v>
      </c>
      <c r="D888" s="66" t="s">
        <v>2456</v>
      </c>
      <c r="E888" s="68">
        <v>0.81430000000000002</v>
      </c>
      <c r="F888" s="74">
        <v>1.5</v>
      </c>
      <c r="G888" s="74">
        <v>1.5</v>
      </c>
      <c r="H888" s="68">
        <f t="shared" si="26"/>
        <v>1.2214499999999999</v>
      </c>
      <c r="I888" s="70">
        <f t="shared" si="27"/>
        <v>1.2214499999999999</v>
      </c>
      <c r="J888" s="71">
        <f>ROUND((H888*'2-Calculator'!$D$26),2)</f>
        <v>8029.81</v>
      </c>
      <c r="K888" s="71">
        <f>ROUND((I888*'2-Calculator'!$D$26),2)</f>
        <v>8029.81</v>
      </c>
      <c r="L888" s="69">
        <v>3.81</v>
      </c>
      <c r="M888" s="66" t="s">
        <v>363</v>
      </c>
      <c r="N888" s="66" t="s">
        <v>363</v>
      </c>
      <c r="O888" s="66"/>
      <c r="P888" s="66" t="s">
        <v>1833</v>
      </c>
      <c r="Q888" s="141">
        <v>43</v>
      </c>
    </row>
    <row r="889" spans="1:17" s="72" customFormat="1" x14ac:dyDescent="0.2">
      <c r="A889" s="66"/>
      <c r="B889" s="66" t="s">
        <v>404</v>
      </c>
      <c r="C889" s="221" t="s">
        <v>1720</v>
      </c>
      <c r="D889" s="66" t="s">
        <v>2456</v>
      </c>
      <c r="E889" s="68">
        <v>2.51064</v>
      </c>
      <c r="F889" s="74">
        <v>1.5</v>
      </c>
      <c r="G889" s="74">
        <v>1.5</v>
      </c>
      <c r="H889" s="68">
        <f t="shared" si="26"/>
        <v>3.7659600000000002</v>
      </c>
      <c r="I889" s="70">
        <f t="shared" si="27"/>
        <v>3.7659600000000002</v>
      </c>
      <c r="J889" s="71">
        <f>ROUND((H889*'2-Calculator'!$D$26),2)</f>
        <v>24757.42</v>
      </c>
      <c r="K889" s="71">
        <f>ROUND((I889*'2-Calculator'!$D$26),2)</f>
        <v>24757.42</v>
      </c>
      <c r="L889" s="69">
        <v>6.18</v>
      </c>
      <c r="M889" s="66" t="s">
        <v>363</v>
      </c>
      <c r="N889" s="66" t="s">
        <v>363</v>
      </c>
      <c r="O889" s="66"/>
      <c r="P889" s="66" t="s">
        <v>1833</v>
      </c>
      <c r="Q889" s="141">
        <v>1</v>
      </c>
    </row>
    <row r="890" spans="1:17" s="72" customFormat="1" x14ac:dyDescent="0.2">
      <c r="A890" s="66"/>
      <c r="B890" s="66" t="s">
        <v>403</v>
      </c>
      <c r="C890" s="221" t="s">
        <v>1721</v>
      </c>
      <c r="D890" s="66" t="s">
        <v>2457</v>
      </c>
      <c r="E890" s="68">
        <v>0.38041999999999998</v>
      </c>
      <c r="F890" s="74">
        <v>1.5</v>
      </c>
      <c r="G890" s="74">
        <v>1.5</v>
      </c>
      <c r="H890" s="68">
        <f t="shared" si="26"/>
        <v>0.57062999999999997</v>
      </c>
      <c r="I890" s="70">
        <f t="shared" si="27"/>
        <v>0.57062999999999997</v>
      </c>
      <c r="J890" s="71">
        <f>ROUND((H890*'2-Calculator'!$D$26),2)</f>
        <v>3751.32</v>
      </c>
      <c r="K890" s="71">
        <f>ROUND((I890*'2-Calculator'!$D$26),2)</f>
        <v>3751.32</v>
      </c>
      <c r="L890" s="69">
        <v>2.1800000000000002</v>
      </c>
      <c r="M890" s="66" t="s">
        <v>363</v>
      </c>
      <c r="N890" s="66" t="s">
        <v>363</v>
      </c>
      <c r="O890" s="66"/>
      <c r="P890" s="66" t="s">
        <v>1833</v>
      </c>
      <c r="Q890" s="141">
        <v>85</v>
      </c>
    </row>
    <row r="891" spans="1:17" s="72" customFormat="1" x14ac:dyDescent="0.2">
      <c r="A891" s="66"/>
      <c r="B891" s="66" t="s">
        <v>402</v>
      </c>
      <c r="C891" s="221" t="s">
        <v>1721</v>
      </c>
      <c r="D891" s="66" t="s">
        <v>2457</v>
      </c>
      <c r="E891" s="68">
        <v>0.46826000000000001</v>
      </c>
      <c r="F891" s="74">
        <v>1.5</v>
      </c>
      <c r="G891" s="74">
        <v>1.5</v>
      </c>
      <c r="H891" s="68">
        <f t="shared" si="26"/>
        <v>0.70238999999999996</v>
      </c>
      <c r="I891" s="70">
        <f t="shared" si="27"/>
        <v>0.70238999999999996</v>
      </c>
      <c r="J891" s="71">
        <f>ROUND((H891*'2-Calculator'!$D$26),2)</f>
        <v>4617.51</v>
      </c>
      <c r="K891" s="71">
        <f>ROUND((I891*'2-Calculator'!$D$26),2)</f>
        <v>4617.51</v>
      </c>
      <c r="L891" s="69">
        <v>2.38</v>
      </c>
      <c r="M891" s="66" t="s">
        <v>363</v>
      </c>
      <c r="N891" s="66" t="s">
        <v>363</v>
      </c>
      <c r="O891" s="66"/>
      <c r="P891" s="66" t="s">
        <v>1833</v>
      </c>
      <c r="Q891" s="141">
        <v>124</v>
      </c>
    </row>
    <row r="892" spans="1:17" s="72" customFormat="1" x14ac:dyDescent="0.2">
      <c r="A892" s="66"/>
      <c r="B892" s="66" t="s">
        <v>401</v>
      </c>
      <c r="C892" s="221" t="s">
        <v>1721</v>
      </c>
      <c r="D892" s="66" t="s">
        <v>2457</v>
      </c>
      <c r="E892" s="68">
        <v>0.85423000000000004</v>
      </c>
      <c r="F892" s="74">
        <v>1.5</v>
      </c>
      <c r="G892" s="74">
        <v>1.5</v>
      </c>
      <c r="H892" s="68">
        <f t="shared" si="26"/>
        <v>1.28135</v>
      </c>
      <c r="I892" s="70">
        <f t="shared" si="27"/>
        <v>1.28135</v>
      </c>
      <c r="J892" s="71">
        <f>ROUND((H892*'2-Calculator'!$D$26),2)</f>
        <v>8423.59</v>
      </c>
      <c r="K892" s="71">
        <f>ROUND((I892*'2-Calculator'!$D$26),2)</f>
        <v>8423.59</v>
      </c>
      <c r="L892" s="69">
        <v>2.97</v>
      </c>
      <c r="M892" s="66" t="s">
        <v>363</v>
      </c>
      <c r="N892" s="66" t="s">
        <v>363</v>
      </c>
      <c r="O892" s="66"/>
      <c r="P892" s="66" t="s">
        <v>1833</v>
      </c>
      <c r="Q892" s="141">
        <v>15</v>
      </c>
    </row>
    <row r="893" spans="1:17" s="72" customFormat="1" x14ac:dyDescent="0.2">
      <c r="A893" s="66"/>
      <c r="B893" s="66" t="s">
        <v>400</v>
      </c>
      <c r="C893" s="221" t="s">
        <v>1721</v>
      </c>
      <c r="D893" s="66" t="s">
        <v>2457</v>
      </c>
      <c r="E893" s="68">
        <v>2.9802300000000002</v>
      </c>
      <c r="F893" s="74">
        <v>1.5</v>
      </c>
      <c r="G893" s="74">
        <v>1.5</v>
      </c>
      <c r="H893" s="68">
        <f t="shared" si="26"/>
        <v>4.4703499999999998</v>
      </c>
      <c r="I893" s="70">
        <f t="shared" si="27"/>
        <v>4.4703499999999998</v>
      </c>
      <c r="J893" s="71">
        <f>ROUND((H893*'2-Calculator'!$D$26),2)</f>
        <v>29388.080000000002</v>
      </c>
      <c r="K893" s="71">
        <f>ROUND((I893*'2-Calculator'!$D$26),2)</f>
        <v>29388.080000000002</v>
      </c>
      <c r="L893" s="69">
        <v>4.33</v>
      </c>
      <c r="M893" s="66" t="s">
        <v>363</v>
      </c>
      <c r="N893" s="66" t="s">
        <v>363</v>
      </c>
      <c r="O893" s="66"/>
      <c r="P893" s="66" t="s">
        <v>1833</v>
      </c>
      <c r="Q893" s="141">
        <v>3</v>
      </c>
    </row>
    <row r="894" spans="1:17" s="72" customFormat="1" x14ac:dyDescent="0.2">
      <c r="A894" s="66"/>
      <c r="B894" s="66" t="s">
        <v>399</v>
      </c>
      <c r="C894" s="221" t="s">
        <v>1722</v>
      </c>
      <c r="D894" s="66" t="s">
        <v>2339</v>
      </c>
      <c r="E894" s="68">
        <v>0.47796</v>
      </c>
      <c r="F894" s="74">
        <v>1.5</v>
      </c>
      <c r="G894" s="74">
        <v>1.5</v>
      </c>
      <c r="H894" s="68">
        <f t="shared" si="26"/>
        <v>0.71694000000000002</v>
      </c>
      <c r="I894" s="70">
        <f t="shared" si="27"/>
        <v>0.71694000000000002</v>
      </c>
      <c r="J894" s="71">
        <f>ROUND((H894*'2-Calculator'!$D$26),2)</f>
        <v>4713.16</v>
      </c>
      <c r="K894" s="71">
        <f>ROUND((I894*'2-Calculator'!$D$26),2)</f>
        <v>4713.16</v>
      </c>
      <c r="L894" s="69">
        <v>1.58</v>
      </c>
      <c r="M894" s="66" t="s">
        <v>363</v>
      </c>
      <c r="N894" s="66" t="s">
        <v>363</v>
      </c>
      <c r="O894" s="66"/>
      <c r="P894" s="66" t="s">
        <v>1833</v>
      </c>
      <c r="Q894" s="141">
        <v>28</v>
      </c>
    </row>
    <row r="895" spans="1:17" s="72" customFormat="1" x14ac:dyDescent="0.2">
      <c r="A895" s="66"/>
      <c r="B895" s="66" t="s">
        <v>398</v>
      </c>
      <c r="C895" s="221" t="s">
        <v>1722</v>
      </c>
      <c r="D895" s="66" t="s">
        <v>2339</v>
      </c>
      <c r="E895" s="68">
        <v>0.59219999999999995</v>
      </c>
      <c r="F895" s="74">
        <v>1.5</v>
      </c>
      <c r="G895" s="74">
        <v>1.5</v>
      </c>
      <c r="H895" s="68">
        <f t="shared" si="26"/>
        <v>0.88829999999999998</v>
      </c>
      <c r="I895" s="70">
        <f t="shared" si="27"/>
        <v>0.88829999999999998</v>
      </c>
      <c r="J895" s="71">
        <f>ROUND((H895*'2-Calculator'!$D$26),2)</f>
        <v>5839.68</v>
      </c>
      <c r="K895" s="71">
        <f>ROUND((I895*'2-Calculator'!$D$26),2)</f>
        <v>5839.68</v>
      </c>
      <c r="L895" s="69">
        <v>1.87</v>
      </c>
      <c r="M895" s="66" t="s">
        <v>363</v>
      </c>
      <c r="N895" s="66" t="s">
        <v>363</v>
      </c>
      <c r="O895" s="66"/>
      <c r="P895" s="66" t="s">
        <v>1833</v>
      </c>
      <c r="Q895" s="141">
        <v>19</v>
      </c>
    </row>
    <row r="896" spans="1:17" s="72" customFormat="1" x14ac:dyDescent="0.2">
      <c r="A896" s="66"/>
      <c r="B896" s="66" t="s">
        <v>397</v>
      </c>
      <c r="C896" s="221" t="s">
        <v>1722</v>
      </c>
      <c r="D896" s="66" t="s">
        <v>2339</v>
      </c>
      <c r="E896" s="68">
        <v>0.89398</v>
      </c>
      <c r="F896" s="74">
        <v>1.5</v>
      </c>
      <c r="G896" s="74">
        <v>1.5</v>
      </c>
      <c r="H896" s="68">
        <f t="shared" si="26"/>
        <v>1.34097</v>
      </c>
      <c r="I896" s="70">
        <f t="shared" si="27"/>
        <v>1.34097</v>
      </c>
      <c r="J896" s="71">
        <f>ROUND((H896*'2-Calculator'!$D$26),2)</f>
        <v>8815.5400000000009</v>
      </c>
      <c r="K896" s="71">
        <f>ROUND((I896*'2-Calculator'!$D$26),2)</f>
        <v>8815.5400000000009</v>
      </c>
      <c r="L896" s="69">
        <v>3.95</v>
      </c>
      <c r="M896" s="66" t="s">
        <v>363</v>
      </c>
      <c r="N896" s="66" t="s">
        <v>363</v>
      </c>
      <c r="O896" s="66"/>
      <c r="P896" s="66" t="s">
        <v>1833</v>
      </c>
      <c r="Q896" s="141">
        <v>8</v>
      </c>
    </row>
    <row r="897" spans="1:17" s="72" customFormat="1" x14ac:dyDescent="0.2">
      <c r="A897" s="66"/>
      <c r="B897" s="66" t="s">
        <v>396</v>
      </c>
      <c r="C897" s="221" t="s">
        <v>1722</v>
      </c>
      <c r="D897" s="66" t="s">
        <v>2339</v>
      </c>
      <c r="E897" s="68">
        <v>2.4378799999999998</v>
      </c>
      <c r="F897" s="74">
        <v>1.5</v>
      </c>
      <c r="G897" s="74">
        <v>1.5</v>
      </c>
      <c r="H897" s="68">
        <f t="shared" si="26"/>
        <v>3.6568200000000002</v>
      </c>
      <c r="I897" s="70">
        <f t="shared" si="27"/>
        <v>3.6568200000000002</v>
      </c>
      <c r="J897" s="71">
        <f>ROUND((H897*'2-Calculator'!$D$26),2)</f>
        <v>24039.93</v>
      </c>
      <c r="K897" s="71">
        <f>ROUND((I897*'2-Calculator'!$D$26),2)</f>
        <v>24039.93</v>
      </c>
      <c r="L897" s="69">
        <v>7.75</v>
      </c>
      <c r="M897" s="66" t="s">
        <v>363</v>
      </c>
      <c r="N897" s="66" t="s">
        <v>363</v>
      </c>
      <c r="O897" s="66"/>
      <c r="P897" s="66" t="s">
        <v>1833</v>
      </c>
      <c r="Q897" s="141">
        <v>4</v>
      </c>
    </row>
    <row r="898" spans="1:17" s="72" customFormat="1" x14ac:dyDescent="0.2">
      <c r="A898" s="66"/>
      <c r="B898" s="66" t="s">
        <v>395</v>
      </c>
      <c r="C898" s="221" t="s">
        <v>1723</v>
      </c>
      <c r="D898" s="66" t="s">
        <v>2340</v>
      </c>
      <c r="E898" s="68">
        <v>0.72374000000000005</v>
      </c>
      <c r="F898" s="74">
        <v>1.5</v>
      </c>
      <c r="G898" s="74">
        <v>1.5</v>
      </c>
      <c r="H898" s="68">
        <f t="shared" si="26"/>
        <v>1.08561</v>
      </c>
      <c r="I898" s="70">
        <f t="shared" si="27"/>
        <v>1.08561</v>
      </c>
      <c r="J898" s="71">
        <f>ROUND((H898*'2-Calculator'!$D$26),2)</f>
        <v>7136.8</v>
      </c>
      <c r="K898" s="71">
        <f>ROUND((I898*'2-Calculator'!$D$26),2)</f>
        <v>7136.8</v>
      </c>
      <c r="L898" s="69">
        <v>1.5</v>
      </c>
      <c r="M898" s="66" t="s">
        <v>363</v>
      </c>
      <c r="N898" s="66" t="s">
        <v>363</v>
      </c>
      <c r="O898" s="66"/>
      <c r="P898" s="66" t="s">
        <v>1833</v>
      </c>
      <c r="Q898" s="141">
        <v>21</v>
      </c>
    </row>
    <row r="899" spans="1:17" s="72" customFormat="1" x14ac:dyDescent="0.2">
      <c r="A899" s="66"/>
      <c r="B899" s="66" t="s">
        <v>394</v>
      </c>
      <c r="C899" s="221" t="s">
        <v>1723</v>
      </c>
      <c r="D899" s="66" t="s">
        <v>2340</v>
      </c>
      <c r="E899" s="68">
        <v>0.81479999999999997</v>
      </c>
      <c r="F899" s="74">
        <v>1.5</v>
      </c>
      <c r="G899" s="74">
        <v>1.5</v>
      </c>
      <c r="H899" s="68">
        <f t="shared" si="26"/>
        <v>1.2222</v>
      </c>
      <c r="I899" s="70">
        <f t="shared" si="27"/>
        <v>1.2222</v>
      </c>
      <c r="J899" s="71">
        <f>ROUND((H899*'2-Calculator'!$D$26),2)</f>
        <v>8034.74</v>
      </c>
      <c r="K899" s="71">
        <f>ROUND((I899*'2-Calculator'!$D$26),2)</f>
        <v>8034.74</v>
      </c>
      <c r="L899" s="69">
        <v>1.69</v>
      </c>
      <c r="M899" s="66" t="s">
        <v>363</v>
      </c>
      <c r="N899" s="66" t="s">
        <v>363</v>
      </c>
      <c r="O899" s="66"/>
      <c r="P899" s="66" t="s">
        <v>1833</v>
      </c>
      <c r="Q899" s="141">
        <v>14</v>
      </c>
    </row>
    <row r="900" spans="1:17" s="72" customFormat="1" x14ac:dyDescent="0.2">
      <c r="A900" s="66"/>
      <c r="B900" s="66" t="s">
        <v>393</v>
      </c>
      <c r="C900" s="221" t="s">
        <v>1723</v>
      </c>
      <c r="D900" s="66" t="s">
        <v>2340</v>
      </c>
      <c r="E900" s="68">
        <v>1.05097</v>
      </c>
      <c r="F900" s="74">
        <v>1.5</v>
      </c>
      <c r="G900" s="74">
        <v>1.5</v>
      </c>
      <c r="H900" s="68">
        <f t="shared" si="26"/>
        <v>1.57646</v>
      </c>
      <c r="I900" s="70">
        <f t="shared" si="27"/>
        <v>1.57646</v>
      </c>
      <c r="J900" s="71">
        <f>ROUND((H900*'2-Calculator'!$D$26),2)</f>
        <v>10363.65</v>
      </c>
      <c r="K900" s="71">
        <f>ROUND((I900*'2-Calculator'!$D$26),2)</f>
        <v>10363.65</v>
      </c>
      <c r="L900" s="69">
        <v>2.09</v>
      </c>
      <c r="M900" s="66" t="s">
        <v>363</v>
      </c>
      <c r="N900" s="66" t="s">
        <v>363</v>
      </c>
      <c r="O900" s="66"/>
      <c r="P900" s="66" t="s">
        <v>1833</v>
      </c>
      <c r="Q900" s="141">
        <v>6</v>
      </c>
    </row>
    <row r="901" spans="1:17" s="72" customFormat="1" x14ac:dyDescent="0.2">
      <c r="A901" s="66"/>
      <c r="B901" s="66" t="s">
        <v>392</v>
      </c>
      <c r="C901" s="221" t="s">
        <v>1723</v>
      </c>
      <c r="D901" s="66" t="s">
        <v>2340</v>
      </c>
      <c r="E901" s="68">
        <v>1.74831</v>
      </c>
      <c r="F901" s="74">
        <v>1.5</v>
      </c>
      <c r="G901" s="74">
        <v>1.5</v>
      </c>
      <c r="H901" s="68">
        <f t="shared" si="26"/>
        <v>2.6224699999999999</v>
      </c>
      <c r="I901" s="70">
        <f t="shared" si="27"/>
        <v>2.6224699999999999</v>
      </c>
      <c r="J901" s="71">
        <f>ROUND((H901*'2-Calculator'!$D$26),2)</f>
        <v>17240.12</v>
      </c>
      <c r="K901" s="71">
        <f>ROUND((I901*'2-Calculator'!$D$26),2)</f>
        <v>17240.12</v>
      </c>
      <c r="L901" s="69">
        <v>1</v>
      </c>
      <c r="M901" s="66" t="s">
        <v>363</v>
      </c>
      <c r="N901" s="66" t="s">
        <v>363</v>
      </c>
      <c r="O901" s="66"/>
      <c r="P901" s="66" t="s">
        <v>1833</v>
      </c>
      <c r="Q901" s="141">
        <v>1</v>
      </c>
    </row>
    <row r="902" spans="1:17" s="72" customFormat="1" x14ac:dyDescent="0.2">
      <c r="A902" s="66"/>
      <c r="B902" s="66" t="s">
        <v>391</v>
      </c>
      <c r="C902" s="221" t="s">
        <v>1724</v>
      </c>
      <c r="D902" s="66" t="s">
        <v>2341</v>
      </c>
      <c r="E902" s="68">
        <v>0.50222</v>
      </c>
      <c r="F902" s="74">
        <v>1.5</v>
      </c>
      <c r="G902" s="74">
        <v>1.5</v>
      </c>
      <c r="H902" s="68">
        <f t="shared" si="26"/>
        <v>0.75333000000000006</v>
      </c>
      <c r="I902" s="70">
        <f t="shared" si="27"/>
        <v>0.75333000000000006</v>
      </c>
      <c r="J902" s="71">
        <f>ROUND((H902*'2-Calculator'!$D$26),2)</f>
        <v>4952.3900000000003</v>
      </c>
      <c r="K902" s="71">
        <f>ROUND((I902*'2-Calculator'!$D$26),2)</f>
        <v>4952.3900000000003</v>
      </c>
      <c r="L902" s="69">
        <v>2.23</v>
      </c>
      <c r="M902" s="66" t="s">
        <v>363</v>
      </c>
      <c r="N902" s="66" t="s">
        <v>363</v>
      </c>
      <c r="O902" s="66"/>
      <c r="P902" s="66" t="s">
        <v>1833</v>
      </c>
      <c r="Q902" s="141">
        <v>24</v>
      </c>
    </row>
    <row r="903" spans="1:17" s="72" customFormat="1" x14ac:dyDescent="0.2">
      <c r="A903" s="66"/>
      <c r="B903" s="66" t="s">
        <v>390</v>
      </c>
      <c r="C903" s="221" t="s">
        <v>1724</v>
      </c>
      <c r="D903" s="66" t="s">
        <v>2341</v>
      </c>
      <c r="E903" s="68">
        <v>0.72799999999999998</v>
      </c>
      <c r="F903" s="74">
        <v>1.5</v>
      </c>
      <c r="G903" s="74">
        <v>1.5</v>
      </c>
      <c r="H903" s="68">
        <f t="shared" si="26"/>
        <v>1.0920000000000001</v>
      </c>
      <c r="I903" s="70">
        <f t="shared" si="27"/>
        <v>1.0920000000000001</v>
      </c>
      <c r="J903" s="71">
        <f>ROUND((H903*'2-Calculator'!$D$26),2)</f>
        <v>7178.81</v>
      </c>
      <c r="K903" s="71">
        <f>ROUND((I903*'2-Calculator'!$D$26),2)</f>
        <v>7178.81</v>
      </c>
      <c r="L903" s="69">
        <v>2.56</v>
      </c>
      <c r="M903" s="66" t="s">
        <v>363</v>
      </c>
      <c r="N903" s="66" t="s">
        <v>363</v>
      </c>
      <c r="O903" s="66"/>
      <c r="P903" s="66" t="s">
        <v>1833</v>
      </c>
      <c r="Q903" s="141">
        <v>17</v>
      </c>
    </row>
    <row r="904" spans="1:17" s="72" customFormat="1" x14ac:dyDescent="0.2">
      <c r="A904" s="66"/>
      <c r="B904" s="66" t="s">
        <v>389</v>
      </c>
      <c r="C904" s="221" t="s">
        <v>1724</v>
      </c>
      <c r="D904" s="66" t="s">
        <v>2341</v>
      </c>
      <c r="E904" s="68">
        <v>1.3228800000000001</v>
      </c>
      <c r="F904" s="74">
        <v>1.5</v>
      </c>
      <c r="G904" s="74">
        <v>1.5</v>
      </c>
      <c r="H904" s="68">
        <f t="shared" si="26"/>
        <v>1.9843200000000001</v>
      </c>
      <c r="I904" s="70">
        <f t="shared" si="27"/>
        <v>1.9843200000000001</v>
      </c>
      <c r="J904" s="71">
        <f>ROUND((H904*'2-Calculator'!$D$26),2)</f>
        <v>13044.92</v>
      </c>
      <c r="K904" s="71">
        <f>ROUND((I904*'2-Calculator'!$D$26),2)</f>
        <v>13044.92</v>
      </c>
      <c r="L904" s="69">
        <v>4.93</v>
      </c>
      <c r="M904" s="66" t="s">
        <v>363</v>
      </c>
      <c r="N904" s="66" t="s">
        <v>363</v>
      </c>
      <c r="O904" s="66"/>
      <c r="P904" s="66" t="s">
        <v>1833</v>
      </c>
      <c r="Q904" s="141">
        <v>8</v>
      </c>
    </row>
    <row r="905" spans="1:17" s="72" customFormat="1" x14ac:dyDescent="0.2">
      <c r="A905" s="66"/>
      <c r="B905" s="66" t="s">
        <v>388</v>
      </c>
      <c r="C905" s="221" t="s">
        <v>1724</v>
      </c>
      <c r="D905" s="66" t="s">
        <v>2341</v>
      </c>
      <c r="E905" s="68">
        <v>3.7622900000000001</v>
      </c>
      <c r="F905" s="74">
        <v>1.5</v>
      </c>
      <c r="G905" s="74">
        <v>1.5</v>
      </c>
      <c r="H905" s="68">
        <f t="shared" si="26"/>
        <v>5.64344</v>
      </c>
      <c r="I905" s="70">
        <f t="shared" si="27"/>
        <v>5.64344</v>
      </c>
      <c r="J905" s="71">
        <f>ROUND((H905*'2-Calculator'!$D$26),2)</f>
        <v>37099.97</v>
      </c>
      <c r="K905" s="71">
        <f>ROUND((I905*'2-Calculator'!$D$26),2)</f>
        <v>37099.97</v>
      </c>
      <c r="L905" s="69">
        <v>12.17</v>
      </c>
      <c r="M905" s="66" t="s">
        <v>363</v>
      </c>
      <c r="N905" s="66" t="s">
        <v>363</v>
      </c>
      <c r="O905" s="66"/>
      <c r="P905" s="66" t="s">
        <v>1833</v>
      </c>
      <c r="Q905" s="141">
        <v>0</v>
      </c>
    </row>
    <row r="906" spans="1:17" s="72" customFormat="1" x14ac:dyDescent="0.2">
      <c r="A906" s="66"/>
      <c r="B906" s="66" t="s">
        <v>387</v>
      </c>
      <c r="C906" s="221" t="s">
        <v>1725</v>
      </c>
      <c r="D906" s="66" t="s">
        <v>2342</v>
      </c>
      <c r="E906" s="68">
        <v>0.33209</v>
      </c>
      <c r="F906" s="74">
        <v>1.5</v>
      </c>
      <c r="G906" s="74">
        <v>1.5</v>
      </c>
      <c r="H906" s="68">
        <f t="shared" si="26"/>
        <v>0.49814000000000003</v>
      </c>
      <c r="I906" s="70">
        <f t="shared" si="27"/>
        <v>0.49814000000000003</v>
      </c>
      <c r="J906" s="71">
        <f>ROUND((H906*'2-Calculator'!$D$26),2)</f>
        <v>3274.77</v>
      </c>
      <c r="K906" s="71">
        <f>ROUND((I906*'2-Calculator'!$D$26),2)</f>
        <v>3274.77</v>
      </c>
      <c r="L906" s="69">
        <v>2.0299999999999998</v>
      </c>
      <c r="M906" s="66" t="s">
        <v>363</v>
      </c>
      <c r="N906" s="66" t="s">
        <v>363</v>
      </c>
      <c r="O906" s="66"/>
      <c r="P906" s="66" t="s">
        <v>1833</v>
      </c>
      <c r="Q906" s="141">
        <v>8392</v>
      </c>
    </row>
    <row r="907" spans="1:17" s="72" customFormat="1" x14ac:dyDescent="0.2">
      <c r="A907" s="66"/>
      <c r="B907" s="66" t="s">
        <v>386</v>
      </c>
      <c r="C907" s="221" t="s">
        <v>1725</v>
      </c>
      <c r="D907" s="66" t="s">
        <v>2342</v>
      </c>
      <c r="E907" s="68">
        <v>0.38346999999999998</v>
      </c>
      <c r="F907" s="74">
        <v>1.5</v>
      </c>
      <c r="G907" s="74">
        <v>1.5</v>
      </c>
      <c r="H907" s="68">
        <f t="shared" si="26"/>
        <v>0.57521</v>
      </c>
      <c r="I907" s="70">
        <f t="shared" si="27"/>
        <v>0.57521</v>
      </c>
      <c r="J907" s="71">
        <f>ROUND((H907*'2-Calculator'!$D$26),2)</f>
        <v>3781.43</v>
      </c>
      <c r="K907" s="71">
        <f>ROUND((I907*'2-Calculator'!$D$26),2)</f>
        <v>3781.43</v>
      </c>
      <c r="L907" s="69">
        <v>2.19</v>
      </c>
      <c r="M907" s="66" t="s">
        <v>363</v>
      </c>
      <c r="N907" s="66" t="s">
        <v>363</v>
      </c>
      <c r="O907" s="66"/>
      <c r="P907" s="66" t="s">
        <v>1833</v>
      </c>
      <c r="Q907" s="141">
        <v>4429</v>
      </c>
    </row>
    <row r="908" spans="1:17" s="72" customFormat="1" x14ac:dyDescent="0.2">
      <c r="A908" s="66"/>
      <c r="B908" s="66" t="s">
        <v>385</v>
      </c>
      <c r="C908" s="221" t="s">
        <v>1725</v>
      </c>
      <c r="D908" s="66" t="s">
        <v>2342</v>
      </c>
      <c r="E908" s="68">
        <v>0.52283999999999997</v>
      </c>
      <c r="F908" s="74">
        <v>1.5</v>
      </c>
      <c r="G908" s="74">
        <v>1.5</v>
      </c>
      <c r="H908" s="68">
        <f t="shared" si="26"/>
        <v>0.78425999999999996</v>
      </c>
      <c r="I908" s="70">
        <f t="shared" si="27"/>
        <v>0.78425999999999996</v>
      </c>
      <c r="J908" s="71">
        <f>ROUND((H908*'2-Calculator'!$D$26),2)</f>
        <v>5155.7299999999996</v>
      </c>
      <c r="K908" s="71">
        <f>ROUND((I908*'2-Calculator'!$D$26),2)</f>
        <v>5155.7299999999996</v>
      </c>
      <c r="L908" s="69">
        <v>2.92</v>
      </c>
      <c r="M908" s="66" t="s">
        <v>363</v>
      </c>
      <c r="N908" s="66" t="s">
        <v>363</v>
      </c>
      <c r="O908" s="66"/>
      <c r="P908" s="66" t="s">
        <v>1833</v>
      </c>
      <c r="Q908" s="141">
        <v>509</v>
      </c>
    </row>
    <row r="909" spans="1:17" s="72" customFormat="1" x14ac:dyDescent="0.2">
      <c r="A909" s="66"/>
      <c r="B909" s="66" t="s">
        <v>384</v>
      </c>
      <c r="C909" s="221" t="s">
        <v>1725</v>
      </c>
      <c r="D909" s="66" t="s">
        <v>2342</v>
      </c>
      <c r="E909" s="68">
        <v>1.2664299999999999</v>
      </c>
      <c r="F909" s="74">
        <v>1.5</v>
      </c>
      <c r="G909" s="74">
        <v>1.5</v>
      </c>
      <c r="H909" s="68">
        <f t="shared" si="26"/>
        <v>1.8996500000000001</v>
      </c>
      <c r="I909" s="70">
        <f t="shared" si="27"/>
        <v>1.8996500000000001</v>
      </c>
      <c r="J909" s="71">
        <f>ROUND((H909*'2-Calculator'!$D$26),2)</f>
        <v>12488.3</v>
      </c>
      <c r="K909" s="71">
        <f>ROUND((I909*'2-Calculator'!$D$26),2)</f>
        <v>12488.3</v>
      </c>
      <c r="L909" s="69">
        <v>5.97</v>
      </c>
      <c r="M909" s="66" t="s">
        <v>363</v>
      </c>
      <c r="N909" s="66" t="s">
        <v>363</v>
      </c>
      <c r="O909" s="66"/>
      <c r="P909" s="66" t="s">
        <v>1833</v>
      </c>
      <c r="Q909" s="141">
        <v>11</v>
      </c>
    </row>
    <row r="910" spans="1:17" s="72" customFormat="1" x14ac:dyDescent="0.2">
      <c r="A910" s="66"/>
      <c r="B910" s="66" t="s">
        <v>383</v>
      </c>
      <c r="C910" s="221" t="s">
        <v>1726</v>
      </c>
      <c r="D910" s="66" t="s">
        <v>2458</v>
      </c>
      <c r="E910" s="68">
        <v>0.22678000000000001</v>
      </c>
      <c r="F910" s="74">
        <v>1.5</v>
      </c>
      <c r="G910" s="74">
        <v>1.5</v>
      </c>
      <c r="H910" s="68">
        <f t="shared" ref="H910:H973" si="28">ROUND(E910*F910,5)</f>
        <v>0.34016999999999997</v>
      </c>
      <c r="I910" s="70">
        <f t="shared" ref="I910:I973" si="29">ROUND(E910*G910,5)</f>
        <v>0.34016999999999997</v>
      </c>
      <c r="J910" s="71">
        <f>ROUND((H910*'2-Calculator'!$D$26),2)</f>
        <v>2236.2800000000002</v>
      </c>
      <c r="K910" s="71">
        <f>ROUND((I910*'2-Calculator'!$D$26),2)</f>
        <v>2236.2800000000002</v>
      </c>
      <c r="L910" s="69">
        <v>2.04</v>
      </c>
      <c r="M910" s="66" t="s">
        <v>363</v>
      </c>
      <c r="N910" s="66" t="s">
        <v>363</v>
      </c>
      <c r="O910" s="66"/>
      <c r="P910" s="66" t="s">
        <v>1833</v>
      </c>
      <c r="Q910" s="141">
        <v>149</v>
      </c>
    </row>
    <row r="911" spans="1:17" s="72" customFormat="1" x14ac:dyDescent="0.2">
      <c r="A911" s="66"/>
      <c r="B911" s="66" t="s">
        <v>382</v>
      </c>
      <c r="C911" s="221" t="s">
        <v>1726</v>
      </c>
      <c r="D911" s="66" t="s">
        <v>2458</v>
      </c>
      <c r="E911" s="68">
        <v>0.37415999999999999</v>
      </c>
      <c r="F911" s="74">
        <v>1.5</v>
      </c>
      <c r="G911" s="74">
        <v>1.5</v>
      </c>
      <c r="H911" s="68">
        <f t="shared" si="28"/>
        <v>0.56123999999999996</v>
      </c>
      <c r="I911" s="70">
        <f t="shared" si="29"/>
        <v>0.56123999999999996</v>
      </c>
      <c r="J911" s="71">
        <f>ROUND((H911*'2-Calculator'!$D$26),2)</f>
        <v>3689.59</v>
      </c>
      <c r="K911" s="71">
        <f>ROUND((I911*'2-Calculator'!$D$26),2)</f>
        <v>3689.59</v>
      </c>
      <c r="L911" s="69">
        <v>2.65</v>
      </c>
      <c r="M911" s="66" t="s">
        <v>363</v>
      </c>
      <c r="N911" s="66" t="s">
        <v>363</v>
      </c>
      <c r="O911" s="66"/>
      <c r="P911" s="66" t="s">
        <v>1833</v>
      </c>
      <c r="Q911" s="141">
        <v>174</v>
      </c>
    </row>
    <row r="912" spans="1:17" s="72" customFormat="1" x14ac:dyDescent="0.2">
      <c r="A912" s="66"/>
      <c r="B912" s="66" t="s">
        <v>381</v>
      </c>
      <c r="C912" s="221" t="s">
        <v>1726</v>
      </c>
      <c r="D912" s="66" t="s">
        <v>2458</v>
      </c>
      <c r="E912" s="68">
        <v>0.57172000000000001</v>
      </c>
      <c r="F912" s="74">
        <v>1.5</v>
      </c>
      <c r="G912" s="74">
        <v>1.5</v>
      </c>
      <c r="H912" s="68">
        <f t="shared" si="28"/>
        <v>0.85758000000000001</v>
      </c>
      <c r="I912" s="70">
        <f t="shared" si="29"/>
        <v>0.85758000000000001</v>
      </c>
      <c r="J912" s="71">
        <f>ROUND((H912*'2-Calculator'!$D$26),2)</f>
        <v>5637.73</v>
      </c>
      <c r="K912" s="71">
        <f>ROUND((I912*'2-Calculator'!$D$26),2)</f>
        <v>5637.73</v>
      </c>
      <c r="L912" s="69">
        <v>3.5</v>
      </c>
      <c r="M912" s="66" t="s">
        <v>363</v>
      </c>
      <c r="N912" s="66" t="s">
        <v>363</v>
      </c>
      <c r="O912" s="66"/>
      <c r="P912" s="66" t="s">
        <v>1833</v>
      </c>
      <c r="Q912" s="141">
        <v>96</v>
      </c>
    </row>
    <row r="913" spans="1:17" s="72" customFormat="1" x14ac:dyDescent="0.2">
      <c r="A913" s="66"/>
      <c r="B913" s="66" t="s">
        <v>380</v>
      </c>
      <c r="C913" s="221" t="s">
        <v>1726</v>
      </c>
      <c r="D913" s="66" t="s">
        <v>2458</v>
      </c>
      <c r="E913" s="68">
        <v>1.5397400000000001</v>
      </c>
      <c r="F913" s="74">
        <v>1.5</v>
      </c>
      <c r="G913" s="74">
        <v>1.5</v>
      </c>
      <c r="H913" s="68">
        <f t="shared" si="28"/>
        <v>2.3096100000000002</v>
      </c>
      <c r="I913" s="70">
        <f t="shared" si="29"/>
        <v>2.3096100000000002</v>
      </c>
      <c r="J913" s="71">
        <f>ROUND((H913*'2-Calculator'!$D$26),2)</f>
        <v>15183.38</v>
      </c>
      <c r="K913" s="71">
        <f>ROUND((I913*'2-Calculator'!$D$26),2)</f>
        <v>15183.38</v>
      </c>
      <c r="L913" s="69">
        <v>6.56</v>
      </c>
      <c r="M913" s="66" t="s">
        <v>363</v>
      </c>
      <c r="N913" s="66" t="s">
        <v>363</v>
      </c>
      <c r="O913" s="66"/>
      <c r="P913" s="66" t="s">
        <v>1833</v>
      </c>
      <c r="Q913" s="141">
        <v>25</v>
      </c>
    </row>
    <row r="914" spans="1:17" s="72" customFormat="1" x14ac:dyDescent="0.2">
      <c r="A914" s="66"/>
      <c r="B914" s="66" t="s">
        <v>379</v>
      </c>
      <c r="C914" s="221" t="s">
        <v>1727</v>
      </c>
      <c r="D914" s="66" t="s">
        <v>2343</v>
      </c>
      <c r="E914" s="68">
        <v>0.24662999999999999</v>
      </c>
      <c r="F914" s="74">
        <v>1.5</v>
      </c>
      <c r="G914" s="74">
        <v>1.5</v>
      </c>
      <c r="H914" s="68">
        <f t="shared" si="28"/>
        <v>0.36995</v>
      </c>
      <c r="I914" s="70">
        <f t="shared" si="29"/>
        <v>0.36995</v>
      </c>
      <c r="J914" s="71">
        <f>ROUND((H914*'2-Calculator'!$D$26),2)</f>
        <v>2432.0500000000002</v>
      </c>
      <c r="K914" s="71">
        <f>ROUND((I914*'2-Calculator'!$D$26),2)</f>
        <v>2432.0500000000002</v>
      </c>
      <c r="L914" s="69">
        <v>2.17</v>
      </c>
      <c r="M914" s="66" t="s">
        <v>363</v>
      </c>
      <c r="N914" s="66" t="s">
        <v>363</v>
      </c>
      <c r="O914" s="66"/>
      <c r="P914" s="66" t="s">
        <v>1833</v>
      </c>
      <c r="Q914" s="141">
        <v>181</v>
      </c>
    </row>
    <row r="915" spans="1:17" s="72" customFormat="1" x14ac:dyDescent="0.2">
      <c r="A915" s="66"/>
      <c r="B915" s="66" t="s">
        <v>378</v>
      </c>
      <c r="C915" s="221" t="s">
        <v>1727</v>
      </c>
      <c r="D915" s="66" t="s">
        <v>2343</v>
      </c>
      <c r="E915" s="68">
        <v>0.31830999999999998</v>
      </c>
      <c r="F915" s="74">
        <v>1.5</v>
      </c>
      <c r="G915" s="74">
        <v>1.5</v>
      </c>
      <c r="H915" s="68">
        <f t="shared" si="28"/>
        <v>0.47747000000000001</v>
      </c>
      <c r="I915" s="70">
        <f t="shared" si="29"/>
        <v>0.47747000000000001</v>
      </c>
      <c r="J915" s="71">
        <f>ROUND((H915*'2-Calculator'!$D$26),2)</f>
        <v>3138.89</v>
      </c>
      <c r="K915" s="71">
        <f>ROUND((I915*'2-Calculator'!$D$26),2)</f>
        <v>3138.89</v>
      </c>
      <c r="L915" s="69">
        <v>2.85</v>
      </c>
      <c r="M915" s="66" t="s">
        <v>363</v>
      </c>
      <c r="N915" s="66" t="s">
        <v>363</v>
      </c>
      <c r="O915" s="66"/>
      <c r="P915" s="66" t="s">
        <v>1833</v>
      </c>
      <c r="Q915" s="141">
        <v>147</v>
      </c>
    </row>
    <row r="916" spans="1:17" s="72" customFormat="1" x14ac:dyDescent="0.2">
      <c r="A916" s="66"/>
      <c r="B916" s="66" t="s">
        <v>377</v>
      </c>
      <c r="C916" s="221" t="s">
        <v>1727</v>
      </c>
      <c r="D916" s="66" t="s">
        <v>2343</v>
      </c>
      <c r="E916" s="68">
        <v>0.46698000000000001</v>
      </c>
      <c r="F916" s="74">
        <v>1.5</v>
      </c>
      <c r="G916" s="74">
        <v>1.5</v>
      </c>
      <c r="H916" s="68">
        <f t="shared" si="28"/>
        <v>0.70047000000000004</v>
      </c>
      <c r="I916" s="70">
        <f t="shared" si="29"/>
        <v>0.70047000000000004</v>
      </c>
      <c r="J916" s="71">
        <f>ROUND((H916*'2-Calculator'!$D$26),2)</f>
        <v>4604.8900000000003</v>
      </c>
      <c r="K916" s="71">
        <f>ROUND((I916*'2-Calculator'!$D$26),2)</f>
        <v>4604.8900000000003</v>
      </c>
      <c r="L916" s="69">
        <v>6.42</v>
      </c>
      <c r="M916" s="66" t="s">
        <v>363</v>
      </c>
      <c r="N916" s="66" t="s">
        <v>363</v>
      </c>
      <c r="O916" s="66"/>
      <c r="P916" s="66" t="s">
        <v>1833</v>
      </c>
      <c r="Q916" s="141">
        <v>19</v>
      </c>
    </row>
    <row r="917" spans="1:17" s="72" customFormat="1" x14ac:dyDescent="0.2">
      <c r="A917" s="66"/>
      <c r="B917" s="66" t="s">
        <v>376</v>
      </c>
      <c r="C917" s="221" t="s">
        <v>1727</v>
      </c>
      <c r="D917" s="66" t="s">
        <v>2343</v>
      </c>
      <c r="E917" s="68">
        <v>0.87319000000000002</v>
      </c>
      <c r="F917" s="74">
        <v>1.5</v>
      </c>
      <c r="G917" s="74">
        <v>1.5</v>
      </c>
      <c r="H917" s="68">
        <f t="shared" si="28"/>
        <v>1.30979</v>
      </c>
      <c r="I917" s="70">
        <f t="shared" si="29"/>
        <v>1.30979</v>
      </c>
      <c r="J917" s="71">
        <f>ROUND((H917*'2-Calculator'!$D$26),2)</f>
        <v>8610.56</v>
      </c>
      <c r="K917" s="71">
        <f>ROUND((I917*'2-Calculator'!$D$26),2)</f>
        <v>8610.56</v>
      </c>
      <c r="L917" s="69">
        <v>7</v>
      </c>
      <c r="M917" s="66" t="s">
        <v>363</v>
      </c>
      <c r="N917" s="66" t="s">
        <v>363</v>
      </c>
      <c r="O917" s="66"/>
      <c r="P917" s="66" t="s">
        <v>1833</v>
      </c>
      <c r="Q917" s="141">
        <v>0</v>
      </c>
    </row>
    <row r="918" spans="1:17" s="72" customFormat="1" x14ac:dyDescent="0.2">
      <c r="A918" s="66"/>
      <c r="B918" s="66" t="s">
        <v>375</v>
      </c>
      <c r="C918" s="221" t="s">
        <v>1728</v>
      </c>
      <c r="D918" s="66" t="s">
        <v>2459</v>
      </c>
      <c r="E918" s="68">
        <v>0.34767999999999999</v>
      </c>
      <c r="F918" s="74">
        <v>1.5</v>
      </c>
      <c r="G918" s="74">
        <v>1.5</v>
      </c>
      <c r="H918" s="68">
        <f t="shared" si="28"/>
        <v>0.52151999999999998</v>
      </c>
      <c r="I918" s="70">
        <f t="shared" si="29"/>
        <v>0.52151999999999998</v>
      </c>
      <c r="J918" s="71">
        <f>ROUND((H918*'2-Calculator'!$D$26),2)</f>
        <v>3428.47</v>
      </c>
      <c r="K918" s="71">
        <f>ROUND((I918*'2-Calculator'!$D$26),2)</f>
        <v>3428.47</v>
      </c>
      <c r="L918" s="69">
        <v>1.1000000000000001</v>
      </c>
      <c r="M918" s="66" t="s">
        <v>363</v>
      </c>
      <c r="N918" s="66" t="s">
        <v>363</v>
      </c>
      <c r="O918" s="66"/>
      <c r="P918" s="66" t="s">
        <v>1833</v>
      </c>
      <c r="Q918" s="141">
        <v>9</v>
      </c>
    </row>
    <row r="919" spans="1:17" s="72" customFormat="1" x14ac:dyDescent="0.2">
      <c r="A919" s="66"/>
      <c r="B919" s="66" t="s">
        <v>374</v>
      </c>
      <c r="C919" s="221" t="s">
        <v>1728</v>
      </c>
      <c r="D919" s="66" t="s">
        <v>2459</v>
      </c>
      <c r="E919" s="68">
        <v>0.3674</v>
      </c>
      <c r="F919" s="74">
        <v>1.5</v>
      </c>
      <c r="G919" s="74">
        <v>1.5</v>
      </c>
      <c r="H919" s="68">
        <f t="shared" si="28"/>
        <v>0.55110000000000003</v>
      </c>
      <c r="I919" s="70">
        <f t="shared" si="29"/>
        <v>0.55110000000000003</v>
      </c>
      <c r="J919" s="71">
        <f>ROUND((H919*'2-Calculator'!$D$26),2)</f>
        <v>3622.93</v>
      </c>
      <c r="K919" s="71">
        <f>ROUND((I919*'2-Calculator'!$D$26),2)</f>
        <v>3622.93</v>
      </c>
      <c r="L919" s="69">
        <v>1.79</v>
      </c>
      <c r="M919" s="66" t="s">
        <v>363</v>
      </c>
      <c r="N919" s="66" t="s">
        <v>363</v>
      </c>
      <c r="O919" s="66"/>
      <c r="P919" s="66" t="s">
        <v>1833</v>
      </c>
      <c r="Q919" s="141">
        <v>4</v>
      </c>
    </row>
    <row r="920" spans="1:17" s="72" customFormat="1" x14ac:dyDescent="0.2">
      <c r="A920" s="66"/>
      <c r="B920" s="66" t="s">
        <v>373</v>
      </c>
      <c r="C920" s="221" t="s">
        <v>1728</v>
      </c>
      <c r="D920" s="66" t="s">
        <v>2459</v>
      </c>
      <c r="E920" s="68">
        <v>0.47699000000000003</v>
      </c>
      <c r="F920" s="74">
        <v>1.5</v>
      </c>
      <c r="G920" s="74">
        <v>1.5</v>
      </c>
      <c r="H920" s="68">
        <f t="shared" si="28"/>
        <v>0.71548999999999996</v>
      </c>
      <c r="I920" s="70">
        <f t="shared" si="29"/>
        <v>0.71548999999999996</v>
      </c>
      <c r="J920" s="71">
        <f>ROUND((H920*'2-Calculator'!$D$26),2)</f>
        <v>4703.63</v>
      </c>
      <c r="K920" s="71">
        <f>ROUND((I920*'2-Calculator'!$D$26),2)</f>
        <v>4703.63</v>
      </c>
      <c r="L920" s="69">
        <v>3.27</v>
      </c>
      <c r="M920" s="66" t="s">
        <v>363</v>
      </c>
      <c r="N920" s="66" t="s">
        <v>363</v>
      </c>
      <c r="O920" s="66"/>
      <c r="P920" s="66" t="s">
        <v>1833</v>
      </c>
      <c r="Q920" s="141">
        <v>0</v>
      </c>
    </row>
    <row r="921" spans="1:17" s="72" customFormat="1" x14ac:dyDescent="0.2">
      <c r="A921" s="66"/>
      <c r="B921" s="66" t="s">
        <v>372</v>
      </c>
      <c r="C921" s="221" t="s">
        <v>1728</v>
      </c>
      <c r="D921" s="66" t="s">
        <v>2459</v>
      </c>
      <c r="E921" s="68">
        <v>1.7151799999999999</v>
      </c>
      <c r="F921" s="74">
        <v>1.5</v>
      </c>
      <c r="G921" s="74">
        <v>1.5</v>
      </c>
      <c r="H921" s="68">
        <f t="shared" si="28"/>
        <v>2.5727699999999998</v>
      </c>
      <c r="I921" s="70">
        <f t="shared" si="29"/>
        <v>2.5727699999999998</v>
      </c>
      <c r="J921" s="71">
        <f>ROUND((H921*'2-Calculator'!$D$26),2)</f>
        <v>16913.39</v>
      </c>
      <c r="K921" s="71">
        <f>ROUND((I921*'2-Calculator'!$D$26),2)</f>
        <v>16913.39</v>
      </c>
      <c r="L921" s="69">
        <v>13.92</v>
      </c>
      <c r="M921" s="66" t="s">
        <v>363</v>
      </c>
      <c r="N921" s="66" t="s">
        <v>363</v>
      </c>
      <c r="O921" s="66"/>
      <c r="P921" s="66" t="s">
        <v>1833</v>
      </c>
      <c r="Q921" s="141">
        <v>0</v>
      </c>
    </row>
    <row r="922" spans="1:17" s="72" customFormat="1" x14ac:dyDescent="0.2">
      <c r="A922" s="66"/>
      <c r="B922" s="66" t="s">
        <v>371</v>
      </c>
      <c r="C922" s="221" t="s">
        <v>1729</v>
      </c>
      <c r="D922" s="66" t="s">
        <v>2091</v>
      </c>
      <c r="E922" s="68">
        <v>0.12222</v>
      </c>
      <c r="F922" s="74">
        <v>1.5</v>
      </c>
      <c r="G922" s="74">
        <v>1.5</v>
      </c>
      <c r="H922" s="68">
        <f t="shared" si="28"/>
        <v>0.18332999999999999</v>
      </c>
      <c r="I922" s="70">
        <f t="shared" si="29"/>
        <v>0.18332999999999999</v>
      </c>
      <c r="J922" s="71">
        <f>ROUND((H922*'2-Calculator'!$D$26),2)</f>
        <v>1205.21</v>
      </c>
      <c r="K922" s="71">
        <f>ROUND((I922*'2-Calculator'!$D$26),2)</f>
        <v>1205.21</v>
      </c>
      <c r="L922" s="69">
        <v>1.73</v>
      </c>
      <c r="M922" s="66" t="s">
        <v>363</v>
      </c>
      <c r="N922" s="66" t="s">
        <v>363</v>
      </c>
      <c r="O922" s="66"/>
      <c r="P922" s="66" t="s">
        <v>1833</v>
      </c>
      <c r="Q922" s="141">
        <v>19</v>
      </c>
    </row>
    <row r="923" spans="1:17" s="72" customFormat="1" x14ac:dyDescent="0.2">
      <c r="A923" s="66"/>
      <c r="B923" s="66" t="s">
        <v>370</v>
      </c>
      <c r="C923" s="221" t="s">
        <v>1729</v>
      </c>
      <c r="D923" s="66" t="s">
        <v>2091</v>
      </c>
      <c r="E923" s="68">
        <v>0.16965</v>
      </c>
      <c r="F923" s="74">
        <v>1.5</v>
      </c>
      <c r="G923" s="74">
        <v>1.5</v>
      </c>
      <c r="H923" s="68">
        <f t="shared" si="28"/>
        <v>0.25447999999999998</v>
      </c>
      <c r="I923" s="70">
        <f t="shared" si="29"/>
        <v>0.25447999999999998</v>
      </c>
      <c r="J923" s="71">
        <f>ROUND((H923*'2-Calculator'!$D$26),2)</f>
        <v>1672.95</v>
      </c>
      <c r="K923" s="71">
        <f>ROUND((I923*'2-Calculator'!$D$26),2)</f>
        <v>1672.95</v>
      </c>
      <c r="L923" s="69">
        <v>2.2000000000000002</v>
      </c>
      <c r="M923" s="66" t="s">
        <v>363</v>
      </c>
      <c r="N923" s="66" t="s">
        <v>363</v>
      </c>
      <c r="O923" s="66"/>
      <c r="P923" s="66" t="s">
        <v>1833</v>
      </c>
      <c r="Q923" s="141">
        <v>10</v>
      </c>
    </row>
    <row r="924" spans="1:17" s="72" customFormat="1" x14ac:dyDescent="0.2">
      <c r="A924" s="66"/>
      <c r="B924" s="66" t="s">
        <v>369</v>
      </c>
      <c r="C924" s="221" t="s">
        <v>1729</v>
      </c>
      <c r="D924" s="66" t="s">
        <v>2091</v>
      </c>
      <c r="E924" s="68">
        <v>0.39409</v>
      </c>
      <c r="F924" s="74">
        <v>1.5</v>
      </c>
      <c r="G924" s="74">
        <v>1.5</v>
      </c>
      <c r="H924" s="68">
        <f t="shared" si="28"/>
        <v>0.59114</v>
      </c>
      <c r="I924" s="70">
        <f t="shared" si="29"/>
        <v>0.59114</v>
      </c>
      <c r="J924" s="71">
        <f>ROUND((H924*'2-Calculator'!$D$26),2)</f>
        <v>3886.15</v>
      </c>
      <c r="K924" s="71">
        <f>ROUND((I924*'2-Calculator'!$D$26),2)</f>
        <v>3886.15</v>
      </c>
      <c r="L924" s="69">
        <v>1.86</v>
      </c>
      <c r="M924" s="66" t="s">
        <v>363</v>
      </c>
      <c r="N924" s="66" t="s">
        <v>363</v>
      </c>
      <c r="O924" s="66"/>
      <c r="P924" s="66" t="s">
        <v>1833</v>
      </c>
      <c r="Q924" s="141">
        <v>2</v>
      </c>
    </row>
    <row r="925" spans="1:17" s="72" customFormat="1" x14ac:dyDescent="0.2">
      <c r="A925" s="66"/>
      <c r="B925" s="66" t="s">
        <v>368</v>
      </c>
      <c r="C925" s="221" t="s">
        <v>1729</v>
      </c>
      <c r="D925" s="66" t="s">
        <v>2091</v>
      </c>
      <c r="E925" s="68">
        <v>0.43787999999999999</v>
      </c>
      <c r="F925" s="74">
        <v>1.5</v>
      </c>
      <c r="G925" s="74">
        <v>1.5</v>
      </c>
      <c r="H925" s="68">
        <f t="shared" si="28"/>
        <v>0.65681999999999996</v>
      </c>
      <c r="I925" s="70">
        <f t="shared" si="29"/>
        <v>0.65681999999999996</v>
      </c>
      <c r="J925" s="71">
        <f>ROUND((H925*'2-Calculator'!$D$26),2)</f>
        <v>4317.93</v>
      </c>
      <c r="K925" s="71">
        <f>ROUND((I925*'2-Calculator'!$D$26),2)</f>
        <v>4317.93</v>
      </c>
      <c r="L925" s="69">
        <v>2.0499999999999998</v>
      </c>
      <c r="M925" s="66" t="s">
        <v>363</v>
      </c>
      <c r="N925" s="66" t="s">
        <v>363</v>
      </c>
      <c r="O925" s="66"/>
      <c r="P925" s="66" t="s">
        <v>1833</v>
      </c>
      <c r="Q925" s="141">
        <v>0</v>
      </c>
    </row>
    <row r="926" spans="1:17" s="72" customFormat="1" x14ac:dyDescent="0.2">
      <c r="A926" s="66"/>
      <c r="B926" s="66" t="s">
        <v>367</v>
      </c>
      <c r="C926" s="221" t="s">
        <v>1730</v>
      </c>
      <c r="D926" s="66" t="s">
        <v>2344</v>
      </c>
      <c r="E926" s="68">
        <v>0.25924999999999998</v>
      </c>
      <c r="F926" s="74">
        <v>1.5</v>
      </c>
      <c r="G926" s="74">
        <v>1.5</v>
      </c>
      <c r="H926" s="68">
        <f t="shared" si="28"/>
        <v>0.38888</v>
      </c>
      <c r="I926" s="70">
        <f t="shared" si="29"/>
        <v>0.38888</v>
      </c>
      <c r="J926" s="71">
        <f>ROUND((H926*'2-Calculator'!$D$26),2)</f>
        <v>2556.5</v>
      </c>
      <c r="K926" s="71">
        <f>ROUND((I926*'2-Calculator'!$D$26),2)</f>
        <v>2556.5</v>
      </c>
      <c r="L926" s="69">
        <v>2.19</v>
      </c>
      <c r="M926" s="66" t="s">
        <v>363</v>
      </c>
      <c r="N926" s="66" t="s">
        <v>363</v>
      </c>
      <c r="O926" s="66"/>
      <c r="P926" s="66" t="s">
        <v>1833</v>
      </c>
      <c r="Q926" s="141">
        <v>300</v>
      </c>
    </row>
    <row r="927" spans="1:17" s="72" customFormat="1" x14ac:dyDescent="0.2">
      <c r="A927" s="66"/>
      <c r="B927" s="66" t="s">
        <v>366</v>
      </c>
      <c r="C927" s="221" t="s">
        <v>1730</v>
      </c>
      <c r="D927" s="66" t="s">
        <v>2344</v>
      </c>
      <c r="E927" s="68">
        <v>0.33016000000000001</v>
      </c>
      <c r="F927" s="74">
        <v>1.5</v>
      </c>
      <c r="G927" s="74">
        <v>1.5</v>
      </c>
      <c r="H927" s="68">
        <f t="shared" si="28"/>
        <v>0.49524000000000001</v>
      </c>
      <c r="I927" s="70">
        <f t="shared" si="29"/>
        <v>0.49524000000000001</v>
      </c>
      <c r="J927" s="71">
        <f>ROUND((H927*'2-Calculator'!$D$26),2)</f>
        <v>3255.71</v>
      </c>
      <c r="K927" s="71">
        <f>ROUND((I927*'2-Calculator'!$D$26),2)</f>
        <v>3255.71</v>
      </c>
      <c r="L927" s="69">
        <v>2.92</v>
      </c>
      <c r="M927" s="66" t="s">
        <v>363</v>
      </c>
      <c r="N927" s="66" t="s">
        <v>363</v>
      </c>
      <c r="O927" s="66"/>
      <c r="P927" s="66" t="s">
        <v>1833</v>
      </c>
      <c r="Q927" s="141">
        <v>519</v>
      </c>
    </row>
    <row r="928" spans="1:17" s="72" customFormat="1" x14ac:dyDescent="0.2">
      <c r="A928" s="66"/>
      <c r="B928" s="66" t="s">
        <v>365</v>
      </c>
      <c r="C928" s="221" t="s">
        <v>1730</v>
      </c>
      <c r="D928" s="66" t="s">
        <v>2344</v>
      </c>
      <c r="E928" s="68">
        <v>0.47658</v>
      </c>
      <c r="F928" s="74">
        <v>1.5</v>
      </c>
      <c r="G928" s="74">
        <v>1.5</v>
      </c>
      <c r="H928" s="68">
        <f t="shared" si="28"/>
        <v>0.71487000000000001</v>
      </c>
      <c r="I928" s="70">
        <f t="shared" si="29"/>
        <v>0.71487000000000001</v>
      </c>
      <c r="J928" s="71">
        <f>ROUND((H928*'2-Calculator'!$D$26),2)</f>
        <v>4699.5600000000004</v>
      </c>
      <c r="K928" s="71">
        <f>ROUND((I928*'2-Calculator'!$D$26),2)</f>
        <v>4699.5600000000004</v>
      </c>
      <c r="L928" s="69">
        <v>5.63</v>
      </c>
      <c r="M928" s="66" t="s">
        <v>363</v>
      </c>
      <c r="N928" s="66" t="s">
        <v>363</v>
      </c>
      <c r="O928" s="66"/>
      <c r="P928" s="66" t="s">
        <v>1833</v>
      </c>
      <c r="Q928" s="141">
        <v>294</v>
      </c>
    </row>
    <row r="929" spans="1:17" s="72" customFormat="1" x14ac:dyDescent="0.2">
      <c r="A929" s="66"/>
      <c r="B929" s="66" t="s">
        <v>364</v>
      </c>
      <c r="C929" s="221" t="s">
        <v>1730</v>
      </c>
      <c r="D929" s="66" t="s">
        <v>2344</v>
      </c>
      <c r="E929" s="68">
        <v>1.4885900000000001</v>
      </c>
      <c r="F929" s="74">
        <v>1.5</v>
      </c>
      <c r="G929" s="74">
        <v>1.5</v>
      </c>
      <c r="H929" s="68">
        <f t="shared" si="28"/>
        <v>2.2328899999999998</v>
      </c>
      <c r="I929" s="70">
        <f t="shared" si="29"/>
        <v>2.2328899999999998</v>
      </c>
      <c r="J929" s="71">
        <f>ROUND((H929*'2-Calculator'!$D$26),2)</f>
        <v>14679.02</v>
      </c>
      <c r="K929" s="71">
        <f>ROUND((I929*'2-Calculator'!$D$26),2)</f>
        <v>14679.02</v>
      </c>
      <c r="L929" s="69">
        <v>6.7</v>
      </c>
      <c r="M929" s="66" t="s">
        <v>363</v>
      </c>
      <c r="N929" s="66" t="s">
        <v>363</v>
      </c>
      <c r="O929" s="66"/>
      <c r="P929" s="66" t="s">
        <v>1833</v>
      </c>
      <c r="Q929" s="141">
        <v>16</v>
      </c>
    </row>
    <row r="930" spans="1:17" s="72" customFormat="1" x14ac:dyDescent="0.2">
      <c r="A930" s="66"/>
      <c r="B930" s="66" t="s">
        <v>362</v>
      </c>
      <c r="C930" s="221" t="s">
        <v>1731</v>
      </c>
      <c r="D930" s="66" t="s">
        <v>2345</v>
      </c>
      <c r="E930" s="68">
        <v>0.22500000000000001</v>
      </c>
      <c r="F930" s="74">
        <v>1.4</v>
      </c>
      <c r="G930" s="74">
        <v>1</v>
      </c>
      <c r="H930" s="68">
        <f t="shared" si="28"/>
        <v>0.315</v>
      </c>
      <c r="I930" s="70">
        <f t="shared" si="29"/>
        <v>0.22500000000000001</v>
      </c>
      <c r="J930" s="71">
        <f>ROUND((H930*'2-Calculator'!$D$26),2)</f>
        <v>2070.81</v>
      </c>
      <c r="K930" s="71">
        <f>ROUND((I930*'2-Calculator'!$D$26),2)</f>
        <v>1479.15</v>
      </c>
      <c r="L930" s="69">
        <v>1.54</v>
      </c>
      <c r="M930" s="66" t="s">
        <v>46</v>
      </c>
      <c r="N930" s="66" t="s">
        <v>46</v>
      </c>
      <c r="O930" s="66"/>
      <c r="P930" s="66" t="s">
        <v>1833</v>
      </c>
      <c r="Q930" s="141">
        <v>1</v>
      </c>
    </row>
    <row r="931" spans="1:17" s="72" customFormat="1" x14ac:dyDescent="0.2">
      <c r="A931" s="66"/>
      <c r="B931" s="66" t="s">
        <v>361</v>
      </c>
      <c r="C931" s="221" t="s">
        <v>1731</v>
      </c>
      <c r="D931" s="66" t="s">
        <v>2345</v>
      </c>
      <c r="E931" s="68">
        <v>0.28769</v>
      </c>
      <c r="F931" s="74">
        <v>1.4</v>
      </c>
      <c r="G931" s="74">
        <v>1</v>
      </c>
      <c r="H931" s="68">
        <f t="shared" si="28"/>
        <v>0.40277000000000002</v>
      </c>
      <c r="I931" s="70">
        <f t="shared" si="29"/>
        <v>0.28769</v>
      </c>
      <c r="J931" s="71">
        <f>ROUND((H931*'2-Calculator'!$D$26),2)</f>
        <v>2647.81</v>
      </c>
      <c r="K931" s="71">
        <f>ROUND((I931*'2-Calculator'!$D$26),2)</f>
        <v>1891.27</v>
      </c>
      <c r="L931" s="69">
        <v>3.82</v>
      </c>
      <c r="M931" s="66" t="s">
        <v>46</v>
      </c>
      <c r="N931" s="66" t="s">
        <v>46</v>
      </c>
      <c r="O931" s="66"/>
      <c r="P931" s="66" t="s">
        <v>1833</v>
      </c>
      <c r="Q931" s="141">
        <v>1</v>
      </c>
    </row>
    <row r="932" spans="1:17" s="72" customFormat="1" x14ac:dyDescent="0.2">
      <c r="A932" s="66"/>
      <c r="B932" s="66" t="s">
        <v>360</v>
      </c>
      <c r="C932" s="221" t="s">
        <v>1731</v>
      </c>
      <c r="D932" s="66" t="s">
        <v>2345</v>
      </c>
      <c r="E932" s="68">
        <v>0.43813000000000002</v>
      </c>
      <c r="F932" s="74">
        <v>1.4</v>
      </c>
      <c r="G932" s="74">
        <v>1</v>
      </c>
      <c r="H932" s="68">
        <f t="shared" si="28"/>
        <v>0.61338000000000004</v>
      </c>
      <c r="I932" s="70">
        <f t="shared" si="29"/>
        <v>0.43813000000000002</v>
      </c>
      <c r="J932" s="71">
        <f>ROUND((H932*'2-Calculator'!$D$26),2)</f>
        <v>4032.36</v>
      </c>
      <c r="K932" s="71">
        <f>ROUND((I932*'2-Calculator'!$D$26),2)</f>
        <v>2880.27</v>
      </c>
      <c r="L932" s="69">
        <v>8.19</v>
      </c>
      <c r="M932" s="66" t="s">
        <v>46</v>
      </c>
      <c r="N932" s="66" t="s">
        <v>46</v>
      </c>
      <c r="O932" s="66"/>
      <c r="P932" s="66" t="s">
        <v>1833</v>
      </c>
      <c r="Q932" s="141">
        <v>2</v>
      </c>
    </row>
    <row r="933" spans="1:17" s="72" customFormat="1" x14ac:dyDescent="0.2">
      <c r="A933" s="66"/>
      <c r="B933" s="66" t="s">
        <v>359</v>
      </c>
      <c r="C933" s="221" t="s">
        <v>1731</v>
      </c>
      <c r="D933" s="66" t="s">
        <v>2345</v>
      </c>
      <c r="E933" s="68">
        <v>0.77597000000000005</v>
      </c>
      <c r="F933" s="74">
        <v>1.4</v>
      </c>
      <c r="G933" s="74">
        <v>1</v>
      </c>
      <c r="H933" s="68">
        <f t="shared" si="28"/>
        <v>1.08636</v>
      </c>
      <c r="I933" s="70">
        <f t="shared" si="29"/>
        <v>0.77597000000000005</v>
      </c>
      <c r="J933" s="71">
        <f>ROUND((H933*'2-Calculator'!$D$26),2)</f>
        <v>7141.73</v>
      </c>
      <c r="K933" s="71">
        <f>ROUND((I933*'2-Calculator'!$D$26),2)</f>
        <v>5101.2299999999996</v>
      </c>
      <c r="L933" s="69">
        <v>31.38</v>
      </c>
      <c r="M933" s="66" t="s">
        <v>46</v>
      </c>
      <c r="N933" s="66" t="s">
        <v>46</v>
      </c>
      <c r="O933" s="66"/>
      <c r="P933" s="66" t="s">
        <v>1833</v>
      </c>
      <c r="Q933" s="141">
        <v>1</v>
      </c>
    </row>
    <row r="934" spans="1:17" s="72" customFormat="1" x14ac:dyDescent="0.2">
      <c r="A934" s="66"/>
      <c r="B934" s="66" t="s">
        <v>358</v>
      </c>
      <c r="C934" s="221" t="s">
        <v>1732</v>
      </c>
      <c r="D934" s="66" t="s">
        <v>2346</v>
      </c>
      <c r="E934" s="68">
        <v>9.1899999999999996E-2</v>
      </c>
      <c r="F934" s="74">
        <v>1.4</v>
      </c>
      <c r="G934" s="74">
        <v>1</v>
      </c>
      <c r="H934" s="68">
        <f t="shared" si="28"/>
        <v>0.12866</v>
      </c>
      <c r="I934" s="70">
        <f t="shared" si="29"/>
        <v>9.1899999999999996E-2</v>
      </c>
      <c r="J934" s="71">
        <f>ROUND((H934*'2-Calculator'!$D$26),2)</f>
        <v>845.81</v>
      </c>
      <c r="K934" s="71">
        <f>ROUND((I934*'2-Calculator'!$D$26),2)</f>
        <v>604.15</v>
      </c>
      <c r="L934" s="69">
        <v>1.43</v>
      </c>
      <c r="M934" s="66" t="s">
        <v>46</v>
      </c>
      <c r="N934" s="66" t="s">
        <v>46</v>
      </c>
      <c r="O934" s="66"/>
      <c r="P934" s="66" t="s">
        <v>1833</v>
      </c>
      <c r="Q934" s="141">
        <v>119</v>
      </c>
    </row>
    <row r="935" spans="1:17" s="72" customFormat="1" x14ac:dyDescent="0.2">
      <c r="A935" s="66"/>
      <c r="B935" s="66" t="s">
        <v>357</v>
      </c>
      <c r="C935" s="221" t="s">
        <v>1732</v>
      </c>
      <c r="D935" s="66" t="s">
        <v>2346</v>
      </c>
      <c r="E935" s="68">
        <v>0.13882</v>
      </c>
      <c r="F935" s="74">
        <v>1.4</v>
      </c>
      <c r="G935" s="74">
        <v>1</v>
      </c>
      <c r="H935" s="68">
        <f t="shared" si="28"/>
        <v>0.19434999999999999</v>
      </c>
      <c r="I935" s="70">
        <f t="shared" si="29"/>
        <v>0.13882</v>
      </c>
      <c r="J935" s="71">
        <f>ROUND((H935*'2-Calculator'!$D$26),2)</f>
        <v>1277.6600000000001</v>
      </c>
      <c r="K935" s="71">
        <f>ROUND((I935*'2-Calculator'!$D$26),2)</f>
        <v>912.6</v>
      </c>
      <c r="L935" s="69">
        <v>1.58</v>
      </c>
      <c r="M935" s="66" t="s">
        <v>46</v>
      </c>
      <c r="N935" s="66" t="s">
        <v>46</v>
      </c>
      <c r="O935" s="66"/>
      <c r="P935" s="66" t="s">
        <v>1833</v>
      </c>
      <c r="Q935" s="141">
        <v>172</v>
      </c>
    </row>
    <row r="936" spans="1:17" s="72" customFormat="1" x14ac:dyDescent="0.2">
      <c r="A936" s="66"/>
      <c r="B936" s="66" t="s">
        <v>356</v>
      </c>
      <c r="C936" s="221" t="s">
        <v>1732</v>
      </c>
      <c r="D936" s="66" t="s">
        <v>2346</v>
      </c>
      <c r="E936" s="68">
        <v>0.22794</v>
      </c>
      <c r="F936" s="74">
        <v>1.4</v>
      </c>
      <c r="G936" s="74">
        <v>1</v>
      </c>
      <c r="H936" s="68">
        <f t="shared" si="28"/>
        <v>0.31912000000000001</v>
      </c>
      <c r="I936" s="70">
        <f t="shared" si="29"/>
        <v>0.22794</v>
      </c>
      <c r="J936" s="71">
        <f>ROUND((H936*'2-Calculator'!$D$26),2)</f>
        <v>2097.89</v>
      </c>
      <c r="K936" s="71">
        <f>ROUND((I936*'2-Calculator'!$D$26),2)</f>
        <v>1498.48</v>
      </c>
      <c r="L936" s="69">
        <v>1.51</v>
      </c>
      <c r="M936" s="66" t="s">
        <v>46</v>
      </c>
      <c r="N936" s="66" t="s">
        <v>46</v>
      </c>
      <c r="O936" s="66"/>
      <c r="P936" s="66" t="s">
        <v>1833</v>
      </c>
      <c r="Q936" s="141">
        <v>90</v>
      </c>
    </row>
    <row r="937" spans="1:17" s="72" customFormat="1" x14ac:dyDescent="0.2">
      <c r="A937" s="66"/>
      <c r="B937" s="66" t="s">
        <v>355</v>
      </c>
      <c r="C937" s="221" t="s">
        <v>1732</v>
      </c>
      <c r="D937" s="66" t="s">
        <v>2346</v>
      </c>
      <c r="E937" s="68">
        <v>0.39696999999999999</v>
      </c>
      <c r="F937" s="74">
        <v>1.4</v>
      </c>
      <c r="G937" s="74">
        <v>1</v>
      </c>
      <c r="H937" s="68">
        <f t="shared" si="28"/>
        <v>0.55576000000000003</v>
      </c>
      <c r="I937" s="70">
        <f t="shared" si="29"/>
        <v>0.39696999999999999</v>
      </c>
      <c r="J937" s="71">
        <f>ROUND((H937*'2-Calculator'!$D$26),2)</f>
        <v>3653.57</v>
      </c>
      <c r="K937" s="71">
        <f>ROUND((I937*'2-Calculator'!$D$26),2)</f>
        <v>2609.6799999999998</v>
      </c>
      <c r="L937" s="69">
        <v>1.55</v>
      </c>
      <c r="M937" s="66" t="s">
        <v>46</v>
      </c>
      <c r="N937" s="66" t="s">
        <v>46</v>
      </c>
      <c r="O937" s="66"/>
      <c r="P937" s="66" t="s">
        <v>1833</v>
      </c>
      <c r="Q937" s="141">
        <v>46</v>
      </c>
    </row>
    <row r="938" spans="1:17" s="72" customFormat="1" x14ac:dyDescent="0.2">
      <c r="A938" s="66"/>
      <c r="B938" s="66" t="s">
        <v>354</v>
      </c>
      <c r="C938" s="221" t="s">
        <v>1733</v>
      </c>
      <c r="D938" s="66" t="s">
        <v>2460</v>
      </c>
      <c r="E938" s="68">
        <v>4.0924800000000001</v>
      </c>
      <c r="F938" s="74">
        <v>1.4</v>
      </c>
      <c r="G938" s="74">
        <v>1</v>
      </c>
      <c r="H938" s="68">
        <f t="shared" si="28"/>
        <v>5.7294700000000001</v>
      </c>
      <c r="I938" s="70">
        <f t="shared" si="29"/>
        <v>4.0924800000000001</v>
      </c>
      <c r="J938" s="71">
        <f>ROUND((H938*'2-Calculator'!$D$26),2)</f>
        <v>37665.54</v>
      </c>
      <c r="K938" s="71">
        <f>ROUND((I938*'2-Calculator'!$D$26),2)</f>
        <v>26903.96</v>
      </c>
      <c r="L938" s="69">
        <v>39.049999999999997</v>
      </c>
      <c r="M938" s="66" t="s">
        <v>46</v>
      </c>
      <c r="N938" s="66" t="s">
        <v>46</v>
      </c>
      <c r="O938" s="66"/>
      <c r="P938" s="66" t="s">
        <v>1833</v>
      </c>
      <c r="Q938" s="141">
        <v>1</v>
      </c>
    </row>
    <row r="939" spans="1:17" s="72" customFormat="1" x14ac:dyDescent="0.2">
      <c r="A939" s="66"/>
      <c r="B939" s="66" t="s">
        <v>353</v>
      </c>
      <c r="C939" s="221" t="s">
        <v>1733</v>
      </c>
      <c r="D939" s="66" t="s">
        <v>2460</v>
      </c>
      <c r="E939" s="68">
        <v>6.4622599999999997</v>
      </c>
      <c r="F939" s="74">
        <v>1.4</v>
      </c>
      <c r="G939" s="74">
        <v>1</v>
      </c>
      <c r="H939" s="68">
        <f t="shared" si="28"/>
        <v>9.0471599999999999</v>
      </c>
      <c r="I939" s="70">
        <f t="shared" si="29"/>
        <v>6.4622599999999997</v>
      </c>
      <c r="J939" s="71">
        <f>ROUND((H939*'2-Calculator'!$D$26),2)</f>
        <v>59476.03</v>
      </c>
      <c r="K939" s="71">
        <f>ROUND((I939*'2-Calculator'!$D$26),2)</f>
        <v>42482.9</v>
      </c>
      <c r="L939" s="69">
        <v>42.39</v>
      </c>
      <c r="M939" s="66" t="s">
        <v>46</v>
      </c>
      <c r="N939" s="66" t="s">
        <v>46</v>
      </c>
      <c r="O939" s="66"/>
      <c r="P939" s="66" t="s">
        <v>1833</v>
      </c>
      <c r="Q939" s="141">
        <v>1</v>
      </c>
    </row>
    <row r="940" spans="1:17" s="72" customFormat="1" x14ac:dyDescent="0.2">
      <c r="A940" s="66"/>
      <c r="B940" s="66" t="s">
        <v>352</v>
      </c>
      <c r="C940" s="221" t="s">
        <v>1733</v>
      </c>
      <c r="D940" s="66" t="s">
        <v>2460</v>
      </c>
      <c r="E940" s="68">
        <v>15.87505</v>
      </c>
      <c r="F940" s="74">
        <v>1.4</v>
      </c>
      <c r="G940" s="74">
        <v>1</v>
      </c>
      <c r="H940" s="68">
        <f t="shared" si="28"/>
        <v>22.225069999999999</v>
      </c>
      <c r="I940" s="70">
        <f t="shared" si="29"/>
        <v>15.87505</v>
      </c>
      <c r="J940" s="71">
        <f>ROUND((H940*'2-Calculator'!$D$26),2)</f>
        <v>146107.60999999999</v>
      </c>
      <c r="K940" s="71">
        <f>ROUND((I940*'2-Calculator'!$D$26),2)</f>
        <v>104362.58</v>
      </c>
      <c r="L940" s="69">
        <v>75.489999999999995</v>
      </c>
      <c r="M940" s="66" t="s">
        <v>46</v>
      </c>
      <c r="N940" s="66" t="s">
        <v>46</v>
      </c>
      <c r="O940" s="66"/>
      <c r="P940" s="66" t="s">
        <v>1833</v>
      </c>
      <c r="Q940" s="141">
        <v>0</v>
      </c>
    </row>
    <row r="941" spans="1:17" s="72" customFormat="1" x14ac:dyDescent="0.2">
      <c r="A941" s="66"/>
      <c r="B941" s="66" t="s">
        <v>351</v>
      </c>
      <c r="C941" s="221" t="s">
        <v>1733</v>
      </c>
      <c r="D941" s="66" t="s">
        <v>2460</v>
      </c>
      <c r="E941" s="68">
        <v>26.05706</v>
      </c>
      <c r="F941" s="74">
        <v>1.4</v>
      </c>
      <c r="G941" s="74">
        <v>1</v>
      </c>
      <c r="H941" s="68">
        <f t="shared" si="28"/>
        <v>36.479880000000001</v>
      </c>
      <c r="I941" s="70">
        <f t="shared" si="29"/>
        <v>26.05706</v>
      </c>
      <c r="J941" s="71">
        <f>ROUND((H941*'2-Calculator'!$D$26),2)</f>
        <v>239818.73</v>
      </c>
      <c r="K941" s="71">
        <f>ROUND((I941*'2-Calculator'!$D$26),2)</f>
        <v>171299.11</v>
      </c>
      <c r="L941" s="69">
        <v>70.23</v>
      </c>
      <c r="M941" s="66" t="s">
        <v>46</v>
      </c>
      <c r="N941" s="66" t="s">
        <v>46</v>
      </c>
      <c r="O941" s="66"/>
      <c r="P941" s="66" t="s">
        <v>1833</v>
      </c>
      <c r="Q941" s="141">
        <v>1</v>
      </c>
    </row>
    <row r="942" spans="1:17" s="72" customFormat="1" x14ac:dyDescent="0.2">
      <c r="A942" s="66"/>
      <c r="B942" s="66" t="s">
        <v>350</v>
      </c>
      <c r="C942" s="221" t="s">
        <v>1734</v>
      </c>
      <c r="D942" s="66" t="s">
        <v>2461</v>
      </c>
      <c r="E942" s="68">
        <v>4.9267500000000002</v>
      </c>
      <c r="F942" s="74">
        <v>1.4</v>
      </c>
      <c r="G942" s="74">
        <v>1</v>
      </c>
      <c r="H942" s="68">
        <f t="shared" si="28"/>
        <v>6.8974500000000001</v>
      </c>
      <c r="I942" s="70">
        <f t="shared" si="29"/>
        <v>4.9267500000000002</v>
      </c>
      <c r="J942" s="71">
        <f>ROUND((H942*'2-Calculator'!$D$26),2)</f>
        <v>45343.839999999997</v>
      </c>
      <c r="K942" s="71">
        <f>ROUND((I942*'2-Calculator'!$D$26),2)</f>
        <v>32388.45</v>
      </c>
      <c r="L942" s="69">
        <v>34.26</v>
      </c>
      <c r="M942" s="66" t="s">
        <v>46</v>
      </c>
      <c r="N942" s="66" t="s">
        <v>46</v>
      </c>
      <c r="O942" s="66"/>
      <c r="P942" s="66" t="s">
        <v>1833</v>
      </c>
      <c r="Q942" s="141">
        <v>0</v>
      </c>
    </row>
    <row r="943" spans="1:17" s="72" customFormat="1" x14ac:dyDescent="0.2">
      <c r="A943" s="66"/>
      <c r="B943" s="66" t="s">
        <v>349</v>
      </c>
      <c r="C943" s="221" t="s">
        <v>1734</v>
      </c>
      <c r="D943" s="66" t="s">
        <v>2461</v>
      </c>
      <c r="E943" s="68">
        <v>7.1275599999999999</v>
      </c>
      <c r="F943" s="74">
        <v>1.4</v>
      </c>
      <c r="G943" s="74">
        <v>1</v>
      </c>
      <c r="H943" s="68">
        <f t="shared" si="28"/>
        <v>9.9785799999999991</v>
      </c>
      <c r="I943" s="70">
        <f t="shared" si="29"/>
        <v>7.1275599999999999</v>
      </c>
      <c r="J943" s="71">
        <f>ROUND((H943*'2-Calculator'!$D$26),2)</f>
        <v>65599.179999999993</v>
      </c>
      <c r="K943" s="71">
        <f>ROUND((I943*'2-Calculator'!$D$26),2)</f>
        <v>46856.58</v>
      </c>
      <c r="L943" s="69">
        <v>38.07</v>
      </c>
      <c r="M943" s="66" t="s">
        <v>46</v>
      </c>
      <c r="N943" s="66" t="s">
        <v>46</v>
      </c>
      <c r="O943" s="66"/>
      <c r="P943" s="66" t="s">
        <v>1833</v>
      </c>
      <c r="Q943" s="141">
        <v>0</v>
      </c>
    </row>
    <row r="944" spans="1:17" s="72" customFormat="1" x14ac:dyDescent="0.2">
      <c r="A944" s="66"/>
      <c r="B944" s="66" t="s">
        <v>348</v>
      </c>
      <c r="C944" s="221" t="s">
        <v>1734</v>
      </c>
      <c r="D944" s="66" t="s">
        <v>2461</v>
      </c>
      <c r="E944" s="68">
        <v>15.9658</v>
      </c>
      <c r="F944" s="74">
        <v>1.4</v>
      </c>
      <c r="G944" s="74">
        <v>1</v>
      </c>
      <c r="H944" s="68">
        <f t="shared" si="28"/>
        <v>22.352119999999999</v>
      </c>
      <c r="I944" s="70">
        <f t="shared" si="29"/>
        <v>15.9658</v>
      </c>
      <c r="J944" s="71">
        <f>ROUND((H944*'2-Calculator'!$D$26),2)</f>
        <v>146942.84</v>
      </c>
      <c r="K944" s="71">
        <f>ROUND((I944*'2-Calculator'!$D$26),2)</f>
        <v>104959.17</v>
      </c>
      <c r="L944" s="69">
        <v>64.13</v>
      </c>
      <c r="M944" s="66" t="s">
        <v>46</v>
      </c>
      <c r="N944" s="66" t="s">
        <v>46</v>
      </c>
      <c r="O944" s="66"/>
      <c r="P944" s="66" t="s">
        <v>1833</v>
      </c>
      <c r="Q944" s="141">
        <v>2</v>
      </c>
    </row>
    <row r="945" spans="1:17" s="72" customFormat="1" x14ac:dyDescent="0.2">
      <c r="A945" s="66"/>
      <c r="B945" s="66" t="s">
        <v>347</v>
      </c>
      <c r="C945" s="221" t="s">
        <v>1734</v>
      </c>
      <c r="D945" s="66" t="s">
        <v>2461</v>
      </c>
      <c r="E945" s="68">
        <v>23.773910000000001</v>
      </c>
      <c r="F945" s="74">
        <v>1.4</v>
      </c>
      <c r="G945" s="74">
        <v>1</v>
      </c>
      <c r="H945" s="68">
        <f t="shared" si="28"/>
        <v>33.283470000000001</v>
      </c>
      <c r="I945" s="70">
        <f t="shared" si="29"/>
        <v>23.773910000000001</v>
      </c>
      <c r="J945" s="71">
        <f>ROUND((H945*'2-Calculator'!$D$26),2)</f>
        <v>218805.53</v>
      </c>
      <c r="K945" s="71">
        <f>ROUND((I945*'2-Calculator'!$D$26),2)</f>
        <v>156289.68</v>
      </c>
      <c r="L945" s="69">
        <v>132.91999999999999</v>
      </c>
      <c r="M945" s="66" t="s">
        <v>46</v>
      </c>
      <c r="N945" s="66" t="s">
        <v>46</v>
      </c>
      <c r="O945" s="66"/>
      <c r="P945" s="66" t="s">
        <v>1833</v>
      </c>
      <c r="Q945" s="141">
        <v>32</v>
      </c>
    </row>
    <row r="946" spans="1:17" s="72" customFormat="1" x14ac:dyDescent="0.2">
      <c r="A946" s="66"/>
      <c r="B946" s="66" t="s">
        <v>346</v>
      </c>
      <c r="C946" s="221" t="s">
        <v>1735</v>
      </c>
      <c r="D946" s="66" t="s">
        <v>2462</v>
      </c>
      <c r="E946" s="68">
        <v>22.987929999999999</v>
      </c>
      <c r="F946" s="74">
        <v>1.4</v>
      </c>
      <c r="G946" s="74">
        <v>1</v>
      </c>
      <c r="H946" s="68">
        <f t="shared" si="28"/>
        <v>32.183100000000003</v>
      </c>
      <c r="I946" s="70">
        <f t="shared" si="29"/>
        <v>22.987929999999999</v>
      </c>
      <c r="J946" s="71">
        <f>ROUND((H946*'2-Calculator'!$D$26),2)</f>
        <v>211571.7</v>
      </c>
      <c r="K946" s="71">
        <f>ROUND((I946*'2-Calculator'!$D$26),2)</f>
        <v>151122.65</v>
      </c>
      <c r="L946" s="69">
        <v>48.36</v>
      </c>
      <c r="M946" s="66" t="s">
        <v>46</v>
      </c>
      <c r="N946" s="66" t="s">
        <v>46</v>
      </c>
      <c r="O946" s="66"/>
      <c r="P946" s="66" t="s">
        <v>1833</v>
      </c>
      <c r="Q946" s="141">
        <v>2</v>
      </c>
    </row>
    <row r="947" spans="1:17" s="72" customFormat="1" x14ac:dyDescent="0.2">
      <c r="A947" s="66"/>
      <c r="B947" s="66" t="s">
        <v>345</v>
      </c>
      <c r="C947" s="221" t="s">
        <v>1735</v>
      </c>
      <c r="D947" s="66" t="s">
        <v>2462</v>
      </c>
      <c r="E947" s="68">
        <v>20.898119999999999</v>
      </c>
      <c r="F947" s="74">
        <v>1.4</v>
      </c>
      <c r="G947" s="74">
        <v>1</v>
      </c>
      <c r="H947" s="68">
        <f t="shared" si="28"/>
        <v>29.257370000000002</v>
      </c>
      <c r="I947" s="70">
        <f t="shared" si="29"/>
        <v>20.898119999999999</v>
      </c>
      <c r="J947" s="71">
        <f>ROUND((H947*'2-Calculator'!$D$26),2)</f>
        <v>192337.95</v>
      </c>
      <c r="K947" s="71">
        <f>ROUND((I947*'2-Calculator'!$D$26),2)</f>
        <v>137384.24</v>
      </c>
      <c r="L947" s="69">
        <v>45.83</v>
      </c>
      <c r="M947" s="66" t="s">
        <v>46</v>
      </c>
      <c r="N947" s="66" t="s">
        <v>46</v>
      </c>
      <c r="O947" s="66"/>
      <c r="P947" s="66" t="s">
        <v>1833</v>
      </c>
      <c r="Q947" s="141">
        <v>6</v>
      </c>
    </row>
    <row r="948" spans="1:17" s="72" customFormat="1" x14ac:dyDescent="0.2">
      <c r="A948" s="66"/>
      <c r="B948" s="66" t="s">
        <v>344</v>
      </c>
      <c r="C948" s="221" t="s">
        <v>1735</v>
      </c>
      <c r="D948" s="66" t="s">
        <v>2462</v>
      </c>
      <c r="E948" s="68">
        <v>18.998290000000001</v>
      </c>
      <c r="F948" s="74">
        <v>1.4</v>
      </c>
      <c r="G948" s="74">
        <v>1</v>
      </c>
      <c r="H948" s="68">
        <f t="shared" si="28"/>
        <v>26.59761</v>
      </c>
      <c r="I948" s="70">
        <f t="shared" si="29"/>
        <v>18.998290000000001</v>
      </c>
      <c r="J948" s="71">
        <f>ROUND((H948*'2-Calculator'!$D$26),2)</f>
        <v>174852.69</v>
      </c>
      <c r="K948" s="71">
        <f>ROUND((I948*'2-Calculator'!$D$26),2)</f>
        <v>124894.76</v>
      </c>
      <c r="L948" s="69">
        <v>45.83</v>
      </c>
      <c r="M948" s="66" t="s">
        <v>46</v>
      </c>
      <c r="N948" s="66" t="s">
        <v>46</v>
      </c>
      <c r="O948" s="66"/>
      <c r="P948" s="66" t="s">
        <v>1833</v>
      </c>
      <c r="Q948" s="141">
        <v>21</v>
      </c>
    </row>
    <row r="949" spans="1:17" s="72" customFormat="1" x14ac:dyDescent="0.2">
      <c r="A949" s="66"/>
      <c r="B949" s="66" t="s">
        <v>343</v>
      </c>
      <c r="C949" s="221" t="s">
        <v>1735</v>
      </c>
      <c r="D949" s="66" t="s">
        <v>2462</v>
      </c>
      <c r="E949" s="68">
        <v>0.31830000000000003</v>
      </c>
      <c r="F949" s="74">
        <v>1.4</v>
      </c>
      <c r="G949" s="74">
        <v>1</v>
      </c>
      <c r="H949" s="68">
        <f t="shared" si="28"/>
        <v>0.44562000000000002</v>
      </c>
      <c r="I949" s="70">
        <f t="shared" si="29"/>
        <v>0.31830000000000003</v>
      </c>
      <c r="J949" s="71">
        <f>ROUND((H949*'2-Calculator'!$D$26),2)</f>
        <v>2929.51</v>
      </c>
      <c r="K949" s="71">
        <f>ROUND((I949*'2-Calculator'!$D$26),2)</f>
        <v>2092.5</v>
      </c>
      <c r="L949" s="69">
        <v>17.18</v>
      </c>
      <c r="M949" s="66" t="s">
        <v>46</v>
      </c>
      <c r="N949" s="66" t="s">
        <v>46</v>
      </c>
      <c r="O949" s="66"/>
      <c r="P949" s="66" t="s">
        <v>1833</v>
      </c>
      <c r="Q949" s="141">
        <v>20</v>
      </c>
    </row>
    <row r="950" spans="1:17" s="72" customFormat="1" x14ac:dyDescent="0.2">
      <c r="A950" s="66"/>
      <c r="B950" s="66" t="s">
        <v>342</v>
      </c>
      <c r="C950" s="221" t="s">
        <v>1736</v>
      </c>
      <c r="D950" s="66" t="s">
        <v>2463</v>
      </c>
      <c r="E950" s="68">
        <v>5.6750000000000002E-2</v>
      </c>
      <c r="F950" s="74">
        <v>1.4</v>
      </c>
      <c r="G950" s="74">
        <v>1</v>
      </c>
      <c r="H950" s="68">
        <f t="shared" si="28"/>
        <v>7.9450000000000007E-2</v>
      </c>
      <c r="I950" s="70">
        <f t="shared" si="29"/>
        <v>5.6750000000000002E-2</v>
      </c>
      <c r="J950" s="71">
        <f>ROUND((H950*'2-Calculator'!$D$26),2)</f>
        <v>522.29999999999995</v>
      </c>
      <c r="K950" s="71">
        <f>ROUND((I950*'2-Calculator'!$D$26),2)</f>
        <v>373.07</v>
      </c>
      <c r="L950" s="69">
        <v>1</v>
      </c>
      <c r="M950" s="66" t="s">
        <v>46</v>
      </c>
      <c r="N950" s="66" t="s">
        <v>46</v>
      </c>
      <c r="O950" s="66"/>
      <c r="P950" s="66" t="s">
        <v>1833</v>
      </c>
      <c r="Q950" s="141">
        <v>1</v>
      </c>
    </row>
    <row r="951" spans="1:17" s="72" customFormat="1" x14ac:dyDescent="0.2">
      <c r="A951" s="66"/>
      <c r="B951" s="66" t="s">
        <v>341</v>
      </c>
      <c r="C951" s="221" t="s">
        <v>1736</v>
      </c>
      <c r="D951" s="66" t="s">
        <v>2463</v>
      </c>
      <c r="E951" s="68">
        <v>7.6053300000000004</v>
      </c>
      <c r="F951" s="74">
        <v>1.4</v>
      </c>
      <c r="G951" s="74">
        <v>1</v>
      </c>
      <c r="H951" s="68">
        <f t="shared" si="28"/>
        <v>10.647460000000001</v>
      </c>
      <c r="I951" s="70">
        <f t="shared" si="29"/>
        <v>7.6053300000000004</v>
      </c>
      <c r="J951" s="71">
        <f>ROUND((H951*'2-Calculator'!$D$26),2)</f>
        <v>69996.399999999994</v>
      </c>
      <c r="K951" s="71">
        <f>ROUND((I951*'2-Calculator'!$D$26),2)</f>
        <v>49997.440000000002</v>
      </c>
      <c r="L951" s="69">
        <v>45.92</v>
      </c>
      <c r="M951" s="66" t="s">
        <v>46</v>
      </c>
      <c r="N951" s="66" t="s">
        <v>46</v>
      </c>
      <c r="O951" s="66"/>
      <c r="P951" s="66" t="s">
        <v>1833</v>
      </c>
      <c r="Q951" s="141">
        <v>7</v>
      </c>
    </row>
    <row r="952" spans="1:17" s="72" customFormat="1" x14ac:dyDescent="0.2">
      <c r="A952" s="66"/>
      <c r="B952" s="66" t="s">
        <v>340</v>
      </c>
      <c r="C952" s="221" t="s">
        <v>1736</v>
      </c>
      <c r="D952" s="66" t="s">
        <v>2463</v>
      </c>
      <c r="E952" s="68">
        <v>12.970649999999999</v>
      </c>
      <c r="F952" s="74">
        <v>1.4</v>
      </c>
      <c r="G952" s="74">
        <v>1</v>
      </c>
      <c r="H952" s="68">
        <f t="shared" si="28"/>
        <v>18.158909999999999</v>
      </c>
      <c r="I952" s="70">
        <f t="shared" si="29"/>
        <v>12.970649999999999</v>
      </c>
      <c r="J952" s="71">
        <f>ROUND((H952*'2-Calculator'!$D$26),2)</f>
        <v>119376.67</v>
      </c>
      <c r="K952" s="71">
        <f>ROUND((I952*'2-Calculator'!$D$26),2)</f>
        <v>85269.05</v>
      </c>
      <c r="L952" s="69">
        <v>58.92</v>
      </c>
      <c r="M952" s="66" t="s">
        <v>46</v>
      </c>
      <c r="N952" s="66" t="s">
        <v>46</v>
      </c>
      <c r="O952" s="66"/>
      <c r="P952" s="66" t="s">
        <v>1833</v>
      </c>
      <c r="Q952" s="141">
        <v>23</v>
      </c>
    </row>
    <row r="953" spans="1:17" s="72" customFormat="1" x14ac:dyDescent="0.2">
      <c r="A953" s="66"/>
      <c r="B953" s="66" t="s">
        <v>339</v>
      </c>
      <c r="C953" s="221" t="s">
        <v>1736</v>
      </c>
      <c r="D953" s="66" t="s">
        <v>2463</v>
      </c>
      <c r="E953" s="68">
        <v>20.888439999999999</v>
      </c>
      <c r="F953" s="74">
        <v>1.4</v>
      </c>
      <c r="G953" s="74">
        <v>1</v>
      </c>
      <c r="H953" s="68">
        <f t="shared" si="28"/>
        <v>29.243819999999999</v>
      </c>
      <c r="I953" s="70">
        <f t="shared" si="29"/>
        <v>20.888439999999999</v>
      </c>
      <c r="J953" s="71">
        <f>ROUND((H953*'2-Calculator'!$D$26),2)</f>
        <v>192248.87</v>
      </c>
      <c r="K953" s="71">
        <f>ROUND((I953*'2-Calculator'!$D$26),2)</f>
        <v>137320.6</v>
      </c>
      <c r="L953" s="69">
        <v>88.94</v>
      </c>
      <c r="M953" s="66" t="s">
        <v>46</v>
      </c>
      <c r="N953" s="66" t="s">
        <v>46</v>
      </c>
      <c r="O953" s="66"/>
      <c r="P953" s="66" t="s">
        <v>1833</v>
      </c>
      <c r="Q953" s="141">
        <v>44</v>
      </c>
    </row>
    <row r="954" spans="1:17" s="72" customFormat="1" x14ac:dyDescent="0.2">
      <c r="A954" s="66"/>
      <c r="B954" s="66" t="s">
        <v>338</v>
      </c>
      <c r="C954" s="221" t="s">
        <v>1737</v>
      </c>
      <c r="D954" s="66" t="s">
        <v>2464</v>
      </c>
      <c r="E954" s="68">
        <v>0.60824</v>
      </c>
      <c r="F954" s="74">
        <v>1.4</v>
      </c>
      <c r="G954" s="74">
        <v>1</v>
      </c>
      <c r="H954" s="68">
        <f t="shared" si="28"/>
        <v>0.85153999999999996</v>
      </c>
      <c r="I954" s="70">
        <f t="shared" si="29"/>
        <v>0.60824</v>
      </c>
      <c r="J954" s="71">
        <f>ROUND((H954*'2-Calculator'!$D$26),2)</f>
        <v>5598.02</v>
      </c>
      <c r="K954" s="71">
        <f>ROUND((I954*'2-Calculator'!$D$26),2)</f>
        <v>3998.57</v>
      </c>
      <c r="L954" s="69">
        <v>27.67</v>
      </c>
      <c r="M954" s="66" t="s">
        <v>46</v>
      </c>
      <c r="N954" s="66" t="s">
        <v>46</v>
      </c>
      <c r="O954" s="66"/>
      <c r="P954" s="66" t="s">
        <v>1833</v>
      </c>
      <c r="Q954" s="141">
        <v>0</v>
      </c>
    </row>
    <row r="955" spans="1:17" s="72" customFormat="1" x14ac:dyDescent="0.2">
      <c r="A955" s="66"/>
      <c r="B955" s="66" t="s">
        <v>337</v>
      </c>
      <c r="C955" s="221" t="s">
        <v>1737</v>
      </c>
      <c r="D955" s="66" t="s">
        <v>2464</v>
      </c>
      <c r="E955" s="68">
        <v>6.5912300000000004</v>
      </c>
      <c r="F955" s="74">
        <v>1.4</v>
      </c>
      <c r="G955" s="74">
        <v>1</v>
      </c>
      <c r="H955" s="68">
        <f t="shared" si="28"/>
        <v>9.2277199999999997</v>
      </c>
      <c r="I955" s="70">
        <f t="shared" si="29"/>
        <v>6.5912300000000004</v>
      </c>
      <c r="J955" s="71">
        <f>ROUND((H955*'2-Calculator'!$D$26),2)</f>
        <v>60663.03</v>
      </c>
      <c r="K955" s="71">
        <f>ROUND((I955*'2-Calculator'!$D$26),2)</f>
        <v>43330.75</v>
      </c>
      <c r="L955" s="69">
        <v>51.63</v>
      </c>
      <c r="M955" s="66" t="s">
        <v>46</v>
      </c>
      <c r="N955" s="66" t="s">
        <v>46</v>
      </c>
      <c r="O955" s="66"/>
      <c r="P955" s="66" t="s">
        <v>1833</v>
      </c>
      <c r="Q955" s="141">
        <v>23</v>
      </c>
    </row>
    <row r="956" spans="1:17" s="72" customFormat="1" x14ac:dyDescent="0.2">
      <c r="A956" s="66"/>
      <c r="B956" s="66" t="s">
        <v>336</v>
      </c>
      <c r="C956" s="221" t="s">
        <v>1737</v>
      </c>
      <c r="D956" s="66" t="s">
        <v>2464</v>
      </c>
      <c r="E956" s="68">
        <v>10.84375</v>
      </c>
      <c r="F956" s="74">
        <v>1.4</v>
      </c>
      <c r="G956" s="74">
        <v>1</v>
      </c>
      <c r="H956" s="68">
        <f t="shared" si="28"/>
        <v>15.18125</v>
      </c>
      <c r="I956" s="70">
        <f t="shared" si="29"/>
        <v>10.84375</v>
      </c>
      <c r="J956" s="71">
        <f>ROUND((H956*'2-Calculator'!$D$26),2)</f>
        <v>99801.54</v>
      </c>
      <c r="K956" s="71">
        <f>ROUND((I956*'2-Calculator'!$D$26),2)</f>
        <v>71286.81</v>
      </c>
      <c r="L956" s="69">
        <v>61.41</v>
      </c>
      <c r="M956" s="66" t="s">
        <v>46</v>
      </c>
      <c r="N956" s="66" t="s">
        <v>46</v>
      </c>
      <c r="O956" s="66"/>
      <c r="P956" s="66" t="s">
        <v>1833</v>
      </c>
      <c r="Q956" s="141">
        <v>43</v>
      </c>
    </row>
    <row r="957" spans="1:17" s="72" customFormat="1" x14ac:dyDescent="0.2">
      <c r="A957" s="66"/>
      <c r="B957" s="66" t="s">
        <v>335</v>
      </c>
      <c r="C957" s="221" t="s">
        <v>1737</v>
      </c>
      <c r="D957" s="66" t="s">
        <v>2464</v>
      </c>
      <c r="E957" s="68">
        <v>16.720189999999999</v>
      </c>
      <c r="F957" s="74">
        <v>1.4</v>
      </c>
      <c r="G957" s="74">
        <v>1</v>
      </c>
      <c r="H957" s="68">
        <f t="shared" si="28"/>
        <v>23.408270000000002</v>
      </c>
      <c r="I957" s="70">
        <f t="shared" si="29"/>
        <v>16.720189999999999</v>
      </c>
      <c r="J957" s="71">
        <f>ROUND((H957*'2-Calculator'!$D$26),2)</f>
        <v>153885.97</v>
      </c>
      <c r="K957" s="71">
        <f>ROUND((I957*'2-Calculator'!$D$26),2)</f>
        <v>109918.53</v>
      </c>
      <c r="L957" s="69">
        <v>80.37</v>
      </c>
      <c r="M957" s="66" t="s">
        <v>46</v>
      </c>
      <c r="N957" s="66" t="s">
        <v>46</v>
      </c>
      <c r="O957" s="66"/>
      <c r="P957" s="66" t="s">
        <v>1833</v>
      </c>
      <c r="Q957" s="141">
        <v>37</v>
      </c>
    </row>
    <row r="958" spans="1:17" s="72" customFormat="1" x14ac:dyDescent="0.2">
      <c r="A958" s="66"/>
      <c r="B958" s="66" t="s">
        <v>334</v>
      </c>
      <c r="C958" s="221" t="s">
        <v>1738</v>
      </c>
      <c r="D958" s="66" t="s">
        <v>2465</v>
      </c>
      <c r="E958" s="68">
        <v>2.7928999999999999</v>
      </c>
      <c r="F958" s="74">
        <v>1.4</v>
      </c>
      <c r="G958" s="74">
        <v>1</v>
      </c>
      <c r="H958" s="68">
        <f t="shared" si="28"/>
        <v>3.9100600000000001</v>
      </c>
      <c r="I958" s="70">
        <f t="shared" si="29"/>
        <v>2.7928999999999999</v>
      </c>
      <c r="J958" s="71">
        <f>ROUND((H958*'2-Calculator'!$D$26),2)</f>
        <v>25704.73</v>
      </c>
      <c r="K958" s="71">
        <f>ROUND((I958*'2-Calculator'!$D$26),2)</f>
        <v>18360.52</v>
      </c>
      <c r="L958" s="69">
        <v>22.69</v>
      </c>
      <c r="M958" s="66" t="s">
        <v>46</v>
      </c>
      <c r="N958" s="66" t="s">
        <v>46</v>
      </c>
      <c r="O958" s="66"/>
      <c r="P958" s="66" t="s">
        <v>1833</v>
      </c>
      <c r="Q958" s="141">
        <v>1</v>
      </c>
    </row>
    <row r="959" spans="1:17" s="72" customFormat="1" x14ac:dyDescent="0.2">
      <c r="A959" s="66"/>
      <c r="B959" s="66" t="s">
        <v>333</v>
      </c>
      <c r="C959" s="221" t="s">
        <v>1738</v>
      </c>
      <c r="D959" s="66" t="s">
        <v>2465</v>
      </c>
      <c r="E959" s="68">
        <v>6.5324299999999997</v>
      </c>
      <c r="F959" s="74">
        <v>1.4</v>
      </c>
      <c r="G959" s="74">
        <v>1</v>
      </c>
      <c r="H959" s="68">
        <f t="shared" si="28"/>
        <v>9.1454000000000004</v>
      </c>
      <c r="I959" s="70">
        <f t="shared" si="29"/>
        <v>6.5324299999999997</v>
      </c>
      <c r="J959" s="71">
        <f>ROUND((H959*'2-Calculator'!$D$26),2)</f>
        <v>60121.86</v>
      </c>
      <c r="K959" s="71">
        <f>ROUND((I959*'2-Calculator'!$D$26),2)</f>
        <v>42944.19</v>
      </c>
      <c r="L959" s="69">
        <v>46.2</v>
      </c>
      <c r="M959" s="66" t="s">
        <v>46</v>
      </c>
      <c r="N959" s="66" t="s">
        <v>46</v>
      </c>
      <c r="O959" s="66"/>
      <c r="P959" s="66" t="s">
        <v>1833</v>
      </c>
      <c r="Q959" s="141">
        <v>30</v>
      </c>
    </row>
    <row r="960" spans="1:17" s="72" customFormat="1" x14ac:dyDescent="0.2">
      <c r="A960" s="66"/>
      <c r="B960" s="66" t="s">
        <v>332</v>
      </c>
      <c r="C960" s="221" t="s">
        <v>1738</v>
      </c>
      <c r="D960" s="66" t="s">
        <v>2465</v>
      </c>
      <c r="E960" s="68">
        <v>9.0668100000000003</v>
      </c>
      <c r="F960" s="74">
        <v>1.4</v>
      </c>
      <c r="G960" s="74">
        <v>1</v>
      </c>
      <c r="H960" s="68">
        <f t="shared" si="28"/>
        <v>12.693530000000001</v>
      </c>
      <c r="I960" s="70">
        <f t="shared" si="29"/>
        <v>9.0668100000000003</v>
      </c>
      <c r="J960" s="71">
        <f>ROUND((H960*'2-Calculator'!$D$26),2)</f>
        <v>83447.27</v>
      </c>
      <c r="K960" s="71">
        <f>ROUND((I960*'2-Calculator'!$D$26),2)</f>
        <v>59605.21</v>
      </c>
      <c r="L960" s="69">
        <v>56.5</v>
      </c>
      <c r="M960" s="66" t="s">
        <v>46</v>
      </c>
      <c r="N960" s="66" t="s">
        <v>46</v>
      </c>
      <c r="O960" s="66"/>
      <c r="P960" s="66" t="s">
        <v>1833</v>
      </c>
      <c r="Q960" s="141">
        <v>80</v>
      </c>
    </row>
    <row r="961" spans="1:17" s="72" customFormat="1" x14ac:dyDescent="0.2">
      <c r="A961" s="66"/>
      <c r="B961" s="66" t="s">
        <v>331</v>
      </c>
      <c r="C961" s="221" t="s">
        <v>1738</v>
      </c>
      <c r="D961" s="66" t="s">
        <v>2465</v>
      </c>
      <c r="E961" s="68">
        <v>12.51286</v>
      </c>
      <c r="F961" s="74">
        <v>1.4</v>
      </c>
      <c r="G961" s="74">
        <v>1</v>
      </c>
      <c r="H961" s="68">
        <f t="shared" si="28"/>
        <v>17.518000000000001</v>
      </c>
      <c r="I961" s="70">
        <f t="shared" si="29"/>
        <v>12.51286</v>
      </c>
      <c r="J961" s="71">
        <f>ROUND((H961*'2-Calculator'!$D$26),2)</f>
        <v>115163.33</v>
      </c>
      <c r="K961" s="71">
        <f>ROUND((I961*'2-Calculator'!$D$26),2)</f>
        <v>82259.539999999994</v>
      </c>
      <c r="L961" s="69">
        <v>67.790000000000006</v>
      </c>
      <c r="M961" s="66" t="s">
        <v>46</v>
      </c>
      <c r="N961" s="66" t="s">
        <v>46</v>
      </c>
      <c r="O961" s="66"/>
      <c r="P961" s="66" t="s">
        <v>1833</v>
      </c>
      <c r="Q961" s="141">
        <v>25</v>
      </c>
    </row>
    <row r="962" spans="1:17" s="72" customFormat="1" x14ac:dyDescent="0.2">
      <c r="A962" s="66"/>
      <c r="B962" s="66" t="s">
        <v>330</v>
      </c>
      <c r="C962" s="221" t="s">
        <v>1739</v>
      </c>
      <c r="D962" s="66" t="s">
        <v>2466</v>
      </c>
      <c r="E962" s="68">
        <v>1.0282</v>
      </c>
      <c r="F962" s="74">
        <v>1.4</v>
      </c>
      <c r="G962" s="74">
        <v>1</v>
      </c>
      <c r="H962" s="68">
        <f t="shared" si="28"/>
        <v>1.4394800000000001</v>
      </c>
      <c r="I962" s="70">
        <f t="shared" si="29"/>
        <v>1.0282</v>
      </c>
      <c r="J962" s="71">
        <f>ROUND((H962*'2-Calculator'!$D$26),2)</f>
        <v>9463.14</v>
      </c>
      <c r="K962" s="71">
        <f>ROUND((I962*'2-Calculator'!$D$26),2)</f>
        <v>6759.39</v>
      </c>
      <c r="L962" s="69">
        <v>24.2</v>
      </c>
      <c r="M962" s="66" t="s">
        <v>46</v>
      </c>
      <c r="N962" s="66" t="s">
        <v>46</v>
      </c>
      <c r="O962" s="66"/>
      <c r="P962" s="66" t="s">
        <v>1833</v>
      </c>
      <c r="Q962" s="141">
        <v>1</v>
      </c>
    </row>
    <row r="963" spans="1:17" s="72" customFormat="1" x14ac:dyDescent="0.2">
      <c r="A963" s="66"/>
      <c r="B963" s="66" t="s">
        <v>329</v>
      </c>
      <c r="C963" s="221" t="s">
        <v>1739</v>
      </c>
      <c r="D963" s="66" t="s">
        <v>2466</v>
      </c>
      <c r="E963" s="68">
        <v>3.8834300000000002</v>
      </c>
      <c r="F963" s="74">
        <v>1.4</v>
      </c>
      <c r="G963" s="74">
        <v>1</v>
      </c>
      <c r="H963" s="68">
        <f t="shared" si="28"/>
        <v>5.4367999999999999</v>
      </c>
      <c r="I963" s="70">
        <f t="shared" si="29"/>
        <v>3.8834300000000002</v>
      </c>
      <c r="J963" s="71">
        <f>ROUND((H963*'2-Calculator'!$D$26),2)</f>
        <v>35741.519999999997</v>
      </c>
      <c r="K963" s="71">
        <f>ROUND((I963*'2-Calculator'!$D$26),2)</f>
        <v>25529.67</v>
      </c>
      <c r="L963" s="69">
        <v>32.1</v>
      </c>
      <c r="M963" s="66" t="s">
        <v>46</v>
      </c>
      <c r="N963" s="66" t="s">
        <v>46</v>
      </c>
      <c r="O963" s="66"/>
      <c r="P963" s="66" t="s">
        <v>1833</v>
      </c>
      <c r="Q963" s="141">
        <v>9</v>
      </c>
    </row>
    <row r="964" spans="1:17" s="72" customFormat="1" x14ac:dyDescent="0.2">
      <c r="A964" s="66"/>
      <c r="B964" s="66" t="s">
        <v>328</v>
      </c>
      <c r="C964" s="221" t="s">
        <v>1739</v>
      </c>
      <c r="D964" s="66" t="s">
        <v>2466</v>
      </c>
      <c r="E964" s="68">
        <v>7.2338399999999998</v>
      </c>
      <c r="F964" s="74">
        <v>1.4</v>
      </c>
      <c r="G964" s="74">
        <v>1</v>
      </c>
      <c r="H964" s="68">
        <f t="shared" si="28"/>
        <v>10.12738</v>
      </c>
      <c r="I964" s="70">
        <f t="shared" si="29"/>
        <v>7.2338399999999998</v>
      </c>
      <c r="J964" s="71">
        <f>ROUND((H964*'2-Calculator'!$D$26),2)</f>
        <v>66577.399999999994</v>
      </c>
      <c r="K964" s="71">
        <f>ROUND((I964*'2-Calculator'!$D$26),2)</f>
        <v>47555.26</v>
      </c>
      <c r="L964" s="69">
        <v>39.1</v>
      </c>
      <c r="M964" s="66" t="s">
        <v>46</v>
      </c>
      <c r="N964" s="66" t="s">
        <v>46</v>
      </c>
      <c r="O964" s="66"/>
      <c r="P964" s="66" t="s">
        <v>1833</v>
      </c>
      <c r="Q964" s="141">
        <v>5</v>
      </c>
    </row>
    <row r="965" spans="1:17" s="72" customFormat="1" x14ac:dyDescent="0.2">
      <c r="A965" s="66"/>
      <c r="B965" s="66" t="s">
        <v>327</v>
      </c>
      <c r="C965" s="221" t="s">
        <v>1739</v>
      </c>
      <c r="D965" s="66" t="s">
        <v>2466</v>
      </c>
      <c r="E965" s="68">
        <v>11.56081</v>
      </c>
      <c r="F965" s="74">
        <v>1.4</v>
      </c>
      <c r="G965" s="74">
        <v>1</v>
      </c>
      <c r="H965" s="68">
        <f t="shared" si="28"/>
        <v>16.185130000000001</v>
      </c>
      <c r="I965" s="70">
        <f t="shared" si="29"/>
        <v>11.56081</v>
      </c>
      <c r="J965" s="71">
        <f>ROUND((H965*'2-Calculator'!$D$26),2)</f>
        <v>106401.04</v>
      </c>
      <c r="K965" s="71">
        <f>ROUND((I965*'2-Calculator'!$D$26),2)</f>
        <v>76000.759999999995</v>
      </c>
      <c r="L965" s="69">
        <v>51.61</v>
      </c>
      <c r="M965" s="66" t="s">
        <v>46</v>
      </c>
      <c r="N965" s="66" t="s">
        <v>46</v>
      </c>
      <c r="O965" s="66"/>
      <c r="P965" s="66" t="s">
        <v>1833</v>
      </c>
      <c r="Q965" s="141">
        <v>0</v>
      </c>
    </row>
    <row r="966" spans="1:17" s="72" customFormat="1" x14ac:dyDescent="0.2">
      <c r="A966" s="66"/>
      <c r="B966" s="66" t="s">
        <v>326</v>
      </c>
      <c r="C966" s="221" t="s">
        <v>1740</v>
      </c>
      <c r="D966" s="66" t="s">
        <v>2467</v>
      </c>
      <c r="E966" s="68">
        <v>2.7742200000000001</v>
      </c>
      <c r="F966" s="74">
        <v>1.4</v>
      </c>
      <c r="G966" s="74">
        <v>1</v>
      </c>
      <c r="H966" s="68">
        <f t="shared" si="28"/>
        <v>3.8839100000000002</v>
      </c>
      <c r="I966" s="70">
        <f t="shared" si="29"/>
        <v>2.7742200000000001</v>
      </c>
      <c r="J966" s="71">
        <f>ROUND((H966*'2-Calculator'!$D$26),2)</f>
        <v>25532.82</v>
      </c>
      <c r="K966" s="71">
        <f>ROUND((I966*'2-Calculator'!$D$26),2)</f>
        <v>18237.72</v>
      </c>
      <c r="L966" s="69">
        <v>24.06</v>
      </c>
      <c r="M966" s="66" t="s">
        <v>46</v>
      </c>
      <c r="N966" s="66" t="s">
        <v>46</v>
      </c>
      <c r="O966" s="66"/>
      <c r="P966" s="66" t="s">
        <v>1833</v>
      </c>
      <c r="Q966" s="141">
        <v>4</v>
      </c>
    </row>
    <row r="967" spans="1:17" s="72" customFormat="1" x14ac:dyDescent="0.2">
      <c r="A967" s="66"/>
      <c r="B967" s="66" t="s">
        <v>325</v>
      </c>
      <c r="C967" s="221" t="s">
        <v>1740</v>
      </c>
      <c r="D967" s="66" t="s">
        <v>2467</v>
      </c>
      <c r="E967" s="68">
        <v>5.0902000000000003</v>
      </c>
      <c r="F967" s="74">
        <v>1.4</v>
      </c>
      <c r="G967" s="74">
        <v>1</v>
      </c>
      <c r="H967" s="68">
        <f t="shared" si="28"/>
        <v>7.1262800000000004</v>
      </c>
      <c r="I967" s="70">
        <f t="shared" si="29"/>
        <v>5.0902000000000003</v>
      </c>
      <c r="J967" s="71">
        <f>ROUND((H967*'2-Calculator'!$D$26),2)</f>
        <v>46848.160000000003</v>
      </c>
      <c r="K967" s="71">
        <f>ROUND((I967*'2-Calculator'!$D$26),2)</f>
        <v>33462.97</v>
      </c>
      <c r="L967" s="69">
        <v>36.5</v>
      </c>
      <c r="M967" s="66" t="s">
        <v>46</v>
      </c>
      <c r="N967" s="66" t="s">
        <v>46</v>
      </c>
      <c r="O967" s="66"/>
      <c r="P967" s="66" t="s">
        <v>1833</v>
      </c>
      <c r="Q967" s="141">
        <v>45</v>
      </c>
    </row>
    <row r="968" spans="1:17" s="72" customFormat="1" x14ac:dyDescent="0.2">
      <c r="A968" s="66"/>
      <c r="B968" s="66" t="s">
        <v>324</v>
      </c>
      <c r="C968" s="221" t="s">
        <v>1740</v>
      </c>
      <c r="D968" s="66" t="s">
        <v>2467</v>
      </c>
      <c r="E968" s="68">
        <v>7.1757499999999999</v>
      </c>
      <c r="F968" s="74">
        <v>1.4</v>
      </c>
      <c r="G968" s="74">
        <v>1</v>
      </c>
      <c r="H968" s="68">
        <f t="shared" si="28"/>
        <v>10.046049999999999</v>
      </c>
      <c r="I968" s="70">
        <f t="shared" si="29"/>
        <v>7.1757499999999999</v>
      </c>
      <c r="J968" s="71">
        <f>ROUND((H968*'2-Calculator'!$D$26),2)</f>
        <v>66042.73</v>
      </c>
      <c r="K968" s="71">
        <f>ROUND((I968*'2-Calculator'!$D$26),2)</f>
        <v>47173.38</v>
      </c>
      <c r="L968" s="69">
        <v>45.35</v>
      </c>
      <c r="M968" s="66" t="s">
        <v>46</v>
      </c>
      <c r="N968" s="66" t="s">
        <v>46</v>
      </c>
      <c r="O968" s="66"/>
      <c r="P968" s="66" t="s">
        <v>1833</v>
      </c>
      <c r="Q968" s="141">
        <v>78</v>
      </c>
    </row>
    <row r="969" spans="1:17" s="72" customFormat="1" x14ac:dyDescent="0.2">
      <c r="A969" s="66"/>
      <c r="B969" s="66" t="s">
        <v>323</v>
      </c>
      <c r="C969" s="221" t="s">
        <v>1740</v>
      </c>
      <c r="D969" s="66" t="s">
        <v>2467</v>
      </c>
      <c r="E969" s="68">
        <v>10.00412</v>
      </c>
      <c r="F969" s="74">
        <v>1.4</v>
      </c>
      <c r="G969" s="74">
        <v>1</v>
      </c>
      <c r="H969" s="68">
        <f t="shared" si="28"/>
        <v>14.00577</v>
      </c>
      <c r="I969" s="70">
        <f t="shared" si="29"/>
        <v>10.00412</v>
      </c>
      <c r="J969" s="71">
        <f>ROUND((H969*'2-Calculator'!$D$26),2)</f>
        <v>92073.93</v>
      </c>
      <c r="K969" s="71">
        <f>ROUND((I969*'2-Calculator'!$D$26),2)</f>
        <v>65767.08</v>
      </c>
      <c r="L969" s="69">
        <v>52.32</v>
      </c>
      <c r="M969" s="66" t="s">
        <v>46</v>
      </c>
      <c r="N969" s="66" t="s">
        <v>46</v>
      </c>
      <c r="O969" s="66"/>
      <c r="P969" s="66" t="s">
        <v>1833</v>
      </c>
      <c r="Q969" s="141">
        <v>15</v>
      </c>
    </row>
    <row r="970" spans="1:17" s="72" customFormat="1" x14ac:dyDescent="0.2">
      <c r="A970" s="66"/>
      <c r="B970" s="66" t="s">
        <v>322</v>
      </c>
      <c r="C970" s="221" t="s">
        <v>1741</v>
      </c>
      <c r="D970" s="66" t="s">
        <v>2468</v>
      </c>
      <c r="E970" s="68">
        <v>1.80281</v>
      </c>
      <c r="F970" s="74">
        <v>1.4</v>
      </c>
      <c r="G970" s="74">
        <v>1</v>
      </c>
      <c r="H970" s="68">
        <f t="shared" si="28"/>
        <v>2.52393</v>
      </c>
      <c r="I970" s="70">
        <f t="shared" si="29"/>
        <v>1.80281</v>
      </c>
      <c r="J970" s="71">
        <f>ROUND((H970*'2-Calculator'!$D$26),2)</f>
        <v>16592.32</v>
      </c>
      <c r="K970" s="71">
        <f>ROUND((I970*'2-Calculator'!$D$26),2)</f>
        <v>11851.67</v>
      </c>
      <c r="L970" s="69">
        <v>19.78</v>
      </c>
      <c r="M970" s="66" t="s">
        <v>46</v>
      </c>
      <c r="N970" s="66" t="s">
        <v>46</v>
      </c>
      <c r="O970" s="66"/>
      <c r="P970" s="66" t="s">
        <v>1833</v>
      </c>
      <c r="Q970" s="141">
        <v>2</v>
      </c>
    </row>
    <row r="971" spans="1:17" s="72" customFormat="1" x14ac:dyDescent="0.2">
      <c r="A971" s="66"/>
      <c r="B971" s="66" t="s">
        <v>321</v>
      </c>
      <c r="C971" s="221" t="s">
        <v>1741</v>
      </c>
      <c r="D971" s="66" t="s">
        <v>2468</v>
      </c>
      <c r="E971" s="68">
        <v>3.9397799999999998</v>
      </c>
      <c r="F971" s="74">
        <v>1.4</v>
      </c>
      <c r="G971" s="74">
        <v>1</v>
      </c>
      <c r="H971" s="68">
        <f t="shared" si="28"/>
        <v>5.5156900000000002</v>
      </c>
      <c r="I971" s="70">
        <f t="shared" si="29"/>
        <v>3.9397799999999998</v>
      </c>
      <c r="J971" s="71">
        <f>ROUND((H971*'2-Calculator'!$D$26),2)</f>
        <v>36260.15</v>
      </c>
      <c r="K971" s="71">
        <f>ROUND((I971*'2-Calculator'!$D$26),2)</f>
        <v>25900.11</v>
      </c>
      <c r="L971" s="69">
        <v>27.29</v>
      </c>
      <c r="M971" s="66" t="s">
        <v>46</v>
      </c>
      <c r="N971" s="66" t="s">
        <v>46</v>
      </c>
      <c r="O971" s="66"/>
      <c r="P971" s="66" t="s">
        <v>1833</v>
      </c>
      <c r="Q971" s="141">
        <v>22</v>
      </c>
    </row>
    <row r="972" spans="1:17" s="72" customFormat="1" x14ac:dyDescent="0.2">
      <c r="A972" s="66"/>
      <c r="B972" s="66" t="s">
        <v>320</v>
      </c>
      <c r="C972" s="221" t="s">
        <v>1741</v>
      </c>
      <c r="D972" s="66" t="s">
        <v>2468</v>
      </c>
      <c r="E972" s="68">
        <v>5.8168499999999996</v>
      </c>
      <c r="F972" s="74">
        <v>1.4</v>
      </c>
      <c r="G972" s="74">
        <v>1</v>
      </c>
      <c r="H972" s="68">
        <f t="shared" si="28"/>
        <v>8.1435899999999997</v>
      </c>
      <c r="I972" s="70">
        <f t="shared" si="29"/>
        <v>5.8168499999999996</v>
      </c>
      <c r="J972" s="71">
        <f>ROUND((H972*'2-Calculator'!$D$26),2)</f>
        <v>53535.96</v>
      </c>
      <c r="K972" s="71">
        <f>ROUND((I972*'2-Calculator'!$D$26),2)</f>
        <v>38239.97</v>
      </c>
      <c r="L972" s="69">
        <v>34.130000000000003</v>
      </c>
      <c r="M972" s="66" t="s">
        <v>46</v>
      </c>
      <c r="N972" s="66" t="s">
        <v>46</v>
      </c>
      <c r="O972" s="66"/>
      <c r="P972" s="66" t="s">
        <v>1833</v>
      </c>
      <c r="Q972" s="141">
        <v>0</v>
      </c>
    </row>
    <row r="973" spans="1:17" s="72" customFormat="1" x14ac:dyDescent="0.2">
      <c r="A973" s="66"/>
      <c r="B973" s="66" t="s">
        <v>319</v>
      </c>
      <c r="C973" s="221" t="s">
        <v>1741</v>
      </c>
      <c r="D973" s="66" t="s">
        <v>2468</v>
      </c>
      <c r="E973" s="68">
        <v>8.2163699999999995</v>
      </c>
      <c r="F973" s="74">
        <v>1.4</v>
      </c>
      <c r="G973" s="74">
        <v>1</v>
      </c>
      <c r="H973" s="68">
        <f t="shared" si="28"/>
        <v>11.50292</v>
      </c>
      <c r="I973" s="70">
        <f t="shared" si="29"/>
        <v>8.2163699999999995</v>
      </c>
      <c r="J973" s="71">
        <f>ROUND((H973*'2-Calculator'!$D$26),2)</f>
        <v>75620.2</v>
      </c>
      <c r="K973" s="71">
        <f>ROUND((I973*'2-Calculator'!$D$26),2)</f>
        <v>54014.42</v>
      </c>
      <c r="L973" s="69">
        <v>44.11</v>
      </c>
      <c r="M973" s="66" t="s">
        <v>46</v>
      </c>
      <c r="N973" s="66" t="s">
        <v>46</v>
      </c>
      <c r="O973" s="66"/>
      <c r="P973" s="66" t="s">
        <v>1833</v>
      </c>
      <c r="Q973" s="141">
        <v>0</v>
      </c>
    </row>
    <row r="974" spans="1:17" s="72" customFormat="1" x14ac:dyDescent="0.2">
      <c r="A974" s="66"/>
      <c r="B974" s="66" t="s">
        <v>318</v>
      </c>
      <c r="C974" s="221" t="s">
        <v>1742</v>
      </c>
      <c r="D974" s="66" t="s">
        <v>2469</v>
      </c>
      <c r="E974" s="68">
        <v>1.2079299999999999</v>
      </c>
      <c r="F974" s="74">
        <v>1.4</v>
      </c>
      <c r="G974" s="74">
        <v>1</v>
      </c>
      <c r="H974" s="68">
        <f t="shared" ref="H974:H1037" si="30">ROUND(E974*F974,5)</f>
        <v>1.6911</v>
      </c>
      <c r="I974" s="70">
        <f t="shared" ref="I974:I1037" si="31">ROUND(E974*G974,5)</f>
        <v>1.2079299999999999</v>
      </c>
      <c r="J974" s="71">
        <f>ROUND((H974*'2-Calculator'!$D$26),2)</f>
        <v>11117.29</v>
      </c>
      <c r="K974" s="71">
        <f>ROUND((I974*'2-Calculator'!$D$26),2)</f>
        <v>7940.93</v>
      </c>
      <c r="L974" s="69">
        <v>3</v>
      </c>
      <c r="M974" s="66" t="s">
        <v>46</v>
      </c>
      <c r="N974" s="66" t="s">
        <v>46</v>
      </c>
      <c r="O974" s="66"/>
      <c r="P974" s="66" t="s">
        <v>1833</v>
      </c>
      <c r="Q974" s="141">
        <v>0</v>
      </c>
    </row>
    <row r="975" spans="1:17" s="72" customFormat="1" x14ac:dyDescent="0.2">
      <c r="A975" s="66"/>
      <c r="B975" s="66" t="s">
        <v>317</v>
      </c>
      <c r="C975" s="221" t="s">
        <v>1742</v>
      </c>
      <c r="D975" s="66" t="s">
        <v>2469</v>
      </c>
      <c r="E975" s="68">
        <v>3.64716</v>
      </c>
      <c r="F975" s="74">
        <v>1.4</v>
      </c>
      <c r="G975" s="74">
        <v>1</v>
      </c>
      <c r="H975" s="68">
        <f t="shared" si="30"/>
        <v>5.10602</v>
      </c>
      <c r="I975" s="70">
        <f t="shared" si="31"/>
        <v>3.64716</v>
      </c>
      <c r="J975" s="71">
        <f>ROUND((H975*'2-Calculator'!$D$26),2)</f>
        <v>33566.980000000003</v>
      </c>
      <c r="K975" s="71">
        <f>ROUND((I975*'2-Calculator'!$D$26),2)</f>
        <v>23976.43</v>
      </c>
      <c r="L975" s="69">
        <v>19.91</v>
      </c>
      <c r="M975" s="66" t="s">
        <v>46</v>
      </c>
      <c r="N975" s="66" t="s">
        <v>46</v>
      </c>
      <c r="O975" s="66"/>
      <c r="P975" s="66" t="s">
        <v>1833</v>
      </c>
      <c r="Q975" s="141">
        <v>3</v>
      </c>
    </row>
    <row r="976" spans="1:17" s="72" customFormat="1" x14ac:dyDescent="0.2">
      <c r="A976" s="66"/>
      <c r="B976" s="66" t="s">
        <v>316</v>
      </c>
      <c r="C976" s="221" t="s">
        <v>1742</v>
      </c>
      <c r="D976" s="66" t="s">
        <v>2469</v>
      </c>
      <c r="E976" s="68">
        <v>6.9444900000000001</v>
      </c>
      <c r="F976" s="74">
        <v>1.4</v>
      </c>
      <c r="G976" s="74">
        <v>1</v>
      </c>
      <c r="H976" s="68">
        <f t="shared" si="30"/>
        <v>9.7222899999999992</v>
      </c>
      <c r="I976" s="70">
        <f t="shared" si="31"/>
        <v>6.9444900000000001</v>
      </c>
      <c r="J976" s="71">
        <f>ROUND((H976*'2-Calculator'!$D$26),2)</f>
        <v>63914.33</v>
      </c>
      <c r="K976" s="71">
        <f>ROUND((I976*'2-Calculator'!$D$26),2)</f>
        <v>45653.08</v>
      </c>
      <c r="L976" s="69">
        <v>38.9</v>
      </c>
      <c r="M976" s="66" t="s">
        <v>46</v>
      </c>
      <c r="N976" s="66" t="s">
        <v>46</v>
      </c>
      <c r="O976" s="66"/>
      <c r="P976" s="66" t="s">
        <v>1833</v>
      </c>
      <c r="Q976" s="141">
        <v>6</v>
      </c>
    </row>
    <row r="977" spans="1:17" s="72" customFormat="1" x14ac:dyDescent="0.2">
      <c r="A977" s="66"/>
      <c r="B977" s="66" t="s">
        <v>315</v>
      </c>
      <c r="C977" s="221" t="s">
        <v>1742</v>
      </c>
      <c r="D977" s="66" t="s">
        <v>2469</v>
      </c>
      <c r="E977" s="68">
        <v>12.30738</v>
      </c>
      <c r="F977" s="74">
        <v>1.4</v>
      </c>
      <c r="G977" s="74">
        <v>1</v>
      </c>
      <c r="H977" s="68">
        <f t="shared" si="30"/>
        <v>17.230329999999999</v>
      </c>
      <c r="I977" s="70">
        <f t="shared" si="31"/>
        <v>12.30738</v>
      </c>
      <c r="J977" s="71">
        <f>ROUND((H977*'2-Calculator'!$D$26),2)</f>
        <v>113272.19</v>
      </c>
      <c r="K977" s="71">
        <f>ROUND((I977*'2-Calculator'!$D$26),2)</f>
        <v>80908.72</v>
      </c>
      <c r="L977" s="69">
        <v>91.24</v>
      </c>
      <c r="M977" s="66" t="s">
        <v>46</v>
      </c>
      <c r="N977" s="66" t="s">
        <v>46</v>
      </c>
      <c r="O977" s="66"/>
      <c r="P977" s="66" t="s">
        <v>1833</v>
      </c>
      <c r="Q977" s="141">
        <v>14</v>
      </c>
    </row>
    <row r="978" spans="1:17" s="72" customFormat="1" x14ac:dyDescent="0.2">
      <c r="A978" s="66"/>
      <c r="B978" s="66" t="s">
        <v>314</v>
      </c>
      <c r="C978" s="221" t="s">
        <v>1743</v>
      </c>
      <c r="D978" s="66" t="s">
        <v>2470</v>
      </c>
      <c r="E978" s="68">
        <v>1.5635699999999999</v>
      </c>
      <c r="F978" s="74">
        <v>1.4</v>
      </c>
      <c r="G978" s="74">
        <v>1</v>
      </c>
      <c r="H978" s="68">
        <f t="shared" si="30"/>
        <v>2.1890000000000001</v>
      </c>
      <c r="I978" s="70">
        <f t="shared" si="31"/>
        <v>1.5635699999999999</v>
      </c>
      <c r="J978" s="71">
        <f>ROUND((H978*'2-Calculator'!$D$26),2)</f>
        <v>14390.49</v>
      </c>
      <c r="K978" s="71">
        <f>ROUND((I978*'2-Calculator'!$D$26),2)</f>
        <v>10278.91</v>
      </c>
      <c r="L978" s="69">
        <v>14.74</v>
      </c>
      <c r="M978" s="66" t="s">
        <v>46</v>
      </c>
      <c r="N978" s="66" t="s">
        <v>46</v>
      </c>
      <c r="O978" s="66"/>
      <c r="P978" s="66" t="s">
        <v>1833</v>
      </c>
      <c r="Q978" s="141">
        <v>5</v>
      </c>
    </row>
    <row r="979" spans="1:17" s="72" customFormat="1" x14ac:dyDescent="0.2">
      <c r="A979" s="66"/>
      <c r="B979" s="66" t="s">
        <v>313</v>
      </c>
      <c r="C979" s="221" t="s">
        <v>1743</v>
      </c>
      <c r="D979" s="66" t="s">
        <v>2470</v>
      </c>
      <c r="E979" s="68">
        <v>2.7807400000000002</v>
      </c>
      <c r="F979" s="74">
        <v>1.4</v>
      </c>
      <c r="G979" s="74">
        <v>1</v>
      </c>
      <c r="H979" s="68">
        <f t="shared" si="30"/>
        <v>3.8930400000000001</v>
      </c>
      <c r="I979" s="70">
        <f t="shared" si="31"/>
        <v>2.7807400000000002</v>
      </c>
      <c r="J979" s="71">
        <f>ROUND((H979*'2-Calculator'!$D$26),2)</f>
        <v>25592.84</v>
      </c>
      <c r="K979" s="71">
        <f>ROUND((I979*'2-Calculator'!$D$26),2)</f>
        <v>18280.580000000002</v>
      </c>
      <c r="L979" s="69">
        <v>21.19</v>
      </c>
      <c r="M979" s="66" t="s">
        <v>46</v>
      </c>
      <c r="N979" s="66" t="s">
        <v>46</v>
      </c>
      <c r="O979" s="66"/>
      <c r="P979" s="66" t="s">
        <v>1833</v>
      </c>
      <c r="Q979" s="141">
        <v>9</v>
      </c>
    </row>
    <row r="980" spans="1:17" s="72" customFormat="1" x14ac:dyDescent="0.2">
      <c r="A980" s="66"/>
      <c r="B980" s="66" t="s">
        <v>312</v>
      </c>
      <c r="C980" s="221" t="s">
        <v>1743</v>
      </c>
      <c r="D980" s="66" t="s">
        <v>2470</v>
      </c>
      <c r="E980" s="68">
        <v>4.8209400000000002</v>
      </c>
      <c r="F980" s="74">
        <v>1.4</v>
      </c>
      <c r="G980" s="74">
        <v>1</v>
      </c>
      <c r="H980" s="68">
        <f t="shared" si="30"/>
        <v>6.74932</v>
      </c>
      <c r="I980" s="70">
        <f t="shared" si="31"/>
        <v>4.8209400000000002</v>
      </c>
      <c r="J980" s="71">
        <f>ROUND((H980*'2-Calculator'!$D$26),2)</f>
        <v>44370.03</v>
      </c>
      <c r="K980" s="71">
        <f>ROUND((I980*'2-Calculator'!$D$26),2)</f>
        <v>31692.86</v>
      </c>
      <c r="L980" s="69">
        <v>31.63</v>
      </c>
      <c r="M980" s="66" t="s">
        <v>46</v>
      </c>
      <c r="N980" s="66" t="s">
        <v>46</v>
      </c>
      <c r="O980" s="66"/>
      <c r="P980" s="66" t="s">
        <v>1833</v>
      </c>
      <c r="Q980" s="141">
        <v>35</v>
      </c>
    </row>
    <row r="981" spans="1:17" s="72" customFormat="1" x14ac:dyDescent="0.2">
      <c r="A981" s="66"/>
      <c r="B981" s="66" t="s">
        <v>311</v>
      </c>
      <c r="C981" s="221" t="s">
        <v>1743</v>
      </c>
      <c r="D981" s="66" t="s">
        <v>2470</v>
      </c>
      <c r="E981" s="68">
        <v>7.6028599999999997</v>
      </c>
      <c r="F981" s="74">
        <v>1.4</v>
      </c>
      <c r="G981" s="74">
        <v>1</v>
      </c>
      <c r="H981" s="68">
        <f t="shared" si="30"/>
        <v>10.644</v>
      </c>
      <c r="I981" s="70">
        <f t="shared" si="31"/>
        <v>7.6028599999999997</v>
      </c>
      <c r="J981" s="71">
        <f>ROUND((H981*'2-Calculator'!$D$26),2)</f>
        <v>69973.66</v>
      </c>
      <c r="K981" s="71">
        <f>ROUND((I981*'2-Calculator'!$D$26),2)</f>
        <v>49981.2</v>
      </c>
      <c r="L981" s="69">
        <v>42.86</v>
      </c>
      <c r="M981" s="66" t="s">
        <v>46</v>
      </c>
      <c r="N981" s="66" t="s">
        <v>46</v>
      </c>
      <c r="O981" s="66"/>
      <c r="P981" s="66" t="s">
        <v>1833</v>
      </c>
      <c r="Q981" s="141">
        <v>12</v>
      </c>
    </row>
    <row r="982" spans="1:17" s="72" customFormat="1" x14ac:dyDescent="0.2">
      <c r="A982" s="66"/>
      <c r="B982" s="66" t="s">
        <v>310</v>
      </c>
      <c r="C982" s="221" t="s">
        <v>1744</v>
      </c>
      <c r="D982" s="66" t="s">
        <v>2471</v>
      </c>
      <c r="E982" s="68">
        <v>2.2956099999999999</v>
      </c>
      <c r="F982" s="74">
        <v>1.4</v>
      </c>
      <c r="G982" s="74">
        <v>1</v>
      </c>
      <c r="H982" s="68">
        <f t="shared" si="30"/>
        <v>3.2138499999999999</v>
      </c>
      <c r="I982" s="70">
        <f t="shared" si="31"/>
        <v>2.2956099999999999</v>
      </c>
      <c r="J982" s="71">
        <f>ROUND((H982*'2-Calculator'!$D$26),2)</f>
        <v>21127.85</v>
      </c>
      <c r="K982" s="71">
        <f>ROUND((I982*'2-Calculator'!$D$26),2)</f>
        <v>15091.34</v>
      </c>
      <c r="L982" s="69">
        <v>18.98</v>
      </c>
      <c r="M982" s="66" t="s">
        <v>46</v>
      </c>
      <c r="N982" s="66" t="s">
        <v>46</v>
      </c>
      <c r="O982" s="66"/>
      <c r="P982" s="66" t="s">
        <v>1833</v>
      </c>
      <c r="Q982" s="141">
        <v>34</v>
      </c>
    </row>
    <row r="983" spans="1:17" s="72" customFormat="1" x14ac:dyDescent="0.2">
      <c r="A983" s="66"/>
      <c r="B983" s="66" t="s">
        <v>309</v>
      </c>
      <c r="C983" s="221" t="s">
        <v>1744</v>
      </c>
      <c r="D983" s="66" t="s">
        <v>2471</v>
      </c>
      <c r="E983" s="68">
        <v>3.5337499999999999</v>
      </c>
      <c r="F983" s="74">
        <v>1.4</v>
      </c>
      <c r="G983" s="74">
        <v>1</v>
      </c>
      <c r="H983" s="68">
        <f t="shared" si="30"/>
        <v>4.9472500000000004</v>
      </c>
      <c r="I983" s="70">
        <f t="shared" si="31"/>
        <v>3.5337499999999999</v>
      </c>
      <c r="J983" s="71">
        <f>ROUND((H983*'2-Calculator'!$D$26),2)</f>
        <v>32523.22</v>
      </c>
      <c r="K983" s="71">
        <f>ROUND((I983*'2-Calculator'!$D$26),2)</f>
        <v>23230.87</v>
      </c>
      <c r="L983" s="69">
        <v>25.89</v>
      </c>
      <c r="M983" s="66" t="s">
        <v>46</v>
      </c>
      <c r="N983" s="66" t="s">
        <v>46</v>
      </c>
      <c r="O983" s="66"/>
      <c r="P983" s="66" t="s">
        <v>1833</v>
      </c>
      <c r="Q983" s="141">
        <v>111</v>
      </c>
    </row>
    <row r="984" spans="1:17" s="72" customFormat="1" x14ac:dyDescent="0.2">
      <c r="A984" s="66"/>
      <c r="B984" s="66" t="s">
        <v>308</v>
      </c>
      <c r="C984" s="221" t="s">
        <v>1744</v>
      </c>
      <c r="D984" s="66" t="s">
        <v>2471</v>
      </c>
      <c r="E984" s="68">
        <v>4.8434600000000003</v>
      </c>
      <c r="F984" s="74">
        <v>1.4</v>
      </c>
      <c r="G984" s="74">
        <v>1</v>
      </c>
      <c r="H984" s="68">
        <f t="shared" si="30"/>
        <v>6.7808400000000004</v>
      </c>
      <c r="I984" s="70">
        <f t="shared" si="31"/>
        <v>4.8434600000000003</v>
      </c>
      <c r="J984" s="71">
        <f>ROUND((H984*'2-Calculator'!$D$26),2)</f>
        <v>44577.24</v>
      </c>
      <c r="K984" s="71">
        <f>ROUND((I984*'2-Calculator'!$D$26),2)</f>
        <v>31840.91</v>
      </c>
      <c r="L984" s="69">
        <v>33.25</v>
      </c>
      <c r="M984" s="66" t="s">
        <v>46</v>
      </c>
      <c r="N984" s="66" t="s">
        <v>46</v>
      </c>
      <c r="O984" s="66"/>
      <c r="P984" s="66" t="s">
        <v>1833</v>
      </c>
      <c r="Q984" s="141">
        <v>74</v>
      </c>
    </row>
    <row r="985" spans="1:17" s="72" customFormat="1" x14ac:dyDescent="0.2">
      <c r="A985" s="66"/>
      <c r="B985" s="66" t="s">
        <v>307</v>
      </c>
      <c r="C985" s="221" t="s">
        <v>1744</v>
      </c>
      <c r="D985" s="66" t="s">
        <v>2471</v>
      </c>
      <c r="E985" s="68">
        <v>6.8753399999999996</v>
      </c>
      <c r="F985" s="74">
        <v>1.4</v>
      </c>
      <c r="G985" s="74">
        <v>1</v>
      </c>
      <c r="H985" s="68">
        <f t="shared" si="30"/>
        <v>9.6254799999999996</v>
      </c>
      <c r="I985" s="70">
        <f t="shared" si="31"/>
        <v>6.8753399999999996</v>
      </c>
      <c r="J985" s="71">
        <f>ROUND((H985*'2-Calculator'!$D$26),2)</f>
        <v>63277.91</v>
      </c>
      <c r="K985" s="71">
        <f>ROUND((I985*'2-Calculator'!$D$26),2)</f>
        <v>45198.49</v>
      </c>
      <c r="L985" s="69">
        <v>37.46</v>
      </c>
      <c r="M985" s="66" t="s">
        <v>46</v>
      </c>
      <c r="N985" s="66" t="s">
        <v>46</v>
      </c>
      <c r="O985" s="66"/>
      <c r="P985" s="66" t="s">
        <v>1833</v>
      </c>
      <c r="Q985" s="141">
        <v>12</v>
      </c>
    </row>
    <row r="986" spans="1:17" s="72" customFormat="1" x14ac:dyDescent="0.2">
      <c r="A986" s="66"/>
      <c r="B986" s="66" t="s">
        <v>306</v>
      </c>
      <c r="C986" s="221" t="s">
        <v>1745</v>
      </c>
      <c r="D986" s="66" t="s">
        <v>2472</v>
      </c>
      <c r="E986" s="68">
        <v>1.8065899999999999</v>
      </c>
      <c r="F986" s="74">
        <v>1.4</v>
      </c>
      <c r="G986" s="74">
        <v>1</v>
      </c>
      <c r="H986" s="68">
        <f t="shared" si="30"/>
        <v>2.5292300000000001</v>
      </c>
      <c r="I986" s="70">
        <f t="shared" si="31"/>
        <v>1.8065899999999999</v>
      </c>
      <c r="J986" s="71">
        <f>ROUND((H986*'2-Calculator'!$D$26),2)</f>
        <v>16627.16</v>
      </c>
      <c r="K986" s="71">
        <f>ROUND((I986*'2-Calculator'!$D$26),2)</f>
        <v>11876.52</v>
      </c>
      <c r="L986" s="69">
        <v>14.43</v>
      </c>
      <c r="M986" s="66" t="s">
        <v>46</v>
      </c>
      <c r="N986" s="66" t="s">
        <v>46</v>
      </c>
      <c r="O986" s="66"/>
      <c r="P986" s="66" t="s">
        <v>1833</v>
      </c>
      <c r="Q986" s="141">
        <v>8</v>
      </c>
    </row>
    <row r="987" spans="1:17" s="72" customFormat="1" x14ac:dyDescent="0.2">
      <c r="A987" s="66"/>
      <c r="B987" s="66" t="s">
        <v>305</v>
      </c>
      <c r="C987" s="221" t="s">
        <v>1745</v>
      </c>
      <c r="D987" s="66" t="s">
        <v>2472</v>
      </c>
      <c r="E987" s="68">
        <v>2.6649099999999999</v>
      </c>
      <c r="F987" s="74">
        <v>1.4</v>
      </c>
      <c r="G987" s="74">
        <v>1</v>
      </c>
      <c r="H987" s="68">
        <f t="shared" si="30"/>
        <v>3.7308699999999999</v>
      </c>
      <c r="I987" s="70">
        <f t="shared" si="31"/>
        <v>2.6649099999999999</v>
      </c>
      <c r="J987" s="71">
        <f>ROUND((H987*'2-Calculator'!$D$26),2)</f>
        <v>24526.74</v>
      </c>
      <c r="K987" s="71">
        <f>ROUND((I987*'2-Calculator'!$D$26),2)</f>
        <v>17519.12</v>
      </c>
      <c r="L987" s="69">
        <v>22.56</v>
      </c>
      <c r="M987" s="66" t="s">
        <v>46</v>
      </c>
      <c r="N987" s="66" t="s">
        <v>46</v>
      </c>
      <c r="O987" s="66"/>
      <c r="P987" s="66" t="s">
        <v>1833</v>
      </c>
      <c r="Q987" s="141">
        <v>5</v>
      </c>
    </row>
    <row r="988" spans="1:17" s="72" customFormat="1" x14ac:dyDescent="0.2">
      <c r="A988" s="66"/>
      <c r="B988" s="66" t="s">
        <v>304</v>
      </c>
      <c r="C988" s="221" t="s">
        <v>1745</v>
      </c>
      <c r="D988" s="66" t="s">
        <v>2472</v>
      </c>
      <c r="E988" s="68">
        <v>4.73726</v>
      </c>
      <c r="F988" s="74">
        <v>1.4</v>
      </c>
      <c r="G988" s="74">
        <v>1</v>
      </c>
      <c r="H988" s="68">
        <f t="shared" si="30"/>
        <v>6.6321599999999998</v>
      </c>
      <c r="I988" s="70">
        <f t="shared" si="31"/>
        <v>4.73726</v>
      </c>
      <c r="J988" s="71">
        <f>ROUND((H988*'2-Calculator'!$D$26),2)</f>
        <v>43599.82</v>
      </c>
      <c r="K988" s="71">
        <f>ROUND((I988*'2-Calculator'!$D$26),2)</f>
        <v>31142.75</v>
      </c>
      <c r="L988" s="69">
        <v>32.020000000000003</v>
      </c>
      <c r="M988" s="66" t="s">
        <v>46</v>
      </c>
      <c r="N988" s="66" t="s">
        <v>46</v>
      </c>
      <c r="O988" s="66"/>
      <c r="P988" s="66" t="s">
        <v>1833</v>
      </c>
      <c r="Q988" s="141">
        <v>1</v>
      </c>
    </row>
    <row r="989" spans="1:17" s="72" customFormat="1" x14ac:dyDescent="0.2">
      <c r="A989" s="66"/>
      <c r="B989" s="66" t="s">
        <v>303</v>
      </c>
      <c r="C989" s="221" t="s">
        <v>1745</v>
      </c>
      <c r="D989" s="66" t="s">
        <v>2472</v>
      </c>
      <c r="E989" s="68">
        <v>6.2060199999999996</v>
      </c>
      <c r="F989" s="74">
        <v>1.4</v>
      </c>
      <c r="G989" s="74">
        <v>1</v>
      </c>
      <c r="H989" s="68">
        <f t="shared" si="30"/>
        <v>8.6884300000000003</v>
      </c>
      <c r="I989" s="70">
        <f t="shared" si="31"/>
        <v>6.2060199999999996</v>
      </c>
      <c r="J989" s="71">
        <f>ROUND((H989*'2-Calculator'!$D$26),2)</f>
        <v>57117.74</v>
      </c>
      <c r="K989" s="71">
        <f>ROUND((I989*'2-Calculator'!$D$26),2)</f>
        <v>40798.379999999997</v>
      </c>
      <c r="L989" s="69">
        <v>45</v>
      </c>
      <c r="M989" s="66" t="s">
        <v>46</v>
      </c>
      <c r="N989" s="66" t="s">
        <v>46</v>
      </c>
      <c r="O989" s="66"/>
      <c r="P989" s="66" t="s">
        <v>1833</v>
      </c>
      <c r="Q989" s="141">
        <v>0</v>
      </c>
    </row>
    <row r="990" spans="1:17" s="72" customFormat="1" x14ac:dyDescent="0.2">
      <c r="A990" s="66"/>
      <c r="B990" s="66" t="s">
        <v>302</v>
      </c>
      <c r="C990" s="221" t="s">
        <v>1746</v>
      </c>
      <c r="D990" s="66" t="s">
        <v>2473</v>
      </c>
      <c r="E990" s="68">
        <v>0.92986999999999997</v>
      </c>
      <c r="F990" s="74">
        <v>1.4</v>
      </c>
      <c r="G990" s="74">
        <v>1</v>
      </c>
      <c r="H990" s="68">
        <f t="shared" si="30"/>
        <v>1.30182</v>
      </c>
      <c r="I990" s="70">
        <f t="shared" si="31"/>
        <v>0.92986999999999997</v>
      </c>
      <c r="J990" s="71">
        <f>ROUND((H990*'2-Calculator'!$D$26),2)</f>
        <v>8558.16</v>
      </c>
      <c r="K990" s="71">
        <f>ROUND((I990*'2-Calculator'!$D$26),2)</f>
        <v>6112.97</v>
      </c>
      <c r="L990" s="69">
        <v>12.49</v>
      </c>
      <c r="M990" s="66" t="s">
        <v>46</v>
      </c>
      <c r="N990" s="66" t="s">
        <v>46</v>
      </c>
      <c r="O990" s="66"/>
      <c r="P990" s="66" t="s">
        <v>1833</v>
      </c>
      <c r="Q990" s="141">
        <v>165</v>
      </c>
    </row>
    <row r="991" spans="1:17" s="72" customFormat="1" x14ac:dyDescent="0.2">
      <c r="A991" s="66"/>
      <c r="B991" s="66" t="s">
        <v>301</v>
      </c>
      <c r="C991" s="221" t="s">
        <v>1746</v>
      </c>
      <c r="D991" s="66" t="s">
        <v>2473</v>
      </c>
      <c r="E991" s="68">
        <v>2.2805200000000001</v>
      </c>
      <c r="F991" s="74">
        <v>1.4</v>
      </c>
      <c r="G991" s="74">
        <v>1</v>
      </c>
      <c r="H991" s="68">
        <f t="shared" si="30"/>
        <v>3.1927300000000001</v>
      </c>
      <c r="I991" s="70">
        <f t="shared" si="31"/>
        <v>2.2805200000000001</v>
      </c>
      <c r="J991" s="71">
        <f>ROUND((H991*'2-Calculator'!$D$26),2)</f>
        <v>20989.01</v>
      </c>
      <c r="K991" s="71">
        <f>ROUND((I991*'2-Calculator'!$D$26),2)</f>
        <v>14992.14</v>
      </c>
      <c r="L991" s="69">
        <v>18.79</v>
      </c>
      <c r="M991" s="66" t="s">
        <v>46</v>
      </c>
      <c r="N991" s="66" t="s">
        <v>46</v>
      </c>
      <c r="O991" s="66"/>
      <c r="P991" s="66" t="s">
        <v>1833</v>
      </c>
      <c r="Q991" s="141">
        <v>89</v>
      </c>
    </row>
    <row r="992" spans="1:17" s="72" customFormat="1" x14ac:dyDescent="0.2">
      <c r="A992" s="66"/>
      <c r="B992" s="66" t="s">
        <v>300</v>
      </c>
      <c r="C992" s="221" t="s">
        <v>1746</v>
      </c>
      <c r="D992" s="66" t="s">
        <v>2473</v>
      </c>
      <c r="E992" s="68">
        <v>3.8428499999999999</v>
      </c>
      <c r="F992" s="74">
        <v>1.4</v>
      </c>
      <c r="G992" s="74">
        <v>1</v>
      </c>
      <c r="H992" s="68">
        <f t="shared" si="30"/>
        <v>5.3799900000000003</v>
      </c>
      <c r="I992" s="70">
        <f t="shared" si="31"/>
        <v>3.8428499999999999</v>
      </c>
      <c r="J992" s="71">
        <f>ROUND((H992*'2-Calculator'!$D$26),2)</f>
        <v>35368.050000000003</v>
      </c>
      <c r="K992" s="71">
        <f>ROUND((I992*'2-Calculator'!$D$26),2)</f>
        <v>25262.9</v>
      </c>
      <c r="L992" s="69">
        <v>25.59</v>
      </c>
      <c r="M992" s="66" t="s">
        <v>46</v>
      </c>
      <c r="N992" s="66" t="s">
        <v>46</v>
      </c>
      <c r="O992" s="66"/>
      <c r="P992" s="66" t="s">
        <v>1833</v>
      </c>
      <c r="Q992" s="141">
        <v>5</v>
      </c>
    </row>
    <row r="993" spans="1:17" s="72" customFormat="1" x14ac:dyDescent="0.2">
      <c r="A993" s="66"/>
      <c r="B993" s="66" t="s">
        <v>299</v>
      </c>
      <c r="C993" s="221" t="s">
        <v>1746</v>
      </c>
      <c r="D993" s="66" t="s">
        <v>2473</v>
      </c>
      <c r="E993" s="68">
        <v>7.1798900000000003</v>
      </c>
      <c r="F993" s="74">
        <v>1.4</v>
      </c>
      <c r="G993" s="74">
        <v>1</v>
      </c>
      <c r="H993" s="68">
        <f t="shared" si="30"/>
        <v>10.05185</v>
      </c>
      <c r="I993" s="70">
        <f t="shared" si="31"/>
        <v>7.1798900000000003</v>
      </c>
      <c r="J993" s="71">
        <f>ROUND((H993*'2-Calculator'!$D$26),2)</f>
        <v>66080.86</v>
      </c>
      <c r="K993" s="71">
        <f>ROUND((I993*'2-Calculator'!$D$26),2)</f>
        <v>47200.6</v>
      </c>
      <c r="L993" s="69">
        <v>26.52</v>
      </c>
      <c r="M993" s="66" t="s">
        <v>46</v>
      </c>
      <c r="N993" s="66" t="s">
        <v>46</v>
      </c>
      <c r="O993" s="66"/>
      <c r="P993" s="66" t="s">
        <v>1833</v>
      </c>
      <c r="Q993" s="141">
        <v>0</v>
      </c>
    </row>
    <row r="994" spans="1:17" s="72" customFormat="1" x14ac:dyDescent="0.2">
      <c r="A994" s="66"/>
      <c r="B994" s="66" t="s">
        <v>298</v>
      </c>
      <c r="C994" s="221" t="s">
        <v>1747</v>
      </c>
      <c r="D994" s="66" t="s">
        <v>2474</v>
      </c>
      <c r="E994" s="68">
        <v>0.58365</v>
      </c>
      <c r="F994" s="74">
        <v>1.4</v>
      </c>
      <c r="G994" s="74">
        <v>1</v>
      </c>
      <c r="H994" s="68">
        <f t="shared" si="30"/>
        <v>0.81711</v>
      </c>
      <c r="I994" s="70">
        <f t="shared" si="31"/>
        <v>0.58365</v>
      </c>
      <c r="J994" s="71">
        <f>ROUND((H994*'2-Calculator'!$D$26),2)</f>
        <v>5371.68</v>
      </c>
      <c r="K994" s="71">
        <f>ROUND((I994*'2-Calculator'!$D$26),2)</f>
        <v>3836.92</v>
      </c>
      <c r="L994" s="69">
        <v>9.4</v>
      </c>
      <c r="M994" s="66" t="s">
        <v>46</v>
      </c>
      <c r="N994" s="66" t="s">
        <v>46</v>
      </c>
      <c r="O994" s="66"/>
      <c r="P994" s="66" t="s">
        <v>1833</v>
      </c>
      <c r="Q994" s="141">
        <v>9</v>
      </c>
    </row>
    <row r="995" spans="1:17" s="72" customFormat="1" x14ac:dyDescent="0.2">
      <c r="A995" s="66"/>
      <c r="B995" s="66" t="s">
        <v>297</v>
      </c>
      <c r="C995" s="221" t="s">
        <v>1747</v>
      </c>
      <c r="D995" s="66" t="s">
        <v>2474</v>
      </c>
      <c r="E995" s="68">
        <v>1.6168400000000001</v>
      </c>
      <c r="F995" s="74">
        <v>1.4</v>
      </c>
      <c r="G995" s="74">
        <v>1</v>
      </c>
      <c r="H995" s="68">
        <f t="shared" si="30"/>
        <v>2.2635800000000001</v>
      </c>
      <c r="I995" s="70">
        <f t="shared" si="31"/>
        <v>1.6168400000000001</v>
      </c>
      <c r="J995" s="71">
        <f>ROUND((H995*'2-Calculator'!$D$26),2)</f>
        <v>14880.77</v>
      </c>
      <c r="K995" s="71">
        <f>ROUND((I995*'2-Calculator'!$D$26),2)</f>
        <v>10629.11</v>
      </c>
      <c r="L995" s="69">
        <v>15.3</v>
      </c>
      <c r="M995" s="66" t="s">
        <v>46</v>
      </c>
      <c r="N995" s="66" t="s">
        <v>46</v>
      </c>
      <c r="O995" s="66"/>
      <c r="P995" s="66" t="s">
        <v>1833</v>
      </c>
      <c r="Q995" s="141">
        <v>23</v>
      </c>
    </row>
    <row r="996" spans="1:17" s="72" customFormat="1" x14ac:dyDescent="0.2">
      <c r="A996" s="66"/>
      <c r="B996" s="66" t="s">
        <v>296</v>
      </c>
      <c r="C996" s="221" t="s">
        <v>1747</v>
      </c>
      <c r="D996" s="66" t="s">
        <v>2474</v>
      </c>
      <c r="E996" s="68">
        <v>3.2128700000000001</v>
      </c>
      <c r="F996" s="74">
        <v>1.4</v>
      </c>
      <c r="G996" s="74">
        <v>1</v>
      </c>
      <c r="H996" s="68">
        <f t="shared" si="30"/>
        <v>4.4980200000000004</v>
      </c>
      <c r="I996" s="70">
        <f t="shared" si="31"/>
        <v>3.2128700000000001</v>
      </c>
      <c r="J996" s="71">
        <f>ROUND((H996*'2-Calculator'!$D$26),2)</f>
        <v>29569.98</v>
      </c>
      <c r="K996" s="71">
        <f>ROUND((I996*'2-Calculator'!$D$26),2)</f>
        <v>21121.41</v>
      </c>
      <c r="L996" s="69">
        <v>26.29</v>
      </c>
      <c r="M996" s="66" t="s">
        <v>46</v>
      </c>
      <c r="N996" s="66" t="s">
        <v>46</v>
      </c>
      <c r="O996" s="66"/>
      <c r="P996" s="66" t="s">
        <v>1833</v>
      </c>
      <c r="Q996" s="141">
        <v>14</v>
      </c>
    </row>
    <row r="997" spans="1:17" s="72" customFormat="1" x14ac:dyDescent="0.2">
      <c r="A997" s="66"/>
      <c r="B997" s="66" t="s">
        <v>295</v>
      </c>
      <c r="C997" s="221" t="s">
        <v>1747</v>
      </c>
      <c r="D997" s="66" t="s">
        <v>2474</v>
      </c>
      <c r="E997" s="68">
        <v>5.9337099999999996</v>
      </c>
      <c r="F997" s="74">
        <v>1.4</v>
      </c>
      <c r="G997" s="74">
        <v>1</v>
      </c>
      <c r="H997" s="68">
        <f t="shared" si="30"/>
        <v>8.3071900000000003</v>
      </c>
      <c r="I997" s="70">
        <f t="shared" si="31"/>
        <v>5.9337099999999996</v>
      </c>
      <c r="J997" s="71">
        <f>ROUND((H997*'2-Calculator'!$D$26),2)</f>
        <v>54611.47</v>
      </c>
      <c r="K997" s="71">
        <f>ROUND((I997*'2-Calculator'!$D$26),2)</f>
        <v>39008.21</v>
      </c>
      <c r="L997" s="69">
        <v>37.24</v>
      </c>
      <c r="M997" s="66" t="s">
        <v>46</v>
      </c>
      <c r="N997" s="66" t="s">
        <v>46</v>
      </c>
      <c r="O997" s="66"/>
      <c r="P997" s="66" t="s">
        <v>1833</v>
      </c>
      <c r="Q997" s="141">
        <v>10</v>
      </c>
    </row>
    <row r="998" spans="1:17" s="72" customFormat="1" x14ac:dyDescent="0.2">
      <c r="A998" s="66"/>
      <c r="B998" s="66" t="s">
        <v>294</v>
      </c>
      <c r="C998" s="221" t="s">
        <v>1748</v>
      </c>
      <c r="D998" s="66" t="s">
        <v>2475</v>
      </c>
      <c r="E998" s="68">
        <v>1.3970400000000001</v>
      </c>
      <c r="F998" s="74">
        <v>1.4</v>
      </c>
      <c r="G998" s="74">
        <v>1</v>
      </c>
      <c r="H998" s="68">
        <f t="shared" si="30"/>
        <v>1.9558599999999999</v>
      </c>
      <c r="I998" s="70">
        <f t="shared" si="31"/>
        <v>1.3970400000000001</v>
      </c>
      <c r="J998" s="71">
        <f>ROUND((H998*'2-Calculator'!$D$26),2)</f>
        <v>12857.82</v>
      </c>
      <c r="K998" s="71">
        <f>ROUND((I998*'2-Calculator'!$D$26),2)</f>
        <v>9184.14</v>
      </c>
      <c r="L998" s="69">
        <v>12.43</v>
      </c>
      <c r="M998" s="66" t="s">
        <v>46</v>
      </c>
      <c r="N998" s="66" t="s">
        <v>46</v>
      </c>
      <c r="O998" s="66"/>
      <c r="P998" s="66" t="s">
        <v>1833</v>
      </c>
      <c r="Q998" s="141">
        <v>59</v>
      </c>
    </row>
    <row r="999" spans="1:17" s="72" customFormat="1" x14ac:dyDescent="0.2">
      <c r="A999" s="66"/>
      <c r="B999" s="66" t="s">
        <v>293</v>
      </c>
      <c r="C999" s="221" t="s">
        <v>1748</v>
      </c>
      <c r="D999" s="66" t="s">
        <v>2475</v>
      </c>
      <c r="E999" s="68">
        <v>2.13144</v>
      </c>
      <c r="F999" s="74">
        <v>1.4</v>
      </c>
      <c r="G999" s="74">
        <v>1</v>
      </c>
      <c r="H999" s="68">
        <f t="shared" si="30"/>
        <v>2.9840200000000001</v>
      </c>
      <c r="I999" s="70">
        <f t="shared" si="31"/>
        <v>2.13144</v>
      </c>
      <c r="J999" s="71">
        <f>ROUND((H999*'2-Calculator'!$D$26),2)</f>
        <v>19616.95</v>
      </c>
      <c r="K999" s="71">
        <f>ROUND((I999*'2-Calculator'!$D$26),2)</f>
        <v>14012.09</v>
      </c>
      <c r="L999" s="69">
        <v>16.309999999999999</v>
      </c>
      <c r="M999" s="66" t="s">
        <v>46</v>
      </c>
      <c r="N999" s="66" t="s">
        <v>46</v>
      </c>
      <c r="O999" s="66"/>
      <c r="P999" s="66" t="s">
        <v>1833</v>
      </c>
      <c r="Q999" s="141">
        <v>89</v>
      </c>
    </row>
    <row r="1000" spans="1:17" s="72" customFormat="1" x14ac:dyDescent="0.2">
      <c r="A1000" s="66"/>
      <c r="B1000" s="66" t="s">
        <v>292</v>
      </c>
      <c r="C1000" s="221" t="s">
        <v>1748</v>
      </c>
      <c r="D1000" s="66" t="s">
        <v>2475</v>
      </c>
      <c r="E1000" s="68">
        <v>2.93757</v>
      </c>
      <c r="F1000" s="74">
        <v>1.4</v>
      </c>
      <c r="G1000" s="74">
        <v>1</v>
      </c>
      <c r="H1000" s="68">
        <f t="shared" si="30"/>
        <v>4.1125999999999996</v>
      </c>
      <c r="I1000" s="70">
        <f t="shared" si="31"/>
        <v>2.93757</v>
      </c>
      <c r="J1000" s="71">
        <f>ROUND((H1000*'2-Calculator'!$D$26),2)</f>
        <v>27036.23</v>
      </c>
      <c r="K1000" s="71">
        <f>ROUND((I1000*'2-Calculator'!$D$26),2)</f>
        <v>19311.59</v>
      </c>
      <c r="L1000" s="69">
        <v>19.420000000000002</v>
      </c>
      <c r="M1000" s="66" t="s">
        <v>46</v>
      </c>
      <c r="N1000" s="66" t="s">
        <v>46</v>
      </c>
      <c r="O1000" s="66"/>
      <c r="P1000" s="66" t="s">
        <v>1833</v>
      </c>
      <c r="Q1000" s="141">
        <v>58</v>
      </c>
    </row>
    <row r="1001" spans="1:17" s="72" customFormat="1" x14ac:dyDescent="0.2">
      <c r="A1001" s="66"/>
      <c r="B1001" s="66" t="s">
        <v>291</v>
      </c>
      <c r="C1001" s="221" t="s">
        <v>1748</v>
      </c>
      <c r="D1001" s="66" t="s">
        <v>2475</v>
      </c>
      <c r="E1001" s="68">
        <v>4.6005799999999999</v>
      </c>
      <c r="F1001" s="74">
        <v>1.4</v>
      </c>
      <c r="G1001" s="74">
        <v>1</v>
      </c>
      <c r="H1001" s="68">
        <f t="shared" si="30"/>
        <v>6.4408099999999999</v>
      </c>
      <c r="I1001" s="70">
        <f t="shared" si="31"/>
        <v>4.6005799999999999</v>
      </c>
      <c r="J1001" s="71">
        <f>ROUND((H1001*'2-Calculator'!$D$26),2)</f>
        <v>42341.88</v>
      </c>
      <c r="K1001" s="71">
        <f>ROUND((I1001*'2-Calculator'!$D$26),2)</f>
        <v>30244.21</v>
      </c>
      <c r="L1001" s="69">
        <v>25.9</v>
      </c>
      <c r="M1001" s="66" t="s">
        <v>46</v>
      </c>
      <c r="N1001" s="66" t="s">
        <v>46</v>
      </c>
      <c r="O1001" s="66"/>
      <c r="P1001" s="66" t="s">
        <v>1833</v>
      </c>
      <c r="Q1001" s="141">
        <v>9</v>
      </c>
    </row>
    <row r="1002" spans="1:17" s="72" customFormat="1" x14ac:dyDescent="0.2">
      <c r="A1002" s="66"/>
      <c r="B1002" s="66" t="s">
        <v>290</v>
      </c>
      <c r="C1002" s="221" t="s">
        <v>1749</v>
      </c>
      <c r="D1002" s="66" t="s">
        <v>2476</v>
      </c>
      <c r="E1002" s="68">
        <v>1.0330600000000001</v>
      </c>
      <c r="F1002" s="74">
        <v>1.4</v>
      </c>
      <c r="G1002" s="74">
        <v>1</v>
      </c>
      <c r="H1002" s="68">
        <f t="shared" si="30"/>
        <v>1.44628</v>
      </c>
      <c r="I1002" s="70">
        <f t="shared" si="31"/>
        <v>1.0330600000000001</v>
      </c>
      <c r="J1002" s="71">
        <f>ROUND((H1002*'2-Calculator'!$D$26),2)</f>
        <v>9507.84</v>
      </c>
      <c r="K1002" s="71">
        <f>ROUND((I1002*'2-Calculator'!$D$26),2)</f>
        <v>6791.34</v>
      </c>
      <c r="L1002" s="69">
        <v>10.14</v>
      </c>
      <c r="M1002" s="66" t="s">
        <v>46</v>
      </c>
      <c r="N1002" s="66" t="s">
        <v>46</v>
      </c>
      <c r="O1002" s="66"/>
      <c r="P1002" s="66" t="s">
        <v>1833</v>
      </c>
      <c r="Q1002" s="141">
        <v>15</v>
      </c>
    </row>
    <row r="1003" spans="1:17" s="72" customFormat="1" x14ac:dyDescent="0.2">
      <c r="A1003" s="66"/>
      <c r="B1003" s="66" t="s">
        <v>289</v>
      </c>
      <c r="C1003" s="221" t="s">
        <v>1749</v>
      </c>
      <c r="D1003" s="66" t="s">
        <v>2476</v>
      </c>
      <c r="E1003" s="68">
        <v>1.68946</v>
      </c>
      <c r="F1003" s="74">
        <v>1.4</v>
      </c>
      <c r="G1003" s="74">
        <v>1</v>
      </c>
      <c r="H1003" s="68">
        <f t="shared" si="30"/>
        <v>2.36524</v>
      </c>
      <c r="I1003" s="70">
        <f t="shared" si="31"/>
        <v>1.68946</v>
      </c>
      <c r="J1003" s="71">
        <f>ROUND((H1003*'2-Calculator'!$D$26),2)</f>
        <v>15549.09</v>
      </c>
      <c r="K1003" s="71">
        <f>ROUND((I1003*'2-Calculator'!$D$26),2)</f>
        <v>11106.51</v>
      </c>
      <c r="L1003" s="69">
        <v>14.31</v>
      </c>
      <c r="M1003" s="66" t="s">
        <v>46</v>
      </c>
      <c r="N1003" s="66" t="s">
        <v>46</v>
      </c>
      <c r="O1003" s="66"/>
      <c r="P1003" s="66" t="s">
        <v>1833</v>
      </c>
      <c r="Q1003" s="141">
        <v>11</v>
      </c>
    </row>
    <row r="1004" spans="1:17" s="72" customFormat="1" x14ac:dyDescent="0.2">
      <c r="A1004" s="66"/>
      <c r="B1004" s="66" t="s">
        <v>288</v>
      </c>
      <c r="C1004" s="221" t="s">
        <v>1749</v>
      </c>
      <c r="D1004" s="66" t="s">
        <v>2476</v>
      </c>
      <c r="E1004" s="68">
        <v>2.7625299999999999</v>
      </c>
      <c r="F1004" s="74">
        <v>1.4</v>
      </c>
      <c r="G1004" s="74">
        <v>1</v>
      </c>
      <c r="H1004" s="68">
        <f t="shared" si="30"/>
        <v>3.86754</v>
      </c>
      <c r="I1004" s="70">
        <f t="shared" si="31"/>
        <v>2.7625299999999999</v>
      </c>
      <c r="J1004" s="71">
        <f>ROUND((H1004*'2-Calculator'!$D$26),2)</f>
        <v>25425.21</v>
      </c>
      <c r="K1004" s="71">
        <f>ROUND((I1004*'2-Calculator'!$D$26),2)</f>
        <v>18160.87</v>
      </c>
      <c r="L1004" s="69">
        <v>20.49</v>
      </c>
      <c r="M1004" s="66" t="s">
        <v>46</v>
      </c>
      <c r="N1004" s="66" t="s">
        <v>46</v>
      </c>
      <c r="O1004" s="66"/>
      <c r="P1004" s="66" t="s">
        <v>1833</v>
      </c>
      <c r="Q1004" s="141">
        <v>2</v>
      </c>
    </row>
    <row r="1005" spans="1:17" s="72" customFormat="1" x14ac:dyDescent="0.2">
      <c r="A1005" s="66"/>
      <c r="B1005" s="66" t="s">
        <v>287</v>
      </c>
      <c r="C1005" s="221" t="s">
        <v>1749</v>
      </c>
      <c r="D1005" s="66" t="s">
        <v>2476</v>
      </c>
      <c r="E1005" s="68">
        <v>4.0703500000000004</v>
      </c>
      <c r="F1005" s="74">
        <v>1.4</v>
      </c>
      <c r="G1005" s="74">
        <v>1</v>
      </c>
      <c r="H1005" s="68">
        <f t="shared" si="30"/>
        <v>5.6984899999999996</v>
      </c>
      <c r="I1005" s="70">
        <f t="shared" si="31"/>
        <v>4.0703500000000004</v>
      </c>
      <c r="J1005" s="71">
        <f>ROUND((H1005*'2-Calculator'!$D$26),2)</f>
        <v>37461.870000000003</v>
      </c>
      <c r="K1005" s="71">
        <f>ROUND((I1005*'2-Calculator'!$D$26),2)</f>
        <v>26758.48</v>
      </c>
      <c r="L1005" s="69">
        <v>20</v>
      </c>
      <c r="M1005" s="66" t="s">
        <v>46</v>
      </c>
      <c r="N1005" s="66" t="s">
        <v>46</v>
      </c>
      <c r="O1005" s="66"/>
      <c r="P1005" s="66" t="s">
        <v>1833</v>
      </c>
      <c r="Q1005" s="141">
        <v>0</v>
      </c>
    </row>
    <row r="1006" spans="1:17" s="72" customFormat="1" x14ac:dyDescent="0.2">
      <c r="A1006" s="66"/>
      <c r="B1006" s="66" t="s">
        <v>286</v>
      </c>
      <c r="C1006" s="221" t="s">
        <v>1750</v>
      </c>
      <c r="D1006" s="66" t="s">
        <v>2477</v>
      </c>
      <c r="E1006" s="68">
        <v>1.1212899999999999</v>
      </c>
      <c r="F1006" s="74">
        <v>1.4</v>
      </c>
      <c r="G1006" s="74">
        <v>1</v>
      </c>
      <c r="H1006" s="68">
        <f t="shared" si="30"/>
        <v>1.5698099999999999</v>
      </c>
      <c r="I1006" s="70">
        <f t="shared" si="31"/>
        <v>1.1212899999999999</v>
      </c>
      <c r="J1006" s="71">
        <f>ROUND((H1006*'2-Calculator'!$D$26),2)</f>
        <v>10319.93</v>
      </c>
      <c r="K1006" s="71">
        <f>ROUND((I1006*'2-Calculator'!$D$26),2)</f>
        <v>7371.36</v>
      </c>
      <c r="L1006" s="69">
        <v>11.73</v>
      </c>
      <c r="M1006" s="66" t="s">
        <v>46</v>
      </c>
      <c r="N1006" s="66" t="s">
        <v>46</v>
      </c>
      <c r="O1006" s="66"/>
      <c r="P1006" s="66" t="s">
        <v>1833</v>
      </c>
      <c r="Q1006" s="141">
        <v>65</v>
      </c>
    </row>
    <row r="1007" spans="1:17" s="72" customFormat="1" x14ac:dyDescent="0.2">
      <c r="A1007" s="66"/>
      <c r="B1007" s="66" t="s">
        <v>285</v>
      </c>
      <c r="C1007" s="221" t="s">
        <v>1750</v>
      </c>
      <c r="D1007" s="66" t="s">
        <v>2477</v>
      </c>
      <c r="E1007" s="68">
        <v>1.8857900000000001</v>
      </c>
      <c r="F1007" s="74">
        <v>1.4</v>
      </c>
      <c r="G1007" s="74">
        <v>1</v>
      </c>
      <c r="H1007" s="68">
        <f t="shared" si="30"/>
        <v>2.64011</v>
      </c>
      <c r="I1007" s="70">
        <f t="shared" si="31"/>
        <v>1.8857900000000001</v>
      </c>
      <c r="J1007" s="71">
        <f>ROUND((H1007*'2-Calculator'!$D$26),2)</f>
        <v>17356.080000000002</v>
      </c>
      <c r="K1007" s="71">
        <f>ROUND((I1007*'2-Calculator'!$D$26),2)</f>
        <v>12397.18</v>
      </c>
      <c r="L1007" s="69">
        <v>15.09</v>
      </c>
      <c r="M1007" s="66" t="s">
        <v>46</v>
      </c>
      <c r="N1007" s="66" t="s">
        <v>46</v>
      </c>
      <c r="O1007" s="66"/>
      <c r="P1007" s="66" t="s">
        <v>1833</v>
      </c>
      <c r="Q1007" s="141">
        <v>24</v>
      </c>
    </row>
    <row r="1008" spans="1:17" s="72" customFormat="1" x14ac:dyDescent="0.2">
      <c r="A1008" s="66"/>
      <c r="B1008" s="66" t="s">
        <v>284</v>
      </c>
      <c r="C1008" s="221" t="s">
        <v>1750</v>
      </c>
      <c r="D1008" s="66" t="s">
        <v>2477</v>
      </c>
      <c r="E1008" s="68">
        <v>2.6296200000000001</v>
      </c>
      <c r="F1008" s="74">
        <v>1.4</v>
      </c>
      <c r="G1008" s="74">
        <v>1</v>
      </c>
      <c r="H1008" s="68">
        <f t="shared" si="30"/>
        <v>3.68147</v>
      </c>
      <c r="I1008" s="70">
        <f t="shared" si="31"/>
        <v>2.6296200000000001</v>
      </c>
      <c r="J1008" s="71">
        <f>ROUND((H1008*'2-Calculator'!$D$26),2)</f>
        <v>24201.98</v>
      </c>
      <c r="K1008" s="71">
        <f>ROUND((I1008*'2-Calculator'!$D$26),2)</f>
        <v>17287.12</v>
      </c>
      <c r="L1008" s="69">
        <v>19.16</v>
      </c>
      <c r="M1008" s="66" t="s">
        <v>46</v>
      </c>
      <c r="N1008" s="66" t="s">
        <v>46</v>
      </c>
      <c r="O1008" s="66"/>
      <c r="P1008" s="66" t="s">
        <v>1833</v>
      </c>
      <c r="Q1008" s="141">
        <v>1</v>
      </c>
    </row>
    <row r="1009" spans="1:17" s="72" customFormat="1" x14ac:dyDescent="0.2">
      <c r="A1009" s="66"/>
      <c r="B1009" s="66" t="s">
        <v>283</v>
      </c>
      <c r="C1009" s="221" t="s">
        <v>1750</v>
      </c>
      <c r="D1009" s="66" t="s">
        <v>2477</v>
      </c>
      <c r="E1009" s="68">
        <v>3.9312999999999998</v>
      </c>
      <c r="F1009" s="74">
        <v>1.4</v>
      </c>
      <c r="G1009" s="74">
        <v>1</v>
      </c>
      <c r="H1009" s="68">
        <f t="shared" si="30"/>
        <v>5.5038200000000002</v>
      </c>
      <c r="I1009" s="70">
        <f t="shared" si="31"/>
        <v>3.9312999999999998</v>
      </c>
      <c r="J1009" s="71">
        <f>ROUND((H1009*'2-Calculator'!$D$26),2)</f>
        <v>36182.11</v>
      </c>
      <c r="K1009" s="71">
        <f>ROUND((I1009*'2-Calculator'!$D$26),2)</f>
        <v>25844.37</v>
      </c>
      <c r="L1009" s="69">
        <v>25</v>
      </c>
      <c r="M1009" s="66" t="s">
        <v>46</v>
      </c>
      <c r="N1009" s="66" t="s">
        <v>46</v>
      </c>
      <c r="O1009" s="66"/>
      <c r="P1009" s="66" t="s">
        <v>1833</v>
      </c>
      <c r="Q1009" s="141">
        <v>0</v>
      </c>
    </row>
    <row r="1010" spans="1:17" s="72" customFormat="1" x14ac:dyDescent="0.2">
      <c r="A1010" s="66"/>
      <c r="B1010" s="66" t="s">
        <v>282</v>
      </c>
      <c r="C1010" s="221" t="s">
        <v>1751</v>
      </c>
      <c r="D1010" s="66" t="s">
        <v>2478</v>
      </c>
      <c r="E1010" s="68">
        <v>0.13544</v>
      </c>
      <c r="F1010" s="74">
        <v>1.5</v>
      </c>
      <c r="G1010" s="74">
        <v>1</v>
      </c>
      <c r="H1010" s="68">
        <f t="shared" si="30"/>
        <v>0.20316000000000001</v>
      </c>
      <c r="I1010" s="70">
        <f t="shared" si="31"/>
        <v>0.13544</v>
      </c>
      <c r="J1010" s="71">
        <f>ROUND((H1010*'2-Calculator'!$D$26),2)</f>
        <v>1335.57</v>
      </c>
      <c r="K1010" s="71">
        <f>ROUND((I1010*'2-Calculator'!$D$26),2)</f>
        <v>890.38</v>
      </c>
      <c r="L1010" s="69">
        <v>3.56</v>
      </c>
      <c r="M1010" s="66" t="s">
        <v>2537</v>
      </c>
      <c r="N1010" s="66" t="s">
        <v>2537</v>
      </c>
      <c r="O1010" s="66"/>
      <c r="P1010" s="66" t="s">
        <v>1833</v>
      </c>
      <c r="Q1010" s="141">
        <v>364</v>
      </c>
    </row>
    <row r="1011" spans="1:17" s="72" customFormat="1" x14ac:dyDescent="0.2">
      <c r="A1011" s="66"/>
      <c r="B1011" s="66" t="s">
        <v>281</v>
      </c>
      <c r="C1011" s="221" t="s">
        <v>1751</v>
      </c>
      <c r="D1011" s="66" t="s">
        <v>2478</v>
      </c>
      <c r="E1011" s="68">
        <v>0.25097999999999998</v>
      </c>
      <c r="F1011" s="74">
        <v>1.5</v>
      </c>
      <c r="G1011" s="74">
        <v>1</v>
      </c>
      <c r="H1011" s="68">
        <f t="shared" si="30"/>
        <v>0.37647000000000003</v>
      </c>
      <c r="I1011" s="70">
        <f t="shared" si="31"/>
        <v>0.25097999999999998</v>
      </c>
      <c r="J1011" s="71">
        <f>ROUND((H1011*'2-Calculator'!$D$26),2)</f>
        <v>2474.91</v>
      </c>
      <c r="K1011" s="71">
        <f>ROUND((I1011*'2-Calculator'!$D$26),2)</f>
        <v>1649.94</v>
      </c>
      <c r="L1011" s="69">
        <v>4.1500000000000004</v>
      </c>
      <c r="M1011" s="66" t="s">
        <v>2537</v>
      </c>
      <c r="N1011" s="66" t="s">
        <v>2537</v>
      </c>
      <c r="O1011" s="66"/>
      <c r="P1011" s="66" t="s">
        <v>1833</v>
      </c>
      <c r="Q1011" s="141">
        <v>463</v>
      </c>
    </row>
    <row r="1012" spans="1:17" s="72" customFormat="1" x14ac:dyDescent="0.2">
      <c r="A1012" s="66"/>
      <c r="B1012" s="66" t="s">
        <v>280</v>
      </c>
      <c r="C1012" s="221" t="s">
        <v>1751</v>
      </c>
      <c r="D1012" s="66" t="s">
        <v>2478</v>
      </c>
      <c r="E1012" s="68">
        <v>0.7742</v>
      </c>
      <c r="F1012" s="74">
        <v>1.5</v>
      </c>
      <c r="G1012" s="74">
        <v>1</v>
      </c>
      <c r="H1012" s="68">
        <f t="shared" si="30"/>
        <v>1.1613</v>
      </c>
      <c r="I1012" s="70">
        <f t="shared" si="31"/>
        <v>0.7742</v>
      </c>
      <c r="J1012" s="71">
        <f>ROUND((H1012*'2-Calculator'!$D$26),2)</f>
        <v>7634.39</v>
      </c>
      <c r="K1012" s="71">
        <f>ROUND((I1012*'2-Calculator'!$D$26),2)</f>
        <v>5089.59</v>
      </c>
      <c r="L1012" s="69">
        <v>7.86</v>
      </c>
      <c r="M1012" s="66" t="s">
        <v>2537</v>
      </c>
      <c r="N1012" s="66" t="s">
        <v>2537</v>
      </c>
      <c r="O1012" s="66"/>
      <c r="P1012" s="66" t="s">
        <v>1833</v>
      </c>
      <c r="Q1012" s="141">
        <v>220</v>
      </c>
    </row>
    <row r="1013" spans="1:17" s="72" customFormat="1" x14ac:dyDescent="0.2">
      <c r="A1013" s="66"/>
      <c r="B1013" s="66" t="s">
        <v>279</v>
      </c>
      <c r="C1013" s="221" t="s">
        <v>1751</v>
      </c>
      <c r="D1013" s="66" t="s">
        <v>2478</v>
      </c>
      <c r="E1013" s="68">
        <v>2.5686900000000001</v>
      </c>
      <c r="F1013" s="74">
        <v>1.5</v>
      </c>
      <c r="G1013" s="74">
        <v>1</v>
      </c>
      <c r="H1013" s="68">
        <f t="shared" si="30"/>
        <v>3.85304</v>
      </c>
      <c r="I1013" s="70">
        <f t="shared" si="31"/>
        <v>2.5686900000000001</v>
      </c>
      <c r="J1013" s="71">
        <f>ROUND((H1013*'2-Calculator'!$D$26),2)</f>
        <v>25329.88</v>
      </c>
      <c r="K1013" s="71">
        <f>ROUND((I1013*'2-Calculator'!$D$26),2)</f>
        <v>16886.57</v>
      </c>
      <c r="L1013" s="69">
        <v>26</v>
      </c>
      <c r="M1013" s="66" t="s">
        <v>2537</v>
      </c>
      <c r="N1013" s="66" t="s">
        <v>2537</v>
      </c>
      <c r="O1013" s="66"/>
      <c r="P1013" s="66" t="s">
        <v>1833</v>
      </c>
      <c r="Q1013" s="141">
        <v>0</v>
      </c>
    </row>
    <row r="1014" spans="1:17" s="72" customFormat="1" x14ac:dyDescent="0.2">
      <c r="A1014" s="66"/>
      <c r="B1014" s="66" t="s">
        <v>278</v>
      </c>
      <c r="C1014" s="221" t="s">
        <v>1752</v>
      </c>
      <c r="D1014" s="66" t="s">
        <v>2479</v>
      </c>
      <c r="E1014" s="68">
        <v>1.8284100000000001</v>
      </c>
      <c r="F1014" s="74">
        <v>1.4</v>
      </c>
      <c r="G1014" s="74">
        <v>1</v>
      </c>
      <c r="H1014" s="68">
        <f t="shared" si="30"/>
        <v>2.5597699999999999</v>
      </c>
      <c r="I1014" s="70">
        <f t="shared" si="31"/>
        <v>1.8284100000000001</v>
      </c>
      <c r="J1014" s="71">
        <f>ROUND((H1014*'2-Calculator'!$D$26),2)</f>
        <v>16827.93</v>
      </c>
      <c r="K1014" s="71">
        <f>ROUND((I1014*'2-Calculator'!$D$26),2)</f>
        <v>12019.97</v>
      </c>
      <c r="L1014" s="69">
        <v>4.12</v>
      </c>
      <c r="M1014" s="66" t="s">
        <v>46</v>
      </c>
      <c r="N1014" s="66" t="s">
        <v>46</v>
      </c>
      <c r="O1014" s="66"/>
      <c r="P1014" s="66" t="s">
        <v>1833</v>
      </c>
      <c r="Q1014" s="141">
        <v>0</v>
      </c>
    </row>
    <row r="1015" spans="1:17" s="72" customFormat="1" x14ac:dyDescent="0.2">
      <c r="A1015" s="66"/>
      <c r="B1015" s="66" t="s">
        <v>277</v>
      </c>
      <c r="C1015" s="221" t="s">
        <v>1752</v>
      </c>
      <c r="D1015" s="66" t="s">
        <v>2479</v>
      </c>
      <c r="E1015" s="68">
        <v>2.5698799999999999</v>
      </c>
      <c r="F1015" s="74">
        <v>1.4</v>
      </c>
      <c r="G1015" s="74">
        <v>1</v>
      </c>
      <c r="H1015" s="68">
        <f t="shared" si="30"/>
        <v>3.5978300000000001</v>
      </c>
      <c r="I1015" s="70">
        <f t="shared" si="31"/>
        <v>2.5698799999999999</v>
      </c>
      <c r="J1015" s="71">
        <f>ROUND((H1015*'2-Calculator'!$D$26),2)</f>
        <v>23652.13</v>
      </c>
      <c r="K1015" s="71">
        <f>ROUND((I1015*'2-Calculator'!$D$26),2)</f>
        <v>16894.39</v>
      </c>
      <c r="L1015" s="69">
        <v>7.53</v>
      </c>
      <c r="M1015" s="66" t="s">
        <v>46</v>
      </c>
      <c r="N1015" s="66" t="s">
        <v>46</v>
      </c>
      <c r="O1015" s="66"/>
      <c r="P1015" s="66" t="s">
        <v>1833</v>
      </c>
      <c r="Q1015" s="141">
        <v>2</v>
      </c>
    </row>
    <row r="1016" spans="1:17" s="72" customFormat="1" x14ac:dyDescent="0.2">
      <c r="A1016" s="66"/>
      <c r="B1016" s="66" t="s">
        <v>276</v>
      </c>
      <c r="C1016" s="221" t="s">
        <v>1752</v>
      </c>
      <c r="D1016" s="66" t="s">
        <v>2479</v>
      </c>
      <c r="E1016" s="68">
        <v>4.1009500000000001</v>
      </c>
      <c r="F1016" s="74">
        <v>1.4</v>
      </c>
      <c r="G1016" s="74">
        <v>1</v>
      </c>
      <c r="H1016" s="68">
        <f t="shared" si="30"/>
        <v>5.7413299999999996</v>
      </c>
      <c r="I1016" s="70">
        <f t="shared" si="31"/>
        <v>4.1009500000000001</v>
      </c>
      <c r="J1016" s="71">
        <f>ROUND((H1016*'2-Calculator'!$D$26),2)</f>
        <v>37743.5</v>
      </c>
      <c r="K1016" s="71">
        <f>ROUND((I1016*'2-Calculator'!$D$26),2)</f>
        <v>26959.65</v>
      </c>
      <c r="L1016" s="69">
        <v>11.32</v>
      </c>
      <c r="M1016" s="66" t="s">
        <v>46</v>
      </c>
      <c r="N1016" s="66" t="s">
        <v>46</v>
      </c>
      <c r="O1016" s="66"/>
      <c r="P1016" s="66" t="s">
        <v>1833</v>
      </c>
      <c r="Q1016" s="141">
        <v>5</v>
      </c>
    </row>
    <row r="1017" spans="1:17" s="72" customFormat="1" x14ac:dyDescent="0.2">
      <c r="A1017" s="66"/>
      <c r="B1017" s="66" t="s">
        <v>275</v>
      </c>
      <c r="C1017" s="221" t="s">
        <v>1752</v>
      </c>
      <c r="D1017" s="66" t="s">
        <v>2479</v>
      </c>
      <c r="E1017" s="68">
        <v>8.5564499999999999</v>
      </c>
      <c r="F1017" s="74">
        <v>1.4</v>
      </c>
      <c r="G1017" s="74">
        <v>1</v>
      </c>
      <c r="H1017" s="68">
        <f t="shared" si="30"/>
        <v>11.97903</v>
      </c>
      <c r="I1017" s="70">
        <f t="shared" si="31"/>
        <v>8.5564499999999999</v>
      </c>
      <c r="J1017" s="71">
        <f>ROUND((H1017*'2-Calculator'!$D$26),2)</f>
        <v>78750.14</v>
      </c>
      <c r="K1017" s="71">
        <f>ROUND((I1017*'2-Calculator'!$D$26),2)</f>
        <v>56250.1</v>
      </c>
      <c r="L1017" s="69">
        <v>33.39</v>
      </c>
      <c r="M1017" s="66" t="s">
        <v>46</v>
      </c>
      <c r="N1017" s="66" t="s">
        <v>46</v>
      </c>
      <c r="O1017" s="66"/>
      <c r="P1017" s="66" t="s">
        <v>1833</v>
      </c>
      <c r="Q1017" s="141">
        <v>18</v>
      </c>
    </row>
    <row r="1018" spans="1:17" s="72" customFormat="1" x14ac:dyDescent="0.2">
      <c r="A1018" s="66"/>
      <c r="B1018" s="66" t="s">
        <v>274</v>
      </c>
      <c r="C1018" s="221" t="s">
        <v>1753</v>
      </c>
      <c r="D1018" s="66" t="s">
        <v>2480</v>
      </c>
      <c r="E1018" s="68">
        <v>0.99560999999999999</v>
      </c>
      <c r="F1018" s="74">
        <v>1.4</v>
      </c>
      <c r="G1018" s="74">
        <v>1</v>
      </c>
      <c r="H1018" s="68">
        <f t="shared" si="30"/>
        <v>1.39385</v>
      </c>
      <c r="I1018" s="70">
        <f t="shared" si="31"/>
        <v>0.99560999999999999</v>
      </c>
      <c r="J1018" s="71">
        <f>ROUND((H1018*'2-Calculator'!$D$26),2)</f>
        <v>9163.17</v>
      </c>
      <c r="K1018" s="71">
        <f>ROUND((I1018*'2-Calculator'!$D$26),2)</f>
        <v>6545.14</v>
      </c>
      <c r="L1018" s="69">
        <v>2.63</v>
      </c>
      <c r="M1018" s="66" t="s">
        <v>46</v>
      </c>
      <c r="N1018" s="66" t="s">
        <v>46</v>
      </c>
      <c r="O1018" s="66"/>
      <c r="P1018" s="66" t="s">
        <v>1833</v>
      </c>
      <c r="Q1018" s="141">
        <v>0</v>
      </c>
    </row>
    <row r="1019" spans="1:17" s="72" customFormat="1" x14ac:dyDescent="0.2">
      <c r="A1019" s="66"/>
      <c r="B1019" s="66" t="s">
        <v>273</v>
      </c>
      <c r="C1019" s="221" t="s">
        <v>1753</v>
      </c>
      <c r="D1019" s="66" t="s">
        <v>2480</v>
      </c>
      <c r="E1019" s="68">
        <v>1.2279599999999999</v>
      </c>
      <c r="F1019" s="74">
        <v>1.4</v>
      </c>
      <c r="G1019" s="74">
        <v>1</v>
      </c>
      <c r="H1019" s="68">
        <f t="shared" si="30"/>
        <v>1.7191399999999999</v>
      </c>
      <c r="I1019" s="70">
        <f t="shared" si="31"/>
        <v>1.2279599999999999</v>
      </c>
      <c r="J1019" s="71">
        <f>ROUND((H1019*'2-Calculator'!$D$26),2)</f>
        <v>11301.63</v>
      </c>
      <c r="K1019" s="71">
        <f>ROUND((I1019*'2-Calculator'!$D$26),2)</f>
        <v>8072.61</v>
      </c>
      <c r="L1019" s="69">
        <v>4.91</v>
      </c>
      <c r="M1019" s="66" t="s">
        <v>46</v>
      </c>
      <c r="N1019" s="66" t="s">
        <v>46</v>
      </c>
      <c r="O1019" s="66"/>
      <c r="P1019" s="66" t="s">
        <v>1833</v>
      </c>
      <c r="Q1019" s="141">
        <v>5</v>
      </c>
    </row>
    <row r="1020" spans="1:17" s="72" customFormat="1" x14ac:dyDescent="0.2">
      <c r="A1020" s="66"/>
      <c r="B1020" s="66" t="s">
        <v>272</v>
      </c>
      <c r="C1020" s="221" t="s">
        <v>1753</v>
      </c>
      <c r="D1020" s="66" t="s">
        <v>2480</v>
      </c>
      <c r="E1020" s="68">
        <v>2.59524</v>
      </c>
      <c r="F1020" s="74">
        <v>1.4</v>
      </c>
      <c r="G1020" s="74">
        <v>1</v>
      </c>
      <c r="H1020" s="68">
        <f t="shared" si="30"/>
        <v>3.63334</v>
      </c>
      <c r="I1020" s="70">
        <f t="shared" si="31"/>
        <v>2.59524</v>
      </c>
      <c r="J1020" s="71">
        <f>ROUND((H1020*'2-Calculator'!$D$26),2)</f>
        <v>23885.58</v>
      </c>
      <c r="K1020" s="71">
        <f>ROUND((I1020*'2-Calculator'!$D$26),2)</f>
        <v>17061.11</v>
      </c>
      <c r="L1020" s="69">
        <v>14.26</v>
      </c>
      <c r="M1020" s="66" t="s">
        <v>46</v>
      </c>
      <c r="N1020" s="66" t="s">
        <v>46</v>
      </c>
      <c r="O1020" s="66"/>
      <c r="P1020" s="66" t="s">
        <v>1833</v>
      </c>
      <c r="Q1020" s="141">
        <v>8</v>
      </c>
    </row>
    <row r="1021" spans="1:17" s="72" customFormat="1" x14ac:dyDescent="0.2">
      <c r="A1021" s="66"/>
      <c r="B1021" s="66" t="s">
        <v>271</v>
      </c>
      <c r="C1021" s="221" t="s">
        <v>1753</v>
      </c>
      <c r="D1021" s="66" t="s">
        <v>2480</v>
      </c>
      <c r="E1021" s="68">
        <v>7.6169200000000004</v>
      </c>
      <c r="F1021" s="74">
        <v>1.4</v>
      </c>
      <c r="G1021" s="74">
        <v>1</v>
      </c>
      <c r="H1021" s="68">
        <f t="shared" si="30"/>
        <v>10.663690000000001</v>
      </c>
      <c r="I1021" s="70">
        <f t="shared" si="31"/>
        <v>7.6169200000000004</v>
      </c>
      <c r="J1021" s="71">
        <f>ROUND((H1021*'2-Calculator'!$D$26),2)</f>
        <v>70103.100000000006</v>
      </c>
      <c r="K1021" s="71">
        <f>ROUND((I1021*'2-Calculator'!$D$26),2)</f>
        <v>50073.63</v>
      </c>
      <c r="L1021" s="69">
        <v>56.15</v>
      </c>
      <c r="M1021" s="66" t="s">
        <v>46</v>
      </c>
      <c r="N1021" s="66" t="s">
        <v>46</v>
      </c>
      <c r="O1021" s="66"/>
      <c r="P1021" s="66" t="s">
        <v>1833</v>
      </c>
      <c r="Q1021" s="141">
        <v>21</v>
      </c>
    </row>
    <row r="1022" spans="1:17" s="72" customFormat="1" x14ac:dyDescent="0.2">
      <c r="A1022" s="66"/>
      <c r="B1022" s="66" t="s">
        <v>270</v>
      </c>
      <c r="C1022" s="221" t="s">
        <v>1754</v>
      </c>
      <c r="D1022" s="66" t="s">
        <v>2481</v>
      </c>
      <c r="E1022" s="68">
        <v>0.20533999999999999</v>
      </c>
      <c r="F1022" s="74">
        <v>1.4</v>
      </c>
      <c r="G1022" s="74">
        <v>1</v>
      </c>
      <c r="H1022" s="68">
        <f t="shared" si="30"/>
        <v>0.28748000000000001</v>
      </c>
      <c r="I1022" s="70">
        <f t="shared" si="31"/>
        <v>0.20533999999999999</v>
      </c>
      <c r="J1022" s="71">
        <f>ROUND((H1022*'2-Calculator'!$D$26),2)</f>
        <v>1889.89</v>
      </c>
      <c r="K1022" s="71">
        <f>ROUND((I1022*'2-Calculator'!$D$26),2)</f>
        <v>1349.91</v>
      </c>
      <c r="L1022" s="69">
        <v>3.22</v>
      </c>
      <c r="M1022" s="66" t="s">
        <v>46</v>
      </c>
      <c r="N1022" s="66" t="s">
        <v>46</v>
      </c>
      <c r="O1022" s="66"/>
      <c r="P1022" s="66" t="s">
        <v>1833</v>
      </c>
      <c r="Q1022" s="141">
        <v>86</v>
      </c>
    </row>
    <row r="1023" spans="1:17" s="72" customFormat="1" x14ac:dyDescent="0.2">
      <c r="A1023" s="66"/>
      <c r="B1023" s="66" t="s">
        <v>269</v>
      </c>
      <c r="C1023" s="221" t="s">
        <v>1754</v>
      </c>
      <c r="D1023" s="66" t="s">
        <v>2481</v>
      </c>
      <c r="E1023" s="68">
        <v>0.52393999999999996</v>
      </c>
      <c r="F1023" s="74">
        <v>1.4</v>
      </c>
      <c r="G1023" s="74">
        <v>1</v>
      </c>
      <c r="H1023" s="68">
        <f t="shared" si="30"/>
        <v>0.73351999999999995</v>
      </c>
      <c r="I1023" s="70">
        <f t="shared" si="31"/>
        <v>0.52393999999999996</v>
      </c>
      <c r="J1023" s="71">
        <f>ROUND((H1023*'2-Calculator'!$D$26),2)</f>
        <v>4822.16</v>
      </c>
      <c r="K1023" s="71">
        <f>ROUND((I1023*'2-Calculator'!$D$26),2)</f>
        <v>3444.38</v>
      </c>
      <c r="L1023" s="69">
        <v>4.9800000000000004</v>
      </c>
      <c r="M1023" s="66" t="s">
        <v>46</v>
      </c>
      <c r="N1023" s="66" t="s">
        <v>46</v>
      </c>
      <c r="O1023" s="66"/>
      <c r="P1023" s="66" t="s">
        <v>1833</v>
      </c>
      <c r="Q1023" s="141">
        <v>99</v>
      </c>
    </row>
    <row r="1024" spans="1:17" s="72" customFormat="1" x14ac:dyDescent="0.2">
      <c r="A1024" s="66"/>
      <c r="B1024" s="66" t="s">
        <v>268</v>
      </c>
      <c r="C1024" s="221" t="s">
        <v>1754</v>
      </c>
      <c r="D1024" s="66" t="s">
        <v>2481</v>
      </c>
      <c r="E1024" s="68">
        <v>1.11985</v>
      </c>
      <c r="F1024" s="74">
        <v>1.4</v>
      </c>
      <c r="G1024" s="74">
        <v>1</v>
      </c>
      <c r="H1024" s="68">
        <f t="shared" si="30"/>
        <v>1.56779</v>
      </c>
      <c r="I1024" s="70">
        <f t="shared" si="31"/>
        <v>1.11985</v>
      </c>
      <c r="J1024" s="71">
        <f>ROUND((H1024*'2-Calculator'!$D$26),2)</f>
        <v>10306.65</v>
      </c>
      <c r="K1024" s="71">
        <f>ROUND((I1024*'2-Calculator'!$D$26),2)</f>
        <v>7361.89</v>
      </c>
      <c r="L1024" s="69">
        <v>9.1</v>
      </c>
      <c r="M1024" s="66" t="s">
        <v>46</v>
      </c>
      <c r="N1024" s="66" t="s">
        <v>46</v>
      </c>
      <c r="O1024" s="66"/>
      <c r="P1024" s="66" t="s">
        <v>1833</v>
      </c>
      <c r="Q1024" s="141">
        <v>66</v>
      </c>
    </row>
    <row r="1025" spans="1:17" s="72" customFormat="1" x14ac:dyDescent="0.2">
      <c r="A1025" s="66"/>
      <c r="B1025" s="66" t="s">
        <v>267</v>
      </c>
      <c r="C1025" s="221" t="s">
        <v>1754</v>
      </c>
      <c r="D1025" s="66" t="s">
        <v>2481</v>
      </c>
      <c r="E1025" s="68">
        <v>3.16934</v>
      </c>
      <c r="F1025" s="74">
        <v>1.4</v>
      </c>
      <c r="G1025" s="74">
        <v>1</v>
      </c>
      <c r="H1025" s="68">
        <f t="shared" si="30"/>
        <v>4.4370799999999999</v>
      </c>
      <c r="I1025" s="70">
        <f t="shared" si="31"/>
        <v>3.16934</v>
      </c>
      <c r="J1025" s="71">
        <f>ROUND((H1025*'2-Calculator'!$D$26),2)</f>
        <v>29169.360000000001</v>
      </c>
      <c r="K1025" s="71">
        <f>ROUND((I1025*'2-Calculator'!$D$26),2)</f>
        <v>20835.240000000002</v>
      </c>
      <c r="L1025" s="69">
        <v>20.65</v>
      </c>
      <c r="M1025" s="66" t="s">
        <v>46</v>
      </c>
      <c r="N1025" s="66" t="s">
        <v>46</v>
      </c>
      <c r="O1025" s="66"/>
      <c r="P1025" s="66" t="s">
        <v>1833</v>
      </c>
      <c r="Q1025" s="141">
        <v>36</v>
      </c>
    </row>
    <row r="1026" spans="1:17" s="72" customFormat="1" x14ac:dyDescent="0.2">
      <c r="A1026" s="66"/>
      <c r="B1026" s="66" t="s">
        <v>266</v>
      </c>
      <c r="C1026" s="221" t="s">
        <v>1755</v>
      </c>
      <c r="D1026" s="66" t="s">
        <v>2482</v>
      </c>
      <c r="E1026" s="68">
        <v>0.41597000000000001</v>
      </c>
      <c r="F1026" s="74">
        <v>1.4</v>
      </c>
      <c r="G1026" s="74">
        <v>1</v>
      </c>
      <c r="H1026" s="68">
        <f t="shared" si="30"/>
        <v>0.58235999999999999</v>
      </c>
      <c r="I1026" s="70">
        <f t="shared" si="31"/>
        <v>0.41597000000000001</v>
      </c>
      <c r="J1026" s="71">
        <f>ROUND((H1026*'2-Calculator'!$D$26),2)</f>
        <v>3828.43</v>
      </c>
      <c r="K1026" s="71">
        <f>ROUND((I1026*'2-Calculator'!$D$26),2)</f>
        <v>2734.59</v>
      </c>
      <c r="L1026" s="69">
        <v>4.49</v>
      </c>
      <c r="M1026" s="66" t="s">
        <v>46</v>
      </c>
      <c r="N1026" s="66" t="s">
        <v>46</v>
      </c>
      <c r="O1026" s="66"/>
      <c r="P1026" s="66" t="s">
        <v>1833</v>
      </c>
      <c r="Q1026" s="141">
        <v>139</v>
      </c>
    </row>
    <row r="1027" spans="1:17" s="72" customFormat="1" x14ac:dyDescent="0.2">
      <c r="A1027" s="66"/>
      <c r="B1027" s="66" t="s">
        <v>265</v>
      </c>
      <c r="C1027" s="221" t="s">
        <v>1755</v>
      </c>
      <c r="D1027" s="66" t="s">
        <v>2482</v>
      </c>
      <c r="E1027" s="68">
        <v>0.74124000000000001</v>
      </c>
      <c r="F1027" s="74">
        <v>1.4</v>
      </c>
      <c r="G1027" s="74">
        <v>1</v>
      </c>
      <c r="H1027" s="68">
        <f t="shared" si="30"/>
        <v>1.0377400000000001</v>
      </c>
      <c r="I1027" s="70">
        <f t="shared" si="31"/>
        <v>0.74124000000000001</v>
      </c>
      <c r="J1027" s="71">
        <f>ROUND((H1027*'2-Calculator'!$D$26),2)</f>
        <v>6822.1</v>
      </c>
      <c r="K1027" s="71">
        <f>ROUND((I1027*'2-Calculator'!$D$26),2)</f>
        <v>4872.91</v>
      </c>
      <c r="L1027" s="69">
        <v>5.97</v>
      </c>
      <c r="M1027" s="66" t="s">
        <v>46</v>
      </c>
      <c r="N1027" s="66" t="s">
        <v>46</v>
      </c>
      <c r="O1027" s="66"/>
      <c r="P1027" s="66" t="s">
        <v>1833</v>
      </c>
      <c r="Q1027" s="141">
        <v>177</v>
      </c>
    </row>
    <row r="1028" spans="1:17" s="72" customFormat="1" x14ac:dyDescent="0.2">
      <c r="A1028" s="66"/>
      <c r="B1028" s="66" t="s">
        <v>264</v>
      </c>
      <c r="C1028" s="221" t="s">
        <v>1755</v>
      </c>
      <c r="D1028" s="66" t="s">
        <v>2482</v>
      </c>
      <c r="E1028" s="68">
        <v>1.5982799999999999</v>
      </c>
      <c r="F1028" s="74">
        <v>1.4</v>
      </c>
      <c r="G1028" s="74">
        <v>1</v>
      </c>
      <c r="H1028" s="68">
        <f t="shared" si="30"/>
        <v>2.23759</v>
      </c>
      <c r="I1028" s="70">
        <f t="shared" si="31"/>
        <v>1.5982799999999999</v>
      </c>
      <c r="J1028" s="71">
        <f>ROUND((H1028*'2-Calculator'!$D$26),2)</f>
        <v>14709.92</v>
      </c>
      <c r="K1028" s="71">
        <f>ROUND((I1028*'2-Calculator'!$D$26),2)</f>
        <v>10507.09</v>
      </c>
      <c r="L1028" s="69">
        <v>9.6</v>
      </c>
      <c r="M1028" s="66" t="s">
        <v>46</v>
      </c>
      <c r="N1028" s="66" t="s">
        <v>46</v>
      </c>
      <c r="O1028" s="66"/>
      <c r="P1028" s="66" t="s">
        <v>1833</v>
      </c>
      <c r="Q1028" s="141">
        <v>164</v>
      </c>
    </row>
    <row r="1029" spans="1:17" s="72" customFormat="1" x14ac:dyDescent="0.2">
      <c r="A1029" s="66"/>
      <c r="B1029" s="66" t="s">
        <v>263</v>
      </c>
      <c r="C1029" s="221" t="s">
        <v>1755</v>
      </c>
      <c r="D1029" s="66" t="s">
        <v>2482</v>
      </c>
      <c r="E1029" s="68">
        <v>4.4106199999999998</v>
      </c>
      <c r="F1029" s="74">
        <v>1.4</v>
      </c>
      <c r="G1029" s="74">
        <v>1</v>
      </c>
      <c r="H1029" s="68">
        <f t="shared" si="30"/>
        <v>6.1748700000000003</v>
      </c>
      <c r="I1029" s="70">
        <f t="shared" si="31"/>
        <v>4.4106199999999998</v>
      </c>
      <c r="J1029" s="71">
        <f>ROUND((H1029*'2-Calculator'!$D$26),2)</f>
        <v>40593.599999999999</v>
      </c>
      <c r="K1029" s="71">
        <f>ROUND((I1029*'2-Calculator'!$D$26),2)</f>
        <v>28995.42</v>
      </c>
      <c r="L1029" s="69">
        <v>18.059999999999999</v>
      </c>
      <c r="M1029" s="66" t="s">
        <v>46</v>
      </c>
      <c r="N1029" s="66" t="s">
        <v>46</v>
      </c>
      <c r="O1029" s="66"/>
      <c r="P1029" s="66" t="s">
        <v>1833</v>
      </c>
      <c r="Q1029" s="141">
        <v>33</v>
      </c>
    </row>
    <row r="1030" spans="1:17" s="72" customFormat="1" x14ac:dyDescent="0.2">
      <c r="A1030" s="66"/>
      <c r="B1030" s="66" t="s">
        <v>262</v>
      </c>
      <c r="C1030" s="221" t="s">
        <v>1756</v>
      </c>
      <c r="D1030" s="66" t="s">
        <v>2483</v>
      </c>
      <c r="E1030" s="68">
        <v>0.53419000000000005</v>
      </c>
      <c r="F1030" s="74">
        <v>1.4</v>
      </c>
      <c r="G1030" s="74">
        <v>1</v>
      </c>
      <c r="H1030" s="68">
        <f t="shared" si="30"/>
        <v>0.74787000000000003</v>
      </c>
      <c r="I1030" s="70">
        <f t="shared" si="31"/>
        <v>0.53419000000000005</v>
      </c>
      <c r="J1030" s="71">
        <f>ROUND((H1030*'2-Calculator'!$D$26),2)</f>
        <v>4916.5</v>
      </c>
      <c r="K1030" s="71">
        <f>ROUND((I1030*'2-Calculator'!$D$26),2)</f>
        <v>3511.77</v>
      </c>
      <c r="L1030" s="69">
        <v>5.04</v>
      </c>
      <c r="M1030" s="66" t="s">
        <v>46</v>
      </c>
      <c r="N1030" s="66" t="s">
        <v>46</v>
      </c>
      <c r="O1030" s="66"/>
      <c r="P1030" s="66" t="s">
        <v>1833</v>
      </c>
      <c r="Q1030" s="141">
        <v>103</v>
      </c>
    </row>
    <row r="1031" spans="1:17" s="72" customFormat="1" x14ac:dyDescent="0.2">
      <c r="A1031" s="66"/>
      <c r="B1031" s="66" t="s">
        <v>261</v>
      </c>
      <c r="C1031" s="221" t="s">
        <v>1756</v>
      </c>
      <c r="D1031" s="66" t="s">
        <v>2483</v>
      </c>
      <c r="E1031" s="68">
        <v>0.78488999999999998</v>
      </c>
      <c r="F1031" s="74">
        <v>1.4</v>
      </c>
      <c r="G1031" s="74">
        <v>1</v>
      </c>
      <c r="H1031" s="68">
        <f t="shared" si="30"/>
        <v>1.0988500000000001</v>
      </c>
      <c r="I1031" s="70">
        <f t="shared" si="31"/>
        <v>0.78488999999999998</v>
      </c>
      <c r="J1031" s="71">
        <f>ROUND((H1031*'2-Calculator'!$D$26),2)</f>
        <v>7223.84</v>
      </c>
      <c r="K1031" s="71">
        <f>ROUND((I1031*'2-Calculator'!$D$26),2)</f>
        <v>5159.87</v>
      </c>
      <c r="L1031" s="69">
        <v>5.21</v>
      </c>
      <c r="M1031" s="66" t="s">
        <v>46</v>
      </c>
      <c r="N1031" s="66" t="s">
        <v>46</v>
      </c>
      <c r="O1031" s="66"/>
      <c r="P1031" s="66" t="s">
        <v>1833</v>
      </c>
      <c r="Q1031" s="141">
        <v>44</v>
      </c>
    </row>
    <row r="1032" spans="1:17" s="72" customFormat="1" x14ac:dyDescent="0.2">
      <c r="A1032" s="66"/>
      <c r="B1032" s="66" t="s">
        <v>260</v>
      </c>
      <c r="C1032" s="221" t="s">
        <v>1756</v>
      </c>
      <c r="D1032" s="66" t="s">
        <v>2483</v>
      </c>
      <c r="E1032" s="68">
        <v>1.55751</v>
      </c>
      <c r="F1032" s="74">
        <v>1.4</v>
      </c>
      <c r="G1032" s="74">
        <v>1</v>
      </c>
      <c r="H1032" s="68">
        <f t="shared" si="30"/>
        <v>2.1805099999999999</v>
      </c>
      <c r="I1032" s="70">
        <f t="shared" si="31"/>
        <v>1.55751</v>
      </c>
      <c r="J1032" s="71">
        <f>ROUND((H1032*'2-Calculator'!$D$26),2)</f>
        <v>14334.67</v>
      </c>
      <c r="K1032" s="71">
        <f>ROUND((I1032*'2-Calculator'!$D$26),2)</f>
        <v>10239.07</v>
      </c>
      <c r="L1032" s="69">
        <v>11.6</v>
      </c>
      <c r="M1032" s="66" t="s">
        <v>46</v>
      </c>
      <c r="N1032" s="66" t="s">
        <v>46</v>
      </c>
      <c r="O1032" s="66"/>
      <c r="P1032" s="66" t="s">
        <v>1833</v>
      </c>
      <c r="Q1032" s="141">
        <v>6</v>
      </c>
    </row>
    <row r="1033" spans="1:17" s="72" customFormat="1" x14ac:dyDescent="0.2">
      <c r="A1033" s="66"/>
      <c r="B1033" s="66" t="s">
        <v>259</v>
      </c>
      <c r="C1033" s="221" t="s">
        <v>1756</v>
      </c>
      <c r="D1033" s="66" t="s">
        <v>2483</v>
      </c>
      <c r="E1033" s="68">
        <v>3.2803800000000001</v>
      </c>
      <c r="F1033" s="74">
        <v>1.4</v>
      </c>
      <c r="G1033" s="74">
        <v>1</v>
      </c>
      <c r="H1033" s="68">
        <f t="shared" si="30"/>
        <v>4.59253</v>
      </c>
      <c r="I1033" s="70">
        <f t="shared" si="31"/>
        <v>3.2803800000000001</v>
      </c>
      <c r="J1033" s="71">
        <f>ROUND((H1033*'2-Calculator'!$D$26),2)</f>
        <v>30191.29</v>
      </c>
      <c r="K1033" s="71">
        <f>ROUND((I1033*'2-Calculator'!$D$26),2)</f>
        <v>21565.22</v>
      </c>
      <c r="L1033" s="69">
        <v>17.55</v>
      </c>
      <c r="M1033" s="66" t="s">
        <v>46</v>
      </c>
      <c r="N1033" s="66" t="s">
        <v>46</v>
      </c>
      <c r="O1033" s="66"/>
      <c r="P1033" s="66" t="s">
        <v>1833</v>
      </c>
      <c r="Q1033" s="141">
        <v>3</v>
      </c>
    </row>
    <row r="1034" spans="1:17" s="72" customFormat="1" x14ac:dyDescent="0.2">
      <c r="A1034" s="66"/>
      <c r="B1034" s="66" t="s">
        <v>258</v>
      </c>
      <c r="C1034" s="221" t="s">
        <v>1757</v>
      </c>
      <c r="D1034" s="66" t="s">
        <v>2484</v>
      </c>
      <c r="E1034" s="68">
        <v>0.31356000000000001</v>
      </c>
      <c r="F1034" s="74">
        <v>1.4</v>
      </c>
      <c r="G1034" s="74">
        <v>1</v>
      </c>
      <c r="H1034" s="68">
        <f t="shared" si="30"/>
        <v>0.43897999999999998</v>
      </c>
      <c r="I1034" s="70">
        <f t="shared" si="31"/>
        <v>0.31356000000000001</v>
      </c>
      <c r="J1034" s="71">
        <f>ROUND((H1034*'2-Calculator'!$D$26),2)</f>
        <v>2885.85</v>
      </c>
      <c r="K1034" s="71">
        <f>ROUND((I1034*'2-Calculator'!$D$26),2)</f>
        <v>2061.34</v>
      </c>
      <c r="L1034" s="69">
        <v>3.41</v>
      </c>
      <c r="M1034" s="66" t="s">
        <v>46</v>
      </c>
      <c r="N1034" s="66" t="s">
        <v>46</v>
      </c>
      <c r="O1034" s="66"/>
      <c r="P1034" s="66" t="s">
        <v>1833</v>
      </c>
      <c r="Q1034" s="141">
        <v>178</v>
      </c>
    </row>
    <row r="1035" spans="1:17" s="72" customFormat="1" x14ac:dyDescent="0.2">
      <c r="A1035" s="66"/>
      <c r="B1035" s="66" t="s">
        <v>257</v>
      </c>
      <c r="C1035" s="221" t="s">
        <v>1757</v>
      </c>
      <c r="D1035" s="66" t="s">
        <v>2484</v>
      </c>
      <c r="E1035" s="68">
        <v>0.49969999999999998</v>
      </c>
      <c r="F1035" s="74">
        <v>1.4</v>
      </c>
      <c r="G1035" s="74">
        <v>1</v>
      </c>
      <c r="H1035" s="68">
        <f t="shared" si="30"/>
        <v>0.69957999999999998</v>
      </c>
      <c r="I1035" s="70">
        <f t="shared" si="31"/>
        <v>0.49969999999999998</v>
      </c>
      <c r="J1035" s="71">
        <f>ROUND((H1035*'2-Calculator'!$D$26),2)</f>
        <v>4599.04</v>
      </c>
      <c r="K1035" s="71">
        <f>ROUND((I1035*'2-Calculator'!$D$26),2)</f>
        <v>3285.03</v>
      </c>
      <c r="L1035" s="69">
        <v>4.34</v>
      </c>
      <c r="M1035" s="66" t="s">
        <v>46</v>
      </c>
      <c r="N1035" s="66" t="s">
        <v>46</v>
      </c>
      <c r="O1035" s="66"/>
      <c r="P1035" s="66" t="s">
        <v>1833</v>
      </c>
      <c r="Q1035" s="141">
        <v>91</v>
      </c>
    </row>
    <row r="1036" spans="1:17" s="72" customFormat="1" x14ac:dyDescent="0.2">
      <c r="A1036" s="66"/>
      <c r="B1036" s="66" t="s">
        <v>256</v>
      </c>
      <c r="C1036" s="221" t="s">
        <v>1757</v>
      </c>
      <c r="D1036" s="66" t="s">
        <v>2484</v>
      </c>
      <c r="E1036" s="68">
        <v>0.99868000000000001</v>
      </c>
      <c r="F1036" s="74">
        <v>1.4</v>
      </c>
      <c r="G1036" s="74">
        <v>1</v>
      </c>
      <c r="H1036" s="68">
        <f t="shared" si="30"/>
        <v>1.39815</v>
      </c>
      <c r="I1036" s="70">
        <f t="shared" si="31"/>
        <v>0.99868000000000001</v>
      </c>
      <c r="J1036" s="71">
        <f>ROUND((H1036*'2-Calculator'!$D$26),2)</f>
        <v>9191.44</v>
      </c>
      <c r="K1036" s="71">
        <f>ROUND((I1036*'2-Calculator'!$D$26),2)</f>
        <v>6565.32</v>
      </c>
      <c r="L1036" s="69">
        <v>6.51</v>
      </c>
      <c r="M1036" s="66" t="s">
        <v>46</v>
      </c>
      <c r="N1036" s="66" t="s">
        <v>46</v>
      </c>
      <c r="O1036" s="66"/>
      <c r="P1036" s="66" t="s">
        <v>1833</v>
      </c>
      <c r="Q1036" s="141">
        <v>16</v>
      </c>
    </row>
    <row r="1037" spans="1:17" s="72" customFormat="1" x14ac:dyDescent="0.2">
      <c r="A1037" s="66"/>
      <c r="B1037" s="66" t="s">
        <v>255</v>
      </c>
      <c r="C1037" s="221" t="s">
        <v>1757</v>
      </c>
      <c r="D1037" s="66" t="s">
        <v>2484</v>
      </c>
      <c r="E1037" s="68">
        <v>2.6755100000000001</v>
      </c>
      <c r="F1037" s="74">
        <v>1.4</v>
      </c>
      <c r="G1037" s="74">
        <v>1</v>
      </c>
      <c r="H1037" s="68">
        <f t="shared" si="30"/>
        <v>3.7457099999999999</v>
      </c>
      <c r="I1037" s="70">
        <f t="shared" si="31"/>
        <v>2.6755100000000001</v>
      </c>
      <c r="J1037" s="71">
        <f>ROUND((H1037*'2-Calculator'!$D$26),2)</f>
        <v>24624.3</v>
      </c>
      <c r="K1037" s="71">
        <f>ROUND((I1037*'2-Calculator'!$D$26),2)</f>
        <v>17588.8</v>
      </c>
      <c r="L1037" s="69">
        <v>13.71</v>
      </c>
      <c r="M1037" s="66" t="s">
        <v>46</v>
      </c>
      <c r="N1037" s="66" t="s">
        <v>46</v>
      </c>
      <c r="O1037" s="66"/>
      <c r="P1037" s="66" t="s">
        <v>1833</v>
      </c>
      <c r="Q1037" s="141">
        <v>1</v>
      </c>
    </row>
    <row r="1038" spans="1:17" s="72" customFormat="1" x14ac:dyDescent="0.2">
      <c r="A1038" s="66"/>
      <c r="B1038" s="66" t="s">
        <v>254</v>
      </c>
      <c r="C1038" s="221" t="s">
        <v>1758</v>
      </c>
      <c r="D1038" s="66" t="s">
        <v>2485</v>
      </c>
      <c r="E1038" s="68">
        <v>0.1027</v>
      </c>
      <c r="F1038" s="74">
        <v>1.5</v>
      </c>
      <c r="G1038" s="74">
        <v>1</v>
      </c>
      <c r="H1038" s="68">
        <f t="shared" ref="H1038:H1101" si="32">ROUND(E1038*F1038,5)</f>
        <v>0.15404999999999999</v>
      </c>
      <c r="I1038" s="70">
        <f t="shared" ref="I1038:I1101" si="33">ROUND(E1038*G1038,5)</f>
        <v>0.1027</v>
      </c>
      <c r="J1038" s="71">
        <f>ROUND((H1038*'2-Calculator'!$D$26),2)</f>
        <v>1012.72</v>
      </c>
      <c r="K1038" s="71">
        <f>ROUND((I1038*'2-Calculator'!$D$26),2)</f>
        <v>675.15</v>
      </c>
      <c r="L1038" s="69">
        <v>2.13</v>
      </c>
      <c r="M1038" s="66" t="s">
        <v>2537</v>
      </c>
      <c r="N1038" s="66" t="s">
        <v>2537</v>
      </c>
      <c r="O1038" s="66"/>
      <c r="P1038" s="66" t="s">
        <v>1833</v>
      </c>
      <c r="Q1038" s="141">
        <v>16454</v>
      </c>
    </row>
    <row r="1039" spans="1:17" s="72" customFormat="1" x14ac:dyDescent="0.2">
      <c r="A1039" s="66"/>
      <c r="B1039" s="66" t="s">
        <v>253</v>
      </c>
      <c r="C1039" s="221" t="s">
        <v>1758</v>
      </c>
      <c r="D1039" s="66" t="s">
        <v>2485</v>
      </c>
      <c r="E1039" s="68">
        <v>0.14613000000000001</v>
      </c>
      <c r="F1039" s="74">
        <v>1.5</v>
      </c>
      <c r="G1039" s="74">
        <v>1</v>
      </c>
      <c r="H1039" s="68">
        <f t="shared" si="32"/>
        <v>0.21920000000000001</v>
      </c>
      <c r="I1039" s="70">
        <f t="shared" si="33"/>
        <v>0.14613000000000001</v>
      </c>
      <c r="J1039" s="71">
        <f>ROUND((H1039*'2-Calculator'!$D$26),2)</f>
        <v>1441.02</v>
      </c>
      <c r="K1039" s="71">
        <f>ROUND((I1039*'2-Calculator'!$D$26),2)</f>
        <v>960.66</v>
      </c>
      <c r="L1039" s="69">
        <v>2.4</v>
      </c>
      <c r="M1039" s="66" t="s">
        <v>2537</v>
      </c>
      <c r="N1039" s="66" t="s">
        <v>2537</v>
      </c>
      <c r="O1039" s="66"/>
      <c r="P1039" s="66" t="s">
        <v>1833</v>
      </c>
      <c r="Q1039" s="141">
        <v>3345</v>
      </c>
    </row>
    <row r="1040" spans="1:17" s="72" customFormat="1" x14ac:dyDescent="0.2">
      <c r="A1040" s="66"/>
      <c r="B1040" s="66" t="s">
        <v>252</v>
      </c>
      <c r="C1040" s="221" t="s">
        <v>1758</v>
      </c>
      <c r="D1040" s="66" t="s">
        <v>2485</v>
      </c>
      <c r="E1040" s="68">
        <v>0.28844999999999998</v>
      </c>
      <c r="F1040" s="74">
        <v>1.5</v>
      </c>
      <c r="G1040" s="74">
        <v>1</v>
      </c>
      <c r="H1040" s="68">
        <f t="shared" si="32"/>
        <v>0.43268000000000001</v>
      </c>
      <c r="I1040" s="70">
        <f t="shared" si="33"/>
        <v>0.28844999999999998</v>
      </c>
      <c r="J1040" s="71">
        <f>ROUND((H1040*'2-Calculator'!$D$26),2)</f>
        <v>2844.44</v>
      </c>
      <c r="K1040" s="71">
        <f>ROUND((I1040*'2-Calculator'!$D$26),2)</f>
        <v>1896.27</v>
      </c>
      <c r="L1040" s="69">
        <v>3.55</v>
      </c>
      <c r="M1040" s="66" t="s">
        <v>2537</v>
      </c>
      <c r="N1040" s="66" t="s">
        <v>2537</v>
      </c>
      <c r="O1040" s="66"/>
      <c r="P1040" s="66" t="s">
        <v>1833</v>
      </c>
      <c r="Q1040" s="141">
        <v>778</v>
      </c>
    </row>
    <row r="1041" spans="1:17" s="72" customFormat="1" x14ac:dyDescent="0.2">
      <c r="A1041" s="66"/>
      <c r="B1041" s="66" t="s">
        <v>251</v>
      </c>
      <c r="C1041" s="221" t="s">
        <v>1758</v>
      </c>
      <c r="D1041" s="66" t="s">
        <v>2485</v>
      </c>
      <c r="E1041" s="68">
        <v>1.6311100000000001</v>
      </c>
      <c r="F1041" s="74">
        <v>1.5</v>
      </c>
      <c r="G1041" s="74">
        <v>1</v>
      </c>
      <c r="H1041" s="68">
        <f t="shared" si="32"/>
        <v>2.4466700000000001</v>
      </c>
      <c r="I1041" s="70">
        <f t="shared" si="33"/>
        <v>1.6311100000000001</v>
      </c>
      <c r="J1041" s="71">
        <f>ROUND((H1041*'2-Calculator'!$D$26),2)</f>
        <v>16084.41</v>
      </c>
      <c r="K1041" s="71">
        <f>ROUND((I1041*'2-Calculator'!$D$26),2)</f>
        <v>10722.92</v>
      </c>
      <c r="L1041" s="69">
        <v>19.09</v>
      </c>
      <c r="M1041" s="66" t="s">
        <v>2537</v>
      </c>
      <c r="N1041" s="66" t="s">
        <v>2537</v>
      </c>
      <c r="O1041" s="66"/>
      <c r="P1041" s="66" t="s">
        <v>1833</v>
      </c>
      <c r="Q1041" s="141">
        <v>0</v>
      </c>
    </row>
    <row r="1042" spans="1:17" s="72" customFormat="1" x14ac:dyDescent="0.2">
      <c r="A1042" s="66"/>
      <c r="B1042" s="66" t="s">
        <v>250</v>
      </c>
      <c r="C1042" s="221" t="s">
        <v>1759</v>
      </c>
      <c r="D1042" s="66" t="s">
        <v>2092</v>
      </c>
      <c r="E1042" s="68">
        <v>1.2982100000000001</v>
      </c>
      <c r="F1042" s="74">
        <v>1</v>
      </c>
      <c r="G1042" s="74">
        <v>1</v>
      </c>
      <c r="H1042" s="68">
        <f t="shared" si="32"/>
        <v>1.2982100000000001</v>
      </c>
      <c r="I1042" s="70">
        <f t="shared" si="33"/>
        <v>1.2982100000000001</v>
      </c>
      <c r="J1042" s="71">
        <f>ROUND((H1042*'2-Calculator'!$D$26),2)</f>
        <v>8534.43</v>
      </c>
      <c r="K1042" s="71">
        <f>ROUND((I1042*'2-Calculator'!$D$26),2)</f>
        <v>8534.43</v>
      </c>
      <c r="L1042" s="69">
        <v>3.45</v>
      </c>
      <c r="M1042" s="66" t="s">
        <v>2531</v>
      </c>
      <c r="N1042" s="66" t="s">
        <v>2532</v>
      </c>
      <c r="O1042" s="66"/>
      <c r="P1042" s="66" t="s">
        <v>1833</v>
      </c>
      <c r="Q1042" s="141">
        <v>5</v>
      </c>
    </row>
    <row r="1043" spans="1:17" s="72" customFormat="1" x14ac:dyDescent="0.2">
      <c r="A1043" s="66"/>
      <c r="B1043" s="66" t="s">
        <v>249</v>
      </c>
      <c r="C1043" s="221" t="s">
        <v>1759</v>
      </c>
      <c r="D1043" s="66" t="s">
        <v>2092</v>
      </c>
      <c r="E1043" s="68">
        <v>1.7444500000000001</v>
      </c>
      <c r="F1043" s="74">
        <v>1</v>
      </c>
      <c r="G1043" s="74">
        <v>1</v>
      </c>
      <c r="H1043" s="68">
        <f t="shared" si="32"/>
        <v>1.7444500000000001</v>
      </c>
      <c r="I1043" s="70">
        <f t="shared" si="33"/>
        <v>1.7444500000000001</v>
      </c>
      <c r="J1043" s="71">
        <f>ROUND((H1043*'2-Calculator'!$D$26),2)</f>
        <v>11468.01</v>
      </c>
      <c r="K1043" s="71">
        <f>ROUND((I1043*'2-Calculator'!$D$26),2)</f>
        <v>11468.01</v>
      </c>
      <c r="L1043" s="69">
        <v>3.95</v>
      </c>
      <c r="M1043" s="66" t="s">
        <v>2531</v>
      </c>
      <c r="N1043" s="66" t="s">
        <v>2532</v>
      </c>
      <c r="O1043" s="66"/>
      <c r="P1043" s="66" t="s">
        <v>1833</v>
      </c>
      <c r="Q1043" s="141">
        <v>4</v>
      </c>
    </row>
    <row r="1044" spans="1:17" s="72" customFormat="1" x14ac:dyDescent="0.2">
      <c r="A1044" s="66"/>
      <c r="B1044" s="66" t="s">
        <v>248</v>
      </c>
      <c r="C1044" s="221" t="s">
        <v>1759</v>
      </c>
      <c r="D1044" s="66" t="s">
        <v>2092</v>
      </c>
      <c r="E1044" s="68">
        <v>2.4084599999999998</v>
      </c>
      <c r="F1044" s="74">
        <v>1</v>
      </c>
      <c r="G1044" s="74">
        <v>1</v>
      </c>
      <c r="H1044" s="68">
        <f t="shared" si="32"/>
        <v>2.4084599999999998</v>
      </c>
      <c r="I1044" s="70">
        <f t="shared" si="33"/>
        <v>2.4084599999999998</v>
      </c>
      <c r="J1044" s="71">
        <f>ROUND((H1044*'2-Calculator'!$D$26),2)</f>
        <v>15833.22</v>
      </c>
      <c r="K1044" s="71">
        <f>ROUND((I1044*'2-Calculator'!$D$26),2)</f>
        <v>15833.22</v>
      </c>
      <c r="L1044" s="69">
        <v>8.4700000000000006</v>
      </c>
      <c r="M1044" s="66" t="s">
        <v>2531</v>
      </c>
      <c r="N1044" s="66" t="s">
        <v>2532</v>
      </c>
      <c r="O1044" s="66"/>
      <c r="P1044" s="66" t="s">
        <v>1833</v>
      </c>
      <c r="Q1044" s="141">
        <v>3</v>
      </c>
    </row>
    <row r="1045" spans="1:17" s="72" customFormat="1" x14ac:dyDescent="0.2">
      <c r="A1045" s="66"/>
      <c r="B1045" s="66" t="s">
        <v>247</v>
      </c>
      <c r="C1045" s="221" t="s">
        <v>1759</v>
      </c>
      <c r="D1045" s="66" t="s">
        <v>2092</v>
      </c>
      <c r="E1045" s="68">
        <v>4.6288499999999999</v>
      </c>
      <c r="F1045" s="74">
        <v>1</v>
      </c>
      <c r="G1045" s="74">
        <v>1</v>
      </c>
      <c r="H1045" s="68">
        <f t="shared" si="32"/>
        <v>4.6288499999999999</v>
      </c>
      <c r="I1045" s="70">
        <f t="shared" si="33"/>
        <v>4.6288499999999999</v>
      </c>
      <c r="J1045" s="71">
        <f>ROUND((H1045*'2-Calculator'!$D$26),2)</f>
        <v>30430.06</v>
      </c>
      <c r="K1045" s="71">
        <f>ROUND((I1045*'2-Calculator'!$D$26),2)</f>
        <v>30430.06</v>
      </c>
      <c r="L1045" s="69">
        <v>17.77</v>
      </c>
      <c r="M1045" s="66" t="s">
        <v>2531</v>
      </c>
      <c r="N1045" s="66" t="s">
        <v>2532</v>
      </c>
      <c r="O1045" s="66"/>
      <c r="P1045" s="66" t="s">
        <v>1833</v>
      </c>
      <c r="Q1045" s="141">
        <v>2</v>
      </c>
    </row>
    <row r="1046" spans="1:17" s="72" customFormat="1" x14ac:dyDescent="0.2">
      <c r="A1046" s="66"/>
      <c r="B1046" s="66" t="s">
        <v>246</v>
      </c>
      <c r="C1046" s="221" t="s">
        <v>1760</v>
      </c>
      <c r="D1046" s="66" t="s">
        <v>2486</v>
      </c>
      <c r="E1046" s="68">
        <v>0.96475999999999995</v>
      </c>
      <c r="F1046" s="74">
        <v>1</v>
      </c>
      <c r="G1046" s="74">
        <v>1</v>
      </c>
      <c r="H1046" s="68">
        <f t="shared" si="32"/>
        <v>0.96475999999999995</v>
      </c>
      <c r="I1046" s="70">
        <f t="shared" si="33"/>
        <v>0.96475999999999995</v>
      </c>
      <c r="J1046" s="71">
        <f>ROUND((H1046*'2-Calculator'!$D$26),2)</f>
        <v>6342.33</v>
      </c>
      <c r="K1046" s="71">
        <f>ROUND((I1046*'2-Calculator'!$D$26),2)</f>
        <v>6342.33</v>
      </c>
      <c r="L1046" s="69">
        <v>3.37</v>
      </c>
      <c r="M1046" s="66" t="s">
        <v>2531</v>
      </c>
      <c r="N1046" s="66" t="s">
        <v>2532</v>
      </c>
      <c r="O1046" s="66"/>
      <c r="P1046" s="66" t="s">
        <v>1833</v>
      </c>
      <c r="Q1046" s="141">
        <v>3</v>
      </c>
    </row>
    <row r="1047" spans="1:17" s="72" customFormat="1" x14ac:dyDescent="0.2">
      <c r="A1047" s="66"/>
      <c r="B1047" s="66" t="s">
        <v>245</v>
      </c>
      <c r="C1047" s="221" t="s">
        <v>1760</v>
      </c>
      <c r="D1047" s="66" t="s">
        <v>2486</v>
      </c>
      <c r="E1047" s="68">
        <v>1.3786099999999999</v>
      </c>
      <c r="F1047" s="74">
        <v>1</v>
      </c>
      <c r="G1047" s="74">
        <v>1</v>
      </c>
      <c r="H1047" s="68">
        <f t="shared" si="32"/>
        <v>1.3786099999999999</v>
      </c>
      <c r="I1047" s="70">
        <f t="shared" si="33"/>
        <v>1.3786099999999999</v>
      </c>
      <c r="J1047" s="71">
        <f>ROUND((H1047*'2-Calculator'!$D$26),2)</f>
        <v>9062.98</v>
      </c>
      <c r="K1047" s="71">
        <f>ROUND((I1047*'2-Calculator'!$D$26),2)</f>
        <v>9062.98</v>
      </c>
      <c r="L1047" s="69">
        <v>4.22</v>
      </c>
      <c r="M1047" s="66" t="s">
        <v>2531</v>
      </c>
      <c r="N1047" s="66" t="s">
        <v>2532</v>
      </c>
      <c r="O1047" s="66"/>
      <c r="P1047" s="66" t="s">
        <v>1833</v>
      </c>
      <c r="Q1047" s="141">
        <v>1</v>
      </c>
    </row>
    <row r="1048" spans="1:17" s="72" customFormat="1" x14ac:dyDescent="0.2">
      <c r="A1048" s="66"/>
      <c r="B1048" s="66" t="s">
        <v>244</v>
      </c>
      <c r="C1048" s="221" t="s">
        <v>1760</v>
      </c>
      <c r="D1048" s="66" t="s">
        <v>2486</v>
      </c>
      <c r="E1048" s="68">
        <v>2.2208899999999998</v>
      </c>
      <c r="F1048" s="74">
        <v>1</v>
      </c>
      <c r="G1048" s="74">
        <v>1</v>
      </c>
      <c r="H1048" s="68">
        <f t="shared" si="32"/>
        <v>2.2208899999999998</v>
      </c>
      <c r="I1048" s="70">
        <f t="shared" si="33"/>
        <v>2.2208899999999998</v>
      </c>
      <c r="J1048" s="71">
        <f>ROUND((H1048*'2-Calculator'!$D$26),2)</f>
        <v>14600.13</v>
      </c>
      <c r="K1048" s="71">
        <f>ROUND((I1048*'2-Calculator'!$D$26),2)</f>
        <v>14600.13</v>
      </c>
      <c r="L1048" s="69">
        <v>9.93</v>
      </c>
      <c r="M1048" s="66" t="s">
        <v>2531</v>
      </c>
      <c r="N1048" s="66" t="s">
        <v>2532</v>
      </c>
      <c r="O1048" s="66"/>
      <c r="P1048" s="66" t="s">
        <v>1833</v>
      </c>
      <c r="Q1048" s="141">
        <v>1</v>
      </c>
    </row>
    <row r="1049" spans="1:17" s="72" customFormat="1" x14ac:dyDescent="0.2">
      <c r="A1049" s="66"/>
      <c r="B1049" s="66" t="s">
        <v>243</v>
      </c>
      <c r="C1049" s="221" t="s">
        <v>1760</v>
      </c>
      <c r="D1049" s="66" t="s">
        <v>2486</v>
      </c>
      <c r="E1049" s="68">
        <v>4.6690199999999997</v>
      </c>
      <c r="F1049" s="74">
        <v>1</v>
      </c>
      <c r="G1049" s="74">
        <v>1</v>
      </c>
      <c r="H1049" s="68">
        <f t="shared" si="32"/>
        <v>4.6690199999999997</v>
      </c>
      <c r="I1049" s="70">
        <f t="shared" si="33"/>
        <v>4.6690199999999997</v>
      </c>
      <c r="J1049" s="71">
        <f>ROUND((H1049*'2-Calculator'!$D$26),2)</f>
        <v>30694.14</v>
      </c>
      <c r="K1049" s="71">
        <f>ROUND((I1049*'2-Calculator'!$D$26),2)</f>
        <v>30694.14</v>
      </c>
      <c r="L1049" s="69">
        <v>8.89</v>
      </c>
      <c r="M1049" s="66" t="s">
        <v>2531</v>
      </c>
      <c r="N1049" s="66" t="s">
        <v>2532</v>
      </c>
      <c r="O1049" s="66"/>
      <c r="P1049" s="66" t="s">
        <v>1833</v>
      </c>
      <c r="Q1049" s="141">
        <v>0</v>
      </c>
    </row>
    <row r="1050" spans="1:17" s="72" customFormat="1" x14ac:dyDescent="0.2">
      <c r="A1050" s="66"/>
      <c r="B1050" s="66" t="s">
        <v>242</v>
      </c>
      <c r="C1050" s="221" t="s">
        <v>1761</v>
      </c>
      <c r="D1050" s="66" t="s">
        <v>2347</v>
      </c>
      <c r="E1050" s="68">
        <v>0.57992999999999995</v>
      </c>
      <c r="F1050" s="74">
        <v>1</v>
      </c>
      <c r="G1050" s="74">
        <v>1</v>
      </c>
      <c r="H1050" s="68">
        <f t="shared" si="32"/>
        <v>0.57992999999999995</v>
      </c>
      <c r="I1050" s="70">
        <f t="shared" si="33"/>
        <v>0.57992999999999995</v>
      </c>
      <c r="J1050" s="71">
        <f>ROUND((H1050*'2-Calculator'!$D$26),2)</f>
        <v>3812.46</v>
      </c>
      <c r="K1050" s="71">
        <f>ROUND((I1050*'2-Calculator'!$D$26),2)</f>
        <v>3812.46</v>
      </c>
      <c r="L1050" s="69">
        <v>3.2</v>
      </c>
      <c r="M1050" s="66" t="s">
        <v>2531</v>
      </c>
      <c r="N1050" s="66" t="s">
        <v>2532</v>
      </c>
      <c r="O1050" s="66"/>
      <c r="P1050" s="66" t="s">
        <v>1833</v>
      </c>
      <c r="Q1050" s="141">
        <v>12</v>
      </c>
    </row>
    <row r="1051" spans="1:17" s="72" customFormat="1" x14ac:dyDescent="0.2">
      <c r="A1051" s="66"/>
      <c r="B1051" s="66" t="s">
        <v>241</v>
      </c>
      <c r="C1051" s="221" t="s">
        <v>1761</v>
      </c>
      <c r="D1051" s="66" t="s">
        <v>2347</v>
      </c>
      <c r="E1051" s="68">
        <v>0.70426</v>
      </c>
      <c r="F1051" s="74">
        <v>1</v>
      </c>
      <c r="G1051" s="74">
        <v>1</v>
      </c>
      <c r="H1051" s="68">
        <f t="shared" si="32"/>
        <v>0.70426</v>
      </c>
      <c r="I1051" s="70">
        <f t="shared" si="33"/>
        <v>0.70426</v>
      </c>
      <c r="J1051" s="71">
        <f>ROUND((H1051*'2-Calculator'!$D$26),2)</f>
        <v>4629.8100000000004</v>
      </c>
      <c r="K1051" s="71">
        <f>ROUND((I1051*'2-Calculator'!$D$26),2)</f>
        <v>4629.8100000000004</v>
      </c>
      <c r="L1051" s="69">
        <v>4.0599999999999996</v>
      </c>
      <c r="M1051" s="66" t="s">
        <v>2531</v>
      </c>
      <c r="N1051" s="66" t="s">
        <v>2532</v>
      </c>
      <c r="O1051" s="66"/>
      <c r="P1051" s="66" t="s">
        <v>1833</v>
      </c>
      <c r="Q1051" s="141">
        <v>83</v>
      </c>
    </row>
    <row r="1052" spans="1:17" s="72" customFormat="1" x14ac:dyDescent="0.2">
      <c r="A1052" s="66"/>
      <c r="B1052" s="66" t="s">
        <v>240</v>
      </c>
      <c r="C1052" s="221" t="s">
        <v>1761</v>
      </c>
      <c r="D1052" s="66" t="s">
        <v>2347</v>
      </c>
      <c r="E1052" s="68">
        <v>1.1280600000000001</v>
      </c>
      <c r="F1052" s="74">
        <v>1</v>
      </c>
      <c r="G1052" s="74">
        <v>1</v>
      </c>
      <c r="H1052" s="68">
        <f t="shared" si="32"/>
        <v>1.1280600000000001</v>
      </c>
      <c r="I1052" s="70">
        <f t="shared" si="33"/>
        <v>1.1280600000000001</v>
      </c>
      <c r="J1052" s="71">
        <f>ROUND((H1052*'2-Calculator'!$D$26),2)</f>
        <v>7415.87</v>
      </c>
      <c r="K1052" s="71">
        <f>ROUND((I1052*'2-Calculator'!$D$26),2)</f>
        <v>7415.87</v>
      </c>
      <c r="L1052" s="69">
        <v>5.81</v>
      </c>
      <c r="M1052" s="66" t="s">
        <v>2531</v>
      </c>
      <c r="N1052" s="66" t="s">
        <v>2532</v>
      </c>
      <c r="O1052" s="66"/>
      <c r="P1052" s="66" t="s">
        <v>1833</v>
      </c>
      <c r="Q1052" s="141">
        <v>75</v>
      </c>
    </row>
    <row r="1053" spans="1:17" s="72" customFormat="1" x14ac:dyDescent="0.2">
      <c r="A1053" s="66"/>
      <c r="B1053" s="66" t="s">
        <v>239</v>
      </c>
      <c r="C1053" s="221" t="s">
        <v>1761</v>
      </c>
      <c r="D1053" s="66" t="s">
        <v>2347</v>
      </c>
      <c r="E1053" s="68">
        <v>2.54474</v>
      </c>
      <c r="F1053" s="74">
        <v>1</v>
      </c>
      <c r="G1053" s="74">
        <v>1</v>
      </c>
      <c r="H1053" s="68">
        <f t="shared" si="32"/>
        <v>2.54474</v>
      </c>
      <c r="I1053" s="70">
        <f t="shared" si="33"/>
        <v>2.54474</v>
      </c>
      <c r="J1053" s="71">
        <f>ROUND((H1053*'2-Calculator'!$D$26),2)</f>
        <v>16729.12</v>
      </c>
      <c r="K1053" s="71">
        <f>ROUND((I1053*'2-Calculator'!$D$26),2)</f>
        <v>16729.12</v>
      </c>
      <c r="L1053" s="69">
        <v>12.85</v>
      </c>
      <c r="M1053" s="66" t="s">
        <v>2531</v>
      </c>
      <c r="N1053" s="66" t="s">
        <v>2532</v>
      </c>
      <c r="O1053" s="66"/>
      <c r="P1053" s="66" t="s">
        <v>1833</v>
      </c>
      <c r="Q1053" s="141">
        <v>11</v>
      </c>
    </row>
    <row r="1054" spans="1:17" s="72" customFormat="1" x14ac:dyDescent="0.2">
      <c r="A1054" s="66"/>
      <c r="B1054" s="66" t="s">
        <v>238</v>
      </c>
      <c r="C1054" s="221" t="s">
        <v>1762</v>
      </c>
      <c r="D1054" s="66" t="s">
        <v>2348</v>
      </c>
      <c r="E1054" s="68">
        <v>0.65749000000000002</v>
      </c>
      <c r="F1054" s="74">
        <v>1</v>
      </c>
      <c r="G1054" s="74">
        <v>1</v>
      </c>
      <c r="H1054" s="68">
        <f t="shared" si="32"/>
        <v>0.65749000000000002</v>
      </c>
      <c r="I1054" s="70">
        <f t="shared" si="33"/>
        <v>0.65749000000000002</v>
      </c>
      <c r="J1054" s="71">
        <f>ROUND((H1054*'2-Calculator'!$D$26),2)</f>
        <v>4322.34</v>
      </c>
      <c r="K1054" s="71">
        <f>ROUND((I1054*'2-Calculator'!$D$26),2)</f>
        <v>4322.34</v>
      </c>
      <c r="L1054" s="69">
        <v>2.23</v>
      </c>
      <c r="M1054" s="66" t="s">
        <v>2531</v>
      </c>
      <c r="N1054" s="66" t="s">
        <v>2532</v>
      </c>
      <c r="O1054" s="66"/>
      <c r="P1054" s="66" t="s">
        <v>1833</v>
      </c>
      <c r="Q1054" s="141">
        <v>14</v>
      </c>
    </row>
    <row r="1055" spans="1:17" s="72" customFormat="1" x14ac:dyDescent="0.2">
      <c r="A1055" s="66"/>
      <c r="B1055" s="66" t="s">
        <v>237</v>
      </c>
      <c r="C1055" s="221" t="s">
        <v>1762</v>
      </c>
      <c r="D1055" s="66" t="s">
        <v>2348</v>
      </c>
      <c r="E1055" s="68">
        <v>0.81908999999999998</v>
      </c>
      <c r="F1055" s="74">
        <v>1</v>
      </c>
      <c r="G1055" s="74">
        <v>1</v>
      </c>
      <c r="H1055" s="68">
        <f t="shared" si="32"/>
        <v>0.81908999999999998</v>
      </c>
      <c r="I1055" s="70">
        <f t="shared" si="33"/>
        <v>0.81908999999999998</v>
      </c>
      <c r="J1055" s="71">
        <f>ROUND((H1055*'2-Calculator'!$D$26),2)</f>
        <v>5384.7</v>
      </c>
      <c r="K1055" s="71">
        <f>ROUND((I1055*'2-Calculator'!$D$26),2)</f>
        <v>5384.7</v>
      </c>
      <c r="L1055" s="69">
        <v>3.46</v>
      </c>
      <c r="M1055" s="66" t="s">
        <v>2531</v>
      </c>
      <c r="N1055" s="66" t="s">
        <v>2532</v>
      </c>
      <c r="O1055" s="66"/>
      <c r="P1055" s="66" t="s">
        <v>1833</v>
      </c>
      <c r="Q1055" s="141">
        <v>15</v>
      </c>
    </row>
    <row r="1056" spans="1:17" s="72" customFormat="1" x14ac:dyDescent="0.2">
      <c r="A1056" s="66"/>
      <c r="B1056" s="66" t="s">
        <v>236</v>
      </c>
      <c r="C1056" s="221" t="s">
        <v>1762</v>
      </c>
      <c r="D1056" s="66" t="s">
        <v>2348</v>
      </c>
      <c r="E1056" s="68">
        <v>1.25895</v>
      </c>
      <c r="F1056" s="74">
        <v>1</v>
      </c>
      <c r="G1056" s="74">
        <v>1</v>
      </c>
      <c r="H1056" s="68">
        <f t="shared" si="32"/>
        <v>1.25895</v>
      </c>
      <c r="I1056" s="70">
        <f t="shared" si="33"/>
        <v>1.25895</v>
      </c>
      <c r="J1056" s="71">
        <f>ROUND((H1056*'2-Calculator'!$D$26),2)</f>
        <v>8276.34</v>
      </c>
      <c r="K1056" s="71">
        <f>ROUND((I1056*'2-Calculator'!$D$26),2)</f>
        <v>8276.34</v>
      </c>
      <c r="L1056" s="69">
        <v>5.73</v>
      </c>
      <c r="M1056" s="66" t="s">
        <v>2531</v>
      </c>
      <c r="N1056" s="66" t="s">
        <v>2532</v>
      </c>
      <c r="O1056" s="66"/>
      <c r="P1056" s="66" t="s">
        <v>1833</v>
      </c>
      <c r="Q1056" s="141">
        <v>17</v>
      </c>
    </row>
    <row r="1057" spans="1:17" s="72" customFormat="1" x14ac:dyDescent="0.2">
      <c r="A1057" s="66"/>
      <c r="B1057" s="66" t="s">
        <v>235</v>
      </c>
      <c r="C1057" s="221" t="s">
        <v>1762</v>
      </c>
      <c r="D1057" s="66" t="s">
        <v>2348</v>
      </c>
      <c r="E1057" s="68">
        <v>2.7816100000000001</v>
      </c>
      <c r="F1057" s="74">
        <v>1</v>
      </c>
      <c r="G1057" s="74">
        <v>1</v>
      </c>
      <c r="H1057" s="68">
        <f t="shared" si="32"/>
        <v>2.7816100000000001</v>
      </c>
      <c r="I1057" s="70">
        <f t="shared" si="33"/>
        <v>2.7816100000000001</v>
      </c>
      <c r="J1057" s="71">
        <f>ROUND((H1057*'2-Calculator'!$D$26),2)</f>
        <v>18286.3</v>
      </c>
      <c r="K1057" s="71">
        <f>ROUND((I1057*'2-Calculator'!$D$26),2)</f>
        <v>18286.3</v>
      </c>
      <c r="L1057" s="69">
        <v>13.12</v>
      </c>
      <c r="M1057" s="66" t="s">
        <v>2531</v>
      </c>
      <c r="N1057" s="66" t="s">
        <v>2532</v>
      </c>
      <c r="O1057" s="66"/>
      <c r="P1057" s="66" t="s">
        <v>1833</v>
      </c>
      <c r="Q1057" s="141">
        <v>2</v>
      </c>
    </row>
    <row r="1058" spans="1:17" s="72" customFormat="1" x14ac:dyDescent="0.2">
      <c r="A1058" s="66"/>
      <c r="B1058" s="66" t="s">
        <v>234</v>
      </c>
      <c r="C1058" s="221" t="s">
        <v>1763</v>
      </c>
      <c r="D1058" s="66" t="s">
        <v>2093</v>
      </c>
      <c r="E1058" s="68">
        <v>0.50431000000000004</v>
      </c>
      <c r="F1058" s="74">
        <v>1</v>
      </c>
      <c r="G1058" s="74">
        <v>1</v>
      </c>
      <c r="H1058" s="68">
        <f t="shared" si="32"/>
        <v>0.50431000000000004</v>
      </c>
      <c r="I1058" s="70">
        <f t="shared" si="33"/>
        <v>0.50431000000000004</v>
      </c>
      <c r="J1058" s="71">
        <f>ROUND((H1058*'2-Calculator'!$D$26),2)</f>
        <v>3315.33</v>
      </c>
      <c r="K1058" s="71">
        <f>ROUND((I1058*'2-Calculator'!$D$26),2)</f>
        <v>3315.33</v>
      </c>
      <c r="L1058" s="69">
        <v>3.56</v>
      </c>
      <c r="M1058" s="66" t="s">
        <v>2531</v>
      </c>
      <c r="N1058" s="66" t="s">
        <v>2532</v>
      </c>
      <c r="O1058" s="66"/>
      <c r="P1058" s="66" t="s">
        <v>1833</v>
      </c>
      <c r="Q1058" s="141">
        <v>516</v>
      </c>
    </row>
    <row r="1059" spans="1:17" s="72" customFormat="1" x14ac:dyDescent="0.2">
      <c r="A1059" s="66"/>
      <c r="B1059" s="66" t="s">
        <v>233</v>
      </c>
      <c r="C1059" s="221" t="s">
        <v>1763</v>
      </c>
      <c r="D1059" s="66" t="s">
        <v>2093</v>
      </c>
      <c r="E1059" s="68">
        <v>0.69589999999999996</v>
      </c>
      <c r="F1059" s="74">
        <v>1</v>
      </c>
      <c r="G1059" s="74">
        <v>1</v>
      </c>
      <c r="H1059" s="68">
        <f t="shared" si="32"/>
        <v>0.69589999999999996</v>
      </c>
      <c r="I1059" s="70">
        <f t="shared" si="33"/>
        <v>0.69589999999999996</v>
      </c>
      <c r="J1059" s="71">
        <f>ROUND((H1059*'2-Calculator'!$D$26),2)</f>
        <v>4574.8500000000004</v>
      </c>
      <c r="K1059" s="71">
        <f>ROUND((I1059*'2-Calculator'!$D$26),2)</f>
        <v>4574.8500000000004</v>
      </c>
      <c r="L1059" s="69">
        <v>4.5</v>
      </c>
      <c r="M1059" s="66" t="s">
        <v>2531</v>
      </c>
      <c r="N1059" s="66" t="s">
        <v>2532</v>
      </c>
      <c r="O1059" s="66"/>
      <c r="P1059" s="66" t="s">
        <v>1833</v>
      </c>
      <c r="Q1059" s="141">
        <v>475</v>
      </c>
    </row>
    <row r="1060" spans="1:17" s="72" customFormat="1" x14ac:dyDescent="0.2">
      <c r="A1060" s="66"/>
      <c r="B1060" s="66" t="s">
        <v>232</v>
      </c>
      <c r="C1060" s="221" t="s">
        <v>1763</v>
      </c>
      <c r="D1060" s="66" t="s">
        <v>2093</v>
      </c>
      <c r="E1060" s="68">
        <v>1.0708200000000001</v>
      </c>
      <c r="F1060" s="74">
        <v>1</v>
      </c>
      <c r="G1060" s="74">
        <v>1</v>
      </c>
      <c r="H1060" s="68">
        <f t="shared" si="32"/>
        <v>1.0708200000000001</v>
      </c>
      <c r="I1060" s="70">
        <f t="shared" si="33"/>
        <v>1.0708200000000001</v>
      </c>
      <c r="J1060" s="71">
        <f>ROUND((H1060*'2-Calculator'!$D$26),2)</f>
        <v>7039.57</v>
      </c>
      <c r="K1060" s="71">
        <f>ROUND((I1060*'2-Calculator'!$D$26),2)</f>
        <v>7039.57</v>
      </c>
      <c r="L1060" s="69">
        <v>6.82</v>
      </c>
      <c r="M1060" s="66" t="s">
        <v>2531</v>
      </c>
      <c r="N1060" s="66" t="s">
        <v>2532</v>
      </c>
      <c r="O1060" s="66"/>
      <c r="P1060" s="66" t="s">
        <v>1833</v>
      </c>
      <c r="Q1060" s="141">
        <v>138</v>
      </c>
    </row>
    <row r="1061" spans="1:17" s="72" customFormat="1" x14ac:dyDescent="0.2">
      <c r="A1061" s="66"/>
      <c r="B1061" s="66" t="s">
        <v>231</v>
      </c>
      <c r="C1061" s="221" t="s">
        <v>1763</v>
      </c>
      <c r="D1061" s="66" t="s">
        <v>2093</v>
      </c>
      <c r="E1061" s="68">
        <v>2.4561500000000001</v>
      </c>
      <c r="F1061" s="74">
        <v>1</v>
      </c>
      <c r="G1061" s="74">
        <v>1</v>
      </c>
      <c r="H1061" s="68">
        <f t="shared" si="32"/>
        <v>2.4561500000000001</v>
      </c>
      <c r="I1061" s="70">
        <f t="shared" si="33"/>
        <v>2.4561500000000001</v>
      </c>
      <c r="J1061" s="71">
        <f>ROUND((H1061*'2-Calculator'!$D$26),2)</f>
        <v>16146.73</v>
      </c>
      <c r="K1061" s="71">
        <f>ROUND((I1061*'2-Calculator'!$D$26),2)</f>
        <v>16146.73</v>
      </c>
      <c r="L1061" s="69">
        <v>9.61</v>
      </c>
      <c r="M1061" s="66" t="s">
        <v>2531</v>
      </c>
      <c r="N1061" s="66" t="s">
        <v>2532</v>
      </c>
      <c r="O1061" s="66"/>
      <c r="P1061" s="66" t="s">
        <v>1833</v>
      </c>
      <c r="Q1061" s="141">
        <v>20</v>
      </c>
    </row>
    <row r="1062" spans="1:17" s="72" customFormat="1" x14ac:dyDescent="0.2">
      <c r="A1062" s="66"/>
      <c r="B1062" s="66" t="s">
        <v>230</v>
      </c>
      <c r="C1062" s="221" t="s">
        <v>1764</v>
      </c>
      <c r="D1062" s="66" t="s">
        <v>2487</v>
      </c>
      <c r="E1062" s="68">
        <v>0.46117999999999998</v>
      </c>
      <c r="F1062" s="74">
        <v>1</v>
      </c>
      <c r="G1062" s="74">
        <v>1</v>
      </c>
      <c r="H1062" s="68">
        <f t="shared" si="32"/>
        <v>0.46117999999999998</v>
      </c>
      <c r="I1062" s="70">
        <f t="shared" si="33"/>
        <v>0.46117999999999998</v>
      </c>
      <c r="J1062" s="71">
        <f>ROUND((H1062*'2-Calculator'!$D$26),2)</f>
        <v>3031.8</v>
      </c>
      <c r="K1062" s="71">
        <f>ROUND((I1062*'2-Calculator'!$D$26),2)</f>
        <v>3031.8</v>
      </c>
      <c r="L1062" s="69">
        <v>2.06</v>
      </c>
      <c r="M1062" s="66" t="s">
        <v>2531</v>
      </c>
      <c r="N1062" s="66" t="s">
        <v>2532</v>
      </c>
      <c r="O1062" s="66"/>
      <c r="P1062" s="66" t="s">
        <v>1833</v>
      </c>
      <c r="Q1062" s="141">
        <v>100</v>
      </c>
    </row>
    <row r="1063" spans="1:17" s="72" customFormat="1" x14ac:dyDescent="0.2">
      <c r="A1063" s="66"/>
      <c r="B1063" s="66" t="s">
        <v>229</v>
      </c>
      <c r="C1063" s="221" t="s">
        <v>1764</v>
      </c>
      <c r="D1063" s="66" t="s">
        <v>2487</v>
      </c>
      <c r="E1063" s="68">
        <v>0.59887000000000001</v>
      </c>
      <c r="F1063" s="74">
        <v>1</v>
      </c>
      <c r="G1063" s="74">
        <v>1</v>
      </c>
      <c r="H1063" s="68">
        <f t="shared" si="32"/>
        <v>0.59887000000000001</v>
      </c>
      <c r="I1063" s="70">
        <f t="shared" si="33"/>
        <v>0.59887000000000001</v>
      </c>
      <c r="J1063" s="71">
        <f>ROUND((H1063*'2-Calculator'!$D$26),2)</f>
        <v>3936.97</v>
      </c>
      <c r="K1063" s="71">
        <f>ROUND((I1063*'2-Calculator'!$D$26),2)</f>
        <v>3936.97</v>
      </c>
      <c r="L1063" s="69">
        <v>2.81</v>
      </c>
      <c r="M1063" s="66" t="s">
        <v>2531</v>
      </c>
      <c r="N1063" s="66" t="s">
        <v>2532</v>
      </c>
      <c r="O1063" s="66"/>
      <c r="P1063" s="66" t="s">
        <v>1833</v>
      </c>
      <c r="Q1063" s="141">
        <v>104</v>
      </c>
    </row>
    <row r="1064" spans="1:17" s="72" customFormat="1" x14ac:dyDescent="0.2">
      <c r="A1064" s="66"/>
      <c r="B1064" s="66" t="s">
        <v>228</v>
      </c>
      <c r="C1064" s="221" t="s">
        <v>1764</v>
      </c>
      <c r="D1064" s="66" t="s">
        <v>2487</v>
      </c>
      <c r="E1064" s="68">
        <v>0.85641</v>
      </c>
      <c r="F1064" s="74">
        <v>1</v>
      </c>
      <c r="G1064" s="74">
        <v>1</v>
      </c>
      <c r="H1064" s="68">
        <f t="shared" si="32"/>
        <v>0.85641</v>
      </c>
      <c r="I1064" s="70">
        <f t="shared" si="33"/>
        <v>0.85641</v>
      </c>
      <c r="J1064" s="71">
        <f>ROUND((H1064*'2-Calculator'!$D$26),2)</f>
        <v>5630.04</v>
      </c>
      <c r="K1064" s="71">
        <f>ROUND((I1064*'2-Calculator'!$D$26),2)</f>
        <v>5630.04</v>
      </c>
      <c r="L1064" s="69">
        <v>4.29</v>
      </c>
      <c r="M1064" s="66" t="s">
        <v>2531</v>
      </c>
      <c r="N1064" s="66" t="s">
        <v>2532</v>
      </c>
      <c r="O1064" s="66"/>
      <c r="P1064" s="66" t="s">
        <v>1833</v>
      </c>
      <c r="Q1064" s="141">
        <v>72</v>
      </c>
    </row>
    <row r="1065" spans="1:17" s="72" customFormat="1" x14ac:dyDescent="0.2">
      <c r="A1065" s="66"/>
      <c r="B1065" s="66" t="s">
        <v>227</v>
      </c>
      <c r="C1065" s="221" t="s">
        <v>1764</v>
      </c>
      <c r="D1065" s="66" t="s">
        <v>2487</v>
      </c>
      <c r="E1065" s="68">
        <v>1.5424599999999999</v>
      </c>
      <c r="F1065" s="74">
        <v>1</v>
      </c>
      <c r="G1065" s="74">
        <v>1</v>
      </c>
      <c r="H1065" s="68">
        <f t="shared" si="32"/>
        <v>1.5424599999999999</v>
      </c>
      <c r="I1065" s="70">
        <f t="shared" si="33"/>
        <v>1.5424599999999999</v>
      </c>
      <c r="J1065" s="71">
        <f>ROUND((H1065*'2-Calculator'!$D$26),2)</f>
        <v>10140.129999999999</v>
      </c>
      <c r="K1065" s="71">
        <f>ROUND((I1065*'2-Calculator'!$D$26),2)</f>
        <v>10140.129999999999</v>
      </c>
      <c r="L1065" s="69">
        <v>7.9</v>
      </c>
      <c r="M1065" s="66" t="s">
        <v>2531</v>
      </c>
      <c r="N1065" s="66" t="s">
        <v>2532</v>
      </c>
      <c r="O1065" s="66"/>
      <c r="P1065" s="66" t="s">
        <v>1833</v>
      </c>
      <c r="Q1065" s="141">
        <v>7</v>
      </c>
    </row>
    <row r="1066" spans="1:17" s="72" customFormat="1" x14ac:dyDescent="0.2">
      <c r="A1066" s="66"/>
      <c r="B1066" s="66" t="s">
        <v>226</v>
      </c>
      <c r="C1066" s="221" t="s">
        <v>1765</v>
      </c>
      <c r="D1066" s="66" t="s">
        <v>2349</v>
      </c>
      <c r="E1066" s="68">
        <v>1.36467</v>
      </c>
      <c r="F1066" s="74">
        <v>1</v>
      </c>
      <c r="G1066" s="74">
        <v>1</v>
      </c>
      <c r="H1066" s="68">
        <f t="shared" si="32"/>
        <v>1.36467</v>
      </c>
      <c r="I1066" s="70">
        <f t="shared" si="33"/>
        <v>1.36467</v>
      </c>
      <c r="J1066" s="71">
        <f>ROUND((H1066*'2-Calculator'!$D$26),2)</f>
        <v>8971.34</v>
      </c>
      <c r="K1066" s="71">
        <f>ROUND((I1066*'2-Calculator'!$D$26),2)</f>
        <v>8971.34</v>
      </c>
      <c r="L1066" s="69">
        <v>4.22</v>
      </c>
      <c r="M1066" s="66" t="s">
        <v>2531</v>
      </c>
      <c r="N1066" s="66" t="s">
        <v>2532</v>
      </c>
      <c r="O1066" s="66"/>
      <c r="P1066" s="66" t="s">
        <v>1833</v>
      </c>
      <c r="Q1066" s="141">
        <v>0</v>
      </c>
    </row>
    <row r="1067" spans="1:17" s="72" customFormat="1" x14ac:dyDescent="0.2">
      <c r="A1067" s="66"/>
      <c r="B1067" s="66" t="s">
        <v>225</v>
      </c>
      <c r="C1067" s="221" t="s">
        <v>1765</v>
      </c>
      <c r="D1067" s="66" t="s">
        <v>2349</v>
      </c>
      <c r="E1067" s="68">
        <v>1.8970899999999999</v>
      </c>
      <c r="F1067" s="74">
        <v>1</v>
      </c>
      <c r="G1067" s="74">
        <v>1</v>
      </c>
      <c r="H1067" s="68">
        <f t="shared" si="32"/>
        <v>1.8970899999999999</v>
      </c>
      <c r="I1067" s="70">
        <f t="shared" si="33"/>
        <v>1.8970899999999999</v>
      </c>
      <c r="J1067" s="71">
        <f>ROUND((H1067*'2-Calculator'!$D$26),2)</f>
        <v>12471.47</v>
      </c>
      <c r="K1067" s="71">
        <f>ROUND((I1067*'2-Calculator'!$D$26),2)</f>
        <v>12471.47</v>
      </c>
      <c r="L1067" s="69">
        <v>5.69</v>
      </c>
      <c r="M1067" s="66" t="s">
        <v>2531</v>
      </c>
      <c r="N1067" s="66" t="s">
        <v>2532</v>
      </c>
      <c r="O1067" s="66"/>
      <c r="P1067" s="66" t="s">
        <v>1833</v>
      </c>
      <c r="Q1067" s="141">
        <v>6</v>
      </c>
    </row>
    <row r="1068" spans="1:17" s="72" customFormat="1" x14ac:dyDescent="0.2">
      <c r="A1068" s="66"/>
      <c r="B1068" s="66" t="s">
        <v>224</v>
      </c>
      <c r="C1068" s="221" t="s">
        <v>1765</v>
      </c>
      <c r="D1068" s="66" t="s">
        <v>2349</v>
      </c>
      <c r="E1068" s="68">
        <v>3.19421</v>
      </c>
      <c r="F1068" s="74">
        <v>1</v>
      </c>
      <c r="G1068" s="74">
        <v>1</v>
      </c>
      <c r="H1068" s="68">
        <f t="shared" si="32"/>
        <v>3.19421</v>
      </c>
      <c r="I1068" s="70">
        <f t="shared" si="33"/>
        <v>3.19421</v>
      </c>
      <c r="J1068" s="71">
        <f>ROUND((H1068*'2-Calculator'!$D$26),2)</f>
        <v>20998.74</v>
      </c>
      <c r="K1068" s="71">
        <f>ROUND((I1068*'2-Calculator'!$D$26),2)</f>
        <v>20998.74</v>
      </c>
      <c r="L1068" s="69">
        <v>9.67</v>
      </c>
      <c r="M1068" s="66" t="s">
        <v>2531</v>
      </c>
      <c r="N1068" s="66" t="s">
        <v>2532</v>
      </c>
      <c r="O1068" s="66"/>
      <c r="P1068" s="66" t="s">
        <v>1833</v>
      </c>
      <c r="Q1068" s="141">
        <v>5</v>
      </c>
    </row>
    <row r="1069" spans="1:17" s="72" customFormat="1" x14ac:dyDescent="0.2">
      <c r="A1069" s="66"/>
      <c r="B1069" s="66" t="s">
        <v>223</v>
      </c>
      <c r="C1069" s="221" t="s">
        <v>1765</v>
      </c>
      <c r="D1069" s="66" t="s">
        <v>2349</v>
      </c>
      <c r="E1069" s="68">
        <v>6.0129099999999998</v>
      </c>
      <c r="F1069" s="74">
        <v>1</v>
      </c>
      <c r="G1069" s="74">
        <v>1</v>
      </c>
      <c r="H1069" s="68">
        <f t="shared" si="32"/>
        <v>6.0129099999999998</v>
      </c>
      <c r="I1069" s="70">
        <f t="shared" si="33"/>
        <v>6.0129099999999998</v>
      </c>
      <c r="J1069" s="71">
        <f>ROUND((H1069*'2-Calculator'!$D$26),2)</f>
        <v>39528.870000000003</v>
      </c>
      <c r="K1069" s="71">
        <f>ROUND((I1069*'2-Calculator'!$D$26),2)</f>
        <v>39528.870000000003</v>
      </c>
      <c r="L1069" s="69">
        <v>19.48</v>
      </c>
      <c r="M1069" s="66" t="s">
        <v>2531</v>
      </c>
      <c r="N1069" s="66" t="s">
        <v>2532</v>
      </c>
      <c r="O1069" s="66"/>
      <c r="P1069" s="66" t="s">
        <v>1833</v>
      </c>
      <c r="Q1069" s="141">
        <v>3</v>
      </c>
    </row>
    <row r="1070" spans="1:17" s="72" customFormat="1" x14ac:dyDescent="0.2">
      <c r="A1070" s="66"/>
      <c r="B1070" s="66" t="s">
        <v>222</v>
      </c>
      <c r="C1070" s="221" t="s">
        <v>1766</v>
      </c>
      <c r="D1070" s="66" t="s">
        <v>2350</v>
      </c>
      <c r="E1070" s="68">
        <v>1.00918</v>
      </c>
      <c r="F1070" s="74">
        <v>1</v>
      </c>
      <c r="G1070" s="74">
        <v>1</v>
      </c>
      <c r="H1070" s="68">
        <f t="shared" si="32"/>
        <v>1.00918</v>
      </c>
      <c r="I1070" s="70">
        <f t="shared" si="33"/>
        <v>1.00918</v>
      </c>
      <c r="J1070" s="71">
        <f>ROUND((H1070*'2-Calculator'!$D$26),2)</f>
        <v>6634.35</v>
      </c>
      <c r="K1070" s="71">
        <f>ROUND((I1070*'2-Calculator'!$D$26),2)</f>
        <v>6634.35</v>
      </c>
      <c r="L1070" s="69">
        <v>2.42</v>
      </c>
      <c r="M1070" s="66" t="s">
        <v>2531</v>
      </c>
      <c r="N1070" s="66" t="s">
        <v>2532</v>
      </c>
      <c r="O1070" s="66"/>
      <c r="P1070" s="66" t="s">
        <v>1833</v>
      </c>
      <c r="Q1070" s="141">
        <v>3</v>
      </c>
    </row>
    <row r="1071" spans="1:17" s="72" customFormat="1" x14ac:dyDescent="0.2">
      <c r="A1071" s="66"/>
      <c r="B1071" s="66" t="s">
        <v>221</v>
      </c>
      <c r="C1071" s="221" t="s">
        <v>1766</v>
      </c>
      <c r="D1071" s="66" t="s">
        <v>2350</v>
      </c>
      <c r="E1071" s="68">
        <v>1.34771</v>
      </c>
      <c r="F1071" s="74">
        <v>1</v>
      </c>
      <c r="G1071" s="74">
        <v>1</v>
      </c>
      <c r="H1071" s="68">
        <f t="shared" si="32"/>
        <v>1.34771</v>
      </c>
      <c r="I1071" s="70">
        <f t="shared" si="33"/>
        <v>1.34771</v>
      </c>
      <c r="J1071" s="71">
        <f>ROUND((H1071*'2-Calculator'!$D$26),2)</f>
        <v>8859.85</v>
      </c>
      <c r="K1071" s="71">
        <f>ROUND((I1071*'2-Calculator'!$D$26),2)</f>
        <v>8859.85</v>
      </c>
      <c r="L1071" s="69">
        <v>4.6399999999999997</v>
      </c>
      <c r="M1071" s="66" t="s">
        <v>2531</v>
      </c>
      <c r="N1071" s="66" t="s">
        <v>2532</v>
      </c>
      <c r="O1071" s="66"/>
      <c r="P1071" s="66" t="s">
        <v>1833</v>
      </c>
      <c r="Q1071" s="141">
        <v>11</v>
      </c>
    </row>
    <row r="1072" spans="1:17" s="72" customFormat="1" x14ac:dyDescent="0.2">
      <c r="A1072" s="66"/>
      <c r="B1072" s="66" t="s">
        <v>220</v>
      </c>
      <c r="C1072" s="221" t="s">
        <v>1766</v>
      </c>
      <c r="D1072" s="66" t="s">
        <v>2350</v>
      </c>
      <c r="E1072" s="68">
        <v>2.4577300000000002</v>
      </c>
      <c r="F1072" s="74">
        <v>1</v>
      </c>
      <c r="G1072" s="74">
        <v>1</v>
      </c>
      <c r="H1072" s="68">
        <f t="shared" si="32"/>
        <v>2.4577300000000002</v>
      </c>
      <c r="I1072" s="70">
        <f t="shared" si="33"/>
        <v>2.4577300000000002</v>
      </c>
      <c r="J1072" s="71">
        <f>ROUND((H1072*'2-Calculator'!$D$26),2)</f>
        <v>16157.12</v>
      </c>
      <c r="K1072" s="71">
        <f>ROUND((I1072*'2-Calculator'!$D$26),2)</f>
        <v>16157.12</v>
      </c>
      <c r="L1072" s="69">
        <v>10.78</v>
      </c>
      <c r="M1072" s="66" t="s">
        <v>2531</v>
      </c>
      <c r="N1072" s="66" t="s">
        <v>2532</v>
      </c>
      <c r="O1072" s="66"/>
      <c r="P1072" s="66" t="s">
        <v>1833</v>
      </c>
      <c r="Q1072" s="141">
        <v>5</v>
      </c>
    </row>
    <row r="1073" spans="1:17" s="72" customFormat="1" x14ac:dyDescent="0.2">
      <c r="A1073" s="66"/>
      <c r="B1073" s="66" t="s">
        <v>219</v>
      </c>
      <c r="C1073" s="221" t="s">
        <v>1766</v>
      </c>
      <c r="D1073" s="66" t="s">
        <v>2350</v>
      </c>
      <c r="E1073" s="68">
        <v>5.5135899999999998</v>
      </c>
      <c r="F1073" s="74">
        <v>1</v>
      </c>
      <c r="G1073" s="74">
        <v>1</v>
      </c>
      <c r="H1073" s="68">
        <f t="shared" si="32"/>
        <v>5.5135899999999998</v>
      </c>
      <c r="I1073" s="70">
        <f t="shared" si="33"/>
        <v>5.5135899999999998</v>
      </c>
      <c r="J1073" s="71">
        <f>ROUND((H1073*'2-Calculator'!$D$26),2)</f>
        <v>36246.339999999997</v>
      </c>
      <c r="K1073" s="71">
        <f>ROUND((I1073*'2-Calculator'!$D$26),2)</f>
        <v>36246.339999999997</v>
      </c>
      <c r="L1073" s="69">
        <v>24.9</v>
      </c>
      <c r="M1073" s="66" t="s">
        <v>2531</v>
      </c>
      <c r="N1073" s="66" t="s">
        <v>2532</v>
      </c>
      <c r="O1073" s="66"/>
      <c r="P1073" s="66" t="s">
        <v>1833</v>
      </c>
      <c r="Q1073" s="141">
        <v>7</v>
      </c>
    </row>
    <row r="1074" spans="1:17" s="72" customFormat="1" x14ac:dyDescent="0.2">
      <c r="A1074" s="66"/>
      <c r="B1074" s="66" t="s">
        <v>218</v>
      </c>
      <c r="C1074" s="221" t="s">
        <v>1767</v>
      </c>
      <c r="D1074" s="66" t="s">
        <v>2094</v>
      </c>
      <c r="E1074" s="68">
        <v>0.75231999999999999</v>
      </c>
      <c r="F1074" s="74">
        <v>1</v>
      </c>
      <c r="G1074" s="74">
        <v>1</v>
      </c>
      <c r="H1074" s="68">
        <f t="shared" si="32"/>
        <v>0.75231999999999999</v>
      </c>
      <c r="I1074" s="70">
        <f t="shared" si="33"/>
        <v>0.75231999999999999</v>
      </c>
      <c r="J1074" s="71">
        <f>ROUND((H1074*'2-Calculator'!$D$26),2)</f>
        <v>4945.75</v>
      </c>
      <c r="K1074" s="71">
        <f>ROUND((I1074*'2-Calculator'!$D$26),2)</f>
        <v>4945.75</v>
      </c>
      <c r="L1074" s="69">
        <v>5.61</v>
      </c>
      <c r="M1074" s="66" t="s">
        <v>2531</v>
      </c>
      <c r="N1074" s="66" t="s">
        <v>2532</v>
      </c>
      <c r="O1074" s="66"/>
      <c r="P1074" s="66" t="s">
        <v>1833</v>
      </c>
      <c r="Q1074" s="141">
        <v>1</v>
      </c>
    </row>
    <row r="1075" spans="1:17" s="72" customFormat="1" x14ac:dyDescent="0.2">
      <c r="A1075" s="66"/>
      <c r="B1075" s="66" t="s">
        <v>217</v>
      </c>
      <c r="C1075" s="221" t="s">
        <v>1767</v>
      </c>
      <c r="D1075" s="66" t="s">
        <v>2094</v>
      </c>
      <c r="E1075" s="68">
        <v>1.3382499999999999</v>
      </c>
      <c r="F1075" s="74">
        <v>1</v>
      </c>
      <c r="G1075" s="74">
        <v>1</v>
      </c>
      <c r="H1075" s="68">
        <f t="shared" si="32"/>
        <v>1.3382499999999999</v>
      </c>
      <c r="I1075" s="70">
        <f t="shared" si="33"/>
        <v>1.3382499999999999</v>
      </c>
      <c r="J1075" s="71">
        <f>ROUND((H1075*'2-Calculator'!$D$26),2)</f>
        <v>8797.66</v>
      </c>
      <c r="K1075" s="71">
        <f>ROUND((I1075*'2-Calculator'!$D$26),2)</f>
        <v>8797.66</v>
      </c>
      <c r="L1075" s="69">
        <v>7.15</v>
      </c>
      <c r="M1075" s="66" t="s">
        <v>2531</v>
      </c>
      <c r="N1075" s="66" t="s">
        <v>2532</v>
      </c>
      <c r="O1075" s="66"/>
      <c r="P1075" s="66" t="s">
        <v>1833</v>
      </c>
      <c r="Q1075" s="141">
        <v>8</v>
      </c>
    </row>
    <row r="1076" spans="1:17" s="72" customFormat="1" x14ac:dyDescent="0.2">
      <c r="A1076" s="66"/>
      <c r="B1076" s="66" t="s">
        <v>216</v>
      </c>
      <c r="C1076" s="221" t="s">
        <v>1767</v>
      </c>
      <c r="D1076" s="66" t="s">
        <v>2094</v>
      </c>
      <c r="E1076" s="68">
        <v>2.75441</v>
      </c>
      <c r="F1076" s="74">
        <v>1</v>
      </c>
      <c r="G1076" s="74">
        <v>1</v>
      </c>
      <c r="H1076" s="68">
        <f t="shared" si="32"/>
        <v>2.75441</v>
      </c>
      <c r="I1076" s="70">
        <f t="shared" si="33"/>
        <v>2.75441</v>
      </c>
      <c r="J1076" s="71">
        <f>ROUND((H1076*'2-Calculator'!$D$26),2)</f>
        <v>18107.490000000002</v>
      </c>
      <c r="K1076" s="71">
        <f>ROUND((I1076*'2-Calculator'!$D$26),2)</f>
        <v>18107.490000000002</v>
      </c>
      <c r="L1076" s="69">
        <v>15.38</v>
      </c>
      <c r="M1076" s="66" t="s">
        <v>2531</v>
      </c>
      <c r="N1076" s="66" t="s">
        <v>2532</v>
      </c>
      <c r="O1076" s="66"/>
      <c r="P1076" s="66" t="s">
        <v>1833</v>
      </c>
      <c r="Q1076" s="141">
        <v>18</v>
      </c>
    </row>
    <row r="1077" spans="1:17" s="72" customFormat="1" x14ac:dyDescent="0.2">
      <c r="A1077" s="66"/>
      <c r="B1077" s="66" t="s">
        <v>215</v>
      </c>
      <c r="C1077" s="221" t="s">
        <v>1767</v>
      </c>
      <c r="D1077" s="66" t="s">
        <v>2094</v>
      </c>
      <c r="E1077" s="68">
        <v>6.1699200000000003</v>
      </c>
      <c r="F1077" s="74">
        <v>1</v>
      </c>
      <c r="G1077" s="74">
        <v>1</v>
      </c>
      <c r="H1077" s="68">
        <f t="shared" si="32"/>
        <v>6.1699200000000003</v>
      </c>
      <c r="I1077" s="70">
        <f t="shared" si="33"/>
        <v>6.1699200000000003</v>
      </c>
      <c r="J1077" s="71">
        <f>ROUND((H1077*'2-Calculator'!$D$26),2)</f>
        <v>40561.050000000003</v>
      </c>
      <c r="K1077" s="71">
        <f>ROUND((I1077*'2-Calculator'!$D$26),2)</f>
        <v>40561.050000000003</v>
      </c>
      <c r="L1077" s="69">
        <v>25.62</v>
      </c>
      <c r="M1077" s="66" t="s">
        <v>2531</v>
      </c>
      <c r="N1077" s="66" t="s">
        <v>2532</v>
      </c>
      <c r="O1077" s="66"/>
      <c r="P1077" s="66" t="s">
        <v>1833</v>
      </c>
      <c r="Q1077" s="141">
        <v>11</v>
      </c>
    </row>
    <row r="1078" spans="1:17" s="72" customFormat="1" x14ac:dyDescent="0.2">
      <c r="A1078" s="66"/>
      <c r="B1078" s="66" t="s">
        <v>214</v>
      </c>
      <c r="C1078" s="221" t="s">
        <v>1768</v>
      </c>
      <c r="D1078" s="66" t="s">
        <v>2351</v>
      </c>
      <c r="E1078" s="68">
        <v>0.80122000000000004</v>
      </c>
      <c r="F1078" s="74">
        <v>1</v>
      </c>
      <c r="G1078" s="74">
        <v>1</v>
      </c>
      <c r="H1078" s="68">
        <f t="shared" si="32"/>
        <v>0.80122000000000004</v>
      </c>
      <c r="I1078" s="70">
        <f t="shared" si="33"/>
        <v>0.80122000000000004</v>
      </c>
      <c r="J1078" s="71">
        <f>ROUND((H1078*'2-Calculator'!$D$26),2)</f>
        <v>5267.22</v>
      </c>
      <c r="K1078" s="71">
        <f>ROUND((I1078*'2-Calculator'!$D$26),2)</f>
        <v>5267.22</v>
      </c>
      <c r="L1078" s="69">
        <v>4.18</v>
      </c>
      <c r="M1078" s="66" t="s">
        <v>2531</v>
      </c>
      <c r="N1078" s="66" t="s">
        <v>2532</v>
      </c>
      <c r="O1078" s="66"/>
      <c r="P1078" s="66" t="s">
        <v>1833</v>
      </c>
      <c r="Q1078" s="141">
        <v>9</v>
      </c>
    </row>
    <row r="1079" spans="1:17" s="72" customFormat="1" x14ac:dyDescent="0.2">
      <c r="A1079" s="66"/>
      <c r="B1079" s="66" t="s">
        <v>213</v>
      </c>
      <c r="C1079" s="221" t="s">
        <v>1768</v>
      </c>
      <c r="D1079" s="66" t="s">
        <v>2351</v>
      </c>
      <c r="E1079" s="68">
        <v>1.0210699999999999</v>
      </c>
      <c r="F1079" s="74">
        <v>1</v>
      </c>
      <c r="G1079" s="74">
        <v>1</v>
      </c>
      <c r="H1079" s="68">
        <f t="shared" si="32"/>
        <v>1.0210699999999999</v>
      </c>
      <c r="I1079" s="70">
        <f t="shared" si="33"/>
        <v>1.0210699999999999</v>
      </c>
      <c r="J1079" s="71">
        <f>ROUND((H1079*'2-Calculator'!$D$26),2)</f>
        <v>6712.51</v>
      </c>
      <c r="K1079" s="71">
        <f>ROUND((I1079*'2-Calculator'!$D$26),2)</f>
        <v>6712.51</v>
      </c>
      <c r="L1079" s="69">
        <v>4.5999999999999996</v>
      </c>
      <c r="M1079" s="66" t="s">
        <v>2531</v>
      </c>
      <c r="N1079" s="66" t="s">
        <v>2532</v>
      </c>
      <c r="O1079" s="66"/>
      <c r="P1079" s="66" t="s">
        <v>1833</v>
      </c>
      <c r="Q1079" s="141">
        <v>18</v>
      </c>
    </row>
    <row r="1080" spans="1:17" s="72" customFormat="1" x14ac:dyDescent="0.2">
      <c r="A1080" s="66"/>
      <c r="B1080" s="66" t="s">
        <v>212</v>
      </c>
      <c r="C1080" s="221" t="s">
        <v>1768</v>
      </c>
      <c r="D1080" s="66" t="s">
        <v>2351</v>
      </c>
      <c r="E1080" s="68">
        <v>1.6191</v>
      </c>
      <c r="F1080" s="74">
        <v>1</v>
      </c>
      <c r="G1080" s="74">
        <v>1</v>
      </c>
      <c r="H1080" s="68">
        <f t="shared" si="32"/>
        <v>1.6191</v>
      </c>
      <c r="I1080" s="70">
        <f t="shared" si="33"/>
        <v>1.6191</v>
      </c>
      <c r="J1080" s="71">
        <f>ROUND((H1080*'2-Calculator'!$D$26),2)</f>
        <v>10643.96</v>
      </c>
      <c r="K1080" s="71">
        <f>ROUND((I1080*'2-Calculator'!$D$26),2)</f>
        <v>10643.96</v>
      </c>
      <c r="L1080" s="69">
        <v>8.0299999999999994</v>
      </c>
      <c r="M1080" s="66" t="s">
        <v>2531</v>
      </c>
      <c r="N1080" s="66" t="s">
        <v>2532</v>
      </c>
      <c r="O1080" s="66"/>
      <c r="P1080" s="66" t="s">
        <v>1833</v>
      </c>
      <c r="Q1080" s="141">
        <v>18</v>
      </c>
    </row>
    <row r="1081" spans="1:17" s="72" customFormat="1" x14ac:dyDescent="0.2">
      <c r="A1081" s="66"/>
      <c r="B1081" s="66" t="s">
        <v>211</v>
      </c>
      <c r="C1081" s="221" t="s">
        <v>1768</v>
      </c>
      <c r="D1081" s="66" t="s">
        <v>2351</v>
      </c>
      <c r="E1081" s="68">
        <v>3.31298</v>
      </c>
      <c r="F1081" s="74">
        <v>1</v>
      </c>
      <c r="G1081" s="74">
        <v>1</v>
      </c>
      <c r="H1081" s="68">
        <f t="shared" si="32"/>
        <v>3.31298</v>
      </c>
      <c r="I1081" s="70">
        <f t="shared" si="33"/>
        <v>3.31298</v>
      </c>
      <c r="J1081" s="71">
        <f>ROUND((H1081*'2-Calculator'!$D$26),2)</f>
        <v>21779.53</v>
      </c>
      <c r="K1081" s="71">
        <f>ROUND((I1081*'2-Calculator'!$D$26),2)</f>
        <v>21779.53</v>
      </c>
      <c r="L1081" s="69">
        <v>16.149999999999999</v>
      </c>
      <c r="M1081" s="66" t="s">
        <v>2531</v>
      </c>
      <c r="N1081" s="66" t="s">
        <v>2532</v>
      </c>
      <c r="O1081" s="66"/>
      <c r="P1081" s="66" t="s">
        <v>1833</v>
      </c>
      <c r="Q1081" s="141">
        <v>8</v>
      </c>
    </row>
    <row r="1082" spans="1:17" s="72" customFormat="1" x14ac:dyDescent="0.2">
      <c r="A1082" s="66"/>
      <c r="B1082" s="66" t="s">
        <v>210</v>
      </c>
      <c r="C1082" s="221" t="s">
        <v>1769</v>
      </c>
      <c r="D1082" s="66" t="s">
        <v>2352</v>
      </c>
      <c r="E1082" s="68">
        <v>0.54771999999999998</v>
      </c>
      <c r="F1082" s="74">
        <v>1</v>
      </c>
      <c r="G1082" s="74">
        <v>1</v>
      </c>
      <c r="H1082" s="68">
        <f t="shared" si="32"/>
        <v>0.54771999999999998</v>
      </c>
      <c r="I1082" s="70">
        <f t="shared" si="33"/>
        <v>0.54771999999999998</v>
      </c>
      <c r="J1082" s="71">
        <f>ROUND((H1082*'2-Calculator'!$D$26),2)</f>
        <v>3600.71</v>
      </c>
      <c r="K1082" s="71">
        <f>ROUND((I1082*'2-Calculator'!$D$26),2)</f>
        <v>3600.71</v>
      </c>
      <c r="L1082" s="69">
        <v>2</v>
      </c>
      <c r="M1082" s="66" t="s">
        <v>2531</v>
      </c>
      <c r="N1082" s="66" t="s">
        <v>2532</v>
      </c>
      <c r="O1082" s="66"/>
      <c r="P1082" s="66" t="s">
        <v>1833</v>
      </c>
      <c r="Q1082" s="141">
        <v>0</v>
      </c>
    </row>
    <row r="1083" spans="1:17" s="72" customFormat="1" x14ac:dyDescent="0.2">
      <c r="A1083" s="66"/>
      <c r="B1083" s="66" t="s">
        <v>209</v>
      </c>
      <c r="C1083" s="221" t="s">
        <v>1769</v>
      </c>
      <c r="D1083" s="66" t="s">
        <v>2352</v>
      </c>
      <c r="E1083" s="68">
        <v>1.15547</v>
      </c>
      <c r="F1083" s="74">
        <v>1</v>
      </c>
      <c r="G1083" s="74">
        <v>1</v>
      </c>
      <c r="H1083" s="68">
        <f t="shared" si="32"/>
        <v>1.15547</v>
      </c>
      <c r="I1083" s="70">
        <f t="shared" si="33"/>
        <v>1.15547</v>
      </c>
      <c r="J1083" s="71">
        <f>ROUND((H1083*'2-Calculator'!$D$26),2)</f>
        <v>7596.06</v>
      </c>
      <c r="K1083" s="71">
        <f>ROUND((I1083*'2-Calculator'!$D$26),2)</f>
        <v>7596.06</v>
      </c>
      <c r="L1083" s="69">
        <v>6.84</v>
      </c>
      <c r="M1083" s="66" t="s">
        <v>2531</v>
      </c>
      <c r="N1083" s="66" t="s">
        <v>2532</v>
      </c>
      <c r="O1083" s="66"/>
      <c r="P1083" s="66" t="s">
        <v>1833</v>
      </c>
      <c r="Q1083" s="141">
        <v>1</v>
      </c>
    </row>
    <row r="1084" spans="1:17" s="72" customFormat="1" x14ac:dyDescent="0.2">
      <c r="A1084" s="66"/>
      <c r="B1084" s="66" t="s">
        <v>208</v>
      </c>
      <c r="C1084" s="221" t="s">
        <v>1769</v>
      </c>
      <c r="D1084" s="66" t="s">
        <v>2352</v>
      </c>
      <c r="E1084" s="68">
        <v>1.73448</v>
      </c>
      <c r="F1084" s="74">
        <v>1</v>
      </c>
      <c r="G1084" s="74">
        <v>1</v>
      </c>
      <c r="H1084" s="68">
        <f t="shared" si="32"/>
        <v>1.73448</v>
      </c>
      <c r="I1084" s="70">
        <f t="shared" si="33"/>
        <v>1.73448</v>
      </c>
      <c r="J1084" s="71">
        <f>ROUND((H1084*'2-Calculator'!$D$26),2)</f>
        <v>11402.47</v>
      </c>
      <c r="K1084" s="71">
        <f>ROUND((I1084*'2-Calculator'!$D$26),2)</f>
        <v>11402.47</v>
      </c>
      <c r="L1084" s="69">
        <v>7.79</v>
      </c>
      <c r="M1084" s="66" t="s">
        <v>2531</v>
      </c>
      <c r="N1084" s="66" t="s">
        <v>2532</v>
      </c>
      <c r="O1084" s="66"/>
      <c r="P1084" s="66" t="s">
        <v>1833</v>
      </c>
      <c r="Q1084" s="141">
        <v>0</v>
      </c>
    </row>
    <row r="1085" spans="1:17" s="72" customFormat="1" x14ac:dyDescent="0.2">
      <c r="A1085" s="66"/>
      <c r="B1085" s="66" t="s">
        <v>207</v>
      </c>
      <c r="C1085" s="221" t="s">
        <v>1769</v>
      </c>
      <c r="D1085" s="66" t="s">
        <v>2352</v>
      </c>
      <c r="E1085" s="68">
        <v>3.2812700000000001</v>
      </c>
      <c r="F1085" s="74">
        <v>1</v>
      </c>
      <c r="G1085" s="74">
        <v>1</v>
      </c>
      <c r="H1085" s="68">
        <f t="shared" si="32"/>
        <v>3.2812700000000001</v>
      </c>
      <c r="I1085" s="70">
        <f t="shared" si="33"/>
        <v>3.2812700000000001</v>
      </c>
      <c r="J1085" s="71">
        <f>ROUND((H1085*'2-Calculator'!$D$26),2)</f>
        <v>21571.07</v>
      </c>
      <c r="K1085" s="71">
        <f>ROUND((I1085*'2-Calculator'!$D$26),2)</f>
        <v>21571.07</v>
      </c>
      <c r="L1085" s="69">
        <v>12</v>
      </c>
      <c r="M1085" s="66" t="s">
        <v>2531</v>
      </c>
      <c r="N1085" s="66" t="s">
        <v>2532</v>
      </c>
      <c r="O1085" s="66"/>
      <c r="P1085" s="66" t="s">
        <v>1833</v>
      </c>
      <c r="Q1085" s="141">
        <v>0</v>
      </c>
    </row>
    <row r="1086" spans="1:17" s="72" customFormat="1" x14ac:dyDescent="0.2">
      <c r="A1086" s="66"/>
      <c r="B1086" s="66" t="s">
        <v>206</v>
      </c>
      <c r="C1086" s="221" t="s">
        <v>1770</v>
      </c>
      <c r="D1086" s="66" t="s">
        <v>2353</v>
      </c>
      <c r="E1086" s="68">
        <v>0.55715000000000003</v>
      </c>
      <c r="F1086" s="74">
        <v>1</v>
      </c>
      <c r="G1086" s="74">
        <v>1</v>
      </c>
      <c r="H1086" s="68">
        <f t="shared" si="32"/>
        <v>0.55715000000000003</v>
      </c>
      <c r="I1086" s="70">
        <f t="shared" si="33"/>
        <v>0.55715000000000003</v>
      </c>
      <c r="J1086" s="71">
        <f>ROUND((H1086*'2-Calculator'!$D$26),2)</f>
        <v>3662.7</v>
      </c>
      <c r="K1086" s="71">
        <f>ROUND((I1086*'2-Calculator'!$D$26),2)</f>
        <v>3662.7</v>
      </c>
      <c r="L1086" s="69">
        <v>2.73</v>
      </c>
      <c r="M1086" s="66" t="s">
        <v>2531</v>
      </c>
      <c r="N1086" s="66" t="s">
        <v>2532</v>
      </c>
      <c r="O1086" s="66"/>
      <c r="P1086" s="66" t="s">
        <v>1833</v>
      </c>
      <c r="Q1086" s="141">
        <v>3</v>
      </c>
    </row>
    <row r="1087" spans="1:17" s="72" customFormat="1" x14ac:dyDescent="0.2">
      <c r="A1087" s="66"/>
      <c r="B1087" s="66" t="s">
        <v>205</v>
      </c>
      <c r="C1087" s="221" t="s">
        <v>1770</v>
      </c>
      <c r="D1087" s="66" t="s">
        <v>2353</v>
      </c>
      <c r="E1087" s="68">
        <v>0.73104999999999998</v>
      </c>
      <c r="F1087" s="74">
        <v>1</v>
      </c>
      <c r="G1087" s="74">
        <v>1</v>
      </c>
      <c r="H1087" s="68">
        <f t="shared" si="32"/>
        <v>0.73104999999999998</v>
      </c>
      <c r="I1087" s="70">
        <f t="shared" si="33"/>
        <v>0.73104999999999998</v>
      </c>
      <c r="J1087" s="71">
        <f>ROUND((H1087*'2-Calculator'!$D$26),2)</f>
        <v>4805.92</v>
      </c>
      <c r="K1087" s="71">
        <f>ROUND((I1087*'2-Calculator'!$D$26),2)</f>
        <v>4805.92</v>
      </c>
      <c r="L1087" s="69">
        <v>3.52</v>
      </c>
      <c r="M1087" s="66" t="s">
        <v>2531</v>
      </c>
      <c r="N1087" s="66" t="s">
        <v>2532</v>
      </c>
      <c r="O1087" s="66"/>
      <c r="P1087" s="66" t="s">
        <v>1833</v>
      </c>
      <c r="Q1087" s="141">
        <v>8</v>
      </c>
    </row>
    <row r="1088" spans="1:17" s="72" customFormat="1" x14ac:dyDescent="0.2">
      <c r="A1088" s="66"/>
      <c r="B1088" s="66" t="s">
        <v>204</v>
      </c>
      <c r="C1088" s="221" t="s">
        <v>1770</v>
      </c>
      <c r="D1088" s="66" t="s">
        <v>2353</v>
      </c>
      <c r="E1088" s="68">
        <v>1.1393599999999999</v>
      </c>
      <c r="F1088" s="74">
        <v>1</v>
      </c>
      <c r="G1088" s="74">
        <v>1</v>
      </c>
      <c r="H1088" s="68">
        <f t="shared" si="32"/>
        <v>1.1393599999999999</v>
      </c>
      <c r="I1088" s="70">
        <f t="shared" si="33"/>
        <v>1.1393599999999999</v>
      </c>
      <c r="J1088" s="71">
        <f>ROUND((H1088*'2-Calculator'!$D$26),2)</f>
        <v>7490.15</v>
      </c>
      <c r="K1088" s="71">
        <f>ROUND((I1088*'2-Calculator'!$D$26),2)</f>
        <v>7490.15</v>
      </c>
      <c r="L1088" s="69">
        <v>6.52</v>
      </c>
      <c r="M1088" s="66" t="s">
        <v>2531</v>
      </c>
      <c r="N1088" s="66" t="s">
        <v>2532</v>
      </c>
      <c r="O1088" s="66"/>
      <c r="P1088" s="66" t="s">
        <v>1833</v>
      </c>
      <c r="Q1088" s="141">
        <v>14</v>
      </c>
    </row>
    <row r="1089" spans="1:17" s="72" customFormat="1" x14ac:dyDescent="0.2">
      <c r="A1089" s="66"/>
      <c r="B1089" s="66" t="s">
        <v>203</v>
      </c>
      <c r="C1089" s="221" t="s">
        <v>1770</v>
      </c>
      <c r="D1089" s="66" t="s">
        <v>2353</v>
      </c>
      <c r="E1089" s="68">
        <v>2.2359599999999999</v>
      </c>
      <c r="F1089" s="74">
        <v>1</v>
      </c>
      <c r="G1089" s="74">
        <v>1</v>
      </c>
      <c r="H1089" s="68">
        <f t="shared" si="32"/>
        <v>2.2359599999999999</v>
      </c>
      <c r="I1089" s="70">
        <f t="shared" si="33"/>
        <v>2.2359599999999999</v>
      </c>
      <c r="J1089" s="71">
        <f>ROUND((H1089*'2-Calculator'!$D$26),2)</f>
        <v>14699.2</v>
      </c>
      <c r="K1089" s="71">
        <f>ROUND((I1089*'2-Calculator'!$D$26),2)</f>
        <v>14699.2</v>
      </c>
      <c r="L1089" s="69">
        <v>11.9</v>
      </c>
      <c r="M1089" s="66" t="s">
        <v>2531</v>
      </c>
      <c r="N1089" s="66" t="s">
        <v>2532</v>
      </c>
      <c r="O1089" s="66"/>
      <c r="P1089" s="66" t="s">
        <v>1833</v>
      </c>
      <c r="Q1089" s="141">
        <v>0</v>
      </c>
    </row>
    <row r="1090" spans="1:17" s="72" customFormat="1" x14ac:dyDescent="0.2">
      <c r="A1090" s="66"/>
      <c r="B1090" s="66" t="s">
        <v>2095</v>
      </c>
      <c r="C1090" s="221" t="s">
        <v>2096</v>
      </c>
      <c r="D1090" s="66" t="s">
        <v>2488</v>
      </c>
      <c r="E1090" s="68">
        <v>0.60636999999999996</v>
      </c>
      <c r="F1090" s="74">
        <v>1</v>
      </c>
      <c r="G1090" s="74">
        <v>1</v>
      </c>
      <c r="H1090" s="68">
        <f t="shared" si="32"/>
        <v>0.60636999999999996</v>
      </c>
      <c r="I1090" s="70">
        <f t="shared" si="33"/>
        <v>0.60636999999999996</v>
      </c>
      <c r="J1090" s="71">
        <f>ROUND((H1090*'2-Calculator'!$D$26),2)</f>
        <v>3986.28</v>
      </c>
      <c r="K1090" s="71">
        <f>ROUND((I1090*'2-Calculator'!$D$26),2)</f>
        <v>3986.28</v>
      </c>
      <c r="L1090" s="69">
        <v>2.97</v>
      </c>
      <c r="M1090" s="66" t="s">
        <v>2531</v>
      </c>
      <c r="N1090" s="66" t="s">
        <v>2532</v>
      </c>
      <c r="O1090" s="66"/>
      <c r="P1090" s="66" t="s">
        <v>1833</v>
      </c>
      <c r="Q1090" s="141">
        <v>0</v>
      </c>
    </row>
    <row r="1091" spans="1:17" s="72" customFormat="1" x14ac:dyDescent="0.2">
      <c r="A1091" s="66"/>
      <c r="B1091" s="66" t="s">
        <v>2097</v>
      </c>
      <c r="C1091" s="221" t="s">
        <v>2096</v>
      </c>
      <c r="D1091" s="66" t="s">
        <v>2488</v>
      </c>
      <c r="E1091" s="68">
        <v>0.74658000000000002</v>
      </c>
      <c r="F1091" s="74">
        <v>1</v>
      </c>
      <c r="G1091" s="74">
        <v>1</v>
      </c>
      <c r="H1091" s="68">
        <f t="shared" si="32"/>
        <v>0.74658000000000002</v>
      </c>
      <c r="I1091" s="70">
        <f t="shared" si="33"/>
        <v>0.74658000000000002</v>
      </c>
      <c r="J1091" s="71">
        <f>ROUND((H1091*'2-Calculator'!$D$26),2)</f>
        <v>4908.0200000000004</v>
      </c>
      <c r="K1091" s="71">
        <f>ROUND((I1091*'2-Calculator'!$D$26),2)</f>
        <v>4908.0200000000004</v>
      </c>
      <c r="L1091" s="69">
        <v>4.33</v>
      </c>
      <c r="M1091" s="66" t="s">
        <v>2531</v>
      </c>
      <c r="N1091" s="66" t="s">
        <v>2532</v>
      </c>
      <c r="O1091" s="66"/>
      <c r="P1091" s="66" t="s">
        <v>1833</v>
      </c>
      <c r="Q1091" s="141">
        <v>48</v>
      </c>
    </row>
    <row r="1092" spans="1:17" s="72" customFormat="1" x14ac:dyDescent="0.2">
      <c r="A1092" s="66"/>
      <c r="B1092" s="66" t="s">
        <v>2098</v>
      </c>
      <c r="C1092" s="221" t="s">
        <v>2096</v>
      </c>
      <c r="D1092" s="66" t="s">
        <v>2488</v>
      </c>
      <c r="E1092" s="68">
        <v>1.60663</v>
      </c>
      <c r="F1092" s="74">
        <v>1</v>
      </c>
      <c r="G1092" s="74">
        <v>1</v>
      </c>
      <c r="H1092" s="68">
        <f t="shared" si="32"/>
        <v>1.60663</v>
      </c>
      <c r="I1092" s="70">
        <f t="shared" si="33"/>
        <v>1.60663</v>
      </c>
      <c r="J1092" s="71">
        <f>ROUND((H1092*'2-Calculator'!$D$26),2)</f>
        <v>10561.99</v>
      </c>
      <c r="K1092" s="71">
        <f>ROUND((I1092*'2-Calculator'!$D$26),2)</f>
        <v>10561.99</v>
      </c>
      <c r="L1092" s="69">
        <v>9.89</v>
      </c>
      <c r="M1092" s="66" t="s">
        <v>2531</v>
      </c>
      <c r="N1092" s="66" t="s">
        <v>2532</v>
      </c>
      <c r="O1092" s="66"/>
      <c r="P1092" s="66" t="s">
        <v>1833</v>
      </c>
      <c r="Q1092" s="141">
        <v>22</v>
      </c>
    </row>
    <row r="1093" spans="1:17" s="72" customFormat="1" x14ac:dyDescent="0.2">
      <c r="A1093" s="66"/>
      <c r="B1093" s="66" t="s">
        <v>2099</v>
      </c>
      <c r="C1093" s="221" t="s">
        <v>2096</v>
      </c>
      <c r="D1093" s="66" t="s">
        <v>2488</v>
      </c>
      <c r="E1093" s="68">
        <v>5.1494200000000001</v>
      </c>
      <c r="F1093" s="74">
        <v>1</v>
      </c>
      <c r="G1093" s="74">
        <v>1</v>
      </c>
      <c r="H1093" s="68">
        <f t="shared" si="32"/>
        <v>5.1494200000000001</v>
      </c>
      <c r="I1093" s="70">
        <f t="shared" si="33"/>
        <v>5.1494200000000001</v>
      </c>
      <c r="J1093" s="71">
        <f>ROUND((H1093*'2-Calculator'!$D$26),2)</f>
        <v>33852.29</v>
      </c>
      <c r="K1093" s="71">
        <f>ROUND((I1093*'2-Calculator'!$D$26),2)</f>
        <v>33852.29</v>
      </c>
      <c r="L1093" s="69">
        <v>25.87</v>
      </c>
      <c r="M1093" s="66" t="s">
        <v>2531</v>
      </c>
      <c r="N1093" s="66" t="s">
        <v>2532</v>
      </c>
      <c r="O1093" s="66"/>
      <c r="P1093" s="66" t="s">
        <v>1833</v>
      </c>
      <c r="Q1093" s="141">
        <v>3</v>
      </c>
    </row>
    <row r="1094" spans="1:17" s="72" customFormat="1" x14ac:dyDescent="0.2">
      <c r="A1094" s="66"/>
      <c r="B1094" s="66" t="s">
        <v>2100</v>
      </c>
      <c r="C1094" s="221" t="s">
        <v>2101</v>
      </c>
      <c r="D1094" s="66" t="s">
        <v>2102</v>
      </c>
      <c r="E1094" s="68">
        <v>0.62890999999999997</v>
      </c>
      <c r="F1094" s="74">
        <v>1</v>
      </c>
      <c r="G1094" s="74">
        <v>1</v>
      </c>
      <c r="H1094" s="68">
        <f t="shared" si="32"/>
        <v>0.62890999999999997</v>
      </c>
      <c r="I1094" s="70">
        <f t="shared" si="33"/>
        <v>0.62890999999999997</v>
      </c>
      <c r="J1094" s="71">
        <f>ROUND((H1094*'2-Calculator'!$D$26),2)</f>
        <v>4134.45</v>
      </c>
      <c r="K1094" s="71">
        <f>ROUND((I1094*'2-Calculator'!$D$26),2)</f>
        <v>4134.45</v>
      </c>
      <c r="L1094" s="69">
        <v>2.76</v>
      </c>
      <c r="M1094" s="66" t="s">
        <v>2531</v>
      </c>
      <c r="N1094" s="66" t="s">
        <v>2532</v>
      </c>
      <c r="O1094" s="66"/>
      <c r="P1094" s="66" t="s">
        <v>1833</v>
      </c>
      <c r="Q1094" s="141">
        <v>15</v>
      </c>
    </row>
    <row r="1095" spans="1:17" s="72" customFormat="1" x14ac:dyDescent="0.2">
      <c r="A1095" s="66"/>
      <c r="B1095" s="66" t="s">
        <v>2103</v>
      </c>
      <c r="C1095" s="221" t="s">
        <v>2101</v>
      </c>
      <c r="D1095" s="66" t="s">
        <v>2102</v>
      </c>
      <c r="E1095" s="68">
        <v>0.79727999999999999</v>
      </c>
      <c r="F1095" s="74">
        <v>1</v>
      </c>
      <c r="G1095" s="74">
        <v>1</v>
      </c>
      <c r="H1095" s="68">
        <f t="shared" si="32"/>
        <v>0.79727999999999999</v>
      </c>
      <c r="I1095" s="70">
        <f t="shared" si="33"/>
        <v>0.79727999999999999</v>
      </c>
      <c r="J1095" s="71">
        <f>ROUND((H1095*'2-Calculator'!$D$26),2)</f>
        <v>5241.32</v>
      </c>
      <c r="K1095" s="71">
        <f>ROUND((I1095*'2-Calculator'!$D$26),2)</f>
        <v>5241.32</v>
      </c>
      <c r="L1095" s="69">
        <v>3.71</v>
      </c>
      <c r="M1095" s="66" t="s">
        <v>2531</v>
      </c>
      <c r="N1095" s="66" t="s">
        <v>2532</v>
      </c>
      <c r="O1095" s="66"/>
      <c r="P1095" s="66" t="s">
        <v>1833</v>
      </c>
      <c r="Q1095" s="141">
        <v>175</v>
      </c>
    </row>
    <row r="1096" spans="1:17" s="72" customFormat="1" x14ac:dyDescent="0.2">
      <c r="A1096" s="66"/>
      <c r="B1096" s="66" t="s">
        <v>2104</v>
      </c>
      <c r="C1096" s="221" t="s">
        <v>2101</v>
      </c>
      <c r="D1096" s="66" t="s">
        <v>2102</v>
      </c>
      <c r="E1096" s="68">
        <v>1.20889</v>
      </c>
      <c r="F1096" s="74">
        <v>1</v>
      </c>
      <c r="G1096" s="74">
        <v>1</v>
      </c>
      <c r="H1096" s="68">
        <f t="shared" si="32"/>
        <v>1.20889</v>
      </c>
      <c r="I1096" s="70">
        <f t="shared" si="33"/>
        <v>1.20889</v>
      </c>
      <c r="J1096" s="71">
        <f>ROUND((H1096*'2-Calculator'!$D$26),2)</f>
        <v>7947.24</v>
      </c>
      <c r="K1096" s="71">
        <f>ROUND((I1096*'2-Calculator'!$D$26),2)</f>
        <v>7947.24</v>
      </c>
      <c r="L1096" s="69">
        <v>5.21</v>
      </c>
      <c r="M1096" s="66" t="s">
        <v>2531</v>
      </c>
      <c r="N1096" s="66" t="s">
        <v>2532</v>
      </c>
      <c r="O1096" s="66"/>
      <c r="P1096" s="66" t="s">
        <v>1833</v>
      </c>
      <c r="Q1096" s="141">
        <v>93</v>
      </c>
    </row>
    <row r="1097" spans="1:17" s="72" customFormat="1" x14ac:dyDescent="0.2">
      <c r="A1097" s="66"/>
      <c r="B1097" s="66" t="s">
        <v>2105</v>
      </c>
      <c r="C1097" s="221" t="s">
        <v>2101</v>
      </c>
      <c r="D1097" s="66" t="s">
        <v>2102</v>
      </c>
      <c r="E1097" s="68">
        <v>2.7210700000000001</v>
      </c>
      <c r="F1097" s="74">
        <v>1</v>
      </c>
      <c r="G1097" s="74">
        <v>1</v>
      </c>
      <c r="H1097" s="68">
        <f t="shared" si="32"/>
        <v>2.7210700000000001</v>
      </c>
      <c r="I1097" s="70">
        <f t="shared" si="33"/>
        <v>2.7210700000000001</v>
      </c>
      <c r="J1097" s="71">
        <f>ROUND((H1097*'2-Calculator'!$D$26),2)</f>
        <v>17888.310000000001</v>
      </c>
      <c r="K1097" s="71">
        <f>ROUND((I1097*'2-Calculator'!$D$26),2)</f>
        <v>17888.310000000001</v>
      </c>
      <c r="L1097" s="69">
        <v>14.21</v>
      </c>
      <c r="M1097" s="66" t="s">
        <v>2531</v>
      </c>
      <c r="N1097" s="66" t="s">
        <v>2532</v>
      </c>
      <c r="O1097" s="66"/>
      <c r="P1097" s="66" t="s">
        <v>1833</v>
      </c>
      <c r="Q1097" s="141">
        <v>3</v>
      </c>
    </row>
    <row r="1098" spans="1:17" s="72" customFormat="1" x14ac:dyDescent="0.2">
      <c r="A1098" s="66"/>
      <c r="B1098" s="66" t="s">
        <v>202</v>
      </c>
      <c r="C1098" s="221" t="s">
        <v>1771</v>
      </c>
      <c r="D1098" s="66" t="s">
        <v>2489</v>
      </c>
      <c r="E1098" s="68">
        <v>1.0046900000000001</v>
      </c>
      <c r="F1098" s="74">
        <v>1</v>
      </c>
      <c r="G1098" s="74">
        <v>1</v>
      </c>
      <c r="H1098" s="68">
        <f t="shared" si="32"/>
        <v>1.0046900000000001</v>
      </c>
      <c r="I1098" s="70">
        <f t="shared" si="33"/>
        <v>1.0046900000000001</v>
      </c>
      <c r="J1098" s="71">
        <f>ROUND((H1098*'2-Calculator'!$D$26),2)</f>
        <v>6604.83</v>
      </c>
      <c r="K1098" s="71">
        <f>ROUND((I1098*'2-Calculator'!$D$26),2)</f>
        <v>6604.83</v>
      </c>
      <c r="L1098" s="69">
        <v>3.97</v>
      </c>
      <c r="M1098" s="66" t="s">
        <v>2531</v>
      </c>
      <c r="N1098" s="66" t="s">
        <v>2532</v>
      </c>
      <c r="O1098" s="66"/>
      <c r="P1098" s="66" t="s">
        <v>1833</v>
      </c>
      <c r="Q1098" s="141">
        <v>10</v>
      </c>
    </row>
    <row r="1099" spans="1:17" s="72" customFormat="1" x14ac:dyDescent="0.2">
      <c r="A1099" s="66"/>
      <c r="B1099" s="66" t="s">
        <v>201</v>
      </c>
      <c r="C1099" s="221" t="s">
        <v>1771</v>
      </c>
      <c r="D1099" s="66" t="s">
        <v>2489</v>
      </c>
      <c r="E1099" s="68">
        <v>1.47536</v>
      </c>
      <c r="F1099" s="74">
        <v>1</v>
      </c>
      <c r="G1099" s="74">
        <v>1</v>
      </c>
      <c r="H1099" s="68">
        <f t="shared" si="32"/>
        <v>1.47536</v>
      </c>
      <c r="I1099" s="70">
        <f t="shared" si="33"/>
        <v>1.47536</v>
      </c>
      <c r="J1099" s="71">
        <f>ROUND((H1099*'2-Calculator'!$D$26),2)</f>
        <v>9699.02</v>
      </c>
      <c r="K1099" s="71">
        <f>ROUND((I1099*'2-Calculator'!$D$26),2)</f>
        <v>9699.02</v>
      </c>
      <c r="L1099" s="69">
        <v>5.77</v>
      </c>
      <c r="M1099" s="66" t="s">
        <v>2531</v>
      </c>
      <c r="N1099" s="66" t="s">
        <v>2532</v>
      </c>
      <c r="O1099" s="66"/>
      <c r="P1099" s="66" t="s">
        <v>1833</v>
      </c>
      <c r="Q1099" s="141">
        <v>58</v>
      </c>
    </row>
    <row r="1100" spans="1:17" s="72" customFormat="1" x14ac:dyDescent="0.2">
      <c r="A1100" s="66"/>
      <c r="B1100" s="66" t="s">
        <v>200</v>
      </c>
      <c r="C1100" s="221" t="s">
        <v>1771</v>
      </c>
      <c r="D1100" s="66" t="s">
        <v>2489</v>
      </c>
      <c r="E1100" s="68">
        <v>2.4718100000000001</v>
      </c>
      <c r="F1100" s="74">
        <v>1</v>
      </c>
      <c r="G1100" s="74">
        <v>1</v>
      </c>
      <c r="H1100" s="68">
        <f t="shared" si="32"/>
        <v>2.4718100000000001</v>
      </c>
      <c r="I1100" s="70">
        <f t="shared" si="33"/>
        <v>2.4718100000000001</v>
      </c>
      <c r="J1100" s="71">
        <f>ROUND((H1100*'2-Calculator'!$D$26),2)</f>
        <v>16249.68</v>
      </c>
      <c r="K1100" s="71">
        <f>ROUND((I1100*'2-Calculator'!$D$26),2)</f>
        <v>16249.68</v>
      </c>
      <c r="L1100" s="69">
        <v>10.130000000000001</v>
      </c>
      <c r="M1100" s="66" t="s">
        <v>2531</v>
      </c>
      <c r="N1100" s="66" t="s">
        <v>2532</v>
      </c>
      <c r="O1100" s="66"/>
      <c r="P1100" s="66" t="s">
        <v>1833</v>
      </c>
      <c r="Q1100" s="141">
        <v>119</v>
      </c>
    </row>
    <row r="1101" spans="1:17" s="72" customFormat="1" x14ac:dyDescent="0.2">
      <c r="A1101" s="66"/>
      <c r="B1101" s="66" t="s">
        <v>199</v>
      </c>
      <c r="C1101" s="221" t="s">
        <v>1771</v>
      </c>
      <c r="D1101" s="66" t="s">
        <v>2489</v>
      </c>
      <c r="E1101" s="68">
        <v>4.7015399999999996</v>
      </c>
      <c r="F1101" s="74">
        <v>1</v>
      </c>
      <c r="G1101" s="74">
        <v>1</v>
      </c>
      <c r="H1101" s="68">
        <f t="shared" si="32"/>
        <v>4.7015399999999996</v>
      </c>
      <c r="I1101" s="70">
        <f t="shared" si="33"/>
        <v>4.7015399999999996</v>
      </c>
      <c r="J1101" s="71">
        <f>ROUND((H1101*'2-Calculator'!$D$26),2)</f>
        <v>30907.919999999998</v>
      </c>
      <c r="K1101" s="71">
        <f>ROUND((I1101*'2-Calculator'!$D$26),2)</f>
        <v>30907.919999999998</v>
      </c>
      <c r="L1101" s="69">
        <v>18.57</v>
      </c>
      <c r="M1101" s="66" t="s">
        <v>2531</v>
      </c>
      <c r="N1101" s="66" t="s">
        <v>2532</v>
      </c>
      <c r="O1101" s="66"/>
      <c r="P1101" s="66" t="s">
        <v>1833</v>
      </c>
      <c r="Q1101" s="141">
        <v>131</v>
      </c>
    </row>
    <row r="1102" spans="1:17" s="72" customFormat="1" x14ac:dyDescent="0.2">
      <c r="A1102" s="66"/>
      <c r="B1102" s="66" t="s">
        <v>198</v>
      </c>
      <c r="C1102" s="221" t="s">
        <v>1772</v>
      </c>
      <c r="D1102" s="66" t="s">
        <v>2490</v>
      </c>
      <c r="E1102" s="68">
        <v>0.97682000000000002</v>
      </c>
      <c r="F1102" s="74">
        <v>1</v>
      </c>
      <c r="G1102" s="74">
        <v>1</v>
      </c>
      <c r="H1102" s="68">
        <f t="shared" ref="H1102:H1165" si="34">ROUND(E1102*F1102,5)</f>
        <v>0.97682000000000002</v>
      </c>
      <c r="I1102" s="70">
        <f t="shared" ref="I1102:I1165" si="35">ROUND(E1102*G1102,5)</f>
        <v>0.97682000000000002</v>
      </c>
      <c r="J1102" s="71">
        <f>ROUND((H1102*'2-Calculator'!$D$26),2)</f>
        <v>6421.61</v>
      </c>
      <c r="K1102" s="71">
        <f>ROUND((I1102*'2-Calculator'!$D$26),2)</f>
        <v>6421.61</v>
      </c>
      <c r="L1102" s="69">
        <v>4.22</v>
      </c>
      <c r="M1102" s="66" t="s">
        <v>2531</v>
      </c>
      <c r="N1102" s="66" t="s">
        <v>2532</v>
      </c>
      <c r="O1102" s="66"/>
      <c r="P1102" s="66" t="s">
        <v>1833</v>
      </c>
      <c r="Q1102" s="141">
        <v>9</v>
      </c>
    </row>
    <row r="1103" spans="1:17" s="72" customFormat="1" x14ac:dyDescent="0.2">
      <c r="A1103" s="66"/>
      <c r="B1103" s="66" t="s">
        <v>197</v>
      </c>
      <c r="C1103" s="221" t="s">
        <v>1772</v>
      </c>
      <c r="D1103" s="66" t="s">
        <v>2490</v>
      </c>
      <c r="E1103" s="68">
        <v>1.31277</v>
      </c>
      <c r="F1103" s="74">
        <v>1</v>
      </c>
      <c r="G1103" s="74">
        <v>1</v>
      </c>
      <c r="H1103" s="68">
        <f t="shared" si="34"/>
        <v>1.31277</v>
      </c>
      <c r="I1103" s="70">
        <f t="shared" si="35"/>
        <v>1.31277</v>
      </c>
      <c r="J1103" s="71">
        <f>ROUND((H1103*'2-Calculator'!$D$26),2)</f>
        <v>8630.15</v>
      </c>
      <c r="K1103" s="71">
        <f>ROUND((I1103*'2-Calculator'!$D$26),2)</f>
        <v>8630.15</v>
      </c>
      <c r="L1103" s="69">
        <v>5.93</v>
      </c>
      <c r="M1103" s="66" t="s">
        <v>2531</v>
      </c>
      <c r="N1103" s="66" t="s">
        <v>2532</v>
      </c>
      <c r="O1103" s="66"/>
      <c r="P1103" s="66" t="s">
        <v>1833</v>
      </c>
      <c r="Q1103" s="141">
        <v>34</v>
      </c>
    </row>
    <row r="1104" spans="1:17" s="72" customFormat="1" x14ac:dyDescent="0.2">
      <c r="A1104" s="66"/>
      <c r="B1104" s="66" t="s">
        <v>196</v>
      </c>
      <c r="C1104" s="221" t="s">
        <v>1772</v>
      </c>
      <c r="D1104" s="66" t="s">
        <v>2490</v>
      </c>
      <c r="E1104" s="68">
        <v>2.3311000000000002</v>
      </c>
      <c r="F1104" s="74">
        <v>1</v>
      </c>
      <c r="G1104" s="74">
        <v>1</v>
      </c>
      <c r="H1104" s="68">
        <f t="shared" si="34"/>
        <v>2.3311000000000002</v>
      </c>
      <c r="I1104" s="70">
        <f t="shared" si="35"/>
        <v>2.3311000000000002</v>
      </c>
      <c r="J1104" s="71">
        <f>ROUND((H1104*'2-Calculator'!$D$26),2)</f>
        <v>15324.65</v>
      </c>
      <c r="K1104" s="71">
        <f>ROUND((I1104*'2-Calculator'!$D$26),2)</f>
        <v>15324.65</v>
      </c>
      <c r="L1104" s="69">
        <v>9.61</v>
      </c>
      <c r="M1104" s="66" t="s">
        <v>2531</v>
      </c>
      <c r="N1104" s="66" t="s">
        <v>2532</v>
      </c>
      <c r="O1104" s="66"/>
      <c r="P1104" s="66" t="s">
        <v>1833</v>
      </c>
      <c r="Q1104" s="141">
        <v>41</v>
      </c>
    </row>
    <row r="1105" spans="1:17" s="72" customFormat="1" x14ac:dyDescent="0.2">
      <c r="A1105" s="66"/>
      <c r="B1105" s="66" t="s">
        <v>195</v>
      </c>
      <c r="C1105" s="221" t="s">
        <v>1772</v>
      </c>
      <c r="D1105" s="66" t="s">
        <v>2490</v>
      </c>
      <c r="E1105" s="68">
        <v>4.5266799999999998</v>
      </c>
      <c r="F1105" s="74">
        <v>1</v>
      </c>
      <c r="G1105" s="74">
        <v>1</v>
      </c>
      <c r="H1105" s="68">
        <f t="shared" si="34"/>
        <v>4.5266799999999998</v>
      </c>
      <c r="I1105" s="70">
        <f t="shared" si="35"/>
        <v>4.5266799999999998</v>
      </c>
      <c r="J1105" s="71">
        <f>ROUND((H1105*'2-Calculator'!$D$26),2)</f>
        <v>29758.39</v>
      </c>
      <c r="K1105" s="71">
        <f>ROUND((I1105*'2-Calculator'!$D$26),2)</f>
        <v>29758.39</v>
      </c>
      <c r="L1105" s="69">
        <v>19.29</v>
      </c>
      <c r="M1105" s="66" t="s">
        <v>2531</v>
      </c>
      <c r="N1105" s="66" t="s">
        <v>2532</v>
      </c>
      <c r="O1105" s="66"/>
      <c r="P1105" s="66" t="s">
        <v>1833</v>
      </c>
      <c r="Q1105" s="141">
        <v>16</v>
      </c>
    </row>
    <row r="1106" spans="1:17" s="72" customFormat="1" x14ac:dyDescent="0.2">
      <c r="A1106" s="66"/>
      <c r="B1106" s="66" t="s">
        <v>194</v>
      </c>
      <c r="C1106" s="221" t="s">
        <v>1773</v>
      </c>
      <c r="D1106" s="66" t="s">
        <v>2354</v>
      </c>
      <c r="E1106" s="68">
        <v>0.55156000000000005</v>
      </c>
      <c r="F1106" s="74">
        <v>1</v>
      </c>
      <c r="G1106" s="74">
        <v>1</v>
      </c>
      <c r="H1106" s="68">
        <f t="shared" si="34"/>
        <v>0.55156000000000005</v>
      </c>
      <c r="I1106" s="70">
        <f t="shared" si="35"/>
        <v>0.55156000000000005</v>
      </c>
      <c r="J1106" s="71">
        <f>ROUND((H1106*'2-Calculator'!$D$26),2)</f>
        <v>3625.96</v>
      </c>
      <c r="K1106" s="71">
        <f>ROUND((I1106*'2-Calculator'!$D$26),2)</f>
        <v>3625.96</v>
      </c>
      <c r="L1106" s="69">
        <v>2.89</v>
      </c>
      <c r="M1106" s="66" t="s">
        <v>2531</v>
      </c>
      <c r="N1106" s="66" t="s">
        <v>2532</v>
      </c>
      <c r="O1106" s="66"/>
      <c r="P1106" s="66" t="s">
        <v>1833</v>
      </c>
      <c r="Q1106" s="141">
        <v>88</v>
      </c>
    </row>
    <row r="1107" spans="1:17" s="72" customFormat="1" x14ac:dyDescent="0.2">
      <c r="A1107" s="66"/>
      <c r="B1107" s="66" t="s">
        <v>193</v>
      </c>
      <c r="C1107" s="221" t="s">
        <v>1773</v>
      </c>
      <c r="D1107" s="66" t="s">
        <v>2354</v>
      </c>
      <c r="E1107" s="68">
        <v>0.73851999999999995</v>
      </c>
      <c r="F1107" s="74">
        <v>1</v>
      </c>
      <c r="G1107" s="74">
        <v>1</v>
      </c>
      <c r="H1107" s="68">
        <f t="shared" si="34"/>
        <v>0.73851999999999995</v>
      </c>
      <c r="I1107" s="70">
        <f t="shared" si="35"/>
        <v>0.73851999999999995</v>
      </c>
      <c r="J1107" s="71">
        <f>ROUND((H1107*'2-Calculator'!$D$26),2)</f>
        <v>4855.03</v>
      </c>
      <c r="K1107" s="71">
        <f>ROUND((I1107*'2-Calculator'!$D$26),2)</f>
        <v>4855.03</v>
      </c>
      <c r="L1107" s="69">
        <v>3.79</v>
      </c>
      <c r="M1107" s="66" t="s">
        <v>2531</v>
      </c>
      <c r="N1107" s="66" t="s">
        <v>2532</v>
      </c>
      <c r="O1107" s="66"/>
      <c r="P1107" s="66" t="s">
        <v>1833</v>
      </c>
      <c r="Q1107" s="141">
        <v>385</v>
      </c>
    </row>
    <row r="1108" spans="1:17" s="72" customFormat="1" x14ac:dyDescent="0.2">
      <c r="A1108" s="66"/>
      <c r="B1108" s="66" t="s">
        <v>192</v>
      </c>
      <c r="C1108" s="221" t="s">
        <v>1773</v>
      </c>
      <c r="D1108" s="66" t="s">
        <v>2354</v>
      </c>
      <c r="E1108" s="68">
        <v>1.1842299999999999</v>
      </c>
      <c r="F1108" s="74">
        <v>1</v>
      </c>
      <c r="G1108" s="74">
        <v>1</v>
      </c>
      <c r="H1108" s="68">
        <f t="shared" si="34"/>
        <v>1.1842299999999999</v>
      </c>
      <c r="I1108" s="70">
        <f t="shared" si="35"/>
        <v>1.1842299999999999</v>
      </c>
      <c r="J1108" s="71">
        <f>ROUND((H1108*'2-Calculator'!$D$26),2)</f>
        <v>7785.13</v>
      </c>
      <c r="K1108" s="71">
        <f>ROUND((I1108*'2-Calculator'!$D$26),2)</f>
        <v>7785.13</v>
      </c>
      <c r="L1108" s="69">
        <v>5.82</v>
      </c>
      <c r="M1108" s="66" t="s">
        <v>2531</v>
      </c>
      <c r="N1108" s="66" t="s">
        <v>2532</v>
      </c>
      <c r="O1108" s="66"/>
      <c r="P1108" s="66" t="s">
        <v>1833</v>
      </c>
      <c r="Q1108" s="141">
        <v>714</v>
      </c>
    </row>
    <row r="1109" spans="1:17" s="72" customFormat="1" x14ac:dyDescent="0.2">
      <c r="A1109" s="66"/>
      <c r="B1109" s="66" t="s">
        <v>191</v>
      </c>
      <c r="C1109" s="221" t="s">
        <v>1773</v>
      </c>
      <c r="D1109" s="66" t="s">
        <v>2354</v>
      </c>
      <c r="E1109" s="68">
        <v>2.4438300000000002</v>
      </c>
      <c r="F1109" s="74">
        <v>1</v>
      </c>
      <c r="G1109" s="74">
        <v>1</v>
      </c>
      <c r="H1109" s="68">
        <f t="shared" si="34"/>
        <v>2.4438300000000002</v>
      </c>
      <c r="I1109" s="70">
        <f t="shared" si="35"/>
        <v>2.4438300000000002</v>
      </c>
      <c r="J1109" s="71">
        <f>ROUND((H1109*'2-Calculator'!$D$26),2)</f>
        <v>16065.74</v>
      </c>
      <c r="K1109" s="71">
        <f>ROUND((I1109*'2-Calculator'!$D$26),2)</f>
        <v>16065.74</v>
      </c>
      <c r="L1109" s="69">
        <v>10.06</v>
      </c>
      <c r="M1109" s="66" t="s">
        <v>2531</v>
      </c>
      <c r="N1109" s="66" t="s">
        <v>2532</v>
      </c>
      <c r="O1109" s="66"/>
      <c r="P1109" s="66" t="s">
        <v>1833</v>
      </c>
      <c r="Q1109" s="141">
        <v>673</v>
      </c>
    </row>
    <row r="1110" spans="1:17" s="72" customFormat="1" x14ac:dyDescent="0.2">
      <c r="A1110" s="66"/>
      <c r="B1110" s="66" t="s">
        <v>190</v>
      </c>
      <c r="C1110" s="221" t="s">
        <v>1774</v>
      </c>
      <c r="D1110" s="66" t="s">
        <v>2355</v>
      </c>
      <c r="E1110" s="68">
        <v>0.53293999999999997</v>
      </c>
      <c r="F1110" s="74">
        <v>1</v>
      </c>
      <c r="G1110" s="74">
        <v>1</v>
      </c>
      <c r="H1110" s="68">
        <f t="shared" si="34"/>
        <v>0.53293999999999997</v>
      </c>
      <c r="I1110" s="70">
        <f t="shared" si="35"/>
        <v>0.53293999999999997</v>
      </c>
      <c r="J1110" s="71">
        <f>ROUND((H1110*'2-Calculator'!$D$26),2)</f>
        <v>3503.55</v>
      </c>
      <c r="K1110" s="71">
        <f>ROUND((I1110*'2-Calculator'!$D$26),2)</f>
        <v>3503.55</v>
      </c>
      <c r="L1110" s="69">
        <v>3.09</v>
      </c>
      <c r="M1110" s="66" t="s">
        <v>2531</v>
      </c>
      <c r="N1110" s="66" t="s">
        <v>2532</v>
      </c>
      <c r="O1110" s="66"/>
      <c r="P1110" s="66" t="s">
        <v>1833</v>
      </c>
      <c r="Q1110" s="141">
        <v>16</v>
      </c>
    </row>
    <row r="1111" spans="1:17" s="72" customFormat="1" x14ac:dyDescent="0.2">
      <c r="A1111" s="66"/>
      <c r="B1111" s="66" t="s">
        <v>189</v>
      </c>
      <c r="C1111" s="221" t="s">
        <v>1774</v>
      </c>
      <c r="D1111" s="66" t="s">
        <v>2355</v>
      </c>
      <c r="E1111" s="68">
        <v>0.71808000000000005</v>
      </c>
      <c r="F1111" s="74">
        <v>1</v>
      </c>
      <c r="G1111" s="74">
        <v>1</v>
      </c>
      <c r="H1111" s="68">
        <f t="shared" si="34"/>
        <v>0.71808000000000005</v>
      </c>
      <c r="I1111" s="70">
        <f t="shared" si="35"/>
        <v>0.71808000000000005</v>
      </c>
      <c r="J1111" s="71">
        <f>ROUND((H1111*'2-Calculator'!$D$26),2)</f>
        <v>4720.66</v>
      </c>
      <c r="K1111" s="71">
        <f>ROUND((I1111*'2-Calculator'!$D$26),2)</f>
        <v>4720.66</v>
      </c>
      <c r="L1111" s="69">
        <v>4.28</v>
      </c>
      <c r="M1111" s="66" t="s">
        <v>2531</v>
      </c>
      <c r="N1111" s="66" t="s">
        <v>2532</v>
      </c>
      <c r="O1111" s="66"/>
      <c r="P1111" s="66" t="s">
        <v>1833</v>
      </c>
      <c r="Q1111" s="141">
        <v>54</v>
      </c>
    </row>
    <row r="1112" spans="1:17" s="72" customFormat="1" x14ac:dyDescent="0.2">
      <c r="A1112" s="66"/>
      <c r="B1112" s="66" t="s">
        <v>188</v>
      </c>
      <c r="C1112" s="221" t="s">
        <v>1774</v>
      </c>
      <c r="D1112" s="66" t="s">
        <v>2355</v>
      </c>
      <c r="E1112" s="68">
        <v>1.2172000000000001</v>
      </c>
      <c r="F1112" s="74">
        <v>1</v>
      </c>
      <c r="G1112" s="74">
        <v>1</v>
      </c>
      <c r="H1112" s="68">
        <f t="shared" si="34"/>
        <v>1.2172000000000001</v>
      </c>
      <c r="I1112" s="70">
        <f t="shared" si="35"/>
        <v>1.2172000000000001</v>
      </c>
      <c r="J1112" s="71">
        <f>ROUND((H1112*'2-Calculator'!$D$26),2)</f>
        <v>8001.87</v>
      </c>
      <c r="K1112" s="71">
        <f>ROUND((I1112*'2-Calculator'!$D$26),2)</f>
        <v>8001.87</v>
      </c>
      <c r="L1112" s="69">
        <v>6.28</v>
      </c>
      <c r="M1112" s="66" t="s">
        <v>2531</v>
      </c>
      <c r="N1112" s="66" t="s">
        <v>2532</v>
      </c>
      <c r="O1112" s="66"/>
      <c r="P1112" s="66" t="s">
        <v>1833</v>
      </c>
      <c r="Q1112" s="141">
        <v>65</v>
      </c>
    </row>
    <row r="1113" spans="1:17" s="72" customFormat="1" x14ac:dyDescent="0.2">
      <c r="A1113" s="66"/>
      <c r="B1113" s="66" t="s">
        <v>187</v>
      </c>
      <c r="C1113" s="221" t="s">
        <v>1774</v>
      </c>
      <c r="D1113" s="66" t="s">
        <v>2355</v>
      </c>
      <c r="E1113" s="68">
        <v>2.4639799999999998</v>
      </c>
      <c r="F1113" s="74">
        <v>1</v>
      </c>
      <c r="G1113" s="74">
        <v>1</v>
      </c>
      <c r="H1113" s="68">
        <f t="shared" si="34"/>
        <v>2.4639799999999998</v>
      </c>
      <c r="I1113" s="70">
        <f t="shared" si="35"/>
        <v>2.4639799999999998</v>
      </c>
      <c r="J1113" s="71">
        <f>ROUND((H1113*'2-Calculator'!$D$26),2)</f>
        <v>16198.2</v>
      </c>
      <c r="K1113" s="71">
        <f>ROUND((I1113*'2-Calculator'!$D$26),2)</f>
        <v>16198.2</v>
      </c>
      <c r="L1113" s="69">
        <v>11.29</v>
      </c>
      <c r="M1113" s="66" t="s">
        <v>2531</v>
      </c>
      <c r="N1113" s="66" t="s">
        <v>2532</v>
      </c>
      <c r="O1113" s="66"/>
      <c r="P1113" s="66" t="s">
        <v>1833</v>
      </c>
      <c r="Q1113" s="141">
        <v>39</v>
      </c>
    </row>
    <row r="1114" spans="1:17" s="72" customFormat="1" x14ac:dyDescent="0.2">
      <c r="A1114" s="66"/>
      <c r="B1114" s="66" t="s">
        <v>186</v>
      </c>
      <c r="C1114" s="221" t="s">
        <v>1775</v>
      </c>
      <c r="D1114" s="66" t="s">
        <v>2106</v>
      </c>
      <c r="E1114" s="68">
        <v>0.39232</v>
      </c>
      <c r="F1114" s="74">
        <v>1</v>
      </c>
      <c r="G1114" s="74">
        <v>1</v>
      </c>
      <c r="H1114" s="68">
        <f t="shared" si="34"/>
        <v>0.39232</v>
      </c>
      <c r="I1114" s="70">
        <f t="shared" si="35"/>
        <v>0.39232</v>
      </c>
      <c r="J1114" s="71">
        <f>ROUND((H1114*'2-Calculator'!$D$26),2)</f>
        <v>2579.11</v>
      </c>
      <c r="K1114" s="71">
        <f>ROUND((I1114*'2-Calculator'!$D$26),2)</f>
        <v>2579.11</v>
      </c>
      <c r="L1114" s="69">
        <v>2.21</v>
      </c>
      <c r="M1114" s="66" t="s">
        <v>2531</v>
      </c>
      <c r="N1114" s="66" t="s">
        <v>2532</v>
      </c>
      <c r="O1114" s="66"/>
      <c r="P1114" s="66" t="s">
        <v>1833</v>
      </c>
      <c r="Q1114" s="141">
        <v>91</v>
      </c>
    </row>
    <row r="1115" spans="1:17" s="72" customFormat="1" x14ac:dyDescent="0.2">
      <c r="A1115" s="66"/>
      <c r="B1115" s="66" t="s">
        <v>185</v>
      </c>
      <c r="C1115" s="221" t="s">
        <v>1775</v>
      </c>
      <c r="D1115" s="66" t="s">
        <v>2106</v>
      </c>
      <c r="E1115" s="68">
        <v>0.54361999999999999</v>
      </c>
      <c r="F1115" s="74">
        <v>1</v>
      </c>
      <c r="G1115" s="74">
        <v>1</v>
      </c>
      <c r="H1115" s="68">
        <f t="shared" si="34"/>
        <v>0.54361999999999999</v>
      </c>
      <c r="I1115" s="70">
        <f t="shared" si="35"/>
        <v>0.54361999999999999</v>
      </c>
      <c r="J1115" s="71">
        <f>ROUND((H1115*'2-Calculator'!$D$26),2)</f>
        <v>3573.76</v>
      </c>
      <c r="K1115" s="71">
        <f>ROUND((I1115*'2-Calculator'!$D$26),2)</f>
        <v>3573.76</v>
      </c>
      <c r="L1115" s="69">
        <v>2.64</v>
      </c>
      <c r="M1115" s="66" t="s">
        <v>2531</v>
      </c>
      <c r="N1115" s="66" t="s">
        <v>2532</v>
      </c>
      <c r="O1115" s="66"/>
      <c r="P1115" s="66" t="s">
        <v>1833</v>
      </c>
      <c r="Q1115" s="141">
        <v>32</v>
      </c>
    </row>
    <row r="1116" spans="1:17" s="72" customFormat="1" x14ac:dyDescent="0.2">
      <c r="A1116" s="66"/>
      <c r="B1116" s="66" t="s">
        <v>184</v>
      </c>
      <c r="C1116" s="221" t="s">
        <v>1775</v>
      </c>
      <c r="D1116" s="66" t="s">
        <v>2106</v>
      </c>
      <c r="E1116" s="68">
        <v>0.72916000000000003</v>
      </c>
      <c r="F1116" s="74">
        <v>1</v>
      </c>
      <c r="G1116" s="74">
        <v>1</v>
      </c>
      <c r="H1116" s="68">
        <f t="shared" si="34"/>
        <v>0.72916000000000003</v>
      </c>
      <c r="I1116" s="70">
        <f t="shared" si="35"/>
        <v>0.72916000000000003</v>
      </c>
      <c r="J1116" s="71">
        <f>ROUND((H1116*'2-Calculator'!$D$26),2)</f>
        <v>4793.5</v>
      </c>
      <c r="K1116" s="71">
        <f>ROUND((I1116*'2-Calculator'!$D$26),2)</f>
        <v>4793.5</v>
      </c>
      <c r="L1116" s="69">
        <v>4.3499999999999996</v>
      </c>
      <c r="M1116" s="66" t="s">
        <v>2531</v>
      </c>
      <c r="N1116" s="66" t="s">
        <v>2532</v>
      </c>
      <c r="O1116" s="66"/>
      <c r="P1116" s="66" t="s">
        <v>1833</v>
      </c>
      <c r="Q1116" s="141">
        <v>10</v>
      </c>
    </row>
    <row r="1117" spans="1:17" s="72" customFormat="1" x14ac:dyDescent="0.2">
      <c r="A1117" s="66"/>
      <c r="B1117" s="66" t="s">
        <v>183</v>
      </c>
      <c r="C1117" s="221" t="s">
        <v>1775</v>
      </c>
      <c r="D1117" s="66" t="s">
        <v>2106</v>
      </c>
      <c r="E1117" s="68">
        <v>1.2740199999999999</v>
      </c>
      <c r="F1117" s="74">
        <v>1</v>
      </c>
      <c r="G1117" s="74">
        <v>1</v>
      </c>
      <c r="H1117" s="68">
        <f t="shared" si="34"/>
        <v>1.2740199999999999</v>
      </c>
      <c r="I1117" s="70">
        <f t="shared" si="35"/>
        <v>1.2740199999999999</v>
      </c>
      <c r="J1117" s="71">
        <f>ROUND((H1117*'2-Calculator'!$D$26),2)</f>
        <v>8375.41</v>
      </c>
      <c r="K1117" s="71">
        <f>ROUND((I1117*'2-Calculator'!$D$26),2)</f>
        <v>8375.41</v>
      </c>
      <c r="L1117" s="69">
        <v>10.88</v>
      </c>
      <c r="M1117" s="66" t="s">
        <v>2531</v>
      </c>
      <c r="N1117" s="66" t="s">
        <v>2532</v>
      </c>
      <c r="O1117" s="66"/>
      <c r="P1117" s="66" t="s">
        <v>1833</v>
      </c>
      <c r="Q1117" s="141">
        <v>3</v>
      </c>
    </row>
    <row r="1118" spans="1:17" s="72" customFormat="1" x14ac:dyDescent="0.2">
      <c r="A1118" s="66"/>
      <c r="B1118" s="66" t="s">
        <v>182</v>
      </c>
      <c r="C1118" s="221" t="s">
        <v>1776</v>
      </c>
      <c r="D1118" s="66" t="s">
        <v>2107</v>
      </c>
      <c r="E1118" s="68">
        <v>0.33942</v>
      </c>
      <c r="F1118" s="74">
        <v>1</v>
      </c>
      <c r="G1118" s="74">
        <v>1</v>
      </c>
      <c r="H1118" s="68">
        <f t="shared" si="34"/>
        <v>0.33942</v>
      </c>
      <c r="I1118" s="70">
        <f t="shared" si="35"/>
        <v>0.33942</v>
      </c>
      <c r="J1118" s="71">
        <f>ROUND((H1118*'2-Calculator'!$D$26),2)</f>
        <v>2231.35</v>
      </c>
      <c r="K1118" s="71">
        <f>ROUND((I1118*'2-Calculator'!$D$26),2)</f>
        <v>2231.35</v>
      </c>
      <c r="L1118" s="69">
        <v>2.15</v>
      </c>
      <c r="M1118" s="66" t="s">
        <v>2531</v>
      </c>
      <c r="N1118" s="66" t="s">
        <v>2532</v>
      </c>
      <c r="O1118" s="66"/>
      <c r="P1118" s="66" t="s">
        <v>1833</v>
      </c>
      <c r="Q1118" s="141">
        <v>55</v>
      </c>
    </row>
    <row r="1119" spans="1:17" s="72" customFormat="1" x14ac:dyDescent="0.2">
      <c r="A1119" s="66"/>
      <c r="B1119" s="66" t="s">
        <v>181</v>
      </c>
      <c r="C1119" s="221" t="s">
        <v>1776</v>
      </c>
      <c r="D1119" s="66" t="s">
        <v>2107</v>
      </c>
      <c r="E1119" s="68">
        <v>0.47764000000000001</v>
      </c>
      <c r="F1119" s="74">
        <v>1</v>
      </c>
      <c r="G1119" s="74">
        <v>1</v>
      </c>
      <c r="H1119" s="68">
        <f t="shared" si="34"/>
        <v>0.47764000000000001</v>
      </c>
      <c r="I1119" s="70">
        <f t="shared" si="35"/>
        <v>0.47764000000000001</v>
      </c>
      <c r="J1119" s="71">
        <f>ROUND((H1119*'2-Calculator'!$D$26),2)</f>
        <v>3140.01</v>
      </c>
      <c r="K1119" s="71">
        <f>ROUND((I1119*'2-Calculator'!$D$26),2)</f>
        <v>3140.01</v>
      </c>
      <c r="L1119" s="69">
        <v>2.62</v>
      </c>
      <c r="M1119" s="66" t="s">
        <v>2531</v>
      </c>
      <c r="N1119" s="66" t="s">
        <v>2532</v>
      </c>
      <c r="O1119" s="66"/>
      <c r="P1119" s="66" t="s">
        <v>1833</v>
      </c>
      <c r="Q1119" s="141">
        <v>39</v>
      </c>
    </row>
    <row r="1120" spans="1:17" s="72" customFormat="1" x14ac:dyDescent="0.2">
      <c r="A1120" s="66"/>
      <c r="B1120" s="66" t="s">
        <v>180</v>
      </c>
      <c r="C1120" s="221" t="s">
        <v>1776</v>
      </c>
      <c r="D1120" s="66" t="s">
        <v>2107</v>
      </c>
      <c r="E1120" s="68">
        <v>0.75427</v>
      </c>
      <c r="F1120" s="74">
        <v>1</v>
      </c>
      <c r="G1120" s="74">
        <v>1</v>
      </c>
      <c r="H1120" s="68">
        <f t="shared" si="34"/>
        <v>0.75427</v>
      </c>
      <c r="I1120" s="70">
        <f t="shared" si="35"/>
        <v>0.75427</v>
      </c>
      <c r="J1120" s="71">
        <f>ROUND((H1120*'2-Calculator'!$D$26),2)</f>
        <v>4958.57</v>
      </c>
      <c r="K1120" s="71">
        <f>ROUND((I1120*'2-Calculator'!$D$26),2)</f>
        <v>4958.57</v>
      </c>
      <c r="L1120" s="69">
        <v>5.2</v>
      </c>
      <c r="M1120" s="66" t="s">
        <v>2531</v>
      </c>
      <c r="N1120" s="66" t="s">
        <v>2532</v>
      </c>
      <c r="O1120" s="66"/>
      <c r="P1120" s="66" t="s">
        <v>1833</v>
      </c>
      <c r="Q1120" s="141">
        <v>23</v>
      </c>
    </row>
    <row r="1121" spans="1:17" s="72" customFormat="1" x14ac:dyDescent="0.2">
      <c r="A1121" s="66"/>
      <c r="B1121" s="66" t="s">
        <v>179</v>
      </c>
      <c r="C1121" s="221" t="s">
        <v>1776</v>
      </c>
      <c r="D1121" s="66" t="s">
        <v>2107</v>
      </c>
      <c r="E1121" s="68">
        <v>2.11415</v>
      </c>
      <c r="F1121" s="74">
        <v>1</v>
      </c>
      <c r="G1121" s="74">
        <v>1</v>
      </c>
      <c r="H1121" s="68">
        <f t="shared" si="34"/>
        <v>2.11415</v>
      </c>
      <c r="I1121" s="70">
        <f t="shared" si="35"/>
        <v>2.11415</v>
      </c>
      <c r="J1121" s="71">
        <f>ROUND((H1121*'2-Calculator'!$D$26),2)</f>
        <v>13898.42</v>
      </c>
      <c r="K1121" s="71">
        <f>ROUND((I1121*'2-Calculator'!$D$26),2)</f>
        <v>13898.42</v>
      </c>
      <c r="L1121" s="69">
        <v>11.61</v>
      </c>
      <c r="M1121" s="66" t="s">
        <v>2531</v>
      </c>
      <c r="N1121" s="66" t="s">
        <v>2532</v>
      </c>
      <c r="O1121" s="66"/>
      <c r="P1121" s="66" t="s">
        <v>1833</v>
      </c>
      <c r="Q1121" s="141">
        <v>2</v>
      </c>
    </row>
    <row r="1122" spans="1:17" s="72" customFormat="1" x14ac:dyDescent="0.2">
      <c r="A1122" s="66"/>
      <c r="B1122" s="66" t="s">
        <v>178</v>
      </c>
      <c r="C1122" s="221" t="s">
        <v>1777</v>
      </c>
      <c r="D1122" s="66" t="s">
        <v>2356</v>
      </c>
      <c r="E1122" s="68">
        <v>0.59018000000000004</v>
      </c>
      <c r="F1122" s="74">
        <v>1</v>
      </c>
      <c r="G1122" s="74">
        <v>1</v>
      </c>
      <c r="H1122" s="68">
        <f t="shared" si="34"/>
        <v>0.59018000000000004</v>
      </c>
      <c r="I1122" s="70">
        <f t="shared" si="35"/>
        <v>0.59018000000000004</v>
      </c>
      <c r="J1122" s="71">
        <f>ROUND((H1122*'2-Calculator'!$D$26),2)</f>
        <v>3879.84</v>
      </c>
      <c r="K1122" s="71">
        <f>ROUND((I1122*'2-Calculator'!$D$26),2)</f>
        <v>3879.84</v>
      </c>
      <c r="L1122" s="69">
        <v>3.13</v>
      </c>
      <c r="M1122" s="66" t="s">
        <v>2531</v>
      </c>
      <c r="N1122" s="66" t="s">
        <v>2532</v>
      </c>
      <c r="O1122" s="66"/>
      <c r="P1122" s="66" t="s">
        <v>1833</v>
      </c>
      <c r="Q1122" s="141">
        <v>32</v>
      </c>
    </row>
    <row r="1123" spans="1:17" s="72" customFormat="1" x14ac:dyDescent="0.2">
      <c r="A1123" s="66"/>
      <c r="B1123" s="66" t="s">
        <v>177</v>
      </c>
      <c r="C1123" s="221" t="s">
        <v>1777</v>
      </c>
      <c r="D1123" s="66" t="s">
        <v>2356</v>
      </c>
      <c r="E1123" s="68">
        <v>0.72499000000000002</v>
      </c>
      <c r="F1123" s="74">
        <v>1</v>
      </c>
      <c r="G1123" s="74">
        <v>1</v>
      </c>
      <c r="H1123" s="68">
        <f t="shared" si="34"/>
        <v>0.72499000000000002</v>
      </c>
      <c r="I1123" s="70">
        <f t="shared" si="35"/>
        <v>0.72499000000000002</v>
      </c>
      <c r="J1123" s="71">
        <f>ROUND((H1123*'2-Calculator'!$D$26),2)</f>
        <v>4766.08</v>
      </c>
      <c r="K1123" s="71">
        <f>ROUND((I1123*'2-Calculator'!$D$26),2)</f>
        <v>4766.08</v>
      </c>
      <c r="L1123" s="69">
        <v>3.72</v>
      </c>
      <c r="M1123" s="66" t="s">
        <v>2531</v>
      </c>
      <c r="N1123" s="66" t="s">
        <v>2532</v>
      </c>
      <c r="O1123" s="66"/>
      <c r="P1123" s="66" t="s">
        <v>1833</v>
      </c>
      <c r="Q1123" s="141">
        <v>29</v>
      </c>
    </row>
    <row r="1124" spans="1:17" s="72" customFormat="1" x14ac:dyDescent="0.2">
      <c r="A1124" s="66"/>
      <c r="B1124" s="66" t="s">
        <v>176</v>
      </c>
      <c r="C1124" s="221" t="s">
        <v>1777</v>
      </c>
      <c r="D1124" s="66" t="s">
        <v>2356</v>
      </c>
      <c r="E1124" s="68">
        <v>1.1407700000000001</v>
      </c>
      <c r="F1124" s="74">
        <v>1</v>
      </c>
      <c r="G1124" s="74">
        <v>1</v>
      </c>
      <c r="H1124" s="68">
        <f t="shared" si="34"/>
        <v>1.1407700000000001</v>
      </c>
      <c r="I1124" s="70">
        <f t="shared" si="35"/>
        <v>1.1407700000000001</v>
      </c>
      <c r="J1124" s="71">
        <f>ROUND((H1124*'2-Calculator'!$D$26),2)</f>
        <v>7499.42</v>
      </c>
      <c r="K1124" s="71">
        <f>ROUND((I1124*'2-Calculator'!$D$26),2)</f>
        <v>7499.42</v>
      </c>
      <c r="L1124" s="69">
        <v>6.58</v>
      </c>
      <c r="M1124" s="66" t="s">
        <v>2531</v>
      </c>
      <c r="N1124" s="66" t="s">
        <v>2532</v>
      </c>
      <c r="O1124" s="66"/>
      <c r="P1124" s="66" t="s">
        <v>1833</v>
      </c>
      <c r="Q1124" s="141">
        <v>16</v>
      </c>
    </row>
    <row r="1125" spans="1:17" s="72" customFormat="1" x14ac:dyDescent="0.2">
      <c r="A1125" s="66"/>
      <c r="B1125" s="66" t="s">
        <v>175</v>
      </c>
      <c r="C1125" s="221" t="s">
        <v>1777</v>
      </c>
      <c r="D1125" s="66" t="s">
        <v>2356</v>
      </c>
      <c r="E1125" s="68">
        <v>2.4371499999999999</v>
      </c>
      <c r="F1125" s="74">
        <v>1</v>
      </c>
      <c r="G1125" s="74">
        <v>1</v>
      </c>
      <c r="H1125" s="68">
        <f t="shared" si="34"/>
        <v>2.4371499999999999</v>
      </c>
      <c r="I1125" s="70">
        <f t="shared" si="35"/>
        <v>2.4371499999999999</v>
      </c>
      <c r="J1125" s="71">
        <f>ROUND((H1125*'2-Calculator'!$D$26),2)</f>
        <v>16021.82</v>
      </c>
      <c r="K1125" s="71">
        <f>ROUND((I1125*'2-Calculator'!$D$26),2)</f>
        <v>16021.82</v>
      </c>
      <c r="L1125" s="69">
        <v>10.98</v>
      </c>
      <c r="M1125" s="66" t="s">
        <v>2531</v>
      </c>
      <c r="N1125" s="66" t="s">
        <v>2532</v>
      </c>
      <c r="O1125" s="66"/>
      <c r="P1125" s="66" t="s">
        <v>1833</v>
      </c>
      <c r="Q1125" s="141">
        <v>5</v>
      </c>
    </row>
    <row r="1126" spans="1:17" s="72" customFormat="1" x14ac:dyDescent="0.2">
      <c r="A1126" s="66"/>
      <c r="B1126" s="66" t="s">
        <v>174</v>
      </c>
      <c r="C1126" s="221" t="s">
        <v>1778</v>
      </c>
      <c r="D1126" s="66" t="s">
        <v>2491</v>
      </c>
      <c r="E1126" s="68">
        <v>0.99002999999999997</v>
      </c>
      <c r="F1126" s="74">
        <v>2</v>
      </c>
      <c r="G1126" s="74">
        <v>1.6</v>
      </c>
      <c r="H1126" s="68">
        <f t="shared" si="34"/>
        <v>1.9800599999999999</v>
      </c>
      <c r="I1126" s="70">
        <f t="shared" si="35"/>
        <v>1.58405</v>
      </c>
      <c r="J1126" s="71">
        <f>ROUND((H1126*'2-Calculator'!$D$26),2)</f>
        <v>13016.91</v>
      </c>
      <c r="K1126" s="71">
        <f>ROUND((I1126*'2-Calculator'!$D$26),2)</f>
        <v>10413.540000000001</v>
      </c>
      <c r="L1126" s="69">
        <v>4.3099999999999996</v>
      </c>
      <c r="M1126" s="66" t="s">
        <v>2538</v>
      </c>
      <c r="N1126" s="66" t="s">
        <v>2539</v>
      </c>
      <c r="O1126" s="66"/>
      <c r="P1126" s="66" t="s">
        <v>1209</v>
      </c>
      <c r="Q1126" s="141">
        <v>1</v>
      </c>
    </row>
    <row r="1127" spans="1:17" s="72" customFormat="1" x14ac:dyDescent="0.2">
      <c r="A1127" s="66"/>
      <c r="B1127" s="66" t="s">
        <v>173</v>
      </c>
      <c r="C1127" s="221" t="s">
        <v>1778</v>
      </c>
      <c r="D1127" s="66" t="s">
        <v>2491</v>
      </c>
      <c r="E1127" s="68">
        <v>1.3410500000000001</v>
      </c>
      <c r="F1127" s="74">
        <v>2</v>
      </c>
      <c r="G1127" s="74">
        <v>1.6</v>
      </c>
      <c r="H1127" s="68">
        <f t="shared" si="34"/>
        <v>2.6821000000000002</v>
      </c>
      <c r="I1127" s="70">
        <f t="shared" si="35"/>
        <v>2.14568</v>
      </c>
      <c r="J1127" s="71">
        <f>ROUND((H1127*'2-Calculator'!$D$26),2)</f>
        <v>17632.13</v>
      </c>
      <c r="K1127" s="71">
        <f>ROUND((I1127*'2-Calculator'!$D$26),2)</f>
        <v>14105.7</v>
      </c>
      <c r="L1127" s="69">
        <v>13.47</v>
      </c>
      <c r="M1127" s="66" t="s">
        <v>2538</v>
      </c>
      <c r="N1127" s="66" t="s">
        <v>2539</v>
      </c>
      <c r="O1127" s="66"/>
      <c r="P1127" s="66" t="s">
        <v>1209</v>
      </c>
      <c r="Q1127" s="141">
        <v>6</v>
      </c>
    </row>
    <row r="1128" spans="1:17" s="72" customFormat="1" x14ac:dyDescent="0.2">
      <c r="A1128" s="66"/>
      <c r="B1128" s="66" t="s">
        <v>172</v>
      </c>
      <c r="C1128" s="221" t="s">
        <v>1778</v>
      </c>
      <c r="D1128" s="66" t="s">
        <v>2491</v>
      </c>
      <c r="E1128" s="68">
        <v>2.42177</v>
      </c>
      <c r="F1128" s="74">
        <v>2</v>
      </c>
      <c r="G1128" s="74">
        <v>1.6</v>
      </c>
      <c r="H1128" s="68">
        <f t="shared" si="34"/>
        <v>4.84354</v>
      </c>
      <c r="I1128" s="70">
        <f t="shared" si="35"/>
        <v>3.8748300000000002</v>
      </c>
      <c r="J1128" s="71">
        <f>ROUND((H1128*'2-Calculator'!$D$26),2)</f>
        <v>31841.43</v>
      </c>
      <c r="K1128" s="71">
        <f>ROUND((I1128*'2-Calculator'!$D$26),2)</f>
        <v>25473.13</v>
      </c>
      <c r="L1128" s="69">
        <v>9.86</v>
      </c>
      <c r="M1128" s="66" t="s">
        <v>2538</v>
      </c>
      <c r="N1128" s="66" t="s">
        <v>2539</v>
      </c>
      <c r="O1128" s="66"/>
      <c r="P1128" s="66" t="s">
        <v>1209</v>
      </c>
      <c r="Q1128" s="141">
        <v>0</v>
      </c>
    </row>
    <row r="1129" spans="1:17" s="72" customFormat="1" x14ac:dyDescent="0.2">
      <c r="A1129" s="66"/>
      <c r="B1129" s="66" t="s">
        <v>171</v>
      </c>
      <c r="C1129" s="221" t="s">
        <v>1778</v>
      </c>
      <c r="D1129" s="66" t="s">
        <v>2491</v>
      </c>
      <c r="E1129" s="68">
        <v>5.0746599999999997</v>
      </c>
      <c r="F1129" s="74">
        <v>2</v>
      </c>
      <c r="G1129" s="74">
        <v>1.6</v>
      </c>
      <c r="H1129" s="68">
        <f t="shared" si="34"/>
        <v>10.149319999999999</v>
      </c>
      <c r="I1129" s="70">
        <f t="shared" si="35"/>
        <v>8.1194600000000001</v>
      </c>
      <c r="J1129" s="71">
        <f>ROUND((H1129*'2-Calculator'!$D$26),2)</f>
        <v>66721.63</v>
      </c>
      <c r="K1129" s="71">
        <f>ROUND((I1129*'2-Calculator'!$D$26),2)</f>
        <v>53377.33</v>
      </c>
      <c r="L1129" s="69">
        <v>55.25</v>
      </c>
      <c r="M1129" s="66" t="s">
        <v>2538</v>
      </c>
      <c r="N1129" s="66" t="s">
        <v>2539</v>
      </c>
      <c r="O1129" s="66"/>
      <c r="P1129" s="66" t="s">
        <v>1209</v>
      </c>
      <c r="Q1129" s="141">
        <v>0</v>
      </c>
    </row>
    <row r="1130" spans="1:17" s="72" customFormat="1" x14ac:dyDescent="0.2">
      <c r="A1130" s="66"/>
      <c r="B1130" s="66" t="s">
        <v>170</v>
      </c>
      <c r="C1130" s="221" t="s">
        <v>1779</v>
      </c>
      <c r="D1130" s="66" t="s">
        <v>2108</v>
      </c>
      <c r="E1130" s="68">
        <v>0.51963999999999999</v>
      </c>
      <c r="F1130" s="74">
        <v>2</v>
      </c>
      <c r="G1130" s="74">
        <v>1.6</v>
      </c>
      <c r="H1130" s="68">
        <f t="shared" si="34"/>
        <v>1.03928</v>
      </c>
      <c r="I1130" s="70">
        <f t="shared" si="35"/>
        <v>0.83142000000000005</v>
      </c>
      <c r="J1130" s="71">
        <f>ROUND((H1130*'2-Calculator'!$D$26),2)</f>
        <v>6832.23</v>
      </c>
      <c r="K1130" s="71">
        <f>ROUND((I1130*'2-Calculator'!$D$26),2)</f>
        <v>5465.76</v>
      </c>
      <c r="L1130" s="69">
        <v>9.18</v>
      </c>
      <c r="M1130" s="66" t="s">
        <v>2538</v>
      </c>
      <c r="N1130" s="66" t="s">
        <v>2539</v>
      </c>
      <c r="O1130" s="66"/>
      <c r="P1130" s="66" t="s">
        <v>1209</v>
      </c>
      <c r="Q1130" s="141">
        <v>424</v>
      </c>
    </row>
    <row r="1131" spans="1:17" s="72" customFormat="1" x14ac:dyDescent="0.2">
      <c r="A1131" s="66"/>
      <c r="B1131" s="66" t="s">
        <v>169</v>
      </c>
      <c r="C1131" s="221" t="s">
        <v>1779</v>
      </c>
      <c r="D1131" s="66" t="s">
        <v>2108</v>
      </c>
      <c r="E1131" s="68">
        <v>0.63631000000000004</v>
      </c>
      <c r="F1131" s="74">
        <v>2</v>
      </c>
      <c r="G1131" s="74">
        <v>1.6</v>
      </c>
      <c r="H1131" s="68">
        <f t="shared" si="34"/>
        <v>1.2726200000000001</v>
      </c>
      <c r="I1131" s="70">
        <f t="shared" si="35"/>
        <v>1.0181</v>
      </c>
      <c r="J1131" s="71">
        <f>ROUND((H1131*'2-Calculator'!$D$26),2)</f>
        <v>8366.2000000000007</v>
      </c>
      <c r="K1131" s="71">
        <f>ROUND((I1131*'2-Calculator'!$D$26),2)</f>
        <v>6692.99</v>
      </c>
      <c r="L1131" s="69">
        <v>10.76</v>
      </c>
      <c r="M1131" s="66" t="s">
        <v>2538</v>
      </c>
      <c r="N1131" s="66" t="s">
        <v>2539</v>
      </c>
      <c r="O1131" s="66"/>
      <c r="P1131" s="66" t="s">
        <v>1209</v>
      </c>
      <c r="Q1131" s="141">
        <v>1175</v>
      </c>
    </row>
    <row r="1132" spans="1:17" s="72" customFormat="1" x14ac:dyDescent="0.2">
      <c r="A1132" s="66"/>
      <c r="B1132" s="66" t="s">
        <v>168</v>
      </c>
      <c r="C1132" s="221" t="s">
        <v>1779</v>
      </c>
      <c r="D1132" s="66" t="s">
        <v>2108</v>
      </c>
      <c r="E1132" s="68">
        <v>0.89581999999999995</v>
      </c>
      <c r="F1132" s="74">
        <v>2</v>
      </c>
      <c r="G1132" s="74">
        <v>1.6</v>
      </c>
      <c r="H1132" s="68">
        <f t="shared" si="34"/>
        <v>1.7916399999999999</v>
      </c>
      <c r="I1132" s="70">
        <f t="shared" si="35"/>
        <v>1.4333100000000001</v>
      </c>
      <c r="J1132" s="71">
        <f>ROUND((H1132*'2-Calculator'!$D$26),2)</f>
        <v>11778.24</v>
      </c>
      <c r="K1132" s="71">
        <f>ROUND((I1132*'2-Calculator'!$D$26),2)</f>
        <v>9422.58</v>
      </c>
      <c r="L1132" s="69">
        <v>14.34</v>
      </c>
      <c r="M1132" s="66" t="s">
        <v>2538</v>
      </c>
      <c r="N1132" s="66" t="s">
        <v>2539</v>
      </c>
      <c r="O1132" s="66"/>
      <c r="P1132" s="66" t="s">
        <v>1209</v>
      </c>
      <c r="Q1132" s="141">
        <v>72</v>
      </c>
    </row>
    <row r="1133" spans="1:17" s="72" customFormat="1" x14ac:dyDescent="0.2">
      <c r="A1133" s="66"/>
      <c r="B1133" s="66" t="s">
        <v>167</v>
      </c>
      <c r="C1133" s="221" t="s">
        <v>1779</v>
      </c>
      <c r="D1133" s="66" t="s">
        <v>2108</v>
      </c>
      <c r="E1133" s="68">
        <v>1.98109</v>
      </c>
      <c r="F1133" s="74">
        <v>2</v>
      </c>
      <c r="G1133" s="74">
        <v>1.6</v>
      </c>
      <c r="H1133" s="68">
        <f t="shared" si="34"/>
        <v>3.96218</v>
      </c>
      <c r="I1133" s="70">
        <f t="shared" si="35"/>
        <v>3.16974</v>
      </c>
      <c r="J1133" s="71">
        <f>ROUND((H1133*'2-Calculator'!$D$26),2)</f>
        <v>26047.37</v>
      </c>
      <c r="K1133" s="71">
        <f>ROUND((I1133*'2-Calculator'!$D$26),2)</f>
        <v>20837.87</v>
      </c>
      <c r="L1133" s="69">
        <v>43.88</v>
      </c>
      <c r="M1133" s="66" t="s">
        <v>2538</v>
      </c>
      <c r="N1133" s="66" t="s">
        <v>2539</v>
      </c>
      <c r="O1133" s="66"/>
      <c r="P1133" s="66" t="s">
        <v>1209</v>
      </c>
      <c r="Q1133" s="141">
        <v>1</v>
      </c>
    </row>
    <row r="1134" spans="1:17" s="72" customFormat="1" x14ac:dyDescent="0.2">
      <c r="A1134" s="66"/>
      <c r="B1134" s="66" t="s">
        <v>166</v>
      </c>
      <c r="C1134" s="221" t="s">
        <v>1780</v>
      </c>
      <c r="D1134" s="66" t="s">
        <v>2357</v>
      </c>
      <c r="E1134" s="68">
        <v>0.35642000000000001</v>
      </c>
      <c r="F1134" s="74">
        <v>2</v>
      </c>
      <c r="G1134" s="74">
        <v>1.6</v>
      </c>
      <c r="H1134" s="68">
        <f t="shared" si="34"/>
        <v>0.71284000000000003</v>
      </c>
      <c r="I1134" s="70">
        <f t="shared" si="35"/>
        <v>0.57027000000000005</v>
      </c>
      <c r="J1134" s="71">
        <f>ROUND((H1134*'2-Calculator'!$D$26),2)</f>
        <v>4686.21</v>
      </c>
      <c r="K1134" s="71">
        <f>ROUND((I1134*'2-Calculator'!$D$26),2)</f>
        <v>3748.95</v>
      </c>
      <c r="L1134" s="69">
        <v>5.16</v>
      </c>
      <c r="M1134" s="66" t="s">
        <v>2538</v>
      </c>
      <c r="N1134" s="66" t="s">
        <v>2539</v>
      </c>
      <c r="O1134" s="66"/>
      <c r="P1134" s="66" t="s">
        <v>1209</v>
      </c>
      <c r="Q1134" s="141">
        <v>856</v>
      </c>
    </row>
    <row r="1135" spans="1:17" s="72" customFormat="1" x14ac:dyDescent="0.2">
      <c r="A1135" s="66"/>
      <c r="B1135" s="66" t="s">
        <v>165</v>
      </c>
      <c r="C1135" s="221" t="s">
        <v>1780</v>
      </c>
      <c r="D1135" s="66" t="s">
        <v>2357</v>
      </c>
      <c r="E1135" s="68">
        <v>0.47985</v>
      </c>
      <c r="F1135" s="74">
        <v>2</v>
      </c>
      <c r="G1135" s="74">
        <v>1.6</v>
      </c>
      <c r="H1135" s="68">
        <f t="shared" si="34"/>
        <v>0.9597</v>
      </c>
      <c r="I1135" s="70">
        <f t="shared" si="35"/>
        <v>0.76776</v>
      </c>
      <c r="J1135" s="71">
        <f>ROUND((H1135*'2-Calculator'!$D$26),2)</f>
        <v>6309.07</v>
      </c>
      <c r="K1135" s="71">
        <f>ROUND((I1135*'2-Calculator'!$D$26),2)</f>
        <v>5047.25</v>
      </c>
      <c r="L1135" s="69">
        <v>6.93</v>
      </c>
      <c r="M1135" s="66" t="s">
        <v>2538</v>
      </c>
      <c r="N1135" s="66" t="s">
        <v>2539</v>
      </c>
      <c r="O1135" s="66"/>
      <c r="P1135" s="66" t="s">
        <v>1209</v>
      </c>
      <c r="Q1135" s="141">
        <v>1523</v>
      </c>
    </row>
    <row r="1136" spans="1:17" s="72" customFormat="1" x14ac:dyDescent="0.2">
      <c r="A1136" s="66"/>
      <c r="B1136" s="66" t="s">
        <v>164</v>
      </c>
      <c r="C1136" s="221" t="s">
        <v>1780</v>
      </c>
      <c r="D1136" s="66" t="s">
        <v>2357</v>
      </c>
      <c r="E1136" s="68">
        <v>0.81637999999999999</v>
      </c>
      <c r="F1136" s="74">
        <v>2</v>
      </c>
      <c r="G1136" s="74">
        <v>1.6</v>
      </c>
      <c r="H1136" s="68">
        <f t="shared" si="34"/>
        <v>1.63276</v>
      </c>
      <c r="I1136" s="70">
        <f t="shared" si="35"/>
        <v>1.3062100000000001</v>
      </c>
      <c r="J1136" s="71">
        <f>ROUND((H1136*'2-Calculator'!$D$26),2)</f>
        <v>10733.76</v>
      </c>
      <c r="K1136" s="71">
        <f>ROUND((I1136*'2-Calculator'!$D$26),2)</f>
        <v>8587.02</v>
      </c>
      <c r="L1136" s="69">
        <v>11.03</v>
      </c>
      <c r="M1136" s="66" t="s">
        <v>2538</v>
      </c>
      <c r="N1136" s="66" t="s">
        <v>2539</v>
      </c>
      <c r="O1136" s="66"/>
      <c r="P1136" s="66" t="s">
        <v>1209</v>
      </c>
      <c r="Q1136" s="141">
        <v>70</v>
      </c>
    </row>
    <row r="1137" spans="1:17" s="72" customFormat="1" x14ac:dyDescent="0.2">
      <c r="A1137" s="66"/>
      <c r="B1137" s="66" t="s">
        <v>163</v>
      </c>
      <c r="C1137" s="221" t="s">
        <v>1780</v>
      </c>
      <c r="D1137" s="66" t="s">
        <v>2357</v>
      </c>
      <c r="E1137" s="68">
        <v>1.66442</v>
      </c>
      <c r="F1137" s="74">
        <v>2</v>
      </c>
      <c r="G1137" s="74">
        <v>1.6</v>
      </c>
      <c r="H1137" s="68">
        <f t="shared" si="34"/>
        <v>3.32884</v>
      </c>
      <c r="I1137" s="70">
        <f t="shared" si="35"/>
        <v>2.6630699999999998</v>
      </c>
      <c r="J1137" s="71">
        <f>ROUND((H1137*'2-Calculator'!$D$26),2)</f>
        <v>21883.79</v>
      </c>
      <c r="K1137" s="71">
        <f>ROUND((I1137*'2-Calculator'!$D$26),2)</f>
        <v>17507.02</v>
      </c>
      <c r="L1137" s="69">
        <v>32.049999999999997</v>
      </c>
      <c r="M1137" s="66" t="s">
        <v>2538</v>
      </c>
      <c r="N1137" s="66" t="s">
        <v>2539</v>
      </c>
      <c r="O1137" s="66"/>
      <c r="P1137" s="66" t="s">
        <v>1209</v>
      </c>
      <c r="Q1137" s="141">
        <v>5</v>
      </c>
    </row>
    <row r="1138" spans="1:17" s="72" customFormat="1" x14ac:dyDescent="0.2">
      <c r="A1138" s="66"/>
      <c r="B1138" s="66" t="s">
        <v>162</v>
      </c>
      <c r="C1138" s="221" t="s">
        <v>1781</v>
      </c>
      <c r="D1138" s="66" t="s">
        <v>2358</v>
      </c>
      <c r="E1138" s="68">
        <v>0.31801000000000001</v>
      </c>
      <c r="F1138" s="74">
        <v>2</v>
      </c>
      <c r="G1138" s="74">
        <v>1.6</v>
      </c>
      <c r="H1138" s="68">
        <f t="shared" si="34"/>
        <v>0.63602000000000003</v>
      </c>
      <c r="I1138" s="70">
        <f t="shared" si="35"/>
        <v>0.50882000000000005</v>
      </c>
      <c r="J1138" s="71">
        <f>ROUND((H1138*'2-Calculator'!$D$26),2)</f>
        <v>4181.2</v>
      </c>
      <c r="K1138" s="71">
        <f>ROUND((I1138*'2-Calculator'!$D$26),2)</f>
        <v>3344.98</v>
      </c>
      <c r="L1138" s="69">
        <v>4.75</v>
      </c>
      <c r="M1138" s="66" t="s">
        <v>2538</v>
      </c>
      <c r="N1138" s="66" t="s">
        <v>2539</v>
      </c>
      <c r="O1138" s="66"/>
      <c r="P1138" s="66" t="s">
        <v>1209</v>
      </c>
      <c r="Q1138" s="141">
        <v>1</v>
      </c>
    </row>
    <row r="1139" spans="1:17" s="72" customFormat="1" x14ac:dyDescent="0.2">
      <c r="A1139" s="66"/>
      <c r="B1139" s="66" t="s">
        <v>161</v>
      </c>
      <c r="C1139" s="221" t="s">
        <v>1781</v>
      </c>
      <c r="D1139" s="66" t="s">
        <v>2358</v>
      </c>
      <c r="E1139" s="68">
        <v>0.42091000000000001</v>
      </c>
      <c r="F1139" s="74">
        <v>2</v>
      </c>
      <c r="G1139" s="74">
        <v>1.6</v>
      </c>
      <c r="H1139" s="68">
        <f t="shared" si="34"/>
        <v>0.84182000000000001</v>
      </c>
      <c r="I1139" s="70">
        <f t="shared" si="35"/>
        <v>0.67345999999999995</v>
      </c>
      <c r="J1139" s="71">
        <f>ROUND((H1139*'2-Calculator'!$D$26),2)</f>
        <v>5534.12</v>
      </c>
      <c r="K1139" s="71">
        <f>ROUND((I1139*'2-Calculator'!$D$26),2)</f>
        <v>4427.33</v>
      </c>
      <c r="L1139" s="69">
        <v>5.2</v>
      </c>
      <c r="M1139" s="66" t="s">
        <v>2538</v>
      </c>
      <c r="N1139" s="66" t="s">
        <v>2539</v>
      </c>
      <c r="O1139" s="66"/>
      <c r="P1139" s="66" t="s">
        <v>1209</v>
      </c>
      <c r="Q1139" s="141">
        <v>16</v>
      </c>
    </row>
    <row r="1140" spans="1:17" s="72" customFormat="1" x14ac:dyDescent="0.2">
      <c r="A1140" s="66"/>
      <c r="B1140" s="66" t="s">
        <v>160</v>
      </c>
      <c r="C1140" s="221" t="s">
        <v>1781</v>
      </c>
      <c r="D1140" s="66" t="s">
        <v>2358</v>
      </c>
      <c r="E1140" s="68">
        <v>0.72058999999999995</v>
      </c>
      <c r="F1140" s="74">
        <v>2</v>
      </c>
      <c r="G1140" s="74">
        <v>1.6</v>
      </c>
      <c r="H1140" s="68">
        <f t="shared" si="34"/>
        <v>1.4411799999999999</v>
      </c>
      <c r="I1140" s="70">
        <f t="shared" si="35"/>
        <v>1.1529400000000001</v>
      </c>
      <c r="J1140" s="71">
        <f>ROUND((H1140*'2-Calculator'!$D$26),2)</f>
        <v>9474.32</v>
      </c>
      <c r="K1140" s="71">
        <f>ROUND((I1140*'2-Calculator'!$D$26),2)</f>
        <v>7579.43</v>
      </c>
      <c r="L1140" s="69">
        <v>10.18</v>
      </c>
      <c r="M1140" s="66" t="s">
        <v>2538</v>
      </c>
      <c r="N1140" s="66" t="s">
        <v>2539</v>
      </c>
      <c r="O1140" s="66"/>
      <c r="P1140" s="66" t="s">
        <v>1209</v>
      </c>
      <c r="Q1140" s="141">
        <v>1</v>
      </c>
    </row>
    <row r="1141" spans="1:17" s="72" customFormat="1" x14ac:dyDescent="0.2">
      <c r="A1141" s="66"/>
      <c r="B1141" s="66" t="s">
        <v>159</v>
      </c>
      <c r="C1141" s="221" t="s">
        <v>1781</v>
      </c>
      <c r="D1141" s="66" t="s">
        <v>2358</v>
      </c>
      <c r="E1141" s="68">
        <v>1.18771</v>
      </c>
      <c r="F1141" s="74">
        <v>2</v>
      </c>
      <c r="G1141" s="74">
        <v>1.6</v>
      </c>
      <c r="H1141" s="68">
        <f t="shared" si="34"/>
        <v>2.3754200000000001</v>
      </c>
      <c r="I1141" s="70">
        <f t="shared" si="35"/>
        <v>1.9003399999999999</v>
      </c>
      <c r="J1141" s="71">
        <f>ROUND((H1141*'2-Calculator'!$D$26),2)</f>
        <v>15616.01</v>
      </c>
      <c r="K1141" s="71">
        <f>ROUND((I1141*'2-Calculator'!$D$26),2)</f>
        <v>12492.84</v>
      </c>
      <c r="L1141" s="69">
        <v>20.5</v>
      </c>
      <c r="M1141" s="66" t="s">
        <v>2538</v>
      </c>
      <c r="N1141" s="66" t="s">
        <v>2539</v>
      </c>
      <c r="O1141" s="66"/>
      <c r="P1141" s="66" t="s">
        <v>1209</v>
      </c>
      <c r="Q1141" s="141">
        <v>0</v>
      </c>
    </row>
    <row r="1142" spans="1:17" s="72" customFormat="1" x14ac:dyDescent="0.2">
      <c r="A1142" s="66"/>
      <c r="B1142" s="66" t="s">
        <v>158</v>
      </c>
      <c r="C1142" s="221" t="s">
        <v>1782</v>
      </c>
      <c r="D1142" s="66" t="s">
        <v>2359</v>
      </c>
      <c r="E1142" s="68">
        <v>0.38582</v>
      </c>
      <c r="F1142" s="74">
        <v>2</v>
      </c>
      <c r="G1142" s="74">
        <v>1.6</v>
      </c>
      <c r="H1142" s="68">
        <f t="shared" si="34"/>
        <v>0.77163999999999999</v>
      </c>
      <c r="I1142" s="70">
        <f t="shared" si="35"/>
        <v>0.61731000000000003</v>
      </c>
      <c r="J1142" s="71">
        <f>ROUND((H1142*'2-Calculator'!$D$26),2)</f>
        <v>5072.76</v>
      </c>
      <c r="K1142" s="71">
        <f>ROUND((I1142*'2-Calculator'!$D$26),2)</f>
        <v>4058.2</v>
      </c>
      <c r="L1142" s="69">
        <v>5.7</v>
      </c>
      <c r="M1142" s="66" t="s">
        <v>2538</v>
      </c>
      <c r="N1142" s="66" t="s">
        <v>2539</v>
      </c>
      <c r="O1142" s="66"/>
      <c r="P1142" s="66" t="s">
        <v>1209</v>
      </c>
      <c r="Q1142" s="141">
        <v>861</v>
      </c>
    </row>
    <row r="1143" spans="1:17" s="72" customFormat="1" x14ac:dyDescent="0.2">
      <c r="A1143" s="66"/>
      <c r="B1143" s="66" t="s">
        <v>157</v>
      </c>
      <c r="C1143" s="221" t="s">
        <v>1782</v>
      </c>
      <c r="D1143" s="66" t="s">
        <v>2359</v>
      </c>
      <c r="E1143" s="68">
        <v>0.51</v>
      </c>
      <c r="F1143" s="74">
        <v>2</v>
      </c>
      <c r="G1143" s="74">
        <v>1.6</v>
      </c>
      <c r="H1143" s="68">
        <f t="shared" si="34"/>
        <v>1.02</v>
      </c>
      <c r="I1143" s="70">
        <f t="shared" si="35"/>
        <v>0.81599999999999995</v>
      </c>
      <c r="J1143" s="71">
        <f>ROUND((H1143*'2-Calculator'!$D$26),2)</f>
        <v>6705.48</v>
      </c>
      <c r="K1143" s="71">
        <f>ROUND((I1143*'2-Calculator'!$D$26),2)</f>
        <v>5364.38</v>
      </c>
      <c r="L1143" s="69">
        <v>7.13</v>
      </c>
      <c r="M1143" s="66" t="s">
        <v>2538</v>
      </c>
      <c r="N1143" s="66" t="s">
        <v>2539</v>
      </c>
      <c r="O1143" s="66"/>
      <c r="P1143" s="66" t="s">
        <v>1209</v>
      </c>
      <c r="Q1143" s="141">
        <v>2598</v>
      </c>
    </row>
    <row r="1144" spans="1:17" s="72" customFormat="1" x14ac:dyDescent="0.2">
      <c r="A1144" s="66"/>
      <c r="B1144" s="66" t="s">
        <v>156</v>
      </c>
      <c r="C1144" s="221" t="s">
        <v>1782</v>
      </c>
      <c r="D1144" s="66" t="s">
        <v>2359</v>
      </c>
      <c r="E1144" s="68">
        <v>0.78081999999999996</v>
      </c>
      <c r="F1144" s="74">
        <v>2</v>
      </c>
      <c r="G1144" s="74">
        <v>1.6</v>
      </c>
      <c r="H1144" s="68">
        <f t="shared" si="34"/>
        <v>1.5616399999999999</v>
      </c>
      <c r="I1144" s="70">
        <f t="shared" si="35"/>
        <v>1.2493099999999999</v>
      </c>
      <c r="J1144" s="71">
        <f>ROUND((H1144*'2-Calculator'!$D$26),2)</f>
        <v>10266.219999999999</v>
      </c>
      <c r="K1144" s="71">
        <f>ROUND((I1144*'2-Calculator'!$D$26),2)</f>
        <v>8212.9599999999991</v>
      </c>
      <c r="L1144" s="69">
        <v>9.8699999999999992</v>
      </c>
      <c r="M1144" s="66" t="s">
        <v>2538</v>
      </c>
      <c r="N1144" s="66" t="s">
        <v>2539</v>
      </c>
      <c r="O1144" s="66"/>
      <c r="P1144" s="66" t="s">
        <v>1209</v>
      </c>
      <c r="Q1144" s="141">
        <v>146</v>
      </c>
    </row>
    <row r="1145" spans="1:17" s="72" customFormat="1" x14ac:dyDescent="0.2">
      <c r="A1145" s="66"/>
      <c r="B1145" s="66" t="s">
        <v>155</v>
      </c>
      <c r="C1145" s="221" t="s">
        <v>1782</v>
      </c>
      <c r="D1145" s="66" t="s">
        <v>2359</v>
      </c>
      <c r="E1145" s="68">
        <v>1.6809499999999999</v>
      </c>
      <c r="F1145" s="74">
        <v>2</v>
      </c>
      <c r="G1145" s="74">
        <v>1.6</v>
      </c>
      <c r="H1145" s="68">
        <f t="shared" si="34"/>
        <v>3.3618999999999999</v>
      </c>
      <c r="I1145" s="70">
        <f t="shared" si="35"/>
        <v>2.6895199999999999</v>
      </c>
      <c r="J1145" s="71">
        <f>ROUND((H1145*'2-Calculator'!$D$26),2)</f>
        <v>22101.13</v>
      </c>
      <c r="K1145" s="71">
        <f>ROUND((I1145*'2-Calculator'!$D$26),2)</f>
        <v>17680.900000000001</v>
      </c>
      <c r="L1145" s="69">
        <v>28.91</v>
      </c>
      <c r="M1145" s="66" t="s">
        <v>2538</v>
      </c>
      <c r="N1145" s="66" t="s">
        <v>2539</v>
      </c>
      <c r="O1145" s="66"/>
      <c r="P1145" s="66" t="s">
        <v>1209</v>
      </c>
      <c r="Q1145" s="141">
        <v>1</v>
      </c>
    </row>
    <row r="1146" spans="1:17" s="72" customFormat="1" x14ac:dyDescent="0.2">
      <c r="A1146" s="66"/>
      <c r="B1146" s="66" t="s">
        <v>154</v>
      </c>
      <c r="C1146" s="221" t="s">
        <v>1783</v>
      </c>
      <c r="D1146" s="66" t="s">
        <v>2360</v>
      </c>
      <c r="E1146" s="68">
        <v>0.29304000000000002</v>
      </c>
      <c r="F1146" s="74">
        <v>2</v>
      </c>
      <c r="G1146" s="74">
        <v>1.6</v>
      </c>
      <c r="H1146" s="68">
        <f t="shared" si="34"/>
        <v>0.58608000000000005</v>
      </c>
      <c r="I1146" s="70">
        <f t="shared" si="35"/>
        <v>0.46886</v>
      </c>
      <c r="J1146" s="71">
        <f>ROUND((H1146*'2-Calculator'!$D$26),2)</f>
        <v>3852.89</v>
      </c>
      <c r="K1146" s="71">
        <f>ROUND((I1146*'2-Calculator'!$D$26),2)</f>
        <v>3082.29</v>
      </c>
      <c r="L1146" s="69">
        <v>4.26</v>
      </c>
      <c r="M1146" s="66" t="s">
        <v>2538</v>
      </c>
      <c r="N1146" s="66" t="s">
        <v>2539</v>
      </c>
      <c r="O1146" s="66"/>
      <c r="P1146" s="66" t="s">
        <v>1209</v>
      </c>
      <c r="Q1146" s="141">
        <v>424</v>
      </c>
    </row>
    <row r="1147" spans="1:17" s="72" customFormat="1" x14ac:dyDescent="0.2">
      <c r="A1147" s="66"/>
      <c r="B1147" s="66" t="s">
        <v>153</v>
      </c>
      <c r="C1147" s="221" t="s">
        <v>1783</v>
      </c>
      <c r="D1147" s="66" t="s">
        <v>2360</v>
      </c>
      <c r="E1147" s="68">
        <v>0.38708999999999999</v>
      </c>
      <c r="F1147" s="74">
        <v>2</v>
      </c>
      <c r="G1147" s="74">
        <v>1.6</v>
      </c>
      <c r="H1147" s="68">
        <f t="shared" si="34"/>
        <v>0.77417999999999998</v>
      </c>
      <c r="I1147" s="70">
        <f t="shared" si="35"/>
        <v>0.61934</v>
      </c>
      <c r="J1147" s="71">
        <f>ROUND((H1147*'2-Calculator'!$D$26),2)</f>
        <v>5089.46</v>
      </c>
      <c r="K1147" s="71">
        <f>ROUND((I1147*'2-Calculator'!$D$26),2)</f>
        <v>4071.54</v>
      </c>
      <c r="L1147" s="69">
        <v>5.19</v>
      </c>
      <c r="M1147" s="66" t="s">
        <v>2538</v>
      </c>
      <c r="N1147" s="66" t="s">
        <v>2539</v>
      </c>
      <c r="O1147" s="66"/>
      <c r="P1147" s="66" t="s">
        <v>1209</v>
      </c>
      <c r="Q1147" s="141">
        <v>281</v>
      </c>
    </row>
    <row r="1148" spans="1:17" s="72" customFormat="1" x14ac:dyDescent="0.2">
      <c r="A1148" s="66"/>
      <c r="B1148" s="66" t="s">
        <v>152</v>
      </c>
      <c r="C1148" s="221" t="s">
        <v>1783</v>
      </c>
      <c r="D1148" s="66" t="s">
        <v>2360</v>
      </c>
      <c r="E1148" s="68">
        <v>0.59463999999999995</v>
      </c>
      <c r="F1148" s="74">
        <v>2</v>
      </c>
      <c r="G1148" s="74">
        <v>1.6</v>
      </c>
      <c r="H1148" s="68">
        <f t="shared" si="34"/>
        <v>1.1892799999999999</v>
      </c>
      <c r="I1148" s="70">
        <f t="shared" si="35"/>
        <v>0.95142000000000004</v>
      </c>
      <c r="J1148" s="71">
        <f>ROUND((H1148*'2-Calculator'!$D$26),2)</f>
        <v>7818.33</v>
      </c>
      <c r="K1148" s="71">
        <f>ROUND((I1148*'2-Calculator'!$D$26),2)</f>
        <v>6254.64</v>
      </c>
      <c r="L1148" s="69">
        <v>6.98</v>
      </c>
      <c r="M1148" s="66" t="s">
        <v>2538</v>
      </c>
      <c r="N1148" s="66" t="s">
        <v>2539</v>
      </c>
      <c r="O1148" s="66"/>
      <c r="P1148" s="66" t="s">
        <v>1209</v>
      </c>
      <c r="Q1148" s="141">
        <v>13</v>
      </c>
    </row>
    <row r="1149" spans="1:17" s="72" customFormat="1" x14ac:dyDescent="0.2">
      <c r="A1149" s="66"/>
      <c r="B1149" s="66" t="s">
        <v>151</v>
      </c>
      <c r="C1149" s="221" t="s">
        <v>1783</v>
      </c>
      <c r="D1149" s="66" t="s">
        <v>2360</v>
      </c>
      <c r="E1149" s="68">
        <v>1.1056299999999999</v>
      </c>
      <c r="F1149" s="74">
        <v>2</v>
      </c>
      <c r="G1149" s="74">
        <v>1.6</v>
      </c>
      <c r="H1149" s="68">
        <f t="shared" si="34"/>
        <v>2.2112599999999998</v>
      </c>
      <c r="I1149" s="70">
        <f t="shared" si="35"/>
        <v>1.76901</v>
      </c>
      <c r="J1149" s="71">
        <f>ROUND((H1149*'2-Calculator'!$D$26),2)</f>
        <v>14536.82</v>
      </c>
      <c r="K1149" s="71">
        <f>ROUND((I1149*'2-Calculator'!$D$26),2)</f>
        <v>11629.47</v>
      </c>
      <c r="L1149" s="69">
        <v>12.6</v>
      </c>
      <c r="M1149" s="66" t="s">
        <v>2538</v>
      </c>
      <c r="N1149" s="66" t="s">
        <v>2539</v>
      </c>
      <c r="O1149" s="66"/>
      <c r="P1149" s="66" t="s">
        <v>1209</v>
      </c>
      <c r="Q1149" s="141">
        <v>1</v>
      </c>
    </row>
    <row r="1150" spans="1:17" s="72" customFormat="1" x14ac:dyDescent="0.2">
      <c r="A1150" s="66"/>
      <c r="B1150" s="66" t="s">
        <v>150</v>
      </c>
      <c r="C1150" s="221" t="s">
        <v>1784</v>
      </c>
      <c r="D1150" s="66" t="s">
        <v>2361</v>
      </c>
      <c r="E1150" s="68">
        <v>0.26945000000000002</v>
      </c>
      <c r="F1150" s="74">
        <v>2</v>
      </c>
      <c r="G1150" s="74">
        <v>1.6</v>
      </c>
      <c r="H1150" s="68">
        <f t="shared" si="34"/>
        <v>0.53890000000000005</v>
      </c>
      <c r="I1150" s="70">
        <f t="shared" si="35"/>
        <v>0.43112</v>
      </c>
      <c r="J1150" s="71">
        <f>ROUND((H1150*'2-Calculator'!$D$26),2)</f>
        <v>3542.73</v>
      </c>
      <c r="K1150" s="71">
        <f>ROUND((I1150*'2-Calculator'!$D$26),2)</f>
        <v>2834.18</v>
      </c>
      <c r="L1150" s="69">
        <v>3.81</v>
      </c>
      <c r="M1150" s="66" t="s">
        <v>2538</v>
      </c>
      <c r="N1150" s="66" t="s">
        <v>2539</v>
      </c>
      <c r="O1150" s="66"/>
      <c r="P1150" s="66" t="s">
        <v>1209</v>
      </c>
      <c r="Q1150" s="141">
        <v>289</v>
      </c>
    </row>
    <row r="1151" spans="1:17" s="72" customFormat="1" x14ac:dyDescent="0.2">
      <c r="A1151" s="66"/>
      <c r="B1151" s="66" t="s">
        <v>149</v>
      </c>
      <c r="C1151" s="221" t="s">
        <v>1784</v>
      </c>
      <c r="D1151" s="66" t="s">
        <v>2361</v>
      </c>
      <c r="E1151" s="68">
        <v>0.41697000000000001</v>
      </c>
      <c r="F1151" s="74">
        <v>2</v>
      </c>
      <c r="G1151" s="74">
        <v>1.6</v>
      </c>
      <c r="H1151" s="68">
        <f t="shared" si="34"/>
        <v>0.83394000000000001</v>
      </c>
      <c r="I1151" s="70">
        <f t="shared" si="35"/>
        <v>0.66715000000000002</v>
      </c>
      <c r="J1151" s="71">
        <f>ROUND((H1151*'2-Calculator'!$D$26),2)</f>
        <v>5482.32</v>
      </c>
      <c r="K1151" s="71">
        <f>ROUND((I1151*'2-Calculator'!$D$26),2)</f>
        <v>4385.84</v>
      </c>
      <c r="L1151" s="69">
        <v>5.52</v>
      </c>
      <c r="M1151" s="66" t="s">
        <v>2538</v>
      </c>
      <c r="N1151" s="66" t="s">
        <v>2539</v>
      </c>
      <c r="O1151" s="66"/>
      <c r="P1151" s="66" t="s">
        <v>1209</v>
      </c>
      <c r="Q1151" s="141">
        <v>182</v>
      </c>
    </row>
    <row r="1152" spans="1:17" s="72" customFormat="1" x14ac:dyDescent="0.2">
      <c r="A1152" s="66"/>
      <c r="B1152" s="66" t="s">
        <v>148</v>
      </c>
      <c r="C1152" s="221" t="s">
        <v>1784</v>
      </c>
      <c r="D1152" s="66" t="s">
        <v>2361</v>
      </c>
      <c r="E1152" s="68">
        <v>0.56427000000000005</v>
      </c>
      <c r="F1152" s="74">
        <v>2</v>
      </c>
      <c r="G1152" s="74">
        <v>1.6</v>
      </c>
      <c r="H1152" s="68">
        <f t="shared" si="34"/>
        <v>1.1285400000000001</v>
      </c>
      <c r="I1152" s="70">
        <f t="shared" si="35"/>
        <v>0.90283000000000002</v>
      </c>
      <c r="J1152" s="71">
        <f>ROUND((H1152*'2-Calculator'!$D$26),2)</f>
        <v>7419.02</v>
      </c>
      <c r="K1152" s="71">
        <f>ROUND((I1152*'2-Calculator'!$D$26),2)</f>
        <v>5935.2</v>
      </c>
      <c r="L1152" s="69">
        <v>8.18</v>
      </c>
      <c r="M1152" s="66" t="s">
        <v>2538</v>
      </c>
      <c r="N1152" s="66" t="s">
        <v>2539</v>
      </c>
      <c r="O1152" s="66"/>
      <c r="P1152" s="66" t="s">
        <v>1209</v>
      </c>
      <c r="Q1152" s="141">
        <v>98</v>
      </c>
    </row>
    <row r="1153" spans="1:17" s="72" customFormat="1" x14ac:dyDescent="0.2">
      <c r="A1153" s="66"/>
      <c r="B1153" s="66" t="s">
        <v>147</v>
      </c>
      <c r="C1153" s="221" t="s">
        <v>1784</v>
      </c>
      <c r="D1153" s="66" t="s">
        <v>2361</v>
      </c>
      <c r="E1153" s="68">
        <v>0.79464000000000001</v>
      </c>
      <c r="F1153" s="74">
        <v>2</v>
      </c>
      <c r="G1153" s="74">
        <v>1.6</v>
      </c>
      <c r="H1153" s="68">
        <f t="shared" si="34"/>
        <v>1.58928</v>
      </c>
      <c r="I1153" s="70">
        <f t="shared" si="35"/>
        <v>1.27142</v>
      </c>
      <c r="J1153" s="71">
        <f>ROUND((H1153*'2-Calculator'!$D$26),2)</f>
        <v>10447.93</v>
      </c>
      <c r="K1153" s="71">
        <f>ROUND((I1153*'2-Calculator'!$D$26),2)</f>
        <v>8358.32</v>
      </c>
      <c r="L1153" s="69">
        <v>25</v>
      </c>
      <c r="M1153" s="66" t="s">
        <v>2538</v>
      </c>
      <c r="N1153" s="66" t="s">
        <v>2539</v>
      </c>
      <c r="O1153" s="66"/>
      <c r="P1153" s="66" t="s">
        <v>1209</v>
      </c>
      <c r="Q1153" s="141">
        <v>0</v>
      </c>
    </row>
    <row r="1154" spans="1:17" s="72" customFormat="1" x14ac:dyDescent="0.2">
      <c r="A1154" s="66"/>
      <c r="B1154" s="66" t="s">
        <v>146</v>
      </c>
      <c r="C1154" s="221" t="s">
        <v>1785</v>
      </c>
      <c r="D1154" s="66" t="s">
        <v>2109</v>
      </c>
      <c r="E1154" s="68">
        <v>0.39739000000000002</v>
      </c>
      <c r="F1154" s="74">
        <v>2</v>
      </c>
      <c r="G1154" s="74">
        <v>1.6</v>
      </c>
      <c r="H1154" s="68">
        <f t="shared" si="34"/>
        <v>0.79478000000000004</v>
      </c>
      <c r="I1154" s="70">
        <f t="shared" si="35"/>
        <v>0.63582000000000005</v>
      </c>
      <c r="J1154" s="71">
        <f>ROUND((H1154*'2-Calculator'!$D$26),2)</f>
        <v>5224.88</v>
      </c>
      <c r="K1154" s="71">
        <f>ROUND((I1154*'2-Calculator'!$D$26),2)</f>
        <v>4179.88</v>
      </c>
      <c r="L1154" s="69">
        <v>3.82</v>
      </c>
      <c r="M1154" s="66" t="s">
        <v>2538</v>
      </c>
      <c r="N1154" s="66" t="s">
        <v>2539</v>
      </c>
      <c r="O1154" s="66"/>
      <c r="P1154" s="66" t="s">
        <v>1209</v>
      </c>
      <c r="Q1154" s="141">
        <v>40</v>
      </c>
    </row>
    <row r="1155" spans="1:17" s="72" customFormat="1" x14ac:dyDescent="0.2">
      <c r="A1155" s="66"/>
      <c r="B1155" s="66" t="s">
        <v>145</v>
      </c>
      <c r="C1155" s="221" t="s">
        <v>1785</v>
      </c>
      <c r="D1155" s="66" t="s">
        <v>2109</v>
      </c>
      <c r="E1155" s="68">
        <v>0.51285999999999998</v>
      </c>
      <c r="F1155" s="74">
        <v>2</v>
      </c>
      <c r="G1155" s="74">
        <v>1.6</v>
      </c>
      <c r="H1155" s="68">
        <f t="shared" si="34"/>
        <v>1.02572</v>
      </c>
      <c r="I1155" s="70">
        <f t="shared" si="35"/>
        <v>0.82057999999999998</v>
      </c>
      <c r="J1155" s="71">
        <f>ROUND((H1155*'2-Calculator'!$D$26),2)</f>
        <v>6743.08</v>
      </c>
      <c r="K1155" s="71">
        <f>ROUND((I1155*'2-Calculator'!$D$26),2)</f>
        <v>5394.49</v>
      </c>
      <c r="L1155" s="69">
        <v>4.92</v>
      </c>
      <c r="M1155" s="66" t="s">
        <v>2538</v>
      </c>
      <c r="N1155" s="66" t="s">
        <v>2539</v>
      </c>
      <c r="O1155" s="66"/>
      <c r="P1155" s="66" t="s">
        <v>1209</v>
      </c>
      <c r="Q1155" s="141">
        <v>61</v>
      </c>
    </row>
    <row r="1156" spans="1:17" s="72" customFormat="1" x14ac:dyDescent="0.2">
      <c r="A1156" s="66"/>
      <c r="B1156" s="66" t="s">
        <v>144</v>
      </c>
      <c r="C1156" s="221" t="s">
        <v>1785</v>
      </c>
      <c r="D1156" s="66" t="s">
        <v>2109</v>
      </c>
      <c r="E1156" s="68">
        <v>0.58950000000000002</v>
      </c>
      <c r="F1156" s="74">
        <v>2</v>
      </c>
      <c r="G1156" s="74">
        <v>1.6</v>
      </c>
      <c r="H1156" s="68">
        <f t="shared" si="34"/>
        <v>1.179</v>
      </c>
      <c r="I1156" s="70">
        <f t="shared" si="35"/>
        <v>0.94320000000000004</v>
      </c>
      <c r="J1156" s="71">
        <f>ROUND((H1156*'2-Calculator'!$D$26),2)</f>
        <v>7750.75</v>
      </c>
      <c r="K1156" s="71">
        <f>ROUND((I1156*'2-Calculator'!$D$26),2)</f>
        <v>6200.6</v>
      </c>
      <c r="L1156" s="69">
        <v>5.68</v>
      </c>
      <c r="M1156" s="66" t="s">
        <v>2538</v>
      </c>
      <c r="N1156" s="66" t="s">
        <v>2539</v>
      </c>
      <c r="O1156" s="66"/>
      <c r="P1156" s="66" t="s">
        <v>1209</v>
      </c>
      <c r="Q1156" s="141">
        <v>18</v>
      </c>
    </row>
    <row r="1157" spans="1:17" s="72" customFormat="1" x14ac:dyDescent="0.2">
      <c r="A1157" s="66"/>
      <c r="B1157" s="66" t="s">
        <v>143</v>
      </c>
      <c r="C1157" s="221" t="s">
        <v>1785</v>
      </c>
      <c r="D1157" s="66" t="s">
        <v>2109</v>
      </c>
      <c r="E1157" s="68">
        <v>1.3179099999999999</v>
      </c>
      <c r="F1157" s="74">
        <v>2</v>
      </c>
      <c r="G1157" s="74">
        <v>1.6</v>
      </c>
      <c r="H1157" s="68">
        <f t="shared" si="34"/>
        <v>2.6358199999999998</v>
      </c>
      <c r="I1157" s="70">
        <f t="shared" si="35"/>
        <v>2.10866</v>
      </c>
      <c r="J1157" s="71">
        <f>ROUND((H1157*'2-Calculator'!$D$26),2)</f>
        <v>17327.88</v>
      </c>
      <c r="K1157" s="71">
        <f>ROUND((I1157*'2-Calculator'!$D$26),2)</f>
        <v>13862.33</v>
      </c>
      <c r="L1157" s="69">
        <v>7.43</v>
      </c>
      <c r="M1157" s="66" t="s">
        <v>2538</v>
      </c>
      <c r="N1157" s="66" t="s">
        <v>2539</v>
      </c>
      <c r="O1157" s="66"/>
      <c r="P1157" s="66" t="s">
        <v>1209</v>
      </c>
      <c r="Q1157" s="141">
        <v>0</v>
      </c>
    </row>
    <row r="1158" spans="1:17" s="72" customFormat="1" x14ac:dyDescent="0.2">
      <c r="A1158" s="66"/>
      <c r="B1158" s="66" t="s">
        <v>142</v>
      </c>
      <c r="C1158" s="221" t="s">
        <v>1786</v>
      </c>
      <c r="D1158" s="66" t="s">
        <v>2362</v>
      </c>
      <c r="E1158" s="68">
        <v>0.60614000000000001</v>
      </c>
      <c r="F1158" s="74">
        <v>2</v>
      </c>
      <c r="G1158" s="74">
        <v>1.6</v>
      </c>
      <c r="H1158" s="68">
        <f t="shared" si="34"/>
        <v>1.21228</v>
      </c>
      <c r="I1158" s="70">
        <f t="shared" si="35"/>
        <v>0.96982000000000002</v>
      </c>
      <c r="J1158" s="71">
        <f>ROUND((H1158*'2-Calculator'!$D$26),2)</f>
        <v>7969.53</v>
      </c>
      <c r="K1158" s="71">
        <f>ROUND((I1158*'2-Calculator'!$D$26),2)</f>
        <v>6375.6</v>
      </c>
      <c r="L1158" s="69">
        <v>10.3</v>
      </c>
      <c r="M1158" s="66" t="s">
        <v>2538</v>
      </c>
      <c r="N1158" s="66" t="s">
        <v>2539</v>
      </c>
      <c r="O1158" s="66"/>
      <c r="P1158" s="66" t="s">
        <v>1209</v>
      </c>
      <c r="Q1158" s="141">
        <v>36</v>
      </c>
    </row>
    <row r="1159" spans="1:17" s="72" customFormat="1" x14ac:dyDescent="0.2">
      <c r="A1159" s="66"/>
      <c r="B1159" s="66" t="s">
        <v>141</v>
      </c>
      <c r="C1159" s="221" t="s">
        <v>1786</v>
      </c>
      <c r="D1159" s="66" t="s">
        <v>2362</v>
      </c>
      <c r="E1159" s="68">
        <v>0.72243999999999997</v>
      </c>
      <c r="F1159" s="74">
        <v>2</v>
      </c>
      <c r="G1159" s="74">
        <v>1.6</v>
      </c>
      <c r="H1159" s="68">
        <f t="shared" si="34"/>
        <v>1.4448799999999999</v>
      </c>
      <c r="I1159" s="70">
        <f t="shared" si="35"/>
        <v>1.1558999999999999</v>
      </c>
      <c r="J1159" s="71">
        <f>ROUND((H1159*'2-Calculator'!$D$26),2)</f>
        <v>9498.64</v>
      </c>
      <c r="K1159" s="71">
        <f>ROUND((I1159*'2-Calculator'!$D$26),2)</f>
        <v>7598.89</v>
      </c>
      <c r="L1159" s="69">
        <v>13.25</v>
      </c>
      <c r="M1159" s="66" t="s">
        <v>2538</v>
      </c>
      <c r="N1159" s="66" t="s">
        <v>2539</v>
      </c>
      <c r="O1159" s="66"/>
      <c r="P1159" s="66" t="s">
        <v>1209</v>
      </c>
      <c r="Q1159" s="141">
        <v>86</v>
      </c>
    </row>
    <row r="1160" spans="1:17" s="72" customFormat="1" x14ac:dyDescent="0.2">
      <c r="A1160" s="66"/>
      <c r="B1160" s="66" t="s">
        <v>140</v>
      </c>
      <c r="C1160" s="221" t="s">
        <v>1786</v>
      </c>
      <c r="D1160" s="66" t="s">
        <v>2362</v>
      </c>
      <c r="E1160" s="68">
        <v>0.89890999999999999</v>
      </c>
      <c r="F1160" s="74">
        <v>2</v>
      </c>
      <c r="G1160" s="74">
        <v>1.6</v>
      </c>
      <c r="H1160" s="68">
        <f t="shared" si="34"/>
        <v>1.79782</v>
      </c>
      <c r="I1160" s="70">
        <f t="shared" si="35"/>
        <v>1.4382600000000001</v>
      </c>
      <c r="J1160" s="71">
        <f>ROUND((H1160*'2-Calculator'!$D$26),2)</f>
        <v>11818.87</v>
      </c>
      <c r="K1160" s="71">
        <f>ROUND((I1160*'2-Calculator'!$D$26),2)</f>
        <v>9455.1200000000008</v>
      </c>
      <c r="L1160" s="69">
        <v>12.33</v>
      </c>
      <c r="M1160" s="66" t="s">
        <v>2538</v>
      </c>
      <c r="N1160" s="66" t="s">
        <v>2539</v>
      </c>
      <c r="O1160" s="66"/>
      <c r="P1160" s="66" t="s">
        <v>1209</v>
      </c>
      <c r="Q1160" s="141">
        <v>8</v>
      </c>
    </row>
    <row r="1161" spans="1:17" s="72" customFormat="1" x14ac:dyDescent="0.2">
      <c r="A1161" s="66"/>
      <c r="B1161" s="66" t="s">
        <v>139</v>
      </c>
      <c r="C1161" s="221" t="s">
        <v>1786</v>
      </c>
      <c r="D1161" s="66" t="s">
        <v>2362</v>
      </c>
      <c r="E1161" s="68">
        <v>1.5660700000000001</v>
      </c>
      <c r="F1161" s="74">
        <v>2</v>
      </c>
      <c r="G1161" s="74">
        <v>1.6</v>
      </c>
      <c r="H1161" s="68">
        <f t="shared" si="34"/>
        <v>3.1321400000000001</v>
      </c>
      <c r="I1161" s="70">
        <f t="shared" si="35"/>
        <v>2.5057100000000001</v>
      </c>
      <c r="J1161" s="71">
        <f>ROUND((H1161*'2-Calculator'!$D$26),2)</f>
        <v>20590.689999999999</v>
      </c>
      <c r="K1161" s="71">
        <f>ROUND((I1161*'2-Calculator'!$D$26),2)</f>
        <v>16472.54</v>
      </c>
      <c r="L1161" s="69">
        <v>13.44</v>
      </c>
      <c r="M1161" s="66" t="s">
        <v>2538</v>
      </c>
      <c r="N1161" s="66" t="s">
        <v>2539</v>
      </c>
      <c r="O1161" s="66"/>
      <c r="P1161" s="66" t="s">
        <v>1209</v>
      </c>
      <c r="Q1161" s="141">
        <v>2</v>
      </c>
    </row>
    <row r="1162" spans="1:17" s="72" customFormat="1" x14ac:dyDescent="0.2">
      <c r="A1162" s="66"/>
      <c r="B1162" s="66" t="s">
        <v>138</v>
      </c>
      <c r="C1162" s="221" t="s">
        <v>1787</v>
      </c>
      <c r="D1162" s="66" t="s">
        <v>2110</v>
      </c>
      <c r="E1162" s="68">
        <v>0.36336000000000002</v>
      </c>
      <c r="F1162" s="74">
        <v>2</v>
      </c>
      <c r="G1162" s="74">
        <v>1.6</v>
      </c>
      <c r="H1162" s="68">
        <f t="shared" si="34"/>
        <v>0.72672000000000003</v>
      </c>
      <c r="I1162" s="70">
        <f t="shared" si="35"/>
        <v>0.58138000000000001</v>
      </c>
      <c r="J1162" s="71">
        <f>ROUND((H1162*'2-Calculator'!$D$26),2)</f>
        <v>4777.46</v>
      </c>
      <c r="K1162" s="71">
        <f>ROUND((I1162*'2-Calculator'!$D$26),2)</f>
        <v>3821.99</v>
      </c>
      <c r="L1162" s="69">
        <v>5.85</v>
      </c>
      <c r="M1162" s="66" t="s">
        <v>2538</v>
      </c>
      <c r="N1162" s="66" t="s">
        <v>2539</v>
      </c>
      <c r="O1162" s="66"/>
      <c r="P1162" s="66" t="s">
        <v>1209</v>
      </c>
      <c r="Q1162" s="141">
        <v>141</v>
      </c>
    </row>
    <row r="1163" spans="1:17" s="72" customFormat="1" x14ac:dyDescent="0.2">
      <c r="A1163" s="66"/>
      <c r="B1163" s="66" t="s">
        <v>137</v>
      </c>
      <c r="C1163" s="221" t="s">
        <v>1787</v>
      </c>
      <c r="D1163" s="66" t="s">
        <v>2110</v>
      </c>
      <c r="E1163" s="68">
        <v>0.45362999999999998</v>
      </c>
      <c r="F1163" s="74">
        <v>2</v>
      </c>
      <c r="G1163" s="74">
        <v>1.6</v>
      </c>
      <c r="H1163" s="68">
        <f t="shared" si="34"/>
        <v>0.90725999999999996</v>
      </c>
      <c r="I1163" s="70">
        <f t="shared" si="35"/>
        <v>0.72580999999999996</v>
      </c>
      <c r="J1163" s="71">
        <f>ROUND((H1163*'2-Calculator'!$D$26),2)</f>
        <v>5964.33</v>
      </c>
      <c r="K1163" s="71">
        <f>ROUND((I1163*'2-Calculator'!$D$26),2)</f>
        <v>4771.47</v>
      </c>
      <c r="L1163" s="69">
        <v>7.67</v>
      </c>
      <c r="M1163" s="66" t="s">
        <v>2538</v>
      </c>
      <c r="N1163" s="66" t="s">
        <v>2539</v>
      </c>
      <c r="O1163" s="66"/>
      <c r="P1163" s="66" t="s">
        <v>1209</v>
      </c>
      <c r="Q1163" s="141">
        <v>693</v>
      </c>
    </row>
    <row r="1164" spans="1:17" s="72" customFormat="1" x14ac:dyDescent="0.2">
      <c r="A1164" s="66"/>
      <c r="B1164" s="66" t="s">
        <v>136</v>
      </c>
      <c r="C1164" s="221" t="s">
        <v>1787</v>
      </c>
      <c r="D1164" s="66" t="s">
        <v>2110</v>
      </c>
      <c r="E1164" s="68">
        <v>0.63717999999999997</v>
      </c>
      <c r="F1164" s="74">
        <v>2</v>
      </c>
      <c r="G1164" s="74">
        <v>1.6</v>
      </c>
      <c r="H1164" s="68">
        <f t="shared" si="34"/>
        <v>1.2743599999999999</v>
      </c>
      <c r="I1164" s="70">
        <f t="shared" si="35"/>
        <v>1.01949</v>
      </c>
      <c r="J1164" s="71">
        <f>ROUND((H1164*'2-Calculator'!$D$26),2)</f>
        <v>8377.64</v>
      </c>
      <c r="K1164" s="71">
        <f>ROUND((I1164*'2-Calculator'!$D$26),2)</f>
        <v>6702.13</v>
      </c>
      <c r="L1164" s="69">
        <v>8.44</v>
      </c>
      <c r="M1164" s="66" t="s">
        <v>2538</v>
      </c>
      <c r="N1164" s="66" t="s">
        <v>2539</v>
      </c>
      <c r="O1164" s="66"/>
      <c r="P1164" s="66" t="s">
        <v>1209</v>
      </c>
      <c r="Q1164" s="141">
        <v>52</v>
      </c>
    </row>
    <row r="1165" spans="1:17" s="72" customFormat="1" x14ac:dyDescent="0.2">
      <c r="A1165" s="66"/>
      <c r="B1165" s="66" t="s">
        <v>135</v>
      </c>
      <c r="C1165" s="221" t="s">
        <v>1787</v>
      </c>
      <c r="D1165" s="66" t="s">
        <v>2110</v>
      </c>
      <c r="E1165" s="68">
        <v>0.96009</v>
      </c>
      <c r="F1165" s="74">
        <v>2</v>
      </c>
      <c r="G1165" s="74">
        <v>1.6</v>
      </c>
      <c r="H1165" s="68">
        <f t="shared" si="34"/>
        <v>1.92018</v>
      </c>
      <c r="I1165" s="70">
        <f t="shared" si="35"/>
        <v>1.5361400000000001</v>
      </c>
      <c r="J1165" s="71">
        <f>ROUND((H1165*'2-Calculator'!$D$26),2)</f>
        <v>12623.26</v>
      </c>
      <c r="K1165" s="71">
        <f>ROUND((I1165*'2-Calculator'!$D$26),2)</f>
        <v>10098.58</v>
      </c>
      <c r="L1165" s="69">
        <v>11.15</v>
      </c>
      <c r="M1165" s="66" t="s">
        <v>2538</v>
      </c>
      <c r="N1165" s="66" t="s">
        <v>2539</v>
      </c>
      <c r="O1165" s="66"/>
      <c r="P1165" s="66" t="s">
        <v>1209</v>
      </c>
      <c r="Q1165" s="141">
        <v>0</v>
      </c>
    </row>
    <row r="1166" spans="1:17" s="72" customFormat="1" x14ac:dyDescent="0.2">
      <c r="A1166" s="66"/>
      <c r="B1166" s="66" t="s">
        <v>134</v>
      </c>
      <c r="C1166" s="221" t="s">
        <v>1788</v>
      </c>
      <c r="D1166" s="66" t="s">
        <v>2363</v>
      </c>
      <c r="E1166" s="68">
        <v>0.69006000000000001</v>
      </c>
      <c r="F1166" s="74">
        <v>2</v>
      </c>
      <c r="G1166" s="74">
        <v>1.6</v>
      </c>
      <c r="H1166" s="68">
        <f t="shared" ref="H1166:H1229" si="36">ROUND(E1166*F1166,5)</f>
        <v>1.38012</v>
      </c>
      <c r="I1166" s="70">
        <f t="shared" ref="I1166:I1229" si="37">ROUND(E1166*G1166,5)</f>
        <v>1.1041000000000001</v>
      </c>
      <c r="J1166" s="71">
        <f>ROUND((H1166*'2-Calculator'!$D$26),2)</f>
        <v>9072.91</v>
      </c>
      <c r="K1166" s="71">
        <f>ROUND((I1166*'2-Calculator'!$D$26),2)</f>
        <v>7258.35</v>
      </c>
      <c r="L1166" s="69">
        <v>21.71</v>
      </c>
      <c r="M1166" s="66" t="s">
        <v>2538</v>
      </c>
      <c r="N1166" s="66" t="s">
        <v>2539</v>
      </c>
      <c r="O1166" s="66"/>
      <c r="P1166" s="66" t="s">
        <v>1209</v>
      </c>
      <c r="Q1166" s="141">
        <v>0</v>
      </c>
    </row>
    <row r="1167" spans="1:17" s="72" customFormat="1" x14ac:dyDescent="0.2">
      <c r="A1167" s="66"/>
      <c r="B1167" s="66" t="s">
        <v>133</v>
      </c>
      <c r="C1167" s="221" t="s">
        <v>1788</v>
      </c>
      <c r="D1167" s="66" t="s">
        <v>2363</v>
      </c>
      <c r="E1167" s="68">
        <v>0.87444</v>
      </c>
      <c r="F1167" s="74">
        <v>2</v>
      </c>
      <c r="G1167" s="74">
        <v>1.6</v>
      </c>
      <c r="H1167" s="68">
        <f t="shared" si="36"/>
        <v>1.74888</v>
      </c>
      <c r="I1167" s="70">
        <f t="shared" si="37"/>
        <v>1.3991</v>
      </c>
      <c r="J1167" s="71">
        <f>ROUND((H1167*'2-Calculator'!$D$26),2)</f>
        <v>11497.14</v>
      </c>
      <c r="K1167" s="71">
        <f>ROUND((I1167*'2-Calculator'!$D$26),2)</f>
        <v>9197.68</v>
      </c>
      <c r="L1167" s="69">
        <v>11.45</v>
      </c>
      <c r="M1167" s="66" t="s">
        <v>2538</v>
      </c>
      <c r="N1167" s="66" t="s">
        <v>2539</v>
      </c>
      <c r="O1167" s="66"/>
      <c r="P1167" s="66" t="s">
        <v>1209</v>
      </c>
      <c r="Q1167" s="141">
        <v>0</v>
      </c>
    </row>
    <row r="1168" spans="1:17" s="72" customFormat="1" x14ac:dyDescent="0.2">
      <c r="A1168" s="66"/>
      <c r="B1168" s="66" t="s">
        <v>132</v>
      </c>
      <c r="C1168" s="221" t="s">
        <v>1788</v>
      </c>
      <c r="D1168" s="66" t="s">
        <v>2363</v>
      </c>
      <c r="E1168" s="68">
        <v>1.0717000000000001</v>
      </c>
      <c r="F1168" s="74">
        <v>2</v>
      </c>
      <c r="G1168" s="74">
        <v>1.6</v>
      </c>
      <c r="H1168" s="68">
        <f t="shared" si="36"/>
        <v>2.1434000000000002</v>
      </c>
      <c r="I1168" s="70">
        <f t="shared" si="37"/>
        <v>1.71472</v>
      </c>
      <c r="J1168" s="71">
        <f>ROUND((H1168*'2-Calculator'!$D$26),2)</f>
        <v>14090.71</v>
      </c>
      <c r="K1168" s="71">
        <f>ROUND((I1168*'2-Calculator'!$D$26),2)</f>
        <v>11272.57</v>
      </c>
      <c r="L1168" s="69">
        <v>17.73</v>
      </c>
      <c r="M1168" s="66" t="s">
        <v>2538</v>
      </c>
      <c r="N1168" s="66" t="s">
        <v>2539</v>
      </c>
      <c r="O1168" s="66"/>
      <c r="P1168" s="66" t="s">
        <v>1209</v>
      </c>
      <c r="Q1168" s="141">
        <v>1</v>
      </c>
    </row>
    <row r="1169" spans="1:17" s="72" customFormat="1" x14ac:dyDescent="0.2">
      <c r="A1169" s="66"/>
      <c r="B1169" s="66" t="s">
        <v>131</v>
      </c>
      <c r="C1169" s="221" t="s">
        <v>1788</v>
      </c>
      <c r="D1169" s="66" t="s">
        <v>2363</v>
      </c>
      <c r="E1169" s="68">
        <v>2.1444899999999998</v>
      </c>
      <c r="F1169" s="74">
        <v>2</v>
      </c>
      <c r="G1169" s="74">
        <v>1.6</v>
      </c>
      <c r="H1169" s="68">
        <f t="shared" si="36"/>
        <v>4.2889799999999996</v>
      </c>
      <c r="I1169" s="70">
        <f t="shared" si="37"/>
        <v>3.4311799999999999</v>
      </c>
      <c r="J1169" s="71">
        <f>ROUND((H1169*'2-Calculator'!$D$26),2)</f>
        <v>28195.75</v>
      </c>
      <c r="K1169" s="71">
        <f>ROUND((I1169*'2-Calculator'!$D$26),2)</f>
        <v>22556.58</v>
      </c>
      <c r="L1169" s="69">
        <v>33.6</v>
      </c>
      <c r="M1169" s="66" t="s">
        <v>2538</v>
      </c>
      <c r="N1169" s="66" t="s">
        <v>2539</v>
      </c>
      <c r="O1169" s="66"/>
      <c r="P1169" s="66" t="s">
        <v>1209</v>
      </c>
      <c r="Q1169" s="141">
        <v>2</v>
      </c>
    </row>
    <row r="1170" spans="1:17" s="72" customFormat="1" x14ac:dyDescent="0.2">
      <c r="A1170" s="66"/>
      <c r="B1170" s="66" t="s">
        <v>130</v>
      </c>
      <c r="C1170" s="221" t="s">
        <v>1789</v>
      </c>
      <c r="D1170" s="66" t="s">
        <v>2364</v>
      </c>
      <c r="E1170" s="68">
        <v>0.44274999999999998</v>
      </c>
      <c r="F1170" s="74">
        <v>2</v>
      </c>
      <c r="G1170" s="74">
        <v>1.6</v>
      </c>
      <c r="H1170" s="68">
        <f t="shared" si="36"/>
        <v>0.88549999999999995</v>
      </c>
      <c r="I1170" s="70">
        <f t="shared" si="37"/>
        <v>0.70840000000000003</v>
      </c>
      <c r="J1170" s="71">
        <f>ROUND((H1170*'2-Calculator'!$D$26),2)</f>
        <v>5821.28</v>
      </c>
      <c r="K1170" s="71">
        <f>ROUND((I1170*'2-Calculator'!$D$26),2)</f>
        <v>4657.0200000000004</v>
      </c>
      <c r="L1170" s="69">
        <v>4.6399999999999997</v>
      </c>
      <c r="M1170" s="66" t="s">
        <v>2538</v>
      </c>
      <c r="N1170" s="66" t="s">
        <v>2539</v>
      </c>
      <c r="O1170" s="66"/>
      <c r="P1170" s="66" t="s">
        <v>1209</v>
      </c>
      <c r="Q1170" s="141">
        <v>10</v>
      </c>
    </row>
    <row r="1171" spans="1:17" s="72" customFormat="1" x14ac:dyDescent="0.2">
      <c r="A1171" s="66"/>
      <c r="B1171" s="66" t="s">
        <v>129</v>
      </c>
      <c r="C1171" s="221" t="s">
        <v>1789</v>
      </c>
      <c r="D1171" s="66" t="s">
        <v>2364</v>
      </c>
      <c r="E1171" s="68">
        <v>0.58945999999999998</v>
      </c>
      <c r="F1171" s="74">
        <v>2</v>
      </c>
      <c r="G1171" s="74">
        <v>1.6</v>
      </c>
      <c r="H1171" s="68">
        <f t="shared" si="36"/>
        <v>1.17892</v>
      </c>
      <c r="I1171" s="70">
        <f t="shared" si="37"/>
        <v>0.94313999999999998</v>
      </c>
      <c r="J1171" s="71">
        <f>ROUND((H1171*'2-Calculator'!$D$26),2)</f>
        <v>7750.22</v>
      </c>
      <c r="K1171" s="71">
        <f>ROUND((I1171*'2-Calculator'!$D$26),2)</f>
        <v>6200.2</v>
      </c>
      <c r="L1171" s="69">
        <v>7.4</v>
      </c>
      <c r="M1171" s="66" t="s">
        <v>2538</v>
      </c>
      <c r="N1171" s="66" t="s">
        <v>2539</v>
      </c>
      <c r="O1171" s="66"/>
      <c r="P1171" s="66" t="s">
        <v>1209</v>
      </c>
      <c r="Q1171" s="141">
        <v>18</v>
      </c>
    </row>
    <row r="1172" spans="1:17" s="72" customFormat="1" x14ac:dyDescent="0.2">
      <c r="A1172" s="66"/>
      <c r="B1172" s="66" t="s">
        <v>128</v>
      </c>
      <c r="C1172" s="221" t="s">
        <v>1789</v>
      </c>
      <c r="D1172" s="66" t="s">
        <v>2364</v>
      </c>
      <c r="E1172" s="68">
        <v>0.84989000000000003</v>
      </c>
      <c r="F1172" s="74">
        <v>2</v>
      </c>
      <c r="G1172" s="74">
        <v>1.6</v>
      </c>
      <c r="H1172" s="68">
        <f t="shared" si="36"/>
        <v>1.6997800000000001</v>
      </c>
      <c r="I1172" s="70">
        <f t="shared" si="37"/>
        <v>1.35982</v>
      </c>
      <c r="J1172" s="71">
        <f>ROUND((H1172*'2-Calculator'!$D$26),2)</f>
        <v>11174.35</v>
      </c>
      <c r="K1172" s="71">
        <f>ROUND((I1172*'2-Calculator'!$D$26),2)</f>
        <v>8939.4599999999991</v>
      </c>
      <c r="L1172" s="69">
        <v>14.48</v>
      </c>
      <c r="M1172" s="66" t="s">
        <v>2538</v>
      </c>
      <c r="N1172" s="66" t="s">
        <v>2539</v>
      </c>
      <c r="O1172" s="66"/>
      <c r="P1172" s="66" t="s">
        <v>1209</v>
      </c>
      <c r="Q1172" s="141">
        <v>1</v>
      </c>
    </row>
    <row r="1173" spans="1:17" s="72" customFormat="1" x14ac:dyDescent="0.2">
      <c r="A1173" s="66"/>
      <c r="B1173" s="66" t="s">
        <v>127</v>
      </c>
      <c r="C1173" s="221" t="s">
        <v>1789</v>
      </c>
      <c r="D1173" s="66" t="s">
        <v>2364</v>
      </c>
      <c r="E1173" s="68">
        <v>1.9042300000000001</v>
      </c>
      <c r="F1173" s="74">
        <v>2</v>
      </c>
      <c r="G1173" s="74">
        <v>1.6</v>
      </c>
      <c r="H1173" s="68">
        <f t="shared" si="36"/>
        <v>3.8084600000000002</v>
      </c>
      <c r="I1173" s="70">
        <f t="shared" si="37"/>
        <v>3.04677</v>
      </c>
      <c r="J1173" s="71">
        <f>ROUND((H1173*'2-Calculator'!$D$26),2)</f>
        <v>25036.82</v>
      </c>
      <c r="K1173" s="71">
        <f>ROUND((I1173*'2-Calculator'!$D$26),2)</f>
        <v>20029.47</v>
      </c>
      <c r="L1173" s="69">
        <v>21</v>
      </c>
      <c r="M1173" s="66" t="s">
        <v>2538</v>
      </c>
      <c r="N1173" s="66" t="s">
        <v>2539</v>
      </c>
      <c r="O1173" s="66"/>
      <c r="P1173" s="66" t="s">
        <v>1209</v>
      </c>
      <c r="Q1173" s="141">
        <v>2</v>
      </c>
    </row>
    <row r="1174" spans="1:17" s="72" customFormat="1" x14ac:dyDescent="0.2">
      <c r="A1174" s="66"/>
      <c r="B1174" s="66" t="s">
        <v>126</v>
      </c>
      <c r="C1174" s="221" t="s">
        <v>1790</v>
      </c>
      <c r="D1174" s="66" t="s">
        <v>2492</v>
      </c>
      <c r="E1174" s="68">
        <v>0.22661999999999999</v>
      </c>
      <c r="F1174" s="74">
        <v>2</v>
      </c>
      <c r="G1174" s="74">
        <v>1.6</v>
      </c>
      <c r="H1174" s="68">
        <f t="shared" si="36"/>
        <v>0.45323999999999998</v>
      </c>
      <c r="I1174" s="70">
        <f t="shared" si="37"/>
        <v>0.36259000000000002</v>
      </c>
      <c r="J1174" s="71">
        <f>ROUND((H1174*'2-Calculator'!$D$26),2)</f>
        <v>2979.6</v>
      </c>
      <c r="K1174" s="71">
        <f>ROUND((I1174*'2-Calculator'!$D$26),2)</f>
        <v>2383.67</v>
      </c>
      <c r="L1174" s="69">
        <v>2.88</v>
      </c>
      <c r="M1174" s="66" t="s">
        <v>2538</v>
      </c>
      <c r="N1174" s="66" t="s">
        <v>2539</v>
      </c>
      <c r="O1174" s="66"/>
      <c r="P1174" s="66" t="s">
        <v>1209</v>
      </c>
      <c r="Q1174" s="141">
        <v>45</v>
      </c>
    </row>
    <row r="1175" spans="1:17" s="72" customFormat="1" x14ac:dyDescent="0.2">
      <c r="A1175" s="66"/>
      <c r="B1175" s="66" t="s">
        <v>125</v>
      </c>
      <c r="C1175" s="221" t="s">
        <v>1790</v>
      </c>
      <c r="D1175" s="66" t="s">
        <v>2492</v>
      </c>
      <c r="E1175" s="68">
        <v>0.28473999999999999</v>
      </c>
      <c r="F1175" s="74">
        <v>2</v>
      </c>
      <c r="G1175" s="74">
        <v>1.6</v>
      </c>
      <c r="H1175" s="68">
        <f t="shared" si="36"/>
        <v>0.56947999999999999</v>
      </c>
      <c r="I1175" s="70">
        <f t="shared" si="37"/>
        <v>0.45557999999999998</v>
      </c>
      <c r="J1175" s="71">
        <f>ROUND((H1175*'2-Calculator'!$D$26),2)</f>
        <v>3743.76</v>
      </c>
      <c r="K1175" s="71">
        <f>ROUND((I1175*'2-Calculator'!$D$26),2)</f>
        <v>2994.98</v>
      </c>
      <c r="L1175" s="69">
        <v>3.03</v>
      </c>
      <c r="M1175" s="66" t="s">
        <v>2538</v>
      </c>
      <c r="N1175" s="66" t="s">
        <v>2539</v>
      </c>
      <c r="O1175" s="66"/>
      <c r="P1175" s="66" t="s">
        <v>1209</v>
      </c>
      <c r="Q1175" s="141">
        <v>43</v>
      </c>
    </row>
    <row r="1176" spans="1:17" s="72" customFormat="1" x14ac:dyDescent="0.2">
      <c r="A1176" s="66"/>
      <c r="B1176" s="66" t="s">
        <v>124</v>
      </c>
      <c r="C1176" s="221" t="s">
        <v>1790</v>
      </c>
      <c r="D1176" s="66" t="s">
        <v>2492</v>
      </c>
      <c r="E1176" s="68">
        <v>0.56503999999999999</v>
      </c>
      <c r="F1176" s="74">
        <v>2</v>
      </c>
      <c r="G1176" s="74">
        <v>1.6</v>
      </c>
      <c r="H1176" s="68">
        <f t="shared" si="36"/>
        <v>1.13008</v>
      </c>
      <c r="I1176" s="70">
        <f t="shared" si="37"/>
        <v>0.90405999999999997</v>
      </c>
      <c r="J1176" s="71">
        <f>ROUND((H1176*'2-Calculator'!$D$26),2)</f>
        <v>7429.15</v>
      </c>
      <c r="K1176" s="71">
        <f>ROUND((I1176*'2-Calculator'!$D$26),2)</f>
        <v>5943.29</v>
      </c>
      <c r="L1176" s="69">
        <v>2.81</v>
      </c>
      <c r="M1176" s="66" t="s">
        <v>2538</v>
      </c>
      <c r="N1176" s="66" t="s">
        <v>2539</v>
      </c>
      <c r="O1176" s="66"/>
      <c r="P1176" s="66" t="s">
        <v>1209</v>
      </c>
      <c r="Q1176" s="141">
        <v>4</v>
      </c>
    </row>
    <row r="1177" spans="1:17" s="72" customFormat="1" x14ac:dyDescent="0.2">
      <c r="A1177" s="66"/>
      <c r="B1177" s="66" t="s">
        <v>123</v>
      </c>
      <c r="C1177" s="221" t="s">
        <v>1790</v>
      </c>
      <c r="D1177" s="66" t="s">
        <v>2492</v>
      </c>
      <c r="E1177" s="68">
        <v>1.6143799999999999</v>
      </c>
      <c r="F1177" s="74">
        <v>2</v>
      </c>
      <c r="G1177" s="74">
        <v>1.6</v>
      </c>
      <c r="H1177" s="68">
        <f t="shared" si="36"/>
        <v>3.2287599999999999</v>
      </c>
      <c r="I1177" s="70">
        <f t="shared" si="37"/>
        <v>2.5830099999999998</v>
      </c>
      <c r="J1177" s="71">
        <f>ROUND((H1177*'2-Calculator'!$D$26),2)</f>
        <v>21225.87</v>
      </c>
      <c r="K1177" s="71">
        <f>ROUND((I1177*'2-Calculator'!$D$26),2)</f>
        <v>16980.71</v>
      </c>
      <c r="L1177" s="69">
        <v>6.29</v>
      </c>
      <c r="M1177" s="66" t="s">
        <v>2538</v>
      </c>
      <c r="N1177" s="66" t="s">
        <v>2539</v>
      </c>
      <c r="O1177" s="66"/>
      <c r="P1177" s="66" t="s">
        <v>1209</v>
      </c>
      <c r="Q1177" s="141">
        <v>0</v>
      </c>
    </row>
    <row r="1178" spans="1:17" s="72" customFormat="1" x14ac:dyDescent="0.2">
      <c r="A1178" s="66"/>
      <c r="B1178" s="66" t="s">
        <v>122</v>
      </c>
      <c r="C1178" s="221" t="s">
        <v>1791</v>
      </c>
      <c r="D1178" s="66" t="s">
        <v>2493</v>
      </c>
      <c r="E1178" s="68">
        <v>0.53519000000000005</v>
      </c>
      <c r="F1178" s="74">
        <v>2</v>
      </c>
      <c r="G1178" s="74">
        <v>1.6</v>
      </c>
      <c r="H1178" s="68">
        <f t="shared" si="36"/>
        <v>1.0703800000000001</v>
      </c>
      <c r="I1178" s="70">
        <f t="shared" si="37"/>
        <v>0.85629999999999995</v>
      </c>
      <c r="J1178" s="71">
        <f>ROUND((H1178*'2-Calculator'!$D$26),2)</f>
        <v>7036.68</v>
      </c>
      <c r="K1178" s="71">
        <f>ROUND((I1178*'2-Calculator'!$D$26),2)</f>
        <v>5629.32</v>
      </c>
      <c r="L1178" s="69">
        <v>11.1</v>
      </c>
      <c r="M1178" s="66" t="s">
        <v>2538</v>
      </c>
      <c r="N1178" s="66" t="s">
        <v>2539</v>
      </c>
      <c r="O1178" s="66"/>
      <c r="P1178" s="66" t="s">
        <v>1209</v>
      </c>
      <c r="Q1178" s="141">
        <v>60</v>
      </c>
    </row>
    <row r="1179" spans="1:17" s="72" customFormat="1" x14ac:dyDescent="0.2">
      <c r="A1179" s="66"/>
      <c r="B1179" s="66" t="s">
        <v>121</v>
      </c>
      <c r="C1179" s="221" t="s">
        <v>1791</v>
      </c>
      <c r="D1179" s="66" t="s">
        <v>2493</v>
      </c>
      <c r="E1179" s="68">
        <v>0.61845000000000006</v>
      </c>
      <c r="F1179" s="74">
        <v>2</v>
      </c>
      <c r="G1179" s="74">
        <v>1.6</v>
      </c>
      <c r="H1179" s="68">
        <f t="shared" si="36"/>
        <v>1.2369000000000001</v>
      </c>
      <c r="I1179" s="70">
        <f t="shared" si="37"/>
        <v>0.98951999999999996</v>
      </c>
      <c r="J1179" s="71">
        <f>ROUND((H1179*'2-Calculator'!$D$26),2)</f>
        <v>8131.38</v>
      </c>
      <c r="K1179" s="71">
        <f>ROUND((I1179*'2-Calculator'!$D$26),2)</f>
        <v>6505.1</v>
      </c>
      <c r="L1179" s="69">
        <v>12.81</v>
      </c>
      <c r="M1179" s="66" t="s">
        <v>2538</v>
      </c>
      <c r="N1179" s="66" t="s">
        <v>2539</v>
      </c>
      <c r="O1179" s="66"/>
      <c r="P1179" s="66" t="s">
        <v>1209</v>
      </c>
      <c r="Q1179" s="141">
        <v>122</v>
      </c>
    </row>
    <row r="1180" spans="1:17" s="72" customFormat="1" x14ac:dyDescent="0.2">
      <c r="A1180" s="66"/>
      <c r="B1180" s="66" t="s">
        <v>120</v>
      </c>
      <c r="C1180" s="221" t="s">
        <v>1791</v>
      </c>
      <c r="D1180" s="66" t="s">
        <v>2493</v>
      </c>
      <c r="E1180" s="68">
        <v>0.74965999999999999</v>
      </c>
      <c r="F1180" s="74">
        <v>2</v>
      </c>
      <c r="G1180" s="74">
        <v>1.6</v>
      </c>
      <c r="H1180" s="68">
        <f t="shared" si="36"/>
        <v>1.49932</v>
      </c>
      <c r="I1180" s="70">
        <f t="shared" si="37"/>
        <v>1.19946</v>
      </c>
      <c r="J1180" s="71">
        <f>ROUND((H1180*'2-Calculator'!$D$26),2)</f>
        <v>9856.5300000000007</v>
      </c>
      <c r="K1180" s="71">
        <f>ROUND((I1180*'2-Calculator'!$D$26),2)</f>
        <v>7885.25</v>
      </c>
      <c r="L1180" s="69">
        <v>9.4600000000000009</v>
      </c>
      <c r="M1180" s="66" t="s">
        <v>2538</v>
      </c>
      <c r="N1180" s="66" t="s">
        <v>2539</v>
      </c>
      <c r="O1180" s="66"/>
      <c r="P1180" s="66" t="s">
        <v>1209</v>
      </c>
      <c r="Q1180" s="141">
        <v>4</v>
      </c>
    </row>
    <row r="1181" spans="1:17" s="72" customFormat="1" x14ac:dyDescent="0.2">
      <c r="A1181" s="66"/>
      <c r="B1181" s="66" t="s">
        <v>119</v>
      </c>
      <c r="C1181" s="221" t="s">
        <v>1791</v>
      </c>
      <c r="D1181" s="66" t="s">
        <v>2493</v>
      </c>
      <c r="E1181" s="68">
        <v>2.6237900000000001</v>
      </c>
      <c r="F1181" s="74">
        <v>2</v>
      </c>
      <c r="G1181" s="74">
        <v>1.6</v>
      </c>
      <c r="H1181" s="68">
        <f t="shared" si="36"/>
        <v>5.2475800000000001</v>
      </c>
      <c r="I1181" s="70">
        <f t="shared" si="37"/>
        <v>4.1980599999999999</v>
      </c>
      <c r="J1181" s="71">
        <f>ROUND((H1181*'2-Calculator'!$D$26),2)</f>
        <v>34497.589999999997</v>
      </c>
      <c r="K1181" s="71">
        <f>ROUND((I1181*'2-Calculator'!$D$26),2)</f>
        <v>27598.05</v>
      </c>
      <c r="L1181" s="69">
        <v>11.75</v>
      </c>
      <c r="M1181" s="66" t="s">
        <v>2538</v>
      </c>
      <c r="N1181" s="66" t="s">
        <v>2539</v>
      </c>
      <c r="O1181" s="66"/>
      <c r="P1181" s="66" t="s">
        <v>1209</v>
      </c>
      <c r="Q1181" s="141">
        <v>0</v>
      </c>
    </row>
    <row r="1182" spans="1:17" s="72" customFormat="1" x14ac:dyDescent="0.2">
      <c r="A1182" s="66"/>
      <c r="B1182" s="66" t="s">
        <v>118</v>
      </c>
      <c r="C1182" s="221" t="s">
        <v>1792</v>
      </c>
      <c r="D1182" s="66" t="s">
        <v>2111</v>
      </c>
      <c r="E1182" s="68">
        <v>0.28416999999999998</v>
      </c>
      <c r="F1182" s="74">
        <v>2</v>
      </c>
      <c r="G1182" s="74">
        <v>1.6</v>
      </c>
      <c r="H1182" s="68">
        <f t="shared" si="36"/>
        <v>0.56833999999999996</v>
      </c>
      <c r="I1182" s="70">
        <f t="shared" si="37"/>
        <v>0.45467000000000002</v>
      </c>
      <c r="J1182" s="71">
        <f>ROUND((H1182*'2-Calculator'!$D$26),2)</f>
        <v>3736.27</v>
      </c>
      <c r="K1182" s="71">
        <f>ROUND((I1182*'2-Calculator'!$D$26),2)</f>
        <v>2989</v>
      </c>
      <c r="L1182" s="69">
        <v>6.44</v>
      </c>
      <c r="M1182" s="66" t="s">
        <v>2538</v>
      </c>
      <c r="N1182" s="66" t="s">
        <v>2539</v>
      </c>
      <c r="O1182" s="66"/>
      <c r="P1182" s="66" t="s">
        <v>1209</v>
      </c>
      <c r="Q1182" s="141">
        <v>80</v>
      </c>
    </row>
    <row r="1183" spans="1:17" s="72" customFormat="1" x14ac:dyDescent="0.2">
      <c r="A1183" s="66"/>
      <c r="B1183" s="66" t="s">
        <v>117</v>
      </c>
      <c r="C1183" s="221" t="s">
        <v>1792</v>
      </c>
      <c r="D1183" s="66" t="s">
        <v>2111</v>
      </c>
      <c r="E1183" s="68">
        <v>0.36325000000000002</v>
      </c>
      <c r="F1183" s="74">
        <v>2</v>
      </c>
      <c r="G1183" s="74">
        <v>1.6</v>
      </c>
      <c r="H1183" s="68">
        <f t="shared" si="36"/>
        <v>0.72650000000000003</v>
      </c>
      <c r="I1183" s="70">
        <f t="shared" si="37"/>
        <v>0.58120000000000005</v>
      </c>
      <c r="J1183" s="71">
        <f>ROUND((H1183*'2-Calculator'!$D$26),2)</f>
        <v>4776.01</v>
      </c>
      <c r="K1183" s="71">
        <f>ROUND((I1183*'2-Calculator'!$D$26),2)</f>
        <v>3820.81</v>
      </c>
      <c r="L1183" s="69">
        <v>5.79</v>
      </c>
      <c r="M1183" s="66" t="s">
        <v>2538</v>
      </c>
      <c r="N1183" s="66" t="s">
        <v>2539</v>
      </c>
      <c r="O1183" s="66"/>
      <c r="P1183" s="66" t="s">
        <v>1209</v>
      </c>
      <c r="Q1183" s="141">
        <v>210</v>
      </c>
    </row>
    <row r="1184" spans="1:17" s="72" customFormat="1" x14ac:dyDescent="0.2">
      <c r="A1184" s="66"/>
      <c r="B1184" s="66" t="s">
        <v>116</v>
      </c>
      <c r="C1184" s="221" t="s">
        <v>1792</v>
      </c>
      <c r="D1184" s="66" t="s">
        <v>2111</v>
      </c>
      <c r="E1184" s="68">
        <v>0.65905000000000002</v>
      </c>
      <c r="F1184" s="74">
        <v>2</v>
      </c>
      <c r="G1184" s="74">
        <v>1.6</v>
      </c>
      <c r="H1184" s="68">
        <f t="shared" si="36"/>
        <v>1.3181</v>
      </c>
      <c r="I1184" s="70">
        <f t="shared" si="37"/>
        <v>1.0544800000000001</v>
      </c>
      <c r="J1184" s="71">
        <f>ROUND((H1184*'2-Calculator'!$D$26),2)</f>
        <v>8665.19</v>
      </c>
      <c r="K1184" s="71">
        <f>ROUND((I1184*'2-Calculator'!$D$26),2)</f>
        <v>6932.15</v>
      </c>
      <c r="L1184" s="69">
        <v>4.8499999999999996</v>
      </c>
      <c r="M1184" s="66" t="s">
        <v>2538</v>
      </c>
      <c r="N1184" s="66" t="s">
        <v>2539</v>
      </c>
      <c r="O1184" s="66"/>
      <c r="P1184" s="66" t="s">
        <v>1209</v>
      </c>
      <c r="Q1184" s="141">
        <v>22</v>
      </c>
    </row>
    <row r="1185" spans="1:17" s="72" customFormat="1" x14ac:dyDescent="0.2">
      <c r="A1185" s="66"/>
      <c r="B1185" s="66" t="s">
        <v>115</v>
      </c>
      <c r="C1185" s="221" t="s">
        <v>1792</v>
      </c>
      <c r="D1185" s="66" t="s">
        <v>2111</v>
      </c>
      <c r="E1185" s="68">
        <v>2.1460699999999999</v>
      </c>
      <c r="F1185" s="74">
        <v>2</v>
      </c>
      <c r="G1185" s="74">
        <v>1.6</v>
      </c>
      <c r="H1185" s="68">
        <f t="shared" si="36"/>
        <v>4.2921399999999998</v>
      </c>
      <c r="I1185" s="70">
        <f t="shared" si="37"/>
        <v>3.43371</v>
      </c>
      <c r="J1185" s="71">
        <f>ROUND((H1185*'2-Calculator'!$D$26),2)</f>
        <v>28216.53</v>
      </c>
      <c r="K1185" s="71">
        <f>ROUND((I1185*'2-Calculator'!$D$26),2)</f>
        <v>22573.21</v>
      </c>
      <c r="L1185" s="69">
        <v>7.56</v>
      </c>
      <c r="M1185" s="66" t="s">
        <v>2538</v>
      </c>
      <c r="N1185" s="66" t="s">
        <v>2539</v>
      </c>
      <c r="O1185" s="66"/>
      <c r="P1185" s="66" t="s">
        <v>1209</v>
      </c>
      <c r="Q1185" s="141">
        <v>3</v>
      </c>
    </row>
    <row r="1186" spans="1:17" s="72" customFormat="1" x14ac:dyDescent="0.2">
      <c r="A1186" s="66"/>
      <c r="B1186" s="66" t="s">
        <v>114</v>
      </c>
      <c r="C1186" s="221" t="s">
        <v>1793</v>
      </c>
      <c r="D1186" s="66" t="s">
        <v>2112</v>
      </c>
      <c r="E1186" s="68">
        <v>0.31485000000000002</v>
      </c>
      <c r="F1186" s="74">
        <v>2</v>
      </c>
      <c r="G1186" s="74">
        <v>1.6</v>
      </c>
      <c r="H1186" s="68">
        <f t="shared" si="36"/>
        <v>0.62970000000000004</v>
      </c>
      <c r="I1186" s="70">
        <f t="shared" si="37"/>
        <v>0.50375999999999999</v>
      </c>
      <c r="J1186" s="71">
        <f>ROUND((H1186*'2-Calculator'!$D$26),2)</f>
        <v>4139.6499999999996</v>
      </c>
      <c r="K1186" s="71">
        <f>ROUND((I1186*'2-Calculator'!$D$26),2)</f>
        <v>3311.72</v>
      </c>
      <c r="L1186" s="69">
        <v>11.92</v>
      </c>
      <c r="M1186" s="66" t="s">
        <v>2538</v>
      </c>
      <c r="N1186" s="66" t="s">
        <v>2539</v>
      </c>
      <c r="O1186" s="66"/>
      <c r="P1186" s="66" t="s">
        <v>1209</v>
      </c>
      <c r="Q1186" s="141">
        <v>19</v>
      </c>
    </row>
    <row r="1187" spans="1:17" s="72" customFormat="1" x14ac:dyDescent="0.2">
      <c r="A1187" s="66"/>
      <c r="B1187" s="66" t="s">
        <v>113</v>
      </c>
      <c r="C1187" s="221" t="s">
        <v>1793</v>
      </c>
      <c r="D1187" s="66" t="s">
        <v>2112</v>
      </c>
      <c r="E1187" s="68">
        <v>0.35942000000000002</v>
      </c>
      <c r="F1187" s="74">
        <v>2</v>
      </c>
      <c r="G1187" s="74">
        <v>1.6</v>
      </c>
      <c r="H1187" s="68">
        <f t="shared" si="36"/>
        <v>0.71884000000000003</v>
      </c>
      <c r="I1187" s="70">
        <f t="shared" si="37"/>
        <v>0.57506999999999997</v>
      </c>
      <c r="J1187" s="71">
        <f>ROUND((H1187*'2-Calculator'!$D$26),2)</f>
        <v>4725.6499999999996</v>
      </c>
      <c r="K1187" s="71">
        <f>ROUND((I1187*'2-Calculator'!$D$26),2)</f>
        <v>3780.51</v>
      </c>
      <c r="L1187" s="69">
        <v>6.44</v>
      </c>
      <c r="M1187" s="66" t="s">
        <v>2538</v>
      </c>
      <c r="N1187" s="66" t="s">
        <v>2539</v>
      </c>
      <c r="O1187" s="66"/>
      <c r="P1187" s="66" t="s">
        <v>1209</v>
      </c>
      <c r="Q1187" s="141">
        <v>189</v>
      </c>
    </row>
    <row r="1188" spans="1:17" s="72" customFormat="1" x14ac:dyDescent="0.2">
      <c r="A1188" s="66"/>
      <c r="B1188" s="66" t="s">
        <v>112</v>
      </c>
      <c r="C1188" s="221" t="s">
        <v>1793</v>
      </c>
      <c r="D1188" s="66" t="s">
        <v>2112</v>
      </c>
      <c r="E1188" s="68">
        <v>0.66774</v>
      </c>
      <c r="F1188" s="74">
        <v>2</v>
      </c>
      <c r="G1188" s="74">
        <v>1.6</v>
      </c>
      <c r="H1188" s="68">
        <f t="shared" si="36"/>
        <v>1.33548</v>
      </c>
      <c r="I1188" s="70">
        <f t="shared" si="37"/>
        <v>1.0683800000000001</v>
      </c>
      <c r="J1188" s="71">
        <f>ROUND((H1188*'2-Calculator'!$D$26),2)</f>
        <v>8779.4500000000007</v>
      </c>
      <c r="K1188" s="71">
        <f>ROUND((I1188*'2-Calculator'!$D$26),2)</f>
        <v>7023.53</v>
      </c>
      <c r="L1188" s="69">
        <v>5.16</v>
      </c>
      <c r="M1188" s="66" t="s">
        <v>2538</v>
      </c>
      <c r="N1188" s="66" t="s">
        <v>2539</v>
      </c>
      <c r="O1188" s="66"/>
      <c r="P1188" s="66" t="s">
        <v>1209</v>
      </c>
      <c r="Q1188" s="141">
        <v>13</v>
      </c>
    </row>
    <row r="1189" spans="1:17" s="72" customFormat="1" x14ac:dyDescent="0.2">
      <c r="A1189" s="66"/>
      <c r="B1189" s="66" t="s">
        <v>111</v>
      </c>
      <c r="C1189" s="221" t="s">
        <v>1793</v>
      </c>
      <c r="D1189" s="66" t="s">
        <v>2112</v>
      </c>
      <c r="E1189" s="68">
        <v>2.3388499999999999</v>
      </c>
      <c r="F1189" s="74">
        <v>2</v>
      </c>
      <c r="G1189" s="74">
        <v>1.6</v>
      </c>
      <c r="H1189" s="68">
        <f t="shared" si="36"/>
        <v>4.6776999999999997</v>
      </c>
      <c r="I1189" s="70">
        <f t="shared" si="37"/>
        <v>3.7421600000000002</v>
      </c>
      <c r="J1189" s="71">
        <f>ROUND((H1189*'2-Calculator'!$D$26),2)</f>
        <v>30751.200000000001</v>
      </c>
      <c r="K1189" s="71">
        <f>ROUND((I1189*'2-Calculator'!$D$26),2)</f>
        <v>24600.959999999999</v>
      </c>
      <c r="L1189" s="69">
        <v>7.57</v>
      </c>
      <c r="M1189" s="66" t="s">
        <v>2538</v>
      </c>
      <c r="N1189" s="66" t="s">
        <v>2539</v>
      </c>
      <c r="O1189" s="66"/>
      <c r="P1189" s="66" t="s">
        <v>1209</v>
      </c>
      <c r="Q1189" s="141">
        <v>0</v>
      </c>
    </row>
    <row r="1190" spans="1:17" s="72" customFormat="1" x14ac:dyDescent="0.2">
      <c r="A1190" s="66"/>
      <c r="B1190" s="66" t="s">
        <v>110</v>
      </c>
      <c r="C1190" s="221" t="s">
        <v>1794</v>
      </c>
      <c r="D1190" s="66" t="s">
        <v>2113</v>
      </c>
      <c r="E1190" s="68">
        <v>0.33492</v>
      </c>
      <c r="F1190" s="74">
        <v>2</v>
      </c>
      <c r="G1190" s="74">
        <v>1.6</v>
      </c>
      <c r="H1190" s="68">
        <f t="shared" si="36"/>
        <v>0.66983999999999999</v>
      </c>
      <c r="I1190" s="70">
        <f t="shared" si="37"/>
        <v>0.53586999999999996</v>
      </c>
      <c r="J1190" s="71">
        <f>ROUND((H1190*'2-Calculator'!$D$26),2)</f>
        <v>4403.53</v>
      </c>
      <c r="K1190" s="71">
        <f>ROUND((I1190*'2-Calculator'!$D$26),2)</f>
        <v>3522.81</v>
      </c>
      <c r="L1190" s="69">
        <v>5.8</v>
      </c>
      <c r="M1190" s="66" t="s">
        <v>2538</v>
      </c>
      <c r="N1190" s="66" t="s">
        <v>2539</v>
      </c>
      <c r="O1190" s="66"/>
      <c r="P1190" s="66" t="s">
        <v>1209</v>
      </c>
      <c r="Q1190" s="141">
        <v>67</v>
      </c>
    </row>
    <row r="1191" spans="1:17" s="72" customFormat="1" x14ac:dyDescent="0.2">
      <c r="A1191" s="66"/>
      <c r="B1191" s="66" t="s">
        <v>109</v>
      </c>
      <c r="C1191" s="221" t="s">
        <v>1794</v>
      </c>
      <c r="D1191" s="66" t="s">
        <v>2113</v>
      </c>
      <c r="E1191" s="68">
        <v>0.46139999999999998</v>
      </c>
      <c r="F1191" s="74">
        <v>2</v>
      </c>
      <c r="G1191" s="74">
        <v>1.6</v>
      </c>
      <c r="H1191" s="68">
        <f t="shared" si="36"/>
        <v>0.92279999999999995</v>
      </c>
      <c r="I1191" s="70">
        <f t="shared" si="37"/>
        <v>0.73824000000000001</v>
      </c>
      <c r="J1191" s="71">
        <f>ROUND((H1191*'2-Calculator'!$D$26),2)</f>
        <v>6066.49</v>
      </c>
      <c r="K1191" s="71">
        <f>ROUND((I1191*'2-Calculator'!$D$26),2)</f>
        <v>4853.1899999999996</v>
      </c>
      <c r="L1191" s="69">
        <v>4.0599999999999996</v>
      </c>
      <c r="M1191" s="66" t="s">
        <v>2538</v>
      </c>
      <c r="N1191" s="66" t="s">
        <v>2539</v>
      </c>
      <c r="O1191" s="66"/>
      <c r="P1191" s="66" t="s">
        <v>1209</v>
      </c>
      <c r="Q1191" s="141">
        <v>182</v>
      </c>
    </row>
    <row r="1192" spans="1:17" s="72" customFormat="1" x14ac:dyDescent="0.2">
      <c r="A1192" s="66"/>
      <c r="B1192" s="66" t="s">
        <v>108</v>
      </c>
      <c r="C1192" s="221" t="s">
        <v>1794</v>
      </c>
      <c r="D1192" s="66" t="s">
        <v>2113</v>
      </c>
      <c r="E1192" s="68">
        <v>0.84613000000000005</v>
      </c>
      <c r="F1192" s="74">
        <v>2</v>
      </c>
      <c r="G1192" s="74">
        <v>1.6</v>
      </c>
      <c r="H1192" s="68">
        <f t="shared" si="36"/>
        <v>1.6922600000000001</v>
      </c>
      <c r="I1192" s="70">
        <f t="shared" si="37"/>
        <v>1.35381</v>
      </c>
      <c r="J1192" s="71">
        <f>ROUND((H1192*'2-Calculator'!$D$26),2)</f>
        <v>11124.92</v>
      </c>
      <c r="K1192" s="71">
        <f>ROUND((I1192*'2-Calculator'!$D$26),2)</f>
        <v>8899.9500000000007</v>
      </c>
      <c r="L1192" s="69">
        <v>5.33</v>
      </c>
      <c r="M1192" s="66" t="s">
        <v>2538</v>
      </c>
      <c r="N1192" s="66" t="s">
        <v>2539</v>
      </c>
      <c r="O1192" s="66"/>
      <c r="P1192" s="66" t="s">
        <v>1209</v>
      </c>
      <c r="Q1192" s="141">
        <v>33</v>
      </c>
    </row>
    <row r="1193" spans="1:17" s="72" customFormat="1" x14ac:dyDescent="0.2">
      <c r="A1193" s="66"/>
      <c r="B1193" s="66" t="s">
        <v>107</v>
      </c>
      <c r="C1193" s="221" t="s">
        <v>1794</v>
      </c>
      <c r="D1193" s="66" t="s">
        <v>2113</v>
      </c>
      <c r="E1193" s="68">
        <v>2.4579800000000001</v>
      </c>
      <c r="F1193" s="74">
        <v>2</v>
      </c>
      <c r="G1193" s="74">
        <v>1.6</v>
      </c>
      <c r="H1193" s="68">
        <f t="shared" si="36"/>
        <v>4.9159600000000001</v>
      </c>
      <c r="I1193" s="70">
        <f t="shared" si="37"/>
        <v>3.9327700000000001</v>
      </c>
      <c r="J1193" s="71">
        <f>ROUND((H1193*'2-Calculator'!$D$26),2)</f>
        <v>32317.52</v>
      </c>
      <c r="K1193" s="71">
        <f>ROUND((I1193*'2-Calculator'!$D$26),2)</f>
        <v>25854.03</v>
      </c>
      <c r="L1193" s="69">
        <v>12.03</v>
      </c>
      <c r="M1193" s="66" t="s">
        <v>2538</v>
      </c>
      <c r="N1193" s="66" t="s">
        <v>2539</v>
      </c>
      <c r="O1193" s="66"/>
      <c r="P1193" s="66" t="s">
        <v>1209</v>
      </c>
      <c r="Q1193" s="141">
        <v>4</v>
      </c>
    </row>
    <row r="1194" spans="1:17" s="72" customFormat="1" x14ac:dyDescent="0.2">
      <c r="A1194" s="66"/>
      <c r="B1194" s="66" t="s">
        <v>106</v>
      </c>
      <c r="C1194" s="221" t="s">
        <v>1795</v>
      </c>
      <c r="D1194" s="66" t="s">
        <v>2365</v>
      </c>
      <c r="E1194" s="68">
        <v>0.30885000000000001</v>
      </c>
      <c r="F1194" s="74">
        <v>2</v>
      </c>
      <c r="G1194" s="74">
        <v>1.6</v>
      </c>
      <c r="H1194" s="68">
        <f t="shared" si="36"/>
        <v>0.61770000000000003</v>
      </c>
      <c r="I1194" s="70">
        <f t="shared" si="37"/>
        <v>0.49415999999999999</v>
      </c>
      <c r="J1194" s="71">
        <f>ROUND((H1194*'2-Calculator'!$D$26),2)</f>
        <v>4060.76</v>
      </c>
      <c r="K1194" s="71">
        <f>ROUND((I1194*'2-Calculator'!$D$26),2)</f>
        <v>3248.61</v>
      </c>
      <c r="L1194" s="69">
        <v>9</v>
      </c>
      <c r="M1194" s="66" t="s">
        <v>2538</v>
      </c>
      <c r="N1194" s="66" t="s">
        <v>2539</v>
      </c>
      <c r="O1194" s="66"/>
      <c r="P1194" s="66" t="s">
        <v>1209</v>
      </c>
      <c r="Q1194" s="141">
        <v>104</v>
      </c>
    </row>
    <row r="1195" spans="1:17" s="72" customFormat="1" x14ac:dyDescent="0.2">
      <c r="A1195" s="66"/>
      <c r="B1195" s="66" t="s">
        <v>105</v>
      </c>
      <c r="C1195" s="221" t="s">
        <v>1795</v>
      </c>
      <c r="D1195" s="66" t="s">
        <v>2365</v>
      </c>
      <c r="E1195" s="68">
        <v>0.43523000000000001</v>
      </c>
      <c r="F1195" s="74">
        <v>2</v>
      </c>
      <c r="G1195" s="74">
        <v>1.6</v>
      </c>
      <c r="H1195" s="68">
        <f t="shared" si="36"/>
        <v>0.87046000000000001</v>
      </c>
      <c r="I1195" s="70">
        <f t="shared" si="37"/>
        <v>0.69637000000000004</v>
      </c>
      <c r="J1195" s="71">
        <f>ROUND((H1195*'2-Calculator'!$D$26),2)</f>
        <v>5722.4</v>
      </c>
      <c r="K1195" s="71">
        <f>ROUND((I1195*'2-Calculator'!$D$26),2)</f>
        <v>4577.9399999999996</v>
      </c>
      <c r="L1195" s="69">
        <v>7.07</v>
      </c>
      <c r="M1195" s="66" t="s">
        <v>2538</v>
      </c>
      <c r="N1195" s="66" t="s">
        <v>2539</v>
      </c>
      <c r="O1195" s="66"/>
      <c r="P1195" s="66" t="s">
        <v>1209</v>
      </c>
      <c r="Q1195" s="141">
        <v>150</v>
      </c>
    </row>
    <row r="1196" spans="1:17" s="72" customFormat="1" x14ac:dyDescent="0.2">
      <c r="A1196" s="66"/>
      <c r="B1196" s="66" t="s">
        <v>104</v>
      </c>
      <c r="C1196" s="221" t="s">
        <v>1795</v>
      </c>
      <c r="D1196" s="66" t="s">
        <v>2365</v>
      </c>
      <c r="E1196" s="68">
        <v>0.76265000000000005</v>
      </c>
      <c r="F1196" s="74">
        <v>2</v>
      </c>
      <c r="G1196" s="74">
        <v>1.6</v>
      </c>
      <c r="H1196" s="68">
        <f t="shared" si="36"/>
        <v>1.5253000000000001</v>
      </c>
      <c r="I1196" s="70">
        <f t="shared" si="37"/>
        <v>1.22024</v>
      </c>
      <c r="J1196" s="71">
        <f>ROUND((H1196*'2-Calculator'!$D$26),2)</f>
        <v>10027.32</v>
      </c>
      <c r="K1196" s="71">
        <f>ROUND((I1196*'2-Calculator'!$D$26),2)</f>
        <v>8021.86</v>
      </c>
      <c r="L1196" s="69">
        <v>7.64</v>
      </c>
      <c r="M1196" s="66" t="s">
        <v>2538</v>
      </c>
      <c r="N1196" s="66" t="s">
        <v>2539</v>
      </c>
      <c r="O1196" s="66"/>
      <c r="P1196" s="66" t="s">
        <v>1209</v>
      </c>
      <c r="Q1196" s="141">
        <v>12</v>
      </c>
    </row>
    <row r="1197" spans="1:17" s="72" customFormat="1" x14ac:dyDescent="0.2">
      <c r="A1197" s="66"/>
      <c r="B1197" s="66" t="s">
        <v>103</v>
      </c>
      <c r="C1197" s="221" t="s">
        <v>1795</v>
      </c>
      <c r="D1197" s="66" t="s">
        <v>2365</v>
      </c>
      <c r="E1197" s="68">
        <v>1.8555999999999999</v>
      </c>
      <c r="F1197" s="74">
        <v>2</v>
      </c>
      <c r="G1197" s="74">
        <v>1.6</v>
      </c>
      <c r="H1197" s="68">
        <f t="shared" si="36"/>
        <v>3.7111999999999998</v>
      </c>
      <c r="I1197" s="70">
        <f t="shared" si="37"/>
        <v>2.96896</v>
      </c>
      <c r="J1197" s="71">
        <f>ROUND((H1197*'2-Calculator'!$D$26),2)</f>
        <v>24397.43</v>
      </c>
      <c r="K1197" s="71">
        <f>ROUND((I1197*'2-Calculator'!$D$26),2)</f>
        <v>19517.939999999999</v>
      </c>
      <c r="L1197" s="69">
        <v>7.63</v>
      </c>
      <c r="M1197" s="66" t="s">
        <v>2538</v>
      </c>
      <c r="N1197" s="66" t="s">
        <v>2539</v>
      </c>
      <c r="O1197" s="66"/>
      <c r="P1197" s="66" t="s">
        <v>1209</v>
      </c>
      <c r="Q1197" s="141">
        <v>0</v>
      </c>
    </row>
    <row r="1198" spans="1:17" s="72" customFormat="1" x14ac:dyDescent="0.2">
      <c r="A1198" s="66"/>
      <c r="B1198" s="66" t="s">
        <v>2366</v>
      </c>
      <c r="C1198" s="221" t="s">
        <v>2411</v>
      </c>
      <c r="D1198" s="66" t="s">
        <v>2494</v>
      </c>
      <c r="E1198" s="68">
        <v>0.91152</v>
      </c>
      <c r="F1198" s="74">
        <v>1</v>
      </c>
      <c r="G1198" s="74">
        <v>1</v>
      </c>
      <c r="H1198" s="68">
        <f t="shared" si="36"/>
        <v>0.91152</v>
      </c>
      <c r="I1198" s="70">
        <f t="shared" si="37"/>
        <v>0.91152</v>
      </c>
      <c r="J1198" s="71">
        <f>ROUND((H1198*'2-Calculator'!$D$26),2)</f>
        <v>5992.33</v>
      </c>
      <c r="K1198" s="71">
        <f>ROUND((I1198*'2-Calculator'!$D$26),2)</f>
        <v>5992.33</v>
      </c>
      <c r="L1198" s="69">
        <v>3.54</v>
      </c>
      <c r="M1198" s="66" t="s">
        <v>2531</v>
      </c>
      <c r="N1198" s="66" t="s">
        <v>2532</v>
      </c>
      <c r="O1198" s="66"/>
      <c r="P1198" s="66" t="s">
        <v>1833</v>
      </c>
      <c r="Q1198" s="141">
        <v>2</v>
      </c>
    </row>
    <row r="1199" spans="1:17" s="72" customFormat="1" x14ac:dyDescent="0.2">
      <c r="A1199" s="66"/>
      <c r="B1199" s="66" t="s">
        <v>2367</v>
      </c>
      <c r="C1199" s="221" t="s">
        <v>2411</v>
      </c>
      <c r="D1199" s="66" t="s">
        <v>2494</v>
      </c>
      <c r="E1199" s="68">
        <v>1.3376999999999999</v>
      </c>
      <c r="F1199" s="74">
        <v>1</v>
      </c>
      <c r="G1199" s="74">
        <v>1</v>
      </c>
      <c r="H1199" s="68">
        <f t="shared" si="36"/>
        <v>1.3376999999999999</v>
      </c>
      <c r="I1199" s="70">
        <f t="shared" si="37"/>
        <v>1.3376999999999999</v>
      </c>
      <c r="J1199" s="71">
        <f>ROUND((H1199*'2-Calculator'!$D$26),2)</f>
        <v>8794.0400000000009</v>
      </c>
      <c r="K1199" s="71">
        <f>ROUND((I1199*'2-Calculator'!$D$26),2)</f>
        <v>8794.0400000000009</v>
      </c>
      <c r="L1199" s="69">
        <v>4.5599999999999996</v>
      </c>
      <c r="M1199" s="66" t="s">
        <v>2531</v>
      </c>
      <c r="N1199" s="66" t="s">
        <v>2532</v>
      </c>
      <c r="O1199" s="66"/>
      <c r="P1199" s="66" t="s">
        <v>1833</v>
      </c>
      <c r="Q1199" s="141">
        <v>4</v>
      </c>
    </row>
    <row r="1200" spans="1:17" s="72" customFormat="1" x14ac:dyDescent="0.2">
      <c r="A1200" s="66"/>
      <c r="B1200" s="66" t="s">
        <v>2368</v>
      </c>
      <c r="C1200" s="221" t="s">
        <v>2411</v>
      </c>
      <c r="D1200" s="66" t="s">
        <v>2494</v>
      </c>
      <c r="E1200" s="68">
        <v>2.1642299999999999</v>
      </c>
      <c r="F1200" s="74">
        <v>1</v>
      </c>
      <c r="G1200" s="74">
        <v>1</v>
      </c>
      <c r="H1200" s="68">
        <f t="shared" si="36"/>
        <v>2.1642299999999999</v>
      </c>
      <c r="I1200" s="70">
        <f t="shared" si="37"/>
        <v>2.1642299999999999</v>
      </c>
      <c r="J1200" s="71">
        <f>ROUND((H1200*'2-Calculator'!$D$26),2)</f>
        <v>14227.65</v>
      </c>
      <c r="K1200" s="71">
        <f>ROUND((I1200*'2-Calculator'!$D$26),2)</f>
        <v>14227.65</v>
      </c>
      <c r="L1200" s="69">
        <v>8.57</v>
      </c>
      <c r="M1200" s="66" t="s">
        <v>2531</v>
      </c>
      <c r="N1200" s="66" t="s">
        <v>2532</v>
      </c>
      <c r="O1200" s="66"/>
      <c r="P1200" s="66" t="s">
        <v>1833</v>
      </c>
      <c r="Q1200" s="141">
        <v>9</v>
      </c>
    </row>
    <row r="1201" spans="1:17" s="72" customFormat="1" x14ac:dyDescent="0.2">
      <c r="A1201" s="66"/>
      <c r="B1201" s="66" t="s">
        <v>2369</v>
      </c>
      <c r="C1201" s="221" t="s">
        <v>2411</v>
      </c>
      <c r="D1201" s="66" t="s">
        <v>2494</v>
      </c>
      <c r="E1201" s="68">
        <v>4.8173899999999996</v>
      </c>
      <c r="F1201" s="74">
        <v>1</v>
      </c>
      <c r="G1201" s="74">
        <v>1</v>
      </c>
      <c r="H1201" s="68">
        <f t="shared" si="36"/>
        <v>4.8173899999999996</v>
      </c>
      <c r="I1201" s="70">
        <f t="shared" si="37"/>
        <v>4.8173899999999996</v>
      </c>
      <c r="J1201" s="71">
        <f>ROUND((H1201*'2-Calculator'!$D$26),2)</f>
        <v>31669.52</v>
      </c>
      <c r="K1201" s="71">
        <f>ROUND((I1201*'2-Calculator'!$D$26),2)</f>
        <v>31669.52</v>
      </c>
      <c r="L1201" s="69">
        <v>17.27</v>
      </c>
      <c r="M1201" s="66" t="s">
        <v>2531</v>
      </c>
      <c r="N1201" s="66" t="s">
        <v>2532</v>
      </c>
      <c r="O1201" s="66"/>
      <c r="P1201" s="66" t="s">
        <v>1833</v>
      </c>
      <c r="Q1201" s="141">
        <v>10</v>
      </c>
    </row>
    <row r="1202" spans="1:17" s="72" customFormat="1" x14ac:dyDescent="0.2">
      <c r="A1202" s="66"/>
      <c r="B1202" s="66" t="s">
        <v>2370</v>
      </c>
      <c r="C1202" s="221" t="s">
        <v>2412</v>
      </c>
      <c r="D1202" s="66" t="s">
        <v>2495</v>
      </c>
      <c r="E1202" s="68">
        <v>0.87888999999999995</v>
      </c>
      <c r="F1202" s="74">
        <v>1</v>
      </c>
      <c r="G1202" s="74">
        <v>1</v>
      </c>
      <c r="H1202" s="68">
        <f t="shared" si="36"/>
        <v>0.87888999999999995</v>
      </c>
      <c r="I1202" s="70">
        <f t="shared" si="37"/>
        <v>0.87888999999999995</v>
      </c>
      <c r="J1202" s="71">
        <f>ROUND((H1202*'2-Calculator'!$D$26),2)</f>
        <v>5777.82</v>
      </c>
      <c r="K1202" s="71">
        <f>ROUND((I1202*'2-Calculator'!$D$26),2)</f>
        <v>5777.82</v>
      </c>
      <c r="L1202" s="69">
        <v>2.56</v>
      </c>
      <c r="M1202" s="66" t="s">
        <v>2531</v>
      </c>
      <c r="N1202" s="66" t="s">
        <v>2532</v>
      </c>
      <c r="O1202" s="66"/>
      <c r="P1202" s="66" t="s">
        <v>1833</v>
      </c>
      <c r="Q1202" s="141">
        <v>11</v>
      </c>
    </row>
    <row r="1203" spans="1:17" s="72" customFormat="1" x14ac:dyDescent="0.2">
      <c r="A1203" s="66"/>
      <c r="B1203" s="66" t="s">
        <v>2371</v>
      </c>
      <c r="C1203" s="221" t="s">
        <v>2412</v>
      </c>
      <c r="D1203" s="66" t="s">
        <v>2495</v>
      </c>
      <c r="E1203" s="68">
        <v>1.28356</v>
      </c>
      <c r="F1203" s="74">
        <v>1</v>
      </c>
      <c r="G1203" s="74">
        <v>1</v>
      </c>
      <c r="H1203" s="68">
        <f t="shared" si="36"/>
        <v>1.28356</v>
      </c>
      <c r="I1203" s="70">
        <f t="shared" si="37"/>
        <v>1.28356</v>
      </c>
      <c r="J1203" s="71">
        <f>ROUND((H1203*'2-Calculator'!$D$26),2)</f>
        <v>8438.1200000000008</v>
      </c>
      <c r="K1203" s="71">
        <f>ROUND((I1203*'2-Calculator'!$D$26),2)</f>
        <v>8438.1200000000008</v>
      </c>
      <c r="L1203" s="69">
        <v>4.3899999999999997</v>
      </c>
      <c r="M1203" s="66" t="s">
        <v>2531</v>
      </c>
      <c r="N1203" s="66" t="s">
        <v>2532</v>
      </c>
      <c r="O1203" s="66"/>
      <c r="P1203" s="66" t="s">
        <v>1833</v>
      </c>
      <c r="Q1203" s="141">
        <v>27</v>
      </c>
    </row>
    <row r="1204" spans="1:17" s="72" customFormat="1" x14ac:dyDescent="0.2">
      <c r="A1204" s="66"/>
      <c r="B1204" s="66" t="s">
        <v>2372</v>
      </c>
      <c r="C1204" s="221" t="s">
        <v>2412</v>
      </c>
      <c r="D1204" s="66" t="s">
        <v>2495</v>
      </c>
      <c r="E1204" s="68">
        <v>2.0742600000000002</v>
      </c>
      <c r="F1204" s="74">
        <v>1</v>
      </c>
      <c r="G1204" s="74">
        <v>1</v>
      </c>
      <c r="H1204" s="68">
        <f t="shared" si="36"/>
        <v>2.0742600000000002</v>
      </c>
      <c r="I1204" s="70">
        <f t="shared" si="37"/>
        <v>2.0742600000000002</v>
      </c>
      <c r="J1204" s="71">
        <f>ROUND((H1204*'2-Calculator'!$D$26),2)</f>
        <v>13636.19</v>
      </c>
      <c r="K1204" s="71">
        <f>ROUND((I1204*'2-Calculator'!$D$26),2)</f>
        <v>13636.19</v>
      </c>
      <c r="L1204" s="69">
        <v>7.43</v>
      </c>
      <c r="M1204" s="66" t="s">
        <v>2531</v>
      </c>
      <c r="N1204" s="66" t="s">
        <v>2532</v>
      </c>
      <c r="O1204" s="66"/>
      <c r="P1204" s="66" t="s">
        <v>1833</v>
      </c>
      <c r="Q1204" s="141">
        <v>20</v>
      </c>
    </row>
    <row r="1205" spans="1:17" s="72" customFormat="1" x14ac:dyDescent="0.2">
      <c r="A1205" s="66"/>
      <c r="B1205" s="66" t="s">
        <v>2373</v>
      </c>
      <c r="C1205" s="221" t="s">
        <v>2412</v>
      </c>
      <c r="D1205" s="66" t="s">
        <v>2495</v>
      </c>
      <c r="E1205" s="68">
        <v>4.3311200000000003</v>
      </c>
      <c r="F1205" s="74">
        <v>1</v>
      </c>
      <c r="G1205" s="74">
        <v>1</v>
      </c>
      <c r="H1205" s="68">
        <f t="shared" si="36"/>
        <v>4.3311200000000003</v>
      </c>
      <c r="I1205" s="70">
        <f t="shared" si="37"/>
        <v>4.3311200000000003</v>
      </c>
      <c r="J1205" s="71">
        <f>ROUND((H1205*'2-Calculator'!$D$26),2)</f>
        <v>28472.78</v>
      </c>
      <c r="K1205" s="71">
        <f>ROUND((I1205*'2-Calculator'!$D$26),2)</f>
        <v>28472.78</v>
      </c>
      <c r="L1205" s="69">
        <v>14.43</v>
      </c>
      <c r="M1205" s="66" t="s">
        <v>2531</v>
      </c>
      <c r="N1205" s="66" t="s">
        <v>2532</v>
      </c>
      <c r="O1205" s="66"/>
      <c r="P1205" s="66" t="s">
        <v>1833</v>
      </c>
      <c r="Q1205" s="141">
        <v>2</v>
      </c>
    </row>
    <row r="1206" spans="1:17" s="72" customFormat="1" x14ac:dyDescent="0.2">
      <c r="A1206" s="66"/>
      <c r="B1206" s="66" t="s">
        <v>2374</v>
      </c>
      <c r="C1206" s="221" t="s">
        <v>2413</v>
      </c>
      <c r="D1206" s="66" t="s">
        <v>2496</v>
      </c>
      <c r="E1206" s="68">
        <v>0.84811999999999999</v>
      </c>
      <c r="F1206" s="74">
        <v>1</v>
      </c>
      <c r="G1206" s="74">
        <v>1</v>
      </c>
      <c r="H1206" s="68">
        <f t="shared" si="36"/>
        <v>0.84811999999999999</v>
      </c>
      <c r="I1206" s="70">
        <f t="shared" si="37"/>
        <v>0.84811999999999999</v>
      </c>
      <c r="J1206" s="71">
        <f>ROUND((H1206*'2-Calculator'!$D$26),2)</f>
        <v>5575.54</v>
      </c>
      <c r="K1206" s="71">
        <f>ROUND((I1206*'2-Calculator'!$D$26),2)</f>
        <v>5575.54</v>
      </c>
      <c r="L1206" s="69">
        <v>2.5</v>
      </c>
      <c r="M1206" s="66" t="s">
        <v>2531</v>
      </c>
      <c r="N1206" s="66" t="s">
        <v>2532</v>
      </c>
      <c r="O1206" s="66"/>
      <c r="P1206" s="66" t="s">
        <v>1833</v>
      </c>
      <c r="Q1206" s="141">
        <v>3</v>
      </c>
    </row>
    <row r="1207" spans="1:17" s="72" customFormat="1" x14ac:dyDescent="0.2">
      <c r="A1207" s="66"/>
      <c r="B1207" s="66" t="s">
        <v>2375</v>
      </c>
      <c r="C1207" s="221" t="s">
        <v>2413</v>
      </c>
      <c r="D1207" s="66" t="s">
        <v>2496</v>
      </c>
      <c r="E1207" s="68">
        <v>1.22342</v>
      </c>
      <c r="F1207" s="74">
        <v>1</v>
      </c>
      <c r="G1207" s="74">
        <v>1</v>
      </c>
      <c r="H1207" s="68">
        <f t="shared" si="36"/>
        <v>1.22342</v>
      </c>
      <c r="I1207" s="70">
        <f t="shared" si="37"/>
        <v>1.22342</v>
      </c>
      <c r="J1207" s="71">
        <f>ROUND((H1207*'2-Calculator'!$D$26),2)</f>
        <v>8042.76</v>
      </c>
      <c r="K1207" s="71">
        <f>ROUND((I1207*'2-Calculator'!$D$26),2)</f>
        <v>8042.76</v>
      </c>
      <c r="L1207" s="69">
        <v>4.04</v>
      </c>
      <c r="M1207" s="66" t="s">
        <v>2531</v>
      </c>
      <c r="N1207" s="66" t="s">
        <v>2532</v>
      </c>
      <c r="O1207" s="66"/>
      <c r="P1207" s="66" t="s">
        <v>1833</v>
      </c>
      <c r="Q1207" s="141">
        <v>5</v>
      </c>
    </row>
    <row r="1208" spans="1:17" s="72" customFormat="1" x14ac:dyDescent="0.2">
      <c r="A1208" s="66"/>
      <c r="B1208" s="66" t="s">
        <v>2376</v>
      </c>
      <c r="C1208" s="221" t="s">
        <v>2413</v>
      </c>
      <c r="D1208" s="66" t="s">
        <v>2496</v>
      </c>
      <c r="E1208" s="68">
        <v>1.9987699999999999</v>
      </c>
      <c r="F1208" s="74">
        <v>1</v>
      </c>
      <c r="G1208" s="74">
        <v>1</v>
      </c>
      <c r="H1208" s="68">
        <f t="shared" si="36"/>
        <v>1.9987699999999999</v>
      </c>
      <c r="I1208" s="70">
        <f t="shared" si="37"/>
        <v>1.9987699999999999</v>
      </c>
      <c r="J1208" s="71">
        <f>ROUND((H1208*'2-Calculator'!$D$26),2)</f>
        <v>13139.91</v>
      </c>
      <c r="K1208" s="71">
        <f>ROUND((I1208*'2-Calculator'!$D$26),2)</f>
        <v>13139.91</v>
      </c>
      <c r="L1208" s="69">
        <v>8.3000000000000007</v>
      </c>
      <c r="M1208" s="66" t="s">
        <v>2531</v>
      </c>
      <c r="N1208" s="66" t="s">
        <v>2532</v>
      </c>
      <c r="O1208" s="66"/>
      <c r="P1208" s="66" t="s">
        <v>1833</v>
      </c>
      <c r="Q1208" s="141">
        <v>1</v>
      </c>
    </row>
    <row r="1209" spans="1:17" s="72" customFormat="1" x14ac:dyDescent="0.2">
      <c r="A1209" s="66"/>
      <c r="B1209" s="66" t="s">
        <v>2377</v>
      </c>
      <c r="C1209" s="221" t="s">
        <v>2413</v>
      </c>
      <c r="D1209" s="66" t="s">
        <v>2496</v>
      </c>
      <c r="E1209" s="68">
        <v>3.734</v>
      </c>
      <c r="F1209" s="74">
        <v>1</v>
      </c>
      <c r="G1209" s="74">
        <v>1</v>
      </c>
      <c r="H1209" s="68">
        <f t="shared" si="36"/>
        <v>3.734</v>
      </c>
      <c r="I1209" s="70">
        <f t="shared" si="37"/>
        <v>3.734</v>
      </c>
      <c r="J1209" s="71">
        <f>ROUND((H1209*'2-Calculator'!$D$26),2)</f>
        <v>24547.32</v>
      </c>
      <c r="K1209" s="71">
        <f>ROUND((I1209*'2-Calculator'!$D$26),2)</f>
        <v>24547.32</v>
      </c>
      <c r="L1209" s="69">
        <v>15.14</v>
      </c>
      <c r="M1209" s="66" t="s">
        <v>2531</v>
      </c>
      <c r="N1209" s="66" t="s">
        <v>2532</v>
      </c>
      <c r="O1209" s="66"/>
      <c r="P1209" s="66" t="s">
        <v>1833</v>
      </c>
      <c r="Q1209" s="141">
        <v>1</v>
      </c>
    </row>
    <row r="1210" spans="1:17" s="72" customFormat="1" x14ac:dyDescent="0.2">
      <c r="A1210" s="66"/>
      <c r="B1210" s="66" t="s">
        <v>2378</v>
      </c>
      <c r="C1210" s="221" t="s">
        <v>2414</v>
      </c>
      <c r="D1210" s="66" t="s">
        <v>2497</v>
      </c>
      <c r="E1210" s="68">
        <v>0.47663</v>
      </c>
      <c r="F1210" s="74">
        <v>1</v>
      </c>
      <c r="G1210" s="74">
        <v>1</v>
      </c>
      <c r="H1210" s="68">
        <f t="shared" si="36"/>
        <v>0.47663</v>
      </c>
      <c r="I1210" s="70">
        <f t="shared" si="37"/>
        <v>0.47663</v>
      </c>
      <c r="J1210" s="71">
        <f>ROUND((H1210*'2-Calculator'!$D$26),2)</f>
        <v>3133.37</v>
      </c>
      <c r="K1210" s="71">
        <f>ROUND((I1210*'2-Calculator'!$D$26),2)</f>
        <v>3133.37</v>
      </c>
      <c r="L1210" s="69">
        <v>2.27</v>
      </c>
      <c r="M1210" s="66" t="s">
        <v>2531</v>
      </c>
      <c r="N1210" s="66" t="s">
        <v>2532</v>
      </c>
      <c r="O1210" s="66"/>
      <c r="P1210" s="66" t="s">
        <v>1833</v>
      </c>
      <c r="Q1210" s="141">
        <v>1</v>
      </c>
    </row>
    <row r="1211" spans="1:17" s="72" customFormat="1" x14ac:dyDescent="0.2">
      <c r="A1211" s="66"/>
      <c r="B1211" s="66" t="s">
        <v>2379</v>
      </c>
      <c r="C1211" s="221" t="s">
        <v>2414</v>
      </c>
      <c r="D1211" s="66" t="s">
        <v>2497</v>
      </c>
      <c r="E1211" s="68">
        <v>0.62331000000000003</v>
      </c>
      <c r="F1211" s="74">
        <v>1</v>
      </c>
      <c r="G1211" s="74">
        <v>1</v>
      </c>
      <c r="H1211" s="68">
        <f t="shared" si="36"/>
        <v>0.62331000000000003</v>
      </c>
      <c r="I1211" s="70">
        <f t="shared" si="37"/>
        <v>0.62331000000000003</v>
      </c>
      <c r="J1211" s="71">
        <f>ROUND((H1211*'2-Calculator'!$D$26),2)</f>
        <v>4097.6400000000003</v>
      </c>
      <c r="K1211" s="71">
        <f>ROUND((I1211*'2-Calculator'!$D$26),2)</f>
        <v>4097.6400000000003</v>
      </c>
      <c r="L1211" s="69">
        <v>3.1</v>
      </c>
      <c r="M1211" s="66" t="s">
        <v>2531</v>
      </c>
      <c r="N1211" s="66" t="s">
        <v>2532</v>
      </c>
      <c r="O1211" s="66"/>
      <c r="P1211" s="66" t="s">
        <v>1833</v>
      </c>
      <c r="Q1211" s="141">
        <v>1</v>
      </c>
    </row>
    <row r="1212" spans="1:17" s="72" customFormat="1" x14ac:dyDescent="0.2">
      <c r="A1212" s="66"/>
      <c r="B1212" s="66" t="s">
        <v>2380</v>
      </c>
      <c r="C1212" s="221" t="s">
        <v>2414</v>
      </c>
      <c r="D1212" s="66" t="s">
        <v>2497</v>
      </c>
      <c r="E1212" s="68">
        <v>0.94838</v>
      </c>
      <c r="F1212" s="74">
        <v>1</v>
      </c>
      <c r="G1212" s="74">
        <v>1</v>
      </c>
      <c r="H1212" s="68">
        <f t="shared" si="36"/>
        <v>0.94838</v>
      </c>
      <c r="I1212" s="70">
        <f t="shared" si="37"/>
        <v>0.94838</v>
      </c>
      <c r="J1212" s="71">
        <f>ROUND((H1212*'2-Calculator'!$D$26),2)</f>
        <v>6234.65</v>
      </c>
      <c r="K1212" s="71">
        <f>ROUND((I1212*'2-Calculator'!$D$26),2)</f>
        <v>6234.65</v>
      </c>
      <c r="L1212" s="69">
        <v>5.22</v>
      </c>
      <c r="M1212" s="66" t="s">
        <v>2531</v>
      </c>
      <c r="N1212" s="66" t="s">
        <v>2532</v>
      </c>
      <c r="O1212" s="66"/>
      <c r="P1212" s="66" t="s">
        <v>1833</v>
      </c>
      <c r="Q1212" s="141">
        <v>1</v>
      </c>
    </row>
    <row r="1213" spans="1:17" s="72" customFormat="1" x14ac:dyDescent="0.2">
      <c r="A1213" s="66"/>
      <c r="B1213" s="66" t="s">
        <v>2381</v>
      </c>
      <c r="C1213" s="221" t="s">
        <v>2414</v>
      </c>
      <c r="D1213" s="66" t="s">
        <v>2497</v>
      </c>
      <c r="E1213" s="68">
        <v>2.1049199999999999</v>
      </c>
      <c r="F1213" s="74">
        <v>1</v>
      </c>
      <c r="G1213" s="74">
        <v>1</v>
      </c>
      <c r="H1213" s="68">
        <f t="shared" si="36"/>
        <v>2.1049199999999999</v>
      </c>
      <c r="I1213" s="70">
        <f t="shared" si="37"/>
        <v>2.1049199999999999</v>
      </c>
      <c r="J1213" s="71">
        <f>ROUND((H1213*'2-Calculator'!$D$26),2)</f>
        <v>13837.74</v>
      </c>
      <c r="K1213" s="71">
        <f>ROUND((I1213*'2-Calculator'!$D$26),2)</f>
        <v>13837.74</v>
      </c>
      <c r="L1213" s="69">
        <v>11.93</v>
      </c>
      <c r="M1213" s="66" t="s">
        <v>2531</v>
      </c>
      <c r="N1213" s="66" t="s">
        <v>2532</v>
      </c>
      <c r="O1213" s="66"/>
      <c r="P1213" s="66" t="s">
        <v>1833</v>
      </c>
      <c r="Q1213" s="141">
        <v>0</v>
      </c>
    </row>
    <row r="1214" spans="1:17" s="72" customFormat="1" x14ac:dyDescent="0.2">
      <c r="A1214" s="66"/>
      <c r="B1214" s="66" t="s">
        <v>102</v>
      </c>
      <c r="C1214" s="221" t="s">
        <v>1796</v>
      </c>
      <c r="D1214" s="66" t="s">
        <v>2114</v>
      </c>
      <c r="E1214" s="68">
        <v>0.27213999999999999</v>
      </c>
      <c r="F1214" s="74">
        <v>1</v>
      </c>
      <c r="G1214" s="74">
        <v>1</v>
      </c>
      <c r="H1214" s="68">
        <f t="shared" si="36"/>
        <v>0.27213999999999999</v>
      </c>
      <c r="I1214" s="70">
        <f t="shared" si="37"/>
        <v>0.27213999999999999</v>
      </c>
      <c r="J1214" s="71">
        <f>ROUND((H1214*'2-Calculator'!$D$26),2)</f>
        <v>1789.05</v>
      </c>
      <c r="K1214" s="71">
        <f>ROUND((I1214*'2-Calculator'!$D$26),2)</f>
        <v>1789.05</v>
      </c>
      <c r="L1214" s="69">
        <v>1.6</v>
      </c>
      <c r="M1214" s="66" t="s">
        <v>2531</v>
      </c>
      <c r="N1214" s="66" t="s">
        <v>2532</v>
      </c>
      <c r="O1214" s="66"/>
      <c r="P1214" s="66" t="s">
        <v>1833</v>
      </c>
      <c r="Q1214" s="141">
        <v>13</v>
      </c>
    </row>
    <row r="1215" spans="1:17" s="72" customFormat="1" x14ac:dyDescent="0.2">
      <c r="A1215" s="66"/>
      <c r="B1215" s="66" t="s">
        <v>101</v>
      </c>
      <c r="C1215" s="221" t="s">
        <v>1796</v>
      </c>
      <c r="D1215" s="66" t="s">
        <v>2114</v>
      </c>
      <c r="E1215" s="68">
        <v>0.39827000000000001</v>
      </c>
      <c r="F1215" s="74">
        <v>1</v>
      </c>
      <c r="G1215" s="74">
        <v>1</v>
      </c>
      <c r="H1215" s="68">
        <f t="shared" si="36"/>
        <v>0.39827000000000001</v>
      </c>
      <c r="I1215" s="70">
        <f t="shared" si="37"/>
        <v>0.39827000000000001</v>
      </c>
      <c r="J1215" s="71">
        <f>ROUND((H1215*'2-Calculator'!$D$26),2)</f>
        <v>2618.23</v>
      </c>
      <c r="K1215" s="71">
        <f>ROUND((I1215*'2-Calculator'!$D$26),2)</f>
        <v>2618.23</v>
      </c>
      <c r="L1215" s="69">
        <v>2.04</v>
      </c>
      <c r="M1215" s="66" t="s">
        <v>2531</v>
      </c>
      <c r="N1215" s="66" t="s">
        <v>2532</v>
      </c>
      <c r="O1215" s="66"/>
      <c r="P1215" s="66" t="s">
        <v>1833</v>
      </c>
      <c r="Q1215" s="141">
        <v>17</v>
      </c>
    </row>
    <row r="1216" spans="1:17" s="72" customFormat="1" x14ac:dyDescent="0.2">
      <c r="A1216" s="66"/>
      <c r="B1216" s="66" t="s">
        <v>100</v>
      </c>
      <c r="C1216" s="221" t="s">
        <v>1796</v>
      </c>
      <c r="D1216" s="66" t="s">
        <v>2114</v>
      </c>
      <c r="E1216" s="68">
        <v>0.84792000000000001</v>
      </c>
      <c r="F1216" s="74">
        <v>1</v>
      </c>
      <c r="G1216" s="74">
        <v>1</v>
      </c>
      <c r="H1216" s="68">
        <f t="shared" si="36"/>
        <v>0.84792000000000001</v>
      </c>
      <c r="I1216" s="70">
        <f t="shared" si="37"/>
        <v>0.84792000000000001</v>
      </c>
      <c r="J1216" s="71">
        <f>ROUND((H1216*'2-Calculator'!$D$26),2)</f>
        <v>5574.23</v>
      </c>
      <c r="K1216" s="71">
        <f>ROUND((I1216*'2-Calculator'!$D$26),2)</f>
        <v>5574.23</v>
      </c>
      <c r="L1216" s="69">
        <v>3.37</v>
      </c>
      <c r="M1216" s="66" t="s">
        <v>2531</v>
      </c>
      <c r="N1216" s="66" t="s">
        <v>2532</v>
      </c>
      <c r="O1216" s="66"/>
      <c r="P1216" s="66" t="s">
        <v>1833</v>
      </c>
      <c r="Q1216" s="141">
        <v>11</v>
      </c>
    </row>
    <row r="1217" spans="1:17" s="72" customFormat="1" x14ac:dyDescent="0.2">
      <c r="A1217" s="66"/>
      <c r="B1217" s="66" t="s">
        <v>99</v>
      </c>
      <c r="C1217" s="221" t="s">
        <v>1796</v>
      </c>
      <c r="D1217" s="66" t="s">
        <v>2114</v>
      </c>
      <c r="E1217" s="68">
        <v>1.9992399999999999</v>
      </c>
      <c r="F1217" s="74">
        <v>1</v>
      </c>
      <c r="G1217" s="74">
        <v>1</v>
      </c>
      <c r="H1217" s="68">
        <f t="shared" si="36"/>
        <v>1.9992399999999999</v>
      </c>
      <c r="I1217" s="70">
        <f t="shared" si="37"/>
        <v>1.9992399999999999</v>
      </c>
      <c r="J1217" s="71">
        <f>ROUND((H1217*'2-Calculator'!$D$26),2)</f>
        <v>13143</v>
      </c>
      <c r="K1217" s="71">
        <f>ROUND((I1217*'2-Calculator'!$D$26),2)</f>
        <v>13143</v>
      </c>
      <c r="L1217" s="69">
        <v>8.9499999999999993</v>
      </c>
      <c r="M1217" s="66" t="s">
        <v>2531</v>
      </c>
      <c r="N1217" s="66" t="s">
        <v>2532</v>
      </c>
      <c r="O1217" s="66"/>
      <c r="P1217" s="66" t="s">
        <v>1833</v>
      </c>
      <c r="Q1217" s="141">
        <v>3</v>
      </c>
    </row>
    <row r="1218" spans="1:17" s="72" customFormat="1" x14ac:dyDescent="0.2">
      <c r="A1218" s="66"/>
      <c r="B1218" s="66" t="s">
        <v>98</v>
      </c>
      <c r="C1218" s="221" t="s">
        <v>1797</v>
      </c>
      <c r="D1218" s="66" t="s">
        <v>2115</v>
      </c>
      <c r="E1218" s="68">
        <v>0.34043000000000001</v>
      </c>
      <c r="F1218" s="74">
        <v>1</v>
      </c>
      <c r="G1218" s="74">
        <v>1</v>
      </c>
      <c r="H1218" s="68">
        <f t="shared" si="36"/>
        <v>0.34043000000000001</v>
      </c>
      <c r="I1218" s="70">
        <f t="shared" si="37"/>
        <v>0.34043000000000001</v>
      </c>
      <c r="J1218" s="71">
        <f>ROUND((H1218*'2-Calculator'!$D$26),2)</f>
        <v>2237.9899999999998</v>
      </c>
      <c r="K1218" s="71">
        <f>ROUND((I1218*'2-Calculator'!$D$26),2)</f>
        <v>2237.9899999999998</v>
      </c>
      <c r="L1218" s="69">
        <v>1.79</v>
      </c>
      <c r="M1218" s="66" t="s">
        <v>2531</v>
      </c>
      <c r="N1218" s="66" t="s">
        <v>2532</v>
      </c>
      <c r="O1218" s="66"/>
      <c r="P1218" s="66" t="s">
        <v>1833</v>
      </c>
      <c r="Q1218" s="141">
        <v>33</v>
      </c>
    </row>
    <row r="1219" spans="1:17" s="72" customFormat="1" x14ac:dyDescent="0.2">
      <c r="A1219" s="66"/>
      <c r="B1219" s="66" t="s">
        <v>97</v>
      </c>
      <c r="C1219" s="221" t="s">
        <v>1797</v>
      </c>
      <c r="D1219" s="66" t="s">
        <v>2115</v>
      </c>
      <c r="E1219" s="68">
        <v>0.42673</v>
      </c>
      <c r="F1219" s="74">
        <v>1</v>
      </c>
      <c r="G1219" s="74">
        <v>1</v>
      </c>
      <c r="H1219" s="68">
        <f t="shared" si="36"/>
        <v>0.42673</v>
      </c>
      <c r="I1219" s="70">
        <f t="shared" si="37"/>
        <v>0.42673</v>
      </c>
      <c r="J1219" s="71">
        <f>ROUND((H1219*'2-Calculator'!$D$26),2)</f>
        <v>2805.32</v>
      </c>
      <c r="K1219" s="71">
        <f>ROUND((I1219*'2-Calculator'!$D$26),2)</f>
        <v>2805.32</v>
      </c>
      <c r="L1219" s="69">
        <v>2.61</v>
      </c>
      <c r="M1219" s="66" t="s">
        <v>2531</v>
      </c>
      <c r="N1219" s="66" t="s">
        <v>2532</v>
      </c>
      <c r="O1219" s="66"/>
      <c r="P1219" s="66" t="s">
        <v>1833</v>
      </c>
      <c r="Q1219" s="141">
        <v>89</v>
      </c>
    </row>
    <row r="1220" spans="1:17" s="72" customFormat="1" x14ac:dyDescent="0.2">
      <c r="A1220" s="66"/>
      <c r="B1220" s="66" t="s">
        <v>96</v>
      </c>
      <c r="C1220" s="221" t="s">
        <v>1797</v>
      </c>
      <c r="D1220" s="66" t="s">
        <v>2115</v>
      </c>
      <c r="E1220" s="68">
        <v>0.75624000000000002</v>
      </c>
      <c r="F1220" s="74">
        <v>1</v>
      </c>
      <c r="G1220" s="74">
        <v>1</v>
      </c>
      <c r="H1220" s="68">
        <f t="shared" si="36"/>
        <v>0.75624000000000002</v>
      </c>
      <c r="I1220" s="70">
        <f t="shared" si="37"/>
        <v>0.75624000000000002</v>
      </c>
      <c r="J1220" s="71">
        <f>ROUND((H1220*'2-Calculator'!$D$26),2)</f>
        <v>4971.5200000000004</v>
      </c>
      <c r="K1220" s="71">
        <f>ROUND((I1220*'2-Calculator'!$D$26),2)</f>
        <v>4971.5200000000004</v>
      </c>
      <c r="L1220" s="69">
        <v>3.58</v>
      </c>
      <c r="M1220" s="66" t="s">
        <v>2531</v>
      </c>
      <c r="N1220" s="66" t="s">
        <v>2532</v>
      </c>
      <c r="O1220" s="66"/>
      <c r="P1220" s="66" t="s">
        <v>1833</v>
      </c>
      <c r="Q1220" s="141">
        <v>72</v>
      </c>
    </row>
    <row r="1221" spans="1:17" s="72" customFormat="1" x14ac:dyDescent="0.2">
      <c r="A1221" s="66"/>
      <c r="B1221" s="66" t="s">
        <v>95</v>
      </c>
      <c r="C1221" s="221" t="s">
        <v>1797</v>
      </c>
      <c r="D1221" s="66" t="s">
        <v>2115</v>
      </c>
      <c r="E1221" s="68">
        <v>1.7552700000000001</v>
      </c>
      <c r="F1221" s="74">
        <v>1</v>
      </c>
      <c r="G1221" s="74">
        <v>1</v>
      </c>
      <c r="H1221" s="68">
        <f t="shared" si="36"/>
        <v>1.7552700000000001</v>
      </c>
      <c r="I1221" s="70">
        <f t="shared" si="37"/>
        <v>1.7552700000000001</v>
      </c>
      <c r="J1221" s="71">
        <f>ROUND((H1221*'2-Calculator'!$D$26),2)</f>
        <v>11539.14</v>
      </c>
      <c r="K1221" s="71">
        <f>ROUND((I1221*'2-Calculator'!$D$26),2)</f>
        <v>11539.14</v>
      </c>
      <c r="L1221" s="69">
        <v>6.69</v>
      </c>
      <c r="M1221" s="66" t="s">
        <v>2531</v>
      </c>
      <c r="N1221" s="66" t="s">
        <v>2532</v>
      </c>
      <c r="O1221" s="66"/>
      <c r="P1221" s="66" t="s">
        <v>1833</v>
      </c>
      <c r="Q1221" s="141">
        <v>48</v>
      </c>
    </row>
    <row r="1222" spans="1:17" s="72" customFormat="1" x14ac:dyDescent="0.2">
      <c r="A1222" s="66"/>
      <c r="B1222" s="66" t="s">
        <v>94</v>
      </c>
      <c r="C1222" s="221" t="s">
        <v>1798</v>
      </c>
      <c r="D1222" s="66" t="s">
        <v>2382</v>
      </c>
      <c r="E1222" s="68">
        <v>0.49662000000000001</v>
      </c>
      <c r="F1222" s="74">
        <v>1</v>
      </c>
      <c r="G1222" s="74">
        <v>1</v>
      </c>
      <c r="H1222" s="68">
        <f t="shared" si="36"/>
        <v>0.49662000000000001</v>
      </c>
      <c r="I1222" s="70">
        <f t="shared" si="37"/>
        <v>0.49662000000000001</v>
      </c>
      <c r="J1222" s="71">
        <f>ROUND((H1222*'2-Calculator'!$D$26),2)</f>
        <v>3264.78</v>
      </c>
      <c r="K1222" s="71">
        <f>ROUND((I1222*'2-Calculator'!$D$26),2)</f>
        <v>3264.78</v>
      </c>
      <c r="L1222" s="69">
        <v>2.59</v>
      </c>
      <c r="M1222" s="66" t="s">
        <v>2531</v>
      </c>
      <c r="N1222" s="66" t="s">
        <v>2532</v>
      </c>
      <c r="O1222" s="66"/>
      <c r="P1222" s="66" t="s">
        <v>1833</v>
      </c>
      <c r="Q1222" s="141">
        <v>14</v>
      </c>
    </row>
    <row r="1223" spans="1:17" s="72" customFormat="1" x14ac:dyDescent="0.2">
      <c r="A1223" s="66"/>
      <c r="B1223" s="66" t="s">
        <v>93</v>
      </c>
      <c r="C1223" s="221" t="s">
        <v>1798</v>
      </c>
      <c r="D1223" s="66" t="s">
        <v>2382</v>
      </c>
      <c r="E1223" s="68">
        <v>0.66510999999999998</v>
      </c>
      <c r="F1223" s="74">
        <v>1</v>
      </c>
      <c r="G1223" s="74">
        <v>1</v>
      </c>
      <c r="H1223" s="68">
        <f t="shared" si="36"/>
        <v>0.66510999999999998</v>
      </c>
      <c r="I1223" s="70">
        <f t="shared" si="37"/>
        <v>0.66510999999999998</v>
      </c>
      <c r="J1223" s="71">
        <f>ROUND((H1223*'2-Calculator'!$D$26),2)</f>
        <v>4372.43</v>
      </c>
      <c r="K1223" s="71">
        <f>ROUND((I1223*'2-Calculator'!$D$26),2)</f>
        <v>4372.43</v>
      </c>
      <c r="L1223" s="69">
        <v>3.53</v>
      </c>
      <c r="M1223" s="66" t="s">
        <v>2531</v>
      </c>
      <c r="N1223" s="66" t="s">
        <v>2532</v>
      </c>
      <c r="O1223" s="66"/>
      <c r="P1223" s="66" t="s">
        <v>1833</v>
      </c>
      <c r="Q1223" s="141">
        <v>32</v>
      </c>
    </row>
    <row r="1224" spans="1:17" s="72" customFormat="1" x14ac:dyDescent="0.2">
      <c r="A1224" s="66"/>
      <c r="B1224" s="66" t="s">
        <v>92</v>
      </c>
      <c r="C1224" s="221" t="s">
        <v>1798</v>
      </c>
      <c r="D1224" s="66" t="s">
        <v>2382</v>
      </c>
      <c r="E1224" s="68">
        <v>1.0895300000000001</v>
      </c>
      <c r="F1224" s="74">
        <v>1</v>
      </c>
      <c r="G1224" s="74">
        <v>1</v>
      </c>
      <c r="H1224" s="68">
        <f t="shared" si="36"/>
        <v>1.0895300000000001</v>
      </c>
      <c r="I1224" s="70">
        <f t="shared" si="37"/>
        <v>1.0895300000000001</v>
      </c>
      <c r="J1224" s="71">
        <f>ROUND((H1224*'2-Calculator'!$D$26),2)</f>
        <v>7162.57</v>
      </c>
      <c r="K1224" s="71">
        <f>ROUND((I1224*'2-Calculator'!$D$26),2)</f>
        <v>7162.57</v>
      </c>
      <c r="L1224" s="69">
        <v>5.0599999999999996</v>
      </c>
      <c r="M1224" s="66" t="s">
        <v>2531</v>
      </c>
      <c r="N1224" s="66" t="s">
        <v>2532</v>
      </c>
      <c r="O1224" s="66"/>
      <c r="P1224" s="66" t="s">
        <v>1833</v>
      </c>
      <c r="Q1224" s="141">
        <v>20</v>
      </c>
    </row>
    <row r="1225" spans="1:17" s="72" customFormat="1" x14ac:dyDescent="0.2">
      <c r="A1225" s="66"/>
      <c r="B1225" s="66" t="s">
        <v>91</v>
      </c>
      <c r="C1225" s="221" t="s">
        <v>1798</v>
      </c>
      <c r="D1225" s="66" t="s">
        <v>2382</v>
      </c>
      <c r="E1225" s="68">
        <v>2.5104299999999999</v>
      </c>
      <c r="F1225" s="74">
        <v>1</v>
      </c>
      <c r="G1225" s="74">
        <v>1</v>
      </c>
      <c r="H1225" s="68">
        <f t="shared" si="36"/>
        <v>2.5104299999999999</v>
      </c>
      <c r="I1225" s="70">
        <f t="shared" si="37"/>
        <v>2.5104299999999999</v>
      </c>
      <c r="J1225" s="71">
        <f>ROUND((H1225*'2-Calculator'!$D$26),2)</f>
        <v>16503.57</v>
      </c>
      <c r="K1225" s="71">
        <f>ROUND((I1225*'2-Calculator'!$D$26),2)</f>
        <v>16503.57</v>
      </c>
      <c r="L1225" s="69">
        <v>8.66</v>
      </c>
      <c r="M1225" s="66" t="s">
        <v>2531</v>
      </c>
      <c r="N1225" s="66" t="s">
        <v>2532</v>
      </c>
      <c r="O1225" s="66"/>
      <c r="P1225" s="66" t="s">
        <v>1833</v>
      </c>
      <c r="Q1225" s="141">
        <v>2</v>
      </c>
    </row>
    <row r="1226" spans="1:17" s="72" customFormat="1" x14ac:dyDescent="0.2">
      <c r="A1226" s="66"/>
      <c r="B1226" s="66" t="s">
        <v>90</v>
      </c>
      <c r="C1226" s="221" t="s">
        <v>1799</v>
      </c>
      <c r="D1226" s="66" t="s">
        <v>2498</v>
      </c>
      <c r="E1226" s="68">
        <v>0.40181</v>
      </c>
      <c r="F1226" s="74">
        <v>1</v>
      </c>
      <c r="G1226" s="74">
        <v>1</v>
      </c>
      <c r="H1226" s="68">
        <f t="shared" si="36"/>
        <v>0.40181</v>
      </c>
      <c r="I1226" s="70">
        <f t="shared" si="37"/>
        <v>0.40181</v>
      </c>
      <c r="J1226" s="71">
        <f>ROUND((H1226*'2-Calculator'!$D$26),2)</f>
        <v>2641.5</v>
      </c>
      <c r="K1226" s="71">
        <f>ROUND((I1226*'2-Calculator'!$D$26),2)</f>
        <v>2641.5</v>
      </c>
      <c r="L1226" s="69">
        <v>2.74</v>
      </c>
      <c r="M1226" s="66" t="s">
        <v>2531</v>
      </c>
      <c r="N1226" s="66" t="s">
        <v>2532</v>
      </c>
      <c r="O1226" s="66"/>
      <c r="P1226" s="66" t="s">
        <v>1833</v>
      </c>
      <c r="Q1226" s="141">
        <v>6</v>
      </c>
    </row>
    <row r="1227" spans="1:17" s="72" customFormat="1" x14ac:dyDescent="0.2">
      <c r="A1227" s="66"/>
      <c r="B1227" s="66" t="s">
        <v>89</v>
      </c>
      <c r="C1227" s="221" t="s">
        <v>1799</v>
      </c>
      <c r="D1227" s="66" t="s">
        <v>2498</v>
      </c>
      <c r="E1227" s="68">
        <v>0.48535</v>
      </c>
      <c r="F1227" s="74">
        <v>1</v>
      </c>
      <c r="G1227" s="74">
        <v>1</v>
      </c>
      <c r="H1227" s="68">
        <f t="shared" si="36"/>
        <v>0.48535</v>
      </c>
      <c r="I1227" s="70">
        <f t="shared" si="37"/>
        <v>0.48535</v>
      </c>
      <c r="J1227" s="71">
        <f>ROUND((H1227*'2-Calculator'!$D$26),2)</f>
        <v>3190.69</v>
      </c>
      <c r="K1227" s="71">
        <f>ROUND((I1227*'2-Calculator'!$D$26),2)</f>
        <v>3190.69</v>
      </c>
      <c r="L1227" s="69">
        <v>3.97</v>
      </c>
      <c r="M1227" s="66" t="s">
        <v>2531</v>
      </c>
      <c r="N1227" s="66" t="s">
        <v>2532</v>
      </c>
      <c r="O1227" s="66"/>
      <c r="P1227" s="66" t="s">
        <v>1833</v>
      </c>
      <c r="Q1227" s="141">
        <v>22</v>
      </c>
    </row>
    <row r="1228" spans="1:17" s="72" customFormat="1" x14ac:dyDescent="0.2">
      <c r="A1228" s="66"/>
      <c r="B1228" s="66" t="s">
        <v>88</v>
      </c>
      <c r="C1228" s="221" t="s">
        <v>1799</v>
      </c>
      <c r="D1228" s="66" t="s">
        <v>2498</v>
      </c>
      <c r="E1228" s="68">
        <v>0.79251000000000005</v>
      </c>
      <c r="F1228" s="74">
        <v>1</v>
      </c>
      <c r="G1228" s="74">
        <v>1</v>
      </c>
      <c r="H1228" s="68">
        <f t="shared" si="36"/>
        <v>0.79251000000000005</v>
      </c>
      <c r="I1228" s="70">
        <f t="shared" si="37"/>
        <v>0.79251000000000005</v>
      </c>
      <c r="J1228" s="71">
        <f>ROUND((H1228*'2-Calculator'!$D$26),2)</f>
        <v>5209.96</v>
      </c>
      <c r="K1228" s="71">
        <f>ROUND((I1228*'2-Calculator'!$D$26),2)</f>
        <v>5209.96</v>
      </c>
      <c r="L1228" s="69">
        <v>4.95</v>
      </c>
      <c r="M1228" s="66" t="s">
        <v>2531</v>
      </c>
      <c r="N1228" s="66" t="s">
        <v>2532</v>
      </c>
      <c r="O1228" s="66"/>
      <c r="P1228" s="66" t="s">
        <v>1833</v>
      </c>
      <c r="Q1228" s="141">
        <v>19</v>
      </c>
    </row>
    <row r="1229" spans="1:17" s="72" customFormat="1" x14ac:dyDescent="0.2">
      <c r="A1229" s="66"/>
      <c r="B1229" s="66" t="s">
        <v>87</v>
      </c>
      <c r="C1229" s="221" t="s">
        <v>1799</v>
      </c>
      <c r="D1229" s="66" t="s">
        <v>2498</v>
      </c>
      <c r="E1229" s="68">
        <v>2.3070200000000001</v>
      </c>
      <c r="F1229" s="74">
        <v>1</v>
      </c>
      <c r="G1229" s="74">
        <v>1</v>
      </c>
      <c r="H1229" s="68">
        <f t="shared" si="36"/>
        <v>2.3070200000000001</v>
      </c>
      <c r="I1229" s="70">
        <f t="shared" si="37"/>
        <v>2.3070200000000001</v>
      </c>
      <c r="J1229" s="71">
        <f>ROUND((H1229*'2-Calculator'!$D$26),2)</f>
        <v>15166.35</v>
      </c>
      <c r="K1229" s="71">
        <f>ROUND((I1229*'2-Calculator'!$D$26),2)</f>
        <v>15166.35</v>
      </c>
      <c r="L1229" s="69">
        <v>10.199999999999999</v>
      </c>
      <c r="M1229" s="66" t="s">
        <v>2531</v>
      </c>
      <c r="N1229" s="66" t="s">
        <v>2532</v>
      </c>
      <c r="O1229" s="66"/>
      <c r="P1229" s="66" t="s">
        <v>1833</v>
      </c>
      <c r="Q1229" s="141">
        <v>12</v>
      </c>
    </row>
    <row r="1230" spans="1:17" s="72" customFormat="1" x14ac:dyDescent="0.2">
      <c r="A1230" s="66"/>
      <c r="B1230" s="66" t="s">
        <v>86</v>
      </c>
      <c r="C1230" s="221" t="s">
        <v>1800</v>
      </c>
      <c r="D1230" s="66" t="s">
        <v>2383</v>
      </c>
      <c r="E1230" s="68">
        <v>0.44111</v>
      </c>
      <c r="F1230" s="74">
        <v>1</v>
      </c>
      <c r="G1230" s="74">
        <v>1</v>
      </c>
      <c r="H1230" s="68">
        <f t="shared" ref="H1230:H1293" si="38">ROUND(E1230*F1230,5)</f>
        <v>0.44111</v>
      </c>
      <c r="I1230" s="70">
        <f t="shared" ref="I1230:I1293" si="39">ROUND(E1230*G1230,5)</f>
        <v>0.44111</v>
      </c>
      <c r="J1230" s="71">
        <f>ROUND((H1230*'2-Calculator'!$D$26),2)</f>
        <v>2899.86</v>
      </c>
      <c r="K1230" s="71">
        <f>ROUND((I1230*'2-Calculator'!$D$26),2)</f>
        <v>2899.86</v>
      </c>
      <c r="L1230" s="69">
        <v>1.77</v>
      </c>
      <c r="M1230" s="66" t="s">
        <v>2531</v>
      </c>
      <c r="N1230" s="66" t="s">
        <v>2532</v>
      </c>
      <c r="O1230" s="66"/>
      <c r="P1230" s="66" t="s">
        <v>1833</v>
      </c>
      <c r="Q1230" s="141">
        <v>6</v>
      </c>
    </row>
    <row r="1231" spans="1:17" s="72" customFormat="1" x14ac:dyDescent="0.2">
      <c r="A1231" s="66"/>
      <c r="B1231" s="66" t="s">
        <v>85</v>
      </c>
      <c r="C1231" s="221" t="s">
        <v>1800</v>
      </c>
      <c r="D1231" s="66" t="s">
        <v>2383</v>
      </c>
      <c r="E1231" s="68">
        <v>0.49653999999999998</v>
      </c>
      <c r="F1231" s="74">
        <v>1</v>
      </c>
      <c r="G1231" s="74">
        <v>1</v>
      </c>
      <c r="H1231" s="68">
        <f t="shared" si="38"/>
        <v>0.49653999999999998</v>
      </c>
      <c r="I1231" s="70">
        <f t="shared" si="39"/>
        <v>0.49653999999999998</v>
      </c>
      <c r="J1231" s="71">
        <f>ROUND((H1231*'2-Calculator'!$D$26),2)</f>
        <v>3264.25</v>
      </c>
      <c r="K1231" s="71">
        <f>ROUND((I1231*'2-Calculator'!$D$26),2)</f>
        <v>3264.25</v>
      </c>
      <c r="L1231" s="69">
        <v>2.66</v>
      </c>
      <c r="M1231" s="66" t="s">
        <v>2531</v>
      </c>
      <c r="N1231" s="66" t="s">
        <v>2532</v>
      </c>
      <c r="O1231" s="66"/>
      <c r="P1231" s="66" t="s">
        <v>1833</v>
      </c>
      <c r="Q1231" s="141">
        <v>33</v>
      </c>
    </row>
    <row r="1232" spans="1:17" s="72" customFormat="1" x14ac:dyDescent="0.2">
      <c r="A1232" s="66"/>
      <c r="B1232" s="66" t="s">
        <v>84</v>
      </c>
      <c r="C1232" s="221" t="s">
        <v>1800</v>
      </c>
      <c r="D1232" s="66" t="s">
        <v>2383</v>
      </c>
      <c r="E1232" s="68">
        <v>0.76070000000000004</v>
      </c>
      <c r="F1232" s="74">
        <v>1</v>
      </c>
      <c r="G1232" s="74">
        <v>1</v>
      </c>
      <c r="H1232" s="68">
        <f t="shared" si="38"/>
        <v>0.76070000000000004</v>
      </c>
      <c r="I1232" s="70">
        <f t="shared" si="39"/>
        <v>0.76070000000000004</v>
      </c>
      <c r="J1232" s="71">
        <f>ROUND((H1232*'2-Calculator'!$D$26),2)</f>
        <v>5000.84</v>
      </c>
      <c r="K1232" s="71">
        <f>ROUND((I1232*'2-Calculator'!$D$26),2)</f>
        <v>5000.84</v>
      </c>
      <c r="L1232" s="69">
        <v>3.31</v>
      </c>
      <c r="M1232" s="66" t="s">
        <v>2531</v>
      </c>
      <c r="N1232" s="66" t="s">
        <v>2532</v>
      </c>
      <c r="O1232" s="66"/>
      <c r="P1232" s="66" t="s">
        <v>1833</v>
      </c>
      <c r="Q1232" s="141">
        <v>29</v>
      </c>
    </row>
    <row r="1233" spans="1:17" s="72" customFormat="1" x14ac:dyDescent="0.2">
      <c r="A1233" s="66"/>
      <c r="B1233" s="66" t="s">
        <v>83</v>
      </c>
      <c r="C1233" s="221" t="s">
        <v>1800</v>
      </c>
      <c r="D1233" s="66" t="s">
        <v>2383</v>
      </c>
      <c r="E1233" s="68">
        <v>1.7384200000000001</v>
      </c>
      <c r="F1233" s="74">
        <v>1</v>
      </c>
      <c r="G1233" s="74">
        <v>1</v>
      </c>
      <c r="H1233" s="68">
        <f t="shared" si="38"/>
        <v>1.7384200000000001</v>
      </c>
      <c r="I1233" s="70">
        <f t="shared" si="39"/>
        <v>1.7384200000000001</v>
      </c>
      <c r="J1233" s="71">
        <f>ROUND((H1233*'2-Calculator'!$D$26),2)</f>
        <v>11428.37</v>
      </c>
      <c r="K1233" s="71">
        <f>ROUND((I1233*'2-Calculator'!$D$26),2)</f>
        <v>11428.37</v>
      </c>
      <c r="L1233" s="69">
        <v>5.97</v>
      </c>
      <c r="M1233" s="66" t="s">
        <v>2531</v>
      </c>
      <c r="N1233" s="66" t="s">
        <v>2532</v>
      </c>
      <c r="O1233" s="66"/>
      <c r="P1233" s="66" t="s">
        <v>1833</v>
      </c>
      <c r="Q1233" s="141">
        <v>7</v>
      </c>
    </row>
    <row r="1234" spans="1:17" s="72" customFormat="1" x14ac:dyDescent="0.2">
      <c r="A1234" s="66"/>
      <c r="B1234" s="66" t="s">
        <v>2384</v>
      </c>
      <c r="C1234" s="221" t="s">
        <v>2415</v>
      </c>
      <c r="D1234" s="66" t="s">
        <v>2499</v>
      </c>
      <c r="E1234" s="68">
        <v>0.36423</v>
      </c>
      <c r="F1234" s="74">
        <v>1</v>
      </c>
      <c r="G1234" s="74">
        <v>1</v>
      </c>
      <c r="H1234" s="68">
        <f t="shared" si="38"/>
        <v>0.36423</v>
      </c>
      <c r="I1234" s="70">
        <f t="shared" si="39"/>
        <v>0.36423</v>
      </c>
      <c r="J1234" s="71">
        <f>ROUND((H1234*'2-Calculator'!$D$26),2)</f>
        <v>2394.4499999999998</v>
      </c>
      <c r="K1234" s="71">
        <f>ROUND((I1234*'2-Calculator'!$D$26),2)</f>
        <v>2394.4499999999998</v>
      </c>
      <c r="L1234" s="69">
        <v>2.5499999999999998</v>
      </c>
      <c r="M1234" s="66" t="s">
        <v>2531</v>
      </c>
      <c r="N1234" s="66" t="s">
        <v>2532</v>
      </c>
      <c r="O1234" s="66"/>
      <c r="P1234" s="66" t="s">
        <v>1833</v>
      </c>
      <c r="Q1234" s="141">
        <v>29</v>
      </c>
    </row>
    <row r="1235" spans="1:17" s="72" customFormat="1" x14ac:dyDescent="0.2">
      <c r="A1235" s="66"/>
      <c r="B1235" s="66" t="s">
        <v>2385</v>
      </c>
      <c r="C1235" s="221" t="s">
        <v>2415</v>
      </c>
      <c r="D1235" s="66" t="s">
        <v>2499</v>
      </c>
      <c r="E1235" s="68">
        <v>0.45215</v>
      </c>
      <c r="F1235" s="74">
        <v>1</v>
      </c>
      <c r="G1235" s="74">
        <v>1</v>
      </c>
      <c r="H1235" s="68">
        <f t="shared" si="38"/>
        <v>0.45215</v>
      </c>
      <c r="I1235" s="70">
        <f t="shared" si="39"/>
        <v>0.45215</v>
      </c>
      <c r="J1235" s="71">
        <f>ROUND((H1235*'2-Calculator'!$D$26),2)</f>
        <v>2972.43</v>
      </c>
      <c r="K1235" s="71">
        <f>ROUND((I1235*'2-Calculator'!$D$26),2)</f>
        <v>2972.43</v>
      </c>
      <c r="L1235" s="69">
        <v>2.8</v>
      </c>
      <c r="M1235" s="66" t="s">
        <v>2531</v>
      </c>
      <c r="N1235" s="66" t="s">
        <v>2532</v>
      </c>
      <c r="O1235" s="66"/>
      <c r="P1235" s="66" t="s">
        <v>1833</v>
      </c>
      <c r="Q1235" s="141">
        <v>43</v>
      </c>
    </row>
    <row r="1236" spans="1:17" s="72" customFormat="1" x14ac:dyDescent="0.2">
      <c r="A1236" s="66"/>
      <c r="B1236" s="66" t="s">
        <v>2386</v>
      </c>
      <c r="C1236" s="221" t="s">
        <v>2415</v>
      </c>
      <c r="D1236" s="66" t="s">
        <v>2499</v>
      </c>
      <c r="E1236" s="68">
        <v>0.75727999999999995</v>
      </c>
      <c r="F1236" s="74">
        <v>1</v>
      </c>
      <c r="G1236" s="74">
        <v>1</v>
      </c>
      <c r="H1236" s="68">
        <f t="shared" si="38"/>
        <v>0.75727999999999995</v>
      </c>
      <c r="I1236" s="70">
        <f t="shared" si="39"/>
        <v>0.75727999999999995</v>
      </c>
      <c r="J1236" s="71">
        <f>ROUND((H1236*'2-Calculator'!$D$26),2)</f>
        <v>4978.3599999999997</v>
      </c>
      <c r="K1236" s="71">
        <f>ROUND((I1236*'2-Calculator'!$D$26),2)</f>
        <v>4978.3599999999997</v>
      </c>
      <c r="L1236" s="69">
        <v>4.04</v>
      </c>
      <c r="M1236" s="66" t="s">
        <v>2531</v>
      </c>
      <c r="N1236" s="66" t="s">
        <v>2532</v>
      </c>
      <c r="O1236" s="66"/>
      <c r="P1236" s="66" t="s">
        <v>1833</v>
      </c>
      <c r="Q1236" s="141">
        <v>36</v>
      </c>
    </row>
    <row r="1237" spans="1:17" s="72" customFormat="1" x14ac:dyDescent="0.2">
      <c r="A1237" s="66"/>
      <c r="B1237" s="66" t="s">
        <v>2387</v>
      </c>
      <c r="C1237" s="221" t="s">
        <v>2415</v>
      </c>
      <c r="D1237" s="66" t="s">
        <v>2499</v>
      </c>
      <c r="E1237" s="68">
        <v>1.7305999999999999</v>
      </c>
      <c r="F1237" s="74">
        <v>1</v>
      </c>
      <c r="G1237" s="74">
        <v>1</v>
      </c>
      <c r="H1237" s="68">
        <f t="shared" si="38"/>
        <v>1.7305999999999999</v>
      </c>
      <c r="I1237" s="70">
        <f t="shared" si="39"/>
        <v>1.7305999999999999</v>
      </c>
      <c r="J1237" s="71">
        <f>ROUND((H1237*'2-Calculator'!$D$26),2)</f>
        <v>11376.96</v>
      </c>
      <c r="K1237" s="71">
        <f>ROUND((I1237*'2-Calculator'!$D$26),2)</f>
        <v>11376.96</v>
      </c>
      <c r="L1237" s="69">
        <v>6.52</v>
      </c>
      <c r="M1237" s="66" t="s">
        <v>2531</v>
      </c>
      <c r="N1237" s="66" t="s">
        <v>2532</v>
      </c>
      <c r="O1237" s="66"/>
      <c r="P1237" s="66" t="s">
        <v>1833</v>
      </c>
      <c r="Q1237" s="141">
        <v>14</v>
      </c>
    </row>
    <row r="1238" spans="1:17" s="72" customFormat="1" x14ac:dyDescent="0.2">
      <c r="A1238" s="66"/>
      <c r="B1238" s="66" t="s">
        <v>82</v>
      </c>
      <c r="C1238" s="221" t="s">
        <v>1801</v>
      </c>
      <c r="D1238" s="66" t="s">
        <v>2500</v>
      </c>
      <c r="E1238" s="68">
        <v>3.0301399999999998</v>
      </c>
      <c r="F1238" s="74">
        <v>1</v>
      </c>
      <c r="G1238" s="74">
        <v>1</v>
      </c>
      <c r="H1238" s="68">
        <f t="shared" si="38"/>
        <v>3.0301399999999998</v>
      </c>
      <c r="I1238" s="70">
        <f t="shared" si="39"/>
        <v>3.0301399999999998</v>
      </c>
      <c r="J1238" s="71">
        <f>ROUND((H1238*'2-Calculator'!$D$26),2)</f>
        <v>19920.14</v>
      </c>
      <c r="K1238" s="71">
        <f>ROUND((I1238*'2-Calculator'!$D$26),2)</f>
        <v>19920.14</v>
      </c>
      <c r="L1238" s="69">
        <v>10.79</v>
      </c>
      <c r="M1238" s="66" t="s">
        <v>2531</v>
      </c>
      <c r="N1238" s="66" t="s">
        <v>2532</v>
      </c>
      <c r="O1238" s="66"/>
      <c r="P1238" s="66" t="s">
        <v>1833</v>
      </c>
      <c r="Q1238" s="141">
        <v>0</v>
      </c>
    </row>
    <row r="1239" spans="1:17" s="72" customFormat="1" x14ac:dyDescent="0.2">
      <c r="A1239" s="66"/>
      <c r="B1239" s="66" t="s">
        <v>81</v>
      </c>
      <c r="C1239" s="221" t="s">
        <v>1801</v>
      </c>
      <c r="D1239" s="66" t="s">
        <v>2500</v>
      </c>
      <c r="E1239" s="68">
        <v>3.3331599999999999</v>
      </c>
      <c r="F1239" s="74">
        <v>1</v>
      </c>
      <c r="G1239" s="74">
        <v>1</v>
      </c>
      <c r="H1239" s="68">
        <f t="shared" si="38"/>
        <v>3.3331599999999999</v>
      </c>
      <c r="I1239" s="70">
        <f t="shared" si="39"/>
        <v>3.3331599999999999</v>
      </c>
      <c r="J1239" s="71">
        <f>ROUND((H1239*'2-Calculator'!$D$26),2)</f>
        <v>21912.19</v>
      </c>
      <c r="K1239" s="71">
        <f>ROUND((I1239*'2-Calculator'!$D$26),2)</f>
        <v>21912.19</v>
      </c>
      <c r="L1239" s="69">
        <v>10.98</v>
      </c>
      <c r="M1239" s="66" t="s">
        <v>2531</v>
      </c>
      <c r="N1239" s="66" t="s">
        <v>2532</v>
      </c>
      <c r="O1239" s="66"/>
      <c r="P1239" s="66" t="s">
        <v>1833</v>
      </c>
      <c r="Q1239" s="141">
        <v>0</v>
      </c>
    </row>
    <row r="1240" spans="1:17" s="72" customFormat="1" x14ac:dyDescent="0.2">
      <c r="A1240" s="66"/>
      <c r="B1240" s="66" t="s">
        <v>80</v>
      </c>
      <c r="C1240" s="221" t="s">
        <v>1801</v>
      </c>
      <c r="D1240" s="66" t="s">
        <v>2500</v>
      </c>
      <c r="E1240" s="68">
        <v>6.2326300000000003</v>
      </c>
      <c r="F1240" s="74">
        <v>1</v>
      </c>
      <c r="G1240" s="74">
        <v>1</v>
      </c>
      <c r="H1240" s="68">
        <f t="shared" si="38"/>
        <v>6.2326300000000003</v>
      </c>
      <c r="I1240" s="70">
        <f t="shared" si="39"/>
        <v>6.2326300000000003</v>
      </c>
      <c r="J1240" s="71">
        <f>ROUND((H1240*'2-Calculator'!$D$26),2)</f>
        <v>40973.31</v>
      </c>
      <c r="K1240" s="71">
        <f>ROUND((I1240*'2-Calculator'!$D$26),2)</f>
        <v>40973.31</v>
      </c>
      <c r="L1240" s="69">
        <v>16.89</v>
      </c>
      <c r="M1240" s="66" t="s">
        <v>2531</v>
      </c>
      <c r="N1240" s="66" t="s">
        <v>2532</v>
      </c>
      <c r="O1240" s="66"/>
      <c r="P1240" s="66" t="s">
        <v>1833</v>
      </c>
      <c r="Q1240" s="141">
        <v>1</v>
      </c>
    </row>
    <row r="1241" spans="1:17" s="72" customFormat="1" x14ac:dyDescent="0.2">
      <c r="A1241" s="66"/>
      <c r="B1241" s="66" t="s">
        <v>79</v>
      </c>
      <c r="C1241" s="221" t="s">
        <v>1801</v>
      </c>
      <c r="D1241" s="66" t="s">
        <v>2500</v>
      </c>
      <c r="E1241" s="68">
        <v>16.763079999999999</v>
      </c>
      <c r="F1241" s="74">
        <v>1</v>
      </c>
      <c r="G1241" s="74">
        <v>1</v>
      </c>
      <c r="H1241" s="68">
        <f t="shared" si="38"/>
        <v>16.763079999999999</v>
      </c>
      <c r="I1241" s="70">
        <f t="shared" si="39"/>
        <v>16.763079999999999</v>
      </c>
      <c r="J1241" s="71">
        <f>ROUND((H1241*'2-Calculator'!$D$26),2)</f>
        <v>110200.49</v>
      </c>
      <c r="K1241" s="71">
        <f>ROUND((I1241*'2-Calculator'!$D$26),2)</f>
        <v>110200.49</v>
      </c>
      <c r="L1241" s="69">
        <v>50.71</v>
      </c>
      <c r="M1241" s="66" t="s">
        <v>2531</v>
      </c>
      <c r="N1241" s="66" t="s">
        <v>2532</v>
      </c>
      <c r="O1241" s="66"/>
      <c r="P1241" s="66" t="s">
        <v>1833</v>
      </c>
      <c r="Q1241" s="141">
        <v>3</v>
      </c>
    </row>
    <row r="1242" spans="1:17" s="72" customFormat="1" x14ac:dyDescent="0.2">
      <c r="A1242" s="66"/>
      <c r="B1242" s="66" t="s">
        <v>78</v>
      </c>
      <c r="C1242" s="221" t="s">
        <v>1802</v>
      </c>
      <c r="D1242" s="66" t="s">
        <v>2501</v>
      </c>
      <c r="E1242" s="68">
        <v>1.19123</v>
      </c>
      <c r="F1242" s="74">
        <v>1</v>
      </c>
      <c r="G1242" s="74">
        <v>1</v>
      </c>
      <c r="H1242" s="68">
        <f t="shared" si="38"/>
        <v>1.19123</v>
      </c>
      <c r="I1242" s="70">
        <f t="shared" si="39"/>
        <v>1.19123</v>
      </c>
      <c r="J1242" s="71">
        <f>ROUND((H1242*'2-Calculator'!$D$26),2)</f>
        <v>7831.15</v>
      </c>
      <c r="K1242" s="71">
        <f>ROUND((I1242*'2-Calculator'!$D$26),2)</f>
        <v>7831.15</v>
      </c>
      <c r="L1242" s="69">
        <v>5.44</v>
      </c>
      <c r="M1242" s="66" t="s">
        <v>2531</v>
      </c>
      <c r="N1242" s="66" t="s">
        <v>2532</v>
      </c>
      <c r="O1242" s="66"/>
      <c r="P1242" s="66" t="s">
        <v>1833</v>
      </c>
      <c r="Q1242" s="141">
        <v>26</v>
      </c>
    </row>
    <row r="1243" spans="1:17" s="72" customFormat="1" x14ac:dyDescent="0.2">
      <c r="A1243" s="66"/>
      <c r="B1243" s="66" t="s">
        <v>77</v>
      </c>
      <c r="C1243" s="221" t="s">
        <v>1802</v>
      </c>
      <c r="D1243" s="66" t="s">
        <v>2501</v>
      </c>
      <c r="E1243" s="68">
        <v>1.7558400000000001</v>
      </c>
      <c r="F1243" s="74">
        <v>1</v>
      </c>
      <c r="G1243" s="74">
        <v>1</v>
      </c>
      <c r="H1243" s="68">
        <f t="shared" si="38"/>
        <v>1.7558400000000001</v>
      </c>
      <c r="I1243" s="70">
        <f t="shared" si="39"/>
        <v>1.7558400000000001</v>
      </c>
      <c r="J1243" s="71">
        <f>ROUND((H1243*'2-Calculator'!$D$26),2)</f>
        <v>11542.89</v>
      </c>
      <c r="K1243" s="71">
        <f>ROUND((I1243*'2-Calculator'!$D$26),2)</f>
        <v>11542.89</v>
      </c>
      <c r="L1243" s="69">
        <v>8.75</v>
      </c>
      <c r="M1243" s="66" t="s">
        <v>2531</v>
      </c>
      <c r="N1243" s="66" t="s">
        <v>2532</v>
      </c>
      <c r="O1243" s="66"/>
      <c r="P1243" s="66" t="s">
        <v>1833</v>
      </c>
      <c r="Q1243" s="141">
        <v>43</v>
      </c>
    </row>
    <row r="1244" spans="1:17" s="72" customFormat="1" x14ac:dyDescent="0.2">
      <c r="A1244" s="66"/>
      <c r="B1244" s="66" t="s">
        <v>76</v>
      </c>
      <c r="C1244" s="221" t="s">
        <v>1802</v>
      </c>
      <c r="D1244" s="66" t="s">
        <v>2501</v>
      </c>
      <c r="E1244" s="68">
        <v>3.2509600000000001</v>
      </c>
      <c r="F1244" s="74">
        <v>1</v>
      </c>
      <c r="G1244" s="74">
        <v>1</v>
      </c>
      <c r="H1244" s="68">
        <f t="shared" si="38"/>
        <v>3.2509600000000001</v>
      </c>
      <c r="I1244" s="70">
        <f t="shared" si="39"/>
        <v>3.2509600000000001</v>
      </c>
      <c r="J1244" s="71">
        <f>ROUND((H1244*'2-Calculator'!$D$26),2)</f>
        <v>21371.81</v>
      </c>
      <c r="K1244" s="71">
        <f>ROUND((I1244*'2-Calculator'!$D$26),2)</f>
        <v>21371.81</v>
      </c>
      <c r="L1244" s="69">
        <v>11.76</v>
      </c>
      <c r="M1244" s="66" t="s">
        <v>2531</v>
      </c>
      <c r="N1244" s="66" t="s">
        <v>2532</v>
      </c>
      <c r="O1244" s="66"/>
      <c r="P1244" s="66" t="s">
        <v>1833</v>
      </c>
      <c r="Q1244" s="141">
        <v>16</v>
      </c>
    </row>
    <row r="1245" spans="1:17" s="72" customFormat="1" x14ac:dyDescent="0.2">
      <c r="A1245" s="66"/>
      <c r="B1245" s="66" t="s">
        <v>75</v>
      </c>
      <c r="C1245" s="221" t="s">
        <v>1802</v>
      </c>
      <c r="D1245" s="66" t="s">
        <v>2501</v>
      </c>
      <c r="E1245" s="68">
        <v>8.7026599999999998</v>
      </c>
      <c r="F1245" s="74">
        <v>1</v>
      </c>
      <c r="G1245" s="74">
        <v>1</v>
      </c>
      <c r="H1245" s="68">
        <f t="shared" si="38"/>
        <v>8.7026599999999998</v>
      </c>
      <c r="I1245" s="70">
        <f t="shared" si="39"/>
        <v>8.7026599999999998</v>
      </c>
      <c r="J1245" s="71">
        <f>ROUND((H1245*'2-Calculator'!$D$26),2)</f>
        <v>57211.29</v>
      </c>
      <c r="K1245" s="71">
        <f>ROUND((I1245*'2-Calculator'!$D$26),2)</f>
        <v>57211.29</v>
      </c>
      <c r="L1245" s="69">
        <v>27.85</v>
      </c>
      <c r="M1245" s="66" t="s">
        <v>2531</v>
      </c>
      <c r="N1245" s="66" t="s">
        <v>2532</v>
      </c>
      <c r="O1245" s="66"/>
      <c r="P1245" s="66" t="s">
        <v>1833</v>
      </c>
      <c r="Q1245" s="141">
        <v>5</v>
      </c>
    </row>
    <row r="1246" spans="1:17" s="72" customFormat="1" x14ac:dyDescent="0.2">
      <c r="A1246" s="66"/>
      <c r="B1246" s="66" t="s">
        <v>74</v>
      </c>
      <c r="C1246" s="221" t="s">
        <v>1803</v>
      </c>
      <c r="D1246" s="66" t="s">
        <v>2502</v>
      </c>
      <c r="E1246" s="68">
        <v>0.30047000000000001</v>
      </c>
      <c r="F1246" s="74">
        <v>1</v>
      </c>
      <c r="G1246" s="74">
        <v>1</v>
      </c>
      <c r="H1246" s="68">
        <f t="shared" si="38"/>
        <v>0.30047000000000001</v>
      </c>
      <c r="I1246" s="70">
        <f t="shared" si="39"/>
        <v>0.30047000000000001</v>
      </c>
      <c r="J1246" s="71">
        <f>ROUND((H1246*'2-Calculator'!$D$26),2)</f>
        <v>1975.29</v>
      </c>
      <c r="K1246" s="71">
        <f>ROUND((I1246*'2-Calculator'!$D$26),2)</f>
        <v>1975.29</v>
      </c>
      <c r="L1246" s="69">
        <v>3</v>
      </c>
      <c r="M1246" s="66" t="s">
        <v>2531</v>
      </c>
      <c r="N1246" s="66" t="s">
        <v>2532</v>
      </c>
      <c r="O1246" s="66"/>
      <c r="P1246" s="66" t="s">
        <v>1833</v>
      </c>
      <c r="Q1246" s="141">
        <v>0</v>
      </c>
    </row>
    <row r="1247" spans="1:17" s="72" customFormat="1" x14ac:dyDescent="0.2">
      <c r="A1247" s="66"/>
      <c r="B1247" s="66" t="s">
        <v>73</v>
      </c>
      <c r="C1247" s="221" t="s">
        <v>1803</v>
      </c>
      <c r="D1247" s="66" t="s">
        <v>2502</v>
      </c>
      <c r="E1247" s="68">
        <v>0.55518999999999996</v>
      </c>
      <c r="F1247" s="74">
        <v>1</v>
      </c>
      <c r="G1247" s="74">
        <v>1</v>
      </c>
      <c r="H1247" s="68">
        <f t="shared" si="38"/>
        <v>0.55518999999999996</v>
      </c>
      <c r="I1247" s="70">
        <f t="shared" si="39"/>
        <v>0.55518999999999996</v>
      </c>
      <c r="J1247" s="71">
        <f>ROUND((H1247*'2-Calculator'!$D$26),2)</f>
        <v>3649.82</v>
      </c>
      <c r="K1247" s="71">
        <f>ROUND((I1247*'2-Calculator'!$D$26),2)</f>
        <v>3649.82</v>
      </c>
      <c r="L1247" s="69">
        <v>6.0688959944</v>
      </c>
      <c r="M1247" s="66" t="s">
        <v>2531</v>
      </c>
      <c r="N1247" s="66" t="s">
        <v>2532</v>
      </c>
      <c r="O1247" s="66"/>
      <c r="P1247" s="66" t="s">
        <v>1833</v>
      </c>
      <c r="Q1247" s="141">
        <v>0</v>
      </c>
    </row>
    <row r="1248" spans="1:17" s="72" customFormat="1" x14ac:dyDescent="0.2">
      <c r="A1248" s="66"/>
      <c r="B1248" s="66" t="s">
        <v>72</v>
      </c>
      <c r="C1248" s="221" t="s">
        <v>1803</v>
      </c>
      <c r="D1248" s="66" t="s">
        <v>2502</v>
      </c>
      <c r="E1248" s="68">
        <v>0.96848999999999996</v>
      </c>
      <c r="F1248" s="74">
        <v>1</v>
      </c>
      <c r="G1248" s="74">
        <v>1</v>
      </c>
      <c r="H1248" s="68">
        <f t="shared" si="38"/>
        <v>0.96848999999999996</v>
      </c>
      <c r="I1248" s="70">
        <f t="shared" si="39"/>
        <v>0.96848999999999996</v>
      </c>
      <c r="J1248" s="71">
        <f>ROUND((H1248*'2-Calculator'!$D$26),2)</f>
        <v>6366.85</v>
      </c>
      <c r="K1248" s="71">
        <f>ROUND((I1248*'2-Calculator'!$D$26),2)</f>
        <v>6366.85</v>
      </c>
      <c r="L1248" s="69">
        <v>11.083333333300001</v>
      </c>
      <c r="M1248" s="66" t="s">
        <v>2531</v>
      </c>
      <c r="N1248" s="66" t="s">
        <v>2532</v>
      </c>
      <c r="O1248" s="66"/>
      <c r="P1248" s="66" t="s">
        <v>1833</v>
      </c>
      <c r="Q1248" s="141">
        <v>1</v>
      </c>
    </row>
    <row r="1249" spans="1:17" s="72" customFormat="1" x14ac:dyDescent="0.2">
      <c r="A1249" s="66"/>
      <c r="B1249" s="66" t="s">
        <v>71</v>
      </c>
      <c r="C1249" s="221" t="s">
        <v>1803</v>
      </c>
      <c r="D1249" s="66" t="s">
        <v>2502</v>
      </c>
      <c r="E1249" s="68">
        <v>2.7191800000000002</v>
      </c>
      <c r="F1249" s="74">
        <v>1</v>
      </c>
      <c r="G1249" s="74">
        <v>1</v>
      </c>
      <c r="H1249" s="68">
        <f t="shared" si="38"/>
        <v>2.7191800000000002</v>
      </c>
      <c r="I1249" s="70">
        <f t="shared" si="39"/>
        <v>2.7191800000000002</v>
      </c>
      <c r="J1249" s="71">
        <f>ROUND((H1249*'2-Calculator'!$D$26),2)</f>
        <v>17875.89</v>
      </c>
      <c r="K1249" s="71">
        <f>ROUND((I1249*'2-Calculator'!$D$26),2)</f>
        <v>17875.89</v>
      </c>
      <c r="L1249" s="69">
        <v>45.285714285700003</v>
      </c>
      <c r="M1249" s="66" t="s">
        <v>2531</v>
      </c>
      <c r="N1249" s="66" t="s">
        <v>2532</v>
      </c>
      <c r="O1249" s="66"/>
      <c r="P1249" s="66" t="s">
        <v>1833</v>
      </c>
      <c r="Q1249" s="141">
        <v>0</v>
      </c>
    </row>
    <row r="1250" spans="1:17" s="72" customFormat="1" x14ac:dyDescent="0.2">
      <c r="A1250" s="66"/>
      <c r="B1250" s="66" t="s">
        <v>70</v>
      </c>
      <c r="C1250" s="221" t="s">
        <v>1804</v>
      </c>
      <c r="D1250" s="66" t="s">
        <v>2116</v>
      </c>
      <c r="E1250" s="68">
        <v>0.35049000000000002</v>
      </c>
      <c r="F1250" s="74">
        <v>1</v>
      </c>
      <c r="G1250" s="74">
        <v>1</v>
      </c>
      <c r="H1250" s="68">
        <f t="shared" si="38"/>
        <v>0.35049000000000002</v>
      </c>
      <c r="I1250" s="70">
        <f t="shared" si="39"/>
        <v>0.35049000000000002</v>
      </c>
      <c r="J1250" s="71">
        <f>ROUND((H1250*'2-Calculator'!$D$26),2)</f>
        <v>2304.12</v>
      </c>
      <c r="K1250" s="71">
        <f>ROUND((I1250*'2-Calculator'!$D$26),2)</f>
        <v>2304.12</v>
      </c>
      <c r="L1250" s="69">
        <v>2.2799999999999998</v>
      </c>
      <c r="M1250" s="66" t="s">
        <v>2531</v>
      </c>
      <c r="N1250" s="66" t="s">
        <v>2532</v>
      </c>
      <c r="O1250" s="66"/>
      <c r="P1250" s="66" t="s">
        <v>1833</v>
      </c>
      <c r="Q1250" s="141">
        <v>14</v>
      </c>
    </row>
    <row r="1251" spans="1:17" s="72" customFormat="1" x14ac:dyDescent="0.2">
      <c r="A1251" s="66"/>
      <c r="B1251" s="66" t="s">
        <v>69</v>
      </c>
      <c r="C1251" s="221" t="s">
        <v>1804</v>
      </c>
      <c r="D1251" s="66" t="s">
        <v>2116</v>
      </c>
      <c r="E1251" s="68">
        <v>0.57494999999999996</v>
      </c>
      <c r="F1251" s="74">
        <v>1</v>
      </c>
      <c r="G1251" s="74">
        <v>1</v>
      </c>
      <c r="H1251" s="68">
        <f t="shared" si="38"/>
        <v>0.57494999999999996</v>
      </c>
      <c r="I1251" s="70">
        <f t="shared" si="39"/>
        <v>0.57494999999999996</v>
      </c>
      <c r="J1251" s="71">
        <f>ROUND((H1251*'2-Calculator'!$D$26),2)</f>
        <v>3779.72</v>
      </c>
      <c r="K1251" s="71">
        <f>ROUND((I1251*'2-Calculator'!$D$26),2)</f>
        <v>3779.72</v>
      </c>
      <c r="L1251" s="69">
        <v>3.46</v>
      </c>
      <c r="M1251" s="66" t="s">
        <v>2531</v>
      </c>
      <c r="N1251" s="66" t="s">
        <v>2532</v>
      </c>
      <c r="O1251" s="66"/>
      <c r="P1251" s="66" t="s">
        <v>1833</v>
      </c>
      <c r="Q1251" s="141">
        <v>10</v>
      </c>
    </row>
    <row r="1252" spans="1:17" s="72" customFormat="1" x14ac:dyDescent="0.2">
      <c r="A1252" s="66"/>
      <c r="B1252" s="66" t="s">
        <v>68</v>
      </c>
      <c r="C1252" s="221" t="s">
        <v>1804</v>
      </c>
      <c r="D1252" s="66" t="s">
        <v>2116</v>
      </c>
      <c r="E1252" s="68">
        <v>1.07792</v>
      </c>
      <c r="F1252" s="74">
        <v>1</v>
      </c>
      <c r="G1252" s="74">
        <v>1</v>
      </c>
      <c r="H1252" s="68">
        <f t="shared" si="38"/>
        <v>1.07792</v>
      </c>
      <c r="I1252" s="70">
        <f t="shared" si="39"/>
        <v>1.07792</v>
      </c>
      <c r="J1252" s="71">
        <f>ROUND((H1252*'2-Calculator'!$D$26),2)</f>
        <v>7086.25</v>
      </c>
      <c r="K1252" s="71">
        <f>ROUND((I1252*'2-Calculator'!$D$26),2)</f>
        <v>7086.25</v>
      </c>
      <c r="L1252" s="69">
        <v>7.02</v>
      </c>
      <c r="M1252" s="66" t="s">
        <v>2531</v>
      </c>
      <c r="N1252" s="66" t="s">
        <v>2532</v>
      </c>
      <c r="O1252" s="66"/>
      <c r="P1252" s="66" t="s">
        <v>1833</v>
      </c>
      <c r="Q1252" s="141">
        <v>4</v>
      </c>
    </row>
    <row r="1253" spans="1:17" s="72" customFormat="1" x14ac:dyDescent="0.2">
      <c r="A1253" s="66"/>
      <c r="B1253" s="66" t="s">
        <v>67</v>
      </c>
      <c r="C1253" s="221" t="s">
        <v>1804</v>
      </c>
      <c r="D1253" s="66" t="s">
        <v>2116</v>
      </c>
      <c r="E1253" s="68">
        <v>3.5909599999999999</v>
      </c>
      <c r="F1253" s="74">
        <v>1</v>
      </c>
      <c r="G1253" s="74">
        <v>1</v>
      </c>
      <c r="H1253" s="68">
        <f t="shared" si="38"/>
        <v>3.5909599999999999</v>
      </c>
      <c r="I1253" s="70">
        <f t="shared" si="39"/>
        <v>3.5909599999999999</v>
      </c>
      <c r="J1253" s="71">
        <f>ROUND((H1253*'2-Calculator'!$D$26),2)</f>
        <v>23606.97</v>
      </c>
      <c r="K1253" s="71">
        <f>ROUND((I1253*'2-Calculator'!$D$26),2)</f>
        <v>23606.97</v>
      </c>
      <c r="L1253" s="69">
        <v>13.33</v>
      </c>
      <c r="M1253" s="66" t="s">
        <v>2531</v>
      </c>
      <c r="N1253" s="66" t="s">
        <v>2532</v>
      </c>
      <c r="O1253" s="66"/>
      <c r="P1253" s="66" t="s">
        <v>1833</v>
      </c>
      <c r="Q1253" s="141">
        <v>1</v>
      </c>
    </row>
    <row r="1254" spans="1:17" s="72" customFormat="1" x14ac:dyDescent="0.2">
      <c r="A1254" s="66"/>
      <c r="B1254" s="66" t="s">
        <v>66</v>
      </c>
      <c r="C1254" s="221" t="s">
        <v>1805</v>
      </c>
      <c r="D1254" s="66" t="s">
        <v>2503</v>
      </c>
      <c r="E1254" s="68">
        <v>1.2968299999999999</v>
      </c>
      <c r="F1254" s="74">
        <v>1</v>
      </c>
      <c r="G1254" s="74">
        <v>1</v>
      </c>
      <c r="H1254" s="68">
        <f t="shared" si="38"/>
        <v>1.2968299999999999</v>
      </c>
      <c r="I1254" s="70">
        <f t="shared" si="39"/>
        <v>1.2968299999999999</v>
      </c>
      <c r="J1254" s="71">
        <f>ROUND((H1254*'2-Calculator'!$D$26),2)</f>
        <v>8525.36</v>
      </c>
      <c r="K1254" s="71">
        <f>ROUND((I1254*'2-Calculator'!$D$26),2)</f>
        <v>8525.36</v>
      </c>
      <c r="L1254" s="69">
        <v>2.9</v>
      </c>
      <c r="M1254" s="66" t="s">
        <v>2531</v>
      </c>
      <c r="N1254" s="66" t="s">
        <v>2532</v>
      </c>
      <c r="O1254" s="66"/>
      <c r="P1254" s="66" t="s">
        <v>1833</v>
      </c>
      <c r="Q1254" s="141">
        <v>19</v>
      </c>
    </row>
    <row r="1255" spans="1:17" s="72" customFormat="1" x14ac:dyDescent="0.2">
      <c r="A1255" s="66"/>
      <c r="B1255" s="66" t="s">
        <v>65</v>
      </c>
      <c r="C1255" s="221" t="s">
        <v>1805</v>
      </c>
      <c r="D1255" s="66" t="s">
        <v>2503</v>
      </c>
      <c r="E1255" s="68">
        <v>1.7152000000000001</v>
      </c>
      <c r="F1255" s="74">
        <v>1</v>
      </c>
      <c r="G1255" s="74">
        <v>1</v>
      </c>
      <c r="H1255" s="68">
        <f t="shared" si="38"/>
        <v>1.7152000000000001</v>
      </c>
      <c r="I1255" s="70">
        <f t="shared" si="39"/>
        <v>1.7152000000000001</v>
      </c>
      <c r="J1255" s="71">
        <f>ROUND((H1255*'2-Calculator'!$D$26),2)</f>
        <v>11275.72</v>
      </c>
      <c r="K1255" s="71">
        <f>ROUND((I1255*'2-Calculator'!$D$26),2)</f>
        <v>11275.72</v>
      </c>
      <c r="L1255" s="69">
        <v>3.63</v>
      </c>
      <c r="M1255" s="66" t="s">
        <v>2531</v>
      </c>
      <c r="N1255" s="66" t="s">
        <v>2532</v>
      </c>
      <c r="O1255" s="66"/>
      <c r="P1255" s="66" t="s">
        <v>1833</v>
      </c>
      <c r="Q1255" s="141">
        <v>21</v>
      </c>
    </row>
    <row r="1256" spans="1:17" s="72" customFormat="1" x14ac:dyDescent="0.2">
      <c r="A1256" s="66"/>
      <c r="B1256" s="66" t="s">
        <v>64</v>
      </c>
      <c r="C1256" s="221" t="s">
        <v>1805</v>
      </c>
      <c r="D1256" s="66" t="s">
        <v>2503</v>
      </c>
      <c r="E1256" s="68">
        <v>2.4391600000000002</v>
      </c>
      <c r="F1256" s="74">
        <v>1</v>
      </c>
      <c r="G1256" s="74">
        <v>1</v>
      </c>
      <c r="H1256" s="68">
        <f t="shared" si="38"/>
        <v>2.4391600000000002</v>
      </c>
      <c r="I1256" s="70">
        <f t="shared" si="39"/>
        <v>2.4391600000000002</v>
      </c>
      <c r="J1256" s="71">
        <f>ROUND((H1256*'2-Calculator'!$D$26),2)</f>
        <v>16035.04</v>
      </c>
      <c r="K1256" s="71">
        <f>ROUND((I1256*'2-Calculator'!$D$26),2)</f>
        <v>16035.04</v>
      </c>
      <c r="L1256" s="69">
        <v>9.23</v>
      </c>
      <c r="M1256" s="66" t="s">
        <v>2531</v>
      </c>
      <c r="N1256" s="66" t="s">
        <v>2532</v>
      </c>
      <c r="O1256" s="66"/>
      <c r="P1256" s="66" t="s">
        <v>1833</v>
      </c>
      <c r="Q1256" s="141">
        <v>3</v>
      </c>
    </row>
    <row r="1257" spans="1:17" s="72" customFormat="1" x14ac:dyDescent="0.2">
      <c r="A1257" s="66"/>
      <c r="B1257" s="66" t="s">
        <v>63</v>
      </c>
      <c r="C1257" s="221" t="s">
        <v>1805</v>
      </c>
      <c r="D1257" s="66" t="s">
        <v>2503</v>
      </c>
      <c r="E1257" s="68">
        <v>4.2242800000000003</v>
      </c>
      <c r="F1257" s="74">
        <v>1</v>
      </c>
      <c r="G1257" s="74">
        <v>1</v>
      </c>
      <c r="H1257" s="68">
        <f t="shared" si="38"/>
        <v>4.2242800000000003</v>
      </c>
      <c r="I1257" s="70">
        <f t="shared" si="39"/>
        <v>4.2242800000000003</v>
      </c>
      <c r="J1257" s="71">
        <f>ROUND((H1257*'2-Calculator'!$D$26),2)</f>
        <v>27770.42</v>
      </c>
      <c r="K1257" s="71">
        <f>ROUND((I1257*'2-Calculator'!$D$26),2)</f>
        <v>27770.42</v>
      </c>
      <c r="L1257" s="69">
        <v>26.5</v>
      </c>
      <c r="M1257" s="66" t="s">
        <v>2531</v>
      </c>
      <c r="N1257" s="66" t="s">
        <v>2532</v>
      </c>
      <c r="O1257" s="66"/>
      <c r="P1257" s="66" t="s">
        <v>1833</v>
      </c>
      <c r="Q1257" s="141">
        <v>3</v>
      </c>
    </row>
    <row r="1258" spans="1:17" s="72" customFormat="1" x14ac:dyDescent="0.2">
      <c r="A1258" s="66"/>
      <c r="B1258" s="66" t="s">
        <v>62</v>
      </c>
      <c r="C1258" s="221" t="s">
        <v>1806</v>
      </c>
      <c r="D1258" s="66" t="s">
        <v>2117</v>
      </c>
      <c r="E1258" s="68">
        <v>0.81233</v>
      </c>
      <c r="F1258" s="74">
        <v>2</v>
      </c>
      <c r="G1258" s="74">
        <v>2</v>
      </c>
      <c r="H1258" s="68">
        <f t="shared" si="38"/>
        <v>1.62466</v>
      </c>
      <c r="I1258" s="70">
        <f t="shared" si="39"/>
        <v>1.62466</v>
      </c>
      <c r="J1258" s="71">
        <f>ROUND((H1258*'2-Calculator'!$D$26),2)</f>
        <v>10680.51</v>
      </c>
      <c r="K1258" s="71">
        <f>ROUND((I1258*'2-Calculator'!$D$26),2)</f>
        <v>10680.51</v>
      </c>
      <c r="L1258" s="69">
        <v>8.3699999999999992</v>
      </c>
      <c r="M1258" s="66" t="s">
        <v>2540</v>
      </c>
      <c r="N1258" s="66" t="s">
        <v>2541</v>
      </c>
      <c r="O1258" s="66"/>
      <c r="P1258" s="66" t="s">
        <v>1833</v>
      </c>
      <c r="Q1258" s="141">
        <v>28</v>
      </c>
    </row>
    <row r="1259" spans="1:17" s="72" customFormat="1" x14ac:dyDescent="0.2">
      <c r="A1259" s="66"/>
      <c r="B1259" s="66" t="s">
        <v>61</v>
      </c>
      <c r="C1259" s="221" t="s">
        <v>1806</v>
      </c>
      <c r="D1259" s="66" t="s">
        <v>2117</v>
      </c>
      <c r="E1259" s="68">
        <v>1.11893</v>
      </c>
      <c r="F1259" s="74">
        <v>2</v>
      </c>
      <c r="G1259" s="74">
        <v>2</v>
      </c>
      <c r="H1259" s="68">
        <f t="shared" si="38"/>
        <v>2.23786</v>
      </c>
      <c r="I1259" s="70">
        <f t="shared" si="39"/>
        <v>2.23786</v>
      </c>
      <c r="J1259" s="71">
        <f>ROUND((H1259*'2-Calculator'!$D$26),2)</f>
        <v>14711.69</v>
      </c>
      <c r="K1259" s="71">
        <f>ROUND((I1259*'2-Calculator'!$D$26),2)</f>
        <v>14711.69</v>
      </c>
      <c r="L1259" s="69">
        <v>8.4499999999999993</v>
      </c>
      <c r="M1259" s="66" t="s">
        <v>2540</v>
      </c>
      <c r="N1259" s="66" t="s">
        <v>2541</v>
      </c>
      <c r="O1259" s="66"/>
      <c r="P1259" s="66" t="s">
        <v>1833</v>
      </c>
      <c r="Q1259" s="141">
        <v>103</v>
      </c>
    </row>
    <row r="1260" spans="1:17" s="72" customFormat="1" x14ac:dyDescent="0.2">
      <c r="A1260" s="66"/>
      <c r="B1260" s="66" t="s">
        <v>60</v>
      </c>
      <c r="C1260" s="221" t="s">
        <v>1806</v>
      </c>
      <c r="D1260" s="66" t="s">
        <v>2117</v>
      </c>
      <c r="E1260" s="68">
        <v>1.49349</v>
      </c>
      <c r="F1260" s="74">
        <v>2</v>
      </c>
      <c r="G1260" s="74">
        <v>2</v>
      </c>
      <c r="H1260" s="68">
        <f t="shared" si="38"/>
        <v>2.98698</v>
      </c>
      <c r="I1260" s="70">
        <f t="shared" si="39"/>
        <v>2.98698</v>
      </c>
      <c r="J1260" s="71">
        <f>ROUND((H1260*'2-Calculator'!$D$26),2)</f>
        <v>19636.41</v>
      </c>
      <c r="K1260" s="71">
        <f>ROUND((I1260*'2-Calculator'!$D$26),2)</f>
        <v>19636.41</v>
      </c>
      <c r="L1260" s="69">
        <v>13.07</v>
      </c>
      <c r="M1260" s="66" t="s">
        <v>2540</v>
      </c>
      <c r="N1260" s="66" t="s">
        <v>2541</v>
      </c>
      <c r="O1260" s="66"/>
      <c r="P1260" s="66" t="s">
        <v>1833</v>
      </c>
      <c r="Q1260" s="141">
        <v>207</v>
      </c>
    </row>
    <row r="1261" spans="1:17" s="72" customFormat="1" x14ac:dyDescent="0.2">
      <c r="A1261" s="66"/>
      <c r="B1261" s="66" t="s">
        <v>59</v>
      </c>
      <c r="C1261" s="221" t="s">
        <v>1806</v>
      </c>
      <c r="D1261" s="66" t="s">
        <v>2117</v>
      </c>
      <c r="E1261" s="68">
        <v>1.88591</v>
      </c>
      <c r="F1261" s="74">
        <v>2</v>
      </c>
      <c r="G1261" s="74">
        <v>2</v>
      </c>
      <c r="H1261" s="68">
        <f t="shared" si="38"/>
        <v>3.77182</v>
      </c>
      <c r="I1261" s="70">
        <f t="shared" si="39"/>
        <v>3.77182</v>
      </c>
      <c r="J1261" s="71">
        <f>ROUND((H1261*'2-Calculator'!$D$26),2)</f>
        <v>24795.94</v>
      </c>
      <c r="K1261" s="71">
        <f>ROUND((I1261*'2-Calculator'!$D$26),2)</f>
        <v>24795.94</v>
      </c>
      <c r="L1261" s="69">
        <v>18.8</v>
      </c>
      <c r="M1261" s="66" t="s">
        <v>2540</v>
      </c>
      <c r="N1261" s="66" t="s">
        <v>2541</v>
      </c>
      <c r="O1261" s="66"/>
      <c r="P1261" s="66" t="s">
        <v>1833</v>
      </c>
      <c r="Q1261" s="141">
        <v>37</v>
      </c>
    </row>
    <row r="1262" spans="1:17" s="72" customFormat="1" x14ac:dyDescent="0.2">
      <c r="A1262" s="66"/>
      <c r="B1262" s="66" t="s">
        <v>58</v>
      </c>
      <c r="C1262" s="221" t="s">
        <v>1807</v>
      </c>
      <c r="D1262" s="66" t="s">
        <v>2388</v>
      </c>
      <c r="E1262" s="68">
        <v>0.32163000000000003</v>
      </c>
      <c r="F1262" s="74">
        <v>1</v>
      </c>
      <c r="G1262" s="74">
        <v>1</v>
      </c>
      <c r="H1262" s="68">
        <f t="shared" si="38"/>
        <v>0.32163000000000003</v>
      </c>
      <c r="I1262" s="70">
        <f t="shared" si="39"/>
        <v>0.32163000000000003</v>
      </c>
      <c r="J1262" s="71">
        <f>ROUND((H1262*'2-Calculator'!$D$26),2)</f>
        <v>2114.4</v>
      </c>
      <c r="K1262" s="71">
        <f>ROUND((I1262*'2-Calculator'!$D$26),2)</f>
        <v>2114.4</v>
      </c>
      <c r="L1262" s="69">
        <v>2.2400000000000002</v>
      </c>
      <c r="M1262" s="66" t="s">
        <v>2531</v>
      </c>
      <c r="N1262" s="66" t="s">
        <v>2532</v>
      </c>
      <c r="O1262" s="66"/>
      <c r="P1262" s="66" t="s">
        <v>1833</v>
      </c>
      <c r="Q1262" s="141">
        <v>50</v>
      </c>
    </row>
    <row r="1263" spans="1:17" s="72" customFormat="1" x14ac:dyDescent="0.2">
      <c r="A1263" s="66"/>
      <c r="B1263" s="66" t="s">
        <v>57</v>
      </c>
      <c r="C1263" s="221" t="s">
        <v>1807</v>
      </c>
      <c r="D1263" s="66" t="s">
        <v>2388</v>
      </c>
      <c r="E1263" s="68">
        <v>0.54227999999999998</v>
      </c>
      <c r="F1263" s="74">
        <v>1</v>
      </c>
      <c r="G1263" s="74">
        <v>1</v>
      </c>
      <c r="H1263" s="68">
        <f t="shared" si="38"/>
        <v>0.54227999999999998</v>
      </c>
      <c r="I1263" s="70">
        <f t="shared" si="39"/>
        <v>0.54227999999999998</v>
      </c>
      <c r="J1263" s="71">
        <f>ROUND((H1263*'2-Calculator'!$D$26),2)</f>
        <v>3564.95</v>
      </c>
      <c r="K1263" s="71">
        <f>ROUND((I1263*'2-Calculator'!$D$26),2)</f>
        <v>3564.95</v>
      </c>
      <c r="L1263" s="69">
        <v>3.52</v>
      </c>
      <c r="M1263" s="66" t="s">
        <v>2531</v>
      </c>
      <c r="N1263" s="66" t="s">
        <v>2532</v>
      </c>
      <c r="O1263" s="66"/>
      <c r="P1263" s="66" t="s">
        <v>1833</v>
      </c>
      <c r="Q1263" s="141">
        <v>82</v>
      </c>
    </row>
    <row r="1264" spans="1:17" s="72" customFormat="1" x14ac:dyDescent="0.2">
      <c r="A1264" s="66"/>
      <c r="B1264" s="66" t="s">
        <v>56</v>
      </c>
      <c r="C1264" s="221" t="s">
        <v>1807</v>
      </c>
      <c r="D1264" s="66" t="s">
        <v>2388</v>
      </c>
      <c r="E1264" s="68">
        <v>0.76893</v>
      </c>
      <c r="F1264" s="74">
        <v>1</v>
      </c>
      <c r="G1264" s="74">
        <v>1</v>
      </c>
      <c r="H1264" s="68">
        <f t="shared" si="38"/>
        <v>0.76893</v>
      </c>
      <c r="I1264" s="70">
        <f t="shared" si="39"/>
        <v>0.76893</v>
      </c>
      <c r="J1264" s="71">
        <f>ROUND((H1264*'2-Calculator'!$D$26),2)</f>
        <v>5054.95</v>
      </c>
      <c r="K1264" s="71">
        <f>ROUND((I1264*'2-Calculator'!$D$26),2)</f>
        <v>5054.95</v>
      </c>
      <c r="L1264" s="69">
        <v>5.33</v>
      </c>
      <c r="M1264" s="66" t="s">
        <v>2531</v>
      </c>
      <c r="N1264" s="66" t="s">
        <v>2532</v>
      </c>
      <c r="O1264" s="66"/>
      <c r="P1264" s="66" t="s">
        <v>1833</v>
      </c>
      <c r="Q1264" s="141">
        <v>49</v>
      </c>
    </row>
    <row r="1265" spans="1:17" s="72" customFormat="1" x14ac:dyDescent="0.2">
      <c r="A1265" s="66"/>
      <c r="B1265" s="66" t="s">
        <v>55</v>
      </c>
      <c r="C1265" s="221" t="s">
        <v>1807</v>
      </c>
      <c r="D1265" s="66" t="s">
        <v>2388</v>
      </c>
      <c r="E1265" s="68">
        <v>1.46305</v>
      </c>
      <c r="F1265" s="74">
        <v>1</v>
      </c>
      <c r="G1265" s="74">
        <v>1</v>
      </c>
      <c r="H1265" s="68">
        <f t="shared" si="38"/>
        <v>1.46305</v>
      </c>
      <c r="I1265" s="70">
        <f t="shared" si="39"/>
        <v>1.46305</v>
      </c>
      <c r="J1265" s="71">
        <f>ROUND((H1265*'2-Calculator'!$D$26),2)</f>
        <v>9618.09</v>
      </c>
      <c r="K1265" s="71">
        <f>ROUND((I1265*'2-Calculator'!$D$26),2)</f>
        <v>9618.09</v>
      </c>
      <c r="L1265" s="69">
        <v>10.130000000000001</v>
      </c>
      <c r="M1265" s="66" t="s">
        <v>2531</v>
      </c>
      <c r="N1265" s="66" t="s">
        <v>2532</v>
      </c>
      <c r="O1265" s="66"/>
      <c r="P1265" s="66" t="s">
        <v>1833</v>
      </c>
      <c r="Q1265" s="141">
        <v>13</v>
      </c>
    </row>
    <row r="1266" spans="1:17" s="72" customFormat="1" x14ac:dyDescent="0.2">
      <c r="A1266" s="66"/>
      <c r="B1266" s="66" t="s">
        <v>54</v>
      </c>
      <c r="C1266" s="221" t="s">
        <v>1808</v>
      </c>
      <c r="D1266" s="66" t="s">
        <v>2389</v>
      </c>
      <c r="E1266" s="68">
        <v>0.35965000000000003</v>
      </c>
      <c r="F1266" s="74">
        <v>1</v>
      </c>
      <c r="G1266" s="74">
        <v>1</v>
      </c>
      <c r="H1266" s="68">
        <f t="shared" si="38"/>
        <v>0.35965000000000003</v>
      </c>
      <c r="I1266" s="70">
        <f t="shared" si="39"/>
        <v>0.35965000000000003</v>
      </c>
      <c r="J1266" s="71">
        <f>ROUND((H1266*'2-Calculator'!$D$26),2)</f>
        <v>2364.34</v>
      </c>
      <c r="K1266" s="71">
        <f>ROUND((I1266*'2-Calculator'!$D$26),2)</f>
        <v>2364.34</v>
      </c>
      <c r="L1266" s="69">
        <v>8.8699999999999992</v>
      </c>
      <c r="M1266" s="66" t="s">
        <v>2531</v>
      </c>
      <c r="N1266" s="66" t="s">
        <v>2532</v>
      </c>
      <c r="O1266" s="66"/>
      <c r="P1266" s="66" t="s">
        <v>1833</v>
      </c>
      <c r="Q1266" s="141">
        <v>11</v>
      </c>
    </row>
    <row r="1267" spans="1:17" s="72" customFormat="1" x14ac:dyDescent="0.2">
      <c r="A1267" s="66"/>
      <c r="B1267" s="66" t="s">
        <v>53</v>
      </c>
      <c r="C1267" s="221" t="s">
        <v>1808</v>
      </c>
      <c r="D1267" s="66" t="s">
        <v>2389</v>
      </c>
      <c r="E1267" s="68">
        <v>0.58565999999999996</v>
      </c>
      <c r="F1267" s="74">
        <v>1</v>
      </c>
      <c r="G1267" s="74">
        <v>1</v>
      </c>
      <c r="H1267" s="68">
        <f t="shared" si="38"/>
        <v>0.58565999999999996</v>
      </c>
      <c r="I1267" s="70">
        <f t="shared" si="39"/>
        <v>0.58565999999999996</v>
      </c>
      <c r="J1267" s="71">
        <f>ROUND((H1267*'2-Calculator'!$D$26),2)</f>
        <v>3850.13</v>
      </c>
      <c r="K1267" s="71">
        <f>ROUND((I1267*'2-Calculator'!$D$26),2)</f>
        <v>3850.13</v>
      </c>
      <c r="L1267" s="69">
        <v>9.9600000000000009</v>
      </c>
      <c r="M1267" s="66" t="s">
        <v>2531</v>
      </c>
      <c r="N1267" s="66" t="s">
        <v>2532</v>
      </c>
      <c r="O1267" s="66"/>
      <c r="P1267" s="66" t="s">
        <v>1833</v>
      </c>
      <c r="Q1267" s="141">
        <v>44</v>
      </c>
    </row>
    <row r="1268" spans="1:17" s="72" customFormat="1" x14ac:dyDescent="0.2">
      <c r="A1268" s="66"/>
      <c r="B1268" s="66" t="s">
        <v>52</v>
      </c>
      <c r="C1268" s="221" t="s">
        <v>1808</v>
      </c>
      <c r="D1268" s="66" t="s">
        <v>2389</v>
      </c>
      <c r="E1268" s="68">
        <v>0.82708000000000004</v>
      </c>
      <c r="F1268" s="74">
        <v>1</v>
      </c>
      <c r="G1268" s="74">
        <v>1</v>
      </c>
      <c r="H1268" s="68">
        <f t="shared" si="38"/>
        <v>0.82708000000000004</v>
      </c>
      <c r="I1268" s="70">
        <f t="shared" si="39"/>
        <v>0.82708000000000004</v>
      </c>
      <c r="J1268" s="71">
        <f>ROUND((H1268*'2-Calculator'!$D$26),2)</f>
        <v>5437.22</v>
      </c>
      <c r="K1268" s="71">
        <f>ROUND((I1268*'2-Calculator'!$D$26),2)</f>
        <v>5437.22</v>
      </c>
      <c r="L1268" s="69">
        <v>12.53</v>
      </c>
      <c r="M1268" s="66" t="s">
        <v>2531</v>
      </c>
      <c r="N1268" s="66" t="s">
        <v>2532</v>
      </c>
      <c r="O1268" s="66"/>
      <c r="P1268" s="66" t="s">
        <v>1833</v>
      </c>
      <c r="Q1268" s="141">
        <v>24</v>
      </c>
    </row>
    <row r="1269" spans="1:17" s="72" customFormat="1" x14ac:dyDescent="0.2">
      <c r="A1269" s="66"/>
      <c r="B1269" s="66" t="s">
        <v>51</v>
      </c>
      <c r="C1269" s="221" t="s">
        <v>1808</v>
      </c>
      <c r="D1269" s="66" t="s">
        <v>2389</v>
      </c>
      <c r="E1269" s="68">
        <v>1.3255999999999999</v>
      </c>
      <c r="F1269" s="74">
        <v>1</v>
      </c>
      <c r="G1269" s="74">
        <v>1</v>
      </c>
      <c r="H1269" s="68">
        <f t="shared" si="38"/>
        <v>1.3255999999999999</v>
      </c>
      <c r="I1269" s="70">
        <f t="shared" si="39"/>
        <v>1.3255999999999999</v>
      </c>
      <c r="J1269" s="71">
        <f>ROUND((H1269*'2-Calculator'!$D$26),2)</f>
        <v>8714.49</v>
      </c>
      <c r="K1269" s="71">
        <f>ROUND((I1269*'2-Calculator'!$D$26),2)</f>
        <v>8714.49</v>
      </c>
      <c r="L1269" s="69">
        <v>15.61</v>
      </c>
      <c r="M1269" s="66" t="s">
        <v>2531</v>
      </c>
      <c r="N1269" s="66" t="s">
        <v>2532</v>
      </c>
      <c r="O1269" s="66"/>
      <c r="P1269" s="66" t="s">
        <v>1833</v>
      </c>
      <c r="Q1269" s="141">
        <v>2</v>
      </c>
    </row>
    <row r="1270" spans="1:17" s="72" customFormat="1" x14ac:dyDescent="0.2">
      <c r="A1270" s="66"/>
      <c r="B1270" s="66" t="s">
        <v>50</v>
      </c>
      <c r="C1270" s="221" t="s">
        <v>1809</v>
      </c>
      <c r="D1270" s="66" t="s">
        <v>2118</v>
      </c>
      <c r="E1270" s="68">
        <v>0.66429000000000005</v>
      </c>
      <c r="F1270" s="74">
        <v>1.4</v>
      </c>
      <c r="G1270" s="74">
        <v>1</v>
      </c>
      <c r="H1270" s="68">
        <f t="shared" si="38"/>
        <v>0.93001</v>
      </c>
      <c r="I1270" s="70">
        <f t="shared" si="39"/>
        <v>0.66429000000000005</v>
      </c>
      <c r="J1270" s="71">
        <f>ROUND((H1270*'2-Calculator'!$D$26),2)</f>
        <v>6113.89</v>
      </c>
      <c r="K1270" s="71">
        <f>ROUND((I1270*'2-Calculator'!$D$26),2)</f>
        <v>4367.04</v>
      </c>
      <c r="L1270" s="69">
        <v>10.28</v>
      </c>
      <c r="M1270" s="66" t="s">
        <v>46</v>
      </c>
      <c r="N1270" s="66" t="s">
        <v>46</v>
      </c>
      <c r="O1270" s="66"/>
      <c r="P1270" s="66" t="s">
        <v>1833</v>
      </c>
      <c r="Q1270" s="141">
        <v>2</v>
      </c>
    </row>
    <row r="1271" spans="1:17" s="72" customFormat="1" x14ac:dyDescent="0.2">
      <c r="A1271" s="66"/>
      <c r="B1271" s="66" t="s">
        <v>49</v>
      </c>
      <c r="C1271" s="221" t="s">
        <v>1809</v>
      </c>
      <c r="D1271" s="66" t="s">
        <v>2118</v>
      </c>
      <c r="E1271" s="68">
        <v>1.6418699999999999</v>
      </c>
      <c r="F1271" s="74">
        <v>1.4</v>
      </c>
      <c r="G1271" s="74">
        <v>1</v>
      </c>
      <c r="H1271" s="68">
        <f t="shared" si="38"/>
        <v>2.2986200000000001</v>
      </c>
      <c r="I1271" s="70">
        <f t="shared" si="39"/>
        <v>1.6418699999999999</v>
      </c>
      <c r="J1271" s="71">
        <f>ROUND((H1271*'2-Calculator'!$D$26),2)</f>
        <v>15111.13</v>
      </c>
      <c r="K1271" s="71">
        <f>ROUND((I1271*'2-Calculator'!$D$26),2)</f>
        <v>10793.65</v>
      </c>
      <c r="L1271" s="69">
        <v>16.78</v>
      </c>
      <c r="M1271" s="66" t="s">
        <v>46</v>
      </c>
      <c r="N1271" s="66" t="s">
        <v>46</v>
      </c>
      <c r="O1271" s="66"/>
      <c r="P1271" s="66" t="s">
        <v>1833</v>
      </c>
      <c r="Q1271" s="141">
        <v>4</v>
      </c>
    </row>
    <row r="1272" spans="1:17" s="72" customFormat="1" x14ac:dyDescent="0.2">
      <c r="A1272" s="66"/>
      <c r="B1272" s="66" t="s">
        <v>48</v>
      </c>
      <c r="C1272" s="221" t="s">
        <v>1809</v>
      </c>
      <c r="D1272" s="66" t="s">
        <v>2118</v>
      </c>
      <c r="E1272" s="68">
        <v>2.9696099999999999</v>
      </c>
      <c r="F1272" s="74">
        <v>1.4</v>
      </c>
      <c r="G1272" s="74">
        <v>1</v>
      </c>
      <c r="H1272" s="68">
        <f t="shared" si="38"/>
        <v>4.1574499999999999</v>
      </c>
      <c r="I1272" s="70">
        <f t="shared" si="39"/>
        <v>2.9696099999999999</v>
      </c>
      <c r="J1272" s="71">
        <f>ROUND((H1272*'2-Calculator'!$D$26),2)</f>
        <v>27331.08</v>
      </c>
      <c r="K1272" s="71">
        <f>ROUND((I1272*'2-Calculator'!$D$26),2)</f>
        <v>19522.22</v>
      </c>
      <c r="L1272" s="69">
        <v>25.65</v>
      </c>
      <c r="M1272" s="66" t="s">
        <v>46</v>
      </c>
      <c r="N1272" s="66" t="s">
        <v>46</v>
      </c>
      <c r="O1272" s="66"/>
      <c r="P1272" s="66" t="s">
        <v>1833</v>
      </c>
      <c r="Q1272" s="141">
        <v>6</v>
      </c>
    </row>
    <row r="1273" spans="1:17" s="72" customFormat="1" x14ac:dyDescent="0.2">
      <c r="A1273" s="66"/>
      <c r="B1273" s="66" t="s">
        <v>47</v>
      </c>
      <c r="C1273" s="221" t="s">
        <v>1809</v>
      </c>
      <c r="D1273" s="66" t="s">
        <v>2118</v>
      </c>
      <c r="E1273" s="68">
        <v>5.6951200000000002</v>
      </c>
      <c r="F1273" s="74">
        <v>1.4</v>
      </c>
      <c r="G1273" s="74">
        <v>1</v>
      </c>
      <c r="H1273" s="68">
        <f t="shared" si="38"/>
        <v>7.9731699999999996</v>
      </c>
      <c r="I1273" s="70">
        <f t="shared" si="39"/>
        <v>5.6951200000000002</v>
      </c>
      <c r="J1273" s="71">
        <f>ROUND((H1273*'2-Calculator'!$D$26),2)</f>
        <v>52415.62</v>
      </c>
      <c r="K1273" s="71">
        <f>ROUND((I1273*'2-Calculator'!$D$26),2)</f>
        <v>37439.72</v>
      </c>
      <c r="L1273" s="69">
        <v>43.95</v>
      </c>
      <c r="M1273" s="66" t="s">
        <v>46</v>
      </c>
      <c r="N1273" s="66" t="s">
        <v>46</v>
      </c>
      <c r="O1273" s="66"/>
      <c r="P1273" s="66" t="s">
        <v>1833</v>
      </c>
      <c r="Q1273" s="141">
        <v>1</v>
      </c>
    </row>
    <row r="1274" spans="1:17" s="72" customFormat="1" x14ac:dyDescent="0.2">
      <c r="A1274" s="66"/>
      <c r="B1274" s="66" t="s">
        <v>45</v>
      </c>
      <c r="C1274" s="221" t="s">
        <v>1810</v>
      </c>
      <c r="D1274" s="66" t="s">
        <v>2504</v>
      </c>
      <c r="E1274" s="68">
        <v>0.52517000000000003</v>
      </c>
      <c r="F1274" s="74">
        <v>1</v>
      </c>
      <c r="G1274" s="74">
        <v>1</v>
      </c>
      <c r="H1274" s="68">
        <f t="shared" si="38"/>
        <v>0.52517000000000003</v>
      </c>
      <c r="I1274" s="70">
        <f t="shared" si="39"/>
        <v>0.52517000000000003</v>
      </c>
      <c r="J1274" s="71">
        <f>ROUND((H1274*'2-Calculator'!$D$26),2)</f>
        <v>3452.47</v>
      </c>
      <c r="K1274" s="71">
        <f>ROUND((I1274*'2-Calculator'!$D$26),2)</f>
        <v>3452.47</v>
      </c>
      <c r="L1274" s="69">
        <v>6</v>
      </c>
      <c r="M1274" s="66" t="s">
        <v>2531</v>
      </c>
      <c r="N1274" s="66" t="s">
        <v>2532</v>
      </c>
      <c r="O1274" s="66"/>
      <c r="P1274" s="66" t="s">
        <v>1833</v>
      </c>
      <c r="Q1274" s="141">
        <v>0</v>
      </c>
    </row>
    <row r="1275" spans="1:17" s="72" customFormat="1" x14ac:dyDescent="0.2">
      <c r="A1275" s="66"/>
      <c r="B1275" s="66" t="s">
        <v>44</v>
      </c>
      <c r="C1275" s="221" t="s">
        <v>1810</v>
      </c>
      <c r="D1275" s="66" t="s">
        <v>2504</v>
      </c>
      <c r="E1275" s="68">
        <v>0.89312999999999998</v>
      </c>
      <c r="F1275" s="74">
        <v>1</v>
      </c>
      <c r="G1275" s="74">
        <v>1</v>
      </c>
      <c r="H1275" s="68">
        <f t="shared" si="38"/>
        <v>0.89312999999999998</v>
      </c>
      <c r="I1275" s="70">
        <f t="shared" si="39"/>
        <v>0.89312999999999998</v>
      </c>
      <c r="J1275" s="71">
        <f>ROUND((H1275*'2-Calculator'!$D$26),2)</f>
        <v>5871.44</v>
      </c>
      <c r="K1275" s="71">
        <f>ROUND((I1275*'2-Calculator'!$D$26),2)</f>
        <v>5871.44</v>
      </c>
      <c r="L1275" s="69">
        <v>8.39</v>
      </c>
      <c r="M1275" s="66" t="s">
        <v>2531</v>
      </c>
      <c r="N1275" s="66" t="s">
        <v>2532</v>
      </c>
      <c r="O1275" s="66"/>
      <c r="P1275" s="66" t="s">
        <v>1833</v>
      </c>
      <c r="Q1275" s="141">
        <v>2</v>
      </c>
    </row>
    <row r="1276" spans="1:17" s="72" customFormat="1" x14ac:dyDescent="0.2">
      <c r="A1276" s="66"/>
      <c r="B1276" s="66" t="s">
        <v>43</v>
      </c>
      <c r="C1276" s="221" t="s">
        <v>1810</v>
      </c>
      <c r="D1276" s="66" t="s">
        <v>2504</v>
      </c>
      <c r="E1276" s="68">
        <v>1.3944300000000001</v>
      </c>
      <c r="F1276" s="74">
        <v>1</v>
      </c>
      <c r="G1276" s="74">
        <v>1</v>
      </c>
      <c r="H1276" s="68">
        <f t="shared" si="38"/>
        <v>1.3944300000000001</v>
      </c>
      <c r="I1276" s="70">
        <f t="shared" si="39"/>
        <v>1.3944300000000001</v>
      </c>
      <c r="J1276" s="71">
        <f>ROUND((H1276*'2-Calculator'!$D$26),2)</f>
        <v>9166.98</v>
      </c>
      <c r="K1276" s="71">
        <f>ROUND((I1276*'2-Calculator'!$D$26),2)</f>
        <v>9166.98</v>
      </c>
      <c r="L1276" s="69">
        <v>7.46</v>
      </c>
      <c r="M1276" s="66" t="s">
        <v>2531</v>
      </c>
      <c r="N1276" s="66" t="s">
        <v>2532</v>
      </c>
      <c r="O1276" s="66"/>
      <c r="P1276" s="66" t="s">
        <v>1833</v>
      </c>
      <c r="Q1276" s="141">
        <v>50</v>
      </c>
    </row>
    <row r="1277" spans="1:17" s="72" customFormat="1" x14ac:dyDescent="0.2">
      <c r="A1277" s="66"/>
      <c r="B1277" s="66" t="s">
        <v>42</v>
      </c>
      <c r="C1277" s="221" t="s">
        <v>1810</v>
      </c>
      <c r="D1277" s="66" t="s">
        <v>2504</v>
      </c>
      <c r="E1277" s="68">
        <v>2.7928899999999999</v>
      </c>
      <c r="F1277" s="74">
        <v>1</v>
      </c>
      <c r="G1277" s="74">
        <v>1</v>
      </c>
      <c r="H1277" s="68">
        <f t="shared" si="38"/>
        <v>2.7928899999999999</v>
      </c>
      <c r="I1277" s="70">
        <f t="shared" si="39"/>
        <v>2.7928899999999999</v>
      </c>
      <c r="J1277" s="71">
        <f>ROUND((H1277*'2-Calculator'!$D$26),2)</f>
        <v>18360.46</v>
      </c>
      <c r="K1277" s="71">
        <f>ROUND((I1277*'2-Calculator'!$D$26),2)</f>
        <v>18360.46</v>
      </c>
      <c r="L1277" s="69">
        <v>13.81</v>
      </c>
      <c r="M1277" s="66" t="s">
        <v>2531</v>
      </c>
      <c r="N1277" s="66" t="s">
        <v>2532</v>
      </c>
      <c r="O1277" s="66"/>
      <c r="P1277" s="66" t="s">
        <v>1833</v>
      </c>
      <c r="Q1277" s="141">
        <v>73</v>
      </c>
    </row>
    <row r="1278" spans="1:17" s="72" customFormat="1" x14ac:dyDescent="0.2">
      <c r="A1278" s="66"/>
      <c r="B1278" s="66" t="s">
        <v>41</v>
      </c>
      <c r="C1278" s="221" t="s">
        <v>1811</v>
      </c>
      <c r="D1278" s="66" t="s">
        <v>2505</v>
      </c>
      <c r="E1278" s="68">
        <v>0.59779000000000004</v>
      </c>
      <c r="F1278" s="74">
        <v>1</v>
      </c>
      <c r="G1278" s="74">
        <v>1</v>
      </c>
      <c r="H1278" s="68">
        <f t="shared" si="38"/>
        <v>0.59779000000000004</v>
      </c>
      <c r="I1278" s="70">
        <f t="shared" si="39"/>
        <v>0.59779000000000004</v>
      </c>
      <c r="J1278" s="71">
        <f>ROUND((H1278*'2-Calculator'!$D$26),2)</f>
        <v>3929.87</v>
      </c>
      <c r="K1278" s="71">
        <f>ROUND((I1278*'2-Calculator'!$D$26),2)</f>
        <v>3929.87</v>
      </c>
      <c r="L1278" s="69">
        <v>10.75</v>
      </c>
      <c r="M1278" s="66" t="s">
        <v>2531</v>
      </c>
      <c r="N1278" s="66" t="s">
        <v>2532</v>
      </c>
      <c r="O1278" s="66"/>
      <c r="P1278" s="66" t="s">
        <v>1833</v>
      </c>
      <c r="Q1278" s="141">
        <v>1</v>
      </c>
    </row>
    <row r="1279" spans="1:17" s="72" customFormat="1" x14ac:dyDescent="0.2">
      <c r="A1279" s="66"/>
      <c r="B1279" s="66" t="s">
        <v>40</v>
      </c>
      <c r="C1279" s="221" t="s">
        <v>1811</v>
      </c>
      <c r="D1279" s="66" t="s">
        <v>2505</v>
      </c>
      <c r="E1279" s="68">
        <v>0.79271999999999998</v>
      </c>
      <c r="F1279" s="74">
        <v>1</v>
      </c>
      <c r="G1279" s="74">
        <v>1</v>
      </c>
      <c r="H1279" s="68">
        <f t="shared" si="38"/>
        <v>0.79271999999999998</v>
      </c>
      <c r="I1279" s="70">
        <f t="shared" si="39"/>
        <v>0.79271999999999998</v>
      </c>
      <c r="J1279" s="71">
        <f>ROUND((H1279*'2-Calculator'!$D$26),2)</f>
        <v>5211.34</v>
      </c>
      <c r="K1279" s="71">
        <f>ROUND((I1279*'2-Calculator'!$D$26),2)</f>
        <v>5211.34</v>
      </c>
      <c r="L1279" s="69">
        <v>6.09</v>
      </c>
      <c r="M1279" s="66" t="s">
        <v>2531</v>
      </c>
      <c r="N1279" s="66" t="s">
        <v>2532</v>
      </c>
      <c r="O1279" s="66"/>
      <c r="P1279" s="66" t="s">
        <v>1833</v>
      </c>
      <c r="Q1279" s="141">
        <v>17</v>
      </c>
    </row>
    <row r="1280" spans="1:17" s="72" customFormat="1" x14ac:dyDescent="0.2">
      <c r="A1280" s="66"/>
      <c r="B1280" s="66" t="s">
        <v>39</v>
      </c>
      <c r="C1280" s="221" t="s">
        <v>1811</v>
      </c>
      <c r="D1280" s="66" t="s">
        <v>2505</v>
      </c>
      <c r="E1280" s="68">
        <v>1.0378499999999999</v>
      </c>
      <c r="F1280" s="74">
        <v>1</v>
      </c>
      <c r="G1280" s="74">
        <v>1</v>
      </c>
      <c r="H1280" s="68">
        <f t="shared" si="38"/>
        <v>1.0378499999999999</v>
      </c>
      <c r="I1280" s="70">
        <f t="shared" si="39"/>
        <v>1.0378499999999999</v>
      </c>
      <c r="J1280" s="71">
        <f>ROUND((H1280*'2-Calculator'!$D$26),2)</f>
        <v>6822.83</v>
      </c>
      <c r="K1280" s="71">
        <f>ROUND((I1280*'2-Calculator'!$D$26),2)</f>
        <v>6822.83</v>
      </c>
      <c r="L1280" s="69">
        <v>5.94</v>
      </c>
      <c r="M1280" s="66" t="s">
        <v>2531</v>
      </c>
      <c r="N1280" s="66" t="s">
        <v>2532</v>
      </c>
      <c r="O1280" s="66"/>
      <c r="P1280" s="66" t="s">
        <v>1833</v>
      </c>
      <c r="Q1280" s="141">
        <v>63</v>
      </c>
    </row>
    <row r="1281" spans="1:17" s="72" customFormat="1" x14ac:dyDescent="0.2">
      <c r="A1281" s="66"/>
      <c r="B1281" s="66" t="s">
        <v>38</v>
      </c>
      <c r="C1281" s="221" t="s">
        <v>1811</v>
      </c>
      <c r="D1281" s="66" t="s">
        <v>2505</v>
      </c>
      <c r="E1281" s="68">
        <v>1.97306</v>
      </c>
      <c r="F1281" s="74">
        <v>1</v>
      </c>
      <c r="G1281" s="74">
        <v>1</v>
      </c>
      <c r="H1281" s="68">
        <f t="shared" si="38"/>
        <v>1.97306</v>
      </c>
      <c r="I1281" s="70">
        <f t="shared" si="39"/>
        <v>1.97306</v>
      </c>
      <c r="J1281" s="71">
        <f>ROUND((H1281*'2-Calculator'!$D$26),2)</f>
        <v>12970.9</v>
      </c>
      <c r="K1281" s="71">
        <f>ROUND((I1281*'2-Calculator'!$D$26),2)</f>
        <v>12970.9</v>
      </c>
      <c r="L1281" s="69">
        <v>10.82</v>
      </c>
      <c r="M1281" s="66" t="s">
        <v>2531</v>
      </c>
      <c r="N1281" s="66" t="s">
        <v>2532</v>
      </c>
      <c r="O1281" s="66"/>
      <c r="P1281" s="66" t="s">
        <v>1833</v>
      </c>
      <c r="Q1281" s="141">
        <v>5</v>
      </c>
    </row>
    <row r="1282" spans="1:17" s="72" customFormat="1" x14ac:dyDescent="0.2">
      <c r="A1282" s="66"/>
      <c r="B1282" s="66" t="s">
        <v>37</v>
      </c>
      <c r="C1282" s="221" t="s">
        <v>1812</v>
      </c>
      <c r="D1282" s="66" t="s">
        <v>2506</v>
      </c>
      <c r="E1282" s="68">
        <v>0.62331000000000003</v>
      </c>
      <c r="F1282" s="74">
        <v>1</v>
      </c>
      <c r="G1282" s="74">
        <v>1</v>
      </c>
      <c r="H1282" s="68">
        <f t="shared" si="38"/>
        <v>0.62331000000000003</v>
      </c>
      <c r="I1282" s="70">
        <f t="shared" si="39"/>
        <v>0.62331000000000003</v>
      </c>
      <c r="J1282" s="71">
        <f>ROUND((H1282*'2-Calculator'!$D$26),2)</f>
        <v>4097.6400000000003</v>
      </c>
      <c r="K1282" s="71">
        <f>ROUND((I1282*'2-Calculator'!$D$26),2)</f>
        <v>4097.6400000000003</v>
      </c>
      <c r="L1282" s="69">
        <v>3.5</v>
      </c>
      <c r="M1282" s="66" t="s">
        <v>2531</v>
      </c>
      <c r="N1282" s="66" t="s">
        <v>2532</v>
      </c>
      <c r="O1282" s="66"/>
      <c r="P1282" s="66" t="s">
        <v>1833</v>
      </c>
      <c r="Q1282" s="141">
        <v>0</v>
      </c>
    </row>
    <row r="1283" spans="1:17" s="72" customFormat="1" x14ac:dyDescent="0.2">
      <c r="A1283" s="66"/>
      <c r="B1283" s="66" t="s">
        <v>36</v>
      </c>
      <c r="C1283" s="221" t="s">
        <v>1812</v>
      </c>
      <c r="D1283" s="66" t="s">
        <v>2506</v>
      </c>
      <c r="E1283" s="68">
        <v>0.81779000000000002</v>
      </c>
      <c r="F1283" s="74">
        <v>1</v>
      </c>
      <c r="G1283" s="74">
        <v>1</v>
      </c>
      <c r="H1283" s="68">
        <f t="shared" si="38"/>
        <v>0.81779000000000002</v>
      </c>
      <c r="I1283" s="70">
        <f t="shared" si="39"/>
        <v>0.81779000000000002</v>
      </c>
      <c r="J1283" s="71">
        <f>ROUND((H1283*'2-Calculator'!$D$26),2)</f>
        <v>5376.15</v>
      </c>
      <c r="K1283" s="71">
        <f>ROUND((I1283*'2-Calculator'!$D$26),2)</f>
        <v>5376.15</v>
      </c>
      <c r="L1283" s="69">
        <v>4.38</v>
      </c>
      <c r="M1283" s="66" t="s">
        <v>2531</v>
      </c>
      <c r="N1283" s="66" t="s">
        <v>2532</v>
      </c>
      <c r="O1283" s="66"/>
      <c r="P1283" s="66" t="s">
        <v>1833</v>
      </c>
      <c r="Q1283" s="141">
        <v>10</v>
      </c>
    </row>
    <row r="1284" spans="1:17" s="72" customFormat="1" x14ac:dyDescent="0.2">
      <c r="A1284" s="66"/>
      <c r="B1284" s="66" t="s">
        <v>35</v>
      </c>
      <c r="C1284" s="221" t="s">
        <v>1812</v>
      </c>
      <c r="D1284" s="66" t="s">
        <v>2506</v>
      </c>
      <c r="E1284" s="68">
        <v>1.19451</v>
      </c>
      <c r="F1284" s="74">
        <v>1</v>
      </c>
      <c r="G1284" s="74">
        <v>1</v>
      </c>
      <c r="H1284" s="68">
        <f t="shared" si="38"/>
        <v>1.19451</v>
      </c>
      <c r="I1284" s="70">
        <f t="shared" si="39"/>
        <v>1.19451</v>
      </c>
      <c r="J1284" s="71">
        <f>ROUND((H1284*'2-Calculator'!$D$26),2)</f>
        <v>7852.71</v>
      </c>
      <c r="K1284" s="71">
        <f>ROUND((I1284*'2-Calculator'!$D$26),2)</f>
        <v>7852.71</v>
      </c>
      <c r="L1284" s="69">
        <v>5.75</v>
      </c>
      <c r="M1284" s="66" t="s">
        <v>2531</v>
      </c>
      <c r="N1284" s="66" t="s">
        <v>2532</v>
      </c>
      <c r="O1284" s="66"/>
      <c r="P1284" s="66" t="s">
        <v>1833</v>
      </c>
      <c r="Q1284" s="141">
        <v>4</v>
      </c>
    </row>
    <row r="1285" spans="1:17" s="72" customFormat="1" x14ac:dyDescent="0.2">
      <c r="A1285" s="66"/>
      <c r="B1285" s="66" t="s">
        <v>34</v>
      </c>
      <c r="C1285" s="221" t="s">
        <v>1812</v>
      </c>
      <c r="D1285" s="66" t="s">
        <v>2506</v>
      </c>
      <c r="E1285" s="68">
        <v>2.0716399999999999</v>
      </c>
      <c r="F1285" s="74">
        <v>1</v>
      </c>
      <c r="G1285" s="74">
        <v>1</v>
      </c>
      <c r="H1285" s="68">
        <f t="shared" si="38"/>
        <v>2.0716399999999999</v>
      </c>
      <c r="I1285" s="70">
        <f t="shared" si="39"/>
        <v>2.0716399999999999</v>
      </c>
      <c r="J1285" s="71">
        <f>ROUND((H1285*'2-Calculator'!$D$26),2)</f>
        <v>13618.96</v>
      </c>
      <c r="K1285" s="71">
        <f>ROUND((I1285*'2-Calculator'!$D$26),2)</f>
        <v>13618.96</v>
      </c>
      <c r="L1285" s="69">
        <v>9.2899999999999991</v>
      </c>
      <c r="M1285" s="66" t="s">
        <v>2531</v>
      </c>
      <c r="N1285" s="66" t="s">
        <v>2532</v>
      </c>
      <c r="O1285" s="66"/>
      <c r="P1285" s="66" t="s">
        <v>1833</v>
      </c>
      <c r="Q1285" s="141">
        <v>0</v>
      </c>
    </row>
    <row r="1286" spans="1:17" s="72" customFormat="1" x14ac:dyDescent="0.2">
      <c r="A1286" s="66"/>
      <c r="B1286" s="66" t="s">
        <v>33</v>
      </c>
      <c r="C1286" s="221" t="s">
        <v>1813</v>
      </c>
      <c r="D1286" s="66" t="s">
        <v>2390</v>
      </c>
      <c r="E1286" s="68">
        <v>0.53624000000000005</v>
      </c>
      <c r="F1286" s="74">
        <v>1</v>
      </c>
      <c r="G1286" s="74">
        <v>1</v>
      </c>
      <c r="H1286" s="68">
        <f t="shared" si="38"/>
        <v>0.53624000000000005</v>
      </c>
      <c r="I1286" s="70">
        <f t="shared" si="39"/>
        <v>0.53624000000000005</v>
      </c>
      <c r="J1286" s="71">
        <f>ROUND((H1286*'2-Calculator'!$D$26),2)</f>
        <v>3525.24</v>
      </c>
      <c r="K1286" s="71">
        <f>ROUND((I1286*'2-Calculator'!$D$26),2)</f>
        <v>3525.24</v>
      </c>
      <c r="L1286" s="69">
        <v>2.94</v>
      </c>
      <c r="M1286" s="66" t="s">
        <v>2531</v>
      </c>
      <c r="N1286" s="66" t="s">
        <v>2532</v>
      </c>
      <c r="O1286" s="66"/>
      <c r="P1286" s="66" t="s">
        <v>1833</v>
      </c>
      <c r="Q1286" s="141">
        <v>3</v>
      </c>
    </row>
    <row r="1287" spans="1:17" s="72" customFormat="1" x14ac:dyDescent="0.2">
      <c r="A1287" s="66"/>
      <c r="B1287" s="66" t="s">
        <v>32</v>
      </c>
      <c r="C1287" s="221" t="s">
        <v>1813</v>
      </c>
      <c r="D1287" s="66" t="s">
        <v>2390</v>
      </c>
      <c r="E1287" s="68">
        <v>0.67296</v>
      </c>
      <c r="F1287" s="74">
        <v>1</v>
      </c>
      <c r="G1287" s="74">
        <v>1</v>
      </c>
      <c r="H1287" s="68">
        <f t="shared" si="38"/>
        <v>0.67296</v>
      </c>
      <c r="I1287" s="70">
        <f t="shared" si="39"/>
        <v>0.67296</v>
      </c>
      <c r="J1287" s="71">
        <f>ROUND((H1287*'2-Calculator'!$D$26),2)</f>
        <v>4424.04</v>
      </c>
      <c r="K1287" s="71">
        <f>ROUND((I1287*'2-Calculator'!$D$26),2)</f>
        <v>4424.04</v>
      </c>
      <c r="L1287" s="69">
        <v>3.24</v>
      </c>
      <c r="M1287" s="66" t="s">
        <v>2531</v>
      </c>
      <c r="N1287" s="66" t="s">
        <v>2532</v>
      </c>
      <c r="O1287" s="66"/>
      <c r="P1287" s="66" t="s">
        <v>1833</v>
      </c>
      <c r="Q1287" s="141">
        <v>14</v>
      </c>
    </row>
    <row r="1288" spans="1:17" s="72" customFormat="1" x14ac:dyDescent="0.2">
      <c r="A1288" s="66"/>
      <c r="B1288" s="66" t="s">
        <v>31</v>
      </c>
      <c r="C1288" s="221" t="s">
        <v>1813</v>
      </c>
      <c r="D1288" s="66" t="s">
        <v>2390</v>
      </c>
      <c r="E1288" s="68">
        <v>0.94027000000000005</v>
      </c>
      <c r="F1288" s="74">
        <v>1</v>
      </c>
      <c r="G1288" s="74">
        <v>1</v>
      </c>
      <c r="H1288" s="68">
        <f t="shared" si="38"/>
        <v>0.94027000000000005</v>
      </c>
      <c r="I1288" s="70">
        <f t="shared" si="39"/>
        <v>0.94027000000000005</v>
      </c>
      <c r="J1288" s="71">
        <f>ROUND((H1288*'2-Calculator'!$D$26),2)</f>
        <v>6181.33</v>
      </c>
      <c r="K1288" s="71">
        <f>ROUND((I1288*'2-Calculator'!$D$26),2)</f>
        <v>6181.33</v>
      </c>
      <c r="L1288" s="69">
        <v>4.57</v>
      </c>
      <c r="M1288" s="66" t="s">
        <v>2531</v>
      </c>
      <c r="N1288" s="66" t="s">
        <v>2532</v>
      </c>
      <c r="O1288" s="66"/>
      <c r="P1288" s="66" t="s">
        <v>1833</v>
      </c>
      <c r="Q1288" s="141">
        <v>16</v>
      </c>
    </row>
    <row r="1289" spans="1:17" s="72" customFormat="1" x14ac:dyDescent="0.2">
      <c r="A1289" s="66"/>
      <c r="B1289" s="66" t="s">
        <v>30</v>
      </c>
      <c r="C1289" s="221" t="s">
        <v>1813</v>
      </c>
      <c r="D1289" s="66" t="s">
        <v>2390</v>
      </c>
      <c r="E1289" s="68">
        <v>1.5947899999999999</v>
      </c>
      <c r="F1289" s="74">
        <v>1</v>
      </c>
      <c r="G1289" s="74">
        <v>1</v>
      </c>
      <c r="H1289" s="68">
        <f t="shared" si="38"/>
        <v>1.5947899999999999</v>
      </c>
      <c r="I1289" s="70">
        <f t="shared" si="39"/>
        <v>1.5947899999999999</v>
      </c>
      <c r="J1289" s="71">
        <f>ROUND((H1289*'2-Calculator'!$D$26),2)</f>
        <v>10484.15</v>
      </c>
      <c r="K1289" s="71">
        <f>ROUND((I1289*'2-Calculator'!$D$26),2)</f>
        <v>10484.15</v>
      </c>
      <c r="L1289" s="69">
        <v>6</v>
      </c>
      <c r="M1289" s="66" t="s">
        <v>2531</v>
      </c>
      <c r="N1289" s="66" t="s">
        <v>2532</v>
      </c>
      <c r="O1289" s="66"/>
      <c r="P1289" s="66" t="s">
        <v>1833</v>
      </c>
      <c r="Q1289" s="141">
        <v>0</v>
      </c>
    </row>
    <row r="1290" spans="1:17" s="72" customFormat="1" x14ac:dyDescent="0.2">
      <c r="A1290" s="66"/>
      <c r="B1290" s="66" t="s">
        <v>29</v>
      </c>
      <c r="C1290" s="221" t="s">
        <v>1814</v>
      </c>
      <c r="D1290" s="66" t="s">
        <v>2391</v>
      </c>
      <c r="E1290" s="68">
        <v>2.75231</v>
      </c>
      <c r="F1290" s="74">
        <v>1</v>
      </c>
      <c r="G1290" s="74">
        <v>1</v>
      </c>
      <c r="H1290" s="68">
        <f t="shared" si="38"/>
        <v>2.75231</v>
      </c>
      <c r="I1290" s="70">
        <f t="shared" si="39"/>
        <v>2.75231</v>
      </c>
      <c r="J1290" s="71">
        <f>ROUND((H1290*'2-Calculator'!$D$26),2)</f>
        <v>18093.689999999999</v>
      </c>
      <c r="K1290" s="71">
        <f>ROUND((I1290*'2-Calculator'!$D$26),2)</f>
        <v>18093.689999999999</v>
      </c>
      <c r="L1290" s="69">
        <v>1.69</v>
      </c>
      <c r="M1290" s="66" t="s">
        <v>2531</v>
      </c>
      <c r="N1290" s="66" t="s">
        <v>2532</v>
      </c>
      <c r="O1290" s="66"/>
      <c r="P1290" s="66" t="s">
        <v>1833</v>
      </c>
      <c r="Q1290" s="141">
        <v>0</v>
      </c>
    </row>
    <row r="1291" spans="1:17" s="72" customFormat="1" x14ac:dyDescent="0.2">
      <c r="A1291" s="66"/>
      <c r="B1291" s="66" t="s">
        <v>28</v>
      </c>
      <c r="C1291" s="221" t="s">
        <v>1814</v>
      </c>
      <c r="D1291" s="66" t="s">
        <v>2391</v>
      </c>
      <c r="E1291" s="68">
        <v>3.2184499999999998</v>
      </c>
      <c r="F1291" s="74">
        <v>1</v>
      </c>
      <c r="G1291" s="74">
        <v>1</v>
      </c>
      <c r="H1291" s="68">
        <f t="shared" si="38"/>
        <v>3.2184499999999998</v>
      </c>
      <c r="I1291" s="70">
        <f t="shared" si="39"/>
        <v>3.2184499999999998</v>
      </c>
      <c r="J1291" s="71">
        <f>ROUND((H1291*'2-Calculator'!$D$26),2)</f>
        <v>21158.09</v>
      </c>
      <c r="K1291" s="71">
        <f>ROUND((I1291*'2-Calculator'!$D$26),2)</f>
        <v>21158.09</v>
      </c>
      <c r="L1291" s="69">
        <v>2</v>
      </c>
      <c r="M1291" s="66" t="s">
        <v>2531</v>
      </c>
      <c r="N1291" s="66" t="s">
        <v>2532</v>
      </c>
      <c r="O1291" s="66"/>
      <c r="P1291" s="66" t="s">
        <v>1833</v>
      </c>
      <c r="Q1291" s="141">
        <v>1</v>
      </c>
    </row>
    <row r="1292" spans="1:17" s="72" customFormat="1" x14ac:dyDescent="0.2">
      <c r="A1292" s="66"/>
      <c r="B1292" s="66" t="s">
        <v>27</v>
      </c>
      <c r="C1292" s="221" t="s">
        <v>1814</v>
      </c>
      <c r="D1292" s="66" t="s">
        <v>2391</v>
      </c>
      <c r="E1292" s="68">
        <v>4.2473700000000001</v>
      </c>
      <c r="F1292" s="74">
        <v>1</v>
      </c>
      <c r="G1292" s="74">
        <v>1</v>
      </c>
      <c r="H1292" s="68">
        <f t="shared" si="38"/>
        <v>4.2473700000000001</v>
      </c>
      <c r="I1292" s="70">
        <f t="shared" si="39"/>
        <v>4.2473700000000001</v>
      </c>
      <c r="J1292" s="71">
        <f>ROUND((H1292*'2-Calculator'!$D$26),2)</f>
        <v>27922.21</v>
      </c>
      <c r="K1292" s="71">
        <f>ROUND((I1292*'2-Calculator'!$D$26),2)</f>
        <v>27922.21</v>
      </c>
      <c r="L1292" s="69">
        <v>8.74</v>
      </c>
      <c r="M1292" s="66" t="s">
        <v>2531</v>
      </c>
      <c r="N1292" s="66" t="s">
        <v>2532</v>
      </c>
      <c r="O1292" s="66"/>
      <c r="P1292" s="66" t="s">
        <v>1833</v>
      </c>
      <c r="Q1292" s="141">
        <v>1</v>
      </c>
    </row>
    <row r="1293" spans="1:17" s="72" customFormat="1" x14ac:dyDescent="0.2">
      <c r="A1293" s="66"/>
      <c r="B1293" s="66" t="s">
        <v>26</v>
      </c>
      <c r="C1293" s="221" t="s">
        <v>1814</v>
      </c>
      <c r="D1293" s="66" t="s">
        <v>2391</v>
      </c>
      <c r="E1293" s="68">
        <v>8.4366800000000008</v>
      </c>
      <c r="F1293" s="74">
        <v>1</v>
      </c>
      <c r="G1293" s="74">
        <v>1</v>
      </c>
      <c r="H1293" s="68">
        <f t="shared" si="38"/>
        <v>8.4366800000000008</v>
      </c>
      <c r="I1293" s="70">
        <f t="shared" si="39"/>
        <v>8.4366800000000008</v>
      </c>
      <c r="J1293" s="71">
        <f>ROUND((H1293*'2-Calculator'!$D$26),2)</f>
        <v>55462.73</v>
      </c>
      <c r="K1293" s="71">
        <f>ROUND((I1293*'2-Calculator'!$D$26),2)</f>
        <v>55462.73</v>
      </c>
      <c r="L1293" s="69">
        <v>14.94</v>
      </c>
      <c r="M1293" s="66" t="s">
        <v>2531</v>
      </c>
      <c r="N1293" s="66" t="s">
        <v>2532</v>
      </c>
      <c r="O1293" s="66"/>
      <c r="P1293" s="66" t="s">
        <v>1833</v>
      </c>
      <c r="Q1293" s="141">
        <v>20</v>
      </c>
    </row>
    <row r="1294" spans="1:17" s="72" customFormat="1" x14ac:dyDescent="0.2">
      <c r="A1294" s="66"/>
      <c r="B1294" s="66" t="s">
        <v>25</v>
      </c>
      <c r="C1294" s="221" t="s">
        <v>1815</v>
      </c>
      <c r="D1294" s="66" t="s">
        <v>2392</v>
      </c>
      <c r="E1294" s="68">
        <v>1.5621100000000001</v>
      </c>
      <c r="F1294" s="74">
        <v>1</v>
      </c>
      <c r="G1294" s="74">
        <v>1</v>
      </c>
      <c r="H1294" s="68">
        <f t="shared" ref="H1294:H1319" si="40">ROUND(E1294*F1294,5)</f>
        <v>1.5621100000000001</v>
      </c>
      <c r="I1294" s="70">
        <f t="shared" ref="I1294:I1319" si="41">ROUND(E1294*G1294,5)</f>
        <v>1.5621100000000001</v>
      </c>
      <c r="J1294" s="71">
        <f>ROUND((H1294*'2-Calculator'!$D$26),2)</f>
        <v>10269.31</v>
      </c>
      <c r="K1294" s="71">
        <f>ROUND((I1294*'2-Calculator'!$D$26),2)</f>
        <v>10269.31</v>
      </c>
      <c r="L1294" s="69">
        <v>5</v>
      </c>
      <c r="M1294" s="66" t="s">
        <v>2531</v>
      </c>
      <c r="N1294" s="66" t="s">
        <v>2532</v>
      </c>
      <c r="O1294" s="66"/>
      <c r="P1294" s="66" t="s">
        <v>1833</v>
      </c>
      <c r="Q1294" s="141">
        <v>0</v>
      </c>
    </row>
    <row r="1295" spans="1:17" s="72" customFormat="1" x14ac:dyDescent="0.2">
      <c r="A1295" s="66"/>
      <c r="B1295" s="66" t="s">
        <v>24</v>
      </c>
      <c r="C1295" s="221" t="s">
        <v>1815</v>
      </c>
      <c r="D1295" s="66" t="s">
        <v>2392</v>
      </c>
      <c r="E1295" s="68">
        <v>2.0803099999999999</v>
      </c>
      <c r="F1295" s="74">
        <v>1</v>
      </c>
      <c r="G1295" s="74">
        <v>1</v>
      </c>
      <c r="H1295" s="68">
        <f t="shared" si="40"/>
        <v>2.0803099999999999</v>
      </c>
      <c r="I1295" s="70">
        <f t="shared" si="41"/>
        <v>2.0803099999999999</v>
      </c>
      <c r="J1295" s="71">
        <f>ROUND((H1295*'2-Calculator'!$D$26),2)</f>
        <v>13675.96</v>
      </c>
      <c r="K1295" s="71">
        <f>ROUND((I1295*'2-Calculator'!$D$26),2)</f>
        <v>13675.96</v>
      </c>
      <c r="L1295" s="69">
        <v>5.25</v>
      </c>
      <c r="M1295" s="66" t="s">
        <v>2531</v>
      </c>
      <c r="N1295" s="66" t="s">
        <v>2532</v>
      </c>
      <c r="O1295" s="66"/>
      <c r="P1295" s="66" t="s">
        <v>1833</v>
      </c>
      <c r="Q1295" s="141">
        <v>3</v>
      </c>
    </row>
    <row r="1296" spans="1:17" s="72" customFormat="1" x14ac:dyDescent="0.2">
      <c r="A1296" s="66"/>
      <c r="B1296" s="66" t="s">
        <v>23</v>
      </c>
      <c r="C1296" s="221" t="s">
        <v>1815</v>
      </c>
      <c r="D1296" s="66" t="s">
        <v>2392</v>
      </c>
      <c r="E1296" s="68">
        <v>2.7429899999999998</v>
      </c>
      <c r="F1296" s="74">
        <v>1</v>
      </c>
      <c r="G1296" s="74">
        <v>1</v>
      </c>
      <c r="H1296" s="68">
        <f t="shared" si="40"/>
        <v>2.7429899999999998</v>
      </c>
      <c r="I1296" s="70">
        <f t="shared" si="41"/>
        <v>2.7429899999999998</v>
      </c>
      <c r="J1296" s="71">
        <f>ROUND((H1296*'2-Calculator'!$D$26),2)</f>
        <v>18032.419999999998</v>
      </c>
      <c r="K1296" s="71">
        <f>ROUND((I1296*'2-Calculator'!$D$26),2)</f>
        <v>18032.419999999998</v>
      </c>
      <c r="L1296" s="69">
        <v>8.52</v>
      </c>
      <c r="M1296" s="66" t="s">
        <v>2531</v>
      </c>
      <c r="N1296" s="66" t="s">
        <v>2532</v>
      </c>
      <c r="O1296" s="66"/>
      <c r="P1296" s="66" t="s">
        <v>1833</v>
      </c>
      <c r="Q1296" s="141">
        <v>5</v>
      </c>
    </row>
    <row r="1297" spans="1:17" s="72" customFormat="1" x14ac:dyDescent="0.2">
      <c r="A1297" s="66"/>
      <c r="B1297" s="66" t="s">
        <v>22</v>
      </c>
      <c r="C1297" s="221" t="s">
        <v>1815</v>
      </c>
      <c r="D1297" s="66" t="s">
        <v>2392</v>
      </c>
      <c r="E1297" s="68">
        <v>6.1422400000000001</v>
      </c>
      <c r="F1297" s="74">
        <v>1</v>
      </c>
      <c r="G1297" s="74">
        <v>1</v>
      </c>
      <c r="H1297" s="68">
        <f t="shared" si="40"/>
        <v>6.1422400000000001</v>
      </c>
      <c r="I1297" s="70">
        <f t="shared" si="41"/>
        <v>6.1422400000000001</v>
      </c>
      <c r="J1297" s="71">
        <f>ROUND((H1297*'2-Calculator'!$D$26),2)</f>
        <v>40379.089999999997</v>
      </c>
      <c r="K1297" s="71">
        <f>ROUND((I1297*'2-Calculator'!$D$26),2)</f>
        <v>40379.089999999997</v>
      </c>
      <c r="L1297" s="69">
        <v>15.24</v>
      </c>
      <c r="M1297" s="66" t="s">
        <v>2531</v>
      </c>
      <c r="N1297" s="66" t="s">
        <v>2532</v>
      </c>
      <c r="O1297" s="66"/>
      <c r="P1297" s="66" t="s">
        <v>1833</v>
      </c>
      <c r="Q1297" s="141">
        <v>27</v>
      </c>
    </row>
    <row r="1298" spans="1:17" s="72" customFormat="1" x14ac:dyDescent="0.2">
      <c r="A1298" s="66"/>
      <c r="B1298" s="66" t="s">
        <v>21</v>
      </c>
      <c r="C1298" s="221" t="s">
        <v>1816</v>
      </c>
      <c r="D1298" s="66" t="s">
        <v>2393</v>
      </c>
      <c r="E1298" s="68">
        <v>1.9979800000000001</v>
      </c>
      <c r="F1298" s="74">
        <v>1</v>
      </c>
      <c r="G1298" s="74">
        <v>1</v>
      </c>
      <c r="H1298" s="68">
        <f t="shared" si="40"/>
        <v>1.9979800000000001</v>
      </c>
      <c r="I1298" s="70">
        <f t="shared" si="41"/>
        <v>1.9979800000000001</v>
      </c>
      <c r="J1298" s="71">
        <f>ROUND((H1298*'2-Calculator'!$D$26),2)</f>
        <v>13134.72</v>
      </c>
      <c r="K1298" s="71">
        <f>ROUND((I1298*'2-Calculator'!$D$26),2)</f>
        <v>13134.72</v>
      </c>
      <c r="L1298" s="69">
        <v>5.0199999999999996</v>
      </c>
      <c r="M1298" s="66" t="s">
        <v>2531</v>
      </c>
      <c r="N1298" s="66" t="s">
        <v>2532</v>
      </c>
      <c r="O1298" s="66"/>
      <c r="P1298" s="66" t="s">
        <v>1833</v>
      </c>
      <c r="Q1298" s="141">
        <v>0</v>
      </c>
    </row>
    <row r="1299" spans="1:17" s="72" customFormat="1" x14ac:dyDescent="0.2">
      <c r="A1299" s="66"/>
      <c r="B1299" s="66" t="s">
        <v>20</v>
      </c>
      <c r="C1299" s="221" t="s">
        <v>1816</v>
      </c>
      <c r="D1299" s="66" t="s">
        <v>2393</v>
      </c>
      <c r="E1299" s="68">
        <v>2.2072099999999999</v>
      </c>
      <c r="F1299" s="74">
        <v>1</v>
      </c>
      <c r="G1299" s="74">
        <v>1</v>
      </c>
      <c r="H1299" s="68">
        <f t="shared" si="40"/>
        <v>2.2072099999999999</v>
      </c>
      <c r="I1299" s="70">
        <f t="shared" si="41"/>
        <v>2.2072099999999999</v>
      </c>
      <c r="J1299" s="71">
        <f>ROUND((H1299*'2-Calculator'!$D$26),2)</f>
        <v>14510.2</v>
      </c>
      <c r="K1299" s="71">
        <f>ROUND((I1299*'2-Calculator'!$D$26),2)</f>
        <v>14510.2</v>
      </c>
      <c r="L1299" s="69">
        <v>5.53</v>
      </c>
      <c r="M1299" s="66" t="s">
        <v>2531</v>
      </c>
      <c r="N1299" s="66" t="s">
        <v>2532</v>
      </c>
      <c r="O1299" s="66"/>
      <c r="P1299" s="66" t="s">
        <v>1833</v>
      </c>
      <c r="Q1299" s="141">
        <v>12</v>
      </c>
    </row>
    <row r="1300" spans="1:17" s="72" customFormat="1" x14ac:dyDescent="0.2">
      <c r="A1300" s="66"/>
      <c r="B1300" s="66" t="s">
        <v>19</v>
      </c>
      <c r="C1300" s="221" t="s">
        <v>1816</v>
      </c>
      <c r="D1300" s="66" t="s">
        <v>2393</v>
      </c>
      <c r="E1300" s="68">
        <v>3.5013999999999998</v>
      </c>
      <c r="F1300" s="74">
        <v>1</v>
      </c>
      <c r="G1300" s="74">
        <v>1</v>
      </c>
      <c r="H1300" s="68">
        <f t="shared" si="40"/>
        <v>3.5013999999999998</v>
      </c>
      <c r="I1300" s="70">
        <f t="shared" si="41"/>
        <v>3.5013999999999998</v>
      </c>
      <c r="J1300" s="71">
        <f>ROUND((H1300*'2-Calculator'!$D$26),2)</f>
        <v>23018.2</v>
      </c>
      <c r="K1300" s="71">
        <f>ROUND((I1300*'2-Calculator'!$D$26),2)</f>
        <v>23018.2</v>
      </c>
      <c r="L1300" s="69">
        <v>7.99</v>
      </c>
      <c r="M1300" s="66" t="s">
        <v>2531</v>
      </c>
      <c r="N1300" s="66" t="s">
        <v>2532</v>
      </c>
      <c r="O1300" s="66"/>
      <c r="P1300" s="66" t="s">
        <v>1833</v>
      </c>
      <c r="Q1300" s="141">
        <v>54</v>
      </c>
    </row>
    <row r="1301" spans="1:17" s="72" customFormat="1" x14ac:dyDescent="0.2">
      <c r="A1301" s="66"/>
      <c r="B1301" s="66" t="s">
        <v>18</v>
      </c>
      <c r="C1301" s="221" t="s">
        <v>1816</v>
      </c>
      <c r="D1301" s="66" t="s">
        <v>2393</v>
      </c>
      <c r="E1301" s="68">
        <v>6.6141199999999998</v>
      </c>
      <c r="F1301" s="74">
        <v>1</v>
      </c>
      <c r="G1301" s="74">
        <v>1</v>
      </c>
      <c r="H1301" s="68">
        <f t="shared" si="40"/>
        <v>6.6141199999999998</v>
      </c>
      <c r="I1301" s="70">
        <f t="shared" si="41"/>
        <v>6.6141199999999998</v>
      </c>
      <c r="J1301" s="71">
        <f>ROUND((H1301*'2-Calculator'!$D$26),2)</f>
        <v>43481.22</v>
      </c>
      <c r="K1301" s="71">
        <f>ROUND((I1301*'2-Calculator'!$D$26),2)</f>
        <v>43481.22</v>
      </c>
      <c r="L1301" s="69">
        <v>14.36</v>
      </c>
      <c r="M1301" s="66" t="s">
        <v>2531</v>
      </c>
      <c r="N1301" s="66" t="s">
        <v>2532</v>
      </c>
      <c r="O1301" s="66"/>
      <c r="P1301" s="66" t="s">
        <v>1833</v>
      </c>
      <c r="Q1301" s="141">
        <v>31</v>
      </c>
    </row>
    <row r="1302" spans="1:17" s="72" customFormat="1" x14ac:dyDescent="0.2">
      <c r="A1302" s="66"/>
      <c r="B1302" s="66" t="s">
        <v>17</v>
      </c>
      <c r="C1302" s="221" t="s">
        <v>1817</v>
      </c>
      <c r="D1302" s="66" t="s">
        <v>2507</v>
      </c>
      <c r="E1302" s="68">
        <v>0.72352000000000005</v>
      </c>
      <c r="F1302" s="74">
        <v>1</v>
      </c>
      <c r="G1302" s="74">
        <v>1</v>
      </c>
      <c r="H1302" s="68">
        <f t="shared" si="40"/>
        <v>0.72352000000000005</v>
      </c>
      <c r="I1302" s="70">
        <f t="shared" si="41"/>
        <v>0.72352000000000005</v>
      </c>
      <c r="J1302" s="71">
        <f>ROUND((H1302*'2-Calculator'!$D$26),2)</f>
        <v>4756.42</v>
      </c>
      <c r="K1302" s="71">
        <f>ROUND((I1302*'2-Calculator'!$D$26),2)</f>
        <v>4756.42</v>
      </c>
      <c r="L1302" s="69">
        <v>2.8</v>
      </c>
      <c r="M1302" s="66" t="s">
        <v>2531</v>
      </c>
      <c r="N1302" s="66" t="s">
        <v>2532</v>
      </c>
      <c r="O1302" s="66"/>
      <c r="P1302" s="66" t="s">
        <v>1833</v>
      </c>
      <c r="Q1302" s="141">
        <v>0</v>
      </c>
    </row>
    <row r="1303" spans="1:17" s="72" customFormat="1" x14ac:dyDescent="0.2">
      <c r="A1303" s="66"/>
      <c r="B1303" s="66" t="s">
        <v>16</v>
      </c>
      <c r="C1303" s="221" t="s">
        <v>1817</v>
      </c>
      <c r="D1303" s="66" t="s">
        <v>2507</v>
      </c>
      <c r="E1303" s="68">
        <v>0.97738000000000003</v>
      </c>
      <c r="F1303" s="74">
        <v>1</v>
      </c>
      <c r="G1303" s="74">
        <v>1</v>
      </c>
      <c r="H1303" s="68">
        <f t="shared" si="40"/>
        <v>0.97738000000000003</v>
      </c>
      <c r="I1303" s="70">
        <f t="shared" si="41"/>
        <v>0.97738000000000003</v>
      </c>
      <c r="J1303" s="71">
        <f>ROUND((H1303*'2-Calculator'!$D$26),2)</f>
        <v>6425.3</v>
      </c>
      <c r="K1303" s="71">
        <f>ROUND((I1303*'2-Calculator'!$D$26),2)</f>
        <v>6425.3</v>
      </c>
      <c r="L1303" s="69">
        <v>3.33</v>
      </c>
      <c r="M1303" s="66" t="s">
        <v>2531</v>
      </c>
      <c r="N1303" s="66" t="s">
        <v>2532</v>
      </c>
      <c r="O1303" s="66"/>
      <c r="P1303" s="66" t="s">
        <v>1833</v>
      </c>
      <c r="Q1303" s="141">
        <v>14</v>
      </c>
    </row>
    <row r="1304" spans="1:17" s="72" customFormat="1" x14ac:dyDescent="0.2">
      <c r="A1304" s="66"/>
      <c r="B1304" s="66" t="s">
        <v>15</v>
      </c>
      <c r="C1304" s="221" t="s">
        <v>1817</v>
      </c>
      <c r="D1304" s="66" t="s">
        <v>2507</v>
      </c>
      <c r="E1304" s="68">
        <v>1.6410499999999999</v>
      </c>
      <c r="F1304" s="74">
        <v>1</v>
      </c>
      <c r="G1304" s="74">
        <v>1</v>
      </c>
      <c r="H1304" s="68">
        <f t="shared" si="40"/>
        <v>1.6410499999999999</v>
      </c>
      <c r="I1304" s="70">
        <f t="shared" si="41"/>
        <v>1.6410499999999999</v>
      </c>
      <c r="J1304" s="71">
        <f>ROUND((H1304*'2-Calculator'!$D$26),2)</f>
        <v>10788.26</v>
      </c>
      <c r="K1304" s="71">
        <f>ROUND((I1304*'2-Calculator'!$D$26),2)</f>
        <v>10788.26</v>
      </c>
      <c r="L1304" s="69">
        <v>5.24</v>
      </c>
      <c r="M1304" s="66" t="s">
        <v>2531</v>
      </c>
      <c r="N1304" s="66" t="s">
        <v>2532</v>
      </c>
      <c r="O1304" s="66"/>
      <c r="P1304" s="66" t="s">
        <v>1833</v>
      </c>
      <c r="Q1304" s="141">
        <v>34</v>
      </c>
    </row>
    <row r="1305" spans="1:17" s="72" customFormat="1" x14ac:dyDescent="0.2">
      <c r="A1305" s="66"/>
      <c r="B1305" s="66" t="s">
        <v>14</v>
      </c>
      <c r="C1305" s="221" t="s">
        <v>1817</v>
      </c>
      <c r="D1305" s="66" t="s">
        <v>2507</v>
      </c>
      <c r="E1305" s="68">
        <v>4.2576499999999999</v>
      </c>
      <c r="F1305" s="74">
        <v>1</v>
      </c>
      <c r="G1305" s="74">
        <v>1</v>
      </c>
      <c r="H1305" s="68">
        <f t="shared" si="40"/>
        <v>4.2576499999999999</v>
      </c>
      <c r="I1305" s="70">
        <f t="shared" si="41"/>
        <v>4.2576499999999999</v>
      </c>
      <c r="J1305" s="71">
        <f>ROUND((H1305*'2-Calculator'!$D$26),2)</f>
        <v>27989.79</v>
      </c>
      <c r="K1305" s="71">
        <f>ROUND((I1305*'2-Calculator'!$D$26),2)</f>
        <v>27989.79</v>
      </c>
      <c r="L1305" s="69">
        <v>10.29</v>
      </c>
      <c r="M1305" s="66" t="s">
        <v>2531</v>
      </c>
      <c r="N1305" s="66" t="s">
        <v>2532</v>
      </c>
      <c r="O1305" s="66"/>
      <c r="P1305" s="66" t="s">
        <v>1833</v>
      </c>
      <c r="Q1305" s="141">
        <v>16</v>
      </c>
    </row>
    <row r="1306" spans="1:17" s="72" customFormat="1" x14ac:dyDescent="0.2">
      <c r="A1306" s="66"/>
      <c r="B1306" s="66" t="s">
        <v>13</v>
      </c>
      <c r="C1306" s="221" t="s">
        <v>1818</v>
      </c>
      <c r="D1306" s="66" t="s">
        <v>2394</v>
      </c>
      <c r="E1306" s="68">
        <v>1.3349599999999999</v>
      </c>
      <c r="F1306" s="74">
        <v>1</v>
      </c>
      <c r="G1306" s="74">
        <v>1</v>
      </c>
      <c r="H1306" s="68">
        <f t="shared" si="40"/>
        <v>1.3349599999999999</v>
      </c>
      <c r="I1306" s="70">
        <f t="shared" si="41"/>
        <v>1.3349599999999999</v>
      </c>
      <c r="J1306" s="71">
        <f>ROUND((H1306*'2-Calculator'!$D$26),2)</f>
        <v>8776.0300000000007</v>
      </c>
      <c r="K1306" s="71">
        <f>ROUND((I1306*'2-Calculator'!$D$26),2)</f>
        <v>8776.0300000000007</v>
      </c>
      <c r="L1306" s="69">
        <v>2.56</v>
      </c>
      <c r="M1306" s="66" t="s">
        <v>2531</v>
      </c>
      <c r="N1306" s="66" t="s">
        <v>2532</v>
      </c>
      <c r="O1306" s="66"/>
      <c r="P1306" s="66" t="s">
        <v>1833</v>
      </c>
      <c r="Q1306" s="141">
        <v>11</v>
      </c>
    </row>
    <row r="1307" spans="1:17" s="72" customFormat="1" x14ac:dyDescent="0.2">
      <c r="A1307" s="66"/>
      <c r="B1307" s="66" t="s">
        <v>12</v>
      </c>
      <c r="C1307" s="221" t="s">
        <v>1818</v>
      </c>
      <c r="D1307" s="66" t="s">
        <v>2394</v>
      </c>
      <c r="E1307" s="68">
        <v>1.8420700000000001</v>
      </c>
      <c r="F1307" s="74">
        <v>1</v>
      </c>
      <c r="G1307" s="74">
        <v>1</v>
      </c>
      <c r="H1307" s="68">
        <f t="shared" si="40"/>
        <v>1.8420700000000001</v>
      </c>
      <c r="I1307" s="70">
        <f t="shared" si="41"/>
        <v>1.8420700000000001</v>
      </c>
      <c r="J1307" s="71">
        <f>ROUND((H1307*'2-Calculator'!$D$26),2)</f>
        <v>12109.77</v>
      </c>
      <c r="K1307" s="71">
        <f>ROUND((I1307*'2-Calculator'!$D$26),2)</f>
        <v>12109.77</v>
      </c>
      <c r="L1307" s="69">
        <v>4.09</v>
      </c>
      <c r="M1307" s="66" t="s">
        <v>2531</v>
      </c>
      <c r="N1307" s="66" t="s">
        <v>2532</v>
      </c>
      <c r="O1307" s="66"/>
      <c r="P1307" s="66" t="s">
        <v>1833</v>
      </c>
      <c r="Q1307" s="141">
        <v>25</v>
      </c>
    </row>
    <row r="1308" spans="1:17" s="72" customFormat="1" x14ac:dyDescent="0.2">
      <c r="A1308" s="66"/>
      <c r="B1308" s="66" t="s">
        <v>11</v>
      </c>
      <c r="C1308" s="221" t="s">
        <v>1818</v>
      </c>
      <c r="D1308" s="66" t="s">
        <v>2394</v>
      </c>
      <c r="E1308" s="68">
        <v>3.0297100000000001</v>
      </c>
      <c r="F1308" s="74">
        <v>1</v>
      </c>
      <c r="G1308" s="74">
        <v>1</v>
      </c>
      <c r="H1308" s="68">
        <f t="shared" si="40"/>
        <v>3.0297100000000001</v>
      </c>
      <c r="I1308" s="70">
        <f t="shared" si="41"/>
        <v>3.0297100000000001</v>
      </c>
      <c r="J1308" s="71">
        <f>ROUND((H1308*'2-Calculator'!$D$26),2)</f>
        <v>19917.310000000001</v>
      </c>
      <c r="K1308" s="71">
        <f>ROUND((I1308*'2-Calculator'!$D$26),2)</f>
        <v>19917.310000000001</v>
      </c>
      <c r="L1308" s="69">
        <v>8.0500000000000007</v>
      </c>
      <c r="M1308" s="66" t="s">
        <v>2531</v>
      </c>
      <c r="N1308" s="66" t="s">
        <v>2532</v>
      </c>
      <c r="O1308" s="66"/>
      <c r="P1308" s="66" t="s">
        <v>1833</v>
      </c>
      <c r="Q1308" s="141">
        <v>36</v>
      </c>
    </row>
    <row r="1309" spans="1:17" s="72" customFormat="1" x14ac:dyDescent="0.2">
      <c r="A1309" s="66"/>
      <c r="B1309" s="66" t="s">
        <v>10</v>
      </c>
      <c r="C1309" s="221" t="s">
        <v>1818</v>
      </c>
      <c r="D1309" s="66" t="s">
        <v>2394</v>
      </c>
      <c r="E1309" s="68">
        <v>5.5992300000000004</v>
      </c>
      <c r="F1309" s="74">
        <v>1</v>
      </c>
      <c r="G1309" s="74">
        <v>1</v>
      </c>
      <c r="H1309" s="68">
        <f t="shared" si="40"/>
        <v>5.5992300000000004</v>
      </c>
      <c r="I1309" s="70">
        <f t="shared" si="41"/>
        <v>5.5992300000000004</v>
      </c>
      <c r="J1309" s="71">
        <f>ROUND((H1309*'2-Calculator'!$D$26),2)</f>
        <v>36809.339999999997</v>
      </c>
      <c r="K1309" s="71">
        <f>ROUND((I1309*'2-Calculator'!$D$26),2)</f>
        <v>36809.339999999997</v>
      </c>
      <c r="L1309" s="69">
        <v>21.25</v>
      </c>
      <c r="M1309" s="66" t="s">
        <v>2531</v>
      </c>
      <c r="N1309" s="66" t="s">
        <v>2532</v>
      </c>
      <c r="O1309" s="66"/>
      <c r="P1309" s="66" t="s">
        <v>1833</v>
      </c>
      <c r="Q1309" s="141">
        <v>30</v>
      </c>
    </row>
    <row r="1310" spans="1:17" s="72" customFormat="1" x14ac:dyDescent="0.2">
      <c r="A1310" s="66"/>
      <c r="B1310" s="66" t="s">
        <v>9</v>
      </c>
      <c r="C1310" s="221" t="s">
        <v>1819</v>
      </c>
      <c r="D1310" s="66" t="s">
        <v>2395</v>
      </c>
      <c r="E1310" s="68">
        <v>0.94601000000000002</v>
      </c>
      <c r="F1310" s="74">
        <v>1</v>
      </c>
      <c r="G1310" s="74">
        <v>1</v>
      </c>
      <c r="H1310" s="68">
        <f t="shared" si="40"/>
        <v>0.94601000000000002</v>
      </c>
      <c r="I1310" s="70">
        <f t="shared" si="41"/>
        <v>0.94601000000000002</v>
      </c>
      <c r="J1310" s="71">
        <f>ROUND((H1310*'2-Calculator'!$D$26),2)</f>
        <v>6219.07</v>
      </c>
      <c r="K1310" s="71">
        <f>ROUND((I1310*'2-Calculator'!$D$26),2)</f>
        <v>6219.07</v>
      </c>
      <c r="L1310" s="69">
        <v>2.7</v>
      </c>
      <c r="M1310" s="66" t="s">
        <v>2531</v>
      </c>
      <c r="N1310" s="66" t="s">
        <v>2532</v>
      </c>
      <c r="O1310" s="66"/>
      <c r="P1310" s="66" t="s">
        <v>1833</v>
      </c>
      <c r="Q1310" s="141">
        <v>37</v>
      </c>
    </row>
    <row r="1311" spans="1:17" s="72" customFormat="1" x14ac:dyDescent="0.2">
      <c r="A1311" s="66"/>
      <c r="B1311" s="66" t="s">
        <v>8</v>
      </c>
      <c r="C1311" s="221" t="s">
        <v>1819</v>
      </c>
      <c r="D1311" s="66" t="s">
        <v>2395</v>
      </c>
      <c r="E1311" s="68">
        <v>1.4051400000000001</v>
      </c>
      <c r="F1311" s="74">
        <v>1</v>
      </c>
      <c r="G1311" s="74">
        <v>1</v>
      </c>
      <c r="H1311" s="68">
        <f t="shared" si="40"/>
        <v>1.4051400000000001</v>
      </c>
      <c r="I1311" s="70">
        <f t="shared" si="41"/>
        <v>1.4051400000000001</v>
      </c>
      <c r="J1311" s="71">
        <f>ROUND((H1311*'2-Calculator'!$D$26),2)</f>
        <v>9237.39</v>
      </c>
      <c r="K1311" s="71">
        <f>ROUND((I1311*'2-Calculator'!$D$26),2)</f>
        <v>9237.39</v>
      </c>
      <c r="L1311" s="69">
        <v>4.76</v>
      </c>
      <c r="M1311" s="66" t="s">
        <v>2531</v>
      </c>
      <c r="N1311" s="66" t="s">
        <v>2532</v>
      </c>
      <c r="O1311" s="66"/>
      <c r="P1311" s="66" t="s">
        <v>1833</v>
      </c>
      <c r="Q1311" s="141">
        <v>62</v>
      </c>
    </row>
    <row r="1312" spans="1:17" s="72" customFormat="1" x14ac:dyDescent="0.2">
      <c r="A1312" s="66"/>
      <c r="B1312" s="66" t="s">
        <v>7</v>
      </c>
      <c r="C1312" s="221" t="s">
        <v>1819</v>
      </c>
      <c r="D1312" s="66" t="s">
        <v>2395</v>
      </c>
      <c r="E1312" s="68">
        <v>2.2793600000000001</v>
      </c>
      <c r="F1312" s="74">
        <v>1</v>
      </c>
      <c r="G1312" s="74">
        <v>1</v>
      </c>
      <c r="H1312" s="68">
        <f t="shared" si="40"/>
        <v>2.2793600000000001</v>
      </c>
      <c r="I1312" s="70">
        <f t="shared" si="41"/>
        <v>2.2793600000000001</v>
      </c>
      <c r="J1312" s="71">
        <f>ROUND((H1312*'2-Calculator'!$D$26),2)</f>
        <v>14984.51</v>
      </c>
      <c r="K1312" s="71">
        <f>ROUND((I1312*'2-Calculator'!$D$26),2)</f>
        <v>14984.51</v>
      </c>
      <c r="L1312" s="69">
        <v>8.6999999999999993</v>
      </c>
      <c r="M1312" s="66" t="s">
        <v>2531</v>
      </c>
      <c r="N1312" s="66" t="s">
        <v>2532</v>
      </c>
      <c r="O1312" s="66"/>
      <c r="P1312" s="66" t="s">
        <v>1833</v>
      </c>
      <c r="Q1312" s="141">
        <v>71</v>
      </c>
    </row>
    <row r="1313" spans="1:17" s="72" customFormat="1" x14ac:dyDescent="0.2">
      <c r="A1313" s="66"/>
      <c r="B1313" s="66" t="s">
        <v>6</v>
      </c>
      <c r="C1313" s="221" t="s">
        <v>1819</v>
      </c>
      <c r="D1313" s="66" t="s">
        <v>2395</v>
      </c>
      <c r="E1313" s="68">
        <v>4.3062300000000002</v>
      </c>
      <c r="F1313" s="74">
        <v>1</v>
      </c>
      <c r="G1313" s="74">
        <v>1</v>
      </c>
      <c r="H1313" s="68">
        <f t="shared" si="40"/>
        <v>4.3062300000000002</v>
      </c>
      <c r="I1313" s="70">
        <f t="shared" si="41"/>
        <v>4.3062300000000002</v>
      </c>
      <c r="J1313" s="71">
        <f>ROUND((H1313*'2-Calculator'!$D$26),2)</f>
        <v>28309.16</v>
      </c>
      <c r="K1313" s="71">
        <f>ROUND((I1313*'2-Calculator'!$D$26),2)</f>
        <v>28309.16</v>
      </c>
      <c r="L1313" s="69">
        <v>20.16</v>
      </c>
      <c r="M1313" s="66" t="s">
        <v>2531</v>
      </c>
      <c r="N1313" s="66" t="s">
        <v>2532</v>
      </c>
      <c r="O1313" s="66"/>
      <c r="P1313" s="66" t="s">
        <v>1833</v>
      </c>
      <c r="Q1313" s="141">
        <v>23</v>
      </c>
    </row>
    <row r="1314" spans="1:17" s="72" customFormat="1" x14ac:dyDescent="0.2">
      <c r="A1314" s="66"/>
      <c r="B1314" s="66" t="s">
        <v>5</v>
      </c>
      <c r="C1314" s="221" t="s">
        <v>1820</v>
      </c>
      <c r="D1314" s="66" t="s">
        <v>2396</v>
      </c>
      <c r="E1314" s="68">
        <v>0.83208000000000004</v>
      </c>
      <c r="F1314" s="74">
        <v>1</v>
      </c>
      <c r="G1314" s="74">
        <v>1</v>
      </c>
      <c r="H1314" s="68">
        <f t="shared" si="40"/>
        <v>0.83208000000000004</v>
      </c>
      <c r="I1314" s="70">
        <f t="shared" si="41"/>
        <v>0.83208000000000004</v>
      </c>
      <c r="J1314" s="71">
        <f>ROUND((H1314*'2-Calculator'!$D$26),2)</f>
        <v>5470.09</v>
      </c>
      <c r="K1314" s="71">
        <f>ROUND((I1314*'2-Calculator'!$D$26),2)</f>
        <v>5470.09</v>
      </c>
      <c r="L1314" s="69">
        <v>2.66</v>
      </c>
      <c r="M1314" s="66" t="s">
        <v>2531</v>
      </c>
      <c r="N1314" s="66" t="s">
        <v>2532</v>
      </c>
      <c r="O1314" s="66"/>
      <c r="P1314" s="66" t="s">
        <v>1833</v>
      </c>
      <c r="Q1314" s="141">
        <v>11</v>
      </c>
    </row>
    <row r="1315" spans="1:17" s="72" customFormat="1" x14ac:dyDescent="0.2">
      <c r="A1315" s="66"/>
      <c r="B1315" s="66" t="s">
        <v>4</v>
      </c>
      <c r="C1315" s="221" t="s">
        <v>1820</v>
      </c>
      <c r="D1315" s="66" t="s">
        <v>2396</v>
      </c>
      <c r="E1315" s="68">
        <v>1.1787000000000001</v>
      </c>
      <c r="F1315" s="74">
        <v>1</v>
      </c>
      <c r="G1315" s="74">
        <v>1</v>
      </c>
      <c r="H1315" s="68">
        <f t="shared" si="40"/>
        <v>1.1787000000000001</v>
      </c>
      <c r="I1315" s="70">
        <f t="shared" si="41"/>
        <v>1.1787000000000001</v>
      </c>
      <c r="J1315" s="71">
        <f>ROUND((H1315*'2-Calculator'!$D$26),2)</f>
        <v>7748.77</v>
      </c>
      <c r="K1315" s="71">
        <f>ROUND((I1315*'2-Calculator'!$D$26),2)</f>
        <v>7748.77</v>
      </c>
      <c r="L1315" s="69">
        <v>3.75</v>
      </c>
      <c r="M1315" s="66" t="s">
        <v>2531</v>
      </c>
      <c r="N1315" s="66" t="s">
        <v>2532</v>
      </c>
      <c r="O1315" s="66"/>
      <c r="P1315" s="66" t="s">
        <v>1833</v>
      </c>
      <c r="Q1315" s="141">
        <v>20</v>
      </c>
    </row>
    <row r="1316" spans="1:17" s="72" customFormat="1" x14ac:dyDescent="0.2">
      <c r="A1316" s="66"/>
      <c r="B1316" s="66" t="s">
        <v>3</v>
      </c>
      <c r="C1316" s="221" t="s">
        <v>1820</v>
      </c>
      <c r="D1316" s="66" t="s">
        <v>2396</v>
      </c>
      <c r="E1316" s="68">
        <v>1.96723</v>
      </c>
      <c r="F1316" s="74">
        <v>1</v>
      </c>
      <c r="G1316" s="74">
        <v>1</v>
      </c>
      <c r="H1316" s="68">
        <f t="shared" si="40"/>
        <v>1.96723</v>
      </c>
      <c r="I1316" s="70">
        <f t="shared" si="41"/>
        <v>1.96723</v>
      </c>
      <c r="J1316" s="71">
        <f>ROUND((H1316*'2-Calculator'!$D$26),2)</f>
        <v>12932.57</v>
      </c>
      <c r="K1316" s="71">
        <f>ROUND((I1316*'2-Calculator'!$D$26),2)</f>
        <v>12932.57</v>
      </c>
      <c r="L1316" s="69">
        <v>8.1999999999999993</v>
      </c>
      <c r="M1316" s="66" t="s">
        <v>2531</v>
      </c>
      <c r="N1316" s="66" t="s">
        <v>2532</v>
      </c>
      <c r="O1316" s="66"/>
      <c r="P1316" s="66" t="s">
        <v>1833</v>
      </c>
      <c r="Q1316" s="141">
        <v>29</v>
      </c>
    </row>
    <row r="1317" spans="1:17" s="72" customFormat="1" x14ac:dyDescent="0.2">
      <c r="A1317" s="66"/>
      <c r="B1317" s="66" t="s">
        <v>2</v>
      </c>
      <c r="C1317" s="221" t="s">
        <v>1820</v>
      </c>
      <c r="D1317" s="66" t="s">
        <v>2396</v>
      </c>
      <c r="E1317" s="68">
        <v>3.6941899999999999</v>
      </c>
      <c r="F1317" s="74">
        <v>1</v>
      </c>
      <c r="G1317" s="74">
        <v>1</v>
      </c>
      <c r="H1317" s="68">
        <f t="shared" si="40"/>
        <v>3.6941899999999999</v>
      </c>
      <c r="I1317" s="70">
        <f t="shared" si="41"/>
        <v>3.6941899999999999</v>
      </c>
      <c r="J1317" s="71">
        <f>ROUND((H1317*'2-Calculator'!$D$26),2)</f>
        <v>24285.61</v>
      </c>
      <c r="K1317" s="71">
        <f>ROUND((I1317*'2-Calculator'!$D$26),2)</f>
        <v>24285.61</v>
      </c>
      <c r="L1317" s="69">
        <v>16.54</v>
      </c>
      <c r="M1317" s="66" t="s">
        <v>2531</v>
      </c>
      <c r="N1317" s="66" t="s">
        <v>2532</v>
      </c>
      <c r="O1317" s="66"/>
      <c r="P1317" s="66" t="s">
        <v>1833</v>
      </c>
      <c r="Q1317" s="141">
        <v>8</v>
      </c>
    </row>
    <row r="1318" spans="1:17" s="72" customFormat="1" x14ac:dyDescent="0.2">
      <c r="A1318" s="66"/>
      <c r="B1318" s="66" t="s">
        <v>1</v>
      </c>
      <c r="C1318" s="221" t="s">
        <v>1821</v>
      </c>
      <c r="D1318" s="66" t="s">
        <v>2397</v>
      </c>
      <c r="E1318" s="68">
        <v>-1</v>
      </c>
      <c r="F1318" s="74">
        <v>0</v>
      </c>
      <c r="G1318" s="74">
        <v>0</v>
      </c>
      <c r="H1318" s="68">
        <f t="shared" si="40"/>
        <v>0</v>
      </c>
      <c r="I1318" s="70">
        <f t="shared" si="41"/>
        <v>0</v>
      </c>
      <c r="J1318" s="71">
        <f>ROUND((H1318*'2-Calculator'!$D$26),2)</f>
        <v>0</v>
      </c>
      <c r="K1318" s="71">
        <f>ROUND((I1318*'2-Calculator'!$D$26),2)</f>
        <v>0</v>
      </c>
      <c r="L1318" s="69">
        <v>0</v>
      </c>
      <c r="M1318" s="66" t="s">
        <v>2542</v>
      </c>
      <c r="N1318" s="66" t="s">
        <v>2542</v>
      </c>
      <c r="O1318" s="66"/>
      <c r="P1318" s="66" t="s">
        <v>1259</v>
      </c>
      <c r="Q1318" s="141">
        <v>0</v>
      </c>
    </row>
    <row r="1319" spans="1:17" s="72" customFormat="1" x14ac:dyDescent="0.2">
      <c r="A1319" s="66"/>
      <c r="B1319" s="66" t="s">
        <v>0</v>
      </c>
      <c r="C1319" s="221" t="s">
        <v>1822</v>
      </c>
      <c r="D1319" s="66" t="s">
        <v>2119</v>
      </c>
      <c r="E1319" s="68">
        <v>-1</v>
      </c>
      <c r="F1319" s="74">
        <v>0</v>
      </c>
      <c r="G1319" s="74">
        <v>0</v>
      </c>
      <c r="H1319" s="68">
        <f t="shared" si="40"/>
        <v>0</v>
      </c>
      <c r="I1319" s="70">
        <f t="shared" si="41"/>
        <v>0</v>
      </c>
      <c r="J1319" s="71">
        <f>ROUND((H1319*'2-Calculator'!$D$26),2)</f>
        <v>0</v>
      </c>
      <c r="K1319" s="71">
        <f>ROUND((I1319*'2-Calculator'!$D$26),2)</f>
        <v>0</v>
      </c>
      <c r="L1319" s="69">
        <v>0</v>
      </c>
      <c r="M1319" s="66" t="s">
        <v>2542</v>
      </c>
      <c r="N1319" s="66" t="s">
        <v>2542</v>
      </c>
      <c r="O1319" s="66"/>
      <c r="P1319" s="66" t="s">
        <v>1259</v>
      </c>
      <c r="Q1319" s="141">
        <v>0</v>
      </c>
    </row>
    <row r="1320" spans="1:17" s="72" customFormat="1" x14ac:dyDescent="0.2">
      <c r="A1320" s="66"/>
      <c r="B1320" s="224" t="s">
        <v>2508</v>
      </c>
      <c r="C1320" s="225"/>
      <c r="D1320" s="226"/>
      <c r="E1320" s="227"/>
      <c r="F1320" s="228"/>
      <c r="G1320" s="228"/>
      <c r="H1320" s="227"/>
      <c r="I1320" s="229"/>
      <c r="J1320" s="230"/>
      <c r="K1320" s="230"/>
      <c r="L1320" s="231"/>
      <c r="M1320" s="232"/>
      <c r="N1320" s="232"/>
      <c r="O1320" s="232"/>
      <c r="P1320" s="232"/>
      <c r="Q1320" s="233">
        <f>SUM(Q14:Q1319)</f>
        <v>94619</v>
      </c>
    </row>
  </sheetData>
  <sheetProtection sheet="1" objects="1" scenarios="1" autoFilter="0"/>
  <autoFilter ref="A13:Q1320" xr:uid="{00000000-0009-0000-0000-000002000000}"/>
  <mergeCells count="10">
    <mergeCell ref="A10:Q10"/>
    <mergeCell ref="A11:Q11"/>
    <mergeCell ref="A1:Q1"/>
    <mergeCell ref="A3:Q3"/>
    <mergeCell ref="A4:Q4"/>
    <mergeCell ref="A5:Q5"/>
    <mergeCell ref="A6:Q6"/>
    <mergeCell ref="A7:Q7"/>
    <mergeCell ref="A8:Q8"/>
    <mergeCell ref="A9:Q9"/>
  </mergeCells>
  <pageMargins left="0.25" right="0.25" top="0.5" bottom="0.75" header="0.3" footer="0.3"/>
  <pageSetup scale="63" fitToHeight="0" pageOrder="overThenDown" orientation="landscape" r:id="rId1"/>
  <headerFooter scaleWithDoc="0">
    <oddFooter>&amp;L&amp;8Mississippi Division of Medicaid DRG Pricing Calculator&amp;C&amp;8Tab 3 - DRG Table&amp;R&amp;8 2019-20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64"/>
  <sheetViews>
    <sheetView zoomScale="110" zoomScaleNormal="110" workbookViewId="0">
      <pane xSplit="2" ySplit="8" topLeftCell="C9" activePane="bottomRight" state="frozen"/>
      <selection pane="topRight" activeCell="C1" sqref="C1"/>
      <selection pane="bottomLeft" activeCell="A8" sqref="A8"/>
      <selection pane="bottomRight" activeCell="E70" sqref="E70"/>
    </sheetView>
  </sheetViews>
  <sheetFormatPr defaultColWidth="9.140625" defaultRowHeight="13.7" customHeight="1" x14ac:dyDescent="0.2"/>
  <cols>
    <col min="1" max="1" width="12.7109375" style="6" customWidth="1"/>
    <col min="2" max="2" width="11.85546875" style="6" customWidth="1"/>
    <col min="3" max="3" width="53.85546875" style="6" bestFit="1" customWidth="1"/>
    <col min="4" max="5" width="14.7109375" style="6" customWidth="1"/>
    <col min="6" max="6" width="9.28515625" style="6" customWidth="1"/>
    <col min="7" max="7" width="7.140625" style="6" customWidth="1"/>
    <col min="8" max="8" width="26.42578125" style="43" customWidth="1"/>
    <col min="9" max="9" width="34.7109375" style="4" customWidth="1"/>
    <col min="10" max="16384" width="9.140625" style="6"/>
  </cols>
  <sheetData>
    <row r="1" spans="1:9" s="5" customFormat="1" ht="19.5" customHeight="1" x14ac:dyDescent="0.3">
      <c r="A1" s="222" t="s">
        <v>1886</v>
      </c>
      <c r="B1" s="223"/>
      <c r="C1" s="113"/>
      <c r="D1" s="112"/>
      <c r="E1" s="112"/>
      <c r="F1" s="112"/>
      <c r="G1" s="112"/>
      <c r="H1" s="248"/>
      <c r="I1" s="214"/>
    </row>
    <row r="2" spans="1:9" ht="5.25" customHeight="1" x14ac:dyDescent="0.2">
      <c r="A2" s="216"/>
      <c r="B2" s="217"/>
      <c r="C2" s="218"/>
      <c r="D2" s="219"/>
      <c r="E2" s="219"/>
      <c r="F2" s="219"/>
      <c r="G2" s="219"/>
      <c r="H2" s="249"/>
      <c r="I2" s="220"/>
    </row>
    <row r="3" spans="1:9" s="36" customFormat="1" ht="12.75" x14ac:dyDescent="0.2">
      <c r="A3" s="244" t="s">
        <v>2017</v>
      </c>
      <c r="B3" s="117"/>
      <c r="C3" s="118"/>
      <c r="D3" s="119"/>
      <c r="E3" s="120"/>
      <c r="F3" s="121"/>
      <c r="G3" s="120"/>
      <c r="H3" s="250"/>
      <c r="I3" s="215"/>
    </row>
    <row r="4" spans="1:9" s="37" customFormat="1" ht="12.75" customHeight="1" x14ac:dyDescent="0.2">
      <c r="A4" s="123" t="s">
        <v>2597</v>
      </c>
      <c r="B4" s="124"/>
      <c r="C4" s="125"/>
      <c r="D4" s="104"/>
      <c r="E4" s="122"/>
      <c r="F4" s="126"/>
      <c r="G4" s="120"/>
      <c r="H4" s="250"/>
      <c r="I4" s="215"/>
    </row>
    <row r="5" spans="1:9" s="37" customFormat="1" ht="12.75" customHeight="1" x14ac:dyDescent="0.2">
      <c r="A5" s="127" t="s">
        <v>1887</v>
      </c>
      <c r="B5" s="122"/>
      <c r="C5" s="125"/>
      <c r="D5" s="122"/>
      <c r="E5" s="122"/>
      <c r="F5" s="126"/>
      <c r="G5" s="120"/>
      <c r="H5" s="250"/>
      <c r="I5" s="215"/>
    </row>
    <row r="6" spans="1:9" s="37" customFormat="1" ht="12.75" customHeight="1" thickBot="1" x14ac:dyDescent="0.25">
      <c r="A6" s="245"/>
      <c r="B6" s="246"/>
      <c r="C6" s="246"/>
      <c r="D6" s="246"/>
      <c r="E6" s="246"/>
      <c r="F6" s="246"/>
      <c r="G6" s="246"/>
      <c r="H6" s="246"/>
      <c r="I6" s="247"/>
    </row>
    <row r="7" spans="1:9" ht="5.25" customHeight="1" x14ac:dyDescent="0.2">
      <c r="A7" s="216"/>
      <c r="B7" s="217"/>
      <c r="C7" s="218"/>
      <c r="D7" s="219"/>
      <c r="E7" s="219"/>
      <c r="F7" s="219"/>
      <c r="G7" s="219"/>
      <c r="H7" s="249"/>
      <c r="I7" s="220"/>
    </row>
    <row r="8" spans="1:9" s="7" customFormat="1" ht="48" x14ac:dyDescent="0.2">
      <c r="A8" s="135" t="s">
        <v>1272</v>
      </c>
      <c r="B8" s="136" t="s">
        <v>1273</v>
      </c>
      <c r="C8" s="137" t="s">
        <v>2528</v>
      </c>
      <c r="D8" s="138" t="s">
        <v>2574</v>
      </c>
      <c r="E8" s="138" t="s">
        <v>2598</v>
      </c>
      <c r="F8" s="137" t="s">
        <v>1274</v>
      </c>
      <c r="G8" s="137" t="s">
        <v>1275</v>
      </c>
      <c r="H8" s="137" t="s">
        <v>2576</v>
      </c>
      <c r="I8" s="139" t="s">
        <v>2577</v>
      </c>
    </row>
    <row r="9" spans="1:9" s="1" customFormat="1" ht="13.7" customHeight="1" x14ac:dyDescent="0.2">
      <c r="A9" s="14" t="s">
        <v>1298</v>
      </c>
      <c r="B9" s="9" t="s">
        <v>1909</v>
      </c>
      <c r="C9" s="10" t="s">
        <v>1299</v>
      </c>
      <c r="D9" s="255">
        <v>0.27939999999999998</v>
      </c>
      <c r="E9" s="255">
        <v>0.246</v>
      </c>
      <c r="F9" s="11" t="s">
        <v>1209</v>
      </c>
      <c r="G9" s="12" t="s">
        <v>1300</v>
      </c>
      <c r="H9" s="140" t="s">
        <v>2578</v>
      </c>
      <c r="I9" s="140" t="s">
        <v>2594</v>
      </c>
    </row>
    <row r="10" spans="1:9" s="1" customFormat="1" ht="13.7" customHeight="1" x14ac:dyDescent="0.2">
      <c r="A10" s="8" t="s">
        <v>1301</v>
      </c>
      <c r="B10" s="15" t="s">
        <v>1910</v>
      </c>
      <c r="C10" s="10" t="s">
        <v>1845</v>
      </c>
      <c r="D10" s="255">
        <v>0.45500000000000002</v>
      </c>
      <c r="E10" s="255">
        <v>0.27860000000000001</v>
      </c>
      <c r="F10" s="11" t="s">
        <v>1209</v>
      </c>
      <c r="G10" s="12" t="s">
        <v>1300</v>
      </c>
      <c r="H10" s="140" t="s">
        <v>2578</v>
      </c>
      <c r="I10" s="140" t="s">
        <v>2595</v>
      </c>
    </row>
    <row r="11" spans="1:9" s="1" customFormat="1" ht="13.7" customHeight="1" x14ac:dyDescent="0.2">
      <c r="A11" s="14" t="s">
        <v>1302</v>
      </c>
      <c r="B11" s="15" t="s">
        <v>1911</v>
      </c>
      <c r="C11" s="10" t="s">
        <v>1303</v>
      </c>
      <c r="D11" s="255">
        <v>0.5262</v>
      </c>
      <c r="E11" s="255">
        <v>0.47549999999999998</v>
      </c>
      <c r="F11" s="11" t="s">
        <v>1209</v>
      </c>
      <c r="G11" s="12" t="s">
        <v>1300</v>
      </c>
      <c r="H11" s="140" t="s">
        <v>2561</v>
      </c>
      <c r="I11" s="140" t="s">
        <v>2595</v>
      </c>
    </row>
    <row r="12" spans="1:9" s="1" customFormat="1" ht="13.7" customHeight="1" x14ac:dyDescent="0.2">
      <c r="A12" s="14" t="s">
        <v>1305</v>
      </c>
      <c r="B12" s="15" t="s">
        <v>1913</v>
      </c>
      <c r="C12" s="10" t="s">
        <v>1306</v>
      </c>
      <c r="D12" s="255">
        <v>0.58289999999999997</v>
      </c>
      <c r="E12" s="255">
        <v>0.58140000000000003</v>
      </c>
      <c r="F12" s="11" t="s">
        <v>1209</v>
      </c>
      <c r="G12" s="12" t="s">
        <v>1300</v>
      </c>
      <c r="H12" s="140" t="s">
        <v>2561</v>
      </c>
      <c r="I12" s="140" t="s">
        <v>2595</v>
      </c>
    </row>
    <row r="13" spans="1:9" s="1" customFormat="1" ht="13.7" customHeight="1" x14ac:dyDescent="0.2">
      <c r="A13" s="14" t="s">
        <v>1307</v>
      </c>
      <c r="B13" s="15" t="s">
        <v>1914</v>
      </c>
      <c r="C13" s="10" t="s">
        <v>1308</v>
      </c>
      <c r="D13" s="255">
        <v>0.77300000000000002</v>
      </c>
      <c r="E13" s="255">
        <v>0.70909999999999995</v>
      </c>
      <c r="F13" s="11" t="s">
        <v>1209</v>
      </c>
      <c r="G13" s="12" t="s">
        <v>1300</v>
      </c>
      <c r="H13" s="140" t="s">
        <v>2561</v>
      </c>
      <c r="I13" s="140" t="s">
        <v>2595</v>
      </c>
    </row>
    <row r="14" spans="1:9" s="1" customFormat="1" ht="13.7" customHeight="1" x14ac:dyDescent="0.2">
      <c r="A14" s="14" t="s">
        <v>1369</v>
      </c>
      <c r="B14" s="15" t="s">
        <v>1946</v>
      </c>
      <c r="C14" s="10" t="s">
        <v>2140</v>
      </c>
      <c r="D14" s="256">
        <v>0.50219999999999998</v>
      </c>
      <c r="E14" s="255">
        <v>0.56010000000000004</v>
      </c>
      <c r="F14" s="11" t="s">
        <v>1209</v>
      </c>
      <c r="G14" s="12" t="s">
        <v>1300</v>
      </c>
      <c r="H14" s="140" t="s">
        <v>2561</v>
      </c>
      <c r="I14" s="140" t="s">
        <v>2595</v>
      </c>
    </row>
    <row r="15" spans="1:9" s="1" customFormat="1" ht="13.7" customHeight="1" x14ac:dyDescent="0.2">
      <c r="A15" s="8" t="s">
        <v>1385</v>
      </c>
      <c r="B15" s="15" t="s">
        <v>1969</v>
      </c>
      <c r="C15" s="10" t="s">
        <v>2142</v>
      </c>
      <c r="D15" s="256">
        <v>0.67190000000000005</v>
      </c>
      <c r="E15" s="255">
        <v>0.66710000000000003</v>
      </c>
      <c r="F15" s="11" t="s">
        <v>1209</v>
      </c>
      <c r="G15" s="12" t="s">
        <v>1300</v>
      </c>
      <c r="H15" s="140" t="s">
        <v>2561</v>
      </c>
      <c r="I15" s="140" t="s">
        <v>2595</v>
      </c>
    </row>
    <row r="16" spans="1:9" s="1" customFormat="1" ht="13.7" customHeight="1" x14ac:dyDescent="0.2">
      <c r="A16" s="14" t="s">
        <v>1309</v>
      </c>
      <c r="B16" s="15" t="s">
        <v>1915</v>
      </c>
      <c r="C16" s="10" t="s">
        <v>1310</v>
      </c>
      <c r="D16" s="255">
        <v>0.35549999999999998</v>
      </c>
      <c r="E16" s="255">
        <v>0.33850000000000002</v>
      </c>
      <c r="F16" s="11" t="s">
        <v>1209</v>
      </c>
      <c r="G16" s="12" t="s">
        <v>1300</v>
      </c>
      <c r="H16" s="140" t="s">
        <v>2561</v>
      </c>
      <c r="I16" s="140" t="s">
        <v>2595</v>
      </c>
    </row>
    <row r="17" spans="1:9" s="1" customFormat="1" ht="13.7" customHeight="1" x14ac:dyDescent="0.2">
      <c r="A17" s="14" t="s">
        <v>1325</v>
      </c>
      <c r="B17" s="15" t="s">
        <v>1923</v>
      </c>
      <c r="C17" s="17" t="s">
        <v>2137</v>
      </c>
      <c r="D17" s="255">
        <v>0.63170000000000004</v>
      </c>
      <c r="E17" s="255">
        <v>0.69689999999999996</v>
      </c>
      <c r="F17" s="11" t="s">
        <v>1209</v>
      </c>
      <c r="G17" s="12" t="s">
        <v>1300</v>
      </c>
      <c r="H17" s="140" t="s">
        <v>2561</v>
      </c>
      <c r="I17" s="140" t="s">
        <v>2595</v>
      </c>
    </row>
    <row r="18" spans="1:9" s="1" customFormat="1" ht="13.7" customHeight="1" x14ac:dyDescent="0.2">
      <c r="A18" s="14" t="s">
        <v>1311</v>
      </c>
      <c r="B18" s="15" t="s">
        <v>1916</v>
      </c>
      <c r="C18" s="10" t="s">
        <v>1312</v>
      </c>
      <c r="D18" s="255">
        <v>0.2717</v>
      </c>
      <c r="E18" s="255">
        <v>0.2616</v>
      </c>
      <c r="F18" s="11" t="s">
        <v>1209</v>
      </c>
      <c r="G18" s="12" t="s">
        <v>1300</v>
      </c>
      <c r="H18" s="140" t="s">
        <v>2561</v>
      </c>
      <c r="I18" s="140" t="s">
        <v>2595</v>
      </c>
    </row>
    <row r="19" spans="1:9" s="1" customFormat="1" ht="13.7" customHeight="1" x14ac:dyDescent="0.2">
      <c r="A19" s="14" t="s">
        <v>1313</v>
      </c>
      <c r="B19" s="15" t="s">
        <v>1917</v>
      </c>
      <c r="C19" s="10" t="s">
        <v>1314</v>
      </c>
      <c r="D19" s="255">
        <v>0.27089999999999997</v>
      </c>
      <c r="E19" s="255">
        <v>0.26229999999999998</v>
      </c>
      <c r="F19" s="11" t="s">
        <v>1209</v>
      </c>
      <c r="G19" s="12" t="s">
        <v>1300</v>
      </c>
      <c r="H19" s="140" t="s">
        <v>2561</v>
      </c>
      <c r="I19" s="140" t="s">
        <v>2595</v>
      </c>
    </row>
    <row r="20" spans="1:9" s="1" customFormat="1" ht="13.7" customHeight="1" x14ac:dyDescent="0.2">
      <c r="A20" s="14" t="s">
        <v>1315</v>
      </c>
      <c r="B20" s="15" t="s">
        <v>1918</v>
      </c>
      <c r="C20" s="10" t="s">
        <v>1316</v>
      </c>
      <c r="D20" s="255">
        <v>0.30159999999999998</v>
      </c>
      <c r="E20" s="255">
        <v>0.30049999999999999</v>
      </c>
      <c r="F20" s="11" t="s">
        <v>1209</v>
      </c>
      <c r="G20" s="12" t="s">
        <v>1300</v>
      </c>
      <c r="H20" s="140" t="s">
        <v>2561</v>
      </c>
      <c r="I20" s="140" t="s">
        <v>2595</v>
      </c>
    </row>
    <row r="21" spans="1:9" s="1" customFormat="1" ht="13.7" customHeight="1" x14ac:dyDescent="0.2">
      <c r="A21" s="14" t="s">
        <v>1317</v>
      </c>
      <c r="B21" s="15" t="s">
        <v>1919</v>
      </c>
      <c r="C21" s="10" t="s">
        <v>1318</v>
      </c>
      <c r="D21" s="255">
        <v>0.38629999999999998</v>
      </c>
      <c r="E21" s="255">
        <v>0.316</v>
      </c>
      <c r="F21" s="11" t="s">
        <v>1209</v>
      </c>
      <c r="G21" s="12" t="s">
        <v>1300</v>
      </c>
      <c r="H21" s="140" t="s">
        <v>2561</v>
      </c>
      <c r="I21" s="140" t="s">
        <v>2595</v>
      </c>
    </row>
    <row r="22" spans="1:9" s="1" customFormat="1" ht="13.7" customHeight="1" x14ac:dyDescent="0.2">
      <c r="A22" s="8" t="s">
        <v>1319</v>
      </c>
      <c r="B22" s="15" t="s">
        <v>1920</v>
      </c>
      <c r="C22" s="10" t="s">
        <v>1846</v>
      </c>
      <c r="D22" s="255">
        <v>1</v>
      </c>
      <c r="E22" s="255">
        <v>0.78559999999999997</v>
      </c>
      <c r="F22" s="11" t="s">
        <v>1209</v>
      </c>
      <c r="G22" s="12" t="s">
        <v>1300</v>
      </c>
      <c r="H22" s="140" t="s">
        <v>2561</v>
      </c>
      <c r="I22" s="140" t="s">
        <v>2595</v>
      </c>
    </row>
    <row r="23" spans="1:9" s="1" customFormat="1" ht="13.7" customHeight="1" x14ac:dyDescent="0.2">
      <c r="A23" s="14" t="s">
        <v>1321</v>
      </c>
      <c r="B23" s="15" t="s">
        <v>1921</v>
      </c>
      <c r="C23" s="10" t="s">
        <v>1322</v>
      </c>
      <c r="D23" s="255">
        <v>0.183</v>
      </c>
      <c r="E23" s="255">
        <v>0.16750000000000001</v>
      </c>
      <c r="F23" s="11" t="s">
        <v>1209</v>
      </c>
      <c r="G23" s="12" t="s">
        <v>1300</v>
      </c>
      <c r="H23" s="140" t="s">
        <v>2561</v>
      </c>
      <c r="I23" s="140" t="s">
        <v>2595</v>
      </c>
    </row>
    <row r="24" spans="1:9" s="1" customFormat="1" ht="13.7" customHeight="1" x14ac:dyDescent="0.2">
      <c r="A24" s="14" t="s">
        <v>1323</v>
      </c>
      <c r="B24" s="15" t="s">
        <v>1922</v>
      </c>
      <c r="C24" s="10" t="s">
        <v>1324</v>
      </c>
      <c r="D24" s="255">
        <v>0.25590000000000002</v>
      </c>
      <c r="E24" s="255">
        <v>0.72650000000000003</v>
      </c>
      <c r="F24" s="11" t="s">
        <v>1209</v>
      </c>
      <c r="G24" s="12" t="s">
        <v>1300</v>
      </c>
      <c r="H24" s="140" t="s">
        <v>2561</v>
      </c>
      <c r="I24" s="140" t="s">
        <v>2594</v>
      </c>
    </row>
    <row r="25" spans="1:9" s="1" customFormat="1" ht="13.7" customHeight="1" x14ac:dyDescent="0.2">
      <c r="A25" s="14" t="s">
        <v>1327</v>
      </c>
      <c r="B25" s="15" t="s">
        <v>1924</v>
      </c>
      <c r="C25" s="10" t="s">
        <v>1847</v>
      </c>
      <c r="D25" s="255">
        <v>0.62819999999999998</v>
      </c>
      <c r="E25" s="255">
        <v>0.6038</v>
      </c>
      <c r="F25" s="11" t="s">
        <v>1209</v>
      </c>
      <c r="G25" s="12" t="s">
        <v>1300</v>
      </c>
      <c r="H25" s="140" t="s">
        <v>2561</v>
      </c>
      <c r="I25" s="140" t="s">
        <v>2595</v>
      </c>
    </row>
    <row r="26" spans="1:9" s="1" customFormat="1" ht="13.7" customHeight="1" x14ac:dyDescent="0.2">
      <c r="A26" s="14" t="s">
        <v>1328</v>
      </c>
      <c r="B26" s="15" t="s">
        <v>1925</v>
      </c>
      <c r="C26" s="10" t="s">
        <v>2125</v>
      </c>
      <c r="D26" s="255">
        <v>0.41210000000000002</v>
      </c>
      <c r="E26" s="255">
        <v>0.29930000000000001</v>
      </c>
      <c r="F26" s="11" t="s">
        <v>1209</v>
      </c>
      <c r="G26" s="12" t="s">
        <v>1300</v>
      </c>
      <c r="H26" s="140" t="s">
        <v>2561</v>
      </c>
      <c r="I26" s="140" t="s">
        <v>2595</v>
      </c>
    </row>
    <row r="27" spans="1:9" s="1" customFormat="1" ht="13.7" customHeight="1" x14ac:dyDescent="0.2">
      <c r="A27" s="8" t="s">
        <v>1329</v>
      </c>
      <c r="B27" s="15" t="s">
        <v>1926</v>
      </c>
      <c r="C27" s="10" t="s">
        <v>1848</v>
      </c>
      <c r="D27" s="256">
        <v>0.39090000000000003</v>
      </c>
      <c r="E27" s="255">
        <v>0.30990000000000001</v>
      </c>
      <c r="F27" s="11" t="s">
        <v>1209</v>
      </c>
      <c r="G27" s="12" t="s">
        <v>1300</v>
      </c>
      <c r="H27" s="140" t="s">
        <v>2561</v>
      </c>
      <c r="I27" s="140" t="s">
        <v>2595</v>
      </c>
    </row>
    <row r="28" spans="1:9" s="1" customFormat="1" ht="13.7" customHeight="1" x14ac:dyDescent="0.2">
      <c r="A28" s="14" t="s">
        <v>1330</v>
      </c>
      <c r="B28" s="15" t="s">
        <v>1927</v>
      </c>
      <c r="C28" s="10" t="s">
        <v>1331</v>
      </c>
      <c r="D28" s="255">
        <v>0.56010000000000004</v>
      </c>
      <c r="E28" s="255">
        <v>0.60150000000000003</v>
      </c>
      <c r="F28" s="11" t="s">
        <v>1209</v>
      </c>
      <c r="G28" s="12" t="s">
        <v>1300</v>
      </c>
      <c r="H28" s="140" t="s">
        <v>2561</v>
      </c>
      <c r="I28" s="140" t="s">
        <v>2594</v>
      </c>
    </row>
    <row r="29" spans="1:9" s="1" customFormat="1" ht="13.7" customHeight="1" x14ac:dyDescent="0.2">
      <c r="A29" s="8" t="s">
        <v>1333</v>
      </c>
      <c r="B29" s="15" t="s">
        <v>1928</v>
      </c>
      <c r="C29" s="10" t="s">
        <v>1334</v>
      </c>
      <c r="D29" s="256">
        <v>0.4234</v>
      </c>
      <c r="E29" s="255">
        <v>0.46189999999999998</v>
      </c>
      <c r="F29" s="11" t="s">
        <v>1209</v>
      </c>
      <c r="G29" s="12" t="s">
        <v>1300</v>
      </c>
      <c r="H29" s="140" t="s">
        <v>2561</v>
      </c>
      <c r="I29" s="140" t="s">
        <v>2595</v>
      </c>
    </row>
    <row r="30" spans="1:9" s="1" customFormat="1" ht="13.7" customHeight="1" x14ac:dyDescent="0.2">
      <c r="A30" s="14" t="s">
        <v>1335</v>
      </c>
      <c r="B30" s="15" t="s">
        <v>1929</v>
      </c>
      <c r="C30" s="17" t="s">
        <v>2138</v>
      </c>
      <c r="D30" s="255">
        <v>0.27910000000000001</v>
      </c>
      <c r="E30" s="255">
        <v>0.72650000000000003</v>
      </c>
      <c r="F30" s="11" t="s">
        <v>1209</v>
      </c>
      <c r="G30" s="12" t="s">
        <v>1300</v>
      </c>
      <c r="H30" s="140" t="s">
        <v>2561</v>
      </c>
      <c r="I30" s="140" t="s">
        <v>2594</v>
      </c>
    </row>
    <row r="31" spans="1:9" s="1" customFormat="1" ht="13.7" customHeight="1" x14ac:dyDescent="0.2">
      <c r="A31" s="14" t="s">
        <v>1336</v>
      </c>
      <c r="B31" s="15" t="s">
        <v>1930</v>
      </c>
      <c r="C31" s="10" t="s">
        <v>1337</v>
      </c>
      <c r="D31" s="255">
        <v>0.61040000000000005</v>
      </c>
      <c r="E31" s="255">
        <v>0.60680000000000001</v>
      </c>
      <c r="F31" s="11" t="s">
        <v>1209</v>
      </c>
      <c r="G31" s="12" t="s">
        <v>1300</v>
      </c>
      <c r="H31" s="140" t="s">
        <v>2561</v>
      </c>
      <c r="I31" s="140" t="s">
        <v>2595</v>
      </c>
    </row>
    <row r="32" spans="1:9" s="1" customFormat="1" ht="13.7" customHeight="1" x14ac:dyDescent="0.2">
      <c r="A32" s="14" t="s">
        <v>1338</v>
      </c>
      <c r="B32" s="15" t="s">
        <v>1931</v>
      </c>
      <c r="C32" s="10" t="s">
        <v>1339</v>
      </c>
      <c r="D32" s="255">
        <v>0.28120000000000001</v>
      </c>
      <c r="E32" s="255">
        <v>0.2969</v>
      </c>
      <c r="F32" s="11" t="s">
        <v>1209</v>
      </c>
      <c r="G32" s="12" t="s">
        <v>1300</v>
      </c>
      <c r="H32" s="140" t="s">
        <v>2561</v>
      </c>
      <c r="I32" s="140" t="s">
        <v>2595</v>
      </c>
    </row>
    <row r="33" spans="1:9" s="1" customFormat="1" ht="13.7" customHeight="1" x14ac:dyDescent="0.2">
      <c r="A33" s="14" t="s">
        <v>1340</v>
      </c>
      <c r="B33" s="15" t="s">
        <v>1932</v>
      </c>
      <c r="C33" s="10" t="s">
        <v>1341</v>
      </c>
      <c r="D33" s="255">
        <v>0.55810000000000004</v>
      </c>
      <c r="E33" s="255">
        <v>0.58650000000000002</v>
      </c>
      <c r="F33" s="11" t="s">
        <v>1209</v>
      </c>
      <c r="G33" s="12" t="s">
        <v>1300</v>
      </c>
      <c r="H33" s="140" t="s">
        <v>2561</v>
      </c>
      <c r="I33" s="140" t="s">
        <v>2595</v>
      </c>
    </row>
    <row r="34" spans="1:9" s="1" customFormat="1" ht="13.7" customHeight="1" x14ac:dyDescent="0.2">
      <c r="A34" s="14" t="s">
        <v>1342</v>
      </c>
      <c r="B34" s="15" t="s">
        <v>1933</v>
      </c>
      <c r="C34" s="17" t="s">
        <v>2139</v>
      </c>
      <c r="D34" s="255">
        <v>0.1971</v>
      </c>
      <c r="E34" s="255">
        <v>0.18379999999999999</v>
      </c>
      <c r="F34" s="11" t="s">
        <v>1209</v>
      </c>
      <c r="G34" s="12" t="s">
        <v>1300</v>
      </c>
      <c r="H34" s="140" t="s">
        <v>2561</v>
      </c>
      <c r="I34" s="140" t="s">
        <v>2595</v>
      </c>
    </row>
    <row r="35" spans="1:9" s="1" customFormat="1" ht="13.7" customHeight="1" x14ac:dyDescent="0.2">
      <c r="A35" s="8" t="s">
        <v>1343</v>
      </c>
      <c r="B35" s="15" t="s">
        <v>1934</v>
      </c>
      <c r="C35" s="10" t="s">
        <v>1344</v>
      </c>
      <c r="D35" s="255">
        <v>0.44269999999999998</v>
      </c>
      <c r="E35" s="255">
        <v>0.45929999999999999</v>
      </c>
      <c r="F35" s="11" t="s">
        <v>1209</v>
      </c>
      <c r="G35" s="12" t="s">
        <v>1300</v>
      </c>
      <c r="H35" s="140" t="s">
        <v>2561</v>
      </c>
      <c r="I35" s="140" t="s">
        <v>2595</v>
      </c>
    </row>
    <row r="36" spans="1:9" s="1" customFormat="1" ht="13.7" customHeight="1" x14ac:dyDescent="0.2">
      <c r="A36" s="14" t="s">
        <v>1345</v>
      </c>
      <c r="B36" s="15" t="s">
        <v>1957</v>
      </c>
      <c r="C36" s="10" t="s">
        <v>2549</v>
      </c>
      <c r="D36" s="255">
        <v>0.22620000000000001</v>
      </c>
      <c r="E36" s="255">
        <v>0.29830000000000001</v>
      </c>
      <c r="F36" s="11" t="s">
        <v>1209</v>
      </c>
      <c r="G36" s="12" t="s">
        <v>1300</v>
      </c>
      <c r="H36" s="140" t="s">
        <v>2561</v>
      </c>
      <c r="I36" s="140" t="s">
        <v>2595</v>
      </c>
    </row>
    <row r="37" spans="1:9" s="1" customFormat="1" ht="13.7" customHeight="1" x14ac:dyDescent="0.2">
      <c r="A37" s="14" t="s">
        <v>1346</v>
      </c>
      <c r="B37" s="15" t="s">
        <v>1935</v>
      </c>
      <c r="C37" s="10" t="s">
        <v>1347</v>
      </c>
      <c r="D37" s="255">
        <v>1</v>
      </c>
      <c r="E37" s="255">
        <v>0.60150000000000003</v>
      </c>
      <c r="F37" s="11" t="s">
        <v>1209</v>
      </c>
      <c r="G37" s="12" t="s">
        <v>1300</v>
      </c>
      <c r="H37" s="140" t="s">
        <v>2561</v>
      </c>
      <c r="I37" s="140" t="s">
        <v>2594</v>
      </c>
    </row>
    <row r="38" spans="1:9" s="1" customFormat="1" ht="13.7" customHeight="1" x14ac:dyDescent="0.2">
      <c r="A38" s="14" t="s">
        <v>1348</v>
      </c>
      <c r="B38" s="15" t="s">
        <v>1936</v>
      </c>
      <c r="C38" s="10" t="s">
        <v>1349</v>
      </c>
      <c r="D38" s="255">
        <v>0.38750000000000001</v>
      </c>
      <c r="E38" s="255">
        <v>0.4209</v>
      </c>
      <c r="F38" s="14" t="s">
        <v>1209</v>
      </c>
      <c r="G38" s="15" t="s">
        <v>1300</v>
      </c>
      <c r="H38" s="10" t="s">
        <v>2561</v>
      </c>
      <c r="I38" s="140" t="s">
        <v>2595</v>
      </c>
    </row>
    <row r="39" spans="1:9" s="1" customFormat="1" ht="13.7" customHeight="1" x14ac:dyDescent="0.2">
      <c r="A39" s="14" t="s">
        <v>2591</v>
      </c>
      <c r="B39" s="15" t="s">
        <v>2592</v>
      </c>
      <c r="C39" s="10" t="s">
        <v>2593</v>
      </c>
      <c r="D39" s="257">
        <v>0.47489999999999999</v>
      </c>
      <c r="E39" s="255">
        <v>0.72650000000000003</v>
      </c>
      <c r="F39" s="11" t="s">
        <v>1209</v>
      </c>
      <c r="G39" s="12" t="s">
        <v>1300</v>
      </c>
      <c r="H39" s="140" t="s">
        <v>2578</v>
      </c>
      <c r="I39" s="140" t="s">
        <v>2594</v>
      </c>
    </row>
    <row r="40" spans="1:9" s="1" customFormat="1" ht="13.7" customHeight="1" x14ac:dyDescent="0.2">
      <c r="A40" s="8" t="s">
        <v>2586</v>
      </c>
      <c r="B40" s="15" t="s">
        <v>2587</v>
      </c>
      <c r="C40" s="10" t="s">
        <v>2588</v>
      </c>
      <c r="D40" s="255">
        <v>0.47489999999999999</v>
      </c>
      <c r="E40" s="255">
        <v>0.72650000000000003</v>
      </c>
      <c r="F40" s="11" t="s">
        <v>1209</v>
      </c>
      <c r="G40" s="12" t="s">
        <v>1300</v>
      </c>
      <c r="H40" s="140" t="s">
        <v>2578</v>
      </c>
      <c r="I40" s="140" t="s">
        <v>2594</v>
      </c>
    </row>
    <row r="41" spans="1:9" s="1" customFormat="1" ht="13.7" customHeight="1" x14ac:dyDescent="0.2">
      <c r="A41" s="14" t="s">
        <v>1351</v>
      </c>
      <c r="B41" s="15" t="s">
        <v>1937</v>
      </c>
      <c r="C41" s="10" t="s">
        <v>1849</v>
      </c>
      <c r="D41" s="255">
        <v>0.57930000000000004</v>
      </c>
      <c r="E41" s="255">
        <v>0.56699999999999995</v>
      </c>
      <c r="F41" s="11" t="s">
        <v>1209</v>
      </c>
      <c r="G41" s="12" t="s">
        <v>1300</v>
      </c>
      <c r="H41" s="140" t="s">
        <v>2561</v>
      </c>
      <c r="I41" s="140" t="s">
        <v>2595</v>
      </c>
    </row>
    <row r="42" spans="1:9" s="1" customFormat="1" ht="13.7" customHeight="1" x14ac:dyDescent="0.2">
      <c r="A42" s="14" t="s">
        <v>1352</v>
      </c>
      <c r="B42" s="15" t="s">
        <v>1938</v>
      </c>
      <c r="C42" s="10" t="s">
        <v>1353</v>
      </c>
      <c r="D42" s="255">
        <v>0.4521</v>
      </c>
      <c r="E42" s="255">
        <v>0.76790000000000003</v>
      </c>
      <c r="F42" s="11" t="s">
        <v>1209</v>
      </c>
      <c r="G42" s="12" t="s">
        <v>1300</v>
      </c>
      <c r="H42" s="140" t="s">
        <v>2561</v>
      </c>
      <c r="I42" s="140" t="s">
        <v>2595</v>
      </c>
    </row>
    <row r="43" spans="1:9" s="1" customFormat="1" ht="13.7" customHeight="1" x14ac:dyDescent="0.2">
      <c r="A43" s="14" t="s">
        <v>1354</v>
      </c>
      <c r="B43" s="15" t="s">
        <v>1939</v>
      </c>
      <c r="C43" s="10" t="s">
        <v>1355</v>
      </c>
      <c r="D43" s="255">
        <v>0.49419999999999997</v>
      </c>
      <c r="E43" s="255">
        <v>0.4713</v>
      </c>
      <c r="F43" s="11" t="s">
        <v>1209</v>
      </c>
      <c r="G43" s="12" t="s">
        <v>1300</v>
      </c>
      <c r="H43" s="140" t="s">
        <v>2561</v>
      </c>
      <c r="I43" s="140" t="s">
        <v>2595</v>
      </c>
    </row>
    <row r="44" spans="1:9" s="1" customFormat="1" ht="13.7" customHeight="1" x14ac:dyDescent="0.2">
      <c r="A44" s="14" t="s">
        <v>2544</v>
      </c>
      <c r="B44" s="15" t="s">
        <v>2545</v>
      </c>
      <c r="C44" s="10" t="s">
        <v>2546</v>
      </c>
      <c r="D44" s="255">
        <v>0.59599999999999997</v>
      </c>
      <c r="E44" s="255">
        <v>0.60819999999999996</v>
      </c>
      <c r="F44" s="11" t="s">
        <v>1209</v>
      </c>
      <c r="G44" s="12" t="s">
        <v>1300</v>
      </c>
      <c r="H44" s="140" t="s">
        <v>2578</v>
      </c>
      <c r="I44" s="140" t="s">
        <v>2595</v>
      </c>
    </row>
    <row r="45" spans="1:9" s="1" customFormat="1" ht="13.7" customHeight="1" x14ac:dyDescent="0.2">
      <c r="A45" s="14" t="s">
        <v>1356</v>
      </c>
      <c r="B45" s="15" t="s">
        <v>1940</v>
      </c>
      <c r="C45" s="10" t="s">
        <v>1357</v>
      </c>
      <c r="D45" s="255">
        <v>0.72570000000000001</v>
      </c>
      <c r="E45" s="255">
        <v>0.68110000000000004</v>
      </c>
      <c r="F45" s="11" t="s">
        <v>1209</v>
      </c>
      <c r="G45" s="12" t="s">
        <v>1300</v>
      </c>
      <c r="H45" s="140" t="s">
        <v>2561</v>
      </c>
      <c r="I45" s="140" t="s">
        <v>2595</v>
      </c>
    </row>
    <row r="46" spans="1:9" s="1" customFormat="1" ht="13.7" customHeight="1" x14ac:dyDescent="0.2">
      <c r="A46" s="14" t="s">
        <v>1358</v>
      </c>
      <c r="B46" s="15" t="s">
        <v>1941</v>
      </c>
      <c r="C46" s="10" t="s">
        <v>1359</v>
      </c>
      <c r="D46" s="255">
        <v>0.82389999999999997</v>
      </c>
      <c r="E46" s="255">
        <v>0.97170000000000001</v>
      </c>
      <c r="F46" s="11" t="s">
        <v>1209</v>
      </c>
      <c r="G46" s="12" t="s">
        <v>1300</v>
      </c>
      <c r="H46" s="140" t="s">
        <v>2561</v>
      </c>
      <c r="I46" s="140" t="s">
        <v>2595</v>
      </c>
    </row>
    <row r="47" spans="1:9" s="1" customFormat="1" ht="13.7" customHeight="1" x14ac:dyDescent="0.2">
      <c r="A47" s="14" t="s">
        <v>1360</v>
      </c>
      <c r="B47" s="15" t="s">
        <v>1942</v>
      </c>
      <c r="C47" s="10" t="s">
        <v>1361</v>
      </c>
      <c r="D47" s="255">
        <v>0.59599999999999997</v>
      </c>
      <c r="E47" s="255">
        <v>0.60150000000000003</v>
      </c>
      <c r="F47" s="11" t="s">
        <v>1209</v>
      </c>
      <c r="G47" s="12" t="s">
        <v>1300</v>
      </c>
      <c r="H47" s="140" t="s">
        <v>2578</v>
      </c>
      <c r="I47" s="140" t="s">
        <v>2594</v>
      </c>
    </row>
    <row r="48" spans="1:9" s="1" customFormat="1" ht="13.7" customHeight="1" x14ac:dyDescent="0.2">
      <c r="A48" s="8" t="s">
        <v>1304</v>
      </c>
      <c r="B48" s="15" t="s">
        <v>1912</v>
      </c>
      <c r="C48" s="10" t="s">
        <v>2547</v>
      </c>
      <c r="D48" s="255">
        <v>0.35489999999999999</v>
      </c>
      <c r="E48" s="255">
        <v>0.34520000000000001</v>
      </c>
      <c r="F48" s="11" t="s">
        <v>1209</v>
      </c>
      <c r="G48" s="12" t="s">
        <v>1300</v>
      </c>
      <c r="H48" s="140" t="s">
        <v>2561</v>
      </c>
      <c r="I48" s="140" t="s">
        <v>2595</v>
      </c>
    </row>
    <row r="49" spans="1:9" s="1" customFormat="1" ht="13.7" customHeight="1" x14ac:dyDescent="0.2">
      <c r="A49" s="8" t="s">
        <v>1362</v>
      </c>
      <c r="B49" s="15" t="s">
        <v>1943</v>
      </c>
      <c r="C49" s="10" t="s">
        <v>1363</v>
      </c>
      <c r="D49" s="255">
        <v>1</v>
      </c>
      <c r="E49" s="255">
        <v>1</v>
      </c>
      <c r="F49" s="11" t="s">
        <v>1209</v>
      </c>
      <c r="G49" s="12" t="s">
        <v>1300</v>
      </c>
      <c r="H49" s="140" t="s">
        <v>2561</v>
      </c>
      <c r="I49" s="140" t="s">
        <v>2595</v>
      </c>
    </row>
    <row r="50" spans="1:9" s="1" customFormat="1" ht="13.7" customHeight="1" x14ac:dyDescent="0.2">
      <c r="A50" s="14" t="s">
        <v>1364</v>
      </c>
      <c r="B50" s="15" t="s">
        <v>1944</v>
      </c>
      <c r="C50" s="10" t="s">
        <v>1850</v>
      </c>
      <c r="D50" s="256">
        <v>1</v>
      </c>
      <c r="E50" s="255">
        <v>0.98819999999999997</v>
      </c>
      <c r="F50" s="11" t="s">
        <v>1209</v>
      </c>
      <c r="G50" s="12" t="s">
        <v>1300</v>
      </c>
      <c r="H50" s="140" t="s">
        <v>2561</v>
      </c>
      <c r="I50" s="140" t="s">
        <v>2595</v>
      </c>
    </row>
    <row r="51" spans="1:9" s="1" customFormat="1" ht="13.7" customHeight="1" x14ac:dyDescent="0.2">
      <c r="A51" s="14" t="s">
        <v>1365</v>
      </c>
      <c r="B51" s="15" t="s">
        <v>1945</v>
      </c>
      <c r="C51" s="10" t="s">
        <v>1366</v>
      </c>
      <c r="D51" s="255">
        <v>0.65110000000000001</v>
      </c>
      <c r="E51" s="255">
        <v>0.60150000000000003</v>
      </c>
      <c r="F51" s="11" t="s">
        <v>1209</v>
      </c>
      <c r="G51" s="12" t="s">
        <v>1300</v>
      </c>
      <c r="H51" s="140" t="s">
        <v>2561</v>
      </c>
      <c r="I51" s="140" t="s">
        <v>2594</v>
      </c>
    </row>
    <row r="52" spans="1:9" s="1" customFormat="1" ht="13.7" customHeight="1" x14ac:dyDescent="0.2">
      <c r="A52" s="14" t="s">
        <v>1367</v>
      </c>
      <c r="B52" s="15" t="s">
        <v>1947</v>
      </c>
      <c r="C52" s="10" t="s">
        <v>1368</v>
      </c>
      <c r="D52" s="255">
        <v>0.67859999999999998</v>
      </c>
      <c r="E52" s="255">
        <v>0.63229999999999997</v>
      </c>
      <c r="F52" s="11" t="s">
        <v>1209</v>
      </c>
      <c r="G52" s="12" t="s">
        <v>1300</v>
      </c>
      <c r="H52" s="140" t="s">
        <v>2561</v>
      </c>
      <c r="I52" s="140" t="s">
        <v>2595</v>
      </c>
    </row>
    <row r="53" spans="1:9" s="1" customFormat="1" ht="13.7" customHeight="1" x14ac:dyDescent="0.2">
      <c r="A53" s="14" t="s">
        <v>1370</v>
      </c>
      <c r="B53" s="15" t="s">
        <v>1948</v>
      </c>
      <c r="C53" s="10" t="s">
        <v>1371</v>
      </c>
      <c r="D53" s="255">
        <v>0.46479999999999999</v>
      </c>
      <c r="E53" s="255">
        <v>0.3674</v>
      </c>
      <c r="F53" s="11" t="s">
        <v>1209</v>
      </c>
      <c r="G53" s="12" t="s">
        <v>1300</v>
      </c>
      <c r="H53" s="140" t="s">
        <v>2561</v>
      </c>
      <c r="I53" s="140" t="s">
        <v>2595</v>
      </c>
    </row>
    <row r="54" spans="1:9" s="1" customFormat="1" ht="13.7" customHeight="1" x14ac:dyDescent="0.2">
      <c r="A54" s="8" t="s">
        <v>1372</v>
      </c>
      <c r="B54" s="15" t="s">
        <v>1949</v>
      </c>
      <c r="C54" s="10" t="s">
        <v>1373</v>
      </c>
      <c r="D54" s="255">
        <v>0.81089999999999995</v>
      </c>
      <c r="E54" s="255">
        <v>0.90529999999999999</v>
      </c>
      <c r="F54" s="11" t="s">
        <v>1209</v>
      </c>
      <c r="G54" s="12" t="s">
        <v>1300</v>
      </c>
      <c r="H54" s="140" t="s">
        <v>2561</v>
      </c>
      <c r="I54" s="140" t="s">
        <v>2595</v>
      </c>
    </row>
    <row r="55" spans="1:9" s="1" customFormat="1" ht="13.7" customHeight="1" x14ac:dyDescent="0.2">
      <c r="A55" s="14" t="s">
        <v>1375</v>
      </c>
      <c r="B55" s="15" t="s">
        <v>1950</v>
      </c>
      <c r="C55" s="10" t="s">
        <v>1376</v>
      </c>
      <c r="D55" s="255">
        <v>0.57840000000000003</v>
      </c>
      <c r="E55" s="255">
        <v>0.54710000000000003</v>
      </c>
      <c r="F55" s="11" t="s">
        <v>1209</v>
      </c>
      <c r="G55" s="12" t="s">
        <v>1300</v>
      </c>
      <c r="H55" s="140" t="s">
        <v>2561</v>
      </c>
      <c r="I55" s="140" t="s">
        <v>2595</v>
      </c>
    </row>
    <row r="56" spans="1:9" s="1" customFormat="1" ht="13.7" customHeight="1" x14ac:dyDescent="0.2">
      <c r="A56" s="14" t="s">
        <v>1377</v>
      </c>
      <c r="B56" s="15" t="s">
        <v>1951</v>
      </c>
      <c r="C56" s="10" t="s">
        <v>1378</v>
      </c>
      <c r="D56" s="255">
        <v>0.29799999999999999</v>
      </c>
      <c r="E56" s="255">
        <v>0.2772</v>
      </c>
      <c r="F56" s="11" t="s">
        <v>1209</v>
      </c>
      <c r="G56" s="12" t="s">
        <v>1300</v>
      </c>
      <c r="H56" s="140" t="s">
        <v>2561</v>
      </c>
      <c r="I56" s="140" t="s">
        <v>2595</v>
      </c>
    </row>
    <row r="57" spans="1:9" s="1" customFormat="1" ht="13.7" customHeight="1" x14ac:dyDescent="0.2">
      <c r="A57" s="14" t="s">
        <v>1379</v>
      </c>
      <c r="B57" s="15" t="s">
        <v>1952</v>
      </c>
      <c r="C57" s="10" t="s">
        <v>1851</v>
      </c>
      <c r="D57" s="255">
        <v>0.62239999999999995</v>
      </c>
      <c r="E57" s="255">
        <v>0.52459999999999996</v>
      </c>
      <c r="F57" s="11" t="s">
        <v>1209</v>
      </c>
      <c r="G57" s="12" t="s">
        <v>1300</v>
      </c>
      <c r="H57" s="140" t="s">
        <v>2561</v>
      </c>
      <c r="I57" s="140" t="s">
        <v>2595</v>
      </c>
    </row>
    <row r="58" spans="1:9" s="1" customFormat="1" ht="13.7" customHeight="1" x14ac:dyDescent="0.2">
      <c r="A58" s="8" t="s">
        <v>1380</v>
      </c>
      <c r="B58" s="15" t="s">
        <v>1953</v>
      </c>
      <c r="C58" s="10" t="s">
        <v>1381</v>
      </c>
      <c r="D58" s="255">
        <v>0.15790000000000001</v>
      </c>
      <c r="E58" s="255">
        <v>0.15049999999999999</v>
      </c>
      <c r="F58" s="11" t="s">
        <v>1209</v>
      </c>
      <c r="G58" s="12" t="s">
        <v>1300</v>
      </c>
      <c r="H58" s="140" t="s">
        <v>2561</v>
      </c>
      <c r="I58" s="140" t="s">
        <v>2595</v>
      </c>
    </row>
    <row r="59" spans="1:9" s="1" customFormat="1" ht="13.7" customHeight="1" x14ac:dyDescent="0.2">
      <c r="A59" s="14" t="s">
        <v>1320</v>
      </c>
      <c r="B59" s="15" t="s">
        <v>1955</v>
      </c>
      <c r="C59" s="10" t="s">
        <v>1852</v>
      </c>
      <c r="D59" s="255">
        <v>0.14360000000000001</v>
      </c>
      <c r="E59" s="255">
        <v>0.15570000000000001</v>
      </c>
      <c r="F59" s="11" t="s">
        <v>1209</v>
      </c>
      <c r="G59" s="12" t="s">
        <v>1300</v>
      </c>
      <c r="H59" s="140" t="s">
        <v>2561</v>
      </c>
      <c r="I59" s="140" t="s">
        <v>2595</v>
      </c>
    </row>
    <row r="60" spans="1:9" s="1" customFormat="1" ht="13.7" customHeight="1" x14ac:dyDescent="0.2">
      <c r="A60" s="14" t="s">
        <v>1326</v>
      </c>
      <c r="B60" s="15" t="s">
        <v>1956</v>
      </c>
      <c r="C60" s="10" t="s">
        <v>1853</v>
      </c>
      <c r="D60" s="255">
        <v>0.15060000000000001</v>
      </c>
      <c r="E60" s="255">
        <v>0.13289999999999999</v>
      </c>
      <c r="F60" s="11" t="s">
        <v>1209</v>
      </c>
      <c r="G60" s="12" t="s">
        <v>1300</v>
      </c>
      <c r="H60" s="140" t="s">
        <v>2561</v>
      </c>
      <c r="I60" s="140" t="s">
        <v>2595</v>
      </c>
    </row>
    <row r="61" spans="1:9" s="1" customFormat="1" ht="13.7" customHeight="1" x14ac:dyDescent="0.2">
      <c r="A61" s="14" t="s">
        <v>1374</v>
      </c>
      <c r="B61" s="15" t="s">
        <v>1958</v>
      </c>
      <c r="C61" s="10" t="s">
        <v>1854</v>
      </c>
      <c r="D61" s="255">
        <v>0.24829999999999999</v>
      </c>
      <c r="E61" s="255">
        <v>0.2253</v>
      </c>
      <c r="F61" s="11" t="s">
        <v>1209</v>
      </c>
      <c r="G61" s="12" t="s">
        <v>1300</v>
      </c>
      <c r="H61" s="140" t="s">
        <v>2561</v>
      </c>
      <c r="I61" s="140" t="s">
        <v>2595</v>
      </c>
    </row>
    <row r="62" spans="1:9" s="1" customFormat="1" ht="13.7" customHeight="1" x14ac:dyDescent="0.2">
      <c r="A62" s="8" t="s">
        <v>1386</v>
      </c>
      <c r="B62" s="15" t="s">
        <v>1959</v>
      </c>
      <c r="C62" s="10" t="s">
        <v>1855</v>
      </c>
      <c r="D62" s="256">
        <v>0.17249999999999999</v>
      </c>
      <c r="E62" s="255">
        <v>0.15740000000000001</v>
      </c>
      <c r="F62" s="11" t="s">
        <v>1209</v>
      </c>
      <c r="G62" s="12" t="s">
        <v>1300</v>
      </c>
      <c r="H62" s="140" t="s">
        <v>2561</v>
      </c>
      <c r="I62" s="140" t="s">
        <v>2595</v>
      </c>
    </row>
    <row r="63" spans="1:9" s="1" customFormat="1" ht="13.7" customHeight="1" x14ac:dyDescent="0.2">
      <c r="A63" s="14" t="s">
        <v>1391</v>
      </c>
      <c r="B63" s="15" t="s">
        <v>1960</v>
      </c>
      <c r="C63" s="10" t="s">
        <v>1856</v>
      </c>
      <c r="D63" s="256">
        <v>0.19650000000000001</v>
      </c>
      <c r="E63" s="255">
        <v>0.21410000000000001</v>
      </c>
      <c r="F63" s="11" t="s">
        <v>1209</v>
      </c>
      <c r="G63" s="12" t="s">
        <v>1300</v>
      </c>
      <c r="H63" s="140" t="s">
        <v>2561</v>
      </c>
      <c r="I63" s="140" t="s">
        <v>2595</v>
      </c>
    </row>
    <row r="64" spans="1:9" s="1" customFormat="1" ht="13.7" customHeight="1" x14ac:dyDescent="0.2">
      <c r="A64" s="14" t="s">
        <v>1332</v>
      </c>
      <c r="B64" s="15" t="s">
        <v>1961</v>
      </c>
      <c r="C64" s="10" t="s">
        <v>1857</v>
      </c>
      <c r="D64" s="255">
        <v>0.1532</v>
      </c>
      <c r="E64" s="255">
        <v>0.16500000000000001</v>
      </c>
      <c r="F64" s="11" t="s">
        <v>1209</v>
      </c>
      <c r="G64" s="12" t="s">
        <v>1300</v>
      </c>
      <c r="H64" s="140" t="s">
        <v>2561</v>
      </c>
      <c r="I64" s="140" t="s">
        <v>2595</v>
      </c>
    </row>
    <row r="65" spans="1:9" s="1" customFormat="1" ht="13.7" customHeight="1" x14ac:dyDescent="0.2">
      <c r="A65" s="14" t="s">
        <v>1411</v>
      </c>
      <c r="B65" s="15" t="s">
        <v>1962</v>
      </c>
      <c r="C65" s="10" t="s">
        <v>1858</v>
      </c>
      <c r="D65" s="255">
        <v>0.23430000000000001</v>
      </c>
      <c r="E65" s="255">
        <v>0.17330000000000001</v>
      </c>
      <c r="F65" s="11" t="s">
        <v>1209</v>
      </c>
      <c r="G65" s="12" t="s">
        <v>1300</v>
      </c>
      <c r="H65" s="140" t="s">
        <v>2578</v>
      </c>
      <c r="I65" s="140" t="s">
        <v>2595</v>
      </c>
    </row>
    <row r="66" spans="1:9" s="1" customFormat="1" ht="13.7" customHeight="1" x14ac:dyDescent="0.2">
      <c r="A66" s="14" t="s">
        <v>1412</v>
      </c>
      <c r="B66" s="15" t="s">
        <v>1965</v>
      </c>
      <c r="C66" s="17" t="s">
        <v>2133</v>
      </c>
      <c r="D66" s="256">
        <v>0.17419999999999999</v>
      </c>
      <c r="E66" s="255">
        <v>0.14410000000000001</v>
      </c>
      <c r="F66" s="11" t="s">
        <v>1209</v>
      </c>
      <c r="G66" s="12" t="s">
        <v>1300</v>
      </c>
      <c r="H66" s="140" t="s">
        <v>2561</v>
      </c>
      <c r="I66" s="140" t="s">
        <v>2595</v>
      </c>
    </row>
    <row r="67" spans="1:9" s="1" customFormat="1" ht="13.7" customHeight="1" x14ac:dyDescent="0.2">
      <c r="A67" s="14" t="s">
        <v>1454</v>
      </c>
      <c r="B67" s="15" t="s">
        <v>1963</v>
      </c>
      <c r="C67" s="10" t="s">
        <v>1859</v>
      </c>
      <c r="D67" s="255">
        <v>0.1348</v>
      </c>
      <c r="E67" s="255">
        <v>0.13589999999999999</v>
      </c>
      <c r="F67" s="11" t="s">
        <v>1209</v>
      </c>
      <c r="G67" s="12" t="s">
        <v>1300</v>
      </c>
      <c r="H67" s="140" t="s">
        <v>2561</v>
      </c>
      <c r="I67" s="140" t="s">
        <v>2595</v>
      </c>
    </row>
    <row r="68" spans="1:9" s="1" customFormat="1" ht="13.7" customHeight="1" x14ac:dyDescent="0.2">
      <c r="A68" s="14" t="s">
        <v>1458</v>
      </c>
      <c r="B68" s="15" t="s">
        <v>1964</v>
      </c>
      <c r="C68" s="10" t="s">
        <v>1860</v>
      </c>
      <c r="D68" s="255">
        <v>0.27160000000000001</v>
      </c>
      <c r="E68" s="255">
        <v>0.29380000000000001</v>
      </c>
      <c r="F68" s="11" t="s">
        <v>1209</v>
      </c>
      <c r="G68" s="12" t="s">
        <v>1300</v>
      </c>
      <c r="H68" s="140" t="s">
        <v>2561</v>
      </c>
      <c r="I68" s="140" t="s">
        <v>2595</v>
      </c>
    </row>
    <row r="69" spans="1:9" s="1" customFormat="1" ht="13.7" customHeight="1" x14ac:dyDescent="0.2">
      <c r="A69" s="14" t="s">
        <v>1844</v>
      </c>
      <c r="B69" s="15" t="s">
        <v>1966</v>
      </c>
      <c r="C69" s="10" t="s">
        <v>1828</v>
      </c>
      <c r="D69" s="255">
        <v>0.47199999999999998</v>
      </c>
      <c r="E69" s="255">
        <v>0.37419999999999998</v>
      </c>
      <c r="F69" s="11" t="s">
        <v>1209</v>
      </c>
      <c r="G69" s="12" t="s">
        <v>1300</v>
      </c>
      <c r="H69" s="140" t="s">
        <v>2561</v>
      </c>
      <c r="I69" s="140" t="s">
        <v>2595</v>
      </c>
    </row>
    <row r="70" spans="1:9" s="1" customFormat="1" ht="13.7" customHeight="1" x14ac:dyDescent="0.2">
      <c r="A70" s="14" t="s">
        <v>1383</v>
      </c>
      <c r="B70" s="15" t="s">
        <v>1968</v>
      </c>
      <c r="C70" s="10" t="s">
        <v>1384</v>
      </c>
      <c r="D70" s="255">
        <v>0.27879999999999999</v>
      </c>
      <c r="E70" s="255">
        <v>0.32679999999999998</v>
      </c>
      <c r="F70" s="11" t="s">
        <v>1209</v>
      </c>
      <c r="G70" s="12" t="s">
        <v>1300</v>
      </c>
      <c r="H70" s="140" t="s">
        <v>2561</v>
      </c>
      <c r="I70" s="140" t="s">
        <v>2595</v>
      </c>
    </row>
    <row r="71" spans="1:9" s="1" customFormat="1" ht="13.7" customHeight="1" x14ac:dyDescent="0.2">
      <c r="A71" s="14" t="s">
        <v>1382</v>
      </c>
      <c r="B71" s="15" t="s">
        <v>1967</v>
      </c>
      <c r="C71" s="17" t="s">
        <v>2141</v>
      </c>
      <c r="D71" s="255">
        <v>0.51929999999999998</v>
      </c>
      <c r="E71" s="255">
        <v>0.62109999999999999</v>
      </c>
      <c r="F71" s="11" t="s">
        <v>1209</v>
      </c>
      <c r="G71" s="12" t="s">
        <v>1300</v>
      </c>
      <c r="H71" s="140" t="s">
        <v>2561</v>
      </c>
      <c r="I71" s="140" t="s">
        <v>2595</v>
      </c>
    </row>
    <row r="72" spans="1:9" s="1" customFormat="1" ht="13.7" customHeight="1" x14ac:dyDescent="0.2">
      <c r="A72" s="14" t="s">
        <v>1404</v>
      </c>
      <c r="B72" s="15" t="s">
        <v>1980</v>
      </c>
      <c r="C72" s="10" t="s">
        <v>2550</v>
      </c>
      <c r="D72" s="255">
        <v>0.59599999999999997</v>
      </c>
      <c r="E72" s="255">
        <v>0.63390000000000002</v>
      </c>
      <c r="F72" s="11" t="s">
        <v>1209</v>
      </c>
      <c r="G72" s="12" t="s">
        <v>1300</v>
      </c>
      <c r="H72" s="140" t="s">
        <v>2578</v>
      </c>
      <c r="I72" s="140" t="s">
        <v>2595</v>
      </c>
    </row>
    <row r="73" spans="1:9" s="1" customFormat="1" ht="13.7" customHeight="1" x14ac:dyDescent="0.2">
      <c r="A73" s="14" t="s">
        <v>1387</v>
      </c>
      <c r="B73" s="15" t="s">
        <v>1970</v>
      </c>
      <c r="C73" s="10" t="s">
        <v>1388</v>
      </c>
      <c r="D73" s="255">
        <v>0.47289999999999999</v>
      </c>
      <c r="E73" s="255">
        <v>0.50149999999999995</v>
      </c>
      <c r="F73" s="11" t="s">
        <v>1209</v>
      </c>
      <c r="G73" s="12" t="s">
        <v>1300</v>
      </c>
      <c r="H73" s="140" t="s">
        <v>2561</v>
      </c>
      <c r="I73" s="140" t="s">
        <v>2595</v>
      </c>
    </row>
    <row r="74" spans="1:9" s="1" customFormat="1" ht="13.7" customHeight="1" x14ac:dyDescent="0.2">
      <c r="A74" s="14" t="s">
        <v>1389</v>
      </c>
      <c r="B74" s="15" t="s">
        <v>1971</v>
      </c>
      <c r="C74" s="10" t="s">
        <v>2126</v>
      </c>
      <c r="D74" s="255">
        <v>0.25779999999999997</v>
      </c>
      <c r="E74" s="255">
        <v>0.25540000000000002</v>
      </c>
      <c r="F74" s="11" t="s">
        <v>1209</v>
      </c>
      <c r="G74" s="12" t="s">
        <v>1300</v>
      </c>
      <c r="H74" s="140" t="s">
        <v>2561</v>
      </c>
      <c r="I74" s="140" t="s">
        <v>2595</v>
      </c>
    </row>
    <row r="75" spans="1:9" s="1" customFormat="1" ht="13.7" customHeight="1" x14ac:dyDescent="0.2">
      <c r="A75" s="14" t="s">
        <v>1390</v>
      </c>
      <c r="B75" s="15" t="s">
        <v>1972</v>
      </c>
      <c r="C75" s="17" t="s">
        <v>2143</v>
      </c>
      <c r="D75" s="255">
        <v>0.77549999999999997</v>
      </c>
      <c r="E75" s="255">
        <v>0.83120000000000005</v>
      </c>
      <c r="F75" s="11" t="s">
        <v>1209</v>
      </c>
      <c r="G75" s="12" t="s">
        <v>1300</v>
      </c>
      <c r="H75" s="140" t="s">
        <v>2561</v>
      </c>
      <c r="I75" s="140" t="s">
        <v>2595</v>
      </c>
    </row>
    <row r="76" spans="1:9" s="1" customFormat="1" ht="13.7" customHeight="1" x14ac:dyDescent="0.2">
      <c r="A76" s="8" t="s">
        <v>1392</v>
      </c>
      <c r="B76" s="15" t="s">
        <v>1973</v>
      </c>
      <c r="C76" s="17" t="s">
        <v>1393</v>
      </c>
      <c r="D76" s="256">
        <v>0.61029999999999995</v>
      </c>
      <c r="E76" s="255">
        <v>0.65869999999999995</v>
      </c>
      <c r="F76" s="18" t="s">
        <v>1209</v>
      </c>
      <c r="G76" s="19" t="s">
        <v>1300</v>
      </c>
      <c r="H76" s="140" t="s">
        <v>2561</v>
      </c>
      <c r="I76" s="140" t="s">
        <v>2595</v>
      </c>
    </row>
    <row r="77" spans="1:9" s="1" customFormat="1" ht="13.7" customHeight="1" x14ac:dyDescent="0.2">
      <c r="A77" s="14" t="s">
        <v>1394</v>
      </c>
      <c r="B77" s="15" t="s">
        <v>1974</v>
      </c>
      <c r="C77" s="10" t="s">
        <v>1861</v>
      </c>
      <c r="D77" s="256">
        <v>0.88970000000000005</v>
      </c>
      <c r="E77" s="255">
        <v>0.72650000000000003</v>
      </c>
      <c r="F77" s="11" t="s">
        <v>1209</v>
      </c>
      <c r="G77" s="12" t="s">
        <v>1300</v>
      </c>
      <c r="H77" s="140" t="s">
        <v>2561</v>
      </c>
      <c r="I77" s="140" t="s">
        <v>2595</v>
      </c>
    </row>
    <row r="78" spans="1:9" s="1" customFormat="1" ht="13.7" customHeight="1" x14ac:dyDescent="0.2">
      <c r="A78" s="14" t="s">
        <v>1395</v>
      </c>
      <c r="B78" s="15" t="s">
        <v>1975</v>
      </c>
      <c r="C78" s="10" t="s">
        <v>1396</v>
      </c>
      <c r="D78" s="255">
        <v>0.63419999999999999</v>
      </c>
      <c r="E78" s="255">
        <v>0.63939999999999997</v>
      </c>
      <c r="F78" s="11" t="s">
        <v>1209</v>
      </c>
      <c r="G78" s="12" t="s">
        <v>1300</v>
      </c>
      <c r="H78" s="140" t="s">
        <v>2561</v>
      </c>
      <c r="I78" s="140" t="s">
        <v>2595</v>
      </c>
    </row>
    <row r="79" spans="1:9" s="1" customFormat="1" ht="13.7" customHeight="1" x14ac:dyDescent="0.2">
      <c r="A79" s="14" t="s">
        <v>1444</v>
      </c>
      <c r="B79" s="15" t="s">
        <v>1954</v>
      </c>
      <c r="C79" s="10" t="s">
        <v>2548</v>
      </c>
      <c r="D79" s="256">
        <v>0.40570000000000001</v>
      </c>
      <c r="E79" s="255">
        <v>0.21609999999999999</v>
      </c>
      <c r="F79" s="11" t="s">
        <v>1209</v>
      </c>
      <c r="G79" s="12" t="s">
        <v>1300</v>
      </c>
      <c r="H79" s="140" t="s">
        <v>2561</v>
      </c>
      <c r="I79" s="140" t="s">
        <v>2595</v>
      </c>
    </row>
    <row r="80" spans="1:9" s="1" customFormat="1" ht="13.7" customHeight="1" x14ac:dyDescent="0.2">
      <c r="A80" s="14" t="s">
        <v>1397</v>
      </c>
      <c r="B80" s="15" t="s">
        <v>1976</v>
      </c>
      <c r="C80" s="17" t="s">
        <v>2144</v>
      </c>
      <c r="D80" s="255">
        <v>0.47489999999999999</v>
      </c>
      <c r="E80" s="255">
        <v>0.72650000000000003</v>
      </c>
      <c r="F80" s="11" t="s">
        <v>1209</v>
      </c>
      <c r="G80" s="12" t="s">
        <v>1300</v>
      </c>
      <c r="H80" s="140" t="s">
        <v>2578</v>
      </c>
      <c r="I80" s="140" t="s">
        <v>2594</v>
      </c>
    </row>
    <row r="81" spans="1:9" s="1" customFormat="1" ht="13.7" customHeight="1" x14ac:dyDescent="0.2">
      <c r="A81" s="14" t="s">
        <v>1398</v>
      </c>
      <c r="B81" s="15" t="s">
        <v>1977</v>
      </c>
      <c r="C81" s="10" t="s">
        <v>1399</v>
      </c>
      <c r="D81" s="255">
        <v>0.59599999999999997</v>
      </c>
      <c r="E81" s="255">
        <v>0.60150000000000003</v>
      </c>
      <c r="F81" s="11" t="s">
        <v>1209</v>
      </c>
      <c r="G81" s="12" t="s">
        <v>1300</v>
      </c>
      <c r="H81" s="140" t="s">
        <v>2578</v>
      </c>
      <c r="I81" s="140" t="s">
        <v>2594</v>
      </c>
    </row>
    <row r="82" spans="1:9" s="1" customFormat="1" ht="13.7" customHeight="1" x14ac:dyDescent="0.2">
      <c r="A82" s="14" t="s">
        <v>1400</v>
      </c>
      <c r="B82" s="15" t="s">
        <v>1978</v>
      </c>
      <c r="C82" s="10" t="s">
        <v>1401</v>
      </c>
      <c r="D82" s="255">
        <v>0.59130000000000005</v>
      </c>
      <c r="E82" s="255">
        <v>0.44090000000000001</v>
      </c>
      <c r="F82" s="11" t="s">
        <v>1209</v>
      </c>
      <c r="G82" s="12" t="s">
        <v>1300</v>
      </c>
      <c r="H82" s="140" t="s">
        <v>2561</v>
      </c>
      <c r="I82" s="140" t="s">
        <v>2595</v>
      </c>
    </row>
    <row r="83" spans="1:9" s="1" customFormat="1" ht="13.7" customHeight="1" x14ac:dyDescent="0.2">
      <c r="A83" s="14" t="s">
        <v>1402</v>
      </c>
      <c r="B83" s="15" t="s">
        <v>1979</v>
      </c>
      <c r="C83" s="10" t="s">
        <v>1403</v>
      </c>
      <c r="D83" s="255">
        <v>0.59599999999999997</v>
      </c>
      <c r="E83" s="255">
        <v>0.60150000000000003</v>
      </c>
      <c r="F83" s="11" t="s">
        <v>1209</v>
      </c>
      <c r="G83" s="12" t="s">
        <v>1300</v>
      </c>
      <c r="H83" s="140" t="s">
        <v>2578</v>
      </c>
      <c r="I83" s="140" t="s">
        <v>2594</v>
      </c>
    </row>
    <row r="84" spans="1:9" s="1" customFormat="1" ht="13.7" customHeight="1" x14ac:dyDescent="0.2">
      <c r="A84" s="14" t="s">
        <v>1405</v>
      </c>
      <c r="B84" s="15" t="s">
        <v>1981</v>
      </c>
      <c r="C84" s="17" t="s">
        <v>1406</v>
      </c>
      <c r="D84" s="255">
        <v>0.24340000000000001</v>
      </c>
      <c r="E84" s="255">
        <v>0.38679999999999998</v>
      </c>
      <c r="F84" s="18" t="s">
        <v>1209</v>
      </c>
      <c r="G84" s="19" t="s">
        <v>1300</v>
      </c>
      <c r="H84" s="140" t="s">
        <v>2561</v>
      </c>
      <c r="I84" s="140" t="s">
        <v>2595</v>
      </c>
    </row>
    <row r="85" spans="1:9" s="1" customFormat="1" ht="13.7" customHeight="1" x14ac:dyDescent="0.2">
      <c r="A85" s="14" t="s">
        <v>1407</v>
      </c>
      <c r="B85" s="15" t="s">
        <v>1982</v>
      </c>
      <c r="C85" s="17" t="s">
        <v>2134</v>
      </c>
      <c r="D85" s="255">
        <v>0.27939999999999998</v>
      </c>
      <c r="E85" s="255">
        <v>0.246</v>
      </c>
      <c r="F85" s="18" t="s">
        <v>1209</v>
      </c>
      <c r="G85" s="19" t="s">
        <v>1300</v>
      </c>
      <c r="H85" s="140" t="s">
        <v>2578</v>
      </c>
      <c r="I85" s="140" t="s">
        <v>2594</v>
      </c>
    </row>
    <row r="86" spans="1:9" s="1" customFormat="1" ht="13.7" customHeight="1" x14ac:dyDescent="0.2">
      <c r="A86" s="14" t="s">
        <v>1408</v>
      </c>
      <c r="B86" s="15" t="s">
        <v>1983</v>
      </c>
      <c r="C86" s="10" t="s">
        <v>1409</v>
      </c>
      <c r="D86" s="255">
        <v>0.27939999999999998</v>
      </c>
      <c r="E86" s="255">
        <v>0.246</v>
      </c>
      <c r="F86" s="11" t="s">
        <v>1209</v>
      </c>
      <c r="G86" s="12" t="s">
        <v>1300</v>
      </c>
      <c r="H86" s="140" t="s">
        <v>2578</v>
      </c>
      <c r="I86" s="140" t="s">
        <v>2594</v>
      </c>
    </row>
    <row r="87" spans="1:9" s="1" customFormat="1" ht="13.7" customHeight="1" x14ac:dyDescent="0.2">
      <c r="A87" s="14" t="s">
        <v>1413</v>
      </c>
      <c r="B87" s="15" t="s">
        <v>1985</v>
      </c>
      <c r="C87" s="10" t="s">
        <v>1414</v>
      </c>
      <c r="D87" s="255">
        <v>0.45319999999999999</v>
      </c>
      <c r="E87" s="255">
        <v>0.4385</v>
      </c>
      <c r="F87" s="11" t="s">
        <v>1209</v>
      </c>
      <c r="G87" s="12" t="s">
        <v>1300</v>
      </c>
      <c r="H87" s="140" t="s">
        <v>2561</v>
      </c>
      <c r="I87" s="140" t="s">
        <v>2595</v>
      </c>
    </row>
    <row r="88" spans="1:9" s="1" customFormat="1" ht="13.7" customHeight="1" x14ac:dyDescent="0.2">
      <c r="A88" s="14" t="s">
        <v>1415</v>
      </c>
      <c r="B88" s="15" t="s">
        <v>1986</v>
      </c>
      <c r="C88" s="10" t="s">
        <v>1416</v>
      </c>
      <c r="D88" s="255">
        <v>0.42620000000000002</v>
      </c>
      <c r="E88" s="255">
        <v>0.5202</v>
      </c>
      <c r="F88" s="11" t="s">
        <v>1209</v>
      </c>
      <c r="G88" s="12" t="s">
        <v>1300</v>
      </c>
      <c r="H88" s="140" t="s">
        <v>2561</v>
      </c>
      <c r="I88" s="140" t="s">
        <v>2595</v>
      </c>
    </row>
    <row r="89" spans="1:9" s="1" customFormat="1" ht="13.7" customHeight="1" x14ac:dyDescent="0.2">
      <c r="A89" s="14" t="s">
        <v>1417</v>
      </c>
      <c r="B89" s="9" t="s">
        <v>1987</v>
      </c>
      <c r="C89" s="17" t="s">
        <v>1862</v>
      </c>
      <c r="D89" s="256">
        <v>0.51870000000000005</v>
      </c>
      <c r="E89" s="255">
        <v>0.42070000000000002</v>
      </c>
      <c r="F89" s="18" t="s">
        <v>1209</v>
      </c>
      <c r="G89" s="19" t="s">
        <v>1300</v>
      </c>
      <c r="H89" s="140" t="s">
        <v>2561</v>
      </c>
      <c r="I89" s="140" t="s">
        <v>2595</v>
      </c>
    </row>
    <row r="90" spans="1:9" s="1" customFormat="1" ht="13.7" customHeight="1" x14ac:dyDescent="0.2">
      <c r="A90" s="14" t="s">
        <v>1418</v>
      </c>
      <c r="B90" s="15" t="s">
        <v>1988</v>
      </c>
      <c r="C90" s="10" t="s">
        <v>1419</v>
      </c>
      <c r="D90" s="255">
        <v>0.27939999999999998</v>
      </c>
      <c r="E90" s="255">
        <v>0.246</v>
      </c>
      <c r="F90" s="11" t="s">
        <v>1209</v>
      </c>
      <c r="G90" s="12" t="s">
        <v>1300</v>
      </c>
      <c r="H90" s="140" t="s">
        <v>2578</v>
      </c>
      <c r="I90" s="140" t="s">
        <v>2594</v>
      </c>
    </row>
    <row r="91" spans="1:9" s="1" customFormat="1" ht="13.7" customHeight="1" x14ac:dyDescent="0.2">
      <c r="A91" s="14" t="s">
        <v>1410</v>
      </c>
      <c r="B91" s="15" t="s">
        <v>1984</v>
      </c>
      <c r="C91" s="10" t="s">
        <v>2551</v>
      </c>
      <c r="D91" s="256">
        <v>0.27939999999999998</v>
      </c>
      <c r="E91" s="255">
        <v>0.246</v>
      </c>
      <c r="F91" s="11" t="s">
        <v>1209</v>
      </c>
      <c r="G91" s="12" t="s">
        <v>1300</v>
      </c>
      <c r="H91" s="140" t="s">
        <v>2578</v>
      </c>
      <c r="I91" s="140" t="s">
        <v>2594</v>
      </c>
    </row>
    <row r="92" spans="1:9" s="1" customFormat="1" ht="13.7" customHeight="1" x14ac:dyDescent="0.2">
      <c r="A92" s="14" t="s">
        <v>1420</v>
      </c>
      <c r="B92" s="15" t="s">
        <v>1989</v>
      </c>
      <c r="C92" s="10" t="s">
        <v>1421</v>
      </c>
      <c r="D92" s="255">
        <v>1</v>
      </c>
      <c r="E92" s="255">
        <v>1</v>
      </c>
      <c r="F92" s="11" t="s">
        <v>1209</v>
      </c>
      <c r="G92" s="12" t="s">
        <v>1300</v>
      </c>
      <c r="H92" s="140" t="s">
        <v>2561</v>
      </c>
      <c r="I92" s="140" t="s">
        <v>2595</v>
      </c>
    </row>
    <row r="93" spans="1:9" s="1" customFormat="1" ht="13.7" customHeight="1" x14ac:dyDescent="0.2">
      <c r="A93" s="14" t="s">
        <v>1422</v>
      </c>
      <c r="B93" s="15" t="s">
        <v>1990</v>
      </c>
      <c r="C93" s="10" t="s">
        <v>2127</v>
      </c>
      <c r="D93" s="255">
        <v>0.5605</v>
      </c>
      <c r="E93" s="255">
        <v>0.66020000000000001</v>
      </c>
      <c r="F93" s="11" t="s">
        <v>1209</v>
      </c>
      <c r="G93" s="12" t="s">
        <v>1300</v>
      </c>
      <c r="H93" s="140" t="s">
        <v>2561</v>
      </c>
      <c r="I93" s="140" t="s">
        <v>2595</v>
      </c>
    </row>
    <row r="94" spans="1:9" s="1" customFormat="1" ht="13.7" customHeight="1" x14ac:dyDescent="0.2">
      <c r="A94" s="14" t="s">
        <v>1423</v>
      </c>
      <c r="B94" s="15" t="s">
        <v>1991</v>
      </c>
      <c r="C94" s="10" t="s">
        <v>2135</v>
      </c>
      <c r="D94" s="255">
        <v>0.21959999999999999</v>
      </c>
      <c r="E94" s="255">
        <v>0.2069</v>
      </c>
      <c r="F94" s="11" t="s">
        <v>1209</v>
      </c>
      <c r="G94" s="12" t="s">
        <v>1300</v>
      </c>
      <c r="H94" s="140" t="s">
        <v>2561</v>
      </c>
      <c r="I94" s="140" t="s">
        <v>2595</v>
      </c>
    </row>
    <row r="95" spans="1:9" s="1" customFormat="1" ht="13.7" customHeight="1" x14ac:dyDescent="0.2">
      <c r="A95" s="14" t="s">
        <v>1424</v>
      </c>
      <c r="B95" s="15" t="s">
        <v>1992</v>
      </c>
      <c r="C95" s="10" t="s">
        <v>1425</v>
      </c>
      <c r="D95" s="255">
        <v>0.54390000000000005</v>
      </c>
      <c r="E95" s="255">
        <v>0.51529999999999998</v>
      </c>
      <c r="F95" s="11" t="s">
        <v>1209</v>
      </c>
      <c r="G95" s="12" t="s">
        <v>1300</v>
      </c>
      <c r="H95" s="140" t="s">
        <v>2561</v>
      </c>
      <c r="I95" s="140" t="s">
        <v>2595</v>
      </c>
    </row>
    <row r="96" spans="1:9" s="1" customFormat="1" ht="13.7" customHeight="1" x14ac:dyDescent="0.2">
      <c r="A96" s="14" t="s">
        <v>1426</v>
      </c>
      <c r="B96" s="15" t="s">
        <v>1993</v>
      </c>
      <c r="C96" s="10" t="s">
        <v>1427</v>
      </c>
      <c r="D96" s="255">
        <v>0.89249999999999996</v>
      </c>
      <c r="E96" s="255">
        <v>0.7792</v>
      </c>
      <c r="F96" s="11" t="s">
        <v>1209</v>
      </c>
      <c r="G96" s="12" t="s">
        <v>1300</v>
      </c>
      <c r="H96" s="140" t="s">
        <v>2561</v>
      </c>
      <c r="I96" s="140" t="s">
        <v>2595</v>
      </c>
    </row>
    <row r="97" spans="1:9" s="1" customFormat="1" ht="13.7" customHeight="1" x14ac:dyDescent="0.2">
      <c r="A97" s="14" t="s">
        <v>1428</v>
      </c>
      <c r="B97" s="15" t="s">
        <v>1994</v>
      </c>
      <c r="C97" s="17" t="s">
        <v>1429</v>
      </c>
      <c r="D97" s="255">
        <v>0.51429999999999998</v>
      </c>
      <c r="E97" s="255">
        <v>0.47220000000000001</v>
      </c>
      <c r="F97" s="18" t="s">
        <v>1209</v>
      </c>
      <c r="G97" s="19" t="s">
        <v>1300</v>
      </c>
      <c r="H97" s="140" t="s">
        <v>2561</v>
      </c>
      <c r="I97" s="140" t="s">
        <v>2595</v>
      </c>
    </row>
    <row r="98" spans="1:9" s="1" customFormat="1" ht="13.7" customHeight="1" x14ac:dyDescent="0.2">
      <c r="A98" s="14" t="s">
        <v>1430</v>
      </c>
      <c r="B98" s="15" t="s">
        <v>1995</v>
      </c>
      <c r="C98" s="10" t="s">
        <v>1431</v>
      </c>
      <c r="D98" s="255">
        <v>0.27939999999999998</v>
      </c>
      <c r="E98" s="255">
        <v>0.246</v>
      </c>
      <c r="F98" s="11" t="s">
        <v>1209</v>
      </c>
      <c r="G98" s="12" t="s">
        <v>1300</v>
      </c>
      <c r="H98" s="140" t="s">
        <v>2578</v>
      </c>
      <c r="I98" s="140" t="s">
        <v>2594</v>
      </c>
    </row>
    <row r="99" spans="1:9" s="1" customFormat="1" ht="13.7" customHeight="1" x14ac:dyDescent="0.2">
      <c r="A99" s="14" t="s">
        <v>1432</v>
      </c>
      <c r="B99" s="15" t="s">
        <v>1996</v>
      </c>
      <c r="C99" s="10" t="s">
        <v>1433</v>
      </c>
      <c r="D99" s="255">
        <v>0.41649999999999998</v>
      </c>
      <c r="E99" s="255">
        <v>0.44400000000000001</v>
      </c>
      <c r="F99" s="11" t="s">
        <v>1209</v>
      </c>
      <c r="G99" s="12" t="s">
        <v>1300</v>
      </c>
      <c r="H99" s="140" t="s">
        <v>2561</v>
      </c>
      <c r="I99" s="140" t="s">
        <v>2595</v>
      </c>
    </row>
    <row r="100" spans="1:9" s="1" customFormat="1" ht="13.7" customHeight="1" x14ac:dyDescent="0.2">
      <c r="A100" s="14" t="s">
        <v>1434</v>
      </c>
      <c r="B100" s="15" t="s">
        <v>1997</v>
      </c>
      <c r="C100" s="10" t="s">
        <v>1435</v>
      </c>
      <c r="D100" s="255">
        <v>0.42599999999999999</v>
      </c>
      <c r="E100" s="255">
        <v>1</v>
      </c>
      <c r="F100" s="11" t="s">
        <v>1209</v>
      </c>
      <c r="G100" s="12" t="s">
        <v>1300</v>
      </c>
      <c r="H100" s="140" t="s">
        <v>2561</v>
      </c>
      <c r="I100" s="140" t="s">
        <v>2595</v>
      </c>
    </row>
    <row r="101" spans="1:9" s="1" customFormat="1" ht="13.7" customHeight="1" x14ac:dyDescent="0.2">
      <c r="A101" s="8" t="s">
        <v>1436</v>
      </c>
      <c r="B101" s="15" t="s">
        <v>1998</v>
      </c>
      <c r="C101" s="10" t="s">
        <v>1437</v>
      </c>
      <c r="D101" s="256">
        <v>0.66600000000000004</v>
      </c>
      <c r="E101" s="255">
        <v>0.66439999999999999</v>
      </c>
      <c r="F101" s="11" t="s">
        <v>1209</v>
      </c>
      <c r="G101" s="12" t="s">
        <v>1300</v>
      </c>
      <c r="H101" s="140" t="s">
        <v>2561</v>
      </c>
      <c r="I101" s="140" t="s">
        <v>2595</v>
      </c>
    </row>
    <row r="102" spans="1:9" s="1" customFormat="1" ht="13.7" customHeight="1" x14ac:dyDescent="0.2">
      <c r="A102" s="14" t="s">
        <v>1438</v>
      </c>
      <c r="B102" s="15" t="s">
        <v>2147</v>
      </c>
      <c r="C102" s="10" t="s">
        <v>1439</v>
      </c>
      <c r="D102" s="255">
        <v>0.39140000000000003</v>
      </c>
      <c r="E102" s="255">
        <v>0.40970000000000001</v>
      </c>
      <c r="F102" s="11" t="s">
        <v>1209</v>
      </c>
      <c r="G102" s="12" t="s">
        <v>1300</v>
      </c>
      <c r="H102" s="140" t="s">
        <v>2561</v>
      </c>
      <c r="I102" s="140" t="s">
        <v>2595</v>
      </c>
    </row>
    <row r="103" spans="1:9" s="1" customFormat="1" ht="13.7" customHeight="1" x14ac:dyDescent="0.2">
      <c r="A103" s="14" t="s">
        <v>1440</v>
      </c>
      <c r="B103" s="15" t="s">
        <v>1999</v>
      </c>
      <c r="C103" s="10" t="s">
        <v>1441</v>
      </c>
      <c r="D103" s="255">
        <v>0.51480000000000004</v>
      </c>
      <c r="E103" s="255">
        <v>0.45779999999999998</v>
      </c>
      <c r="F103" s="11" t="s">
        <v>1209</v>
      </c>
      <c r="G103" s="12" t="s">
        <v>1300</v>
      </c>
      <c r="H103" s="140" t="s">
        <v>2561</v>
      </c>
      <c r="I103" s="140" t="s">
        <v>2595</v>
      </c>
    </row>
    <row r="104" spans="1:9" s="1" customFormat="1" ht="13.7" customHeight="1" x14ac:dyDescent="0.2">
      <c r="A104" s="14" t="s">
        <v>1442</v>
      </c>
      <c r="B104" s="15" t="s">
        <v>2000</v>
      </c>
      <c r="C104" s="10" t="s">
        <v>1443</v>
      </c>
      <c r="D104" s="255">
        <v>0.48149999999999998</v>
      </c>
      <c r="E104" s="255">
        <v>0.50539999999999996</v>
      </c>
      <c r="F104" s="11" t="s">
        <v>1209</v>
      </c>
      <c r="G104" s="12" t="s">
        <v>1300</v>
      </c>
      <c r="H104" s="140" t="s">
        <v>2561</v>
      </c>
      <c r="I104" s="140" t="s">
        <v>2595</v>
      </c>
    </row>
    <row r="105" spans="1:9" s="1" customFormat="1" ht="13.7" customHeight="1" x14ac:dyDescent="0.2">
      <c r="A105" s="14" t="s">
        <v>1445</v>
      </c>
      <c r="B105" s="15" t="s">
        <v>2001</v>
      </c>
      <c r="C105" s="10" t="s">
        <v>1446</v>
      </c>
      <c r="D105" s="255">
        <v>0.33700000000000002</v>
      </c>
      <c r="E105" s="255">
        <v>0.39279999999999998</v>
      </c>
      <c r="F105" s="11" t="s">
        <v>1209</v>
      </c>
      <c r="G105" s="12" t="s">
        <v>1300</v>
      </c>
      <c r="H105" s="140" t="s">
        <v>2561</v>
      </c>
      <c r="I105" s="140" t="s">
        <v>2595</v>
      </c>
    </row>
    <row r="106" spans="1:9" s="1" customFormat="1" ht="13.7" customHeight="1" x14ac:dyDescent="0.2">
      <c r="A106" s="14" t="s">
        <v>1447</v>
      </c>
      <c r="B106" s="15" t="s">
        <v>2002</v>
      </c>
      <c r="C106" s="10" t="s">
        <v>1448</v>
      </c>
      <c r="D106" s="255">
        <v>0.29870000000000002</v>
      </c>
      <c r="E106" s="255">
        <v>0.28260000000000002</v>
      </c>
      <c r="F106" s="11" t="s">
        <v>1209</v>
      </c>
      <c r="G106" s="12" t="s">
        <v>1300</v>
      </c>
      <c r="H106" s="140" t="s">
        <v>2561</v>
      </c>
      <c r="I106" s="140" t="s">
        <v>2595</v>
      </c>
    </row>
    <row r="107" spans="1:9" s="1" customFormat="1" ht="13.7" customHeight="1" x14ac:dyDescent="0.2">
      <c r="A107" s="14" t="s">
        <v>1350</v>
      </c>
      <c r="B107" s="15" t="s">
        <v>2003</v>
      </c>
      <c r="C107" s="10" t="s">
        <v>1863</v>
      </c>
      <c r="D107" s="256">
        <v>0.64049999999999996</v>
      </c>
      <c r="E107" s="255">
        <v>0.75149999999999995</v>
      </c>
      <c r="F107" s="11" t="s">
        <v>1209</v>
      </c>
      <c r="G107" s="12" t="s">
        <v>1300</v>
      </c>
      <c r="H107" s="140" t="s">
        <v>2561</v>
      </c>
      <c r="I107" s="140" t="s">
        <v>2595</v>
      </c>
    </row>
    <row r="108" spans="1:9" s="1" customFormat="1" ht="13.7" customHeight="1" x14ac:dyDescent="0.2">
      <c r="A108" s="14" t="s">
        <v>1449</v>
      </c>
      <c r="B108" s="15" t="s">
        <v>2004</v>
      </c>
      <c r="C108" s="10" t="s">
        <v>1864</v>
      </c>
      <c r="D108" s="255">
        <v>0.87009999999999998</v>
      </c>
      <c r="E108" s="255">
        <v>0.8135</v>
      </c>
      <c r="F108" s="11" t="s">
        <v>1209</v>
      </c>
      <c r="G108" s="12" t="s">
        <v>1300</v>
      </c>
      <c r="H108" s="140" t="s">
        <v>2561</v>
      </c>
      <c r="I108" s="140" t="s">
        <v>2595</v>
      </c>
    </row>
    <row r="109" spans="1:9" s="1" customFormat="1" ht="13.7" customHeight="1" x14ac:dyDescent="0.2">
      <c r="A109" s="14" t="s">
        <v>1450</v>
      </c>
      <c r="B109" s="15" t="s">
        <v>2005</v>
      </c>
      <c r="C109" s="10" t="s">
        <v>1451</v>
      </c>
      <c r="D109" s="255">
        <v>0.58850000000000002</v>
      </c>
      <c r="E109" s="255">
        <v>0.57150000000000001</v>
      </c>
      <c r="F109" s="11" t="s">
        <v>1209</v>
      </c>
      <c r="G109" s="12" t="s">
        <v>1300</v>
      </c>
      <c r="H109" s="140" t="s">
        <v>2561</v>
      </c>
      <c r="I109" s="140" t="s">
        <v>2595</v>
      </c>
    </row>
    <row r="110" spans="1:9" s="1" customFormat="1" ht="13.7" customHeight="1" x14ac:dyDescent="0.2">
      <c r="A110" s="14" t="s">
        <v>1452</v>
      </c>
      <c r="B110" s="15" t="s">
        <v>2006</v>
      </c>
      <c r="C110" s="10" t="s">
        <v>1453</v>
      </c>
      <c r="D110" s="255">
        <v>0.30580000000000002</v>
      </c>
      <c r="E110" s="255">
        <v>0.25640000000000002</v>
      </c>
      <c r="F110" s="11" t="s">
        <v>1209</v>
      </c>
      <c r="G110" s="12" t="s">
        <v>1300</v>
      </c>
      <c r="H110" s="140" t="s">
        <v>2561</v>
      </c>
      <c r="I110" s="140" t="s">
        <v>2595</v>
      </c>
    </row>
    <row r="111" spans="1:9" s="1" customFormat="1" ht="13.7" customHeight="1" x14ac:dyDescent="0.2">
      <c r="A111" s="14" t="s">
        <v>1455</v>
      </c>
      <c r="B111" s="15" t="s">
        <v>2007</v>
      </c>
      <c r="C111" s="10" t="s">
        <v>1456</v>
      </c>
      <c r="D111" s="255">
        <v>0.78049999999999997</v>
      </c>
      <c r="E111" s="255">
        <v>0.76910000000000001</v>
      </c>
      <c r="F111" s="11" t="s">
        <v>1209</v>
      </c>
      <c r="G111" s="12" t="s">
        <v>1300</v>
      </c>
      <c r="H111" s="140" t="s">
        <v>2561</v>
      </c>
      <c r="I111" s="140" t="s">
        <v>2595</v>
      </c>
    </row>
    <row r="112" spans="1:9" s="1" customFormat="1" ht="13.7" customHeight="1" x14ac:dyDescent="0.2">
      <c r="A112" s="14" t="s">
        <v>1457</v>
      </c>
      <c r="B112" s="15" t="s">
        <v>2008</v>
      </c>
      <c r="C112" s="10" t="s">
        <v>2136</v>
      </c>
      <c r="D112" s="255">
        <v>0.61670000000000003</v>
      </c>
      <c r="E112" s="255">
        <v>0.59760000000000002</v>
      </c>
      <c r="F112" s="11" t="s">
        <v>1209</v>
      </c>
      <c r="G112" s="12" t="s">
        <v>1300</v>
      </c>
      <c r="H112" s="140" t="s">
        <v>2561</v>
      </c>
      <c r="I112" s="140" t="s">
        <v>2595</v>
      </c>
    </row>
    <row r="113" spans="1:9" s="1" customFormat="1" ht="13.7" customHeight="1" x14ac:dyDescent="0.2">
      <c r="A113" s="14" t="s">
        <v>1459</v>
      </c>
      <c r="B113" s="15" t="s">
        <v>2009</v>
      </c>
      <c r="C113" s="10" t="s">
        <v>1460</v>
      </c>
      <c r="D113" s="255">
        <v>0.67679999999999996</v>
      </c>
      <c r="E113" s="255">
        <v>0.61429999999999996</v>
      </c>
      <c r="F113" s="11" t="s">
        <v>1209</v>
      </c>
      <c r="G113" s="12" t="s">
        <v>1300</v>
      </c>
      <c r="H113" s="140" t="s">
        <v>2561</v>
      </c>
      <c r="I113" s="140" t="s">
        <v>2595</v>
      </c>
    </row>
    <row r="114" spans="1:9" s="1" customFormat="1" ht="13.7" customHeight="1" x14ac:dyDescent="0.2">
      <c r="A114" s="8"/>
      <c r="B114" s="20"/>
      <c r="C114" s="21" t="s">
        <v>1485</v>
      </c>
      <c r="D114" s="255">
        <v>0.222</v>
      </c>
      <c r="E114" s="255">
        <v>0.21899999999999997</v>
      </c>
      <c r="F114" s="22" t="s">
        <v>1209</v>
      </c>
      <c r="G114" s="23" t="s">
        <v>1277</v>
      </c>
      <c r="H114" s="140" t="s">
        <v>2575</v>
      </c>
      <c r="I114" s="140" t="s">
        <v>2596</v>
      </c>
    </row>
    <row r="115" spans="1:9" s="1" customFormat="1" ht="13.7" customHeight="1" x14ac:dyDescent="0.2">
      <c r="A115" s="252"/>
      <c r="B115" s="20"/>
      <c r="C115" s="253" t="s">
        <v>1484</v>
      </c>
      <c r="D115" s="255">
        <v>0.26100000000000001</v>
      </c>
      <c r="E115" s="255">
        <v>0.247</v>
      </c>
      <c r="F115" s="22" t="s">
        <v>1209</v>
      </c>
      <c r="G115" s="23" t="s">
        <v>1276</v>
      </c>
      <c r="H115" s="140" t="s">
        <v>2575</v>
      </c>
      <c r="I115" s="140" t="s">
        <v>2596</v>
      </c>
    </row>
    <row r="116" spans="1:9" s="1" customFormat="1" ht="13.7" customHeight="1" x14ac:dyDescent="0.2">
      <c r="A116" s="8"/>
      <c r="B116" s="20"/>
      <c r="C116" s="21" t="s">
        <v>1486</v>
      </c>
      <c r="D116" s="255">
        <v>0.215</v>
      </c>
      <c r="E116" s="255">
        <v>0.20299999999999996</v>
      </c>
      <c r="F116" s="22" t="s">
        <v>1209</v>
      </c>
      <c r="G116" s="23" t="s">
        <v>1279</v>
      </c>
      <c r="H116" s="140" t="s">
        <v>2575</v>
      </c>
      <c r="I116" s="140" t="s">
        <v>2596</v>
      </c>
    </row>
    <row r="117" spans="1:9" s="1" customFormat="1" ht="13.7" customHeight="1" x14ac:dyDescent="0.2">
      <c r="A117" s="14"/>
      <c r="B117" s="9"/>
      <c r="C117" s="10" t="s">
        <v>1483</v>
      </c>
      <c r="D117" s="255">
        <v>0.26800000000000002</v>
      </c>
      <c r="E117" s="255">
        <v>0.26500000000000001</v>
      </c>
      <c r="F117" s="22" t="s">
        <v>1209</v>
      </c>
      <c r="G117" s="23" t="s">
        <v>1278</v>
      </c>
      <c r="H117" s="140" t="s">
        <v>2575</v>
      </c>
      <c r="I117" s="140" t="s">
        <v>2596</v>
      </c>
    </row>
    <row r="118" spans="1:9" s="1" customFormat="1" ht="13.7" customHeight="1" x14ac:dyDescent="0.2">
      <c r="A118" s="8"/>
      <c r="B118" s="9"/>
      <c r="C118" s="10" t="s">
        <v>1487</v>
      </c>
      <c r="D118" s="255">
        <v>0.21299999999999999</v>
      </c>
      <c r="E118" s="255">
        <v>0.21100000000000002</v>
      </c>
      <c r="F118" s="22" t="s">
        <v>1209</v>
      </c>
      <c r="G118" s="23" t="s">
        <v>1280</v>
      </c>
      <c r="H118" s="140" t="s">
        <v>2575</v>
      </c>
      <c r="I118" s="140" t="s">
        <v>2596</v>
      </c>
    </row>
    <row r="119" spans="1:9" s="1" customFormat="1" ht="13.7" customHeight="1" x14ac:dyDescent="0.2">
      <c r="A119" s="8"/>
      <c r="B119" s="9"/>
      <c r="C119" s="10" t="s">
        <v>1488</v>
      </c>
      <c r="D119" s="255">
        <v>0.218</v>
      </c>
      <c r="E119" s="255">
        <v>0.20499999999999999</v>
      </c>
      <c r="F119" s="22" t="s">
        <v>1209</v>
      </c>
      <c r="G119" s="23" t="s">
        <v>1281</v>
      </c>
      <c r="H119" s="140" t="s">
        <v>2575</v>
      </c>
      <c r="I119" s="140" t="s">
        <v>2596</v>
      </c>
    </row>
    <row r="120" spans="1:9" s="1" customFormat="1" ht="13.7" customHeight="1" x14ac:dyDescent="0.2">
      <c r="A120" s="8"/>
      <c r="B120" s="9"/>
      <c r="C120" s="10" t="s">
        <v>1489</v>
      </c>
      <c r="D120" s="255">
        <v>0.33800000000000002</v>
      </c>
      <c r="E120" s="255">
        <v>0.33700000000000002</v>
      </c>
      <c r="F120" s="22" t="s">
        <v>1209</v>
      </c>
      <c r="G120" s="23" t="s">
        <v>1282</v>
      </c>
      <c r="H120" s="140" t="s">
        <v>2575</v>
      </c>
      <c r="I120" s="140" t="s">
        <v>2596</v>
      </c>
    </row>
    <row r="121" spans="1:9" s="1" customFormat="1" ht="13.7" customHeight="1" x14ac:dyDescent="0.2">
      <c r="A121" s="14"/>
      <c r="B121" s="9"/>
      <c r="C121" s="10" t="s">
        <v>2020</v>
      </c>
      <c r="D121" s="255">
        <v>0.41599999999999998</v>
      </c>
      <c r="E121" s="255">
        <v>0.40700000000000003</v>
      </c>
      <c r="F121" s="11" t="s">
        <v>1209</v>
      </c>
      <c r="G121" s="23" t="s">
        <v>2024</v>
      </c>
      <c r="H121" s="140" t="s">
        <v>2575</v>
      </c>
      <c r="I121" s="140" t="s">
        <v>2596</v>
      </c>
    </row>
    <row r="122" spans="1:9" s="1" customFormat="1" ht="13.7" customHeight="1" x14ac:dyDescent="0.2">
      <c r="A122" s="14"/>
      <c r="B122" s="9"/>
      <c r="C122" s="10" t="s">
        <v>2021</v>
      </c>
      <c r="D122" s="255">
        <v>0.28000000000000003</v>
      </c>
      <c r="E122" s="255">
        <v>0.26499999999999996</v>
      </c>
      <c r="F122" s="22" t="s">
        <v>1209</v>
      </c>
      <c r="G122" s="12" t="s">
        <v>1283</v>
      </c>
      <c r="H122" s="140" t="s">
        <v>2575</v>
      </c>
      <c r="I122" s="140" t="s">
        <v>2596</v>
      </c>
    </row>
    <row r="123" spans="1:9" s="1" customFormat="1" ht="13.7" customHeight="1" x14ac:dyDescent="0.2">
      <c r="A123" s="8"/>
      <c r="B123" s="20"/>
      <c r="C123" s="21" t="s">
        <v>1490</v>
      </c>
      <c r="D123" s="255">
        <v>0.17499999999999999</v>
      </c>
      <c r="E123" s="255">
        <v>0.17100000000000001</v>
      </c>
      <c r="F123" s="22" t="s">
        <v>1209</v>
      </c>
      <c r="G123" s="23" t="s">
        <v>1284</v>
      </c>
      <c r="H123" s="140" t="s">
        <v>2575</v>
      </c>
      <c r="I123" s="140" t="s">
        <v>2596</v>
      </c>
    </row>
    <row r="124" spans="1:9" s="1" customFormat="1" ht="13.7" customHeight="1" x14ac:dyDescent="0.2">
      <c r="A124" s="8"/>
      <c r="B124" s="20"/>
      <c r="C124" s="21" t="s">
        <v>1491</v>
      </c>
      <c r="D124" s="255">
        <v>0.26500000000000001</v>
      </c>
      <c r="E124" s="255">
        <v>0.25200000000000006</v>
      </c>
      <c r="F124" s="22" t="s">
        <v>1209</v>
      </c>
      <c r="G124" s="23" t="s">
        <v>1285</v>
      </c>
      <c r="H124" s="140" t="s">
        <v>2575</v>
      </c>
      <c r="I124" s="140" t="s">
        <v>2596</v>
      </c>
    </row>
    <row r="125" spans="1:9" s="1" customFormat="1" ht="13.7" customHeight="1" x14ac:dyDescent="0.2">
      <c r="A125" s="14"/>
      <c r="B125" s="24"/>
      <c r="C125" s="13" t="s">
        <v>1492</v>
      </c>
      <c r="D125" s="255">
        <v>0.374</v>
      </c>
      <c r="E125" s="255">
        <v>0.34900000000000003</v>
      </c>
      <c r="F125" s="22" t="s">
        <v>1209</v>
      </c>
      <c r="G125" s="23" t="s">
        <v>1286</v>
      </c>
      <c r="H125" s="140" t="s">
        <v>2575</v>
      </c>
      <c r="I125" s="140" t="s">
        <v>2596</v>
      </c>
    </row>
    <row r="126" spans="1:9" s="1" customFormat="1" ht="13.7" customHeight="1" x14ac:dyDescent="0.2">
      <c r="A126" s="8"/>
      <c r="B126" s="25"/>
      <c r="C126" s="26" t="s">
        <v>1494</v>
      </c>
      <c r="D126" s="255">
        <v>0.33600000000000002</v>
      </c>
      <c r="E126" s="255">
        <v>0.32199999999999995</v>
      </c>
      <c r="F126" s="22" t="s">
        <v>1209</v>
      </c>
      <c r="G126" s="24" t="s">
        <v>1288</v>
      </c>
      <c r="H126" s="140" t="s">
        <v>2575</v>
      </c>
      <c r="I126" s="140" t="s">
        <v>2596</v>
      </c>
    </row>
    <row r="127" spans="1:9" s="1" customFormat="1" ht="13.7" customHeight="1" x14ac:dyDescent="0.2">
      <c r="A127" s="14"/>
      <c r="B127" s="9"/>
      <c r="C127" s="28" t="s">
        <v>1495</v>
      </c>
      <c r="D127" s="255">
        <v>0.25700000000000001</v>
      </c>
      <c r="E127" s="255">
        <v>0.25200000000000006</v>
      </c>
      <c r="F127" s="22" t="s">
        <v>1209</v>
      </c>
      <c r="G127" s="27" t="s">
        <v>1289</v>
      </c>
      <c r="H127" s="140" t="s">
        <v>2575</v>
      </c>
      <c r="I127" s="140" t="s">
        <v>2596</v>
      </c>
    </row>
    <row r="128" spans="1:9" s="1" customFormat="1" ht="13.7" customHeight="1" x14ac:dyDescent="0.2">
      <c r="A128" s="8"/>
      <c r="B128" s="20"/>
      <c r="C128" s="21" t="s">
        <v>2010</v>
      </c>
      <c r="D128" s="255">
        <v>0.27800000000000002</v>
      </c>
      <c r="E128" s="255">
        <v>0.26900000000000002</v>
      </c>
      <c r="F128" s="22" t="s">
        <v>1209</v>
      </c>
      <c r="G128" s="23" t="s">
        <v>1290</v>
      </c>
      <c r="H128" s="140" t="s">
        <v>2575</v>
      </c>
      <c r="I128" s="140" t="s">
        <v>2596</v>
      </c>
    </row>
    <row r="129" spans="1:9" s="1" customFormat="1" ht="13.7" customHeight="1" x14ac:dyDescent="0.2">
      <c r="A129" s="8"/>
      <c r="B129" s="20"/>
      <c r="C129" s="21" t="s">
        <v>1493</v>
      </c>
      <c r="D129" s="255">
        <v>0.3</v>
      </c>
      <c r="E129" s="255">
        <v>0.28900000000000003</v>
      </c>
      <c r="F129" s="22" t="s">
        <v>1209</v>
      </c>
      <c r="G129" s="23" t="s">
        <v>1287</v>
      </c>
      <c r="H129" s="140" t="s">
        <v>2575</v>
      </c>
      <c r="I129" s="140" t="s">
        <v>2596</v>
      </c>
    </row>
    <row r="130" spans="1:9" s="1" customFormat="1" ht="13.7" customHeight="1" x14ac:dyDescent="0.2">
      <c r="A130" s="8"/>
      <c r="B130" s="9"/>
      <c r="C130" s="28" t="s">
        <v>1830</v>
      </c>
      <c r="D130" s="255">
        <v>0.23599999999999999</v>
      </c>
      <c r="E130" s="255">
        <v>0.22799999999999998</v>
      </c>
      <c r="F130" s="22" t="s">
        <v>1209</v>
      </c>
      <c r="G130" s="23" t="s">
        <v>1827</v>
      </c>
      <c r="H130" s="140" t="s">
        <v>2575</v>
      </c>
      <c r="I130" s="140" t="s">
        <v>2596</v>
      </c>
    </row>
    <row r="131" spans="1:9" s="1" customFormat="1" ht="13.7" customHeight="1" x14ac:dyDescent="0.2">
      <c r="A131" s="8"/>
      <c r="B131" s="20"/>
      <c r="C131" s="21" t="s">
        <v>1496</v>
      </c>
      <c r="D131" s="255">
        <v>0.27900000000000003</v>
      </c>
      <c r="E131" s="255">
        <v>0.26799999999999996</v>
      </c>
      <c r="F131" s="22" t="s">
        <v>1209</v>
      </c>
      <c r="G131" s="23" t="s">
        <v>1291</v>
      </c>
      <c r="H131" s="140" t="s">
        <v>2575</v>
      </c>
      <c r="I131" s="140" t="s">
        <v>2596</v>
      </c>
    </row>
    <row r="132" spans="1:9" s="1" customFormat="1" ht="13.7" customHeight="1" x14ac:dyDescent="0.2">
      <c r="A132" s="14"/>
      <c r="B132" s="25"/>
      <c r="C132" s="26" t="s">
        <v>2011</v>
      </c>
      <c r="D132" s="255">
        <v>0.25900000000000001</v>
      </c>
      <c r="E132" s="255">
        <v>0.25000000000000006</v>
      </c>
      <c r="F132" s="22" t="s">
        <v>1209</v>
      </c>
      <c r="G132" s="23" t="s">
        <v>1292</v>
      </c>
      <c r="H132" s="140" t="s">
        <v>2575</v>
      </c>
      <c r="I132" s="140" t="s">
        <v>2596</v>
      </c>
    </row>
    <row r="133" spans="1:9" s="1" customFormat="1" ht="13.7" customHeight="1" x14ac:dyDescent="0.2">
      <c r="A133" s="8"/>
      <c r="B133" s="9"/>
      <c r="C133" s="10" t="s">
        <v>1497</v>
      </c>
      <c r="D133" s="255">
        <v>0.41700000000000004</v>
      </c>
      <c r="E133" s="255">
        <v>0.38200000000000001</v>
      </c>
      <c r="F133" s="22" t="s">
        <v>1209</v>
      </c>
      <c r="G133" s="27" t="s">
        <v>1865</v>
      </c>
      <c r="H133" s="140" t="s">
        <v>2575</v>
      </c>
      <c r="I133" s="140" t="s">
        <v>2596</v>
      </c>
    </row>
    <row r="134" spans="1:9" s="1" customFormat="1" ht="13.7" customHeight="1" x14ac:dyDescent="0.2">
      <c r="A134" s="8"/>
      <c r="B134" s="9"/>
      <c r="C134" s="10" t="s">
        <v>1498</v>
      </c>
      <c r="D134" s="255">
        <v>0.79600000000000004</v>
      </c>
      <c r="E134" s="255">
        <v>0.77899999999999991</v>
      </c>
      <c r="F134" s="22" t="s">
        <v>1209</v>
      </c>
      <c r="G134" s="23" t="s">
        <v>1294</v>
      </c>
      <c r="H134" s="140" t="s">
        <v>2575</v>
      </c>
      <c r="I134" s="140" t="s">
        <v>2596</v>
      </c>
    </row>
    <row r="135" spans="1:9" s="1" customFormat="1" ht="13.7" customHeight="1" x14ac:dyDescent="0.2">
      <c r="A135" s="14"/>
      <c r="B135" s="9"/>
      <c r="C135" s="10" t="s">
        <v>1869</v>
      </c>
      <c r="D135" s="255">
        <v>0.48799999999999999</v>
      </c>
      <c r="E135" s="255">
        <v>0.47900000000000009</v>
      </c>
      <c r="F135" s="22" t="s">
        <v>1209</v>
      </c>
      <c r="G135" s="23" t="s">
        <v>1293</v>
      </c>
      <c r="H135" s="140" t="s">
        <v>2575</v>
      </c>
      <c r="I135" s="140" t="s">
        <v>2596</v>
      </c>
    </row>
    <row r="136" spans="1:9" s="1" customFormat="1" ht="13.7" customHeight="1" x14ac:dyDescent="0.2">
      <c r="A136" s="8"/>
      <c r="B136" s="9"/>
      <c r="C136" s="10" t="s">
        <v>1499</v>
      </c>
      <c r="D136" s="255">
        <v>0.32600000000000001</v>
      </c>
      <c r="E136" s="255">
        <v>0.32</v>
      </c>
      <c r="F136" s="22" t="s">
        <v>1209</v>
      </c>
      <c r="G136" s="23" t="s">
        <v>1295</v>
      </c>
      <c r="H136" s="140" t="s">
        <v>2575</v>
      </c>
      <c r="I136" s="140" t="s">
        <v>2596</v>
      </c>
    </row>
    <row r="137" spans="1:9" s="1" customFormat="1" ht="13.7" customHeight="1" x14ac:dyDescent="0.2">
      <c r="A137" s="8"/>
      <c r="B137" s="29"/>
      <c r="C137" s="21" t="s">
        <v>1500</v>
      </c>
      <c r="D137" s="255">
        <v>0.375</v>
      </c>
      <c r="E137" s="255">
        <v>0.36899999999999999</v>
      </c>
      <c r="F137" s="22" t="s">
        <v>1209</v>
      </c>
      <c r="G137" s="23" t="s">
        <v>1296</v>
      </c>
      <c r="H137" s="140" t="s">
        <v>2575</v>
      </c>
      <c r="I137" s="140" t="s">
        <v>2596</v>
      </c>
    </row>
    <row r="138" spans="1:9" s="1" customFormat="1" ht="13.7" customHeight="1" x14ac:dyDescent="0.2">
      <c r="A138" s="8"/>
      <c r="B138" s="29"/>
      <c r="C138" s="21" t="s">
        <v>1885</v>
      </c>
      <c r="D138" s="255">
        <v>0.24</v>
      </c>
      <c r="E138" s="255">
        <v>0.246</v>
      </c>
      <c r="F138" s="22" t="s">
        <v>1209</v>
      </c>
      <c r="G138" s="23" t="s">
        <v>1300</v>
      </c>
      <c r="H138" s="140" t="s">
        <v>2575</v>
      </c>
      <c r="I138" s="140" t="s">
        <v>2596</v>
      </c>
    </row>
    <row r="139" spans="1:9" s="1" customFormat="1" ht="13.7" customHeight="1" x14ac:dyDescent="0.2">
      <c r="A139" s="14"/>
      <c r="B139" s="29"/>
      <c r="C139" s="13" t="s">
        <v>1501</v>
      </c>
      <c r="D139" s="255">
        <v>0.28399999999999997</v>
      </c>
      <c r="E139" s="255">
        <v>0.28000000000000003</v>
      </c>
      <c r="F139" s="22" t="s">
        <v>1209</v>
      </c>
      <c r="G139" s="23" t="s">
        <v>1297</v>
      </c>
      <c r="H139" s="140" t="s">
        <v>2575</v>
      </c>
      <c r="I139" s="140" t="s">
        <v>2596</v>
      </c>
    </row>
    <row r="140" spans="1:9" s="1" customFormat="1" ht="13.7" customHeight="1" x14ac:dyDescent="0.2">
      <c r="A140" s="14"/>
      <c r="B140" s="30"/>
      <c r="C140" s="26" t="s">
        <v>1502</v>
      </c>
      <c r="D140" s="255">
        <v>0.35899999999999999</v>
      </c>
      <c r="E140" s="255">
        <v>0.35700000000000004</v>
      </c>
      <c r="F140" s="22" t="s">
        <v>1209</v>
      </c>
      <c r="G140" s="23" t="s">
        <v>1461</v>
      </c>
      <c r="H140" s="140" t="s">
        <v>2575</v>
      </c>
      <c r="I140" s="140" t="s">
        <v>2596</v>
      </c>
    </row>
    <row r="141" spans="1:9" s="1" customFormat="1" ht="13.7" customHeight="1" x14ac:dyDescent="0.2">
      <c r="A141" s="31"/>
      <c r="B141" s="32"/>
      <c r="C141" s="13" t="s">
        <v>1504</v>
      </c>
      <c r="D141" s="255">
        <v>0.31</v>
      </c>
      <c r="E141" s="255">
        <v>0.30400000000000005</v>
      </c>
      <c r="F141" s="22" t="s">
        <v>1209</v>
      </c>
      <c r="G141" s="27" t="s">
        <v>1464</v>
      </c>
      <c r="H141" s="140" t="s">
        <v>2575</v>
      </c>
      <c r="I141" s="140" t="s">
        <v>2596</v>
      </c>
    </row>
    <row r="142" spans="1:9" s="1" customFormat="1" ht="13.7" customHeight="1" x14ac:dyDescent="0.2">
      <c r="A142" s="8"/>
      <c r="B142" s="30"/>
      <c r="C142" s="26" t="s">
        <v>1506</v>
      </c>
      <c r="D142" s="255">
        <v>0.15</v>
      </c>
      <c r="E142" s="255">
        <v>0.14600000000000002</v>
      </c>
      <c r="F142" s="22" t="s">
        <v>1209</v>
      </c>
      <c r="G142" s="24" t="s">
        <v>1467</v>
      </c>
      <c r="H142" s="140" t="s">
        <v>2575</v>
      </c>
      <c r="I142" s="140" t="s">
        <v>2596</v>
      </c>
    </row>
    <row r="143" spans="1:9" s="1" customFormat="1" ht="13.7" customHeight="1" x14ac:dyDescent="0.2">
      <c r="A143" s="8"/>
      <c r="B143" s="9"/>
      <c r="C143" s="10" t="s">
        <v>1870</v>
      </c>
      <c r="D143" s="255">
        <v>0.35900000000000004</v>
      </c>
      <c r="E143" s="255">
        <v>0.34800000000000009</v>
      </c>
      <c r="F143" s="22" t="s">
        <v>1209</v>
      </c>
      <c r="G143" s="27" t="s">
        <v>1866</v>
      </c>
      <c r="H143" s="140" t="s">
        <v>2575</v>
      </c>
      <c r="I143" s="140" t="s">
        <v>2596</v>
      </c>
    </row>
    <row r="144" spans="1:9" s="1" customFormat="1" ht="13.7" customHeight="1" x14ac:dyDescent="0.2">
      <c r="A144" s="14"/>
      <c r="B144" s="15"/>
      <c r="C144" s="10" t="s">
        <v>2022</v>
      </c>
      <c r="D144" s="255">
        <v>0.16900000000000001</v>
      </c>
      <c r="E144" s="255">
        <v>0.16800000000000001</v>
      </c>
      <c r="F144" s="22" t="s">
        <v>1209</v>
      </c>
      <c r="G144" s="23" t="s">
        <v>1465</v>
      </c>
      <c r="H144" s="140" t="s">
        <v>2575</v>
      </c>
      <c r="I144" s="140" t="s">
        <v>2596</v>
      </c>
    </row>
    <row r="145" spans="1:11" s="1" customFormat="1" ht="13.7" customHeight="1" x14ac:dyDescent="0.2">
      <c r="A145" s="31"/>
      <c r="B145" s="33"/>
      <c r="C145" s="28" t="s">
        <v>1505</v>
      </c>
      <c r="D145" s="255">
        <v>0.29099999999999998</v>
      </c>
      <c r="E145" s="255">
        <v>0.28000000000000003</v>
      </c>
      <c r="F145" s="11" t="s">
        <v>1209</v>
      </c>
      <c r="G145" s="23" t="s">
        <v>1466</v>
      </c>
      <c r="H145" s="140" t="s">
        <v>2575</v>
      </c>
      <c r="I145" s="140" t="s">
        <v>2596</v>
      </c>
    </row>
    <row r="146" spans="1:11" s="1" customFormat="1" ht="13.7" customHeight="1" x14ac:dyDescent="0.2">
      <c r="A146" s="31"/>
      <c r="B146" s="32"/>
      <c r="C146" s="13" t="s">
        <v>1507</v>
      </c>
      <c r="D146" s="255">
        <v>0.29399999999999998</v>
      </c>
      <c r="E146" s="255">
        <v>0.29000000000000004</v>
      </c>
      <c r="F146" s="22" t="s">
        <v>1209</v>
      </c>
      <c r="G146" s="34" t="s">
        <v>1468</v>
      </c>
      <c r="H146" s="140" t="s">
        <v>2575</v>
      </c>
      <c r="I146" s="140" t="s">
        <v>2596</v>
      </c>
    </row>
    <row r="147" spans="1:11" s="1" customFormat="1" ht="13.7" customHeight="1" x14ac:dyDescent="0.2">
      <c r="A147" s="8"/>
      <c r="B147" s="15"/>
      <c r="C147" s="10" t="s">
        <v>1503</v>
      </c>
      <c r="D147" s="255">
        <v>0.28999999999999998</v>
      </c>
      <c r="E147" s="255">
        <v>0.28400000000000003</v>
      </c>
      <c r="F147" s="22" t="s">
        <v>1209</v>
      </c>
      <c r="G147" s="24" t="s">
        <v>1462</v>
      </c>
      <c r="H147" s="140" t="s">
        <v>2575</v>
      </c>
      <c r="I147" s="140" t="s">
        <v>2596</v>
      </c>
    </row>
    <row r="148" spans="1:11" s="1" customFormat="1" ht="13.7" customHeight="1" x14ac:dyDescent="0.2">
      <c r="A148" s="8"/>
      <c r="B148" s="15"/>
      <c r="C148" s="10" t="s">
        <v>1512</v>
      </c>
      <c r="D148" s="255">
        <v>0.39300000000000002</v>
      </c>
      <c r="E148" s="255">
        <v>0.39600000000000002</v>
      </c>
      <c r="F148" s="11" t="s">
        <v>1209</v>
      </c>
      <c r="G148" s="23" t="s">
        <v>1463</v>
      </c>
      <c r="H148" s="140" t="s">
        <v>2575</v>
      </c>
      <c r="I148" s="140" t="s">
        <v>2596</v>
      </c>
    </row>
    <row r="149" spans="1:11" s="1" customFormat="1" ht="13.7" customHeight="1" x14ac:dyDescent="0.2">
      <c r="A149" s="14"/>
      <c r="B149" s="15"/>
      <c r="C149" s="10" t="s">
        <v>1508</v>
      </c>
      <c r="D149" s="255">
        <v>0.26500000000000001</v>
      </c>
      <c r="E149" s="255">
        <v>0.25799999999999995</v>
      </c>
      <c r="F149" s="22" t="s">
        <v>1209</v>
      </c>
      <c r="G149" s="12" t="s">
        <v>1469</v>
      </c>
      <c r="H149" s="140" t="s">
        <v>2575</v>
      </c>
      <c r="I149" s="140" t="s">
        <v>2596</v>
      </c>
    </row>
    <row r="150" spans="1:11" s="1" customFormat="1" ht="13.7" customHeight="1" x14ac:dyDescent="0.2">
      <c r="A150" s="14"/>
      <c r="B150" s="16"/>
      <c r="C150" s="17" t="s">
        <v>1509</v>
      </c>
      <c r="D150" s="255">
        <v>0.24099999999999999</v>
      </c>
      <c r="E150" s="255">
        <v>0.23000000000000004</v>
      </c>
      <c r="F150" s="35" t="s">
        <v>1209</v>
      </c>
      <c r="G150" s="23" t="s">
        <v>1470</v>
      </c>
      <c r="H150" s="140" t="s">
        <v>2575</v>
      </c>
      <c r="I150" s="140" t="s">
        <v>2596</v>
      </c>
    </row>
    <row r="151" spans="1:11" s="1" customFormat="1" ht="13.7" customHeight="1" x14ac:dyDescent="0.2">
      <c r="A151" s="8"/>
      <c r="B151" s="16"/>
      <c r="C151" s="17" t="s">
        <v>1517</v>
      </c>
      <c r="D151" s="255">
        <v>0.38400000000000001</v>
      </c>
      <c r="E151" s="255">
        <v>0.37199999999999994</v>
      </c>
      <c r="F151" s="11" t="s">
        <v>1209</v>
      </c>
      <c r="G151" s="19" t="s">
        <v>1471</v>
      </c>
      <c r="H151" s="140" t="s">
        <v>2575</v>
      </c>
      <c r="I151" s="140" t="s">
        <v>2596</v>
      </c>
    </row>
    <row r="152" spans="1:11" s="1" customFormat="1" ht="13.7" customHeight="1" x14ac:dyDescent="0.2">
      <c r="A152" s="14"/>
      <c r="B152" s="15"/>
      <c r="C152" s="75" t="s">
        <v>2012</v>
      </c>
      <c r="D152" s="255">
        <v>0.22800000000000001</v>
      </c>
      <c r="E152" s="255">
        <v>0.22399999999999998</v>
      </c>
      <c r="F152" s="22" t="s">
        <v>1209</v>
      </c>
      <c r="G152" s="12" t="s">
        <v>1472</v>
      </c>
      <c r="H152" s="140" t="s">
        <v>2575</v>
      </c>
      <c r="I152" s="140" t="s">
        <v>2596</v>
      </c>
    </row>
    <row r="153" spans="1:11" s="1" customFormat="1" ht="13.7" customHeight="1" x14ac:dyDescent="0.2">
      <c r="A153" s="14"/>
      <c r="B153" s="15"/>
      <c r="C153" s="10" t="s">
        <v>2023</v>
      </c>
      <c r="D153" s="255">
        <v>0.35</v>
      </c>
      <c r="E153" s="255">
        <v>0.33</v>
      </c>
      <c r="F153" s="22" t="s">
        <v>1209</v>
      </c>
      <c r="G153" s="23" t="s">
        <v>1473</v>
      </c>
      <c r="H153" s="140" t="s">
        <v>2575</v>
      </c>
      <c r="I153" s="140" t="s">
        <v>2596</v>
      </c>
    </row>
    <row r="154" spans="1:11" s="1" customFormat="1" ht="13.7" customHeight="1" x14ac:dyDescent="0.2">
      <c r="A154" s="14"/>
      <c r="B154" s="15"/>
      <c r="C154" s="28" t="s">
        <v>1510</v>
      </c>
      <c r="D154" s="255">
        <v>0.23300000000000001</v>
      </c>
      <c r="E154" s="255">
        <v>0.23299999999999996</v>
      </c>
      <c r="F154" s="22" t="s">
        <v>1209</v>
      </c>
      <c r="G154" s="23" t="s">
        <v>1474</v>
      </c>
      <c r="H154" s="140" t="s">
        <v>2575</v>
      </c>
      <c r="I154" s="140" t="s">
        <v>2596</v>
      </c>
    </row>
    <row r="155" spans="1:11" s="1" customFormat="1" ht="13.7" customHeight="1" x14ac:dyDescent="0.2">
      <c r="A155" s="14"/>
      <c r="B155" s="15"/>
      <c r="C155" s="10" t="s">
        <v>1511</v>
      </c>
      <c r="D155" s="255">
        <v>0.255</v>
      </c>
      <c r="E155" s="255">
        <v>0.25900000000000001</v>
      </c>
      <c r="F155" s="22" t="s">
        <v>1209</v>
      </c>
      <c r="G155" s="23" t="s">
        <v>1475</v>
      </c>
      <c r="H155" s="140" t="s">
        <v>2575</v>
      </c>
      <c r="I155" s="140" t="s">
        <v>2596</v>
      </c>
    </row>
    <row r="156" spans="1:11" s="1" customFormat="1" ht="13.7" customHeight="1" x14ac:dyDescent="0.2">
      <c r="A156" s="8"/>
      <c r="B156" s="29"/>
      <c r="C156" s="21" t="s">
        <v>2013</v>
      </c>
      <c r="D156" s="255">
        <v>0.221</v>
      </c>
      <c r="E156" s="255">
        <v>0.21300000000000002</v>
      </c>
      <c r="F156" s="22" t="s">
        <v>1209</v>
      </c>
      <c r="G156" s="27" t="s">
        <v>1476</v>
      </c>
      <c r="H156" s="140" t="s">
        <v>2575</v>
      </c>
      <c r="I156" s="140" t="s">
        <v>2596</v>
      </c>
    </row>
    <row r="157" spans="1:11" s="1" customFormat="1" ht="13.7" customHeight="1" x14ac:dyDescent="0.2">
      <c r="A157" s="8"/>
      <c r="B157" s="29"/>
      <c r="C157" s="13" t="s">
        <v>1513</v>
      </c>
      <c r="D157" s="255">
        <v>0.20899999999999999</v>
      </c>
      <c r="E157" s="255">
        <v>0.20199999999999999</v>
      </c>
      <c r="F157" s="22" t="s">
        <v>1209</v>
      </c>
      <c r="G157" s="23" t="s">
        <v>1477</v>
      </c>
      <c r="H157" s="140" t="s">
        <v>2575</v>
      </c>
      <c r="I157" s="140" t="s">
        <v>2596</v>
      </c>
    </row>
    <row r="158" spans="1:11" s="1" customFormat="1" ht="13.7" customHeight="1" x14ac:dyDescent="0.2">
      <c r="A158" s="8"/>
      <c r="B158" s="15"/>
      <c r="C158" s="10" t="s">
        <v>2014</v>
      </c>
      <c r="D158" s="255">
        <v>0.33300000000000002</v>
      </c>
      <c r="E158" s="255">
        <v>0.32099999999999995</v>
      </c>
      <c r="F158" s="22" t="s">
        <v>1209</v>
      </c>
      <c r="G158" s="27" t="s">
        <v>1478</v>
      </c>
      <c r="H158" s="140" t="s">
        <v>2575</v>
      </c>
      <c r="I158" s="140" t="s">
        <v>2596</v>
      </c>
    </row>
    <row r="159" spans="1:11" s="254" customFormat="1" ht="13.7" customHeight="1" x14ac:dyDescent="0.2">
      <c r="A159" s="8"/>
      <c r="B159" s="29"/>
      <c r="C159" s="21" t="s">
        <v>1871</v>
      </c>
      <c r="D159" s="255">
        <v>0.47500000000000009</v>
      </c>
      <c r="E159" s="255">
        <v>0.48499999999999999</v>
      </c>
      <c r="F159" s="22" t="s">
        <v>1209</v>
      </c>
      <c r="G159" s="23" t="s">
        <v>1867</v>
      </c>
      <c r="H159" s="140" t="s">
        <v>2575</v>
      </c>
      <c r="I159" s="140" t="s">
        <v>2596</v>
      </c>
      <c r="J159" s="1"/>
      <c r="K159" s="1"/>
    </row>
    <row r="160" spans="1:11" s="254" customFormat="1" ht="13.7" customHeight="1" x14ac:dyDescent="0.2">
      <c r="A160" s="8"/>
      <c r="B160" s="29"/>
      <c r="C160" s="21" t="s">
        <v>1514</v>
      </c>
      <c r="D160" s="255">
        <v>0.29799999999999999</v>
      </c>
      <c r="E160" s="255">
        <v>0.28300000000000003</v>
      </c>
      <c r="F160" s="22" t="s">
        <v>1209</v>
      </c>
      <c r="G160" s="23" t="s">
        <v>1479</v>
      </c>
      <c r="H160" s="140" t="s">
        <v>2575</v>
      </c>
      <c r="I160" s="140" t="s">
        <v>2596</v>
      </c>
      <c r="J160" s="1"/>
      <c r="K160" s="1"/>
    </row>
    <row r="161" spans="1:11" s="254" customFormat="1" ht="13.7" customHeight="1" x14ac:dyDescent="0.2">
      <c r="A161" s="8"/>
      <c r="B161" s="29"/>
      <c r="C161" s="21" t="s">
        <v>1515</v>
      </c>
      <c r="D161" s="255">
        <v>0.28999999999999998</v>
      </c>
      <c r="E161" s="255">
        <v>0.27900000000000003</v>
      </c>
      <c r="F161" s="22" t="s">
        <v>1209</v>
      </c>
      <c r="G161" s="23" t="s">
        <v>1480</v>
      </c>
      <c r="H161" s="140" t="s">
        <v>2575</v>
      </c>
      <c r="I161" s="140" t="s">
        <v>2596</v>
      </c>
      <c r="J161" s="1"/>
      <c r="K161" s="1"/>
    </row>
    <row r="162" spans="1:11" s="254" customFormat="1" ht="13.7" customHeight="1" x14ac:dyDescent="0.2">
      <c r="A162" s="8"/>
      <c r="B162" s="29"/>
      <c r="C162" s="21" t="s">
        <v>1516</v>
      </c>
      <c r="D162" s="255">
        <v>0.33800000000000002</v>
      </c>
      <c r="E162" s="255">
        <v>0.33</v>
      </c>
      <c r="F162" s="22" t="s">
        <v>1209</v>
      </c>
      <c r="G162" s="23" t="s">
        <v>1482</v>
      </c>
      <c r="H162" s="140" t="s">
        <v>2575</v>
      </c>
      <c r="I162" s="140" t="s">
        <v>2596</v>
      </c>
      <c r="J162" s="1"/>
      <c r="K162" s="1"/>
    </row>
    <row r="163" spans="1:11" s="254" customFormat="1" ht="13.7" customHeight="1" x14ac:dyDescent="0.2">
      <c r="A163" s="8"/>
      <c r="B163" s="29"/>
      <c r="C163" s="21" t="s">
        <v>1518</v>
      </c>
      <c r="D163" s="255">
        <v>0.33500000000000002</v>
      </c>
      <c r="E163" s="255">
        <v>0.32400000000000001</v>
      </c>
      <c r="F163" s="22" t="s">
        <v>1209</v>
      </c>
      <c r="G163" s="23" t="s">
        <v>1481</v>
      </c>
      <c r="H163" s="140" t="s">
        <v>2575</v>
      </c>
      <c r="I163" s="140" t="s">
        <v>2596</v>
      </c>
      <c r="J163" s="1"/>
      <c r="K163" s="1"/>
    </row>
    <row r="164" spans="1:11" s="254" customFormat="1" ht="13.7" customHeight="1" x14ac:dyDescent="0.2">
      <c r="A164" s="8"/>
      <c r="B164" s="29"/>
      <c r="C164" s="21" t="s">
        <v>1829</v>
      </c>
      <c r="D164" s="255">
        <v>0.33300000000000002</v>
      </c>
      <c r="E164" s="255">
        <v>0.32899999999999996</v>
      </c>
      <c r="F164" s="22" t="s">
        <v>1209</v>
      </c>
      <c r="G164" s="23" t="s">
        <v>1868</v>
      </c>
      <c r="H164" s="140" t="s">
        <v>2575</v>
      </c>
      <c r="I164" s="140" t="s">
        <v>2596</v>
      </c>
      <c r="J164" s="1"/>
      <c r="K164" s="1"/>
    </row>
  </sheetData>
  <sheetProtection sheet="1" autoFilter="0"/>
  <autoFilter ref="A8:I164" xr:uid="{00000000-0009-0000-0000-000003000000}"/>
  <sortState xmlns:xlrd2="http://schemas.microsoft.com/office/spreadsheetml/2017/richdata2" ref="A9:I113">
    <sortCondition ref="C9:C113"/>
  </sortState>
  <pageMargins left="0.7" right="0.7" top="0.75" bottom="0.75" header="0.3" footer="0.3"/>
  <pageSetup scale="67" fitToHeight="0" orientation="landscape" r:id="rId1"/>
  <headerFooter scaleWithDoc="0">
    <oddFooter>&amp;L&amp;8Mississippi Division of Medicaid DRG Calculator&amp;C&amp;8Tab 4 - CCR Table&amp;R&amp;8 2019-20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Note xmlns="b3c47ade-b9ac-4603-937d-3ea7c4dd3f94" xsi:nil="true"/>
  </documentManagement>
</p:properties>
</file>

<file path=customXml/itemProps1.xml><?xml version="1.0" encoding="utf-8"?>
<ds:datastoreItem xmlns:ds="http://schemas.openxmlformats.org/officeDocument/2006/customXml" ds:itemID="{7894C9C5-2450-49F7-B319-3ABAE512608A}"/>
</file>

<file path=customXml/itemProps2.xml><?xml version="1.0" encoding="utf-8"?>
<ds:datastoreItem xmlns:ds="http://schemas.openxmlformats.org/officeDocument/2006/customXml" ds:itemID="{FC7EDFE7-B02F-4AA4-8E04-6932BB039C30}"/>
</file>

<file path=customXml/itemProps3.xml><?xml version="1.0" encoding="utf-8"?>
<ds:datastoreItem xmlns:ds="http://schemas.openxmlformats.org/officeDocument/2006/customXml" ds:itemID="{54B003A8-53A9-497D-A3F8-C432394110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1-Cover</vt:lpstr>
      <vt:lpstr>2-Calculator</vt:lpstr>
      <vt:lpstr>3-DRG table</vt:lpstr>
      <vt:lpstr>4-CCR table</vt:lpstr>
      <vt:lpstr>CCR_list</vt:lpstr>
      <vt:lpstr>'1-Cover'!DRG_base</vt:lpstr>
      <vt:lpstr>'1-Cover'!Print_Area</vt:lpstr>
      <vt:lpstr>'2-Calculator'!Print_Area</vt:lpstr>
      <vt:lpstr>'3-DRG table'!Print_Area</vt:lpstr>
      <vt:lpstr>'4-CCR table'!Print_Area</vt:lpstr>
      <vt:lpstr>'3-DRG table'!Print_Titles</vt:lpstr>
      <vt:lpstr>'4-CCR table'!Print_Titles</vt:lpstr>
    </vt:vector>
  </TitlesOfParts>
  <Company>Conduent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DOM Payment Method Development APR-DRG Calculator</dc:title>
  <dc:creator>Conduent Payment Method Development</dc:creator>
  <cp:keywords>APR-DRG, PMD, SFY 18-19, Pricing</cp:keywords>
  <cp:lastModifiedBy>AT</cp:lastModifiedBy>
  <cp:lastPrinted>2019-10-04T17:37:55Z</cp:lastPrinted>
  <dcterms:created xsi:type="dcterms:W3CDTF">2012-05-14T20:06:15Z</dcterms:created>
  <dcterms:modified xsi:type="dcterms:W3CDTF">2019-10-11T13:16:26Z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